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SingleCells1.xml" ContentType="application/vnd.openxmlformats-officedocument.spreadsheetml.tableSingleCell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D:\DARV\DARV\Resources\DataCapturing11_06_2014_10_20_19\"/>
    </mc:Choice>
  </mc:AlternateContent>
  <bookViews>
    <workbookView xWindow="0" yWindow="0" windowWidth="18672" windowHeight="9840" activeTab="1"/>
  </bookViews>
  <sheets>
    <sheet name="Diagramme" sheetId="9" r:id="rId1"/>
    <sheet name="3DPlot" sheetId="12" r:id="rId2"/>
    <sheet name="CameraData" sheetId="13" r:id="rId3"/>
    <sheet name="Reference" sheetId="14" r:id="rId4"/>
    <sheet name="IMU" sheetId="3" r:id="rId5"/>
    <sheet name="Marker0" sheetId="4" r:id="rId6"/>
    <sheet name="Marker1" sheetId="5" r:id="rId7"/>
    <sheet name="Marker2" sheetId="6" r:id="rId8"/>
    <sheet name="Marker3" sheetId="7" r:id="rId9"/>
    <sheet name="Marker4" sheetId="8" r:id="rId10"/>
  </sheets>
  <definedNames>
    <definedName name="_xlnm._FilterDatabase" localSheetId="1" hidden="1">'3DPlot'!$B$32:$R$1662</definedName>
    <definedName name="CameraData">Tabelle10[]</definedName>
    <definedName name="firstLabel">'3DPlot'!$B$33</definedName>
    <definedName name="firstZ">'3DPlot'!$E$33</definedName>
    <definedName name="jlk">Tabelle10[]</definedName>
    <definedName name="NrPoints">'3DPlot'!$H$8</definedName>
  </definedNames>
  <calcPr calcId="152511"/>
</workbook>
</file>

<file path=xl/calcChain.xml><?xml version="1.0" encoding="utf-8"?>
<calcChain xmlns="http://schemas.openxmlformats.org/spreadsheetml/2006/main">
  <c r="I3" i="5" l="1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2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7" i="5"/>
  <c r="I1208" i="5"/>
  <c r="I1209" i="5"/>
  <c r="I1210" i="5"/>
  <c r="I1211" i="5"/>
  <c r="I1212" i="5"/>
  <c r="I1213" i="5"/>
  <c r="I1214" i="5"/>
  <c r="I1215" i="5"/>
  <c r="I1216" i="5"/>
  <c r="I1217" i="5"/>
  <c r="I1218" i="5"/>
  <c r="I1219" i="5"/>
  <c r="I1220" i="5"/>
  <c r="I1221" i="5"/>
  <c r="I1222" i="5"/>
  <c r="I1223" i="5"/>
  <c r="I1224" i="5"/>
  <c r="I1225" i="5"/>
  <c r="I1226" i="5"/>
  <c r="I1227" i="5"/>
  <c r="I1228" i="5"/>
  <c r="I1229" i="5"/>
  <c r="I1230" i="5"/>
  <c r="I1231" i="5"/>
  <c r="I1232" i="5"/>
  <c r="I1233" i="5"/>
  <c r="I1234" i="5"/>
  <c r="I1235" i="5"/>
  <c r="I1236" i="5"/>
  <c r="I1237" i="5"/>
  <c r="I1238" i="5"/>
  <c r="I1239" i="5"/>
  <c r="I1240" i="5"/>
  <c r="I1241" i="5"/>
  <c r="I1242" i="5"/>
  <c r="I1243" i="5"/>
  <c r="I1244" i="5"/>
  <c r="I1245" i="5"/>
  <c r="I1246" i="5"/>
  <c r="I1247" i="5"/>
  <c r="I1248" i="5"/>
  <c r="I1249" i="5"/>
  <c r="I1250" i="5"/>
  <c r="I1251" i="5"/>
  <c r="I1252" i="5"/>
  <c r="I1253" i="5"/>
  <c r="I1254" i="5"/>
  <c r="I1255" i="5"/>
  <c r="I1256" i="5"/>
  <c r="I1257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59" i="5"/>
  <c r="I1360" i="5"/>
  <c r="I1361" i="5"/>
  <c r="I1362" i="5"/>
  <c r="I1363" i="5"/>
  <c r="I1364" i="5"/>
  <c r="I1365" i="5"/>
  <c r="I1366" i="5"/>
  <c r="I1367" i="5"/>
  <c r="I1368" i="5"/>
  <c r="I1369" i="5"/>
  <c r="I1370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399" i="5"/>
  <c r="I1400" i="5"/>
  <c r="I1401" i="5"/>
  <c r="I1402" i="5"/>
  <c r="I1403" i="5"/>
  <c r="I1404" i="5"/>
  <c r="I1405" i="5"/>
  <c r="I1406" i="5"/>
  <c r="I1407" i="5"/>
  <c r="I1408" i="5"/>
  <c r="I1409" i="5"/>
  <c r="I1410" i="5"/>
  <c r="I1411" i="5"/>
  <c r="I1412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1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O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248" i="8"/>
  <c r="O249" i="8"/>
  <c r="O250" i="8"/>
  <c r="O251" i="8"/>
  <c r="O252" i="8"/>
  <c r="O253" i="8"/>
  <c r="O254" i="8"/>
  <c r="O255" i="8"/>
  <c r="O256" i="8"/>
  <c r="O257" i="8"/>
  <c r="O258" i="8"/>
  <c r="O259" i="8"/>
  <c r="O260" i="8"/>
  <c r="O261" i="8"/>
  <c r="O262" i="8"/>
  <c r="O263" i="8"/>
  <c r="O264" i="8"/>
  <c r="O265" i="8"/>
  <c r="O266" i="8"/>
  <c r="O267" i="8"/>
  <c r="O268" i="8"/>
  <c r="O269" i="8"/>
  <c r="O270" i="8"/>
  <c r="O271" i="8"/>
  <c r="O272" i="8"/>
  <c r="O273" i="8"/>
  <c r="O274" i="8"/>
  <c r="O275" i="8"/>
  <c r="O276" i="8"/>
  <c r="O277" i="8"/>
  <c r="O278" i="8"/>
  <c r="O279" i="8"/>
  <c r="O280" i="8"/>
  <c r="O281" i="8"/>
  <c r="O282" i="8"/>
  <c r="O283" i="8"/>
  <c r="O284" i="8"/>
  <c r="O285" i="8"/>
  <c r="O286" i="8"/>
  <c r="O287" i="8"/>
  <c r="O288" i="8"/>
  <c r="O289" i="8"/>
  <c r="O290" i="8"/>
  <c r="O291" i="8"/>
  <c r="O292" i="8"/>
  <c r="O293" i="8"/>
  <c r="O294" i="8"/>
  <c r="O295" i="8"/>
  <c r="O296" i="8"/>
  <c r="O297" i="8"/>
  <c r="O298" i="8"/>
  <c r="O299" i="8"/>
  <c r="O300" i="8"/>
  <c r="O301" i="8"/>
  <c r="O302" i="8"/>
  <c r="O303" i="8"/>
  <c r="O304" i="8"/>
  <c r="O305" i="8"/>
  <c r="O306" i="8"/>
  <c r="O307" i="8"/>
  <c r="O308" i="8"/>
  <c r="O309" i="8"/>
  <c r="O310" i="8"/>
  <c r="O311" i="8"/>
  <c r="O312" i="8"/>
  <c r="O313" i="8"/>
  <c r="O314" i="8"/>
  <c r="O315" i="8"/>
  <c r="O316" i="8"/>
  <c r="O317" i="8"/>
  <c r="O318" i="8"/>
  <c r="O319" i="8"/>
  <c r="O320" i="8"/>
  <c r="O321" i="8"/>
  <c r="O322" i="8"/>
  <c r="O323" i="8"/>
  <c r="O324" i="8"/>
  <c r="O325" i="8"/>
  <c r="O326" i="8"/>
  <c r="O327" i="8"/>
  <c r="O328" i="8"/>
  <c r="O329" i="8"/>
  <c r="O330" i="8"/>
  <c r="O331" i="8"/>
  <c r="O332" i="8"/>
  <c r="O333" i="8"/>
  <c r="O334" i="8"/>
  <c r="O335" i="8"/>
  <c r="O336" i="8"/>
  <c r="O337" i="8"/>
  <c r="O338" i="8"/>
  <c r="O339" i="8"/>
  <c r="O340" i="8"/>
  <c r="O341" i="8"/>
  <c r="O342" i="8"/>
  <c r="O343" i="8"/>
  <c r="O344" i="8"/>
  <c r="O345" i="8"/>
  <c r="O346" i="8"/>
  <c r="O347" i="8"/>
  <c r="O348" i="8"/>
  <c r="O349" i="8"/>
  <c r="O350" i="8"/>
  <c r="O351" i="8"/>
  <c r="O352" i="8"/>
  <c r="O353" i="8"/>
  <c r="O354" i="8"/>
  <c r="O355" i="8"/>
  <c r="O356" i="8"/>
  <c r="O357" i="8"/>
  <c r="O358" i="8"/>
  <c r="O359" i="8"/>
  <c r="O360" i="8"/>
  <c r="O361" i="8"/>
  <c r="O362" i="8"/>
  <c r="O363" i="8"/>
  <c r="O364" i="8"/>
  <c r="O365" i="8"/>
  <c r="O366" i="8"/>
  <c r="O367" i="8"/>
  <c r="O368" i="8"/>
  <c r="O369" i="8"/>
  <c r="O370" i="8"/>
  <c r="O371" i="8"/>
  <c r="O372" i="8"/>
  <c r="O373" i="8"/>
  <c r="O374" i="8"/>
  <c r="O375" i="8"/>
  <c r="O376" i="8"/>
  <c r="O377" i="8"/>
  <c r="O378" i="8"/>
  <c r="O379" i="8"/>
  <c r="O380" i="8"/>
  <c r="O381" i="8"/>
  <c r="O382" i="8"/>
  <c r="O383" i="8"/>
  <c r="O384" i="8"/>
  <c r="O385" i="8"/>
  <c r="O386" i="8"/>
  <c r="O387" i="8"/>
  <c r="O388" i="8"/>
  <c r="O389" i="8"/>
  <c r="O390" i="8"/>
  <c r="O391" i="8"/>
  <c r="O392" i="8"/>
  <c r="O393" i="8"/>
  <c r="O394" i="8"/>
  <c r="O395" i="8"/>
  <c r="O396" i="8"/>
  <c r="O397" i="8"/>
  <c r="O398" i="8"/>
  <c r="O399" i="8"/>
  <c r="O400" i="8"/>
  <c r="O401" i="8"/>
  <c r="O402" i="8"/>
  <c r="O403" i="8"/>
  <c r="O404" i="8"/>
  <c r="O405" i="8"/>
  <c r="O406" i="8"/>
  <c r="O407" i="8"/>
  <c r="O408" i="8"/>
  <c r="O409" i="8"/>
  <c r="O410" i="8"/>
  <c r="O411" i="8"/>
  <c r="O412" i="8"/>
  <c r="O413" i="8"/>
  <c r="O414" i="8"/>
  <c r="O415" i="8"/>
  <c r="O416" i="8"/>
  <c r="O417" i="8"/>
  <c r="O418" i="8"/>
  <c r="O419" i="8"/>
  <c r="O420" i="8"/>
  <c r="O421" i="8"/>
  <c r="O422" i="8"/>
  <c r="O423" i="8"/>
  <c r="O424" i="8"/>
  <c r="O425" i="8"/>
  <c r="O426" i="8"/>
  <c r="O427" i="8"/>
  <c r="O428" i="8"/>
  <c r="O429" i="8"/>
  <c r="O430" i="8"/>
  <c r="O431" i="8"/>
  <c r="O432" i="8"/>
  <c r="O433" i="8"/>
  <c r="O434" i="8"/>
  <c r="O435" i="8"/>
  <c r="O436" i="8"/>
  <c r="O437" i="8"/>
  <c r="O438" i="8"/>
  <c r="O439" i="8"/>
  <c r="O440" i="8"/>
  <c r="O441" i="8"/>
  <c r="O442" i="8"/>
  <c r="O443" i="8"/>
  <c r="O444" i="8"/>
  <c r="O445" i="8"/>
  <c r="O446" i="8"/>
  <c r="O447" i="8"/>
  <c r="O448" i="8"/>
  <c r="O449" i="8"/>
  <c r="O450" i="8"/>
  <c r="O451" i="8"/>
  <c r="O452" i="8"/>
  <c r="O453" i="8"/>
  <c r="O454" i="8"/>
  <c r="O455" i="8"/>
  <c r="O456" i="8"/>
  <c r="O457" i="8"/>
  <c r="O458" i="8"/>
  <c r="O459" i="8"/>
  <c r="O460" i="8"/>
  <c r="O461" i="8"/>
  <c r="O462" i="8"/>
  <c r="O463" i="8"/>
  <c r="O464" i="8"/>
  <c r="O465" i="8"/>
  <c r="O466" i="8"/>
  <c r="O467" i="8"/>
  <c r="O468" i="8"/>
  <c r="O469" i="8"/>
  <c r="O470" i="8"/>
  <c r="O471" i="8"/>
  <c r="O472" i="8"/>
  <c r="O473" i="8"/>
  <c r="O474" i="8"/>
  <c r="O475" i="8"/>
  <c r="O476" i="8"/>
  <c r="O477" i="8"/>
  <c r="O478" i="8"/>
  <c r="O479" i="8"/>
  <c r="O480" i="8"/>
  <c r="O481" i="8"/>
  <c r="O482" i="8"/>
  <c r="O483" i="8"/>
  <c r="O484" i="8"/>
  <c r="O485" i="8"/>
  <c r="O486" i="8"/>
  <c r="O487" i="8"/>
  <c r="O488" i="8"/>
  <c r="O489" i="8"/>
  <c r="O490" i="8"/>
  <c r="O491" i="8"/>
  <c r="O492" i="8"/>
  <c r="O493" i="8"/>
  <c r="O494" i="8"/>
  <c r="O495" i="8"/>
  <c r="O496" i="8"/>
  <c r="O497" i="8"/>
  <c r="O498" i="8"/>
  <c r="O499" i="8"/>
  <c r="O500" i="8"/>
  <c r="O501" i="8"/>
  <c r="O502" i="8"/>
  <c r="O503" i="8"/>
  <c r="O504" i="8"/>
  <c r="O505" i="8"/>
  <c r="O506" i="8"/>
  <c r="O507" i="8"/>
  <c r="O508" i="8"/>
  <c r="O509" i="8"/>
  <c r="O510" i="8"/>
  <c r="O511" i="8"/>
  <c r="O512" i="8"/>
  <c r="O513" i="8"/>
  <c r="O514" i="8"/>
  <c r="O515" i="8"/>
  <c r="O516" i="8"/>
  <c r="O517" i="8"/>
  <c r="O518" i="8"/>
  <c r="O519" i="8"/>
  <c r="O520" i="8"/>
  <c r="O521" i="8"/>
  <c r="O522" i="8"/>
  <c r="O523" i="8"/>
  <c r="O524" i="8"/>
  <c r="O525" i="8"/>
  <c r="O526" i="8"/>
  <c r="O527" i="8"/>
  <c r="O528" i="8"/>
  <c r="O529" i="8"/>
  <c r="O530" i="8"/>
  <c r="O531" i="8"/>
  <c r="O532" i="8"/>
  <c r="O533" i="8"/>
  <c r="O534" i="8"/>
  <c r="O535" i="8"/>
  <c r="O536" i="8"/>
  <c r="O537" i="8"/>
  <c r="O538" i="8"/>
  <c r="O539" i="8"/>
  <c r="O540" i="8"/>
  <c r="O541" i="8"/>
  <c r="O542" i="8"/>
  <c r="O543" i="8"/>
  <c r="O544" i="8"/>
  <c r="O545" i="8"/>
  <c r="O546" i="8"/>
  <c r="O547" i="8"/>
  <c r="O548" i="8"/>
  <c r="O549" i="8"/>
  <c r="O550" i="8"/>
  <c r="O551" i="8"/>
  <c r="O552" i="8"/>
  <c r="O553" i="8"/>
  <c r="O554" i="8"/>
  <c r="O555" i="8"/>
  <c r="O556" i="8"/>
  <c r="O557" i="8"/>
  <c r="O558" i="8"/>
  <c r="O559" i="8"/>
  <c r="O560" i="8"/>
  <c r="O561" i="8"/>
  <c r="O562" i="8"/>
  <c r="O563" i="8"/>
  <c r="O564" i="8"/>
  <c r="O565" i="8"/>
  <c r="O566" i="8"/>
  <c r="O567" i="8"/>
  <c r="O568" i="8"/>
  <c r="O569" i="8"/>
  <c r="O570" i="8"/>
  <c r="O571" i="8"/>
  <c r="O572" i="8"/>
  <c r="O573" i="8"/>
  <c r="O574" i="8"/>
  <c r="O575" i="8"/>
  <c r="O576" i="8"/>
  <c r="O577" i="8"/>
  <c r="O578" i="8"/>
  <c r="O579" i="8"/>
  <c r="O580" i="8"/>
  <c r="O581" i="8"/>
  <c r="O582" i="8"/>
  <c r="O583" i="8"/>
  <c r="O584" i="8"/>
  <c r="O585" i="8"/>
  <c r="O586" i="8"/>
  <c r="O587" i="8"/>
  <c r="O588" i="8"/>
  <c r="O589" i="8"/>
  <c r="O590" i="8"/>
  <c r="O591" i="8"/>
  <c r="O592" i="8"/>
  <c r="O593" i="8"/>
  <c r="O594" i="8"/>
  <c r="O595" i="8"/>
  <c r="O596" i="8"/>
  <c r="O597" i="8"/>
  <c r="O598" i="8"/>
  <c r="O599" i="8"/>
  <c r="O600" i="8"/>
  <c r="O601" i="8"/>
  <c r="O602" i="8"/>
  <c r="O603" i="8"/>
  <c r="O604" i="8"/>
  <c r="O605" i="8"/>
  <c r="O606" i="8"/>
  <c r="O607" i="8"/>
  <c r="O608" i="8"/>
  <c r="O609" i="8"/>
  <c r="O610" i="8"/>
  <c r="O611" i="8"/>
  <c r="O612" i="8"/>
  <c r="O613" i="8"/>
  <c r="O614" i="8"/>
  <c r="O615" i="8"/>
  <c r="O616" i="8"/>
  <c r="O617" i="8"/>
  <c r="O618" i="8"/>
  <c r="O619" i="8"/>
  <c r="O620" i="8"/>
  <c r="O621" i="8"/>
  <c r="O622" i="8"/>
  <c r="O623" i="8"/>
  <c r="O624" i="8"/>
  <c r="O625" i="8"/>
  <c r="O626" i="8"/>
  <c r="O627" i="8"/>
  <c r="O628" i="8"/>
  <c r="O629" i="8"/>
  <c r="O630" i="8"/>
  <c r="O631" i="8"/>
  <c r="O632" i="8"/>
  <c r="O633" i="8"/>
  <c r="O634" i="8"/>
  <c r="O635" i="8"/>
  <c r="O636" i="8"/>
  <c r="O637" i="8"/>
  <c r="O638" i="8"/>
  <c r="O639" i="8"/>
  <c r="O640" i="8"/>
  <c r="O641" i="8"/>
  <c r="O642" i="8"/>
  <c r="O643" i="8"/>
  <c r="O644" i="8"/>
  <c r="O645" i="8"/>
  <c r="O646" i="8"/>
  <c r="O647" i="8"/>
  <c r="O648" i="8"/>
  <c r="O649" i="8"/>
  <c r="O650" i="8"/>
  <c r="O651" i="8"/>
  <c r="O652" i="8"/>
  <c r="O653" i="8"/>
  <c r="O654" i="8"/>
  <c r="O655" i="8"/>
  <c r="O656" i="8"/>
  <c r="O657" i="8"/>
  <c r="O658" i="8"/>
  <c r="O659" i="8"/>
  <c r="O660" i="8"/>
  <c r="O661" i="8"/>
  <c r="O662" i="8"/>
  <c r="O663" i="8"/>
  <c r="O664" i="8"/>
  <c r="O665" i="8"/>
  <c r="O666" i="8"/>
  <c r="O667" i="8"/>
  <c r="O668" i="8"/>
  <c r="O669" i="8"/>
  <c r="O670" i="8"/>
  <c r="O671" i="8"/>
  <c r="O672" i="8"/>
  <c r="O673" i="8"/>
  <c r="O674" i="8"/>
  <c r="O675" i="8"/>
  <c r="O676" i="8"/>
  <c r="O677" i="8"/>
  <c r="O678" i="8"/>
  <c r="O679" i="8"/>
  <c r="O680" i="8"/>
  <c r="O681" i="8"/>
  <c r="O682" i="8"/>
  <c r="O683" i="8"/>
  <c r="O684" i="8"/>
  <c r="O685" i="8"/>
  <c r="O686" i="8"/>
  <c r="O687" i="8"/>
  <c r="O688" i="8"/>
  <c r="O689" i="8"/>
  <c r="O690" i="8"/>
  <c r="O691" i="8"/>
  <c r="O692" i="8"/>
  <c r="O693" i="8"/>
  <c r="O694" i="8"/>
  <c r="O695" i="8"/>
  <c r="O696" i="8"/>
  <c r="O697" i="8"/>
  <c r="O698" i="8"/>
  <c r="O699" i="8"/>
  <c r="O700" i="8"/>
  <c r="O701" i="8"/>
  <c r="O702" i="8"/>
  <c r="O703" i="8"/>
  <c r="O704" i="8"/>
  <c r="O705" i="8"/>
  <c r="O706" i="8"/>
  <c r="O707" i="8"/>
  <c r="O708" i="8"/>
  <c r="O709" i="8"/>
  <c r="O710" i="8"/>
  <c r="O711" i="8"/>
  <c r="O712" i="8"/>
  <c r="O713" i="8"/>
  <c r="O714" i="8"/>
  <c r="O715" i="8"/>
  <c r="O716" i="8"/>
  <c r="O717" i="8"/>
  <c r="O718" i="8"/>
  <c r="O719" i="8"/>
  <c r="O720" i="8"/>
  <c r="O721" i="8"/>
  <c r="O722" i="8"/>
  <c r="O723" i="8"/>
  <c r="O724" i="8"/>
  <c r="O725" i="8"/>
  <c r="O726" i="8"/>
  <c r="O727" i="8"/>
  <c r="O728" i="8"/>
  <c r="O729" i="8"/>
  <c r="O730" i="8"/>
  <c r="O731" i="8"/>
  <c r="O732" i="8"/>
  <c r="O733" i="8"/>
  <c r="O734" i="8"/>
  <c r="O735" i="8"/>
  <c r="O736" i="8"/>
  <c r="O737" i="8"/>
  <c r="O738" i="8"/>
  <c r="O739" i="8"/>
  <c r="O740" i="8"/>
  <c r="O741" i="8"/>
  <c r="O742" i="8"/>
  <c r="O743" i="8"/>
  <c r="O744" i="8"/>
  <c r="O745" i="8"/>
  <c r="O746" i="8"/>
  <c r="O747" i="8"/>
  <c r="O748" i="8"/>
  <c r="O749" i="8"/>
  <c r="O750" i="8"/>
  <c r="O751" i="8"/>
  <c r="O752" i="8"/>
  <c r="O753" i="8"/>
  <c r="O754" i="8"/>
  <c r="O755" i="8"/>
  <c r="O756" i="8"/>
  <c r="O757" i="8"/>
  <c r="O758" i="8"/>
  <c r="O759" i="8"/>
  <c r="O760" i="8"/>
  <c r="O761" i="8"/>
  <c r="O762" i="8"/>
  <c r="O763" i="8"/>
  <c r="O764" i="8"/>
  <c r="O765" i="8"/>
  <c r="O766" i="8"/>
  <c r="O767" i="8"/>
  <c r="O768" i="8"/>
  <c r="O769" i="8"/>
  <c r="O770" i="8"/>
  <c r="O771" i="8"/>
  <c r="O772" i="8"/>
  <c r="O773" i="8"/>
  <c r="O774" i="8"/>
  <c r="O775" i="8"/>
  <c r="O776" i="8"/>
  <c r="O777" i="8"/>
  <c r="O778" i="8"/>
  <c r="O779" i="8"/>
  <c r="O780" i="8"/>
  <c r="O781" i="8"/>
  <c r="O782" i="8"/>
  <c r="O783" i="8"/>
  <c r="O784" i="8"/>
  <c r="O785" i="8"/>
  <c r="O786" i="8"/>
  <c r="O787" i="8"/>
  <c r="O788" i="8"/>
  <c r="O789" i="8"/>
  <c r="O790" i="8"/>
  <c r="O791" i="8"/>
  <c r="O792" i="8"/>
  <c r="O793" i="8"/>
  <c r="O794" i="8"/>
  <c r="O795" i="8"/>
  <c r="O796" i="8"/>
  <c r="O797" i="8"/>
  <c r="O798" i="8"/>
  <c r="O799" i="8"/>
  <c r="O800" i="8"/>
  <c r="O801" i="8"/>
  <c r="O802" i="8"/>
  <c r="O803" i="8"/>
  <c r="O804" i="8"/>
  <c r="O805" i="8"/>
  <c r="O806" i="8"/>
  <c r="O807" i="8"/>
  <c r="O808" i="8"/>
  <c r="O809" i="8"/>
  <c r="O810" i="8"/>
  <c r="O811" i="8"/>
  <c r="O812" i="8"/>
  <c r="O813" i="8"/>
  <c r="O814" i="8"/>
  <c r="O815" i="8"/>
  <c r="O816" i="8"/>
  <c r="O817" i="8"/>
  <c r="O818" i="8"/>
  <c r="O819" i="8"/>
  <c r="O820" i="8"/>
  <c r="O821" i="8"/>
  <c r="O822" i="8"/>
  <c r="O823" i="8"/>
  <c r="O824" i="8"/>
  <c r="O825" i="8"/>
  <c r="O826" i="8"/>
  <c r="O827" i="8"/>
  <c r="O828" i="8"/>
  <c r="O829" i="8"/>
  <c r="O830" i="8"/>
  <c r="O831" i="8"/>
  <c r="O832" i="8"/>
  <c r="O833" i="8"/>
  <c r="O834" i="8"/>
  <c r="O835" i="8"/>
  <c r="O836" i="8"/>
  <c r="O837" i="8"/>
  <c r="O838" i="8"/>
  <c r="O839" i="8"/>
  <c r="O840" i="8"/>
  <c r="O841" i="8"/>
  <c r="O842" i="8"/>
  <c r="O843" i="8"/>
  <c r="O844" i="8"/>
  <c r="O845" i="8"/>
  <c r="O846" i="8"/>
  <c r="O847" i="8"/>
  <c r="O848" i="8"/>
  <c r="O849" i="8"/>
  <c r="O850" i="8"/>
  <c r="O851" i="8"/>
  <c r="O852" i="8"/>
  <c r="O853" i="8"/>
  <c r="O854" i="8"/>
  <c r="O855" i="8"/>
  <c r="O856" i="8"/>
  <c r="O857" i="8"/>
  <c r="O858" i="8"/>
  <c r="O859" i="8"/>
  <c r="O860" i="8"/>
  <c r="O861" i="8"/>
  <c r="O862" i="8"/>
  <c r="O863" i="8"/>
  <c r="O864" i="8"/>
  <c r="O865" i="8"/>
  <c r="O866" i="8"/>
  <c r="O867" i="8"/>
  <c r="O868" i="8"/>
  <c r="O869" i="8"/>
  <c r="O870" i="8"/>
  <c r="O871" i="8"/>
  <c r="O872" i="8"/>
  <c r="O873" i="8"/>
  <c r="O874" i="8"/>
  <c r="O875" i="8"/>
  <c r="O876" i="8"/>
  <c r="O877" i="8"/>
  <c r="O878" i="8"/>
  <c r="O879" i="8"/>
  <c r="O880" i="8"/>
  <c r="O881" i="8"/>
  <c r="O882" i="8"/>
  <c r="O883" i="8"/>
  <c r="O884" i="8"/>
  <c r="O885" i="8"/>
  <c r="O886" i="8"/>
  <c r="O887" i="8"/>
  <c r="O888" i="8"/>
  <c r="O889" i="8"/>
  <c r="O890" i="8"/>
  <c r="O891" i="8"/>
  <c r="O892" i="8"/>
  <c r="O893" i="8"/>
  <c r="O894" i="8"/>
  <c r="O895" i="8"/>
  <c r="O896" i="8"/>
  <c r="O897" i="8"/>
  <c r="O898" i="8"/>
  <c r="O899" i="8"/>
  <c r="O900" i="8"/>
  <c r="O901" i="8"/>
  <c r="O902" i="8"/>
  <c r="O903" i="8"/>
  <c r="O904" i="8"/>
  <c r="O905" i="8"/>
  <c r="O906" i="8"/>
  <c r="O907" i="8"/>
  <c r="O908" i="8"/>
  <c r="O909" i="8"/>
  <c r="O910" i="8"/>
  <c r="O911" i="8"/>
  <c r="O912" i="8"/>
  <c r="O913" i="8"/>
  <c r="O914" i="8"/>
  <c r="O915" i="8"/>
  <c r="O916" i="8"/>
  <c r="O917" i="8"/>
  <c r="O918" i="8"/>
  <c r="O919" i="8"/>
  <c r="O920" i="8"/>
  <c r="O921" i="8"/>
  <c r="O922" i="8"/>
  <c r="O923" i="8"/>
  <c r="O924" i="8"/>
  <c r="O925" i="8"/>
  <c r="O926" i="8"/>
  <c r="O927" i="8"/>
  <c r="O928" i="8"/>
  <c r="O929" i="8"/>
  <c r="O930" i="8"/>
  <c r="O931" i="8"/>
  <c r="O932" i="8"/>
  <c r="O933" i="8"/>
  <c r="O934" i="8"/>
  <c r="O935" i="8"/>
  <c r="O936" i="8"/>
  <c r="O937" i="8"/>
  <c r="O938" i="8"/>
  <c r="O939" i="8"/>
  <c r="O940" i="8"/>
  <c r="O941" i="8"/>
  <c r="O942" i="8"/>
  <c r="O943" i="8"/>
  <c r="O944" i="8"/>
  <c r="O945" i="8"/>
  <c r="O946" i="8"/>
  <c r="O947" i="8"/>
  <c r="O948" i="8"/>
  <c r="O949" i="8"/>
  <c r="O950" i="8"/>
  <c r="O951" i="8"/>
  <c r="O952" i="8"/>
  <c r="O953" i="8"/>
  <c r="O954" i="8"/>
  <c r="O955" i="8"/>
  <c r="O956" i="8"/>
  <c r="O957" i="8"/>
  <c r="O958" i="8"/>
  <c r="O959" i="8"/>
  <c r="O960" i="8"/>
  <c r="O961" i="8"/>
  <c r="O962" i="8"/>
  <c r="O963" i="8"/>
  <c r="O964" i="8"/>
  <c r="O965" i="8"/>
  <c r="O966" i="8"/>
  <c r="O967" i="8"/>
  <c r="O968" i="8"/>
  <c r="O969" i="8"/>
  <c r="O970" i="8"/>
  <c r="O971" i="8"/>
  <c r="O972" i="8"/>
  <c r="O973" i="8"/>
  <c r="O974" i="8"/>
  <c r="O975" i="8"/>
  <c r="O976" i="8"/>
  <c r="O977" i="8"/>
  <c r="O978" i="8"/>
  <c r="O979" i="8"/>
  <c r="O980" i="8"/>
  <c r="O981" i="8"/>
  <c r="O982" i="8"/>
  <c r="O983" i="8"/>
  <c r="O984" i="8"/>
  <c r="O985" i="8"/>
  <c r="O986" i="8"/>
  <c r="O987" i="8"/>
  <c r="O988" i="8"/>
  <c r="O989" i="8"/>
  <c r="O990" i="8"/>
  <c r="O991" i="8"/>
  <c r="O992" i="8"/>
  <c r="O993" i="8"/>
  <c r="O994" i="8"/>
  <c r="O995" i="8"/>
  <c r="O996" i="8"/>
  <c r="O997" i="8"/>
  <c r="O998" i="8"/>
  <c r="O999" i="8"/>
  <c r="O1000" i="8"/>
  <c r="O1001" i="8"/>
  <c r="O1002" i="8"/>
  <c r="O1003" i="8"/>
  <c r="O1004" i="8"/>
  <c r="O1005" i="8"/>
  <c r="O1006" i="8"/>
  <c r="O1007" i="8"/>
  <c r="O1008" i="8"/>
  <c r="O1009" i="8"/>
  <c r="O1010" i="8"/>
  <c r="O1011" i="8"/>
  <c r="O1012" i="8"/>
  <c r="O1013" i="8"/>
  <c r="O1014" i="8"/>
  <c r="O1015" i="8"/>
  <c r="O1016" i="8"/>
  <c r="O1017" i="8"/>
  <c r="O1018" i="8"/>
  <c r="O1019" i="8"/>
  <c r="O1020" i="8"/>
  <c r="O1021" i="8"/>
  <c r="O1022" i="8"/>
  <c r="O1023" i="8"/>
  <c r="O1024" i="8"/>
  <c r="O1025" i="8"/>
  <c r="O1026" i="8"/>
  <c r="O1027" i="8"/>
  <c r="O1028" i="8"/>
  <c r="O1029" i="8"/>
  <c r="O1030" i="8"/>
  <c r="O1031" i="8"/>
  <c r="O1032" i="8"/>
  <c r="O1033" i="8"/>
  <c r="O1034" i="8"/>
  <c r="O1035" i="8"/>
  <c r="O1036" i="8"/>
  <c r="O1037" i="8"/>
  <c r="O1038" i="8"/>
  <c r="O1039" i="8"/>
  <c r="O1040" i="8"/>
  <c r="O1041" i="8"/>
  <c r="O1042" i="8"/>
  <c r="O1043" i="8"/>
  <c r="O1044" i="8"/>
  <c r="O1045" i="8"/>
  <c r="O1046" i="8"/>
  <c r="O1047" i="8"/>
  <c r="O1048" i="8"/>
  <c r="O1049" i="8"/>
  <c r="O1050" i="8"/>
  <c r="O1051" i="8"/>
  <c r="O1052" i="8"/>
  <c r="O1053" i="8"/>
  <c r="O1054" i="8"/>
  <c r="O1055" i="8"/>
  <c r="O1056" i="8"/>
  <c r="O1057" i="8"/>
  <c r="O1058" i="8"/>
  <c r="O1059" i="8"/>
  <c r="O1060" i="8"/>
  <c r="O1061" i="8"/>
  <c r="O1062" i="8"/>
  <c r="O1063" i="8"/>
  <c r="O1064" i="8"/>
  <c r="O1065" i="8"/>
  <c r="O1066" i="8"/>
  <c r="O1067" i="8"/>
  <c r="O1068" i="8"/>
  <c r="O1069" i="8"/>
  <c r="O1070" i="8"/>
  <c r="O1071" i="8"/>
  <c r="O1072" i="8"/>
  <c r="O1073" i="8"/>
  <c r="O1074" i="8"/>
  <c r="O1075" i="8"/>
  <c r="O1076" i="8"/>
  <c r="O1077" i="8"/>
  <c r="O1078" i="8"/>
  <c r="O1079" i="8"/>
  <c r="O1080" i="8"/>
  <c r="O1081" i="8"/>
  <c r="O1082" i="8"/>
  <c r="O1083" i="8"/>
  <c r="O1084" i="8"/>
  <c r="O1085" i="8"/>
  <c r="O1086" i="8"/>
  <c r="O1087" i="8"/>
  <c r="O1088" i="8"/>
  <c r="O1089" i="8"/>
  <c r="O1090" i="8"/>
  <c r="O1091" i="8"/>
  <c r="O1092" i="8"/>
  <c r="O1093" i="8"/>
  <c r="O1094" i="8"/>
  <c r="O1095" i="8"/>
  <c r="O1096" i="8"/>
  <c r="O1097" i="8"/>
  <c r="O1098" i="8"/>
  <c r="O1099" i="8"/>
  <c r="O1100" i="8"/>
  <c r="O1101" i="8"/>
  <c r="O1102" i="8"/>
  <c r="O1103" i="8"/>
  <c r="O1104" i="8"/>
  <c r="O1105" i="8"/>
  <c r="O1106" i="8"/>
  <c r="O1107" i="8"/>
  <c r="O1108" i="8"/>
  <c r="O1109" i="8"/>
  <c r="O1110" i="8"/>
  <c r="O1111" i="8"/>
  <c r="O1112" i="8"/>
  <c r="O1113" i="8"/>
  <c r="O1114" i="8"/>
  <c r="O1115" i="8"/>
  <c r="O1116" i="8"/>
  <c r="O1117" i="8"/>
  <c r="O1118" i="8"/>
  <c r="O1119" i="8"/>
  <c r="O1120" i="8"/>
  <c r="O1121" i="8"/>
  <c r="O1122" i="8"/>
  <c r="O1123" i="8"/>
  <c r="O1124" i="8"/>
  <c r="O1125" i="8"/>
  <c r="O1126" i="8"/>
  <c r="O1127" i="8"/>
  <c r="O1128" i="8"/>
  <c r="O1129" i="8"/>
  <c r="O1130" i="8"/>
  <c r="O1131" i="8"/>
  <c r="O1132" i="8"/>
  <c r="O1133" i="8"/>
  <c r="O1134" i="8"/>
  <c r="O1135" i="8"/>
  <c r="O1136" i="8"/>
  <c r="O1137" i="8"/>
  <c r="O1138" i="8"/>
  <c r="O1139" i="8"/>
  <c r="O1140" i="8"/>
  <c r="O1141" i="8"/>
  <c r="O1142" i="8"/>
  <c r="O1143" i="8"/>
  <c r="O1144" i="8"/>
  <c r="O1145" i="8"/>
  <c r="O1146" i="8"/>
  <c r="O1147" i="8"/>
  <c r="O1148" i="8"/>
  <c r="O1149" i="8"/>
  <c r="O1150" i="8"/>
  <c r="O1151" i="8"/>
  <c r="O1152" i="8"/>
  <c r="O1153" i="8"/>
  <c r="O1154" i="8"/>
  <c r="O1155" i="8"/>
  <c r="O1156" i="8"/>
  <c r="O1157" i="8"/>
  <c r="O1158" i="8"/>
  <c r="O1159" i="8"/>
  <c r="O1160" i="8"/>
  <c r="O1161" i="8"/>
  <c r="O1162" i="8"/>
  <c r="O1163" i="8"/>
  <c r="O1164" i="8"/>
  <c r="O1165" i="8"/>
  <c r="O1166" i="8"/>
  <c r="O1167" i="8"/>
  <c r="O1168" i="8"/>
  <c r="O1169" i="8"/>
  <c r="O1170" i="8"/>
  <c r="O1171" i="8"/>
  <c r="O1172" i="8"/>
  <c r="O1173" i="8"/>
  <c r="O1174" i="8"/>
  <c r="O1175" i="8"/>
  <c r="O1176" i="8"/>
  <c r="O1177" i="8"/>
  <c r="O1178" i="8"/>
  <c r="O1179" i="8"/>
  <c r="O1180" i="8"/>
  <c r="O1181" i="8"/>
  <c r="O1182" i="8"/>
  <c r="O1183" i="8"/>
  <c r="O1184" i="8"/>
  <c r="O1185" i="8"/>
  <c r="O1186" i="8"/>
  <c r="O1187" i="8"/>
  <c r="O1188" i="8"/>
  <c r="O1189" i="8"/>
  <c r="O1190" i="8"/>
  <c r="O1191" i="8"/>
  <c r="O1192" i="8"/>
  <c r="O1193" i="8"/>
  <c r="O1194" i="8"/>
  <c r="O1195" i="8"/>
  <c r="O1196" i="8"/>
  <c r="O1197" i="8"/>
  <c r="O1198" i="8"/>
  <c r="O1199" i="8"/>
  <c r="O1200" i="8"/>
  <c r="O1201" i="8"/>
  <c r="O1202" i="8"/>
  <c r="O1203" i="8"/>
  <c r="O1204" i="8"/>
  <c r="O1205" i="8"/>
  <c r="O1206" i="8"/>
  <c r="O1207" i="8"/>
  <c r="O1208" i="8"/>
  <c r="O1209" i="8"/>
  <c r="O1210" i="8"/>
  <c r="O1211" i="8"/>
  <c r="O1212" i="8"/>
  <c r="O1213" i="8"/>
  <c r="O1214" i="8"/>
  <c r="O1215" i="8"/>
  <c r="O1216" i="8"/>
  <c r="O1217" i="8"/>
  <c r="O1218" i="8"/>
  <c r="O1219" i="8"/>
  <c r="O1220" i="8"/>
  <c r="O1221" i="8"/>
  <c r="O1222" i="8"/>
  <c r="O1223" i="8"/>
  <c r="O1224" i="8"/>
  <c r="O1225" i="8"/>
  <c r="O1226" i="8"/>
  <c r="O1227" i="8"/>
  <c r="O1228" i="8"/>
  <c r="O1229" i="8"/>
  <c r="O1230" i="8"/>
  <c r="O1231" i="8"/>
  <c r="O1232" i="8"/>
  <c r="O1233" i="8"/>
  <c r="O1234" i="8"/>
  <c r="O1235" i="8"/>
  <c r="O1236" i="8"/>
  <c r="O1237" i="8"/>
  <c r="O1238" i="8"/>
  <c r="O1239" i="8"/>
  <c r="O1240" i="8"/>
  <c r="O1241" i="8"/>
  <c r="O1242" i="8"/>
  <c r="O1243" i="8"/>
  <c r="O1244" i="8"/>
  <c r="O1245" i="8"/>
  <c r="O1246" i="8"/>
  <c r="O1247" i="8"/>
  <c r="O1248" i="8"/>
  <c r="O1249" i="8"/>
  <c r="O1250" i="8"/>
  <c r="O1251" i="8"/>
  <c r="O1252" i="8"/>
  <c r="O1253" i="8"/>
  <c r="O1254" i="8"/>
  <c r="O1255" i="8"/>
  <c r="O1256" i="8"/>
  <c r="O1257" i="8"/>
  <c r="O1258" i="8"/>
  <c r="O1259" i="8"/>
  <c r="O1260" i="8"/>
  <c r="O1261" i="8"/>
  <c r="O1262" i="8"/>
  <c r="O1263" i="8"/>
  <c r="O1264" i="8"/>
  <c r="O1265" i="8"/>
  <c r="O1266" i="8"/>
  <c r="O1267" i="8"/>
  <c r="O1268" i="8"/>
  <c r="O1269" i="8"/>
  <c r="O1270" i="8"/>
  <c r="O1271" i="8"/>
  <c r="O1272" i="8"/>
  <c r="O1273" i="8"/>
  <c r="O1274" i="8"/>
  <c r="O1275" i="8"/>
  <c r="O1276" i="8"/>
  <c r="O1277" i="8"/>
  <c r="O1278" i="8"/>
  <c r="O1279" i="8"/>
  <c r="O1280" i="8"/>
  <c r="O1281" i="8"/>
  <c r="O1282" i="8"/>
  <c r="O1283" i="8"/>
  <c r="O1284" i="8"/>
  <c r="O1285" i="8"/>
  <c r="O1286" i="8"/>
  <c r="O1287" i="8"/>
  <c r="O1288" i="8"/>
  <c r="O1289" i="8"/>
  <c r="O1290" i="8"/>
  <c r="O1291" i="8"/>
  <c r="O1292" i="8"/>
  <c r="O1293" i="8"/>
  <c r="O1294" i="8"/>
  <c r="O1295" i="8"/>
  <c r="O1296" i="8"/>
  <c r="O1297" i="8"/>
  <c r="O1298" i="8"/>
  <c r="O1299" i="8"/>
  <c r="O1300" i="8"/>
  <c r="O1301" i="8"/>
  <c r="O1302" i="8"/>
  <c r="O1303" i="8"/>
  <c r="O1304" i="8"/>
  <c r="O1305" i="8"/>
  <c r="O1306" i="8"/>
  <c r="O1307" i="8"/>
  <c r="O1308" i="8"/>
  <c r="O1309" i="8"/>
  <c r="O1310" i="8"/>
  <c r="O1311" i="8"/>
  <c r="O1312" i="8"/>
  <c r="O1313" i="8"/>
  <c r="O1314" i="8"/>
  <c r="O1315" i="8"/>
  <c r="O1316" i="8"/>
  <c r="O1317" i="8"/>
  <c r="O1318" i="8"/>
  <c r="O1319" i="8"/>
  <c r="O1320" i="8"/>
  <c r="O1321" i="8"/>
  <c r="O1322" i="8"/>
  <c r="O1323" i="8"/>
  <c r="O1324" i="8"/>
  <c r="O1325" i="8"/>
  <c r="O1326" i="8"/>
  <c r="O1327" i="8"/>
  <c r="O1328" i="8"/>
  <c r="O1329" i="8"/>
  <c r="O1330" i="8"/>
  <c r="O1331" i="8"/>
  <c r="O1332" i="8"/>
  <c r="O1333" i="8"/>
  <c r="O1334" i="8"/>
  <c r="O1335" i="8"/>
  <c r="O1336" i="8"/>
  <c r="O1337" i="8"/>
  <c r="O1338" i="8"/>
  <c r="O1339" i="8"/>
  <c r="O1340" i="8"/>
  <c r="O1341" i="8"/>
  <c r="O1342" i="8"/>
  <c r="O1343" i="8"/>
  <c r="O1344" i="8"/>
  <c r="O1345" i="8"/>
  <c r="O1346" i="8"/>
  <c r="O1347" i="8"/>
  <c r="O1348" i="8"/>
  <c r="O1349" i="8"/>
  <c r="O1350" i="8"/>
  <c r="O1351" i="8"/>
  <c r="O1352" i="8"/>
  <c r="O1353" i="8"/>
  <c r="O1354" i="8"/>
  <c r="O1355" i="8"/>
  <c r="O1356" i="8"/>
  <c r="O1357" i="8"/>
  <c r="O1358" i="8"/>
  <c r="O1359" i="8"/>
  <c r="O1360" i="8"/>
  <c r="O1361" i="8"/>
  <c r="O1362" i="8"/>
  <c r="O1363" i="8"/>
  <c r="O1364" i="8"/>
  <c r="O1365" i="8"/>
  <c r="O1366" i="8"/>
  <c r="O1367" i="8"/>
  <c r="O1368" i="8"/>
  <c r="O1369" i="8"/>
  <c r="O1370" i="8"/>
  <c r="O1371" i="8"/>
  <c r="O1372" i="8"/>
  <c r="O1373" i="8"/>
  <c r="O1374" i="8"/>
  <c r="O1375" i="8"/>
  <c r="O1376" i="8"/>
  <c r="O1377" i="8"/>
  <c r="O1378" i="8"/>
  <c r="O1379" i="8"/>
  <c r="O1380" i="8"/>
  <c r="O1381" i="8"/>
  <c r="O1382" i="8"/>
  <c r="O1383" i="8"/>
  <c r="O1384" i="8"/>
  <c r="O1385" i="8"/>
  <c r="O1386" i="8"/>
  <c r="O1387" i="8"/>
  <c r="O1388" i="8"/>
  <c r="O1389" i="8"/>
  <c r="O1390" i="8"/>
  <c r="O1391" i="8"/>
  <c r="O1392" i="8"/>
  <c r="O1393" i="8"/>
  <c r="O1394" i="8"/>
  <c r="O1395" i="8"/>
  <c r="O1396" i="8"/>
  <c r="O1397" i="8"/>
  <c r="O1398" i="8"/>
  <c r="O1399" i="8"/>
  <c r="O1400" i="8"/>
  <c r="O1401" i="8"/>
  <c r="O1402" i="8"/>
  <c r="O1403" i="8"/>
  <c r="O1404" i="8"/>
  <c r="O1405" i="8"/>
  <c r="O1406" i="8"/>
  <c r="O1407" i="8"/>
  <c r="O1408" i="8"/>
  <c r="O1409" i="8"/>
  <c r="O1410" i="8"/>
  <c r="O1411" i="8"/>
  <c r="O1412" i="8"/>
  <c r="O1413" i="8"/>
  <c r="O1414" i="8"/>
  <c r="O1415" i="8"/>
  <c r="O1416" i="8"/>
  <c r="O1417" i="8"/>
  <c r="O1418" i="8"/>
  <c r="O1419" i="8"/>
  <c r="O1420" i="8"/>
  <c r="O1421" i="8"/>
  <c r="O1422" i="8"/>
  <c r="O1423" i="8"/>
  <c r="O1424" i="8"/>
  <c r="O1425" i="8"/>
  <c r="O1426" i="8"/>
  <c r="O1427" i="8"/>
  <c r="O1428" i="8"/>
  <c r="O1429" i="8"/>
  <c r="O1430" i="8"/>
  <c r="O1431" i="8"/>
  <c r="O1432" i="8"/>
  <c r="O1433" i="8"/>
  <c r="O1434" i="8"/>
  <c r="O1435" i="8"/>
  <c r="O1436" i="8"/>
  <c r="O1437" i="8"/>
  <c r="O1438" i="8"/>
  <c r="O1439" i="8"/>
  <c r="O1440" i="8"/>
  <c r="O1441" i="8"/>
  <c r="O1442" i="8"/>
  <c r="O1443" i="8"/>
  <c r="O1444" i="8"/>
  <c r="O1445" i="8"/>
  <c r="O1446" i="8"/>
  <c r="O1447" i="8"/>
  <c r="O1448" i="8"/>
  <c r="O1449" i="8"/>
  <c r="O1450" i="8"/>
  <c r="O1451" i="8"/>
  <c r="O1452" i="8"/>
  <c r="O1453" i="8"/>
  <c r="O1454" i="8"/>
  <c r="O1455" i="8"/>
  <c r="O1456" i="8"/>
  <c r="O1457" i="8"/>
  <c r="O1458" i="8"/>
  <c r="O1459" i="8"/>
  <c r="O1460" i="8"/>
  <c r="O1461" i="8"/>
  <c r="O1462" i="8"/>
  <c r="O1463" i="8"/>
  <c r="O1464" i="8"/>
  <c r="O1465" i="8"/>
  <c r="O1466" i="8"/>
  <c r="O1467" i="8"/>
  <c r="O1468" i="8"/>
  <c r="O1469" i="8"/>
  <c r="O1470" i="8"/>
  <c r="O1471" i="8"/>
  <c r="O1472" i="8"/>
  <c r="O1473" i="8"/>
  <c r="O1474" i="8"/>
  <c r="O1475" i="8"/>
  <c r="O1476" i="8"/>
  <c r="O1477" i="8"/>
  <c r="O1478" i="8"/>
  <c r="O1479" i="8"/>
  <c r="O1480" i="8"/>
  <c r="O1481" i="8"/>
  <c r="O1482" i="8"/>
  <c r="O1483" i="8"/>
  <c r="O1484" i="8"/>
  <c r="O1485" i="8"/>
  <c r="O1486" i="8"/>
  <c r="O1487" i="8"/>
  <c r="O1488" i="8"/>
  <c r="O1489" i="8"/>
  <c r="O1490" i="8"/>
  <c r="O1491" i="8"/>
  <c r="O1492" i="8"/>
  <c r="O1493" i="8"/>
  <c r="O1494" i="8"/>
  <c r="O1495" i="8"/>
  <c r="O1496" i="8"/>
  <c r="O1497" i="8"/>
  <c r="O1498" i="8"/>
  <c r="O1499" i="8"/>
  <c r="O1500" i="8"/>
  <c r="O1501" i="8"/>
  <c r="O1502" i="8"/>
  <c r="O1503" i="8"/>
  <c r="O1504" i="8"/>
  <c r="O1505" i="8"/>
  <c r="O1506" i="8"/>
  <c r="O1507" i="8"/>
  <c r="O1508" i="8"/>
  <c r="O1509" i="8"/>
  <c r="O1510" i="8"/>
  <c r="O1511" i="8"/>
  <c r="O1512" i="8"/>
  <c r="O1513" i="8"/>
  <c r="O1514" i="8"/>
  <c r="O1515" i="8"/>
  <c r="O1516" i="8"/>
  <c r="O1517" i="8"/>
  <c r="O1518" i="8"/>
  <c r="O1519" i="8"/>
  <c r="O1520" i="8"/>
  <c r="O1521" i="8"/>
  <c r="O1522" i="8"/>
  <c r="O1523" i="8"/>
  <c r="O1524" i="8"/>
  <c r="O1525" i="8"/>
  <c r="O1526" i="8"/>
  <c r="O1527" i="8"/>
  <c r="O1528" i="8"/>
  <c r="O1529" i="8"/>
  <c r="O1530" i="8"/>
  <c r="O1531" i="8"/>
  <c r="O1532" i="8"/>
  <c r="O1533" i="8"/>
  <c r="O1534" i="8"/>
  <c r="O1535" i="8"/>
  <c r="O1536" i="8"/>
  <c r="O1537" i="8"/>
  <c r="O3" i="7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I1003" i="8"/>
  <c r="I1004" i="8"/>
  <c r="I1005" i="8"/>
  <c r="I1006" i="8"/>
  <c r="I1007" i="8"/>
  <c r="I1008" i="8"/>
  <c r="I1009" i="8"/>
  <c r="I1010" i="8"/>
  <c r="I1011" i="8"/>
  <c r="I1012" i="8"/>
  <c r="I1013" i="8"/>
  <c r="I1014" i="8"/>
  <c r="I1015" i="8"/>
  <c r="I1016" i="8"/>
  <c r="I1017" i="8"/>
  <c r="I1018" i="8"/>
  <c r="I1019" i="8"/>
  <c r="I1020" i="8"/>
  <c r="I1021" i="8"/>
  <c r="I1022" i="8"/>
  <c r="I1023" i="8"/>
  <c r="I1024" i="8"/>
  <c r="I1025" i="8"/>
  <c r="I1026" i="8"/>
  <c r="I1027" i="8"/>
  <c r="I1028" i="8"/>
  <c r="I1029" i="8"/>
  <c r="I1030" i="8"/>
  <c r="I1031" i="8"/>
  <c r="I1032" i="8"/>
  <c r="I1033" i="8"/>
  <c r="I1034" i="8"/>
  <c r="I1035" i="8"/>
  <c r="I1036" i="8"/>
  <c r="I1037" i="8"/>
  <c r="I1038" i="8"/>
  <c r="I1039" i="8"/>
  <c r="I1040" i="8"/>
  <c r="I1041" i="8"/>
  <c r="I1042" i="8"/>
  <c r="I1043" i="8"/>
  <c r="I1044" i="8"/>
  <c r="I1045" i="8"/>
  <c r="I1046" i="8"/>
  <c r="I1047" i="8"/>
  <c r="I1048" i="8"/>
  <c r="I1049" i="8"/>
  <c r="I1050" i="8"/>
  <c r="I1051" i="8"/>
  <c r="I1052" i="8"/>
  <c r="I1053" i="8"/>
  <c r="I1054" i="8"/>
  <c r="I1055" i="8"/>
  <c r="I1056" i="8"/>
  <c r="I1057" i="8"/>
  <c r="I1058" i="8"/>
  <c r="I1059" i="8"/>
  <c r="I1060" i="8"/>
  <c r="I1061" i="8"/>
  <c r="I1062" i="8"/>
  <c r="I1063" i="8"/>
  <c r="I1064" i="8"/>
  <c r="I1065" i="8"/>
  <c r="I1066" i="8"/>
  <c r="I1067" i="8"/>
  <c r="I1068" i="8"/>
  <c r="I1069" i="8"/>
  <c r="I1070" i="8"/>
  <c r="I1071" i="8"/>
  <c r="I1072" i="8"/>
  <c r="I1073" i="8"/>
  <c r="I1074" i="8"/>
  <c r="I1075" i="8"/>
  <c r="I1076" i="8"/>
  <c r="I1077" i="8"/>
  <c r="I1078" i="8"/>
  <c r="I1079" i="8"/>
  <c r="I1080" i="8"/>
  <c r="I1081" i="8"/>
  <c r="I1082" i="8"/>
  <c r="I1083" i="8"/>
  <c r="I1084" i="8"/>
  <c r="I1085" i="8"/>
  <c r="I1086" i="8"/>
  <c r="I1087" i="8"/>
  <c r="I1088" i="8"/>
  <c r="I1089" i="8"/>
  <c r="I1090" i="8"/>
  <c r="I1091" i="8"/>
  <c r="I1092" i="8"/>
  <c r="I1093" i="8"/>
  <c r="I1094" i="8"/>
  <c r="I1095" i="8"/>
  <c r="I1096" i="8"/>
  <c r="I1097" i="8"/>
  <c r="I1098" i="8"/>
  <c r="I1099" i="8"/>
  <c r="I1100" i="8"/>
  <c r="I1101" i="8"/>
  <c r="I1102" i="8"/>
  <c r="I1103" i="8"/>
  <c r="I1104" i="8"/>
  <c r="I1105" i="8"/>
  <c r="I1106" i="8"/>
  <c r="I1107" i="8"/>
  <c r="I1108" i="8"/>
  <c r="I1109" i="8"/>
  <c r="I1110" i="8"/>
  <c r="I1111" i="8"/>
  <c r="I1112" i="8"/>
  <c r="I1113" i="8"/>
  <c r="I1114" i="8"/>
  <c r="I1115" i="8"/>
  <c r="I1116" i="8"/>
  <c r="I1117" i="8"/>
  <c r="I1118" i="8"/>
  <c r="I1119" i="8"/>
  <c r="I1120" i="8"/>
  <c r="I1121" i="8"/>
  <c r="I1122" i="8"/>
  <c r="I1123" i="8"/>
  <c r="I1124" i="8"/>
  <c r="I1125" i="8"/>
  <c r="I1126" i="8"/>
  <c r="I1127" i="8"/>
  <c r="I1128" i="8"/>
  <c r="I1129" i="8"/>
  <c r="I1130" i="8"/>
  <c r="I1131" i="8"/>
  <c r="I1132" i="8"/>
  <c r="I1133" i="8"/>
  <c r="I1134" i="8"/>
  <c r="I1135" i="8"/>
  <c r="I1136" i="8"/>
  <c r="I1137" i="8"/>
  <c r="I1138" i="8"/>
  <c r="I1139" i="8"/>
  <c r="I1140" i="8"/>
  <c r="I1141" i="8"/>
  <c r="I1142" i="8"/>
  <c r="I1143" i="8"/>
  <c r="I1144" i="8"/>
  <c r="I1145" i="8"/>
  <c r="I1146" i="8"/>
  <c r="I1147" i="8"/>
  <c r="I1148" i="8"/>
  <c r="I1149" i="8"/>
  <c r="I1150" i="8"/>
  <c r="I1151" i="8"/>
  <c r="I1152" i="8"/>
  <c r="I1153" i="8"/>
  <c r="I1154" i="8"/>
  <c r="I1155" i="8"/>
  <c r="I1156" i="8"/>
  <c r="I1157" i="8"/>
  <c r="I1158" i="8"/>
  <c r="I1159" i="8"/>
  <c r="I1160" i="8"/>
  <c r="I1161" i="8"/>
  <c r="I1162" i="8"/>
  <c r="I1163" i="8"/>
  <c r="I1164" i="8"/>
  <c r="I1165" i="8"/>
  <c r="I1166" i="8"/>
  <c r="I1167" i="8"/>
  <c r="I1168" i="8"/>
  <c r="I1169" i="8"/>
  <c r="I1170" i="8"/>
  <c r="I1171" i="8"/>
  <c r="I1172" i="8"/>
  <c r="I1173" i="8"/>
  <c r="I1174" i="8"/>
  <c r="I1175" i="8"/>
  <c r="I1176" i="8"/>
  <c r="I1177" i="8"/>
  <c r="I1178" i="8"/>
  <c r="I1179" i="8"/>
  <c r="I1180" i="8"/>
  <c r="I1181" i="8"/>
  <c r="I1182" i="8"/>
  <c r="I1183" i="8"/>
  <c r="I1184" i="8"/>
  <c r="I1185" i="8"/>
  <c r="I1186" i="8"/>
  <c r="I1187" i="8"/>
  <c r="I1188" i="8"/>
  <c r="I1189" i="8"/>
  <c r="I1190" i="8"/>
  <c r="I1191" i="8"/>
  <c r="I1192" i="8"/>
  <c r="I1193" i="8"/>
  <c r="I1194" i="8"/>
  <c r="I1195" i="8"/>
  <c r="I1196" i="8"/>
  <c r="I1197" i="8"/>
  <c r="I1198" i="8"/>
  <c r="I1199" i="8"/>
  <c r="I1200" i="8"/>
  <c r="I1201" i="8"/>
  <c r="I1202" i="8"/>
  <c r="I1203" i="8"/>
  <c r="I1204" i="8"/>
  <c r="I1205" i="8"/>
  <c r="I1206" i="8"/>
  <c r="I1207" i="8"/>
  <c r="I1208" i="8"/>
  <c r="I1209" i="8"/>
  <c r="I1210" i="8"/>
  <c r="I1211" i="8"/>
  <c r="I1212" i="8"/>
  <c r="I1213" i="8"/>
  <c r="I1214" i="8"/>
  <c r="I1215" i="8"/>
  <c r="I1216" i="8"/>
  <c r="I1217" i="8"/>
  <c r="I1218" i="8"/>
  <c r="I1219" i="8"/>
  <c r="I1220" i="8"/>
  <c r="I1221" i="8"/>
  <c r="I1222" i="8"/>
  <c r="I1223" i="8"/>
  <c r="I1224" i="8"/>
  <c r="I1225" i="8"/>
  <c r="I1226" i="8"/>
  <c r="I1227" i="8"/>
  <c r="I1228" i="8"/>
  <c r="I1229" i="8"/>
  <c r="I1230" i="8"/>
  <c r="I1231" i="8"/>
  <c r="I1232" i="8"/>
  <c r="I1233" i="8"/>
  <c r="I1234" i="8"/>
  <c r="I1235" i="8"/>
  <c r="I1236" i="8"/>
  <c r="I1237" i="8"/>
  <c r="I1238" i="8"/>
  <c r="I1239" i="8"/>
  <c r="I1240" i="8"/>
  <c r="I1241" i="8"/>
  <c r="I1242" i="8"/>
  <c r="I1243" i="8"/>
  <c r="I1244" i="8"/>
  <c r="I1245" i="8"/>
  <c r="I1246" i="8"/>
  <c r="I1247" i="8"/>
  <c r="I1248" i="8"/>
  <c r="I1249" i="8"/>
  <c r="I1250" i="8"/>
  <c r="I1251" i="8"/>
  <c r="I1252" i="8"/>
  <c r="I1253" i="8"/>
  <c r="I1254" i="8"/>
  <c r="I1255" i="8"/>
  <c r="I1256" i="8"/>
  <c r="I1257" i="8"/>
  <c r="I1258" i="8"/>
  <c r="I1259" i="8"/>
  <c r="I1260" i="8"/>
  <c r="I1261" i="8"/>
  <c r="I1262" i="8"/>
  <c r="I1263" i="8"/>
  <c r="I1264" i="8"/>
  <c r="I1265" i="8"/>
  <c r="I1266" i="8"/>
  <c r="I1267" i="8"/>
  <c r="I1268" i="8"/>
  <c r="I1269" i="8"/>
  <c r="I1270" i="8"/>
  <c r="I1271" i="8"/>
  <c r="I1272" i="8"/>
  <c r="I1273" i="8"/>
  <c r="I1274" i="8"/>
  <c r="I1275" i="8"/>
  <c r="I1276" i="8"/>
  <c r="I1277" i="8"/>
  <c r="I1278" i="8"/>
  <c r="I1279" i="8"/>
  <c r="I1280" i="8"/>
  <c r="I1281" i="8"/>
  <c r="I1282" i="8"/>
  <c r="I1283" i="8"/>
  <c r="I1284" i="8"/>
  <c r="I1285" i="8"/>
  <c r="I1286" i="8"/>
  <c r="I1287" i="8"/>
  <c r="I1288" i="8"/>
  <c r="I1289" i="8"/>
  <c r="I1290" i="8"/>
  <c r="I1291" i="8"/>
  <c r="I1292" i="8"/>
  <c r="I1293" i="8"/>
  <c r="I1294" i="8"/>
  <c r="I1295" i="8"/>
  <c r="I1296" i="8"/>
  <c r="I1297" i="8"/>
  <c r="I1298" i="8"/>
  <c r="I1299" i="8"/>
  <c r="I1300" i="8"/>
  <c r="I1301" i="8"/>
  <c r="I1302" i="8"/>
  <c r="I1303" i="8"/>
  <c r="I1304" i="8"/>
  <c r="I1305" i="8"/>
  <c r="I1306" i="8"/>
  <c r="I1307" i="8"/>
  <c r="I1308" i="8"/>
  <c r="I1309" i="8"/>
  <c r="I1310" i="8"/>
  <c r="I1311" i="8"/>
  <c r="I1312" i="8"/>
  <c r="I1313" i="8"/>
  <c r="I1314" i="8"/>
  <c r="I1315" i="8"/>
  <c r="I1316" i="8"/>
  <c r="I1317" i="8"/>
  <c r="I1318" i="8"/>
  <c r="I1319" i="8"/>
  <c r="I1320" i="8"/>
  <c r="I1321" i="8"/>
  <c r="I1322" i="8"/>
  <c r="I1323" i="8"/>
  <c r="I1324" i="8"/>
  <c r="I1325" i="8"/>
  <c r="I1326" i="8"/>
  <c r="I1327" i="8"/>
  <c r="I1328" i="8"/>
  <c r="I1329" i="8"/>
  <c r="I1330" i="8"/>
  <c r="I1331" i="8"/>
  <c r="I1332" i="8"/>
  <c r="I1333" i="8"/>
  <c r="I1334" i="8"/>
  <c r="I1335" i="8"/>
  <c r="I1336" i="8"/>
  <c r="I1337" i="8"/>
  <c r="I1338" i="8"/>
  <c r="I1339" i="8"/>
  <c r="I1340" i="8"/>
  <c r="I1341" i="8"/>
  <c r="I1342" i="8"/>
  <c r="I1343" i="8"/>
  <c r="I1344" i="8"/>
  <c r="I1345" i="8"/>
  <c r="I1346" i="8"/>
  <c r="I1347" i="8"/>
  <c r="I1348" i="8"/>
  <c r="I1349" i="8"/>
  <c r="I1350" i="8"/>
  <c r="I1351" i="8"/>
  <c r="I1352" i="8"/>
  <c r="I1353" i="8"/>
  <c r="I1354" i="8"/>
  <c r="I1355" i="8"/>
  <c r="I1356" i="8"/>
  <c r="I1357" i="8"/>
  <c r="I1358" i="8"/>
  <c r="I1359" i="8"/>
  <c r="I1360" i="8"/>
  <c r="I1361" i="8"/>
  <c r="I1362" i="8"/>
  <c r="I1363" i="8"/>
  <c r="I1364" i="8"/>
  <c r="I1365" i="8"/>
  <c r="I1366" i="8"/>
  <c r="I1367" i="8"/>
  <c r="I1368" i="8"/>
  <c r="I1369" i="8"/>
  <c r="I1370" i="8"/>
  <c r="I1371" i="8"/>
  <c r="I1372" i="8"/>
  <c r="I1373" i="8"/>
  <c r="I1374" i="8"/>
  <c r="I1375" i="8"/>
  <c r="I1376" i="8"/>
  <c r="I1377" i="8"/>
  <c r="I1378" i="8"/>
  <c r="I1379" i="8"/>
  <c r="I1380" i="8"/>
  <c r="I1381" i="8"/>
  <c r="I1382" i="8"/>
  <c r="I1383" i="8"/>
  <c r="I1384" i="8"/>
  <c r="I1385" i="8"/>
  <c r="I1386" i="8"/>
  <c r="I1387" i="8"/>
  <c r="I1388" i="8"/>
  <c r="I1389" i="8"/>
  <c r="I1390" i="8"/>
  <c r="I1391" i="8"/>
  <c r="I1392" i="8"/>
  <c r="I1393" i="8"/>
  <c r="I1394" i="8"/>
  <c r="I1395" i="8"/>
  <c r="I1396" i="8"/>
  <c r="I1397" i="8"/>
  <c r="I1398" i="8"/>
  <c r="I1399" i="8"/>
  <c r="I1400" i="8"/>
  <c r="I1401" i="8"/>
  <c r="I1402" i="8"/>
  <c r="I1403" i="8"/>
  <c r="I1404" i="8"/>
  <c r="I1405" i="8"/>
  <c r="I1406" i="8"/>
  <c r="I1407" i="8"/>
  <c r="I1408" i="8"/>
  <c r="I1409" i="8"/>
  <c r="I1410" i="8"/>
  <c r="I1411" i="8"/>
  <c r="I1412" i="8"/>
  <c r="I1413" i="8"/>
  <c r="I1414" i="8"/>
  <c r="I1415" i="8"/>
  <c r="I1416" i="8"/>
  <c r="I1417" i="8"/>
  <c r="I1418" i="8"/>
  <c r="I1419" i="8"/>
  <c r="I1420" i="8"/>
  <c r="I1421" i="8"/>
  <c r="I1422" i="8"/>
  <c r="I1423" i="8"/>
  <c r="I1424" i="8"/>
  <c r="I1425" i="8"/>
  <c r="I1426" i="8"/>
  <c r="I1427" i="8"/>
  <c r="I1428" i="8"/>
  <c r="I1429" i="8"/>
  <c r="I1430" i="8"/>
  <c r="I1431" i="8"/>
  <c r="I1432" i="8"/>
  <c r="I1433" i="8"/>
  <c r="I1434" i="8"/>
  <c r="I1435" i="8"/>
  <c r="I1436" i="8"/>
  <c r="I1437" i="8"/>
  <c r="I1438" i="8"/>
  <c r="I1439" i="8"/>
  <c r="I1440" i="8"/>
  <c r="I1441" i="8"/>
  <c r="I1442" i="8"/>
  <c r="I1443" i="8"/>
  <c r="I1444" i="8"/>
  <c r="I1445" i="8"/>
  <c r="I1446" i="8"/>
  <c r="I1447" i="8"/>
  <c r="I1448" i="8"/>
  <c r="I1449" i="8"/>
  <c r="I1450" i="8"/>
  <c r="I1451" i="8"/>
  <c r="I1452" i="8"/>
  <c r="I1453" i="8"/>
  <c r="I1454" i="8"/>
  <c r="I1455" i="8"/>
  <c r="I1456" i="8"/>
  <c r="I1457" i="8"/>
  <c r="I1458" i="8"/>
  <c r="I1459" i="8"/>
  <c r="I1460" i="8"/>
  <c r="I1461" i="8"/>
  <c r="I1462" i="8"/>
  <c r="I1463" i="8"/>
  <c r="I1464" i="8"/>
  <c r="I1465" i="8"/>
  <c r="I1466" i="8"/>
  <c r="I1467" i="8"/>
  <c r="I1468" i="8"/>
  <c r="I1469" i="8"/>
  <c r="I1470" i="8"/>
  <c r="I1471" i="8"/>
  <c r="I1472" i="8"/>
  <c r="I1473" i="8"/>
  <c r="I1474" i="8"/>
  <c r="I1475" i="8"/>
  <c r="I1476" i="8"/>
  <c r="I1477" i="8"/>
  <c r="I1478" i="8"/>
  <c r="I1479" i="8"/>
  <c r="I1480" i="8"/>
  <c r="I1481" i="8"/>
  <c r="I1482" i="8"/>
  <c r="I1483" i="8"/>
  <c r="I1484" i="8"/>
  <c r="I1485" i="8"/>
  <c r="I1486" i="8"/>
  <c r="I1487" i="8"/>
  <c r="I1488" i="8"/>
  <c r="I1489" i="8"/>
  <c r="I1490" i="8"/>
  <c r="I1491" i="8"/>
  <c r="I1492" i="8"/>
  <c r="I1493" i="8"/>
  <c r="I1494" i="8"/>
  <c r="I1495" i="8"/>
  <c r="I1496" i="8"/>
  <c r="I1497" i="8"/>
  <c r="I1498" i="8"/>
  <c r="I1499" i="8"/>
  <c r="I1500" i="8"/>
  <c r="I1501" i="8"/>
  <c r="I1502" i="8"/>
  <c r="I1503" i="8"/>
  <c r="I1504" i="8"/>
  <c r="I1505" i="8"/>
  <c r="I1506" i="8"/>
  <c r="I1507" i="8"/>
  <c r="I1508" i="8"/>
  <c r="I1509" i="8"/>
  <c r="I1510" i="8"/>
  <c r="I1511" i="8"/>
  <c r="I1512" i="8"/>
  <c r="I1513" i="8"/>
  <c r="I1514" i="8"/>
  <c r="I1515" i="8"/>
  <c r="I1516" i="8"/>
  <c r="I1517" i="8"/>
  <c r="I1518" i="8"/>
  <c r="I1519" i="8"/>
  <c r="I1520" i="8"/>
  <c r="I1521" i="8"/>
  <c r="I1522" i="8"/>
  <c r="I1523" i="8"/>
  <c r="I1524" i="8"/>
  <c r="I1525" i="8"/>
  <c r="I1526" i="8"/>
  <c r="I1527" i="8"/>
  <c r="I1528" i="8"/>
  <c r="I1529" i="8"/>
  <c r="I1530" i="8"/>
  <c r="I1531" i="8"/>
  <c r="I1532" i="8"/>
  <c r="I1533" i="8"/>
  <c r="I1534" i="8"/>
  <c r="I1535" i="8"/>
  <c r="I1536" i="8"/>
  <c r="I1537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502" i="8"/>
  <c r="P503" i="8"/>
  <c r="P504" i="8"/>
  <c r="P505" i="8"/>
  <c r="P506" i="8"/>
  <c r="P507" i="8"/>
  <c r="P508" i="8"/>
  <c r="P509" i="8"/>
  <c r="P510" i="8"/>
  <c r="P511" i="8"/>
  <c r="P512" i="8"/>
  <c r="P513" i="8"/>
  <c r="P514" i="8"/>
  <c r="P515" i="8"/>
  <c r="P516" i="8"/>
  <c r="P517" i="8"/>
  <c r="P518" i="8"/>
  <c r="P519" i="8"/>
  <c r="P520" i="8"/>
  <c r="P521" i="8"/>
  <c r="P522" i="8"/>
  <c r="P523" i="8"/>
  <c r="P524" i="8"/>
  <c r="P525" i="8"/>
  <c r="P526" i="8"/>
  <c r="P527" i="8"/>
  <c r="P528" i="8"/>
  <c r="P529" i="8"/>
  <c r="P530" i="8"/>
  <c r="P531" i="8"/>
  <c r="P532" i="8"/>
  <c r="P533" i="8"/>
  <c r="P534" i="8"/>
  <c r="P535" i="8"/>
  <c r="P536" i="8"/>
  <c r="P537" i="8"/>
  <c r="P538" i="8"/>
  <c r="P539" i="8"/>
  <c r="P540" i="8"/>
  <c r="P541" i="8"/>
  <c r="P542" i="8"/>
  <c r="P543" i="8"/>
  <c r="P544" i="8"/>
  <c r="P545" i="8"/>
  <c r="P546" i="8"/>
  <c r="P547" i="8"/>
  <c r="P548" i="8"/>
  <c r="P549" i="8"/>
  <c r="P550" i="8"/>
  <c r="P551" i="8"/>
  <c r="P552" i="8"/>
  <c r="P553" i="8"/>
  <c r="P554" i="8"/>
  <c r="P555" i="8"/>
  <c r="P556" i="8"/>
  <c r="P557" i="8"/>
  <c r="P558" i="8"/>
  <c r="P559" i="8"/>
  <c r="P560" i="8"/>
  <c r="P561" i="8"/>
  <c r="P562" i="8"/>
  <c r="P563" i="8"/>
  <c r="P564" i="8"/>
  <c r="P565" i="8"/>
  <c r="P566" i="8"/>
  <c r="P567" i="8"/>
  <c r="P568" i="8"/>
  <c r="P569" i="8"/>
  <c r="P570" i="8"/>
  <c r="P571" i="8"/>
  <c r="P572" i="8"/>
  <c r="P573" i="8"/>
  <c r="P574" i="8"/>
  <c r="P575" i="8"/>
  <c r="P576" i="8"/>
  <c r="P577" i="8"/>
  <c r="P578" i="8"/>
  <c r="P579" i="8"/>
  <c r="P580" i="8"/>
  <c r="P581" i="8"/>
  <c r="P582" i="8"/>
  <c r="P583" i="8"/>
  <c r="P584" i="8"/>
  <c r="P585" i="8"/>
  <c r="P586" i="8"/>
  <c r="P587" i="8"/>
  <c r="P588" i="8"/>
  <c r="P589" i="8"/>
  <c r="P590" i="8"/>
  <c r="P591" i="8"/>
  <c r="P592" i="8"/>
  <c r="P593" i="8"/>
  <c r="P594" i="8"/>
  <c r="P595" i="8"/>
  <c r="P596" i="8"/>
  <c r="P597" i="8"/>
  <c r="P598" i="8"/>
  <c r="P599" i="8"/>
  <c r="P600" i="8"/>
  <c r="P601" i="8"/>
  <c r="P602" i="8"/>
  <c r="P603" i="8"/>
  <c r="P604" i="8"/>
  <c r="P605" i="8"/>
  <c r="P606" i="8"/>
  <c r="P607" i="8"/>
  <c r="P608" i="8"/>
  <c r="P609" i="8"/>
  <c r="P610" i="8"/>
  <c r="P611" i="8"/>
  <c r="P612" i="8"/>
  <c r="P613" i="8"/>
  <c r="P614" i="8"/>
  <c r="P615" i="8"/>
  <c r="P616" i="8"/>
  <c r="P617" i="8"/>
  <c r="P618" i="8"/>
  <c r="P619" i="8"/>
  <c r="P620" i="8"/>
  <c r="P621" i="8"/>
  <c r="P622" i="8"/>
  <c r="P623" i="8"/>
  <c r="P624" i="8"/>
  <c r="P625" i="8"/>
  <c r="P626" i="8"/>
  <c r="P627" i="8"/>
  <c r="P628" i="8"/>
  <c r="P629" i="8"/>
  <c r="P630" i="8"/>
  <c r="P631" i="8"/>
  <c r="P632" i="8"/>
  <c r="P633" i="8"/>
  <c r="P634" i="8"/>
  <c r="P635" i="8"/>
  <c r="P636" i="8"/>
  <c r="P637" i="8"/>
  <c r="P638" i="8"/>
  <c r="P639" i="8"/>
  <c r="P640" i="8"/>
  <c r="P641" i="8"/>
  <c r="P642" i="8"/>
  <c r="P643" i="8"/>
  <c r="P644" i="8"/>
  <c r="P645" i="8"/>
  <c r="P646" i="8"/>
  <c r="P647" i="8"/>
  <c r="P648" i="8"/>
  <c r="P649" i="8"/>
  <c r="P650" i="8"/>
  <c r="P651" i="8"/>
  <c r="P652" i="8"/>
  <c r="P653" i="8"/>
  <c r="P654" i="8"/>
  <c r="P655" i="8"/>
  <c r="P656" i="8"/>
  <c r="P657" i="8"/>
  <c r="P658" i="8"/>
  <c r="P659" i="8"/>
  <c r="P660" i="8"/>
  <c r="P661" i="8"/>
  <c r="P662" i="8"/>
  <c r="P663" i="8"/>
  <c r="P664" i="8"/>
  <c r="P665" i="8"/>
  <c r="P666" i="8"/>
  <c r="P667" i="8"/>
  <c r="P668" i="8"/>
  <c r="P669" i="8"/>
  <c r="P670" i="8"/>
  <c r="P671" i="8"/>
  <c r="P672" i="8"/>
  <c r="P673" i="8"/>
  <c r="P674" i="8"/>
  <c r="P675" i="8"/>
  <c r="P676" i="8"/>
  <c r="P677" i="8"/>
  <c r="P678" i="8"/>
  <c r="P679" i="8"/>
  <c r="P680" i="8"/>
  <c r="P681" i="8"/>
  <c r="P682" i="8"/>
  <c r="P683" i="8"/>
  <c r="P684" i="8"/>
  <c r="P685" i="8"/>
  <c r="P686" i="8"/>
  <c r="P687" i="8"/>
  <c r="P688" i="8"/>
  <c r="P689" i="8"/>
  <c r="P690" i="8"/>
  <c r="P691" i="8"/>
  <c r="P692" i="8"/>
  <c r="P693" i="8"/>
  <c r="P694" i="8"/>
  <c r="P695" i="8"/>
  <c r="P696" i="8"/>
  <c r="P697" i="8"/>
  <c r="P698" i="8"/>
  <c r="P699" i="8"/>
  <c r="P700" i="8"/>
  <c r="P701" i="8"/>
  <c r="P702" i="8"/>
  <c r="P703" i="8"/>
  <c r="P704" i="8"/>
  <c r="P705" i="8"/>
  <c r="P706" i="8"/>
  <c r="P707" i="8"/>
  <c r="P708" i="8"/>
  <c r="P709" i="8"/>
  <c r="P710" i="8"/>
  <c r="P711" i="8"/>
  <c r="P712" i="8"/>
  <c r="P713" i="8"/>
  <c r="P714" i="8"/>
  <c r="P715" i="8"/>
  <c r="P716" i="8"/>
  <c r="P717" i="8"/>
  <c r="P718" i="8"/>
  <c r="P719" i="8"/>
  <c r="P720" i="8"/>
  <c r="P721" i="8"/>
  <c r="P722" i="8"/>
  <c r="P723" i="8"/>
  <c r="P724" i="8"/>
  <c r="P725" i="8"/>
  <c r="P726" i="8"/>
  <c r="P727" i="8"/>
  <c r="P728" i="8"/>
  <c r="P729" i="8"/>
  <c r="P730" i="8"/>
  <c r="P731" i="8"/>
  <c r="P732" i="8"/>
  <c r="P733" i="8"/>
  <c r="P734" i="8"/>
  <c r="P735" i="8"/>
  <c r="P736" i="8"/>
  <c r="P737" i="8"/>
  <c r="P738" i="8"/>
  <c r="P739" i="8"/>
  <c r="P740" i="8"/>
  <c r="P741" i="8"/>
  <c r="P742" i="8"/>
  <c r="P743" i="8"/>
  <c r="P744" i="8"/>
  <c r="P745" i="8"/>
  <c r="P746" i="8"/>
  <c r="P747" i="8"/>
  <c r="P748" i="8"/>
  <c r="P749" i="8"/>
  <c r="P750" i="8"/>
  <c r="P751" i="8"/>
  <c r="P752" i="8"/>
  <c r="P753" i="8"/>
  <c r="P754" i="8"/>
  <c r="P755" i="8"/>
  <c r="P756" i="8"/>
  <c r="P757" i="8"/>
  <c r="P758" i="8"/>
  <c r="P759" i="8"/>
  <c r="P760" i="8"/>
  <c r="P761" i="8"/>
  <c r="P762" i="8"/>
  <c r="P763" i="8"/>
  <c r="P764" i="8"/>
  <c r="P765" i="8"/>
  <c r="P766" i="8"/>
  <c r="P767" i="8"/>
  <c r="P768" i="8"/>
  <c r="P769" i="8"/>
  <c r="P770" i="8"/>
  <c r="P771" i="8"/>
  <c r="P772" i="8"/>
  <c r="P773" i="8"/>
  <c r="P774" i="8"/>
  <c r="P775" i="8"/>
  <c r="P776" i="8"/>
  <c r="P777" i="8"/>
  <c r="P778" i="8"/>
  <c r="P779" i="8"/>
  <c r="P780" i="8"/>
  <c r="P781" i="8"/>
  <c r="P782" i="8"/>
  <c r="P783" i="8"/>
  <c r="P784" i="8"/>
  <c r="P785" i="8"/>
  <c r="P786" i="8"/>
  <c r="P787" i="8"/>
  <c r="P788" i="8"/>
  <c r="P789" i="8"/>
  <c r="P790" i="8"/>
  <c r="P791" i="8"/>
  <c r="P792" i="8"/>
  <c r="P793" i="8"/>
  <c r="P794" i="8"/>
  <c r="P795" i="8"/>
  <c r="P796" i="8"/>
  <c r="P797" i="8"/>
  <c r="P798" i="8"/>
  <c r="P799" i="8"/>
  <c r="P800" i="8"/>
  <c r="P801" i="8"/>
  <c r="P802" i="8"/>
  <c r="P803" i="8"/>
  <c r="P804" i="8"/>
  <c r="P805" i="8"/>
  <c r="P806" i="8"/>
  <c r="P807" i="8"/>
  <c r="P808" i="8"/>
  <c r="P809" i="8"/>
  <c r="P810" i="8"/>
  <c r="P811" i="8"/>
  <c r="P812" i="8"/>
  <c r="P813" i="8"/>
  <c r="P814" i="8"/>
  <c r="P815" i="8"/>
  <c r="P816" i="8"/>
  <c r="P817" i="8"/>
  <c r="P818" i="8"/>
  <c r="P819" i="8"/>
  <c r="P820" i="8"/>
  <c r="P821" i="8"/>
  <c r="P822" i="8"/>
  <c r="P823" i="8"/>
  <c r="P824" i="8"/>
  <c r="P825" i="8"/>
  <c r="P826" i="8"/>
  <c r="P827" i="8"/>
  <c r="P828" i="8"/>
  <c r="P829" i="8"/>
  <c r="P830" i="8"/>
  <c r="P831" i="8"/>
  <c r="P832" i="8"/>
  <c r="P833" i="8"/>
  <c r="P834" i="8"/>
  <c r="P835" i="8"/>
  <c r="P836" i="8"/>
  <c r="P837" i="8"/>
  <c r="P838" i="8"/>
  <c r="P839" i="8"/>
  <c r="P840" i="8"/>
  <c r="P841" i="8"/>
  <c r="P842" i="8"/>
  <c r="P843" i="8"/>
  <c r="P844" i="8"/>
  <c r="P845" i="8"/>
  <c r="P846" i="8"/>
  <c r="P847" i="8"/>
  <c r="P848" i="8"/>
  <c r="P849" i="8"/>
  <c r="P850" i="8"/>
  <c r="P851" i="8"/>
  <c r="P852" i="8"/>
  <c r="P853" i="8"/>
  <c r="P854" i="8"/>
  <c r="P855" i="8"/>
  <c r="P856" i="8"/>
  <c r="P857" i="8"/>
  <c r="P858" i="8"/>
  <c r="P859" i="8"/>
  <c r="P860" i="8"/>
  <c r="P861" i="8"/>
  <c r="P862" i="8"/>
  <c r="P863" i="8"/>
  <c r="P864" i="8"/>
  <c r="P865" i="8"/>
  <c r="P866" i="8"/>
  <c r="P867" i="8"/>
  <c r="P868" i="8"/>
  <c r="P869" i="8"/>
  <c r="P870" i="8"/>
  <c r="P871" i="8"/>
  <c r="P872" i="8"/>
  <c r="P873" i="8"/>
  <c r="P874" i="8"/>
  <c r="P875" i="8"/>
  <c r="P876" i="8"/>
  <c r="P877" i="8"/>
  <c r="P878" i="8"/>
  <c r="P879" i="8"/>
  <c r="P880" i="8"/>
  <c r="P881" i="8"/>
  <c r="P882" i="8"/>
  <c r="P883" i="8"/>
  <c r="P884" i="8"/>
  <c r="P885" i="8"/>
  <c r="P886" i="8"/>
  <c r="P887" i="8"/>
  <c r="P888" i="8"/>
  <c r="P889" i="8"/>
  <c r="P890" i="8"/>
  <c r="P891" i="8"/>
  <c r="P892" i="8"/>
  <c r="P893" i="8"/>
  <c r="P894" i="8"/>
  <c r="P895" i="8"/>
  <c r="P896" i="8"/>
  <c r="P897" i="8"/>
  <c r="P898" i="8"/>
  <c r="P899" i="8"/>
  <c r="P900" i="8"/>
  <c r="P901" i="8"/>
  <c r="P902" i="8"/>
  <c r="P903" i="8"/>
  <c r="P904" i="8"/>
  <c r="P905" i="8"/>
  <c r="P906" i="8"/>
  <c r="P907" i="8"/>
  <c r="P908" i="8"/>
  <c r="P909" i="8"/>
  <c r="P910" i="8"/>
  <c r="P911" i="8"/>
  <c r="P912" i="8"/>
  <c r="P913" i="8"/>
  <c r="P914" i="8"/>
  <c r="P915" i="8"/>
  <c r="P916" i="8"/>
  <c r="P917" i="8"/>
  <c r="P918" i="8"/>
  <c r="P919" i="8"/>
  <c r="P920" i="8"/>
  <c r="P921" i="8"/>
  <c r="P922" i="8"/>
  <c r="P923" i="8"/>
  <c r="P924" i="8"/>
  <c r="P925" i="8"/>
  <c r="P926" i="8"/>
  <c r="P927" i="8"/>
  <c r="P928" i="8"/>
  <c r="P929" i="8"/>
  <c r="P930" i="8"/>
  <c r="P931" i="8"/>
  <c r="P932" i="8"/>
  <c r="P933" i="8"/>
  <c r="P934" i="8"/>
  <c r="P935" i="8"/>
  <c r="P936" i="8"/>
  <c r="P937" i="8"/>
  <c r="P938" i="8"/>
  <c r="P939" i="8"/>
  <c r="P940" i="8"/>
  <c r="P941" i="8"/>
  <c r="P942" i="8"/>
  <c r="P943" i="8"/>
  <c r="P944" i="8"/>
  <c r="P945" i="8"/>
  <c r="P946" i="8"/>
  <c r="P947" i="8"/>
  <c r="P948" i="8"/>
  <c r="P949" i="8"/>
  <c r="P950" i="8"/>
  <c r="P951" i="8"/>
  <c r="P952" i="8"/>
  <c r="P953" i="8"/>
  <c r="P954" i="8"/>
  <c r="P955" i="8"/>
  <c r="P956" i="8"/>
  <c r="P957" i="8"/>
  <c r="P958" i="8"/>
  <c r="P959" i="8"/>
  <c r="P960" i="8"/>
  <c r="P961" i="8"/>
  <c r="P962" i="8"/>
  <c r="P963" i="8"/>
  <c r="P964" i="8"/>
  <c r="P965" i="8"/>
  <c r="P966" i="8"/>
  <c r="P967" i="8"/>
  <c r="P968" i="8"/>
  <c r="P969" i="8"/>
  <c r="P970" i="8"/>
  <c r="P971" i="8"/>
  <c r="P972" i="8"/>
  <c r="P973" i="8"/>
  <c r="P974" i="8"/>
  <c r="P975" i="8"/>
  <c r="P976" i="8"/>
  <c r="P977" i="8"/>
  <c r="P978" i="8"/>
  <c r="P979" i="8"/>
  <c r="P980" i="8"/>
  <c r="P981" i="8"/>
  <c r="P982" i="8"/>
  <c r="P983" i="8"/>
  <c r="P984" i="8"/>
  <c r="P985" i="8"/>
  <c r="P986" i="8"/>
  <c r="P987" i="8"/>
  <c r="P988" i="8"/>
  <c r="P989" i="8"/>
  <c r="P990" i="8"/>
  <c r="P991" i="8"/>
  <c r="P992" i="8"/>
  <c r="P993" i="8"/>
  <c r="P994" i="8"/>
  <c r="P995" i="8"/>
  <c r="P996" i="8"/>
  <c r="P997" i="8"/>
  <c r="P998" i="8"/>
  <c r="P999" i="8"/>
  <c r="P1000" i="8"/>
  <c r="P1001" i="8"/>
  <c r="P1002" i="8"/>
  <c r="P1003" i="8"/>
  <c r="P1004" i="8"/>
  <c r="P1005" i="8"/>
  <c r="P1006" i="8"/>
  <c r="P1007" i="8"/>
  <c r="P1008" i="8"/>
  <c r="P1009" i="8"/>
  <c r="P1010" i="8"/>
  <c r="P1011" i="8"/>
  <c r="P1012" i="8"/>
  <c r="P1013" i="8"/>
  <c r="P1014" i="8"/>
  <c r="P1015" i="8"/>
  <c r="P1016" i="8"/>
  <c r="P1017" i="8"/>
  <c r="P1018" i="8"/>
  <c r="P1019" i="8"/>
  <c r="P1020" i="8"/>
  <c r="P1021" i="8"/>
  <c r="P1022" i="8"/>
  <c r="P1023" i="8"/>
  <c r="P1024" i="8"/>
  <c r="P1025" i="8"/>
  <c r="P1026" i="8"/>
  <c r="P1027" i="8"/>
  <c r="P1028" i="8"/>
  <c r="P1029" i="8"/>
  <c r="P1030" i="8"/>
  <c r="P1031" i="8"/>
  <c r="P1032" i="8"/>
  <c r="P1033" i="8"/>
  <c r="P1034" i="8"/>
  <c r="P1035" i="8"/>
  <c r="P1036" i="8"/>
  <c r="P1037" i="8"/>
  <c r="P1038" i="8"/>
  <c r="P1039" i="8"/>
  <c r="P1040" i="8"/>
  <c r="P1041" i="8"/>
  <c r="P1042" i="8"/>
  <c r="P1043" i="8"/>
  <c r="P1044" i="8"/>
  <c r="P1045" i="8"/>
  <c r="P1046" i="8"/>
  <c r="P1047" i="8"/>
  <c r="P1048" i="8"/>
  <c r="P1049" i="8"/>
  <c r="P1050" i="8"/>
  <c r="P1051" i="8"/>
  <c r="P1052" i="8"/>
  <c r="P1053" i="8"/>
  <c r="P1054" i="8"/>
  <c r="P1055" i="8"/>
  <c r="P1056" i="8"/>
  <c r="P1057" i="8"/>
  <c r="P1058" i="8"/>
  <c r="P1059" i="8"/>
  <c r="P1060" i="8"/>
  <c r="P1061" i="8"/>
  <c r="P1062" i="8"/>
  <c r="P1063" i="8"/>
  <c r="P1064" i="8"/>
  <c r="P1065" i="8"/>
  <c r="P1066" i="8"/>
  <c r="P1067" i="8"/>
  <c r="P1068" i="8"/>
  <c r="P1069" i="8"/>
  <c r="P1070" i="8"/>
  <c r="P1071" i="8"/>
  <c r="P1072" i="8"/>
  <c r="P1073" i="8"/>
  <c r="P1074" i="8"/>
  <c r="P1075" i="8"/>
  <c r="P1076" i="8"/>
  <c r="P1077" i="8"/>
  <c r="P1078" i="8"/>
  <c r="P1079" i="8"/>
  <c r="P1080" i="8"/>
  <c r="P1081" i="8"/>
  <c r="P1082" i="8"/>
  <c r="P1083" i="8"/>
  <c r="P1084" i="8"/>
  <c r="P1085" i="8"/>
  <c r="P1086" i="8"/>
  <c r="P1087" i="8"/>
  <c r="P1088" i="8"/>
  <c r="P1089" i="8"/>
  <c r="P1090" i="8"/>
  <c r="P1091" i="8"/>
  <c r="P1092" i="8"/>
  <c r="P1093" i="8"/>
  <c r="P1094" i="8"/>
  <c r="P1095" i="8"/>
  <c r="P1096" i="8"/>
  <c r="P1097" i="8"/>
  <c r="P1098" i="8"/>
  <c r="P1099" i="8"/>
  <c r="P1100" i="8"/>
  <c r="P1101" i="8"/>
  <c r="P1102" i="8"/>
  <c r="P1103" i="8"/>
  <c r="P1104" i="8"/>
  <c r="P1105" i="8"/>
  <c r="P1106" i="8"/>
  <c r="P1107" i="8"/>
  <c r="P1108" i="8"/>
  <c r="P1109" i="8"/>
  <c r="P1110" i="8"/>
  <c r="P1111" i="8"/>
  <c r="P1112" i="8"/>
  <c r="P1113" i="8"/>
  <c r="P1114" i="8"/>
  <c r="P1115" i="8"/>
  <c r="P1116" i="8"/>
  <c r="P1117" i="8"/>
  <c r="P1118" i="8"/>
  <c r="P1119" i="8"/>
  <c r="P1120" i="8"/>
  <c r="P1121" i="8"/>
  <c r="P1122" i="8"/>
  <c r="P1123" i="8"/>
  <c r="P1124" i="8"/>
  <c r="P1125" i="8"/>
  <c r="P1126" i="8"/>
  <c r="P1127" i="8"/>
  <c r="P1128" i="8"/>
  <c r="P1129" i="8"/>
  <c r="P1130" i="8"/>
  <c r="P1131" i="8"/>
  <c r="P1132" i="8"/>
  <c r="P1133" i="8"/>
  <c r="P1134" i="8"/>
  <c r="P1135" i="8"/>
  <c r="P1136" i="8"/>
  <c r="P1137" i="8"/>
  <c r="P1138" i="8"/>
  <c r="P1139" i="8"/>
  <c r="P1140" i="8"/>
  <c r="P1141" i="8"/>
  <c r="P1142" i="8"/>
  <c r="P1143" i="8"/>
  <c r="P1144" i="8"/>
  <c r="P1145" i="8"/>
  <c r="P1146" i="8"/>
  <c r="P1147" i="8"/>
  <c r="P1148" i="8"/>
  <c r="P1149" i="8"/>
  <c r="P1150" i="8"/>
  <c r="P1151" i="8"/>
  <c r="P1152" i="8"/>
  <c r="P1153" i="8"/>
  <c r="P1154" i="8"/>
  <c r="P1155" i="8"/>
  <c r="P1156" i="8"/>
  <c r="P1157" i="8"/>
  <c r="P1158" i="8"/>
  <c r="P1159" i="8"/>
  <c r="P1160" i="8"/>
  <c r="P1161" i="8"/>
  <c r="P1162" i="8"/>
  <c r="P1163" i="8"/>
  <c r="P1164" i="8"/>
  <c r="P1165" i="8"/>
  <c r="P1166" i="8"/>
  <c r="P1167" i="8"/>
  <c r="P1168" i="8"/>
  <c r="P1169" i="8"/>
  <c r="P1170" i="8"/>
  <c r="P1171" i="8"/>
  <c r="P1172" i="8"/>
  <c r="P1173" i="8"/>
  <c r="P1174" i="8"/>
  <c r="P1175" i="8"/>
  <c r="P1176" i="8"/>
  <c r="P1177" i="8"/>
  <c r="P1178" i="8"/>
  <c r="P1179" i="8"/>
  <c r="P1180" i="8"/>
  <c r="P1181" i="8"/>
  <c r="P1182" i="8"/>
  <c r="P1183" i="8"/>
  <c r="P1184" i="8"/>
  <c r="P1185" i="8"/>
  <c r="P1186" i="8"/>
  <c r="P1187" i="8"/>
  <c r="P1188" i="8"/>
  <c r="P1189" i="8"/>
  <c r="P1190" i="8"/>
  <c r="P1191" i="8"/>
  <c r="P1192" i="8"/>
  <c r="P1193" i="8"/>
  <c r="P1194" i="8"/>
  <c r="P1195" i="8"/>
  <c r="P1196" i="8"/>
  <c r="P1197" i="8"/>
  <c r="P1198" i="8"/>
  <c r="P1199" i="8"/>
  <c r="P1200" i="8"/>
  <c r="P1201" i="8"/>
  <c r="P1202" i="8"/>
  <c r="P1203" i="8"/>
  <c r="P1204" i="8"/>
  <c r="P1205" i="8"/>
  <c r="P1206" i="8"/>
  <c r="P1207" i="8"/>
  <c r="P1208" i="8"/>
  <c r="P1209" i="8"/>
  <c r="P1210" i="8"/>
  <c r="P1211" i="8"/>
  <c r="P1212" i="8"/>
  <c r="P1213" i="8"/>
  <c r="P1214" i="8"/>
  <c r="P1215" i="8"/>
  <c r="P1216" i="8"/>
  <c r="P1217" i="8"/>
  <c r="P1218" i="8"/>
  <c r="P1219" i="8"/>
  <c r="P1220" i="8"/>
  <c r="P1221" i="8"/>
  <c r="P1222" i="8"/>
  <c r="P1223" i="8"/>
  <c r="P1224" i="8"/>
  <c r="P1225" i="8"/>
  <c r="P1226" i="8"/>
  <c r="P1227" i="8"/>
  <c r="P1228" i="8"/>
  <c r="P1229" i="8"/>
  <c r="P1230" i="8"/>
  <c r="P1231" i="8"/>
  <c r="P1232" i="8"/>
  <c r="P1233" i="8"/>
  <c r="P1234" i="8"/>
  <c r="P1235" i="8"/>
  <c r="P1236" i="8"/>
  <c r="P1237" i="8"/>
  <c r="P1238" i="8"/>
  <c r="P1239" i="8"/>
  <c r="P1240" i="8"/>
  <c r="P1241" i="8"/>
  <c r="P1242" i="8"/>
  <c r="P1243" i="8"/>
  <c r="P1244" i="8"/>
  <c r="P1245" i="8"/>
  <c r="P1246" i="8"/>
  <c r="P1247" i="8"/>
  <c r="P1248" i="8"/>
  <c r="P1249" i="8"/>
  <c r="P1250" i="8"/>
  <c r="P1251" i="8"/>
  <c r="P1252" i="8"/>
  <c r="P1253" i="8"/>
  <c r="P1254" i="8"/>
  <c r="P1255" i="8"/>
  <c r="P1256" i="8"/>
  <c r="P1257" i="8"/>
  <c r="P1258" i="8"/>
  <c r="P1259" i="8"/>
  <c r="P1260" i="8"/>
  <c r="P1261" i="8"/>
  <c r="P1262" i="8"/>
  <c r="P1263" i="8"/>
  <c r="P1264" i="8"/>
  <c r="P1265" i="8"/>
  <c r="P1266" i="8"/>
  <c r="P1267" i="8"/>
  <c r="P1268" i="8"/>
  <c r="P1269" i="8"/>
  <c r="P1270" i="8"/>
  <c r="P1271" i="8"/>
  <c r="P1272" i="8"/>
  <c r="P1273" i="8"/>
  <c r="P1274" i="8"/>
  <c r="P1275" i="8"/>
  <c r="P1276" i="8"/>
  <c r="P1277" i="8"/>
  <c r="P1278" i="8"/>
  <c r="P1279" i="8"/>
  <c r="P1280" i="8"/>
  <c r="P1281" i="8"/>
  <c r="P1282" i="8"/>
  <c r="P1283" i="8"/>
  <c r="P1284" i="8"/>
  <c r="P1285" i="8"/>
  <c r="P1286" i="8"/>
  <c r="P1287" i="8"/>
  <c r="P1288" i="8"/>
  <c r="P1289" i="8"/>
  <c r="P1290" i="8"/>
  <c r="P1291" i="8"/>
  <c r="P1292" i="8"/>
  <c r="P1293" i="8"/>
  <c r="P1294" i="8"/>
  <c r="P1295" i="8"/>
  <c r="P1296" i="8"/>
  <c r="P1297" i="8"/>
  <c r="P1298" i="8"/>
  <c r="P1299" i="8"/>
  <c r="P1300" i="8"/>
  <c r="P1301" i="8"/>
  <c r="P1302" i="8"/>
  <c r="P1303" i="8"/>
  <c r="P1304" i="8"/>
  <c r="P1305" i="8"/>
  <c r="P1306" i="8"/>
  <c r="P1307" i="8"/>
  <c r="P1308" i="8"/>
  <c r="P1309" i="8"/>
  <c r="P1310" i="8"/>
  <c r="P1311" i="8"/>
  <c r="P1312" i="8"/>
  <c r="P1313" i="8"/>
  <c r="P1314" i="8"/>
  <c r="P1315" i="8"/>
  <c r="P1316" i="8"/>
  <c r="P1317" i="8"/>
  <c r="P1318" i="8"/>
  <c r="P1319" i="8"/>
  <c r="P1320" i="8"/>
  <c r="P1321" i="8"/>
  <c r="P1322" i="8"/>
  <c r="P1323" i="8"/>
  <c r="P1324" i="8"/>
  <c r="P1325" i="8"/>
  <c r="P1326" i="8"/>
  <c r="P1327" i="8"/>
  <c r="P1328" i="8"/>
  <c r="P1329" i="8"/>
  <c r="P1330" i="8"/>
  <c r="P1331" i="8"/>
  <c r="P1332" i="8"/>
  <c r="P1333" i="8"/>
  <c r="P1334" i="8"/>
  <c r="P1335" i="8"/>
  <c r="P1336" i="8"/>
  <c r="P1337" i="8"/>
  <c r="P1338" i="8"/>
  <c r="P1339" i="8"/>
  <c r="P1340" i="8"/>
  <c r="P1341" i="8"/>
  <c r="P1342" i="8"/>
  <c r="P1343" i="8"/>
  <c r="P1344" i="8"/>
  <c r="P1345" i="8"/>
  <c r="P1346" i="8"/>
  <c r="P1347" i="8"/>
  <c r="P1348" i="8"/>
  <c r="P1349" i="8"/>
  <c r="P1350" i="8"/>
  <c r="P1351" i="8"/>
  <c r="P1352" i="8"/>
  <c r="P1353" i="8"/>
  <c r="P1354" i="8"/>
  <c r="P1355" i="8"/>
  <c r="P1356" i="8"/>
  <c r="P1357" i="8"/>
  <c r="P1358" i="8"/>
  <c r="P1359" i="8"/>
  <c r="P1360" i="8"/>
  <c r="P1361" i="8"/>
  <c r="P1362" i="8"/>
  <c r="P1363" i="8"/>
  <c r="P1364" i="8"/>
  <c r="P1365" i="8"/>
  <c r="P1366" i="8"/>
  <c r="P1367" i="8"/>
  <c r="P1368" i="8"/>
  <c r="P1369" i="8"/>
  <c r="P1370" i="8"/>
  <c r="P1371" i="8"/>
  <c r="P1372" i="8"/>
  <c r="P1373" i="8"/>
  <c r="P1374" i="8"/>
  <c r="P1375" i="8"/>
  <c r="P1376" i="8"/>
  <c r="P1377" i="8"/>
  <c r="P1378" i="8"/>
  <c r="P1379" i="8"/>
  <c r="P1380" i="8"/>
  <c r="P1381" i="8"/>
  <c r="P1382" i="8"/>
  <c r="P1383" i="8"/>
  <c r="P1384" i="8"/>
  <c r="P1385" i="8"/>
  <c r="P1386" i="8"/>
  <c r="P1387" i="8"/>
  <c r="P1388" i="8"/>
  <c r="P1389" i="8"/>
  <c r="P1390" i="8"/>
  <c r="P1391" i="8"/>
  <c r="P1392" i="8"/>
  <c r="P1393" i="8"/>
  <c r="P1394" i="8"/>
  <c r="P1395" i="8"/>
  <c r="P1396" i="8"/>
  <c r="P1397" i="8"/>
  <c r="P1398" i="8"/>
  <c r="P1399" i="8"/>
  <c r="P1400" i="8"/>
  <c r="P1401" i="8"/>
  <c r="P1402" i="8"/>
  <c r="P1403" i="8"/>
  <c r="P1404" i="8"/>
  <c r="P1405" i="8"/>
  <c r="P1406" i="8"/>
  <c r="P1407" i="8"/>
  <c r="P1408" i="8"/>
  <c r="P1409" i="8"/>
  <c r="P1410" i="8"/>
  <c r="P1411" i="8"/>
  <c r="P1412" i="8"/>
  <c r="P1413" i="8"/>
  <c r="P1414" i="8"/>
  <c r="P1415" i="8"/>
  <c r="P1416" i="8"/>
  <c r="P1417" i="8"/>
  <c r="P1418" i="8"/>
  <c r="P1419" i="8"/>
  <c r="P1420" i="8"/>
  <c r="P1421" i="8"/>
  <c r="P1422" i="8"/>
  <c r="P1423" i="8"/>
  <c r="P1424" i="8"/>
  <c r="P1425" i="8"/>
  <c r="P1426" i="8"/>
  <c r="P1427" i="8"/>
  <c r="P1428" i="8"/>
  <c r="P1429" i="8"/>
  <c r="P1430" i="8"/>
  <c r="P1431" i="8"/>
  <c r="P1432" i="8"/>
  <c r="P1433" i="8"/>
  <c r="P1434" i="8"/>
  <c r="P1435" i="8"/>
  <c r="P1436" i="8"/>
  <c r="P1437" i="8"/>
  <c r="P1438" i="8"/>
  <c r="P1439" i="8"/>
  <c r="P1440" i="8"/>
  <c r="P1441" i="8"/>
  <c r="P1442" i="8"/>
  <c r="P1443" i="8"/>
  <c r="P1444" i="8"/>
  <c r="P1445" i="8"/>
  <c r="P1446" i="8"/>
  <c r="P1447" i="8"/>
  <c r="P1448" i="8"/>
  <c r="P1449" i="8"/>
  <c r="P1450" i="8"/>
  <c r="P1451" i="8"/>
  <c r="P1452" i="8"/>
  <c r="P1453" i="8"/>
  <c r="P1454" i="8"/>
  <c r="P1455" i="8"/>
  <c r="P1456" i="8"/>
  <c r="P1457" i="8"/>
  <c r="P1458" i="8"/>
  <c r="P1459" i="8"/>
  <c r="P1460" i="8"/>
  <c r="P1461" i="8"/>
  <c r="P1462" i="8"/>
  <c r="P1463" i="8"/>
  <c r="P1464" i="8"/>
  <c r="P1465" i="8"/>
  <c r="P1466" i="8"/>
  <c r="P1467" i="8"/>
  <c r="P1468" i="8"/>
  <c r="P1469" i="8"/>
  <c r="P1470" i="8"/>
  <c r="P1471" i="8"/>
  <c r="P1472" i="8"/>
  <c r="P1473" i="8"/>
  <c r="P1474" i="8"/>
  <c r="P1475" i="8"/>
  <c r="P1476" i="8"/>
  <c r="P1477" i="8"/>
  <c r="P1478" i="8"/>
  <c r="P1479" i="8"/>
  <c r="P1480" i="8"/>
  <c r="P1481" i="8"/>
  <c r="P1482" i="8"/>
  <c r="P1483" i="8"/>
  <c r="P1484" i="8"/>
  <c r="P1485" i="8"/>
  <c r="P1486" i="8"/>
  <c r="P1487" i="8"/>
  <c r="P1488" i="8"/>
  <c r="P1489" i="8"/>
  <c r="P1490" i="8"/>
  <c r="P1491" i="8"/>
  <c r="P1492" i="8"/>
  <c r="P1493" i="8"/>
  <c r="P1494" i="8"/>
  <c r="P1495" i="8"/>
  <c r="P1496" i="8"/>
  <c r="P1497" i="8"/>
  <c r="P1498" i="8"/>
  <c r="P1499" i="8"/>
  <c r="P1500" i="8"/>
  <c r="P1501" i="8"/>
  <c r="P1502" i="8"/>
  <c r="P1503" i="8"/>
  <c r="P1504" i="8"/>
  <c r="P1505" i="8"/>
  <c r="P1506" i="8"/>
  <c r="P1507" i="8"/>
  <c r="P1508" i="8"/>
  <c r="P1509" i="8"/>
  <c r="P1510" i="8"/>
  <c r="P1511" i="8"/>
  <c r="P1512" i="8"/>
  <c r="P1513" i="8"/>
  <c r="P1514" i="8"/>
  <c r="P1515" i="8"/>
  <c r="P1516" i="8"/>
  <c r="P1517" i="8"/>
  <c r="P1518" i="8"/>
  <c r="P1519" i="8"/>
  <c r="P1520" i="8"/>
  <c r="P1521" i="8"/>
  <c r="P1522" i="8"/>
  <c r="P1523" i="8"/>
  <c r="P1524" i="8"/>
  <c r="P1525" i="8"/>
  <c r="P1526" i="8"/>
  <c r="P1527" i="8"/>
  <c r="P1528" i="8"/>
  <c r="P1529" i="8"/>
  <c r="P1530" i="8"/>
  <c r="P1531" i="8"/>
  <c r="P1532" i="8"/>
  <c r="P1533" i="8"/>
  <c r="P1534" i="8"/>
  <c r="P1535" i="8"/>
  <c r="P1536" i="8"/>
  <c r="P1537" i="8"/>
  <c r="P3" i="8"/>
  <c r="I3" i="8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1001" i="7"/>
  <c r="O1002" i="7"/>
  <c r="O1003" i="7"/>
  <c r="O1004" i="7"/>
  <c r="O1005" i="7"/>
  <c r="O1006" i="7"/>
  <c r="O1007" i="7"/>
  <c r="O1008" i="7"/>
  <c r="O1009" i="7"/>
  <c r="O1010" i="7"/>
  <c r="O1011" i="7"/>
  <c r="O1012" i="7"/>
  <c r="O1013" i="7"/>
  <c r="O1014" i="7"/>
  <c r="O1015" i="7"/>
  <c r="O1016" i="7"/>
  <c r="O1017" i="7"/>
  <c r="O1018" i="7"/>
  <c r="O1019" i="7"/>
  <c r="O1020" i="7"/>
  <c r="O1021" i="7"/>
  <c r="O1022" i="7"/>
  <c r="O1023" i="7"/>
  <c r="O1024" i="7"/>
  <c r="O1025" i="7"/>
  <c r="O1026" i="7"/>
  <c r="O1027" i="7"/>
  <c r="O1028" i="7"/>
  <c r="O1029" i="7"/>
  <c r="O1030" i="7"/>
  <c r="O1031" i="7"/>
  <c r="O1032" i="7"/>
  <c r="O1033" i="7"/>
  <c r="O1034" i="7"/>
  <c r="O1035" i="7"/>
  <c r="O1036" i="7"/>
  <c r="O1037" i="7"/>
  <c r="O1038" i="7"/>
  <c r="O1039" i="7"/>
  <c r="O1040" i="7"/>
  <c r="O1041" i="7"/>
  <c r="O1042" i="7"/>
  <c r="O1043" i="7"/>
  <c r="O1044" i="7"/>
  <c r="O1045" i="7"/>
  <c r="O1046" i="7"/>
  <c r="O1047" i="7"/>
  <c r="O1048" i="7"/>
  <c r="O1049" i="7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O1064" i="7"/>
  <c r="O1065" i="7"/>
  <c r="O1066" i="7"/>
  <c r="O1067" i="7"/>
  <c r="O1068" i="7"/>
  <c r="O1069" i="7"/>
  <c r="O1070" i="7"/>
  <c r="O1071" i="7"/>
  <c r="O1072" i="7"/>
  <c r="O1073" i="7"/>
  <c r="O1074" i="7"/>
  <c r="O1075" i="7"/>
  <c r="O1076" i="7"/>
  <c r="O1077" i="7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O1092" i="7"/>
  <c r="O1093" i="7"/>
  <c r="O1094" i="7"/>
  <c r="O1095" i="7"/>
  <c r="O1096" i="7"/>
  <c r="O1097" i="7"/>
  <c r="O1098" i="7"/>
  <c r="O1099" i="7"/>
  <c r="O1100" i="7"/>
  <c r="O1101" i="7"/>
  <c r="O1102" i="7"/>
  <c r="O1103" i="7"/>
  <c r="O1104" i="7"/>
  <c r="O1105" i="7"/>
  <c r="O1106" i="7"/>
  <c r="O1107" i="7"/>
  <c r="O1108" i="7"/>
  <c r="O1109" i="7"/>
  <c r="O1110" i="7"/>
  <c r="O1111" i="7"/>
  <c r="O1112" i="7"/>
  <c r="O1113" i="7"/>
  <c r="O1114" i="7"/>
  <c r="O1115" i="7"/>
  <c r="O1116" i="7"/>
  <c r="O1117" i="7"/>
  <c r="O1118" i="7"/>
  <c r="O1119" i="7"/>
  <c r="O1120" i="7"/>
  <c r="O1121" i="7"/>
  <c r="O1122" i="7"/>
  <c r="O1123" i="7"/>
  <c r="O1124" i="7"/>
  <c r="O1125" i="7"/>
  <c r="O1126" i="7"/>
  <c r="O1127" i="7"/>
  <c r="O1128" i="7"/>
  <c r="O1129" i="7"/>
  <c r="O1130" i="7"/>
  <c r="O1131" i="7"/>
  <c r="O1132" i="7"/>
  <c r="O1133" i="7"/>
  <c r="O1134" i="7"/>
  <c r="O1135" i="7"/>
  <c r="O1136" i="7"/>
  <c r="O1137" i="7"/>
  <c r="O1138" i="7"/>
  <c r="O1139" i="7"/>
  <c r="O1140" i="7"/>
  <c r="O1141" i="7"/>
  <c r="O1142" i="7"/>
  <c r="O1143" i="7"/>
  <c r="O1144" i="7"/>
  <c r="O1145" i="7"/>
  <c r="O1146" i="7"/>
  <c r="O1147" i="7"/>
  <c r="O1148" i="7"/>
  <c r="O1149" i="7"/>
  <c r="O1150" i="7"/>
  <c r="O1151" i="7"/>
  <c r="O1152" i="7"/>
  <c r="O1153" i="7"/>
  <c r="O1154" i="7"/>
  <c r="O1155" i="7"/>
  <c r="O1156" i="7"/>
  <c r="O1157" i="7"/>
  <c r="O1158" i="7"/>
  <c r="O1159" i="7"/>
  <c r="O1160" i="7"/>
  <c r="O1161" i="7"/>
  <c r="O1162" i="7"/>
  <c r="O1163" i="7"/>
  <c r="O1164" i="7"/>
  <c r="O1165" i="7"/>
  <c r="O1166" i="7"/>
  <c r="O1167" i="7"/>
  <c r="O1168" i="7"/>
  <c r="O1169" i="7"/>
  <c r="O1170" i="7"/>
  <c r="O1171" i="7"/>
  <c r="O1172" i="7"/>
  <c r="O1173" i="7"/>
  <c r="O1174" i="7"/>
  <c r="O1175" i="7"/>
  <c r="O1176" i="7"/>
  <c r="O1177" i="7"/>
  <c r="O1178" i="7"/>
  <c r="O1179" i="7"/>
  <c r="O1180" i="7"/>
  <c r="O1181" i="7"/>
  <c r="O1182" i="7"/>
  <c r="O1183" i="7"/>
  <c r="O1184" i="7"/>
  <c r="O1185" i="7"/>
  <c r="O1186" i="7"/>
  <c r="O1187" i="7"/>
  <c r="O1188" i="7"/>
  <c r="O1189" i="7"/>
  <c r="O1190" i="7"/>
  <c r="O1191" i="7"/>
  <c r="O1192" i="7"/>
  <c r="O1193" i="7"/>
  <c r="O1194" i="7"/>
  <c r="O1195" i="7"/>
  <c r="O1196" i="7"/>
  <c r="O1197" i="7"/>
  <c r="O1198" i="7"/>
  <c r="O1199" i="7"/>
  <c r="O1200" i="7"/>
  <c r="O1201" i="7"/>
  <c r="O1202" i="7"/>
  <c r="O1203" i="7"/>
  <c r="O1204" i="7"/>
  <c r="O1205" i="7"/>
  <c r="O1206" i="7"/>
  <c r="O1207" i="7"/>
  <c r="O1208" i="7"/>
  <c r="O1209" i="7"/>
  <c r="O1210" i="7"/>
  <c r="O1211" i="7"/>
  <c r="O1212" i="7"/>
  <c r="O1213" i="7"/>
  <c r="O1214" i="7"/>
  <c r="O1215" i="7"/>
  <c r="O1216" i="7"/>
  <c r="O1217" i="7"/>
  <c r="O1218" i="7"/>
  <c r="O1219" i="7"/>
  <c r="O1220" i="7"/>
  <c r="O1221" i="7"/>
  <c r="O1222" i="7"/>
  <c r="O1223" i="7"/>
  <c r="O1224" i="7"/>
  <c r="O1225" i="7"/>
  <c r="O1226" i="7"/>
  <c r="O1227" i="7"/>
  <c r="O1228" i="7"/>
  <c r="O1229" i="7"/>
  <c r="O1230" i="7"/>
  <c r="O1231" i="7"/>
  <c r="O1232" i="7"/>
  <c r="O1233" i="7"/>
  <c r="O1234" i="7"/>
  <c r="O1235" i="7"/>
  <c r="O1236" i="7"/>
  <c r="O1237" i="7"/>
  <c r="O1238" i="7"/>
  <c r="O1239" i="7"/>
  <c r="O1240" i="7"/>
  <c r="O1241" i="7"/>
  <c r="O1242" i="7"/>
  <c r="O1243" i="7"/>
  <c r="O1244" i="7"/>
  <c r="O1245" i="7"/>
  <c r="O1246" i="7"/>
  <c r="O1247" i="7"/>
  <c r="O1248" i="7"/>
  <c r="O1249" i="7"/>
  <c r="O1250" i="7"/>
  <c r="O1251" i="7"/>
  <c r="O1252" i="7"/>
  <c r="O1253" i="7"/>
  <c r="O1254" i="7"/>
  <c r="O1255" i="7"/>
  <c r="O1256" i="7"/>
  <c r="O1257" i="7"/>
  <c r="O1258" i="7"/>
  <c r="O1259" i="7"/>
  <c r="O1260" i="7"/>
  <c r="O1261" i="7"/>
  <c r="O1262" i="7"/>
  <c r="O1263" i="7"/>
  <c r="O1264" i="7"/>
  <c r="O1265" i="7"/>
  <c r="O1266" i="7"/>
  <c r="O1267" i="7"/>
  <c r="O1268" i="7"/>
  <c r="O1269" i="7"/>
  <c r="O1270" i="7"/>
  <c r="O1271" i="7"/>
  <c r="O1272" i="7"/>
  <c r="O1273" i="7"/>
  <c r="O1274" i="7"/>
  <c r="O1275" i="7"/>
  <c r="O1276" i="7"/>
  <c r="O1277" i="7"/>
  <c r="O1278" i="7"/>
  <c r="O1279" i="7"/>
  <c r="O1280" i="7"/>
  <c r="O1281" i="7"/>
  <c r="O1282" i="7"/>
  <c r="O1283" i="7"/>
  <c r="O1284" i="7"/>
  <c r="O1285" i="7"/>
  <c r="O1286" i="7"/>
  <c r="O1287" i="7"/>
  <c r="O1288" i="7"/>
  <c r="O1289" i="7"/>
  <c r="O1290" i="7"/>
  <c r="O1291" i="7"/>
  <c r="O1292" i="7"/>
  <c r="O1293" i="7"/>
  <c r="O1294" i="7"/>
  <c r="O1295" i="7"/>
  <c r="O1296" i="7"/>
  <c r="O1297" i="7"/>
  <c r="O1298" i="7"/>
  <c r="O1299" i="7"/>
  <c r="O1300" i="7"/>
  <c r="O1301" i="7"/>
  <c r="O1302" i="7"/>
  <c r="O1303" i="7"/>
  <c r="O1304" i="7"/>
  <c r="O1305" i="7"/>
  <c r="O1306" i="7"/>
  <c r="O1307" i="7"/>
  <c r="O1308" i="7"/>
  <c r="O1309" i="7"/>
  <c r="O1310" i="7"/>
  <c r="O1311" i="7"/>
  <c r="O1312" i="7"/>
  <c r="O1313" i="7"/>
  <c r="O1314" i="7"/>
  <c r="O1315" i="7"/>
  <c r="O1316" i="7"/>
  <c r="O1317" i="7"/>
  <c r="O1318" i="7"/>
  <c r="O1319" i="7"/>
  <c r="O1320" i="7"/>
  <c r="O1321" i="7"/>
  <c r="O1322" i="7"/>
  <c r="O1323" i="7"/>
  <c r="O1324" i="7"/>
  <c r="O1325" i="7"/>
  <c r="O1326" i="7"/>
  <c r="O1327" i="7"/>
  <c r="O1328" i="7"/>
  <c r="O1329" i="7"/>
  <c r="O1330" i="7"/>
  <c r="O1331" i="7"/>
  <c r="O1332" i="7"/>
  <c r="O1333" i="7"/>
  <c r="O1334" i="7"/>
  <c r="O1335" i="7"/>
  <c r="O1336" i="7"/>
  <c r="O1337" i="7"/>
  <c r="O1338" i="7"/>
  <c r="O1339" i="7"/>
  <c r="O1340" i="7"/>
  <c r="O1341" i="7"/>
  <c r="O1342" i="7"/>
  <c r="O1343" i="7"/>
  <c r="O1344" i="7"/>
  <c r="O1345" i="7"/>
  <c r="O1346" i="7"/>
  <c r="O1347" i="7"/>
  <c r="O1348" i="7"/>
  <c r="O1349" i="7"/>
  <c r="O1350" i="7"/>
  <c r="O1351" i="7"/>
  <c r="O1352" i="7"/>
  <c r="O1353" i="7"/>
  <c r="O1354" i="7"/>
  <c r="O1355" i="7"/>
  <c r="O1356" i="7"/>
  <c r="O1357" i="7"/>
  <c r="O1358" i="7"/>
  <c r="O1359" i="7"/>
  <c r="O1360" i="7"/>
  <c r="O1361" i="7"/>
  <c r="O1362" i="7"/>
  <c r="O1363" i="7"/>
  <c r="O1364" i="7"/>
  <c r="O1365" i="7"/>
  <c r="O1366" i="7"/>
  <c r="O1367" i="7"/>
  <c r="O1368" i="7"/>
  <c r="O1369" i="7"/>
  <c r="O1370" i="7"/>
  <c r="O1371" i="7"/>
  <c r="O1372" i="7"/>
  <c r="O1373" i="7"/>
  <c r="O1374" i="7"/>
  <c r="O1375" i="7"/>
  <c r="O1376" i="7"/>
  <c r="O1377" i="7"/>
  <c r="O1378" i="7"/>
  <c r="O1379" i="7"/>
  <c r="O1380" i="7"/>
  <c r="O1381" i="7"/>
  <c r="O1382" i="7"/>
  <c r="O1383" i="7"/>
  <c r="O1384" i="7"/>
  <c r="O1385" i="7"/>
  <c r="O1386" i="7"/>
  <c r="O1387" i="7"/>
  <c r="O1388" i="7"/>
  <c r="O1389" i="7"/>
  <c r="O1390" i="7"/>
  <c r="O1391" i="7"/>
  <c r="O1392" i="7"/>
  <c r="O1393" i="7"/>
  <c r="O1394" i="7"/>
  <c r="O1395" i="7"/>
  <c r="O1396" i="7"/>
  <c r="O1397" i="7"/>
  <c r="O1398" i="7"/>
  <c r="O1399" i="7"/>
  <c r="O1400" i="7"/>
  <c r="O1401" i="7"/>
  <c r="O1402" i="7"/>
  <c r="O1403" i="7"/>
  <c r="O1404" i="7"/>
  <c r="O1405" i="7"/>
  <c r="O1406" i="7"/>
  <c r="O1407" i="7"/>
  <c r="O1408" i="7"/>
  <c r="O1409" i="7"/>
  <c r="O1410" i="7"/>
  <c r="O1411" i="7"/>
  <c r="O1412" i="7"/>
  <c r="O1413" i="7"/>
  <c r="O1414" i="7"/>
  <c r="O1415" i="7"/>
  <c r="O1416" i="7"/>
  <c r="O1417" i="7"/>
  <c r="O1418" i="7"/>
  <c r="O1419" i="7"/>
  <c r="O1420" i="7"/>
  <c r="O1421" i="7"/>
  <c r="O1422" i="7"/>
  <c r="O1423" i="7"/>
  <c r="O1424" i="7"/>
  <c r="O1425" i="7"/>
  <c r="O1426" i="7"/>
  <c r="O1427" i="7"/>
  <c r="O1428" i="7"/>
  <c r="O1429" i="7"/>
  <c r="O1430" i="7"/>
  <c r="O1431" i="7"/>
  <c r="O1432" i="7"/>
  <c r="O1433" i="7"/>
  <c r="O1434" i="7"/>
  <c r="O1435" i="7"/>
  <c r="O1436" i="7"/>
  <c r="O1437" i="7"/>
  <c r="O1438" i="7"/>
  <c r="O1439" i="7"/>
  <c r="O1440" i="7"/>
  <c r="O1441" i="7"/>
  <c r="O1442" i="7"/>
  <c r="O1443" i="7"/>
  <c r="O1444" i="7"/>
  <c r="O1445" i="7"/>
  <c r="O1446" i="7"/>
  <c r="O1447" i="7"/>
  <c r="O1448" i="7"/>
  <c r="O1449" i="7"/>
  <c r="O1450" i="7"/>
  <c r="O1451" i="7"/>
  <c r="O1452" i="7"/>
  <c r="O1453" i="7"/>
  <c r="O1454" i="7"/>
  <c r="O1455" i="7"/>
  <c r="O1456" i="7"/>
  <c r="O1457" i="7"/>
  <c r="O1458" i="7"/>
  <c r="O1459" i="7"/>
  <c r="O1460" i="7"/>
  <c r="O1461" i="7"/>
  <c r="O1462" i="7"/>
  <c r="O1463" i="7"/>
  <c r="O1464" i="7"/>
  <c r="O1465" i="7"/>
  <c r="O1466" i="7"/>
  <c r="O1467" i="7"/>
  <c r="O1468" i="7"/>
  <c r="O1469" i="7"/>
  <c r="O1470" i="7"/>
  <c r="O1471" i="7"/>
  <c r="O1472" i="7"/>
  <c r="O1473" i="7"/>
  <c r="O1474" i="7"/>
  <c r="O1475" i="7"/>
  <c r="O1476" i="7"/>
  <c r="O1477" i="7"/>
  <c r="O1478" i="7"/>
  <c r="O1479" i="7"/>
  <c r="O1480" i="7"/>
  <c r="O1481" i="7"/>
  <c r="O1482" i="7"/>
  <c r="O1483" i="7"/>
  <c r="O1484" i="7"/>
  <c r="O1485" i="7"/>
  <c r="O1486" i="7"/>
  <c r="O1487" i="7"/>
  <c r="O1488" i="7"/>
  <c r="O1489" i="7"/>
  <c r="O1490" i="7"/>
  <c r="O1491" i="7"/>
  <c r="O1492" i="7"/>
  <c r="O1493" i="7"/>
  <c r="O1494" i="7"/>
  <c r="O1495" i="7"/>
  <c r="O1496" i="7"/>
  <c r="O1497" i="7"/>
  <c r="O1498" i="7"/>
  <c r="O1499" i="7"/>
  <c r="O1500" i="7"/>
  <c r="O1501" i="7"/>
  <c r="O1502" i="7"/>
  <c r="O1503" i="7"/>
  <c r="O1504" i="7"/>
  <c r="O1505" i="7"/>
  <c r="O1506" i="7"/>
  <c r="O1507" i="7"/>
  <c r="O1508" i="7"/>
  <c r="O1509" i="7"/>
  <c r="O1510" i="7"/>
  <c r="O1511" i="7"/>
  <c r="O1512" i="7"/>
  <c r="O1513" i="7"/>
  <c r="O1514" i="7"/>
  <c r="O1515" i="7"/>
  <c r="O1516" i="7"/>
  <c r="O1517" i="7"/>
  <c r="O1518" i="7"/>
  <c r="O1519" i="7"/>
  <c r="O1520" i="7"/>
  <c r="O1521" i="7"/>
  <c r="O1522" i="7"/>
  <c r="O1523" i="7"/>
  <c r="O1524" i="7"/>
  <c r="O1525" i="7"/>
  <c r="O1526" i="7"/>
  <c r="O1527" i="7"/>
  <c r="O1528" i="7"/>
  <c r="O1529" i="7"/>
  <c r="O1530" i="7"/>
  <c r="O1531" i="7"/>
  <c r="O1532" i="7"/>
  <c r="O1533" i="7"/>
  <c r="O1534" i="7"/>
  <c r="O1535" i="7"/>
  <c r="O1536" i="7"/>
  <c r="O1537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P1021" i="7"/>
  <c r="P1022" i="7"/>
  <c r="P1023" i="7"/>
  <c r="P1024" i="7"/>
  <c r="P1025" i="7"/>
  <c r="P1026" i="7"/>
  <c r="P1027" i="7"/>
  <c r="P1028" i="7"/>
  <c r="P1029" i="7"/>
  <c r="P1030" i="7"/>
  <c r="P1031" i="7"/>
  <c r="P1032" i="7"/>
  <c r="P1033" i="7"/>
  <c r="P1034" i="7"/>
  <c r="P1035" i="7"/>
  <c r="P1036" i="7"/>
  <c r="P1037" i="7"/>
  <c r="P1038" i="7"/>
  <c r="P1039" i="7"/>
  <c r="P1040" i="7"/>
  <c r="P1041" i="7"/>
  <c r="P1042" i="7"/>
  <c r="P1043" i="7"/>
  <c r="P1044" i="7"/>
  <c r="P1045" i="7"/>
  <c r="P1046" i="7"/>
  <c r="P1047" i="7"/>
  <c r="P1048" i="7"/>
  <c r="P1049" i="7"/>
  <c r="P1050" i="7"/>
  <c r="P1051" i="7"/>
  <c r="P1052" i="7"/>
  <c r="P1053" i="7"/>
  <c r="P1054" i="7"/>
  <c r="P1055" i="7"/>
  <c r="P1056" i="7"/>
  <c r="P1057" i="7"/>
  <c r="P1058" i="7"/>
  <c r="P1059" i="7"/>
  <c r="P1060" i="7"/>
  <c r="P1061" i="7"/>
  <c r="P1062" i="7"/>
  <c r="P1063" i="7"/>
  <c r="P1064" i="7"/>
  <c r="P1065" i="7"/>
  <c r="P1066" i="7"/>
  <c r="P1067" i="7"/>
  <c r="P1068" i="7"/>
  <c r="P1069" i="7"/>
  <c r="P1070" i="7"/>
  <c r="P1071" i="7"/>
  <c r="P1072" i="7"/>
  <c r="P1073" i="7"/>
  <c r="P1074" i="7"/>
  <c r="P1075" i="7"/>
  <c r="P1076" i="7"/>
  <c r="P1077" i="7"/>
  <c r="P1078" i="7"/>
  <c r="P1079" i="7"/>
  <c r="P1080" i="7"/>
  <c r="P1081" i="7"/>
  <c r="P1082" i="7"/>
  <c r="P1083" i="7"/>
  <c r="P1084" i="7"/>
  <c r="P1085" i="7"/>
  <c r="P1086" i="7"/>
  <c r="P1087" i="7"/>
  <c r="P1088" i="7"/>
  <c r="P1089" i="7"/>
  <c r="P1090" i="7"/>
  <c r="P1091" i="7"/>
  <c r="P1092" i="7"/>
  <c r="P1093" i="7"/>
  <c r="P1094" i="7"/>
  <c r="P1095" i="7"/>
  <c r="P1096" i="7"/>
  <c r="P1097" i="7"/>
  <c r="P1098" i="7"/>
  <c r="P1099" i="7"/>
  <c r="P1100" i="7"/>
  <c r="P1101" i="7"/>
  <c r="P1102" i="7"/>
  <c r="P1103" i="7"/>
  <c r="P1104" i="7"/>
  <c r="P1105" i="7"/>
  <c r="P1106" i="7"/>
  <c r="P1107" i="7"/>
  <c r="P1108" i="7"/>
  <c r="P1109" i="7"/>
  <c r="P1110" i="7"/>
  <c r="P1111" i="7"/>
  <c r="P1112" i="7"/>
  <c r="P1113" i="7"/>
  <c r="P1114" i="7"/>
  <c r="P1115" i="7"/>
  <c r="P1116" i="7"/>
  <c r="P1117" i="7"/>
  <c r="P1118" i="7"/>
  <c r="P1119" i="7"/>
  <c r="P1120" i="7"/>
  <c r="P1121" i="7"/>
  <c r="P1122" i="7"/>
  <c r="P1123" i="7"/>
  <c r="P1124" i="7"/>
  <c r="P1125" i="7"/>
  <c r="P1126" i="7"/>
  <c r="P1127" i="7"/>
  <c r="P1128" i="7"/>
  <c r="P1129" i="7"/>
  <c r="P1130" i="7"/>
  <c r="P1131" i="7"/>
  <c r="P1132" i="7"/>
  <c r="P1133" i="7"/>
  <c r="P1134" i="7"/>
  <c r="P1135" i="7"/>
  <c r="P1136" i="7"/>
  <c r="P1137" i="7"/>
  <c r="P1138" i="7"/>
  <c r="P1139" i="7"/>
  <c r="P1140" i="7"/>
  <c r="P1141" i="7"/>
  <c r="P1142" i="7"/>
  <c r="P1143" i="7"/>
  <c r="P1144" i="7"/>
  <c r="P1145" i="7"/>
  <c r="P1146" i="7"/>
  <c r="P1147" i="7"/>
  <c r="P1148" i="7"/>
  <c r="P1149" i="7"/>
  <c r="P1150" i="7"/>
  <c r="P1151" i="7"/>
  <c r="P1152" i="7"/>
  <c r="P1153" i="7"/>
  <c r="P1154" i="7"/>
  <c r="P1155" i="7"/>
  <c r="P1156" i="7"/>
  <c r="P1157" i="7"/>
  <c r="P1158" i="7"/>
  <c r="P1159" i="7"/>
  <c r="P1160" i="7"/>
  <c r="P1161" i="7"/>
  <c r="P1162" i="7"/>
  <c r="P1163" i="7"/>
  <c r="P1164" i="7"/>
  <c r="P1165" i="7"/>
  <c r="P1166" i="7"/>
  <c r="P1167" i="7"/>
  <c r="P1168" i="7"/>
  <c r="P1169" i="7"/>
  <c r="P1170" i="7"/>
  <c r="P1171" i="7"/>
  <c r="P1172" i="7"/>
  <c r="P1173" i="7"/>
  <c r="P1174" i="7"/>
  <c r="P1175" i="7"/>
  <c r="P1176" i="7"/>
  <c r="P1177" i="7"/>
  <c r="P1178" i="7"/>
  <c r="P1179" i="7"/>
  <c r="P1180" i="7"/>
  <c r="P1181" i="7"/>
  <c r="P1182" i="7"/>
  <c r="P1183" i="7"/>
  <c r="P1184" i="7"/>
  <c r="P1185" i="7"/>
  <c r="P1186" i="7"/>
  <c r="P1187" i="7"/>
  <c r="P1188" i="7"/>
  <c r="P1189" i="7"/>
  <c r="P1190" i="7"/>
  <c r="P1191" i="7"/>
  <c r="P1192" i="7"/>
  <c r="P1193" i="7"/>
  <c r="P1194" i="7"/>
  <c r="P1195" i="7"/>
  <c r="P1196" i="7"/>
  <c r="P1197" i="7"/>
  <c r="P1198" i="7"/>
  <c r="P1199" i="7"/>
  <c r="P1200" i="7"/>
  <c r="P1201" i="7"/>
  <c r="P1202" i="7"/>
  <c r="P1203" i="7"/>
  <c r="P1204" i="7"/>
  <c r="P1205" i="7"/>
  <c r="P1206" i="7"/>
  <c r="P1207" i="7"/>
  <c r="P1208" i="7"/>
  <c r="P1209" i="7"/>
  <c r="P1210" i="7"/>
  <c r="P1211" i="7"/>
  <c r="P1212" i="7"/>
  <c r="P1213" i="7"/>
  <c r="P1214" i="7"/>
  <c r="P1215" i="7"/>
  <c r="P1216" i="7"/>
  <c r="P1217" i="7"/>
  <c r="P1218" i="7"/>
  <c r="P1219" i="7"/>
  <c r="P1220" i="7"/>
  <c r="P1221" i="7"/>
  <c r="P1222" i="7"/>
  <c r="P1223" i="7"/>
  <c r="P1224" i="7"/>
  <c r="P1225" i="7"/>
  <c r="P1226" i="7"/>
  <c r="P1227" i="7"/>
  <c r="P1228" i="7"/>
  <c r="P1229" i="7"/>
  <c r="P1230" i="7"/>
  <c r="P1231" i="7"/>
  <c r="P1232" i="7"/>
  <c r="P1233" i="7"/>
  <c r="P1234" i="7"/>
  <c r="P1235" i="7"/>
  <c r="P1236" i="7"/>
  <c r="P1237" i="7"/>
  <c r="P1238" i="7"/>
  <c r="P1239" i="7"/>
  <c r="P1240" i="7"/>
  <c r="P1241" i="7"/>
  <c r="P1242" i="7"/>
  <c r="P1243" i="7"/>
  <c r="P1244" i="7"/>
  <c r="P1245" i="7"/>
  <c r="P1246" i="7"/>
  <c r="P1247" i="7"/>
  <c r="P1248" i="7"/>
  <c r="P1249" i="7"/>
  <c r="P1250" i="7"/>
  <c r="P1251" i="7"/>
  <c r="P1252" i="7"/>
  <c r="P1253" i="7"/>
  <c r="P1254" i="7"/>
  <c r="P1255" i="7"/>
  <c r="P1256" i="7"/>
  <c r="P1257" i="7"/>
  <c r="P1258" i="7"/>
  <c r="P1259" i="7"/>
  <c r="P1260" i="7"/>
  <c r="P1261" i="7"/>
  <c r="P1262" i="7"/>
  <c r="P1263" i="7"/>
  <c r="P1264" i="7"/>
  <c r="P1265" i="7"/>
  <c r="P1266" i="7"/>
  <c r="P1267" i="7"/>
  <c r="P1268" i="7"/>
  <c r="P1269" i="7"/>
  <c r="P1270" i="7"/>
  <c r="P1271" i="7"/>
  <c r="P1272" i="7"/>
  <c r="P1273" i="7"/>
  <c r="P1274" i="7"/>
  <c r="P1275" i="7"/>
  <c r="P1276" i="7"/>
  <c r="P1277" i="7"/>
  <c r="P1278" i="7"/>
  <c r="P1279" i="7"/>
  <c r="P1280" i="7"/>
  <c r="P1281" i="7"/>
  <c r="P1282" i="7"/>
  <c r="P1283" i="7"/>
  <c r="P1284" i="7"/>
  <c r="P1285" i="7"/>
  <c r="P1286" i="7"/>
  <c r="P1287" i="7"/>
  <c r="P1288" i="7"/>
  <c r="P1289" i="7"/>
  <c r="P1290" i="7"/>
  <c r="P1291" i="7"/>
  <c r="P1292" i="7"/>
  <c r="P1293" i="7"/>
  <c r="P1294" i="7"/>
  <c r="P1295" i="7"/>
  <c r="P1296" i="7"/>
  <c r="P1297" i="7"/>
  <c r="P1298" i="7"/>
  <c r="P1299" i="7"/>
  <c r="P1300" i="7"/>
  <c r="P1301" i="7"/>
  <c r="P1302" i="7"/>
  <c r="P1303" i="7"/>
  <c r="P1304" i="7"/>
  <c r="P1305" i="7"/>
  <c r="P1306" i="7"/>
  <c r="P1307" i="7"/>
  <c r="P1308" i="7"/>
  <c r="P1309" i="7"/>
  <c r="P1310" i="7"/>
  <c r="P1311" i="7"/>
  <c r="P1312" i="7"/>
  <c r="P1313" i="7"/>
  <c r="P1314" i="7"/>
  <c r="P1315" i="7"/>
  <c r="P1316" i="7"/>
  <c r="P1317" i="7"/>
  <c r="P1318" i="7"/>
  <c r="P1319" i="7"/>
  <c r="P1320" i="7"/>
  <c r="P1321" i="7"/>
  <c r="P1322" i="7"/>
  <c r="P1323" i="7"/>
  <c r="P1324" i="7"/>
  <c r="P1325" i="7"/>
  <c r="P1326" i="7"/>
  <c r="P1327" i="7"/>
  <c r="P1328" i="7"/>
  <c r="P1329" i="7"/>
  <c r="P1330" i="7"/>
  <c r="P1331" i="7"/>
  <c r="P1332" i="7"/>
  <c r="P1333" i="7"/>
  <c r="P1334" i="7"/>
  <c r="P1335" i="7"/>
  <c r="P1336" i="7"/>
  <c r="P1337" i="7"/>
  <c r="P1338" i="7"/>
  <c r="P1339" i="7"/>
  <c r="P1340" i="7"/>
  <c r="P1341" i="7"/>
  <c r="P1342" i="7"/>
  <c r="P1343" i="7"/>
  <c r="P1344" i="7"/>
  <c r="P1345" i="7"/>
  <c r="P1346" i="7"/>
  <c r="P1347" i="7"/>
  <c r="P1348" i="7"/>
  <c r="P1349" i="7"/>
  <c r="P1350" i="7"/>
  <c r="P1351" i="7"/>
  <c r="P1352" i="7"/>
  <c r="P1353" i="7"/>
  <c r="P1354" i="7"/>
  <c r="P1355" i="7"/>
  <c r="P1356" i="7"/>
  <c r="P1357" i="7"/>
  <c r="P1358" i="7"/>
  <c r="P1359" i="7"/>
  <c r="P1360" i="7"/>
  <c r="P1361" i="7"/>
  <c r="P1362" i="7"/>
  <c r="P1363" i="7"/>
  <c r="P1364" i="7"/>
  <c r="P1365" i="7"/>
  <c r="P1366" i="7"/>
  <c r="P1367" i="7"/>
  <c r="P1368" i="7"/>
  <c r="P1369" i="7"/>
  <c r="P1370" i="7"/>
  <c r="P1371" i="7"/>
  <c r="P1372" i="7"/>
  <c r="P1373" i="7"/>
  <c r="P1374" i="7"/>
  <c r="P1375" i="7"/>
  <c r="P1376" i="7"/>
  <c r="P1377" i="7"/>
  <c r="P1378" i="7"/>
  <c r="P1379" i="7"/>
  <c r="P1380" i="7"/>
  <c r="P1381" i="7"/>
  <c r="P1382" i="7"/>
  <c r="P1383" i="7"/>
  <c r="P1384" i="7"/>
  <c r="P1385" i="7"/>
  <c r="P1386" i="7"/>
  <c r="P1387" i="7"/>
  <c r="P1388" i="7"/>
  <c r="P1389" i="7"/>
  <c r="P1390" i="7"/>
  <c r="P1391" i="7"/>
  <c r="P1392" i="7"/>
  <c r="P1393" i="7"/>
  <c r="P1394" i="7"/>
  <c r="P1395" i="7"/>
  <c r="P1396" i="7"/>
  <c r="P1397" i="7"/>
  <c r="P1398" i="7"/>
  <c r="P1399" i="7"/>
  <c r="P1400" i="7"/>
  <c r="P1401" i="7"/>
  <c r="P1402" i="7"/>
  <c r="P1403" i="7"/>
  <c r="P1404" i="7"/>
  <c r="P1405" i="7"/>
  <c r="P1406" i="7"/>
  <c r="P1407" i="7"/>
  <c r="P1408" i="7"/>
  <c r="P1409" i="7"/>
  <c r="P1410" i="7"/>
  <c r="P1411" i="7"/>
  <c r="P1412" i="7"/>
  <c r="P1413" i="7"/>
  <c r="P1414" i="7"/>
  <c r="P1415" i="7"/>
  <c r="P1416" i="7"/>
  <c r="P1417" i="7"/>
  <c r="P1418" i="7"/>
  <c r="P1419" i="7"/>
  <c r="P1420" i="7"/>
  <c r="P1421" i="7"/>
  <c r="P1422" i="7"/>
  <c r="P1423" i="7"/>
  <c r="P1424" i="7"/>
  <c r="P1425" i="7"/>
  <c r="P1426" i="7"/>
  <c r="P1427" i="7"/>
  <c r="P1428" i="7"/>
  <c r="P1429" i="7"/>
  <c r="P1430" i="7"/>
  <c r="P1431" i="7"/>
  <c r="P1432" i="7"/>
  <c r="P1433" i="7"/>
  <c r="P1434" i="7"/>
  <c r="P1435" i="7"/>
  <c r="P1436" i="7"/>
  <c r="P1437" i="7"/>
  <c r="P1438" i="7"/>
  <c r="P1439" i="7"/>
  <c r="P1440" i="7"/>
  <c r="P1441" i="7"/>
  <c r="P1442" i="7"/>
  <c r="P1443" i="7"/>
  <c r="P1444" i="7"/>
  <c r="P1445" i="7"/>
  <c r="P1446" i="7"/>
  <c r="P1447" i="7"/>
  <c r="P1448" i="7"/>
  <c r="P1449" i="7"/>
  <c r="P1450" i="7"/>
  <c r="P1451" i="7"/>
  <c r="P1452" i="7"/>
  <c r="P1453" i="7"/>
  <c r="P1454" i="7"/>
  <c r="P1455" i="7"/>
  <c r="P1456" i="7"/>
  <c r="P1457" i="7"/>
  <c r="P1458" i="7"/>
  <c r="P1459" i="7"/>
  <c r="P1460" i="7"/>
  <c r="P1461" i="7"/>
  <c r="P1462" i="7"/>
  <c r="P1463" i="7"/>
  <c r="P1464" i="7"/>
  <c r="P1465" i="7"/>
  <c r="P1466" i="7"/>
  <c r="P1467" i="7"/>
  <c r="P1468" i="7"/>
  <c r="P1469" i="7"/>
  <c r="P1470" i="7"/>
  <c r="P1471" i="7"/>
  <c r="P1472" i="7"/>
  <c r="P1473" i="7"/>
  <c r="P1474" i="7"/>
  <c r="P1475" i="7"/>
  <c r="P1476" i="7"/>
  <c r="P1477" i="7"/>
  <c r="P1478" i="7"/>
  <c r="P1479" i="7"/>
  <c r="P1480" i="7"/>
  <c r="P1481" i="7"/>
  <c r="P1482" i="7"/>
  <c r="P1483" i="7"/>
  <c r="P1484" i="7"/>
  <c r="P1485" i="7"/>
  <c r="P1486" i="7"/>
  <c r="P1487" i="7"/>
  <c r="P1488" i="7"/>
  <c r="P1489" i="7"/>
  <c r="P1490" i="7"/>
  <c r="P1491" i="7"/>
  <c r="P1492" i="7"/>
  <c r="P1493" i="7"/>
  <c r="P1494" i="7"/>
  <c r="P1495" i="7"/>
  <c r="P1496" i="7"/>
  <c r="P1497" i="7"/>
  <c r="P1498" i="7"/>
  <c r="P1499" i="7"/>
  <c r="P1500" i="7"/>
  <c r="P1501" i="7"/>
  <c r="P1502" i="7"/>
  <c r="P1503" i="7"/>
  <c r="P1504" i="7"/>
  <c r="P1505" i="7"/>
  <c r="P1506" i="7"/>
  <c r="P1507" i="7"/>
  <c r="P1508" i="7"/>
  <c r="P1509" i="7"/>
  <c r="P1510" i="7"/>
  <c r="P1511" i="7"/>
  <c r="P1512" i="7"/>
  <c r="P1513" i="7"/>
  <c r="P1514" i="7"/>
  <c r="P1515" i="7"/>
  <c r="P1516" i="7"/>
  <c r="P1517" i="7"/>
  <c r="P1518" i="7"/>
  <c r="P1519" i="7"/>
  <c r="P1520" i="7"/>
  <c r="P1521" i="7"/>
  <c r="P1522" i="7"/>
  <c r="P1523" i="7"/>
  <c r="P1524" i="7"/>
  <c r="P1525" i="7"/>
  <c r="P1526" i="7"/>
  <c r="P1527" i="7"/>
  <c r="P1528" i="7"/>
  <c r="P1529" i="7"/>
  <c r="P1530" i="7"/>
  <c r="P1531" i="7"/>
  <c r="P1532" i="7"/>
  <c r="P1533" i="7"/>
  <c r="P1534" i="7"/>
  <c r="P1535" i="7"/>
  <c r="P1536" i="7"/>
  <c r="P1537" i="7"/>
  <c r="P3" i="7"/>
  <c r="I3" i="7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42" i="6"/>
  <c r="O243" i="6"/>
  <c r="O244" i="6"/>
  <c r="O245" i="6"/>
  <c r="O246" i="6"/>
  <c r="O247" i="6"/>
  <c r="O248" i="6"/>
  <c r="O249" i="6"/>
  <c r="O250" i="6"/>
  <c r="O251" i="6"/>
  <c r="O252" i="6"/>
  <c r="O253" i="6"/>
  <c r="O254" i="6"/>
  <c r="O255" i="6"/>
  <c r="O256" i="6"/>
  <c r="O257" i="6"/>
  <c r="O258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74" i="6"/>
  <c r="O275" i="6"/>
  <c r="O276" i="6"/>
  <c r="O277" i="6"/>
  <c r="O278" i="6"/>
  <c r="O279" i="6"/>
  <c r="O280" i="6"/>
  <c r="O281" i="6"/>
  <c r="O282" i="6"/>
  <c r="O283" i="6"/>
  <c r="O284" i="6"/>
  <c r="O285" i="6"/>
  <c r="O286" i="6"/>
  <c r="O287" i="6"/>
  <c r="O288" i="6"/>
  <c r="O289" i="6"/>
  <c r="O290" i="6"/>
  <c r="O291" i="6"/>
  <c r="O292" i="6"/>
  <c r="O293" i="6"/>
  <c r="O294" i="6"/>
  <c r="O295" i="6"/>
  <c r="O296" i="6"/>
  <c r="O297" i="6"/>
  <c r="O298" i="6"/>
  <c r="O299" i="6"/>
  <c r="O300" i="6"/>
  <c r="O301" i="6"/>
  <c r="O302" i="6"/>
  <c r="O303" i="6"/>
  <c r="O304" i="6"/>
  <c r="O305" i="6"/>
  <c r="O306" i="6"/>
  <c r="O307" i="6"/>
  <c r="O308" i="6"/>
  <c r="O309" i="6"/>
  <c r="O310" i="6"/>
  <c r="O311" i="6"/>
  <c r="O312" i="6"/>
  <c r="O313" i="6"/>
  <c r="O314" i="6"/>
  <c r="O315" i="6"/>
  <c r="O316" i="6"/>
  <c r="O317" i="6"/>
  <c r="O318" i="6"/>
  <c r="O319" i="6"/>
  <c r="O320" i="6"/>
  <c r="O321" i="6"/>
  <c r="O322" i="6"/>
  <c r="O323" i="6"/>
  <c r="O324" i="6"/>
  <c r="O325" i="6"/>
  <c r="O326" i="6"/>
  <c r="O327" i="6"/>
  <c r="O328" i="6"/>
  <c r="O329" i="6"/>
  <c r="O330" i="6"/>
  <c r="O331" i="6"/>
  <c r="O332" i="6"/>
  <c r="O333" i="6"/>
  <c r="O334" i="6"/>
  <c r="O335" i="6"/>
  <c r="O336" i="6"/>
  <c r="O337" i="6"/>
  <c r="O338" i="6"/>
  <c r="O339" i="6"/>
  <c r="O340" i="6"/>
  <c r="O341" i="6"/>
  <c r="O342" i="6"/>
  <c r="O343" i="6"/>
  <c r="O344" i="6"/>
  <c r="O345" i="6"/>
  <c r="O346" i="6"/>
  <c r="O347" i="6"/>
  <c r="O348" i="6"/>
  <c r="O349" i="6"/>
  <c r="O350" i="6"/>
  <c r="O351" i="6"/>
  <c r="O352" i="6"/>
  <c r="O353" i="6"/>
  <c r="O354" i="6"/>
  <c r="O355" i="6"/>
  <c r="O356" i="6"/>
  <c r="O357" i="6"/>
  <c r="O358" i="6"/>
  <c r="O359" i="6"/>
  <c r="O360" i="6"/>
  <c r="O361" i="6"/>
  <c r="O362" i="6"/>
  <c r="O363" i="6"/>
  <c r="O364" i="6"/>
  <c r="O365" i="6"/>
  <c r="O366" i="6"/>
  <c r="O367" i="6"/>
  <c r="O368" i="6"/>
  <c r="O369" i="6"/>
  <c r="O370" i="6"/>
  <c r="O371" i="6"/>
  <c r="O372" i="6"/>
  <c r="O373" i="6"/>
  <c r="O374" i="6"/>
  <c r="O375" i="6"/>
  <c r="O376" i="6"/>
  <c r="O377" i="6"/>
  <c r="O378" i="6"/>
  <c r="O379" i="6"/>
  <c r="O380" i="6"/>
  <c r="O381" i="6"/>
  <c r="O382" i="6"/>
  <c r="O383" i="6"/>
  <c r="O384" i="6"/>
  <c r="O385" i="6"/>
  <c r="O386" i="6"/>
  <c r="O387" i="6"/>
  <c r="O388" i="6"/>
  <c r="O389" i="6"/>
  <c r="O390" i="6"/>
  <c r="O391" i="6"/>
  <c r="O392" i="6"/>
  <c r="O393" i="6"/>
  <c r="O394" i="6"/>
  <c r="O395" i="6"/>
  <c r="O396" i="6"/>
  <c r="O397" i="6"/>
  <c r="O398" i="6"/>
  <c r="O399" i="6"/>
  <c r="O400" i="6"/>
  <c r="O401" i="6"/>
  <c r="O402" i="6"/>
  <c r="O403" i="6"/>
  <c r="O404" i="6"/>
  <c r="O405" i="6"/>
  <c r="O406" i="6"/>
  <c r="O407" i="6"/>
  <c r="O408" i="6"/>
  <c r="O409" i="6"/>
  <c r="O410" i="6"/>
  <c r="O411" i="6"/>
  <c r="O412" i="6"/>
  <c r="O413" i="6"/>
  <c r="O414" i="6"/>
  <c r="O415" i="6"/>
  <c r="O416" i="6"/>
  <c r="O417" i="6"/>
  <c r="O418" i="6"/>
  <c r="O419" i="6"/>
  <c r="O420" i="6"/>
  <c r="O421" i="6"/>
  <c r="O422" i="6"/>
  <c r="O423" i="6"/>
  <c r="O424" i="6"/>
  <c r="O425" i="6"/>
  <c r="O426" i="6"/>
  <c r="O427" i="6"/>
  <c r="O428" i="6"/>
  <c r="O429" i="6"/>
  <c r="O430" i="6"/>
  <c r="O431" i="6"/>
  <c r="O432" i="6"/>
  <c r="O433" i="6"/>
  <c r="O434" i="6"/>
  <c r="O435" i="6"/>
  <c r="O436" i="6"/>
  <c r="O437" i="6"/>
  <c r="O438" i="6"/>
  <c r="O439" i="6"/>
  <c r="O440" i="6"/>
  <c r="O441" i="6"/>
  <c r="O442" i="6"/>
  <c r="O443" i="6"/>
  <c r="O444" i="6"/>
  <c r="O445" i="6"/>
  <c r="O446" i="6"/>
  <c r="O447" i="6"/>
  <c r="O448" i="6"/>
  <c r="O449" i="6"/>
  <c r="O450" i="6"/>
  <c r="O451" i="6"/>
  <c r="O452" i="6"/>
  <c r="O453" i="6"/>
  <c r="O454" i="6"/>
  <c r="O455" i="6"/>
  <c r="O456" i="6"/>
  <c r="O457" i="6"/>
  <c r="O458" i="6"/>
  <c r="O459" i="6"/>
  <c r="O460" i="6"/>
  <c r="O461" i="6"/>
  <c r="O462" i="6"/>
  <c r="O463" i="6"/>
  <c r="O464" i="6"/>
  <c r="O465" i="6"/>
  <c r="O466" i="6"/>
  <c r="O467" i="6"/>
  <c r="O468" i="6"/>
  <c r="O469" i="6"/>
  <c r="O470" i="6"/>
  <c r="O471" i="6"/>
  <c r="O472" i="6"/>
  <c r="O473" i="6"/>
  <c r="O474" i="6"/>
  <c r="O475" i="6"/>
  <c r="O476" i="6"/>
  <c r="O477" i="6"/>
  <c r="O478" i="6"/>
  <c r="O479" i="6"/>
  <c r="O480" i="6"/>
  <c r="O481" i="6"/>
  <c r="O482" i="6"/>
  <c r="O483" i="6"/>
  <c r="O484" i="6"/>
  <c r="O485" i="6"/>
  <c r="O486" i="6"/>
  <c r="O487" i="6"/>
  <c r="O488" i="6"/>
  <c r="O489" i="6"/>
  <c r="O490" i="6"/>
  <c r="O491" i="6"/>
  <c r="O492" i="6"/>
  <c r="O493" i="6"/>
  <c r="O494" i="6"/>
  <c r="O495" i="6"/>
  <c r="O496" i="6"/>
  <c r="O497" i="6"/>
  <c r="O498" i="6"/>
  <c r="O499" i="6"/>
  <c r="O500" i="6"/>
  <c r="O501" i="6"/>
  <c r="O502" i="6"/>
  <c r="O503" i="6"/>
  <c r="O504" i="6"/>
  <c r="O505" i="6"/>
  <c r="O506" i="6"/>
  <c r="O507" i="6"/>
  <c r="O508" i="6"/>
  <c r="O509" i="6"/>
  <c r="O510" i="6"/>
  <c r="O511" i="6"/>
  <c r="O512" i="6"/>
  <c r="O513" i="6"/>
  <c r="O514" i="6"/>
  <c r="O515" i="6"/>
  <c r="O516" i="6"/>
  <c r="O517" i="6"/>
  <c r="O518" i="6"/>
  <c r="O519" i="6"/>
  <c r="O520" i="6"/>
  <c r="O521" i="6"/>
  <c r="O522" i="6"/>
  <c r="O523" i="6"/>
  <c r="O524" i="6"/>
  <c r="O525" i="6"/>
  <c r="O526" i="6"/>
  <c r="O527" i="6"/>
  <c r="O528" i="6"/>
  <c r="O529" i="6"/>
  <c r="O530" i="6"/>
  <c r="O531" i="6"/>
  <c r="O532" i="6"/>
  <c r="O533" i="6"/>
  <c r="O534" i="6"/>
  <c r="O535" i="6"/>
  <c r="O536" i="6"/>
  <c r="O537" i="6"/>
  <c r="O538" i="6"/>
  <c r="O539" i="6"/>
  <c r="O540" i="6"/>
  <c r="O541" i="6"/>
  <c r="O542" i="6"/>
  <c r="O543" i="6"/>
  <c r="O544" i="6"/>
  <c r="O545" i="6"/>
  <c r="O546" i="6"/>
  <c r="O547" i="6"/>
  <c r="O548" i="6"/>
  <c r="O549" i="6"/>
  <c r="O550" i="6"/>
  <c r="O551" i="6"/>
  <c r="O552" i="6"/>
  <c r="O553" i="6"/>
  <c r="O554" i="6"/>
  <c r="O555" i="6"/>
  <c r="O556" i="6"/>
  <c r="O557" i="6"/>
  <c r="O558" i="6"/>
  <c r="O559" i="6"/>
  <c r="O560" i="6"/>
  <c r="O561" i="6"/>
  <c r="O562" i="6"/>
  <c r="O563" i="6"/>
  <c r="O564" i="6"/>
  <c r="O565" i="6"/>
  <c r="O566" i="6"/>
  <c r="O567" i="6"/>
  <c r="O568" i="6"/>
  <c r="O569" i="6"/>
  <c r="O570" i="6"/>
  <c r="O571" i="6"/>
  <c r="O572" i="6"/>
  <c r="O573" i="6"/>
  <c r="O574" i="6"/>
  <c r="O575" i="6"/>
  <c r="O576" i="6"/>
  <c r="O577" i="6"/>
  <c r="O578" i="6"/>
  <c r="O579" i="6"/>
  <c r="O580" i="6"/>
  <c r="O581" i="6"/>
  <c r="O582" i="6"/>
  <c r="O583" i="6"/>
  <c r="O584" i="6"/>
  <c r="O585" i="6"/>
  <c r="O586" i="6"/>
  <c r="O587" i="6"/>
  <c r="O588" i="6"/>
  <c r="O589" i="6"/>
  <c r="O590" i="6"/>
  <c r="O591" i="6"/>
  <c r="O592" i="6"/>
  <c r="O593" i="6"/>
  <c r="O594" i="6"/>
  <c r="O595" i="6"/>
  <c r="O596" i="6"/>
  <c r="O597" i="6"/>
  <c r="O598" i="6"/>
  <c r="O599" i="6"/>
  <c r="O600" i="6"/>
  <c r="O601" i="6"/>
  <c r="O602" i="6"/>
  <c r="O603" i="6"/>
  <c r="O604" i="6"/>
  <c r="O605" i="6"/>
  <c r="O606" i="6"/>
  <c r="O607" i="6"/>
  <c r="O608" i="6"/>
  <c r="O609" i="6"/>
  <c r="O610" i="6"/>
  <c r="O611" i="6"/>
  <c r="O612" i="6"/>
  <c r="O613" i="6"/>
  <c r="O614" i="6"/>
  <c r="O615" i="6"/>
  <c r="O616" i="6"/>
  <c r="O617" i="6"/>
  <c r="O618" i="6"/>
  <c r="O619" i="6"/>
  <c r="O620" i="6"/>
  <c r="O621" i="6"/>
  <c r="O622" i="6"/>
  <c r="O623" i="6"/>
  <c r="O624" i="6"/>
  <c r="O625" i="6"/>
  <c r="O626" i="6"/>
  <c r="O627" i="6"/>
  <c r="O628" i="6"/>
  <c r="O629" i="6"/>
  <c r="O630" i="6"/>
  <c r="O631" i="6"/>
  <c r="O632" i="6"/>
  <c r="O633" i="6"/>
  <c r="O634" i="6"/>
  <c r="O635" i="6"/>
  <c r="O636" i="6"/>
  <c r="O637" i="6"/>
  <c r="O638" i="6"/>
  <c r="O639" i="6"/>
  <c r="O640" i="6"/>
  <c r="O641" i="6"/>
  <c r="O642" i="6"/>
  <c r="O643" i="6"/>
  <c r="O644" i="6"/>
  <c r="O645" i="6"/>
  <c r="O646" i="6"/>
  <c r="O647" i="6"/>
  <c r="O648" i="6"/>
  <c r="O649" i="6"/>
  <c r="O650" i="6"/>
  <c r="O651" i="6"/>
  <c r="O652" i="6"/>
  <c r="O653" i="6"/>
  <c r="O654" i="6"/>
  <c r="O655" i="6"/>
  <c r="O656" i="6"/>
  <c r="O657" i="6"/>
  <c r="O658" i="6"/>
  <c r="O659" i="6"/>
  <c r="O660" i="6"/>
  <c r="O661" i="6"/>
  <c r="O662" i="6"/>
  <c r="O663" i="6"/>
  <c r="O664" i="6"/>
  <c r="O665" i="6"/>
  <c r="O666" i="6"/>
  <c r="O667" i="6"/>
  <c r="O668" i="6"/>
  <c r="O669" i="6"/>
  <c r="O670" i="6"/>
  <c r="O671" i="6"/>
  <c r="O672" i="6"/>
  <c r="O673" i="6"/>
  <c r="O674" i="6"/>
  <c r="O675" i="6"/>
  <c r="O676" i="6"/>
  <c r="O677" i="6"/>
  <c r="O678" i="6"/>
  <c r="O679" i="6"/>
  <c r="O680" i="6"/>
  <c r="O681" i="6"/>
  <c r="O682" i="6"/>
  <c r="O683" i="6"/>
  <c r="O684" i="6"/>
  <c r="O685" i="6"/>
  <c r="O686" i="6"/>
  <c r="O687" i="6"/>
  <c r="O688" i="6"/>
  <c r="O689" i="6"/>
  <c r="O690" i="6"/>
  <c r="O691" i="6"/>
  <c r="O692" i="6"/>
  <c r="O693" i="6"/>
  <c r="O694" i="6"/>
  <c r="O695" i="6"/>
  <c r="O696" i="6"/>
  <c r="O697" i="6"/>
  <c r="O698" i="6"/>
  <c r="O699" i="6"/>
  <c r="O700" i="6"/>
  <c r="O701" i="6"/>
  <c r="O702" i="6"/>
  <c r="O703" i="6"/>
  <c r="O704" i="6"/>
  <c r="O705" i="6"/>
  <c r="O706" i="6"/>
  <c r="O707" i="6"/>
  <c r="O708" i="6"/>
  <c r="O709" i="6"/>
  <c r="O710" i="6"/>
  <c r="O711" i="6"/>
  <c r="O712" i="6"/>
  <c r="O713" i="6"/>
  <c r="O714" i="6"/>
  <c r="O715" i="6"/>
  <c r="O716" i="6"/>
  <c r="O717" i="6"/>
  <c r="O718" i="6"/>
  <c r="O719" i="6"/>
  <c r="O720" i="6"/>
  <c r="O721" i="6"/>
  <c r="O722" i="6"/>
  <c r="O723" i="6"/>
  <c r="O724" i="6"/>
  <c r="O725" i="6"/>
  <c r="O726" i="6"/>
  <c r="O727" i="6"/>
  <c r="O728" i="6"/>
  <c r="O729" i="6"/>
  <c r="O730" i="6"/>
  <c r="O731" i="6"/>
  <c r="O732" i="6"/>
  <c r="O733" i="6"/>
  <c r="O734" i="6"/>
  <c r="O735" i="6"/>
  <c r="O736" i="6"/>
  <c r="O737" i="6"/>
  <c r="O738" i="6"/>
  <c r="O739" i="6"/>
  <c r="O740" i="6"/>
  <c r="O741" i="6"/>
  <c r="O742" i="6"/>
  <c r="O743" i="6"/>
  <c r="O744" i="6"/>
  <c r="O745" i="6"/>
  <c r="O746" i="6"/>
  <c r="O747" i="6"/>
  <c r="O748" i="6"/>
  <c r="O749" i="6"/>
  <c r="O750" i="6"/>
  <c r="O751" i="6"/>
  <c r="O752" i="6"/>
  <c r="O753" i="6"/>
  <c r="O754" i="6"/>
  <c r="O755" i="6"/>
  <c r="O756" i="6"/>
  <c r="O757" i="6"/>
  <c r="O758" i="6"/>
  <c r="O759" i="6"/>
  <c r="O760" i="6"/>
  <c r="O761" i="6"/>
  <c r="O762" i="6"/>
  <c r="O763" i="6"/>
  <c r="O764" i="6"/>
  <c r="O765" i="6"/>
  <c r="O766" i="6"/>
  <c r="O767" i="6"/>
  <c r="O768" i="6"/>
  <c r="O769" i="6"/>
  <c r="O770" i="6"/>
  <c r="O771" i="6"/>
  <c r="O772" i="6"/>
  <c r="O773" i="6"/>
  <c r="O774" i="6"/>
  <c r="O775" i="6"/>
  <c r="O776" i="6"/>
  <c r="O777" i="6"/>
  <c r="O778" i="6"/>
  <c r="O779" i="6"/>
  <c r="O780" i="6"/>
  <c r="O781" i="6"/>
  <c r="O782" i="6"/>
  <c r="O783" i="6"/>
  <c r="O784" i="6"/>
  <c r="O785" i="6"/>
  <c r="O786" i="6"/>
  <c r="O787" i="6"/>
  <c r="O788" i="6"/>
  <c r="O789" i="6"/>
  <c r="O790" i="6"/>
  <c r="O791" i="6"/>
  <c r="O792" i="6"/>
  <c r="O793" i="6"/>
  <c r="O794" i="6"/>
  <c r="O795" i="6"/>
  <c r="O796" i="6"/>
  <c r="O797" i="6"/>
  <c r="O798" i="6"/>
  <c r="O799" i="6"/>
  <c r="O800" i="6"/>
  <c r="O801" i="6"/>
  <c r="O802" i="6"/>
  <c r="O803" i="6"/>
  <c r="O804" i="6"/>
  <c r="O805" i="6"/>
  <c r="O806" i="6"/>
  <c r="O807" i="6"/>
  <c r="O808" i="6"/>
  <c r="O809" i="6"/>
  <c r="O810" i="6"/>
  <c r="O811" i="6"/>
  <c r="O812" i="6"/>
  <c r="O813" i="6"/>
  <c r="O814" i="6"/>
  <c r="O815" i="6"/>
  <c r="O816" i="6"/>
  <c r="O817" i="6"/>
  <c r="O818" i="6"/>
  <c r="O819" i="6"/>
  <c r="O820" i="6"/>
  <c r="O821" i="6"/>
  <c r="O822" i="6"/>
  <c r="O823" i="6"/>
  <c r="O824" i="6"/>
  <c r="O825" i="6"/>
  <c r="O826" i="6"/>
  <c r="O827" i="6"/>
  <c r="O828" i="6"/>
  <c r="O829" i="6"/>
  <c r="O830" i="6"/>
  <c r="O831" i="6"/>
  <c r="O832" i="6"/>
  <c r="O833" i="6"/>
  <c r="O834" i="6"/>
  <c r="O835" i="6"/>
  <c r="O836" i="6"/>
  <c r="O837" i="6"/>
  <c r="O838" i="6"/>
  <c r="O839" i="6"/>
  <c r="O840" i="6"/>
  <c r="O841" i="6"/>
  <c r="O842" i="6"/>
  <c r="O843" i="6"/>
  <c r="O844" i="6"/>
  <c r="O845" i="6"/>
  <c r="O846" i="6"/>
  <c r="O847" i="6"/>
  <c r="O848" i="6"/>
  <c r="O849" i="6"/>
  <c r="O850" i="6"/>
  <c r="O851" i="6"/>
  <c r="O852" i="6"/>
  <c r="O853" i="6"/>
  <c r="O854" i="6"/>
  <c r="O855" i="6"/>
  <c r="O856" i="6"/>
  <c r="O857" i="6"/>
  <c r="O858" i="6"/>
  <c r="O859" i="6"/>
  <c r="O860" i="6"/>
  <c r="O861" i="6"/>
  <c r="O862" i="6"/>
  <c r="O863" i="6"/>
  <c r="O864" i="6"/>
  <c r="O865" i="6"/>
  <c r="O866" i="6"/>
  <c r="O867" i="6"/>
  <c r="O868" i="6"/>
  <c r="O869" i="6"/>
  <c r="O870" i="6"/>
  <c r="O871" i="6"/>
  <c r="O872" i="6"/>
  <c r="O873" i="6"/>
  <c r="O874" i="6"/>
  <c r="O875" i="6"/>
  <c r="O876" i="6"/>
  <c r="O877" i="6"/>
  <c r="O878" i="6"/>
  <c r="O879" i="6"/>
  <c r="O880" i="6"/>
  <c r="O881" i="6"/>
  <c r="O882" i="6"/>
  <c r="O883" i="6"/>
  <c r="O884" i="6"/>
  <c r="O885" i="6"/>
  <c r="O886" i="6"/>
  <c r="O887" i="6"/>
  <c r="O888" i="6"/>
  <c r="O889" i="6"/>
  <c r="O890" i="6"/>
  <c r="O891" i="6"/>
  <c r="O892" i="6"/>
  <c r="O893" i="6"/>
  <c r="O894" i="6"/>
  <c r="O895" i="6"/>
  <c r="O896" i="6"/>
  <c r="O897" i="6"/>
  <c r="O898" i="6"/>
  <c r="O899" i="6"/>
  <c r="O900" i="6"/>
  <c r="O901" i="6"/>
  <c r="O902" i="6"/>
  <c r="O903" i="6"/>
  <c r="O904" i="6"/>
  <c r="O905" i="6"/>
  <c r="O906" i="6"/>
  <c r="O907" i="6"/>
  <c r="O908" i="6"/>
  <c r="O909" i="6"/>
  <c r="O910" i="6"/>
  <c r="O911" i="6"/>
  <c r="O912" i="6"/>
  <c r="O913" i="6"/>
  <c r="O914" i="6"/>
  <c r="O915" i="6"/>
  <c r="O916" i="6"/>
  <c r="O917" i="6"/>
  <c r="O918" i="6"/>
  <c r="O919" i="6"/>
  <c r="O920" i="6"/>
  <c r="O921" i="6"/>
  <c r="O922" i="6"/>
  <c r="O923" i="6"/>
  <c r="O924" i="6"/>
  <c r="O925" i="6"/>
  <c r="O926" i="6"/>
  <c r="O927" i="6"/>
  <c r="O928" i="6"/>
  <c r="O929" i="6"/>
  <c r="O930" i="6"/>
  <c r="O931" i="6"/>
  <c r="O932" i="6"/>
  <c r="O933" i="6"/>
  <c r="O934" i="6"/>
  <c r="O935" i="6"/>
  <c r="O936" i="6"/>
  <c r="O937" i="6"/>
  <c r="O938" i="6"/>
  <c r="O939" i="6"/>
  <c r="O940" i="6"/>
  <c r="O941" i="6"/>
  <c r="O942" i="6"/>
  <c r="O943" i="6"/>
  <c r="O944" i="6"/>
  <c r="O945" i="6"/>
  <c r="O946" i="6"/>
  <c r="O947" i="6"/>
  <c r="O948" i="6"/>
  <c r="O949" i="6"/>
  <c r="O950" i="6"/>
  <c r="O951" i="6"/>
  <c r="O952" i="6"/>
  <c r="O953" i="6"/>
  <c r="O954" i="6"/>
  <c r="O955" i="6"/>
  <c r="O956" i="6"/>
  <c r="O957" i="6"/>
  <c r="O958" i="6"/>
  <c r="O959" i="6"/>
  <c r="O960" i="6"/>
  <c r="O961" i="6"/>
  <c r="O962" i="6"/>
  <c r="O963" i="6"/>
  <c r="O964" i="6"/>
  <c r="O965" i="6"/>
  <c r="O966" i="6"/>
  <c r="O967" i="6"/>
  <c r="O968" i="6"/>
  <c r="O969" i="6"/>
  <c r="O970" i="6"/>
  <c r="O971" i="6"/>
  <c r="O972" i="6"/>
  <c r="O973" i="6"/>
  <c r="O974" i="6"/>
  <c r="O975" i="6"/>
  <c r="O976" i="6"/>
  <c r="O977" i="6"/>
  <c r="O978" i="6"/>
  <c r="O979" i="6"/>
  <c r="O980" i="6"/>
  <c r="O981" i="6"/>
  <c r="O982" i="6"/>
  <c r="O983" i="6"/>
  <c r="O984" i="6"/>
  <c r="O985" i="6"/>
  <c r="O986" i="6"/>
  <c r="O987" i="6"/>
  <c r="O988" i="6"/>
  <c r="O989" i="6"/>
  <c r="O990" i="6"/>
  <c r="O991" i="6"/>
  <c r="O992" i="6"/>
  <c r="O993" i="6"/>
  <c r="O994" i="6"/>
  <c r="O995" i="6"/>
  <c r="O996" i="6"/>
  <c r="O997" i="6"/>
  <c r="O998" i="6"/>
  <c r="O999" i="6"/>
  <c r="O1000" i="6"/>
  <c r="O1001" i="6"/>
  <c r="O1002" i="6"/>
  <c r="O1003" i="6"/>
  <c r="O1004" i="6"/>
  <c r="O1005" i="6"/>
  <c r="O1006" i="6"/>
  <c r="O1007" i="6"/>
  <c r="O1008" i="6"/>
  <c r="O1009" i="6"/>
  <c r="O1010" i="6"/>
  <c r="O1011" i="6"/>
  <c r="O1012" i="6"/>
  <c r="O1013" i="6"/>
  <c r="O1014" i="6"/>
  <c r="O1015" i="6"/>
  <c r="O1016" i="6"/>
  <c r="O1017" i="6"/>
  <c r="O1018" i="6"/>
  <c r="O1019" i="6"/>
  <c r="O1020" i="6"/>
  <c r="O1021" i="6"/>
  <c r="O1022" i="6"/>
  <c r="O1023" i="6"/>
  <c r="O1024" i="6"/>
  <c r="O1025" i="6"/>
  <c r="O1026" i="6"/>
  <c r="O1027" i="6"/>
  <c r="O1028" i="6"/>
  <c r="O1029" i="6"/>
  <c r="O1030" i="6"/>
  <c r="O1031" i="6"/>
  <c r="O1032" i="6"/>
  <c r="O1033" i="6"/>
  <c r="O1034" i="6"/>
  <c r="O1035" i="6"/>
  <c r="O1036" i="6"/>
  <c r="O1037" i="6"/>
  <c r="O1038" i="6"/>
  <c r="O1039" i="6"/>
  <c r="O1040" i="6"/>
  <c r="O1041" i="6"/>
  <c r="O1042" i="6"/>
  <c r="O1043" i="6"/>
  <c r="O1044" i="6"/>
  <c r="O1045" i="6"/>
  <c r="O1046" i="6"/>
  <c r="O1047" i="6"/>
  <c r="O1048" i="6"/>
  <c r="O1049" i="6"/>
  <c r="O1050" i="6"/>
  <c r="O1051" i="6"/>
  <c r="O1052" i="6"/>
  <c r="O1053" i="6"/>
  <c r="O1054" i="6"/>
  <c r="O1055" i="6"/>
  <c r="O1056" i="6"/>
  <c r="O1057" i="6"/>
  <c r="O1058" i="6"/>
  <c r="O1059" i="6"/>
  <c r="O1060" i="6"/>
  <c r="O1061" i="6"/>
  <c r="O1062" i="6"/>
  <c r="O1063" i="6"/>
  <c r="O1064" i="6"/>
  <c r="O1065" i="6"/>
  <c r="O1066" i="6"/>
  <c r="O1067" i="6"/>
  <c r="O1068" i="6"/>
  <c r="O1069" i="6"/>
  <c r="O1070" i="6"/>
  <c r="O1071" i="6"/>
  <c r="O1072" i="6"/>
  <c r="O1073" i="6"/>
  <c r="O1074" i="6"/>
  <c r="O1075" i="6"/>
  <c r="O1076" i="6"/>
  <c r="O1077" i="6"/>
  <c r="O1078" i="6"/>
  <c r="O1079" i="6"/>
  <c r="O1080" i="6"/>
  <c r="O1081" i="6"/>
  <c r="O1082" i="6"/>
  <c r="O1083" i="6"/>
  <c r="O1084" i="6"/>
  <c r="O1085" i="6"/>
  <c r="O1086" i="6"/>
  <c r="O1087" i="6"/>
  <c r="O1088" i="6"/>
  <c r="O1089" i="6"/>
  <c r="O1090" i="6"/>
  <c r="O1091" i="6"/>
  <c r="O1092" i="6"/>
  <c r="O1093" i="6"/>
  <c r="O1094" i="6"/>
  <c r="O1095" i="6"/>
  <c r="O1096" i="6"/>
  <c r="O1097" i="6"/>
  <c r="O1098" i="6"/>
  <c r="O1099" i="6"/>
  <c r="O1100" i="6"/>
  <c r="O1101" i="6"/>
  <c r="O1102" i="6"/>
  <c r="O1103" i="6"/>
  <c r="O1104" i="6"/>
  <c r="O1105" i="6"/>
  <c r="O1106" i="6"/>
  <c r="O1107" i="6"/>
  <c r="O1108" i="6"/>
  <c r="O1109" i="6"/>
  <c r="O1110" i="6"/>
  <c r="O1111" i="6"/>
  <c r="O1112" i="6"/>
  <c r="O1113" i="6"/>
  <c r="O1114" i="6"/>
  <c r="O1115" i="6"/>
  <c r="O1116" i="6"/>
  <c r="O1117" i="6"/>
  <c r="O1118" i="6"/>
  <c r="O1119" i="6"/>
  <c r="O1120" i="6"/>
  <c r="O1121" i="6"/>
  <c r="O1122" i="6"/>
  <c r="O1123" i="6"/>
  <c r="O1124" i="6"/>
  <c r="O1125" i="6"/>
  <c r="O1126" i="6"/>
  <c r="O1127" i="6"/>
  <c r="O1128" i="6"/>
  <c r="O1129" i="6"/>
  <c r="O1130" i="6"/>
  <c r="O1131" i="6"/>
  <c r="O1132" i="6"/>
  <c r="O1133" i="6"/>
  <c r="O1134" i="6"/>
  <c r="O1135" i="6"/>
  <c r="O1136" i="6"/>
  <c r="O1137" i="6"/>
  <c r="O1138" i="6"/>
  <c r="O1139" i="6"/>
  <c r="O1140" i="6"/>
  <c r="O1141" i="6"/>
  <c r="O1142" i="6"/>
  <c r="O1143" i="6"/>
  <c r="O1144" i="6"/>
  <c r="O1145" i="6"/>
  <c r="O1146" i="6"/>
  <c r="O1147" i="6"/>
  <c r="O1148" i="6"/>
  <c r="O1149" i="6"/>
  <c r="O1150" i="6"/>
  <c r="O1151" i="6"/>
  <c r="O1152" i="6"/>
  <c r="O1153" i="6"/>
  <c r="O1154" i="6"/>
  <c r="O1155" i="6"/>
  <c r="O1156" i="6"/>
  <c r="O1157" i="6"/>
  <c r="O1158" i="6"/>
  <c r="O1159" i="6"/>
  <c r="O1160" i="6"/>
  <c r="O1161" i="6"/>
  <c r="O1162" i="6"/>
  <c r="O1163" i="6"/>
  <c r="O1164" i="6"/>
  <c r="O1165" i="6"/>
  <c r="O1166" i="6"/>
  <c r="O1167" i="6"/>
  <c r="O1168" i="6"/>
  <c r="O1169" i="6"/>
  <c r="O1170" i="6"/>
  <c r="O1171" i="6"/>
  <c r="O1172" i="6"/>
  <c r="O1173" i="6"/>
  <c r="O1174" i="6"/>
  <c r="O1175" i="6"/>
  <c r="O1176" i="6"/>
  <c r="O1177" i="6"/>
  <c r="O1178" i="6"/>
  <c r="O1179" i="6"/>
  <c r="O1180" i="6"/>
  <c r="O1181" i="6"/>
  <c r="O1182" i="6"/>
  <c r="O1183" i="6"/>
  <c r="O1184" i="6"/>
  <c r="O1185" i="6"/>
  <c r="O1186" i="6"/>
  <c r="O1187" i="6"/>
  <c r="O1188" i="6"/>
  <c r="O1189" i="6"/>
  <c r="O1190" i="6"/>
  <c r="O1191" i="6"/>
  <c r="O1192" i="6"/>
  <c r="O1193" i="6"/>
  <c r="O1194" i="6"/>
  <c r="O1195" i="6"/>
  <c r="O1196" i="6"/>
  <c r="O1197" i="6"/>
  <c r="O1198" i="6"/>
  <c r="O1199" i="6"/>
  <c r="O1200" i="6"/>
  <c r="O1201" i="6"/>
  <c r="O1202" i="6"/>
  <c r="O1203" i="6"/>
  <c r="O1204" i="6"/>
  <c r="O1205" i="6"/>
  <c r="O1206" i="6"/>
  <c r="O1207" i="6"/>
  <c r="O1208" i="6"/>
  <c r="O1209" i="6"/>
  <c r="O1210" i="6"/>
  <c r="O1211" i="6"/>
  <c r="O1212" i="6"/>
  <c r="O1213" i="6"/>
  <c r="O1214" i="6"/>
  <c r="O1215" i="6"/>
  <c r="O1216" i="6"/>
  <c r="O1217" i="6"/>
  <c r="O1218" i="6"/>
  <c r="O1219" i="6"/>
  <c r="O1220" i="6"/>
  <c r="O1221" i="6"/>
  <c r="O1222" i="6"/>
  <c r="O1223" i="6"/>
  <c r="O1224" i="6"/>
  <c r="O1225" i="6"/>
  <c r="O1226" i="6"/>
  <c r="O1227" i="6"/>
  <c r="O1228" i="6"/>
  <c r="O1229" i="6"/>
  <c r="O1230" i="6"/>
  <c r="O1231" i="6"/>
  <c r="O1232" i="6"/>
  <c r="O1233" i="6"/>
  <c r="O1234" i="6"/>
  <c r="O1235" i="6"/>
  <c r="O1236" i="6"/>
  <c r="O1237" i="6"/>
  <c r="O1238" i="6"/>
  <c r="O1239" i="6"/>
  <c r="O1240" i="6"/>
  <c r="O1241" i="6"/>
  <c r="O1242" i="6"/>
  <c r="O1243" i="6"/>
  <c r="O1244" i="6"/>
  <c r="O1245" i="6"/>
  <c r="O1246" i="6"/>
  <c r="O1247" i="6"/>
  <c r="O1248" i="6"/>
  <c r="O1249" i="6"/>
  <c r="O1250" i="6"/>
  <c r="O1251" i="6"/>
  <c r="O1252" i="6"/>
  <c r="O1253" i="6"/>
  <c r="O1254" i="6"/>
  <c r="O1255" i="6"/>
  <c r="O1256" i="6"/>
  <c r="O1257" i="6"/>
  <c r="O1258" i="6"/>
  <c r="O1259" i="6"/>
  <c r="O1260" i="6"/>
  <c r="O1261" i="6"/>
  <c r="O1262" i="6"/>
  <c r="O1263" i="6"/>
  <c r="O1264" i="6"/>
  <c r="O1265" i="6"/>
  <c r="O1266" i="6"/>
  <c r="O1267" i="6"/>
  <c r="O1268" i="6"/>
  <c r="O1269" i="6"/>
  <c r="O1270" i="6"/>
  <c r="O1271" i="6"/>
  <c r="O1272" i="6"/>
  <c r="O1273" i="6"/>
  <c r="O1274" i="6"/>
  <c r="O1275" i="6"/>
  <c r="O1276" i="6"/>
  <c r="O1277" i="6"/>
  <c r="O1278" i="6"/>
  <c r="O1279" i="6"/>
  <c r="O1280" i="6"/>
  <c r="O1281" i="6"/>
  <c r="O1282" i="6"/>
  <c r="O1283" i="6"/>
  <c r="O1284" i="6"/>
  <c r="O1285" i="6"/>
  <c r="O1286" i="6"/>
  <c r="O1287" i="6"/>
  <c r="O1288" i="6"/>
  <c r="O1289" i="6"/>
  <c r="O1290" i="6"/>
  <c r="O1291" i="6"/>
  <c r="O1292" i="6"/>
  <c r="O1293" i="6"/>
  <c r="O1294" i="6"/>
  <c r="O1295" i="6"/>
  <c r="O1296" i="6"/>
  <c r="O1297" i="6"/>
  <c r="O1298" i="6"/>
  <c r="O1299" i="6"/>
  <c r="O1300" i="6"/>
  <c r="O1301" i="6"/>
  <c r="O1302" i="6"/>
  <c r="O1303" i="6"/>
  <c r="O1304" i="6"/>
  <c r="O1305" i="6"/>
  <c r="O1306" i="6"/>
  <c r="O1307" i="6"/>
  <c r="O1308" i="6"/>
  <c r="O1309" i="6"/>
  <c r="O1310" i="6"/>
  <c r="O1311" i="6"/>
  <c r="O1312" i="6"/>
  <c r="O1313" i="6"/>
  <c r="O1314" i="6"/>
  <c r="O1315" i="6"/>
  <c r="O1316" i="6"/>
  <c r="O1317" i="6"/>
  <c r="O1318" i="6"/>
  <c r="O1319" i="6"/>
  <c r="O1320" i="6"/>
  <c r="O1321" i="6"/>
  <c r="O1322" i="6"/>
  <c r="O1323" i="6"/>
  <c r="O1324" i="6"/>
  <c r="O1325" i="6"/>
  <c r="O1326" i="6"/>
  <c r="O1327" i="6"/>
  <c r="O1328" i="6"/>
  <c r="O1329" i="6"/>
  <c r="O1330" i="6"/>
  <c r="O1331" i="6"/>
  <c r="O1332" i="6"/>
  <c r="O1333" i="6"/>
  <c r="O1334" i="6"/>
  <c r="O1335" i="6"/>
  <c r="O1336" i="6"/>
  <c r="O1337" i="6"/>
  <c r="O1338" i="6"/>
  <c r="O1339" i="6"/>
  <c r="O1340" i="6"/>
  <c r="O1341" i="6"/>
  <c r="O1342" i="6"/>
  <c r="O1343" i="6"/>
  <c r="O1344" i="6"/>
  <c r="O1345" i="6"/>
  <c r="O1346" i="6"/>
  <c r="O1347" i="6"/>
  <c r="O1348" i="6"/>
  <c r="O1349" i="6"/>
  <c r="O1350" i="6"/>
  <c r="O1351" i="6"/>
  <c r="O1352" i="6"/>
  <c r="O1353" i="6"/>
  <c r="O1354" i="6"/>
  <c r="O1355" i="6"/>
  <c r="O1356" i="6"/>
  <c r="O1357" i="6"/>
  <c r="O1358" i="6"/>
  <c r="O1359" i="6"/>
  <c r="O1360" i="6"/>
  <c r="O1361" i="6"/>
  <c r="O1362" i="6"/>
  <c r="O1363" i="6"/>
  <c r="O1364" i="6"/>
  <c r="O1365" i="6"/>
  <c r="O1366" i="6"/>
  <c r="O1367" i="6"/>
  <c r="O1368" i="6"/>
  <c r="O1369" i="6"/>
  <c r="O1370" i="6"/>
  <c r="O1371" i="6"/>
  <c r="O1372" i="6"/>
  <c r="O1373" i="6"/>
  <c r="O1374" i="6"/>
  <c r="O1375" i="6"/>
  <c r="O1376" i="6"/>
  <c r="O1377" i="6"/>
  <c r="O1378" i="6"/>
  <c r="O1379" i="6"/>
  <c r="O1380" i="6"/>
  <c r="O1381" i="6"/>
  <c r="O1382" i="6"/>
  <c r="O1383" i="6"/>
  <c r="O1384" i="6"/>
  <c r="O1385" i="6"/>
  <c r="O1386" i="6"/>
  <c r="O1387" i="6"/>
  <c r="O1388" i="6"/>
  <c r="O1389" i="6"/>
  <c r="O1390" i="6"/>
  <c r="O1391" i="6"/>
  <c r="O1392" i="6"/>
  <c r="O1393" i="6"/>
  <c r="O1394" i="6"/>
  <c r="O1395" i="6"/>
  <c r="O1396" i="6"/>
  <c r="O1397" i="6"/>
  <c r="O1398" i="6"/>
  <c r="O1399" i="6"/>
  <c r="O1400" i="6"/>
  <c r="O1401" i="6"/>
  <c r="O1402" i="6"/>
  <c r="O1403" i="6"/>
  <c r="O1404" i="6"/>
  <c r="O1405" i="6"/>
  <c r="O1406" i="6"/>
  <c r="O1407" i="6"/>
  <c r="O1408" i="6"/>
  <c r="O1409" i="6"/>
  <c r="O1410" i="6"/>
  <c r="O1411" i="6"/>
  <c r="O1412" i="6"/>
  <c r="O1413" i="6"/>
  <c r="O1414" i="6"/>
  <c r="O1415" i="6"/>
  <c r="O1416" i="6"/>
  <c r="O1417" i="6"/>
  <c r="O1418" i="6"/>
  <c r="O1419" i="6"/>
  <c r="O1420" i="6"/>
  <c r="O1421" i="6"/>
  <c r="O1422" i="6"/>
  <c r="O1423" i="6"/>
  <c r="O1424" i="6"/>
  <c r="O1425" i="6"/>
  <c r="O1426" i="6"/>
  <c r="O1427" i="6"/>
  <c r="O1428" i="6"/>
  <c r="O1429" i="6"/>
  <c r="O1430" i="6"/>
  <c r="O1431" i="6"/>
  <c r="O1432" i="6"/>
  <c r="O1433" i="6"/>
  <c r="O1434" i="6"/>
  <c r="O1435" i="6"/>
  <c r="O1436" i="6"/>
  <c r="O1437" i="6"/>
  <c r="O1438" i="6"/>
  <c r="O1439" i="6"/>
  <c r="O1440" i="6"/>
  <c r="O1441" i="6"/>
  <c r="O1442" i="6"/>
  <c r="O1443" i="6"/>
  <c r="O1444" i="6"/>
  <c r="O1445" i="6"/>
  <c r="O1446" i="6"/>
  <c r="O1447" i="6"/>
  <c r="O1448" i="6"/>
  <c r="O1449" i="6"/>
  <c r="O1450" i="6"/>
  <c r="O1451" i="6"/>
  <c r="O1452" i="6"/>
  <c r="O1453" i="6"/>
  <c r="O1454" i="6"/>
  <c r="O1455" i="6"/>
  <c r="O1456" i="6"/>
  <c r="O1457" i="6"/>
  <c r="O1458" i="6"/>
  <c r="O1459" i="6"/>
  <c r="O1460" i="6"/>
  <c r="O1461" i="6"/>
  <c r="O1462" i="6"/>
  <c r="O1463" i="6"/>
  <c r="O1464" i="6"/>
  <c r="O1465" i="6"/>
  <c r="O1466" i="6"/>
  <c r="O1467" i="6"/>
  <c r="O1468" i="6"/>
  <c r="O1469" i="6"/>
  <c r="O1470" i="6"/>
  <c r="O1471" i="6"/>
  <c r="O1472" i="6"/>
  <c r="O1473" i="6"/>
  <c r="O1474" i="6"/>
  <c r="O1475" i="6"/>
  <c r="O1476" i="6"/>
  <c r="O1477" i="6"/>
  <c r="O1478" i="6"/>
  <c r="O1479" i="6"/>
  <c r="O1480" i="6"/>
  <c r="O1481" i="6"/>
  <c r="O1482" i="6"/>
  <c r="O1483" i="6"/>
  <c r="O1484" i="6"/>
  <c r="O1485" i="6"/>
  <c r="O1486" i="6"/>
  <c r="O1487" i="6"/>
  <c r="O1488" i="6"/>
  <c r="O1489" i="6"/>
  <c r="O1490" i="6"/>
  <c r="O1491" i="6"/>
  <c r="O1492" i="6"/>
  <c r="O1493" i="6"/>
  <c r="O1494" i="6"/>
  <c r="O1495" i="6"/>
  <c r="O1496" i="6"/>
  <c r="O1497" i="6"/>
  <c r="O1498" i="6"/>
  <c r="O1499" i="6"/>
  <c r="O1500" i="6"/>
  <c r="O1501" i="6"/>
  <c r="O1502" i="6"/>
  <c r="O1503" i="6"/>
  <c r="O1504" i="6"/>
  <c r="O1505" i="6"/>
  <c r="O1506" i="6"/>
  <c r="O1507" i="6"/>
  <c r="O1508" i="6"/>
  <c r="O1509" i="6"/>
  <c r="O1510" i="6"/>
  <c r="O1511" i="6"/>
  <c r="O1512" i="6"/>
  <c r="O1513" i="6"/>
  <c r="O1514" i="6"/>
  <c r="O1515" i="6"/>
  <c r="O1516" i="6"/>
  <c r="O1517" i="6"/>
  <c r="O1518" i="6"/>
  <c r="O1519" i="6"/>
  <c r="O1520" i="6"/>
  <c r="O1521" i="6"/>
  <c r="O1522" i="6"/>
  <c r="O1523" i="6"/>
  <c r="O1524" i="6"/>
  <c r="O1525" i="6"/>
  <c r="O1526" i="6"/>
  <c r="O1527" i="6"/>
  <c r="O1528" i="6"/>
  <c r="O1529" i="6"/>
  <c r="O1530" i="6"/>
  <c r="O1531" i="6"/>
  <c r="O1532" i="6"/>
  <c r="O1533" i="6"/>
  <c r="O1534" i="6"/>
  <c r="O1535" i="6"/>
  <c r="O1536" i="6"/>
  <c r="O1537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164" i="6"/>
  <c r="P1165" i="6"/>
  <c r="P1166" i="6"/>
  <c r="P1167" i="6"/>
  <c r="P1168" i="6"/>
  <c r="P1169" i="6"/>
  <c r="P1170" i="6"/>
  <c r="P1171" i="6"/>
  <c r="P1172" i="6"/>
  <c r="P1173" i="6"/>
  <c r="P1174" i="6"/>
  <c r="P1175" i="6"/>
  <c r="P1176" i="6"/>
  <c r="P1177" i="6"/>
  <c r="P1178" i="6"/>
  <c r="P1179" i="6"/>
  <c r="P1180" i="6"/>
  <c r="P1181" i="6"/>
  <c r="P1182" i="6"/>
  <c r="P1183" i="6"/>
  <c r="P1184" i="6"/>
  <c r="P1185" i="6"/>
  <c r="P1186" i="6"/>
  <c r="P1187" i="6"/>
  <c r="P1188" i="6"/>
  <c r="P1189" i="6"/>
  <c r="P1190" i="6"/>
  <c r="P1191" i="6"/>
  <c r="P1192" i="6"/>
  <c r="P1193" i="6"/>
  <c r="P1194" i="6"/>
  <c r="P1195" i="6"/>
  <c r="P1196" i="6"/>
  <c r="P1197" i="6"/>
  <c r="P1198" i="6"/>
  <c r="P1199" i="6"/>
  <c r="P1200" i="6"/>
  <c r="P1201" i="6"/>
  <c r="P1202" i="6"/>
  <c r="P1203" i="6"/>
  <c r="P1204" i="6"/>
  <c r="P1205" i="6"/>
  <c r="P1206" i="6"/>
  <c r="P1207" i="6"/>
  <c r="P1208" i="6"/>
  <c r="P1209" i="6"/>
  <c r="P1210" i="6"/>
  <c r="P1211" i="6"/>
  <c r="P1212" i="6"/>
  <c r="P1213" i="6"/>
  <c r="P1214" i="6"/>
  <c r="P1215" i="6"/>
  <c r="P1216" i="6"/>
  <c r="P1217" i="6"/>
  <c r="P1218" i="6"/>
  <c r="P1219" i="6"/>
  <c r="P1220" i="6"/>
  <c r="P1221" i="6"/>
  <c r="P1222" i="6"/>
  <c r="P1223" i="6"/>
  <c r="P1224" i="6"/>
  <c r="P1225" i="6"/>
  <c r="P1226" i="6"/>
  <c r="P1227" i="6"/>
  <c r="P1228" i="6"/>
  <c r="P1229" i="6"/>
  <c r="P1230" i="6"/>
  <c r="P1231" i="6"/>
  <c r="P1232" i="6"/>
  <c r="P1233" i="6"/>
  <c r="P1234" i="6"/>
  <c r="P1235" i="6"/>
  <c r="P1236" i="6"/>
  <c r="P1237" i="6"/>
  <c r="P1238" i="6"/>
  <c r="P1239" i="6"/>
  <c r="P1240" i="6"/>
  <c r="P1241" i="6"/>
  <c r="P1242" i="6"/>
  <c r="P1243" i="6"/>
  <c r="P1244" i="6"/>
  <c r="P1245" i="6"/>
  <c r="P1246" i="6"/>
  <c r="P1247" i="6"/>
  <c r="P1248" i="6"/>
  <c r="P1249" i="6"/>
  <c r="P1250" i="6"/>
  <c r="P1251" i="6"/>
  <c r="P1252" i="6"/>
  <c r="P1253" i="6"/>
  <c r="P1254" i="6"/>
  <c r="P1255" i="6"/>
  <c r="P1256" i="6"/>
  <c r="P1257" i="6"/>
  <c r="P1258" i="6"/>
  <c r="P1259" i="6"/>
  <c r="P1260" i="6"/>
  <c r="P1261" i="6"/>
  <c r="P1262" i="6"/>
  <c r="P1263" i="6"/>
  <c r="P1264" i="6"/>
  <c r="P1265" i="6"/>
  <c r="P1266" i="6"/>
  <c r="P1267" i="6"/>
  <c r="P1268" i="6"/>
  <c r="P1269" i="6"/>
  <c r="P1270" i="6"/>
  <c r="P1271" i="6"/>
  <c r="P1272" i="6"/>
  <c r="P1273" i="6"/>
  <c r="P1274" i="6"/>
  <c r="P1275" i="6"/>
  <c r="P1276" i="6"/>
  <c r="P1277" i="6"/>
  <c r="P1278" i="6"/>
  <c r="P1279" i="6"/>
  <c r="P1280" i="6"/>
  <c r="P1281" i="6"/>
  <c r="P1282" i="6"/>
  <c r="P1283" i="6"/>
  <c r="P1284" i="6"/>
  <c r="P1285" i="6"/>
  <c r="P1286" i="6"/>
  <c r="P1287" i="6"/>
  <c r="P1288" i="6"/>
  <c r="P1289" i="6"/>
  <c r="P1290" i="6"/>
  <c r="P1291" i="6"/>
  <c r="P1292" i="6"/>
  <c r="P1293" i="6"/>
  <c r="P1294" i="6"/>
  <c r="P1295" i="6"/>
  <c r="P1296" i="6"/>
  <c r="P1297" i="6"/>
  <c r="P1298" i="6"/>
  <c r="P1299" i="6"/>
  <c r="P1300" i="6"/>
  <c r="P1301" i="6"/>
  <c r="P1302" i="6"/>
  <c r="P1303" i="6"/>
  <c r="P1304" i="6"/>
  <c r="P1305" i="6"/>
  <c r="P1306" i="6"/>
  <c r="P1307" i="6"/>
  <c r="P1308" i="6"/>
  <c r="P1309" i="6"/>
  <c r="P1310" i="6"/>
  <c r="P1311" i="6"/>
  <c r="P1312" i="6"/>
  <c r="P1313" i="6"/>
  <c r="P1314" i="6"/>
  <c r="P1315" i="6"/>
  <c r="P1316" i="6"/>
  <c r="P1317" i="6"/>
  <c r="P1318" i="6"/>
  <c r="P1319" i="6"/>
  <c r="P1320" i="6"/>
  <c r="P1321" i="6"/>
  <c r="P1322" i="6"/>
  <c r="P1323" i="6"/>
  <c r="P1324" i="6"/>
  <c r="P1325" i="6"/>
  <c r="P1326" i="6"/>
  <c r="P1327" i="6"/>
  <c r="P1328" i="6"/>
  <c r="P1329" i="6"/>
  <c r="P1330" i="6"/>
  <c r="P1331" i="6"/>
  <c r="P1332" i="6"/>
  <c r="P1333" i="6"/>
  <c r="P1334" i="6"/>
  <c r="P1335" i="6"/>
  <c r="P1336" i="6"/>
  <c r="P1337" i="6"/>
  <c r="P1338" i="6"/>
  <c r="P1339" i="6"/>
  <c r="P1340" i="6"/>
  <c r="P1341" i="6"/>
  <c r="P1342" i="6"/>
  <c r="P1343" i="6"/>
  <c r="P1344" i="6"/>
  <c r="P1345" i="6"/>
  <c r="P1346" i="6"/>
  <c r="P1347" i="6"/>
  <c r="P1348" i="6"/>
  <c r="P1349" i="6"/>
  <c r="P1350" i="6"/>
  <c r="P1351" i="6"/>
  <c r="P1352" i="6"/>
  <c r="P1353" i="6"/>
  <c r="P1354" i="6"/>
  <c r="P1355" i="6"/>
  <c r="P1356" i="6"/>
  <c r="P1357" i="6"/>
  <c r="P1358" i="6"/>
  <c r="P1359" i="6"/>
  <c r="P1360" i="6"/>
  <c r="P1361" i="6"/>
  <c r="P1362" i="6"/>
  <c r="P1363" i="6"/>
  <c r="P1364" i="6"/>
  <c r="P1365" i="6"/>
  <c r="P1366" i="6"/>
  <c r="P1367" i="6"/>
  <c r="P1368" i="6"/>
  <c r="P1369" i="6"/>
  <c r="P1370" i="6"/>
  <c r="P1371" i="6"/>
  <c r="P1372" i="6"/>
  <c r="P1373" i="6"/>
  <c r="P1374" i="6"/>
  <c r="P1375" i="6"/>
  <c r="P1376" i="6"/>
  <c r="P1377" i="6"/>
  <c r="P1378" i="6"/>
  <c r="P1379" i="6"/>
  <c r="P1380" i="6"/>
  <c r="P1381" i="6"/>
  <c r="P1382" i="6"/>
  <c r="P1383" i="6"/>
  <c r="P1384" i="6"/>
  <c r="P1385" i="6"/>
  <c r="P1386" i="6"/>
  <c r="P1387" i="6"/>
  <c r="P1388" i="6"/>
  <c r="P1389" i="6"/>
  <c r="P1390" i="6"/>
  <c r="P1391" i="6"/>
  <c r="P1392" i="6"/>
  <c r="P1393" i="6"/>
  <c r="P1394" i="6"/>
  <c r="P1395" i="6"/>
  <c r="P1396" i="6"/>
  <c r="P1397" i="6"/>
  <c r="P1398" i="6"/>
  <c r="P1399" i="6"/>
  <c r="P1400" i="6"/>
  <c r="P1401" i="6"/>
  <c r="P1402" i="6"/>
  <c r="P1403" i="6"/>
  <c r="P1404" i="6"/>
  <c r="P1405" i="6"/>
  <c r="P1406" i="6"/>
  <c r="P1407" i="6"/>
  <c r="P1408" i="6"/>
  <c r="P1409" i="6"/>
  <c r="P1410" i="6"/>
  <c r="P1411" i="6"/>
  <c r="P1412" i="6"/>
  <c r="P1413" i="6"/>
  <c r="P1414" i="6"/>
  <c r="P1415" i="6"/>
  <c r="P1416" i="6"/>
  <c r="P1417" i="6"/>
  <c r="P1418" i="6"/>
  <c r="P1419" i="6"/>
  <c r="P1420" i="6"/>
  <c r="P1421" i="6"/>
  <c r="P1422" i="6"/>
  <c r="P1423" i="6"/>
  <c r="P1424" i="6"/>
  <c r="P1425" i="6"/>
  <c r="P1426" i="6"/>
  <c r="P1427" i="6"/>
  <c r="P1428" i="6"/>
  <c r="P1429" i="6"/>
  <c r="P1430" i="6"/>
  <c r="P1431" i="6"/>
  <c r="P1432" i="6"/>
  <c r="P1433" i="6"/>
  <c r="P1434" i="6"/>
  <c r="P1435" i="6"/>
  <c r="P1436" i="6"/>
  <c r="P1437" i="6"/>
  <c r="P1438" i="6"/>
  <c r="P1439" i="6"/>
  <c r="P1440" i="6"/>
  <c r="P1441" i="6"/>
  <c r="P1442" i="6"/>
  <c r="P1443" i="6"/>
  <c r="P1444" i="6"/>
  <c r="P1445" i="6"/>
  <c r="P1446" i="6"/>
  <c r="P1447" i="6"/>
  <c r="P1448" i="6"/>
  <c r="P1449" i="6"/>
  <c r="P1450" i="6"/>
  <c r="P1451" i="6"/>
  <c r="P1452" i="6"/>
  <c r="P1453" i="6"/>
  <c r="P1454" i="6"/>
  <c r="P1455" i="6"/>
  <c r="P1456" i="6"/>
  <c r="P1457" i="6"/>
  <c r="P1458" i="6"/>
  <c r="P1459" i="6"/>
  <c r="P1460" i="6"/>
  <c r="P1461" i="6"/>
  <c r="P1462" i="6"/>
  <c r="P1463" i="6"/>
  <c r="P1464" i="6"/>
  <c r="P1465" i="6"/>
  <c r="P1466" i="6"/>
  <c r="P1467" i="6"/>
  <c r="P1468" i="6"/>
  <c r="P1469" i="6"/>
  <c r="P1470" i="6"/>
  <c r="P1471" i="6"/>
  <c r="P1472" i="6"/>
  <c r="P1473" i="6"/>
  <c r="P1474" i="6"/>
  <c r="P1475" i="6"/>
  <c r="P1476" i="6"/>
  <c r="P1477" i="6"/>
  <c r="P1478" i="6"/>
  <c r="P1479" i="6"/>
  <c r="P1480" i="6"/>
  <c r="P1481" i="6"/>
  <c r="P1482" i="6"/>
  <c r="P1483" i="6"/>
  <c r="P1484" i="6"/>
  <c r="P1485" i="6"/>
  <c r="P1486" i="6"/>
  <c r="P1487" i="6"/>
  <c r="P1488" i="6"/>
  <c r="P1489" i="6"/>
  <c r="P1490" i="6"/>
  <c r="P1491" i="6"/>
  <c r="P1492" i="6"/>
  <c r="P1493" i="6"/>
  <c r="P1494" i="6"/>
  <c r="P1495" i="6"/>
  <c r="P1496" i="6"/>
  <c r="P1497" i="6"/>
  <c r="P1498" i="6"/>
  <c r="P1499" i="6"/>
  <c r="P1500" i="6"/>
  <c r="P1501" i="6"/>
  <c r="P1502" i="6"/>
  <c r="P1503" i="6"/>
  <c r="P1504" i="6"/>
  <c r="P1505" i="6"/>
  <c r="P1506" i="6"/>
  <c r="P1507" i="6"/>
  <c r="P1508" i="6"/>
  <c r="P1509" i="6"/>
  <c r="P1510" i="6"/>
  <c r="P1511" i="6"/>
  <c r="P1512" i="6"/>
  <c r="P1513" i="6"/>
  <c r="P1514" i="6"/>
  <c r="P1515" i="6"/>
  <c r="P1516" i="6"/>
  <c r="P1517" i="6"/>
  <c r="P1518" i="6"/>
  <c r="P1519" i="6"/>
  <c r="P1520" i="6"/>
  <c r="P1521" i="6"/>
  <c r="P1522" i="6"/>
  <c r="P1523" i="6"/>
  <c r="P1524" i="6"/>
  <c r="P1525" i="6"/>
  <c r="P1526" i="6"/>
  <c r="P1527" i="6"/>
  <c r="P1528" i="6"/>
  <c r="P1529" i="6"/>
  <c r="P1530" i="6"/>
  <c r="P1531" i="6"/>
  <c r="P1532" i="6"/>
  <c r="P1533" i="6"/>
  <c r="P1534" i="6"/>
  <c r="P1535" i="6"/>
  <c r="P1536" i="6"/>
  <c r="P1537" i="6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P1001" i="5"/>
  <c r="P1002" i="5"/>
  <c r="P1003" i="5"/>
  <c r="P1004" i="5"/>
  <c r="P1005" i="5"/>
  <c r="P1006" i="5"/>
  <c r="P1007" i="5"/>
  <c r="P1008" i="5"/>
  <c r="P1009" i="5"/>
  <c r="P1010" i="5"/>
  <c r="P1011" i="5"/>
  <c r="P1012" i="5"/>
  <c r="P1013" i="5"/>
  <c r="P1014" i="5"/>
  <c r="P1015" i="5"/>
  <c r="P1016" i="5"/>
  <c r="P1017" i="5"/>
  <c r="P1018" i="5"/>
  <c r="P1019" i="5"/>
  <c r="P1020" i="5"/>
  <c r="P1021" i="5"/>
  <c r="P1022" i="5"/>
  <c r="P1023" i="5"/>
  <c r="P1024" i="5"/>
  <c r="P1025" i="5"/>
  <c r="P1026" i="5"/>
  <c r="P1027" i="5"/>
  <c r="P1028" i="5"/>
  <c r="P1029" i="5"/>
  <c r="P1030" i="5"/>
  <c r="P1031" i="5"/>
  <c r="P1032" i="5"/>
  <c r="P1033" i="5"/>
  <c r="P1034" i="5"/>
  <c r="P1035" i="5"/>
  <c r="P1036" i="5"/>
  <c r="P1037" i="5"/>
  <c r="P1038" i="5"/>
  <c r="P1039" i="5"/>
  <c r="P1040" i="5"/>
  <c r="P1041" i="5"/>
  <c r="P1042" i="5"/>
  <c r="P1043" i="5"/>
  <c r="P1044" i="5"/>
  <c r="P1045" i="5"/>
  <c r="P1046" i="5"/>
  <c r="P1047" i="5"/>
  <c r="P1048" i="5"/>
  <c r="P1049" i="5"/>
  <c r="P1050" i="5"/>
  <c r="P1051" i="5"/>
  <c r="P1052" i="5"/>
  <c r="P1053" i="5"/>
  <c r="P1054" i="5"/>
  <c r="P1055" i="5"/>
  <c r="P1056" i="5"/>
  <c r="P1057" i="5"/>
  <c r="P1058" i="5"/>
  <c r="P1059" i="5"/>
  <c r="P1060" i="5"/>
  <c r="P1061" i="5"/>
  <c r="P1062" i="5"/>
  <c r="P1063" i="5"/>
  <c r="P1064" i="5"/>
  <c r="P1065" i="5"/>
  <c r="P1066" i="5"/>
  <c r="P1067" i="5"/>
  <c r="P1068" i="5"/>
  <c r="P1069" i="5"/>
  <c r="P1070" i="5"/>
  <c r="P1071" i="5"/>
  <c r="P1072" i="5"/>
  <c r="P1073" i="5"/>
  <c r="P1074" i="5"/>
  <c r="P1075" i="5"/>
  <c r="P1076" i="5"/>
  <c r="P1077" i="5"/>
  <c r="P1078" i="5"/>
  <c r="P1079" i="5"/>
  <c r="P1080" i="5"/>
  <c r="P1081" i="5"/>
  <c r="P1082" i="5"/>
  <c r="P1083" i="5"/>
  <c r="P1084" i="5"/>
  <c r="P1085" i="5"/>
  <c r="P1086" i="5"/>
  <c r="P1087" i="5"/>
  <c r="P1088" i="5"/>
  <c r="P1089" i="5"/>
  <c r="P1090" i="5"/>
  <c r="P1091" i="5"/>
  <c r="P1092" i="5"/>
  <c r="P1093" i="5"/>
  <c r="P1094" i="5"/>
  <c r="P1095" i="5"/>
  <c r="P1096" i="5"/>
  <c r="P1097" i="5"/>
  <c r="P1098" i="5"/>
  <c r="P1099" i="5"/>
  <c r="P1100" i="5"/>
  <c r="P1101" i="5"/>
  <c r="P1102" i="5"/>
  <c r="P1103" i="5"/>
  <c r="P1104" i="5"/>
  <c r="P1105" i="5"/>
  <c r="P1106" i="5"/>
  <c r="P1107" i="5"/>
  <c r="P1108" i="5"/>
  <c r="P1109" i="5"/>
  <c r="P1110" i="5"/>
  <c r="P1111" i="5"/>
  <c r="P1112" i="5"/>
  <c r="P1113" i="5"/>
  <c r="P1114" i="5"/>
  <c r="P1115" i="5"/>
  <c r="P1116" i="5"/>
  <c r="P1117" i="5"/>
  <c r="P1118" i="5"/>
  <c r="P1119" i="5"/>
  <c r="P1120" i="5"/>
  <c r="P1121" i="5"/>
  <c r="P1122" i="5"/>
  <c r="P1123" i="5"/>
  <c r="P1124" i="5"/>
  <c r="P1125" i="5"/>
  <c r="P1126" i="5"/>
  <c r="P1127" i="5"/>
  <c r="P1128" i="5"/>
  <c r="P1129" i="5"/>
  <c r="P1130" i="5"/>
  <c r="P1131" i="5"/>
  <c r="P1132" i="5"/>
  <c r="P1133" i="5"/>
  <c r="P1134" i="5"/>
  <c r="P1135" i="5"/>
  <c r="P1136" i="5"/>
  <c r="P1137" i="5"/>
  <c r="P1138" i="5"/>
  <c r="P1139" i="5"/>
  <c r="P1140" i="5"/>
  <c r="P1141" i="5"/>
  <c r="P1142" i="5"/>
  <c r="P1143" i="5"/>
  <c r="P1144" i="5"/>
  <c r="P1145" i="5"/>
  <c r="P1146" i="5"/>
  <c r="P1147" i="5"/>
  <c r="P1148" i="5"/>
  <c r="P1149" i="5"/>
  <c r="P1150" i="5"/>
  <c r="P1151" i="5"/>
  <c r="P1152" i="5"/>
  <c r="P1153" i="5"/>
  <c r="P1154" i="5"/>
  <c r="P1155" i="5"/>
  <c r="P1156" i="5"/>
  <c r="P1157" i="5"/>
  <c r="P1158" i="5"/>
  <c r="P1159" i="5"/>
  <c r="P1160" i="5"/>
  <c r="P1161" i="5"/>
  <c r="P1162" i="5"/>
  <c r="P1163" i="5"/>
  <c r="P1164" i="5"/>
  <c r="P1165" i="5"/>
  <c r="P1166" i="5"/>
  <c r="P1167" i="5"/>
  <c r="P1168" i="5"/>
  <c r="P1169" i="5"/>
  <c r="P1170" i="5"/>
  <c r="P1171" i="5"/>
  <c r="P1172" i="5"/>
  <c r="P1173" i="5"/>
  <c r="P1174" i="5"/>
  <c r="P1175" i="5"/>
  <c r="P1176" i="5"/>
  <c r="P1177" i="5"/>
  <c r="P1178" i="5"/>
  <c r="P1179" i="5"/>
  <c r="P1180" i="5"/>
  <c r="P1181" i="5"/>
  <c r="P1182" i="5"/>
  <c r="P1183" i="5"/>
  <c r="P1184" i="5"/>
  <c r="P1185" i="5"/>
  <c r="P1186" i="5"/>
  <c r="P1187" i="5"/>
  <c r="P1188" i="5"/>
  <c r="P1189" i="5"/>
  <c r="P1190" i="5"/>
  <c r="P1191" i="5"/>
  <c r="P1192" i="5"/>
  <c r="P1193" i="5"/>
  <c r="P1194" i="5"/>
  <c r="P1195" i="5"/>
  <c r="P1196" i="5"/>
  <c r="P1197" i="5"/>
  <c r="P1198" i="5"/>
  <c r="P1199" i="5"/>
  <c r="P1200" i="5"/>
  <c r="P1201" i="5"/>
  <c r="P1202" i="5"/>
  <c r="P1203" i="5"/>
  <c r="P1204" i="5"/>
  <c r="P1205" i="5"/>
  <c r="P1206" i="5"/>
  <c r="P1207" i="5"/>
  <c r="P1208" i="5"/>
  <c r="P1209" i="5"/>
  <c r="P1210" i="5"/>
  <c r="P1211" i="5"/>
  <c r="P1212" i="5"/>
  <c r="P1213" i="5"/>
  <c r="P1214" i="5"/>
  <c r="P1215" i="5"/>
  <c r="P1216" i="5"/>
  <c r="P1217" i="5"/>
  <c r="P1218" i="5"/>
  <c r="P1219" i="5"/>
  <c r="P1220" i="5"/>
  <c r="P1221" i="5"/>
  <c r="P1222" i="5"/>
  <c r="P1223" i="5"/>
  <c r="P1224" i="5"/>
  <c r="P1225" i="5"/>
  <c r="P1226" i="5"/>
  <c r="P1227" i="5"/>
  <c r="P1228" i="5"/>
  <c r="P1229" i="5"/>
  <c r="P1230" i="5"/>
  <c r="P1231" i="5"/>
  <c r="P1232" i="5"/>
  <c r="P1233" i="5"/>
  <c r="P1234" i="5"/>
  <c r="P1235" i="5"/>
  <c r="P1236" i="5"/>
  <c r="P1237" i="5"/>
  <c r="P1238" i="5"/>
  <c r="P1239" i="5"/>
  <c r="P1240" i="5"/>
  <c r="P1241" i="5"/>
  <c r="P1242" i="5"/>
  <c r="P1243" i="5"/>
  <c r="P1244" i="5"/>
  <c r="P1245" i="5"/>
  <c r="P1246" i="5"/>
  <c r="P1247" i="5"/>
  <c r="P1248" i="5"/>
  <c r="P1249" i="5"/>
  <c r="P1250" i="5"/>
  <c r="P1251" i="5"/>
  <c r="P1252" i="5"/>
  <c r="P1253" i="5"/>
  <c r="P1254" i="5"/>
  <c r="P1255" i="5"/>
  <c r="P1256" i="5"/>
  <c r="P1257" i="5"/>
  <c r="P1258" i="5"/>
  <c r="P1259" i="5"/>
  <c r="P1260" i="5"/>
  <c r="P1261" i="5"/>
  <c r="P1262" i="5"/>
  <c r="P1263" i="5"/>
  <c r="P1264" i="5"/>
  <c r="P1265" i="5"/>
  <c r="P1266" i="5"/>
  <c r="P1267" i="5"/>
  <c r="P1268" i="5"/>
  <c r="P1269" i="5"/>
  <c r="P1270" i="5"/>
  <c r="P1271" i="5"/>
  <c r="P1272" i="5"/>
  <c r="P1273" i="5"/>
  <c r="P1274" i="5"/>
  <c r="P1275" i="5"/>
  <c r="P1276" i="5"/>
  <c r="P1277" i="5"/>
  <c r="P1278" i="5"/>
  <c r="P1279" i="5"/>
  <c r="P1280" i="5"/>
  <c r="P1281" i="5"/>
  <c r="P1282" i="5"/>
  <c r="P1283" i="5"/>
  <c r="P1284" i="5"/>
  <c r="P1285" i="5"/>
  <c r="P1286" i="5"/>
  <c r="P1287" i="5"/>
  <c r="P1288" i="5"/>
  <c r="P1289" i="5"/>
  <c r="P1290" i="5"/>
  <c r="P1291" i="5"/>
  <c r="P1292" i="5"/>
  <c r="P1293" i="5"/>
  <c r="P1294" i="5"/>
  <c r="P1295" i="5"/>
  <c r="P1296" i="5"/>
  <c r="P1297" i="5"/>
  <c r="P1298" i="5"/>
  <c r="P1299" i="5"/>
  <c r="P1300" i="5"/>
  <c r="P1301" i="5"/>
  <c r="P1302" i="5"/>
  <c r="P1303" i="5"/>
  <c r="P1304" i="5"/>
  <c r="P1305" i="5"/>
  <c r="P1306" i="5"/>
  <c r="P1307" i="5"/>
  <c r="P1308" i="5"/>
  <c r="P1309" i="5"/>
  <c r="P1310" i="5"/>
  <c r="P1311" i="5"/>
  <c r="P1312" i="5"/>
  <c r="P1313" i="5"/>
  <c r="P1314" i="5"/>
  <c r="P1315" i="5"/>
  <c r="P1316" i="5"/>
  <c r="P1317" i="5"/>
  <c r="P1318" i="5"/>
  <c r="P1319" i="5"/>
  <c r="P1320" i="5"/>
  <c r="P1321" i="5"/>
  <c r="P1322" i="5"/>
  <c r="P1323" i="5"/>
  <c r="P1324" i="5"/>
  <c r="P1325" i="5"/>
  <c r="P1326" i="5"/>
  <c r="P1327" i="5"/>
  <c r="P1328" i="5"/>
  <c r="P1329" i="5"/>
  <c r="P1330" i="5"/>
  <c r="P1331" i="5"/>
  <c r="P1332" i="5"/>
  <c r="P1333" i="5"/>
  <c r="P1334" i="5"/>
  <c r="P1335" i="5"/>
  <c r="P1336" i="5"/>
  <c r="P1337" i="5"/>
  <c r="P1338" i="5"/>
  <c r="P1339" i="5"/>
  <c r="P1340" i="5"/>
  <c r="P1341" i="5"/>
  <c r="P1342" i="5"/>
  <c r="P1343" i="5"/>
  <c r="P1344" i="5"/>
  <c r="P1345" i="5"/>
  <c r="P1346" i="5"/>
  <c r="P1347" i="5"/>
  <c r="P1348" i="5"/>
  <c r="P1349" i="5"/>
  <c r="P1350" i="5"/>
  <c r="P1351" i="5"/>
  <c r="P1352" i="5"/>
  <c r="P1353" i="5"/>
  <c r="P1354" i="5"/>
  <c r="P1355" i="5"/>
  <c r="P1356" i="5"/>
  <c r="P1357" i="5"/>
  <c r="P1358" i="5"/>
  <c r="P1359" i="5"/>
  <c r="P1360" i="5"/>
  <c r="P1361" i="5"/>
  <c r="P1362" i="5"/>
  <c r="P1363" i="5"/>
  <c r="P1364" i="5"/>
  <c r="P1365" i="5"/>
  <c r="P1366" i="5"/>
  <c r="P1367" i="5"/>
  <c r="P1368" i="5"/>
  <c r="P1369" i="5"/>
  <c r="P1370" i="5"/>
  <c r="P1371" i="5"/>
  <c r="P1372" i="5"/>
  <c r="P1373" i="5"/>
  <c r="P1374" i="5"/>
  <c r="P1375" i="5"/>
  <c r="P1376" i="5"/>
  <c r="P1377" i="5"/>
  <c r="P1378" i="5"/>
  <c r="P1379" i="5"/>
  <c r="P1380" i="5"/>
  <c r="P1381" i="5"/>
  <c r="P1382" i="5"/>
  <c r="P1383" i="5"/>
  <c r="P1384" i="5"/>
  <c r="P1385" i="5"/>
  <c r="P1386" i="5"/>
  <c r="P1387" i="5"/>
  <c r="P1388" i="5"/>
  <c r="P1389" i="5"/>
  <c r="P1390" i="5"/>
  <c r="P1391" i="5"/>
  <c r="P1392" i="5"/>
  <c r="P1393" i="5"/>
  <c r="P1394" i="5"/>
  <c r="P1395" i="5"/>
  <c r="P1396" i="5"/>
  <c r="P1397" i="5"/>
  <c r="P1398" i="5"/>
  <c r="P1399" i="5"/>
  <c r="P1400" i="5"/>
  <c r="P1401" i="5"/>
  <c r="P1402" i="5"/>
  <c r="P1403" i="5"/>
  <c r="P1404" i="5"/>
  <c r="P1405" i="5"/>
  <c r="P1406" i="5"/>
  <c r="P1407" i="5"/>
  <c r="P1408" i="5"/>
  <c r="P1409" i="5"/>
  <c r="P1410" i="5"/>
  <c r="P1411" i="5"/>
  <c r="P1412" i="5"/>
  <c r="P1413" i="5"/>
  <c r="P1414" i="5"/>
  <c r="P1415" i="5"/>
  <c r="P1416" i="5"/>
  <c r="P1417" i="5"/>
  <c r="P1418" i="5"/>
  <c r="P1419" i="5"/>
  <c r="P1420" i="5"/>
  <c r="P1421" i="5"/>
  <c r="P1422" i="5"/>
  <c r="P1423" i="5"/>
  <c r="P1424" i="5"/>
  <c r="P1425" i="5"/>
  <c r="P1426" i="5"/>
  <c r="P1427" i="5"/>
  <c r="P1428" i="5"/>
  <c r="P1429" i="5"/>
  <c r="P1430" i="5"/>
  <c r="P1431" i="5"/>
  <c r="P1432" i="5"/>
  <c r="P1433" i="5"/>
  <c r="P1434" i="5"/>
  <c r="P1435" i="5"/>
  <c r="P1436" i="5"/>
  <c r="P1437" i="5"/>
  <c r="P1438" i="5"/>
  <c r="P1439" i="5"/>
  <c r="P1440" i="5"/>
  <c r="P1441" i="5"/>
  <c r="P1442" i="5"/>
  <c r="P1443" i="5"/>
  <c r="P1444" i="5"/>
  <c r="P1445" i="5"/>
  <c r="P1446" i="5"/>
  <c r="P1447" i="5"/>
  <c r="P1448" i="5"/>
  <c r="P1449" i="5"/>
  <c r="P1450" i="5"/>
  <c r="P1451" i="5"/>
  <c r="P1452" i="5"/>
  <c r="P1453" i="5"/>
  <c r="P1454" i="5"/>
  <c r="P1455" i="5"/>
  <c r="P1456" i="5"/>
  <c r="P1457" i="5"/>
  <c r="P1458" i="5"/>
  <c r="P1459" i="5"/>
  <c r="P1460" i="5"/>
  <c r="P1461" i="5"/>
  <c r="P1462" i="5"/>
  <c r="P1463" i="5"/>
  <c r="P1464" i="5"/>
  <c r="P1465" i="5"/>
  <c r="P1466" i="5"/>
  <c r="P1467" i="5"/>
  <c r="P1468" i="5"/>
  <c r="P1469" i="5"/>
  <c r="P1470" i="5"/>
  <c r="P1471" i="5"/>
  <c r="P1472" i="5"/>
  <c r="P1473" i="5"/>
  <c r="P1474" i="5"/>
  <c r="P1475" i="5"/>
  <c r="P1476" i="5"/>
  <c r="P1477" i="5"/>
  <c r="P1478" i="5"/>
  <c r="P1479" i="5"/>
  <c r="P1480" i="5"/>
  <c r="P1481" i="5"/>
  <c r="P1482" i="5"/>
  <c r="P1483" i="5"/>
  <c r="P1484" i="5"/>
  <c r="P1485" i="5"/>
  <c r="P1486" i="5"/>
  <c r="P1487" i="5"/>
  <c r="P1488" i="5"/>
  <c r="P1489" i="5"/>
  <c r="P1490" i="5"/>
  <c r="P1491" i="5"/>
  <c r="P1492" i="5"/>
  <c r="P1493" i="5"/>
  <c r="P1494" i="5"/>
  <c r="P1495" i="5"/>
  <c r="P1496" i="5"/>
  <c r="P1497" i="5"/>
  <c r="P1498" i="5"/>
  <c r="P1499" i="5"/>
  <c r="P1500" i="5"/>
  <c r="P1501" i="5"/>
  <c r="P1502" i="5"/>
  <c r="P1503" i="5"/>
  <c r="P1504" i="5"/>
  <c r="P1505" i="5"/>
  <c r="P1506" i="5"/>
  <c r="P1507" i="5"/>
  <c r="P1508" i="5"/>
  <c r="P1509" i="5"/>
  <c r="P1510" i="5"/>
  <c r="P1511" i="5"/>
  <c r="P1512" i="5"/>
  <c r="P1513" i="5"/>
  <c r="P1514" i="5"/>
  <c r="P1515" i="5"/>
  <c r="P1516" i="5"/>
  <c r="P1517" i="5"/>
  <c r="P1518" i="5"/>
  <c r="P1519" i="5"/>
  <c r="P1520" i="5"/>
  <c r="P1521" i="5"/>
  <c r="P1522" i="5"/>
  <c r="P1523" i="5"/>
  <c r="P1524" i="5"/>
  <c r="P1525" i="5"/>
  <c r="P1526" i="5"/>
  <c r="P1527" i="5"/>
  <c r="P1528" i="5"/>
  <c r="P1529" i="5"/>
  <c r="P1530" i="5"/>
  <c r="P1531" i="5"/>
  <c r="P1532" i="5"/>
  <c r="P1533" i="5"/>
  <c r="P1534" i="5"/>
  <c r="P1535" i="5"/>
  <c r="P1536" i="5"/>
  <c r="P1537" i="5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1001" i="5"/>
  <c r="O1002" i="5"/>
  <c r="O1003" i="5"/>
  <c r="O1004" i="5"/>
  <c r="O1005" i="5"/>
  <c r="O1006" i="5"/>
  <c r="O1007" i="5"/>
  <c r="O1008" i="5"/>
  <c r="O1009" i="5"/>
  <c r="O1010" i="5"/>
  <c r="O1011" i="5"/>
  <c r="O1012" i="5"/>
  <c r="O1013" i="5"/>
  <c r="O1014" i="5"/>
  <c r="O1015" i="5"/>
  <c r="O1016" i="5"/>
  <c r="O1017" i="5"/>
  <c r="O1018" i="5"/>
  <c r="O1019" i="5"/>
  <c r="O1020" i="5"/>
  <c r="O1021" i="5"/>
  <c r="O1022" i="5"/>
  <c r="O1023" i="5"/>
  <c r="O1024" i="5"/>
  <c r="O1025" i="5"/>
  <c r="O1026" i="5"/>
  <c r="O1027" i="5"/>
  <c r="O1028" i="5"/>
  <c r="O1029" i="5"/>
  <c r="O1030" i="5"/>
  <c r="O1031" i="5"/>
  <c r="O1032" i="5"/>
  <c r="O1033" i="5"/>
  <c r="O1034" i="5"/>
  <c r="O1035" i="5"/>
  <c r="O1036" i="5"/>
  <c r="O1037" i="5"/>
  <c r="O1038" i="5"/>
  <c r="O1039" i="5"/>
  <c r="O1040" i="5"/>
  <c r="O1041" i="5"/>
  <c r="O1042" i="5"/>
  <c r="O1043" i="5"/>
  <c r="O1044" i="5"/>
  <c r="O1045" i="5"/>
  <c r="O1046" i="5"/>
  <c r="O1047" i="5"/>
  <c r="O1048" i="5"/>
  <c r="O1049" i="5"/>
  <c r="O1050" i="5"/>
  <c r="O1051" i="5"/>
  <c r="O1052" i="5"/>
  <c r="O1053" i="5"/>
  <c r="O1054" i="5"/>
  <c r="O1055" i="5"/>
  <c r="O1056" i="5"/>
  <c r="O1057" i="5"/>
  <c r="O1058" i="5"/>
  <c r="O1059" i="5"/>
  <c r="O1060" i="5"/>
  <c r="O1061" i="5"/>
  <c r="O1062" i="5"/>
  <c r="O1063" i="5"/>
  <c r="O1064" i="5"/>
  <c r="O1065" i="5"/>
  <c r="O1066" i="5"/>
  <c r="O1067" i="5"/>
  <c r="O1068" i="5"/>
  <c r="O1069" i="5"/>
  <c r="O1070" i="5"/>
  <c r="O1071" i="5"/>
  <c r="O1072" i="5"/>
  <c r="O1073" i="5"/>
  <c r="O1074" i="5"/>
  <c r="O1075" i="5"/>
  <c r="O1076" i="5"/>
  <c r="O1077" i="5"/>
  <c r="O1078" i="5"/>
  <c r="O1079" i="5"/>
  <c r="O1080" i="5"/>
  <c r="O1081" i="5"/>
  <c r="O1082" i="5"/>
  <c r="O1083" i="5"/>
  <c r="O1084" i="5"/>
  <c r="O1085" i="5"/>
  <c r="O1086" i="5"/>
  <c r="O1087" i="5"/>
  <c r="O1088" i="5"/>
  <c r="O1089" i="5"/>
  <c r="O1090" i="5"/>
  <c r="O1091" i="5"/>
  <c r="O1092" i="5"/>
  <c r="O1093" i="5"/>
  <c r="O1094" i="5"/>
  <c r="O1095" i="5"/>
  <c r="O1096" i="5"/>
  <c r="O1097" i="5"/>
  <c r="O1098" i="5"/>
  <c r="O1099" i="5"/>
  <c r="O1100" i="5"/>
  <c r="O1101" i="5"/>
  <c r="O1102" i="5"/>
  <c r="O1103" i="5"/>
  <c r="O1104" i="5"/>
  <c r="O1105" i="5"/>
  <c r="O1106" i="5"/>
  <c r="O1107" i="5"/>
  <c r="O1108" i="5"/>
  <c r="O1109" i="5"/>
  <c r="O1110" i="5"/>
  <c r="O1111" i="5"/>
  <c r="O1112" i="5"/>
  <c r="O1113" i="5"/>
  <c r="O1114" i="5"/>
  <c r="O1115" i="5"/>
  <c r="O1116" i="5"/>
  <c r="O1117" i="5"/>
  <c r="O1118" i="5"/>
  <c r="O1119" i="5"/>
  <c r="O1120" i="5"/>
  <c r="O1121" i="5"/>
  <c r="O1122" i="5"/>
  <c r="O1123" i="5"/>
  <c r="O1124" i="5"/>
  <c r="O1125" i="5"/>
  <c r="O1126" i="5"/>
  <c r="O1127" i="5"/>
  <c r="O1128" i="5"/>
  <c r="O1129" i="5"/>
  <c r="O1130" i="5"/>
  <c r="O1131" i="5"/>
  <c r="O1132" i="5"/>
  <c r="O1133" i="5"/>
  <c r="O1134" i="5"/>
  <c r="O1135" i="5"/>
  <c r="O1136" i="5"/>
  <c r="O1137" i="5"/>
  <c r="O1138" i="5"/>
  <c r="O1139" i="5"/>
  <c r="O1140" i="5"/>
  <c r="O1141" i="5"/>
  <c r="O1142" i="5"/>
  <c r="O1143" i="5"/>
  <c r="O1144" i="5"/>
  <c r="O1145" i="5"/>
  <c r="O1146" i="5"/>
  <c r="O1147" i="5"/>
  <c r="O1148" i="5"/>
  <c r="O1149" i="5"/>
  <c r="O1150" i="5"/>
  <c r="O1151" i="5"/>
  <c r="O1152" i="5"/>
  <c r="O1153" i="5"/>
  <c r="O1154" i="5"/>
  <c r="O1155" i="5"/>
  <c r="O1156" i="5"/>
  <c r="O1157" i="5"/>
  <c r="O1158" i="5"/>
  <c r="O1159" i="5"/>
  <c r="O1160" i="5"/>
  <c r="O1161" i="5"/>
  <c r="O1162" i="5"/>
  <c r="O1163" i="5"/>
  <c r="O1164" i="5"/>
  <c r="O1165" i="5"/>
  <c r="O1166" i="5"/>
  <c r="O1167" i="5"/>
  <c r="O1168" i="5"/>
  <c r="O1169" i="5"/>
  <c r="O1170" i="5"/>
  <c r="O1171" i="5"/>
  <c r="O1172" i="5"/>
  <c r="O1173" i="5"/>
  <c r="O1174" i="5"/>
  <c r="O1175" i="5"/>
  <c r="O1176" i="5"/>
  <c r="O1177" i="5"/>
  <c r="O1178" i="5"/>
  <c r="O1179" i="5"/>
  <c r="O1180" i="5"/>
  <c r="O1181" i="5"/>
  <c r="O1182" i="5"/>
  <c r="O1183" i="5"/>
  <c r="O1184" i="5"/>
  <c r="O1185" i="5"/>
  <c r="O1186" i="5"/>
  <c r="O1187" i="5"/>
  <c r="O1188" i="5"/>
  <c r="O1189" i="5"/>
  <c r="O1190" i="5"/>
  <c r="O1191" i="5"/>
  <c r="O1192" i="5"/>
  <c r="O1193" i="5"/>
  <c r="O1194" i="5"/>
  <c r="O1195" i="5"/>
  <c r="O1196" i="5"/>
  <c r="O1197" i="5"/>
  <c r="O1198" i="5"/>
  <c r="O1199" i="5"/>
  <c r="O1200" i="5"/>
  <c r="O1201" i="5"/>
  <c r="O1202" i="5"/>
  <c r="O1203" i="5"/>
  <c r="O1204" i="5"/>
  <c r="O1205" i="5"/>
  <c r="O1206" i="5"/>
  <c r="O1207" i="5"/>
  <c r="O1208" i="5"/>
  <c r="O1209" i="5"/>
  <c r="O1210" i="5"/>
  <c r="O1211" i="5"/>
  <c r="O1212" i="5"/>
  <c r="O1213" i="5"/>
  <c r="O1214" i="5"/>
  <c r="O1215" i="5"/>
  <c r="O1216" i="5"/>
  <c r="O1217" i="5"/>
  <c r="O1218" i="5"/>
  <c r="O1219" i="5"/>
  <c r="O1220" i="5"/>
  <c r="O1221" i="5"/>
  <c r="O1222" i="5"/>
  <c r="O1223" i="5"/>
  <c r="O1224" i="5"/>
  <c r="O1225" i="5"/>
  <c r="O1226" i="5"/>
  <c r="O1227" i="5"/>
  <c r="O1228" i="5"/>
  <c r="O1229" i="5"/>
  <c r="O1230" i="5"/>
  <c r="O1231" i="5"/>
  <c r="O1232" i="5"/>
  <c r="O1233" i="5"/>
  <c r="O1234" i="5"/>
  <c r="O1235" i="5"/>
  <c r="O1236" i="5"/>
  <c r="O1237" i="5"/>
  <c r="O1238" i="5"/>
  <c r="O1239" i="5"/>
  <c r="O1240" i="5"/>
  <c r="O1241" i="5"/>
  <c r="O1242" i="5"/>
  <c r="O1243" i="5"/>
  <c r="O1244" i="5"/>
  <c r="O1245" i="5"/>
  <c r="O1246" i="5"/>
  <c r="O1247" i="5"/>
  <c r="O1248" i="5"/>
  <c r="O1249" i="5"/>
  <c r="O1250" i="5"/>
  <c r="O1251" i="5"/>
  <c r="O1252" i="5"/>
  <c r="O1253" i="5"/>
  <c r="O1254" i="5"/>
  <c r="O1255" i="5"/>
  <c r="O1256" i="5"/>
  <c r="O1257" i="5"/>
  <c r="O1258" i="5"/>
  <c r="O1259" i="5"/>
  <c r="O1260" i="5"/>
  <c r="O1261" i="5"/>
  <c r="O1262" i="5"/>
  <c r="O1263" i="5"/>
  <c r="O1264" i="5"/>
  <c r="O1265" i="5"/>
  <c r="O1266" i="5"/>
  <c r="O1267" i="5"/>
  <c r="O1268" i="5"/>
  <c r="O1269" i="5"/>
  <c r="O1270" i="5"/>
  <c r="O1271" i="5"/>
  <c r="O1272" i="5"/>
  <c r="O1273" i="5"/>
  <c r="O1274" i="5"/>
  <c r="O1275" i="5"/>
  <c r="O1276" i="5"/>
  <c r="O1277" i="5"/>
  <c r="O1278" i="5"/>
  <c r="O1279" i="5"/>
  <c r="O1280" i="5"/>
  <c r="O1281" i="5"/>
  <c r="O1282" i="5"/>
  <c r="O1283" i="5"/>
  <c r="O1284" i="5"/>
  <c r="O1285" i="5"/>
  <c r="O1286" i="5"/>
  <c r="O1287" i="5"/>
  <c r="O1288" i="5"/>
  <c r="O1289" i="5"/>
  <c r="O1290" i="5"/>
  <c r="O1291" i="5"/>
  <c r="O1292" i="5"/>
  <c r="O1293" i="5"/>
  <c r="O1294" i="5"/>
  <c r="O1295" i="5"/>
  <c r="O1296" i="5"/>
  <c r="O1297" i="5"/>
  <c r="O1298" i="5"/>
  <c r="O1299" i="5"/>
  <c r="O1300" i="5"/>
  <c r="O1301" i="5"/>
  <c r="O1302" i="5"/>
  <c r="O1303" i="5"/>
  <c r="O1304" i="5"/>
  <c r="O1305" i="5"/>
  <c r="O1306" i="5"/>
  <c r="O1307" i="5"/>
  <c r="O1308" i="5"/>
  <c r="O1309" i="5"/>
  <c r="O1310" i="5"/>
  <c r="O1311" i="5"/>
  <c r="O1312" i="5"/>
  <c r="O1313" i="5"/>
  <c r="O1314" i="5"/>
  <c r="O1315" i="5"/>
  <c r="O1316" i="5"/>
  <c r="O1317" i="5"/>
  <c r="O1318" i="5"/>
  <c r="O1319" i="5"/>
  <c r="O1320" i="5"/>
  <c r="O1321" i="5"/>
  <c r="O1322" i="5"/>
  <c r="O1323" i="5"/>
  <c r="O1324" i="5"/>
  <c r="O1325" i="5"/>
  <c r="O1326" i="5"/>
  <c r="O1327" i="5"/>
  <c r="O1328" i="5"/>
  <c r="O1329" i="5"/>
  <c r="O1330" i="5"/>
  <c r="O1331" i="5"/>
  <c r="O1332" i="5"/>
  <c r="O1333" i="5"/>
  <c r="O1334" i="5"/>
  <c r="O1335" i="5"/>
  <c r="O1336" i="5"/>
  <c r="O1337" i="5"/>
  <c r="O1338" i="5"/>
  <c r="O1339" i="5"/>
  <c r="O1340" i="5"/>
  <c r="O1341" i="5"/>
  <c r="O1342" i="5"/>
  <c r="O1343" i="5"/>
  <c r="O1344" i="5"/>
  <c r="O1345" i="5"/>
  <c r="O1346" i="5"/>
  <c r="O1347" i="5"/>
  <c r="O1348" i="5"/>
  <c r="O1349" i="5"/>
  <c r="O1350" i="5"/>
  <c r="O1351" i="5"/>
  <c r="O1352" i="5"/>
  <c r="O1353" i="5"/>
  <c r="O1354" i="5"/>
  <c r="O1355" i="5"/>
  <c r="O1356" i="5"/>
  <c r="O1357" i="5"/>
  <c r="O1358" i="5"/>
  <c r="O1359" i="5"/>
  <c r="O1360" i="5"/>
  <c r="O1361" i="5"/>
  <c r="O1362" i="5"/>
  <c r="O1363" i="5"/>
  <c r="O1364" i="5"/>
  <c r="O1365" i="5"/>
  <c r="O1366" i="5"/>
  <c r="O1367" i="5"/>
  <c r="O1368" i="5"/>
  <c r="O1369" i="5"/>
  <c r="O1370" i="5"/>
  <c r="O1371" i="5"/>
  <c r="O1372" i="5"/>
  <c r="O1373" i="5"/>
  <c r="O1374" i="5"/>
  <c r="O1375" i="5"/>
  <c r="O1376" i="5"/>
  <c r="O1377" i="5"/>
  <c r="O1378" i="5"/>
  <c r="O1379" i="5"/>
  <c r="O1380" i="5"/>
  <c r="O1381" i="5"/>
  <c r="O1382" i="5"/>
  <c r="O1383" i="5"/>
  <c r="O1384" i="5"/>
  <c r="O1385" i="5"/>
  <c r="O1386" i="5"/>
  <c r="O1387" i="5"/>
  <c r="O1388" i="5"/>
  <c r="O1389" i="5"/>
  <c r="O1390" i="5"/>
  <c r="O1391" i="5"/>
  <c r="O1392" i="5"/>
  <c r="O1393" i="5"/>
  <c r="O1394" i="5"/>
  <c r="O1395" i="5"/>
  <c r="O1396" i="5"/>
  <c r="O1397" i="5"/>
  <c r="O1398" i="5"/>
  <c r="O1399" i="5"/>
  <c r="O1400" i="5"/>
  <c r="O1401" i="5"/>
  <c r="O1402" i="5"/>
  <c r="O1403" i="5"/>
  <c r="O1404" i="5"/>
  <c r="O1405" i="5"/>
  <c r="O1406" i="5"/>
  <c r="O1407" i="5"/>
  <c r="O1408" i="5"/>
  <c r="O1409" i="5"/>
  <c r="O1410" i="5"/>
  <c r="O1411" i="5"/>
  <c r="O1412" i="5"/>
  <c r="O1413" i="5"/>
  <c r="O1414" i="5"/>
  <c r="O1415" i="5"/>
  <c r="O1416" i="5"/>
  <c r="O1417" i="5"/>
  <c r="O1418" i="5"/>
  <c r="O1419" i="5"/>
  <c r="O1420" i="5"/>
  <c r="O1421" i="5"/>
  <c r="O1422" i="5"/>
  <c r="O1423" i="5"/>
  <c r="O1424" i="5"/>
  <c r="O1425" i="5"/>
  <c r="O1426" i="5"/>
  <c r="O1427" i="5"/>
  <c r="O1428" i="5"/>
  <c r="O1429" i="5"/>
  <c r="O1430" i="5"/>
  <c r="O1431" i="5"/>
  <c r="O1432" i="5"/>
  <c r="O1433" i="5"/>
  <c r="O1434" i="5"/>
  <c r="O1435" i="5"/>
  <c r="O1436" i="5"/>
  <c r="O1437" i="5"/>
  <c r="O1438" i="5"/>
  <c r="O1439" i="5"/>
  <c r="O1440" i="5"/>
  <c r="O1441" i="5"/>
  <c r="O1442" i="5"/>
  <c r="O1443" i="5"/>
  <c r="O1444" i="5"/>
  <c r="O1445" i="5"/>
  <c r="O1446" i="5"/>
  <c r="O1447" i="5"/>
  <c r="O1448" i="5"/>
  <c r="O1449" i="5"/>
  <c r="O1450" i="5"/>
  <c r="O1451" i="5"/>
  <c r="O1452" i="5"/>
  <c r="O1453" i="5"/>
  <c r="O1454" i="5"/>
  <c r="O1455" i="5"/>
  <c r="O1456" i="5"/>
  <c r="O1457" i="5"/>
  <c r="O1458" i="5"/>
  <c r="O1459" i="5"/>
  <c r="O1460" i="5"/>
  <c r="O1461" i="5"/>
  <c r="O1462" i="5"/>
  <c r="O1463" i="5"/>
  <c r="O1464" i="5"/>
  <c r="O1465" i="5"/>
  <c r="O1466" i="5"/>
  <c r="O1467" i="5"/>
  <c r="O1468" i="5"/>
  <c r="O1469" i="5"/>
  <c r="O1470" i="5"/>
  <c r="O1471" i="5"/>
  <c r="O1472" i="5"/>
  <c r="O1473" i="5"/>
  <c r="O1474" i="5"/>
  <c r="O1475" i="5"/>
  <c r="O1476" i="5"/>
  <c r="O1477" i="5"/>
  <c r="O1478" i="5"/>
  <c r="O1479" i="5"/>
  <c r="O1480" i="5"/>
  <c r="O1481" i="5"/>
  <c r="O1482" i="5"/>
  <c r="O1483" i="5"/>
  <c r="O1484" i="5"/>
  <c r="O1485" i="5"/>
  <c r="O1486" i="5"/>
  <c r="O1487" i="5"/>
  <c r="O1488" i="5"/>
  <c r="O1489" i="5"/>
  <c r="O1490" i="5"/>
  <c r="O1491" i="5"/>
  <c r="O1492" i="5"/>
  <c r="O1493" i="5"/>
  <c r="O1494" i="5"/>
  <c r="O1495" i="5"/>
  <c r="O1496" i="5"/>
  <c r="O1497" i="5"/>
  <c r="O1498" i="5"/>
  <c r="O1499" i="5"/>
  <c r="O1500" i="5"/>
  <c r="O1501" i="5"/>
  <c r="O1502" i="5"/>
  <c r="O1503" i="5"/>
  <c r="O1504" i="5"/>
  <c r="O1505" i="5"/>
  <c r="O1506" i="5"/>
  <c r="O1507" i="5"/>
  <c r="O1508" i="5"/>
  <c r="O1509" i="5"/>
  <c r="O1510" i="5"/>
  <c r="O1511" i="5"/>
  <c r="O1512" i="5"/>
  <c r="O1513" i="5"/>
  <c r="O1514" i="5"/>
  <c r="O1515" i="5"/>
  <c r="O1516" i="5"/>
  <c r="O1517" i="5"/>
  <c r="O1518" i="5"/>
  <c r="O1519" i="5"/>
  <c r="O1520" i="5"/>
  <c r="O1521" i="5"/>
  <c r="O1522" i="5"/>
  <c r="O1523" i="5"/>
  <c r="O1524" i="5"/>
  <c r="O1525" i="5"/>
  <c r="O1526" i="5"/>
  <c r="O1527" i="5"/>
  <c r="O1528" i="5"/>
  <c r="O1529" i="5"/>
  <c r="O1530" i="5"/>
  <c r="O1531" i="5"/>
  <c r="O1532" i="5"/>
  <c r="O1533" i="5"/>
  <c r="O1534" i="5"/>
  <c r="O1535" i="5"/>
  <c r="O1536" i="5"/>
  <c r="O1537" i="5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331" i="13"/>
  <c r="N332" i="13"/>
  <c r="N333" i="13"/>
  <c r="N334" i="13"/>
  <c r="N335" i="13"/>
  <c r="N336" i="13"/>
  <c r="N337" i="13"/>
  <c r="N338" i="13"/>
  <c r="N339" i="13"/>
  <c r="N340" i="13"/>
  <c r="N341" i="13"/>
  <c r="N342" i="13"/>
  <c r="N343" i="13"/>
  <c r="N344" i="13"/>
  <c r="N345" i="13"/>
  <c r="N346" i="13"/>
  <c r="N347" i="13"/>
  <c r="N348" i="13"/>
  <c r="N349" i="13"/>
  <c r="N350" i="13"/>
  <c r="N351" i="13"/>
  <c r="N352" i="13"/>
  <c r="N353" i="13"/>
  <c r="N354" i="13"/>
  <c r="N355" i="13"/>
  <c r="N356" i="13"/>
  <c r="N357" i="13"/>
  <c r="N358" i="13"/>
  <c r="N359" i="13"/>
  <c r="N360" i="13"/>
  <c r="N361" i="13"/>
  <c r="N362" i="13"/>
  <c r="N363" i="13"/>
  <c r="N364" i="13"/>
  <c r="N365" i="13"/>
  <c r="N366" i="13"/>
  <c r="N367" i="13"/>
  <c r="N368" i="13"/>
  <c r="N369" i="13"/>
  <c r="N370" i="13"/>
  <c r="N371" i="13"/>
  <c r="N372" i="13"/>
  <c r="N373" i="13"/>
  <c r="N374" i="13"/>
  <c r="N375" i="13"/>
  <c r="N376" i="13"/>
  <c r="N377" i="13"/>
  <c r="N378" i="13"/>
  <c r="N379" i="13"/>
  <c r="N380" i="13"/>
  <c r="N381" i="13"/>
  <c r="N382" i="13"/>
  <c r="N383" i="13"/>
  <c r="N384" i="13"/>
  <c r="N385" i="13"/>
  <c r="N386" i="13"/>
  <c r="N387" i="13"/>
  <c r="N388" i="13"/>
  <c r="N389" i="13"/>
  <c r="N390" i="13"/>
  <c r="N391" i="13"/>
  <c r="N392" i="13"/>
  <c r="N393" i="13"/>
  <c r="N394" i="13"/>
  <c r="N395" i="13"/>
  <c r="N396" i="13"/>
  <c r="N397" i="13"/>
  <c r="N398" i="13"/>
  <c r="N399" i="13"/>
  <c r="N400" i="13"/>
  <c r="N401" i="13"/>
  <c r="N402" i="13"/>
  <c r="N403" i="13"/>
  <c r="N404" i="13"/>
  <c r="N405" i="13"/>
  <c r="N406" i="13"/>
  <c r="N407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447" i="13"/>
  <c r="N448" i="13"/>
  <c r="N449" i="13"/>
  <c r="N450" i="13"/>
  <c r="N451" i="13"/>
  <c r="N452" i="13"/>
  <c r="N453" i="13"/>
  <c r="N454" i="13"/>
  <c r="N455" i="13"/>
  <c r="N456" i="13"/>
  <c r="N457" i="13"/>
  <c r="N458" i="13"/>
  <c r="N459" i="13"/>
  <c r="N460" i="13"/>
  <c r="N461" i="13"/>
  <c r="N462" i="13"/>
  <c r="N463" i="13"/>
  <c r="N464" i="13"/>
  <c r="N465" i="13"/>
  <c r="N466" i="13"/>
  <c r="N467" i="13"/>
  <c r="N468" i="13"/>
  <c r="N469" i="13"/>
  <c r="N470" i="13"/>
  <c r="N471" i="13"/>
  <c r="N472" i="13"/>
  <c r="N473" i="13"/>
  <c r="N474" i="13"/>
  <c r="N475" i="13"/>
  <c r="N476" i="13"/>
  <c r="N477" i="13"/>
  <c r="N478" i="13"/>
  <c r="N479" i="13"/>
  <c r="N480" i="13"/>
  <c r="N481" i="13"/>
  <c r="N482" i="13"/>
  <c r="N483" i="13"/>
  <c r="N484" i="13"/>
  <c r="N485" i="13"/>
  <c r="N486" i="13"/>
  <c r="N487" i="13"/>
  <c r="N488" i="13"/>
  <c r="N489" i="13"/>
  <c r="N490" i="13"/>
  <c r="N491" i="13"/>
  <c r="N492" i="13"/>
  <c r="N493" i="13"/>
  <c r="N494" i="13"/>
  <c r="N495" i="13"/>
  <c r="N496" i="13"/>
  <c r="N497" i="13"/>
  <c r="N498" i="13"/>
  <c r="N499" i="13"/>
  <c r="N500" i="13"/>
  <c r="N501" i="13"/>
  <c r="N502" i="13"/>
  <c r="N503" i="13"/>
  <c r="N504" i="13"/>
  <c r="N505" i="13"/>
  <c r="N506" i="13"/>
  <c r="N507" i="13"/>
  <c r="N508" i="13"/>
  <c r="N509" i="13"/>
  <c r="N510" i="13"/>
  <c r="N511" i="13"/>
  <c r="N512" i="13"/>
  <c r="N513" i="13"/>
  <c r="N514" i="13"/>
  <c r="N515" i="13"/>
  <c r="N516" i="13"/>
  <c r="N517" i="13"/>
  <c r="N518" i="13"/>
  <c r="N519" i="13"/>
  <c r="N520" i="13"/>
  <c r="N521" i="13"/>
  <c r="N522" i="13"/>
  <c r="N523" i="13"/>
  <c r="N524" i="13"/>
  <c r="N525" i="13"/>
  <c r="N526" i="13"/>
  <c r="N527" i="13"/>
  <c r="N528" i="13"/>
  <c r="N529" i="13"/>
  <c r="N530" i="13"/>
  <c r="N531" i="13"/>
  <c r="N532" i="13"/>
  <c r="N533" i="13"/>
  <c r="N534" i="13"/>
  <c r="N535" i="13"/>
  <c r="N536" i="13"/>
  <c r="N537" i="13"/>
  <c r="N538" i="13"/>
  <c r="N539" i="13"/>
  <c r="N540" i="13"/>
  <c r="N541" i="13"/>
  <c r="N542" i="13"/>
  <c r="N543" i="13"/>
  <c r="N544" i="13"/>
  <c r="N545" i="13"/>
  <c r="N546" i="13"/>
  <c r="N547" i="13"/>
  <c r="N548" i="13"/>
  <c r="N549" i="13"/>
  <c r="N550" i="13"/>
  <c r="N551" i="13"/>
  <c r="N552" i="13"/>
  <c r="N553" i="13"/>
  <c r="N554" i="13"/>
  <c r="N555" i="13"/>
  <c r="N556" i="13"/>
  <c r="N557" i="13"/>
  <c r="N558" i="13"/>
  <c r="N559" i="13"/>
  <c r="N560" i="13"/>
  <c r="N561" i="13"/>
  <c r="N562" i="13"/>
  <c r="N563" i="13"/>
  <c r="N564" i="13"/>
  <c r="N565" i="13"/>
  <c r="N566" i="13"/>
  <c r="N567" i="13"/>
  <c r="N568" i="13"/>
  <c r="N569" i="13"/>
  <c r="N570" i="13"/>
  <c r="N571" i="13"/>
  <c r="N572" i="13"/>
  <c r="N573" i="13"/>
  <c r="N574" i="13"/>
  <c r="N575" i="13"/>
  <c r="N576" i="13"/>
  <c r="N577" i="13"/>
  <c r="N578" i="13"/>
  <c r="N579" i="13"/>
  <c r="N580" i="13"/>
  <c r="N581" i="13"/>
  <c r="N582" i="13"/>
  <c r="N583" i="13"/>
  <c r="N584" i="13"/>
  <c r="N585" i="13"/>
  <c r="N586" i="13"/>
  <c r="N587" i="13"/>
  <c r="N588" i="13"/>
  <c r="N589" i="13"/>
  <c r="N590" i="13"/>
  <c r="N591" i="13"/>
  <c r="N592" i="13"/>
  <c r="N593" i="13"/>
  <c r="N594" i="13"/>
  <c r="N595" i="13"/>
  <c r="N596" i="13"/>
  <c r="N597" i="13"/>
  <c r="N598" i="13"/>
  <c r="N599" i="13"/>
  <c r="N600" i="13"/>
  <c r="N601" i="13"/>
  <c r="N602" i="13"/>
  <c r="N603" i="13"/>
  <c r="N604" i="13"/>
  <c r="N605" i="13"/>
  <c r="N606" i="13"/>
  <c r="N607" i="13"/>
  <c r="N608" i="13"/>
  <c r="N609" i="13"/>
  <c r="N610" i="13"/>
  <c r="N611" i="13"/>
  <c r="N612" i="13"/>
  <c r="N613" i="13"/>
  <c r="N614" i="13"/>
  <c r="N615" i="13"/>
  <c r="N616" i="13"/>
  <c r="N617" i="13"/>
  <c r="N618" i="13"/>
  <c r="N619" i="13"/>
  <c r="N620" i="13"/>
  <c r="N621" i="13"/>
  <c r="N622" i="13"/>
  <c r="N623" i="13"/>
  <c r="N624" i="13"/>
  <c r="N625" i="13"/>
  <c r="N626" i="13"/>
  <c r="N627" i="13"/>
  <c r="N628" i="13"/>
  <c r="N629" i="13"/>
  <c r="N630" i="13"/>
  <c r="N631" i="13"/>
  <c r="N632" i="13"/>
  <c r="N633" i="13"/>
  <c r="N634" i="13"/>
  <c r="N635" i="13"/>
  <c r="N636" i="13"/>
  <c r="N637" i="13"/>
  <c r="N638" i="13"/>
  <c r="N639" i="13"/>
  <c r="N640" i="13"/>
  <c r="N641" i="13"/>
  <c r="N642" i="13"/>
  <c r="N643" i="13"/>
  <c r="N644" i="13"/>
  <c r="N645" i="13"/>
  <c r="N646" i="13"/>
  <c r="N647" i="13"/>
  <c r="N648" i="13"/>
  <c r="N649" i="13"/>
  <c r="N650" i="13"/>
  <c r="N651" i="13"/>
  <c r="N652" i="13"/>
  <c r="N653" i="13"/>
  <c r="N654" i="13"/>
  <c r="N655" i="13"/>
  <c r="N656" i="13"/>
  <c r="N657" i="13"/>
  <c r="N658" i="13"/>
  <c r="N659" i="13"/>
  <c r="N660" i="13"/>
  <c r="N661" i="13"/>
  <c r="N662" i="13"/>
  <c r="N663" i="13"/>
  <c r="N664" i="13"/>
  <c r="N665" i="13"/>
  <c r="N666" i="13"/>
  <c r="N667" i="13"/>
  <c r="N668" i="13"/>
  <c r="N669" i="13"/>
  <c r="N670" i="13"/>
  <c r="N671" i="13"/>
  <c r="N672" i="13"/>
  <c r="N673" i="13"/>
  <c r="N674" i="13"/>
  <c r="N675" i="13"/>
  <c r="N676" i="13"/>
  <c r="N677" i="13"/>
  <c r="N678" i="13"/>
  <c r="N679" i="13"/>
  <c r="N680" i="13"/>
  <c r="N681" i="13"/>
  <c r="N682" i="13"/>
  <c r="N683" i="13"/>
  <c r="N684" i="13"/>
  <c r="N685" i="13"/>
  <c r="N686" i="13"/>
  <c r="N687" i="13"/>
  <c r="N688" i="13"/>
  <c r="N689" i="13"/>
  <c r="N690" i="13"/>
  <c r="N691" i="13"/>
  <c r="N692" i="13"/>
  <c r="N693" i="13"/>
  <c r="N694" i="13"/>
  <c r="N695" i="13"/>
  <c r="N696" i="13"/>
  <c r="N697" i="13"/>
  <c r="N698" i="13"/>
  <c r="N699" i="13"/>
  <c r="N700" i="13"/>
  <c r="N701" i="13"/>
  <c r="N702" i="13"/>
  <c r="N703" i="13"/>
  <c r="N704" i="13"/>
  <c r="N705" i="13"/>
  <c r="N706" i="13"/>
  <c r="N707" i="13"/>
  <c r="N708" i="13"/>
  <c r="N709" i="13"/>
  <c r="N710" i="13"/>
  <c r="N711" i="13"/>
  <c r="N712" i="13"/>
  <c r="N713" i="13"/>
  <c r="N714" i="13"/>
  <c r="N715" i="13"/>
  <c r="N716" i="13"/>
  <c r="N717" i="13"/>
  <c r="N718" i="13"/>
  <c r="N719" i="13"/>
  <c r="N720" i="13"/>
  <c r="N721" i="13"/>
  <c r="N722" i="13"/>
  <c r="N723" i="13"/>
  <c r="N724" i="13"/>
  <c r="N725" i="13"/>
  <c r="N726" i="13"/>
  <c r="N727" i="13"/>
  <c r="N728" i="13"/>
  <c r="N729" i="13"/>
  <c r="N730" i="13"/>
  <c r="N731" i="13"/>
  <c r="N732" i="13"/>
  <c r="N733" i="13"/>
  <c r="N734" i="13"/>
  <c r="N735" i="13"/>
  <c r="N736" i="13"/>
  <c r="N737" i="13"/>
  <c r="N738" i="13"/>
  <c r="N739" i="13"/>
  <c r="N740" i="13"/>
  <c r="N741" i="13"/>
  <c r="N742" i="13"/>
  <c r="N743" i="13"/>
  <c r="N744" i="13"/>
  <c r="N745" i="13"/>
  <c r="N746" i="13"/>
  <c r="N747" i="13"/>
  <c r="N748" i="13"/>
  <c r="N749" i="13"/>
  <c r="N750" i="13"/>
  <c r="N751" i="13"/>
  <c r="N752" i="13"/>
  <c r="N753" i="13"/>
  <c r="N754" i="13"/>
  <c r="N755" i="13"/>
  <c r="N756" i="13"/>
  <c r="N757" i="13"/>
  <c r="N758" i="13"/>
  <c r="N759" i="13"/>
  <c r="N760" i="13"/>
  <c r="N761" i="13"/>
  <c r="N762" i="13"/>
  <c r="N763" i="13"/>
  <c r="N764" i="13"/>
  <c r="N765" i="13"/>
  <c r="N766" i="13"/>
  <c r="N767" i="13"/>
  <c r="N768" i="13"/>
  <c r="N769" i="13"/>
  <c r="N770" i="13"/>
  <c r="N771" i="13"/>
  <c r="N772" i="13"/>
  <c r="N773" i="13"/>
  <c r="N774" i="13"/>
  <c r="N775" i="13"/>
  <c r="N776" i="13"/>
  <c r="N777" i="13"/>
  <c r="N778" i="13"/>
  <c r="N779" i="13"/>
  <c r="N780" i="13"/>
  <c r="N781" i="13"/>
  <c r="N782" i="13"/>
  <c r="N783" i="13"/>
  <c r="N784" i="13"/>
  <c r="N785" i="13"/>
  <c r="N786" i="13"/>
  <c r="N787" i="13"/>
  <c r="N788" i="13"/>
  <c r="N789" i="13"/>
  <c r="N790" i="13"/>
  <c r="N791" i="13"/>
  <c r="N792" i="13"/>
  <c r="N793" i="13"/>
  <c r="N794" i="13"/>
  <c r="N795" i="13"/>
  <c r="N796" i="13"/>
  <c r="N797" i="13"/>
  <c r="N798" i="13"/>
  <c r="N799" i="13"/>
  <c r="N800" i="13"/>
  <c r="N801" i="13"/>
  <c r="N802" i="13"/>
  <c r="N803" i="13"/>
  <c r="N804" i="13"/>
  <c r="N805" i="13"/>
  <c r="N806" i="13"/>
  <c r="N807" i="13"/>
  <c r="N808" i="13"/>
  <c r="N809" i="13"/>
  <c r="N810" i="13"/>
  <c r="N811" i="13"/>
  <c r="N812" i="13"/>
  <c r="N813" i="13"/>
  <c r="N814" i="13"/>
  <c r="N815" i="13"/>
  <c r="N816" i="13"/>
  <c r="N817" i="13"/>
  <c r="N818" i="13"/>
  <c r="N819" i="13"/>
  <c r="N820" i="13"/>
  <c r="N821" i="13"/>
  <c r="N822" i="13"/>
  <c r="N823" i="13"/>
  <c r="N824" i="13"/>
  <c r="N825" i="13"/>
  <c r="N826" i="13"/>
  <c r="N827" i="13"/>
  <c r="N828" i="13"/>
  <c r="N829" i="13"/>
  <c r="N830" i="13"/>
  <c r="N831" i="13"/>
  <c r="N832" i="13"/>
  <c r="N833" i="13"/>
  <c r="N834" i="13"/>
  <c r="N835" i="13"/>
  <c r="N836" i="13"/>
  <c r="N837" i="13"/>
  <c r="N838" i="13"/>
  <c r="N839" i="13"/>
  <c r="N840" i="13"/>
  <c r="N841" i="13"/>
  <c r="N842" i="13"/>
  <c r="N843" i="13"/>
  <c r="N844" i="13"/>
  <c r="N845" i="13"/>
  <c r="N846" i="13"/>
  <c r="N847" i="13"/>
  <c r="N848" i="13"/>
  <c r="N849" i="13"/>
  <c r="N850" i="13"/>
  <c r="N851" i="13"/>
  <c r="N852" i="13"/>
  <c r="N853" i="13"/>
  <c r="N854" i="13"/>
  <c r="N855" i="13"/>
  <c r="N856" i="13"/>
  <c r="N857" i="13"/>
  <c r="N858" i="13"/>
  <c r="N859" i="13"/>
  <c r="N860" i="13"/>
  <c r="N861" i="13"/>
  <c r="N862" i="13"/>
  <c r="N863" i="13"/>
  <c r="N864" i="13"/>
  <c r="N865" i="13"/>
  <c r="N866" i="13"/>
  <c r="N867" i="13"/>
  <c r="N868" i="13"/>
  <c r="N869" i="13"/>
  <c r="N870" i="13"/>
  <c r="N871" i="13"/>
  <c r="N872" i="13"/>
  <c r="N873" i="13"/>
  <c r="N874" i="13"/>
  <c r="N875" i="13"/>
  <c r="N876" i="13"/>
  <c r="N877" i="13"/>
  <c r="N878" i="13"/>
  <c r="N879" i="13"/>
  <c r="N880" i="13"/>
  <c r="N881" i="13"/>
  <c r="N882" i="13"/>
  <c r="N883" i="13"/>
  <c r="N884" i="13"/>
  <c r="N885" i="13"/>
  <c r="N886" i="13"/>
  <c r="N887" i="13"/>
  <c r="N888" i="13"/>
  <c r="N889" i="13"/>
  <c r="N890" i="13"/>
  <c r="N891" i="13"/>
  <c r="N892" i="13"/>
  <c r="N893" i="13"/>
  <c r="N894" i="13"/>
  <c r="N895" i="13"/>
  <c r="N896" i="13"/>
  <c r="N897" i="13"/>
  <c r="N898" i="13"/>
  <c r="N899" i="13"/>
  <c r="N900" i="13"/>
  <c r="N901" i="13"/>
  <c r="N902" i="13"/>
  <c r="N903" i="13"/>
  <c r="N904" i="13"/>
  <c r="N905" i="13"/>
  <c r="N906" i="13"/>
  <c r="N907" i="13"/>
  <c r="N908" i="13"/>
  <c r="N909" i="13"/>
  <c r="N910" i="13"/>
  <c r="N911" i="13"/>
  <c r="N912" i="13"/>
  <c r="N913" i="13"/>
  <c r="N914" i="13"/>
  <c r="N915" i="13"/>
  <c r="N916" i="13"/>
  <c r="N917" i="13"/>
  <c r="N918" i="13"/>
  <c r="N919" i="13"/>
  <c r="N920" i="13"/>
  <c r="N921" i="13"/>
  <c r="N922" i="13"/>
  <c r="N923" i="13"/>
  <c r="N924" i="13"/>
  <c r="N925" i="13"/>
  <c r="N926" i="13"/>
  <c r="N927" i="13"/>
  <c r="N928" i="13"/>
  <c r="N929" i="13"/>
  <c r="N930" i="13"/>
  <c r="N931" i="13"/>
  <c r="N932" i="13"/>
  <c r="N933" i="13"/>
  <c r="N934" i="13"/>
  <c r="N935" i="13"/>
  <c r="N936" i="13"/>
  <c r="N937" i="13"/>
  <c r="N938" i="13"/>
  <c r="N939" i="13"/>
  <c r="N940" i="13"/>
  <c r="N941" i="13"/>
  <c r="N942" i="13"/>
  <c r="N943" i="13"/>
  <c r="N944" i="13"/>
  <c r="N945" i="13"/>
  <c r="N946" i="13"/>
  <c r="N947" i="13"/>
  <c r="N948" i="13"/>
  <c r="N949" i="13"/>
  <c r="N950" i="13"/>
  <c r="N951" i="13"/>
  <c r="N952" i="13"/>
  <c r="N953" i="13"/>
  <c r="N954" i="13"/>
  <c r="N955" i="13"/>
  <c r="N956" i="13"/>
  <c r="N957" i="13"/>
  <c r="N958" i="13"/>
  <c r="N959" i="13"/>
  <c r="N960" i="13"/>
  <c r="N961" i="13"/>
  <c r="N962" i="13"/>
  <c r="N963" i="13"/>
  <c r="N964" i="13"/>
  <c r="N965" i="13"/>
  <c r="N966" i="13"/>
  <c r="N967" i="13"/>
  <c r="N968" i="13"/>
  <c r="N969" i="13"/>
  <c r="N970" i="13"/>
  <c r="N971" i="13"/>
  <c r="N972" i="13"/>
  <c r="N973" i="13"/>
  <c r="N974" i="13"/>
  <c r="N975" i="13"/>
  <c r="N976" i="13"/>
  <c r="N977" i="13"/>
  <c r="N978" i="13"/>
  <c r="N979" i="13"/>
  <c r="N980" i="13"/>
  <c r="N981" i="13"/>
  <c r="N982" i="13"/>
  <c r="N983" i="13"/>
  <c r="N984" i="13"/>
  <c r="N985" i="13"/>
  <c r="N986" i="13"/>
  <c r="N987" i="13"/>
  <c r="N988" i="13"/>
  <c r="N989" i="13"/>
  <c r="N990" i="13"/>
  <c r="N991" i="13"/>
  <c r="N992" i="13"/>
  <c r="N993" i="13"/>
  <c r="N994" i="13"/>
  <c r="N995" i="13"/>
  <c r="N996" i="13"/>
  <c r="N997" i="13"/>
  <c r="N998" i="13"/>
  <c r="N999" i="13"/>
  <c r="N1000" i="13"/>
  <c r="N1001" i="13"/>
  <c r="N1002" i="13"/>
  <c r="N1003" i="13"/>
  <c r="N1004" i="13"/>
  <c r="N1005" i="13"/>
  <c r="N1006" i="13"/>
  <c r="N1007" i="13"/>
  <c r="N1008" i="13"/>
  <c r="N1009" i="13"/>
  <c r="N1010" i="13"/>
  <c r="N1011" i="13"/>
  <c r="N1012" i="13"/>
  <c r="N1013" i="13"/>
  <c r="N1014" i="13"/>
  <c r="N1015" i="13"/>
  <c r="N1016" i="13"/>
  <c r="N1017" i="13"/>
  <c r="N1018" i="13"/>
  <c r="N1019" i="13"/>
  <c r="N1020" i="13"/>
  <c r="N1021" i="13"/>
  <c r="N1022" i="13"/>
  <c r="N1023" i="13"/>
  <c r="N1024" i="13"/>
  <c r="N1025" i="13"/>
  <c r="N1026" i="13"/>
  <c r="N1027" i="13"/>
  <c r="N1028" i="13"/>
  <c r="N1029" i="13"/>
  <c r="N1030" i="13"/>
  <c r="N1031" i="13"/>
  <c r="N1032" i="13"/>
  <c r="N1033" i="13"/>
  <c r="N1034" i="13"/>
  <c r="N1035" i="13"/>
  <c r="N1036" i="13"/>
  <c r="N1037" i="13"/>
  <c r="N1038" i="13"/>
  <c r="N1039" i="13"/>
  <c r="N1040" i="13"/>
  <c r="N1041" i="13"/>
  <c r="N1042" i="13"/>
  <c r="N1043" i="13"/>
  <c r="N1044" i="13"/>
  <c r="N1045" i="13"/>
  <c r="N1046" i="13"/>
  <c r="N1047" i="13"/>
  <c r="N1048" i="13"/>
  <c r="N1049" i="13"/>
  <c r="N1050" i="13"/>
  <c r="N1051" i="13"/>
  <c r="N1052" i="13"/>
  <c r="N1053" i="13"/>
  <c r="N1054" i="13"/>
  <c r="N1055" i="13"/>
  <c r="N1056" i="13"/>
  <c r="N1057" i="13"/>
  <c r="N1058" i="13"/>
  <c r="N1059" i="13"/>
  <c r="N1060" i="13"/>
  <c r="N1061" i="13"/>
  <c r="N1062" i="13"/>
  <c r="N1063" i="13"/>
  <c r="N1064" i="13"/>
  <c r="N1065" i="13"/>
  <c r="N1066" i="13"/>
  <c r="N1067" i="13"/>
  <c r="N1068" i="13"/>
  <c r="N1069" i="13"/>
  <c r="N1070" i="13"/>
  <c r="N1071" i="13"/>
  <c r="N1072" i="13"/>
  <c r="N1073" i="13"/>
  <c r="N1074" i="13"/>
  <c r="N1075" i="13"/>
  <c r="N1076" i="13"/>
  <c r="N1077" i="13"/>
  <c r="N1078" i="13"/>
  <c r="N1079" i="13"/>
  <c r="N1080" i="13"/>
  <c r="N1081" i="13"/>
  <c r="N1082" i="13"/>
  <c r="N1083" i="13"/>
  <c r="N1084" i="13"/>
  <c r="N1085" i="13"/>
  <c r="N1086" i="13"/>
  <c r="N1087" i="13"/>
  <c r="N1088" i="13"/>
  <c r="N1089" i="13"/>
  <c r="N1090" i="13"/>
  <c r="N1091" i="13"/>
  <c r="N1092" i="13"/>
  <c r="N1093" i="13"/>
  <c r="N1094" i="13"/>
  <c r="N1095" i="13"/>
  <c r="N1096" i="13"/>
  <c r="N1097" i="13"/>
  <c r="N1098" i="13"/>
  <c r="N1099" i="13"/>
  <c r="N1100" i="13"/>
  <c r="N1101" i="13"/>
  <c r="N1102" i="13"/>
  <c r="N1103" i="13"/>
  <c r="N1104" i="13"/>
  <c r="N1105" i="13"/>
  <c r="N1106" i="13"/>
  <c r="N1107" i="13"/>
  <c r="N1108" i="13"/>
  <c r="N1109" i="13"/>
  <c r="N1110" i="13"/>
  <c r="N1111" i="13"/>
  <c r="N1112" i="13"/>
  <c r="N1113" i="13"/>
  <c r="N1114" i="13"/>
  <c r="N1115" i="13"/>
  <c r="N1116" i="13"/>
  <c r="N1117" i="13"/>
  <c r="N1118" i="13"/>
  <c r="N1119" i="13"/>
  <c r="N1120" i="13"/>
  <c r="N1121" i="13"/>
  <c r="N1122" i="13"/>
  <c r="N1123" i="13"/>
  <c r="N1124" i="13"/>
  <c r="N1125" i="13"/>
  <c r="N1126" i="13"/>
  <c r="N1127" i="13"/>
  <c r="N1128" i="13"/>
  <c r="N1129" i="13"/>
  <c r="N1130" i="13"/>
  <c r="N1131" i="13"/>
  <c r="N1132" i="13"/>
  <c r="N1133" i="13"/>
  <c r="N1134" i="13"/>
  <c r="N1135" i="13"/>
  <c r="N1136" i="13"/>
  <c r="N1137" i="13"/>
  <c r="N1138" i="13"/>
  <c r="N1139" i="13"/>
  <c r="N1140" i="13"/>
  <c r="N1141" i="13"/>
  <c r="N1142" i="13"/>
  <c r="N1143" i="13"/>
  <c r="N1144" i="13"/>
  <c r="N1145" i="13"/>
  <c r="N1146" i="13"/>
  <c r="N1147" i="13"/>
  <c r="N1148" i="13"/>
  <c r="N1149" i="13"/>
  <c r="N1150" i="13"/>
  <c r="N1151" i="13"/>
  <c r="N1152" i="13"/>
  <c r="N1153" i="13"/>
  <c r="N1154" i="13"/>
  <c r="N1155" i="13"/>
  <c r="N1156" i="13"/>
  <c r="N1157" i="13"/>
  <c r="N1158" i="13"/>
  <c r="N1159" i="13"/>
  <c r="N1160" i="13"/>
  <c r="N1161" i="13"/>
  <c r="N1162" i="13"/>
  <c r="N1163" i="13"/>
  <c r="N1164" i="13"/>
  <c r="N1165" i="13"/>
  <c r="N1166" i="13"/>
  <c r="N1167" i="13"/>
  <c r="N1168" i="13"/>
  <c r="N1169" i="13"/>
  <c r="N1170" i="13"/>
  <c r="N1171" i="13"/>
  <c r="N1172" i="13"/>
  <c r="N1173" i="13"/>
  <c r="N1174" i="13"/>
  <c r="N1175" i="13"/>
  <c r="N1176" i="13"/>
  <c r="N1177" i="13"/>
  <c r="N1178" i="13"/>
  <c r="N1179" i="13"/>
  <c r="N1180" i="13"/>
  <c r="N1181" i="13"/>
  <c r="N1182" i="13"/>
  <c r="N1183" i="13"/>
  <c r="N1184" i="13"/>
  <c r="N1185" i="13"/>
  <c r="N1186" i="13"/>
  <c r="N1187" i="13"/>
  <c r="N1188" i="13"/>
  <c r="N1189" i="13"/>
  <c r="N1190" i="13"/>
  <c r="N1191" i="13"/>
  <c r="N1192" i="13"/>
  <c r="N1193" i="13"/>
  <c r="N1194" i="13"/>
  <c r="N1195" i="13"/>
  <c r="N1196" i="13"/>
  <c r="N1197" i="13"/>
  <c r="N1198" i="13"/>
  <c r="N1199" i="13"/>
  <c r="N1200" i="13"/>
  <c r="N1201" i="13"/>
  <c r="N1202" i="13"/>
  <c r="N1203" i="13"/>
  <c r="N1204" i="13"/>
  <c r="N1205" i="13"/>
  <c r="N1206" i="13"/>
  <c r="N1207" i="13"/>
  <c r="N1208" i="13"/>
  <c r="N1209" i="13"/>
  <c r="N1210" i="13"/>
  <c r="N1211" i="13"/>
  <c r="N1212" i="13"/>
  <c r="N1213" i="13"/>
  <c r="N1214" i="13"/>
  <c r="N1215" i="13"/>
  <c r="N1216" i="13"/>
  <c r="N1217" i="13"/>
  <c r="N1218" i="13"/>
  <c r="N1219" i="13"/>
  <c r="N1220" i="13"/>
  <c r="N1221" i="13"/>
  <c r="N1222" i="13"/>
  <c r="N1223" i="13"/>
  <c r="N1224" i="13"/>
  <c r="N1225" i="13"/>
  <c r="N1226" i="13"/>
  <c r="N1227" i="13"/>
  <c r="N1228" i="13"/>
  <c r="N1229" i="13"/>
  <c r="N1230" i="13"/>
  <c r="N1231" i="13"/>
  <c r="N1232" i="13"/>
  <c r="N1233" i="13"/>
  <c r="N1234" i="13"/>
  <c r="N1235" i="13"/>
  <c r="N1236" i="13"/>
  <c r="N1237" i="13"/>
  <c r="N1238" i="13"/>
  <c r="N1239" i="13"/>
  <c r="N1240" i="13"/>
  <c r="N1241" i="13"/>
  <c r="N1242" i="13"/>
  <c r="N1243" i="13"/>
  <c r="N1244" i="13"/>
  <c r="N1245" i="13"/>
  <c r="N1246" i="13"/>
  <c r="N1247" i="13"/>
  <c r="N1248" i="13"/>
  <c r="N1249" i="13"/>
  <c r="N1250" i="13"/>
  <c r="N1251" i="13"/>
  <c r="N1252" i="13"/>
  <c r="N1253" i="13"/>
  <c r="N1254" i="13"/>
  <c r="N1255" i="13"/>
  <c r="N1256" i="13"/>
  <c r="N1257" i="13"/>
  <c r="N1258" i="13"/>
  <c r="N1259" i="13"/>
  <c r="N1260" i="13"/>
  <c r="N1261" i="13"/>
  <c r="N1262" i="13"/>
  <c r="N1263" i="13"/>
  <c r="N1264" i="13"/>
  <c r="N1265" i="13"/>
  <c r="N1266" i="13"/>
  <c r="N1267" i="13"/>
  <c r="N1268" i="13"/>
  <c r="N1269" i="13"/>
  <c r="N1270" i="13"/>
  <c r="N1271" i="13"/>
  <c r="N1272" i="13"/>
  <c r="N1273" i="13"/>
  <c r="N1274" i="13"/>
  <c r="N1275" i="13"/>
  <c r="N1276" i="13"/>
  <c r="N1277" i="13"/>
  <c r="N1278" i="13"/>
  <c r="N1279" i="13"/>
  <c r="N1280" i="13"/>
  <c r="N1281" i="13"/>
  <c r="N1282" i="13"/>
  <c r="N1283" i="13"/>
  <c r="N1284" i="13"/>
  <c r="N1285" i="13"/>
  <c r="N1286" i="13"/>
  <c r="N1287" i="13"/>
  <c r="N1288" i="13"/>
  <c r="N1289" i="13"/>
  <c r="N1290" i="13"/>
  <c r="N1291" i="13"/>
  <c r="N1292" i="13"/>
  <c r="N1293" i="13"/>
  <c r="N1294" i="13"/>
  <c r="N1295" i="13"/>
  <c r="N1296" i="13"/>
  <c r="N1297" i="13"/>
  <c r="N1298" i="13"/>
  <c r="N1299" i="13"/>
  <c r="N1300" i="13"/>
  <c r="N1301" i="13"/>
  <c r="N1302" i="13"/>
  <c r="N1303" i="13"/>
  <c r="N1304" i="13"/>
  <c r="N1305" i="13"/>
  <c r="N1306" i="13"/>
  <c r="N1307" i="13"/>
  <c r="N1308" i="13"/>
  <c r="N1309" i="13"/>
  <c r="N1310" i="13"/>
  <c r="N1311" i="13"/>
  <c r="N1312" i="13"/>
  <c r="N1313" i="13"/>
  <c r="N1314" i="13"/>
  <c r="N1315" i="13"/>
  <c r="N1316" i="13"/>
  <c r="N1317" i="13"/>
  <c r="N1318" i="13"/>
  <c r="N1319" i="13"/>
  <c r="N1320" i="13"/>
  <c r="N1321" i="13"/>
  <c r="N1322" i="13"/>
  <c r="N1323" i="13"/>
  <c r="N1324" i="13"/>
  <c r="N1325" i="13"/>
  <c r="N1326" i="13"/>
  <c r="N1327" i="13"/>
  <c r="N1328" i="13"/>
  <c r="N1329" i="13"/>
  <c r="N1330" i="13"/>
  <c r="N1331" i="13"/>
  <c r="N1332" i="13"/>
  <c r="N1333" i="13"/>
  <c r="N1334" i="13"/>
  <c r="N1335" i="13"/>
  <c r="N1336" i="13"/>
  <c r="N1337" i="13"/>
  <c r="N1338" i="13"/>
  <c r="N1339" i="13"/>
  <c r="N1340" i="13"/>
  <c r="N1341" i="13"/>
  <c r="N1342" i="13"/>
  <c r="N1343" i="13"/>
  <c r="N1344" i="13"/>
  <c r="N1345" i="13"/>
  <c r="N1346" i="13"/>
  <c r="N1347" i="13"/>
  <c r="N1348" i="13"/>
  <c r="N1349" i="13"/>
  <c r="N1350" i="13"/>
  <c r="N1351" i="13"/>
  <c r="N1352" i="13"/>
  <c r="N1353" i="13"/>
  <c r="N1354" i="13"/>
  <c r="N1355" i="13"/>
  <c r="N1356" i="13"/>
  <c r="N1357" i="13"/>
  <c r="N1358" i="13"/>
  <c r="N1359" i="13"/>
  <c r="N1360" i="13"/>
  <c r="N1361" i="13"/>
  <c r="N1362" i="13"/>
  <c r="N1363" i="13"/>
  <c r="N1364" i="13"/>
  <c r="N1365" i="13"/>
  <c r="N1366" i="13"/>
  <c r="N1367" i="13"/>
  <c r="N1368" i="13"/>
  <c r="N1369" i="13"/>
  <c r="N1370" i="13"/>
  <c r="N1371" i="13"/>
  <c r="N1372" i="13"/>
  <c r="N1373" i="13"/>
  <c r="N1374" i="13"/>
  <c r="N1375" i="13"/>
  <c r="N1376" i="13"/>
  <c r="N1377" i="13"/>
  <c r="N1378" i="13"/>
  <c r="N1379" i="13"/>
  <c r="N1380" i="13"/>
  <c r="N1381" i="13"/>
  <c r="N1382" i="13"/>
  <c r="N1383" i="13"/>
  <c r="N1384" i="13"/>
  <c r="N1385" i="13"/>
  <c r="N1386" i="13"/>
  <c r="N1387" i="13"/>
  <c r="N1388" i="13"/>
  <c r="N1389" i="13"/>
  <c r="N1390" i="13"/>
  <c r="N1391" i="13"/>
  <c r="N1392" i="13"/>
  <c r="N1393" i="13"/>
  <c r="N1394" i="13"/>
  <c r="N1395" i="13"/>
  <c r="N1396" i="13"/>
  <c r="N1397" i="13"/>
  <c r="N1398" i="13"/>
  <c r="N1399" i="13"/>
  <c r="N1400" i="13"/>
  <c r="N1401" i="13"/>
  <c r="N1402" i="13"/>
  <c r="N1403" i="13"/>
  <c r="N1404" i="13"/>
  <c r="N1405" i="13"/>
  <c r="N1406" i="13"/>
  <c r="N1407" i="13"/>
  <c r="N1408" i="13"/>
  <c r="N1409" i="13"/>
  <c r="N1410" i="13"/>
  <c r="N1411" i="13"/>
  <c r="N1412" i="13"/>
  <c r="N1413" i="13"/>
  <c r="N1414" i="13"/>
  <c r="N1415" i="13"/>
  <c r="N1416" i="13"/>
  <c r="N1417" i="13"/>
  <c r="N1418" i="13"/>
  <c r="N1419" i="13"/>
  <c r="N1420" i="13"/>
  <c r="N1421" i="13"/>
  <c r="N1422" i="13"/>
  <c r="N1423" i="13"/>
  <c r="N1424" i="13"/>
  <c r="N1425" i="13"/>
  <c r="N1426" i="13"/>
  <c r="N1427" i="13"/>
  <c r="N1428" i="13"/>
  <c r="N1429" i="13"/>
  <c r="N1430" i="13"/>
  <c r="N1431" i="13"/>
  <c r="N1432" i="13"/>
  <c r="N1433" i="13"/>
  <c r="N1434" i="13"/>
  <c r="N1435" i="13"/>
  <c r="N1436" i="13"/>
  <c r="N1437" i="13"/>
  <c r="N1438" i="13"/>
  <c r="N1439" i="13"/>
  <c r="N1440" i="13"/>
  <c r="N1441" i="13"/>
  <c r="N1442" i="13"/>
  <c r="N1443" i="13"/>
  <c r="N1444" i="13"/>
  <c r="N1445" i="13"/>
  <c r="N1446" i="13"/>
  <c r="N1447" i="13"/>
  <c r="N1448" i="13"/>
  <c r="N1449" i="13"/>
  <c r="N1450" i="13"/>
  <c r="N1451" i="13"/>
  <c r="N1452" i="13"/>
  <c r="N1453" i="13"/>
  <c r="N1454" i="13"/>
  <c r="N1455" i="13"/>
  <c r="N1456" i="13"/>
  <c r="N1457" i="13"/>
  <c r="N1458" i="13"/>
  <c r="N1459" i="13"/>
  <c r="N1460" i="13"/>
  <c r="N1461" i="13"/>
  <c r="N1462" i="13"/>
  <c r="N1463" i="13"/>
  <c r="N1464" i="13"/>
  <c r="N1465" i="13"/>
  <c r="N1466" i="13"/>
  <c r="N1467" i="13"/>
  <c r="N1468" i="13"/>
  <c r="N1469" i="13"/>
  <c r="N1470" i="13"/>
  <c r="N1471" i="13"/>
  <c r="N1472" i="13"/>
  <c r="N1473" i="13"/>
  <c r="N1474" i="13"/>
  <c r="N1475" i="13"/>
  <c r="N1476" i="13"/>
  <c r="N1477" i="13"/>
  <c r="N1478" i="13"/>
  <c r="N1479" i="13"/>
  <c r="N1480" i="13"/>
  <c r="N1481" i="13"/>
  <c r="N1482" i="13"/>
  <c r="N1483" i="13"/>
  <c r="N1484" i="13"/>
  <c r="N1485" i="13"/>
  <c r="N1486" i="13"/>
  <c r="N1487" i="13"/>
  <c r="N1488" i="13"/>
  <c r="N1489" i="13"/>
  <c r="N1490" i="13"/>
  <c r="N1491" i="13"/>
  <c r="N1492" i="13"/>
  <c r="N1493" i="13"/>
  <c r="N1494" i="13"/>
  <c r="N1495" i="13"/>
  <c r="N1496" i="13"/>
  <c r="N1497" i="13"/>
  <c r="N1498" i="13"/>
  <c r="N1499" i="13"/>
  <c r="N1500" i="13"/>
  <c r="N1501" i="13"/>
  <c r="N1502" i="13"/>
  <c r="N1503" i="13"/>
  <c r="N1504" i="13"/>
  <c r="N1505" i="13"/>
  <c r="N1506" i="13"/>
  <c r="N1507" i="13"/>
  <c r="N1508" i="13"/>
  <c r="N1509" i="13"/>
  <c r="N1510" i="13"/>
  <c r="N1511" i="13"/>
  <c r="N1512" i="13"/>
  <c r="N1513" i="13"/>
  <c r="N1514" i="13"/>
  <c r="N1515" i="13"/>
  <c r="N1516" i="13"/>
  <c r="N1517" i="13"/>
  <c r="N1518" i="13"/>
  <c r="N1519" i="13"/>
  <c r="N1520" i="13"/>
  <c r="N1521" i="13"/>
  <c r="N1522" i="13"/>
  <c r="N1523" i="13"/>
  <c r="N1524" i="13"/>
  <c r="N1525" i="13"/>
  <c r="N1526" i="13"/>
  <c r="N1527" i="13"/>
  <c r="N1528" i="13"/>
  <c r="N1529" i="13"/>
  <c r="N1530" i="13"/>
  <c r="N1531" i="13"/>
  <c r="N1532" i="13"/>
  <c r="N1533" i="13"/>
  <c r="N1534" i="13"/>
  <c r="N1535" i="13"/>
  <c r="N1536" i="13"/>
  <c r="N1537" i="13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392" i="13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478" i="13"/>
  <c r="L479" i="13"/>
  <c r="L480" i="13"/>
  <c r="L481" i="13"/>
  <c r="L482" i="13"/>
  <c r="L483" i="13"/>
  <c r="L484" i="13"/>
  <c r="L485" i="13"/>
  <c r="L486" i="13"/>
  <c r="L487" i="13"/>
  <c r="L488" i="13"/>
  <c r="L489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550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565" i="13"/>
  <c r="L566" i="13"/>
  <c r="L567" i="13"/>
  <c r="L568" i="13"/>
  <c r="L569" i="13"/>
  <c r="L570" i="13"/>
  <c r="L571" i="13"/>
  <c r="L572" i="13"/>
  <c r="L573" i="13"/>
  <c r="L574" i="13"/>
  <c r="L575" i="13"/>
  <c r="L576" i="13"/>
  <c r="L577" i="13"/>
  <c r="L578" i="13"/>
  <c r="L579" i="13"/>
  <c r="L580" i="13"/>
  <c r="L581" i="13"/>
  <c r="L582" i="13"/>
  <c r="L583" i="13"/>
  <c r="L584" i="13"/>
  <c r="L585" i="13"/>
  <c r="L586" i="13"/>
  <c r="L587" i="13"/>
  <c r="L588" i="13"/>
  <c r="L589" i="13"/>
  <c r="L590" i="13"/>
  <c r="L591" i="13"/>
  <c r="L592" i="13"/>
  <c r="L593" i="13"/>
  <c r="L594" i="13"/>
  <c r="L595" i="13"/>
  <c r="L596" i="13"/>
  <c r="L597" i="13"/>
  <c r="L598" i="13"/>
  <c r="L599" i="13"/>
  <c r="L600" i="13"/>
  <c r="L601" i="13"/>
  <c r="L602" i="13"/>
  <c r="L603" i="13"/>
  <c r="L604" i="13"/>
  <c r="L605" i="13"/>
  <c r="L606" i="13"/>
  <c r="L607" i="13"/>
  <c r="L608" i="13"/>
  <c r="L609" i="13"/>
  <c r="L610" i="13"/>
  <c r="L611" i="13"/>
  <c r="L612" i="13"/>
  <c r="L613" i="13"/>
  <c r="L614" i="13"/>
  <c r="L615" i="13"/>
  <c r="L616" i="13"/>
  <c r="L617" i="13"/>
  <c r="L618" i="13"/>
  <c r="L619" i="13"/>
  <c r="L620" i="13"/>
  <c r="L621" i="13"/>
  <c r="L622" i="13"/>
  <c r="L623" i="13"/>
  <c r="L624" i="13"/>
  <c r="L625" i="13"/>
  <c r="L626" i="13"/>
  <c r="L627" i="13"/>
  <c r="L628" i="13"/>
  <c r="L629" i="13"/>
  <c r="L630" i="13"/>
  <c r="L631" i="13"/>
  <c r="L632" i="13"/>
  <c r="L633" i="13"/>
  <c r="L634" i="13"/>
  <c r="L635" i="13"/>
  <c r="L636" i="13"/>
  <c r="L637" i="13"/>
  <c r="L638" i="13"/>
  <c r="L639" i="13"/>
  <c r="L640" i="13"/>
  <c r="L641" i="13"/>
  <c r="L642" i="13"/>
  <c r="L643" i="13"/>
  <c r="L644" i="13"/>
  <c r="L645" i="13"/>
  <c r="L646" i="13"/>
  <c r="L647" i="13"/>
  <c r="L648" i="13"/>
  <c r="L649" i="13"/>
  <c r="L650" i="13"/>
  <c r="L651" i="13"/>
  <c r="L652" i="13"/>
  <c r="L653" i="13"/>
  <c r="L654" i="13"/>
  <c r="L655" i="13"/>
  <c r="L656" i="13"/>
  <c r="L657" i="13"/>
  <c r="L658" i="13"/>
  <c r="L659" i="13"/>
  <c r="L660" i="13"/>
  <c r="L661" i="13"/>
  <c r="L662" i="13"/>
  <c r="L663" i="13"/>
  <c r="L664" i="13"/>
  <c r="L665" i="13"/>
  <c r="L666" i="13"/>
  <c r="L667" i="13"/>
  <c r="L668" i="13"/>
  <c r="L669" i="13"/>
  <c r="L670" i="13"/>
  <c r="L671" i="13"/>
  <c r="L672" i="13"/>
  <c r="L673" i="13"/>
  <c r="L674" i="13"/>
  <c r="L675" i="13"/>
  <c r="L676" i="13"/>
  <c r="L677" i="13"/>
  <c r="L678" i="13"/>
  <c r="L679" i="13"/>
  <c r="L680" i="13"/>
  <c r="L681" i="13"/>
  <c r="L682" i="13"/>
  <c r="L683" i="13"/>
  <c r="L684" i="13"/>
  <c r="L685" i="13"/>
  <c r="L686" i="13"/>
  <c r="L687" i="13"/>
  <c r="L688" i="13"/>
  <c r="L689" i="13"/>
  <c r="L690" i="13"/>
  <c r="L691" i="13"/>
  <c r="L692" i="13"/>
  <c r="L693" i="13"/>
  <c r="L694" i="13"/>
  <c r="L695" i="13"/>
  <c r="L696" i="13"/>
  <c r="L697" i="13"/>
  <c r="L698" i="13"/>
  <c r="L699" i="13"/>
  <c r="L700" i="13"/>
  <c r="L701" i="13"/>
  <c r="L702" i="13"/>
  <c r="L703" i="13"/>
  <c r="L704" i="13"/>
  <c r="L705" i="13"/>
  <c r="L706" i="13"/>
  <c r="L707" i="13"/>
  <c r="L708" i="13"/>
  <c r="L709" i="13"/>
  <c r="L710" i="13"/>
  <c r="L711" i="13"/>
  <c r="L712" i="13"/>
  <c r="L713" i="13"/>
  <c r="L714" i="13"/>
  <c r="L715" i="13"/>
  <c r="L716" i="13"/>
  <c r="L717" i="13"/>
  <c r="L718" i="13"/>
  <c r="L719" i="13"/>
  <c r="L720" i="13"/>
  <c r="L721" i="13"/>
  <c r="L722" i="13"/>
  <c r="L723" i="13"/>
  <c r="L724" i="13"/>
  <c r="L725" i="13"/>
  <c r="L726" i="13"/>
  <c r="L727" i="13"/>
  <c r="L728" i="13"/>
  <c r="L729" i="13"/>
  <c r="L730" i="13"/>
  <c r="L731" i="13"/>
  <c r="L732" i="13"/>
  <c r="L733" i="13"/>
  <c r="L734" i="13"/>
  <c r="L735" i="13"/>
  <c r="L736" i="13"/>
  <c r="L737" i="13"/>
  <c r="L738" i="13"/>
  <c r="L739" i="13"/>
  <c r="L740" i="13"/>
  <c r="L741" i="13"/>
  <c r="L742" i="13"/>
  <c r="L743" i="13"/>
  <c r="L744" i="13"/>
  <c r="L745" i="13"/>
  <c r="L746" i="13"/>
  <c r="L747" i="13"/>
  <c r="L748" i="13"/>
  <c r="L749" i="13"/>
  <c r="L750" i="13"/>
  <c r="L751" i="13"/>
  <c r="L752" i="13"/>
  <c r="L753" i="13"/>
  <c r="L754" i="13"/>
  <c r="L755" i="13"/>
  <c r="L756" i="13"/>
  <c r="L757" i="13"/>
  <c r="L758" i="13"/>
  <c r="L759" i="13"/>
  <c r="L760" i="13"/>
  <c r="L761" i="13"/>
  <c r="L762" i="13"/>
  <c r="L763" i="13"/>
  <c r="L764" i="13"/>
  <c r="L765" i="13"/>
  <c r="L766" i="13"/>
  <c r="L767" i="13"/>
  <c r="L768" i="13"/>
  <c r="L769" i="13"/>
  <c r="L770" i="13"/>
  <c r="L771" i="13"/>
  <c r="L772" i="13"/>
  <c r="L773" i="13"/>
  <c r="L774" i="13"/>
  <c r="L775" i="13"/>
  <c r="L776" i="13"/>
  <c r="L777" i="13"/>
  <c r="L778" i="13"/>
  <c r="L779" i="13"/>
  <c r="L780" i="13"/>
  <c r="L781" i="13"/>
  <c r="L782" i="13"/>
  <c r="L783" i="13"/>
  <c r="L784" i="13"/>
  <c r="L785" i="13"/>
  <c r="L786" i="13"/>
  <c r="L787" i="13"/>
  <c r="L788" i="13"/>
  <c r="L789" i="13"/>
  <c r="L790" i="13"/>
  <c r="L791" i="13"/>
  <c r="L792" i="13"/>
  <c r="L793" i="13"/>
  <c r="L794" i="13"/>
  <c r="L795" i="13"/>
  <c r="L796" i="13"/>
  <c r="L797" i="13"/>
  <c r="L798" i="13"/>
  <c r="L799" i="13"/>
  <c r="L800" i="13"/>
  <c r="L801" i="13"/>
  <c r="L802" i="13"/>
  <c r="L803" i="13"/>
  <c r="L804" i="13"/>
  <c r="L805" i="13"/>
  <c r="L806" i="13"/>
  <c r="L807" i="13"/>
  <c r="L808" i="13"/>
  <c r="L809" i="13"/>
  <c r="L810" i="13"/>
  <c r="L811" i="13"/>
  <c r="L812" i="13"/>
  <c r="L813" i="13"/>
  <c r="L814" i="13"/>
  <c r="L815" i="13"/>
  <c r="L816" i="13"/>
  <c r="L817" i="13"/>
  <c r="L818" i="13"/>
  <c r="L819" i="13"/>
  <c r="L820" i="13"/>
  <c r="L821" i="13"/>
  <c r="L822" i="13"/>
  <c r="L823" i="13"/>
  <c r="L824" i="13"/>
  <c r="L825" i="13"/>
  <c r="L826" i="13"/>
  <c r="L827" i="13"/>
  <c r="L828" i="13"/>
  <c r="L829" i="13"/>
  <c r="L830" i="13"/>
  <c r="L831" i="13"/>
  <c r="L832" i="13"/>
  <c r="L833" i="13"/>
  <c r="L834" i="13"/>
  <c r="L835" i="13"/>
  <c r="L836" i="13"/>
  <c r="L837" i="13"/>
  <c r="L838" i="13"/>
  <c r="L839" i="13"/>
  <c r="L840" i="13"/>
  <c r="L841" i="13"/>
  <c r="L842" i="13"/>
  <c r="L843" i="13"/>
  <c r="L844" i="13"/>
  <c r="L845" i="13"/>
  <c r="L846" i="13"/>
  <c r="L847" i="13"/>
  <c r="L848" i="13"/>
  <c r="L849" i="13"/>
  <c r="L850" i="13"/>
  <c r="L851" i="13"/>
  <c r="L852" i="13"/>
  <c r="L853" i="13"/>
  <c r="L854" i="13"/>
  <c r="L855" i="13"/>
  <c r="L856" i="13"/>
  <c r="L857" i="13"/>
  <c r="L858" i="13"/>
  <c r="L859" i="13"/>
  <c r="L860" i="13"/>
  <c r="L861" i="13"/>
  <c r="L862" i="13"/>
  <c r="L863" i="13"/>
  <c r="L864" i="13"/>
  <c r="L865" i="13"/>
  <c r="L866" i="13"/>
  <c r="L867" i="13"/>
  <c r="L868" i="13"/>
  <c r="L869" i="13"/>
  <c r="L870" i="13"/>
  <c r="L871" i="13"/>
  <c r="L872" i="13"/>
  <c r="L873" i="13"/>
  <c r="L874" i="13"/>
  <c r="L875" i="13"/>
  <c r="L876" i="13"/>
  <c r="L877" i="13"/>
  <c r="L878" i="13"/>
  <c r="L879" i="13"/>
  <c r="L880" i="13"/>
  <c r="L881" i="13"/>
  <c r="L882" i="13"/>
  <c r="L883" i="13"/>
  <c r="L884" i="13"/>
  <c r="L885" i="13"/>
  <c r="L886" i="13"/>
  <c r="L887" i="13"/>
  <c r="L888" i="13"/>
  <c r="L889" i="13"/>
  <c r="L890" i="13"/>
  <c r="L891" i="13"/>
  <c r="L892" i="13"/>
  <c r="L893" i="13"/>
  <c r="L894" i="13"/>
  <c r="L895" i="13"/>
  <c r="L896" i="13"/>
  <c r="L897" i="13"/>
  <c r="L898" i="13"/>
  <c r="L899" i="13"/>
  <c r="L900" i="13"/>
  <c r="L901" i="13"/>
  <c r="L902" i="13"/>
  <c r="L903" i="13"/>
  <c r="L904" i="13"/>
  <c r="L905" i="13"/>
  <c r="L906" i="13"/>
  <c r="L907" i="13"/>
  <c r="L908" i="13"/>
  <c r="L909" i="13"/>
  <c r="L910" i="13"/>
  <c r="L911" i="13"/>
  <c r="L912" i="13"/>
  <c r="L913" i="13"/>
  <c r="L914" i="13"/>
  <c r="L915" i="13"/>
  <c r="L916" i="13"/>
  <c r="L917" i="13"/>
  <c r="L918" i="13"/>
  <c r="L919" i="13"/>
  <c r="L920" i="13"/>
  <c r="L921" i="13"/>
  <c r="L922" i="13"/>
  <c r="L923" i="13"/>
  <c r="L924" i="13"/>
  <c r="L925" i="13"/>
  <c r="L926" i="13"/>
  <c r="L927" i="13"/>
  <c r="L928" i="13"/>
  <c r="L929" i="13"/>
  <c r="L930" i="13"/>
  <c r="L931" i="13"/>
  <c r="L932" i="13"/>
  <c r="L933" i="13"/>
  <c r="L934" i="13"/>
  <c r="L935" i="13"/>
  <c r="L936" i="13"/>
  <c r="L937" i="13"/>
  <c r="L938" i="13"/>
  <c r="L939" i="13"/>
  <c r="L940" i="13"/>
  <c r="L941" i="13"/>
  <c r="L942" i="13"/>
  <c r="L943" i="13"/>
  <c r="L944" i="13"/>
  <c r="L945" i="13"/>
  <c r="L946" i="13"/>
  <c r="L947" i="13"/>
  <c r="L948" i="13"/>
  <c r="L949" i="13"/>
  <c r="L950" i="13"/>
  <c r="L951" i="13"/>
  <c r="L952" i="13"/>
  <c r="L953" i="13"/>
  <c r="L954" i="13"/>
  <c r="L955" i="13"/>
  <c r="L956" i="13"/>
  <c r="L957" i="13"/>
  <c r="L958" i="13"/>
  <c r="L959" i="13"/>
  <c r="L960" i="13"/>
  <c r="L961" i="13"/>
  <c r="L962" i="13"/>
  <c r="L963" i="13"/>
  <c r="L964" i="13"/>
  <c r="L965" i="13"/>
  <c r="L966" i="13"/>
  <c r="L967" i="13"/>
  <c r="L968" i="13"/>
  <c r="L969" i="13"/>
  <c r="L970" i="13"/>
  <c r="L971" i="13"/>
  <c r="L972" i="13"/>
  <c r="L973" i="13"/>
  <c r="L974" i="13"/>
  <c r="L975" i="13"/>
  <c r="L976" i="13"/>
  <c r="L977" i="13"/>
  <c r="L978" i="13"/>
  <c r="L979" i="13"/>
  <c r="L980" i="13"/>
  <c r="L981" i="13"/>
  <c r="L982" i="13"/>
  <c r="L983" i="13"/>
  <c r="L984" i="13"/>
  <c r="L985" i="13"/>
  <c r="L986" i="13"/>
  <c r="L987" i="13"/>
  <c r="L988" i="13"/>
  <c r="L989" i="13"/>
  <c r="L990" i="13"/>
  <c r="L991" i="13"/>
  <c r="L992" i="13"/>
  <c r="L993" i="13"/>
  <c r="L994" i="13"/>
  <c r="L995" i="13"/>
  <c r="L996" i="13"/>
  <c r="L997" i="13"/>
  <c r="L998" i="13"/>
  <c r="L999" i="13"/>
  <c r="L1000" i="13"/>
  <c r="L1001" i="13"/>
  <c r="L1002" i="13"/>
  <c r="L1003" i="13"/>
  <c r="L1004" i="13"/>
  <c r="L1005" i="13"/>
  <c r="L1006" i="13"/>
  <c r="L1007" i="13"/>
  <c r="L1008" i="13"/>
  <c r="L1009" i="13"/>
  <c r="L1010" i="13"/>
  <c r="L1011" i="13"/>
  <c r="L1012" i="13"/>
  <c r="L1013" i="13"/>
  <c r="L1014" i="13"/>
  <c r="L1015" i="13"/>
  <c r="L1016" i="13"/>
  <c r="L1017" i="13"/>
  <c r="L1018" i="13"/>
  <c r="L1019" i="13"/>
  <c r="L1020" i="13"/>
  <c r="L1021" i="13"/>
  <c r="L1022" i="13"/>
  <c r="L1023" i="13"/>
  <c r="L1024" i="13"/>
  <c r="L1025" i="13"/>
  <c r="L1026" i="13"/>
  <c r="L1027" i="13"/>
  <c r="L1028" i="13"/>
  <c r="L1029" i="13"/>
  <c r="L1030" i="13"/>
  <c r="L1031" i="13"/>
  <c r="L1032" i="13"/>
  <c r="L1033" i="13"/>
  <c r="L1034" i="13"/>
  <c r="L1035" i="13"/>
  <c r="L1036" i="13"/>
  <c r="L1037" i="13"/>
  <c r="L1038" i="13"/>
  <c r="L1039" i="13"/>
  <c r="L1040" i="13"/>
  <c r="L1041" i="13"/>
  <c r="L1042" i="13"/>
  <c r="L1043" i="13"/>
  <c r="L1044" i="13"/>
  <c r="L1045" i="13"/>
  <c r="L1046" i="13"/>
  <c r="L1047" i="13"/>
  <c r="L1048" i="13"/>
  <c r="L1049" i="13"/>
  <c r="L1050" i="13"/>
  <c r="L1051" i="13"/>
  <c r="L1052" i="13"/>
  <c r="L1053" i="13"/>
  <c r="L1054" i="13"/>
  <c r="L1055" i="13"/>
  <c r="L1056" i="13"/>
  <c r="L1057" i="13"/>
  <c r="L1058" i="13"/>
  <c r="L1059" i="13"/>
  <c r="L1060" i="13"/>
  <c r="L1061" i="13"/>
  <c r="L1062" i="13"/>
  <c r="L1063" i="13"/>
  <c r="L1064" i="13"/>
  <c r="L1065" i="13"/>
  <c r="L1066" i="13"/>
  <c r="L1067" i="13"/>
  <c r="L1068" i="13"/>
  <c r="L1069" i="13"/>
  <c r="L1070" i="13"/>
  <c r="L1071" i="13"/>
  <c r="L1072" i="13"/>
  <c r="L1073" i="13"/>
  <c r="L1074" i="13"/>
  <c r="L1075" i="13"/>
  <c r="L1076" i="13"/>
  <c r="L1077" i="13"/>
  <c r="L1078" i="13"/>
  <c r="L1079" i="13"/>
  <c r="L1080" i="13"/>
  <c r="L1081" i="13"/>
  <c r="L1082" i="13"/>
  <c r="L1083" i="13"/>
  <c r="L1084" i="13"/>
  <c r="L1085" i="13"/>
  <c r="L1086" i="13"/>
  <c r="L1087" i="13"/>
  <c r="L1088" i="13"/>
  <c r="L1089" i="13"/>
  <c r="L1090" i="13"/>
  <c r="L1091" i="13"/>
  <c r="L1092" i="13"/>
  <c r="L1093" i="13"/>
  <c r="L1094" i="13"/>
  <c r="L1095" i="13"/>
  <c r="L1096" i="13"/>
  <c r="L1097" i="13"/>
  <c r="L1098" i="13"/>
  <c r="L1099" i="13"/>
  <c r="L1100" i="13"/>
  <c r="L1101" i="13"/>
  <c r="L1102" i="13"/>
  <c r="L1103" i="13"/>
  <c r="L1104" i="13"/>
  <c r="L1105" i="13"/>
  <c r="L1106" i="13"/>
  <c r="L1107" i="13"/>
  <c r="L1108" i="13"/>
  <c r="L1109" i="13"/>
  <c r="L1110" i="13"/>
  <c r="L1111" i="13"/>
  <c r="L1112" i="13"/>
  <c r="L1113" i="13"/>
  <c r="L1114" i="13"/>
  <c r="L1115" i="13"/>
  <c r="L1116" i="13"/>
  <c r="L1117" i="13"/>
  <c r="L1118" i="13"/>
  <c r="L1119" i="13"/>
  <c r="L1120" i="13"/>
  <c r="L1121" i="13"/>
  <c r="L1122" i="13"/>
  <c r="L1123" i="13"/>
  <c r="L1124" i="13"/>
  <c r="L1125" i="13"/>
  <c r="L1126" i="13"/>
  <c r="L1127" i="13"/>
  <c r="L1128" i="13"/>
  <c r="L1129" i="13"/>
  <c r="L1130" i="13"/>
  <c r="L1131" i="13"/>
  <c r="L1132" i="13"/>
  <c r="L1133" i="13"/>
  <c r="L1134" i="13"/>
  <c r="L1135" i="13"/>
  <c r="L1136" i="13"/>
  <c r="L1137" i="13"/>
  <c r="L1138" i="13"/>
  <c r="L1139" i="13"/>
  <c r="L1140" i="13"/>
  <c r="L1141" i="13"/>
  <c r="L1142" i="13"/>
  <c r="L1143" i="13"/>
  <c r="L1144" i="13"/>
  <c r="L1145" i="13"/>
  <c r="L1146" i="13"/>
  <c r="L1147" i="13"/>
  <c r="L1148" i="13"/>
  <c r="L1149" i="13"/>
  <c r="L1150" i="13"/>
  <c r="L1151" i="13"/>
  <c r="L1152" i="13"/>
  <c r="L1153" i="13"/>
  <c r="L1154" i="13"/>
  <c r="L1155" i="13"/>
  <c r="L1156" i="13"/>
  <c r="L1157" i="13"/>
  <c r="L1158" i="13"/>
  <c r="L1159" i="13"/>
  <c r="L1160" i="13"/>
  <c r="L1161" i="13"/>
  <c r="L1162" i="13"/>
  <c r="L1163" i="13"/>
  <c r="L1164" i="13"/>
  <c r="L1165" i="13"/>
  <c r="L1166" i="13"/>
  <c r="L1167" i="13"/>
  <c r="L1168" i="13"/>
  <c r="L1169" i="13"/>
  <c r="L1170" i="13"/>
  <c r="L1171" i="13"/>
  <c r="L1172" i="13"/>
  <c r="L1173" i="13"/>
  <c r="L1174" i="13"/>
  <c r="L1175" i="13"/>
  <c r="L1176" i="13"/>
  <c r="L1177" i="13"/>
  <c r="L1178" i="13"/>
  <c r="L1179" i="13"/>
  <c r="L1180" i="13"/>
  <c r="L1181" i="13"/>
  <c r="L1182" i="13"/>
  <c r="L1183" i="13"/>
  <c r="L1184" i="13"/>
  <c r="L1185" i="13"/>
  <c r="L1186" i="13"/>
  <c r="L1187" i="13"/>
  <c r="L1188" i="13"/>
  <c r="L1189" i="13"/>
  <c r="L1190" i="13"/>
  <c r="L1191" i="13"/>
  <c r="L1192" i="13"/>
  <c r="L1193" i="13"/>
  <c r="L1194" i="13"/>
  <c r="L1195" i="13"/>
  <c r="L1196" i="13"/>
  <c r="L1197" i="13"/>
  <c r="L1198" i="13"/>
  <c r="L1199" i="13"/>
  <c r="L1200" i="13"/>
  <c r="L1201" i="13"/>
  <c r="L1202" i="13"/>
  <c r="L1203" i="13"/>
  <c r="L1204" i="13"/>
  <c r="L1205" i="13"/>
  <c r="L1206" i="13"/>
  <c r="L1207" i="13"/>
  <c r="L1208" i="13"/>
  <c r="L1209" i="13"/>
  <c r="L1210" i="13"/>
  <c r="L1211" i="13"/>
  <c r="L1212" i="13"/>
  <c r="L1213" i="13"/>
  <c r="L1214" i="13"/>
  <c r="L1215" i="13"/>
  <c r="L1216" i="13"/>
  <c r="L1217" i="13"/>
  <c r="L1218" i="13"/>
  <c r="L1219" i="13"/>
  <c r="L1220" i="13"/>
  <c r="L1221" i="13"/>
  <c r="L1222" i="13"/>
  <c r="L1223" i="13"/>
  <c r="L1224" i="13"/>
  <c r="L1225" i="13"/>
  <c r="L1226" i="13"/>
  <c r="L1227" i="13"/>
  <c r="L1228" i="13"/>
  <c r="L1229" i="13"/>
  <c r="L1230" i="13"/>
  <c r="L1231" i="13"/>
  <c r="L1232" i="13"/>
  <c r="L1233" i="13"/>
  <c r="L1234" i="13"/>
  <c r="L1235" i="13"/>
  <c r="L1236" i="13"/>
  <c r="L1237" i="13"/>
  <c r="L1238" i="13"/>
  <c r="L1239" i="13"/>
  <c r="L1240" i="13"/>
  <c r="L1241" i="13"/>
  <c r="L1242" i="13"/>
  <c r="L1243" i="13"/>
  <c r="L1244" i="13"/>
  <c r="L1245" i="13"/>
  <c r="L1246" i="13"/>
  <c r="L1247" i="13"/>
  <c r="L1248" i="13"/>
  <c r="L1249" i="13"/>
  <c r="L1250" i="13"/>
  <c r="L1251" i="13"/>
  <c r="L1252" i="13"/>
  <c r="L1253" i="13"/>
  <c r="L1254" i="13"/>
  <c r="L1255" i="13"/>
  <c r="L1256" i="13"/>
  <c r="L1257" i="13"/>
  <c r="L1258" i="13"/>
  <c r="L1259" i="13"/>
  <c r="L1260" i="13"/>
  <c r="L1261" i="13"/>
  <c r="L1262" i="13"/>
  <c r="L1263" i="13"/>
  <c r="L1264" i="13"/>
  <c r="L1265" i="13"/>
  <c r="L1266" i="13"/>
  <c r="L1267" i="13"/>
  <c r="L1268" i="13"/>
  <c r="L1269" i="13"/>
  <c r="L1270" i="13"/>
  <c r="L1271" i="13"/>
  <c r="L1272" i="13"/>
  <c r="L1273" i="13"/>
  <c r="L1274" i="13"/>
  <c r="L1275" i="13"/>
  <c r="L1276" i="13"/>
  <c r="L1277" i="13"/>
  <c r="L1278" i="13"/>
  <c r="L1279" i="13"/>
  <c r="L1280" i="13"/>
  <c r="L1281" i="13"/>
  <c r="L1282" i="13"/>
  <c r="L1283" i="13"/>
  <c r="L1284" i="13"/>
  <c r="L1285" i="13"/>
  <c r="L1286" i="13"/>
  <c r="L1287" i="13"/>
  <c r="L1288" i="13"/>
  <c r="L1289" i="13"/>
  <c r="L1290" i="13"/>
  <c r="L1291" i="13"/>
  <c r="L1292" i="13"/>
  <c r="L1293" i="13"/>
  <c r="L1294" i="13"/>
  <c r="L1295" i="13"/>
  <c r="L1296" i="13"/>
  <c r="L1297" i="13"/>
  <c r="L1298" i="13"/>
  <c r="L1299" i="13"/>
  <c r="L1300" i="13"/>
  <c r="L1301" i="13"/>
  <c r="L1302" i="13"/>
  <c r="L1303" i="13"/>
  <c r="L1304" i="13"/>
  <c r="L1305" i="13"/>
  <c r="L1306" i="13"/>
  <c r="L1307" i="13"/>
  <c r="L1308" i="13"/>
  <c r="L1309" i="13"/>
  <c r="L1310" i="13"/>
  <c r="L1311" i="13"/>
  <c r="L1312" i="13"/>
  <c r="L1313" i="13"/>
  <c r="L1314" i="13"/>
  <c r="L1315" i="13"/>
  <c r="L1316" i="13"/>
  <c r="L1317" i="13"/>
  <c r="L1318" i="13"/>
  <c r="L1319" i="13"/>
  <c r="L1320" i="13"/>
  <c r="L1321" i="13"/>
  <c r="L1322" i="13"/>
  <c r="L1323" i="13"/>
  <c r="L1324" i="13"/>
  <c r="L1325" i="13"/>
  <c r="L1326" i="13"/>
  <c r="L1327" i="13"/>
  <c r="L1328" i="13"/>
  <c r="L1329" i="13"/>
  <c r="L1330" i="13"/>
  <c r="L1331" i="13"/>
  <c r="L1332" i="13"/>
  <c r="L1333" i="13"/>
  <c r="L1334" i="13"/>
  <c r="L1335" i="13"/>
  <c r="L1336" i="13"/>
  <c r="L1337" i="13"/>
  <c r="L1338" i="13"/>
  <c r="L1339" i="13"/>
  <c r="L1340" i="13"/>
  <c r="L1341" i="13"/>
  <c r="L1342" i="13"/>
  <c r="L1343" i="13"/>
  <c r="L1344" i="13"/>
  <c r="L1345" i="13"/>
  <c r="L1346" i="13"/>
  <c r="L1347" i="13"/>
  <c r="L1348" i="13"/>
  <c r="L1349" i="13"/>
  <c r="L1350" i="13"/>
  <c r="L1351" i="13"/>
  <c r="L1352" i="13"/>
  <c r="L1353" i="13"/>
  <c r="L1354" i="13"/>
  <c r="L1355" i="13"/>
  <c r="L1356" i="13"/>
  <c r="L1357" i="13"/>
  <c r="L1358" i="13"/>
  <c r="L1359" i="13"/>
  <c r="L1360" i="13"/>
  <c r="L1361" i="13"/>
  <c r="L1362" i="13"/>
  <c r="L1363" i="13"/>
  <c r="L1364" i="13"/>
  <c r="L1365" i="13"/>
  <c r="L1366" i="13"/>
  <c r="L1367" i="13"/>
  <c r="L1368" i="13"/>
  <c r="L1369" i="13"/>
  <c r="L1370" i="13"/>
  <c r="L1371" i="13"/>
  <c r="L1372" i="13"/>
  <c r="L1373" i="13"/>
  <c r="L1374" i="13"/>
  <c r="L1375" i="13"/>
  <c r="L1376" i="13"/>
  <c r="L1377" i="13"/>
  <c r="L1378" i="13"/>
  <c r="L1379" i="13"/>
  <c r="L1380" i="13"/>
  <c r="L1381" i="13"/>
  <c r="L1382" i="13"/>
  <c r="L1383" i="13"/>
  <c r="L1384" i="13"/>
  <c r="L1385" i="13"/>
  <c r="L1386" i="13"/>
  <c r="L1387" i="13"/>
  <c r="L1388" i="13"/>
  <c r="L1389" i="13"/>
  <c r="L1390" i="13"/>
  <c r="L1391" i="13"/>
  <c r="L1392" i="13"/>
  <c r="L1393" i="13"/>
  <c r="L1394" i="13"/>
  <c r="L1395" i="13"/>
  <c r="L1396" i="13"/>
  <c r="L1397" i="13"/>
  <c r="L1398" i="13"/>
  <c r="L1399" i="13"/>
  <c r="L1400" i="13"/>
  <c r="L1401" i="13"/>
  <c r="L1402" i="13"/>
  <c r="L1403" i="13"/>
  <c r="L1404" i="13"/>
  <c r="L1405" i="13"/>
  <c r="L1406" i="13"/>
  <c r="L1407" i="13"/>
  <c r="L1408" i="13"/>
  <c r="L1409" i="13"/>
  <c r="L1410" i="13"/>
  <c r="L1411" i="13"/>
  <c r="L1412" i="13"/>
  <c r="L1413" i="13"/>
  <c r="L1414" i="13"/>
  <c r="L1415" i="13"/>
  <c r="L1416" i="13"/>
  <c r="L1417" i="13"/>
  <c r="L1418" i="13"/>
  <c r="L1419" i="13"/>
  <c r="L1420" i="13"/>
  <c r="L1421" i="13"/>
  <c r="L1422" i="13"/>
  <c r="L1423" i="13"/>
  <c r="L1424" i="13"/>
  <c r="L1425" i="13"/>
  <c r="L1426" i="13"/>
  <c r="L1427" i="13"/>
  <c r="L1428" i="13"/>
  <c r="L1429" i="13"/>
  <c r="L1430" i="13"/>
  <c r="L1431" i="13"/>
  <c r="L1432" i="13"/>
  <c r="L1433" i="13"/>
  <c r="L1434" i="13"/>
  <c r="L1435" i="13"/>
  <c r="L1436" i="13"/>
  <c r="L1437" i="13"/>
  <c r="L1438" i="13"/>
  <c r="L1439" i="13"/>
  <c r="L1440" i="13"/>
  <c r="L1441" i="13"/>
  <c r="L1442" i="13"/>
  <c r="L1443" i="13"/>
  <c r="L1444" i="13"/>
  <c r="L1445" i="13"/>
  <c r="L1446" i="13"/>
  <c r="L1447" i="13"/>
  <c r="L1448" i="13"/>
  <c r="L1449" i="13"/>
  <c r="L1450" i="13"/>
  <c r="L1451" i="13"/>
  <c r="L1452" i="13"/>
  <c r="L1453" i="13"/>
  <c r="L1454" i="13"/>
  <c r="L1455" i="13"/>
  <c r="L1456" i="13"/>
  <c r="L1457" i="13"/>
  <c r="L1458" i="13"/>
  <c r="L1459" i="13"/>
  <c r="L1460" i="13"/>
  <c r="L1461" i="13"/>
  <c r="L1462" i="13"/>
  <c r="L1463" i="13"/>
  <c r="L1464" i="13"/>
  <c r="L1465" i="13"/>
  <c r="L1466" i="13"/>
  <c r="L1467" i="13"/>
  <c r="L1468" i="13"/>
  <c r="L1469" i="13"/>
  <c r="L1470" i="13"/>
  <c r="L1471" i="13"/>
  <c r="L1472" i="13"/>
  <c r="L1473" i="13"/>
  <c r="L1474" i="13"/>
  <c r="L1475" i="13"/>
  <c r="L1476" i="13"/>
  <c r="L1477" i="13"/>
  <c r="L1478" i="13"/>
  <c r="L1479" i="13"/>
  <c r="L1480" i="13"/>
  <c r="L1481" i="13"/>
  <c r="L1482" i="13"/>
  <c r="L1483" i="13"/>
  <c r="L1484" i="13"/>
  <c r="L1485" i="13"/>
  <c r="L1486" i="13"/>
  <c r="L1487" i="13"/>
  <c r="L1488" i="13"/>
  <c r="L1489" i="13"/>
  <c r="L1490" i="13"/>
  <c r="L1491" i="13"/>
  <c r="L1492" i="13"/>
  <c r="L1493" i="13"/>
  <c r="L1494" i="13"/>
  <c r="L1495" i="13"/>
  <c r="L1496" i="13"/>
  <c r="L1497" i="13"/>
  <c r="L1498" i="13"/>
  <c r="L1499" i="13"/>
  <c r="L1500" i="13"/>
  <c r="L1501" i="13"/>
  <c r="L1502" i="13"/>
  <c r="L1503" i="13"/>
  <c r="L1504" i="13"/>
  <c r="L1505" i="13"/>
  <c r="L1506" i="13"/>
  <c r="L1507" i="13"/>
  <c r="L1508" i="13"/>
  <c r="L1509" i="13"/>
  <c r="L1510" i="13"/>
  <c r="L1511" i="13"/>
  <c r="L1512" i="13"/>
  <c r="L1513" i="13"/>
  <c r="L1514" i="13"/>
  <c r="L1515" i="13"/>
  <c r="L1516" i="13"/>
  <c r="L1517" i="13"/>
  <c r="L1518" i="13"/>
  <c r="L1519" i="13"/>
  <c r="L1520" i="13"/>
  <c r="L1521" i="13"/>
  <c r="L1522" i="13"/>
  <c r="L1523" i="13"/>
  <c r="L1524" i="13"/>
  <c r="L1525" i="13"/>
  <c r="L1526" i="13"/>
  <c r="L1527" i="13"/>
  <c r="L1528" i="13"/>
  <c r="L1529" i="13"/>
  <c r="L1530" i="13"/>
  <c r="L1531" i="13"/>
  <c r="L1532" i="13"/>
  <c r="L1533" i="13"/>
  <c r="L1534" i="13"/>
  <c r="L1535" i="13"/>
  <c r="L1536" i="13"/>
  <c r="L1537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A409" i="13"/>
  <c r="A410" i="13"/>
  <c r="A411" i="13"/>
  <c r="A412" i="13"/>
  <c r="A413" i="13"/>
  <c r="A414" i="13"/>
  <c r="A415" i="13"/>
  <c r="A416" i="13"/>
  <c r="A417" i="13"/>
  <c r="A418" i="13"/>
  <c r="A419" i="13"/>
  <c r="A420" i="13"/>
  <c r="A421" i="13"/>
  <c r="A422" i="13"/>
  <c r="A423" i="13"/>
  <c r="A424" i="13"/>
  <c r="A425" i="13"/>
  <c r="A426" i="13"/>
  <c r="A427" i="13"/>
  <c r="A428" i="13"/>
  <c r="A429" i="13"/>
  <c r="A430" i="13"/>
  <c r="A431" i="13"/>
  <c r="A432" i="13"/>
  <c r="A433" i="13"/>
  <c r="A434" i="13"/>
  <c r="A435" i="13"/>
  <c r="A436" i="13"/>
  <c r="A437" i="13"/>
  <c r="A438" i="13"/>
  <c r="A439" i="13"/>
  <c r="A440" i="13"/>
  <c r="A441" i="13"/>
  <c r="A442" i="13"/>
  <c r="A443" i="13"/>
  <c r="A444" i="13"/>
  <c r="A445" i="13"/>
  <c r="A446" i="13"/>
  <c r="A447" i="13"/>
  <c r="A448" i="13"/>
  <c r="A449" i="13"/>
  <c r="A450" i="13"/>
  <c r="A451" i="13"/>
  <c r="A452" i="13"/>
  <c r="A453" i="13"/>
  <c r="A454" i="13"/>
  <c r="A455" i="13"/>
  <c r="A456" i="13"/>
  <c r="A457" i="13"/>
  <c r="A458" i="13"/>
  <c r="A459" i="13"/>
  <c r="A460" i="13"/>
  <c r="A461" i="13"/>
  <c r="A462" i="13"/>
  <c r="A463" i="13"/>
  <c r="A464" i="13"/>
  <c r="A465" i="13"/>
  <c r="A466" i="13"/>
  <c r="A467" i="13"/>
  <c r="A468" i="13"/>
  <c r="A469" i="13"/>
  <c r="A470" i="13"/>
  <c r="A471" i="13"/>
  <c r="A472" i="13"/>
  <c r="A473" i="13"/>
  <c r="A474" i="13"/>
  <c r="A475" i="13"/>
  <c r="A476" i="13"/>
  <c r="A477" i="13"/>
  <c r="A478" i="13"/>
  <c r="A479" i="13"/>
  <c r="A480" i="13"/>
  <c r="A481" i="13"/>
  <c r="A482" i="13"/>
  <c r="A483" i="13"/>
  <c r="A484" i="13"/>
  <c r="A485" i="13"/>
  <c r="A486" i="13"/>
  <c r="A487" i="13"/>
  <c r="A488" i="13"/>
  <c r="A489" i="13"/>
  <c r="A490" i="13"/>
  <c r="A491" i="13"/>
  <c r="A492" i="13"/>
  <c r="A493" i="13"/>
  <c r="A494" i="13"/>
  <c r="A495" i="13"/>
  <c r="A496" i="13"/>
  <c r="A497" i="13"/>
  <c r="A498" i="13"/>
  <c r="A499" i="13"/>
  <c r="A500" i="13"/>
  <c r="A501" i="13"/>
  <c r="A502" i="13"/>
  <c r="A503" i="13"/>
  <c r="A504" i="13"/>
  <c r="A505" i="13"/>
  <c r="A506" i="13"/>
  <c r="A507" i="13"/>
  <c r="A508" i="13"/>
  <c r="A509" i="13"/>
  <c r="A510" i="13"/>
  <c r="A511" i="13"/>
  <c r="A512" i="13"/>
  <c r="A513" i="13"/>
  <c r="A514" i="13"/>
  <c r="A515" i="13"/>
  <c r="A516" i="13"/>
  <c r="A517" i="13"/>
  <c r="A518" i="13"/>
  <c r="A519" i="13"/>
  <c r="A520" i="13"/>
  <c r="A521" i="13"/>
  <c r="A522" i="13"/>
  <c r="A523" i="13"/>
  <c r="A524" i="13"/>
  <c r="A525" i="13"/>
  <c r="A526" i="13"/>
  <c r="A527" i="13"/>
  <c r="A528" i="13"/>
  <c r="A529" i="13"/>
  <c r="A530" i="13"/>
  <c r="A531" i="13"/>
  <c r="A532" i="13"/>
  <c r="A533" i="13"/>
  <c r="A534" i="13"/>
  <c r="A535" i="13"/>
  <c r="A536" i="13"/>
  <c r="A537" i="13"/>
  <c r="A538" i="13"/>
  <c r="A539" i="13"/>
  <c r="A540" i="13"/>
  <c r="A541" i="13"/>
  <c r="A542" i="13"/>
  <c r="A543" i="13"/>
  <c r="A544" i="13"/>
  <c r="A545" i="13"/>
  <c r="A546" i="13"/>
  <c r="A547" i="13"/>
  <c r="A548" i="13"/>
  <c r="A549" i="13"/>
  <c r="A550" i="13"/>
  <c r="A551" i="13"/>
  <c r="A552" i="13"/>
  <c r="A553" i="13"/>
  <c r="A554" i="13"/>
  <c r="A555" i="13"/>
  <c r="A556" i="13"/>
  <c r="A557" i="13"/>
  <c r="A558" i="13"/>
  <c r="A559" i="13"/>
  <c r="A560" i="13"/>
  <c r="A561" i="13"/>
  <c r="A562" i="13"/>
  <c r="A563" i="13"/>
  <c r="A564" i="13"/>
  <c r="A565" i="13"/>
  <c r="A566" i="13"/>
  <c r="A567" i="13"/>
  <c r="A568" i="13"/>
  <c r="A569" i="13"/>
  <c r="A570" i="13"/>
  <c r="A571" i="13"/>
  <c r="A572" i="13"/>
  <c r="A573" i="13"/>
  <c r="A574" i="13"/>
  <c r="A575" i="13"/>
  <c r="A576" i="13"/>
  <c r="A577" i="13"/>
  <c r="A578" i="13"/>
  <c r="A579" i="13"/>
  <c r="A580" i="13"/>
  <c r="A581" i="13"/>
  <c r="A582" i="13"/>
  <c r="A583" i="13"/>
  <c r="A584" i="13"/>
  <c r="A585" i="13"/>
  <c r="A586" i="13"/>
  <c r="A587" i="13"/>
  <c r="A588" i="13"/>
  <c r="A589" i="13"/>
  <c r="A590" i="13"/>
  <c r="A591" i="13"/>
  <c r="A592" i="13"/>
  <c r="A593" i="13"/>
  <c r="A594" i="13"/>
  <c r="A595" i="13"/>
  <c r="A596" i="13"/>
  <c r="A597" i="13"/>
  <c r="A598" i="13"/>
  <c r="A599" i="13"/>
  <c r="A600" i="13"/>
  <c r="A601" i="13"/>
  <c r="A602" i="13"/>
  <c r="A603" i="13"/>
  <c r="A604" i="13"/>
  <c r="A605" i="13"/>
  <c r="A606" i="13"/>
  <c r="A607" i="13"/>
  <c r="A608" i="13"/>
  <c r="A609" i="13"/>
  <c r="A610" i="13"/>
  <c r="A611" i="13"/>
  <c r="A612" i="13"/>
  <c r="A613" i="13"/>
  <c r="A614" i="13"/>
  <c r="A615" i="13"/>
  <c r="A616" i="13"/>
  <c r="A617" i="13"/>
  <c r="A618" i="13"/>
  <c r="A619" i="13"/>
  <c r="A620" i="13"/>
  <c r="A621" i="13"/>
  <c r="A622" i="13"/>
  <c r="A623" i="13"/>
  <c r="A624" i="13"/>
  <c r="A625" i="13"/>
  <c r="A626" i="13"/>
  <c r="A627" i="13"/>
  <c r="A628" i="13"/>
  <c r="A629" i="13"/>
  <c r="A630" i="13"/>
  <c r="A631" i="13"/>
  <c r="A632" i="13"/>
  <c r="A633" i="13"/>
  <c r="A634" i="13"/>
  <c r="A635" i="13"/>
  <c r="A636" i="13"/>
  <c r="A637" i="13"/>
  <c r="A638" i="13"/>
  <c r="A639" i="13"/>
  <c r="A640" i="13"/>
  <c r="A641" i="13"/>
  <c r="A642" i="13"/>
  <c r="A643" i="13"/>
  <c r="A644" i="13"/>
  <c r="A645" i="13"/>
  <c r="A646" i="13"/>
  <c r="A647" i="13"/>
  <c r="A648" i="13"/>
  <c r="A649" i="13"/>
  <c r="A650" i="13"/>
  <c r="A651" i="13"/>
  <c r="A652" i="13"/>
  <c r="A653" i="13"/>
  <c r="A654" i="13"/>
  <c r="A655" i="13"/>
  <c r="A656" i="13"/>
  <c r="A657" i="13"/>
  <c r="A658" i="13"/>
  <c r="A659" i="13"/>
  <c r="A660" i="13"/>
  <c r="A661" i="13"/>
  <c r="A662" i="13"/>
  <c r="A663" i="13"/>
  <c r="A664" i="13"/>
  <c r="A665" i="13"/>
  <c r="A666" i="13"/>
  <c r="A667" i="13"/>
  <c r="A668" i="13"/>
  <c r="A669" i="13"/>
  <c r="A670" i="13"/>
  <c r="A671" i="13"/>
  <c r="A672" i="13"/>
  <c r="A673" i="13"/>
  <c r="A674" i="13"/>
  <c r="A675" i="13"/>
  <c r="A676" i="13"/>
  <c r="A677" i="13"/>
  <c r="A678" i="13"/>
  <c r="A679" i="13"/>
  <c r="A680" i="13"/>
  <c r="A681" i="13"/>
  <c r="A682" i="13"/>
  <c r="A683" i="13"/>
  <c r="A684" i="13"/>
  <c r="A685" i="13"/>
  <c r="A686" i="13"/>
  <c r="A687" i="13"/>
  <c r="A688" i="13"/>
  <c r="A689" i="13"/>
  <c r="A690" i="13"/>
  <c r="A691" i="13"/>
  <c r="A692" i="13"/>
  <c r="A693" i="13"/>
  <c r="A694" i="13"/>
  <c r="A695" i="13"/>
  <c r="A696" i="13"/>
  <c r="A697" i="13"/>
  <c r="A698" i="13"/>
  <c r="A699" i="13"/>
  <c r="A700" i="13"/>
  <c r="A701" i="13"/>
  <c r="A702" i="13"/>
  <c r="A703" i="13"/>
  <c r="A704" i="13"/>
  <c r="A705" i="13"/>
  <c r="A706" i="13"/>
  <c r="A707" i="13"/>
  <c r="A708" i="13"/>
  <c r="A709" i="13"/>
  <c r="A710" i="13"/>
  <c r="A711" i="13"/>
  <c r="A712" i="13"/>
  <c r="A713" i="13"/>
  <c r="A714" i="13"/>
  <c r="A715" i="13"/>
  <c r="A716" i="13"/>
  <c r="A717" i="13"/>
  <c r="A718" i="13"/>
  <c r="A719" i="13"/>
  <c r="A720" i="13"/>
  <c r="A721" i="13"/>
  <c r="A722" i="13"/>
  <c r="A723" i="13"/>
  <c r="A724" i="13"/>
  <c r="A725" i="13"/>
  <c r="A726" i="13"/>
  <c r="A727" i="13"/>
  <c r="A728" i="13"/>
  <c r="A729" i="13"/>
  <c r="A730" i="13"/>
  <c r="A731" i="13"/>
  <c r="A732" i="13"/>
  <c r="A733" i="13"/>
  <c r="A734" i="13"/>
  <c r="A735" i="13"/>
  <c r="A736" i="13"/>
  <c r="A737" i="13"/>
  <c r="A738" i="13"/>
  <c r="A739" i="13"/>
  <c r="A740" i="13"/>
  <c r="A741" i="13"/>
  <c r="A742" i="13"/>
  <c r="A743" i="13"/>
  <c r="A744" i="13"/>
  <c r="A745" i="13"/>
  <c r="A746" i="13"/>
  <c r="A747" i="13"/>
  <c r="A748" i="13"/>
  <c r="A749" i="13"/>
  <c r="A750" i="13"/>
  <c r="A751" i="13"/>
  <c r="A752" i="13"/>
  <c r="A753" i="13"/>
  <c r="A754" i="13"/>
  <c r="A755" i="13"/>
  <c r="A756" i="13"/>
  <c r="A757" i="13"/>
  <c r="A758" i="13"/>
  <c r="A759" i="13"/>
  <c r="A760" i="13"/>
  <c r="A761" i="13"/>
  <c r="A762" i="13"/>
  <c r="A763" i="13"/>
  <c r="A764" i="13"/>
  <c r="A765" i="13"/>
  <c r="A766" i="13"/>
  <c r="A767" i="13"/>
  <c r="A768" i="13"/>
  <c r="A769" i="13"/>
  <c r="A770" i="13"/>
  <c r="A771" i="13"/>
  <c r="A772" i="13"/>
  <c r="A773" i="13"/>
  <c r="A774" i="13"/>
  <c r="A775" i="13"/>
  <c r="A776" i="13"/>
  <c r="A777" i="13"/>
  <c r="A778" i="13"/>
  <c r="A779" i="13"/>
  <c r="A780" i="13"/>
  <c r="A781" i="13"/>
  <c r="A782" i="13"/>
  <c r="A783" i="13"/>
  <c r="A784" i="13"/>
  <c r="A785" i="13"/>
  <c r="A786" i="13"/>
  <c r="A787" i="13"/>
  <c r="A788" i="13"/>
  <c r="A789" i="13"/>
  <c r="A790" i="13"/>
  <c r="A791" i="13"/>
  <c r="A792" i="13"/>
  <c r="A793" i="13"/>
  <c r="A794" i="13"/>
  <c r="A795" i="13"/>
  <c r="A796" i="13"/>
  <c r="A797" i="13"/>
  <c r="A798" i="13"/>
  <c r="A799" i="13"/>
  <c r="A800" i="13"/>
  <c r="A801" i="13"/>
  <c r="A802" i="13"/>
  <c r="A803" i="13"/>
  <c r="A804" i="13"/>
  <c r="A805" i="13"/>
  <c r="A806" i="13"/>
  <c r="A807" i="13"/>
  <c r="A808" i="13"/>
  <c r="A809" i="13"/>
  <c r="A810" i="13"/>
  <c r="A811" i="13"/>
  <c r="A812" i="13"/>
  <c r="A813" i="13"/>
  <c r="A814" i="13"/>
  <c r="A815" i="13"/>
  <c r="A816" i="13"/>
  <c r="A817" i="13"/>
  <c r="A818" i="13"/>
  <c r="A819" i="13"/>
  <c r="A820" i="13"/>
  <c r="A821" i="13"/>
  <c r="A822" i="13"/>
  <c r="A823" i="13"/>
  <c r="A824" i="13"/>
  <c r="A825" i="13"/>
  <c r="A826" i="13"/>
  <c r="A827" i="13"/>
  <c r="A828" i="13"/>
  <c r="A829" i="13"/>
  <c r="A830" i="13"/>
  <c r="A831" i="13"/>
  <c r="A832" i="13"/>
  <c r="A833" i="13"/>
  <c r="A834" i="13"/>
  <c r="A835" i="13"/>
  <c r="A836" i="13"/>
  <c r="A837" i="13"/>
  <c r="A838" i="13"/>
  <c r="A839" i="13"/>
  <c r="A840" i="13"/>
  <c r="A841" i="13"/>
  <c r="A842" i="13"/>
  <c r="A843" i="13"/>
  <c r="A844" i="13"/>
  <c r="A845" i="13"/>
  <c r="A846" i="13"/>
  <c r="A847" i="13"/>
  <c r="A848" i="13"/>
  <c r="A849" i="13"/>
  <c r="A850" i="13"/>
  <c r="A851" i="13"/>
  <c r="A852" i="13"/>
  <c r="A853" i="13"/>
  <c r="A854" i="13"/>
  <c r="A855" i="13"/>
  <c r="A856" i="13"/>
  <c r="A857" i="13"/>
  <c r="A858" i="13"/>
  <c r="A859" i="13"/>
  <c r="A860" i="13"/>
  <c r="A861" i="13"/>
  <c r="A862" i="13"/>
  <c r="A863" i="13"/>
  <c r="A864" i="13"/>
  <c r="A865" i="13"/>
  <c r="A866" i="13"/>
  <c r="A867" i="13"/>
  <c r="A868" i="13"/>
  <c r="A869" i="13"/>
  <c r="A870" i="13"/>
  <c r="A871" i="13"/>
  <c r="A872" i="13"/>
  <c r="A873" i="13"/>
  <c r="A874" i="13"/>
  <c r="A875" i="13"/>
  <c r="A876" i="13"/>
  <c r="A877" i="13"/>
  <c r="A878" i="13"/>
  <c r="A879" i="13"/>
  <c r="A880" i="13"/>
  <c r="A881" i="13"/>
  <c r="A882" i="13"/>
  <c r="A883" i="13"/>
  <c r="A884" i="13"/>
  <c r="A885" i="13"/>
  <c r="A886" i="13"/>
  <c r="A887" i="13"/>
  <c r="A888" i="13"/>
  <c r="A889" i="13"/>
  <c r="A890" i="13"/>
  <c r="A891" i="13"/>
  <c r="A892" i="13"/>
  <c r="A893" i="13"/>
  <c r="A894" i="13"/>
  <c r="A895" i="13"/>
  <c r="A896" i="13"/>
  <c r="A897" i="13"/>
  <c r="A898" i="13"/>
  <c r="A899" i="13"/>
  <c r="A900" i="13"/>
  <c r="A901" i="13"/>
  <c r="A902" i="13"/>
  <c r="A903" i="13"/>
  <c r="A904" i="13"/>
  <c r="A905" i="13"/>
  <c r="A906" i="13"/>
  <c r="A907" i="13"/>
  <c r="A908" i="13"/>
  <c r="A909" i="13"/>
  <c r="A910" i="13"/>
  <c r="A911" i="13"/>
  <c r="A912" i="13"/>
  <c r="A913" i="13"/>
  <c r="A914" i="13"/>
  <c r="A915" i="13"/>
  <c r="A916" i="13"/>
  <c r="A917" i="13"/>
  <c r="A918" i="13"/>
  <c r="A919" i="13"/>
  <c r="A920" i="13"/>
  <c r="A921" i="13"/>
  <c r="A922" i="13"/>
  <c r="A923" i="13"/>
  <c r="A924" i="13"/>
  <c r="A925" i="13"/>
  <c r="A926" i="13"/>
  <c r="A927" i="13"/>
  <c r="A928" i="13"/>
  <c r="A929" i="13"/>
  <c r="A930" i="13"/>
  <c r="A931" i="13"/>
  <c r="A932" i="13"/>
  <c r="A933" i="13"/>
  <c r="A934" i="13"/>
  <c r="A935" i="13"/>
  <c r="A936" i="13"/>
  <c r="A937" i="13"/>
  <c r="A938" i="13"/>
  <c r="A939" i="13"/>
  <c r="A940" i="13"/>
  <c r="A941" i="13"/>
  <c r="A942" i="13"/>
  <c r="A943" i="13"/>
  <c r="A944" i="13"/>
  <c r="A945" i="13"/>
  <c r="A946" i="13"/>
  <c r="A947" i="13"/>
  <c r="A948" i="13"/>
  <c r="A949" i="13"/>
  <c r="A950" i="13"/>
  <c r="A951" i="13"/>
  <c r="A952" i="13"/>
  <c r="A953" i="13"/>
  <c r="A954" i="13"/>
  <c r="A955" i="13"/>
  <c r="A956" i="13"/>
  <c r="A957" i="13"/>
  <c r="A958" i="13"/>
  <c r="A959" i="13"/>
  <c r="A960" i="13"/>
  <c r="A961" i="13"/>
  <c r="A962" i="13"/>
  <c r="A963" i="13"/>
  <c r="A964" i="13"/>
  <c r="A965" i="13"/>
  <c r="A966" i="13"/>
  <c r="A967" i="13"/>
  <c r="A968" i="13"/>
  <c r="A969" i="13"/>
  <c r="A970" i="13"/>
  <c r="A971" i="13"/>
  <c r="A972" i="13"/>
  <c r="A973" i="13"/>
  <c r="A974" i="13"/>
  <c r="A975" i="13"/>
  <c r="A976" i="13"/>
  <c r="A977" i="13"/>
  <c r="A978" i="13"/>
  <c r="A979" i="13"/>
  <c r="A980" i="13"/>
  <c r="A981" i="13"/>
  <c r="A982" i="13"/>
  <c r="A983" i="13"/>
  <c r="A984" i="13"/>
  <c r="A985" i="13"/>
  <c r="A986" i="13"/>
  <c r="A987" i="13"/>
  <c r="A988" i="13"/>
  <c r="A989" i="13"/>
  <c r="A990" i="13"/>
  <c r="A991" i="13"/>
  <c r="A992" i="13"/>
  <c r="A993" i="13"/>
  <c r="A994" i="13"/>
  <c r="A995" i="13"/>
  <c r="A996" i="13"/>
  <c r="A997" i="13"/>
  <c r="A998" i="13"/>
  <c r="A999" i="13"/>
  <c r="A1000" i="13"/>
  <c r="A1001" i="13"/>
  <c r="A1002" i="13"/>
  <c r="A1003" i="13"/>
  <c r="A1004" i="13"/>
  <c r="A1005" i="13"/>
  <c r="A1006" i="13"/>
  <c r="A1007" i="13"/>
  <c r="A1008" i="13"/>
  <c r="A1009" i="13"/>
  <c r="A1010" i="13"/>
  <c r="A1011" i="13"/>
  <c r="A1012" i="13"/>
  <c r="A1013" i="13"/>
  <c r="A1014" i="13"/>
  <c r="A1015" i="13"/>
  <c r="A1016" i="13"/>
  <c r="A1017" i="13"/>
  <c r="A1018" i="13"/>
  <c r="A1019" i="13"/>
  <c r="A1020" i="13"/>
  <c r="A1021" i="13"/>
  <c r="A1022" i="13"/>
  <c r="A1023" i="13"/>
  <c r="A1024" i="13"/>
  <c r="A1025" i="13"/>
  <c r="A1026" i="13"/>
  <c r="A1027" i="13"/>
  <c r="A1028" i="13"/>
  <c r="A1029" i="13"/>
  <c r="A1030" i="13"/>
  <c r="A1031" i="13"/>
  <c r="A1032" i="13"/>
  <c r="A1033" i="13"/>
  <c r="A1034" i="13"/>
  <c r="A1035" i="13"/>
  <c r="A1036" i="13"/>
  <c r="A1037" i="13"/>
  <c r="A1038" i="13"/>
  <c r="A1039" i="13"/>
  <c r="A1040" i="13"/>
  <c r="A1041" i="13"/>
  <c r="A1042" i="13"/>
  <c r="A1043" i="13"/>
  <c r="A1044" i="13"/>
  <c r="A1045" i="13"/>
  <c r="A1046" i="13"/>
  <c r="A1047" i="13"/>
  <c r="A1048" i="13"/>
  <c r="A1049" i="13"/>
  <c r="A1050" i="13"/>
  <c r="A1051" i="13"/>
  <c r="A1052" i="13"/>
  <c r="A1053" i="13"/>
  <c r="A1054" i="13"/>
  <c r="A1055" i="13"/>
  <c r="A1056" i="13"/>
  <c r="A1057" i="13"/>
  <c r="A1058" i="13"/>
  <c r="A1059" i="13"/>
  <c r="A1060" i="13"/>
  <c r="A1061" i="13"/>
  <c r="A1062" i="13"/>
  <c r="A1063" i="13"/>
  <c r="A1064" i="13"/>
  <c r="A1065" i="13"/>
  <c r="A1066" i="13"/>
  <c r="A1067" i="13"/>
  <c r="A1068" i="13"/>
  <c r="A1069" i="13"/>
  <c r="A1070" i="13"/>
  <c r="A1071" i="13"/>
  <c r="A1072" i="13"/>
  <c r="A1073" i="13"/>
  <c r="A1074" i="13"/>
  <c r="A1075" i="13"/>
  <c r="A1076" i="13"/>
  <c r="A1077" i="13"/>
  <c r="A1078" i="13"/>
  <c r="A1079" i="13"/>
  <c r="A1080" i="13"/>
  <c r="A1081" i="13"/>
  <c r="A1082" i="13"/>
  <c r="A1083" i="13"/>
  <c r="A1084" i="13"/>
  <c r="A1085" i="13"/>
  <c r="A1086" i="13"/>
  <c r="A1087" i="13"/>
  <c r="A1088" i="13"/>
  <c r="A1089" i="13"/>
  <c r="A1090" i="13"/>
  <c r="A1091" i="13"/>
  <c r="A1092" i="13"/>
  <c r="A1093" i="13"/>
  <c r="A1094" i="13"/>
  <c r="A1095" i="13"/>
  <c r="A1096" i="13"/>
  <c r="A1097" i="13"/>
  <c r="A1098" i="13"/>
  <c r="A1099" i="13"/>
  <c r="A1100" i="13"/>
  <c r="A1101" i="13"/>
  <c r="A1102" i="13"/>
  <c r="A1103" i="13"/>
  <c r="A1104" i="13"/>
  <c r="A1105" i="13"/>
  <c r="A1106" i="13"/>
  <c r="A1107" i="13"/>
  <c r="A1108" i="13"/>
  <c r="A1109" i="13"/>
  <c r="A1110" i="13"/>
  <c r="A1111" i="13"/>
  <c r="A1112" i="13"/>
  <c r="A1113" i="13"/>
  <c r="A1114" i="13"/>
  <c r="A1115" i="13"/>
  <c r="A1116" i="13"/>
  <c r="A1117" i="13"/>
  <c r="A1118" i="13"/>
  <c r="A1119" i="13"/>
  <c r="A1120" i="13"/>
  <c r="A1121" i="13"/>
  <c r="A1122" i="13"/>
  <c r="A1123" i="13"/>
  <c r="A1124" i="13"/>
  <c r="A1125" i="13"/>
  <c r="A1126" i="13"/>
  <c r="A1127" i="13"/>
  <c r="A1128" i="13"/>
  <c r="A1129" i="13"/>
  <c r="A1130" i="13"/>
  <c r="A1131" i="13"/>
  <c r="A1132" i="13"/>
  <c r="A1133" i="13"/>
  <c r="A1134" i="13"/>
  <c r="A1135" i="13"/>
  <c r="A1136" i="13"/>
  <c r="A1137" i="13"/>
  <c r="A1138" i="13"/>
  <c r="A1139" i="13"/>
  <c r="A1140" i="13"/>
  <c r="A1141" i="13"/>
  <c r="A1142" i="13"/>
  <c r="A1143" i="13"/>
  <c r="A1144" i="13"/>
  <c r="A1145" i="13"/>
  <c r="A1146" i="13"/>
  <c r="A1147" i="13"/>
  <c r="A1148" i="13"/>
  <c r="A1149" i="13"/>
  <c r="A1150" i="13"/>
  <c r="A1151" i="13"/>
  <c r="A1152" i="13"/>
  <c r="A1153" i="13"/>
  <c r="A1154" i="13"/>
  <c r="A1155" i="13"/>
  <c r="A1156" i="13"/>
  <c r="A1157" i="13"/>
  <c r="A1158" i="13"/>
  <c r="A1159" i="13"/>
  <c r="A1160" i="13"/>
  <c r="A1161" i="13"/>
  <c r="A1162" i="13"/>
  <c r="A1163" i="13"/>
  <c r="A1164" i="13"/>
  <c r="A1165" i="13"/>
  <c r="A1166" i="13"/>
  <c r="A1167" i="13"/>
  <c r="A1168" i="13"/>
  <c r="A1169" i="13"/>
  <c r="A1170" i="13"/>
  <c r="A1171" i="13"/>
  <c r="A1172" i="13"/>
  <c r="A1173" i="13"/>
  <c r="A1174" i="13"/>
  <c r="A1175" i="13"/>
  <c r="A1176" i="13"/>
  <c r="A1177" i="13"/>
  <c r="A1178" i="13"/>
  <c r="A1179" i="13"/>
  <c r="A1180" i="13"/>
  <c r="A1181" i="13"/>
  <c r="A1182" i="13"/>
  <c r="A1183" i="13"/>
  <c r="A1184" i="13"/>
  <c r="A1185" i="13"/>
  <c r="A1186" i="13"/>
  <c r="A1187" i="13"/>
  <c r="A1188" i="13"/>
  <c r="A1189" i="13"/>
  <c r="A1190" i="13"/>
  <c r="A1191" i="13"/>
  <c r="A1192" i="13"/>
  <c r="A1193" i="13"/>
  <c r="A1194" i="13"/>
  <c r="A1195" i="13"/>
  <c r="A1196" i="13"/>
  <c r="A1197" i="13"/>
  <c r="A1198" i="13"/>
  <c r="A1199" i="13"/>
  <c r="A1200" i="13"/>
  <c r="A1201" i="13"/>
  <c r="A1202" i="13"/>
  <c r="A1203" i="13"/>
  <c r="A1204" i="13"/>
  <c r="A1205" i="13"/>
  <c r="A1206" i="13"/>
  <c r="A1207" i="13"/>
  <c r="A1208" i="13"/>
  <c r="A1209" i="13"/>
  <c r="A1210" i="13"/>
  <c r="A1211" i="13"/>
  <c r="A1212" i="13"/>
  <c r="A1213" i="13"/>
  <c r="A1214" i="13"/>
  <c r="A1215" i="13"/>
  <c r="A1216" i="13"/>
  <c r="A1217" i="13"/>
  <c r="A1218" i="13"/>
  <c r="A1219" i="13"/>
  <c r="A1220" i="13"/>
  <c r="A1221" i="13"/>
  <c r="A1222" i="13"/>
  <c r="A1223" i="13"/>
  <c r="A1224" i="13"/>
  <c r="A1225" i="13"/>
  <c r="A1226" i="13"/>
  <c r="A1227" i="13"/>
  <c r="A1228" i="13"/>
  <c r="A1229" i="13"/>
  <c r="A1230" i="13"/>
  <c r="A1231" i="13"/>
  <c r="A1232" i="13"/>
  <c r="A1233" i="13"/>
  <c r="A1234" i="13"/>
  <c r="A1235" i="13"/>
  <c r="A1236" i="13"/>
  <c r="A1237" i="13"/>
  <c r="A1238" i="13"/>
  <c r="A1239" i="13"/>
  <c r="A1240" i="13"/>
  <c r="A1241" i="13"/>
  <c r="A1242" i="13"/>
  <c r="A1243" i="13"/>
  <c r="A1244" i="13"/>
  <c r="A1245" i="13"/>
  <c r="A1246" i="13"/>
  <c r="A1247" i="13"/>
  <c r="A1248" i="13"/>
  <c r="A1249" i="13"/>
  <c r="A1250" i="13"/>
  <c r="A1251" i="13"/>
  <c r="A1252" i="13"/>
  <c r="A1253" i="13"/>
  <c r="A1254" i="13"/>
  <c r="A1255" i="13"/>
  <c r="A1256" i="13"/>
  <c r="A1257" i="13"/>
  <c r="A1258" i="13"/>
  <c r="A1259" i="13"/>
  <c r="A1260" i="13"/>
  <c r="A1261" i="13"/>
  <c r="A1262" i="13"/>
  <c r="A1263" i="13"/>
  <c r="A1264" i="13"/>
  <c r="A1265" i="13"/>
  <c r="A1266" i="13"/>
  <c r="A1267" i="13"/>
  <c r="A1268" i="13"/>
  <c r="A1269" i="13"/>
  <c r="A1270" i="13"/>
  <c r="A1271" i="13"/>
  <c r="A1272" i="13"/>
  <c r="A1273" i="13"/>
  <c r="A1274" i="13"/>
  <c r="A1275" i="13"/>
  <c r="A1276" i="13"/>
  <c r="A1277" i="13"/>
  <c r="A1278" i="13"/>
  <c r="A1279" i="13"/>
  <c r="A1280" i="13"/>
  <c r="A1281" i="13"/>
  <c r="A1282" i="13"/>
  <c r="A1283" i="13"/>
  <c r="A1284" i="13"/>
  <c r="A1285" i="13"/>
  <c r="A1286" i="13"/>
  <c r="A1287" i="13"/>
  <c r="A1288" i="13"/>
  <c r="A1289" i="13"/>
  <c r="A1290" i="13"/>
  <c r="A1291" i="13"/>
  <c r="A1292" i="13"/>
  <c r="A1293" i="13"/>
  <c r="A1294" i="13"/>
  <c r="A1295" i="13"/>
  <c r="A1296" i="13"/>
  <c r="A1297" i="13"/>
  <c r="A1298" i="13"/>
  <c r="A1299" i="13"/>
  <c r="A1300" i="13"/>
  <c r="A1301" i="13"/>
  <c r="A1302" i="13"/>
  <c r="A1303" i="13"/>
  <c r="A1304" i="13"/>
  <c r="A1305" i="13"/>
  <c r="A1306" i="13"/>
  <c r="A1307" i="13"/>
  <c r="A1308" i="13"/>
  <c r="A1309" i="13"/>
  <c r="A1310" i="13"/>
  <c r="A1311" i="13"/>
  <c r="A1312" i="13"/>
  <c r="A1313" i="13"/>
  <c r="A1314" i="13"/>
  <c r="A1315" i="13"/>
  <c r="A1316" i="13"/>
  <c r="A1317" i="13"/>
  <c r="A1318" i="13"/>
  <c r="A1319" i="13"/>
  <c r="A1320" i="13"/>
  <c r="A1321" i="13"/>
  <c r="A1322" i="13"/>
  <c r="A1323" i="13"/>
  <c r="A1324" i="13"/>
  <c r="A1325" i="13"/>
  <c r="A1326" i="13"/>
  <c r="A1327" i="13"/>
  <c r="A1328" i="13"/>
  <c r="A1329" i="13"/>
  <c r="A1330" i="13"/>
  <c r="A1331" i="13"/>
  <c r="A1332" i="13"/>
  <c r="A1333" i="13"/>
  <c r="A1334" i="13"/>
  <c r="A1335" i="13"/>
  <c r="A1336" i="13"/>
  <c r="A1337" i="13"/>
  <c r="A1338" i="13"/>
  <c r="A1339" i="13"/>
  <c r="A1340" i="13"/>
  <c r="A1341" i="13"/>
  <c r="A1342" i="13"/>
  <c r="A1343" i="13"/>
  <c r="A1344" i="13"/>
  <c r="A1345" i="13"/>
  <c r="A1346" i="13"/>
  <c r="A1347" i="13"/>
  <c r="A1348" i="13"/>
  <c r="A1349" i="13"/>
  <c r="A1350" i="13"/>
  <c r="A1351" i="13"/>
  <c r="A1352" i="13"/>
  <c r="A1353" i="13"/>
  <c r="A1354" i="13"/>
  <c r="A1355" i="13"/>
  <c r="A1356" i="13"/>
  <c r="A1357" i="13"/>
  <c r="A1358" i="13"/>
  <c r="A1359" i="13"/>
  <c r="A1360" i="13"/>
  <c r="A1361" i="13"/>
  <c r="A1362" i="13"/>
  <c r="A1363" i="13"/>
  <c r="A1364" i="13"/>
  <c r="A1365" i="13"/>
  <c r="A1366" i="13"/>
  <c r="A1367" i="13"/>
  <c r="A1368" i="13"/>
  <c r="A1369" i="13"/>
  <c r="A1370" i="13"/>
  <c r="A1371" i="13"/>
  <c r="A1372" i="13"/>
  <c r="A1373" i="13"/>
  <c r="A1374" i="13"/>
  <c r="A1375" i="13"/>
  <c r="A1376" i="13"/>
  <c r="A1377" i="13"/>
  <c r="A1378" i="13"/>
  <c r="A1379" i="13"/>
  <c r="A1380" i="13"/>
  <c r="A1381" i="13"/>
  <c r="A1382" i="13"/>
  <c r="A1383" i="13"/>
  <c r="A1384" i="13"/>
  <c r="A1385" i="13"/>
  <c r="A1386" i="13"/>
  <c r="A1387" i="13"/>
  <c r="A1388" i="13"/>
  <c r="A1389" i="13"/>
  <c r="A1390" i="13"/>
  <c r="A1391" i="13"/>
  <c r="A1392" i="13"/>
  <c r="A1393" i="13"/>
  <c r="A1394" i="13"/>
  <c r="A1395" i="13"/>
  <c r="A1396" i="13"/>
  <c r="A1397" i="13"/>
  <c r="A1398" i="13"/>
  <c r="A1399" i="13"/>
  <c r="A1400" i="13"/>
  <c r="A1401" i="13"/>
  <c r="A1402" i="13"/>
  <c r="A1403" i="13"/>
  <c r="A1404" i="13"/>
  <c r="A1405" i="13"/>
  <c r="A1406" i="13"/>
  <c r="A1407" i="13"/>
  <c r="A1408" i="13"/>
  <c r="A1409" i="13"/>
  <c r="A1410" i="13"/>
  <c r="A1411" i="13"/>
  <c r="A1412" i="13"/>
  <c r="A1413" i="13"/>
  <c r="A1414" i="13"/>
  <c r="A1415" i="13"/>
  <c r="A1416" i="13"/>
  <c r="A1417" i="13"/>
  <c r="A1418" i="13"/>
  <c r="A1419" i="13"/>
  <c r="A1420" i="13"/>
  <c r="A1421" i="13"/>
  <c r="A1422" i="13"/>
  <c r="A1423" i="13"/>
  <c r="A1424" i="13"/>
  <c r="A1425" i="13"/>
  <c r="A1426" i="13"/>
  <c r="A1427" i="13"/>
  <c r="A1428" i="13"/>
  <c r="A1429" i="13"/>
  <c r="A1430" i="13"/>
  <c r="A1431" i="13"/>
  <c r="A1432" i="13"/>
  <c r="A1433" i="13"/>
  <c r="A1434" i="13"/>
  <c r="A1435" i="13"/>
  <c r="A1436" i="13"/>
  <c r="A1437" i="13"/>
  <c r="A1438" i="13"/>
  <c r="A1439" i="13"/>
  <c r="A1440" i="13"/>
  <c r="A1441" i="13"/>
  <c r="A1442" i="13"/>
  <c r="A1443" i="13"/>
  <c r="A1444" i="13"/>
  <c r="A1445" i="13"/>
  <c r="A1446" i="13"/>
  <c r="A1447" i="13"/>
  <c r="A1448" i="13"/>
  <c r="A1449" i="13"/>
  <c r="A1450" i="13"/>
  <c r="A1451" i="13"/>
  <c r="A1452" i="13"/>
  <c r="A1453" i="13"/>
  <c r="A1454" i="13"/>
  <c r="A1455" i="13"/>
  <c r="A1456" i="13"/>
  <c r="A1457" i="13"/>
  <c r="A1458" i="13"/>
  <c r="A1459" i="13"/>
  <c r="A1460" i="13"/>
  <c r="A1461" i="13"/>
  <c r="A1462" i="13"/>
  <c r="A1463" i="13"/>
  <c r="A1464" i="13"/>
  <c r="A1465" i="13"/>
  <c r="A1466" i="13"/>
  <c r="A1467" i="13"/>
  <c r="A1468" i="13"/>
  <c r="A1469" i="13"/>
  <c r="A1470" i="13"/>
  <c r="A1471" i="13"/>
  <c r="A1472" i="13"/>
  <c r="A1473" i="13"/>
  <c r="A1474" i="13"/>
  <c r="A1475" i="13"/>
  <c r="A1476" i="13"/>
  <c r="A1477" i="13"/>
  <c r="A1478" i="13"/>
  <c r="A1479" i="13"/>
  <c r="A1480" i="13"/>
  <c r="A1481" i="13"/>
  <c r="A1482" i="13"/>
  <c r="A1483" i="13"/>
  <c r="A1484" i="13"/>
  <c r="A1485" i="13"/>
  <c r="A1486" i="13"/>
  <c r="A1487" i="13"/>
  <c r="A1488" i="13"/>
  <c r="A1489" i="13"/>
  <c r="A1490" i="13"/>
  <c r="A1491" i="13"/>
  <c r="A1492" i="13"/>
  <c r="A1493" i="13"/>
  <c r="A1494" i="13"/>
  <c r="A1495" i="13"/>
  <c r="A1496" i="13"/>
  <c r="A1497" i="13"/>
  <c r="A1498" i="13"/>
  <c r="A1499" i="13"/>
  <c r="A1500" i="13"/>
  <c r="A1501" i="13"/>
  <c r="A1502" i="13"/>
  <c r="A1503" i="13"/>
  <c r="A1504" i="13"/>
  <c r="A1505" i="13"/>
  <c r="A1506" i="13"/>
  <c r="A1507" i="13"/>
  <c r="A1508" i="13"/>
  <c r="A1509" i="13"/>
  <c r="A1510" i="13"/>
  <c r="A1511" i="13"/>
  <c r="A1512" i="13"/>
  <c r="A1513" i="13"/>
  <c r="A1514" i="13"/>
  <c r="A1515" i="13"/>
  <c r="A1516" i="13"/>
  <c r="A1517" i="13"/>
  <c r="A1518" i="13"/>
  <c r="A1519" i="13"/>
  <c r="A1520" i="13"/>
  <c r="A1521" i="13"/>
  <c r="A1522" i="13"/>
  <c r="A1523" i="13"/>
  <c r="A1524" i="13"/>
  <c r="A1525" i="13"/>
  <c r="A1526" i="13"/>
  <c r="A1527" i="13"/>
  <c r="A1528" i="13"/>
  <c r="A1529" i="13"/>
  <c r="A1530" i="13"/>
  <c r="A1531" i="13"/>
  <c r="A1532" i="13"/>
  <c r="A1533" i="13"/>
  <c r="A1534" i="13"/>
  <c r="A1535" i="13"/>
  <c r="A1536" i="13"/>
  <c r="A1537" i="13"/>
  <c r="F1609" i="12" l="1"/>
  <c r="F1608" i="12"/>
  <c r="F1607" i="12"/>
  <c r="F1606" i="12"/>
  <c r="F1605" i="12"/>
  <c r="F1604" i="12"/>
  <c r="F1603" i="12"/>
  <c r="F1602" i="12"/>
  <c r="F1601" i="12"/>
  <c r="F1600" i="12"/>
  <c r="F1599" i="12"/>
  <c r="F1598" i="12"/>
  <c r="F1597" i="12"/>
  <c r="F1596" i="12"/>
  <c r="F1595" i="12"/>
  <c r="F1594" i="12"/>
  <c r="F1593" i="12"/>
  <c r="F1592" i="12"/>
  <c r="F1591" i="12"/>
  <c r="F1590" i="12"/>
  <c r="F1589" i="12"/>
  <c r="F1588" i="12"/>
  <c r="F1587" i="12"/>
  <c r="F1586" i="12"/>
  <c r="F1585" i="12"/>
  <c r="F1584" i="12"/>
  <c r="F1583" i="12"/>
  <c r="F1582" i="12"/>
  <c r="F1581" i="12"/>
  <c r="F1580" i="12"/>
  <c r="F1579" i="12"/>
  <c r="F1578" i="12"/>
  <c r="F1577" i="12"/>
  <c r="F1576" i="12"/>
  <c r="F1575" i="12"/>
  <c r="F1574" i="12"/>
  <c r="F1573" i="12"/>
  <c r="F1572" i="12"/>
  <c r="F1571" i="12"/>
  <c r="F1570" i="12"/>
  <c r="F1569" i="12"/>
  <c r="F1568" i="12"/>
  <c r="M155" i="13"/>
  <c r="M219" i="13"/>
  <c r="M283" i="13"/>
  <c r="M347" i="13"/>
  <c r="M411" i="13"/>
  <c r="M475" i="13"/>
  <c r="M539" i="13"/>
  <c r="M603" i="13"/>
  <c r="M160" i="13"/>
  <c r="M224" i="13"/>
  <c r="M288" i="13"/>
  <c r="M352" i="13"/>
  <c r="M416" i="13"/>
  <c r="M480" i="13"/>
  <c r="M544" i="13"/>
  <c r="M608" i="13"/>
  <c r="M165" i="13"/>
  <c r="M229" i="13"/>
  <c r="M293" i="13"/>
  <c r="M357" i="13"/>
  <c r="M421" i="13"/>
  <c r="M485" i="13"/>
  <c r="M549" i="13"/>
  <c r="M118" i="13"/>
  <c r="M374" i="13"/>
  <c r="M615" i="13"/>
  <c r="M679" i="13"/>
  <c r="M743" i="13"/>
  <c r="M807" i="13"/>
  <c r="M871" i="13"/>
  <c r="M106" i="13"/>
  <c r="M115" i="13"/>
  <c r="M179" i="13"/>
  <c r="M243" i="13"/>
  <c r="M307" i="13"/>
  <c r="M371" i="13"/>
  <c r="M435" i="13"/>
  <c r="M499" i="13"/>
  <c r="M563" i="13"/>
  <c r="M120" i="13"/>
  <c r="M184" i="13"/>
  <c r="M248" i="13"/>
  <c r="M312" i="13"/>
  <c r="M376" i="13"/>
  <c r="M440" i="13"/>
  <c r="M504" i="13"/>
  <c r="M568" i="13"/>
  <c r="M125" i="13"/>
  <c r="M189" i="13"/>
  <c r="M253" i="13"/>
  <c r="M167" i="13"/>
  <c r="M295" i="13"/>
  <c r="M423" i="13"/>
  <c r="M551" i="13"/>
  <c r="M172" i="13"/>
  <c r="M300" i="13"/>
  <c r="M428" i="13"/>
  <c r="M556" i="13"/>
  <c r="M143" i="13"/>
  <c r="M271" i="13"/>
  <c r="M399" i="13"/>
  <c r="M527" i="13"/>
  <c r="M148" i="13"/>
  <c r="M276" i="13"/>
  <c r="M404" i="13"/>
  <c r="M532" i="13"/>
  <c r="M153" i="13"/>
  <c r="M281" i="13"/>
  <c r="M365" i="13"/>
  <c r="M449" i="13"/>
  <c r="M537" i="13"/>
  <c r="M150" i="13"/>
  <c r="M486" i="13"/>
  <c r="M667" i="13"/>
  <c r="M751" i="13"/>
  <c r="M835" i="13"/>
  <c r="M923" i="13"/>
  <c r="M378" i="13"/>
  <c r="M616" i="13"/>
  <c r="M107" i="13"/>
  <c r="M171" i="13"/>
  <c r="M235" i="13"/>
  <c r="M299" i="13"/>
  <c r="M363" i="13"/>
  <c r="M427" i="13"/>
  <c r="M491" i="13"/>
  <c r="M555" i="13"/>
  <c r="M112" i="13"/>
  <c r="M176" i="13"/>
  <c r="M240" i="13"/>
  <c r="M304" i="13"/>
  <c r="M368" i="13"/>
  <c r="M432" i="13"/>
  <c r="M496" i="13"/>
  <c r="M560" i="13"/>
  <c r="M117" i="13"/>
  <c r="M181" i="13"/>
  <c r="M245" i="13"/>
  <c r="M309" i="13"/>
  <c r="M373" i="13"/>
  <c r="M437" i="13"/>
  <c r="M501" i="13"/>
  <c r="M565" i="13"/>
  <c r="M182" i="13"/>
  <c r="M438" i="13"/>
  <c r="M631" i="13"/>
  <c r="M695" i="13"/>
  <c r="M759" i="13"/>
  <c r="M823" i="13"/>
  <c r="M887" i="13"/>
  <c r="M170" i="13"/>
  <c r="M131" i="13"/>
  <c r="M195" i="13"/>
  <c r="M259" i="13"/>
  <c r="M323" i="13"/>
  <c r="M387" i="13"/>
  <c r="M451" i="13"/>
  <c r="M515" i="13"/>
  <c r="M579" i="13"/>
  <c r="M136" i="13"/>
  <c r="M200" i="13"/>
  <c r="M264" i="13"/>
  <c r="M328" i="13"/>
  <c r="M392" i="13"/>
  <c r="M456" i="13"/>
  <c r="M520" i="13"/>
  <c r="M584" i="13"/>
  <c r="M141" i="13"/>
  <c r="M205" i="13"/>
  <c r="M269" i="13"/>
  <c r="M199" i="13"/>
  <c r="M327" i="13"/>
  <c r="M455" i="13"/>
  <c r="M583" i="13"/>
  <c r="M204" i="13"/>
  <c r="M332" i="13"/>
  <c r="M460" i="13"/>
  <c r="M588" i="13"/>
  <c r="M175" i="13"/>
  <c r="M303" i="13"/>
  <c r="M431" i="13"/>
  <c r="M559" i="13"/>
  <c r="M180" i="13"/>
  <c r="M308" i="13"/>
  <c r="M436" i="13"/>
  <c r="M564" i="13"/>
  <c r="M185" i="13"/>
  <c r="M301" i="13"/>
  <c r="M385" i="13"/>
  <c r="M473" i="13"/>
  <c r="M557" i="13"/>
  <c r="M230" i="13"/>
  <c r="M582" i="13"/>
  <c r="M687" i="13"/>
  <c r="M771" i="13"/>
  <c r="M859" i="13"/>
  <c r="M138" i="13"/>
  <c r="M442" i="13"/>
  <c r="M632" i="13"/>
  <c r="M696" i="13"/>
  <c r="M760" i="13"/>
  <c r="M824" i="13"/>
  <c r="M888" i="13"/>
  <c r="M952" i="13"/>
  <c r="M270" i="13"/>
  <c r="M526" i="13"/>
  <c r="M653" i="13"/>
  <c r="M717" i="13"/>
  <c r="M781" i="13"/>
  <c r="M845" i="13"/>
  <c r="M351" i="13"/>
  <c r="M607" i="13"/>
  <c r="M356" i="13"/>
  <c r="M105" i="13"/>
  <c r="M285" i="13"/>
  <c r="M397" i="13"/>
  <c r="M509" i="13"/>
  <c r="M166" i="13"/>
  <c r="M611" i="13"/>
  <c r="M723" i="13"/>
  <c r="M843" i="13"/>
  <c r="M186" i="13"/>
  <c r="M554" i="13"/>
  <c r="M684" i="13"/>
  <c r="M768" i="13"/>
  <c r="M852" i="13"/>
  <c r="M940" i="13"/>
  <c r="M302" i="13"/>
  <c r="M617" i="13"/>
  <c r="M705" i="13"/>
  <c r="M789" i="13"/>
  <c r="M869" i="13"/>
  <c r="M933" i="13"/>
  <c r="M210" i="13"/>
  <c r="M766" i="13"/>
  <c r="M976" i="13"/>
  <c r="M1044" i="13"/>
  <c r="M1108" i="13"/>
  <c r="M1172" i="13"/>
  <c r="M1236" i="13"/>
  <c r="M119" i="13"/>
  <c r="M375" i="13"/>
  <c r="M124" i="13"/>
  <c r="M380" i="13"/>
  <c r="M129" i="13"/>
  <c r="M289" i="13"/>
  <c r="M203" i="13"/>
  <c r="M331" i="13"/>
  <c r="M459" i="13"/>
  <c r="M587" i="13"/>
  <c r="M208" i="13"/>
  <c r="M336" i="13"/>
  <c r="M464" i="13"/>
  <c r="M592" i="13"/>
  <c r="M213" i="13"/>
  <c r="M341" i="13"/>
  <c r="M469" i="13"/>
  <c r="M597" i="13"/>
  <c r="M566" i="13"/>
  <c r="M727" i="13"/>
  <c r="M855" i="13"/>
  <c r="M298" i="13"/>
  <c r="M227" i="13"/>
  <c r="M355" i="13"/>
  <c r="M483" i="13"/>
  <c r="M104" i="13"/>
  <c r="M232" i="13"/>
  <c r="M360" i="13"/>
  <c r="M488" i="13"/>
  <c r="M109" i="13"/>
  <c r="M237" i="13"/>
  <c r="M263" i="13"/>
  <c r="M519" i="13"/>
  <c r="M268" i="13"/>
  <c r="M524" i="13"/>
  <c r="M239" i="13"/>
  <c r="M495" i="13"/>
  <c r="M244" i="13"/>
  <c r="M500" i="13"/>
  <c r="M249" i="13"/>
  <c r="M429" i="13"/>
  <c r="M601" i="13"/>
  <c r="M643" i="13"/>
  <c r="M815" i="13"/>
  <c r="M314" i="13"/>
  <c r="M664" i="13"/>
  <c r="M744" i="13"/>
  <c r="M840" i="13"/>
  <c r="M920" i="13"/>
  <c r="M206" i="13"/>
  <c r="M590" i="13"/>
  <c r="M685" i="13"/>
  <c r="M765" i="13"/>
  <c r="M159" i="13"/>
  <c r="M479" i="13"/>
  <c r="M292" i="13"/>
  <c r="M161" i="13"/>
  <c r="M337" i="13"/>
  <c r="M481" i="13"/>
  <c r="M278" i="13"/>
  <c r="M671" i="13"/>
  <c r="M811" i="13"/>
  <c r="M282" i="13"/>
  <c r="M640" i="13"/>
  <c r="M748" i="13"/>
  <c r="M876" i="13"/>
  <c r="M126" i="13"/>
  <c r="M558" i="13"/>
  <c r="M725" i="13"/>
  <c r="M833" i="13"/>
  <c r="M917" i="13"/>
  <c r="M466" i="13"/>
  <c r="M894" i="13"/>
  <c r="M1028" i="13"/>
  <c r="M1124" i="13"/>
  <c r="M1204" i="13"/>
  <c r="M1284" i="13"/>
  <c r="M439" i="13"/>
  <c r="M252" i="13"/>
  <c r="M572" i="13"/>
  <c r="M317" i="13"/>
  <c r="M433" i="13"/>
  <c r="M545" i="13"/>
  <c r="M294" i="13"/>
  <c r="M651" i="13"/>
  <c r="M763" i="13"/>
  <c r="M875" i="13"/>
  <c r="M330" i="13"/>
  <c r="M624" i="13"/>
  <c r="M708" i="13"/>
  <c r="M796" i="13"/>
  <c r="M880" i="13"/>
  <c r="M964" i="13"/>
  <c r="M414" i="13"/>
  <c r="M645" i="13"/>
  <c r="M729" i="13"/>
  <c r="M817" i="13"/>
  <c r="M889" i="13"/>
  <c r="M953" i="13"/>
  <c r="M530" i="13"/>
  <c r="M846" i="13"/>
  <c r="M1000" i="13"/>
  <c r="M1064" i="13"/>
  <c r="M1128" i="13"/>
  <c r="M1192" i="13"/>
  <c r="M1256" i="13"/>
  <c r="M1320" i="13"/>
  <c r="M255" i="13"/>
  <c r="M511" i="13"/>
  <c r="M260" i="13"/>
  <c r="M516" i="13"/>
  <c r="M225" i="13"/>
  <c r="M353" i="13"/>
  <c r="M465" i="13"/>
  <c r="M585" i="13"/>
  <c r="M454" i="13"/>
  <c r="M683" i="13"/>
  <c r="M799" i="13"/>
  <c r="M911" i="13"/>
  <c r="M426" i="13"/>
  <c r="M652" i="13"/>
  <c r="M736" i="13"/>
  <c r="M820" i="13"/>
  <c r="M908" i="13"/>
  <c r="M174" i="13"/>
  <c r="M510" i="13"/>
  <c r="M673" i="13"/>
  <c r="M757" i="13"/>
  <c r="M841" i="13"/>
  <c r="M909" i="13"/>
  <c r="M973" i="13"/>
  <c r="M670" i="13"/>
  <c r="M926" i="13"/>
  <c r="M123" i="13"/>
  <c r="M251" i="13"/>
  <c r="M379" i="13"/>
  <c r="M507" i="13"/>
  <c r="M128" i="13"/>
  <c r="M256" i="13"/>
  <c r="M384" i="13"/>
  <c r="M512" i="13"/>
  <c r="M133" i="13"/>
  <c r="M261" i="13"/>
  <c r="M389" i="13"/>
  <c r="M517" i="13"/>
  <c r="M246" i="13"/>
  <c r="M647" i="13"/>
  <c r="M775" i="13"/>
  <c r="M903" i="13"/>
  <c r="M147" i="13"/>
  <c r="M275" i="13"/>
  <c r="M403" i="13"/>
  <c r="M531" i="13"/>
  <c r="M152" i="13"/>
  <c r="M280" i="13"/>
  <c r="M408" i="13"/>
  <c r="M536" i="13"/>
  <c r="M157" i="13"/>
  <c r="M103" i="13"/>
  <c r="M359" i="13"/>
  <c r="M108" i="13"/>
  <c r="M364" i="13"/>
  <c r="M113" i="13"/>
  <c r="M335" i="13"/>
  <c r="M591" i="13"/>
  <c r="M340" i="13"/>
  <c r="M596" i="13"/>
  <c r="M321" i="13"/>
  <c r="M493" i="13"/>
  <c r="M326" i="13"/>
  <c r="M707" i="13"/>
  <c r="M879" i="13"/>
  <c r="M506" i="13"/>
  <c r="M680" i="13"/>
  <c r="M776" i="13"/>
  <c r="M856" i="13"/>
  <c r="M936" i="13"/>
  <c r="M334" i="13"/>
  <c r="M621" i="13"/>
  <c r="M701" i="13"/>
  <c r="M797" i="13"/>
  <c r="M223" i="13"/>
  <c r="M543" i="13"/>
  <c r="M420" i="13"/>
  <c r="M201" i="13"/>
  <c r="M369" i="13"/>
  <c r="M541" i="13"/>
  <c r="M390" i="13"/>
  <c r="M699" i="13"/>
  <c r="M867" i="13"/>
  <c r="M394" i="13"/>
  <c r="M660" i="13"/>
  <c r="M788" i="13"/>
  <c r="M896" i="13"/>
  <c r="M222" i="13"/>
  <c r="M641" i="13"/>
  <c r="M745" i="13"/>
  <c r="M853" i="13"/>
  <c r="M949" i="13"/>
  <c r="M638" i="13"/>
  <c r="M946" i="13"/>
  <c r="M1060" i="13"/>
  <c r="M1140" i="13"/>
  <c r="M1220" i="13"/>
  <c r="M183" i="13"/>
  <c r="M503" i="13"/>
  <c r="M316" i="13"/>
  <c r="M169" i="13"/>
  <c r="M349" i="13"/>
  <c r="M461" i="13"/>
  <c r="M573" i="13"/>
  <c r="M422" i="13"/>
  <c r="M675" i="13"/>
  <c r="M787" i="13"/>
  <c r="M907" i="13"/>
  <c r="M410" i="13"/>
  <c r="M644" i="13"/>
  <c r="M732" i="13"/>
  <c r="M816" i="13"/>
  <c r="M900" i="13"/>
  <c r="M158" i="13"/>
  <c r="M494" i="13"/>
  <c r="M665" i="13"/>
  <c r="M753" i="13"/>
  <c r="M837" i="13"/>
  <c r="M905" i="13"/>
  <c r="M969" i="13"/>
  <c r="M654" i="13"/>
  <c r="M910" i="13"/>
  <c r="M1016" i="13"/>
  <c r="M1080" i="13"/>
  <c r="M1144" i="13"/>
  <c r="M1208" i="13"/>
  <c r="M1272" i="13"/>
  <c r="M1336" i="13"/>
  <c r="M319" i="13"/>
  <c r="M575" i="13"/>
  <c r="M324" i="13"/>
  <c r="M580" i="13"/>
  <c r="M265" i="13"/>
  <c r="M381" i="13"/>
  <c r="M497" i="13"/>
  <c r="M609" i="13"/>
  <c r="M550" i="13"/>
  <c r="M715" i="13"/>
  <c r="M827" i="13"/>
  <c r="M122" i="13"/>
  <c r="M522" i="13"/>
  <c r="M672" i="13"/>
  <c r="M756" i="13"/>
  <c r="M844" i="13"/>
  <c r="M928" i="13"/>
  <c r="M254" i="13"/>
  <c r="M606" i="13"/>
  <c r="M693" i="13"/>
  <c r="M777" i="13"/>
  <c r="M861" i="13"/>
  <c r="M925" i="13"/>
  <c r="M989" i="13"/>
  <c r="M734" i="13"/>
  <c r="M139" i="13"/>
  <c r="M267" i="13"/>
  <c r="M395" i="13"/>
  <c r="M523" i="13"/>
  <c r="M144" i="13"/>
  <c r="M272" i="13"/>
  <c r="M400" i="13"/>
  <c r="M528" i="13"/>
  <c r="M149" i="13"/>
  <c r="M277" i="13"/>
  <c r="M405" i="13"/>
  <c r="M533" i="13"/>
  <c r="M310" i="13"/>
  <c r="M663" i="13"/>
  <c r="M791" i="13"/>
  <c r="M919" i="13"/>
  <c r="M163" i="13"/>
  <c r="M291" i="13"/>
  <c r="M419" i="13"/>
  <c r="M547" i="13"/>
  <c r="M168" i="13"/>
  <c r="M296" i="13"/>
  <c r="M424" i="13"/>
  <c r="M552" i="13"/>
  <c r="M173" i="13"/>
  <c r="M135" i="13"/>
  <c r="M391" i="13"/>
  <c r="M140" i="13"/>
  <c r="M396" i="13"/>
  <c r="M111" i="13"/>
  <c r="M367" i="13"/>
  <c r="M116" i="13"/>
  <c r="M372" i="13"/>
  <c r="M121" i="13"/>
  <c r="M345" i="13"/>
  <c r="M513" i="13"/>
  <c r="M406" i="13"/>
  <c r="M731" i="13"/>
  <c r="M899" i="13"/>
  <c r="M570" i="13"/>
  <c r="M712" i="13"/>
  <c r="M792" i="13"/>
  <c r="M872" i="13"/>
  <c r="M968" i="13"/>
  <c r="M398" i="13"/>
  <c r="M637" i="13"/>
  <c r="M733" i="13"/>
  <c r="M813" i="13"/>
  <c r="M287" i="13"/>
  <c r="M164" i="13"/>
  <c r="M484" i="13"/>
  <c r="M241" i="13"/>
  <c r="M425" i="13"/>
  <c r="M569" i="13"/>
  <c r="M518" i="13"/>
  <c r="M443" i="13"/>
  <c r="M448" i="13"/>
  <c r="M453" i="13"/>
  <c r="M839" i="13"/>
  <c r="M467" i="13"/>
  <c r="M472" i="13"/>
  <c r="M487" i="13"/>
  <c r="M463" i="13"/>
  <c r="M409" i="13"/>
  <c r="M218" i="13"/>
  <c r="M904" i="13"/>
  <c r="M749" i="13"/>
  <c r="M548" i="13"/>
  <c r="M639" i="13"/>
  <c r="M927" i="13"/>
  <c r="M724" i="13"/>
  <c r="M960" i="13"/>
  <c r="M681" i="13"/>
  <c r="M901" i="13"/>
  <c r="M830" i="13"/>
  <c r="M1092" i="13"/>
  <c r="M1268" i="13"/>
  <c r="M188" i="13"/>
  <c r="M257" i="13"/>
  <c r="M521" i="13"/>
  <c r="M619" i="13"/>
  <c r="M847" i="13"/>
  <c r="M586" i="13"/>
  <c r="M772" i="13"/>
  <c r="M944" i="13"/>
  <c r="M625" i="13"/>
  <c r="M793" i="13"/>
  <c r="M937" i="13"/>
  <c r="M782" i="13"/>
  <c r="M1048" i="13"/>
  <c r="M1176" i="13"/>
  <c r="M1304" i="13"/>
  <c r="M447" i="13"/>
  <c r="M452" i="13"/>
  <c r="M329" i="13"/>
  <c r="M553" i="13"/>
  <c r="M655" i="13"/>
  <c r="M883" i="13"/>
  <c r="M628" i="13"/>
  <c r="M800" i="13"/>
  <c r="M972" i="13"/>
  <c r="M649" i="13"/>
  <c r="M821" i="13"/>
  <c r="M957" i="13"/>
  <c r="M862" i="13"/>
  <c r="M1020" i="13"/>
  <c r="M1084" i="13"/>
  <c r="M1148" i="13"/>
  <c r="M1212" i="13"/>
  <c r="M1276" i="13"/>
  <c r="M1340" i="13"/>
  <c r="M540" i="13"/>
  <c r="M589" i="13"/>
  <c r="M915" i="13"/>
  <c r="M828" i="13"/>
  <c r="M677" i="13"/>
  <c r="M977" i="13"/>
  <c r="M1088" i="13"/>
  <c r="M1316" i="13"/>
  <c r="M1396" i="13"/>
  <c r="M1460" i="13"/>
  <c r="M1524" i="13"/>
  <c r="M1015" i="13"/>
  <c r="M1215" i="13"/>
  <c r="M1391" i="13"/>
  <c r="M1527" i="13"/>
  <c r="M722" i="13"/>
  <c r="M955" i="13"/>
  <c r="M1033" i="13"/>
  <c r="M1097" i="13"/>
  <c r="M1161" i="13"/>
  <c r="M1225" i="13"/>
  <c r="M1289" i="13"/>
  <c r="M1353" i="13"/>
  <c r="M1417" i="13"/>
  <c r="M1481" i="13"/>
  <c r="M322" i="13"/>
  <c r="M1039" i="13"/>
  <c r="M1231" i="13"/>
  <c r="M1395" i="13"/>
  <c r="M1515" i="13"/>
  <c r="M694" i="13"/>
  <c r="M942" i="13"/>
  <c r="M1026" i="13"/>
  <c r="M1090" i="13"/>
  <c r="M1154" i="13"/>
  <c r="M1218" i="13"/>
  <c r="M1282" i="13"/>
  <c r="M1346" i="13"/>
  <c r="M1410" i="13"/>
  <c r="M1474" i="13"/>
  <c r="M194" i="13"/>
  <c r="M1035" i="13"/>
  <c r="M1219" i="13"/>
  <c r="M386" i="13"/>
  <c r="M471" i="13"/>
  <c r="M659" i="13"/>
  <c r="M110" i="13"/>
  <c r="M1072" i="13"/>
  <c r="M1472" i="13"/>
  <c r="M1251" i="13"/>
  <c r="M706" i="13"/>
  <c r="M1093" i="13"/>
  <c r="M1285" i="13"/>
  <c r="M1493" i="13"/>
  <c r="M1271" i="13"/>
  <c r="M806" i="13"/>
  <c r="M1102" i="13"/>
  <c r="M1294" i="13"/>
  <c r="M1486" i="13"/>
  <c r="M1259" i="13"/>
  <c r="M604" i="13"/>
  <c r="M134" i="13"/>
  <c r="M154" i="13"/>
  <c r="M848" i="13"/>
  <c r="M697" i="13"/>
  <c r="M146" i="13"/>
  <c r="M1104" i="13"/>
  <c r="M1328" i="13"/>
  <c r="M1400" i="13"/>
  <c r="M1464" i="13"/>
  <c r="M1528" i="13"/>
  <c r="M571" i="13"/>
  <c r="M576" i="13"/>
  <c r="M581" i="13"/>
  <c r="M234" i="13"/>
  <c r="M595" i="13"/>
  <c r="M600" i="13"/>
  <c r="M236" i="13"/>
  <c r="M212" i="13"/>
  <c r="M577" i="13"/>
  <c r="M648" i="13"/>
  <c r="M142" i="13"/>
  <c r="M829" i="13"/>
  <c r="M313" i="13"/>
  <c r="M755" i="13"/>
  <c r="M474" i="13"/>
  <c r="M812" i="13"/>
  <c r="M382" i="13"/>
  <c r="M769" i="13"/>
  <c r="M965" i="13"/>
  <c r="M996" i="13"/>
  <c r="M1156" i="13"/>
  <c r="M247" i="13"/>
  <c r="M444" i="13"/>
  <c r="M377" i="13"/>
  <c r="M605" i="13"/>
  <c r="M703" i="13"/>
  <c r="M931" i="13"/>
  <c r="M668" i="13"/>
  <c r="M836" i="13"/>
  <c r="M238" i="13"/>
  <c r="M689" i="13"/>
  <c r="M857" i="13"/>
  <c r="M985" i="13"/>
  <c r="M954" i="13"/>
  <c r="M1096" i="13"/>
  <c r="M1224" i="13"/>
  <c r="M127" i="13"/>
  <c r="M132" i="13"/>
  <c r="M137" i="13"/>
  <c r="M413" i="13"/>
  <c r="M214" i="13"/>
  <c r="M739" i="13"/>
  <c r="M250" i="13"/>
  <c r="M692" i="13"/>
  <c r="M864" i="13"/>
  <c r="M350" i="13"/>
  <c r="M713" i="13"/>
  <c r="M877" i="13"/>
  <c r="M338" i="13"/>
  <c r="M962" i="13"/>
  <c r="M1036" i="13"/>
  <c r="M1100" i="13"/>
  <c r="M1164" i="13"/>
  <c r="M1228" i="13"/>
  <c r="M1292" i="13"/>
  <c r="M279" i="13"/>
  <c r="M233" i="13"/>
  <c r="M470" i="13"/>
  <c r="M458" i="13"/>
  <c r="M912" i="13"/>
  <c r="M761" i="13"/>
  <c r="M686" i="13"/>
  <c r="M1152" i="13"/>
  <c r="M1348" i="13"/>
  <c r="M1412" i="13"/>
  <c r="M1476" i="13"/>
  <c r="M514" i="13"/>
  <c r="M1071" i="13"/>
  <c r="M1263" i="13"/>
  <c r="M1427" i="13"/>
  <c r="M290" i="13"/>
  <c r="M786" i="13"/>
  <c r="M983" i="13"/>
  <c r="M1049" i="13"/>
  <c r="M1113" i="13"/>
  <c r="M1177" i="13"/>
  <c r="M1241" i="13"/>
  <c r="M1305" i="13"/>
  <c r="M1369" i="13"/>
  <c r="M1433" i="13"/>
  <c r="M1497" i="13"/>
  <c r="M714" i="13"/>
  <c r="M1091" i="13"/>
  <c r="M1279" i="13"/>
  <c r="M1423" i="13"/>
  <c r="M178" i="13"/>
  <c r="M758" i="13"/>
  <c r="M974" i="13"/>
  <c r="M1042" i="13"/>
  <c r="M1106" i="13"/>
  <c r="M1170" i="13"/>
  <c r="M1234" i="13"/>
  <c r="M1298" i="13"/>
  <c r="M1362" i="13"/>
  <c r="M1426" i="13"/>
  <c r="M1490" i="13"/>
  <c r="M650" i="13"/>
  <c r="M1079" i="13"/>
  <c r="M1267" i="13"/>
  <c r="M1003" i="13"/>
  <c r="M220" i="13"/>
  <c r="M779" i="13"/>
  <c r="M657" i="13"/>
  <c r="M1264" i="13"/>
  <c r="M1520" i="13"/>
  <c r="M1351" i="13"/>
  <c r="M898" i="13"/>
  <c r="M1141" i="13"/>
  <c r="M1333" i="13"/>
  <c r="M130" i="13"/>
  <c r="M1387" i="13"/>
  <c r="M934" i="13"/>
  <c r="M1150" i="13"/>
  <c r="M1342" i="13"/>
  <c r="M187" i="13"/>
  <c r="M192" i="13"/>
  <c r="M197" i="13"/>
  <c r="M502" i="13"/>
  <c r="M211" i="13"/>
  <c r="M216" i="13"/>
  <c r="M221" i="13"/>
  <c r="M492" i="13"/>
  <c r="M468" i="13"/>
  <c r="M623" i="13"/>
  <c r="M728" i="13"/>
  <c r="M462" i="13"/>
  <c r="M415" i="13"/>
  <c r="M457" i="13"/>
  <c r="M783" i="13"/>
  <c r="M620" i="13"/>
  <c r="M832" i="13"/>
  <c r="M478" i="13"/>
  <c r="M809" i="13"/>
  <c r="M981" i="13"/>
  <c r="M1012" i="13"/>
  <c r="M1188" i="13"/>
  <c r="M311" i="13"/>
  <c r="M508" i="13"/>
  <c r="M401" i="13"/>
  <c r="M198" i="13"/>
  <c r="M735" i="13"/>
  <c r="M202" i="13"/>
  <c r="M688" i="13"/>
  <c r="M860" i="13"/>
  <c r="M318" i="13"/>
  <c r="M709" i="13"/>
  <c r="M873" i="13"/>
  <c r="M274" i="13"/>
  <c r="M982" i="13"/>
  <c r="M1112" i="13"/>
  <c r="M1240" i="13"/>
  <c r="M191" i="13"/>
  <c r="M196" i="13"/>
  <c r="M177" i="13"/>
  <c r="M441" i="13"/>
  <c r="M342" i="13"/>
  <c r="M767" i="13"/>
  <c r="M346" i="13"/>
  <c r="M716" i="13"/>
  <c r="M884" i="13"/>
  <c r="M430" i="13"/>
  <c r="M737" i="13"/>
  <c r="M893" i="13"/>
  <c r="M594" i="13"/>
  <c r="M987" i="13"/>
  <c r="M1052" i="13"/>
  <c r="M1116" i="13"/>
  <c r="M1180" i="13"/>
  <c r="M1244" i="13"/>
  <c r="M1308" i="13"/>
  <c r="M535" i="13"/>
  <c r="M361" i="13"/>
  <c r="M691" i="13"/>
  <c r="M656" i="13"/>
  <c r="M190" i="13"/>
  <c r="M849" i="13"/>
  <c r="M938" i="13"/>
  <c r="M1216" i="13"/>
  <c r="M1364" i="13"/>
  <c r="M1428" i="13"/>
  <c r="M1492" i="13"/>
  <c r="M778" i="13"/>
  <c r="M1119" i="13"/>
  <c r="M1311" i="13"/>
  <c r="M1459" i="13"/>
  <c r="M546" i="13"/>
  <c r="M850" i="13"/>
  <c r="M1001" i="13"/>
  <c r="M1065" i="13"/>
  <c r="M1129" i="13"/>
  <c r="M1193" i="13"/>
  <c r="M1257" i="13"/>
  <c r="M1321" i="13"/>
  <c r="M315" i="13"/>
  <c r="M320" i="13"/>
  <c r="M325" i="13"/>
  <c r="M711" i="13"/>
  <c r="M339" i="13"/>
  <c r="M344" i="13"/>
  <c r="M231" i="13"/>
  <c r="M207" i="13"/>
  <c r="M217" i="13"/>
  <c r="M795" i="13"/>
  <c r="M808" i="13"/>
  <c r="M669" i="13"/>
  <c r="M228" i="13"/>
  <c r="M593" i="13"/>
  <c r="M895" i="13"/>
  <c r="M704" i="13"/>
  <c r="M916" i="13"/>
  <c r="M661" i="13"/>
  <c r="M885" i="13"/>
  <c r="M702" i="13"/>
  <c r="M1076" i="13"/>
  <c r="M1252" i="13"/>
  <c r="M567" i="13"/>
  <c r="M209" i="13"/>
  <c r="M489" i="13"/>
  <c r="M534" i="13"/>
  <c r="M819" i="13"/>
  <c r="M490" i="13"/>
  <c r="M752" i="13"/>
  <c r="M924" i="13"/>
  <c r="M574" i="13"/>
  <c r="M773" i="13"/>
  <c r="M921" i="13"/>
  <c r="M718" i="13"/>
  <c r="M1032" i="13"/>
  <c r="M1160" i="13"/>
  <c r="M1288" i="13"/>
  <c r="M383" i="13"/>
  <c r="M388" i="13"/>
  <c r="M297" i="13"/>
  <c r="M525" i="13"/>
  <c r="M627" i="13"/>
  <c r="M851" i="13"/>
  <c r="M602" i="13"/>
  <c r="M780" i="13"/>
  <c r="M948" i="13"/>
  <c r="M629" i="13"/>
  <c r="M801" i="13"/>
  <c r="M941" i="13"/>
  <c r="M798" i="13"/>
  <c r="M1004" i="13"/>
  <c r="M1068" i="13"/>
  <c r="M1132" i="13"/>
  <c r="M1196" i="13"/>
  <c r="M1260" i="13"/>
  <c r="M1324" i="13"/>
  <c r="M284" i="13"/>
  <c r="M477" i="13"/>
  <c r="M803" i="13"/>
  <c r="M740" i="13"/>
  <c r="M542" i="13"/>
  <c r="M913" i="13"/>
  <c r="M1024" i="13"/>
  <c r="M1280" i="13"/>
  <c r="M1380" i="13"/>
  <c r="M1444" i="13"/>
  <c r="M1508" i="13"/>
  <c r="M959" i="13"/>
  <c r="M1167" i="13"/>
  <c r="M1359" i="13"/>
  <c r="M1491" i="13"/>
  <c r="M658" i="13"/>
  <c r="M914" i="13"/>
  <c r="M1017" i="13"/>
  <c r="M1081" i="13"/>
  <c r="M1145" i="13"/>
  <c r="M1209" i="13"/>
  <c r="M1273" i="13"/>
  <c r="M1337" i="13"/>
  <c r="M1401" i="13"/>
  <c r="M1465" i="13"/>
  <c r="M1529" i="13"/>
  <c r="M999" i="13"/>
  <c r="M1187" i="13"/>
  <c r="M1363" i="13"/>
  <c r="M1487" i="13"/>
  <c r="M630" i="13"/>
  <c r="M886" i="13"/>
  <c r="M1010" i="13"/>
  <c r="M1074" i="13"/>
  <c r="M1138" i="13"/>
  <c r="M1202" i="13"/>
  <c r="M1266" i="13"/>
  <c r="M1330" i="13"/>
  <c r="M1394" i="13"/>
  <c r="M1458" i="13"/>
  <c r="M1522" i="13"/>
  <c r="M975" i="13"/>
  <c r="M1171" i="13"/>
  <c r="M1498" i="13"/>
  <c r="M1295" i="13"/>
  <c r="M445" i="13"/>
  <c r="M804" i="13"/>
  <c r="M622" i="13"/>
  <c r="M1408" i="13"/>
  <c r="M1059" i="13"/>
  <c r="M226" i="13"/>
  <c r="M1045" i="13"/>
  <c r="M1237" i="13"/>
  <c r="M1445" i="13"/>
  <c r="M1127" i="13"/>
  <c r="M370" i="13"/>
  <c r="M1054" i="13"/>
  <c r="M1246" i="13"/>
  <c r="M1438" i="13"/>
  <c r="M1385" i="13"/>
  <c r="M1135" i="13"/>
  <c r="M822" i="13"/>
  <c r="M1186" i="13"/>
  <c r="M1442" i="13"/>
  <c r="M1319" i="13"/>
  <c r="M825" i="13"/>
  <c r="M997" i="13"/>
  <c r="M1479" i="13"/>
  <c r="M1534" i="13"/>
  <c r="M599" i="13"/>
  <c r="M505" i="13"/>
  <c r="M538" i="13"/>
  <c r="M286" i="13"/>
  <c r="M929" i="13"/>
  <c r="M1168" i="13"/>
  <c r="M1368" i="13"/>
  <c r="M1448" i="13"/>
  <c r="M634" i="13"/>
  <c r="M1083" i="13"/>
  <c r="M1275" i="13"/>
  <c r="M1435" i="13"/>
  <c r="M354" i="13"/>
  <c r="M802" i="13"/>
  <c r="M988" i="13"/>
  <c r="M1053" i="13"/>
  <c r="M1117" i="13"/>
  <c r="M1181" i="13"/>
  <c r="M1245" i="13"/>
  <c r="M1309" i="13"/>
  <c r="M1373" i="13"/>
  <c r="M1437" i="13"/>
  <c r="M1501" i="13"/>
  <c r="M762" i="13"/>
  <c r="M1103" i="13"/>
  <c r="M1291" i="13"/>
  <c r="M1431" i="13"/>
  <c r="M242" i="13"/>
  <c r="M774" i="13"/>
  <c r="M979" i="13"/>
  <c r="M1046" i="13"/>
  <c r="M1110" i="13"/>
  <c r="M1174" i="13"/>
  <c r="M1238" i="13"/>
  <c r="M1302" i="13"/>
  <c r="M1366" i="13"/>
  <c r="M1430" i="13"/>
  <c r="M1494" i="13"/>
  <c r="M698" i="13"/>
  <c r="M1087" i="13"/>
  <c r="M1283" i="13"/>
  <c r="M1482" i="13"/>
  <c r="M1199" i="13"/>
  <c r="M333" i="13"/>
  <c r="M362" i="13"/>
  <c r="M961" i="13"/>
  <c r="M1376" i="13"/>
  <c r="M935" i="13"/>
  <c r="M1419" i="13"/>
  <c r="M978" i="13"/>
  <c r="M1157" i="13"/>
  <c r="M1349" i="13"/>
  <c r="M1509" i="13"/>
  <c r="M1315" i="13"/>
  <c r="M742" i="13"/>
  <c r="M1086" i="13"/>
  <c r="M1278" i="13"/>
  <c r="M1470" i="13"/>
  <c r="M1207" i="13"/>
  <c r="M412" i="13"/>
  <c r="M529" i="13"/>
  <c r="M863" i="13"/>
  <c r="M784" i="13"/>
  <c r="M633" i="13"/>
  <c r="M945" i="13"/>
  <c r="M1056" i="13"/>
  <c r="M1300" i="13"/>
  <c r="M1388" i="13"/>
  <c r="M1452" i="13"/>
  <c r="M1516" i="13"/>
  <c r="M995" i="13"/>
  <c r="M1191" i="13"/>
  <c r="M1375" i="13"/>
  <c r="M1507" i="13"/>
  <c r="M690" i="13"/>
  <c r="M939" i="13"/>
  <c r="M1025" i="13"/>
  <c r="M1089" i="13"/>
  <c r="M1153" i="13"/>
  <c r="M1217" i="13"/>
  <c r="M1281" i="13"/>
  <c r="M1345" i="13"/>
  <c r="M1409" i="13"/>
  <c r="M1473" i="13"/>
  <c r="M1537" i="13"/>
  <c r="M1019" i="13"/>
  <c r="M1211" i="13"/>
  <c r="M1379" i="13"/>
  <c r="M1503" i="13"/>
  <c r="M662" i="13"/>
  <c r="M918" i="13"/>
  <c r="M1018" i="13"/>
  <c r="M1082" i="13"/>
  <c r="M1146" i="13"/>
  <c r="M1210" i="13"/>
  <c r="M1274" i="13"/>
  <c r="M1338" i="13"/>
  <c r="M1418" i="13"/>
  <c r="M746" i="13"/>
  <c r="M897" i="13"/>
  <c r="M1392" i="13"/>
  <c r="M1007" i="13"/>
  <c r="M482" i="13"/>
  <c r="M1061" i="13"/>
  <c r="M1269" i="13"/>
  <c r="M1461" i="13"/>
  <c r="M1223" i="13"/>
  <c r="M678" i="13"/>
  <c r="M1118" i="13"/>
  <c r="M1502" i="13"/>
  <c r="M1023" i="13"/>
  <c r="M1449" i="13"/>
  <c r="M1327" i="13"/>
  <c r="M994" i="13"/>
  <c r="M1250" i="13"/>
  <c r="M1506" i="13"/>
  <c r="M1147" i="13"/>
  <c r="M1360" i="13"/>
  <c r="M1189" i="13"/>
  <c r="M1006" i="13"/>
  <c r="M951" i="13"/>
  <c r="M348" i="13"/>
  <c r="M598" i="13"/>
  <c r="M676" i="13"/>
  <c r="M613" i="13"/>
  <c r="M750" i="13"/>
  <c r="M1232" i="13"/>
  <c r="M1384" i="13"/>
  <c r="M1480" i="13"/>
  <c r="M826" i="13"/>
  <c r="M1131" i="13"/>
  <c r="M1323" i="13"/>
  <c r="M1467" i="13"/>
  <c r="M610" i="13"/>
  <c r="M866" i="13"/>
  <c r="M1005" i="13"/>
  <c r="M1069" i="13"/>
  <c r="M1133" i="13"/>
  <c r="M1197" i="13"/>
  <c r="M1261" i="13"/>
  <c r="M1325" i="13"/>
  <c r="M1389" i="13"/>
  <c r="M1453" i="13"/>
  <c r="M1517" i="13"/>
  <c r="M943" i="13"/>
  <c r="M1151" i="13"/>
  <c r="M1343" i="13"/>
  <c r="M1463" i="13"/>
  <c r="M498" i="13"/>
  <c r="M838" i="13"/>
  <c r="M998" i="13"/>
  <c r="M1062" i="13"/>
  <c r="M1126" i="13"/>
  <c r="M1190" i="13"/>
  <c r="M1254" i="13"/>
  <c r="M1318" i="13"/>
  <c r="M1382" i="13"/>
  <c r="M1446" i="13"/>
  <c r="M1510" i="13"/>
  <c r="M890" i="13"/>
  <c r="M1139" i="13"/>
  <c r="M1331" i="13"/>
  <c r="M1530" i="13"/>
  <c r="M1339" i="13"/>
  <c r="M561" i="13"/>
  <c r="M892" i="13"/>
  <c r="M878" i="13"/>
  <c r="M1424" i="13"/>
  <c r="M1107" i="13"/>
  <c r="M1519" i="13"/>
  <c r="M1029" i="13"/>
  <c r="M1205" i="13"/>
  <c r="M1381" i="13"/>
  <c r="M666" i="13"/>
  <c r="M1415" i="13"/>
  <c r="M870" i="13"/>
  <c r="M1134" i="13"/>
  <c r="M1326" i="13"/>
  <c r="M1518" i="13"/>
  <c r="M151" i="13"/>
  <c r="M145" i="13"/>
  <c r="M262" i="13"/>
  <c r="M266" i="13"/>
  <c r="M868" i="13"/>
  <c r="M721" i="13"/>
  <c r="M402" i="13"/>
  <c r="M1120" i="13"/>
  <c r="M1332" i="13"/>
  <c r="M1404" i="13"/>
  <c r="M1468" i="13"/>
  <c r="M1532" i="13"/>
  <c r="M1047" i="13"/>
  <c r="M1239" i="13"/>
  <c r="M1411" i="13"/>
  <c r="M162" i="13"/>
  <c r="M754" i="13"/>
  <c r="M971" i="13"/>
  <c r="M1041" i="13"/>
  <c r="M1105" i="13"/>
  <c r="M1169" i="13"/>
  <c r="M1233" i="13"/>
  <c r="M1297" i="13"/>
  <c r="M1361" i="13"/>
  <c r="M1425" i="13"/>
  <c r="M1489" i="13"/>
  <c r="M618" i="13"/>
  <c r="M1063" i="13"/>
  <c r="M1255" i="13"/>
  <c r="M1407" i="13"/>
  <c r="M1531" i="13"/>
  <c r="M726" i="13"/>
  <c r="M958" i="13"/>
  <c r="M1034" i="13"/>
  <c r="M1098" i="13"/>
  <c r="M1162" i="13"/>
  <c r="M1226" i="13"/>
  <c r="M1290" i="13"/>
  <c r="M1354" i="13"/>
  <c r="M1434" i="13"/>
  <c r="M1099" i="13"/>
  <c r="M1008" i="13"/>
  <c r="M1440" i="13"/>
  <c r="M1155" i="13"/>
  <c r="M770" i="13"/>
  <c r="M1125" i="13"/>
  <c r="M1317" i="13"/>
  <c r="M1525" i="13"/>
  <c r="M1355" i="13"/>
  <c r="M966" i="13"/>
  <c r="M1166" i="13"/>
  <c r="M1358" i="13"/>
  <c r="M578" i="13"/>
  <c r="M1447" i="13"/>
  <c r="M1214" i="13"/>
  <c r="M1513" i="13"/>
  <c r="M1455" i="13"/>
  <c r="M1058" i="13"/>
  <c r="M1314" i="13"/>
  <c r="M842" i="13"/>
  <c r="M193" i="13"/>
  <c r="M730" i="13"/>
  <c r="M1397" i="13"/>
  <c r="M1198" i="13"/>
  <c r="M1111" i="13"/>
  <c r="M273" i="13"/>
  <c r="M719" i="13"/>
  <c r="M764" i="13"/>
  <c r="M785" i="13"/>
  <c r="M970" i="13"/>
  <c r="M1296" i="13"/>
  <c r="M1416" i="13"/>
  <c r="M1496" i="13"/>
  <c r="M980" i="13"/>
  <c r="M1179" i="13"/>
  <c r="M1367" i="13"/>
  <c r="M1499" i="13"/>
  <c r="M674" i="13"/>
  <c r="M930" i="13"/>
  <c r="M1021" i="13"/>
  <c r="M1085" i="13"/>
  <c r="M1149" i="13"/>
  <c r="M1213" i="13"/>
  <c r="M1277" i="13"/>
  <c r="M1341" i="13"/>
  <c r="M1405" i="13"/>
  <c r="M1469" i="13"/>
  <c r="M1533" i="13"/>
  <c r="M1011" i="13"/>
  <c r="M1195" i="13"/>
  <c r="M1371" i="13"/>
  <c r="M1495" i="13"/>
  <c r="M646" i="13"/>
  <c r="M902" i="13"/>
  <c r="M1014" i="13"/>
  <c r="M1078" i="13"/>
  <c r="M1142" i="13"/>
  <c r="M1206" i="13"/>
  <c r="M1270" i="13"/>
  <c r="M1334" i="13"/>
  <c r="M1398" i="13"/>
  <c r="M1462" i="13"/>
  <c r="M1526" i="13"/>
  <c r="M991" i="13"/>
  <c r="M1183" i="13"/>
  <c r="M1402" i="13"/>
  <c r="M922" i="13"/>
  <c r="M215" i="13"/>
  <c r="M358" i="13"/>
  <c r="M446" i="13"/>
  <c r="M1136" i="13"/>
  <c r="M1456" i="13"/>
  <c r="M1203" i="13"/>
  <c r="M642" i="13"/>
  <c r="M1077" i="13"/>
  <c r="M1253" i="13"/>
  <c r="M1429" i="13"/>
  <c r="M1027" i="13"/>
  <c r="M1511" i="13"/>
  <c r="M990" i="13"/>
  <c r="M1182" i="13"/>
  <c r="M1374" i="13"/>
  <c r="M794" i="13"/>
  <c r="M407" i="13"/>
  <c r="M305" i="13"/>
  <c r="M635" i="13"/>
  <c r="M612" i="13"/>
  <c r="M956" i="13"/>
  <c r="M805" i="13"/>
  <c r="M814" i="13"/>
  <c r="M1184" i="13"/>
  <c r="M1356" i="13"/>
  <c r="M1420" i="13"/>
  <c r="M1484" i="13"/>
  <c r="M682" i="13"/>
  <c r="M1095" i="13"/>
  <c r="M1287" i="13"/>
  <c r="M1443" i="13"/>
  <c r="M418" i="13"/>
  <c r="M818" i="13"/>
  <c r="M993" i="13"/>
  <c r="M1057" i="13"/>
  <c r="M1121" i="13"/>
  <c r="M1185" i="13"/>
  <c r="M1249" i="13"/>
  <c r="M1313" i="13"/>
  <c r="M1377" i="13"/>
  <c r="M1441" i="13"/>
  <c r="M1505" i="13"/>
  <c r="M810" i="13"/>
  <c r="M1115" i="13"/>
  <c r="M1303" i="13"/>
  <c r="M1439" i="13"/>
  <c r="M306" i="13"/>
  <c r="M790" i="13"/>
  <c r="M984" i="13"/>
  <c r="M1050" i="13"/>
  <c r="M1114" i="13"/>
  <c r="M1178" i="13"/>
  <c r="M1242" i="13"/>
  <c r="M1306" i="13"/>
  <c r="M1370" i="13"/>
  <c r="M1466" i="13"/>
  <c r="M1247" i="13"/>
  <c r="M1200" i="13"/>
  <c r="M1488" i="13"/>
  <c r="M1383" i="13"/>
  <c r="M947" i="13"/>
  <c r="M1173" i="13"/>
  <c r="M1365" i="13"/>
  <c r="M858" i="13"/>
  <c r="M1022" i="13"/>
  <c r="M1406" i="13"/>
  <c r="M906" i="13"/>
  <c r="M434" i="13"/>
  <c r="M1122" i="13"/>
  <c r="M1378" i="13"/>
  <c r="M1123" i="13"/>
  <c r="M636" i="13"/>
  <c r="M1451" i="13"/>
  <c r="M986" i="13"/>
  <c r="M1390" i="13"/>
  <c r="M343" i="13"/>
  <c r="M393" i="13"/>
  <c r="M831" i="13"/>
  <c r="M932" i="13"/>
  <c r="M865" i="13"/>
  <c r="M1040" i="13"/>
  <c r="M1352" i="13"/>
  <c r="M1432" i="13"/>
  <c r="M1512" i="13"/>
  <c r="M1031" i="13"/>
  <c r="M1227" i="13"/>
  <c r="M1399" i="13"/>
  <c r="M1535" i="13"/>
  <c r="M738" i="13"/>
  <c r="M963" i="13"/>
  <c r="M1037" i="13"/>
  <c r="M1101" i="13"/>
  <c r="M1165" i="13"/>
  <c r="M1229" i="13"/>
  <c r="M1293" i="13"/>
  <c r="M1357" i="13"/>
  <c r="M1421" i="13"/>
  <c r="M1485" i="13"/>
  <c r="M450" i="13"/>
  <c r="M1055" i="13"/>
  <c r="M1243" i="13"/>
  <c r="M1403" i="13"/>
  <c r="M1523" i="13"/>
  <c r="M710" i="13"/>
  <c r="M950" i="13"/>
  <c r="M1030" i="13"/>
  <c r="M1094" i="13"/>
  <c r="M1158" i="13"/>
  <c r="M1222" i="13"/>
  <c r="M1286" i="13"/>
  <c r="M1350" i="13"/>
  <c r="M1414" i="13"/>
  <c r="M1478" i="13"/>
  <c r="M258" i="13"/>
  <c r="M1043" i="13"/>
  <c r="M1235" i="13"/>
  <c r="M1450" i="13"/>
  <c r="M1051" i="13"/>
  <c r="M476" i="13"/>
  <c r="M891" i="13"/>
  <c r="M741" i="13"/>
  <c r="M1312" i="13"/>
  <c r="M1504" i="13"/>
  <c r="M1299" i="13"/>
  <c r="M834" i="13"/>
  <c r="M1109" i="13"/>
  <c r="M1301" i="13"/>
  <c r="M1477" i="13"/>
  <c r="M1175" i="13"/>
  <c r="M614" i="13"/>
  <c r="M1038" i="13"/>
  <c r="M1230" i="13"/>
  <c r="M1422" i="13"/>
  <c r="M1067" i="13"/>
  <c r="M156" i="13"/>
  <c r="M417" i="13"/>
  <c r="M747" i="13"/>
  <c r="M700" i="13"/>
  <c r="M366" i="13"/>
  <c r="M881" i="13"/>
  <c r="M992" i="13"/>
  <c r="M1248" i="13"/>
  <c r="M1372" i="13"/>
  <c r="M1436" i="13"/>
  <c r="M1500" i="13"/>
  <c r="M874" i="13"/>
  <c r="M1143" i="13"/>
  <c r="M1335" i="13"/>
  <c r="M1475" i="13"/>
  <c r="M626" i="13"/>
  <c r="M882" i="13"/>
  <c r="M1009" i="13"/>
  <c r="M1073" i="13"/>
  <c r="M1137" i="13"/>
  <c r="M1201" i="13"/>
  <c r="M1265" i="13"/>
  <c r="M1329" i="13"/>
  <c r="M1393" i="13"/>
  <c r="M1457" i="13"/>
  <c r="M1521" i="13"/>
  <c r="M967" i="13"/>
  <c r="M1159" i="13"/>
  <c r="M1347" i="13"/>
  <c r="M1471" i="13"/>
  <c r="M562" i="13"/>
  <c r="M854" i="13"/>
  <c r="M1002" i="13"/>
  <c r="M1066" i="13"/>
  <c r="M1130" i="13"/>
  <c r="M1194" i="13"/>
  <c r="M1258" i="13"/>
  <c r="M1322" i="13"/>
  <c r="M1386" i="13"/>
  <c r="M1514" i="13"/>
  <c r="M720" i="13"/>
  <c r="M1344" i="13"/>
  <c r="M1536" i="13"/>
  <c r="M1483" i="13"/>
  <c r="M1013" i="13"/>
  <c r="M1221" i="13"/>
  <c r="M1413" i="13"/>
  <c r="M1075" i="13"/>
  <c r="M114" i="13"/>
  <c r="M1070" i="13"/>
  <c r="M1262" i="13"/>
  <c r="M1454" i="13"/>
  <c r="M1163" i="13"/>
  <c r="M1310" i="13"/>
  <c r="M1307" i="13"/>
  <c r="J1285" i="12" l="1"/>
  <c r="H11" i="12"/>
  <c r="I11" i="12"/>
  <c r="J11" i="12"/>
  <c r="H12" i="12"/>
  <c r="I12" i="12"/>
  <c r="J12" i="12"/>
  <c r="H18" i="12"/>
  <c r="I18" i="12"/>
  <c r="J18" i="12"/>
  <c r="C27" i="12"/>
  <c r="D27" i="12"/>
  <c r="E27" i="12"/>
  <c r="H27" i="12"/>
  <c r="I27" i="12"/>
  <c r="J27" i="12"/>
  <c r="J1541" i="12" l="1"/>
  <c r="H41" i="12"/>
  <c r="H45" i="12"/>
  <c r="H49" i="12"/>
  <c r="H53" i="12"/>
  <c r="H57" i="12"/>
  <c r="H61" i="12"/>
  <c r="H65" i="12"/>
  <c r="H69" i="12"/>
  <c r="H73" i="12"/>
  <c r="H77" i="12"/>
  <c r="H81" i="12"/>
  <c r="H85" i="12"/>
  <c r="H89" i="12"/>
  <c r="H93" i="12"/>
  <c r="H97" i="12"/>
  <c r="H101" i="12"/>
  <c r="H105" i="12"/>
  <c r="H109" i="12"/>
  <c r="H113" i="12"/>
  <c r="H117" i="12"/>
  <c r="H121" i="12"/>
  <c r="H125" i="12"/>
  <c r="H129" i="12"/>
  <c r="H133" i="12"/>
  <c r="H137" i="12"/>
  <c r="H141" i="12"/>
  <c r="H145" i="12"/>
  <c r="H149" i="12"/>
  <c r="H153" i="12"/>
  <c r="H157" i="12"/>
  <c r="H161" i="12"/>
  <c r="H165" i="12"/>
  <c r="H169" i="12"/>
  <c r="H173" i="12"/>
  <c r="H177" i="12"/>
  <c r="H42" i="12"/>
  <c r="H46" i="12"/>
  <c r="H50" i="12"/>
  <c r="H54" i="12"/>
  <c r="H58" i="12"/>
  <c r="H62" i="12"/>
  <c r="H66" i="12"/>
  <c r="H70" i="12"/>
  <c r="H74" i="12"/>
  <c r="H78" i="12"/>
  <c r="H82" i="12"/>
  <c r="H86" i="12"/>
  <c r="H90" i="12"/>
  <c r="H94" i="12"/>
  <c r="H98" i="12"/>
  <c r="H102" i="12"/>
  <c r="H106" i="12"/>
  <c r="H110" i="12"/>
  <c r="H114" i="12"/>
  <c r="H118" i="12"/>
  <c r="H122" i="12"/>
  <c r="H126" i="12"/>
  <c r="H43" i="12"/>
  <c r="H47" i="12"/>
  <c r="H51" i="12"/>
  <c r="H55" i="12"/>
  <c r="H59" i="12"/>
  <c r="H63" i="12"/>
  <c r="H67" i="12"/>
  <c r="H71" i="12"/>
  <c r="H75" i="12"/>
  <c r="H79" i="12"/>
  <c r="H83" i="12"/>
  <c r="H87" i="12"/>
  <c r="H91" i="12"/>
  <c r="H95" i="12"/>
  <c r="H99" i="12"/>
  <c r="H103" i="12"/>
  <c r="H107" i="12"/>
  <c r="H111" i="12"/>
  <c r="H115" i="12"/>
  <c r="H119" i="12"/>
  <c r="H123" i="12"/>
  <c r="H127" i="12"/>
  <c r="H131" i="12"/>
  <c r="H135" i="12"/>
  <c r="H139" i="12"/>
  <c r="H143" i="12"/>
  <c r="H147" i="12"/>
  <c r="H151" i="12"/>
  <c r="H155" i="12"/>
  <c r="H159" i="12"/>
  <c r="H163" i="12"/>
  <c r="H167" i="12"/>
  <c r="H171" i="12"/>
  <c r="H175" i="12"/>
  <c r="H179" i="12"/>
  <c r="H48" i="12"/>
  <c r="H64" i="12"/>
  <c r="H80" i="12"/>
  <c r="H96" i="12"/>
  <c r="H112" i="12"/>
  <c r="H128" i="12"/>
  <c r="H136" i="12"/>
  <c r="H144" i="12"/>
  <c r="H152" i="12"/>
  <c r="H160" i="12"/>
  <c r="H168" i="12"/>
  <c r="H176" i="12"/>
  <c r="H182" i="12"/>
  <c r="H186" i="12"/>
  <c r="H190" i="12"/>
  <c r="H194" i="12"/>
  <c r="H198" i="12"/>
  <c r="H202" i="12"/>
  <c r="H206" i="12"/>
  <c r="H210" i="12"/>
  <c r="H214" i="12"/>
  <c r="H218" i="12"/>
  <c r="H222" i="12"/>
  <c r="H226" i="12"/>
  <c r="H230" i="12"/>
  <c r="H234" i="12"/>
  <c r="H238" i="12"/>
  <c r="H242" i="12"/>
  <c r="H246" i="12"/>
  <c r="H250" i="12"/>
  <c r="H254" i="12"/>
  <c r="H258" i="12"/>
  <c r="H262" i="12"/>
  <c r="H266" i="12"/>
  <c r="H270" i="12"/>
  <c r="H274" i="12"/>
  <c r="H278" i="12"/>
  <c r="H282" i="12"/>
  <c r="H286" i="12"/>
  <c r="H290" i="12"/>
  <c r="H294" i="12"/>
  <c r="H298" i="12"/>
  <c r="H302" i="12"/>
  <c r="H306" i="12"/>
  <c r="H310" i="12"/>
  <c r="H314" i="12"/>
  <c r="H318" i="12"/>
  <c r="H322" i="12"/>
  <c r="H326" i="12"/>
  <c r="H330" i="12"/>
  <c r="H334" i="12"/>
  <c r="H338" i="12"/>
  <c r="H342" i="12"/>
  <c r="H346" i="12"/>
  <c r="H350" i="12"/>
  <c r="H354" i="12"/>
  <c r="H358" i="12"/>
  <c r="H362" i="12"/>
  <c r="H366" i="12"/>
  <c r="H370" i="12"/>
  <c r="H374" i="12"/>
  <c r="H378" i="12"/>
  <c r="H382" i="12"/>
  <c r="H386" i="12"/>
  <c r="H390" i="12"/>
  <c r="H394" i="12"/>
  <c r="H398" i="12"/>
  <c r="H402" i="12"/>
  <c r="H406" i="12"/>
  <c r="H410" i="12"/>
  <c r="H414" i="12"/>
  <c r="H418" i="12"/>
  <c r="H422" i="12"/>
  <c r="H426" i="12"/>
  <c r="H430" i="12"/>
  <c r="H434" i="12"/>
  <c r="H438" i="12"/>
  <c r="H442" i="12"/>
  <c r="H446" i="12"/>
  <c r="H450" i="12"/>
  <c r="H454" i="12"/>
  <c r="H458" i="12"/>
  <c r="H462" i="12"/>
  <c r="H466" i="12"/>
  <c r="H470" i="12"/>
  <c r="H474" i="12"/>
  <c r="H478" i="12"/>
  <c r="H482" i="12"/>
  <c r="H486" i="12"/>
  <c r="H490" i="12"/>
  <c r="H494" i="12"/>
  <c r="H498" i="12"/>
  <c r="H502" i="12"/>
  <c r="H506" i="12"/>
  <c r="H510" i="12"/>
  <c r="H514" i="12"/>
  <c r="H518" i="12"/>
  <c r="H522" i="12"/>
  <c r="H526" i="12"/>
  <c r="H530" i="12"/>
  <c r="H534" i="12"/>
  <c r="H538" i="12"/>
  <c r="H542" i="12"/>
  <c r="H546" i="12"/>
  <c r="H550" i="12"/>
  <c r="H554" i="12"/>
  <c r="H558" i="12"/>
  <c r="H562" i="12"/>
  <c r="H566" i="12"/>
  <c r="H570" i="12"/>
  <c r="H574" i="12"/>
  <c r="H578" i="12"/>
  <c r="H582" i="12"/>
  <c r="H586" i="12"/>
  <c r="H590" i="12"/>
  <c r="H594" i="12"/>
  <c r="H598" i="12"/>
  <c r="H602" i="12"/>
  <c r="H606" i="12"/>
  <c r="H610" i="12"/>
  <c r="H614" i="12"/>
  <c r="H618" i="12"/>
  <c r="H622" i="12"/>
  <c r="H626" i="12"/>
  <c r="H630" i="12"/>
  <c r="H634" i="12"/>
  <c r="H638" i="12"/>
  <c r="H642" i="12"/>
  <c r="H646" i="12"/>
  <c r="H650" i="12"/>
  <c r="H654" i="12"/>
  <c r="H658" i="12"/>
  <c r="H662" i="12"/>
  <c r="H666" i="12"/>
  <c r="H670" i="12"/>
  <c r="H674" i="12"/>
  <c r="H678" i="12"/>
  <c r="H682" i="12"/>
  <c r="H686" i="12"/>
  <c r="H690" i="12"/>
  <c r="H694" i="12"/>
  <c r="H698" i="12"/>
  <c r="H702" i="12"/>
  <c r="H706" i="12"/>
  <c r="H710" i="12"/>
  <c r="H714" i="12"/>
  <c r="H718" i="12"/>
  <c r="H722" i="12"/>
  <c r="H726" i="12"/>
  <c r="H730" i="12"/>
  <c r="H734" i="12"/>
  <c r="H738" i="12"/>
  <c r="H742" i="12"/>
  <c r="H746" i="12"/>
  <c r="H750" i="12"/>
  <c r="H754" i="12"/>
  <c r="H758" i="12"/>
  <c r="H762" i="12"/>
  <c r="H766" i="12"/>
  <c r="H770" i="12"/>
  <c r="H774" i="12"/>
  <c r="H52" i="12"/>
  <c r="H68" i="12"/>
  <c r="H84" i="12"/>
  <c r="H100" i="12"/>
  <c r="H116" i="12"/>
  <c r="H130" i="12"/>
  <c r="H138" i="12"/>
  <c r="H146" i="12"/>
  <c r="H154" i="12"/>
  <c r="H162" i="12"/>
  <c r="H170" i="12"/>
  <c r="H178" i="12"/>
  <c r="H183" i="12"/>
  <c r="H187" i="12"/>
  <c r="H191" i="12"/>
  <c r="H195" i="12"/>
  <c r="H199" i="12"/>
  <c r="H203" i="12"/>
  <c r="H207" i="12"/>
  <c r="H211" i="12"/>
  <c r="H215" i="12"/>
  <c r="H219" i="12"/>
  <c r="H223" i="12"/>
  <c r="H227" i="12"/>
  <c r="H231" i="12"/>
  <c r="H235" i="12"/>
  <c r="H239" i="12"/>
  <c r="H243" i="12"/>
  <c r="H247" i="12"/>
  <c r="H251" i="12"/>
  <c r="H255" i="12"/>
  <c r="H259" i="12"/>
  <c r="H263" i="12"/>
  <c r="H267" i="12"/>
  <c r="H271" i="12"/>
  <c r="H275" i="12"/>
  <c r="H279" i="12"/>
  <c r="H283" i="12"/>
  <c r="H287" i="12"/>
  <c r="H291" i="12"/>
  <c r="H295" i="12"/>
  <c r="H299" i="12"/>
  <c r="H303" i="12"/>
  <c r="H307" i="12"/>
  <c r="H311" i="12"/>
  <c r="H315" i="12"/>
  <c r="H319" i="12"/>
  <c r="H323" i="12"/>
  <c r="H327" i="12"/>
  <c r="H331" i="12"/>
  <c r="H335" i="12"/>
  <c r="H339" i="12"/>
  <c r="H343" i="12"/>
  <c r="H347" i="12"/>
  <c r="H351" i="12"/>
  <c r="H355" i="12"/>
  <c r="H359" i="12"/>
  <c r="H363" i="12"/>
  <c r="H367" i="12"/>
  <c r="H371" i="12"/>
  <c r="H375" i="12"/>
  <c r="H379" i="12"/>
  <c r="H383" i="12"/>
  <c r="H387" i="12"/>
  <c r="H391" i="12"/>
  <c r="H395" i="12"/>
  <c r="H399" i="12"/>
  <c r="H403" i="12"/>
  <c r="H407" i="12"/>
  <c r="H411" i="12"/>
  <c r="H415" i="12"/>
  <c r="H419" i="12"/>
  <c r="H423" i="12"/>
  <c r="H427" i="12"/>
  <c r="H431" i="12"/>
  <c r="H435" i="12"/>
  <c r="H439" i="12"/>
  <c r="H443" i="12"/>
  <c r="H447" i="12"/>
  <c r="H451" i="12"/>
  <c r="H455" i="12"/>
  <c r="H459" i="12"/>
  <c r="H463" i="12"/>
  <c r="H467" i="12"/>
  <c r="H471" i="12"/>
  <c r="H475" i="12"/>
  <c r="H479" i="12"/>
  <c r="H483" i="12"/>
  <c r="H487" i="12"/>
  <c r="H491" i="12"/>
  <c r="H495" i="12"/>
  <c r="H499" i="12"/>
  <c r="H503" i="12"/>
  <c r="H507" i="12"/>
  <c r="H511" i="12"/>
  <c r="H515" i="12"/>
  <c r="H519" i="12"/>
  <c r="H523" i="12"/>
  <c r="H527" i="12"/>
  <c r="H531" i="12"/>
  <c r="H535" i="12"/>
  <c r="H539" i="12"/>
  <c r="H543" i="12"/>
  <c r="H547" i="12"/>
  <c r="H551" i="12"/>
  <c r="H555" i="12"/>
  <c r="H559" i="12"/>
  <c r="H563" i="12"/>
  <c r="H567" i="12"/>
  <c r="H571" i="12"/>
  <c r="H575" i="12"/>
  <c r="H579" i="12"/>
  <c r="H583" i="12"/>
  <c r="H587" i="12"/>
  <c r="H591" i="12"/>
  <c r="H595" i="12"/>
  <c r="H599" i="12"/>
  <c r="H603" i="12"/>
  <c r="H607" i="12"/>
  <c r="H611" i="12"/>
  <c r="H615" i="12"/>
  <c r="H619" i="12"/>
  <c r="H623" i="12"/>
  <c r="H627" i="12"/>
  <c r="H631" i="12"/>
  <c r="H635" i="12"/>
  <c r="H639" i="12"/>
  <c r="H643" i="12"/>
  <c r="H647" i="12"/>
  <c r="H651" i="12"/>
  <c r="H655" i="12"/>
  <c r="H659" i="12"/>
  <c r="H663" i="12"/>
  <c r="H667" i="12"/>
  <c r="H671" i="12"/>
  <c r="H675" i="12"/>
  <c r="H40" i="12"/>
  <c r="H56" i="12"/>
  <c r="H72" i="12"/>
  <c r="H88" i="12"/>
  <c r="H104" i="12"/>
  <c r="H120" i="12"/>
  <c r="H132" i="12"/>
  <c r="H140" i="12"/>
  <c r="H148" i="12"/>
  <c r="H156" i="12"/>
  <c r="H164" i="12"/>
  <c r="H172" i="12"/>
  <c r="H180" i="12"/>
  <c r="H184" i="12"/>
  <c r="H188" i="12"/>
  <c r="H192" i="12"/>
  <c r="H196" i="12"/>
  <c r="H200" i="12"/>
  <c r="H204" i="12"/>
  <c r="H208" i="12"/>
  <c r="H212" i="12"/>
  <c r="H216" i="12"/>
  <c r="H220" i="12"/>
  <c r="H224" i="12"/>
  <c r="H228" i="12"/>
  <c r="H232" i="12"/>
  <c r="H236" i="12"/>
  <c r="H240" i="12"/>
  <c r="H244" i="12"/>
  <c r="H248" i="12"/>
  <c r="H252" i="12"/>
  <c r="H256" i="12"/>
  <c r="H260" i="12"/>
  <c r="H264" i="12"/>
  <c r="H268" i="12"/>
  <c r="H272" i="12"/>
  <c r="H276" i="12"/>
  <c r="H280" i="12"/>
  <c r="H284" i="12"/>
  <c r="H288" i="12"/>
  <c r="H292" i="12"/>
  <c r="H296" i="12"/>
  <c r="H300" i="12"/>
  <c r="H304" i="12"/>
  <c r="H308" i="12"/>
  <c r="H312" i="12"/>
  <c r="H316" i="12"/>
  <c r="H320" i="12"/>
  <c r="H324" i="12"/>
  <c r="H328" i="12"/>
  <c r="H332" i="12"/>
  <c r="H336" i="12"/>
  <c r="H340" i="12"/>
  <c r="H344" i="12"/>
  <c r="H348" i="12"/>
  <c r="H352" i="12"/>
  <c r="H356" i="12"/>
  <c r="H360" i="12"/>
  <c r="H364" i="12"/>
  <c r="H368" i="12"/>
  <c r="H372" i="12"/>
  <c r="H376" i="12"/>
  <c r="H380" i="12"/>
  <c r="H384" i="12"/>
  <c r="H388" i="12"/>
  <c r="H392" i="12"/>
  <c r="H396" i="12"/>
  <c r="H400" i="12"/>
  <c r="H404" i="12"/>
  <c r="H408" i="12"/>
  <c r="H412" i="12"/>
  <c r="H416" i="12"/>
  <c r="H420" i="12"/>
  <c r="H424" i="12"/>
  <c r="H428" i="12"/>
  <c r="H432" i="12"/>
  <c r="H436" i="12"/>
  <c r="H440" i="12"/>
  <c r="H444" i="12"/>
  <c r="H448" i="12"/>
  <c r="H452" i="12"/>
  <c r="H456" i="12"/>
  <c r="H460" i="12"/>
  <c r="H464" i="12"/>
  <c r="H468" i="12"/>
  <c r="H472" i="12"/>
  <c r="H476" i="12"/>
  <c r="H480" i="12"/>
  <c r="H484" i="12"/>
  <c r="H488" i="12"/>
  <c r="H492" i="12"/>
  <c r="H496" i="12"/>
  <c r="H500" i="12"/>
  <c r="H504" i="12"/>
  <c r="H508" i="12"/>
  <c r="H512" i="12"/>
  <c r="H516" i="12"/>
  <c r="H520" i="12"/>
  <c r="H524" i="12"/>
  <c r="H528" i="12"/>
  <c r="H532" i="12"/>
  <c r="H536" i="12"/>
  <c r="H540" i="12"/>
  <c r="H544" i="12"/>
  <c r="H548" i="12"/>
  <c r="H552" i="12"/>
  <c r="H556" i="12"/>
  <c r="H560" i="12"/>
  <c r="H564" i="12"/>
  <c r="H568" i="12"/>
  <c r="H572" i="12"/>
  <c r="H576" i="12"/>
  <c r="H580" i="12"/>
  <c r="H584" i="12"/>
  <c r="H588" i="12"/>
  <c r="H592" i="12"/>
  <c r="H596" i="12"/>
  <c r="H600" i="12"/>
  <c r="H604" i="12"/>
  <c r="H608" i="12"/>
  <c r="H612" i="12"/>
  <c r="H616" i="12"/>
  <c r="H620" i="12"/>
  <c r="H624" i="12"/>
  <c r="H628" i="12"/>
  <c r="H632" i="12"/>
  <c r="H636" i="12"/>
  <c r="H640" i="12"/>
  <c r="H644" i="12"/>
  <c r="H648" i="12"/>
  <c r="H652" i="12"/>
  <c r="H656" i="12"/>
  <c r="H660" i="12"/>
  <c r="H664" i="12"/>
  <c r="H668" i="12"/>
  <c r="H672" i="12"/>
  <c r="H676" i="12"/>
  <c r="H680" i="12"/>
  <c r="H684" i="12"/>
  <c r="H688" i="12"/>
  <c r="H692" i="12"/>
  <c r="H696" i="12"/>
  <c r="H700" i="12"/>
  <c r="H704" i="12"/>
  <c r="H708" i="12"/>
  <c r="H712" i="12"/>
  <c r="H716" i="12"/>
  <c r="H720" i="12"/>
  <c r="H724" i="12"/>
  <c r="H728" i="12"/>
  <c r="H732" i="12"/>
  <c r="H736" i="12"/>
  <c r="H740" i="12"/>
  <c r="H744" i="12"/>
  <c r="H748" i="12"/>
  <c r="H752" i="12"/>
  <c r="H756" i="12"/>
  <c r="H760" i="12"/>
  <c r="H764" i="12"/>
  <c r="H768" i="12"/>
  <c r="H772" i="12"/>
  <c r="H776" i="12"/>
  <c r="H92" i="12"/>
  <c r="H142" i="12"/>
  <c r="H174" i="12"/>
  <c r="H193" i="12"/>
  <c r="H209" i="12"/>
  <c r="H225" i="12"/>
  <c r="H241" i="12"/>
  <c r="H257" i="12"/>
  <c r="H273" i="12"/>
  <c r="H289" i="12"/>
  <c r="H305" i="12"/>
  <c r="H321" i="12"/>
  <c r="H337" i="12"/>
  <c r="H353" i="12"/>
  <c r="H369" i="12"/>
  <c r="H385" i="12"/>
  <c r="H401" i="12"/>
  <c r="H417" i="12"/>
  <c r="H433" i="12"/>
  <c r="H449" i="12"/>
  <c r="H465" i="12"/>
  <c r="H481" i="12"/>
  <c r="H497" i="12"/>
  <c r="H513" i="12"/>
  <c r="H529" i="12"/>
  <c r="H545" i="12"/>
  <c r="H561" i="12"/>
  <c r="H577" i="12"/>
  <c r="H593" i="12"/>
  <c r="H609" i="12"/>
  <c r="H625" i="12"/>
  <c r="H641" i="12"/>
  <c r="H657" i="12"/>
  <c r="H673" i="12"/>
  <c r="H683" i="12"/>
  <c r="H691" i="12"/>
  <c r="H699" i="12"/>
  <c r="H707" i="12"/>
  <c r="H715" i="12"/>
  <c r="H723" i="12"/>
  <c r="H731" i="12"/>
  <c r="H739" i="12"/>
  <c r="H747" i="12"/>
  <c r="H755" i="12"/>
  <c r="H763" i="12"/>
  <c r="H771" i="12"/>
  <c r="H778" i="12"/>
  <c r="H782" i="12"/>
  <c r="H786" i="12"/>
  <c r="H790" i="12"/>
  <c r="H794" i="12"/>
  <c r="H798" i="12"/>
  <c r="H802" i="12"/>
  <c r="H806" i="12"/>
  <c r="H810" i="12"/>
  <c r="H814" i="12"/>
  <c r="H818" i="12"/>
  <c r="H822" i="12"/>
  <c r="H826" i="12"/>
  <c r="H830" i="12"/>
  <c r="H834" i="12"/>
  <c r="H838" i="12"/>
  <c r="H842" i="12"/>
  <c r="H846" i="12"/>
  <c r="H850" i="12"/>
  <c r="H854" i="12"/>
  <c r="H858" i="12"/>
  <c r="H862" i="12"/>
  <c r="H866" i="12"/>
  <c r="H870" i="12"/>
  <c r="H874" i="12"/>
  <c r="H878" i="12"/>
  <c r="H882" i="12"/>
  <c r="H886" i="12"/>
  <c r="H890" i="12"/>
  <c r="H894" i="12"/>
  <c r="H898" i="12"/>
  <c r="H902" i="12"/>
  <c r="H906" i="12"/>
  <c r="H910" i="12"/>
  <c r="H914" i="12"/>
  <c r="H918" i="12"/>
  <c r="H922" i="12"/>
  <c r="H926" i="12"/>
  <c r="H930" i="12"/>
  <c r="H934" i="12"/>
  <c r="H938" i="12"/>
  <c r="H942" i="12"/>
  <c r="H946" i="12"/>
  <c r="H950" i="12"/>
  <c r="H954" i="12"/>
  <c r="H958" i="12"/>
  <c r="H962" i="12"/>
  <c r="H966" i="12"/>
  <c r="H970" i="12"/>
  <c r="H974" i="12"/>
  <c r="H978" i="12"/>
  <c r="H982" i="12"/>
  <c r="H986" i="12"/>
  <c r="H990" i="12"/>
  <c r="H994" i="12"/>
  <c r="H998" i="12"/>
  <c r="H1002" i="12"/>
  <c r="H1006" i="12"/>
  <c r="H1010" i="12"/>
  <c r="H1014" i="12"/>
  <c r="H1018" i="12"/>
  <c r="H1022" i="12"/>
  <c r="H1026" i="12"/>
  <c r="H1030" i="12"/>
  <c r="H1034" i="12"/>
  <c r="H1038" i="12"/>
  <c r="H1042" i="12"/>
  <c r="H1046" i="12"/>
  <c r="H1050" i="12"/>
  <c r="H1054" i="12"/>
  <c r="H1058" i="12"/>
  <c r="H1062" i="12"/>
  <c r="H1066" i="12"/>
  <c r="H1070" i="12"/>
  <c r="H1074" i="12"/>
  <c r="H1078" i="12"/>
  <c r="H1082" i="12"/>
  <c r="H1086" i="12"/>
  <c r="H1090" i="12"/>
  <c r="H1094" i="12"/>
  <c r="H1098" i="12"/>
  <c r="H1102" i="12"/>
  <c r="H1106" i="12"/>
  <c r="H1110" i="12"/>
  <c r="H1114" i="12"/>
  <c r="H1118" i="12"/>
  <c r="H1122" i="12"/>
  <c r="H1126" i="12"/>
  <c r="H1130" i="12"/>
  <c r="H1134" i="12"/>
  <c r="H1138" i="12"/>
  <c r="H1142" i="12"/>
  <c r="H1146" i="12"/>
  <c r="H1150" i="12"/>
  <c r="H1154" i="12"/>
  <c r="H1158" i="12"/>
  <c r="H1162" i="12"/>
  <c r="H1166" i="12"/>
  <c r="H1170" i="12"/>
  <c r="H1174" i="12"/>
  <c r="H1178" i="12"/>
  <c r="H1182" i="12"/>
  <c r="H1186" i="12"/>
  <c r="H1190" i="12"/>
  <c r="H1194" i="12"/>
  <c r="H1198" i="12"/>
  <c r="H1202" i="12"/>
  <c r="H1206" i="12"/>
  <c r="H1210" i="12"/>
  <c r="H1214" i="12"/>
  <c r="H1218" i="12"/>
  <c r="H1222" i="12"/>
  <c r="H1226" i="12"/>
  <c r="H1230" i="12"/>
  <c r="H1234" i="12"/>
  <c r="H1238" i="12"/>
  <c r="H1242" i="12"/>
  <c r="H1246" i="12"/>
  <c r="H1250" i="12"/>
  <c r="H1254" i="12"/>
  <c r="H1258" i="12"/>
  <c r="H1262" i="12"/>
  <c r="H1266" i="12"/>
  <c r="H1270" i="12"/>
  <c r="H1274" i="12"/>
  <c r="H1278" i="12"/>
  <c r="H1282" i="12"/>
  <c r="H1286" i="12"/>
  <c r="H1290" i="12"/>
  <c r="H1294" i="12"/>
  <c r="H1298" i="12"/>
  <c r="H1302" i="12"/>
  <c r="H1306" i="12"/>
  <c r="H1310" i="12"/>
  <c r="H1314" i="12"/>
  <c r="H1318" i="12"/>
  <c r="H1322" i="12"/>
  <c r="H1326" i="12"/>
  <c r="H1330" i="12"/>
  <c r="H1334" i="12"/>
  <c r="H1338" i="12"/>
  <c r="H1342" i="12"/>
  <c r="H1346" i="12"/>
  <c r="H1350" i="12"/>
  <c r="H1354" i="12"/>
  <c r="H1358" i="12"/>
  <c r="H1362" i="12"/>
  <c r="H1366" i="12"/>
  <c r="H1370" i="12"/>
  <c r="H1374" i="12"/>
  <c r="H1378" i="12"/>
  <c r="H1382" i="12"/>
  <c r="H1386" i="12"/>
  <c r="H1390" i="12"/>
  <c r="H1394" i="12"/>
  <c r="H1398" i="12"/>
  <c r="H1402" i="12"/>
  <c r="H1406" i="12"/>
  <c r="H1410" i="12"/>
  <c r="H1414" i="12"/>
  <c r="H1418" i="12"/>
  <c r="H1422" i="12"/>
  <c r="H1426" i="12"/>
  <c r="H1430" i="12"/>
  <c r="H1434" i="12"/>
  <c r="H1438" i="12"/>
  <c r="H1442" i="12"/>
  <c r="H1446" i="12"/>
  <c r="H1450" i="12"/>
  <c r="H1454" i="12"/>
  <c r="H1458" i="12"/>
  <c r="H1462" i="12"/>
  <c r="H1466" i="12"/>
  <c r="H1470" i="12"/>
  <c r="H1474" i="12"/>
  <c r="H1478" i="12"/>
  <c r="H1482" i="12"/>
  <c r="H1486" i="12"/>
  <c r="H1490" i="12"/>
  <c r="H1494" i="12"/>
  <c r="H1498" i="12"/>
  <c r="H1502" i="12"/>
  <c r="H1506" i="12"/>
  <c r="H1510" i="12"/>
  <c r="H1514" i="12"/>
  <c r="H1518" i="12"/>
  <c r="H1522" i="12"/>
  <c r="H1526" i="12"/>
  <c r="H1530" i="12"/>
  <c r="H1534" i="12"/>
  <c r="H1538" i="12"/>
  <c r="H1542" i="12"/>
  <c r="H1546" i="12"/>
  <c r="H1550" i="12"/>
  <c r="H1554" i="12"/>
  <c r="H1558" i="12"/>
  <c r="H1562" i="12"/>
  <c r="H1566" i="12"/>
  <c r="H1570" i="12"/>
  <c r="H1574" i="12"/>
  <c r="H1578" i="12"/>
  <c r="H1582" i="12"/>
  <c r="H1586" i="12"/>
  <c r="H1590" i="12"/>
  <c r="H1594" i="12"/>
  <c r="H1598" i="12"/>
  <c r="H1602" i="12"/>
  <c r="H1606" i="12"/>
  <c r="H44" i="12"/>
  <c r="H108" i="12"/>
  <c r="H150" i="12"/>
  <c r="H181" i="12"/>
  <c r="H197" i="12"/>
  <c r="H213" i="12"/>
  <c r="H229" i="12"/>
  <c r="H245" i="12"/>
  <c r="H261" i="12"/>
  <c r="H277" i="12"/>
  <c r="H293" i="12"/>
  <c r="H309" i="12"/>
  <c r="H325" i="12"/>
  <c r="H341" i="12"/>
  <c r="H357" i="12"/>
  <c r="H373" i="12"/>
  <c r="H389" i="12"/>
  <c r="H405" i="12"/>
  <c r="H421" i="12"/>
  <c r="H437" i="12"/>
  <c r="H453" i="12"/>
  <c r="H469" i="12"/>
  <c r="H485" i="12"/>
  <c r="H501" i="12"/>
  <c r="H517" i="12"/>
  <c r="H533" i="12"/>
  <c r="H549" i="12"/>
  <c r="H565" i="12"/>
  <c r="H581" i="12"/>
  <c r="H597" i="12"/>
  <c r="H613" i="12"/>
  <c r="H629" i="12"/>
  <c r="H645" i="12"/>
  <c r="H661" i="12"/>
  <c r="H677" i="12"/>
  <c r="H685" i="12"/>
  <c r="H693" i="12"/>
  <c r="H701" i="12"/>
  <c r="H709" i="12"/>
  <c r="H717" i="12"/>
  <c r="H725" i="12"/>
  <c r="H733" i="12"/>
  <c r="H741" i="12"/>
  <c r="H749" i="12"/>
  <c r="H757" i="12"/>
  <c r="H765" i="12"/>
  <c r="H773" i="12"/>
  <c r="H779" i="12"/>
  <c r="H783" i="12"/>
  <c r="H787" i="12"/>
  <c r="H791" i="12"/>
  <c r="H795" i="12"/>
  <c r="H799" i="12"/>
  <c r="H803" i="12"/>
  <c r="H807" i="12"/>
  <c r="H811" i="12"/>
  <c r="H815" i="12"/>
  <c r="H819" i="12"/>
  <c r="H823" i="12"/>
  <c r="H827" i="12"/>
  <c r="H831" i="12"/>
  <c r="H835" i="12"/>
  <c r="H839" i="12"/>
  <c r="H843" i="12"/>
  <c r="H847" i="12"/>
  <c r="H851" i="12"/>
  <c r="H855" i="12"/>
  <c r="H859" i="12"/>
  <c r="H863" i="12"/>
  <c r="H867" i="12"/>
  <c r="H871" i="12"/>
  <c r="H875" i="12"/>
  <c r="H879" i="12"/>
  <c r="H883" i="12"/>
  <c r="H887" i="12"/>
  <c r="H891" i="12"/>
  <c r="H895" i="12"/>
  <c r="H899" i="12"/>
  <c r="H903" i="12"/>
  <c r="H907" i="12"/>
  <c r="H911" i="12"/>
  <c r="H915" i="12"/>
  <c r="H919" i="12"/>
  <c r="H923" i="12"/>
  <c r="H927" i="12"/>
  <c r="H931" i="12"/>
  <c r="H935" i="12"/>
  <c r="H939" i="12"/>
  <c r="H943" i="12"/>
  <c r="H947" i="12"/>
  <c r="H951" i="12"/>
  <c r="H955" i="12"/>
  <c r="H959" i="12"/>
  <c r="H963" i="12"/>
  <c r="H967" i="12"/>
  <c r="H971" i="12"/>
  <c r="H975" i="12"/>
  <c r="H979" i="12"/>
  <c r="H983" i="12"/>
  <c r="H987" i="12"/>
  <c r="H991" i="12"/>
  <c r="H995" i="12"/>
  <c r="H999" i="12"/>
  <c r="H1003" i="12"/>
  <c r="H1007" i="12"/>
  <c r="H1011" i="12"/>
  <c r="H1015" i="12"/>
  <c r="H1019" i="12"/>
  <c r="H1023" i="12"/>
  <c r="H1027" i="12"/>
  <c r="H1031" i="12"/>
  <c r="H1035" i="12"/>
  <c r="H1039" i="12"/>
  <c r="H1043" i="12"/>
  <c r="H1047" i="12"/>
  <c r="H1051" i="12"/>
  <c r="H1055" i="12"/>
  <c r="H1059" i="12"/>
  <c r="H1063" i="12"/>
  <c r="H1067" i="12"/>
  <c r="H1071" i="12"/>
  <c r="H1075" i="12"/>
  <c r="H1079" i="12"/>
  <c r="H1083" i="12"/>
  <c r="H1087" i="12"/>
  <c r="H1091" i="12"/>
  <c r="H1095" i="12"/>
  <c r="H1099" i="12"/>
  <c r="H1103" i="12"/>
  <c r="H1107" i="12"/>
  <c r="H1111" i="12"/>
  <c r="H1115" i="12"/>
  <c r="H1119" i="12"/>
  <c r="H1123" i="12"/>
  <c r="H1127" i="12"/>
  <c r="H1131" i="12"/>
  <c r="H1135" i="12"/>
  <c r="H1139" i="12"/>
  <c r="H1143" i="12"/>
  <c r="H1147" i="12"/>
  <c r="H1151" i="12"/>
  <c r="H1155" i="12"/>
  <c r="H1159" i="12"/>
  <c r="H1163" i="12"/>
  <c r="H1167" i="12"/>
  <c r="H1171" i="12"/>
  <c r="H1175" i="12"/>
  <c r="H1179" i="12"/>
  <c r="H1183" i="12"/>
  <c r="H1187" i="12"/>
  <c r="H1191" i="12"/>
  <c r="H1195" i="12"/>
  <c r="H1199" i="12"/>
  <c r="H1203" i="12"/>
  <c r="H1207" i="12"/>
  <c r="H1211" i="12"/>
  <c r="H1215" i="12"/>
  <c r="H1219" i="12"/>
  <c r="H1223" i="12"/>
  <c r="H1227" i="12"/>
  <c r="H1231" i="12"/>
  <c r="H1235" i="12"/>
  <c r="H1239" i="12"/>
  <c r="H1243" i="12"/>
  <c r="H1247" i="12"/>
  <c r="H1251" i="12"/>
  <c r="H1255" i="12"/>
  <c r="H1259" i="12"/>
  <c r="H1263" i="12"/>
  <c r="H1267" i="12"/>
  <c r="H1271" i="12"/>
  <c r="H1275" i="12"/>
  <c r="H1279" i="12"/>
  <c r="H1283" i="12"/>
  <c r="H1287" i="12"/>
  <c r="H1291" i="12"/>
  <c r="H1295" i="12"/>
  <c r="H1299" i="12"/>
  <c r="H1303" i="12"/>
  <c r="H1307" i="12"/>
  <c r="H1311" i="12"/>
  <c r="H1315" i="12"/>
  <c r="H1319" i="12"/>
  <c r="H1323" i="12"/>
  <c r="H1327" i="12"/>
  <c r="H1331" i="12"/>
  <c r="H1335" i="12"/>
  <c r="H1339" i="12"/>
  <c r="H1343" i="12"/>
  <c r="H1347" i="12"/>
  <c r="H1351" i="12"/>
  <c r="H1355" i="12"/>
  <c r="H1359" i="12"/>
  <c r="H1363" i="12"/>
  <c r="H1367" i="12"/>
  <c r="H1371" i="12"/>
  <c r="H1375" i="12"/>
  <c r="H1379" i="12"/>
  <c r="H1383" i="12"/>
  <c r="H1387" i="12"/>
  <c r="H1391" i="12"/>
  <c r="H1395" i="12"/>
  <c r="H1399" i="12"/>
  <c r="H1403" i="12"/>
  <c r="H1407" i="12"/>
  <c r="H1411" i="12"/>
  <c r="H1415" i="12"/>
  <c r="H1419" i="12"/>
  <c r="H1423" i="12"/>
  <c r="H1427" i="12"/>
  <c r="H1431" i="12"/>
  <c r="H1435" i="12"/>
  <c r="H1439" i="12"/>
  <c r="H1443" i="12"/>
  <c r="H1447" i="12"/>
  <c r="H1451" i="12"/>
  <c r="H1455" i="12"/>
  <c r="H1459" i="12"/>
  <c r="H1463" i="12"/>
  <c r="H1467" i="12"/>
  <c r="H1471" i="12"/>
  <c r="H1475" i="12"/>
  <c r="H1479" i="12"/>
  <c r="H1483" i="12"/>
  <c r="H1487" i="12"/>
  <c r="H1491" i="12"/>
  <c r="H1495" i="12"/>
  <c r="H1499" i="12"/>
  <c r="H1503" i="12"/>
  <c r="H1507" i="12"/>
  <c r="H1511" i="12"/>
  <c r="H1515" i="12"/>
  <c r="H1519" i="12"/>
  <c r="H1523" i="12"/>
  <c r="H1527" i="12"/>
  <c r="H1531" i="12"/>
  <c r="H1535" i="12"/>
  <c r="H1539" i="12"/>
  <c r="H1543" i="12"/>
  <c r="H1547" i="12"/>
  <c r="H1551" i="12"/>
  <c r="H1555" i="12"/>
  <c r="H1559" i="12"/>
  <c r="H1563" i="12"/>
  <c r="H1567" i="12"/>
  <c r="H1571" i="12"/>
  <c r="H1575" i="12"/>
  <c r="H1579" i="12"/>
  <c r="H1583" i="12"/>
  <c r="H1587" i="12"/>
  <c r="H1591" i="12"/>
  <c r="H1595" i="12"/>
  <c r="H1599" i="12"/>
  <c r="H1603" i="12"/>
  <c r="H1607" i="12"/>
  <c r="H60" i="12"/>
  <c r="H124" i="12"/>
  <c r="H158" i="12"/>
  <c r="H185" i="12"/>
  <c r="H201" i="12"/>
  <c r="H217" i="12"/>
  <c r="H233" i="12"/>
  <c r="H249" i="12"/>
  <c r="H265" i="12"/>
  <c r="H281" i="12"/>
  <c r="H297" i="12"/>
  <c r="H313" i="12"/>
  <c r="H329" i="12"/>
  <c r="H345" i="12"/>
  <c r="H361" i="12"/>
  <c r="H377" i="12"/>
  <c r="H393" i="12"/>
  <c r="H409" i="12"/>
  <c r="H425" i="12"/>
  <c r="H441" i="12"/>
  <c r="H457" i="12"/>
  <c r="H473" i="12"/>
  <c r="H489" i="12"/>
  <c r="H505" i="12"/>
  <c r="H521" i="12"/>
  <c r="H537" i="12"/>
  <c r="H553" i="12"/>
  <c r="H569" i="12"/>
  <c r="H585" i="12"/>
  <c r="H601" i="12"/>
  <c r="H617" i="12"/>
  <c r="H633" i="12"/>
  <c r="H649" i="12"/>
  <c r="H665" i="12"/>
  <c r="H679" i="12"/>
  <c r="H687" i="12"/>
  <c r="H695" i="12"/>
  <c r="H703" i="12"/>
  <c r="H711" i="12"/>
  <c r="H719" i="12"/>
  <c r="H727" i="12"/>
  <c r="H735" i="12"/>
  <c r="H743" i="12"/>
  <c r="H751" i="12"/>
  <c r="H759" i="12"/>
  <c r="H767" i="12"/>
  <c r="H775" i="12"/>
  <c r="H780" i="12"/>
  <c r="H784" i="12"/>
  <c r="H788" i="12"/>
  <c r="H792" i="12"/>
  <c r="H796" i="12"/>
  <c r="H800" i="12"/>
  <c r="H804" i="12"/>
  <c r="H808" i="12"/>
  <c r="H812" i="12"/>
  <c r="H816" i="12"/>
  <c r="H820" i="12"/>
  <c r="H824" i="12"/>
  <c r="H828" i="12"/>
  <c r="H832" i="12"/>
  <c r="H836" i="12"/>
  <c r="H840" i="12"/>
  <c r="H844" i="12"/>
  <c r="H848" i="12"/>
  <c r="H852" i="12"/>
  <c r="H856" i="12"/>
  <c r="H860" i="12"/>
  <c r="H864" i="12"/>
  <c r="H868" i="12"/>
  <c r="H872" i="12"/>
  <c r="H876" i="12"/>
  <c r="H880" i="12"/>
  <c r="H884" i="12"/>
  <c r="H888" i="12"/>
  <c r="H892" i="12"/>
  <c r="H896" i="12"/>
  <c r="H900" i="12"/>
  <c r="H904" i="12"/>
  <c r="H908" i="12"/>
  <c r="H912" i="12"/>
  <c r="H916" i="12"/>
  <c r="H920" i="12"/>
  <c r="H924" i="12"/>
  <c r="H928" i="12"/>
  <c r="H932" i="12"/>
  <c r="H936" i="12"/>
  <c r="H940" i="12"/>
  <c r="H944" i="12"/>
  <c r="H948" i="12"/>
  <c r="H952" i="12"/>
  <c r="H956" i="12"/>
  <c r="H960" i="12"/>
  <c r="H964" i="12"/>
  <c r="H968" i="12"/>
  <c r="H972" i="12"/>
  <c r="H976" i="12"/>
  <c r="H980" i="12"/>
  <c r="H984" i="12"/>
  <c r="H988" i="12"/>
  <c r="H992" i="12"/>
  <c r="H996" i="12"/>
  <c r="H1000" i="12"/>
  <c r="H1004" i="12"/>
  <c r="H1008" i="12"/>
  <c r="H1012" i="12"/>
  <c r="H1016" i="12"/>
  <c r="H1020" i="12"/>
  <c r="H1024" i="12"/>
  <c r="H1028" i="12"/>
  <c r="H1032" i="12"/>
  <c r="H1036" i="12"/>
  <c r="H1040" i="12"/>
  <c r="H1044" i="12"/>
  <c r="H1048" i="12"/>
  <c r="H1052" i="12"/>
  <c r="H1056" i="12"/>
  <c r="H1060" i="12"/>
  <c r="H1064" i="12"/>
  <c r="H1068" i="12"/>
  <c r="H1072" i="12"/>
  <c r="H1076" i="12"/>
  <c r="H1080" i="12"/>
  <c r="H1084" i="12"/>
  <c r="H1088" i="12"/>
  <c r="H1092" i="12"/>
  <c r="H1096" i="12"/>
  <c r="H1100" i="12"/>
  <c r="H1104" i="12"/>
  <c r="H1108" i="12"/>
  <c r="H1112" i="12"/>
  <c r="H1116" i="12"/>
  <c r="H1120" i="12"/>
  <c r="H1124" i="12"/>
  <c r="H1128" i="12"/>
  <c r="H1132" i="12"/>
  <c r="H1136" i="12"/>
  <c r="H1140" i="12"/>
  <c r="H1144" i="12"/>
  <c r="H1148" i="12"/>
  <c r="H1152" i="12"/>
  <c r="H1156" i="12"/>
  <c r="H1160" i="12"/>
  <c r="H1164" i="12"/>
  <c r="H1168" i="12"/>
  <c r="H1172" i="12"/>
  <c r="H1176" i="12"/>
  <c r="H1180" i="12"/>
  <c r="H1184" i="12"/>
  <c r="H1188" i="12"/>
  <c r="H1192" i="12"/>
  <c r="H1196" i="12"/>
  <c r="H1200" i="12"/>
  <c r="H1204" i="12"/>
  <c r="H1208" i="12"/>
  <c r="H1212" i="12"/>
  <c r="H1216" i="12"/>
  <c r="H1220" i="12"/>
  <c r="H1224" i="12"/>
  <c r="H1228" i="12"/>
  <c r="H1232" i="12"/>
  <c r="H1236" i="12"/>
  <c r="H1240" i="12"/>
  <c r="H1244" i="12"/>
  <c r="H1248" i="12"/>
  <c r="H1252" i="12"/>
  <c r="H1256" i="12"/>
  <c r="H1260" i="12"/>
  <c r="H1264" i="12"/>
  <c r="H1268" i="12"/>
  <c r="H1272" i="12"/>
  <c r="H1276" i="12"/>
  <c r="H1280" i="12"/>
  <c r="H1284" i="12"/>
  <c r="H1288" i="12"/>
  <c r="H1292" i="12"/>
  <c r="H1296" i="12"/>
  <c r="H1300" i="12"/>
  <c r="H1304" i="12"/>
  <c r="H1308" i="12"/>
  <c r="H1312" i="12"/>
  <c r="H1316" i="12"/>
  <c r="H1320" i="12"/>
  <c r="H1324" i="12"/>
  <c r="H1328" i="12"/>
  <c r="H1332" i="12"/>
  <c r="H1336" i="12"/>
  <c r="H1340" i="12"/>
  <c r="H1344" i="12"/>
  <c r="H1348" i="12"/>
  <c r="H1352" i="12"/>
  <c r="H1356" i="12"/>
  <c r="H1360" i="12"/>
  <c r="H1364" i="12"/>
  <c r="H1368" i="12"/>
  <c r="H1372" i="12"/>
  <c r="H1376" i="12"/>
  <c r="H1380" i="12"/>
  <c r="H1384" i="12"/>
  <c r="H1388" i="12"/>
  <c r="H1392" i="12"/>
  <c r="H1396" i="12"/>
  <c r="H1400" i="12"/>
  <c r="H1404" i="12"/>
  <c r="H1408" i="12"/>
  <c r="H1412" i="12"/>
  <c r="H1416" i="12"/>
  <c r="H1420" i="12"/>
  <c r="H1424" i="12"/>
  <c r="H1428" i="12"/>
  <c r="H1432" i="12"/>
  <c r="H1436" i="12"/>
  <c r="H1440" i="12"/>
  <c r="H1444" i="12"/>
  <c r="H1448" i="12"/>
  <c r="H1452" i="12"/>
  <c r="H1456" i="12"/>
  <c r="H1460" i="12"/>
  <c r="H1464" i="12"/>
  <c r="H1468" i="12"/>
  <c r="H1472" i="12"/>
  <c r="H1476" i="12"/>
  <c r="H1480" i="12"/>
  <c r="H1484" i="12"/>
  <c r="H1488" i="12"/>
  <c r="H1492" i="12"/>
  <c r="H1496" i="12"/>
  <c r="H1500" i="12"/>
  <c r="H1504" i="12"/>
  <c r="H1508" i="12"/>
  <c r="H1512" i="12"/>
  <c r="H1516" i="12"/>
  <c r="H1520" i="12"/>
  <c r="H1524" i="12"/>
  <c r="H1528" i="12"/>
  <c r="H1532" i="12"/>
  <c r="H1536" i="12"/>
  <c r="H1540" i="12"/>
  <c r="H1544" i="12"/>
  <c r="H1548" i="12"/>
  <c r="H1552" i="12"/>
  <c r="H1556" i="12"/>
  <c r="H1560" i="12"/>
  <c r="H1564" i="12"/>
  <c r="H1568" i="12"/>
  <c r="H1572" i="12"/>
  <c r="H1576" i="12"/>
  <c r="H1580" i="12"/>
  <c r="H1584" i="12"/>
  <c r="H1588" i="12"/>
  <c r="H1592" i="12"/>
  <c r="H1596" i="12"/>
  <c r="H1600" i="12"/>
  <c r="H1604" i="12"/>
  <c r="H1608" i="12"/>
  <c r="H76" i="12"/>
  <c r="H205" i="12"/>
  <c r="H269" i="12"/>
  <c r="H333" i="12"/>
  <c r="H397" i="12"/>
  <c r="H461" i="12"/>
  <c r="H525" i="12"/>
  <c r="H589" i="12"/>
  <c r="H653" i="12"/>
  <c r="H697" i="12"/>
  <c r="H729" i="12"/>
  <c r="H761" i="12"/>
  <c r="H785" i="12"/>
  <c r="H801" i="12"/>
  <c r="H817" i="12"/>
  <c r="H833" i="12"/>
  <c r="H849" i="12"/>
  <c r="H865" i="12"/>
  <c r="H881" i="12"/>
  <c r="H897" i="12"/>
  <c r="H913" i="12"/>
  <c r="H929" i="12"/>
  <c r="H945" i="12"/>
  <c r="H961" i="12"/>
  <c r="H977" i="12"/>
  <c r="H993" i="12"/>
  <c r="H1009" i="12"/>
  <c r="H1025" i="12"/>
  <c r="H1041" i="12"/>
  <c r="H1057" i="12"/>
  <c r="H1073" i="12"/>
  <c r="H1089" i="12"/>
  <c r="H1105" i="12"/>
  <c r="H1121" i="12"/>
  <c r="H1137" i="12"/>
  <c r="H1153" i="12"/>
  <c r="H1169" i="12"/>
  <c r="H1185" i="12"/>
  <c r="H1201" i="12"/>
  <c r="H1217" i="12"/>
  <c r="H1233" i="12"/>
  <c r="H1249" i="12"/>
  <c r="H1265" i="12"/>
  <c r="H1281" i="12"/>
  <c r="H1297" i="12"/>
  <c r="H1313" i="12"/>
  <c r="H1329" i="12"/>
  <c r="H1345" i="12"/>
  <c r="H1361" i="12"/>
  <c r="H1377" i="12"/>
  <c r="H1393" i="12"/>
  <c r="H1409" i="12"/>
  <c r="H1425" i="12"/>
  <c r="H1441" i="12"/>
  <c r="H1457" i="12"/>
  <c r="H1473" i="12"/>
  <c r="H1489" i="12"/>
  <c r="H1505" i="12"/>
  <c r="H1521" i="12"/>
  <c r="H1537" i="12"/>
  <c r="H1553" i="12"/>
  <c r="H1569" i="12"/>
  <c r="H1585" i="12"/>
  <c r="H1601" i="12"/>
  <c r="H134" i="12"/>
  <c r="H221" i="12"/>
  <c r="H285" i="12"/>
  <c r="H349" i="12"/>
  <c r="H413" i="12"/>
  <c r="H477" i="12"/>
  <c r="H541" i="12"/>
  <c r="H605" i="12"/>
  <c r="H669" i="12"/>
  <c r="H705" i="12"/>
  <c r="H737" i="12"/>
  <c r="H769" i="12"/>
  <c r="H789" i="12"/>
  <c r="H805" i="12"/>
  <c r="H821" i="12"/>
  <c r="H837" i="12"/>
  <c r="H853" i="12"/>
  <c r="H869" i="12"/>
  <c r="H885" i="12"/>
  <c r="H901" i="12"/>
  <c r="H917" i="12"/>
  <c r="H933" i="12"/>
  <c r="H949" i="12"/>
  <c r="H965" i="12"/>
  <c r="H981" i="12"/>
  <c r="H997" i="12"/>
  <c r="H1013" i="12"/>
  <c r="H1029" i="12"/>
  <c r="H1045" i="12"/>
  <c r="H1061" i="12"/>
  <c r="H1077" i="12"/>
  <c r="H1093" i="12"/>
  <c r="H1109" i="12"/>
  <c r="H1125" i="12"/>
  <c r="H1141" i="12"/>
  <c r="H1157" i="12"/>
  <c r="H1173" i="12"/>
  <c r="H1189" i="12"/>
  <c r="H1205" i="12"/>
  <c r="H1221" i="12"/>
  <c r="H1237" i="12"/>
  <c r="H1253" i="12"/>
  <c r="H1269" i="12"/>
  <c r="H1285" i="12"/>
  <c r="H1301" i="12"/>
  <c r="H1317" i="12"/>
  <c r="H1333" i="12"/>
  <c r="H1349" i="12"/>
  <c r="H1365" i="12"/>
  <c r="H1381" i="12"/>
  <c r="H1397" i="12"/>
  <c r="H1413" i="12"/>
  <c r="H1429" i="12"/>
  <c r="H1445" i="12"/>
  <c r="H1461" i="12"/>
  <c r="H1477" i="12"/>
  <c r="H1493" i="12"/>
  <c r="H1509" i="12"/>
  <c r="H1525" i="12"/>
  <c r="H1541" i="12"/>
  <c r="H1557" i="12"/>
  <c r="H1573" i="12"/>
  <c r="H1589" i="12"/>
  <c r="H1605" i="12"/>
  <c r="H166" i="12"/>
  <c r="H237" i="12"/>
  <c r="H301" i="12"/>
  <c r="H365" i="12"/>
  <c r="H429" i="12"/>
  <c r="H493" i="12"/>
  <c r="H557" i="12"/>
  <c r="H621" i="12"/>
  <c r="H681" i="12"/>
  <c r="H713" i="12"/>
  <c r="H745" i="12"/>
  <c r="H777" i="12"/>
  <c r="H793" i="12"/>
  <c r="H809" i="12"/>
  <c r="H825" i="12"/>
  <c r="H841" i="12"/>
  <c r="H857" i="12"/>
  <c r="H873" i="12"/>
  <c r="H889" i="12"/>
  <c r="H905" i="12"/>
  <c r="H921" i="12"/>
  <c r="H937" i="12"/>
  <c r="H953" i="12"/>
  <c r="H969" i="12"/>
  <c r="H985" i="12"/>
  <c r="H1001" i="12"/>
  <c r="H1017" i="12"/>
  <c r="H1033" i="12"/>
  <c r="H1049" i="12"/>
  <c r="H1065" i="12"/>
  <c r="H1081" i="12"/>
  <c r="H1097" i="12"/>
  <c r="H1113" i="12"/>
  <c r="H1129" i="12"/>
  <c r="H1145" i="12"/>
  <c r="H1161" i="12"/>
  <c r="H1177" i="12"/>
  <c r="H1193" i="12"/>
  <c r="H1209" i="12"/>
  <c r="H1225" i="12"/>
  <c r="H1241" i="12"/>
  <c r="H1257" i="12"/>
  <c r="H1273" i="12"/>
  <c r="H1289" i="12"/>
  <c r="H1305" i="12"/>
  <c r="H1321" i="12"/>
  <c r="H1337" i="12"/>
  <c r="H1353" i="12"/>
  <c r="H1369" i="12"/>
  <c r="H1385" i="12"/>
  <c r="H1401" i="12"/>
  <c r="H1417" i="12"/>
  <c r="H1433" i="12"/>
  <c r="H1449" i="12"/>
  <c r="H1465" i="12"/>
  <c r="H1481" i="12"/>
  <c r="H1497" i="12"/>
  <c r="H1513" i="12"/>
  <c r="H1529" i="12"/>
  <c r="H1545" i="12"/>
  <c r="H1561" i="12"/>
  <c r="H1577" i="12"/>
  <c r="H1593" i="12"/>
  <c r="H1609" i="12"/>
  <c r="H317" i="12"/>
  <c r="H573" i="12"/>
  <c r="H753" i="12"/>
  <c r="H829" i="12"/>
  <c r="H893" i="12"/>
  <c r="H957" i="12"/>
  <c r="H1021" i="12"/>
  <c r="H1085" i="12"/>
  <c r="H1149" i="12"/>
  <c r="H1213" i="12"/>
  <c r="H1277" i="12"/>
  <c r="H1341" i="12"/>
  <c r="H1405" i="12"/>
  <c r="H1469" i="12"/>
  <c r="H1533" i="12"/>
  <c r="H1597" i="12"/>
  <c r="H381" i="12"/>
  <c r="H637" i="12"/>
  <c r="H781" i="12"/>
  <c r="H845" i="12"/>
  <c r="H909" i="12"/>
  <c r="H973" i="12"/>
  <c r="H1037" i="12"/>
  <c r="H1101" i="12"/>
  <c r="H1165" i="12"/>
  <c r="H1229" i="12"/>
  <c r="H1293" i="12"/>
  <c r="H1357" i="12"/>
  <c r="H1421" i="12"/>
  <c r="H1485" i="12"/>
  <c r="H1549" i="12"/>
  <c r="H189" i="12"/>
  <c r="H445" i="12"/>
  <c r="H689" i="12"/>
  <c r="H797" i="12"/>
  <c r="H861" i="12"/>
  <c r="H925" i="12"/>
  <c r="H989" i="12"/>
  <c r="H1053" i="12"/>
  <c r="H1117" i="12"/>
  <c r="H1181" i="12"/>
  <c r="H1245" i="12"/>
  <c r="H1309" i="12"/>
  <c r="H1373" i="12"/>
  <c r="H1437" i="12"/>
  <c r="H1501" i="12"/>
  <c r="H1565" i="12"/>
  <c r="H253" i="12"/>
  <c r="H877" i="12"/>
  <c r="H1133" i="12"/>
  <c r="H1389" i="12"/>
  <c r="H509" i="12"/>
  <c r="H941" i="12"/>
  <c r="H1197" i="12"/>
  <c r="H1453" i="12"/>
  <c r="H721" i="12"/>
  <c r="H1005" i="12"/>
  <c r="H1261" i="12"/>
  <c r="H1517" i="12"/>
  <c r="H813" i="12"/>
  <c r="H1069" i="12"/>
  <c r="H1325" i="12"/>
  <c r="H1581" i="12"/>
  <c r="J41" i="12"/>
  <c r="J45" i="12"/>
  <c r="J49" i="12"/>
  <c r="J53" i="12"/>
  <c r="J57" i="12"/>
  <c r="J61" i="12"/>
  <c r="J65" i="12"/>
  <c r="J69" i="12"/>
  <c r="J73" i="12"/>
  <c r="J77" i="12"/>
  <c r="J81" i="12"/>
  <c r="J85" i="12"/>
  <c r="J89" i="12"/>
  <c r="J93" i="12"/>
  <c r="J97" i="12"/>
  <c r="J101" i="12"/>
  <c r="J105" i="12"/>
  <c r="J109" i="12"/>
  <c r="J113" i="12"/>
  <c r="J117" i="12"/>
  <c r="J121" i="12"/>
  <c r="J125" i="12"/>
  <c r="J129" i="12"/>
  <c r="J133" i="12"/>
  <c r="J137" i="12"/>
  <c r="J141" i="12"/>
  <c r="J145" i="12"/>
  <c r="J149" i="12"/>
  <c r="J153" i="12"/>
  <c r="J157" i="12"/>
  <c r="J161" i="12"/>
  <c r="J165" i="12"/>
  <c r="J169" i="12"/>
  <c r="J173" i="12"/>
  <c r="J177" i="12"/>
  <c r="J181" i="12"/>
  <c r="J185" i="12"/>
  <c r="J189" i="12"/>
  <c r="J193" i="12"/>
  <c r="J197" i="12"/>
  <c r="J201" i="12"/>
  <c r="J205" i="12"/>
  <c r="J209" i="12"/>
  <c r="J213" i="12"/>
  <c r="J217" i="12"/>
  <c r="J221" i="12"/>
  <c r="J225" i="12"/>
  <c r="J229" i="12"/>
  <c r="J233" i="12"/>
  <c r="J237" i="12"/>
  <c r="J241" i="12"/>
  <c r="J245" i="12"/>
  <c r="J249" i="12"/>
  <c r="J253" i="12"/>
  <c r="J257" i="12"/>
  <c r="J261" i="12"/>
  <c r="J265" i="12"/>
  <c r="J269" i="12"/>
  <c r="J273" i="12"/>
  <c r="J277" i="12"/>
  <c r="J281" i="12"/>
  <c r="J285" i="12"/>
  <c r="J289" i="12"/>
  <c r="J293" i="12"/>
  <c r="J297" i="12"/>
  <c r="J301" i="12"/>
  <c r="J305" i="12"/>
  <c r="J309" i="12"/>
  <c r="J313" i="12"/>
  <c r="J317" i="12"/>
  <c r="J321" i="12"/>
  <c r="J325" i="12"/>
  <c r="J329" i="12"/>
  <c r="J333" i="12"/>
  <c r="J337" i="12"/>
  <c r="J341" i="12"/>
  <c r="J345" i="12"/>
  <c r="J349" i="12"/>
  <c r="J353" i="12"/>
  <c r="J357" i="12"/>
  <c r="J361" i="12"/>
  <c r="J365" i="12"/>
  <c r="J369" i="12"/>
  <c r="J373" i="12"/>
  <c r="J377" i="12"/>
  <c r="J381" i="12"/>
  <c r="J385" i="12"/>
  <c r="J389" i="12"/>
  <c r="J393" i="12"/>
  <c r="J397" i="12"/>
  <c r="J401" i="12"/>
  <c r="J405" i="12"/>
  <c r="J409" i="12"/>
  <c r="J413" i="12"/>
  <c r="J417" i="12"/>
  <c r="J421" i="12"/>
  <c r="J425" i="12"/>
  <c r="J429" i="12"/>
  <c r="J433" i="12"/>
  <c r="J437" i="12"/>
  <c r="J441" i="12"/>
  <c r="J445" i="12"/>
  <c r="J449" i="12"/>
  <c r="J453" i="12"/>
  <c r="J457" i="12"/>
  <c r="J461" i="12"/>
  <c r="J465" i="12"/>
  <c r="J469" i="12"/>
  <c r="J473" i="12"/>
  <c r="J477" i="12"/>
  <c r="J481" i="12"/>
  <c r="J485" i="12"/>
  <c r="J489" i="12"/>
  <c r="J493" i="12"/>
  <c r="J497" i="12"/>
  <c r="J501" i="12"/>
  <c r="J505" i="12"/>
  <c r="J509" i="12"/>
  <c r="J513" i="12"/>
  <c r="J517" i="12"/>
  <c r="J521" i="12"/>
  <c r="J525" i="12"/>
  <c r="J529" i="12"/>
  <c r="J533" i="12"/>
  <c r="J537" i="12"/>
  <c r="J541" i="12"/>
  <c r="J545" i="12"/>
  <c r="J549" i="12"/>
  <c r="J553" i="12"/>
  <c r="J557" i="12"/>
  <c r="J561" i="12"/>
  <c r="J565" i="12"/>
  <c r="J569" i="12"/>
  <c r="J573" i="12"/>
  <c r="J577" i="12"/>
  <c r="J581" i="12"/>
  <c r="J585" i="12"/>
  <c r="J589" i="12"/>
  <c r="J593" i="12"/>
  <c r="J597" i="12"/>
  <c r="J601" i="12"/>
  <c r="J605" i="12"/>
  <c r="J609" i="12"/>
  <c r="J613" i="12"/>
  <c r="J617" i="12"/>
  <c r="J621" i="12"/>
  <c r="J625" i="12"/>
  <c r="J629" i="12"/>
  <c r="J633" i="12"/>
  <c r="J637" i="12"/>
  <c r="J641" i="12"/>
  <c r="J645" i="12"/>
  <c r="J649" i="12"/>
  <c r="J653" i="12"/>
  <c r="J657" i="12"/>
  <c r="J661" i="12"/>
  <c r="J665" i="12"/>
  <c r="J669" i="12"/>
  <c r="J673" i="12"/>
  <c r="J677" i="12"/>
  <c r="J681" i="12"/>
  <c r="J685" i="12"/>
  <c r="J689" i="12"/>
  <c r="J693" i="12"/>
  <c r="J697" i="12"/>
  <c r="J701" i="12"/>
  <c r="J705" i="12"/>
  <c r="J709" i="12"/>
  <c r="J713" i="12"/>
  <c r="J717" i="12"/>
  <c r="J721" i="12"/>
  <c r="J725" i="12"/>
  <c r="J729" i="12"/>
  <c r="J733" i="12"/>
  <c r="J737" i="12"/>
  <c r="J741" i="12"/>
  <c r="J745" i="12"/>
  <c r="J749" i="12"/>
  <c r="J753" i="12"/>
  <c r="J757" i="12"/>
  <c r="J761" i="12"/>
  <c r="J765" i="12"/>
  <c r="J769" i="12"/>
  <c r="J773" i="12"/>
  <c r="J777" i="12"/>
  <c r="J781" i="12"/>
  <c r="J785" i="12"/>
  <c r="J789" i="12"/>
  <c r="J793" i="12"/>
  <c r="J797" i="12"/>
  <c r="J801" i="12"/>
  <c r="J805" i="12"/>
  <c r="J809" i="12"/>
  <c r="J813" i="12"/>
  <c r="J817" i="12"/>
  <c r="J821" i="12"/>
  <c r="J825" i="12"/>
  <c r="J829" i="12"/>
  <c r="J833" i="12"/>
  <c r="J837" i="12"/>
  <c r="J841" i="12"/>
  <c r="J845" i="12"/>
  <c r="J849" i="12"/>
  <c r="J853" i="12"/>
  <c r="J857" i="12"/>
  <c r="J861" i="12"/>
  <c r="J865" i="12"/>
  <c r="J869" i="12"/>
  <c r="J873" i="12"/>
  <c r="J877" i="12"/>
  <c r="J881" i="12"/>
  <c r="J885" i="12"/>
  <c r="J889" i="12"/>
  <c r="J893" i="12"/>
  <c r="J897" i="12"/>
  <c r="J901" i="12"/>
  <c r="J905" i="12"/>
  <c r="J909" i="12"/>
  <c r="J913" i="12"/>
  <c r="J917" i="12"/>
  <c r="J921" i="12"/>
  <c r="J925" i="12"/>
  <c r="J929" i="12"/>
  <c r="J933" i="12"/>
  <c r="J937" i="12"/>
  <c r="J941" i="12"/>
  <c r="J945" i="12"/>
  <c r="J949" i="12"/>
  <c r="J953" i="12"/>
  <c r="J957" i="12"/>
  <c r="J961" i="12"/>
  <c r="J965" i="12"/>
  <c r="J969" i="12"/>
  <c r="J973" i="12"/>
  <c r="J977" i="12"/>
  <c r="J42" i="12"/>
  <c r="J46" i="12"/>
  <c r="J50" i="12"/>
  <c r="J54" i="12"/>
  <c r="J58" i="12"/>
  <c r="J62" i="12"/>
  <c r="J66" i="12"/>
  <c r="J70" i="12"/>
  <c r="J74" i="12"/>
  <c r="J78" i="12"/>
  <c r="J82" i="12"/>
  <c r="J86" i="12"/>
  <c r="J90" i="12"/>
  <c r="J94" i="12"/>
  <c r="J98" i="12"/>
  <c r="J102" i="12"/>
  <c r="J106" i="12"/>
  <c r="J110" i="12"/>
  <c r="J114" i="12"/>
  <c r="J118" i="12"/>
  <c r="J122" i="12"/>
  <c r="J126" i="12"/>
  <c r="J130" i="12"/>
  <c r="J134" i="12"/>
  <c r="J138" i="12"/>
  <c r="J142" i="12"/>
  <c r="J146" i="12"/>
  <c r="J150" i="12"/>
  <c r="J154" i="12"/>
  <c r="J158" i="12"/>
  <c r="J162" i="12"/>
  <c r="J166" i="12"/>
  <c r="J170" i="12"/>
  <c r="J174" i="12"/>
  <c r="J178" i="12"/>
  <c r="J182" i="12"/>
  <c r="J186" i="12"/>
  <c r="J190" i="12"/>
  <c r="J194" i="12"/>
  <c r="J198" i="12"/>
  <c r="J202" i="12"/>
  <c r="J206" i="12"/>
  <c r="J210" i="12"/>
  <c r="J214" i="12"/>
  <c r="J218" i="12"/>
  <c r="J222" i="12"/>
  <c r="J226" i="12"/>
  <c r="J230" i="12"/>
  <c r="J234" i="12"/>
  <c r="J238" i="12"/>
  <c r="J242" i="12"/>
  <c r="J246" i="12"/>
  <c r="J250" i="12"/>
  <c r="J254" i="12"/>
  <c r="J258" i="12"/>
  <c r="J262" i="12"/>
  <c r="J266" i="12"/>
  <c r="J270" i="12"/>
  <c r="J274" i="12"/>
  <c r="J278" i="12"/>
  <c r="J282" i="12"/>
  <c r="J286" i="12"/>
  <c r="J290" i="12"/>
  <c r="J294" i="12"/>
  <c r="J298" i="12"/>
  <c r="J302" i="12"/>
  <c r="J306" i="12"/>
  <c r="J310" i="12"/>
  <c r="J314" i="12"/>
  <c r="J318" i="12"/>
  <c r="J322" i="12"/>
  <c r="J326" i="12"/>
  <c r="J330" i="12"/>
  <c r="J334" i="12"/>
  <c r="J338" i="12"/>
  <c r="J342" i="12"/>
  <c r="J346" i="12"/>
  <c r="J350" i="12"/>
  <c r="J354" i="12"/>
  <c r="J358" i="12"/>
  <c r="J362" i="12"/>
  <c r="J366" i="12"/>
  <c r="J370" i="12"/>
  <c r="J374" i="12"/>
  <c r="J378" i="12"/>
  <c r="J382" i="12"/>
  <c r="J386" i="12"/>
  <c r="J390" i="12"/>
  <c r="J394" i="12"/>
  <c r="J398" i="12"/>
  <c r="J402" i="12"/>
  <c r="J406" i="12"/>
  <c r="J410" i="12"/>
  <c r="J414" i="12"/>
  <c r="J418" i="12"/>
  <c r="J422" i="12"/>
  <c r="J426" i="12"/>
  <c r="J430" i="12"/>
  <c r="J434" i="12"/>
  <c r="J438" i="12"/>
  <c r="J442" i="12"/>
  <c r="J446" i="12"/>
  <c r="J450" i="12"/>
  <c r="J454" i="12"/>
  <c r="J458" i="12"/>
  <c r="J462" i="12"/>
  <c r="J466" i="12"/>
  <c r="J470" i="12"/>
  <c r="J474" i="12"/>
  <c r="J478" i="12"/>
  <c r="J482" i="12"/>
  <c r="J486" i="12"/>
  <c r="J490" i="12"/>
  <c r="J494" i="12"/>
  <c r="J498" i="12"/>
  <c r="J502" i="12"/>
  <c r="J506" i="12"/>
  <c r="J510" i="12"/>
  <c r="J514" i="12"/>
  <c r="J518" i="12"/>
  <c r="J522" i="12"/>
  <c r="J526" i="12"/>
  <c r="J530" i="12"/>
  <c r="J534" i="12"/>
  <c r="J538" i="12"/>
  <c r="J542" i="12"/>
  <c r="J546" i="12"/>
  <c r="J550" i="12"/>
  <c r="J554" i="12"/>
  <c r="J558" i="12"/>
  <c r="J562" i="12"/>
  <c r="J566" i="12"/>
  <c r="J570" i="12"/>
  <c r="J574" i="12"/>
  <c r="J578" i="12"/>
  <c r="J582" i="12"/>
  <c r="J586" i="12"/>
  <c r="J590" i="12"/>
  <c r="J594" i="12"/>
  <c r="J598" i="12"/>
  <c r="J602" i="12"/>
  <c r="J606" i="12"/>
  <c r="J610" i="12"/>
  <c r="J614" i="12"/>
  <c r="J618" i="12"/>
  <c r="J622" i="12"/>
  <c r="J626" i="12"/>
  <c r="J630" i="12"/>
  <c r="J634" i="12"/>
  <c r="J638" i="12"/>
  <c r="J642" i="12"/>
  <c r="J646" i="12"/>
  <c r="J650" i="12"/>
  <c r="J654" i="12"/>
  <c r="J658" i="12"/>
  <c r="J662" i="12"/>
  <c r="J666" i="12"/>
  <c r="J670" i="12"/>
  <c r="J674" i="12"/>
  <c r="J678" i="12"/>
  <c r="J682" i="12"/>
  <c r="J686" i="12"/>
  <c r="J690" i="12"/>
  <c r="J694" i="12"/>
  <c r="J698" i="12"/>
  <c r="J702" i="12"/>
  <c r="J706" i="12"/>
  <c r="J710" i="12"/>
  <c r="J714" i="12"/>
  <c r="J718" i="12"/>
  <c r="J722" i="12"/>
  <c r="J726" i="12"/>
  <c r="J730" i="12"/>
  <c r="J734" i="12"/>
  <c r="J43" i="12"/>
  <c r="J47" i="12"/>
  <c r="J51" i="12"/>
  <c r="J55" i="12"/>
  <c r="J59" i="12"/>
  <c r="J63" i="12"/>
  <c r="J67" i="12"/>
  <c r="J71" i="12"/>
  <c r="J75" i="12"/>
  <c r="J79" i="12"/>
  <c r="J83" i="12"/>
  <c r="J87" i="12"/>
  <c r="J91" i="12"/>
  <c r="J95" i="12"/>
  <c r="J99" i="12"/>
  <c r="J103" i="12"/>
  <c r="J107" i="12"/>
  <c r="J111" i="12"/>
  <c r="J115" i="12"/>
  <c r="J119" i="12"/>
  <c r="J123" i="12"/>
  <c r="J127" i="12"/>
  <c r="J131" i="12"/>
  <c r="J135" i="12"/>
  <c r="J139" i="12"/>
  <c r="J143" i="12"/>
  <c r="J147" i="12"/>
  <c r="J151" i="12"/>
  <c r="J155" i="12"/>
  <c r="J159" i="12"/>
  <c r="J163" i="12"/>
  <c r="J167" i="12"/>
  <c r="J171" i="12"/>
  <c r="J175" i="12"/>
  <c r="J179" i="12"/>
  <c r="J183" i="12"/>
  <c r="J187" i="12"/>
  <c r="J191" i="12"/>
  <c r="J195" i="12"/>
  <c r="J199" i="12"/>
  <c r="J203" i="12"/>
  <c r="J207" i="12"/>
  <c r="J211" i="12"/>
  <c r="J215" i="12"/>
  <c r="J219" i="12"/>
  <c r="J223" i="12"/>
  <c r="J227" i="12"/>
  <c r="J231" i="12"/>
  <c r="J235" i="12"/>
  <c r="J239" i="12"/>
  <c r="J243" i="12"/>
  <c r="J247" i="12"/>
  <c r="J251" i="12"/>
  <c r="J255" i="12"/>
  <c r="J259" i="12"/>
  <c r="J263" i="12"/>
  <c r="J267" i="12"/>
  <c r="J271" i="12"/>
  <c r="J275" i="12"/>
  <c r="J279" i="12"/>
  <c r="J283" i="12"/>
  <c r="J287" i="12"/>
  <c r="J291" i="12"/>
  <c r="J295" i="12"/>
  <c r="J299" i="12"/>
  <c r="J303" i="12"/>
  <c r="J307" i="12"/>
  <c r="J311" i="12"/>
  <c r="J315" i="12"/>
  <c r="J319" i="12"/>
  <c r="J323" i="12"/>
  <c r="J327" i="12"/>
  <c r="J331" i="12"/>
  <c r="J335" i="12"/>
  <c r="J339" i="12"/>
  <c r="J343" i="12"/>
  <c r="J347" i="12"/>
  <c r="J351" i="12"/>
  <c r="J355" i="12"/>
  <c r="J359" i="12"/>
  <c r="J363" i="12"/>
  <c r="J367" i="12"/>
  <c r="J371" i="12"/>
  <c r="J375" i="12"/>
  <c r="J379" i="12"/>
  <c r="J383" i="12"/>
  <c r="J387" i="12"/>
  <c r="J391" i="12"/>
  <c r="J395" i="12"/>
  <c r="J399" i="12"/>
  <c r="J403" i="12"/>
  <c r="J407" i="12"/>
  <c r="J411" i="12"/>
  <c r="J415" i="12"/>
  <c r="J419" i="12"/>
  <c r="J423" i="12"/>
  <c r="J427" i="12"/>
  <c r="J431" i="12"/>
  <c r="J435" i="12"/>
  <c r="J439" i="12"/>
  <c r="J443" i="12"/>
  <c r="J447" i="12"/>
  <c r="J451" i="12"/>
  <c r="J455" i="12"/>
  <c r="J459" i="12"/>
  <c r="J463" i="12"/>
  <c r="J467" i="12"/>
  <c r="J471" i="12"/>
  <c r="J475" i="12"/>
  <c r="J479" i="12"/>
  <c r="J483" i="12"/>
  <c r="J487" i="12"/>
  <c r="J491" i="12"/>
  <c r="J495" i="12"/>
  <c r="J499" i="12"/>
  <c r="J503" i="12"/>
  <c r="J507" i="12"/>
  <c r="J511" i="12"/>
  <c r="J515" i="12"/>
  <c r="J519" i="12"/>
  <c r="J523" i="12"/>
  <c r="J527" i="12"/>
  <c r="J531" i="12"/>
  <c r="J535" i="12"/>
  <c r="J539" i="12"/>
  <c r="J543" i="12"/>
  <c r="J547" i="12"/>
  <c r="J551" i="12"/>
  <c r="J555" i="12"/>
  <c r="J559" i="12"/>
  <c r="J563" i="12"/>
  <c r="J567" i="12"/>
  <c r="J571" i="12"/>
  <c r="J575" i="12"/>
  <c r="J579" i="12"/>
  <c r="J583" i="12"/>
  <c r="J587" i="12"/>
  <c r="J591" i="12"/>
  <c r="J595" i="12"/>
  <c r="J599" i="12"/>
  <c r="J603" i="12"/>
  <c r="J607" i="12"/>
  <c r="J611" i="12"/>
  <c r="J615" i="12"/>
  <c r="J619" i="12"/>
  <c r="J623" i="12"/>
  <c r="J627" i="12"/>
  <c r="J631" i="12"/>
  <c r="J635" i="12"/>
  <c r="J639" i="12"/>
  <c r="J643" i="12"/>
  <c r="J647" i="12"/>
  <c r="J651" i="12"/>
  <c r="J655" i="12"/>
  <c r="J659" i="12"/>
  <c r="J663" i="12"/>
  <c r="J667" i="12"/>
  <c r="J671" i="12"/>
  <c r="J675" i="12"/>
  <c r="J679" i="12"/>
  <c r="J683" i="12"/>
  <c r="J687" i="12"/>
  <c r="J691" i="12"/>
  <c r="J695" i="12"/>
  <c r="J699" i="12"/>
  <c r="J703" i="12"/>
  <c r="J707" i="12"/>
  <c r="J711" i="12"/>
  <c r="J715" i="12"/>
  <c r="J719" i="12"/>
  <c r="J723" i="12"/>
  <c r="J727" i="12"/>
  <c r="J731" i="12"/>
  <c r="J735" i="12"/>
  <c r="J739" i="12"/>
  <c r="J743" i="12"/>
  <c r="J747" i="12"/>
  <c r="J751" i="12"/>
  <c r="J755" i="12"/>
  <c r="J759" i="12"/>
  <c r="J763" i="12"/>
  <c r="J767" i="12"/>
  <c r="J771" i="12"/>
  <c r="J775" i="12"/>
  <c r="J779" i="12"/>
  <c r="J783" i="12"/>
  <c r="J787" i="12"/>
  <c r="J791" i="12"/>
  <c r="J795" i="12"/>
  <c r="J799" i="12"/>
  <c r="J803" i="12"/>
  <c r="J807" i="12"/>
  <c r="J811" i="12"/>
  <c r="J815" i="12"/>
  <c r="J819" i="12"/>
  <c r="J823" i="12"/>
  <c r="J827" i="12"/>
  <c r="J831" i="12"/>
  <c r="J835" i="12"/>
  <c r="J839" i="12"/>
  <c r="J843" i="12"/>
  <c r="J847" i="12"/>
  <c r="J851" i="12"/>
  <c r="J855" i="12"/>
  <c r="J859" i="12"/>
  <c r="J863" i="12"/>
  <c r="J867" i="12"/>
  <c r="J871" i="12"/>
  <c r="J875" i="12"/>
  <c r="J879" i="12"/>
  <c r="J883" i="12"/>
  <c r="J887" i="12"/>
  <c r="J891" i="12"/>
  <c r="J895" i="12"/>
  <c r="J899" i="12"/>
  <c r="J903" i="12"/>
  <c r="J907" i="12"/>
  <c r="J911" i="12"/>
  <c r="J915" i="12"/>
  <c r="J919" i="12"/>
  <c r="J923" i="12"/>
  <c r="J927" i="12"/>
  <c r="J931" i="12"/>
  <c r="J935" i="12"/>
  <c r="J939" i="12"/>
  <c r="J943" i="12"/>
  <c r="J947" i="12"/>
  <c r="J951" i="12"/>
  <c r="J955" i="12"/>
  <c r="J959" i="12"/>
  <c r="J963" i="12"/>
  <c r="J967" i="12"/>
  <c r="J971" i="12"/>
  <c r="J975" i="12"/>
  <c r="J979" i="12"/>
  <c r="J48" i="12"/>
  <c r="J64" i="12"/>
  <c r="J80" i="12"/>
  <c r="J96" i="12"/>
  <c r="J112" i="12"/>
  <c r="J128" i="12"/>
  <c r="J144" i="12"/>
  <c r="J160" i="12"/>
  <c r="J176" i="12"/>
  <c r="J192" i="12"/>
  <c r="J208" i="12"/>
  <c r="J224" i="12"/>
  <c r="J240" i="12"/>
  <c r="J256" i="12"/>
  <c r="J272" i="12"/>
  <c r="J288" i="12"/>
  <c r="J304" i="12"/>
  <c r="J320" i="12"/>
  <c r="J336" i="12"/>
  <c r="J352" i="12"/>
  <c r="J368" i="12"/>
  <c r="J384" i="12"/>
  <c r="J400" i="12"/>
  <c r="J416" i="12"/>
  <c r="J432" i="12"/>
  <c r="J448" i="12"/>
  <c r="J464" i="12"/>
  <c r="J480" i="12"/>
  <c r="J496" i="12"/>
  <c r="J512" i="12"/>
  <c r="J528" i="12"/>
  <c r="J544" i="12"/>
  <c r="J560" i="12"/>
  <c r="J576" i="12"/>
  <c r="J592" i="12"/>
  <c r="J608" i="12"/>
  <c r="J624" i="12"/>
  <c r="J640" i="12"/>
  <c r="J656" i="12"/>
  <c r="J672" i="12"/>
  <c r="J688" i="12"/>
  <c r="J704" i="12"/>
  <c r="J720" i="12"/>
  <c r="J736" i="12"/>
  <c r="J744" i="12"/>
  <c r="J752" i="12"/>
  <c r="J760" i="12"/>
  <c r="J768" i="12"/>
  <c r="J776" i="12"/>
  <c r="J784" i="12"/>
  <c r="J792" i="12"/>
  <c r="J800" i="12"/>
  <c r="J808" i="12"/>
  <c r="J816" i="12"/>
  <c r="J824" i="12"/>
  <c r="J832" i="12"/>
  <c r="J840" i="12"/>
  <c r="J848" i="12"/>
  <c r="J856" i="12"/>
  <c r="J864" i="12"/>
  <c r="J872" i="12"/>
  <c r="J880" i="12"/>
  <c r="J888" i="12"/>
  <c r="J896" i="12"/>
  <c r="J904" i="12"/>
  <c r="J912" i="12"/>
  <c r="J920" i="12"/>
  <c r="J928" i="12"/>
  <c r="J936" i="12"/>
  <c r="J944" i="12"/>
  <c r="J952" i="12"/>
  <c r="J960" i="12"/>
  <c r="J968" i="12"/>
  <c r="J976" i="12"/>
  <c r="J982" i="12"/>
  <c r="J986" i="12"/>
  <c r="J990" i="12"/>
  <c r="J994" i="12"/>
  <c r="J998" i="12"/>
  <c r="J1002" i="12"/>
  <c r="J1006" i="12"/>
  <c r="J1010" i="12"/>
  <c r="J1014" i="12"/>
  <c r="J1018" i="12"/>
  <c r="J1022" i="12"/>
  <c r="J1026" i="12"/>
  <c r="J1030" i="12"/>
  <c r="J1034" i="12"/>
  <c r="J1038" i="12"/>
  <c r="J1042" i="12"/>
  <c r="J1046" i="12"/>
  <c r="J1050" i="12"/>
  <c r="J1054" i="12"/>
  <c r="J1058" i="12"/>
  <c r="J1062" i="12"/>
  <c r="J1066" i="12"/>
  <c r="J1070" i="12"/>
  <c r="J1074" i="12"/>
  <c r="J1078" i="12"/>
  <c r="J1082" i="12"/>
  <c r="J1086" i="12"/>
  <c r="J1090" i="12"/>
  <c r="J1094" i="12"/>
  <c r="J1098" i="12"/>
  <c r="J1102" i="12"/>
  <c r="J1106" i="12"/>
  <c r="J1110" i="12"/>
  <c r="J1114" i="12"/>
  <c r="J1118" i="12"/>
  <c r="J1122" i="12"/>
  <c r="J1126" i="12"/>
  <c r="J1130" i="12"/>
  <c r="J1134" i="12"/>
  <c r="J1138" i="12"/>
  <c r="J1142" i="12"/>
  <c r="J1146" i="12"/>
  <c r="J1150" i="12"/>
  <c r="J1154" i="12"/>
  <c r="J1158" i="12"/>
  <c r="J1162" i="12"/>
  <c r="J1166" i="12"/>
  <c r="J1170" i="12"/>
  <c r="J1174" i="12"/>
  <c r="J1178" i="12"/>
  <c r="J1182" i="12"/>
  <c r="J1186" i="12"/>
  <c r="J1190" i="12"/>
  <c r="J1194" i="12"/>
  <c r="J1198" i="12"/>
  <c r="J1202" i="12"/>
  <c r="J1206" i="12"/>
  <c r="J1210" i="12"/>
  <c r="J1214" i="12"/>
  <c r="J1218" i="12"/>
  <c r="J1222" i="12"/>
  <c r="J1226" i="12"/>
  <c r="J1230" i="12"/>
  <c r="J1234" i="12"/>
  <c r="J1238" i="12"/>
  <c r="J1242" i="12"/>
  <c r="J1246" i="12"/>
  <c r="J1250" i="12"/>
  <c r="J1254" i="12"/>
  <c r="J1258" i="12"/>
  <c r="J1262" i="12"/>
  <c r="J1266" i="12"/>
  <c r="J1270" i="12"/>
  <c r="J1274" i="12"/>
  <c r="J1278" i="12"/>
  <c r="J1282" i="12"/>
  <c r="J1286" i="12"/>
  <c r="J1290" i="12"/>
  <c r="J1294" i="12"/>
  <c r="J1298" i="12"/>
  <c r="J1302" i="12"/>
  <c r="J1306" i="12"/>
  <c r="J1310" i="12"/>
  <c r="J1314" i="12"/>
  <c r="J1318" i="12"/>
  <c r="J1322" i="12"/>
  <c r="J1326" i="12"/>
  <c r="J1330" i="12"/>
  <c r="J1334" i="12"/>
  <c r="J1338" i="12"/>
  <c r="J1342" i="12"/>
  <c r="J1346" i="12"/>
  <c r="J1350" i="12"/>
  <c r="J1354" i="12"/>
  <c r="J1358" i="12"/>
  <c r="J1362" i="12"/>
  <c r="J1366" i="12"/>
  <c r="J1370" i="12"/>
  <c r="J1374" i="12"/>
  <c r="J1378" i="12"/>
  <c r="J1382" i="12"/>
  <c r="J1386" i="12"/>
  <c r="J1390" i="12"/>
  <c r="J1394" i="12"/>
  <c r="J1398" i="12"/>
  <c r="J1402" i="12"/>
  <c r="J1406" i="12"/>
  <c r="J1410" i="12"/>
  <c r="J1414" i="12"/>
  <c r="J1418" i="12"/>
  <c r="J1422" i="12"/>
  <c r="J1426" i="12"/>
  <c r="J1430" i="12"/>
  <c r="J1434" i="12"/>
  <c r="J1438" i="12"/>
  <c r="J1442" i="12"/>
  <c r="J1446" i="12"/>
  <c r="J1450" i="12"/>
  <c r="J1454" i="12"/>
  <c r="J1458" i="12"/>
  <c r="J1462" i="12"/>
  <c r="J1466" i="12"/>
  <c r="J1470" i="12"/>
  <c r="J1474" i="12"/>
  <c r="J1478" i="12"/>
  <c r="J1482" i="12"/>
  <c r="J1486" i="12"/>
  <c r="J1490" i="12"/>
  <c r="J1494" i="12"/>
  <c r="J1498" i="12"/>
  <c r="J1502" i="12"/>
  <c r="J1506" i="12"/>
  <c r="J1510" i="12"/>
  <c r="J1514" i="12"/>
  <c r="J1518" i="12"/>
  <c r="J1522" i="12"/>
  <c r="J1526" i="12"/>
  <c r="J1530" i="12"/>
  <c r="J1534" i="12"/>
  <c r="J1538" i="12"/>
  <c r="J1542" i="12"/>
  <c r="J1546" i="12"/>
  <c r="J1550" i="12"/>
  <c r="J1554" i="12"/>
  <c r="J1558" i="12"/>
  <c r="J1562" i="12"/>
  <c r="J1566" i="12"/>
  <c r="J1570" i="12"/>
  <c r="J1574" i="12"/>
  <c r="J1578" i="12"/>
  <c r="J1582" i="12"/>
  <c r="J1586" i="12"/>
  <c r="J1590" i="12"/>
  <c r="J1594" i="12"/>
  <c r="J1598" i="12"/>
  <c r="J1602" i="12"/>
  <c r="J1606" i="12"/>
  <c r="J52" i="12"/>
  <c r="J68" i="12"/>
  <c r="J84" i="12"/>
  <c r="J100" i="12"/>
  <c r="J116" i="12"/>
  <c r="J132" i="12"/>
  <c r="J148" i="12"/>
  <c r="J164" i="12"/>
  <c r="J180" i="12"/>
  <c r="J196" i="12"/>
  <c r="J212" i="12"/>
  <c r="J228" i="12"/>
  <c r="J244" i="12"/>
  <c r="J260" i="12"/>
  <c r="J276" i="12"/>
  <c r="J292" i="12"/>
  <c r="J308" i="12"/>
  <c r="J324" i="12"/>
  <c r="J340" i="12"/>
  <c r="J356" i="12"/>
  <c r="J372" i="12"/>
  <c r="J388" i="12"/>
  <c r="J404" i="12"/>
  <c r="J420" i="12"/>
  <c r="J436" i="12"/>
  <c r="J452" i="12"/>
  <c r="J468" i="12"/>
  <c r="J484" i="12"/>
  <c r="J500" i="12"/>
  <c r="J516" i="12"/>
  <c r="J532" i="12"/>
  <c r="J548" i="12"/>
  <c r="J564" i="12"/>
  <c r="J580" i="12"/>
  <c r="J596" i="12"/>
  <c r="J612" i="12"/>
  <c r="J628" i="12"/>
  <c r="J644" i="12"/>
  <c r="J660" i="12"/>
  <c r="J676" i="12"/>
  <c r="J692" i="12"/>
  <c r="J708" i="12"/>
  <c r="J724" i="12"/>
  <c r="J738" i="12"/>
  <c r="J746" i="12"/>
  <c r="J754" i="12"/>
  <c r="J762" i="12"/>
  <c r="J770" i="12"/>
  <c r="J778" i="12"/>
  <c r="J786" i="12"/>
  <c r="J794" i="12"/>
  <c r="J802" i="12"/>
  <c r="J810" i="12"/>
  <c r="J818" i="12"/>
  <c r="J826" i="12"/>
  <c r="J834" i="12"/>
  <c r="J842" i="12"/>
  <c r="J850" i="12"/>
  <c r="J858" i="12"/>
  <c r="J866" i="12"/>
  <c r="J874" i="12"/>
  <c r="J882" i="12"/>
  <c r="J890" i="12"/>
  <c r="J898" i="12"/>
  <c r="J906" i="12"/>
  <c r="J914" i="12"/>
  <c r="J922" i="12"/>
  <c r="J930" i="12"/>
  <c r="J938" i="12"/>
  <c r="J946" i="12"/>
  <c r="J954" i="12"/>
  <c r="J962" i="12"/>
  <c r="J970" i="12"/>
  <c r="J978" i="12"/>
  <c r="J983" i="12"/>
  <c r="J987" i="12"/>
  <c r="J991" i="12"/>
  <c r="J995" i="12"/>
  <c r="J999" i="12"/>
  <c r="J1003" i="12"/>
  <c r="J1007" i="12"/>
  <c r="J1011" i="12"/>
  <c r="J1015" i="12"/>
  <c r="J1019" i="12"/>
  <c r="J1023" i="12"/>
  <c r="J1027" i="12"/>
  <c r="J1031" i="12"/>
  <c r="J1035" i="12"/>
  <c r="J1039" i="12"/>
  <c r="J1043" i="12"/>
  <c r="J1047" i="12"/>
  <c r="J1051" i="12"/>
  <c r="J1055" i="12"/>
  <c r="J1059" i="12"/>
  <c r="J1063" i="12"/>
  <c r="J1067" i="12"/>
  <c r="J1071" i="12"/>
  <c r="J1075" i="12"/>
  <c r="J1079" i="12"/>
  <c r="J1083" i="12"/>
  <c r="J1087" i="12"/>
  <c r="J1091" i="12"/>
  <c r="J1095" i="12"/>
  <c r="J1099" i="12"/>
  <c r="J1103" i="12"/>
  <c r="J1107" i="12"/>
  <c r="J1111" i="12"/>
  <c r="J1115" i="12"/>
  <c r="J1119" i="12"/>
  <c r="J1123" i="12"/>
  <c r="J1127" i="12"/>
  <c r="J1131" i="12"/>
  <c r="J1135" i="12"/>
  <c r="J1139" i="12"/>
  <c r="J1143" i="12"/>
  <c r="J1147" i="12"/>
  <c r="J1151" i="12"/>
  <c r="J1155" i="12"/>
  <c r="J1159" i="12"/>
  <c r="J1163" i="12"/>
  <c r="J1167" i="12"/>
  <c r="J1171" i="12"/>
  <c r="J1175" i="12"/>
  <c r="J1179" i="12"/>
  <c r="J1183" i="12"/>
  <c r="J1187" i="12"/>
  <c r="J1191" i="12"/>
  <c r="J1195" i="12"/>
  <c r="J1199" i="12"/>
  <c r="J1203" i="12"/>
  <c r="J1207" i="12"/>
  <c r="J1211" i="12"/>
  <c r="J1215" i="12"/>
  <c r="J1219" i="12"/>
  <c r="J1223" i="12"/>
  <c r="J1227" i="12"/>
  <c r="J1231" i="12"/>
  <c r="J1235" i="12"/>
  <c r="J1239" i="12"/>
  <c r="J1243" i="12"/>
  <c r="J1247" i="12"/>
  <c r="J1251" i="12"/>
  <c r="J1255" i="12"/>
  <c r="J1259" i="12"/>
  <c r="J1263" i="12"/>
  <c r="J1267" i="12"/>
  <c r="J1271" i="12"/>
  <c r="J1275" i="12"/>
  <c r="J1279" i="12"/>
  <c r="J1283" i="12"/>
  <c r="J1287" i="12"/>
  <c r="J1291" i="12"/>
  <c r="J1295" i="12"/>
  <c r="J1299" i="12"/>
  <c r="J1303" i="12"/>
  <c r="J1307" i="12"/>
  <c r="J1311" i="12"/>
  <c r="J1315" i="12"/>
  <c r="J1319" i="12"/>
  <c r="J1323" i="12"/>
  <c r="J1327" i="12"/>
  <c r="J1331" i="12"/>
  <c r="J1335" i="12"/>
  <c r="J1339" i="12"/>
  <c r="J1343" i="12"/>
  <c r="J1347" i="12"/>
  <c r="J1351" i="12"/>
  <c r="J1355" i="12"/>
  <c r="J1359" i="12"/>
  <c r="J1363" i="12"/>
  <c r="J1367" i="12"/>
  <c r="J1371" i="12"/>
  <c r="J1375" i="12"/>
  <c r="J1379" i="12"/>
  <c r="J1383" i="12"/>
  <c r="J1387" i="12"/>
  <c r="J1391" i="12"/>
  <c r="J1395" i="12"/>
  <c r="J1399" i="12"/>
  <c r="J1403" i="12"/>
  <c r="J1407" i="12"/>
  <c r="J1411" i="12"/>
  <c r="J1415" i="12"/>
  <c r="J1419" i="12"/>
  <c r="J1423" i="12"/>
  <c r="J1427" i="12"/>
  <c r="J1431" i="12"/>
  <c r="J1435" i="12"/>
  <c r="J1439" i="12"/>
  <c r="J1443" i="12"/>
  <c r="J1447" i="12"/>
  <c r="J1451" i="12"/>
  <c r="J1455" i="12"/>
  <c r="J1459" i="12"/>
  <c r="J1463" i="12"/>
  <c r="J1467" i="12"/>
  <c r="J1471" i="12"/>
  <c r="J1475" i="12"/>
  <c r="J1479" i="12"/>
  <c r="J1483" i="12"/>
  <c r="J1487" i="12"/>
  <c r="J1491" i="12"/>
  <c r="J1495" i="12"/>
  <c r="J1499" i="12"/>
  <c r="J1503" i="12"/>
  <c r="J1507" i="12"/>
  <c r="J1511" i="12"/>
  <c r="J1515" i="12"/>
  <c r="J1519" i="12"/>
  <c r="J1523" i="12"/>
  <c r="J1527" i="12"/>
  <c r="J1531" i="12"/>
  <c r="J1535" i="12"/>
  <c r="J1539" i="12"/>
  <c r="J1543" i="12"/>
  <c r="J1547" i="12"/>
  <c r="J1551" i="12"/>
  <c r="J1555" i="12"/>
  <c r="J1559" i="12"/>
  <c r="J1563" i="12"/>
  <c r="J1567" i="12"/>
  <c r="J1571" i="12"/>
  <c r="J1575" i="12"/>
  <c r="J1579" i="12"/>
  <c r="J1583" i="12"/>
  <c r="J1587" i="12"/>
  <c r="J1591" i="12"/>
  <c r="J1595" i="12"/>
  <c r="J1599" i="12"/>
  <c r="J1603" i="12"/>
  <c r="J1607" i="12"/>
  <c r="J40" i="12"/>
  <c r="J56" i="12"/>
  <c r="J72" i="12"/>
  <c r="J88" i="12"/>
  <c r="J104" i="12"/>
  <c r="J120" i="12"/>
  <c r="J136" i="12"/>
  <c r="J152" i="12"/>
  <c r="J168" i="12"/>
  <c r="J184" i="12"/>
  <c r="J200" i="12"/>
  <c r="J216" i="12"/>
  <c r="J232" i="12"/>
  <c r="J248" i="12"/>
  <c r="J264" i="12"/>
  <c r="J280" i="12"/>
  <c r="J296" i="12"/>
  <c r="J312" i="12"/>
  <c r="J328" i="12"/>
  <c r="J344" i="12"/>
  <c r="J360" i="12"/>
  <c r="J376" i="12"/>
  <c r="J392" i="12"/>
  <c r="J408" i="12"/>
  <c r="J424" i="12"/>
  <c r="J440" i="12"/>
  <c r="J456" i="12"/>
  <c r="J472" i="12"/>
  <c r="J488" i="12"/>
  <c r="J504" i="12"/>
  <c r="J520" i="12"/>
  <c r="J536" i="12"/>
  <c r="J552" i="12"/>
  <c r="J568" i="12"/>
  <c r="J584" i="12"/>
  <c r="J600" i="12"/>
  <c r="J616" i="12"/>
  <c r="J632" i="12"/>
  <c r="J648" i="12"/>
  <c r="J664" i="12"/>
  <c r="J680" i="12"/>
  <c r="J696" i="12"/>
  <c r="J712" i="12"/>
  <c r="J728" i="12"/>
  <c r="J740" i="12"/>
  <c r="J748" i="12"/>
  <c r="J756" i="12"/>
  <c r="J764" i="12"/>
  <c r="J772" i="12"/>
  <c r="J780" i="12"/>
  <c r="J788" i="12"/>
  <c r="J796" i="12"/>
  <c r="J804" i="12"/>
  <c r="J812" i="12"/>
  <c r="J820" i="12"/>
  <c r="J828" i="12"/>
  <c r="J836" i="12"/>
  <c r="J844" i="12"/>
  <c r="J852" i="12"/>
  <c r="J860" i="12"/>
  <c r="J868" i="12"/>
  <c r="J876" i="12"/>
  <c r="J884" i="12"/>
  <c r="J892" i="12"/>
  <c r="J900" i="12"/>
  <c r="J908" i="12"/>
  <c r="J916" i="12"/>
  <c r="J924" i="12"/>
  <c r="J932" i="12"/>
  <c r="J940" i="12"/>
  <c r="J948" i="12"/>
  <c r="J956" i="12"/>
  <c r="J964" i="12"/>
  <c r="J972" i="12"/>
  <c r="J980" i="12"/>
  <c r="J984" i="12"/>
  <c r="J988" i="12"/>
  <c r="J992" i="12"/>
  <c r="J996" i="12"/>
  <c r="J1000" i="12"/>
  <c r="J1004" i="12"/>
  <c r="J1008" i="12"/>
  <c r="J1012" i="12"/>
  <c r="J1016" i="12"/>
  <c r="J1020" i="12"/>
  <c r="J1024" i="12"/>
  <c r="J1028" i="12"/>
  <c r="J1032" i="12"/>
  <c r="J1036" i="12"/>
  <c r="J1040" i="12"/>
  <c r="J1044" i="12"/>
  <c r="J1048" i="12"/>
  <c r="J1052" i="12"/>
  <c r="J1056" i="12"/>
  <c r="J1060" i="12"/>
  <c r="J1064" i="12"/>
  <c r="J1068" i="12"/>
  <c r="J1072" i="12"/>
  <c r="J1076" i="12"/>
  <c r="J1080" i="12"/>
  <c r="J1084" i="12"/>
  <c r="J1088" i="12"/>
  <c r="J1092" i="12"/>
  <c r="J1096" i="12"/>
  <c r="J1100" i="12"/>
  <c r="J1104" i="12"/>
  <c r="J1108" i="12"/>
  <c r="J1112" i="12"/>
  <c r="J1116" i="12"/>
  <c r="J1120" i="12"/>
  <c r="J1124" i="12"/>
  <c r="J1128" i="12"/>
  <c r="J1132" i="12"/>
  <c r="J1136" i="12"/>
  <c r="J1140" i="12"/>
  <c r="J1144" i="12"/>
  <c r="J1148" i="12"/>
  <c r="J1152" i="12"/>
  <c r="J1156" i="12"/>
  <c r="J1160" i="12"/>
  <c r="J1164" i="12"/>
  <c r="J1168" i="12"/>
  <c r="J1172" i="12"/>
  <c r="J1176" i="12"/>
  <c r="J1180" i="12"/>
  <c r="J1184" i="12"/>
  <c r="J1188" i="12"/>
  <c r="J1192" i="12"/>
  <c r="J1196" i="12"/>
  <c r="J1200" i="12"/>
  <c r="J1204" i="12"/>
  <c r="J1208" i="12"/>
  <c r="J1212" i="12"/>
  <c r="J1216" i="12"/>
  <c r="J1220" i="12"/>
  <c r="J1224" i="12"/>
  <c r="J1228" i="12"/>
  <c r="J1232" i="12"/>
  <c r="J1236" i="12"/>
  <c r="J1240" i="12"/>
  <c r="J1244" i="12"/>
  <c r="J1248" i="12"/>
  <c r="J1252" i="12"/>
  <c r="J1256" i="12"/>
  <c r="J1260" i="12"/>
  <c r="J1264" i="12"/>
  <c r="J1268" i="12"/>
  <c r="J1272" i="12"/>
  <c r="J1276" i="12"/>
  <c r="J1280" i="12"/>
  <c r="J1284" i="12"/>
  <c r="J1288" i="12"/>
  <c r="J1292" i="12"/>
  <c r="J1296" i="12"/>
  <c r="J1300" i="12"/>
  <c r="J1304" i="12"/>
  <c r="J1308" i="12"/>
  <c r="J1312" i="12"/>
  <c r="J1316" i="12"/>
  <c r="J1320" i="12"/>
  <c r="J1324" i="12"/>
  <c r="J1328" i="12"/>
  <c r="J1332" i="12"/>
  <c r="J1336" i="12"/>
  <c r="J1340" i="12"/>
  <c r="J1344" i="12"/>
  <c r="J1348" i="12"/>
  <c r="J1352" i="12"/>
  <c r="J1356" i="12"/>
  <c r="J1360" i="12"/>
  <c r="J1364" i="12"/>
  <c r="J1368" i="12"/>
  <c r="J1372" i="12"/>
  <c r="J1376" i="12"/>
  <c r="J1380" i="12"/>
  <c r="J1384" i="12"/>
  <c r="J1388" i="12"/>
  <c r="J1392" i="12"/>
  <c r="J1396" i="12"/>
  <c r="J1400" i="12"/>
  <c r="J1404" i="12"/>
  <c r="J1408" i="12"/>
  <c r="J1412" i="12"/>
  <c r="J1416" i="12"/>
  <c r="J1420" i="12"/>
  <c r="J1424" i="12"/>
  <c r="J1428" i="12"/>
  <c r="J1432" i="12"/>
  <c r="J1436" i="12"/>
  <c r="J1440" i="12"/>
  <c r="J1444" i="12"/>
  <c r="J1448" i="12"/>
  <c r="J1452" i="12"/>
  <c r="J1456" i="12"/>
  <c r="J1460" i="12"/>
  <c r="J1464" i="12"/>
  <c r="J1468" i="12"/>
  <c r="J1472" i="12"/>
  <c r="J1476" i="12"/>
  <c r="J1480" i="12"/>
  <c r="J1484" i="12"/>
  <c r="J1488" i="12"/>
  <c r="J1492" i="12"/>
  <c r="J1496" i="12"/>
  <c r="J1500" i="12"/>
  <c r="J1504" i="12"/>
  <c r="J1508" i="12"/>
  <c r="J1512" i="12"/>
  <c r="J1516" i="12"/>
  <c r="J1520" i="12"/>
  <c r="J1524" i="12"/>
  <c r="J1528" i="12"/>
  <c r="J1532" i="12"/>
  <c r="J1536" i="12"/>
  <c r="J1540" i="12"/>
  <c r="J1544" i="12"/>
  <c r="J1548" i="12"/>
  <c r="J1552" i="12"/>
  <c r="J1556" i="12"/>
  <c r="J1560" i="12"/>
  <c r="J1564" i="12"/>
  <c r="J1568" i="12"/>
  <c r="J1572" i="12"/>
  <c r="J1576" i="12"/>
  <c r="J1580" i="12"/>
  <c r="J1584" i="12"/>
  <c r="J1588" i="12"/>
  <c r="J1592" i="12"/>
  <c r="J1596" i="12"/>
  <c r="J1600" i="12"/>
  <c r="J1604" i="12"/>
  <c r="J1608" i="12"/>
  <c r="J92" i="12"/>
  <c r="J156" i="12"/>
  <c r="J220" i="12"/>
  <c r="J284" i="12"/>
  <c r="J348" i="12"/>
  <c r="J412" i="12"/>
  <c r="J476" i="12"/>
  <c r="J540" i="12"/>
  <c r="J604" i="12"/>
  <c r="J668" i="12"/>
  <c r="J732" i="12"/>
  <c r="J766" i="12"/>
  <c r="J798" i="12"/>
  <c r="J830" i="12"/>
  <c r="J862" i="12"/>
  <c r="J894" i="12"/>
  <c r="J926" i="12"/>
  <c r="J958" i="12"/>
  <c r="J985" i="12"/>
  <c r="J1001" i="12"/>
  <c r="J1017" i="12"/>
  <c r="J1033" i="12"/>
  <c r="J1049" i="12"/>
  <c r="J1065" i="12"/>
  <c r="J1081" i="12"/>
  <c r="J1097" i="12"/>
  <c r="J1113" i="12"/>
  <c r="J1129" i="12"/>
  <c r="J1145" i="12"/>
  <c r="J1161" i="12"/>
  <c r="J1177" i="12"/>
  <c r="J1193" i="12"/>
  <c r="J1209" i="12"/>
  <c r="J1225" i="12"/>
  <c r="J1241" i="12"/>
  <c r="J1257" i="12"/>
  <c r="J1273" i="12"/>
  <c r="J1289" i="12"/>
  <c r="J1305" i="12"/>
  <c r="J1321" i="12"/>
  <c r="J1337" i="12"/>
  <c r="J1353" i="12"/>
  <c r="J1369" i="12"/>
  <c r="J1385" i="12"/>
  <c r="J1401" i="12"/>
  <c r="J1417" i="12"/>
  <c r="J1433" i="12"/>
  <c r="J1449" i="12"/>
  <c r="J1465" i="12"/>
  <c r="J1481" i="12"/>
  <c r="J1497" i="12"/>
  <c r="J1513" i="12"/>
  <c r="J1529" i="12"/>
  <c r="J1545" i="12"/>
  <c r="J1561" i="12"/>
  <c r="J1577" i="12"/>
  <c r="J1593" i="12"/>
  <c r="J1609" i="12"/>
  <c r="J44" i="12"/>
  <c r="J108" i="12"/>
  <c r="J172" i="12"/>
  <c r="J236" i="12"/>
  <c r="J300" i="12"/>
  <c r="J364" i="12"/>
  <c r="J428" i="12"/>
  <c r="J492" i="12"/>
  <c r="J556" i="12"/>
  <c r="J620" i="12"/>
  <c r="J684" i="12"/>
  <c r="J742" i="12"/>
  <c r="J774" i="12"/>
  <c r="J806" i="12"/>
  <c r="J838" i="12"/>
  <c r="J870" i="12"/>
  <c r="J902" i="12"/>
  <c r="J934" i="12"/>
  <c r="J966" i="12"/>
  <c r="J989" i="12"/>
  <c r="J1005" i="12"/>
  <c r="J1021" i="12"/>
  <c r="J1037" i="12"/>
  <c r="J1053" i="12"/>
  <c r="J1069" i="12"/>
  <c r="J1085" i="12"/>
  <c r="J1101" i="12"/>
  <c r="J1117" i="12"/>
  <c r="J1133" i="12"/>
  <c r="J1149" i="12"/>
  <c r="J1165" i="12"/>
  <c r="J1181" i="12"/>
  <c r="J1197" i="12"/>
  <c r="J1213" i="12"/>
  <c r="J1229" i="12"/>
  <c r="J1245" i="12"/>
  <c r="J1261" i="12"/>
  <c r="J1277" i="12"/>
  <c r="J1293" i="12"/>
  <c r="J1309" i="12"/>
  <c r="J1325" i="12"/>
  <c r="J1341" i="12"/>
  <c r="J1357" i="12"/>
  <c r="J1373" i="12"/>
  <c r="J1389" i="12"/>
  <c r="J1405" i="12"/>
  <c r="J1421" i="12"/>
  <c r="J1437" i="12"/>
  <c r="J1453" i="12"/>
  <c r="J1469" i="12"/>
  <c r="J1485" i="12"/>
  <c r="J1501" i="12"/>
  <c r="J1517" i="12"/>
  <c r="J1533" i="12"/>
  <c r="J1549" i="12"/>
  <c r="J1565" i="12"/>
  <c r="J1581" i="12"/>
  <c r="J1597" i="12"/>
  <c r="J60" i="12"/>
  <c r="J124" i="12"/>
  <c r="J188" i="12"/>
  <c r="J252" i="12"/>
  <c r="J316" i="12"/>
  <c r="J380" i="12"/>
  <c r="J444" i="12"/>
  <c r="J508" i="12"/>
  <c r="J572" i="12"/>
  <c r="J636" i="12"/>
  <c r="J700" i="12"/>
  <c r="J750" i="12"/>
  <c r="J782" i="12"/>
  <c r="J814" i="12"/>
  <c r="J846" i="12"/>
  <c r="J878" i="12"/>
  <c r="J910" i="12"/>
  <c r="J942" i="12"/>
  <c r="J974" i="12"/>
  <c r="J993" i="12"/>
  <c r="J1009" i="12"/>
  <c r="J1025" i="12"/>
  <c r="J1041" i="12"/>
  <c r="J1057" i="12"/>
  <c r="J1073" i="12"/>
  <c r="J1089" i="12"/>
  <c r="J1105" i="12"/>
  <c r="J1121" i="12"/>
  <c r="J1137" i="12"/>
  <c r="J1153" i="12"/>
  <c r="J1169" i="12"/>
  <c r="J1185" i="12"/>
  <c r="J1201" i="12"/>
  <c r="J1217" i="12"/>
  <c r="J1233" i="12"/>
  <c r="J1249" i="12"/>
  <c r="J1265" i="12"/>
  <c r="J1281" i="12"/>
  <c r="J1297" i="12"/>
  <c r="J1313" i="12"/>
  <c r="J1329" i="12"/>
  <c r="J1345" i="12"/>
  <c r="J1361" i="12"/>
  <c r="J1377" i="12"/>
  <c r="J1393" i="12"/>
  <c r="J1409" i="12"/>
  <c r="J1425" i="12"/>
  <c r="J1441" i="12"/>
  <c r="J1457" i="12"/>
  <c r="J1473" i="12"/>
  <c r="J1489" i="12"/>
  <c r="J1505" i="12"/>
  <c r="J1521" i="12"/>
  <c r="J1537" i="12"/>
  <c r="J1553" i="12"/>
  <c r="J1569" i="12"/>
  <c r="J1585" i="12"/>
  <c r="J1601" i="12"/>
  <c r="J204" i="12"/>
  <c r="J460" i="12"/>
  <c r="J716" i="12"/>
  <c r="J854" i="12"/>
  <c r="J981" i="12"/>
  <c r="J1045" i="12"/>
  <c r="J1109" i="12"/>
  <c r="J1173" i="12"/>
  <c r="J1237" i="12"/>
  <c r="J1301" i="12"/>
  <c r="J1365" i="12"/>
  <c r="J1429" i="12"/>
  <c r="J1493" i="12"/>
  <c r="J1557" i="12"/>
  <c r="J268" i="12"/>
  <c r="J524" i="12"/>
  <c r="J758" i="12"/>
  <c r="J886" i="12"/>
  <c r="J997" i="12"/>
  <c r="J1061" i="12"/>
  <c r="J1125" i="12"/>
  <c r="J1189" i="12"/>
  <c r="J1253" i="12"/>
  <c r="J1317" i="12"/>
  <c r="J1381" i="12"/>
  <c r="J1445" i="12"/>
  <c r="J1509" i="12"/>
  <c r="J1573" i="12"/>
  <c r="J76" i="12"/>
  <c r="J332" i="12"/>
  <c r="J588" i="12"/>
  <c r="J790" i="12"/>
  <c r="J918" i="12"/>
  <c r="J1013" i="12"/>
  <c r="J1077" i="12"/>
  <c r="J1141" i="12"/>
  <c r="J1205" i="12"/>
  <c r="J1269" i="12"/>
  <c r="J1333" i="12"/>
  <c r="J1397" i="12"/>
  <c r="J1461" i="12"/>
  <c r="J1525" i="12"/>
  <c r="J1589" i="12"/>
  <c r="J652" i="12"/>
  <c r="J1093" i="12"/>
  <c r="J1349" i="12"/>
  <c r="J1605" i="12"/>
  <c r="J822" i="12"/>
  <c r="J1157" i="12"/>
  <c r="J1413" i="12"/>
  <c r="J140" i="12"/>
  <c r="J950" i="12"/>
  <c r="J1221" i="12"/>
  <c r="J1477" i="12"/>
  <c r="J1029" i="12"/>
  <c r="I40" i="12"/>
  <c r="I44" i="12"/>
  <c r="I48" i="12"/>
  <c r="I52" i="12"/>
  <c r="I56" i="12"/>
  <c r="I60" i="12"/>
  <c r="I64" i="12"/>
  <c r="I68" i="12"/>
  <c r="I72" i="12"/>
  <c r="I76" i="12"/>
  <c r="I80" i="12"/>
  <c r="I84" i="12"/>
  <c r="I88" i="12"/>
  <c r="I92" i="12"/>
  <c r="I96" i="12"/>
  <c r="I100" i="12"/>
  <c r="I104" i="12"/>
  <c r="I108" i="12"/>
  <c r="I112" i="12"/>
  <c r="I116" i="12"/>
  <c r="I120" i="12"/>
  <c r="I124" i="12"/>
  <c r="I128" i="12"/>
  <c r="I132" i="12"/>
  <c r="I136" i="12"/>
  <c r="I140" i="12"/>
  <c r="I144" i="12"/>
  <c r="I148" i="12"/>
  <c r="I152" i="12"/>
  <c r="I156" i="12"/>
  <c r="I160" i="12"/>
  <c r="I164" i="12"/>
  <c r="I168" i="12"/>
  <c r="I172" i="12"/>
  <c r="I176" i="12"/>
  <c r="I180" i="12"/>
  <c r="I184" i="12"/>
  <c r="I188" i="12"/>
  <c r="I192" i="12"/>
  <c r="I196" i="12"/>
  <c r="I200" i="12"/>
  <c r="I204" i="12"/>
  <c r="I208" i="12"/>
  <c r="I212" i="12"/>
  <c r="I216" i="12"/>
  <c r="I220" i="12"/>
  <c r="I224" i="12"/>
  <c r="I228" i="12"/>
  <c r="I232" i="12"/>
  <c r="I236" i="12"/>
  <c r="I240" i="12"/>
  <c r="I244" i="12"/>
  <c r="I248" i="12"/>
  <c r="I252" i="12"/>
  <c r="I256" i="12"/>
  <c r="I260" i="12"/>
  <c r="I264" i="12"/>
  <c r="I268" i="12"/>
  <c r="I272" i="12"/>
  <c r="I276" i="12"/>
  <c r="I280" i="12"/>
  <c r="I284" i="12"/>
  <c r="I288" i="12"/>
  <c r="I292" i="12"/>
  <c r="I296" i="12"/>
  <c r="I300" i="12"/>
  <c r="I304" i="12"/>
  <c r="I308" i="12"/>
  <c r="I312" i="12"/>
  <c r="I316" i="12"/>
  <c r="I320" i="12"/>
  <c r="I324" i="12"/>
  <c r="I328" i="12"/>
  <c r="I332" i="12"/>
  <c r="I336" i="12"/>
  <c r="I340" i="12"/>
  <c r="I344" i="12"/>
  <c r="I348" i="12"/>
  <c r="I41" i="12"/>
  <c r="I45" i="12"/>
  <c r="I49" i="12"/>
  <c r="I53" i="12"/>
  <c r="I57" i="12"/>
  <c r="I61" i="12"/>
  <c r="I65" i="12"/>
  <c r="I69" i="12"/>
  <c r="I73" i="12"/>
  <c r="I77" i="12"/>
  <c r="I81" i="12"/>
  <c r="I85" i="12"/>
  <c r="I89" i="12"/>
  <c r="I93" i="12"/>
  <c r="I97" i="12"/>
  <c r="I101" i="12"/>
  <c r="I105" i="12"/>
  <c r="I109" i="12"/>
  <c r="I113" i="12"/>
  <c r="I117" i="12"/>
  <c r="I121" i="12"/>
  <c r="I125" i="12"/>
  <c r="I129" i="12"/>
  <c r="I133" i="12"/>
  <c r="I137" i="12"/>
  <c r="I141" i="12"/>
  <c r="I145" i="12"/>
  <c r="I149" i="12"/>
  <c r="I153" i="12"/>
  <c r="I157" i="12"/>
  <c r="I161" i="12"/>
  <c r="I165" i="12"/>
  <c r="I169" i="12"/>
  <c r="I173" i="12"/>
  <c r="I177" i="12"/>
  <c r="I181" i="12"/>
  <c r="I42" i="12"/>
  <c r="I46" i="12"/>
  <c r="I50" i="12"/>
  <c r="I54" i="12"/>
  <c r="I58" i="12"/>
  <c r="I62" i="12"/>
  <c r="I66" i="12"/>
  <c r="I70" i="12"/>
  <c r="I74" i="12"/>
  <c r="I78" i="12"/>
  <c r="I82" i="12"/>
  <c r="I86" i="12"/>
  <c r="I90" i="12"/>
  <c r="I94" i="12"/>
  <c r="I98" i="12"/>
  <c r="I102" i="12"/>
  <c r="I106" i="12"/>
  <c r="I110" i="12"/>
  <c r="I114" i="12"/>
  <c r="I118" i="12"/>
  <c r="I122" i="12"/>
  <c r="I126" i="12"/>
  <c r="I130" i="12"/>
  <c r="I134" i="12"/>
  <c r="I138" i="12"/>
  <c r="I142" i="12"/>
  <c r="I146" i="12"/>
  <c r="I150" i="12"/>
  <c r="I154" i="12"/>
  <c r="I158" i="12"/>
  <c r="I162" i="12"/>
  <c r="I166" i="12"/>
  <c r="I170" i="12"/>
  <c r="I174" i="12"/>
  <c r="I178" i="12"/>
  <c r="I182" i="12"/>
  <c r="I186" i="12"/>
  <c r="I190" i="12"/>
  <c r="I194" i="12"/>
  <c r="I198" i="12"/>
  <c r="I202" i="12"/>
  <c r="I206" i="12"/>
  <c r="I210" i="12"/>
  <c r="I214" i="12"/>
  <c r="I218" i="12"/>
  <c r="I222" i="12"/>
  <c r="I226" i="12"/>
  <c r="I230" i="12"/>
  <c r="I234" i="12"/>
  <c r="I238" i="12"/>
  <c r="I242" i="12"/>
  <c r="I246" i="12"/>
  <c r="I250" i="12"/>
  <c r="I254" i="12"/>
  <c r="I258" i="12"/>
  <c r="I262" i="12"/>
  <c r="I266" i="12"/>
  <c r="I270" i="12"/>
  <c r="I274" i="12"/>
  <c r="I278" i="12"/>
  <c r="I282" i="12"/>
  <c r="I286" i="12"/>
  <c r="I290" i="12"/>
  <c r="I294" i="12"/>
  <c r="I298" i="12"/>
  <c r="I302" i="12"/>
  <c r="I306" i="12"/>
  <c r="I310" i="12"/>
  <c r="I314" i="12"/>
  <c r="I318" i="12"/>
  <c r="I322" i="12"/>
  <c r="I326" i="12"/>
  <c r="I330" i="12"/>
  <c r="I334" i="12"/>
  <c r="I338" i="12"/>
  <c r="I47" i="12"/>
  <c r="I63" i="12"/>
  <c r="I79" i="12"/>
  <c r="I95" i="12"/>
  <c r="I111" i="12"/>
  <c r="I127" i="12"/>
  <c r="I143" i="12"/>
  <c r="I159" i="12"/>
  <c r="I175" i="12"/>
  <c r="I187" i="12"/>
  <c r="I195" i="12"/>
  <c r="I203" i="12"/>
  <c r="I211" i="12"/>
  <c r="I219" i="12"/>
  <c r="I227" i="12"/>
  <c r="I235" i="12"/>
  <c r="I243" i="12"/>
  <c r="I251" i="12"/>
  <c r="I259" i="12"/>
  <c r="I267" i="12"/>
  <c r="I275" i="12"/>
  <c r="I283" i="12"/>
  <c r="I291" i="12"/>
  <c r="I299" i="12"/>
  <c r="I307" i="12"/>
  <c r="I315" i="12"/>
  <c r="I323" i="12"/>
  <c r="I331" i="12"/>
  <c r="I339" i="12"/>
  <c r="I345" i="12"/>
  <c r="I350" i="12"/>
  <c r="I354" i="12"/>
  <c r="I358" i="12"/>
  <c r="I362" i="12"/>
  <c r="I366" i="12"/>
  <c r="I370" i="12"/>
  <c r="I374" i="12"/>
  <c r="I378" i="12"/>
  <c r="I382" i="12"/>
  <c r="I386" i="12"/>
  <c r="I390" i="12"/>
  <c r="I394" i="12"/>
  <c r="I398" i="12"/>
  <c r="I402" i="12"/>
  <c r="I406" i="12"/>
  <c r="I410" i="12"/>
  <c r="I414" i="12"/>
  <c r="I418" i="12"/>
  <c r="I422" i="12"/>
  <c r="I426" i="12"/>
  <c r="I430" i="12"/>
  <c r="I434" i="12"/>
  <c r="I438" i="12"/>
  <c r="I442" i="12"/>
  <c r="I446" i="12"/>
  <c r="I450" i="12"/>
  <c r="I454" i="12"/>
  <c r="I458" i="12"/>
  <c r="I462" i="12"/>
  <c r="I466" i="12"/>
  <c r="I470" i="12"/>
  <c r="I474" i="12"/>
  <c r="I478" i="12"/>
  <c r="I482" i="12"/>
  <c r="I486" i="12"/>
  <c r="I490" i="12"/>
  <c r="I494" i="12"/>
  <c r="I498" i="12"/>
  <c r="I502" i="12"/>
  <c r="I506" i="12"/>
  <c r="I510" i="12"/>
  <c r="I514" i="12"/>
  <c r="I518" i="12"/>
  <c r="I522" i="12"/>
  <c r="I526" i="12"/>
  <c r="I530" i="12"/>
  <c r="I534" i="12"/>
  <c r="I538" i="12"/>
  <c r="I542" i="12"/>
  <c r="I546" i="12"/>
  <c r="I550" i="12"/>
  <c r="I554" i="12"/>
  <c r="I558" i="12"/>
  <c r="I562" i="12"/>
  <c r="I566" i="12"/>
  <c r="I570" i="12"/>
  <c r="I574" i="12"/>
  <c r="I578" i="12"/>
  <c r="I582" i="12"/>
  <c r="I586" i="12"/>
  <c r="I590" i="12"/>
  <c r="I594" i="12"/>
  <c r="I598" i="12"/>
  <c r="I602" i="12"/>
  <c r="I606" i="12"/>
  <c r="I610" i="12"/>
  <c r="I614" i="12"/>
  <c r="I618" i="12"/>
  <c r="I622" i="12"/>
  <c r="I626" i="12"/>
  <c r="I630" i="12"/>
  <c r="I634" i="12"/>
  <c r="I638" i="12"/>
  <c r="I642" i="12"/>
  <c r="I646" i="12"/>
  <c r="I650" i="12"/>
  <c r="I654" i="12"/>
  <c r="I658" i="12"/>
  <c r="I662" i="12"/>
  <c r="I666" i="12"/>
  <c r="I670" i="12"/>
  <c r="I674" i="12"/>
  <c r="I678" i="12"/>
  <c r="I682" i="12"/>
  <c r="I686" i="12"/>
  <c r="I690" i="12"/>
  <c r="I694" i="12"/>
  <c r="I698" i="12"/>
  <c r="I702" i="12"/>
  <c r="I706" i="12"/>
  <c r="I710" i="12"/>
  <c r="I714" i="12"/>
  <c r="I718" i="12"/>
  <c r="I722" i="12"/>
  <c r="I726" i="12"/>
  <c r="I730" i="12"/>
  <c r="I734" i="12"/>
  <c r="I738" i="12"/>
  <c r="I742" i="12"/>
  <c r="I746" i="12"/>
  <c r="I750" i="12"/>
  <c r="I754" i="12"/>
  <c r="I758" i="12"/>
  <c r="I762" i="12"/>
  <c r="I766" i="12"/>
  <c r="I770" i="12"/>
  <c r="I774" i="12"/>
  <c r="I778" i="12"/>
  <c r="I782" i="12"/>
  <c r="I786" i="12"/>
  <c r="I790" i="12"/>
  <c r="I794" i="12"/>
  <c r="I798" i="12"/>
  <c r="I802" i="12"/>
  <c r="I806" i="12"/>
  <c r="I810" i="12"/>
  <c r="I814" i="12"/>
  <c r="I818" i="12"/>
  <c r="I822" i="12"/>
  <c r="I826" i="12"/>
  <c r="I830" i="12"/>
  <c r="I834" i="12"/>
  <c r="I838" i="12"/>
  <c r="I842" i="12"/>
  <c r="I846" i="12"/>
  <c r="I850" i="12"/>
  <c r="I854" i="12"/>
  <c r="I858" i="12"/>
  <c r="I862" i="12"/>
  <c r="I866" i="12"/>
  <c r="I870" i="12"/>
  <c r="I874" i="12"/>
  <c r="I878" i="12"/>
  <c r="I882" i="12"/>
  <c r="I886" i="12"/>
  <c r="I890" i="12"/>
  <c r="I894" i="12"/>
  <c r="I898" i="12"/>
  <c r="I902" i="12"/>
  <c r="I906" i="12"/>
  <c r="I910" i="12"/>
  <c r="I914" i="12"/>
  <c r="I918" i="12"/>
  <c r="I922" i="12"/>
  <c r="I926" i="12"/>
  <c r="I930" i="12"/>
  <c r="I934" i="12"/>
  <c r="I938" i="12"/>
  <c r="I942" i="12"/>
  <c r="I946" i="12"/>
  <c r="I950" i="12"/>
  <c r="I954" i="12"/>
  <c r="I958" i="12"/>
  <c r="I962" i="12"/>
  <c r="I966" i="12"/>
  <c r="I970" i="12"/>
  <c r="I974" i="12"/>
  <c r="I978" i="12"/>
  <c r="I982" i="12"/>
  <c r="I986" i="12"/>
  <c r="I990" i="12"/>
  <c r="I994" i="12"/>
  <c r="I998" i="12"/>
  <c r="I1002" i="12"/>
  <c r="I1006" i="12"/>
  <c r="I1010" i="12"/>
  <c r="I1014" i="12"/>
  <c r="I1018" i="12"/>
  <c r="I1022" i="12"/>
  <c r="I1026" i="12"/>
  <c r="I1030" i="12"/>
  <c r="I1034" i="12"/>
  <c r="I1038" i="12"/>
  <c r="I1042" i="12"/>
  <c r="I1046" i="12"/>
  <c r="I1050" i="12"/>
  <c r="I1054" i="12"/>
  <c r="I1058" i="12"/>
  <c r="I1062" i="12"/>
  <c r="I1066" i="12"/>
  <c r="I1070" i="12"/>
  <c r="I1074" i="12"/>
  <c r="I1078" i="12"/>
  <c r="I1082" i="12"/>
  <c r="I1086" i="12"/>
  <c r="I1090" i="12"/>
  <c r="I1094" i="12"/>
  <c r="I1098" i="12"/>
  <c r="I1102" i="12"/>
  <c r="I1106" i="12"/>
  <c r="I1110" i="12"/>
  <c r="I1114" i="12"/>
  <c r="I1118" i="12"/>
  <c r="I1122" i="12"/>
  <c r="I1126" i="12"/>
  <c r="I1130" i="12"/>
  <c r="I1134" i="12"/>
  <c r="I1138" i="12"/>
  <c r="I1142" i="12"/>
  <c r="I1146" i="12"/>
  <c r="I1150" i="12"/>
  <c r="I1154" i="12"/>
  <c r="I1158" i="12"/>
  <c r="I1162" i="12"/>
  <c r="I1166" i="12"/>
  <c r="I1170" i="12"/>
  <c r="I1174" i="12"/>
  <c r="I1178" i="12"/>
  <c r="I1182" i="12"/>
  <c r="I1186" i="12"/>
  <c r="I1190" i="12"/>
  <c r="I1194" i="12"/>
  <c r="I1198" i="12"/>
  <c r="I1202" i="12"/>
  <c r="I1206" i="12"/>
  <c r="I1210" i="12"/>
  <c r="I1214" i="12"/>
  <c r="I1218" i="12"/>
  <c r="I1222" i="12"/>
  <c r="I1226" i="12"/>
  <c r="I1230" i="12"/>
  <c r="I1234" i="12"/>
  <c r="I1238" i="12"/>
  <c r="I1242" i="12"/>
  <c r="I1246" i="12"/>
  <c r="I1250" i="12"/>
  <c r="I1254" i="12"/>
  <c r="I1258" i="12"/>
  <c r="I1262" i="12"/>
  <c r="I1266" i="12"/>
  <c r="I1270" i="12"/>
  <c r="I1274" i="12"/>
  <c r="I1278" i="12"/>
  <c r="I1282" i="12"/>
  <c r="I1286" i="12"/>
  <c r="I1290" i="12"/>
  <c r="I1294" i="12"/>
  <c r="I1298" i="12"/>
  <c r="I1302" i="12"/>
  <c r="I1306" i="12"/>
  <c r="I1310" i="12"/>
  <c r="I1314" i="12"/>
  <c r="I1318" i="12"/>
  <c r="I1322" i="12"/>
  <c r="I1326" i="12"/>
  <c r="I1330" i="12"/>
  <c r="I1334" i="12"/>
  <c r="I1338" i="12"/>
  <c r="I51" i="12"/>
  <c r="I67" i="12"/>
  <c r="I83" i="12"/>
  <c r="I99" i="12"/>
  <c r="I115" i="12"/>
  <c r="I131" i="12"/>
  <c r="I147" i="12"/>
  <c r="I163" i="12"/>
  <c r="I179" i="12"/>
  <c r="I189" i="12"/>
  <c r="I197" i="12"/>
  <c r="I205" i="12"/>
  <c r="I213" i="12"/>
  <c r="I221" i="12"/>
  <c r="I229" i="12"/>
  <c r="I237" i="12"/>
  <c r="I245" i="12"/>
  <c r="I253" i="12"/>
  <c r="I261" i="12"/>
  <c r="I269" i="12"/>
  <c r="I277" i="12"/>
  <c r="I285" i="12"/>
  <c r="I293" i="12"/>
  <c r="I301" i="12"/>
  <c r="I309" i="12"/>
  <c r="I317" i="12"/>
  <c r="I325" i="12"/>
  <c r="I333" i="12"/>
  <c r="I341" i="12"/>
  <c r="I346" i="12"/>
  <c r="I351" i="12"/>
  <c r="I355" i="12"/>
  <c r="I359" i="12"/>
  <c r="I363" i="12"/>
  <c r="I367" i="12"/>
  <c r="I371" i="12"/>
  <c r="I375" i="12"/>
  <c r="I379" i="12"/>
  <c r="I383" i="12"/>
  <c r="I387" i="12"/>
  <c r="I391" i="12"/>
  <c r="I395" i="12"/>
  <c r="I399" i="12"/>
  <c r="I403" i="12"/>
  <c r="I407" i="12"/>
  <c r="I411" i="12"/>
  <c r="I415" i="12"/>
  <c r="I419" i="12"/>
  <c r="I423" i="12"/>
  <c r="I427" i="12"/>
  <c r="I431" i="12"/>
  <c r="I435" i="12"/>
  <c r="I439" i="12"/>
  <c r="I443" i="12"/>
  <c r="I447" i="12"/>
  <c r="I451" i="12"/>
  <c r="I455" i="12"/>
  <c r="I459" i="12"/>
  <c r="I463" i="12"/>
  <c r="I467" i="12"/>
  <c r="I471" i="12"/>
  <c r="I475" i="12"/>
  <c r="I479" i="12"/>
  <c r="I483" i="12"/>
  <c r="I487" i="12"/>
  <c r="I491" i="12"/>
  <c r="I495" i="12"/>
  <c r="I499" i="12"/>
  <c r="I503" i="12"/>
  <c r="I507" i="12"/>
  <c r="I511" i="12"/>
  <c r="I515" i="12"/>
  <c r="I519" i="12"/>
  <c r="I523" i="12"/>
  <c r="I527" i="12"/>
  <c r="I531" i="12"/>
  <c r="I535" i="12"/>
  <c r="I539" i="12"/>
  <c r="I543" i="12"/>
  <c r="I547" i="12"/>
  <c r="I551" i="12"/>
  <c r="I555" i="12"/>
  <c r="I559" i="12"/>
  <c r="I563" i="12"/>
  <c r="I567" i="12"/>
  <c r="I571" i="12"/>
  <c r="I575" i="12"/>
  <c r="I579" i="12"/>
  <c r="I583" i="12"/>
  <c r="I587" i="12"/>
  <c r="I591" i="12"/>
  <c r="I595" i="12"/>
  <c r="I599" i="12"/>
  <c r="I603" i="12"/>
  <c r="I607" i="12"/>
  <c r="I611" i="12"/>
  <c r="I615" i="12"/>
  <c r="I619" i="12"/>
  <c r="I623" i="12"/>
  <c r="I627" i="12"/>
  <c r="I631" i="12"/>
  <c r="I635" i="12"/>
  <c r="I639" i="12"/>
  <c r="I643" i="12"/>
  <c r="I647" i="12"/>
  <c r="I651" i="12"/>
  <c r="I655" i="12"/>
  <c r="I659" i="12"/>
  <c r="I663" i="12"/>
  <c r="I667" i="12"/>
  <c r="I671" i="12"/>
  <c r="I675" i="12"/>
  <c r="I679" i="12"/>
  <c r="I683" i="12"/>
  <c r="I687" i="12"/>
  <c r="I691" i="12"/>
  <c r="I695" i="12"/>
  <c r="I699" i="12"/>
  <c r="I703" i="12"/>
  <c r="I707" i="12"/>
  <c r="I711" i="12"/>
  <c r="I715" i="12"/>
  <c r="I719" i="12"/>
  <c r="I723" i="12"/>
  <c r="I727" i="12"/>
  <c r="I731" i="12"/>
  <c r="I735" i="12"/>
  <c r="I739" i="12"/>
  <c r="I743" i="12"/>
  <c r="I747" i="12"/>
  <c r="I751" i="12"/>
  <c r="I755" i="12"/>
  <c r="I759" i="12"/>
  <c r="I763" i="12"/>
  <c r="I767" i="12"/>
  <c r="I771" i="12"/>
  <c r="I775" i="12"/>
  <c r="I779" i="12"/>
  <c r="I783" i="12"/>
  <c r="I787" i="12"/>
  <c r="I791" i="12"/>
  <c r="I795" i="12"/>
  <c r="I799" i="12"/>
  <c r="I803" i="12"/>
  <c r="I807" i="12"/>
  <c r="I811" i="12"/>
  <c r="I815" i="12"/>
  <c r="I819" i="12"/>
  <c r="I823" i="12"/>
  <c r="I827" i="12"/>
  <c r="I831" i="12"/>
  <c r="I835" i="12"/>
  <c r="I839" i="12"/>
  <c r="I843" i="12"/>
  <c r="I847" i="12"/>
  <c r="I851" i="12"/>
  <c r="I855" i="12"/>
  <c r="I859" i="12"/>
  <c r="I863" i="12"/>
  <c r="I867" i="12"/>
  <c r="I871" i="12"/>
  <c r="I875" i="12"/>
  <c r="I879" i="12"/>
  <c r="I883" i="12"/>
  <c r="I887" i="12"/>
  <c r="I891" i="12"/>
  <c r="I895" i="12"/>
  <c r="I899" i="12"/>
  <c r="I903" i="12"/>
  <c r="I907" i="12"/>
  <c r="I911" i="12"/>
  <c r="I915" i="12"/>
  <c r="I919" i="12"/>
  <c r="I923" i="12"/>
  <c r="I927" i="12"/>
  <c r="I931" i="12"/>
  <c r="I935" i="12"/>
  <c r="I939" i="12"/>
  <c r="I943" i="12"/>
  <c r="I947" i="12"/>
  <c r="I951" i="12"/>
  <c r="I955" i="12"/>
  <c r="I959" i="12"/>
  <c r="I963" i="12"/>
  <c r="I967" i="12"/>
  <c r="I971" i="12"/>
  <c r="I975" i="12"/>
  <c r="I979" i="12"/>
  <c r="I983" i="12"/>
  <c r="I987" i="12"/>
  <c r="I991" i="12"/>
  <c r="I995" i="12"/>
  <c r="I999" i="12"/>
  <c r="I1003" i="12"/>
  <c r="I1007" i="12"/>
  <c r="I1011" i="12"/>
  <c r="I1015" i="12"/>
  <c r="I1019" i="12"/>
  <c r="I1023" i="12"/>
  <c r="I1027" i="12"/>
  <c r="I1031" i="12"/>
  <c r="I1035" i="12"/>
  <c r="I1039" i="12"/>
  <c r="I1043" i="12"/>
  <c r="I1047" i="12"/>
  <c r="I1051" i="12"/>
  <c r="I1055" i="12"/>
  <c r="I1059" i="12"/>
  <c r="I1063" i="12"/>
  <c r="I1067" i="12"/>
  <c r="I1071" i="12"/>
  <c r="I1075" i="12"/>
  <c r="I1079" i="12"/>
  <c r="I1083" i="12"/>
  <c r="I1087" i="12"/>
  <c r="I1091" i="12"/>
  <c r="I1095" i="12"/>
  <c r="I1099" i="12"/>
  <c r="I1103" i="12"/>
  <c r="I1107" i="12"/>
  <c r="I1111" i="12"/>
  <c r="I1115" i="12"/>
  <c r="I1119" i="12"/>
  <c r="I1123" i="12"/>
  <c r="I1127" i="12"/>
  <c r="I1131" i="12"/>
  <c r="I55" i="12"/>
  <c r="I71" i="12"/>
  <c r="I87" i="12"/>
  <c r="I103" i="12"/>
  <c r="I119" i="12"/>
  <c r="I135" i="12"/>
  <c r="I151" i="12"/>
  <c r="I167" i="12"/>
  <c r="I183" i="12"/>
  <c r="I191" i="12"/>
  <c r="I199" i="12"/>
  <c r="I207" i="12"/>
  <c r="I215" i="12"/>
  <c r="I223" i="12"/>
  <c r="I231" i="12"/>
  <c r="I239" i="12"/>
  <c r="I247" i="12"/>
  <c r="I255" i="12"/>
  <c r="I263" i="12"/>
  <c r="I271" i="12"/>
  <c r="I279" i="12"/>
  <c r="I287" i="12"/>
  <c r="I295" i="12"/>
  <c r="I303" i="12"/>
  <c r="I311" i="12"/>
  <c r="I319" i="12"/>
  <c r="I327" i="12"/>
  <c r="I335" i="12"/>
  <c r="I342" i="12"/>
  <c r="I347" i="12"/>
  <c r="I352" i="12"/>
  <c r="I356" i="12"/>
  <c r="I360" i="12"/>
  <c r="I364" i="12"/>
  <c r="I368" i="12"/>
  <c r="I372" i="12"/>
  <c r="I376" i="12"/>
  <c r="I380" i="12"/>
  <c r="I384" i="12"/>
  <c r="I388" i="12"/>
  <c r="I392" i="12"/>
  <c r="I396" i="12"/>
  <c r="I400" i="12"/>
  <c r="I404" i="12"/>
  <c r="I408" i="12"/>
  <c r="I412" i="12"/>
  <c r="I416" i="12"/>
  <c r="I420" i="12"/>
  <c r="I424" i="12"/>
  <c r="I428" i="12"/>
  <c r="I432" i="12"/>
  <c r="I436" i="12"/>
  <c r="I440" i="12"/>
  <c r="I444" i="12"/>
  <c r="I448" i="12"/>
  <c r="I452" i="12"/>
  <c r="I456" i="12"/>
  <c r="I460" i="12"/>
  <c r="I464" i="12"/>
  <c r="I468" i="12"/>
  <c r="I472" i="12"/>
  <c r="I476" i="12"/>
  <c r="I480" i="12"/>
  <c r="I484" i="12"/>
  <c r="I488" i="12"/>
  <c r="I492" i="12"/>
  <c r="I496" i="12"/>
  <c r="I500" i="12"/>
  <c r="I504" i="12"/>
  <c r="I508" i="12"/>
  <c r="I512" i="12"/>
  <c r="I516" i="12"/>
  <c r="I520" i="12"/>
  <c r="I524" i="12"/>
  <c r="I528" i="12"/>
  <c r="I532" i="12"/>
  <c r="I536" i="12"/>
  <c r="I540" i="12"/>
  <c r="I544" i="12"/>
  <c r="I548" i="12"/>
  <c r="I552" i="12"/>
  <c r="I556" i="12"/>
  <c r="I560" i="12"/>
  <c r="I564" i="12"/>
  <c r="I568" i="12"/>
  <c r="I572" i="12"/>
  <c r="I576" i="12"/>
  <c r="I580" i="12"/>
  <c r="I584" i="12"/>
  <c r="I588" i="12"/>
  <c r="I592" i="12"/>
  <c r="I596" i="12"/>
  <c r="I600" i="12"/>
  <c r="I604" i="12"/>
  <c r="I608" i="12"/>
  <c r="I612" i="12"/>
  <c r="I616" i="12"/>
  <c r="I620" i="12"/>
  <c r="I624" i="12"/>
  <c r="I628" i="12"/>
  <c r="I632" i="12"/>
  <c r="I636" i="12"/>
  <c r="I640" i="12"/>
  <c r="I644" i="12"/>
  <c r="I648" i="12"/>
  <c r="I652" i="12"/>
  <c r="I656" i="12"/>
  <c r="I660" i="12"/>
  <c r="I664" i="12"/>
  <c r="I668" i="12"/>
  <c r="I672" i="12"/>
  <c r="I676" i="12"/>
  <c r="I680" i="12"/>
  <c r="I684" i="12"/>
  <c r="I688" i="12"/>
  <c r="I692" i="12"/>
  <c r="I696" i="12"/>
  <c r="I700" i="12"/>
  <c r="I704" i="12"/>
  <c r="I708" i="12"/>
  <c r="I712" i="12"/>
  <c r="I716" i="12"/>
  <c r="I720" i="12"/>
  <c r="I724" i="12"/>
  <c r="I728" i="12"/>
  <c r="I732" i="12"/>
  <c r="I736" i="12"/>
  <c r="I740" i="12"/>
  <c r="I744" i="12"/>
  <c r="I748" i="12"/>
  <c r="I752" i="12"/>
  <c r="I756" i="12"/>
  <c r="I760" i="12"/>
  <c r="I764" i="12"/>
  <c r="I768" i="12"/>
  <c r="I772" i="12"/>
  <c r="I776" i="12"/>
  <c r="I780" i="12"/>
  <c r="I784" i="12"/>
  <c r="I788" i="12"/>
  <c r="I792" i="12"/>
  <c r="I796" i="12"/>
  <c r="I800" i="12"/>
  <c r="I804" i="12"/>
  <c r="I808" i="12"/>
  <c r="I812" i="12"/>
  <c r="I816" i="12"/>
  <c r="I820" i="12"/>
  <c r="I824" i="12"/>
  <c r="I828" i="12"/>
  <c r="I832" i="12"/>
  <c r="I836" i="12"/>
  <c r="I840" i="12"/>
  <c r="I844" i="12"/>
  <c r="I848" i="12"/>
  <c r="I852" i="12"/>
  <c r="I856" i="12"/>
  <c r="I860" i="12"/>
  <c r="I864" i="12"/>
  <c r="I868" i="12"/>
  <c r="I872" i="12"/>
  <c r="I876" i="12"/>
  <c r="I880" i="12"/>
  <c r="I884" i="12"/>
  <c r="I888" i="12"/>
  <c r="I892" i="12"/>
  <c r="I896" i="12"/>
  <c r="I900" i="12"/>
  <c r="I904" i="12"/>
  <c r="I908" i="12"/>
  <c r="I912" i="12"/>
  <c r="I916" i="12"/>
  <c r="I920" i="12"/>
  <c r="I924" i="12"/>
  <c r="I928" i="12"/>
  <c r="I932" i="12"/>
  <c r="I936" i="12"/>
  <c r="I940" i="12"/>
  <c r="I944" i="12"/>
  <c r="I948" i="12"/>
  <c r="I952" i="12"/>
  <c r="I956" i="12"/>
  <c r="I960" i="12"/>
  <c r="I964" i="12"/>
  <c r="I968" i="12"/>
  <c r="I972" i="12"/>
  <c r="I976" i="12"/>
  <c r="I980" i="12"/>
  <c r="I984" i="12"/>
  <c r="I988" i="12"/>
  <c r="I992" i="12"/>
  <c r="I996" i="12"/>
  <c r="I1000" i="12"/>
  <c r="I1004" i="12"/>
  <c r="I1008" i="12"/>
  <c r="I1012" i="12"/>
  <c r="I1016" i="12"/>
  <c r="I1020" i="12"/>
  <c r="I1024" i="12"/>
  <c r="I1028" i="12"/>
  <c r="I1032" i="12"/>
  <c r="I1036" i="12"/>
  <c r="I1040" i="12"/>
  <c r="I1044" i="12"/>
  <c r="I1048" i="12"/>
  <c r="I1052" i="12"/>
  <c r="I1056" i="12"/>
  <c r="I1060" i="12"/>
  <c r="I1064" i="12"/>
  <c r="I1068" i="12"/>
  <c r="I1072" i="12"/>
  <c r="I1076" i="12"/>
  <c r="I1080" i="12"/>
  <c r="I1084" i="12"/>
  <c r="I1088" i="12"/>
  <c r="I1092" i="12"/>
  <c r="I1096" i="12"/>
  <c r="I1100" i="12"/>
  <c r="I1104" i="12"/>
  <c r="I1108" i="12"/>
  <c r="I1112" i="12"/>
  <c r="I1116" i="12"/>
  <c r="I1120" i="12"/>
  <c r="I1124" i="12"/>
  <c r="I1128" i="12"/>
  <c r="I1132" i="12"/>
  <c r="I1136" i="12"/>
  <c r="I1140" i="12"/>
  <c r="I1144" i="12"/>
  <c r="I1148" i="12"/>
  <c r="I1152" i="12"/>
  <c r="I1156" i="12"/>
  <c r="I1160" i="12"/>
  <c r="I1164" i="12"/>
  <c r="I1168" i="12"/>
  <c r="I1172" i="12"/>
  <c r="I1176" i="12"/>
  <c r="I1180" i="12"/>
  <c r="I1184" i="12"/>
  <c r="I1188" i="12"/>
  <c r="I1192" i="12"/>
  <c r="I1196" i="12"/>
  <c r="I1200" i="12"/>
  <c r="I1204" i="12"/>
  <c r="I1208" i="12"/>
  <c r="I1212" i="12"/>
  <c r="I1216" i="12"/>
  <c r="I1220" i="12"/>
  <c r="I1224" i="12"/>
  <c r="I1228" i="12"/>
  <c r="I1232" i="12"/>
  <c r="I1236" i="12"/>
  <c r="I1240" i="12"/>
  <c r="I1244" i="12"/>
  <c r="I1248" i="12"/>
  <c r="I1252" i="12"/>
  <c r="I1256" i="12"/>
  <c r="I1260" i="12"/>
  <c r="I1264" i="12"/>
  <c r="I1268" i="12"/>
  <c r="I1272" i="12"/>
  <c r="I1276" i="12"/>
  <c r="I1280" i="12"/>
  <c r="I1284" i="12"/>
  <c r="I1288" i="12"/>
  <c r="I1292" i="12"/>
  <c r="I1296" i="12"/>
  <c r="I1300" i="12"/>
  <c r="I1304" i="12"/>
  <c r="I1308" i="12"/>
  <c r="I1312" i="12"/>
  <c r="I1316" i="12"/>
  <c r="I1320" i="12"/>
  <c r="I1324" i="12"/>
  <c r="I1328" i="12"/>
  <c r="I91" i="12"/>
  <c r="I155" i="12"/>
  <c r="I201" i="12"/>
  <c r="I233" i="12"/>
  <c r="I265" i="12"/>
  <c r="I297" i="12"/>
  <c r="I329" i="12"/>
  <c r="I353" i="12"/>
  <c r="I369" i="12"/>
  <c r="I385" i="12"/>
  <c r="I401" i="12"/>
  <c r="I417" i="12"/>
  <c r="I433" i="12"/>
  <c r="I449" i="12"/>
  <c r="I465" i="12"/>
  <c r="I481" i="12"/>
  <c r="I497" i="12"/>
  <c r="I513" i="12"/>
  <c r="I529" i="12"/>
  <c r="I545" i="12"/>
  <c r="I561" i="12"/>
  <c r="I577" i="12"/>
  <c r="I593" i="12"/>
  <c r="I609" i="12"/>
  <c r="I625" i="12"/>
  <c r="I641" i="12"/>
  <c r="I657" i="12"/>
  <c r="I673" i="12"/>
  <c r="I689" i="12"/>
  <c r="I705" i="12"/>
  <c r="I721" i="12"/>
  <c r="I737" i="12"/>
  <c r="I753" i="12"/>
  <c r="I769" i="12"/>
  <c r="I785" i="12"/>
  <c r="I801" i="12"/>
  <c r="I817" i="12"/>
  <c r="I833" i="12"/>
  <c r="I849" i="12"/>
  <c r="I865" i="12"/>
  <c r="I881" i="12"/>
  <c r="I897" i="12"/>
  <c r="I913" i="12"/>
  <c r="I929" i="12"/>
  <c r="I945" i="12"/>
  <c r="I961" i="12"/>
  <c r="I977" i="12"/>
  <c r="I993" i="12"/>
  <c r="I1009" i="12"/>
  <c r="I1025" i="12"/>
  <c r="I1041" i="12"/>
  <c r="I1057" i="12"/>
  <c r="I1073" i="12"/>
  <c r="I1089" i="12"/>
  <c r="I1105" i="12"/>
  <c r="I1121" i="12"/>
  <c r="I1135" i="12"/>
  <c r="I1143" i="12"/>
  <c r="I1151" i="12"/>
  <c r="I1159" i="12"/>
  <c r="I1167" i="12"/>
  <c r="I1175" i="12"/>
  <c r="I1183" i="12"/>
  <c r="I1191" i="12"/>
  <c r="I1199" i="12"/>
  <c r="I1207" i="12"/>
  <c r="I1215" i="12"/>
  <c r="I1223" i="12"/>
  <c r="I1231" i="12"/>
  <c r="I1239" i="12"/>
  <c r="I1247" i="12"/>
  <c r="I1255" i="12"/>
  <c r="I1263" i="12"/>
  <c r="I1271" i="12"/>
  <c r="I1279" i="12"/>
  <c r="I1287" i="12"/>
  <c r="I1295" i="12"/>
  <c r="I1303" i="12"/>
  <c r="I1311" i="12"/>
  <c r="I1319" i="12"/>
  <c r="I1327" i="12"/>
  <c r="I1333" i="12"/>
  <c r="I1339" i="12"/>
  <c r="I1343" i="12"/>
  <c r="I1347" i="12"/>
  <c r="I1351" i="12"/>
  <c r="I1355" i="12"/>
  <c r="I1359" i="12"/>
  <c r="I1363" i="12"/>
  <c r="I1367" i="12"/>
  <c r="I1371" i="12"/>
  <c r="I1375" i="12"/>
  <c r="I1379" i="12"/>
  <c r="I1383" i="12"/>
  <c r="I1387" i="12"/>
  <c r="I1391" i="12"/>
  <c r="I1395" i="12"/>
  <c r="I1399" i="12"/>
  <c r="I1403" i="12"/>
  <c r="I1407" i="12"/>
  <c r="I1411" i="12"/>
  <c r="I1415" i="12"/>
  <c r="I1419" i="12"/>
  <c r="I1423" i="12"/>
  <c r="I1427" i="12"/>
  <c r="I1431" i="12"/>
  <c r="I1435" i="12"/>
  <c r="I1439" i="12"/>
  <c r="I1443" i="12"/>
  <c r="I1447" i="12"/>
  <c r="I1451" i="12"/>
  <c r="I1455" i="12"/>
  <c r="I1459" i="12"/>
  <c r="I1463" i="12"/>
  <c r="I1467" i="12"/>
  <c r="I1471" i="12"/>
  <c r="I1475" i="12"/>
  <c r="I1479" i="12"/>
  <c r="I1483" i="12"/>
  <c r="I1487" i="12"/>
  <c r="I1491" i="12"/>
  <c r="I1495" i="12"/>
  <c r="I1499" i="12"/>
  <c r="I1503" i="12"/>
  <c r="I1507" i="12"/>
  <c r="I1511" i="12"/>
  <c r="I1515" i="12"/>
  <c r="I1519" i="12"/>
  <c r="I1523" i="12"/>
  <c r="I1527" i="12"/>
  <c r="I1531" i="12"/>
  <c r="I1535" i="12"/>
  <c r="I1539" i="12"/>
  <c r="I1543" i="12"/>
  <c r="I1547" i="12"/>
  <c r="I1551" i="12"/>
  <c r="I1555" i="12"/>
  <c r="I1559" i="12"/>
  <c r="I1563" i="12"/>
  <c r="I1567" i="12"/>
  <c r="I1571" i="12"/>
  <c r="I1575" i="12"/>
  <c r="I1579" i="12"/>
  <c r="I1583" i="12"/>
  <c r="I1587" i="12"/>
  <c r="I1591" i="12"/>
  <c r="I1595" i="12"/>
  <c r="I1599" i="12"/>
  <c r="I1603" i="12"/>
  <c r="I1607" i="12"/>
  <c r="I43" i="12"/>
  <c r="I107" i="12"/>
  <c r="I171" i="12"/>
  <c r="I209" i="12"/>
  <c r="I241" i="12"/>
  <c r="I273" i="12"/>
  <c r="I305" i="12"/>
  <c r="I337" i="12"/>
  <c r="I357" i="12"/>
  <c r="I373" i="12"/>
  <c r="I389" i="12"/>
  <c r="I405" i="12"/>
  <c r="I421" i="12"/>
  <c r="I437" i="12"/>
  <c r="I453" i="12"/>
  <c r="I469" i="12"/>
  <c r="I485" i="12"/>
  <c r="I501" i="12"/>
  <c r="I517" i="12"/>
  <c r="I533" i="12"/>
  <c r="I549" i="12"/>
  <c r="I565" i="12"/>
  <c r="I581" i="12"/>
  <c r="I597" i="12"/>
  <c r="I613" i="12"/>
  <c r="I629" i="12"/>
  <c r="I645" i="12"/>
  <c r="I661" i="12"/>
  <c r="I677" i="12"/>
  <c r="I693" i="12"/>
  <c r="I709" i="12"/>
  <c r="I725" i="12"/>
  <c r="I741" i="12"/>
  <c r="I757" i="12"/>
  <c r="I773" i="12"/>
  <c r="I789" i="12"/>
  <c r="I805" i="12"/>
  <c r="I821" i="12"/>
  <c r="I837" i="12"/>
  <c r="I853" i="12"/>
  <c r="I869" i="12"/>
  <c r="I885" i="12"/>
  <c r="I901" i="12"/>
  <c r="I917" i="12"/>
  <c r="I933" i="12"/>
  <c r="I949" i="12"/>
  <c r="I965" i="12"/>
  <c r="I981" i="12"/>
  <c r="I997" i="12"/>
  <c r="I1013" i="12"/>
  <c r="I1029" i="12"/>
  <c r="I1045" i="12"/>
  <c r="I1061" i="12"/>
  <c r="I1077" i="12"/>
  <c r="I1093" i="12"/>
  <c r="I1109" i="12"/>
  <c r="I1125" i="12"/>
  <c r="I1137" i="12"/>
  <c r="I1145" i="12"/>
  <c r="I1153" i="12"/>
  <c r="I1161" i="12"/>
  <c r="I1169" i="12"/>
  <c r="I1177" i="12"/>
  <c r="I1185" i="12"/>
  <c r="I1193" i="12"/>
  <c r="I1201" i="12"/>
  <c r="I1209" i="12"/>
  <c r="I1217" i="12"/>
  <c r="I1225" i="12"/>
  <c r="I1233" i="12"/>
  <c r="I1241" i="12"/>
  <c r="I1249" i="12"/>
  <c r="I1257" i="12"/>
  <c r="I1265" i="12"/>
  <c r="I1273" i="12"/>
  <c r="I1281" i="12"/>
  <c r="I1289" i="12"/>
  <c r="I1297" i="12"/>
  <c r="I1305" i="12"/>
  <c r="I1313" i="12"/>
  <c r="I1321" i="12"/>
  <c r="I1329" i="12"/>
  <c r="I1335" i="12"/>
  <c r="I1340" i="12"/>
  <c r="I1344" i="12"/>
  <c r="I1348" i="12"/>
  <c r="I1352" i="12"/>
  <c r="I1356" i="12"/>
  <c r="I1360" i="12"/>
  <c r="I1364" i="12"/>
  <c r="I1368" i="12"/>
  <c r="I1372" i="12"/>
  <c r="I1376" i="12"/>
  <c r="I1380" i="12"/>
  <c r="I1384" i="12"/>
  <c r="I1388" i="12"/>
  <c r="I1392" i="12"/>
  <c r="I1396" i="12"/>
  <c r="I1400" i="12"/>
  <c r="I1404" i="12"/>
  <c r="I1408" i="12"/>
  <c r="I1412" i="12"/>
  <c r="I1416" i="12"/>
  <c r="I1420" i="12"/>
  <c r="I1424" i="12"/>
  <c r="I1428" i="12"/>
  <c r="I1432" i="12"/>
  <c r="I1436" i="12"/>
  <c r="I1440" i="12"/>
  <c r="I1444" i="12"/>
  <c r="I1448" i="12"/>
  <c r="I1452" i="12"/>
  <c r="I1456" i="12"/>
  <c r="I1460" i="12"/>
  <c r="I1464" i="12"/>
  <c r="I1468" i="12"/>
  <c r="I1472" i="12"/>
  <c r="I1476" i="12"/>
  <c r="I1480" i="12"/>
  <c r="I1484" i="12"/>
  <c r="I1488" i="12"/>
  <c r="I1492" i="12"/>
  <c r="I1496" i="12"/>
  <c r="I1500" i="12"/>
  <c r="I1504" i="12"/>
  <c r="I1508" i="12"/>
  <c r="I1512" i="12"/>
  <c r="I1516" i="12"/>
  <c r="I1520" i="12"/>
  <c r="I1524" i="12"/>
  <c r="I1528" i="12"/>
  <c r="I1532" i="12"/>
  <c r="I1536" i="12"/>
  <c r="I1540" i="12"/>
  <c r="I1544" i="12"/>
  <c r="I1548" i="12"/>
  <c r="I1552" i="12"/>
  <c r="I1556" i="12"/>
  <c r="I1560" i="12"/>
  <c r="I1564" i="12"/>
  <c r="I1568" i="12"/>
  <c r="I1572" i="12"/>
  <c r="I1576" i="12"/>
  <c r="I1580" i="12"/>
  <c r="I1584" i="12"/>
  <c r="I1588" i="12"/>
  <c r="I1592" i="12"/>
  <c r="I1596" i="12"/>
  <c r="I1600" i="12"/>
  <c r="I1604" i="12"/>
  <c r="I1608" i="12"/>
  <c r="I59" i="12"/>
  <c r="I123" i="12"/>
  <c r="I185" i="12"/>
  <c r="I217" i="12"/>
  <c r="I249" i="12"/>
  <c r="I281" i="12"/>
  <c r="I313" i="12"/>
  <c r="I343" i="12"/>
  <c r="I361" i="12"/>
  <c r="I377" i="12"/>
  <c r="I393" i="12"/>
  <c r="I409" i="12"/>
  <c r="I425" i="12"/>
  <c r="I441" i="12"/>
  <c r="I457" i="12"/>
  <c r="I473" i="12"/>
  <c r="I489" i="12"/>
  <c r="I505" i="12"/>
  <c r="I521" i="12"/>
  <c r="I537" i="12"/>
  <c r="I553" i="12"/>
  <c r="I569" i="12"/>
  <c r="I585" i="12"/>
  <c r="I601" i="12"/>
  <c r="I617" i="12"/>
  <c r="I633" i="12"/>
  <c r="I649" i="12"/>
  <c r="I665" i="12"/>
  <c r="I681" i="12"/>
  <c r="I697" i="12"/>
  <c r="I713" i="12"/>
  <c r="I729" i="12"/>
  <c r="I745" i="12"/>
  <c r="I761" i="12"/>
  <c r="I777" i="12"/>
  <c r="I793" i="12"/>
  <c r="I809" i="12"/>
  <c r="I825" i="12"/>
  <c r="I841" i="12"/>
  <c r="I857" i="12"/>
  <c r="I873" i="12"/>
  <c r="I889" i="12"/>
  <c r="I905" i="12"/>
  <c r="I921" i="12"/>
  <c r="I937" i="12"/>
  <c r="I953" i="12"/>
  <c r="I969" i="12"/>
  <c r="I985" i="12"/>
  <c r="I1001" i="12"/>
  <c r="I1017" i="12"/>
  <c r="I1033" i="12"/>
  <c r="I1049" i="12"/>
  <c r="I1065" i="12"/>
  <c r="I1081" i="12"/>
  <c r="I1097" i="12"/>
  <c r="I1113" i="12"/>
  <c r="I1129" i="12"/>
  <c r="I1139" i="12"/>
  <c r="I1147" i="12"/>
  <c r="I1155" i="12"/>
  <c r="I1163" i="12"/>
  <c r="I1171" i="12"/>
  <c r="I1179" i="12"/>
  <c r="I1187" i="12"/>
  <c r="I1195" i="12"/>
  <c r="I1203" i="12"/>
  <c r="I1211" i="12"/>
  <c r="I1219" i="12"/>
  <c r="I1227" i="12"/>
  <c r="I1235" i="12"/>
  <c r="I1243" i="12"/>
  <c r="I1251" i="12"/>
  <c r="I1259" i="12"/>
  <c r="I1267" i="12"/>
  <c r="I1275" i="12"/>
  <c r="I1283" i="12"/>
  <c r="I1291" i="12"/>
  <c r="I1299" i="12"/>
  <c r="I1307" i="12"/>
  <c r="I1315" i="12"/>
  <c r="I1323" i="12"/>
  <c r="I1331" i="12"/>
  <c r="I1336" i="12"/>
  <c r="I1341" i="12"/>
  <c r="I1345" i="12"/>
  <c r="I1349" i="12"/>
  <c r="I1353" i="12"/>
  <c r="I1357" i="12"/>
  <c r="I1361" i="12"/>
  <c r="I1365" i="12"/>
  <c r="I1369" i="12"/>
  <c r="I1373" i="12"/>
  <c r="I1377" i="12"/>
  <c r="I1381" i="12"/>
  <c r="I1385" i="12"/>
  <c r="I1389" i="12"/>
  <c r="I1393" i="12"/>
  <c r="I1397" i="12"/>
  <c r="I1401" i="12"/>
  <c r="I1405" i="12"/>
  <c r="I1409" i="12"/>
  <c r="I1413" i="12"/>
  <c r="I1417" i="12"/>
  <c r="I1421" i="12"/>
  <c r="I1425" i="12"/>
  <c r="I1429" i="12"/>
  <c r="I1433" i="12"/>
  <c r="I1437" i="12"/>
  <c r="I1441" i="12"/>
  <c r="I1445" i="12"/>
  <c r="I1449" i="12"/>
  <c r="I1453" i="12"/>
  <c r="I1457" i="12"/>
  <c r="I1461" i="12"/>
  <c r="I1465" i="12"/>
  <c r="I1469" i="12"/>
  <c r="I1473" i="12"/>
  <c r="I1477" i="12"/>
  <c r="I1481" i="12"/>
  <c r="I1485" i="12"/>
  <c r="I1489" i="12"/>
  <c r="I1493" i="12"/>
  <c r="I1497" i="12"/>
  <c r="I1501" i="12"/>
  <c r="I1505" i="12"/>
  <c r="I1509" i="12"/>
  <c r="I1513" i="12"/>
  <c r="I1517" i="12"/>
  <c r="I1521" i="12"/>
  <c r="I1525" i="12"/>
  <c r="I1529" i="12"/>
  <c r="I1533" i="12"/>
  <c r="I1537" i="12"/>
  <c r="I1541" i="12"/>
  <c r="I1545" i="12"/>
  <c r="I1549" i="12"/>
  <c r="I1553" i="12"/>
  <c r="I1557" i="12"/>
  <c r="I1561" i="12"/>
  <c r="I1565" i="12"/>
  <c r="I1569" i="12"/>
  <c r="I1573" i="12"/>
  <c r="I1577" i="12"/>
  <c r="I1581" i="12"/>
  <c r="I1585" i="12"/>
  <c r="I1589" i="12"/>
  <c r="I1593" i="12"/>
  <c r="I1597" i="12"/>
  <c r="I1601" i="12"/>
  <c r="I1605" i="12"/>
  <c r="I1609" i="12"/>
  <c r="I75" i="12"/>
  <c r="I257" i="12"/>
  <c r="I365" i="12"/>
  <c r="I429" i="12"/>
  <c r="I493" i="12"/>
  <c r="I557" i="12"/>
  <c r="I621" i="12"/>
  <c r="I685" i="12"/>
  <c r="I749" i="12"/>
  <c r="I813" i="12"/>
  <c r="I877" i="12"/>
  <c r="I941" i="12"/>
  <c r="I1005" i="12"/>
  <c r="I1069" i="12"/>
  <c r="I1133" i="12"/>
  <c r="I1165" i="12"/>
  <c r="I1197" i="12"/>
  <c r="I1229" i="12"/>
  <c r="I1261" i="12"/>
  <c r="I1293" i="12"/>
  <c r="I1325" i="12"/>
  <c r="I1346" i="12"/>
  <c r="I1362" i="12"/>
  <c r="I1378" i="12"/>
  <c r="I1394" i="12"/>
  <c r="I1410" i="12"/>
  <c r="I1426" i="12"/>
  <c r="I1442" i="12"/>
  <c r="I1458" i="12"/>
  <c r="I1474" i="12"/>
  <c r="I1490" i="12"/>
  <c r="I1506" i="12"/>
  <c r="I1522" i="12"/>
  <c r="I1538" i="12"/>
  <c r="I1554" i="12"/>
  <c r="I1570" i="12"/>
  <c r="I1586" i="12"/>
  <c r="I1602" i="12"/>
  <c r="I139" i="12"/>
  <c r="I289" i="12"/>
  <c r="I381" i="12"/>
  <c r="I445" i="12"/>
  <c r="I509" i="12"/>
  <c r="I573" i="12"/>
  <c r="I637" i="12"/>
  <c r="I701" i="12"/>
  <c r="I765" i="12"/>
  <c r="I829" i="12"/>
  <c r="I893" i="12"/>
  <c r="I957" i="12"/>
  <c r="I1021" i="12"/>
  <c r="I1085" i="12"/>
  <c r="I1141" i="12"/>
  <c r="I1173" i="12"/>
  <c r="I1205" i="12"/>
  <c r="I1237" i="12"/>
  <c r="I1269" i="12"/>
  <c r="I1301" i="12"/>
  <c r="I1332" i="12"/>
  <c r="I1350" i="12"/>
  <c r="I1366" i="12"/>
  <c r="I1382" i="12"/>
  <c r="I1398" i="12"/>
  <c r="I1414" i="12"/>
  <c r="I1430" i="12"/>
  <c r="I1446" i="12"/>
  <c r="I1462" i="12"/>
  <c r="I1478" i="12"/>
  <c r="I1494" i="12"/>
  <c r="I1510" i="12"/>
  <c r="I1526" i="12"/>
  <c r="I1542" i="12"/>
  <c r="I1558" i="12"/>
  <c r="I1574" i="12"/>
  <c r="I1590" i="12"/>
  <c r="I1606" i="12"/>
  <c r="I193" i="12"/>
  <c r="I321" i="12"/>
  <c r="I397" i="12"/>
  <c r="I461" i="12"/>
  <c r="I525" i="12"/>
  <c r="I589" i="12"/>
  <c r="I653" i="12"/>
  <c r="I717" i="12"/>
  <c r="I781" i="12"/>
  <c r="I845" i="12"/>
  <c r="I909" i="12"/>
  <c r="I973" i="12"/>
  <c r="I1037" i="12"/>
  <c r="I1101" i="12"/>
  <c r="I1149" i="12"/>
  <c r="I1181" i="12"/>
  <c r="I1213" i="12"/>
  <c r="I1245" i="12"/>
  <c r="I1277" i="12"/>
  <c r="I1309" i="12"/>
  <c r="I1337" i="12"/>
  <c r="I1354" i="12"/>
  <c r="I1370" i="12"/>
  <c r="I1386" i="12"/>
  <c r="I1402" i="12"/>
  <c r="I1418" i="12"/>
  <c r="I1434" i="12"/>
  <c r="I1450" i="12"/>
  <c r="I1466" i="12"/>
  <c r="I1482" i="12"/>
  <c r="I1498" i="12"/>
  <c r="I1514" i="12"/>
  <c r="I1530" i="12"/>
  <c r="I1546" i="12"/>
  <c r="I1562" i="12"/>
  <c r="I1578" i="12"/>
  <c r="I1594" i="12"/>
  <c r="I225" i="12"/>
  <c r="I541" i="12"/>
  <c r="I797" i="12"/>
  <c r="I1053" i="12"/>
  <c r="I1221" i="12"/>
  <c r="I1342" i="12"/>
  <c r="I1406" i="12"/>
  <c r="I1470" i="12"/>
  <c r="I1534" i="12"/>
  <c r="I1598" i="12"/>
  <c r="I349" i="12"/>
  <c r="I605" i="12"/>
  <c r="I861" i="12"/>
  <c r="I1117" i="12"/>
  <c r="I1253" i="12"/>
  <c r="I1358" i="12"/>
  <c r="I1422" i="12"/>
  <c r="I1486" i="12"/>
  <c r="I1550" i="12"/>
  <c r="I413" i="12"/>
  <c r="I669" i="12"/>
  <c r="I925" i="12"/>
  <c r="I1157" i="12"/>
  <c r="I1285" i="12"/>
  <c r="I1374" i="12"/>
  <c r="I1438" i="12"/>
  <c r="I1502" i="12"/>
  <c r="I1566" i="12"/>
  <c r="I1189" i="12"/>
  <c r="I1518" i="12"/>
  <c r="I477" i="12"/>
  <c r="I1317" i="12"/>
  <c r="I1582" i="12"/>
  <c r="I733" i="12"/>
  <c r="I1390" i="12"/>
  <c r="I989" i="12"/>
  <c r="I1454" i="12"/>
  <c r="J396" i="12"/>
  <c r="J39" i="12"/>
  <c r="J13" i="12"/>
  <c r="H34" i="12"/>
  <c r="H35" i="12"/>
  <c r="H36" i="12"/>
  <c r="J14" i="12"/>
  <c r="I13" i="12"/>
  <c r="I36" i="12"/>
  <c r="I37" i="12"/>
  <c r="I33" i="12"/>
  <c r="I39" i="12"/>
  <c r="H38" i="12"/>
  <c r="H37" i="12"/>
  <c r="H39" i="12"/>
  <c r="H33" i="12"/>
  <c r="H20" i="12"/>
  <c r="H21" i="12" s="1"/>
  <c r="H25" i="12" s="1"/>
  <c r="J33" i="12"/>
  <c r="H13" i="12"/>
  <c r="H14" i="12"/>
  <c r="I14" i="12"/>
  <c r="J36" i="12"/>
  <c r="N47" i="12" l="1"/>
  <c r="N1358" i="12"/>
  <c r="N525" i="12"/>
  <c r="N965" i="12"/>
  <c r="N1317" i="12"/>
  <c r="N1470" i="12"/>
  <c r="N1269" i="12"/>
  <c r="N1113" i="12"/>
  <c r="N985" i="12"/>
  <c r="N857" i="12"/>
  <c r="N1592" i="12"/>
  <c r="N1528" i="12"/>
  <c r="N1464" i="12"/>
  <c r="N1400" i="12"/>
  <c r="N1093" i="12"/>
  <c r="N837" i="12"/>
  <c r="N773" i="12"/>
  <c r="N517" i="12"/>
  <c r="N335" i="12"/>
  <c r="N303" i="12"/>
  <c r="N271" i="12"/>
  <c r="N239" i="12"/>
  <c r="N207" i="12"/>
  <c r="N1170" i="12"/>
  <c r="N1154" i="12"/>
  <c r="N1138" i="12"/>
  <c r="N1122" i="12"/>
  <c r="N1106" i="12"/>
  <c r="N1090" i="12"/>
  <c r="N1074" i="12"/>
  <c r="N1058" i="12"/>
  <c r="N1042" i="12"/>
  <c r="N1026" i="12"/>
  <c r="N1010" i="12"/>
  <c r="N994" i="12"/>
  <c r="N978" i="12"/>
  <c r="N962" i="12"/>
  <c r="N946" i="12"/>
  <c r="N930" i="12"/>
  <c r="N914" i="12"/>
  <c r="N898" i="12"/>
  <c r="N882" i="12"/>
  <c r="N866" i="12"/>
  <c r="N850" i="12"/>
  <c r="N834" i="12"/>
  <c r="N818" i="12"/>
  <c r="N802" i="12"/>
  <c r="N786" i="12"/>
  <c r="N770" i="12"/>
  <c r="N754" i="12"/>
  <c r="N738" i="12"/>
  <c r="N722" i="12"/>
  <c r="N706" i="12"/>
  <c r="N690" i="12"/>
  <c r="N674" i="12"/>
  <c r="N658" i="12"/>
  <c r="N642" i="12"/>
  <c r="M42" i="12"/>
  <c r="M66" i="12"/>
  <c r="N1566" i="12"/>
  <c r="N781" i="12"/>
  <c r="N1029" i="12"/>
  <c r="N1285" i="12"/>
  <c r="N193" i="12"/>
  <c r="N901" i="12"/>
  <c r="N626" i="12"/>
  <c r="N610" i="12"/>
  <c r="N594" i="12"/>
  <c r="N578" i="12"/>
  <c r="N562" i="12"/>
  <c r="N546" i="12"/>
  <c r="N530" i="12"/>
  <c r="N514" i="12"/>
  <c r="N498" i="12"/>
  <c r="N482" i="12"/>
  <c r="N466" i="12"/>
  <c r="N450" i="12"/>
  <c r="N434" i="12"/>
  <c r="N418" i="12"/>
  <c r="N402" i="12"/>
  <c r="N386" i="12"/>
  <c r="N370" i="12"/>
  <c r="N354" i="12"/>
  <c r="N159" i="12"/>
  <c r="N95" i="12"/>
  <c r="N338" i="12"/>
  <c r="N322" i="12"/>
  <c r="N306" i="12"/>
  <c r="N290" i="12"/>
  <c r="N274" i="12"/>
  <c r="N258" i="12"/>
  <c r="N242" i="12"/>
  <c r="N226" i="12"/>
  <c r="N210" i="12"/>
  <c r="N194" i="12"/>
  <c r="N178" i="12"/>
  <c r="N162" i="12"/>
  <c r="N146" i="12"/>
  <c r="N130" i="12"/>
  <c r="N114" i="12"/>
  <c r="N98" i="12"/>
  <c r="N82" i="12"/>
  <c r="N66" i="12"/>
  <c r="N50" i="12"/>
  <c r="N129" i="12"/>
  <c r="N65" i="12"/>
  <c r="N344" i="12"/>
  <c r="N328" i="12"/>
  <c r="N312" i="12"/>
  <c r="N296" i="12"/>
  <c r="N280" i="12"/>
  <c r="N264" i="12"/>
  <c r="N248" i="12"/>
  <c r="N232" i="12"/>
  <c r="N216" i="12"/>
  <c r="N200" i="12"/>
  <c r="N184" i="12"/>
  <c r="N168" i="12"/>
  <c r="N152" i="12"/>
  <c r="N136" i="12"/>
  <c r="N120" i="12"/>
  <c r="N104" i="12"/>
  <c r="N88" i="12"/>
  <c r="N72" i="12"/>
  <c r="N56" i="12"/>
  <c r="N40" i="12"/>
  <c r="N1397" i="12"/>
  <c r="N1573" i="12"/>
  <c r="N1061" i="12"/>
  <c r="N1429" i="12"/>
  <c r="N696" i="12"/>
  <c r="N632" i="12"/>
  <c r="N568" i="12"/>
  <c r="N504" i="12"/>
  <c r="N440" i="12"/>
  <c r="N376" i="12"/>
  <c r="N1151" i="12"/>
  <c r="N1119" i="12"/>
  <c r="N1087" i="12"/>
  <c r="N1055" i="12"/>
  <c r="N1023" i="12"/>
  <c r="N991" i="12"/>
  <c r="N979" i="12"/>
  <c r="N947" i="12"/>
  <c r="N915" i="12"/>
  <c r="N883" i="12"/>
  <c r="N851" i="12"/>
  <c r="N933" i="12"/>
  <c r="N869" i="12"/>
  <c r="N261" i="12"/>
  <c r="N42" i="12"/>
  <c r="M583" i="12"/>
  <c r="M1095" i="12"/>
  <c r="M1607" i="12"/>
  <c r="N549" i="12"/>
  <c r="N945" i="12"/>
  <c r="N1188" i="12"/>
  <c r="N1316" i="12"/>
  <c r="N1572" i="12"/>
  <c r="M663" i="12"/>
  <c r="M1175" i="12"/>
  <c r="N117" i="12"/>
  <c r="N629" i="12"/>
  <c r="N1272" i="12"/>
  <c r="M551" i="12"/>
  <c r="M807" i="12"/>
  <c r="M1319" i="12"/>
  <c r="M1575" i="12"/>
  <c r="N929" i="12"/>
  <c r="N1180" i="12"/>
  <c r="N1308" i="12"/>
  <c r="N1436" i="12"/>
  <c r="N1564" i="12"/>
  <c r="K1261" i="12"/>
  <c r="L1261" i="12"/>
  <c r="P1261" i="12"/>
  <c r="O1261" i="12"/>
  <c r="Q1261" i="12"/>
  <c r="R1261" i="12"/>
  <c r="K1133" i="12"/>
  <c r="L1133" i="12"/>
  <c r="P1133" i="12"/>
  <c r="O1133" i="12"/>
  <c r="Q1133" i="12"/>
  <c r="R1133" i="12"/>
  <c r="K1245" i="12"/>
  <c r="L1245" i="12"/>
  <c r="P1245" i="12"/>
  <c r="O1245" i="12"/>
  <c r="R1245" i="12"/>
  <c r="Q1245" i="12"/>
  <c r="K689" i="12"/>
  <c r="L689" i="12"/>
  <c r="P689" i="12"/>
  <c r="O689" i="12"/>
  <c r="Q689" i="12"/>
  <c r="R689" i="12"/>
  <c r="K1229" i="12"/>
  <c r="L1229" i="12"/>
  <c r="P1229" i="12"/>
  <c r="O1229" i="12"/>
  <c r="Q1229" i="12"/>
  <c r="R1229" i="12"/>
  <c r="K637" i="12"/>
  <c r="L637" i="12"/>
  <c r="P637" i="12"/>
  <c r="O637" i="12"/>
  <c r="Q637" i="12"/>
  <c r="R637" i="12"/>
  <c r="K1469" i="12"/>
  <c r="L1469" i="12"/>
  <c r="P1469" i="12"/>
  <c r="O1469" i="12"/>
  <c r="R1469" i="12"/>
  <c r="Q1469" i="12"/>
  <c r="K573" i="12"/>
  <c r="L573" i="12"/>
  <c r="P573" i="12"/>
  <c r="O573" i="12"/>
  <c r="Q573" i="12"/>
  <c r="R573" i="12"/>
  <c r="K1577" i="12"/>
  <c r="L1577" i="12"/>
  <c r="P1577" i="12"/>
  <c r="O1577" i="12"/>
  <c r="Q1577" i="12"/>
  <c r="R1577" i="12"/>
  <c r="L1449" i="12"/>
  <c r="K1449" i="12"/>
  <c r="P1449" i="12"/>
  <c r="O1449" i="12"/>
  <c r="Q1449" i="12"/>
  <c r="R1449" i="12"/>
  <c r="L1321" i="12"/>
  <c r="K1321" i="12"/>
  <c r="P1321" i="12"/>
  <c r="O1321" i="12"/>
  <c r="Q1321" i="12"/>
  <c r="R1321" i="12"/>
  <c r="K1193" i="12"/>
  <c r="L1193" i="12"/>
  <c r="P1193" i="12"/>
  <c r="O1193" i="12"/>
  <c r="Q1193" i="12"/>
  <c r="R1193" i="12"/>
  <c r="K1065" i="12"/>
  <c r="L1065" i="12"/>
  <c r="P1065" i="12"/>
  <c r="O1065" i="12"/>
  <c r="Q1065" i="12"/>
  <c r="R1065" i="12"/>
  <c r="K937" i="12"/>
  <c r="L937" i="12"/>
  <c r="P937" i="12"/>
  <c r="O937" i="12"/>
  <c r="Q937" i="12"/>
  <c r="R937" i="12"/>
  <c r="K809" i="12"/>
  <c r="L809" i="12"/>
  <c r="P809" i="12"/>
  <c r="O809" i="12"/>
  <c r="Q809" i="12"/>
  <c r="R809" i="12"/>
  <c r="K493" i="12"/>
  <c r="L493" i="12"/>
  <c r="P493" i="12"/>
  <c r="O493" i="12"/>
  <c r="Q493" i="12"/>
  <c r="R493" i="12"/>
  <c r="K1573" i="12"/>
  <c r="L1573" i="12"/>
  <c r="P1573" i="12"/>
  <c r="O1573" i="12"/>
  <c r="Q1573" i="12"/>
  <c r="R1573" i="12"/>
  <c r="K1445" i="12"/>
  <c r="L1445" i="12"/>
  <c r="P1445" i="12"/>
  <c r="O1445" i="12"/>
  <c r="R1445" i="12"/>
  <c r="Q1445" i="12"/>
  <c r="K1317" i="12"/>
  <c r="L1317" i="12"/>
  <c r="P1317" i="12"/>
  <c r="O1317" i="12"/>
  <c r="Q1317" i="12"/>
  <c r="R1317" i="12"/>
  <c r="K1189" i="12"/>
  <c r="L1189" i="12"/>
  <c r="P1189" i="12"/>
  <c r="O1189" i="12"/>
  <c r="Q1189" i="12"/>
  <c r="R1189" i="12"/>
  <c r="K1061" i="12"/>
  <c r="L1061" i="12"/>
  <c r="P1061" i="12"/>
  <c r="O1061" i="12"/>
  <c r="Q1061" i="12"/>
  <c r="R1061" i="12"/>
  <c r="K933" i="12"/>
  <c r="L933" i="12"/>
  <c r="P933" i="12"/>
  <c r="O933" i="12"/>
  <c r="Q933" i="12"/>
  <c r="R933" i="12"/>
  <c r="K805" i="12"/>
  <c r="L805" i="12"/>
  <c r="P805" i="12"/>
  <c r="O805" i="12"/>
  <c r="Q805" i="12"/>
  <c r="R805" i="12"/>
  <c r="K477" i="12"/>
  <c r="L477" i="12"/>
  <c r="P477" i="12"/>
  <c r="O477" i="12"/>
  <c r="Q477" i="12"/>
  <c r="R477" i="12"/>
  <c r="K1569" i="12"/>
  <c r="L1569" i="12"/>
  <c r="P1569" i="12"/>
  <c r="O1569" i="12"/>
  <c r="R1569" i="12"/>
  <c r="Q1569" i="12"/>
  <c r="L1441" i="12"/>
  <c r="K1441" i="12"/>
  <c r="P1441" i="12"/>
  <c r="O1441" i="12"/>
  <c r="Q1441" i="12"/>
  <c r="R1441" i="12"/>
  <c r="L1313" i="12"/>
  <c r="K1313" i="12"/>
  <c r="P1313" i="12"/>
  <c r="O1313" i="12"/>
  <c r="R1313" i="12"/>
  <c r="Q1313" i="12"/>
  <c r="K1185" i="12"/>
  <c r="L1185" i="12"/>
  <c r="P1185" i="12"/>
  <c r="O1185" i="12"/>
  <c r="R1185" i="12"/>
  <c r="Q1185" i="12"/>
  <c r="K1057" i="12"/>
  <c r="L1057" i="12"/>
  <c r="P1057" i="12"/>
  <c r="O1057" i="12"/>
  <c r="Q1057" i="12"/>
  <c r="R1057" i="12"/>
  <c r="K993" i="12"/>
  <c r="L993" i="12"/>
  <c r="P993" i="12"/>
  <c r="O993" i="12"/>
  <c r="Q993" i="12"/>
  <c r="R993" i="12"/>
  <c r="K865" i="12"/>
  <c r="L865" i="12"/>
  <c r="P865" i="12"/>
  <c r="O865" i="12"/>
  <c r="Q865" i="12"/>
  <c r="R865" i="12"/>
  <c r="K697" i="12"/>
  <c r="L697" i="12"/>
  <c r="P697" i="12"/>
  <c r="O697" i="12"/>
  <c r="Q697" i="12"/>
  <c r="R697" i="12"/>
  <c r="K205" i="12"/>
  <c r="L205" i="12"/>
  <c r="P205" i="12"/>
  <c r="O205" i="12"/>
  <c r="Q205" i="12"/>
  <c r="R205" i="12"/>
  <c r="K1584" i="12"/>
  <c r="L1584" i="12"/>
  <c r="O1584" i="12"/>
  <c r="P1584" i="12"/>
  <c r="Q1584" i="12"/>
  <c r="R1584" i="12"/>
  <c r="K1552" i="12"/>
  <c r="L1552" i="12"/>
  <c r="O1552" i="12"/>
  <c r="P1552" i="12"/>
  <c r="Q1552" i="12"/>
  <c r="R1552" i="12"/>
  <c r="K1520" i="12"/>
  <c r="L1520" i="12"/>
  <c r="O1520" i="12"/>
  <c r="P1520" i="12"/>
  <c r="Q1520" i="12"/>
  <c r="R1520" i="12"/>
  <c r="K1488" i="12"/>
  <c r="L1488" i="12"/>
  <c r="O1488" i="12"/>
  <c r="P1488" i="12"/>
  <c r="Q1488" i="12"/>
  <c r="R1488" i="12"/>
  <c r="K1456" i="12"/>
  <c r="L1456" i="12"/>
  <c r="O1456" i="12"/>
  <c r="P1456" i="12"/>
  <c r="Q1456" i="12"/>
  <c r="R1456" i="12"/>
  <c r="K1424" i="12"/>
  <c r="L1424" i="12"/>
  <c r="O1424" i="12"/>
  <c r="P1424" i="12"/>
  <c r="Q1424" i="12"/>
  <c r="R1424" i="12"/>
  <c r="K1392" i="12"/>
  <c r="L1392" i="12"/>
  <c r="O1392" i="12"/>
  <c r="P1392" i="12"/>
  <c r="Q1392" i="12"/>
  <c r="R1392" i="12"/>
  <c r="K1360" i="12"/>
  <c r="L1360" i="12"/>
  <c r="O1360" i="12"/>
  <c r="P1360" i="12"/>
  <c r="Q1360" i="12"/>
  <c r="R1360" i="12"/>
  <c r="K1344" i="12"/>
  <c r="L1344" i="12"/>
  <c r="O1344" i="12"/>
  <c r="P1344" i="12"/>
  <c r="Q1344" i="12"/>
  <c r="R1344" i="12"/>
  <c r="K1312" i="12"/>
  <c r="L1312" i="12"/>
  <c r="O1312" i="12"/>
  <c r="P1312" i="12"/>
  <c r="Q1312" i="12"/>
  <c r="R1312" i="12"/>
  <c r="K1280" i="12"/>
  <c r="L1280" i="12"/>
  <c r="O1280" i="12"/>
  <c r="P1280" i="12"/>
  <c r="Q1280" i="12"/>
  <c r="R1280" i="12"/>
  <c r="K1248" i="12"/>
  <c r="L1248" i="12"/>
  <c r="O1248" i="12"/>
  <c r="P1248" i="12"/>
  <c r="Q1248" i="12"/>
  <c r="R1248" i="12"/>
  <c r="K1216" i="12"/>
  <c r="L1216" i="12"/>
  <c r="O1216" i="12"/>
  <c r="P1216" i="12"/>
  <c r="Q1216" i="12"/>
  <c r="R1216" i="12"/>
  <c r="K1184" i="12"/>
  <c r="L1184" i="12"/>
  <c r="O1184" i="12"/>
  <c r="P1184" i="12"/>
  <c r="Q1184" i="12"/>
  <c r="R1184" i="12"/>
  <c r="K1152" i="12"/>
  <c r="L1152" i="12"/>
  <c r="O1152" i="12"/>
  <c r="P1152" i="12"/>
  <c r="Q1152" i="12"/>
  <c r="R1152" i="12"/>
  <c r="K1120" i="12"/>
  <c r="L1120" i="12"/>
  <c r="O1120" i="12"/>
  <c r="P1120" i="12"/>
  <c r="Q1120" i="12"/>
  <c r="R1120" i="12"/>
  <c r="K1088" i="12"/>
  <c r="L1088" i="12"/>
  <c r="O1088" i="12"/>
  <c r="P1088" i="12"/>
  <c r="Q1088" i="12"/>
  <c r="R1088" i="12"/>
  <c r="K1056" i="12"/>
  <c r="L1056" i="12"/>
  <c r="O1056" i="12"/>
  <c r="P1056" i="12"/>
  <c r="R1056" i="12"/>
  <c r="Q1056" i="12"/>
  <c r="K1024" i="12"/>
  <c r="L1024" i="12"/>
  <c r="O1024" i="12"/>
  <c r="P1024" i="12"/>
  <c r="Q1024" i="12"/>
  <c r="R1024" i="12"/>
  <c r="K992" i="12"/>
  <c r="L992" i="12"/>
  <c r="O992" i="12"/>
  <c r="P992" i="12"/>
  <c r="R992" i="12"/>
  <c r="Q992" i="12"/>
  <c r="K960" i="12"/>
  <c r="L960" i="12"/>
  <c r="O960" i="12"/>
  <c r="P960" i="12"/>
  <c r="Q960" i="12"/>
  <c r="R960" i="12"/>
  <c r="K928" i="12"/>
  <c r="L928" i="12"/>
  <c r="O928" i="12"/>
  <c r="P928" i="12"/>
  <c r="R928" i="12"/>
  <c r="Q928" i="12"/>
  <c r="K896" i="12"/>
  <c r="L896" i="12"/>
  <c r="O896" i="12"/>
  <c r="P896" i="12"/>
  <c r="Q896" i="12"/>
  <c r="R896" i="12"/>
  <c r="K864" i="12"/>
  <c r="L864" i="12"/>
  <c r="O864" i="12"/>
  <c r="P864" i="12"/>
  <c r="Q864" i="12"/>
  <c r="R864" i="12"/>
  <c r="K832" i="12"/>
  <c r="L832" i="12"/>
  <c r="O832" i="12"/>
  <c r="P832" i="12"/>
  <c r="R832" i="12"/>
  <c r="Q832" i="12"/>
  <c r="K800" i="12"/>
  <c r="L800" i="12"/>
  <c r="O800" i="12"/>
  <c r="P800" i="12"/>
  <c r="Q800" i="12"/>
  <c r="R800" i="12"/>
  <c r="K759" i="12"/>
  <c r="L759" i="12"/>
  <c r="O759" i="12"/>
  <c r="Q759" i="12"/>
  <c r="P759" i="12"/>
  <c r="R759" i="12"/>
  <c r="K695" i="12"/>
  <c r="L695" i="12"/>
  <c r="O695" i="12"/>
  <c r="Q695" i="12"/>
  <c r="P695" i="12"/>
  <c r="R695" i="12"/>
  <c r="K585" i="12"/>
  <c r="L585" i="12"/>
  <c r="P585" i="12"/>
  <c r="O585" i="12"/>
  <c r="Q585" i="12"/>
  <c r="R585" i="12"/>
  <c r="K457" i="12"/>
  <c r="L457" i="12"/>
  <c r="P457" i="12"/>
  <c r="O457" i="12"/>
  <c r="Q457" i="12"/>
  <c r="R457" i="12"/>
  <c r="K265" i="12"/>
  <c r="L265" i="12"/>
  <c r="P265" i="12"/>
  <c r="O265" i="12"/>
  <c r="Q265" i="12"/>
  <c r="R265" i="12"/>
  <c r="K60" i="12"/>
  <c r="L60" i="12"/>
  <c r="O60" i="12"/>
  <c r="Q60" i="12"/>
  <c r="R60" i="12"/>
  <c r="P60" i="12"/>
  <c r="K1579" i="12"/>
  <c r="O1579" i="12"/>
  <c r="P1579" i="12"/>
  <c r="R1579" i="12"/>
  <c r="Q1579" i="12"/>
  <c r="L1579" i="12"/>
  <c r="K1547" i="12"/>
  <c r="O1547" i="12"/>
  <c r="P1547" i="12"/>
  <c r="Q1547" i="12"/>
  <c r="R1547" i="12"/>
  <c r="L1547" i="12"/>
  <c r="K1515" i="12"/>
  <c r="L1515" i="12"/>
  <c r="O1515" i="12"/>
  <c r="P1515" i="12"/>
  <c r="R1515" i="12"/>
  <c r="Q1515" i="12"/>
  <c r="K1483" i="12"/>
  <c r="L1483" i="12"/>
  <c r="O1483" i="12"/>
  <c r="P1483" i="12"/>
  <c r="R1483" i="12"/>
  <c r="Q1483" i="12"/>
  <c r="K1451" i="12"/>
  <c r="L1451" i="12"/>
  <c r="O1451" i="12"/>
  <c r="P1451" i="12"/>
  <c r="R1451" i="12"/>
  <c r="Q1451" i="12"/>
  <c r="K1419" i="12"/>
  <c r="L1419" i="12"/>
  <c r="O1419" i="12"/>
  <c r="P1419" i="12"/>
  <c r="R1419" i="12"/>
  <c r="Q1419" i="12"/>
  <c r="K1387" i="12"/>
  <c r="L1387" i="12"/>
  <c r="O1387" i="12"/>
  <c r="P1387" i="12"/>
  <c r="Q1387" i="12"/>
  <c r="R1387" i="12"/>
  <c r="K1355" i="12"/>
  <c r="L1355" i="12"/>
  <c r="O1355" i="12"/>
  <c r="P1355" i="12"/>
  <c r="R1355" i="12"/>
  <c r="Q1355" i="12"/>
  <c r="K1323" i="12"/>
  <c r="L1323" i="12"/>
  <c r="O1323" i="12"/>
  <c r="P1323" i="12"/>
  <c r="R1323" i="12"/>
  <c r="Q1323" i="12"/>
  <c r="K1291" i="12"/>
  <c r="L1291" i="12"/>
  <c r="O1291" i="12"/>
  <c r="P1291" i="12"/>
  <c r="R1291" i="12"/>
  <c r="Q1291" i="12"/>
  <c r="K1259" i="12"/>
  <c r="L1259" i="12"/>
  <c r="O1259" i="12"/>
  <c r="P1259" i="12"/>
  <c r="Q1259" i="12"/>
  <c r="R1259" i="12"/>
  <c r="K1227" i="12"/>
  <c r="L1227" i="12"/>
  <c r="O1227" i="12"/>
  <c r="P1227" i="12"/>
  <c r="R1227" i="12"/>
  <c r="Q1227" i="12"/>
  <c r="K1195" i="12"/>
  <c r="L1195" i="12"/>
  <c r="O1195" i="12"/>
  <c r="P1195" i="12"/>
  <c r="R1195" i="12"/>
  <c r="Q1195" i="12"/>
  <c r="K1163" i="12"/>
  <c r="L1163" i="12"/>
  <c r="O1163" i="12"/>
  <c r="P1163" i="12"/>
  <c r="Q1163" i="12"/>
  <c r="R1163" i="12"/>
  <c r="K1131" i="12"/>
  <c r="L1131" i="12"/>
  <c r="O1131" i="12"/>
  <c r="P1131" i="12"/>
  <c r="Q1131" i="12"/>
  <c r="R1131" i="12"/>
  <c r="K1099" i="12"/>
  <c r="L1099" i="12"/>
  <c r="O1099" i="12"/>
  <c r="P1099" i="12"/>
  <c r="R1099" i="12"/>
  <c r="Q1099" i="12"/>
  <c r="K1067" i="12"/>
  <c r="L1067" i="12"/>
  <c r="O1067" i="12"/>
  <c r="Q1067" i="12"/>
  <c r="P1067" i="12"/>
  <c r="R1067" i="12"/>
  <c r="K1035" i="12"/>
  <c r="L1035" i="12"/>
  <c r="O1035" i="12"/>
  <c r="Q1035" i="12"/>
  <c r="P1035" i="12"/>
  <c r="R1035" i="12"/>
  <c r="K1003" i="12"/>
  <c r="L1003" i="12"/>
  <c r="O1003" i="12"/>
  <c r="Q1003" i="12"/>
  <c r="P1003" i="12"/>
  <c r="R1003" i="12"/>
  <c r="K971" i="12"/>
  <c r="L971" i="12"/>
  <c r="O971" i="12"/>
  <c r="Q971" i="12"/>
  <c r="P971" i="12"/>
  <c r="R971" i="12"/>
  <c r="K939" i="12"/>
  <c r="L939" i="12"/>
  <c r="O939" i="12"/>
  <c r="Q939" i="12"/>
  <c r="P939" i="12"/>
  <c r="R939" i="12"/>
  <c r="K907" i="12"/>
  <c r="L907" i="12"/>
  <c r="O907" i="12"/>
  <c r="Q907" i="12"/>
  <c r="P907" i="12"/>
  <c r="R907" i="12"/>
  <c r="K875" i="12"/>
  <c r="L875" i="12"/>
  <c r="O875" i="12"/>
  <c r="Q875" i="12"/>
  <c r="P875" i="12"/>
  <c r="R875" i="12"/>
  <c r="K843" i="12"/>
  <c r="L843" i="12"/>
  <c r="O843" i="12"/>
  <c r="Q843" i="12"/>
  <c r="P843" i="12"/>
  <c r="R843" i="12"/>
  <c r="K811" i="12"/>
  <c r="L811" i="12"/>
  <c r="O811" i="12"/>
  <c r="Q811" i="12"/>
  <c r="P811" i="12"/>
  <c r="R811" i="12"/>
  <c r="K779" i="12"/>
  <c r="L779" i="12"/>
  <c r="O779" i="12"/>
  <c r="Q779" i="12"/>
  <c r="P779" i="12"/>
  <c r="R779" i="12"/>
  <c r="K717" i="12"/>
  <c r="L717" i="12"/>
  <c r="P717" i="12"/>
  <c r="O717" i="12"/>
  <c r="Q717" i="12"/>
  <c r="R717" i="12"/>
  <c r="K629" i="12"/>
  <c r="L629" i="12"/>
  <c r="P629" i="12"/>
  <c r="O629" i="12"/>
  <c r="Q629" i="12"/>
  <c r="R629" i="12"/>
  <c r="K501" i="12"/>
  <c r="L501" i="12"/>
  <c r="P501" i="12"/>
  <c r="O501" i="12"/>
  <c r="Q501" i="12"/>
  <c r="R501" i="12"/>
  <c r="K373" i="12"/>
  <c r="L373" i="12"/>
  <c r="P373" i="12"/>
  <c r="O373" i="12"/>
  <c r="Q373" i="12"/>
  <c r="R373" i="12"/>
  <c r="K245" i="12"/>
  <c r="L245" i="12"/>
  <c r="P245" i="12"/>
  <c r="O245" i="12"/>
  <c r="Q245" i="12"/>
  <c r="R245" i="12"/>
  <c r="K181" i="12"/>
  <c r="L181" i="12"/>
  <c r="P181" i="12"/>
  <c r="O181" i="12"/>
  <c r="Q181" i="12"/>
  <c r="R181" i="12"/>
  <c r="K1590" i="12"/>
  <c r="L1590" i="12"/>
  <c r="P1590" i="12"/>
  <c r="R1590" i="12"/>
  <c r="O1590" i="12"/>
  <c r="Q1590" i="12"/>
  <c r="K1558" i="12"/>
  <c r="L1558" i="12"/>
  <c r="P1558" i="12"/>
  <c r="R1558" i="12"/>
  <c r="O1558" i="12"/>
  <c r="Q1558" i="12"/>
  <c r="K1526" i="12"/>
  <c r="L1526" i="12"/>
  <c r="P1526" i="12"/>
  <c r="R1526" i="12"/>
  <c r="O1526" i="12"/>
  <c r="Q1526" i="12"/>
  <c r="K1494" i="12"/>
  <c r="L1494" i="12"/>
  <c r="P1494" i="12"/>
  <c r="R1494" i="12"/>
  <c r="O1494" i="12"/>
  <c r="Q1494" i="12"/>
  <c r="K1462" i="12"/>
  <c r="L1462" i="12"/>
  <c r="P1462" i="12"/>
  <c r="R1462" i="12"/>
  <c r="O1462" i="12"/>
  <c r="Q1462" i="12"/>
  <c r="K1430" i="12"/>
  <c r="L1430" i="12"/>
  <c r="P1430" i="12"/>
  <c r="R1430" i="12"/>
  <c r="O1430" i="12"/>
  <c r="Q1430" i="12"/>
  <c r="K1398" i="12"/>
  <c r="L1398" i="12"/>
  <c r="P1398" i="12"/>
  <c r="R1398" i="12"/>
  <c r="O1398" i="12"/>
  <c r="Q1398" i="12"/>
  <c r="K1366" i="12"/>
  <c r="L1366" i="12"/>
  <c r="P1366" i="12"/>
  <c r="R1366" i="12"/>
  <c r="O1366" i="12"/>
  <c r="Q1366" i="12"/>
  <c r="K1334" i="12"/>
  <c r="L1334" i="12"/>
  <c r="P1334" i="12"/>
  <c r="R1334" i="12"/>
  <c r="O1334" i="12"/>
  <c r="Q1334" i="12"/>
  <c r="K1302" i="12"/>
  <c r="L1302" i="12"/>
  <c r="P1302" i="12"/>
  <c r="R1302" i="12"/>
  <c r="O1302" i="12"/>
  <c r="Q1302" i="12"/>
  <c r="K1270" i="12"/>
  <c r="L1270" i="12"/>
  <c r="P1270" i="12"/>
  <c r="R1270" i="12"/>
  <c r="O1270" i="12"/>
  <c r="Q1270" i="12"/>
  <c r="K1238" i="12"/>
  <c r="L1238" i="12"/>
  <c r="P1238" i="12"/>
  <c r="R1238" i="12"/>
  <c r="O1238" i="12"/>
  <c r="Q1238" i="12"/>
  <c r="K1206" i="12"/>
  <c r="L1206" i="12"/>
  <c r="P1206" i="12"/>
  <c r="R1206" i="12"/>
  <c r="O1206" i="12"/>
  <c r="Q1206" i="12"/>
  <c r="K1174" i="12"/>
  <c r="L1174" i="12"/>
  <c r="P1174" i="12"/>
  <c r="R1174" i="12"/>
  <c r="O1174" i="12"/>
  <c r="Q1174" i="12"/>
  <c r="K1142" i="12"/>
  <c r="L1142" i="12"/>
  <c r="P1142" i="12"/>
  <c r="R1142" i="12"/>
  <c r="O1142" i="12"/>
  <c r="Q1142" i="12"/>
  <c r="K1110" i="12"/>
  <c r="L1110" i="12"/>
  <c r="P1110" i="12"/>
  <c r="R1110" i="12"/>
  <c r="O1110" i="12"/>
  <c r="Q1110" i="12"/>
  <c r="K1078" i="12"/>
  <c r="L1078" i="12"/>
  <c r="P1078" i="12"/>
  <c r="R1078" i="12"/>
  <c r="O1078" i="12"/>
  <c r="Q1078" i="12"/>
  <c r="K1046" i="12"/>
  <c r="L1046" i="12"/>
  <c r="P1046" i="12"/>
  <c r="R1046" i="12"/>
  <c r="O1046" i="12"/>
  <c r="Q1046" i="12"/>
  <c r="K1014" i="12"/>
  <c r="L1014" i="12"/>
  <c r="P1014" i="12"/>
  <c r="R1014" i="12"/>
  <c r="O1014" i="12"/>
  <c r="Q1014" i="12"/>
  <c r="K982" i="12"/>
  <c r="L982" i="12"/>
  <c r="P982" i="12"/>
  <c r="R982" i="12"/>
  <c r="O982" i="12"/>
  <c r="Q982" i="12"/>
  <c r="K950" i="12"/>
  <c r="L950" i="12"/>
  <c r="P950" i="12"/>
  <c r="R950" i="12"/>
  <c r="O950" i="12"/>
  <c r="Q950" i="12"/>
  <c r="K918" i="12"/>
  <c r="L918" i="12"/>
  <c r="P918" i="12"/>
  <c r="R918" i="12"/>
  <c r="O918" i="12"/>
  <c r="Q918" i="12"/>
  <c r="K902" i="12"/>
  <c r="L902" i="12"/>
  <c r="P902" i="12"/>
  <c r="R902" i="12"/>
  <c r="O902" i="12"/>
  <c r="Q902" i="12"/>
  <c r="K870" i="12"/>
  <c r="L870" i="12"/>
  <c r="P870" i="12"/>
  <c r="R870" i="12"/>
  <c r="O870" i="12"/>
  <c r="Q870" i="12"/>
  <c r="K854" i="12"/>
  <c r="L854" i="12"/>
  <c r="P854" i="12"/>
  <c r="R854" i="12"/>
  <c r="O854" i="12"/>
  <c r="Q854" i="12"/>
  <c r="K822" i="12"/>
  <c r="L822" i="12"/>
  <c r="P822" i="12"/>
  <c r="R822" i="12"/>
  <c r="O822" i="12"/>
  <c r="Q822" i="12"/>
  <c r="K790" i="12"/>
  <c r="L790" i="12"/>
  <c r="P790" i="12"/>
  <c r="R790" i="12"/>
  <c r="O790" i="12"/>
  <c r="Q790" i="12"/>
  <c r="L707" i="12"/>
  <c r="K707" i="12"/>
  <c r="O707" i="12"/>
  <c r="Q707" i="12"/>
  <c r="P707" i="12"/>
  <c r="R707" i="12"/>
  <c r="K609" i="12"/>
  <c r="L609" i="12"/>
  <c r="P609" i="12"/>
  <c r="O609" i="12"/>
  <c r="Q609" i="12"/>
  <c r="R609" i="12"/>
  <c r="K481" i="12"/>
  <c r="L481" i="12"/>
  <c r="P481" i="12"/>
  <c r="O481" i="12"/>
  <c r="Q481" i="12"/>
  <c r="R481" i="12"/>
  <c r="K417" i="12"/>
  <c r="L417" i="12"/>
  <c r="P417" i="12"/>
  <c r="O417" i="12"/>
  <c r="Q417" i="12"/>
  <c r="R417" i="12"/>
  <c r="K289" i="12"/>
  <c r="L289" i="12"/>
  <c r="P289" i="12"/>
  <c r="O289" i="12"/>
  <c r="Q289" i="12"/>
  <c r="R289" i="12"/>
  <c r="K142" i="12"/>
  <c r="L142" i="12"/>
  <c r="P142" i="12"/>
  <c r="Q142" i="12"/>
  <c r="R142" i="12"/>
  <c r="O142" i="12"/>
  <c r="K752" i="12"/>
  <c r="L752" i="12"/>
  <c r="O752" i="12"/>
  <c r="P752" i="12"/>
  <c r="Q752" i="12"/>
  <c r="R752" i="12"/>
  <c r="K720" i="12"/>
  <c r="L720" i="12"/>
  <c r="O720" i="12"/>
  <c r="P720" i="12"/>
  <c r="Q720" i="12"/>
  <c r="R720" i="12"/>
  <c r="K688" i="12"/>
  <c r="L688" i="12"/>
  <c r="O688" i="12"/>
  <c r="P688" i="12"/>
  <c r="Q688" i="12"/>
  <c r="R688" i="12"/>
  <c r="K656" i="12"/>
  <c r="L656" i="12"/>
  <c r="O656" i="12"/>
  <c r="P656" i="12"/>
  <c r="Q656" i="12"/>
  <c r="R656" i="12"/>
  <c r="K624" i="12"/>
  <c r="L624" i="12"/>
  <c r="O624" i="12"/>
  <c r="P624" i="12"/>
  <c r="Q624" i="12"/>
  <c r="R624" i="12"/>
  <c r="K592" i="12"/>
  <c r="L592" i="12"/>
  <c r="O592" i="12"/>
  <c r="P592" i="12"/>
  <c r="R592" i="12"/>
  <c r="Q592" i="12"/>
  <c r="K560" i="12"/>
  <c r="L560" i="12"/>
  <c r="O560" i="12"/>
  <c r="P560" i="12"/>
  <c r="Q560" i="12"/>
  <c r="R560" i="12"/>
  <c r="K544" i="12"/>
  <c r="L544" i="12"/>
  <c r="O544" i="12"/>
  <c r="P544" i="12"/>
  <c r="R544" i="12"/>
  <c r="Q544" i="12"/>
  <c r="K512" i="12"/>
  <c r="L512" i="12"/>
  <c r="O512" i="12"/>
  <c r="P512" i="12"/>
  <c r="Q512" i="12"/>
  <c r="R512" i="12"/>
  <c r="K464" i="12"/>
  <c r="L464" i="12"/>
  <c r="O464" i="12"/>
  <c r="P464" i="12"/>
  <c r="R464" i="12"/>
  <c r="Q464" i="12"/>
  <c r="K448" i="12"/>
  <c r="L448" i="12"/>
  <c r="O448" i="12"/>
  <c r="P448" i="12"/>
  <c r="Q448" i="12"/>
  <c r="R448" i="12"/>
  <c r="K416" i="12"/>
  <c r="L416" i="12"/>
  <c r="O416" i="12"/>
  <c r="Q416" i="12"/>
  <c r="P416" i="12"/>
  <c r="R416" i="12"/>
  <c r="K384" i="12"/>
  <c r="L384" i="12"/>
  <c r="O384" i="12"/>
  <c r="Q384" i="12"/>
  <c r="P384" i="12"/>
  <c r="R384" i="12"/>
  <c r="K352" i="12"/>
  <c r="L352" i="12"/>
  <c r="O352" i="12"/>
  <c r="Q352" i="12"/>
  <c r="P352" i="12"/>
  <c r="R352" i="12"/>
  <c r="K320" i="12"/>
  <c r="L320" i="12"/>
  <c r="O320" i="12"/>
  <c r="Q320" i="12"/>
  <c r="P320" i="12"/>
  <c r="R320" i="12"/>
  <c r="K288" i="12"/>
  <c r="L288" i="12"/>
  <c r="O288" i="12"/>
  <c r="Q288" i="12"/>
  <c r="P288" i="12"/>
  <c r="R288" i="12"/>
  <c r="K256" i="12"/>
  <c r="L256" i="12"/>
  <c r="O256" i="12"/>
  <c r="Q256" i="12"/>
  <c r="P256" i="12"/>
  <c r="R256" i="12"/>
  <c r="K240" i="12"/>
  <c r="L240" i="12"/>
  <c r="O240" i="12"/>
  <c r="Q240" i="12"/>
  <c r="P240" i="12"/>
  <c r="R240" i="12"/>
  <c r="K208" i="12"/>
  <c r="L208" i="12"/>
  <c r="O208" i="12"/>
  <c r="Q208" i="12"/>
  <c r="P208" i="12"/>
  <c r="R208" i="12"/>
  <c r="K172" i="12"/>
  <c r="L172" i="12"/>
  <c r="O172" i="12"/>
  <c r="Q172" i="12"/>
  <c r="P172" i="12"/>
  <c r="R172" i="12"/>
  <c r="K88" i="12"/>
  <c r="L88" i="12"/>
  <c r="O88" i="12"/>
  <c r="Q88" i="12"/>
  <c r="P88" i="12"/>
  <c r="R88" i="12"/>
  <c r="L659" i="12"/>
  <c r="K659" i="12"/>
  <c r="O659" i="12"/>
  <c r="Q659" i="12"/>
  <c r="P659" i="12"/>
  <c r="R659" i="12"/>
  <c r="K627" i="12"/>
  <c r="L627" i="12"/>
  <c r="O627" i="12"/>
  <c r="Q627" i="12"/>
  <c r="P627" i="12"/>
  <c r="R627" i="12"/>
  <c r="L595" i="12"/>
  <c r="K595" i="12"/>
  <c r="O595" i="12"/>
  <c r="Q595" i="12"/>
  <c r="P595" i="12"/>
  <c r="R595" i="12"/>
  <c r="K563" i="12"/>
  <c r="L563" i="12"/>
  <c r="O563" i="12"/>
  <c r="Q563" i="12"/>
  <c r="P563" i="12"/>
  <c r="R563" i="12"/>
  <c r="L531" i="12"/>
  <c r="K531" i="12"/>
  <c r="O531" i="12"/>
  <c r="Q531" i="12"/>
  <c r="P531" i="12"/>
  <c r="R531" i="12"/>
  <c r="K499" i="12"/>
  <c r="L499" i="12"/>
  <c r="O499" i="12"/>
  <c r="Q499" i="12"/>
  <c r="P499" i="12"/>
  <c r="R499" i="12"/>
  <c r="L467" i="12"/>
  <c r="K467" i="12"/>
  <c r="O467" i="12"/>
  <c r="Q467" i="12"/>
  <c r="P467" i="12"/>
  <c r="R467" i="12"/>
  <c r="K435" i="12"/>
  <c r="L435" i="12"/>
  <c r="O435" i="12"/>
  <c r="Q435" i="12"/>
  <c r="P435" i="12"/>
  <c r="R435" i="12"/>
  <c r="L403" i="12"/>
  <c r="K403" i="12"/>
  <c r="O403" i="12"/>
  <c r="Q403" i="12"/>
  <c r="P403" i="12"/>
  <c r="R403" i="12"/>
  <c r="K371" i="12"/>
  <c r="L371" i="12"/>
  <c r="O371" i="12"/>
  <c r="Q371" i="12"/>
  <c r="P371" i="12"/>
  <c r="R371" i="12"/>
  <c r="L339" i="12"/>
  <c r="K339" i="12"/>
  <c r="O339" i="12"/>
  <c r="Q339" i="12"/>
  <c r="P339" i="12"/>
  <c r="R339" i="12"/>
  <c r="K307" i="12"/>
  <c r="L307" i="12"/>
  <c r="O307" i="12"/>
  <c r="Q307" i="12"/>
  <c r="P307" i="12"/>
  <c r="R307" i="12"/>
  <c r="L275" i="12"/>
  <c r="K275" i="12"/>
  <c r="O275" i="12"/>
  <c r="Q275" i="12"/>
  <c r="P275" i="12"/>
  <c r="R275" i="12"/>
  <c r="K243" i="12"/>
  <c r="L243" i="12"/>
  <c r="O243" i="12"/>
  <c r="Q243" i="12"/>
  <c r="P243" i="12"/>
  <c r="R243" i="12"/>
  <c r="L211" i="12"/>
  <c r="K211" i="12"/>
  <c r="O211" i="12"/>
  <c r="Q211" i="12"/>
  <c r="P211" i="12"/>
  <c r="R211" i="12"/>
  <c r="K178" i="12"/>
  <c r="L178" i="12"/>
  <c r="P178" i="12"/>
  <c r="O178" i="12"/>
  <c r="R178" i="12"/>
  <c r="Q178" i="12"/>
  <c r="K100" i="12"/>
  <c r="L100" i="12"/>
  <c r="O100" i="12"/>
  <c r="Q100" i="12"/>
  <c r="P100" i="12"/>
  <c r="R100" i="12"/>
  <c r="K758" i="12"/>
  <c r="L758" i="12"/>
  <c r="P758" i="12"/>
  <c r="R758" i="12"/>
  <c r="O758" i="12"/>
  <c r="Q758" i="12"/>
  <c r="K726" i="12"/>
  <c r="L726" i="12"/>
  <c r="P726" i="12"/>
  <c r="R726" i="12"/>
  <c r="O726" i="12"/>
  <c r="Q726" i="12"/>
  <c r="K694" i="12"/>
  <c r="L694" i="12"/>
  <c r="P694" i="12"/>
  <c r="R694" i="12"/>
  <c r="O694" i="12"/>
  <c r="Q694" i="12"/>
  <c r="K662" i="12"/>
  <c r="L662" i="12"/>
  <c r="P662" i="12"/>
  <c r="R662" i="12"/>
  <c r="O662" i="12"/>
  <c r="Q662" i="12"/>
  <c r="K630" i="12"/>
  <c r="L630" i="12"/>
  <c r="P630" i="12"/>
  <c r="R630" i="12"/>
  <c r="O630" i="12"/>
  <c r="Q630" i="12"/>
  <c r="K598" i="12"/>
  <c r="L598" i="12"/>
  <c r="P598" i="12"/>
  <c r="R598" i="12"/>
  <c r="O598" i="12"/>
  <c r="Q598" i="12"/>
  <c r="K566" i="12"/>
  <c r="L566" i="12"/>
  <c r="P566" i="12"/>
  <c r="R566" i="12"/>
  <c r="O566" i="12"/>
  <c r="Q566" i="12"/>
  <c r="K534" i="12"/>
  <c r="L534" i="12"/>
  <c r="P534" i="12"/>
  <c r="R534" i="12"/>
  <c r="O534" i="12"/>
  <c r="Q534" i="12"/>
  <c r="K518" i="12"/>
  <c r="L518" i="12"/>
  <c r="P518" i="12"/>
  <c r="R518" i="12"/>
  <c r="O518" i="12"/>
  <c r="Q518" i="12"/>
  <c r="K486" i="12"/>
  <c r="L486" i="12"/>
  <c r="P486" i="12"/>
  <c r="R486" i="12"/>
  <c r="O486" i="12"/>
  <c r="Q486" i="12"/>
  <c r="K454" i="12"/>
  <c r="L454" i="12"/>
  <c r="P454" i="12"/>
  <c r="R454" i="12"/>
  <c r="O454" i="12"/>
  <c r="Q454" i="12"/>
  <c r="K422" i="12"/>
  <c r="L422" i="12"/>
  <c r="P422" i="12"/>
  <c r="R422" i="12"/>
  <c r="O422" i="12"/>
  <c r="Q422" i="12"/>
  <c r="K390" i="12"/>
  <c r="L390" i="12"/>
  <c r="P390" i="12"/>
  <c r="R390" i="12"/>
  <c r="O390" i="12"/>
  <c r="Q390" i="12"/>
  <c r="K358" i="12"/>
  <c r="L358" i="12"/>
  <c r="P358" i="12"/>
  <c r="R358" i="12"/>
  <c r="O358" i="12"/>
  <c r="Q358" i="12"/>
  <c r="K326" i="12"/>
  <c r="L326" i="12"/>
  <c r="P326" i="12"/>
  <c r="R326" i="12"/>
  <c r="O326" i="12"/>
  <c r="Q326" i="12"/>
  <c r="K294" i="12"/>
  <c r="L294" i="12"/>
  <c r="P294" i="12"/>
  <c r="R294" i="12"/>
  <c r="O294" i="12"/>
  <c r="Q294" i="12"/>
  <c r="K262" i="12"/>
  <c r="L262" i="12"/>
  <c r="P262" i="12"/>
  <c r="R262" i="12"/>
  <c r="O262" i="12"/>
  <c r="Q262" i="12"/>
  <c r="K230" i="12"/>
  <c r="L230" i="12"/>
  <c r="P230" i="12"/>
  <c r="R230" i="12"/>
  <c r="O230" i="12"/>
  <c r="Q230" i="12"/>
  <c r="K198" i="12"/>
  <c r="L198" i="12"/>
  <c r="P198" i="12"/>
  <c r="R198" i="12"/>
  <c r="O198" i="12"/>
  <c r="Q198" i="12"/>
  <c r="K112" i="12"/>
  <c r="L112" i="12"/>
  <c r="O112" i="12"/>
  <c r="Q112" i="12"/>
  <c r="P112" i="12"/>
  <c r="R112" i="12"/>
  <c r="K48" i="12"/>
  <c r="L48" i="12"/>
  <c r="O48" i="12"/>
  <c r="Q48" i="12"/>
  <c r="P48" i="12"/>
  <c r="R48" i="12"/>
  <c r="K151" i="12"/>
  <c r="L151" i="12"/>
  <c r="O151" i="12"/>
  <c r="Q151" i="12"/>
  <c r="P151" i="12"/>
  <c r="R151" i="12"/>
  <c r="K119" i="12"/>
  <c r="L119" i="12"/>
  <c r="O119" i="12"/>
  <c r="Q119" i="12"/>
  <c r="P119" i="12"/>
  <c r="R119" i="12"/>
  <c r="K103" i="12"/>
  <c r="L103" i="12"/>
  <c r="O103" i="12"/>
  <c r="Q103" i="12"/>
  <c r="P103" i="12"/>
  <c r="R103" i="12"/>
  <c r="K71" i="12"/>
  <c r="L71" i="12"/>
  <c r="O71" i="12"/>
  <c r="Q71" i="12"/>
  <c r="P71" i="12"/>
  <c r="R71" i="12"/>
  <c r="K126" i="12"/>
  <c r="L126" i="12"/>
  <c r="P126" i="12"/>
  <c r="Q126" i="12"/>
  <c r="R126" i="12"/>
  <c r="O126" i="12"/>
  <c r="L94" i="12"/>
  <c r="K94" i="12"/>
  <c r="P94" i="12"/>
  <c r="Q94" i="12"/>
  <c r="R94" i="12"/>
  <c r="O94" i="12"/>
  <c r="L62" i="12"/>
  <c r="K62" i="12"/>
  <c r="P62" i="12"/>
  <c r="Q62" i="12"/>
  <c r="R62" i="12"/>
  <c r="O62" i="12"/>
  <c r="K169" i="12"/>
  <c r="L169" i="12"/>
  <c r="P169" i="12"/>
  <c r="O169" i="12"/>
  <c r="Q169" i="12"/>
  <c r="R169" i="12"/>
  <c r="K137" i="12"/>
  <c r="L137" i="12"/>
  <c r="P137" i="12"/>
  <c r="O137" i="12"/>
  <c r="Q137" i="12"/>
  <c r="R137" i="12"/>
  <c r="K121" i="12"/>
  <c r="L121" i="12"/>
  <c r="P121" i="12"/>
  <c r="O121" i="12"/>
  <c r="Q121" i="12"/>
  <c r="R121" i="12"/>
  <c r="K89" i="12"/>
  <c r="L89" i="12"/>
  <c r="P89" i="12"/>
  <c r="O89" i="12"/>
  <c r="Q89" i="12"/>
  <c r="R89" i="12"/>
  <c r="K57" i="12"/>
  <c r="L57" i="12"/>
  <c r="P57" i="12"/>
  <c r="O57" i="12"/>
  <c r="Q57" i="12"/>
  <c r="R57" i="12"/>
  <c r="N1595" i="12"/>
  <c r="N1563" i="12"/>
  <c r="N1547" i="12"/>
  <c r="N1515" i="12"/>
  <c r="N1483" i="12"/>
  <c r="N1451" i="12"/>
  <c r="N1419" i="12"/>
  <c r="N1387" i="12"/>
  <c r="N1355" i="12"/>
  <c r="N1323" i="12"/>
  <c r="N1291" i="12"/>
  <c r="N1275" i="12"/>
  <c r="N1243" i="12"/>
  <c r="N1211" i="12"/>
  <c r="N1179" i="12"/>
  <c r="N927" i="12"/>
  <c r="N863" i="12"/>
  <c r="N769" i="12"/>
  <c r="N641" i="12"/>
  <c r="N513" i="12"/>
  <c r="N385" i="12"/>
  <c r="N257" i="12"/>
  <c r="M1571" i="12"/>
  <c r="M1443" i="12"/>
  <c r="M1251" i="12"/>
  <c r="M1123" i="12"/>
  <c r="M995" i="12"/>
  <c r="M867" i="12"/>
  <c r="M739" i="12"/>
  <c r="M611" i="12"/>
  <c r="M481" i="12"/>
  <c r="M225" i="12"/>
  <c r="N1598" i="12"/>
  <c r="N1534" i="12"/>
  <c r="N1502" i="12"/>
  <c r="N1438" i="12"/>
  <c r="N1406" i="12"/>
  <c r="N1374" i="12"/>
  <c r="N1342" i="12"/>
  <c r="N1310" i="12"/>
  <c r="N1278" i="12"/>
  <c r="N1246" i="12"/>
  <c r="N1214" i="12"/>
  <c r="N1182" i="12"/>
  <c r="N1125" i="12"/>
  <c r="N653" i="12"/>
  <c r="N461" i="12"/>
  <c r="N397" i="12"/>
  <c r="N269" i="12"/>
  <c r="N77" i="12"/>
  <c r="M1519" i="12"/>
  <c r="M1391" i="12"/>
  <c r="M1327" i="12"/>
  <c r="M1199" i="12"/>
  <c r="M1007" i="12"/>
  <c r="M879" i="12"/>
  <c r="M751" i="12"/>
  <c r="M623" i="12"/>
  <c r="M495" i="12"/>
  <c r="M249" i="12"/>
  <c r="M121" i="12"/>
  <c r="N1589" i="12"/>
  <c r="N1557" i="12"/>
  <c r="N1541" i="12"/>
  <c r="N1493" i="12"/>
  <c r="N1461" i="12"/>
  <c r="N1365" i="12"/>
  <c r="N1333" i="12"/>
  <c r="N1301" i="12"/>
  <c r="N1237" i="12"/>
  <c r="N1205" i="12"/>
  <c r="N1171" i="12"/>
  <c r="N1075" i="12"/>
  <c r="N1043" i="12"/>
  <c r="N809" i="12"/>
  <c r="N681" i="12"/>
  <c r="N553" i="12"/>
  <c r="N425" i="12"/>
  <c r="N361" i="12"/>
  <c r="N169" i="12"/>
  <c r="N41" i="12"/>
  <c r="M1547" i="12"/>
  <c r="M1419" i="12"/>
  <c r="M1291" i="12"/>
  <c r="M1163" i="12"/>
  <c r="M971" i="12"/>
  <c r="M843" i="12"/>
  <c r="M715" i="12"/>
  <c r="M651" i="12"/>
  <c r="M523" i="12"/>
  <c r="M305" i="12"/>
  <c r="M49" i="12"/>
  <c r="N1160" i="12"/>
  <c r="N1128" i="12"/>
  <c r="N1096" i="12"/>
  <c r="N1064" i="12"/>
  <c r="N1032" i="12"/>
  <c r="N1000" i="12"/>
  <c r="N968" i="12"/>
  <c r="N936" i="12"/>
  <c r="N904" i="12"/>
  <c r="N872" i="12"/>
  <c r="N856" i="12"/>
  <c r="N824" i="12"/>
  <c r="N792" i="12"/>
  <c r="N760" i="12"/>
  <c r="N728" i="12"/>
  <c r="N664" i="12"/>
  <c r="N600" i="12"/>
  <c r="N536" i="12"/>
  <c r="N520" i="12"/>
  <c r="N472" i="12"/>
  <c r="N424" i="12"/>
  <c r="N392" i="12"/>
  <c r="N360" i="12"/>
  <c r="M1578" i="12"/>
  <c r="M1546" i="12"/>
  <c r="M1514" i="12"/>
  <c r="M1482" i="12"/>
  <c r="M1450" i="12"/>
  <c r="M1418" i="12"/>
  <c r="M1386" i="12"/>
  <c r="M1354" i="12"/>
  <c r="M1322" i="12"/>
  <c r="M1290" i="12"/>
  <c r="M1242" i="12"/>
  <c r="M1226" i="12"/>
  <c r="M1194" i="12"/>
  <c r="M1162" i="12"/>
  <c r="M1114" i="12"/>
  <c r="M1082" i="12"/>
  <c r="M1050" i="12"/>
  <c r="M1018" i="12"/>
  <c r="M986" i="12"/>
  <c r="M954" i="12"/>
  <c r="M906" i="12"/>
  <c r="M858" i="12"/>
  <c r="M826" i="12"/>
  <c r="M794" i="12"/>
  <c r="M762" i="12"/>
  <c r="M746" i="12"/>
  <c r="M714" i="12"/>
  <c r="M698" i="12"/>
  <c r="M666" i="12"/>
  <c r="M634" i="12"/>
  <c r="M602" i="12"/>
  <c r="M570" i="12"/>
  <c r="M538" i="12"/>
  <c r="M522" i="12"/>
  <c r="M463" i="12"/>
  <c r="M367" i="12"/>
  <c r="M239" i="12"/>
  <c r="M175" i="12"/>
  <c r="M79" i="12"/>
  <c r="M47" i="12"/>
  <c r="N799" i="12"/>
  <c r="N783" i="12"/>
  <c r="N751" i="12"/>
  <c r="N703" i="12"/>
  <c r="N671" i="12"/>
  <c r="N639" i="12"/>
  <c r="N623" i="12"/>
  <c r="N607" i="12"/>
  <c r="N447" i="12"/>
  <c r="N415" i="12"/>
  <c r="N383" i="12"/>
  <c r="N367" i="12"/>
  <c r="N319" i="12"/>
  <c r="N255" i="12"/>
  <c r="N223" i="12"/>
  <c r="N175" i="12"/>
  <c r="N143" i="12"/>
  <c r="N127" i="12"/>
  <c r="N63" i="12"/>
  <c r="M1601" i="12"/>
  <c r="M1569" i="12"/>
  <c r="M1537" i="12"/>
  <c r="M1489" i="12"/>
  <c r="M1457" i="12"/>
  <c r="M1441" i="12"/>
  <c r="M1425" i="12"/>
  <c r="M1409" i="12"/>
  <c r="M1377" i="12"/>
  <c r="M1361" i="12"/>
  <c r="M1345" i="12"/>
  <c r="M1313" i="12"/>
  <c r="M1297" i="12"/>
  <c r="M1265" i="12"/>
  <c r="M1217" i="12"/>
  <c r="M1185" i="12"/>
  <c r="M1137" i="12"/>
  <c r="M1089" i="12"/>
  <c r="M1057" i="12"/>
  <c r="M1041" i="12"/>
  <c r="M1009" i="12"/>
  <c r="M993" i="12"/>
  <c r="M961" i="12"/>
  <c r="M929" i="12"/>
  <c r="M881" i="12"/>
  <c r="M849" i="12"/>
  <c r="M817" i="12"/>
  <c r="M785" i="12"/>
  <c r="M737" i="12"/>
  <c r="M689" i="12"/>
  <c r="M641" i="12"/>
  <c r="M609" i="12"/>
  <c r="M593" i="12"/>
  <c r="M561" i="12"/>
  <c r="M529" i="12"/>
  <c r="M497" i="12"/>
  <c r="M413" i="12"/>
  <c r="M349" i="12"/>
  <c r="M253" i="12"/>
  <c r="M189" i="12"/>
  <c r="M125" i="12"/>
  <c r="M61" i="12"/>
  <c r="M1604" i="12"/>
  <c r="M1572" i="12"/>
  <c r="M1524" i="12"/>
  <c r="M1460" i="12"/>
  <c r="M1428" i="12"/>
  <c r="M1396" i="12"/>
  <c r="M1348" i="12"/>
  <c r="M1316" i="12"/>
  <c r="M1268" i="12"/>
  <c r="M1236" i="12"/>
  <c r="M1156" i="12"/>
  <c r="M1108" i="12"/>
  <c r="M1076" i="12"/>
  <c r="M1044" i="12"/>
  <c r="M1012" i="12"/>
  <c r="M964" i="12"/>
  <c r="M932" i="12"/>
  <c r="M900" i="12"/>
  <c r="M868" i="12"/>
  <c r="M820" i="12"/>
  <c r="M756" i="12"/>
  <c r="M740" i="12"/>
  <c r="M708" i="12"/>
  <c r="M676" i="12"/>
  <c r="M628" i="12"/>
  <c r="M596" i="12"/>
  <c r="M580" i="12"/>
  <c r="M548" i="12"/>
  <c r="M500" i="12"/>
  <c r="M419" i="12"/>
  <c r="M291" i="12"/>
  <c r="M163" i="12"/>
  <c r="M99" i="12"/>
  <c r="M484" i="12"/>
  <c r="M436" i="12"/>
  <c r="M404" i="12"/>
  <c r="M372" i="12"/>
  <c r="M324" i="12"/>
  <c r="M260" i="12"/>
  <c r="M196" i="12"/>
  <c r="M180" i="12"/>
  <c r="M148" i="12"/>
  <c r="M116" i="12"/>
  <c r="M52" i="12"/>
  <c r="M466" i="12"/>
  <c r="M434" i="12"/>
  <c r="M418" i="12"/>
  <c r="M386" i="12"/>
  <c r="M354" i="12"/>
  <c r="M338" i="12"/>
  <c r="M322" i="12"/>
  <c r="M290" i="12"/>
  <c r="M258" i="12"/>
  <c r="M226" i="12"/>
  <c r="M194" i="12"/>
  <c r="M162" i="12"/>
  <c r="M130" i="12"/>
  <c r="M114" i="12"/>
  <c r="M50" i="12"/>
  <c r="M297" i="12"/>
  <c r="M647" i="12"/>
  <c r="M903" i="12"/>
  <c r="M1159" i="12"/>
  <c r="M1415" i="12"/>
  <c r="N101" i="12"/>
  <c r="N357" i="12"/>
  <c r="N613" i="12"/>
  <c r="N849" i="12"/>
  <c r="N977" i="12"/>
  <c r="N1105" i="12"/>
  <c r="N1204" i="12"/>
  <c r="N1268" i="12"/>
  <c r="N1332" i="12"/>
  <c r="N1396" i="12"/>
  <c r="N1460" i="12"/>
  <c r="N1524" i="12"/>
  <c r="N1588" i="12"/>
  <c r="M457" i="12"/>
  <c r="M727" i="12"/>
  <c r="M983" i="12"/>
  <c r="M1239" i="12"/>
  <c r="M1495" i="12"/>
  <c r="N181" i="12"/>
  <c r="N437" i="12"/>
  <c r="N693" i="12"/>
  <c r="N889" i="12"/>
  <c r="N1017" i="12"/>
  <c r="N1145" i="12"/>
  <c r="N1224" i="12"/>
  <c r="N1288" i="12"/>
  <c r="N1352" i="12"/>
  <c r="N1416" i="12"/>
  <c r="N1480" i="12"/>
  <c r="N1544" i="12"/>
  <c r="N1608" i="12"/>
  <c r="M233" i="12"/>
  <c r="M615" i="12"/>
  <c r="M871" i="12"/>
  <c r="M1127" i="12"/>
  <c r="M1383" i="12"/>
  <c r="N69" i="12"/>
  <c r="N325" i="12"/>
  <c r="N581" i="12"/>
  <c r="N833" i="12"/>
  <c r="N961" i="12"/>
  <c r="N1089" i="12"/>
  <c r="N1196" i="12"/>
  <c r="N1260" i="12"/>
  <c r="N1324" i="12"/>
  <c r="N1388" i="12"/>
  <c r="N1452" i="12"/>
  <c r="N1516" i="12"/>
  <c r="N1580" i="12"/>
  <c r="K1069" i="12"/>
  <c r="L1069" i="12"/>
  <c r="P1069" i="12"/>
  <c r="O1069" i="12"/>
  <c r="Q1069" i="12"/>
  <c r="R1069" i="12"/>
  <c r="K1005" i="12"/>
  <c r="L1005" i="12"/>
  <c r="P1005" i="12"/>
  <c r="O1005" i="12"/>
  <c r="Q1005" i="12"/>
  <c r="R1005" i="12"/>
  <c r="K941" i="12"/>
  <c r="L941" i="12"/>
  <c r="P941" i="12"/>
  <c r="O941" i="12"/>
  <c r="Q941" i="12"/>
  <c r="R941" i="12"/>
  <c r="K877" i="12"/>
  <c r="L877" i="12"/>
  <c r="P877" i="12"/>
  <c r="O877" i="12"/>
  <c r="Q877" i="12"/>
  <c r="R877" i="12"/>
  <c r="K1437" i="12"/>
  <c r="L1437" i="12"/>
  <c r="P1437" i="12"/>
  <c r="O1437" i="12"/>
  <c r="R1437" i="12"/>
  <c r="Q1437" i="12"/>
  <c r="K1181" i="12"/>
  <c r="L1181" i="12"/>
  <c r="P1181" i="12"/>
  <c r="O1181" i="12"/>
  <c r="Q1181" i="12"/>
  <c r="R1181" i="12"/>
  <c r="K925" i="12"/>
  <c r="L925" i="12"/>
  <c r="P925" i="12"/>
  <c r="O925" i="12"/>
  <c r="Q925" i="12"/>
  <c r="R925" i="12"/>
  <c r="K445" i="12"/>
  <c r="L445" i="12"/>
  <c r="P445" i="12"/>
  <c r="O445" i="12"/>
  <c r="Q445" i="12"/>
  <c r="R445" i="12"/>
  <c r="K1421" i="12"/>
  <c r="L1421" i="12"/>
  <c r="P1421" i="12"/>
  <c r="O1421" i="12"/>
  <c r="Q1421" i="12"/>
  <c r="R1421" i="12"/>
  <c r="K1165" i="12"/>
  <c r="L1165" i="12"/>
  <c r="P1165" i="12"/>
  <c r="O1165" i="12"/>
  <c r="Q1165" i="12"/>
  <c r="R1165" i="12"/>
  <c r="K909" i="12"/>
  <c r="L909" i="12"/>
  <c r="P909" i="12"/>
  <c r="O909" i="12"/>
  <c r="Q909" i="12"/>
  <c r="R909" i="12"/>
  <c r="K381" i="12"/>
  <c r="L381" i="12"/>
  <c r="P381" i="12"/>
  <c r="O381" i="12"/>
  <c r="Q381" i="12"/>
  <c r="R381" i="12"/>
  <c r="K1405" i="12"/>
  <c r="L1405" i="12"/>
  <c r="P1405" i="12"/>
  <c r="O1405" i="12"/>
  <c r="Q1405" i="12"/>
  <c r="R1405" i="12"/>
  <c r="K1149" i="12"/>
  <c r="L1149" i="12"/>
  <c r="P1149" i="12"/>
  <c r="O1149" i="12"/>
  <c r="R1149" i="12"/>
  <c r="Q1149" i="12"/>
  <c r="K893" i="12"/>
  <c r="L893" i="12"/>
  <c r="P893" i="12"/>
  <c r="O893" i="12"/>
  <c r="Q893" i="12"/>
  <c r="R893" i="12"/>
  <c r="K317" i="12"/>
  <c r="L317" i="12"/>
  <c r="P317" i="12"/>
  <c r="O317" i="12"/>
  <c r="Q317" i="12"/>
  <c r="R317" i="12"/>
  <c r="L1561" i="12"/>
  <c r="K1561" i="12"/>
  <c r="P1561" i="12"/>
  <c r="O1561" i="12"/>
  <c r="Q1561" i="12"/>
  <c r="R1561" i="12"/>
  <c r="L1497" i="12"/>
  <c r="P1497" i="12"/>
  <c r="K1497" i="12"/>
  <c r="O1497" i="12"/>
  <c r="Q1497" i="12"/>
  <c r="R1497" i="12"/>
  <c r="L1433" i="12"/>
  <c r="K1433" i="12"/>
  <c r="P1433" i="12"/>
  <c r="O1433" i="12"/>
  <c r="Q1433" i="12"/>
  <c r="R1433" i="12"/>
  <c r="L1369" i="12"/>
  <c r="P1369" i="12"/>
  <c r="K1369" i="12"/>
  <c r="O1369" i="12"/>
  <c r="Q1369" i="12"/>
  <c r="R1369" i="12"/>
  <c r="L1305" i="12"/>
  <c r="K1305" i="12"/>
  <c r="P1305" i="12"/>
  <c r="O1305" i="12"/>
  <c r="Q1305" i="12"/>
  <c r="R1305" i="12"/>
  <c r="K1241" i="12"/>
  <c r="L1241" i="12"/>
  <c r="P1241" i="12"/>
  <c r="O1241" i="12"/>
  <c r="Q1241" i="12"/>
  <c r="R1241" i="12"/>
  <c r="K1177" i="12"/>
  <c r="L1177" i="12"/>
  <c r="P1177" i="12"/>
  <c r="O1177" i="12"/>
  <c r="Q1177" i="12"/>
  <c r="R1177" i="12"/>
  <c r="K1113" i="12"/>
  <c r="L1113" i="12"/>
  <c r="P1113" i="12"/>
  <c r="O1113" i="12"/>
  <c r="R1113" i="12"/>
  <c r="Q1113" i="12"/>
  <c r="K1049" i="12"/>
  <c r="L1049" i="12"/>
  <c r="P1049" i="12"/>
  <c r="O1049" i="12"/>
  <c r="Q1049" i="12"/>
  <c r="R1049" i="12"/>
  <c r="K985" i="12"/>
  <c r="L985" i="12"/>
  <c r="P985" i="12"/>
  <c r="O985" i="12"/>
  <c r="Q985" i="12"/>
  <c r="R985" i="12"/>
  <c r="K921" i="12"/>
  <c r="L921" i="12"/>
  <c r="P921" i="12"/>
  <c r="O921" i="12"/>
  <c r="Q921" i="12"/>
  <c r="R921" i="12"/>
  <c r="K857" i="12"/>
  <c r="L857" i="12"/>
  <c r="P857" i="12"/>
  <c r="O857" i="12"/>
  <c r="Q857" i="12"/>
  <c r="R857" i="12"/>
  <c r="K793" i="12"/>
  <c r="L793" i="12"/>
  <c r="P793" i="12"/>
  <c r="O793" i="12"/>
  <c r="Q793" i="12"/>
  <c r="R793" i="12"/>
  <c r="K681" i="12"/>
  <c r="L681" i="12"/>
  <c r="P681" i="12"/>
  <c r="O681" i="12"/>
  <c r="Q681" i="12"/>
  <c r="R681" i="12"/>
  <c r="K429" i="12"/>
  <c r="L429" i="12"/>
  <c r="P429" i="12"/>
  <c r="O429" i="12"/>
  <c r="Q429" i="12"/>
  <c r="R429" i="12"/>
  <c r="K166" i="12"/>
  <c r="L166" i="12"/>
  <c r="P166" i="12"/>
  <c r="R166" i="12"/>
  <c r="O166" i="12"/>
  <c r="Q166" i="12"/>
  <c r="K1557" i="12"/>
  <c r="L1557" i="12"/>
  <c r="P1557" i="12"/>
  <c r="O1557" i="12"/>
  <c r="R1557" i="12"/>
  <c r="Q1557" i="12"/>
  <c r="K1493" i="12"/>
  <c r="L1493" i="12"/>
  <c r="P1493" i="12"/>
  <c r="O1493" i="12"/>
  <c r="R1493" i="12"/>
  <c r="Q1493" i="12"/>
  <c r="K1429" i="12"/>
  <c r="L1429" i="12"/>
  <c r="P1429" i="12"/>
  <c r="O1429" i="12"/>
  <c r="Q1429" i="12"/>
  <c r="R1429" i="12"/>
  <c r="K1365" i="12"/>
  <c r="L1365" i="12"/>
  <c r="P1365" i="12"/>
  <c r="O1365" i="12"/>
  <c r="Q1365" i="12"/>
  <c r="R1365" i="12"/>
  <c r="K1301" i="12"/>
  <c r="L1301" i="12"/>
  <c r="P1301" i="12"/>
  <c r="O1301" i="12"/>
  <c r="R1301" i="12"/>
  <c r="Q1301" i="12"/>
  <c r="K1237" i="12"/>
  <c r="L1237" i="12"/>
  <c r="P1237" i="12"/>
  <c r="O1237" i="12"/>
  <c r="R1237" i="12"/>
  <c r="Q1237" i="12"/>
  <c r="K1173" i="12"/>
  <c r="L1173" i="12"/>
  <c r="P1173" i="12"/>
  <c r="O1173" i="12"/>
  <c r="R1173" i="12"/>
  <c r="Q1173" i="12"/>
  <c r="K1109" i="12"/>
  <c r="L1109" i="12"/>
  <c r="P1109" i="12"/>
  <c r="O1109" i="12"/>
  <c r="Q1109" i="12"/>
  <c r="R1109" i="12"/>
  <c r="K1045" i="12"/>
  <c r="L1045" i="12"/>
  <c r="P1045" i="12"/>
  <c r="O1045" i="12"/>
  <c r="Q1045" i="12"/>
  <c r="R1045" i="12"/>
  <c r="K981" i="12"/>
  <c r="L981" i="12"/>
  <c r="P981" i="12"/>
  <c r="O981" i="12"/>
  <c r="Q981" i="12"/>
  <c r="R981" i="12"/>
  <c r="K917" i="12"/>
  <c r="L917" i="12"/>
  <c r="P917" i="12"/>
  <c r="O917" i="12"/>
  <c r="Q917" i="12"/>
  <c r="R917" i="12"/>
  <c r="K853" i="12"/>
  <c r="L853" i="12"/>
  <c r="P853" i="12"/>
  <c r="O853" i="12"/>
  <c r="Q853" i="12"/>
  <c r="R853" i="12"/>
  <c r="K789" i="12"/>
  <c r="L789" i="12"/>
  <c r="P789" i="12"/>
  <c r="O789" i="12"/>
  <c r="Q789" i="12"/>
  <c r="R789" i="12"/>
  <c r="K669" i="12"/>
  <c r="L669" i="12"/>
  <c r="P669" i="12"/>
  <c r="O669" i="12"/>
  <c r="Q669" i="12"/>
  <c r="R669" i="12"/>
  <c r="K413" i="12"/>
  <c r="L413" i="12"/>
  <c r="P413" i="12"/>
  <c r="O413" i="12"/>
  <c r="Q413" i="12"/>
  <c r="R413" i="12"/>
  <c r="K134" i="12"/>
  <c r="L134" i="12"/>
  <c r="P134" i="12"/>
  <c r="R134" i="12"/>
  <c r="O134" i="12"/>
  <c r="Q134" i="12"/>
  <c r="K1553" i="12"/>
  <c r="L1553" i="12"/>
  <c r="P1553" i="12"/>
  <c r="O1553" i="12"/>
  <c r="Q1553" i="12"/>
  <c r="R1553" i="12"/>
  <c r="L1489" i="12"/>
  <c r="K1489" i="12"/>
  <c r="P1489" i="12"/>
  <c r="O1489" i="12"/>
  <c r="Q1489" i="12"/>
  <c r="R1489" i="12"/>
  <c r="L1425" i="12"/>
  <c r="K1425" i="12"/>
  <c r="P1425" i="12"/>
  <c r="O1425" i="12"/>
  <c r="R1425" i="12"/>
  <c r="Q1425" i="12"/>
  <c r="L1361" i="12"/>
  <c r="K1361" i="12"/>
  <c r="P1361" i="12"/>
  <c r="O1361" i="12"/>
  <c r="R1361" i="12"/>
  <c r="Q1361" i="12"/>
  <c r="L1297" i="12"/>
  <c r="K1297" i="12"/>
  <c r="P1297" i="12"/>
  <c r="O1297" i="12"/>
  <c r="Q1297" i="12"/>
  <c r="R1297" i="12"/>
  <c r="K1233" i="12"/>
  <c r="L1233" i="12"/>
  <c r="P1233" i="12"/>
  <c r="O1233" i="12"/>
  <c r="Q1233" i="12"/>
  <c r="R1233" i="12"/>
  <c r="K1169" i="12"/>
  <c r="L1169" i="12"/>
  <c r="P1169" i="12"/>
  <c r="O1169" i="12"/>
  <c r="Q1169" i="12"/>
  <c r="R1169" i="12"/>
  <c r="K1105" i="12"/>
  <c r="L1105" i="12"/>
  <c r="P1105" i="12"/>
  <c r="O1105" i="12"/>
  <c r="Q1105" i="12"/>
  <c r="R1105" i="12"/>
  <c r="K1041" i="12"/>
  <c r="L1041" i="12"/>
  <c r="P1041" i="12"/>
  <c r="O1041" i="12"/>
  <c r="Q1041" i="12"/>
  <c r="R1041" i="12"/>
  <c r="K977" i="12"/>
  <c r="L977" i="12"/>
  <c r="P977" i="12"/>
  <c r="O977" i="12"/>
  <c r="Q977" i="12"/>
  <c r="R977" i="12"/>
  <c r="K913" i="12"/>
  <c r="L913" i="12"/>
  <c r="P913" i="12"/>
  <c r="O913" i="12"/>
  <c r="Q913" i="12"/>
  <c r="R913" i="12"/>
  <c r="K849" i="12"/>
  <c r="L849" i="12"/>
  <c r="P849" i="12"/>
  <c r="O849" i="12"/>
  <c r="Q849" i="12"/>
  <c r="R849" i="12"/>
  <c r="K785" i="12"/>
  <c r="L785" i="12"/>
  <c r="P785" i="12"/>
  <c r="O785" i="12"/>
  <c r="Q785" i="12"/>
  <c r="R785" i="12"/>
  <c r="K653" i="12"/>
  <c r="L653" i="12"/>
  <c r="P653" i="12"/>
  <c r="O653" i="12"/>
  <c r="Q653" i="12"/>
  <c r="R653" i="12"/>
  <c r="K397" i="12"/>
  <c r="L397" i="12"/>
  <c r="P397" i="12"/>
  <c r="O397" i="12"/>
  <c r="Q397" i="12"/>
  <c r="R397" i="12"/>
  <c r="K76" i="12"/>
  <c r="L76" i="12"/>
  <c r="O76" i="12"/>
  <c r="Q76" i="12"/>
  <c r="P76" i="12"/>
  <c r="R76" i="12"/>
  <c r="K1596" i="12"/>
  <c r="L1596" i="12"/>
  <c r="O1596" i="12"/>
  <c r="Q1596" i="12"/>
  <c r="P1596" i="12"/>
  <c r="R1596" i="12"/>
  <c r="K1580" i="12"/>
  <c r="L1580" i="12"/>
  <c r="O1580" i="12"/>
  <c r="Q1580" i="12"/>
  <c r="R1580" i="12"/>
  <c r="P1580" i="12"/>
  <c r="K1564" i="12"/>
  <c r="L1564" i="12"/>
  <c r="O1564" i="12"/>
  <c r="Q1564" i="12"/>
  <c r="P1564" i="12"/>
  <c r="R1564" i="12"/>
  <c r="K1548" i="12"/>
  <c r="L1548" i="12"/>
  <c r="O1548" i="12"/>
  <c r="Q1548" i="12"/>
  <c r="P1548" i="12"/>
  <c r="R1548" i="12"/>
  <c r="K1532" i="12"/>
  <c r="L1532" i="12"/>
  <c r="O1532" i="12"/>
  <c r="Q1532" i="12"/>
  <c r="R1532" i="12"/>
  <c r="P1532" i="12"/>
  <c r="K1516" i="12"/>
  <c r="L1516" i="12"/>
  <c r="O1516" i="12"/>
  <c r="Q1516" i="12"/>
  <c r="P1516" i="12"/>
  <c r="R1516" i="12"/>
  <c r="K1500" i="12"/>
  <c r="L1500" i="12"/>
  <c r="O1500" i="12"/>
  <c r="Q1500" i="12"/>
  <c r="R1500" i="12"/>
  <c r="P1500" i="12"/>
  <c r="K1484" i="12"/>
  <c r="L1484" i="12"/>
  <c r="O1484" i="12"/>
  <c r="Q1484" i="12"/>
  <c r="P1484" i="12"/>
  <c r="R1484" i="12"/>
  <c r="K1468" i="12"/>
  <c r="L1468" i="12"/>
  <c r="O1468" i="12"/>
  <c r="Q1468" i="12"/>
  <c r="R1468" i="12"/>
  <c r="P1468" i="12"/>
  <c r="K1452" i="12"/>
  <c r="L1452" i="12"/>
  <c r="O1452" i="12"/>
  <c r="Q1452" i="12"/>
  <c r="P1452" i="12"/>
  <c r="R1452" i="12"/>
  <c r="K1436" i="12"/>
  <c r="L1436" i="12"/>
  <c r="O1436" i="12"/>
  <c r="Q1436" i="12"/>
  <c r="R1436" i="12"/>
  <c r="P1436" i="12"/>
  <c r="K1420" i="12"/>
  <c r="L1420" i="12"/>
  <c r="O1420" i="12"/>
  <c r="Q1420" i="12"/>
  <c r="P1420" i="12"/>
  <c r="R1420" i="12"/>
  <c r="K1404" i="12"/>
  <c r="L1404" i="12"/>
  <c r="O1404" i="12"/>
  <c r="Q1404" i="12"/>
  <c r="R1404" i="12"/>
  <c r="P1404" i="12"/>
  <c r="K1388" i="12"/>
  <c r="L1388" i="12"/>
  <c r="O1388" i="12"/>
  <c r="Q1388" i="12"/>
  <c r="P1388" i="12"/>
  <c r="R1388" i="12"/>
  <c r="K1372" i="12"/>
  <c r="L1372" i="12"/>
  <c r="O1372" i="12"/>
  <c r="Q1372" i="12"/>
  <c r="R1372" i="12"/>
  <c r="P1372" i="12"/>
  <c r="K1356" i="12"/>
  <c r="L1356" i="12"/>
  <c r="O1356" i="12"/>
  <c r="Q1356" i="12"/>
  <c r="P1356" i="12"/>
  <c r="R1356" i="12"/>
  <c r="K1340" i="12"/>
  <c r="L1340" i="12"/>
  <c r="O1340" i="12"/>
  <c r="Q1340" i="12"/>
  <c r="R1340" i="12"/>
  <c r="P1340" i="12"/>
  <c r="K1324" i="12"/>
  <c r="L1324" i="12"/>
  <c r="O1324" i="12"/>
  <c r="Q1324" i="12"/>
  <c r="P1324" i="12"/>
  <c r="R1324" i="12"/>
  <c r="K1308" i="12"/>
  <c r="L1308" i="12"/>
  <c r="O1308" i="12"/>
  <c r="Q1308" i="12"/>
  <c r="R1308" i="12"/>
  <c r="P1308" i="12"/>
  <c r="K1292" i="12"/>
  <c r="L1292" i="12"/>
  <c r="O1292" i="12"/>
  <c r="Q1292" i="12"/>
  <c r="P1292" i="12"/>
  <c r="R1292" i="12"/>
  <c r="K1276" i="12"/>
  <c r="L1276" i="12"/>
  <c r="O1276" i="12"/>
  <c r="Q1276" i="12"/>
  <c r="R1276" i="12"/>
  <c r="P1276" i="12"/>
  <c r="K1260" i="12"/>
  <c r="L1260" i="12"/>
  <c r="O1260" i="12"/>
  <c r="Q1260" i="12"/>
  <c r="P1260" i="12"/>
  <c r="R1260" i="12"/>
  <c r="K1244" i="12"/>
  <c r="L1244" i="12"/>
  <c r="O1244" i="12"/>
  <c r="Q1244" i="12"/>
  <c r="R1244" i="12"/>
  <c r="P1244" i="12"/>
  <c r="K1228" i="12"/>
  <c r="L1228" i="12"/>
  <c r="O1228" i="12"/>
  <c r="Q1228" i="12"/>
  <c r="P1228" i="12"/>
  <c r="R1228" i="12"/>
  <c r="K1212" i="12"/>
  <c r="L1212" i="12"/>
  <c r="O1212" i="12"/>
  <c r="Q1212" i="12"/>
  <c r="R1212" i="12"/>
  <c r="P1212" i="12"/>
  <c r="K1196" i="12"/>
  <c r="L1196" i="12"/>
  <c r="O1196" i="12"/>
  <c r="Q1196" i="12"/>
  <c r="P1196" i="12"/>
  <c r="R1196" i="12"/>
  <c r="K1180" i="12"/>
  <c r="L1180" i="12"/>
  <c r="O1180" i="12"/>
  <c r="Q1180" i="12"/>
  <c r="R1180" i="12"/>
  <c r="P1180" i="12"/>
  <c r="K1164" i="12"/>
  <c r="L1164" i="12"/>
  <c r="O1164" i="12"/>
  <c r="Q1164" i="12"/>
  <c r="P1164" i="12"/>
  <c r="R1164" i="12"/>
  <c r="K1148" i="12"/>
  <c r="L1148" i="12"/>
  <c r="O1148" i="12"/>
  <c r="Q1148" i="12"/>
  <c r="R1148" i="12"/>
  <c r="P1148" i="12"/>
  <c r="K1132" i="12"/>
  <c r="L1132" i="12"/>
  <c r="O1132" i="12"/>
  <c r="Q1132" i="12"/>
  <c r="P1132" i="12"/>
  <c r="R1132" i="12"/>
  <c r="K1116" i="12"/>
  <c r="L1116" i="12"/>
  <c r="O1116" i="12"/>
  <c r="Q1116" i="12"/>
  <c r="R1116" i="12"/>
  <c r="P1116" i="12"/>
  <c r="K1100" i="12"/>
  <c r="L1100" i="12"/>
  <c r="O1100" i="12"/>
  <c r="Q1100" i="12"/>
  <c r="P1100" i="12"/>
  <c r="R1100" i="12"/>
  <c r="K1084" i="12"/>
  <c r="L1084" i="12"/>
  <c r="O1084" i="12"/>
  <c r="Q1084" i="12"/>
  <c r="P1084" i="12"/>
  <c r="R1084" i="12"/>
  <c r="K1068" i="12"/>
  <c r="L1068" i="12"/>
  <c r="O1068" i="12"/>
  <c r="Q1068" i="12"/>
  <c r="R1068" i="12"/>
  <c r="P1068" i="12"/>
  <c r="K1052" i="12"/>
  <c r="L1052" i="12"/>
  <c r="O1052" i="12"/>
  <c r="Q1052" i="12"/>
  <c r="P1052" i="12"/>
  <c r="R1052" i="12"/>
  <c r="K1036" i="12"/>
  <c r="L1036" i="12"/>
  <c r="O1036" i="12"/>
  <c r="Q1036" i="12"/>
  <c r="R1036" i="12"/>
  <c r="P1036" i="12"/>
  <c r="K1020" i="12"/>
  <c r="L1020" i="12"/>
  <c r="O1020" i="12"/>
  <c r="Q1020" i="12"/>
  <c r="P1020" i="12"/>
  <c r="R1020" i="12"/>
  <c r="K1004" i="12"/>
  <c r="L1004" i="12"/>
  <c r="O1004" i="12"/>
  <c r="Q1004" i="12"/>
  <c r="R1004" i="12"/>
  <c r="P1004" i="12"/>
  <c r="K988" i="12"/>
  <c r="L988" i="12"/>
  <c r="O988" i="12"/>
  <c r="Q988" i="12"/>
  <c r="P988" i="12"/>
  <c r="R988" i="12"/>
  <c r="K972" i="12"/>
  <c r="L972" i="12"/>
  <c r="O972" i="12"/>
  <c r="Q972" i="12"/>
  <c r="R972" i="12"/>
  <c r="P972" i="12"/>
  <c r="K956" i="12"/>
  <c r="L956" i="12"/>
  <c r="O956" i="12"/>
  <c r="Q956" i="12"/>
  <c r="P956" i="12"/>
  <c r="R956" i="12"/>
  <c r="K940" i="12"/>
  <c r="L940" i="12"/>
  <c r="O940" i="12"/>
  <c r="Q940" i="12"/>
  <c r="R940" i="12"/>
  <c r="P940" i="12"/>
  <c r="K924" i="12"/>
  <c r="L924" i="12"/>
  <c r="O924" i="12"/>
  <c r="Q924" i="12"/>
  <c r="P924" i="12"/>
  <c r="R924" i="12"/>
  <c r="K908" i="12"/>
  <c r="L908" i="12"/>
  <c r="O908" i="12"/>
  <c r="Q908" i="12"/>
  <c r="R908" i="12"/>
  <c r="P908" i="12"/>
  <c r="K892" i="12"/>
  <c r="L892" i="12"/>
  <c r="O892" i="12"/>
  <c r="Q892" i="12"/>
  <c r="P892" i="12"/>
  <c r="R892" i="12"/>
  <c r="K876" i="12"/>
  <c r="L876" i="12"/>
  <c r="O876" i="12"/>
  <c r="Q876" i="12"/>
  <c r="R876" i="12"/>
  <c r="P876" i="12"/>
  <c r="K860" i="12"/>
  <c r="L860" i="12"/>
  <c r="O860" i="12"/>
  <c r="Q860" i="12"/>
  <c r="P860" i="12"/>
  <c r="R860" i="12"/>
  <c r="K844" i="12"/>
  <c r="L844" i="12"/>
  <c r="O844" i="12"/>
  <c r="Q844" i="12"/>
  <c r="R844" i="12"/>
  <c r="P844" i="12"/>
  <c r="K828" i="12"/>
  <c r="L828" i="12"/>
  <c r="O828" i="12"/>
  <c r="Q828" i="12"/>
  <c r="P828" i="12"/>
  <c r="R828" i="12"/>
  <c r="K812" i="12"/>
  <c r="L812" i="12"/>
  <c r="O812" i="12"/>
  <c r="Q812" i="12"/>
  <c r="R812" i="12"/>
  <c r="P812" i="12"/>
  <c r="K796" i="12"/>
  <c r="L796" i="12"/>
  <c r="O796" i="12"/>
  <c r="Q796" i="12"/>
  <c r="P796" i="12"/>
  <c r="R796" i="12"/>
  <c r="K780" i="12"/>
  <c r="L780" i="12"/>
  <c r="O780" i="12"/>
  <c r="Q780" i="12"/>
  <c r="R780" i="12"/>
  <c r="P780" i="12"/>
  <c r="K751" i="12"/>
  <c r="L751" i="12"/>
  <c r="O751" i="12"/>
  <c r="Q751" i="12"/>
  <c r="P751" i="12"/>
  <c r="R751" i="12"/>
  <c r="K719" i="12"/>
  <c r="O719" i="12"/>
  <c r="Q719" i="12"/>
  <c r="L719" i="12"/>
  <c r="P719" i="12"/>
  <c r="R719" i="12"/>
  <c r="K687" i="12"/>
  <c r="L687" i="12"/>
  <c r="O687" i="12"/>
  <c r="Q687" i="12"/>
  <c r="P687" i="12"/>
  <c r="R687" i="12"/>
  <c r="K633" i="12"/>
  <c r="L633" i="12"/>
  <c r="P633" i="12"/>
  <c r="O633" i="12"/>
  <c r="Q633" i="12"/>
  <c r="R633" i="12"/>
  <c r="K569" i="12"/>
  <c r="L569" i="12"/>
  <c r="P569" i="12"/>
  <c r="O569" i="12"/>
  <c r="Q569" i="12"/>
  <c r="R569" i="12"/>
  <c r="K505" i="12"/>
  <c r="L505" i="12"/>
  <c r="P505" i="12"/>
  <c r="O505" i="12"/>
  <c r="Q505" i="12"/>
  <c r="R505" i="12"/>
  <c r="K441" i="12"/>
  <c r="L441" i="12"/>
  <c r="P441" i="12"/>
  <c r="O441" i="12"/>
  <c r="Q441" i="12"/>
  <c r="R441" i="12"/>
  <c r="K377" i="12"/>
  <c r="L377" i="12"/>
  <c r="P377" i="12"/>
  <c r="O377" i="12"/>
  <c r="Q377" i="12"/>
  <c r="R377" i="12"/>
  <c r="K313" i="12"/>
  <c r="L313" i="12"/>
  <c r="P313" i="12"/>
  <c r="O313" i="12"/>
  <c r="Q313" i="12"/>
  <c r="R313" i="12"/>
  <c r="K249" i="12"/>
  <c r="L249" i="12"/>
  <c r="P249" i="12"/>
  <c r="O249" i="12"/>
  <c r="Q249" i="12"/>
  <c r="R249" i="12"/>
  <c r="K185" i="12"/>
  <c r="L185" i="12"/>
  <c r="P185" i="12"/>
  <c r="O185" i="12"/>
  <c r="Q185" i="12"/>
  <c r="R185" i="12"/>
  <c r="K1607" i="12"/>
  <c r="L1607" i="12"/>
  <c r="O1607" i="12"/>
  <c r="P1607" i="12"/>
  <c r="Q1607" i="12"/>
  <c r="R1607" i="12"/>
  <c r="K1591" i="12"/>
  <c r="L1591" i="12"/>
  <c r="O1591" i="12"/>
  <c r="P1591" i="12"/>
  <c r="R1591" i="12"/>
  <c r="Q1591" i="12"/>
  <c r="K1575" i="12"/>
  <c r="L1575" i="12"/>
  <c r="O1575" i="12"/>
  <c r="P1575" i="12"/>
  <c r="R1575" i="12"/>
  <c r="Q1575" i="12"/>
  <c r="K1559" i="12"/>
  <c r="L1559" i="12"/>
  <c r="O1559" i="12"/>
  <c r="P1559" i="12"/>
  <c r="Q1559" i="12"/>
  <c r="R1559" i="12"/>
  <c r="K1543" i="12"/>
  <c r="L1543" i="12"/>
  <c r="O1543" i="12"/>
  <c r="P1543" i="12"/>
  <c r="R1543" i="12"/>
  <c r="Q1543" i="12"/>
  <c r="K1527" i="12"/>
  <c r="L1527" i="12"/>
  <c r="O1527" i="12"/>
  <c r="P1527" i="12"/>
  <c r="R1527" i="12"/>
  <c r="Q1527" i="12"/>
  <c r="K1511" i="12"/>
  <c r="L1511" i="12"/>
  <c r="O1511" i="12"/>
  <c r="P1511" i="12"/>
  <c r="R1511" i="12"/>
  <c r="Q1511" i="12"/>
  <c r="K1495" i="12"/>
  <c r="L1495" i="12"/>
  <c r="O1495" i="12"/>
  <c r="P1495" i="12"/>
  <c r="R1495" i="12"/>
  <c r="Q1495" i="12"/>
  <c r="K1479" i="12"/>
  <c r="L1479" i="12"/>
  <c r="O1479" i="12"/>
  <c r="P1479" i="12"/>
  <c r="R1479" i="12"/>
  <c r="Q1479" i="12"/>
  <c r="K1463" i="12"/>
  <c r="L1463" i="12"/>
  <c r="O1463" i="12"/>
  <c r="P1463" i="12"/>
  <c r="Q1463" i="12"/>
  <c r="R1463" i="12"/>
  <c r="K1447" i="12"/>
  <c r="L1447" i="12"/>
  <c r="O1447" i="12"/>
  <c r="P1447" i="12"/>
  <c r="Q1447" i="12"/>
  <c r="R1447" i="12"/>
  <c r="K1431" i="12"/>
  <c r="L1431" i="12"/>
  <c r="O1431" i="12"/>
  <c r="P1431" i="12"/>
  <c r="R1431" i="12"/>
  <c r="Q1431" i="12"/>
  <c r="K1415" i="12"/>
  <c r="L1415" i="12"/>
  <c r="O1415" i="12"/>
  <c r="P1415" i="12"/>
  <c r="Q1415" i="12"/>
  <c r="R1415" i="12"/>
  <c r="K1399" i="12"/>
  <c r="L1399" i="12"/>
  <c r="O1399" i="12"/>
  <c r="P1399" i="12"/>
  <c r="Q1399" i="12"/>
  <c r="R1399" i="12"/>
  <c r="K1383" i="12"/>
  <c r="L1383" i="12"/>
  <c r="O1383" i="12"/>
  <c r="P1383" i="12"/>
  <c r="R1383" i="12"/>
  <c r="Q1383" i="12"/>
  <c r="K1367" i="12"/>
  <c r="L1367" i="12"/>
  <c r="O1367" i="12"/>
  <c r="P1367" i="12"/>
  <c r="R1367" i="12"/>
  <c r="Q1367" i="12"/>
  <c r="K1351" i="12"/>
  <c r="L1351" i="12"/>
  <c r="O1351" i="12"/>
  <c r="P1351" i="12"/>
  <c r="Q1351" i="12"/>
  <c r="R1351" i="12"/>
  <c r="K1335" i="12"/>
  <c r="L1335" i="12"/>
  <c r="O1335" i="12"/>
  <c r="P1335" i="12"/>
  <c r="R1335" i="12"/>
  <c r="Q1335" i="12"/>
  <c r="K1319" i="12"/>
  <c r="L1319" i="12"/>
  <c r="O1319" i="12"/>
  <c r="P1319" i="12"/>
  <c r="Q1319" i="12"/>
  <c r="R1319" i="12"/>
  <c r="K1303" i="12"/>
  <c r="L1303" i="12"/>
  <c r="O1303" i="12"/>
  <c r="P1303" i="12"/>
  <c r="R1303" i="12"/>
  <c r="Q1303" i="12"/>
  <c r="K1287" i="12"/>
  <c r="L1287" i="12"/>
  <c r="O1287" i="12"/>
  <c r="P1287" i="12"/>
  <c r="R1287" i="12"/>
  <c r="Q1287" i="12"/>
  <c r="K1271" i="12"/>
  <c r="L1271" i="12"/>
  <c r="O1271" i="12"/>
  <c r="P1271" i="12"/>
  <c r="Q1271" i="12"/>
  <c r="R1271" i="12"/>
  <c r="K1255" i="12"/>
  <c r="L1255" i="12"/>
  <c r="O1255" i="12"/>
  <c r="P1255" i="12"/>
  <c r="R1255" i="12"/>
  <c r="Q1255" i="12"/>
  <c r="K1239" i="12"/>
  <c r="L1239" i="12"/>
  <c r="O1239" i="12"/>
  <c r="P1239" i="12"/>
  <c r="R1239" i="12"/>
  <c r="Q1239" i="12"/>
  <c r="K1223" i="12"/>
  <c r="L1223" i="12"/>
  <c r="O1223" i="12"/>
  <c r="P1223" i="12"/>
  <c r="R1223" i="12"/>
  <c r="Q1223" i="12"/>
  <c r="K1207" i="12"/>
  <c r="L1207" i="12"/>
  <c r="O1207" i="12"/>
  <c r="P1207" i="12"/>
  <c r="R1207" i="12"/>
  <c r="Q1207" i="12"/>
  <c r="K1191" i="12"/>
  <c r="L1191" i="12"/>
  <c r="O1191" i="12"/>
  <c r="P1191" i="12"/>
  <c r="R1191" i="12"/>
  <c r="Q1191" i="12"/>
  <c r="K1175" i="12"/>
  <c r="L1175" i="12"/>
  <c r="O1175" i="12"/>
  <c r="P1175" i="12"/>
  <c r="Q1175" i="12"/>
  <c r="R1175" i="12"/>
  <c r="K1159" i="12"/>
  <c r="L1159" i="12"/>
  <c r="O1159" i="12"/>
  <c r="P1159" i="12"/>
  <c r="R1159" i="12"/>
  <c r="Q1159" i="12"/>
  <c r="K1143" i="12"/>
  <c r="L1143" i="12"/>
  <c r="O1143" i="12"/>
  <c r="P1143" i="12"/>
  <c r="Q1143" i="12"/>
  <c r="R1143" i="12"/>
  <c r="K1127" i="12"/>
  <c r="L1127" i="12"/>
  <c r="O1127" i="12"/>
  <c r="P1127" i="12"/>
  <c r="R1127" i="12"/>
  <c r="Q1127" i="12"/>
  <c r="K1111" i="12"/>
  <c r="L1111" i="12"/>
  <c r="O1111" i="12"/>
  <c r="P1111" i="12"/>
  <c r="R1111" i="12"/>
  <c r="Q1111" i="12"/>
  <c r="K1095" i="12"/>
  <c r="L1095" i="12"/>
  <c r="O1095" i="12"/>
  <c r="P1095" i="12"/>
  <c r="Q1095" i="12"/>
  <c r="R1095" i="12"/>
  <c r="K1079" i="12"/>
  <c r="L1079" i="12"/>
  <c r="O1079" i="12"/>
  <c r="P1079" i="12"/>
  <c r="Q1079" i="12"/>
  <c r="R1079" i="12"/>
  <c r="K1063" i="12"/>
  <c r="L1063" i="12"/>
  <c r="O1063" i="12"/>
  <c r="Q1063" i="12"/>
  <c r="P1063" i="12"/>
  <c r="R1063" i="12"/>
  <c r="K1047" i="12"/>
  <c r="L1047" i="12"/>
  <c r="O1047" i="12"/>
  <c r="Q1047" i="12"/>
  <c r="P1047" i="12"/>
  <c r="R1047" i="12"/>
  <c r="K1031" i="12"/>
  <c r="L1031" i="12"/>
  <c r="O1031" i="12"/>
  <c r="Q1031" i="12"/>
  <c r="P1031" i="12"/>
  <c r="R1031" i="12"/>
  <c r="K1015" i="12"/>
  <c r="L1015" i="12"/>
  <c r="O1015" i="12"/>
  <c r="Q1015" i="12"/>
  <c r="P1015" i="12"/>
  <c r="R1015" i="12"/>
  <c r="K999" i="12"/>
  <c r="L999" i="12"/>
  <c r="O999" i="12"/>
  <c r="Q999" i="12"/>
  <c r="P999" i="12"/>
  <c r="R999" i="12"/>
  <c r="K983" i="12"/>
  <c r="L983" i="12"/>
  <c r="O983" i="12"/>
  <c r="Q983" i="12"/>
  <c r="P983" i="12"/>
  <c r="R983" i="12"/>
  <c r="K967" i="12"/>
  <c r="L967" i="12"/>
  <c r="O967" i="12"/>
  <c r="Q967" i="12"/>
  <c r="P967" i="12"/>
  <c r="R967" i="12"/>
  <c r="K951" i="12"/>
  <c r="L951" i="12"/>
  <c r="O951" i="12"/>
  <c r="Q951" i="12"/>
  <c r="P951" i="12"/>
  <c r="R951" i="12"/>
  <c r="K935" i="12"/>
  <c r="L935" i="12"/>
  <c r="O935" i="12"/>
  <c r="Q935" i="12"/>
  <c r="P935" i="12"/>
  <c r="R935" i="12"/>
  <c r="K919" i="12"/>
  <c r="L919" i="12"/>
  <c r="O919" i="12"/>
  <c r="Q919" i="12"/>
  <c r="P919" i="12"/>
  <c r="R919" i="12"/>
  <c r="K903" i="12"/>
  <c r="L903" i="12"/>
  <c r="O903" i="12"/>
  <c r="Q903" i="12"/>
  <c r="P903" i="12"/>
  <c r="R903" i="12"/>
  <c r="K887" i="12"/>
  <c r="L887" i="12"/>
  <c r="O887" i="12"/>
  <c r="Q887" i="12"/>
  <c r="P887" i="12"/>
  <c r="R887" i="12"/>
  <c r="K871" i="12"/>
  <c r="L871" i="12"/>
  <c r="O871" i="12"/>
  <c r="Q871" i="12"/>
  <c r="P871" i="12"/>
  <c r="R871" i="12"/>
  <c r="K855" i="12"/>
  <c r="L855" i="12"/>
  <c r="O855" i="12"/>
  <c r="Q855" i="12"/>
  <c r="P855" i="12"/>
  <c r="R855" i="12"/>
  <c r="K839" i="12"/>
  <c r="L839" i="12"/>
  <c r="O839" i="12"/>
  <c r="Q839" i="12"/>
  <c r="P839" i="12"/>
  <c r="R839" i="12"/>
  <c r="K823" i="12"/>
  <c r="L823" i="12"/>
  <c r="O823" i="12"/>
  <c r="Q823" i="12"/>
  <c r="P823" i="12"/>
  <c r="R823" i="12"/>
  <c r="K807" i="12"/>
  <c r="L807" i="12"/>
  <c r="O807" i="12"/>
  <c r="Q807" i="12"/>
  <c r="P807" i="12"/>
  <c r="R807" i="12"/>
  <c r="K791" i="12"/>
  <c r="L791" i="12"/>
  <c r="O791" i="12"/>
  <c r="Q791" i="12"/>
  <c r="P791" i="12"/>
  <c r="R791" i="12"/>
  <c r="K773" i="12"/>
  <c r="L773" i="12"/>
  <c r="P773" i="12"/>
  <c r="O773" i="12"/>
  <c r="Q773" i="12"/>
  <c r="R773" i="12"/>
  <c r="K741" i="12"/>
  <c r="L741" i="12"/>
  <c r="P741" i="12"/>
  <c r="O741" i="12"/>
  <c r="Q741" i="12"/>
  <c r="R741" i="12"/>
  <c r="K709" i="12"/>
  <c r="L709" i="12"/>
  <c r="P709" i="12"/>
  <c r="O709" i="12"/>
  <c r="Q709" i="12"/>
  <c r="R709" i="12"/>
  <c r="K677" i="12"/>
  <c r="L677" i="12"/>
  <c r="P677" i="12"/>
  <c r="O677" i="12"/>
  <c r="Q677" i="12"/>
  <c r="R677" i="12"/>
  <c r="K613" i="12"/>
  <c r="L613" i="12"/>
  <c r="P613" i="12"/>
  <c r="O613" i="12"/>
  <c r="Q613" i="12"/>
  <c r="R613" i="12"/>
  <c r="K549" i="12"/>
  <c r="L549" i="12"/>
  <c r="P549" i="12"/>
  <c r="O549" i="12"/>
  <c r="Q549" i="12"/>
  <c r="R549" i="12"/>
  <c r="K485" i="12"/>
  <c r="L485" i="12"/>
  <c r="P485" i="12"/>
  <c r="O485" i="12"/>
  <c r="Q485" i="12"/>
  <c r="R485" i="12"/>
  <c r="K421" i="12"/>
  <c r="L421" i="12"/>
  <c r="P421" i="12"/>
  <c r="O421" i="12"/>
  <c r="Q421" i="12"/>
  <c r="R421" i="12"/>
  <c r="K357" i="12"/>
  <c r="L357" i="12"/>
  <c r="P357" i="12"/>
  <c r="O357" i="12"/>
  <c r="Q357" i="12"/>
  <c r="R357" i="12"/>
  <c r="K293" i="12"/>
  <c r="L293" i="12"/>
  <c r="P293" i="12"/>
  <c r="O293" i="12"/>
  <c r="Q293" i="12"/>
  <c r="R293" i="12"/>
  <c r="K229" i="12"/>
  <c r="L229" i="12"/>
  <c r="P229" i="12"/>
  <c r="O229" i="12"/>
  <c r="Q229" i="12"/>
  <c r="R229" i="12"/>
  <c r="K150" i="12"/>
  <c r="L150" i="12"/>
  <c r="P150" i="12"/>
  <c r="R150" i="12"/>
  <c r="O150" i="12"/>
  <c r="Q150" i="12"/>
  <c r="K1602" i="12"/>
  <c r="L1602" i="12"/>
  <c r="P1602" i="12"/>
  <c r="O1602" i="12"/>
  <c r="R1602" i="12"/>
  <c r="Q1602" i="12"/>
  <c r="K1586" i="12"/>
  <c r="L1586" i="12"/>
  <c r="P1586" i="12"/>
  <c r="O1586" i="12"/>
  <c r="R1586" i="12"/>
  <c r="Q1586" i="12"/>
  <c r="K1570" i="12"/>
  <c r="L1570" i="12"/>
  <c r="P1570" i="12"/>
  <c r="O1570" i="12"/>
  <c r="R1570" i="12"/>
  <c r="Q1570" i="12"/>
  <c r="K1554" i="12"/>
  <c r="L1554" i="12"/>
  <c r="P1554" i="12"/>
  <c r="O1554" i="12"/>
  <c r="R1554" i="12"/>
  <c r="Q1554" i="12"/>
  <c r="K1538" i="12"/>
  <c r="L1538" i="12"/>
  <c r="P1538" i="12"/>
  <c r="O1538" i="12"/>
  <c r="R1538" i="12"/>
  <c r="Q1538" i="12"/>
  <c r="K1522" i="12"/>
  <c r="L1522" i="12"/>
  <c r="P1522" i="12"/>
  <c r="O1522" i="12"/>
  <c r="R1522" i="12"/>
  <c r="Q1522" i="12"/>
  <c r="K1506" i="12"/>
  <c r="L1506" i="12"/>
  <c r="P1506" i="12"/>
  <c r="O1506" i="12"/>
  <c r="R1506" i="12"/>
  <c r="Q1506" i="12"/>
  <c r="K1490" i="12"/>
  <c r="L1490" i="12"/>
  <c r="P1490" i="12"/>
  <c r="O1490" i="12"/>
  <c r="R1490" i="12"/>
  <c r="Q1490" i="12"/>
  <c r="K1474" i="12"/>
  <c r="L1474" i="12"/>
  <c r="P1474" i="12"/>
  <c r="O1474" i="12"/>
  <c r="R1474" i="12"/>
  <c r="Q1474" i="12"/>
  <c r="K1458" i="12"/>
  <c r="L1458" i="12"/>
  <c r="P1458" i="12"/>
  <c r="O1458" i="12"/>
  <c r="R1458" i="12"/>
  <c r="Q1458" i="12"/>
  <c r="K1442" i="12"/>
  <c r="L1442" i="12"/>
  <c r="P1442" i="12"/>
  <c r="O1442" i="12"/>
  <c r="R1442" i="12"/>
  <c r="Q1442" i="12"/>
  <c r="K1426" i="12"/>
  <c r="L1426" i="12"/>
  <c r="P1426" i="12"/>
  <c r="O1426" i="12"/>
  <c r="R1426" i="12"/>
  <c r="Q1426" i="12"/>
  <c r="K1410" i="12"/>
  <c r="L1410" i="12"/>
  <c r="P1410" i="12"/>
  <c r="O1410" i="12"/>
  <c r="R1410" i="12"/>
  <c r="Q1410" i="12"/>
  <c r="K1394" i="12"/>
  <c r="L1394" i="12"/>
  <c r="P1394" i="12"/>
  <c r="O1394" i="12"/>
  <c r="R1394" i="12"/>
  <c r="Q1394" i="12"/>
  <c r="K1378" i="12"/>
  <c r="L1378" i="12"/>
  <c r="P1378" i="12"/>
  <c r="O1378" i="12"/>
  <c r="R1378" i="12"/>
  <c r="Q1378" i="12"/>
  <c r="K1362" i="12"/>
  <c r="L1362" i="12"/>
  <c r="P1362" i="12"/>
  <c r="O1362" i="12"/>
  <c r="R1362" i="12"/>
  <c r="Q1362" i="12"/>
  <c r="K1346" i="12"/>
  <c r="L1346" i="12"/>
  <c r="P1346" i="12"/>
  <c r="O1346" i="12"/>
  <c r="R1346" i="12"/>
  <c r="Q1346" i="12"/>
  <c r="K1330" i="12"/>
  <c r="L1330" i="12"/>
  <c r="P1330" i="12"/>
  <c r="O1330" i="12"/>
  <c r="R1330" i="12"/>
  <c r="Q1330" i="12"/>
  <c r="K1314" i="12"/>
  <c r="L1314" i="12"/>
  <c r="P1314" i="12"/>
  <c r="O1314" i="12"/>
  <c r="R1314" i="12"/>
  <c r="Q1314" i="12"/>
  <c r="K1298" i="12"/>
  <c r="L1298" i="12"/>
  <c r="P1298" i="12"/>
  <c r="O1298" i="12"/>
  <c r="R1298" i="12"/>
  <c r="Q1298" i="12"/>
  <c r="K1282" i="12"/>
  <c r="L1282" i="12"/>
  <c r="P1282" i="12"/>
  <c r="O1282" i="12"/>
  <c r="R1282" i="12"/>
  <c r="Q1282" i="12"/>
  <c r="K1266" i="12"/>
  <c r="L1266" i="12"/>
  <c r="P1266" i="12"/>
  <c r="O1266" i="12"/>
  <c r="R1266" i="12"/>
  <c r="Q1266" i="12"/>
  <c r="K1250" i="12"/>
  <c r="L1250" i="12"/>
  <c r="P1250" i="12"/>
  <c r="O1250" i="12"/>
  <c r="R1250" i="12"/>
  <c r="Q1250" i="12"/>
  <c r="K1234" i="12"/>
  <c r="L1234" i="12"/>
  <c r="P1234" i="12"/>
  <c r="O1234" i="12"/>
  <c r="R1234" i="12"/>
  <c r="Q1234" i="12"/>
  <c r="K1218" i="12"/>
  <c r="L1218" i="12"/>
  <c r="P1218" i="12"/>
  <c r="O1218" i="12"/>
  <c r="R1218" i="12"/>
  <c r="Q1218" i="12"/>
  <c r="K1202" i="12"/>
  <c r="L1202" i="12"/>
  <c r="P1202" i="12"/>
  <c r="O1202" i="12"/>
  <c r="R1202" i="12"/>
  <c r="Q1202" i="12"/>
  <c r="K1186" i="12"/>
  <c r="L1186" i="12"/>
  <c r="P1186" i="12"/>
  <c r="O1186" i="12"/>
  <c r="R1186" i="12"/>
  <c r="Q1186" i="12"/>
  <c r="K1170" i="12"/>
  <c r="L1170" i="12"/>
  <c r="P1170" i="12"/>
  <c r="O1170" i="12"/>
  <c r="R1170" i="12"/>
  <c r="Q1170" i="12"/>
  <c r="K1154" i="12"/>
  <c r="L1154" i="12"/>
  <c r="P1154" i="12"/>
  <c r="O1154" i="12"/>
  <c r="R1154" i="12"/>
  <c r="Q1154" i="12"/>
  <c r="K1138" i="12"/>
  <c r="L1138" i="12"/>
  <c r="P1138" i="12"/>
  <c r="O1138" i="12"/>
  <c r="R1138" i="12"/>
  <c r="Q1138" i="12"/>
  <c r="K1122" i="12"/>
  <c r="L1122" i="12"/>
  <c r="P1122" i="12"/>
  <c r="O1122" i="12"/>
  <c r="R1122" i="12"/>
  <c r="Q1122" i="12"/>
  <c r="K1106" i="12"/>
  <c r="L1106" i="12"/>
  <c r="P1106" i="12"/>
  <c r="O1106" i="12"/>
  <c r="R1106" i="12"/>
  <c r="Q1106" i="12"/>
  <c r="K1090" i="12"/>
  <c r="L1090" i="12"/>
  <c r="P1090" i="12"/>
  <c r="O1090" i="12"/>
  <c r="R1090" i="12"/>
  <c r="Q1090" i="12"/>
  <c r="K1074" i="12"/>
  <c r="L1074" i="12"/>
  <c r="P1074" i="12"/>
  <c r="O1074" i="12"/>
  <c r="R1074" i="12"/>
  <c r="Q1074" i="12"/>
  <c r="K1058" i="12"/>
  <c r="L1058" i="12"/>
  <c r="P1058" i="12"/>
  <c r="O1058" i="12"/>
  <c r="Q1058" i="12"/>
  <c r="R1058" i="12"/>
  <c r="K1042" i="12"/>
  <c r="L1042" i="12"/>
  <c r="P1042" i="12"/>
  <c r="O1042" i="12"/>
  <c r="Q1042" i="12"/>
  <c r="R1042" i="12"/>
  <c r="K1026" i="12"/>
  <c r="L1026" i="12"/>
  <c r="P1026" i="12"/>
  <c r="O1026" i="12"/>
  <c r="Q1026" i="12"/>
  <c r="R1026" i="12"/>
  <c r="K1010" i="12"/>
  <c r="L1010" i="12"/>
  <c r="P1010" i="12"/>
  <c r="O1010" i="12"/>
  <c r="Q1010" i="12"/>
  <c r="R1010" i="12"/>
  <c r="K994" i="12"/>
  <c r="L994" i="12"/>
  <c r="P994" i="12"/>
  <c r="O994" i="12"/>
  <c r="Q994" i="12"/>
  <c r="R994" i="12"/>
  <c r="K978" i="12"/>
  <c r="L978" i="12"/>
  <c r="P978" i="12"/>
  <c r="O978" i="12"/>
  <c r="Q978" i="12"/>
  <c r="R978" i="12"/>
  <c r="K962" i="12"/>
  <c r="L962" i="12"/>
  <c r="P962" i="12"/>
  <c r="O962" i="12"/>
  <c r="Q962" i="12"/>
  <c r="R962" i="12"/>
  <c r="K946" i="12"/>
  <c r="L946" i="12"/>
  <c r="P946" i="12"/>
  <c r="O946" i="12"/>
  <c r="Q946" i="12"/>
  <c r="R946" i="12"/>
  <c r="K930" i="12"/>
  <c r="L930" i="12"/>
  <c r="P930" i="12"/>
  <c r="O930" i="12"/>
  <c r="Q930" i="12"/>
  <c r="R930" i="12"/>
  <c r="K914" i="12"/>
  <c r="L914" i="12"/>
  <c r="P914" i="12"/>
  <c r="O914" i="12"/>
  <c r="Q914" i="12"/>
  <c r="R914" i="12"/>
  <c r="K898" i="12"/>
  <c r="L898" i="12"/>
  <c r="P898" i="12"/>
  <c r="O898" i="12"/>
  <c r="Q898" i="12"/>
  <c r="R898" i="12"/>
  <c r="K882" i="12"/>
  <c r="L882" i="12"/>
  <c r="P882" i="12"/>
  <c r="O882" i="12"/>
  <c r="Q882" i="12"/>
  <c r="R882" i="12"/>
  <c r="K866" i="12"/>
  <c r="L866" i="12"/>
  <c r="P866" i="12"/>
  <c r="O866" i="12"/>
  <c r="Q866" i="12"/>
  <c r="R866" i="12"/>
  <c r="K850" i="12"/>
  <c r="L850" i="12"/>
  <c r="P850" i="12"/>
  <c r="O850" i="12"/>
  <c r="Q850" i="12"/>
  <c r="R850" i="12"/>
  <c r="K834" i="12"/>
  <c r="L834" i="12"/>
  <c r="P834" i="12"/>
  <c r="O834" i="12"/>
  <c r="Q834" i="12"/>
  <c r="R834" i="12"/>
  <c r="K818" i="12"/>
  <c r="L818" i="12"/>
  <c r="P818" i="12"/>
  <c r="O818" i="12"/>
  <c r="Q818" i="12"/>
  <c r="R818" i="12"/>
  <c r="K802" i="12"/>
  <c r="L802" i="12"/>
  <c r="P802" i="12"/>
  <c r="O802" i="12"/>
  <c r="Q802" i="12"/>
  <c r="R802" i="12"/>
  <c r="K786" i="12"/>
  <c r="L786" i="12"/>
  <c r="P786" i="12"/>
  <c r="O786" i="12"/>
  <c r="Q786" i="12"/>
  <c r="R786" i="12"/>
  <c r="K763" i="12"/>
  <c r="L763" i="12"/>
  <c r="O763" i="12"/>
  <c r="Q763" i="12"/>
  <c r="P763" i="12"/>
  <c r="R763" i="12"/>
  <c r="K731" i="12"/>
  <c r="L731" i="12"/>
  <c r="O731" i="12"/>
  <c r="Q731" i="12"/>
  <c r="P731" i="12"/>
  <c r="R731" i="12"/>
  <c r="K699" i="12"/>
  <c r="L699" i="12"/>
  <c r="O699" i="12"/>
  <c r="Q699" i="12"/>
  <c r="P699" i="12"/>
  <c r="R699" i="12"/>
  <c r="K657" i="12"/>
  <c r="L657" i="12"/>
  <c r="P657" i="12"/>
  <c r="O657" i="12"/>
  <c r="Q657" i="12"/>
  <c r="R657" i="12"/>
  <c r="K593" i="12"/>
  <c r="L593" i="12"/>
  <c r="P593" i="12"/>
  <c r="O593" i="12"/>
  <c r="Q593" i="12"/>
  <c r="R593" i="12"/>
  <c r="K529" i="12"/>
  <c r="L529" i="12"/>
  <c r="P529" i="12"/>
  <c r="O529" i="12"/>
  <c r="Q529" i="12"/>
  <c r="R529" i="12"/>
  <c r="K465" i="12"/>
  <c r="L465" i="12"/>
  <c r="P465" i="12"/>
  <c r="O465" i="12"/>
  <c r="Q465" i="12"/>
  <c r="R465" i="12"/>
  <c r="K401" i="12"/>
  <c r="L401" i="12"/>
  <c r="P401" i="12"/>
  <c r="O401" i="12"/>
  <c r="Q401" i="12"/>
  <c r="R401" i="12"/>
  <c r="K337" i="12"/>
  <c r="L337" i="12"/>
  <c r="P337" i="12"/>
  <c r="O337" i="12"/>
  <c r="Q337" i="12"/>
  <c r="R337" i="12"/>
  <c r="K273" i="12"/>
  <c r="L273" i="12"/>
  <c r="P273" i="12"/>
  <c r="O273" i="12"/>
  <c r="Q273" i="12"/>
  <c r="R273" i="12"/>
  <c r="K209" i="12"/>
  <c r="L209" i="12"/>
  <c r="P209" i="12"/>
  <c r="O209" i="12"/>
  <c r="Q209" i="12"/>
  <c r="R209" i="12"/>
  <c r="K92" i="12"/>
  <c r="L92" i="12"/>
  <c r="O92" i="12"/>
  <c r="Q92" i="12"/>
  <c r="R92" i="12"/>
  <c r="P92" i="12"/>
  <c r="K764" i="12"/>
  <c r="L764" i="12"/>
  <c r="O764" i="12"/>
  <c r="Q764" i="12"/>
  <c r="P764" i="12"/>
  <c r="R764" i="12"/>
  <c r="K748" i="12"/>
  <c r="L748" i="12"/>
  <c r="O748" i="12"/>
  <c r="Q748" i="12"/>
  <c r="R748" i="12"/>
  <c r="P748" i="12"/>
  <c r="K732" i="12"/>
  <c r="L732" i="12"/>
  <c r="O732" i="12"/>
  <c r="Q732" i="12"/>
  <c r="P732" i="12"/>
  <c r="R732" i="12"/>
  <c r="K716" i="12"/>
  <c r="L716" i="12"/>
  <c r="O716" i="12"/>
  <c r="Q716" i="12"/>
  <c r="R716" i="12"/>
  <c r="P716" i="12"/>
  <c r="K700" i="12"/>
  <c r="L700" i="12"/>
  <c r="O700" i="12"/>
  <c r="Q700" i="12"/>
  <c r="P700" i="12"/>
  <c r="R700" i="12"/>
  <c r="K684" i="12"/>
  <c r="L684" i="12"/>
  <c r="O684" i="12"/>
  <c r="Q684" i="12"/>
  <c r="R684" i="12"/>
  <c r="P684" i="12"/>
  <c r="K668" i="12"/>
  <c r="L668" i="12"/>
  <c r="O668" i="12"/>
  <c r="Q668" i="12"/>
  <c r="P668" i="12"/>
  <c r="R668" i="12"/>
  <c r="K652" i="12"/>
  <c r="L652" i="12"/>
  <c r="O652" i="12"/>
  <c r="Q652" i="12"/>
  <c r="R652" i="12"/>
  <c r="P652" i="12"/>
  <c r="K636" i="12"/>
  <c r="L636" i="12"/>
  <c r="O636" i="12"/>
  <c r="Q636" i="12"/>
  <c r="P636" i="12"/>
  <c r="R636" i="12"/>
  <c r="K620" i="12"/>
  <c r="L620" i="12"/>
  <c r="O620" i="12"/>
  <c r="Q620" i="12"/>
  <c r="P620" i="12"/>
  <c r="R620" i="12"/>
  <c r="K604" i="12"/>
  <c r="L604" i="12"/>
  <c r="O604" i="12"/>
  <c r="Q604" i="12"/>
  <c r="R604" i="12"/>
  <c r="P604" i="12"/>
  <c r="K588" i="12"/>
  <c r="L588" i="12"/>
  <c r="O588" i="12"/>
  <c r="Q588" i="12"/>
  <c r="P588" i="12"/>
  <c r="R588" i="12"/>
  <c r="K572" i="12"/>
  <c r="L572" i="12"/>
  <c r="O572" i="12"/>
  <c r="Q572" i="12"/>
  <c r="R572" i="12"/>
  <c r="P572" i="12"/>
  <c r="K556" i="12"/>
  <c r="L556" i="12"/>
  <c r="O556" i="12"/>
  <c r="Q556" i="12"/>
  <c r="P556" i="12"/>
  <c r="R556" i="12"/>
  <c r="K540" i="12"/>
  <c r="L540" i="12"/>
  <c r="O540" i="12"/>
  <c r="Q540" i="12"/>
  <c r="R540" i="12"/>
  <c r="P540" i="12"/>
  <c r="K524" i="12"/>
  <c r="L524" i="12"/>
  <c r="O524" i="12"/>
  <c r="Q524" i="12"/>
  <c r="P524" i="12"/>
  <c r="R524" i="12"/>
  <c r="K508" i="12"/>
  <c r="L508" i="12"/>
  <c r="O508" i="12"/>
  <c r="Q508" i="12"/>
  <c r="R508" i="12"/>
  <c r="P508" i="12"/>
  <c r="K492" i="12"/>
  <c r="L492" i="12"/>
  <c r="O492" i="12"/>
  <c r="Q492" i="12"/>
  <c r="P492" i="12"/>
  <c r="R492" i="12"/>
  <c r="K476" i="12"/>
  <c r="L476" i="12"/>
  <c r="O476" i="12"/>
  <c r="Q476" i="12"/>
  <c r="R476" i="12"/>
  <c r="P476" i="12"/>
  <c r="K460" i="12"/>
  <c r="L460" i="12"/>
  <c r="O460" i="12"/>
  <c r="Q460" i="12"/>
  <c r="P460" i="12"/>
  <c r="R460" i="12"/>
  <c r="K444" i="12"/>
  <c r="L444" i="12"/>
  <c r="O444" i="12"/>
  <c r="Q444" i="12"/>
  <c r="R444" i="12"/>
  <c r="P444" i="12"/>
  <c r="K428" i="12"/>
  <c r="L428" i="12"/>
  <c r="O428" i="12"/>
  <c r="Q428" i="12"/>
  <c r="P428" i="12"/>
  <c r="R428" i="12"/>
  <c r="K412" i="12"/>
  <c r="L412" i="12"/>
  <c r="O412" i="12"/>
  <c r="Q412" i="12"/>
  <c r="R412" i="12"/>
  <c r="P412" i="12"/>
  <c r="K396" i="12"/>
  <c r="L396" i="12"/>
  <c r="O396" i="12"/>
  <c r="Q396" i="12"/>
  <c r="P396" i="12"/>
  <c r="R396" i="12"/>
  <c r="K380" i="12"/>
  <c r="L380" i="12"/>
  <c r="O380" i="12"/>
  <c r="Q380" i="12"/>
  <c r="R380" i="12"/>
  <c r="P380" i="12"/>
  <c r="K364" i="12"/>
  <c r="L364" i="12"/>
  <c r="O364" i="12"/>
  <c r="Q364" i="12"/>
  <c r="P364" i="12"/>
  <c r="R364" i="12"/>
  <c r="K348" i="12"/>
  <c r="L348" i="12"/>
  <c r="O348" i="12"/>
  <c r="Q348" i="12"/>
  <c r="R348" i="12"/>
  <c r="P348" i="12"/>
  <c r="K332" i="12"/>
  <c r="L332" i="12"/>
  <c r="O332" i="12"/>
  <c r="Q332" i="12"/>
  <c r="P332" i="12"/>
  <c r="R332" i="12"/>
  <c r="K316" i="12"/>
  <c r="L316" i="12"/>
  <c r="O316" i="12"/>
  <c r="Q316" i="12"/>
  <c r="R316" i="12"/>
  <c r="P316" i="12"/>
  <c r="K300" i="12"/>
  <c r="L300" i="12"/>
  <c r="O300" i="12"/>
  <c r="Q300" i="12"/>
  <c r="P300" i="12"/>
  <c r="R300" i="12"/>
  <c r="K284" i="12"/>
  <c r="L284" i="12"/>
  <c r="O284" i="12"/>
  <c r="Q284" i="12"/>
  <c r="P284" i="12"/>
  <c r="R284" i="12"/>
  <c r="K268" i="12"/>
  <c r="L268" i="12"/>
  <c r="O268" i="12"/>
  <c r="Q268" i="12"/>
  <c r="R268" i="12"/>
  <c r="P268" i="12"/>
  <c r="K252" i="12"/>
  <c r="L252" i="12"/>
  <c r="O252" i="12"/>
  <c r="Q252" i="12"/>
  <c r="R252" i="12"/>
  <c r="P252" i="12"/>
  <c r="K236" i="12"/>
  <c r="L236" i="12"/>
  <c r="O236" i="12"/>
  <c r="Q236" i="12"/>
  <c r="P236" i="12"/>
  <c r="R236" i="12"/>
  <c r="K220" i="12"/>
  <c r="L220" i="12"/>
  <c r="O220" i="12"/>
  <c r="Q220" i="12"/>
  <c r="R220" i="12"/>
  <c r="P220" i="12"/>
  <c r="K204" i="12"/>
  <c r="L204" i="12"/>
  <c r="O204" i="12"/>
  <c r="Q204" i="12"/>
  <c r="P204" i="12"/>
  <c r="R204" i="12"/>
  <c r="K188" i="12"/>
  <c r="L188" i="12"/>
  <c r="O188" i="12"/>
  <c r="Q188" i="12"/>
  <c r="R188" i="12"/>
  <c r="P188" i="12"/>
  <c r="K164" i="12"/>
  <c r="L164" i="12"/>
  <c r="O164" i="12"/>
  <c r="Q164" i="12"/>
  <c r="P164" i="12"/>
  <c r="R164" i="12"/>
  <c r="K132" i="12"/>
  <c r="L132" i="12"/>
  <c r="O132" i="12"/>
  <c r="Q132" i="12"/>
  <c r="P132" i="12"/>
  <c r="R132" i="12"/>
  <c r="K72" i="12"/>
  <c r="L72" i="12"/>
  <c r="O72" i="12"/>
  <c r="Q72" i="12"/>
  <c r="P72" i="12"/>
  <c r="R72" i="12"/>
  <c r="K671" i="12"/>
  <c r="O671" i="12"/>
  <c r="Q671" i="12"/>
  <c r="P671" i="12"/>
  <c r="L671" i="12"/>
  <c r="R671" i="12"/>
  <c r="K655" i="12"/>
  <c r="O655" i="12"/>
  <c r="Q655" i="12"/>
  <c r="L655" i="12"/>
  <c r="P655" i="12"/>
  <c r="R655" i="12"/>
  <c r="K639" i="12"/>
  <c r="O639" i="12"/>
  <c r="Q639" i="12"/>
  <c r="L639" i="12"/>
  <c r="P639" i="12"/>
  <c r="R639" i="12"/>
  <c r="K623" i="12"/>
  <c r="L623" i="12"/>
  <c r="O623" i="12"/>
  <c r="Q623" i="12"/>
  <c r="P623" i="12"/>
  <c r="R623" i="12"/>
  <c r="K607" i="12"/>
  <c r="O607" i="12"/>
  <c r="Q607" i="12"/>
  <c r="P607" i="12"/>
  <c r="R607" i="12"/>
  <c r="L607" i="12"/>
  <c r="K591" i="12"/>
  <c r="O591" i="12"/>
  <c r="Q591" i="12"/>
  <c r="L591" i="12"/>
  <c r="P591" i="12"/>
  <c r="R591" i="12"/>
  <c r="K575" i="12"/>
  <c r="O575" i="12"/>
  <c r="Q575" i="12"/>
  <c r="L575" i="12"/>
  <c r="P575" i="12"/>
  <c r="R575" i="12"/>
  <c r="K559" i="12"/>
  <c r="L559" i="12"/>
  <c r="O559" i="12"/>
  <c r="Q559" i="12"/>
  <c r="P559" i="12"/>
  <c r="R559" i="12"/>
  <c r="K543" i="12"/>
  <c r="O543" i="12"/>
  <c r="Q543" i="12"/>
  <c r="P543" i="12"/>
  <c r="R543" i="12"/>
  <c r="L543" i="12"/>
  <c r="K527" i="12"/>
  <c r="O527" i="12"/>
  <c r="Q527" i="12"/>
  <c r="L527" i="12"/>
  <c r="P527" i="12"/>
  <c r="R527" i="12"/>
  <c r="K511" i="12"/>
  <c r="O511" i="12"/>
  <c r="Q511" i="12"/>
  <c r="L511" i="12"/>
  <c r="P511" i="12"/>
  <c r="R511" i="12"/>
  <c r="K495" i="12"/>
  <c r="L495" i="12"/>
  <c r="O495" i="12"/>
  <c r="Q495" i="12"/>
  <c r="P495" i="12"/>
  <c r="R495" i="12"/>
  <c r="K479" i="12"/>
  <c r="O479" i="12"/>
  <c r="Q479" i="12"/>
  <c r="P479" i="12"/>
  <c r="L479" i="12"/>
  <c r="R479" i="12"/>
  <c r="K463" i="12"/>
  <c r="O463" i="12"/>
  <c r="Q463" i="12"/>
  <c r="L463" i="12"/>
  <c r="P463" i="12"/>
  <c r="R463" i="12"/>
  <c r="K447" i="12"/>
  <c r="O447" i="12"/>
  <c r="Q447" i="12"/>
  <c r="L447" i="12"/>
  <c r="P447" i="12"/>
  <c r="R447" i="12"/>
  <c r="K431" i="12"/>
  <c r="L431" i="12"/>
  <c r="O431" i="12"/>
  <c r="Q431" i="12"/>
  <c r="P431" i="12"/>
  <c r="R431" i="12"/>
  <c r="K415" i="12"/>
  <c r="O415" i="12"/>
  <c r="Q415" i="12"/>
  <c r="P415" i="12"/>
  <c r="L415" i="12"/>
  <c r="R415" i="12"/>
  <c r="K399" i="12"/>
  <c r="O399" i="12"/>
  <c r="Q399" i="12"/>
  <c r="L399" i="12"/>
  <c r="P399" i="12"/>
  <c r="R399" i="12"/>
  <c r="K383" i="12"/>
  <c r="O383" i="12"/>
  <c r="Q383" i="12"/>
  <c r="L383" i="12"/>
  <c r="P383" i="12"/>
  <c r="R383" i="12"/>
  <c r="K367" i="12"/>
  <c r="L367" i="12"/>
  <c r="O367" i="12"/>
  <c r="Q367" i="12"/>
  <c r="P367" i="12"/>
  <c r="R367" i="12"/>
  <c r="K351" i="12"/>
  <c r="O351" i="12"/>
  <c r="Q351" i="12"/>
  <c r="P351" i="12"/>
  <c r="R351" i="12"/>
  <c r="L351" i="12"/>
  <c r="K335" i="12"/>
  <c r="O335" i="12"/>
  <c r="Q335" i="12"/>
  <c r="L335" i="12"/>
  <c r="P335" i="12"/>
  <c r="R335" i="12"/>
  <c r="K319" i="12"/>
  <c r="O319" i="12"/>
  <c r="Q319" i="12"/>
  <c r="L319" i="12"/>
  <c r="P319" i="12"/>
  <c r="R319" i="12"/>
  <c r="K303" i="12"/>
  <c r="L303" i="12"/>
  <c r="O303" i="12"/>
  <c r="Q303" i="12"/>
  <c r="P303" i="12"/>
  <c r="R303" i="12"/>
  <c r="K287" i="12"/>
  <c r="O287" i="12"/>
  <c r="Q287" i="12"/>
  <c r="P287" i="12"/>
  <c r="R287" i="12"/>
  <c r="L287" i="12"/>
  <c r="K271" i="12"/>
  <c r="O271" i="12"/>
  <c r="Q271" i="12"/>
  <c r="L271" i="12"/>
  <c r="P271" i="12"/>
  <c r="R271" i="12"/>
  <c r="K255" i="12"/>
  <c r="O255" i="12"/>
  <c r="Q255" i="12"/>
  <c r="L255" i="12"/>
  <c r="P255" i="12"/>
  <c r="R255" i="12"/>
  <c r="K239" i="12"/>
  <c r="L239" i="12"/>
  <c r="O239" i="12"/>
  <c r="Q239" i="12"/>
  <c r="P239" i="12"/>
  <c r="R239" i="12"/>
  <c r="K223" i="12"/>
  <c r="O223" i="12"/>
  <c r="Q223" i="12"/>
  <c r="P223" i="12"/>
  <c r="L223" i="12"/>
  <c r="R223" i="12"/>
  <c r="K207" i="12"/>
  <c r="O207" i="12"/>
  <c r="Q207" i="12"/>
  <c r="L207" i="12"/>
  <c r="P207" i="12"/>
  <c r="R207" i="12"/>
  <c r="K191" i="12"/>
  <c r="O191" i="12"/>
  <c r="Q191" i="12"/>
  <c r="L191" i="12"/>
  <c r="P191" i="12"/>
  <c r="R191" i="12"/>
  <c r="K170" i="12"/>
  <c r="L170" i="12"/>
  <c r="P170" i="12"/>
  <c r="R170" i="12"/>
  <c r="O170" i="12"/>
  <c r="Q170" i="12"/>
  <c r="K138" i="12"/>
  <c r="L138" i="12"/>
  <c r="P138" i="12"/>
  <c r="R138" i="12"/>
  <c r="O138" i="12"/>
  <c r="Q138" i="12"/>
  <c r="K84" i="12"/>
  <c r="L84" i="12"/>
  <c r="O84" i="12"/>
  <c r="Q84" i="12"/>
  <c r="P84" i="12"/>
  <c r="R84" i="12"/>
  <c r="K770" i="12"/>
  <c r="L770" i="12"/>
  <c r="P770" i="12"/>
  <c r="O770" i="12"/>
  <c r="Q770" i="12"/>
  <c r="R770" i="12"/>
  <c r="K754" i="12"/>
  <c r="L754" i="12"/>
  <c r="P754" i="12"/>
  <c r="O754" i="12"/>
  <c r="Q754" i="12"/>
  <c r="R754" i="12"/>
  <c r="K738" i="12"/>
  <c r="L738" i="12"/>
  <c r="P738" i="12"/>
  <c r="O738" i="12"/>
  <c r="Q738" i="12"/>
  <c r="R738" i="12"/>
  <c r="K722" i="12"/>
  <c r="L722" i="12"/>
  <c r="P722" i="12"/>
  <c r="O722" i="12"/>
  <c r="Q722" i="12"/>
  <c r="R722" i="12"/>
  <c r="K706" i="12"/>
  <c r="L706" i="12"/>
  <c r="P706" i="12"/>
  <c r="O706" i="12"/>
  <c r="Q706" i="12"/>
  <c r="R706" i="12"/>
  <c r="K690" i="12"/>
  <c r="L690" i="12"/>
  <c r="P690" i="12"/>
  <c r="O690" i="12"/>
  <c r="Q690" i="12"/>
  <c r="R690" i="12"/>
  <c r="K674" i="12"/>
  <c r="L674" i="12"/>
  <c r="P674" i="12"/>
  <c r="O674" i="12"/>
  <c r="Q674" i="12"/>
  <c r="R674" i="12"/>
  <c r="K658" i="12"/>
  <c r="L658" i="12"/>
  <c r="P658" i="12"/>
  <c r="O658" i="12"/>
  <c r="Q658" i="12"/>
  <c r="R658" i="12"/>
  <c r="K642" i="12"/>
  <c r="L642" i="12"/>
  <c r="P642" i="12"/>
  <c r="O642" i="12"/>
  <c r="Q642" i="12"/>
  <c r="R642" i="12"/>
  <c r="K626" i="12"/>
  <c r="L626" i="12"/>
  <c r="P626" i="12"/>
  <c r="O626" i="12"/>
  <c r="Q626" i="12"/>
  <c r="R626" i="12"/>
  <c r="K610" i="12"/>
  <c r="L610" i="12"/>
  <c r="P610" i="12"/>
  <c r="O610" i="12"/>
  <c r="Q610" i="12"/>
  <c r="R610" i="12"/>
  <c r="K594" i="12"/>
  <c r="L594" i="12"/>
  <c r="P594" i="12"/>
  <c r="O594" i="12"/>
  <c r="Q594" i="12"/>
  <c r="R594" i="12"/>
  <c r="K578" i="12"/>
  <c r="L578" i="12"/>
  <c r="P578" i="12"/>
  <c r="O578" i="12"/>
  <c r="Q578" i="12"/>
  <c r="R578" i="12"/>
  <c r="K562" i="12"/>
  <c r="L562" i="12"/>
  <c r="P562" i="12"/>
  <c r="O562" i="12"/>
  <c r="Q562" i="12"/>
  <c r="R562" i="12"/>
  <c r="K546" i="12"/>
  <c r="L546" i="12"/>
  <c r="P546" i="12"/>
  <c r="O546" i="12"/>
  <c r="Q546" i="12"/>
  <c r="R546" i="12"/>
  <c r="K530" i="12"/>
  <c r="L530" i="12"/>
  <c r="P530" i="12"/>
  <c r="O530" i="12"/>
  <c r="Q530" i="12"/>
  <c r="R530" i="12"/>
  <c r="K514" i="12"/>
  <c r="L514" i="12"/>
  <c r="P514" i="12"/>
  <c r="O514" i="12"/>
  <c r="Q514" i="12"/>
  <c r="R514" i="12"/>
  <c r="K498" i="12"/>
  <c r="L498" i="12"/>
  <c r="P498" i="12"/>
  <c r="O498" i="12"/>
  <c r="Q498" i="12"/>
  <c r="R498" i="12"/>
  <c r="K482" i="12"/>
  <c r="L482" i="12"/>
  <c r="P482" i="12"/>
  <c r="O482" i="12"/>
  <c r="Q482" i="12"/>
  <c r="R482" i="12"/>
  <c r="K466" i="12"/>
  <c r="L466" i="12"/>
  <c r="P466" i="12"/>
  <c r="O466" i="12"/>
  <c r="Q466" i="12"/>
  <c r="R466" i="12"/>
  <c r="K450" i="12"/>
  <c r="L450" i="12"/>
  <c r="P450" i="12"/>
  <c r="O450" i="12"/>
  <c r="Q450" i="12"/>
  <c r="R450" i="12"/>
  <c r="K434" i="12"/>
  <c r="L434" i="12"/>
  <c r="P434" i="12"/>
  <c r="O434" i="12"/>
  <c r="Q434" i="12"/>
  <c r="R434" i="12"/>
  <c r="K418" i="12"/>
  <c r="L418" i="12"/>
  <c r="P418" i="12"/>
  <c r="O418" i="12"/>
  <c r="R418" i="12"/>
  <c r="Q418" i="12"/>
  <c r="K402" i="12"/>
  <c r="L402" i="12"/>
  <c r="P402" i="12"/>
  <c r="O402" i="12"/>
  <c r="R402" i="12"/>
  <c r="Q402" i="12"/>
  <c r="K386" i="12"/>
  <c r="L386" i="12"/>
  <c r="P386" i="12"/>
  <c r="O386" i="12"/>
  <c r="R386" i="12"/>
  <c r="Q386" i="12"/>
  <c r="K370" i="12"/>
  <c r="L370" i="12"/>
  <c r="P370" i="12"/>
  <c r="O370" i="12"/>
  <c r="R370" i="12"/>
  <c r="Q370" i="12"/>
  <c r="K354" i="12"/>
  <c r="L354" i="12"/>
  <c r="P354" i="12"/>
  <c r="O354" i="12"/>
  <c r="R354" i="12"/>
  <c r="Q354" i="12"/>
  <c r="K338" i="12"/>
  <c r="L338" i="12"/>
  <c r="P338" i="12"/>
  <c r="O338" i="12"/>
  <c r="R338" i="12"/>
  <c r="Q338" i="12"/>
  <c r="K322" i="12"/>
  <c r="L322" i="12"/>
  <c r="P322" i="12"/>
  <c r="O322" i="12"/>
  <c r="R322" i="12"/>
  <c r="Q322" i="12"/>
  <c r="K306" i="12"/>
  <c r="L306" i="12"/>
  <c r="P306" i="12"/>
  <c r="O306" i="12"/>
  <c r="R306" i="12"/>
  <c r="Q306" i="12"/>
  <c r="K290" i="12"/>
  <c r="L290" i="12"/>
  <c r="P290" i="12"/>
  <c r="O290" i="12"/>
  <c r="R290" i="12"/>
  <c r="Q290" i="12"/>
  <c r="K274" i="12"/>
  <c r="L274" i="12"/>
  <c r="P274" i="12"/>
  <c r="O274" i="12"/>
  <c r="R274" i="12"/>
  <c r="Q274" i="12"/>
  <c r="K258" i="12"/>
  <c r="L258" i="12"/>
  <c r="P258" i="12"/>
  <c r="O258" i="12"/>
  <c r="R258" i="12"/>
  <c r="Q258" i="12"/>
  <c r="K242" i="12"/>
  <c r="L242" i="12"/>
  <c r="P242" i="12"/>
  <c r="O242" i="12"/>
  <c r="R242" i="12"/>
  <c r="Q242" i="12"/>
  <c r="K226" i="12"/>
  <c r="L226" i="12"/>
  <c r="P226" i="12"/>
  <c r="O226" i="12"/>
  <c r="R226" i="12"/>
  <c r="Q226" i="12"/>
  <c r="K210" i="12"/>
  <c r="L210" i="12"/>
  <c r="P210" i="12"/>
  <c r="O210" i="12"/>
  <c r="R210" i="12"/>
  <c r="Q210" i="12"/>
  <c r="K194" i="12"/>
  <c r="L194" i="12"/>
  <c r="P194" i="12"/>
  <c r="O194" i="12"/>
  <c r="R194" i="12"/>
  <c r="Q194" i="12"/>
  <c r="K176" i="12"/>
  <c r="L176" i="12"/>
  <c r="O176" i="12"/>
  <c r="Q176" i="12"/>
  <c r="P176" i="12"/>
  <c r="R176" i="12"/>
  <c r="K144" i="12"/>
  <c r="L144" i="12"/>
  <c r="O144" i="12"/>
  <c r="Q144" i="12"/>
  <c r="P144" i="12"/>
  <c r="R144" i="12"/>
  <c r="K96" i="12"/>
  <c r="L96" i="12"/>
  <c r="O96" i="12"/>
  <c r="Q96" i="12"/>
  <c r="P96" i="12"/>
  <c r="R96" i="12"/>
  <c r="K179" i="12"/>
  <c r="L179" i="12"/>
  <c r="O179" i="12"/>
  <c r="Q179" i="12"/>
  <c r="P179" i="12"/>
  <c r="R179" i="12"/>
  <c r="L163" i="12"/>
  <c r="O163" i="12"/>
  <c r="Q163" i="12"/>
  <c r="K163" i="12"/>
  <c r="P163" i="12"/>
  <c r="R163" i="12"/>
  <c r="L147" i="12"/>
  <c r="K147" i="12"/>
  <c r="O147" i="12"/>
  <c r="Q147" i="12"/>
  <c r="P147" i="12"/>
  <c r="R147" i="12"/>
  <c r="L131" i="12"/>
  <c r="K131" i="12"/>
  <c r="O131" i="12"/>
  <c r="Q131" i="12"/>
  <c r="P131" i="12"/>
  <c r="R131" i="12"/>
  <c r="K115" i="12"/>
  <c r="L115" i="12"/>
  <c r="O115" i="12"/>
  <c r="Q115" i="12"/>
  <c r="P115" i="12"/>
  <c r="R115" i="12"/>
  <c r="L99" i="12"/>
  <c r="O99" i="12"/>
  <c r="Q99" i="12"/>
  <c r="K99" i="12"/>
  <c r="P99" i="12"/>
  <c r="R99" i="12"/>
  <c r="L83" i="12"/>
  <c r="K83" i="12"/>
  <c r="O83" i="12"/>
  <c r="Q83" i="12"/>
  <c r="P83" i="12"/>
  <c r="R83" i="12"/>
  <c r="L67" i="12"/>
  <c r="K67" i="12"/>
  <c r="O67" i="12"/>
  <c r="Q67" i="12"/>
  <c r="P67" i="12"/>
  <c r="R67" i="12"/>
  <c r="L51" i="12"/>
  <c r="K51" i="12"/>
  <c r="O51" i="12"/>
  <c r="Q51" i="12"/>
  <c r="P51" i="12"/>
  <c r="R51" i="12"/>
  <c r="K122" i="12"/>
  <c r="L122" i="12"/>
  <c r="P122" i="12"/>
  <c r="R122" i="12"/>
  <c r="Q122" i="12"/>
  <c r="O122" i="12"/>
  <c r="K106" i="12"/>
  <c r="L106" i="12"/>
  <c r="P106" i="12"/>
  <c r="R106" i="12"/>
  <c r="O106" i="12"/>
  <c r="Q106" i="12"/>
  <c r="L90" i="12"/>
  <c r="K90" i="12"/>
  <c r="P90" i="12"/>
  <c r="R90" i="12"/>
  <c r="Q90" i="12"/>
  <c r="O90" i="12"/>
  <c r="L74" i="12"/>
  <c r="K74" i="12"/>
  <c r="P74" i="12"/>
  <c r="R74" i="12"/>
  <c r="O74" i="12"/>
  <c r="Q74" i="12"/>
  <c r="L58" i="12"/>
  <c r="K58" i="12"/>
  <c r="P58" i="12"/>
  <c r="R58" i="12"/>
  <c r="Q58" i="12"/>
  <c r="O58" i="12"/>
  <c r="L42" i="12"/>
  <c r="K42" i="12"/>
  <c r="P42" i="12"/>
  <c r="R42" i="12"/>
  <c r="O42" i="12"/>
  <c r="Q42" i="12"/>
  <c r="K165" i="12"/>
  <c r="L165" i="12"/>
  <c r="P165" i="12"/>
  <c r="O165" i="12"/>
  <c r="Q165" i="12"/>
  <c r="R165" i="12"/>
  <c r="K149" i="12"/>
  <c r="L149" i="12"/>
  <c r="P149" i="12"/>
  <c r="O149" i="12"/>
  <c r="Q149" i="12"/>
  <c r="R149" i="12"/>
  <c r="K133" i="12"/>
  <c r="L133" i="12"/>
  <c r="P133" i="12"/>
  <c r="O133" i="12"/>
  <c r="Q133" i="12"/>
  <c r="R133" i="12"/>
  <c r="K117" i="12"/>
  <c r="L117" i="12"/>
  <c r="P117" i="12"/>
  <c r="O117" i="12"/>
  <c r="Q117" i="12"/>
  <c r="R117" i="12"/>
  <c r="K101" i="12"/>
  <c r="L101" i="12"/>
  <c r="P101" i="12"/>
  <c r="O101" i="12"/>
  <c r="Q101" i="12"/>
  <c r="R101" i="12"/>
  <c r="K85" i="12"/>
  <c r="L85" i="12"/>
  <c r="P85" i="12"/>
  <c r="O85" i="12"/>
  <c r="Q85" i="12"/>
  <c r="R85" i="12"/>
  <c r="K69" i="12"/>
  <c r="L69" i="12"/>
  <c r="P69" i="12"/>
  <c r="O69" i="12"/>
  <c r="Q69" i="12"/>
  <c r="R69" i="12"/>
  <c r="K53" i="12"/>
  <c r="L53" i="12"/>
  <c r="P53" i="12"/>
  <c r="O53" i="12"/>
  <c r="Q53" i="12"/>
  <c r="R53" i="12"/>
  <c r="N1607" i="12"/>
  <c r="N1591" i="12"/>
  <c r="N1575" i="12"/>
  <c r="N1559" i="12"/>
  <c r="N1543" i="12"/>
  <c r="N1527" i="12"/>
  <c r="N1511" i="12"/>
  <c r="N1495" i="12"/>
  <c r="N1479" i="12"/>
  <c r="N1463" i="12"/>
  <c r="N1447" i="12"/>
  <c r="N1431" i="12"/>
  <c r="N1415" i="12"/>
  <c r="N1399" i="12"/>
  <c r="N1383" i="12"/>
  <c r="N1367" i="12"/>
  <c r="N1351" i="12"/>
  <c r="N1335" i="12"/>
  <c r="N1319" i="12"/>
  <c r="N1303" i="12"/>
  <c r="N1287" i="12"/>
  <c r="N1271" i="12"/>
  <c r="N1255" i="12"/>
  <c r="N1239" i="12"/>
  <c r="N1223" i="12"/>
  <c r="N1207" i="12"/>
  <c r="N1191" i="12"/>
  <c r="N1175" i="12"/>
  <c r="N1143" i="12"/>
  <c r="N1111" i="12"/>
  <c r="N1079" i="12"/>
  <c r="N1047" i="12"/>
  <c r="N1015" i="12"/>
  <c r="N983" i="12"/>
  <c r="N951" i="12"/>
  <c r="N919" i="12"/>
  <c r="N887" i="12"/>
  <c r="N855" i="12"/>
  <c r="N817" i="12"/>
  <c r="N753" i="12"/>
  <c r="N689" i="12"/>
  <c r="N625" i="12"/>
  <c r="N561" i="12"/>
  <c r="N497" i="12"/>
  <c r="N433" i="12"/>
  <c r="N369" i="12"/>
  <c r="N305" i="12"/>
  <c r="N241" i="12"/>
  <c r="N177" i="12"/>
  <c r="N113" i="12"/>
  <c r="N49" i="12"/>
  <c r="M1555" i="12"/>
  <c r="M1491" i="12"/>
  <c r="M1427" i="12"/>
  <c r="M1363" i="12"/>
  <c r="M1299" i="12"/>
  <c r="M1235" i="12"/>
  <c r="M1171" i="12"/>
  <c r="M1107" i="12"/>
  <c r="M1043" i="12"/>
  <c r="M979" i="12"/>
  <c r="M915" i="12"/>
  <c r="M851" i="12"/>
  <c r="M787" i="12"/>
  <c r="M723" i="12"/>
  <c r="M659" i="12"/>
  <c r="M595" i="12"/>
  <c r="M531" i="12"/>
  <c r="M449" i="12"/>
  <c r="M321" i="12"/>
  <c r="M193" i="12"/>
  <c r="M65" i="12"/>
  <c r="N1594" i="12"/>
  <c r="N1578" i="12"/>
  <c r="N1562" i="12"/>
  <c r="N1546" i="12"/>
  <c r="N1530" i="12"/>
  <c r="N1514" i="12"/>
  <c r="N1498" i="12"/>
  <c r="N1482" i="12"/>
  <c r="N1466" i="12"/>
  <c r="N1450" i="12"/>
  <c r="N1434" i="12"/>
  <c r="N1418" i="12"/>
  <c r="N1402" i="12"/>
  <c r="N1386" i="12"/>
  <c r="N1370" i="12"/>
  <c r="N1354" i="12"/>
  <c r="N1338" i="12"/>
  <c r="N1322" i="12"/>
  <c r="N1306" i="12"/>
  <c r="N1290" i="12"/>
  <c r="N1274" i="12"/>
  <c r="N1258" i="12"/>
  <c r="N1242" i="12"/>
  <c r="N1226" i="12"/>
  <c r="N1210" i="12"/>
  <c r="N1194" i="12"/>
  <c r="N1178" i="12"/>
  <c r="N1149" i="12"/>
  <c r="N1117" i="12"/>
  <c r="N1085" i="12"/>
  <c r="N1053" i="12"/>
  <c r="N1021" i="12"/>
  <c r="N989" i="12"/>
  <c r="N957" i="12"/>
  <c r="N925" i="12"/>
  <c r="N893" i="12"/>
  <c r="N861" i="12"/>
  <c r="N829" i="12"/>
  <c r="N765" i="12"/>
  <c r="N701" i="12"/>
  <c r="N637" i="12"/>
  <c r="N573" i="12"/>
  <c r="N509" i="12"/>
  <c r="N445" i="12"/>
  <c r="N381" i="12"/>
  <c r="N317" i="12"/>
  <c r="N253" i="12"/>
  <c r="N189" i="12"/>
  <c r="N125" i="12"/>
  <c r="N61" i="12"/>
  <c r="M1567" i="12"/>
  <c r="M1503" i="12"/>
  <c r="M1439" i="12"/>
  <c r="M1375" i="12"/>
  <c r="M1311" i="12"/>
  <c r="M1247" i="12"/>
  <c r="M1183" i="12"/>
  <c r="M1119" i="12"/>
  <c r="M1055" i="12"/>
  <c r="M991" i="12"/>
  <c r="M927" i="12"/>
  <c r="M863" i="12"/>
  <c r="M799" i="12"/>
  <c r="M735" i="12"/>
  <c r="M671" i="12"/>
  <c r="M607" i="12"/>
  <c r="M543" i="12"/>
  <c r="M473" i="12"/>
  <c r="M345" i="12"/>
  <c r="M217" i="12"/>
  <c r="M89" i="12"/>
  <c r="N1601" i="12"/>
  <c r="N1585" i="12"/>
  <c r="N1569" i="12"/>
  <c r="N1553" i="12"/>
  <c r="N1537" i="12"/>
  <c r="N1521" i="12"/>
  <c r="N1505" i="12"/>
  <c r="N1489" i="12"/>
  <c r="N1473" i="12"/>
  <c r="N1457" i="12"/>
  <c r="N1441" i="12"/>
  <c r="N1425" i="12"/>
  <c r="N1409" i="12"/>
  <c r="N1393" i="12"/>
  <c r="N1377" i="12"/>
  <c r="N1361" i="12"/>
  <c r="N1345" i="12"/>
  <c r="N1329" i="12"/>
  <c r="N1313" i="12"/>
  <c r="N1297" i="12"/>
  <c r="N1281" i="12"/>
  <c r="N1265" i="12"/>
  <c r="N1249" i="12"/>
  <c r="N1233" i="12"/>
  <c r="N1217" i="12"/>
  <c r="N1201" i="12"/>
  <c r="N1185" i="12"/>
  <c r="N1163" i="12"/>
  <c r="N1131" i="12"/>
  <c r="N1099" i="12"/>
  <c r="N1067" i="12"/>
  <c r="N1035" i="12"/>
  <c r="N1003" i="12"/>
  <c r="N971" i="12"/>
  <c r="N939" i="12"/>
  <c r="N907" i="12"/>
  <c r="N875" i="12"/>
  <c r="N843" i="12"/>
  <c r="N793" i="12"/>
  <c r="N729" i="12"/>
  <c r="N665" i="12"/>
  <c r="N601" i="12"/>
  <c r="N537" i="12"/>
  <c r="N473" i="12"/>
  <c r="N409" i="12"/>
  <c r="N345" i="12"/>
  <c r="N281" i="12"/>
  <c r="N217" i="12"/>
  <c r="N153" i="12"/>
  <c r="N89" i="12"/>
  <c r="M1595" i="12"/>
  <c r="M1531" i="12"/>
  <c r="M1467" i="12"/>
  <c r="M1403" i="12"/>
  <c r="M1339" i="12"/>
  <c r="M1275" i="12"/>
  <c r="M1211" i="12"/>
  <c r="M1147" i="12"/>
  <c r="M1083" i="12"/>
  <c r="M1019" i="12"/>
  <c r="M955" i="12"/>
  <c r="M891" i="12"/>
  <c r="M827" i="12"/>
  <c r="M763" i="12"/>
  <c r="M699" i="12"/>
  <c r="M635" i="12"/>
  <c r="M571" i="12"/>
  <c r="M507" i="12"/>
  <c r="M401" i="12"/>
  <c r="M273" i="12"/>
  <c r="M145" i="12"/>
  <c r="N1172" i="12"/>
  <c r="N1156" i="12"/>
  <c r="N1140" i="12"/>
  <c r="N1124" i="12"/>
  <c r="N1108" i="12"/>
  <c r="N1092" i="12"/>
  <c r="N1076" i="12"/>
  <c r="N1060" i="12"/>
  <c r="N1044" i="12"/>
  <c r="N1028" i="12"/>
  <c r="N1012" i="12"/>
  <c r="N996" i="12"/>
  <c r="N980" i="12"/>
  <c r="N964" i="12"/>
  <c r="N948" i="12"/>
  <c r="N932" i="12"/>
  <c r="N916" i="12"/>
  <c r="N900" i="12"/>
  <c r="N884" i="12"/>
  <c r="N868" i="12"/>
  <c r="N852" i="12"/>
  <c r="N836" i="12"/>
  <c r="N820" i="12"/>
  <c r="N804" i="12"/>
  <c r="N788" i="12"/>
  <c r="N772" i="12"/>
  <c r="N756" i="12"/>
  <c r="N740" i="12"/>
  <c r="N724" i="12"/>
  <c r="N708" i="12"/>
  <c r="N692" i="12"/>
  <c r="N676" i="12"/>
  <c r="N660" i="12"/>
  <c r="N644" i="12"/>
  <c r="N628" i="12"/>
  <c r="N612" i="12"/>
  <c r="N596" i="12"/>
  <c r="N580" i="12"/>
  <c r="N564" i="12"/>
  <c r="N548" i="12"/>
  <c r="N532" i="12"/>
  <c r="N516" i="12"/>
  <c r="N500" i="12"/>
  <c r="N484" i="12"/>
  <c r="N468" i="12"/>
  <c r="N452" i="12"/>
  <c r="N436" i="12"/>
  <c r="N420" i="12"/>
  <c r="N404" i="12"/>
  <c r="N388" i="12"/>
  <c r="N372" i="12"/>
  <c r="N356" i="12"/>
  <c r="N340" i="12"/>
  <c r="N324" i="12"/>
  <c r="N308" i="12"/>
  <c r="N292" i="12"/>
  <c r="N276" i="12"/>
  <c r="N260" i="12"/>
  <c r="N244" i="12"/>
  <c r="N228" i="12"/>
  <c r="N212" i="12"/>
  <c r="N196" i="12"/>
  <c r="N180" i="12"/>
  <c r="N164" i="12"/>
  <c r="N148" i="12"/>
  <c r="N132" i="12"/>
  <c r="N116" i="12"/>
  <c r="N100" i="12"/>
  <c r="N84" i="12"/>
  <c r="N68" i="12"/>
  <c r="N52" i="12"/>
  <c r="M1606" i="12"/>
  <c r="M1590" i="12"/>
  <c r="M1574" i="12"/>
  <c r="M1558" i="12"/>
  <c r="M1542" i="12"/>
  <c r="M1526" i="12"/>
  <c r="M1510" i="12"/>
  <c r="M1494" i="12"/>
  <c r="M1478" i="12"/>
  <c r="M1462" i="12"/>
  <c r="M1446" i="12"/>
  <c r="M1430" i="12"/>
  <c r="M1414" i="12"/>
  <c r="M1398" i="12"/>
  <c r="M1382" i="12"/>
  <c r="M1366" i="12"/>
  <c r="M1350" i="12"/>
  <c r="M1334" i="12"/>
  <c r="M1318" i="12"/>
  <c r="M1302" i="12"/>
  <c r="M1286" i="12"/>
  <c r="M1270" i="12"/>
  <c r="M1254" i="12"/>
  <c r="M1238" i="12"/>
  <c r="M1222" i="12"/>
  <c r="M1206" i="12"/>
  <c r="M1190" i="12"/>
  <c r="M1174" i="12"/>
  <c r="M1158" i="12"/>
  <c r="M1142" i="12"/>
  <c r="M1126" i="12"/>
  <c r="M1110" i="12"/>
  <c r="M1094" i="12"/>
  <c r="M1078" i="12"/>
  <c r="M1062" i="12"/>
  <c r="M1046" i="12"/>
  <c r="M1030" i="12"/>
  <c r="M1014" i="12"/>
  <c r="M998" i="12"/>
  <c r="M982" i="12"/>
  <c r="M966" i="12"/>
  <c r="M950" i="12"/>
  <c r="M934" i="12"/>
  <c r="M918" i="12"/>
  <c r="M902" i="12"/>
  <c r="M886" i="12"/>
  <c r="M870" i="12"/>
  <c r="M854" i="12"/>
  <c r="M838" i="12"/>
  <c r="M822" i="12"/>
  <c r="M806" i="12"/>
  <c r="M790" i="12"/>
  <c r="M774" i="12"/>
  <c r="M758" i="12"/>
  <c r="M742" i="12"/>
  <c r="M726" i="12"/>
  <c r="M710" i="12"/>
  <c r="M694" i="12"/>
  <c r="M678" i="12"/>
  <c r="M662" i="12"/>
  <c r="M646" i="12"/>
  <c r="M630" i="12"/>
  <c r="M614" i="12"/>
  <c r="M598" i="12"/>
  <c r="M582" i="12"/>
  <c r="M566" i="12"/>
  <c r="M550" i="12"/>
  <c r="M534" i="12"/>
  <c r="M518" i="12"/>
  <c r="M502" i="12"/>
  <c r="M486" i="12"/>
  <c r="M455" i="12"/>
  <c r="M423" i="12"/>
  <c r="M391" i="12"/>
  <c r="M359" i="12"/>
  <c r="M327" i="12"/>
  <c r="M295" i="12"/>
  <c r="M263" i="12"/>
  <c r="M231" i="12"/>
  <c r="M199" i="12"/>
  <c r="M167" i="12"/>
  <c r="M135" i="12"/>
  <c r="M103" i="12"/>
  <c r="M71" i="12"/>
  <c r="N827" i="12"/>
  <c r="N811" i="12"/>
  <c r="N795" i="12"/>
  <c r="N779" i="12"/>
  <c r="N763" i="12"/>
  <c r="N747" i="12"/>
  <c r="N731" i="12"/>
  <c r="N715" i="12"/>
  <c r="N699" i="12"/>
  <c r="N683" i="12"/>
  <c r="N667" i="12"/>
  <c r="N651" i="12"/>
  <c r="N635" i="12"/>
  <c r="N619" i="12"/>
  <c r="N603" i="12"/>
  <c r="N587" i="12"/>
  <c r="N571" i="12"/>
  <c r="N555" i="12"/>
  <c r="N539" i="12"/>
  <c r="N523" i="12"/>
  <c r="N507" i="12"/>
  <c r="N491" i="12"/>
  <c r="N475" i="12"/>
  <c r="N459" i="12"/>
  <c r="N443" i="12"/>
  <c r="N427" i="12"/>
  <c r="N411" i="12"/>
  <c r="N395" i="12"/>
  <c r="N379" i="12"/>
  <c r="N363" i="12"/>
  <c r="N347" i="12"/>
  <c r="N331" i="12"/>
  <c r="N315" i="12"/>
  <c r="N299" i="12"/>
  <c r="N283" i="12"/>
  <c r="N267" i="12"/>
  <c r="N251" i="12"/>
  <c r="N235" i="12"/>
  <c r="N219" i="12"/>
  <c r="N203" i="12"/>
  <c r="N187" i="12"/>
  <c r="N171" i="12"/>
  <c r="N155" i="12"/>
  <c r="N139" i="12"/>
  <c r="N123" i="12"/>
  <c r="N107" i="12"/>
  <c r="N91" i="12"/>
  <c r="N75" i="12"/>
  <c r="N59" i="12"/>
  <c r="N43" i="12"/>
  <c r="M1597" i="12"/>
  <c r="M1581" i="12"/>
  <c r="M1565" i="12"/>
  <c r="M1549" i="12"/>
  <c r="M1533" i="12"/>
  <c r="M1517" i="12"/>
  <c r="M1501" i="12"/>
  <c r="M1485" i="12"/>
  <c r="M1469" i="12"/>
  <c r="M1453" i="12"/>
  <c r="M1437" i="12"/>
  <c r="M1421" i="12"/>
  <c r="M1405" i="12"/>
  <c r="M1389" i="12"/>
  <c r="M1373" i="12"/>
  <c r="M1357" i="12"/>
  <c r="M1341" i="12"/>
  <c r="M1325" i="12"/>
  <c r="M1309" i="12"/>
  <c r="M1293" i="12"/>
  <c r="M1277" i="12"/>
  <c r="M1261" i="12"/>
  <c r="M1245" i="12"/>
  <c r="M1229" i="12"/>
  <c r="M1213" i="12"/>
  <c r="M1197" i="12"/>
  <c r="M1181" i="12"/>
  <c r="M1165" i="12"/>
  <c r="M1149" i="12"/>
  <c r="M1133" i="12"/>
  <c r="M1117" i="12"/>
  <c r="M1101" i="12"/>
  <c r="M1085" i="12"/>
  <c r="M1069" i="12"/>
  <c r="M1053" i="12"/>
  <c r="M1037" i="12"/>
  <c r="M1021" i="12"/>
  <c r="M1005" i="12"/>
  <c r="M989" i="12"/>
  <c r="M973" i="12"/>
  <c r="M957" i="12"/>
  <c r="M941" i="12"/>
  <c r="M925" i="12"/>
  <c r="M909" i="12"/>
  <c r="M893" i="12"/>
  <c r="M877" i="12"/>
  <c r="M861" i="12"/>
  <c r="M845" i="12"/>
  <c r="M829" i="12"/>
  <c r="M813" i="12"/>
  <c r="M797" i="12"/>
  <c r="M781" i="12"/>
  <c r="M765" i="12"/>
  <c r="M749" i="12"/>
  <c r="M733" i="12"/>
  <c r="M717" i="12"/>
  <c r="M701" i="12"/>
  <c r="M685" i="12"/>
  <c r="M669" i="12"/>
  <c r="M653" i="12"/>
  <c r="M637" i="12"/>
  <c r="M621" i="12"/>
  <c r="M605" i="12"/>
  <c r="M589" i="12"/>
  <c r="M573" i="12"/>
  <c r="M557" i="12"/>
  <c r="M541" i="12"/>
  <c r="M525" i="12"/>
  <c r="M509" i="12"/>
  <c r="M493" i="12"/>
  <c r="M469" i="12"/>
  <c r="M437" i="12"/>
  <c r="M405" i="12"/>
  <c r="M373" i="12"/>
  <c r="M341" i="12"/>
  <c r="M309" i="12"/>
  <c r="M277" i="12"/>
  <c r="M245" i="12"/>
  <c r="M213" i="12"/>
  <c r="M181" i="12"/>
  <c r="M149" i="12"/>
  <c r="M117" i="12"/>
  <c r="M85" i="12"/>
  <c r="M53" i="12"/>
  <c r="N1166" i="12"/>
  <c r="N1150" i="12"/>
  <c r="N1134" i="12"/>
  <c r="N1118" i="12"/>
  <c r="N1102" i="12"/>
  <c r="N1086" i="12"/>
  <c r="N1070" i="12"/>
  <c r="N1054" i="12"/>
  <c r="N1038" i="12"/>
  <c r="N1022" i="12"/>
  <c r="N1006" i="12"/>
  <c r="N990" i="12"/>
  <c r="N974" i="12"/>
  <c r="N958" i="12"/>
  <c r="N942" i="12"/>
  <c r="N926" i="12"/>
  <c r="N910" i="12"/>
  <c r="N894" i="12"/>
  <c r="N878" i="12"/>
  <c r="N862" i="12"/>
  <c r="N846" i="12"/>
  <c r="N830" i="12"/>
  <c r="N814" i="12"/>
  <c r="N798" i="12"/>
  <c r="N782" i="12"/>
  <c r="N766" i="12"/>
  <c r="N750" i="12"/>
  <c r="N734" i="12"/>
  <c r="N718" i="12"/>
  <c r="N702" i="12"/>
  <c r="N686" i="12"/>
  <c r="N670" i="12"/>
  <c r="N654" i="12"/>
  <c r="N638" i="12"/>
  <c r="N622" i="12"/>
  <c r="N606" i="12"/>
  <c r="N590" i="12"/>
  <c r="N574" i="12"/>
  <c r="N558" i="12"/>
  <c r="N542" i="12"/>
  <c r="N526" i="12"/>
  <c r="N510" i="12"/>
  <c r="N494" i="12"/>
  <c r="N478" i="12"/>
  <c r="N462" i="12"/>
  <c r="N446" i="12"/>
  <c r="N430" i="12"/>
  <c r="N414" i="12"/>
  <c r="N398" i="12"/>
  <c r="N382" i="12"/>
  <c r="N366" i="12"/>
  <c r="N350" i="12"/>
  <c r="N334" i="12"/>
  <c r="N318" i="12"/>
  <c r="N302" i="12"/>
  <c r="N286" i="12"/>
  <c r="N270" i="12"/>
  <c r="N254" i="12"/>
  <c r="N238" i="12"/>
  <c r="N222" i="12"/>
  <c r="N206" i="12"/>
  <c r="N190" i="12"/>
  <c r="N174" i="12"/>
  <c r="N158" i="12"/>
  <c r="N142" i="12"/>
  <c r="N126" i="12"/>
  <c r="N110" i="12"/>
  <c r="N94" i="12"/>
  <c r="N78" i="12"/>
  <c r="N62" i="12"/>
  <c r="N46" i="12"/>
  <c r="M1600" i="12"/>
  <c r="M1584" i="12"/>
  <c r="M1568" i="12"/>
  <c r="M1552" i="12"/>
  <c r="M1536" i="12"/>
  <c r="M1520" i="12"/>
  <c r="M1504" i="12"/>
  <c r="M1488" i="12"/>
  <c r="M1472" i="12"/>
  <c r="M1456" i="12"/>
  <c r="M1440" i="12"/>
  <c r="M1424" i="12"/>
  <c r="M1408" i="12"/>
  <c r="M1392" i="12"/>
  <c r="M1376" i="12"/>
  <c r="M1360" i="12"/>
  <c r="M1344" i="12"/>
  <c r="M1328" i="12"/>
  <c r="M1312" i="12"/>
  <c r="M1296" i="12"/>
  <c r="M1280" i="12"/>
  <c r="M1264" i="12"/>
  <c r="M1248" i="12"/>
  <c r="M1232" i="12"/>
  <c r="M1216" i="12"/>
  <c r="M1200" i="12"/>
  <c r="M1184" i="12"/>
  <c r="M1168" i="12"/>
  <c r="M1152" i="12"/>
  <c r="M1136" i="12"/>
  <c r="M1120" i="12"/>
  <c r="M1104" i="12"/>
  <c r="M1088" i="12"/>
  <c r="M1072" i="12"/>
  <c r="M1056" i="12"/>
  <c r="M1040" i="12"/>
  <c r="M1024" i="12"/>
  <c r="M1008" i="12"/>
  <c r="M992" i="12"/>
  <c r="M976" i="12"/>
  <c r="M960" i="12"/>
  <c r="M944" i="12"/>
  <c r="M928" i="12"/>
  <c r="M912" i="12"/>
  <c r="M896" i="12"/>
  <c r="M880" i="12"/>
  <c r="M864" i="12"/>
  <c r="M848" i="12"/>
  <c r="M832" i="12"/>
  <c r="M816" i="12"/>
  <c r="M800" i="12"/>
  <c r="M784" i="12"/>
  <c r="M768" i="12"/>
  <c r="M752" i="12"/>
  <c r="M736" i="12"/>
  <c r="M720" i="12"/>
  <c r="M704" i="12"/>
  <c r="M688" i="12"/>
  <c r="M672" i="12"/>
  <c r="M656" i="12"/>
  <c r="M640" i="12"/>
  <c r="M624" i="12"/>
  <c r="M608" i="12"/>
  <c r="M592" i="12"/>
  <c r="M576" i="12"/>
  <c r="M560" i="12"/>
  <c r="M544" i="12"/>
  <c r="M528" i="12"/>
  <c r="M512" i="12"/>
  <c r="M496" i="12"/>
  <c r="M475" i="12"/>
  <c r="M443" i="12"/>
  <c r="M411" i="12"/>
  <c r="M379" i="12"/>
  <c r="M347" i="12"/>
  <c r="M315" i="12"/>
  <c r="M283" i="12"/>
  <c r="M251" i="12"/>
  <c r="M219" i="12"/>
  <c r="M187" i="12"/>
  <c r="M155" i="12"/>
  <c r="M123" i="12"/>
  <c r="M91" i="12"/>
  <c r="M59" i="12"/>
  <c r="M480" i="12"/>
  <c r="M464" i="12"/>
  <c r="M448" i="12"/>
  <c r="M432" i="12"/>
  <c r="M416" i="12"/>
  <c r="M400" i="12"/>
  <c r="M384" i="12"/>
  <c r="M368" i="12"/>
  <c r="M352" i="12"/>
  <c r="M336" i="12"/>
  <c r="M320" i="12"/>
  <c r="M304" i="12"/>
  <c r="M288" i="12"/>
  <c r="M272" i="12"/>
  <c r="M256" i="12"/>
  <c r="M240" i="12"/>
  <c r="M224" i="12"/>
  <c r="M208" i="12"/>
  <c r="M192" i="12"/>
  <c r="M176" i="12"/>
  <c r="M160" i="12"/>
  <c r="M144" i="12"/>
  <c r="M128" i="12"/>
  <c r="M112" i="12"/>
  <c r="M96" i="12"/>
  <c r="M80" i="12"/>
  <c r="M64" i="12"/>
  <c r="M48" i="12"/>
  <c r="M478" i="12"/>
  <c r="M462" i="12"/>
  <c r="M446" i="12"/>
  <c r="M430" i="12"/>
  <c r="M414" i="12"/>
  <c r="M398" i="12"/>
  <c r="M382" i="12"/>
  <c r="M366" i="12"/>
  <c r="M350" i="12"/>
  <c r="M334" i="12"/>
  <c r="M318" i="12"/>
  <c r="M302" i="12"/>
  <c r="M286" i="12"/>
  <c r="M270" i="12"/>
  <c r="M254" i="12"/>
  <c r="M238" i="12"/>
  <c r="M222" i="12"/>
  <c r="M206" i="12"/>
  <c r="M190" i="12"/>
  <c r="M174" i="12"/>
  <c r="M158" i="12"/>
  <c r="M142" i="12"/>
  <c r="M126" i="12"/>
  <c r="M110" i="12"/>
  <c r="M94" i="12"/>
  <c r="M78" i="12"/>
  <c r="M62" i="12"/>
  <c r="M46" i="12"/>
  <c r="M425" i="12"/>
  <c r="M711" i="12"/>
  <c r="M967" i="12"/>
  <c r="M1223" i="12"/>
  <c r="M1479" i="12"/>
  <c r="N165" i="12"/>
  <c r="N421" i="12"/>
  <c r="N677" i="12"/>
  <c r="N881" i="12"/>
  <c r="N1009" i="12"/>
  <c r="N1137" i="12"/>
  <c r="N1220" i="12"/>
  <c r="N1284" i="12"/>
  <c r="N1348" i="12"/>
  <c r="N1412" i="12"/>
  <c r="N1476" i="12"/>
  <c r="N1540" i="12"/>
  <c r="N1604" i="12"/>
  <c r="M73" i="12"/>
  <c r="M535" i="12"/>
  <c r="M791" i="12"/>
  <c r="M1047" i="12"/>
  <c r="M1303" i="12"/>
  <c r="M1559" i="12"/>
  <c r="N245" i="12"/>
  <c r="N501" i="12"/>
  <c r="N757" i="12"/>
  <c r="N921" i="12"/>
  <c r="N1049" i="12"/>
  <c r="N1176" i="12"/>
  <c r="N1240" i="12"/>
  <c r="N1304" i="12"/>
  <c r="N1368" i="12"/>
  <c r="N1432" i="12"/>
  <c r="N1496" i="12"/>
  <c r="N1560" i="12"/>
  <c r="M361" i="12"/>
  <c r="M679" i="12"/>
  <c r="M935" i="12"/>
  <c r="M1191" i="12"/>
  <c r="M1447" i="12"/>
  <c r="N133" i="12"/>
  <c r="N389" i="12"/>
  <c r="N645" i="12"/>
  <c r="N865" i="12"/>
  <c r="N993" i="12"/>
  <c r="N1121" i="12"/>
  <c r="N1212" i="12"/>
  <c r="N1276" i="12"/>
  <c r="N1340" i="12"/>
  <c r="N1404" i="12"/>
  <c r="N1468" i="12"/>
  <c r="N1532" i="12"/>
  <c r="N1596" i="12"/>
  <c r="K813" i="12"/>
  <c r="L813" i="12"/>
  <c r="P813" i="12"/>
  <c r="O813" i="12"/>
  <c r="Q813" i="12"/>
  <c r="R813" i="12"/>
  <c r="K721" i="12"/>
  <c r="L721" i="12"/>
  <c r="P721" i="12"/>
  <c r="O721" i="12"/>
  <c r="Q721" i="12"/>
  <c r="R721" i="12"/>
  <c r="K509" i="12"/>
  <c r="L509" i="12"/>
  <c r="P509" i="12"/>
  <c r="O509" i="12"/>
  <c r="Q509" i="12"/>
  <c r="R509" i="12"/>
  <c r="K253" i="12"/>
  <c r="L253" i="12"/>
  <c r="P253" i="12"/>
  <c r="O253" i="12"/>
  <c r="Q253" i="12"/>
  <c r="R253" i="12"/>
  <c r="K1373" i="12"/>
  <c r="L1373" i="12"/>
  <c r="P1373" i="12"/>
  <c r="O1373" i="12"/>
  <c r="R1373" i="12"/>
  <c r="Q1373" i="12"/>
  <c r="K1117" i="12"/>
  <c r="L1117" i="12"/>
  <c r="P1117" i="12"/>
  <c r="O1117" i="12"/>
  <c r="Q1117" i="12"/>
  <c r="R1117" i="12"/>
  <c r="K861" i="12"/>
  <c r="L861" i="12"/>
  <c r="P861" i="12"/>
  <c r="O861" i="12"/>
  <c r="Q861" i="12"/>
  <c r="R861" i="12"/>
  <c r="K189" i="12"/>
  <c r="L189" i="12"/>
  <c r="P189" i="12"/>
  <c r="O189" i="12"/>
  <c r="Q189" i="12"/>
  <c r="R189" i="12"/>
  <c r="K1357" i="12"/>
  <c r="L1357" i="12"/>
  <c r="P1357" i="12"/>
  <c r="O1357" i="12"/>
  <c r="Q1357" i="12"/>
  <c r="R1357" i="12"/>
  <c r="K1101" i="12"/>
  <c r="L1101" i="12"/>
  <c r="P1101" i="12"/>
  <c r="O1101" i="12"/>
  <c r="Q1101" i="12"/>
  <c r="R1101" i="12"/>
  <c r="K845" i="12"/>
  <c r="L845" i="12"/>
  <c r="P845" i="12"/>
  <c r="O845" i="12"/>
  <c r="Q845" i="12"/>
  <c r="R845" i="12"/>
  <c r="K1597" i="12"/>
  <c r="L1597" i="12"/>
  <c r="P1597" i="12"/>
  <c r="O1597" i="12"/>
  <c r="Q1597" i="12"/>
  <c r="R1597" i="12"/>
  <c r="K1341" i="12"/>
  <c r="L1341" i="12"/>
  <c r="P1341" i="12"/>
  <c r="O1341" i="12"/>
  <c r="Q1341" i="12"/>
  <c r="R1341" i="12"/>
  <c r="K1085" i="12"/>
  <c r="L1085" i="12"/>
  <c r="P1085" i="12"/>
  <c r="O1085" i="12"/>
  <c r="R1085" i="12"/>
  <c r="Q1085" i="12"/>
  <c r="K829" i="12"/>
  <c r="L829" i="12"/>
  <c r="P829" i="12"/>
  <c r="O829" i="12"/>
  <c r="Q829" i="12"/>
  <c r="R829" i="12"/>
  <c r="K1609" i="12"/>
  <c r="L1609" i="12"/>
  <c r="P1609" i="12"/>
  <c r="O1609" i="12"/>
  <c r="R1609" i="12"/>
  <c r="Q1609" i="12"/>
  <c r="K1545" i="12"/>
  <c r="L1545" i="12"/>
  <c r="P1545" i="12"/>
  <c r="O1545" i="12"/>
  <c r="Q1545" i="12"/>
  <c r="R1545" i="12"/>
  <c r="L1481" i="12"/>
  <c r="K1481" i="12"/>
  <c r="P1481" i="12"/>
  <c r="O1481" i="12"/>
  <c r="R1481" i="12"/>
  <c r="Q1481" i="12"/>
  <c r="L1417" i="12"/>
  <c r="K1417" i="12"/>
  <c r="P1417" i="12"/>
  <c r="O1417" i="12"/>
  <c r="Q1417" i="12"/>
  <c r="R1417" i="12"/>
  <c r="L1353" i="12"/>
  <c r="K1353" i="12"/>
  <c r="P1353" i="12"/>
  <c r="O1353" i="12"/>
  <c r="R1353" i="12"/>
  <c r="Q1353" i="12"/>
  <c r="K1289" i="12"/>
  <c r="L1289" i="12"/>
  <c r="P1289" i="12"/>
  <c r="O1289" i="12"/>
  <c r="R1289" i="12"/>
  <c r="Q1289" i="12"/>
  <c r="K1225" i="12"/>
  <c r="L1225" i="12"/>
  <c r="P1225" i="12"/>
  <c r="O1225" i="12"/>
  <c r="R1225" i="12"/>
  <c r="Q1225" i="12"/>
  <c r="K1161" i="12"/>
  <c r="L1161" i="12"/>
  <c r="P1161" i="12"/>
  <c r="O1161" i="12"/>
  <c r="R1161" i="12"/>
  <c r="Q1161" i="12"/>
  <c r="K1097" i="12"/>
  <c r="L1097" i="12"/>
  <c r="P1097" i="12"/>
  <c r="O1097" i="12"/>
  <c r="R1097" i="12"/>
  <c r="Q1097" i="12"/>
  <c r="K1033" i="12"/>
  <c r="L1033" i="12"/>
  <c r="P1033" i="12"/>
  <c r="O1033" i="12"/>
  <c r="Q1033" i="12"/>
  <c r="R1033" i="12"/>
  <c r="K969" i="12"/>
  <c r="L969" i="12"/>
  <c r="P969" i="12"/>
  <c r="O969" i="12"/>
  <c r="Q969" i="12"/>
  <c r="R969" i="12"/>
  <c r="K905" i="12"/>
  <c r="L905" i="12"/>
  <c r="P905" i="12"/>
  <c r="O905" i="12"/>
  <c r="Q905" i="12"/>
  <c r="R905" i="12"/>
  <c r="K841" i="12"/>
  <c r="L841" i="12"/>
  <c r="P841" i="12"/>
  <c r="O841" i="12"/>
  <c r="Q841" i="12"/>
  <c r="R841" i="12"/>
  <c r="K777" i="12"/>
  <c r="L777" i="12"/>
  <c r="P777" i="12"/>
  <c r="O777" i="12"/>
  <c r="Q777" i="12"/>
  <c r="R777" i="12"/>
  <c r="K621" i="12"/>
  <c r="L621" i="12"/>
  <c r="P621" i="12"/>
  <c r="O621" i="12"/>
  <c r="Q621" i="12"/>
  <c r="R621" i="12"/>
  <c r="K365" i="12"/>
  <c r="L365" i="12"/>
  <c r="P365" i="12"/>
  <c r="O365" i="12"/>
  <c r="Q365" i="12"/>
  <c r="R365" i="12"/>
  <c r="K1605" i="12"/>
  <c r="L1605" i="12"/>
  <c r="P1605" i="12"/>
  <c r="O1605" i="12"/>
  <c r="Q1605" i="12"/>
  <c r="R1605" i="12"/>
  <c r="K1541" i="12"/>
  <c r="L1541" i="12"/>
  <c r="P1541" i="12"/>
  <c r="O1541" i="12"/>
  <c r="Q1541" i="12"/>
  <c r="R1541" i="12"/>
  <c r="K1477" i="12"/>
  <c r="L1477" i="12"/>
  <c r="P1477" i="12"/>
  <c r="O1477" i="12"/>
  <c r="Q1477" i="12"/>
  <c r="R1477" i="12"/>
  <c r="K1413" i="12"/>
  <c r="L1413" i="12"/>
  <c r="P1413" i="12"/>
  <c r="O1413" i="12"/>
  <c r="R1413" i="12"/>
  <c r="Q1413" i="12"/>
  <c r="K1349" i="12"/>
  <c r="L1349" i="12"/>
  <c r="P1349" i="12"/>
  <c r="O1349" i="12"/>
  <c r="Q1349" i="12"/>
  <c r="R1349" i="12"/>
  <c r="K1285" i="12"/>
  <c r="L1285" i="12"/>
  <c r="P1285" i="12"/>
  <c r="O1285" i="12"/>
  <c r="Q1285" i="12"/>
  <c r="R1285" i="12"/>
  <c r="K1221" i="12"/>
  <c r="L1221" i="12"/>
  <c r="P1221" i="12"/>
  <c r="O1221" i="12"/>
  <c r="Q1221" i="12"/>
  <c r="R1221" i="12"/>
  <c r="K1157" i="12"/>
  <c r="L1157" i="12"/>
  <c r="P1157" i="12"/>
  <c r="O1157" i="12"/>
  <c r="Q1157" i="12"/>
  <c r="R1157" i="12"/>
  <c r="K1093" i="12"/>
  <c r="L1093" i="12"/>
  <c r="P1093" i="12"/>
  <c r="O1093" i="12"/>
  <c r="Q1093" i="12"/>
  <c r="R1093" i="12"/>
  <c r="K1029" i="12"/>
  <c r="L1029" i="12"/>
  <c r="P1029" i="12"/>
  <c r="O1029" i="12"/>
  <c r="Q1029" i="12"/>
  <c r="R1029" i="12"/>
  <c r="K965" i="12"/>
  <c r="L965" i="12"/>
  <c r="P965" i="12"/>
  <c r="O965" i="12"/>
  <c r="Q965" i="12"/>
  <c r="R965" i="12"/>
  <c r="K901" i="12"/>
  <c r="L901" i="12"/>
  <c r="P901" i="12"/>
  <c r="O901" i="12"/>
  <c r="Q901" i="12"/>
  <c r="R901" i="12"/>
  <c r="K837" i="12"/>
  <c r="L837" i="12"/>
  <c r="P837" i="12"/>
  <c r="O837" i="12"/>
  <c r="Q837" i="12"/>
  <c r="R837" i="12"/>
  <c r="K769" i="12"/>
  <c r="L769" i="12"/>
  <c r="P769" i="12"/>
  <c r="O769" i="12"/>
  <c r="Q769" i="12"/>
  <c r="R769" i="12"/>
  <c r="K605" i="12"/>
  <c r="L605" i="12"/>
  <c r="P605" i="12"/>
  <c r="O605" i="12"/>
  <c r="Q605" i="12"/>
  <c r="R605" i="12"/>
  <c r="K349" i="12"/>
  <c r="L349" i="12"/>
  <c r="P349" i="12"/>
  <c r="O349" i="12"/>
  <c r="Q349" i="12"/>
  <c r="R349" i="12"/>
  <c r="K1601" i="12"/>
  <c r="L1601" i="12"/>
  <c r="P1601" i="12"/>
  <c r="O1601" i="12"/>
  <c r="Q1601" i="12"/>
  <c r="R1601" i="12"/>
  <c r="K1537" i="12"/>
  <c r="L1537" i="12"/>
  <c r="P1537" i="12"/>
  <c r="O1537" i="12"/>
  <c r="R1537" i="12"/>
  <c r="Q1537" i="12"/>
  <c r="L1473" i="12"/>
  <c r="K1473" i="12"/>
  <c r="P1473" i="12"/>
  <c r="O1473" i="12"/>
  <c r="Q1473" i="12"/>
  <c r="R1473" i="12"/>
  <c r="L1409" i="12"/>
  <c r="K1409" i="12"/>
  <c r="P1409" i="12"/>
  <c r="O1409" i="12"/>
  <c r="Q1409" i="12"/>
  <c r="R1409" i="12"/>
  <c r="L1345" i="12"/>
  <c r="K1345" i="12"/>
  <c r="P1345" i="12"/>
  <c r="O1345" i="12"/>
  <c r="Q1345" i="12"/>
  <c r="R1345" i="12"/>
  <c r="K1281" i="12"/>
  <c r="L1281" i="12"/>
  <c r="P1281" i="12"/>
  <c r="O1281" i="12"/>
  <c r="Q1281" i="12"/>
  <c r="R1281" i="12"/>
  <c r="K1217" i="12"/>
  <c r="L1217" i="12"/>
  <c r="P1217" i="12"/>
  <c r="O1217" i="12"/>
  <c r="Q1217" i="12"/>
  <c r="R1217" i="12"/>
  <c r="K1153" i="12"/>
  <c r="L1153" i="12"/>
  <c r="P1153" i="12"/>
  <c r="O1153" i="12"/>
  <c r="Q1153" i="12"/>
  <c r="R1153" i="12"/>
  <c r="K1089" i="12"/>
  <c r="L1089" i="12"/>
  <c r="P1089" i="12"/>
  <c r="O1089" i="12"/>
  <c r="Q1089" i="12"/>
  <c r="R1089" i="12"/>
  <c r="K1025" i="12"/>
  <c r="L1025" i="12"/>
  <c r="P1025" i="12"/>
  <c r="O1025" i="12"/>
  <c r="Q1025" i="12"/>
  <c r="R1025" i="12"/>
  <c r="K961" i="12"/>
  <c r="L961" i="12"/>
  <c r="P961" i="12"/>
  <c r="O961" i="12"/>
  <c r="Q961" i="12"/>
  <c r="R961" i="12"/>
  <c r="K897" i="12"/>
  <c r="L897" i="12"/>
  <c r="P897" i="12"/>
  <c r="O897" i="12"/>
  <c r="Q897" i="12"/>
  <c r="R897" i="12"/>
  <c r="K833" i="12"/>
  <c r="L833" i="12"/>
  <c r="P833" i="12"/>
  <c r="O833" i="12"/>
  <c r="Q833" i="12"/>
  <c r="R833" i="12"/>
  <c r="K761" i="12"/>
  <c r="L761" i="12"/>
  <c r="P761" i="12"/>
  <c r="O761" i="12"/>
  <c r="Q761" i="12"/>
  <c r="R761" i="12"/>
  <c r="K589" i="12"/>
  <c r="L589" i="12"/>
  <c r="P589" i="12"/>
  <c r="O589" i="12"/>
  <c r="Q589" i="12"/>
  <c r="R589" i="12"/>
  <c r="K333" i="12"/>
  <c r="L333" i="12"/>
  <c r="P333" i="12"/>
  <c r="O333" i="12"/>
  <c r="Q333" i="12"/>
  <c r="R333" i="12"/>
  <c r="K1608" i="12"/>
  <c r="L1608" i="12"/>
  <c r="O1608" i="12"/>
  <c r="Q1608" i="12"/>
  <c r="P1608" i="12"/>
  <c r="R1608" i="12"/>
  <c r="K1592" i="12"/>
  <c r="L1592" i="12"/>
  <c r="O1592" i="12"/>
  <c r="Q1592" i="12"/>
  <c r="P1592" i="12"/>
  <c r="R1592" i="12"/>
  <c r="K1576" i="12"/>
  <c r="L1576" i="12"/>
  <c r="O1576" i="12"/>
  <c r="Q1576" i="12"/>
  <c r="P1576" i="12"/>
  <c r="R1576" i="12"/>
  <c r="K1560" i="12"/>
  <c r="L1560" i="12"/>
  <c r="O1560" i="12"/>
  <c r="Q1560" i="12"/>
  <c r="P1560" i="12"/>
  <c r="R1560" i="12"/>
  <c r="K1544" i="12"/>
  <c r="L1544" i="12"/>
  <c r="O1544" i="12"/>
  <c r="Q1544" i="12"/>
  <c r="P1544" i="12"/>
  <c r="R1544" i="12"/>
  <c r="K1528" i="12"/>
  <c r="L1528" i="12"/>
  <c r="O1528" i="12"/>
  <c r="Q1528" i="12"/>
  <c r="P1528" i="12"/>
  <c r="R1528" i="12"/>
  <c r="K1512" i="12"/>
  <c r="L1512" i="12"/>
  <c r="O1512" i="12"/>
  <c r="Q1512" i="12"/>
  <c r="P1512" i="12"/>
  <c r="R1512" i="12"/>
  <c r="K1496" i="12"/>
  <c r="L1496" i="12"/>
  <c r="O1496" i="12"/>
  <c r="Q1496" i="12"/>
  <c r="P1496" i="12"/>
  <c r="R1496" i="12"/>
  <c r="K1480" i="12"/>
  <c r="L1480" i="12"/>
  <c r="O1480" i="12"/>
  <c r="Q1480" i="12"/>
  <c r="P1480" i="12"/>
  <c r="R1480" i="12"/>
  <c r="K1464" i="12"/>
  <c r="L1464" i="12"/>
  <c r="O1464" i="12"/>
  <c r="Q1464" i="12"/>
  <c r="P1464" i="12"/>
  <c r="R1464" i="12"/>
  <c r="K1448" i="12"/>
  <c r="L1448" i="12"/>
  <c r="O1448" i="12"/>
  <c r="Q1448" i="12"/>
  <c r="P1448" i="12"/>
  <c r="R1448" i="12"/>
  <c r="K1432" i="12"/>
  <c r="L1432" i="12"/>
  <c r="O1432" i="12"/>
  <c r="Q1432" i="12"/>
  <c r="P1432" i="12"/>
  <c r="R1432" i="12"/>
  <c r="K1416" i="12"/>
  <c r="L1416" i="12"/>
  <c r="O1416" i="12"/>
  <c r="Q1416" i="12"/>
  <c r="P1416" i="12"/>
  <c r="R1416" i="12"/>
  <c r="K1400" i="12"/>
  <c r="L1400" i="12"/>
  <c r="O1400" i="12"/>
  <c r="Q1400" i="12"/>
  <c r="P1400" i="12"/>
  <c r="R1400" i="12"/>
  <c r="K1384" i="12"/>
  <c r="L1384" i="12"/>
  <c r="O1384" i="12"/>
  <c r="Q1384" i="12"/>
  <c r="P1384" i="12"/>
  <c r="R1384" i="12"/>
  <c r="K1368" i="12"/>
  <c r="L1368" i="12"/>
  <c r="O1368" i="12"/>
  <c r="Q1368" i="12"/>
  <c r="P1368" i="12"/>
  <c r="R1368" i="12"/>
  <c r="K1352" i="12"/>
  <c r="L1352" i="12"/>
  <c r="O1352" i="12"/>
  <c r="Q1352" i="12"/>
  <c r="P1352" i="12"/>
  <c r="R1352" i="12"/>
  <c r="K1336" i="12"/>
  <c r="L1336" i="12"/>
  <c r="O1336" i="12"/>
  <c r="Q1336" i="12"/>
  <c r="P1336" i="12"/>
  <c r="R1336" i="12"/>
  <c r="K1320" i="12"/>
  <c r="L1320" i="12"/>
  <c r="O1320" i="12"/>
  <c r="Q1320" i="12"/>
  <c r="P1320" i="12"/>
  <c r="R1320" i="12"/>
  <c r="K1304" i="12"/>
  <c r="L1304" i="12"/>
  <c r="O1304" i="12"/>
  <c r="Q1304" i="12"/>
  <c r="P1304" i="12"/>
  <c r="R1304" i="12"/>
  <c r="K1288" i="12"/>
  <c r="L1288" i="12"/>
  <c r="O1288" i="12"/>
  <c r="Q1288" i="12"/>
  <c r="P1288" i="12"/>
  <c r="R1288" i="12"/>
  <c r="K1272" i="12"/>
  <c r="L1272" i="12"/>
  <c r="O1272" i="12"/>
  <c r="Q1272" i="12"/>
  <c r="P1272" i="12"/>
  <c r="R1272" i="12"/>
  <c r="K1256" i="12"/>
  <c r="L1256" i="12"/>
  <c r="O1256" i="12"/>
  <c r="Q1256" i="12"/>
  <c r="P1256" i="12"/>
  <c r="R1256" i="12"/>
  <c r="K1240" i="12"/>
  <c r="L1240" i="12"/>
  <c r="O1240" i="12"/>
  <c r="Q1240" i="12"/>
  <c r="P1240" i="12"/>
  <c r="R1240" i="12"/>
  <c r="K1224" i="12"/>
  <c r="L1224" i="12"/>
  <c r="O1224" i="12"/>
  <c r="Q1224" i="12"/>
  <c r="P1224" i="12"/>
  <c r="R1224" i="12"/>
  <c r="K1208" i="12"/>
  <c r="L1208" i="12"/>
  <c r="O1208" i="12"/>
  <c r="Q1208" i="12"/>
  <c r="P1208" i="12"/>
  <c r="R1208" i="12"/>
  <c r="K1192" i="12"/>
  <c r="L1192" i="12"/>
  <c r="O1192" i="12"/>
  <c r="Q1192" i="12"/>
  <c r="P1192" i="12"/>
  <c r="R1192" i="12"/>
  <c r="K1176" i="12"/>
  <c r="L1176" i="12"/>
  <c r="O1176" i="12"/>
  <c r="Q1176" i="12"/>
  <c r="P1176" i="12"/>
  <c r="R1176" i="12"/>
  <c r="K1160" i="12"/>
  <c r="L1160" i="12"/>
  <c r="O1160" i="12"/>
  <c r="Q1160" i="12"/>
  <c r="P1160" i="12"/>
  <c r="R1160" i="12"/>
  <c r="K1144" i="12"/>
  <c r="L1144" i="12"/>
  <c r="O1144" i="12"/>
  <c r="Q1144" i="12"/>
  <c r="P1144" i="12"/>
  <c r="R1144" i="12"/>
  <c r="K1128" i="12"/>
  <c r="L1128" i="12"/>
  <c r="O1128" i="12"/>
  <c r="Q1128" i="12"/>
  <c r="P1128" i="12"/>
  <c r="R1128" i="12"/>
  <c r="K1112" i="12"/>
  <c r="L1112" i="12"/>
  <c r="O1112" i="12"/>
  <c r="Q1112" i="12"/>
  <c r="P1112" i="12"/>
  <c r="R1112" i="12"/>
  <c r="K1096" i="12"/>
  <c r="L1096" i="12"/>
  <c r="O1096" i="12"/>
  <c r="Q1096" i="12"/>
  <c r="P1096" i="12"/>
  <c r="R1096" i="12"/>
  <c r="K1080" i="12"/>
  <c r="L1080" i="12"/>
  <c r="O1080" i="12"/>
  <c r="Q1080" i="12"/>
  <c r="P1080" i="12"/>
  <c r="R1080" i="12"/>
  <c r="K1064" i="12"/>
  <c r="L1064" i="12"/>
  <c r="O1064" i="12"/>
  <c r="Q1064" i="12"/>
  <c r="P1064" i="12"/>
  <c r="R1064" i="12"/>
  <c r="K1048" i="12"/>
  <c r="L1048" i="12"/>
  <c r="O1048" i="12"/>
  <c r="Q1048" i="12"/>
  <c r="P1048" i="12"/>
  <c r="R1048" i="12"/>
  <c r="K1032" i="12"/>
  <c r="L1032" i="12"/>
  <c r="O1032" i="12"/>
  <c r="P1032" i="12"/>
  <c r="R1032" i="12"/>
  <c r="Q1032" i="12"/>
  <c r="K1016" i="12"/>
  <c r="L1016" i="12"/>
  <c r="O1016" i="12"/>
  <c r="P1016" i="12"/>
  <c r="R1016" i="12"/>
  <c r="Q1016" i="12"/>
  <c r="K1000" i="12"/>
  <c r="L1000" i="12"/>
  <c r="O1000" i="12"/>
  <c r="Q1000" i="12"/>
  <c r="P1000" i="12"/>
  <c r="R1000" i="12"/>
  <c r="K984" i="12"/>
  <c r="L984" i="12"/>
  <c r="O984" i="12"/>
  <c r="Q984" i="12"/>
  <c r="P984" i="12"/>
  <c r="R984" i="12"/>
  <c r="K968" i="12"/>
  <c r="L968" i="12"/>
  <c r="O968" i="12"/>
  <c r="P968" i="12"/>
  <c r="R968" i="12"/>
  <c r="Q968" i="12"/>
  <c r="K952" i="12"/>
  <c r="L952" i="12"/>
  <c r="O952" i="12"/>
  <c r="Q952" i="12"/>
  <c r="P952" i="12"/>
  <c r="R952" i="12"/>
  <c r="K936" i="12"/>
  <c r="L936" i="12"/>
  <c r="O936" i="12"/>
  <c r="Q936" i="12"/>
  <c r="P936" i="12"/>
  <c r="R936" i="12"/>
  <c r="K920" i="12"/>
  <c r="L920" i="12"/>
  <c r="O920" i="12"/>
  <c r="Q920" i="12"/>
  <c r="P920" i="12"/>
  <c r="R920" i="12"/>
  <c r="K904" i="12"/>
  <c r="L904" i="12"/>
  <c r="O904" i="12"/>
  <c r="P904" i="12"/>
  <c r="R904" i="12"/>
  <c r="Q904" i="12"/>
  <c r="K888" i="12"/>
  <c r="L888" i="12"/>
  <c r="O888" i="12"/>
  <c r="Q888" i="12"/>
  <c r="P888" i="12"/>
  <c r="R888" i="12"/>
  <c r="K872" i="12"/>
  <c r="L872" i="12"/>
  <c r="O872" i="12"/>
  <c r="Q872" i="12"/>
  <c r="P872" i="12"/>
  <c r="R872" i="12"/>
  <c r="K856" i="12"/>
  <c r="L856" i="12"/>
  <c r="O856" i="12"/>
  <c r="P856" i="12"/>
  <c r="R856" i="12"/>
  <c r="Q856" i="12"/>
  <c r="K840" i="12"/>
  <c r="L840" i="12"/>
  <c r="O840" i="12"/>
  <c r="Q840" i="12"/>
  <c r="P840" i="12"/>
  <c r="R840" i="12"/>
  <c r="K824" i="12"/>
  <c r="L824" i="12"/>
  <c r="O824" i="12"/>
  <c r="Q824" i="12"/>
  <c r="P824" i="12"/>
  <c r="R824" i="12"/>
  <c r="K808" i="12"/>
  <c r="L808" i="12"/>
  <c r="O808" i="12"/>
  <c r="Q808" i="12"/>
  <c r="P808" i="12"/>
  <c r="R808" i="12"/>
  <c r="K792" i="12"/>
  <c r="L792" i="12"/>
  <c r="O792" i="12"/>
  <c r="P792" i="12"/>
  <c r="R792" i="12"/>
  <c r="Q792" i="12"/>
  <c r="K775" i="12"/>
  <c r="L775" i="12"/>
  <c r="O775" i="12"/>
  <c r="Q775" i="12"/>
  <c r="P775" i="12"/>
  <c r="R775" i="12"/>
  <c r="K743" i="12"/>
  <c r="L743" i="12"/>
  <c r="O743" i="12"/>
  <c r="Q743" i="12"/>
  <c r="P743" i="12"/>
  <c r="R743" i="12"/>
  <c r="K711" i="12"/>
  <c r="L711" i="12"/>
  <c r="O711" i="12"/>
  <c r="Q711" i="12"/>
  <c r="P711" i="12"/>
  <c r="R711" i="12"/>
  <c r="K679" i="12"/>
  <c r="L679" i="12"/>
  <c r="O679" i="12"/>
  <c r="Q679" i="12"/>
  <c r="P679" i="12"/>
  <c r="R679" i="12"/>
  <c r="K617" i="12"/>
  <c r="L617" i="12"/>
  <c r="P617" i="12"/>
  <c r="O617" i="12"/>
  <c r="Q617" i="12"/>
  <c r="R617" i="12"/>
  <c r="K553" i="12"/>
  <c r="L553" i="12"/>
  <c r="P553" i="12"/>
  <c r="O553" i="12"/>
  <c r="Q553" i="12"/>
  <c r="R553" i="12"/>
  <c r="K489" i="12"/>
  <c r="L489" i="12"/>
  <c r="P489" i="12"/>
  <c r="O489" i="12"/>
  <c r="Q489" i="12"/>
  <c r="R489" i="12"/>
  <c r="K425" i="12"/>
  <c r="L425" i="12"/>
  <c r="P425" i="12"/>
  <c r="O425" i="12"/>
  <c r="Q425" i="12"/>
  <c r="R425" i="12"/>
  <c r="K361" i="12"/>
  <c r="L361" i="12"/>
  <c r="P361" i="12"/>
  <c r="O361" i="12"/>
  <c r="Q361" i="12"/>
  <c r="R361" i="12"/>
  <c r="K297" i="12"/>
  <c r="L297" i="12"/>
  <c r="P297" i="12"/>
  <c r="O297" i="12"/>
  <c r="Q297" i="12"/>
  <c r="R297" i="12"/>
  <c r="K233" i="12"/>
  <c r="L233" i="12"/>
  <c r="P233" i="12"/>
  <c r="O233" i="12"/>
  <c r="Q233" i="12"/>
  <c r="R233" i="12"/>
  <c r="K158" i="12"/>
  <c r="L158" i="12"/>
  <c r="P158" i="12"/>
  <c r="Q158" i="12"/>
  <c r="R158" i="12"/>
  <c r="O158" i="12"/>
  <c r="K1603" i="12"/>
  <c r="O1603" i="12"/>
  <c r="L1603" i="12"/>
  <c r="P1603" i="12"/>
  <c r="R1603" i="12"/>
  <c r="Q1603" i="12"/>
  <c r="K1587" i="12"/>
  <c r="L1587" i="12"/>
  <c r="O1587" i="12"/>
  <c r="P1587" i="12"/>
  <c r="R1587" i="12"/>
  <c r="Q1587" i="12"/>
  <c r="K1571" i="12"/>
  <c r="O1571" i="12"/>
  <c r="L1571" i="12"/>
  <c r="P1571" i="12"/>
  <c r="Q1571" i="12"/>
  <c r="R1571" i="12"/>
  <c r="K1555" i="12"/>
  <c r="L1555" i="12"/>
  <c r="O1555" i="12"/>
  <c r="P1555" i="12"/>
  <c r="R1555" i="12"/>
  <c r="Q1555" i="12"/>
  <c r="K1539" i="12"/>
  <c r="O1539" i="12"/>
  <c r="L1539" i="12"/>
  <c r="P1539" i="12"/>
  <c r="Q1539" i="12"/>
  <c r="R1539" i="12"/>
  <c r="K1523" i="12"/>
  <c r="L1523" i="12"/>
  <c r="O1523" i="12"/>
  <c r="P1523" i="12"/>
  <c r="Q1523" i="12"/>
  <c r="R1523" i="12"/>
  <c r="K1507" i="12"/>
  <c r="L1507" i="12"/>
  <c r="O1507" i="12"/>
  <c r="P1507" i="12"/>
  <c r="R1507" i="12"/>
  <c r="Q1507" i="12"/>
  <c r="K1491" i="12"/>
  <c r="L1491" i="12"/>
  <c r="O1491" i="12"/>
  <c r="P1491" i="12"/>
  <c r="R1491" i="12"/>
  <c r="Q1491" i="12"/>
  <c r="K1475" i="12"/>
  <c r="L1475" i="12"/>
  <c r="O1475" i="12"/>
  <c r="P1475" i="12"/>
  <c r="R1475" i="12"/>
  <c r="Q1475" i="12"/>
  <c r="K1459" i="12"/>
  <c r="L1459" i="12"/>
  <c r="O1459" i="12"/>
  <c r="P1459" i="12"/>
  <c r="R1459" i="12"/>
  <c r="Q1459" i="12"/>
  <c r="K1443" i="12"/>
  <c r="L1443" i="12"/>
  <c r="O1443" i="12"/>
  <c r="P1443" i="12"/>
  <c r="R1443" i="12"/>
  <c r="Q1443" i="12"/>
  <c r="K1427" i="12"/>
  <c r="L1427" i="12"/>
  <c r="O1427" i="12"/>
  <c r="P1427" i="12"/>
  <c r="Q1427" i="12"/>
  <c r="R1427" i="12"/>
  <c r="K1411" i="12"/>
  <c r="L1411" i="12"/>
  <c r="O1411" i="12"/>
  <c r="P1411" i="12"/>
  <c r="R1411" i="12"/>
  <c r="Q1411" i="12"/>
  <c r="K1395" i="12"/>
  <c r="L1395" i="12"/>
  <c r="O1395" i="12"/>
  <c r="P1395" i="12"/>
  <c r="R1395" i="12"/>
  <c r="Q1395" i="12"/>
  <c r="K1379" i="12"/>
  <c r="L1379" i="12"/>
  <c r="O1379" i="12"/>
  <c r="P1379" i="12"/>
  <c r="R1379" i="12"/>
  <c r="Q1379" i="12"/>
  <c r="K1363" i="12"/>
  <c r="L1363" i="12"/>
  <c r="O1363" i="12"/>
  <c r="P1363" i="12"/>
  <c r="Q1363" i="12"/>
  <c r="R1363" i="12"/>
  <c r="K1347" i="12"/>
  <c r="L1347" i="12"/>
  <c r="O1347" i="12"/>
  <c r="P1347" i="12"/>
  <c r="R1347" i="12"/>
  <c r="Q1347" i="12"/>
  <c r="K1331" i="12"/>
  <c r="L1331" i="12"/>
  <c r="O1331" i="12"/>
  <c r="P1331" i="12"/>
  <c r="Q1331" i="12"/>
  <c r="R1331" i="12"/>
  <c r="K1315" i="12"/>
  <c r="L1315" i="12"/>
  <c r="O1315" i="12"/>
  <c r="P1315" i="12"/>
  <c r="R1315" i="12"/>
  <c r="Q1315" i="12"/>
  <c r="K1299" i="12"/>
  <c r="L1299" i="12"/>
  <c r="O1299" i="12"/>
  <c r="P1299" i="12"/>
  <c r="R1299" i="12"/>
  <c r="Q1299" i="12"/>
  <c r="L1283" i="12"/>
  <c r="K1283" i="12"/>
  <c r="O1283" i="12"/>
  <c r="P1283" i="12"/>
  <c r="Q1283" i="12"/>
  <c r="R1283" i="12"/>
  <c r="K1267" i="12"/>
  <c r="L1267" i="12"/>
  <c r="O1267" i="12"/>
  <c r="P1267" i="12"/>
  <c r="R1267" i="12"/>
  <c r="Q1267" i="12"/>
  <c r="L1251" i="12"/>
  <c r="O1251" i="12"/>
  <c r="P1251" i="12"/>
  <c r="K1251" i="12"/>
  <c r="R1251" i="12"/>
  <c r="Q1251" i="12"/>
  <c r="L1235" i="12"/>
  <c r="K1235" i="12"/>
  <c r="O1235" i="12"/>
  <c r="P1235" i="12"/>
  <c r="Q1235" i="12"/>
  <c r="R1235" i="12"/>
  <c r="L1219" i="12"/>
  <c r="K1219" i="12"/>
  <c r="O1219" i="12"/>
  <c r="P1219" i="12"/>
  <c r="Q1219" i="12"/>
  <c r="R1219" i="12"/>
  <c r="K1203" i="12"/>
  <c r="L1203" i="12"/>
  <c r="O1203" i="12"/>
  <c r="P1203" i="12"/>
  <c r="R1203" i="12"/>
  <c r="Q1203" i="12"/>
  <c r="L1187" i="12"/>
  <c r="O1187" i="12"/>
  <c r="K1187" i="12"/>
  <c r="P1187" i="12"/>
  <c r="Q1187" i="12"/>
  <c r="R1187" i="12"/>
  <c r="L1171" i="12"/>
  <c r="K1171" i="12"/>
  <c r="O1171" i="12"/>
  <c r="P1171" i="12"/>
  <c r="R1171" i="12"/>
  <c r="Q1171" i="12"/>
  <c r="L1155" i="12"/>
  <c r="K1155" i="12"/>
  <c r="O1155" i="12"/>
  <c r="P1155" i="12"/>
  <c r="Q1155" i="12"/>
  <c r="R1155" i="12"/>
  <c r="K1139" i="12"/>
  <c r="L1139" i="12"/>
  <c r="O1139" i="12"/>
  <c r="P1139" i="12"/>
  <c r="R1139" i="12"/>
  <c r="Q1139" i="12"/>
  <c r="L1123" i="12"/>
  <c r="O1123" i="12"/>
  <c r="K1123" i="12"/>
  <c r="P1123" i="12"/>
  <c r="R1123" i="12"/>
  <c r="Q1123" i="12"/>
  <c r="L1107" i="12"/>
  <c r="K1107" i="12"/>
  <c r="O1107" i="12"/>
  <c r="P1107" i="12"/>
  <c r="Q1107" i="12"/>
  <c r="R1107" i="12"/>
  <c r="L1091" i="12"/>
  <c r="K1091" i="12"/>
  <c r="O1091" i="12"/>
  <c r="P1091" i="12"/>
  <c r="R1091" i="12"/>
  <c r="Q1091" i="12"/>
  <c r="K1075" i="12"/>
  <c r="L1075" i="12"/>
  <c r="O1075" i="12"/>
  <c r="P1075" i="12"/>
  <c r="R1075" i="12"/>
  <c r="Q1075" i="12"/>
  <c r="L1059" i="12"/>
  <c r="K1059" i="12"/>
  <c r="O1059" i="12"/>
  <c r="Q1059" i="12"/>
  <c r="P1059" i="12"/>
  <c r="R1059" i="12"/>
  <c r="L1043" i="12"/>
  <c r="K1043" i="12"/>
  <c r="O1043" i="12"/>
  <c r="Q1043" i="12"/>
  <c r="P1043" i="12"/>
  <c r="R1043" i="12"/>
  <c r="L1027" i="12"/>
  <c r="K1027" i="12"/>
  <c r="O1027" i="12"/>
  <c r="Q1027" i="12"/>
  <c r="P1027" i="12"/>
  <c r="R1027" i="12"/>
  <c r="K1011" i="12"/>
  <c r="L1011" i="12"/>
  <c r="O1011" i="12"/>
  <c r="Q1011" i="12"/>
  <c r="P1011" i="12"/>
  <c r="R1011" i="12"/>
  <c r="L995" i="12"/>
  <c r="O995" i="12"/>
  <c r="Q995" i="12"/>
  <c r="P995" i="12"/>
  <c r="R995" i="12"/>
  <c r="K995" i="12"/>
  <c r="L979" i="12"/>
  <c r="K979" i="12"/>
  <c r="O979" i="12"/>
  <c r="Q979" i="12"/>
  <c r="P979" i="12"/>
  <c r="R979" i="12"/>
  <c r="L963" i="12"/>
  <c r="K963" i="12"/>
  <c r="O963" i="12"/>
  <c r="Q963" i="12"/>
  <c r="P963" i="12"/>
  <c r="R963" i="12"/>
  <c r="K947" i="12"/>
  <c r="L947" i="12"/>
  <c r="O947" i="12"/>
  <c r="Q947" i="12"/>
  <c r="P947" i="12"/>
  <c r="R947" i="12"/>
  <c r="L931" i="12"/>
  <c r="O931" i="12"/>
  <c r="Q931" i="12"/>
  <c r="K931" i="12"/>
  <c r="P931" i="12"/>
  <c r="R931" i="12"/>
  <c r="L915" i="12"/>
  <c r="K915" i="12"/>
  <c r="O915" i="12"/>
  <c r="Q915" i="12"/>
  <c r="P915" i="12"/>
  <c r="R915" i="12"/>
  <c r="L899" i="12"/>
  <c r="K899" i="12"/>
  <c r="O899" i="12"/>
  <c r="Q899" i="12"/>
  <c r="P899" i="12"/>
  <c r="R899" i="12"/>
  <c r="K883" i="12"/>
  <c r="L883" i="12"/>
  <c r="O883" i="12"/>
  <c r="Q883" i="12"/>
  <c r="P883" i="12"/>
  <c r="R883" i="12"/>
  <c r="L867" i="12"/>
  <c r="O867" i="12"/>
  <c r="Q867" i="12"/>
  <c r="K867" i="12"/>
  <c r="P867" i="12"/>
  <c r="R867" i="12"/>
  <c r="L851" i="12"/>
  <c r="K851" i="12"/>
  <c r="O851" i="12"/>
  <c r="Q851" i="12"/>
  <c r="P851" i="12"/>
  <c r="R851" i="12"/>
  <c r="L835" i="12"/>
  <c r="K835" i="12"/>
  <c r="O835" i="12"/>
  <c r="Q835" i="12"/>
  <c r="P835" i="12"/>
  <c r="R835" i="12"/>
  <c r="K819" i="12"/>
  <c r="L819" i="12"/>
  <c r="O819" i="12"/>
  <c r="Q819" i="12"/>
  <c r="P819" i="12"/>
  <c r="R819" i="12"/>
  <c r="L803" i="12"/>
  <c r="K803" i="12"/>
  <c r="O803" i="12"/>
  <c r="Q803" i="12"/>
  <c r="P803" i="12"/>
  <c r="R803" i="12"/>
  <c r="L787" i="12"/>
  <c r="K787" i="12"/>
  <c r="O787" i="12"/>
  <c r="Q787" i="12"/>
  <c r="P787" i="12"/>
  <c r="R787" i="12"/>
  <c r="K765" i="12"/>
  <c r="L765" i="12"/>
  <c r="P765" i="12"/>
  <c r="O765" i="12"/>
  <c r="Q765" i="12"/>
  <c r="R765" i="12"/>
  <c r="K733" i="12"/>
  <c r="L733" i="12"/>
  <c r="P733" i="12"/>
  <c r="O733" i="12"/>
  <c r="Q733" i="12"/>
  <c r="R733" i="12"/>
  <c r="K701" i="12"/>
  <c r="L701" i="12"/>
  <c r="P701" i="12"/>
  <c r="O701" i="12"/>
  <c r="Q701" i="12"/>
  <c r="R701" i="12"/>
  <c r="K661" i="12"/>
  <c r="L661" i="12"/>
  <c r="P661" i="12"/>
  <c r="O661" i="12"/>
  <c r="Q661" i="12"/>
  <c r="R661" i="12"/>
  <c r="K597" i="12"/>
  <c r="L597" i="12"/>
  <c r="P597" i="12"/>
  <c r="O597" i="12"/>
  <c r="Q597" i="12"/>
  <c r="R597" i="12"/>
  <c r="K533" i="12"/>
  <c r="L533" i="12"/>
  <c r="P533" i="12"/>
  <c r="O533" i="12"/>
  <c r="Q533" i="12"/>
  <c r="R533" i="12"/>
  <c r="K469" i="12"/>
  <c r="L469" i="12"/>
  <c r="P469" i="12"/>
  <c r="O469" i="12"/>
  <c r="Q469" i="12"/>
  <c r="R469" i="12"/>
  <c r="K405" i="12"/>
  <c r="L405" i="12"/>
  <c r="P405" i="12"/>
  <c r="O405" i="12"/>
  <c r="Q405" i="12"/>
  <c r="R405" i="12"/>
  <c r="K341" i="12"/>
  <c r="L341" i="12"/>
  <c r="P341" i="12"/>
  <c r="O341" i="12"/>
  <c r="Q341" i="12"/>
  <c r="R341" i="12"/>
  <c r="K277" i="12"/>
  <c r="L277" i="12"/>
  <c r="P277" i="12"/>
  <c r="O277" i="12"/>
  <c r="Q277" i="12"/>
  <c r="R277" i="12"/>
  <c r="K213" i="12"/>
  <c r="L213" i="12"/>
  <c r="P213" i="12"/>
  <c r="O213" i="12"/>
  <c r="Q213" i="12"/>
  <c r="R213" i="12"/>
  <c r="K108" i="12"/>
  <c r="L108" i="12"/>
  <c r="O108" i="12"/>
  <c r="Q108" i="12"/>
  <c r="P108" i="12"/>
  <c r="R108" i="12"/>
  <c r="K1598" i="12"/>
  <c r="L1598" i="12"/>
  <c r="P1598" i="12"/>
  <c r="R1598" i="12"/>
  <c r="Q1598" i="12"/>
  <c r="O1598" i="12"/>
  <c r="K1582" i="12"/>
  <c r="L1582" i="12"/>
  <c r="P1582" i="12"/>
  <c r="R1582" i="12"/>
  <c r="O1582" i="12"/>
  <c r="Q1582" i="12"/>
  <c r="K1566" i="12"/>
  <c r="L1566" i="12"/>
  <c r="P1566" i="12"/>
  <c r="R1566" i="12"/>
  <c r="Q1566" i="12"/>
  <c r="O1566" i="12"/>
  <c r="K1550" i="12"/>
  <c r="L1550" i="12"/>
  <c r="P1550" i="12"/>
  <c r="R1550" i="12"/>
  <c r="O1550" i="12"/>
  <c r="Q1550" i="12"/>
  <c r="K1534" i="12"/>
  <c r="L1534" i="12"/>
  <c r="P1534" i="12"/>
  <c r="R1534" i="12"/>
  <c r="Q1534" i="12"/>
  <c r="O1534" i="12"/>
  <c r="K1518" i="12"/>
  <c r="L1518" i="12"/>
  <c r="P1518" i="12"/>
  <c r="R1518" i="12"/>
  <c r="O1518" i="12"/>
  <c r="Q1518" i="12"/>
  <c r="K1502" i="12"/>
  <c r="L1502" i="12"/>
  <c r="P1502" i="12"/>
  <c r="R1502" i="12"/>
  <c r="Q1502" i="12"/>
  <c r="O1502" i="12"/>
  <c r="K1486" i="12"/>
  <c r="L1486" i="12"/>
  <c r="P1486" i="12"/>
  <c r="R1486" i="12"/>
  <c r="Q1486" i="12"/>
  <c r="O1486" i="12"/>
  <c r="K1470" i="12"/>
  <c r="L1470" i="12"/>
  <c r="P1470" i="12"/>
  <c r="R1470" i="12"/>
  <c r="O1470" i="12"/>
  <c r="Q1470" i="12"/>
  <c r="K1454" i="12"/>
  <c r="L1454" i="12"/>
  <c r="P1454" i="12"/>
  <c r="R1454" i="12"/>
  <c r="Q1454" i="12"/>
  <c r="O1454" i="12"/>
  <c r="K1438" i="12"/>
  <c r="L1438" i="12"/>
  <c r="P1438" i="12"/>
  <c r="R1438" i="12"/>
  <c r="O1438" i="12"/>
  <c r="Q1438" i="12"/>
  <c r="K1422" i="12"/>
  <c r="L1422" i="12"/>
  <c r="P1422" i="12"/>
  <c r="R1422" i="12"/>
  <c r="Q1422" i="12"/>
  <c r="O1422" i="12"/>
  <c r="K1406" i="12"/>
  <c r="L1406" i="12"/>
  <c r="P1406" i="12"/>
  <c r="R1406" i="12"/>
  <c r="O1406" i="12"/>
  <c r="Q1406" i="12"/>
  <c r="K1390" i="12"/>
  <c r="L1390" i="12"/>
  <c r="P1390" i="12"/>
  <c r="R1390" i="12"/>
  <c r="Q1390" i="12"/>
  <c r="O1390" i="12"/>
  <c r="K1374" i="12"/>
  <c r="L1374" i="12"/>
  <c r="P1374" i="12"/>
  <c r="R1374" i="12"/>
  <c r="O1374" i="12"/>
  <c r="Q1374" i="12"/>
  <c r="K1358" i="12"/>
  <c r="L1358" i="12"/>
  <c r="P1358" i="12"/>
  <c r="R1358" i="12"/>
  <c r="Q1358" i="12"/>
  <c r="O1358" i="12"/>
  <c r="K1342" i="12"/>
  <c r="L1342" i="12"/>
  <c r="P1342" i="12"/>
  <c r="R1342" i="12"/>
  <c r="O1342" i="12"/>
  <c r="Q1342" i="12"/>
  <c r="K1326" i="12"/>
  <c r="L1326" i="12"/>
  <c r="P1326" i="12"/>
  <c r="R1326" i="12"/>
  <c r="Q1326" i="12"/>
  <c r="O1326" i="12"/>
  <c r="K1310" i="12"/>
  <c r="L1310" i="12"/>
  <c r="P1310" i="12"/>
  <c r="R1310" i="12"/>
  <c r="O1310" i="12"/>
  <c r="Q1310" i="12"/>
  <c r="K1294" i="12"/>
  <c r="L1294" i="12"/>
  <c r="P1294" i="12"/>
  <c r="R1294" i="12"/>
  <c r="Q1294" i="12"/>
  <c r="O1294" i="12"/>
  <c r="K1278" i="12"/>
  <c r="L1278" i="12"/>
  <c r="P1278" i="12"/>
  <c r="R1278" i="12"/>
  <c r="O1278" i="12"/>
  <c r="Q1278" i="12"/>
  <c r="K1262" i="12"/>
  <c r="L1262" i="12"/>
  <c r="P1262" i="12"/>
  <c r="R1262" i="12"/>
  <c r="Q1262" i="12"/>
  <c r="O1262" i="12"/>
  <c r="K1246" i="12"/>
  <c r="L1246" i="12"/>
  <c r="P1246" i="12"/>
  <c r="R1246" i="12"/>
  <c r="O1246" i="12"/>
  <c r="Q1246" i="12"/>
  <c r="K1230" i="12"/>
  <c r="L1230" i="12"/>
  <c r="P1230" i="12"/>
  <c r="R1230" i="12"/>
  <c r="Q1230" i="12"/>
  <c r="O1230" i="12"/>
  <c r="K1214" i="12"/>
  <c r="L1214" i="12"/>
  <c r="P1214" i="12"/>
  <c r="R1214" i="12"/>
  <c r="O1214" i="12"/>
  <c r="Q1214" i="12"/>
  <c r="K1198" i="12"/>
  <c r="L1198" i="12"/>
  <c r="P1198" i="12"/>
  <c r="R1198" i="12"/>
  <c r="Q1198" i="12"/>
  <c r="O1198" i="12"/>
  <c r="K1182" i="12"/>
  <c r="L1182" i="12"/>
  <c r="P1182" i="12"/>
  <c r="R1182" i="12"/>
  <c r="O1182" i="12"/>
  <c r="Q1182" i="12"/>
  <c r="K1166" i="12"/>
  <c r="L1166" i="12"/>
  <c r="P1166" i="12"/>
  <c r="R1166" i="12"/>
  <c r="Q1166" i="12"/>
  <c r="O1166" i="12"/>
  <c r="K1150" i="12"/>
  <c r="L1150" i="12"/>
  <c r="P1150" i="12"/>
  <c r="R1150" i="12"/>
  <c r="Q1150" i="12"/>
  <c r="O1150" i="12"/>
  <c r="K1134" i="12"/>
  <c r="L1134" i="12"/>
  <c r="P1134" i="12"/>
  <c r="R1134" i="12"/>
  <c r="Q1134" i="12"/>
  <c r="O1134" i="12"/>
  <c r="K1118" i="12"/>
  <c r="L1118" i="12"/>
  <c r="P1118" i="12"/>
  <c r="R1118" i="12"/>
  <c r="O1118" i="12"/>
  <c r="Q1118" i="12"/>
  <c r="K1102" i="12"/>
  <c r="L1102" i="12"/>
  <c r="P1102" i="12"/>
  <c r="R1102" i="12"/>
  <c r="Q1102" i="12"/>
  <c r="O1102" i="12"/>
  <c r="K1086" i="12"/>
  <c r="L1086" i="12"/>
  <c r="P1086" i="12"/>
  <c r="R1086" i="12"/>
  <c r="Q1086" i="12"/>
  <c r="O1086" i="12"/>
  <c r="K1070" i="12"/>
  <c r="L1070" i="12"/>
  <c r="P1070" i="12"/>
  <c r="R1070" i="12"/>
  <c r="Q1070" i="12"/>
  <c r="O1070" i="12"/>
  <c r="K1054" i="12"/>
  <c r="L1054" i="12"/>
  <c r="P1054" i="12"/>
  <c r="R1054" i="12"/>
  <c r="Q1054" i="12"/>
  <c r="O1054" i="12"/>
  <c r="K1038" i="12"/>
  <c r="L1038" i="12"/>
  <c r="P1038" i="12"/>
  <c r="R1038" i="12"/>
  <c r="Q1038" i="12"/>
  <c r="O1038" i="12"/>
  <c r="K1022" i="12"/>
  <c r="L1022" i="12"/>
  <c r="P1022" i="12"/>
  <c r="R1022" i="12"/>
  <c r="Q1022" i="12"/>
  <c r="O1022" i="12"/>
  <c r="K1006" i="12"/>
  <c r="L1006" i="12"/>
  <c r="P1006" i="12"/>
  <c r="R1006" i="12"/>
  <c r="Q1006" i="12"/>
  <c r="O1006" i="12"/>
  <c r="K990" i="12"/>
  <c r="L990" i="12"/>
  <c r="P990" i="12"/>
  <c r="R990" i="12"/>
  <c r="Q990" i="12"/>
  <c r="O990" i="12"/>
  <c r="K974" i="12"/>
  <c r="L974" i="12"/>
  <c r="P974" i="12"/>
  <c r="R974" i="12"/>
  <c r="Q974" i="12"/>
  <c r="O974" i="12"/>
  <c r="K958" i="12"/>
  <c r="L958" i="12"/>
  <c r="P958" i="12"/>
  <c r="R958" i="12"/>
  <c r="Q958" i="12"/>
  <c r="O958" i="12"/>
  <c r="K942" i="12"/>
  <c r="L942" i="12"/>
  <c r="P942" i="12"/>
  <c r="R942" i="12"/>
  <c r="Q942" i="12"/>
  <c r="O942" i="12"/>
  <c r="K926" i="12"/>
  <c r="L926" i="12"/>
  <c r="P926" i="12"/>
  <c r="R926" i="12"/>
  <c r="Q926" i="12"/>
  <c r="O926" i="12"/>
  <c r="K910" i="12"/>
  <c r="L910" i="12"/>
  <c r="P910" i="12"/>
  <c r="R910" i="12"/>
  <c r="O910" i="12"/>
  <c r="Q910" i="12"/>
  <c r="K894" i="12"/>
  <c r="L894" i="12"/>
  <c r="P894" i="12"/>
  <c r="R894" i="12"/>
  <c r="Q894" i="12"/>
  <c r="O894" i="12"/>
  <c r="K878" i="12"/>
  <c r="L878" i="12"/>
  <c r="P878" i="12"/>
  <c r="R878" i="12"/>
  <c r="Q878" i="12"/>
  <c r="O878" i="12"/>
  <c r="K862" i="12"/>
  <c r="L862" i="12"/>
  <c r="P862" i="12"/>
  <c r="R862" i="12"/>
  <c r="Q862" i="12"/>
  <c r="O862" i="12"/>
  <c r="K846" i="12"/>
  <c r="L846" i="12"/>
  <c r="P846" i="12"/>
  <c r="R846" i="12"/>
  <c r="Q846" i="12"/>
  <c r="O846" i="12"/>
  <c r="K830" i="12"/>
  <c r="L830" i="12"/>
  <c r="P830" i="12"/>
  <c r="R830" i="12"/>
  <c r="Q830" i="12"/>
  <c r="O830" i="12"/>
  <c r="K814" i="12"/>
  <c r="L814" i="12"/>
  <c r="P814" i="12"/>
  <c r="R814" i="12"/>
  <c r="Q814" i="12"/>
  <c r="O814" i="12"/>
  <c r="K798" i="12"/>
  <c r="L798" i="12"/>
  <c r="P798" i="12"/>
  <c r="R798" i="12"/>
  <c r="Q798" i="12"/>
  <c r="O798" i="12"/>
  <c r="K782" i="12"/>
  <c r="L782" i="12"/>
  <c r="P782" i="12"/>
  <c r="R782" i="12"/>
  <c r="Q782" i="12"/>
  <c r="O782" i="12"/>
  <c r="K755" i="12"/>
  <c r="L755" i="12"/>
  <c r="O755" i="12"/>
  <c r="Q755" i="12"/>
  <c r="P755" i="12"/>
  <c r="R755" i="12"/>
  <c r="L723" i="12"/>
  <c r="K723" i="12"/>
  <c r="O723" i="12"/>
  <c r="Q723" i="12"/>
  <c r="P723" i="12"/>
  <c r="R723" i="12"/>
  <c r="K691" i="12"/>
  <c r="L691" i="12"/>
  <c r="O691" i="12"/>
  <c r="Q691" i="12"/>
  <c r="P691" i="12"/>
  <c r="R691" i="12"/>
  <c r="K641" i="12"/>
  <c r="L641" i="12"/>
  <c r="P641" i="12"/>
  <c r="O641" i="12"/>
  <c r="Q641" i="12"/>
  <c r="R641" i="12"/>
  <c r="K577" i="12"/>
  <c r="L577" i="12"/>
  <c r="P577" i="12"/>
  <c r="O577" i="12"/>
  <c r="Q577" i="12"/>
  <c r="R577" i="12"/>
  <c r="K513" i="12"/>
  <c r="L513" i="12"/>
  <c r="P513" i="12"/>
  <c r="O513" i="12"/>
  <c r="Q513" i="12"/>
  <c r="R513" i="12"/>
  <c r="K449" i="12"/>
  <c r="L449" i="12"/>
  <c r="P449" i="12"/>
  <c r="O449" i="12"/>
  <c r="Q449" i="12"/>
  <c r="R449" i="12"/>
  <c r="K385" i="12"/>
  <c r="L385" i="12"/>
  <c r="P385" i="12"/>
  <c r="O385" i="12"/>
  <c r="Q385" i="12"/>
  <c r="R385" i="12"/>
  <c r="K321" i="12"/>
  <c r="L321" i="12"/>
  <c r="P321" i="12"/>
  <c r="O321" i="12"/>
  <c r="Q321" i="12"/>
  <c r="R321" i="12"/>
  <c r="K257" i="12"/>
  <c r="L257" i="12"/>
  <c r="P257" i="12"/>
  <c r="O257" i="12"/>
  <c r="Q257" i="12"/>
  <c r="R257" i="12"/>
  <c r="K193" i="12"/>
  <c r="L193" i="12"/>
  <c r="P193" i="12"/>
  <c r="O193" i="12"/>
  <c r="Q193" i="12"/>
  <c r="R193" i="12"/>
  <c r="K776" i="12"/>
  <c r="L776" i="12"/>
  <c r="O776" i="12"/>
  <c r="Q776" i="12"/>
  <c r="P776" i="12"/>
  <c r="R776" i="12"/>
  <c r="K760" i="12"/>
  <c r="L760" i="12"/>
  <c r="O760" i="12"/>
  <c r="P760" i="12"/>
  <c r="R760" i="12"/>
  <c r="Q760" i="12"/>
  <c r="K744" i="12"/>
  <c r="L744" i="12"/>
  <c r="O744" i="12"/>
  <c r="Q744" i="12"/>
  <c r="P744" i="12"/>
  <c r="R744" i="12"/>
  <c r="K728" i="12"/>
  <c r="L728" i="12"/>
  <c r="O728" i="12"/>
  <c r="Q728" i="12"/>
  <c r="P728" i="12"/>
  <c r="R728" i="12"/>
  <c r="K712" i="12"/>
  <c r="L712" i="12"/>
  <c r="O712" i="12"/>
  <c r="P712" i="12"/>
  <c r="R712" i="12"/>
  <c r="Q712" i="12"/>
  <c r="K696" i="12"/>
  <c r="L696" i="12"/>
  <c r="O696" i="12"/>
  <c r="P696" i="12"/>
  <c r="R696" i="12"/>
  <c r="Q696" i="12"/>
  <c r="K680" i="12"/>
  <c r="L680" i="12"/>
  <c r="O680" i="12"/>
  <c r="Q680" i="12"/>
  <c r="P680" i="12"/>
  <c r="R680" i="12"/>
  <c r="K664" i="12"/>
  <c r="L664" i="12"/>
  <c r="O664" i="12"/>
  <c r="Q664" i="12"/>
  <c r="P664" i="12"/>
  <c r="R664" i="12"/>
  <c r="K648" i="12"/>
  <c r="L648" i="12"/>
  <c r="O648" i="12"/>
  <c r="Q648" i="12"/>
  <c r="P648" i="12"/>
  <c r="R648" i="12"/>
  <c r="K632" i="12"/>
  <c r="L632" i="12"/>
  <c r="O632" i="12"/>
  <c r="Q632" i="12"/>
  <c r="P632" i="12"/>
  <c r="R632" i="12"/>
  <c r="K616" i="12"/>
  <c r="L616" i="12"/>
  <c r="O616" i="12"/>
  <c r="P616" i="12"/>
  <c r="R616" i="12"/>
  <c r="Q616" i="12"/>
  <c r="K600" i="12"/>
  <c r="L600" i="12"/>
  <c r="O600" i="12"/>
  <c r="Q600" i="12"/>
  <c r="P600" i="12"/>
  <c r="R600" i="12"/>
  <c r="K584" i="12"/>
  <c r="L584" i="12"/>
  <c r="O584" i="12"/>
  <c r="Q584" i="12"/>
  <c r="P584" i="12"/>
  <c r="R584" i="12"/>
  <c r="K568" i="12"/>
  <c r="L568" i="12"/>
  <c r="O568" i="12"/>
  <c r="P568" i="12"/>
  <c r="R568" i="12"/>
  <c r="Q568" i="12"/>
  <c r="K552" i="12"/>
  <c r="L552" i="12"/>
  <c r="O552" i="12"/>
  <c r="Q552" i="12"/>
  <c r="P552" i="12"/>
  <c r="R552" i="12"/>
  <c r="K536" i="12"/>
  <c r="L536" i="12"/>
  <c r="O536" i="12"/>
  <c r="Q536" i="12"/>
  <c r="P536" i="12"/>
  <c r="R536" i="12"/>
  <c r="K520" i="12"/>
  <c r="L520" i="12"/>
  <c r="O520" i="12"/>
  <c r="Q520" i="12"/>
  <c r="P520" i="12"/>
  <c r="R520" i="12"/>
  <c r="K504" i="12"/>
  <c r="L504" i="12"/>
  <c r="O504" i="12"/>
  <c r="P504" i="12"/>
  <c r="R504" i="12"/>
  <c r="Q504" i="12"/>
  <c r="K488" i="12"/>
  <c r="L488" i="12"/>
  <c r="O488" i="12"/>
  <c r="Q488" i="12"/>
  <c r="P488" i="12"/>
  <c r="R488" i="12"/>
  <c r="K472" i="12"/>
  <c r="L472" i="12"/>
  <c r="O472" i="12"/>
  <c r="Q472" i="12"/>
  <c r="P472" i="12"/>
  <c r="R472" i="12"/>
  <c r="K456" i="12"/>
  <c r="L456" i="12"/>
  <c r="O456" i="12"/>
  <c r="Q456" i="12"/>
  <c r="P456" i="12"/>
  <c r="R456" i="12"/>
  <c r="K440" i="12"/>
  <c r="L440" i="12"/>
  <c r="O440" i="12"/>
  <c r="P440" i="12"/>
  <c r="R440" i="12"/>
  <c r="Q440" i="12"/>
  <c r="K424" i="12"/>
  <c r="L424" i="12"/>
  <c r="O424" i="12"/>
  <c r="Q424" i="12"/>
  <c r="P424" i="12"/>
  <c r="R424" i="12"/>
  <c r="K408" i="12"/>
  <c r="L408" i="12"/>
  <c r="O408" i="12"/>
  <c r="Q408" i="12"/>
  <c r="P408" i="12"/>
  <c r="R408" i="12"/>
  <c r="K392" i="12"/>
  <c r="L392" i="12"/>
  <c r="O392" i="12"/>
  <c r="Q392" i="12"/>
  <c r="P392" i="12"/>
  <c r="R392" i="12"/>
  <c r="K376" i="12"/>
  <c r="L376" i="12"/>
  <c r="O376" i="12"/>
  <c r="Q376" i="12"/>
  <c r="P376" i="12"/>
  <c r="R376" i="12"/>
  <c r="K360" i="12"/>
  <c r="L360" i="12"/>
  <c r="O360" i="12"/>
  <c r="Q360" i="12"/>
  <c r="P360" i="12"/>
  <c r="R360" i="12"/>
  <c r="K344" i="12"/>
  <c r="L344" i="12"/>
  <c r="O344" i="12"/>
  <c r="Q344" i="12"/>
  <c r="P344" i="12"/>
  <c r="R344" i="12"/>
  <c r="K328" i="12"/>
  <c r="L328" i="12"/>
  <c r="O328" i="12"/>
  <c r="Q328" i="12"/>
  <c r="P328" i="12"/>
  <c r="R328" i="12"/>
  <c r="K312" i="12"/>
  <c r="L312" i="12"/>
  <c r="O312" i="12"/>
  <c r="Q312" i="12"/>
  <c r="P312" i="12"/>
  <c r="R312" i="12"/>
  <c r="K296" i="12"/>
  <c r="L296" i="12"/>
  <c r="O296" i="12"/>
  <c r="Q296" i="12"/>
  <c r="P296" i="12"/>
  <c r="R296" i="12"/>
  <c r="K280" i="12"/>
  <c r="L280" i="12"/>
  <c r="O280" i="12"/>
  <c r="Q280" i="12"/>
  <c r="P280" i="12"/>
  <c r="R280" i="12"/>
  <c r="K264" i="12"/>
  <c r="L264" i="12"/>
  <c r="O264" i="12"/>
  <c r="Q264" i="12"/>
  <c r="P264" i="12"/>
  <c r="R264" i="12"/>
  <c r="K248" i="12"/>
  <c r="L248" i="12"/>
  <c r="O248" i="12"/>
  <c r="Q248" i="12"/>
  <c r="P248" i="12"/>
  <c r="R248" i="12"/>
  <c r="K232" i="12"/>
  <c r="L232" i="12"/>
  <c r="O232" i="12"/>
  <c r="Q232" i="12"/>
  <c r="P232" i="12"/>
  <c r="R232" i="12"/>
  <c r="K216" i="12"/>
  <c r="L216" i="12"/>
  <c r="O216" i="12"/>
  <c r="Q216" i="12"/>
  <c r="P216" i="12"/>
  <c r="R216" i="12"/>
  <c r="K200" i="12"/>
  <c r="L200" i="12"/>
  <c r="O200" i="12"/>
  <c r="Q200" i="12"/>
  <c r="P200" i="12"/>
  <c r="R200" i="12"/>
  <c r="K184" i="12"/>
  <c r="L184" i="12"/>
  <c r="O184" i="12"/>
  <c r="Q184" i="12"/>
  <c r="P184" i="12"/>
  <c r="R184" i="12"/>
  <c r="K156" i="12"/>
  <c r="L156" i="12"/>
  <c r="O156" i="12"/>
  <c r="Q156" i="12"/>
  <c r="R156" i="12"/>
  <c r="P156" i="12"/>
  <c r="K120" i="12"/>
  <c r="L120" i="12"/>
  <c r="O120" i="12"/>
  <c r="Q120" i="12"/>
  <c r="P120" i="12"/>
  <c r="R120" i="12"/>
  <c r="K56" i="12"/>
  <c r="L56" i="12"/>
  <c r="O56" i="12"/>
  <c r="Q56" i="12"/>
  <c r="P56" i="12"/>
  <c r="R56" i="12"/>
  <c r="K667" i="12"/>
  <c r="L667" i="12"/>
  <c r="O667" i="12"/>
  <c r="Q667" i="12"/>
  <c r="P667" i="12"/>
  <c r="R667" i="12"/>
  <c r="K651" i="12"/>
  <c r="L651" i="12"/>
  <c r="O651" i="12"/>
  <c r="Q651" i="12"/>
  <c r="P651" i="12"/>
  <c r="R651" i="12"/>
  <c r="K635" i="12"/>
  <c r="L635" i="12"/>
  <c r="O635" i="12"/>
  <c r="Q635" i="12"/>
  <c r="P635" i="12"/>
  <c r="R635" i="12"/>
  <c r="K619" i="12"/>
  <c r="L619" i="12"/>
  <c r="O619" i="12"/>
  <c r="Q619" i="12"/>
  <c r="P619" i="12"/>
  <c r="R619" i="12"/>
  <c r="K603" i="12"/>
  <c r="L603" i="12"/>
  <c r="O603" i="12"/>
  <c r="Q603" i="12"/>
  <c r="P603" i="12"/>
  <c r="R603" i="12"/>
  <c r="K587" i="12"/>
  <c r="L587" i="12"/>
  <c r="O587" i="12"/>
  <c r="Q587" i="12"/>
  <c r="P587" i="12"/>
  <c r="R587" i="12"/>
  <c r="K571" i="12"/>
  <c r="L571" i="12"/>
  <c r="O571" i="12"/>
  <c r="Q571" i="12"/>
  <c r="P571" i="12"/>
  <c r="R571" i="12"/>
  <c r="K555" i="12"/>
  <c r="L555" i="12"/>
  <c r="O555" i="12"/>
  <c r="Q555" i="12"/>
  <c r="P555" i="12"/>
  <c r="R555" i="12"/>
  <c r="K539" i="12"/>
  <c r="L539" i="12"/>
  <c r="O539" i="12"/>
  <c r="Q539" i="12"/>
  <c r="P539" i="12"/>
  <c r="R539" i="12"/>
  <c r="K523" i="12"/>
  <c r="L523" i="12"/>
  <c r="O523" i="12"/>
  <c r="Q523" i="12"/>
  <c r="P523" i="12"/>
  <c r="R523" i="12"/>
  <c r="K507" i="12"/>
  <c r="L507" i="12"/>
  <c r="O507" i="12"/>
  <c r="Q507" i="12"/>
  <c r="P507" i="12"/>
  <c r="R507" i="12"/>
  <c r="K491" i="12"/>
  <c r="L491" i="12"/>
  <c r="O491" i="12"/>
  <c r="Q491" i="12"/>
  <c r="P491" i="12"/>
  <c r="R491" i="12"/>
  <c r="K475" i="12"/>
  <c r="L475" i="12"/>
  <c r="O475" i="12"/>
  <c r="Q475" i="12"/>
  <c r="P475" i="12"/>
  <c r="R475" i="12"/>
  <c r="K459" i="12"/>
  <c r="L459" i="12"/>
  <c r="O459" i="12"/>
  <c r="Q459" i="12"/>
  <c r="P459" i="12"/>
  <c r="R459" i="12"/>
  <c r="K443" i="12"/>
  <c r="L443" i="12"/>
  <c r="O443" i="12"/>
  <c r="Q443" i="12"/>
  <c r="P443" i="12"/>
  <c r="R443" i="12"/>
  <c r="K427" i="12"/>
  <c r="L427" i="12"/>
  <c r="O427" i="12"/>
  <c r="Q427" i="12"/>
  <c r="P427" i="12"/>
  <c r="R427" i="12"/>
  <c r="K411" i="12"/>
  <c r="L411" i="12"/>
  <c r="O411" i="12"/>
  <c r="Q411" i="12"/>
  <c r="P411" i="12"/>
  <c r="R411" i="12"/>
  <c r="K395" i="12"/>
  <c r="L395" i="12"/>
  <c r="O395" i="12"/>
  <c r="Q395" i="12"/>
  <c r="P395" i="12"/>
  <c r="R395" i="12"/>
  <c r="K379" i="12"/>
  <c r="L379" i="12"/>
  <c r="O379" i="12"/>
  <c r="Q379" i="12"/>
  <c r="P379" i="12"/>
  <c r="R379" i="12"/>
  <c r="K363" i="12"/>
  <c r="L363" i="12"/>
  <c r="O363" i="12"/>
  <c r="Q363" i="12"/>
  <c r="P363" i="12"/>
  <c r="R363" i="12"/>
  <c r="K347" i="12"/>
  <c r="L347" i="12"/>
  <c r="O347" i="12"/>
  <c r="Q347" i="12"/>
  <c r="P347" i="12"/>
  <c r="R347" i="12"/>
  <c r="K331" i="12"/>
  <c r="L331" i="12"/>
  <c r="O331" i="12"/>
  <c r="Q331" i="12"/>
  <c r="P331" i="12"/>
  <c r="R331" i="12"/>
  <c r="K315" i="12"/>
  <c r="L315" i="12"/>
  <c r="O315" i="12"/>
  <c r="Q315" i="12"/>
  <c r="P315" i="12"/>
  <c r="R315" i="12"/>
  <c r="K299" i="12"/>
  <c r="L299" i="12"/>
  <c r="O299" i="12"/>
  <c r="Q299" i="12"/>
  <c r="P299" i="12"/>
  <c r="R299" i="12"/>
  <c r="K283" i="12"/>
  <c r="L283" i="12"/>
  <c r="O283" i="12"/>
  <c r="Q283" i="12"/>
  <c r="P283" i="12"/>
  <c r="R283" i="12"/>
  <c r="K267" i="12"/>
  <c r="L267" i="12"/>
  <c r="O267" i="12"/>
  <c r="Q267" i="12"/>
  <c r="P267" i="12"/>
  <c r="R267" i="12"/>
  <c r="K251" i="12"/>
  <c r="L251" i="12"/>
  <c r="O251" i="12"/>
  <c r="Q251" i="12"/>
  <c r="P251" i="12"/>
  <c r="R251" i="12"/>
  <c r="K235" i="12"/>
  <c r="L235" i="12"/>
  <c r="O235" i="12"/>
  <c r="Q235" i="12"/>
  <c r="P235" i="12"/>
  <c r="R235" i="12"/>
  <c r="K219" i="12"/>
  <c r="L219" i="12"/>
  <c r="O219" i="12"/>
  <c r="Q219" i="12"/>
  <c r="P219" i="12"/>
  <c r="R219" i="12"/>
  <c r="K203" i="12"/>
  <c r="L203" i="12"/>
  <c r="O203" i="12"/>
  <c r="Q203" i="12"/>
  <c r="P203" i="12"/>
  <c r="R203" i="12"/>
  <c r="K187" i="12"/>
  <c r="L187" i="12"/>
  <c r="O187" i="12"/>
  <c r="Q187" i="12"/>
  <c r="P187" i="12"/>
  <c r="R187" i="12"/>
  <c r="K162" i="12"/>
  <c r="L162" i="12"/>
  <c r="P162" i="12"/>
  <c r="O162" i="12"/>
  <c r="R162" i="12"/>
  <c r="Q162" i="12"/>
  <c r="K130" i="12"/>
  <c r="L130" i="12"/>
  <c r="P130" i="12"/>
  <c r="O130" i="12"/>
  <c r="R130" i="12"/>
  <c r="Q130" i="12"/>
  <c r="K68" i="12"/>
  <c r="L68" i="12"/>
  <c r="O68" i="12"/>
  <c r="Q68" i="12"/>
  <c r="P68" i="12"/>
  <c r="R68" i="12"/>
  <c r="K766" i="12"/>
  <c r="L766" i="12"/>
  <c r="P766" i="12"/>
  <c r="R766" i="12"/>
  <c r="Q766" i="12"/>
  <c r="O766" i="12"/>
  <c r="K750" i="12"/>
  <c r="L750" i="12"/>
  <c r="P750" i="12"/>
  <c r="R750" i="12"/>
  <c r="Q750" i="12"/>
  <c r="O750" i="12"/>
  <c r="K734" i="12"/>
  <c r="L734" i="12"/>
  <c r="P734" i="12"/>
  <c r="R734" i="12"/>
  <c r="Q734" i="12"/>
  <c r="O734" i="12"/>
  <c r="K718" i="12"/>
  <c r="L718" i="12"/>
  <c r="P718" i="12"/>
  <c r="R718" i="12"/>
  <c r="Q718" i="12"/>
  <c r="O718" i="12"/>
  <c r="K702" i="12"/>
  <c r="L702" i="12"/>
  <c r="P702" i="12"/>
  <c r="R702" i="12"/>
  <c r="Q702" i="12"/>
  <c r="O702" i="12"/>
  <c r="K686" i="12"/>
  <c r="L686" i="12"/>
  <c r="P686" i="12"/>
  <c r="R686" i="12"/>
  <c r="Q686" i="12"/>
  <c r="O686" i="12"/>
  <c r="K670" i="12"/>
  <c r="L670" i="12"/>
  <c r="P670" i="12"/>
  <c r="R670" i="12"/>
  <c r="Q670" i="12"/>
  <c r="O670" i="12"/>
  <c r="K654" i="12"/>
  <c r="L654" i="12"/>
  <c r="P654" i="12"/>
  <c r="R654" i="12"/>
  <c r="Q654" i="12"/>
  <c r="O654" i="12"/>
  <c r="K638" i="12"/>
  <c r="L638" i="12"/>
  <c r="P638" i="12"/>
  <c r="R638" i="12"/>
  <c r="Q638" i="12"/>
  <c r="O638" i="12"/>
  <c r="K622" i="12"/>
  <c r="L622" i="12"/>
  <c r="P622" i="12"/>
  <c r="R622" i="12"/>
  <c r="Q622" i="12"/>
  <c r="O622" i="12"/>
  <c r="K606" i="12"/>
  <c r="L606" i="12"/>
  <c r="P606" i="12"/>
  <c r="R606" i="12"/>
  <c r="Q606" i="12"/>
  <c r="O606" i="12"/>
  <c r="K590" i="12"/>
  <c r="L590" i="12"/>
  <c r="P590" i="12"/>
  <c r="R590" i="12"/>
  <c r="Q590" i="12"/>
  <c r="O590" i="12"/>
  <c r="K574" i="12"/>
  <c r="L574" i="12"/>
  <c r="P574" i="12"/>
  <c r="R574" i="12"/>
  <c r="Q574" i="12"/>
  <c r="O574" i="12"/>
  <c r="K558" i="12"/>
  <c r="L558" i="12"/>
  <c r="P558" i="12"/>
  <c r="R558" i="12"/>
  <c r="Q558" i="12"/>
  <c r="O558" i="12"/>
  <c r="K542" i="12"/>
  <c r="L542" i="12"/>
  <c r="P542" i="12"/>
  <c r="R542" i="12"/>
  <c r="Q542" i="12"/>
  <c r="O542" i="12"/>
  <c r="K526" i="12"/>
  <c r="L526" i="12"/>
  <c r="P526" i="12"/>
  <c r="R526" i="12"/>
  <c r="Q526" i="12"/>
  <c r="O526" i="12"/>
  <c r="K510" i="12"/>
  <c r="L510" i="12"/>
  <c r="P510" i="12"/>
  <c r="R510" i="12"/>
  <c r="Q510" i="12"/>
  <c r="O510" i="12"/>
  <c r="K494" i="12"/>
  <c r="L494" i="12"/>
  <c r="P494" i="12"/>
  <c r="R494" i="12"/>
  <c r="Q494" i="12"/>
  <c r="O494" i="12"/>
  <c r="K478" i="12"/>
  <c r="L478" i="12"/>
  <c r="P478" i="12"/>
  <c r="R478" i="12"/>
  <c r="Q478" i="12"/>
  <c r="O478" i="12"/>
  <c r="K462" i="12"/>
  <c r="L462" i="12"/>
  <c r="P462" i="12"/>
  <c r="R462" i="12"/>
  <c r="Q462" i="12"/>
  <c r="O462" i="12"/>
  <c r="K446" i="12"/>
  <c r="L446" i="12"/>
  <c r="P446" i="12"/>
  <c r="R446" i="12"/>
  <c r="Q446" i="12"/>
  <c r="O446" i="12"/>
  <c r="K430" i="12"/>
  <c r="L430" i="12"/>
  <c r="P430" i="12"/>
  <c r="R430" i="12"/>
  <c r="Q430" i="12"/>
  <c r="O430" i="12"/>
  <c r="K414" i="12"/>
  <c r="L414" i="12"/>
  <c r="P414" i="12"/>
  <c r="Q414" i="12"/>
  <c r="R414" i="12"/>
  <c r="O414" i="12"/>
  <c r="K398" i="12"/>
  <c r="L398" i="12"/>
  <c r="P398" i="12"/>
  <c r="Q398" i="12"/>
  <c r="R398" i="12"/>
  <c r="O398" i="12"/>
  <c r="K382" i="12"/>
  <c r="L382" i="12"/>
  <c r="P382" i="12"/>
  <c r="Q382" i="12"/>
  <c r="R382" i="12"/>
  <c r="O382" i="12"/>
  <c r="K366" i="12"/>
  <c r="L366" i="12"/>
  <c r="P366" i="12"/>
  <c r="Q366" i="12"/>
  <c r="R366" i="12"/>
  <c r="O366" i="12"/>
  <c r="K350" i="12"/>
  <c r="L350" i="12"/>
  <c r="P350" i="12"/>
  <c r="Q350" i="12"/>
  <c r="R350" i="12"/>
  <c r="O350" i="12"/>
  <c r="K334" i="12"/>
  <c r="L334" i="12"/>
  <c r="P334" i="12"/>
  <c r="Q334" i="12"/>
  <c r="R334" i="12"/>
  <c r="O334" i="12"/>
  <c r="K318" i="12"/>
  <c r="L318" i="12"/>
  <c r="P318" i="12"/>
  <c r="Q318" i="12"/>
  <c r="R318" i="12"/>
  <c r="O318" i="12"/>
  <c r="K302" i="12"/>
  <c r="L302" i="12"/>
  <c r="P302" i="12"/>
  <c r="Q302" i="12"/>
  <c r="R302" i="12"/>
  <c r="O302" i="12"/>
  <c r="K286" i="12"/>
  <c r="L286" i="12"/>
  <c r="P286" i="12"/>
  <c r="Q286" i="12"/>
  <c r="R286" i="12"/>
  <c r="O286" i="12"/>
  <c r="K270" i="12"/>
  <c r="L270" i="12"/>
  <c r="P270" i="12"/>
  <c r="Q270" i="12"/>
  <c r="R270" i="12"/>
  <c r="O270" i="12"/>
  <c r="K254" i="12"/>
  <c r="L254" i="12"/>
  <c r="P254" i="12"/>
  <c r="Q254" i="12"/>
  <c r="R254" i="12"/>
  <c r="O254" i="12"/>
  <c r="K238" i="12"/>
  <c r="L238" i="12"/>
  <c r="P238" i="12"/>
  <c r="Q238" i="12"/>
  <c r="R238" i="12"/>
  <c r="O238" i="12"/>
  <c r="K222" i="12"/>
  <c r="L222" i="12"/>
  <c r="P222" i="12"/>
  <c r="Q222" i="12"/>
  <c r="R222" i="12"/>
  <c r="O222" i="12"/>
  <c r="K206" i="12"/>
  <c r="L206" i="12"/>
  <c r="P206" i="12"/>
  <c r="Q206" i="12"/>
  <c r="R206" i="12"/>
  <c r="O206" i="12"/>
  <c r="K190" i="12"/>
  <c r="L190" i="12"/>
  <c r="P190" i="12"/>
  <c r="Q190" i="12"/>
  <c r="R190" i="12"/>
  <c r="O190" i="12"/>
  <c r="K168" i="12"/>
  <c r="L168" i="12"/>
  <c r="O168" i="12"/>
  <c r="Q168" i="12"/>
  <c r="P168" i="12"/>
  <c r="R168" i="12"/>
  <c r="K136" i="12"/>
  <c r="L136" i="12"/>
  <c r="O136" i="12"/>
  <c r="Q136" i="12"/>
  <c r="P136" i="12"/>
  <c r="R136" i="12"/>
  <c r="K80" i="12"/>
  <c r="L80" i="12"/>
  <c r="O80" i="12"/>
  <c r="Q80" i="12"/>
  <c r="P80" i="12"/>
  <c r="R80" i="12"/>
  <c r="K175" i="12"/>
  <c r="L175" i="12"/>
  <c r="O175" i="12"/>
  <c r="Q175" i="12"/>
  <c r="P175" i="12"/>
  <c r="R175" i="12"/>
  <c r="K159" i="12"/>
  <c r="O159" i="12"/>
  <c r="Q159" i="12"/>
  <c r="P159" i="12"/>
  <c r="L159" i="12"/>
  <c r="R159" i="12"/>
  <c r="K143" i="12"/>
  <c r="O143" i="12"/>
  <c r="Q143" i="12"/>
  <c r="L143" i="12"/>
  <c r="P143" i="12"/>
  <c r="R143" i="12"/>
  <c r="K127" i="12"/>
  <c r="O127" i="12"/>
  <c r="Q127" i="12"/>
  <c r="L127" i="12"/>
  <c r="P127" i="12"/>
  <c r="R127" i="12"/>
  <c r="K111" i="12"/>
  <c r="L111" i="12"/>
  <c r="O111" i="12"/>
  <c r="Q111" i="12"/>
  <c r="P111" i="12"/>
  <c r="R111" i="12"/>
  <c r="K95" i="12"/>
  <c r="L95" i="12"/>
  <c r="O95" i="12"/>
  <c r="Q95" i="12"/>
  <c r="P95" i="12"/>
  <c r="R95" i="12"/>
  <c r="K79" i="12"/>
  <c r="L79" i="12"/>
  <c r="O79" i="12"/>
  <c r="Q79" i="12"/>
  <c r="P79" i="12"/>
  <c r="R79" i="12"/>
  <c r="K63" i="12"/>
  <c r="L63" i="12"/>
  <c r="O63" i="12"/>
  <c r="Q63" i="12"/>
  <c r="P63" i="12"/>
  <c r="R63" i="12"/>
  <c r="K47" i="12"/>
  <c r="L47" i="12"/>
  <c r="O47" i="12"/>
  <c r="Q47" i="12"/>
  <c r="P47" i="12"/>
  <c r="R47" i="12"/>
  <c r="K118" i="12"/>
  <c r="L118" i="12"/>
  <c r="P118" i="12"/>
  <c r="R118" i="12"/>
  <c r="O118" i="12"/>
  <c r="Q118" i="12"/>
  <c r="L102" i="12"/>
  <c r="K102" i="12"/>
  <c r="P102" i="12"/>
  <c r="R102" i="12"/>
  <c r="O102" i="12"/>
  <c r="Q102" i="12"/>
  <c r="L86" i="12"/>
  <c r="K86" i="12"/>
  <c r="P86" i="12"/>
  <c r="R86" i="12"/>
  <c r="O86" i="12"/>
  <c r="Q86" i="12"/>
  <c r="L70" i="12"/>
  <c r="K70" i="12"/>
  <c r="P70" i="12"/>
  <c r="R70" i="12"/>
  <c r="O70" i="12"/>
  <c r="Q70" i="12"/>
  <c r="L54" i="12"/>
  <c r="K54" i="12"/>
  <c r="P54" i="12"/>
  <c r="R54" i="12"/>
  <c r="O54" i="12"/>
  <c r="Q54" i="12"/>
  <c r="K177" i="12"/>
  <c r="L177" i="12"/>
  <c r="P177" i="12"/>
  <c r="O177" i="12"/>
  <c r="Q177" i="12"/>
  <c r="R177" i="12"/>
  <c r="K161" i="12"/>
  <c r="L161" i="12"/>
  <c r="P161" i="12"/>
  <c r="O161" i="12"/>
  <c r="Q161" i="12"/>
  <c r="R161" i="12"/>
  <c r="K145" i="12"/>
  <c r="L145" i="12"/>
  <c r="P145" i="12"/>
  <c r="O145" i="12"/>
  <c r="Q145" i="12"/>
  <c r="R145" i="12"/>
  <c r="K129" i="12"/>
  <c r="L129" i="12"/>
  <c r="P129" i="12"/>
  <c r="O129" i="12"/>
  <c r="Q129" i="12"/>
  <c r="R129" i="12"/>
  <c r="K113" i="12"/>
  <c r="L113" i="12"/>
  <c r="P113" i="12"/>
  <c r="O113" i="12"/>
  <c r="Q113" i="12"/>
  <c r="R113" i="12"/>
  <c r="K97" i="12"/>
  <c r="L97" i="12"/>
  <c r="P97" i="12"/>
  <c r="O97" i="12"/>
  <c r="Q97" i="12"/>
  <c r="R97" i="12"/>
  <c r="K81" i="12"/>
  <c r="L81" i="12"/>
  <c r="P81" i="12"/>
  <c r="O81" i="12"/>
  <c r="Q81" i="12"/>
  <c r="R81" i="12"/>
  <c r="K65" i="12"/>
  <c r="L65" i="12"/>
  <c r="P65" i="12"/>
  <c r="O65" i="12"/>
  <c r="Q65" i="12"/>
  <c r="R65" i="12"/>
  <c r="K49" i="12"/>
  <c r="L49" i="12"/>
  <c r="P49" i="12"/>
  <c r="O49" i="12"/>
  <c r="Q49" i="12"/>
  <c r="R49" i="12"/>
  <c r="N1603" i="12"/>
  <c r="N1587" i="12"/>
  <c r="N1571" i="12"/>
  <c r="N1555" i="12"/>
  <c r="N1539" i="12"/>
  <c r="N1523" i="12"/>
  <c r="N1507" i="12"/>
  <c r="N1491" i="12"/>
  <c r="N1475" i="12"/>
  <c r="N1459" i="12"/>
  <c r="N1443" i="12"/>
  <c r="N1427" i="12"/>
  <c r="N1411" i="12"/>
  <c r="N1395" i="12"/>
  <c r="N1379" i="12"/>
  <c r="N1363" i="12"/>
  <c r="N1347" i="12"/>
  <c r="N1331" i="12"/>
  <c r="N1315" i="12"/>
  <c r="N1299" i="12"/>
  <c r="N1283" i="12"/>
  <c r="N1267" i="12"/>
  <c r="N1251" i="12"/>
  <c r="N1235" i="12"/>
  <c r="N1219" i="12"/>
  <c r="N1203" i="12"/>
  <c r="N1187" i="12"/>
  <c r="N1167" i="12"/>
  <c r="N1135" i="12"/>
  <c r="N1103" i="12"/>
  <c r="N1071" i="12"/>
  <c r="N1039" i="12"/>
  <c r="N1007" i="12"/>
  <c r="N975" i="12"/>
  <c r="N943" i="12"/>
  <c r="N911" i="12"/>
  <c r="N879" i="12"/>
  <c r="N847" i="12"/>
  <c r="N801" i="12"/>
  <c r="N737" i="12"/>
  <c r="N673" i="12"/>
  <c r="N609" i="12"/>
  <c r="N545" i="12"/>
  <c r="N481" i="12"/>
  <c r="N417" i="12"/>
  <c r="N353" i="12"/>
  <c r="N289" i="12"/>
  <c r="N225" i="12"/>
  <c r="N161" i="12"/>
  <c r="N97" i="12"/>
  <c r="M1603" i="12"/>
  <c r="M1539" i="12"/>
  <c r="M1475" i="12"/>
  <c r="M1411" i="12"/>
  <c r="M1347" i="12"/>
  <c r="M1283" i="12"/>
  <c r="M1219" i="12"/>
  <c r="M1155" i="12"/>
  <c r="M1091" i="12"/>
  <c r="M1027" i="12"/>
  <c r="M963" i="12"/>
  <c r="M899" i="12"/>
  <c r="M835" i="12"/>
  <c r="M771" i="12"/>
  <c r="M707" i="12"/>
  <c r="M643" i="12"/>
  <c r="M579" i="12"/>
  <c r="M515" i="12"/>
  <c r="M417" i="12"/>
  <c r="M289" i="12"/>
  <c r="M161" i="12"/>
  <c r="N1606" i="12"/>
  <c r="N1590" i="12"/>
  <c r="N1574" i="12"/>
  <c r="N1558" i="12"/>
  <c r="N1542" i="12"/>
  <c r="N1526" i="12"/>
  <c r="N1510" i="12"/>
  <c r="N1494" i="12"/>
  <c r="N1478" i="12"/>
  <c r="N1462" i="12"/>
  <c r="N1446" i="12"/>
  <c r="N1430" i="12"/>
  <c r="N1414" i="12"/>
  <c r="N1398" i="12"/>
  <c r="N1382" i="12"/>
  <c r="N1366" i="12"/>
  <c r="N1350" i="12"/>
  <c r="N1334" i="12"/>
  <c r="N1318" i="12"/>
  <c r="N1302" i="12"/>
  <c r="N1286" i="12"/>
  <c r="N1270" i="12"/>
  <c r="N1254" i="12"/>
  <c r="N1238" i="12"/>
  <c r="N1222" i="12"/>
  <c r="N1206" i="12"/>
  <c r="N1190" i="12"/>
  <c r="N1173" i="12"/>
  <c r="N1141" i="12"/>
  <c r="N1109" i="12"/>
  <c r="N1077" i="12"/>
  <c r="N1045" i="12"/>
  <c r="N1013" i="12"/>
  <c r="N981" i="12"/>
  <c r="N949" i="12"/>
  <c r="N917" i="12"/>
  <c r="N885" i="12"/>
  <c r="N853" i="12"/>
  <c r="N813" i="12"/>
  <c r="N749" i="12"/>
  <c r="N685" i="12"/>
  <c r="N621" i="12"/>
  <c r="N557" i="12"/>
  <c r="N493" i="12"/>
  <c r="N429" i="12"/>
  <c r="N365" i="12"/>
  <c r="N301" i="12"/>
  <c r="N237" i="12"/>
  <c r="N173" i="12"/>
  <c r="N109" i="12"/>
  <c r="N45" i="12"/>
  <c r="M1551" i="12"/>
  <c r="M1487" i="12"/>
  <c r="M1423" i="12"/>
  <c r="M1359" i="12"/>
  <c r="M1295" i="12"/>
  <c r="M1231" i="12"/>
  <c r="M1167" i="12"/>
  <c r="M1103" i="12"/>
  <c r="M1039" i="12"/>
  <c r="M975" i="12"/>
  <c r="M911" i="12"/>
  <c r="M847" i="12"/>
  <c r="M783" i="12"/>
  <c r="M719" i="12"/>
  <c r="M655" i="12"/>
  <c r="M591" i="12"/>
  <c r="M527" i="12"/>
  <c r="M441" i="12"/>
  <c r="M313" i="12"/>
  <c r="M185" i="12"/>
  <c r="M57" i="12"/>
  <c r="N1597" i="12"/>
  <c r="N1581" i="12"/>
  <c r="N1565" i="12"/>
  <c r="N1549" i="12"/>
  <c r="N1533" i="12"/>
  <c r="N1517" i="12"/>
  <c r="N1501" i="12"/>
  <c r="N1485" i="12"/>
  <c r="N1469" i="12"/>
  <c r="N1453" i="12"/>
  <c r="N1437" i="12"/>
  <c r="N1421" i="12"/>
  <c r="N1405" i="12"/>
  <c r="N1389" i="12"/>
  <c r="N1373" i="12"/>
  <c r="N1357" i="12"/>
  <c r="N1341" i="12"/>
  <c r="N1325" i="12"/>
  <c r="N1309" i="12"/>
  <c r="N1293" i="12"/>
  <c r="N1277" i="12"/>
  <c r="N1261" i="12"/>
  <c r="N1245" i="12"/>
  <c r="N1229" i="12"/>
  <c r="N1213" i="12"/>
  <c r="N1197" i="12"/>
  <c r="N1181" i="12"/>
  <c r="N1155" i="12"/>
  <c r="N1123" i="12"/>
  <c r="N1091" i="12"/>
  <c r="N1059" i="12"/>
  <c r="N1027" i="12"/>
  <c r="N995" i="12"/>
  <c r="N963" i="12"/>
  <c r="N931" i="12"/>
  <c r="N899" i="12"/>
  <c r="N867" i="12"/>
  <c r="N835" i="12"/>
  <c r="N777" i="12"/>
  <c r="N713" i="12"/>
  <c r="N649" i="12"/>
  <c r="N585" i="12"/>
  <c r="N521" i="12"/>
  <c r="N457" i="12"/>
  <c r="N393" i="12"/>
  <c r="N329" i="12"/>
  <c r="N265" i="12"/>
  <c r="N201" i="12"/>
  <c r="N137" i="12"/>
  <c r="N73" i="12"/>
  <c r="M1579" i="12"/>
  <c r="M1515" i="12"/>
  <c r="M1451" i="12"/>
  <c r="M1387" i="12"/>
  <c r="M1323" i="12"/>
  <c r="M1259" i="12"/>
  <c r="M1195" i="12"/>
  <c r="M1131" i="12"/>
  <c r="M1067" i="12"/>
  <c r="M1003" i="12"/>
  <c r="M939" i="12"/>
  <c r="M875" i="12"/>
  <c r="M811" i="12"/>
  <c r="M747" i="12"/>
  <c r="M683" i="12"/>
  <c r="M619" i="12"/>
  <c r="M555" i="12"/>
  <c r="M491" i="12"/>
  <c r="M369" i="12"/>
  <c r="M241" i="12"/>
  <c r="M113" i="12"/>
  <c r="N1168" i="12"/>
  <c r="N1152" i="12"/>
  <c r="N1136" i="12"/>
  <c r="N1120" i="12"/>
  <c r="N1104" i="12"/>
  <c r="N1088" i="12"/>
  <c r="N1072" i="12"/>
  <c r="N1056" i="12"/>
  <c r="N1040" i="12"/>
  <c r="N1024" i="12"/>
  <c r="N1008" i="12"/>
  <c r="N992" i="12"/>
  <c r="N976" i="12"/>
  <c r="N960" i="12"/>
  <c r="N944" i="12"/>
  <c r="N928" i="12"/>
  <c r="N912" i="12"/>
  <c r="N896" i="12"/>
  <c r="N880" i="12"/>
  <c r="N864" i="12"/>
  <c r="N848" i="12"/>
  <c r="N832" i="12"/>
  <c r="N816" i="12"/>
  <c r="N800" i="12"/>
  <c r="N784" i="12"/>
  <c r="N768" i="12"/>
  <c r="N752" i="12"/>
  <c r="N736" i="12"/>
  <c r="N720" i="12"/>
  <c r="N704" i="12"/>
  <c r="N688" i="12"/>
  <c r="N672" i="12"/>
  <c r="N656" i="12"/>
  <c r="N640" i="12"/>
  <c r="N624" i="12"/>
  <c r="N608" i="12"/>
  <c r="N592" i="12"/>
  <c r="N576" i="12"/>
  <c r="N560" i="12"/>
  <c r="N544" i="12"/>
  <c r="N528" i="12"/>
  <c r="N512" i="12"/>
  <c r="N496" i="12"/>
  <c r="N480" i="12"/>
  <c r="N464" i="12"/>
  <c r="N448" i="12"/>
  <c r="N432" i="12"/>
  <c r="N416" i="12"/>
  <c r="N400" i="12"/>
  <c r="N384" i="12"/>
  <c r="N368" i="12"/>
  <c r="N352" i="12"/>
  <c r="N336" i="12"/>
  <c r="N320" i="12"/>
  <c r="N304" i="12"/>
  <c r="N288" i="12"/>
  <c r="N272" i="12"/>
  <c r="N256" i="12"/>
  <c r="N240" i="12"/>
  <c r="N224" i="12"/>
  <c r="N208" i="12"/>
  <c r="N192" i="12"/>
  <c r="N176" i="12"/>
  <c r="N160" i="12"/>
  <c r="N144" i="12"/>
  <c r="N128" i="12"/>
  <c r="N112" i="12"/>
  <c r="N96" i="12"/>
  <c r="N80" i="12"/>
  <c r="N64" i="12"/>
  <c r="N48" i="12"/>
  <c r="M1602" i="12"/>
  <c r="M1586" i="12"/>
  <c r="M1570" i="12"/>
  <c r="M1554" i="12"/>
  <c r="M1538" i="12"/>
  <c r="M1522" i="12"/>
  <c r="M1506" i="12"/>
  <c r="M1490" i="12"/>
  <c r="M1474" i="12"/>
  <c r="M1458" i="12"/>
  <c r="M1442" i="12"/>
  <c r="M1426" i="12"/>
  <c r="M1410" i="12"/>
  <c r="M1394" i="12"/>
  <c r="M1378" i="12"/>
  <c r="M1362" i="12"/>
  <c r="M1346" i="12"/>
  <c r="M1330" i="12"/>
  <c r="M1314" i="12"/>
  <c r="M1298" i="12"/>
  <c r="M1282" i="12"/>
  <c r="M1266" i="12"/>
  <c r="M1250" i="12"/>
  <c r="M1234" i="12"/>
  <c r="M1218" i="12"/>
  <c r="M1202" i="12"/>
  <c r="M1186" i="12"/>
  <c r="M1170" i="12"/>
  <c r="M1154" i="12"/>
  <c r="M1138" i="12"/>
  <c r="M1122" i="12"/>
  <c r="M1106" i="12"/>
  <c r="M1090" i="12"/>
  <c r="M1074" i="12"/>
  <c r="M1058" i="12"/>
  <c r="M1042" i="12"/>
  <c r="M1026" i="12"/>
  <c r="M1010" i="12"/>
  <c r="M994" i="12"/>
  <c r="M978" i="12"/>
  <c r="M962" i="12"/>
  <c r="M946" i="12"/>
  <c r="M930" i="12"/>
  <c r="M914" i="12"/>
  <c r="M898" i="12"/>
  <c r="M882" i="12"/>
  <c r="M866" i="12"/>
  <c r="M850" i="12"/>
  <c r="M834" i="12"/>
  <c r="M818" i="12"/>
  <c r="M802" i="12"/>
  <c r="M786" i="12"/>
  <c r="M770" i="12"/>
  <c r="M754" i="12"/>
  <c r="M738" i="12"/>
  <c r="M722" i="12"/>
  <c r="M706" i="12"/>
  <c r="M690" i="12"/>
  <c r="M674" i="12"/>
  <c r="M658" i="12"/>
  <c r="M642" i="12"/>
  <c r="M626" i="12"/>
  <c r="M610" i="12"/>
  <c r="M594" i="12"/>
  <c r="M578" i="12"/>
  <c r="M562" i="12"/>
  <c r="M546" i="12"/>
  <c r="M530" i="12"/>
  <c r="M514" i="12"/>
  <c r="M498" i="12"/>
  <c r="M479" i="12"/>
  <c r="M447" i="12"/>
  <c r="M415" i="12"/>
  <c r="M383" i="12"/>
  <c r="M351" i="12"/>
  <c r="M319" i="12"/>
  <c r="M287" i="12"/>
  <c r="M255" i="12"/>
  <c r="M223" i="12"/>
  <c r="M191" i="12"/>
  <c r="M159" i="12"/>
  <c r="M127" i="12"/>
  <c r="M95" i="12"/>
  <c r="M63" i="12"/>
  <c r="N823" i="12"/>
  <c r="N807" i="12"/>
  <c r="N791" i="12"/>
  <c r="N775" i="12"/>
  <c r="N759" i="12"/>
  <c r="N743" i="12"/>
  <c r="N727" i="12"/>
  <c r="N711" i="12"/>
  <c r="N695" i="12"/>
  <c r="N679" i="12"/>
  <c r="N663" i="12"/>
  <c r="N647" i="12"/>
  <c r="N631" i="12"/>
  <c r="N615" i="12"/>
  <c r="N599" i="12"/>
  <c r="N583" i="12"/>
  <c r="N567" i="12"/>
  <c r="N551" i="12"/>
  <c r="N535" i="12"/>
  <c r="N519" i="12"/>
  <c r="N503" i="12"/>
  <c r="N487" i="12"/>
  <c r="N471" i="12"/>
  <c r="N455" i="12"/>
  <c r="N439" i="12"/>
  <c r="N423" i="12"/>
  <c r="N407" i="12"/>
  <c r="N391" i="12"/>
  <c r="N375" i="12"/>
  <c r="N359" i="12"/>
  <c r="N343" i="12"/>
  <c r="N327" i="12"/>
  <c r="N311" i="12"/>
  <c r="N295" i="12"/>
  <c r="N279" i="12"/>
  <c r="N263" i="12"/>
  <c r="N247" i="12"/>
  <c r="N231" i="12"/>
  <c r="N215" i="12"/>
  <c r="N199" i="12"/>
  <c r="N183" i="12"/>
  <c r="N167" i="12"/>
  <c r="N151" i="12"/>
  <c r="N135" i="12"/>
  <c r="N119" i="12"/>
  <c r="N103" i="12"/>
  <c r="N87" i="12"/>
  <c r="N71" i="12"/>
  <c r="N55" i="12"/>
  <c r="M1609" i="12"/>
  <c r="M1593" i="12"/>
  <c r="M1577" i="12"/>
  <c r="M1561" i="12"/>
  <c r="M1545" i="12"/>
  <c r="M1529" i="12"/>
  <c r="M1513" i="12"/>
  <c r="M1497" i="12"/>
  <c r="M1481" i="12"/>
  <c r="M1465" i="12"/>
  <c r="M1449" i="12"/>
  <c r="M1433" i="12"/>
  <c r="M1417" i="12"/>
  <c r="M1401" i="12"/>
  <c r="M1385" i="12"/>
  <c r="M1369" i="12"/>
  <c r="M1353" i="12"/>
  <c r="M1337" i="12"/>
  <c r="M1321" i="12"/>
  <c r="M1305" i="12"/>
  <c r="M1289" i="12"/>
  <c r="M1273" i="12"/>
  <c r="M1257" i="12"/>
  <c r="M1241" i="12"/>
  <c r="M1225" i="12"/>
  <c r="M1209" i="12"/>
  <c r="M1193" i="12"/>
  <c r="M1177" i="12"/>
  <c r="M1161" i="12"/>
  <c r="M1145" i="12"/>
  <c r="M1129" i="12"/>
  <c r="M1113" i="12"/>
  <c r="M1097" i="12"/>
  <c r="M1081" i="12"/>
  <c r="M1065" i="12"/>
  <c r="M1049" i="12"/>
  <c r="M1033" i="12"/>
  <c r="M1017" i="12"/>
  <c r="M1001" i="12"/>
  <c r="M985" i="12"/>
  <c r="M969" i="12"/>
  <c r="M953" i="12"/>
  <c r="M937" i="12"/>
  <c r="M921" i="12"/>
  <c r="M905" i="12"/>
  <c r="M889" i="12"/>
  <c r="M873" i="12"/>
  <c r="M857" i="12"/>
  <c r="M841" i="12"/>
  <c r="M825" i="12"/>
  <c r="M809" i="12"/>
  <c r="M793" i="12"/>
  <c r="M777" i="12"/>
  <c r="M761" i="12"/>
  <c r="M745" i="12"/>
  <c r="M729" i="12"/>
  <c r="M713" i="12"/>
  <c r="M697" i="12"/>
  <c r="M681" i="12"/>
  <c r="M665" i="12"/>
  <c r="M649" i="12"/>
  <c r="M633" i="12"/>
  <c r="M617" i="12"/>
  <c r="M601" i="12"/>
  <c r="M585" i="12"/>
  <c r="M569" i="12"/>
  <c r="M553" i="12"/>
  <c r="M537" i="12"/>
  <c r="M521" i="12"/>
  <c r="M505" i="12"/>
  <c r="M489" i="12"/>
  <c r="M461" i="12"/>
  <c r="M429" i="12"/>
  <c r="M397" i="12"/>
  <c r="M365" i="12"/>
  <c r="M333" i="12"/>
  <c r="M301" i="12"/>
  <c r="M269" i="12"/>
  <c r="M237" i="12"/>
  <c r="M205" i="12"/>
  <c r="M173" i="12"/>
  <c r="M141" i="12"/>
  <c r="M109" i="12"/>
  <c r="M77" i="12"/>
  <c r="M45" i="12"/>
  <c r="N1162" i="12"/>
  <c r="N1146" i="12"/>
  <c r="N1130" i="12"/>
  <c r="N1114" i="12"/>
  <c r="N1098" i="12"/>
  <c r="N1082" i="12"/>
  <c r="N1066" i="12"/>
  <c r="N1050" i="12"/>
  <c r="N1034" i="12"/>
  <c r="N1018" i="12"/>
  <c r="N1002" i="12"/>
  <c r="N986" i="12"/>
  <c r="N970" i="12"/>
  <c r="N954" i="12"/>
  <c r="N938" i="12"/>
  <c r="N922" i="12"/>
  <c r="N906" i="12"/>
  <c r="N890" i="12"/>
  <c r="N874" i="12"/>
  <c r="N858" i="12"/>
  <c r="N842" i="12"/>
  <c r="N826" i="12"/>
  <c r="N810" i="12"/>
  <c r="N794" i="12"/>
  <c r="N778" i="12"/>
  <c r="N762" i="12"/>
  <c r="N746" i="12"/>
  <c r="N730" i="12"/>
  <c r="N714" i="12"/>
  <c r="N698" i="12"/>
  <c r="N682" i="12"/>
  <c r="N666" i="12"/>
  <c r="N650" i="12"/>
  <c r="N634" i="12"/>
  <c r="N618" i="12"/>
  <c r="N602" i="12"/>
  <c r="N586" i="12"/>
  <c r="N570" i="12"/>
  <c r="N554" i="12"/>
  <c r="N538" i="12"/>
  <c r="N522" i="12"/>
  <c r="N506" i="12"/>
  <c r="N490" i="12"/>
  <c r="N474" i="12"/>
  <c r="N458" i="12"/>
  <c r="N442" i="12"/>
  <c r="N426" i="12"/>
  <c r="N410" i="12"/>
  <c r="N394" i="12"/>
  <c r="N378" i="12"/>
  <c r="N362" i="12"/>
  <c r="N346" i="12"/>
  <c r="N330" i="12"/>
  <c r="N314" i="12"/>
  <c r="N298" i="12"/>
  <c r="N282" i="12"/>
  <c r="N266" i="12"/>
  <c r="N250" i="12"/>
  <c r="N234" i="12"/>
  <c r="N218" i="12"/>
  <c r="N202" i="12"/>
  <c r="N186" i="12"/>
  <c r="N170" i="12"/>
  <c r="N154" i="12"/>
  <c r="N138" i="12"/>
  <c r="N122" i="12"/>
  <c r="N106" i="12"/>
  <c r="N90" i="12"/>
  <c r="N74" i="12"/>
  <c r="N58" i="12"/>
  <c r="M1596" i="12"/>
  <c r="M1580" i="12"/>
  <c r="M1564" i="12"/>
  <c r="M1548" i="12"/>
  <c r="M1532" i="12"/>
  <c r="M1516" i="12"/>
  <c r="M1500" i="12"/>
  <c r="M1484" i="12"/>
  <c r="M1468" i="12"/>
  <c r="M1452" i="12"/>
  <c r="M1436" i="12"/>
  <c r="M1420" i="12"/>
  <c r="M1404" i="12"/>
  <c r="M1388" i="12"/>
  <c r="M1372" i="12"/>
  <c r="M1356" i="12"/>
  <c r="M1340" i="12"/>
  <c r="M1324" i="12"/>
  <c r="M1308" i="12"/>
  <c r="M1292" i="12"/>
  <c r="M1276" i="12"/>
  <c r="M1260" i="12"/>
  <c r="M1244" i="12"/>
  <c r="M1228" i="12"/>
  <c r="M1212" i="12"/>
  <c r="M1196" i="12"/>
  <c r="M1180" i="12"/>
  <c r="M1164" i="12"/>
  <c r="M1148" i="12"/>
  <c r="M1132" i="12"/>
  <c r="M1116" i="12"/>
  <c r="M1100" i="12"/>
  <c r="M1084" i="12"/>
  <c r="M1068" i="12"/>
  <c r="M1052" i="12"/>
  <c r="M1036" i="12"/>
  <c r="M1020" i="12"/>
  <c r="M1004" i="12"/>
  <c r="M988" i="12"/>
  <c r="M972" i="12"/>
  <c r="M956" i="12"/>
  <c r="M940" i="12"/>
  <c r="M924" i="12"/>
  <c r="M908" i="12"/>
  <c r="M892" i="12"/>
  <c r="M876" i="12"/>
  <c r="M860" i="12"/>
  <c r="M844" i="12"/>
  <c r="M828" i="12"/>
  <c r="M812" i="12"/>
  <c r="M796" i="12"/>
  <c r="M780" i="12"/>
  <c r="M764" i="12"/>
  <c r="M748" i="12"/>
  <c r="M732" i="12"/>
  <c r="M716" i="12"/>
  <c r="M700" i="12"/>
  <c r="M684" i="12"/>
  <c r="M668" i="12"/>
  <c r="M652" i="12"/>
  <c r="M636" i="12"/>
  <c r="M620" i="12"/>
  <c r="M604" i="12"/>
  <c r="M588" i="12"/>
  <c r="M572" i="12"/>
  <c r="M556" i="12"/>
  <c r="M540" i="12"/>
  <c r="M524" i="12"/>
  <c r="M508" i="12"/>
  <c r="M492" i="12"/>
  <c r="M467" i="12"/>
  <c r="M435" i="12"/>
  <c r="M403" i="12"/>
  <c r="M371" i="12"/>
  <c r="M339" i="12"/>
  <c r="M307" i="12"/>
  <c r="M275" i="12"/>
  <c r="M243" i="12"/>
  <c r="M211" i="12"/>
  <c r="M179" i="12"/>
  <c r="M147" i="12"/>
  <c r="M115" i="12"/>
  <c r="M83" i="12"/>
  <c r="M51" i="12"/>
  <c r="M476" i="12"/>
  <c r="M460" i="12"/>
  <c r="M444" i="12"/>
  <c r="M428" i="12"/>
  <c r="M412" i="12"/>
  <c r="M396" i="12"/>
  <c r="M380" i="12"/>
  <c r="M364" i="12"/>
  <c r="M348" i="12"/>
  <c r="M332" i="12"/>
  <c r="M316" i="12"/>
  <c r="M300" i="12"/>
  <c r="M284" i="12"/>
  <c r="M268" i="12"/>
  <c r="M252" i="12"/>
  <c r="M236" i="12"/>
  <c r="M220" i="12"/>
  <c r="M204" i="12"/>
  <c r="M188" i="12"/>
  <c r="M172" i="12"/>
  <c r="M156" i="12"/>
  <c r="M140" i="12"/>
  <c r="M124" i="12"/>
  <c r="M108" i="12"/>
  <c r="M92" i="12"/>
  <c r="M76" i="12"/>
  <c r="M60" i="12"/>
  <c r="M44" i="12"/>
  <c r="M474" i="12"/>
  <c r="M458" i="12"/>
  <c r="M442" i="12"/>
  <c r="M426" i="12"/>
  <c r="M410" i="12"/>
  <c r="M394" i="12"/>
  <c r="M378" i="12"/>
  <c r="M362" i="12"/>
  <c r="M346" i="12"/>
  <c r="M330" i="12"/>
  <c r="M314" i="12"/>
  <c r="M298" i="12"/>
  <c r="M282" i="12"/>
  <c r="M266" i="12"/>
  <c r="M250" i="12"/>
  <c r="M234" i="12"/>
  <c r="M218" i="12"/>
  <c r="M202" i="12"/>
  <c r="M186" i="12"/>
  <c r="M170" i="12"/>
  <c r="M154" i="12"/>
  <c r="M138" i="12"/>
  <c r="M122" i="12"/>
  <c r="M106" i="12"/>
  <c r="M90" i="12"/>
  <c r="M74" i="12"/>
  <c r="M58" i="12"/>
  <c r="M951" i="12"/>
  <c r="M137" i="12"/>
  <c r="M265" i="12"/>
  <c r="M393" i="12"/>
  <c r="M503" i="12"/>
  <c r="M567" i="12"/>
  <c r="M631" i="12"/>
  <c r="M695" i="12"/>
  <c r="M759" i="12"/>
  <c r="M823" i="12"/>
  <c r="M887" i="12"/>
  <c r="M1015" i="12"/>
  <c r="M1079" i="12"/>
  <c r="M1143" i="12"/>
  <c r="M1207" i="12"/>
  <c r="M1271" i="12"/>
  <c r="M1335" i="12"/>
  <c r="M1399" i="12"/>
  <c r="M1463" i="12"/>
  <c r="M1527" i="12"/>
  <c r="M1591" i="12"/>
  <c r="M169" i="12"/>
  <c r="M839" i="12"/>
  <c r="M1351" i="12"/>
  <c r="N293" i="12"/>
  <c r="N805" i="12"/>
  <c r="N1073" i="12"/>
  <c r="N1252" i="12"/>
  <c r="N1380" i="12"/>
  <c r="N1444" i="12"/>
  <c r="N1508" i="12"/>
  <c r="M329" i="12"/>
  <c r="M919" i="12"/>
  <c r="M1431" i="12"/>
  <c r="N373" i="12"/>
  <c r="N1208" i="12"/>
  <c r="N1336" i="12"/>
  <c r="M105" i="12"/>
  <c r="M1063" i="12"/>
  <c r="N1057" i="12"/>
  <c r="N1244" i="12"/>
  <c r="N1372" i="12"/>
  <c r="N1500" i="12"/>
  <c r="K1325" i="12"/>
  <c r="L1325" i="12"/>
  <c r="P1325" i="12"/>
  <c r="O1325" i="12"/>
  <c r="R1325" i="12"/>
  <c r="Q1325" i="12"/>
  <c r="K1197" i="12"/>
  <c r="L1197" i="12"/>
  <c r="P1197" i="12"/>
  <c r="O1197" i="12"/>
  <c r="Q1197" i="12"/>
  <c r="R1197" i="12"/>
  <c r="K1501" i="12"/>
  <c r="L1501" i="12"/>
  <c r="P1501" i="12"/>
  <c r="O1501" i="12"/>
  <c r="R1501" i="12"/>
  <c r="Q1501" i="12"/>
  <c r="K989" i="12"/>
  <c r="L989" i="12"/>
  <c r="P989" i="12"/>
  <c r="O989" i="12"/>
  <c r="Q989" i="12"/>
  <c r="R989" i="12"/>
  <c r="K1485" i="12"/>
  <c r="L1485" i="12"/>
  <c r="P1485" i="12"/>
  <c r="O1485" i="12"/>
  <c r="Q1485" i="12"/>
  <c r="R1485" i="12"/>
  <c r="K973" i="12"/>
  <c r="L973" i="12"/>
  <c r="P973" i="12"/>
  <c r="O973" i="12"/>
  <c r="Q973" i="12"/>
  <c r="R973" i="12"/>
  <c r="K1213" i="12"/>
  <c r="L1213" i="12"/>
  <c r="P1213" i="12"/>
  <c r="O1213" i="12"/>
  <c r="R1213" i="12"/>
  <c r="Q1213" i="12"/>
  <c r="K957" i="12"/>
  <c r="L957" i="12"/>
  <c r="P957" i="12"/>
  <c r="O957" i="12"/>
  <c r="Q957" i="12"/>
  <c r="R957" i="12"/>
  <c r="L1513" i="12"/>
  <c r="K1513" i="12"/>
  <c r="P1513" i="12"/>
  <c r="O1513" i="12"/>
  <c r="R1513" i="12"/>
  <c r="Q1513" i="12"/>
  <c r="L1385" i="12"/>
  <c r="K1385" i="12"/>
  <c r="P1385" i="12"/>
  <c r="O1385" i="12"/>
  <c r="R1385" i="12"/>
  <c r="Q1385" i="12"/>
  <c r="K1257" i="12"/>
  <c r="L1257" i="12"/>
  <c r="P1257" i="12"/>
  <c r="O1257" i="12"/>
  <c r="R1257" i="12"/>
  <c r="Q1257" i="12"/>
  <c r="K1129" i="12"/>
  <c r="L1129" i="12"/>
  <c r="P1129" i="12"/>
  <c r="O1129" i="12"/>
  <c r="Q1129" i="12"/>
  <c r="R1129" i="12"/>
  <c r="K1001" i="12"/>
  <c r="L1001" i="12"/>
  <c r="P1001" i="12"/>
  <c r="O1001" i="12"/>
  <c r="Q1001" i="12"/>
  <c r="R1001" i="12"/>
  <c r="K873" i="12"/>
  <c r="L873" i="12"/>
  <c r="P873" i="12"/>
  <c r="O873" i="12"/>
  <c r="Q873" i="12"/>
  <c r="R873" i="12"/>
  <c r="K713" i="12"/>
  <c r="L713" i="12"/>
  <c r="P713" i="12"/>
  <c r="O713" i="12"/>
  <c r="Q713" i="12"/>
  <c r="R713" i="12"/>
  <c r="K237" i="12"/>
  <c r="L237" i="12"/>
  <c r="P237" i="12"/>
  <c r="O237" i="12"/>
  <c r="Q237" i="12"/>
  <c r="R237" i="12"/>
  <c r="K1509" i="12"/>
  <c r="L1509" i="12"/>
  <c r="P1509" i="12"/>
  <c r="O1509" i="12"/>
  <c r="Q1509" i="12"/>
  <c r="R1509" i="12"/>
  <c r="K1381" i="12"/>
  <c r="L1381" i="12"/>
  <c r="P1381" i="12"/>
  <c r="O1381" i="12"/>
  <c r="Q1381" i="12"/>
  <c r="R1381" i="12"/>
  <c r="K1253" i="12"/>
  <c r="L1253" i="12"/>
  <c r="P1253" i="12"/>
  <c r="O1253" i="12"/>
  <c r="Q1253" i="12"/>
  <c r="R1253" i="12"/>
  <c r="K1125" i="12"/>
  <c r="L1125" i="12"/>
  <c r="P1125" i="12"/>
  <c r="O1125" i="12"/>
  <c r="R1125" i="12"/>
  <c r="Q1125" i="12"/>
  <c r="K997" i="12"/>
  <c r="L997" i="12"/>
  <c r="P997" i="12"/>
  <c r="O997" i="12"/>
  <c r="Q997" i="12"/>
  <c r="R997" i="12"/>
  <c r="K869" i="12"/>
  <c r="L869" i="12"/>
  <c r="P869" i="12"/>
  <c r="O869" i="12"/>
  <c r="Q869" i="12"/>
  <c r="R869" i="12"/>
  <c r="K705" i="12"/>
  <c r="L705" i="12"/>
  <c r="P705" i="12"/>
  <c r="O705" i="12"/>
  <c r="Q705" i="12"/>
  <c r="R705" i="12"/>
  <c r="K221" i="12"/>
  <c r="L221" i="12"/>
  <c r="P221" i="12"/>
  <c r="O221" i="12"/>
  <c r="Q221" i="12"/>
  <c r="R221" i="12"/>
  <c r="L1505" i="12"/>
  <c r="K1505" i="12"/>
  <c r="P1505" i="12"/>
  <c r="O1505" i="12"/>
  <c r="Q1505" i="12"/>
  <c r="R1505" i="12"/>
  <c r="L1377" i="12"/>
  <c r="K1377" i="12"/>
  <c r="P1377" i="12"/>
  <c r="O1377" i="12"/>
  <c r="Q1377" i="12"/>
  <c r="R1377" i="12"/>
  <c r="K1249" i="12"/>
  <c r="L1249" i="12"/>
  <c r="P1249" i="12"/>
  <c r="O1249" i="12"/>
  <c r="Q1249" i="12"/>
  <c r="R1249" i="12"/>
  <c r="K1121" i="12"/>
  <c r="L1121" i="12"/>
  <c r="P1121" i="12"/>
  <c r="O1121" i="12"/>
  <c r="Q1121" i="12"/>
  <c r="R1121" i="12"/>
  <c r="K929" i="12"/>
  <c r="L929" i="12"/>
  <c r="P929" i="12"/>
  <c r="O929" i="12"/>
  <c r="Q929" i="12"/>
  <c r="R929" i="12"/>
  <c r="K801" i="12"/>
  <c r="L801" i="12"/>
  <c r="P801" i="12"/>
  <c r="O801" i="12"/>
  <c r="Q801" i="12"/>
  <c r="R801" i="12"/>
  <c r="K461" i="12"/>
  <c r="L461" i="12"/>
  <c r="P461" i="12"/>
  <c r="O461" i="12"/>
  <c r="Q461" i="12"/>
  <c r="R461" i="12"/>
  <c r="K1600" i="12"/>
  <c r="L1600" i="12"/>
  <c r="O1600" i="12"/>
  <c r="P1600" i="12"/>
  <c r="Q1600" i="12"/>
  <c r="R1600" i="12"/>
  <c r="K1568" i="12"/>
  <c r="L1568" i="12"/>
  <c r="O1568" i="12"/>
  <c r="P1568" i="12"/>
  <c r="Q1568" i="12"/>
  <c r="R1568" i="12"/>
  <c r="K1536" i="12"/>
  <c r="L1536" i="12"/>
  <c r="O1536" i="12"/>
  <c r="P1536" i="12"/>
  <c r="Q1536" i="12"/>
  <c r="R1536" i="12"/>
  <c r="K1504" i="12"/>
  <c r="L1504" i="12"/>
  <c r="O1504" i="12"/>
  <c r="P1504" i="12"/>
  <c r="Q1504" i="12"/>
  <c r="R1504" i="12"/>
  <c r="K1472" i="12"/>
  <c r="L1472" i="12"/>
  <c r="O1472" i="12"/>
  <c r="P1472" i="12"/>
  <c r="Q1472" i="12"/>
  <c r="R1472" i="12"/>
  <c r="K1440" i="12"/>
  <c r="L1440" i="12"/>
  <c r="O1440" i="12"/>
  <c r="P1440" i="12"/>
  <c r="Q1440" i="12"/>
  <c r="R1440" i="12"/>
  <c r="K1408" i="12"/>
  <c r="L1408" i="12"/>
  <c r="O1408" i="12"/>
  <c r="P1408" i="12"/>
  <c r="Q1408" i="12"/>
  <c r="R1408" i="12"/>
  <c r="K1376" i="12"/>
  <c r="L1376" i="12"/>
  <c r="O1376" i="12"/>
  <c r="P1376" i="12"/>
  <c r="Q1376" i="12"/>
  <c r="R1376" i="12"/>
  <c r="K1328" i="12"/>
  <c r="L1328" i="12"/>
  <c r="O1328" i="12"/>
  <c r="P1328" i="12"/>
  <c r="Q1328" i="12"/>
  <c r="R1328" i="12"/>
  <c r="K1296" i="12"/>
  <c r="L1296" i="12"/>
  <c r="O1296" i="12"/>
  <c r="P1296" i="12"/>
  <c r="Q1296" i="12"/>
  <c r="R1296" i="12"/>
  <c r="K1264" i="12"/>
  <c r="L1264" i="12"/>
  <c r="O1264" i="12"/>
  <c r="P1264" i="12"/>
  <c r="Q1264" i="12"/>
  <c r="R1264" i="12"/>
  <c r="K1232" i="12"/>
  <c r="L1232" i="12"/>
  <c r="O1232" i="12"/>
  <c r="P1232" i="12"/>
  <c r="Q1232" i="12"/>
  <c r="R1232" i="12"/>
  <c r="K1200" i="12"/>
  <c r="L1200" i="12"/>
  <c r="O1200" i="12"/>
  <c r="P1200" i="12"/>
  <c r="Q1200" i="12"/>
  <c r="R1200" i="12"/>
  <c r="K1168" i="12"/>
  <c r="L1168" i="12"/>
  <c r="O1168" i="12"/>
  <c r="P1168" i="12"/>
  <c r="Q1168" i="12"/>
  <c r="R1168" i="12"/>
  <c r="K1136" i="12"/>
  <c r="L1136" i="12"/>
  <c r="O1136" i="12"/>
  <c r="P1136" i="12"/>
  <c r="Q1136" i="12"/>
  <c r="R1136" i="12"/>
  <c r="K1104" i="12"/>
  <c r="L1104" i="12"/>
  <c r="O1104" i="12"/>
  <c r="P1104" i="12"/>
  <c r="Q1104" i="12"/>
  <c r="R1104" i="12"/>
  <c r="K1072" i="12"/>
  <c r="L1072" i="12"/>
  <c r="O1072" i="12"/>
  <c r="P1072" i="12"/>
  <c r="Q1072" i="12"/>
  <c r="R1072" i="12"/>
  <c r="K1040" i="12"/>
  <c r="L1040" i="12"/>
  <c r="O1040" i="12"/>
  <c r="P1040" i="12"/>
  <c r="Q1040" i="12"/>
  <c r="R1040" i="12"/>
  <c r="K1008" i="12"/>
  <c r="L1008" i="12"/>
  <c r="O1008" i="12"/>
  <c r="P1008" i="12"/>
  <c r="Q1008" i="12"/>
  <c r="R1008" i="12"/>
  <c r="K976" i="12"/>
  <c r="L976" i="12"/>
  <c r="O976" i="12"/>
  <c r="P976" i="12"/>
  <c r="Q976" i="12"/>
  <c r="R976" i="12"/>
  <c r="K944" i="12"/>
  <c r="L944" i="12"/>
  <c r="O944" i="12"/>
  <c r="P944" i="12"/>
  <c r="R944" i="12"/>
  <c r="Q944" i="12"/>
  <c r="K912" i="12"/>
  <c r="L912" i="12"/>
  <c r="O912" i="12"/>
  <c r="P912" i="12"/>
  <c r="Q912" i="12"/>
  <c r="R912" i="12"/>
  <c r="K880" i="12"/>
  <c r="L880" i="12"/>
  <c r="O880" i="12"/>
  <c r="P880" i="12"/>
  <c r="R880" i="12"/>
  <c r="Q880" i="12"/>
  <c r="K848" i="12"/>
  <c r="L848" i="12"/>
  <c r="O848" i="12"/>
  <c r="P848" i="12"/>
  <c r="Q848" i="12"/>
  <c r="R848" i="12"/>
  <c r="K816" i="12"/>
  <c r="L816" i="12"/>
  <c r="O816" i="12"/>
  <c r="P816" i="12"/>
  <c r="R816" i="12"/>
  <c r="Q816" i="12"/>
  <c r="K784" i="12"/>
  <c r="L784" i="12"/>
  <c r="O784" i="12"/>
  <c r="P784" i="12"/>
  <c r="Q784" i="12"/>
  <c r="R784" i="12"/>
  <c r="K727" i="12"/>
  <c r="L727" i="12"/>
  <c r="O727" i="12"/>
  <c r="Q727" i="12"/>
  <c r="P727" i="12"/>
  <c r="R727" i="12"/>
  <c r="K649" i="12"/>
  <c r="L649" i="12"/>
  <c r="P649" i="12"/>
  <c r="O649" i="12"/>
  <c r="Q649" i="12"/>
  <c r="R649" i="12"/>
  <c r="K521" i="12"/>
  <c r="L521" i="12"/>
  <c r="P521" i="12"/>
  <c r="O521" i="12"/>
  <c r="Q521" i="12"/>
  <c r="R521" i="12"/>
  <c r="K393" i="12"/>
  <c r="L393" i="12"/>
  <c r="P393" i="12"/>
  <c r="O393" i="12"/>
  <c r="Q393" i="12"/>
  <c r="R393" i="12"/>
  <c r="K329" i="12"/>
  <c r="L329" i="12"/>
  <c r="P329" i="12"/>
  <c r="O329" i="12"/>
  <c r="Q329" i="12"/>
  <c r="R329" i="12"/>
  <c r="K201" i="12"/>
  <c r="L201" i="12"/>
  <c r="P201" i="12"/>
  <c r="O201" i="12"/>
  <c r="Q201" i="12"/>
  <c r="R201" i="12"/>
  <c r="K1595" i="12"/>
  <c r="O1595" i="12"/>
  <c r="L1595" i="12"/>
  <c r="P1595" i="12"/>
  <c r="Q1595" i="12"/>
  <c r="R1595" i="12"/>
  <c r="K1563" i="12"/>
  <c r="O1563" i="12"/>
  <c r="L1563" i="12"/>
  <c r="P1563" i="12"/>
  <c r="R1563" i="12"/>
  <c r="Q1563" i="12"/>
  <c r="K1531" i="12"/>
  <c r="O1531" i="12"/>
  <c r="L1531" i="12"/>
  <c r="P1531" i="12"/>
  <c r="Q1531" i="12"/>
  <c r="R1531" i="12"/>
  <c r="K1499" i="12"/>
  <c r="L1499" i="12"/>
  <c r="O1499" i="12"/>
  <c r="P1499" i="12"/>
  <c r="R1499" i="12"/>
  <c r="Q1499" i="12"/>
  <c r="K1467" i="12"/>
  <c r="L1467" i="12"/>
  <c r="O1467" i="12"/>
  <c r="P1467" i="12"/>
  <c r="Q1467" i="12"/>
  <c r="R1467" i="12"/>
  <c r="K1435" i="12"/>
  <c r="L1435" i="12"/>
  <c r="O1435" i="12"/>
  <c r="P1435" i="12"/>
  <c r="Q1435" i="12"/>
  <c r="R1435" i="12"/>
  <c r="K1403" i="12"/>
  <c r="L1403" i="12"/>
  <c r="O1403" i="12"/>
  <c r="P1403" i="12"/>
  <c r="R1403" i="12"/>
  <c r="Q1403" i="12"/>
  <c r="K1371" i="12"/>
  <c r="L1371" i="12"/>
  <c r="O1371" i="12"/>
  <c r="P1371" i="12"/>
  <c r="R1371" i="12"/>
  <c r="Q1371" i="12"/>
  <c r="K1339" i="12"/>
  <c r="L1339" i="12"/>
  <c r="O1339" i="12"/>
  <c r="P1339" i="12"/>
  <c r="Q1339" i="12"/>
  <c r="R1339" i="12"/>
  <c r="K1307" i="12"/>
  <c r="L1307" i="12"/>
  <c r="O1307" i="12"/>
  <c r="P1307" i="12"/>
  <c r="Q1307" i="12"/>
  <c r="R1307" i="12"/>
  <c r="K1275" i="12"/>
  <c r="L1275" i="12"/>
  <c r="O1275" i="12"/>
  <c r="P1275" i="12"/>
  <c r="R1275" i="12"/>
  <c r="Q1275" i="12"/>
  <c r="K1243" i="12"/>
  <c r="L1243" i="12"/>
  <c r="O1243" i="12"/>
  <c r="P1243" i="12"/>
  <c r="R1243" i="12"/>
  <c r="Q1243" i="12"/>
  <c r="K1211" i="12"/>
  <c r="L1211" i="12"/>
  <c r="O1211" i="12"/>
  <c r="P1211" i="12"/>
  <c r="Q1211" i="12"/>
  <c r="R1211" i="12"/>
  <c r="K1179" i="12"/>
  <c r="L1179" i="12"/>
  <c r="O1179" i="12"/>
  <c r="P1179" i="12"/>
  <c r="R1179" i="12"/>
  <c r="Q1179" i="12"/>
  <c r="K1147" i="12"/>
  <c r="L1147" i="12"/>
  <c r="O1147" i="12"/>
  <c r="P1147" i="12"/>
  <c r="R1147" i="12"/>
  <c r="Q1147" i="12"/>
  <c r="K1115" i="12"/>
  <c r="L1115" i="12"/>
  <c r="O1115" i="12"/>
  <c r="P1115" i="12"/>
  <c r="R1115" i="12"/>
  <c r="Q1115" i="12"/>
  <c r="K1083" i="12"/>
  <c r="L1083" i="12"/>
  <c r="O1083" i="12"/>
  <c r="P1083" i="12"/>
  <c r="R1083" i="12"/>
  <c r="Q1083" i="12"/>
  <c r="K1051" i="12"/>
  <c r="L1051" i="12"/>
  <c r="O1051" i="12"/>
  <c r="Q1051" i="12"/>
  <c r="P1051" i="12"/>
  <c r="R1051" i="12"/>
  <c r="K1019" i="12"/>
  <c r="L1019" i="12"/>
  <c r="O1019" i="12"/>
  <c r="Q1019" i="12"/>
  <c r="P1019" i="12"/>
  <c r="R1019" i="12"/>
  <c r="K987" i="12"/>
  <c r="L987" i="12"/>
  <c r="O987" i="12"/>
  <c r="Q987" i="12"/>
  <c r="P987" i="12"/>
  <c r="R987" i="12"/>
  <c r="K955" i="12"/>
  <c r="L955" i="12"/>
  <c r="O955" i="12"/>
  <c r="Q955" i="12"/>
  <c r="P955" i="12"/>
  <c r="R955" i="12"/>
  <c r="K923" i="12"/>
  <c r="L923" i="12"/>
  <c r="O923" i="12"/>
  <c r="Q923" i="12"/>
  <c r="P923" i="12"/>
  <c r="R923" i="12"/>
  <c r="K891" i="12"/>
  <c r="L891" i="12"/>
  <c r="O891" i="12"/>
  <c r="Q891" i="12"/>
  <c r="P891" i="12"/>
  <c r="R891" i="12"/>
  <c r="K859" i="12"/>
  <c r="L859" i="12"/>
  <c r="O859" i="12"/>
  <c r="Q859" i="12"/>
  <c r="P859" i="12"/>
  <c r="R859" i="12"/>
  <c r="K827" i="12"/>
  <c r="L827" i="12"/>
  <c r="O827" i="12"/>
  <c r="Q827" i="12"/>
  <c r="P827" i="12"/>
  <c r="R827" i="12"/>
  <c r="K795" i="12"/>
  <c r="L795" i="12"/>
  <c r="O795" i="12"/>
  <c r="Q795" i="12"/>
  <c r="P795" i="12"/>
  <c r="R795" i="12"/>
  <c r="K749" i="12"/>
  <c r="L749" i="12"/>
  <c r="P749" i="12"/>
  <c r="O749" i="12"/>
  <c r="Q749" i="12"/>
  <c r="R749" i="12"/>
  <c r="K685" i="12"/>
  <c r="L685" i="12"/>
  <c r="P685" i="12"/>
  <c r="O685" i="12"/>
  <c r="Q685" i="12"/>
  <c r="R685" i="12"/>
  <c r="K565" i="12"/>
  <c r="L565" i="12"/>
  <c r="P565" i="12"/>
  <c r="O565" i="12"/>
  <c r="Q565" i="12"/>
  <c r="R565" i="12"/>
  <c r="K437" i="12"/>
  <c r="L437" i="12"/>
  <c r="P437" i="12"/>
  <c r="O437" i="12"/>
  <c r="Q437" i="12"/>
  <c r="R437" i="12"/>
  <c r="K309" i="12"/>
  <c r="L309" i="12"/>
  <c r="P309" i="12"/>
  <c r="O309" i="12"/>
  <c r="Q309" i="12"/>
  <c r="R309" i="12"/>
  <c r="K1606" i="12"/>
  <c r="L1606" i="12"/>
  <c r="P1606" i="12"/>
  <c r="R1606" i="12"/>
  <c r="O1606" i="12"/>
  <c r="Q1606" i="12"/>
  <c r="K1574" i="12"/>
  <c r="L1574" i="12"/>
  <c r="P1574" i="12"/>
  <c r="R1574" i="12"/>
  <c r="O1574" i="12"/>
  <c r="Q1574" i="12"/>
  <c r="K1542" i="12"/>
  <c r="L1542" i="12"/>
  <c r="P1542" i="12"/>
  <c r="R1542" i="12"/>
  <c r="O1542" i="12"/>
  <c r="Q1542" i="12"/>
  <c r="K1510" i="12"/>
  <c r="L1510" i="12"/>
  <c r="P1510" i="12"/>
  <c r="R1510" i="12"/>
  <c r="O1510" i="12"/>
  <c r="Q1510" i="12"/>
  <c r="K1478" i="12"/>
  <c r="L1478" i="12"/>
  <c r="P1478" i="12"/>
  <c r="R1478" i="12"/>
  <c r="O1478" i="12"/>
  <c r="Q1478" i="12"/>
  <c r="K1446" i="12"/>
  <c r="L1446" i="12"/>
  <c r="P1446" i="12"/>
  <c r="R1446" i="12"/>
  <c r="O1446" i="12"/>
  <c r="Q1446" i="12"/>
  <c r="K1414" i="12"/>
  <c r="L1414" i="12"/>
  <c r="P1414" i="12"/>
  <c r="R1414" i="12"/>
  <c r="O1414" i="12"/>
  <c r="Q1414" i="12"/>
  <c r="K1382" i="12"/>
  <c r="L1382" i="12"/>
  <c r="P1382" i="12"/>
  <c r="R1382" i="12"/>
  <c r="O1382" i="12"/>
  <c r="Q1382" i="12"/>
  <c r="K1350" i="12"/>
  <c r="L1350" i="12"/>
  <c r="P1350" i="12"/>
  <c r="R1350" i="12"/>
  <c r="O1350" i="12"/>
  <c r="Q1350" i="12"/>
  <c r="K1318" i="12"/>
  <c r="L1318" i="12"/>
  <c r="P1318" i="12"/>
  <c r="R1318" i="12"/>
  <c r="O1318" i="12"/>
  <c r="Q1318" i="12"/>
  <c r="K1286" i="12"/>
  <c r="L1286" i="12"/>
  <c r="P1286" i="12"/>
  <c r="R1286" i="12"/>
  <c r="O1286" i="12"/>
  <c r="Q1286" i="12"/>
  <c r="K1254" i="12"/>
  <c r="L1254" i="12"/>
  <c r="P1254" i="12"/>
  <c r="R1254" i="12"/>
  <c r="O1254" i="12"/>
  <c r="Q1254" i="12"/>
  <c r="K1222" i="12"/>
  <c r="L1222" i="12"/>
  <c r="P1222" i="12"/>
  <c r="R1222" i="12"/>
  <c r="O1222" i="12"/>
  <c r="Q1222" i="12"/>
  <c r="K1190" i="12"/>
  <c r="L1190" i="12"/>
  <c r="P1190" i="12"/>
  <c r="R1190" i="12"/>
  <c r="O1190" i="12"/>
  <c r="Q1190" i="12"/>
  <c r="K1158" i="12"/>
  <c r="L1158" i="12"/>
  <c r="P1158" i="12"/>
  <c r="R1158" i="12"/>
  <c r="O1158" i="12"/>
  <c r="Q1158" i="12"/>
  <c r="K1126" i="12"/>
  <c r="L1126" i="12"/>
  <c r="P1126" i="12"/>
  <c r="R1126" i="12"/>
  <c r="O1126" i="12"/>
  <c r="Q1126" i="12"/>
  <c r="K1094" i="12"/>
  <c r="L1094" i="12"/>
  <c r="P1094" i="12"/>
  <c r="R1094" i="12"/>
  <c r="O1094" i="12"/>
  <c r="Q1094" i="12"/>
  <c r="K1062" i="12"/>
  <c r="L1062" i="12"/>
  <c r="P1062" i="12"/>
  <c r="R1062" i="12"/>
  <c r="O1062" i="12"/>
  <c r="Q1062" i="12"/>
  <c r="K1030" i="12"/>
  <c r="L1030" i="12"/>
  <c r="P1030" i="12"/>
  <c r="R1030" i="12"/>
  <c r="O1030" i="12"/>
  <c r="Q1030" i="12"/>
  <c r="K998" i="12"/>
  <c r="L998" i="12"/>
  <c r="P998" i="12"/>
  <c r="R998" i="12"/>
  <c r="O998" i="12"/>
  <c r="Q998" i="12"/>
  <c r="K966" i="12"/>
  <c r="L966" i="12"/>
  <c r="P966" i="12"/>
  <c r="R966" i="12"/>
  <c r="O966" i="12"/>
  <c r="Q966" i="12"/>
  <c r="K934" i="12"/>
  <c r="L934" i="12"/>
  <c r="P934" i="12"/>
  <c r="R934" i="12"/>
  <c r="O934" i="12"/>
  <c r="Q934" i="12"/>
  <c r="K886" i="12"/>
  <c r="L886" i="12"/>
  <c r="P886" i="12"/>
  <c r="R886" i="12"/>
  <c r="O886" i="12"/>
  <c r="Q886" i="12"/>
  <c r="K838" i="12"/>
  <c r="L838" i="12"/>
  <c r="P838" i="12"/>
  <c r="R838" i="12"/>
  <c r="O838" i="12"/>
  <c r="Q838" i="12"/>
  <c r="K806" i="12"/>
  <c r="L806" i="12"/>
  <c r="P806" i="12"/>
  <c r="R806" i="12"/>
  <c r="O806" i="12"/>
  <c r="Q806" i="12"/>
  <c r="L771" i="12"/>
  <c r="K771" i="12"/>
  <c r="O771" i="12"/>
  <c r="Q771" i="12"/>
  <c r="P771" i="12"/>
  <c r="R771" i="12"/>
  <c r="L739" i="12"/>
  <c r="O739" i="12"/>
  <c r="Q739" i="12"/>
  <c r="P739" i="12"/>
  <c r="R739" i="12"/>
  <c r="K739" i="12"/>
  <c r="K673" i="12"/>
  <c r="L673" i="12"/>
  <c r="P673" i="12"/>
  <c r="O673" i="12"/>
  <c r="Q673" i="12"/>
  <c r="R673" i="12"/>
  <c r="K545" i="12"/>
  <c r="L545" i="12"/>
  <c r="P545" i="12"/>
  <c r="O545" i="12"/>
  <c r="Q545" i="12"/>
  <c r="R545" i="12"/>
  <c r="K353" i="12"/>
  <c r="L353" i="12"/>
  <c r="P353" i="12"/>
  <c r="O353" i="12"/>
  <c r="Q353" i="12"/>
  <c r="R353" i="12"/>
  <c r="K225" i="12"/>
  <c r="L225" i="12"/>
  <c r="P225" i="12"/>
  <c r="O225" i="12"/>
  <c r="Q225" i="12"/>
  <c r="R225" i="12"/>
  <c r="K768" i="12"/>
  <c r="L768" i="12"/>
  <c r="O768" i="12"/>
  <c r="P768" i="12"/>
  <c r="R768" i="12"/>
  <c r="Q768" i="12"/>
  <c r="K736" i="12"/>
  <c r="L736" i="12"/>
  <c r="O736" i="12"/>
  <c r="P736" i="12"/>
  <c r="R736" i="12"/>
  <c r="Q736" i="12"/>
  <c r="K704" i="12"/>
  <c r="L704" i="12"/>
  <c r="O704" i="12"/>
  <c r="P704" i="12"/>
  <c r="Q704" i="12"/>
  <c r="R704" i="12"/>
  <c r="K672" i="12"/>
  <c r="L672" i="12"/>
  <c r="O672" i="12"/>
  <c r="P672" i="12"/>
  <c r="R672" i="12"/>
  <c r="Q672" i="12"/>
  <c r="K640" i="12"/>
  <c r="L640" i="12"/>
  <c r="O640" i="12"/>
  <c r="P640" i="12"/>
  <c r="R640" i="12"/>
  <c r="Q640" i="12"/>
  <c r="K608" i="12"/>
  <c r="L608" i="12"/>
  <c r="O608" i="12"/>
  <c r="P608" i="12"/>
  <c r="Q608" i="12"/>
  <c r="R608" i="12"/>
  <c r="K576" i="12"/>
  <c r="L576" i="12"/>
  <c r="O576" i="12"/>
  <c r="P576" i="12"/>
  <c r="Q576" i="12"/>
  <c r="R576" i="12"/>
  <c r="K528" i="12"/>
  <c r="L528" i="12"/>
  <c r="O528" i="12"/>
  <c r="P528" i="12"/>
  <c r="R528" i="12"/>
  <c r="Q528" i="12"/>
  <c r="K496" i="12"/>
  <c r="L496" i="12"/>
  <c r="O496" i="12"/>
  <c r="P496" i="12"/>
  <c r="Q496" i="12"/>
  <c r="R496" i="12"/>
  <c r="K480" i="12"/>
  <c r="L480" i="12"/>
  <c r="O480" i="12"/>
  <c r="P480" i="12"/>
  <c r="R480" i="12"/>
  <c r="Q480" i="12"/>
  <c r="K432" i="12"/>
  <c r="L432" i="12"/>
  <c r="O432" i="12"/>
  <c r="P432" i="12"/>
  <c r="R432" i="12"/>
  <c r="Q432" i="12"/>
  <c r="K400" i="12"/>
  <c r="L400" i="12"/>
  <c r="O400" i="12"/>
  <c r="Q400" i="12"/>
  <c r="P400" i="12"/>
  <c r="R400" i="12"/>
  <c r="K368" i="12"/>
  <c r="L368" i="12"/>
  <c r="O368" i="12"/>
  <c r="Q368" i="12"/>
  <c r="P368" i="12"/>
  <c r="R368" i="12"/>
  <c r="K336" i="12"/>
  <c r="L336" i="12"/>
  <c r="O336" i="12"/>
  <c r="Q336" i="12"/>
  <c r="P336" i="12"/>
  <c r="R336" i="12"/>
  <c r="K304" i="12"/>
  <c r="L304" i="12"/>
  <c r="O304" i="12"/>
  <c r="Q304" i="12"/>
  <c r="P304" i="12"/>
  <c r="R304" i="12"/>
  <c r="K272" i="12"/>
  <c r="L272" i="12"/>
  <c r="O272" i="12"/>
  <c r="Q272" i="12"/>
  <c r="P272" i="12"/>
  <c r="R272" i="12"/>
  <c r="K224" i="12"/>
  <c r="L224" i="12"/>
  <c r="O224" i="12"/>
  <c r="Q224" i="12"/>
  <c r="P224" i="12"/>
  <c r="R224" i="12"/>
  <c r="K192" i="12"/>
  <c r="L192" i="12"/>
  <c r="O192" i="12"/>
  <c r="Q192" i="12"/>
  <c r="P192" i="12"/>
  <c r="R192" i="12"/>
  <c r="K140" i="12"/>
  <c r="L140" i="12"/>
  <c r="O140" i="12"/>
  <c r="Q140" i="12"/>
  <c r="P140" i="12"/>
  <c r="R140" i="12"/>
  <c r="L675" i="12"/>
  <c r="O675" i="12"/>
  <c r="Q675" i="12"/>
  <c r="K675" i="12"/>
  <c r="P675" i="12"/>
  <c r="R675" i="12"/>
  <c r="L643" i="12"/>
  <c r="K643" i="12"/>
  <c r="O643" i="12"/>
  <c r="Q643" i="12"/>
  <c r="P643" i="12"/>
  <c r="R643" i="12"/>
  <c r="L611" i="12"/>
  <c r="O611" i="12"/>
  <c r="Q611" i="12"/>
  <c r="K611" i="12"/>
  <c r="P611" i="12"/>
  <c r="R611" i="12"/>
  <c r="L579" i="12"/>
  <c r="K579" i="12"/>
  <c r="O579" i="12"/>
  <c r="Q579" i="12"/>
  <c r="P579" i="12"/>
  <c r="R579" i="12"/>
  <c r="L547" i="12"/>
  <c r="K547" i="12"/>
  <c r="O547" i="12"/>
  <c r="Q547" i="12"/>
  <c r="P547" i="12"/>
  <c r="R547" i="12"/>
  <c r="L515" i="12"/>
  <c r="K515" i="12"/>
  <c r="O515" i="12"/>
  <c r="Q515" i="12"/>
  <c r="P515" i="12"/>
  <c r="R515" i="12"/>
  <c r="L483" i="12"/>
  <c r="O483" i="12"/>
  <c r="Q483" i="12"/>
  <c r="P483" i="12"/>
  <c r="K483" i="12"/>
  <c r="R483" i="12"/>
  <c r="L451" i="12"/>
  <c r="K451" i="12"/>
  <c r="O451" i="12"/>
  <c r="Q451" i="12"/>
  <c r="P451" i="12"/>
  <c r="R451" i="12"/>
  <c r="L419" i="12"/>
  <c r="O419" i="12"/>
  <c r="Q419" i="12"/>
  <c r="K419" i="12"/>
  <c r="P419" i="12"/>
  <c r="R419" i="12"/>
  <c r="L387" i="12"/>
  <c r="K387" i="12"/>
  <c r="O387" i="12"/>
  <c r="Q387" i="12"/>
  <c r="P387" i="12"/>
  <c r="R387" i="12"/>
  <c r="L355" i="12"/>
  <c r="O355" i="12"/>
  <c r="Q355" i="12"/>
  <c r="K355" i="12"/>
  <c r="P355" i="12"/>
  <c r="R355" i="12"/>
  <c r="L323" i="12"/>
  <c r="K323" i="12"/>
  <c r="O323" i="12"/>
  <c r="Q323" i="12"/>
  <c r="P323" i="12"/>
  <c r="R323" i="12"/>
  <c r="L291" i="12"/>
  <c r="K291" i="12"/>
  <c r="O291" i="12"/>
  <c r="Q291" i="12"/>
  <c r="P291" i="12"/>
  <c r="R291" i="12"/>
  <c r="L259" i="12"/>
  <c r="K259" i="12"/>
  <c r="O259" i="12"/>
  <c r="Q259" i="12"/>
  <c r="P259" i="12"/>
  <c r="R259" i="12"/>
  <c r="L227" i="12"/>
  <c r="O227" i="12"/>
  <c r="Q227" i="12"/>
  <c r="P227" i="12"/>
  <c r="K227" i="12"/>
  <c r="R227" i="12"/>
  <c r="L195" i="12"/>
  <c r="K195" i="12"/>
  <c r="O195" i="12"/>
  <c r="Q195" i="12"/>
  <c r="P195" i="12"/>
  <c r="R195" i="12"/>
  <c r="K146" i="12"/>
  <c r="L146" i="12"/>
  <c r="P146" i="12"/>
  <c r="O146" i="12"/>
  <c r="R146" i="12"/>
  <c r="Q146" i="12"/>
  <c r="K774" i="12"/>
  <c r="L774" i="12"/>
  <c r="P774" i="12"/>
  <c r="R774" i="12"/>
  <c r="O774" i="12"/>
  <c r="Q774" i="12"/>
  <c r="K742" i="12"/>
  <c r="L742" i="12"/>
  <c r="P742" i="12"/>
  <c r="R742" i="12"/>
  <c r="O742" i="12"/>
  <c r="Q742" i="12"/>
  <c r="K710" i="12"/>
  <c r="L710" i="12"/>
  <c r="P710" i="12"/>
  <c r="R710" i="12"/>
  <c r="O710" i="12"/>
  <c r="Q710" i="12"/>
  <c r="K678" i="12"/>
  <c r="L678" i="12"/>
  <c r="P678" i="12"/>
  <c r="R678" i="12"/>
  <c r="O678" i="12"/>
  <c r="Q678" i="12"/>
  <c r="K646" i="12"/>
  <c r="L646" i="12"/>
  <c r="P646" i="12"/>
  <c r="R646" i="12"/>
  <c r="O646" i="12"/>
  <c r="Q646" i="12"/>
  <c r="K614" i="12"/>
  <c r="L614" i="12"/>
  <c r="P614" i="12"/>
  <c r="R614" i="12"/>
  <c r="O614" i="12"/>
  <c r="Q614" i="12"/>
  <c r="K582" i="12"/>
  <c r="L582" i="12"/>
  <c r="P582" i="12"/>
  <c r="R582" i="12"/>
  <c r="O582" i="12"/>
  <c r="Q582" i="12"/>
  <c r="K550" i="12"/>
  <c r="L550" i="12"/>
  <c r="P550" i="12"/>
  <c r="R550" i="12"/>
  <c r="O550" i="12"/>
  <c r="Q550" i="12"/>
  <c r="K502" i="12"/>
  <c r="L502" i="12"/>
  <c r="P502" i="12"/>
  <c r="R502" i="12"/>
  <c r="O502" i="12"/>
  <c r="Q502" i="12"/>
  <c r="K470" i="12"/>
  <c r="L470" i="12"/>
  <c r="P470" i="12"/>
  <c r="R470" i="12"/>
  <c r="O470" i="12"/>
  <c r="Q470" i="12"/>
  <c r="K438" i="12"/>
  <c r="L438" i="12"/>
  <c r="P438" i="12"/>
  <c r="R438" i="12"/>
  <c r="O438" i="12"/>
  <c r="Q438" i="12"/>
  <c r="K406" i="12"/>
  <c r="L406" i="12"/>
  <c r="P406" i="12"/>
  <c r="R406" i="12"/>
  <c r="O406" i="12"/>
  <c r="Q406" i="12"/>
  <c r="K374" i="12"/>
  <c r="L374" i="12"/>
  <c r="P374" i="12"/>
  <c r="R374" i="12"/>
  <c r="O374" i="12"/>
  <c r="Q374" i="12"/>
  <c r="K342" i="12"/>
  <c r="L342" i="12"/>
  <c r="P342" i="12"/>
  <c r="R342" i="12"/>
  <c r="O342" i="12"/>
  <c r="Q342" i="12"/>
  <c r="K310" i="12"/>
  <c r="L310" i="12"/>
  <c r="P310" i="12"/>
  <c r="R310" i="12"/>
  <c r="O310" i="12"/>
  <c r="Q310" i="12"/>
  <c r="K278" i="12"/>
  <c r="L278" i="12"/>
  <c r="P278" i="12"/>
  <c r="R278" i="12"/>
  <c r="O278" i="12"/>
  <c r="Q278" i="12"/>
  <c r="K246" i="12"/>
  <c r="L246" i="12"/>
  <c r="P246" i="12"/>
  <c r="R246" i="12"/>
  <c r="O246" i="12"/>
  <c r="Q246" i="12"/>
  <c r="K214" i="12"/>
  <c r="L214" i="12"/>
  <c r="P214" i="12"/>
  <c r="R214" i="12"/>
  <c r="O214" i="12"/>
  <c r="Q214" i="12"/>
  <c r="K182" i="12"/>
  <c r="L182" i="12"/>
  <c r="P182" i="12"/>
  <c r="R182" i="12"/>
  <c r="O182" i="12"/>
  <c r="Q182" i="12"/>
  <c r="K152" i="12"/>
  <c r="L152" i="12"/>
  <c r="O152" i="12"/>
  <c r="Q152" i="12"/>
  <c r="P152" i="12"/>
  <c r="R152" i="12"/>
  <c r="K167" i="12"/>
  <c r="L167" i="12"/>
  <c r="O167" i="12"/>
  <c r="Q167" i="12"/>
  <c r="P167" i="12"/>
  <c r="R167" i="12"/>
  <c r="K135" i="12"/>
  <c r="L135" i="12"/>
  <c r="O135" i="12"/>
  <c r="Q135" i="12"/>
  <c r="P135" i="12"/>
  <c r="R135" i="12"/>
  <c r="K87" i="12"/>
  <c r="O87" i="12"/>
  <c r="Q87" i="12"/>
  <c r="P87" i="12"/>
  <c r="R87" i="12"/>
  <c r="L87" i="12"/>
  <c r="K55" i="12"/>
  <c r="O55" i="12"/>
  <c r="Q55" i="12"/>
  <c r="L55" i="12"/>
  <c r="P55" i="12"/>
  <c r="R55" i="12"/>
  <c r="K110" i="12"/>
  <c r="L110" i="12"/>
  <c r="P110" i="12"/>
  <c r="Q110" i="12"/>
  <c r="R110" i="12"/>
  <c r="O110" i="12"/>
  <c r="L78" i="12"/>
  <c r="K78" i="12"/>
  <c r="P78" i="12"/>
  <c r="Q78" i="12"/>
  <c r="R78" i="12"/>
  <c r="O78" i="12"/>
  <c r="L46" i="12"/>
  <c r="K46" i="12"/>
  <c r="P46" i="12"/>
  <c r="Q46" i="12"/>
  <c r="R46" i="12"/>
  <c r="O46" i="12"/>
  <c r="K153" i="12"/>
  <c r="L153" i="12"/>
  <c r="P153" i="12"/>
  <c r="O153" i="12"/>
  <c r="Q153" i="12"/>
  <c r="R153" i="12"/>
  <c r="K105" i="12"/>
  <c r="L105" i="12"/>
  <c r="P105" i="12"/>
  <c r="O105" i="12"/>
  <c r="Q105" i="12"/>
  <c r="R105" i="12"/>
  <c r="K73" i="12"/>
  <c r="L73" i="12"/>
  <c r="P73" i="12"/>
  <c r="O73" i="12"/>
  <c r="Q73" i="12"/>
  <c r="R73" i="12"/>
  <c r="K41" i="12"/>
  <c r="L41" i="12"/>
  <c r="P41" i="12"/>
  <c r="O41" i="12"/>
  <c r="Q41" i="12"/>
  <c r="R41" i="12"/>
  <c r="N1579" i="12"/>
  <c r="N1531" i="12"/>
  <c r="N1499" i="12"/>
  <c r="N1467" i="12"/>
  <c r="N1435" i="12"/>
  <c r="N1403" i="12"/>
  <c r="N1371" i="12"/>
  <c r="N1339" i="12"/>
  <c r="N1307" i="12"/>
  <c r="N1259" i="12"/>
  <c r="N1227" i="12"/>
  <c r="N1195" i="12"/>
  <c r="N959" i="12"/>
  <c r="N895" i="12"/>
  <c r="N831" i="12"/>
  <c r="N705" i="12"/>
  <c r="N577" i="12"/>
  <c r="N449" i="12"/>
  <c r="N321" i="12"/>
  <c r="M1507" i="12"/>
  <c r="M1379" i="12"/>
  <c r="M1315" i="12"/>
  <c r="M1187" i="12"/>
  <c r="M1059" i="12"/>
  <c r="M931" i="12"/>
  <c r="M803" i="12"/>
  <c r="M675" i="12"/>
  <c r="M547" i="12"/>
  <c r="M353" i="12"/>
  <c r="M97" i="12"/>
  <c r="N1582" i="12"/>
  <c r="N1550" i="12"/>
  <c r="N1518" i="12"/>
  <c r="N1486" i="12"/>
  <c r="N1454" i="12"/>
  <c r="N1422" i="12"/>
  <c r="N1390" i="12"/>
  <c r="N1326" i="12"/>
  <c r="N1294" i="12"/>
  <c r="N1262" i="12"/>
  <c r="N1230" i="12"/>
  <c r="N1198" i="12"/>
  <c r="N1157" i="12"/>
  <c r="N997" i="12"/>
  <c r="N717" i="12"/>
  <c r="N589" i="12"/>
  <c r="N333" i="12"/>
  <c r="N205" i="12"/>
  <c r="N141" i="12"/>
  <c r="M1583" i="12"/>
  <c r="M1455" i="12"/>
  <c r="M1263" i="12"/>
  <c r="M1135" i="12"/>
  <c r="M1071" i="12"/>
  <c r="M943" i="12"/>
  <c r="M815" i="12"/>
  <c r="M687" i="12"/>
  <c r="M559" i="12"/>
  <c r="M377" i="12"/>
  <c r="N1605" i="12"/>
  <c r="N1525" i="12"/>
  <c r="N1509" i="12"/>
  <c r="N1477" i="12"/>
  <c r="N1445" i="12"/>
  <c r="N1413" i="12"/>
  <c r="N1381" i="12"/>
  <c r="N1349" i="12"/>
  <c r="N1253" i="12"/>
  <c r="N1221" i="12"/>
  <c r="N1189" i="12"/>
  <c r="N1139" i="12"/>
  <c r="N1107" i="12"/>
  <c r="N1011" i="12"/>
  <c r="N745" i="12"/>
  <c r="N617" i="12"/>
  <c r="N489" i="12"/>
  <c r="N297" i="12"/>
  <c r="N233" i="12"/>
  <c r="N105" i="12"/>
  <c r="M1483" i="12"/>
  <c r="M1355" i="12"/>
  <c r="M1227" i="12"/>
  <c r="M1099" i="12"/>
  <c r="M1035" i="12"/>
  <c r="M907" i="12"/>
  <c r="M779" i="12"/>
  <c r="M587" i="12"/>
  <c r="M433" i="12"/>
  <c r="M177" i="12"/>
  <c r="N1144" i="12"/>
  <c r="N1112" i="12"/>
  <c r="N1080" i="12"/>
  <c r="N1048" i="12"/>
  <c r="N1016" i="12"/>
  <c r="N984" i="12"/>
  <c r="N952" i="12"/>
  <c r="N920" i="12"/>
  <c r="N888" i="12"/>
  <c r="N840" i="12"/>
  <c r="N808" i="12"/>
  <c r="N776" i="12"/>
  <c r="N744" i="12"/>
  <c r="N712" i="12"/>
  <c r="N680" i="12"/>
  <c r="N648" i="12"/>
  <c r="N616" i="12"/>
  <c r="N584" i="12"/>
  <c r="N552" i="12"/>
  <c r="N488" i="12"/>
  <c r="N456" i="12"/>
  <c r="N408" i="12"/>
  <c r="M1594" i="12"/>
  <c r="M1562" i="12"/>
  <c r="M1530" i="12"/>
  <c r="M1498" i="12"/>
  <c r="M1466" i="12"/>
  <c r="M1434" i="12"/>
  <c r="M1402" i="12"/>
  <c r="M1370" i="12"/>
  <c r="M1338" i="12"/>
  <c r="M1306" i="12"/>
  <c r="M1274" i="12"/>
  <c r="M1258" i="12"/>
  <c r="M1210" i="12"/>
  <c r="M1178" i="12"/>
  <c r="M1146" i="12"/>
  <c r="M1130" i="12"/>
  <c r="M1098" i="12"/>
  <c r="M1066" i="12"/>
  <c r="M1034" i="12"/>
  <c r="M1002" i="12"/>
  <c r="M970" i="12"/>
  <c r="M938" i="12"/>
  <c r="M922" i="12"/>
  <c r="M890" i="12"/>
  <c r="M874" i="12"/>
  <c r="M842" i="12"/>
  <c r="M810" i="12"/>
  <c r="M778" i="12"/>
  <c r="M730" i="12"/>
  <c r="M682" i="12"/>
  <c r="M650" i="12"/>
  <c r="M618" i="12"/>
  <c r="M586" i="12"/>
  <c r="M554" i="12"/>
  <c r="M506" i="12"/>
  <c r="M490" i="12"/>
  <c r="M431" i="12"/>
  <c r="M399" i="12"/>
  <c r="M335" i="12"/>
  <c r="M303" i="12"/>
  <c r="M271" i="12"/>
  <c r="M207" i="12"/>
  <c r="M143" i="12"/>
  <c r="M111" i="12"/>
  <c r="N815" i="12"/>
  <c r="N767" i="12"/>
  <c r="N735" i="12"/>
  <c r="N719" i="12"/>
  <c r="N687" i="12"/>
  <c r="N655" i="12"/>
  <c r="N591" i="12"/>
  <c r="N575" i="12"/>
  <c r="N559" i="12"/>
  <c r="N543" i="12"/>
  <c r="N527" i="12"/>
  <c r="N511" i="12"/>
  <c r="N495" i="12"/>
  <c r="N479" i="12"/>
  <c r="N463" i="12"/>
  <c r="N431" i="12"/>
  <c r="N399" i="12"/>
  <c r="N351" i="12"/>
  <c r="N287" i="12"/>
  <c r="N191" i="12"/>
  <c r="N111" i="12"/>
  <c r="N79" i="12"/>
  <c r="M1585" i="12"/>
  <c r="M1553" i="12"/>
  <c r="M1521" i="12"/>
  <c r="M1505" i="12"/>
  <c r="M1473" i="12"/>
  <c r="M1393" i="12"/>
  <c r="M1329" i="12"/>
  <c r="M1281" i="12"/>
  <c r="M1249" i="12"/>
  <c r="M1233" i="12"/>
  <c r="M1201" i="12"/>
  <c r="M1169" i="12"/>
  <c r="M1153" i="12"/>
  <c r="M1121" i="12"/>
  <c r="M1105" i="12"/>
  <c r="M1073" i="12"/>
  <c r="M1025" i="12"/>
  <c r="M977" i="12"/>
  <c r="M945" i="12"/>
  <c r="M913" i="12"/>
  <c r="M897" i="12"/>
  <c r="M865" i="12"/>
  <c r="M833" i="12"/>
  <c r="M801" i="12"/>
  <c r="M769" i="12"/>
  <c r="M753" i="12"/>
  <c r="M721" i="12"/>
  <c r="M705" i="12"/>
  <c r="M673" i="12"/>
  <c r="M657" i="12"/>
  <c r="M625" i="12"/>
  <c r="M577" i="12"/>
  <c r="M545" i="12"/>
  <c r="M513" i="12"/>
  <c r="M477" i="12"/>
  <c r="M445" i="12"/>
  <c r="M381" i="12"/>
  <c r="M317" i="12"/>
  <c r="M285" i="12"/>
  <c r="M221" i="12"/>
  <c r="M157" i="12"/>
  <c r="M93" i="12"/>
  <c r="M1588" i="12"/>
  <c r="M1556" i="12"/>
  <c r="M1540" i="12"/>
  <c r="M1508" i="12"/>
  <c r="M1492" i="12"/>
  <c r="M1476" i="12"/>
  <c r="M1444" i="12"/>
  <c r="M1412" i="12"/>
  <c r="M1380" i="12"/>
  <c r="M1364" i="12"/>
  <c r="M1332" i="12"/>
  <c r="M1300" i="12"/>
  <c r="M1284" i="12"/>
  <c r="M1252" i="12"/>
  <c r="M1220" i="12"/>
  <c r="M1204" i="12"/>
  <c r="M1188" i="12"/>
  <c r="M1172" i="12"/>
  <c r="M1140" i="12"/>
  <c r="M1124" i="12"/>
  <c r="M1092" i="12"/>
  <c r="M1060" i="12"/>
  <c r="M1028" i="12"/>
  <c r="M996" i="12"/>
  <c r="M980" i="12"/>
  <c r="M948" i="12"/>
  <c r="M916" i="12"/>
  <c r="M884" i="12"/>
  <c r="M852" i="12"/>
  <c r="M836" i="12"/>
  <c r="M804" i="12"/>
  <c r="M788" i="12"/>
  <c r="M772" i="12"/>
  <c r="M724" i="12"/>
  <c r="M692" i="12"/>
  <c r="M660" i="12"/>
  <c r="M644" i="12"/>
  <c r="M612" i="12"/>
  <c r="M564" i="12"/>
  <c r="M532" i="12"/>
  <c r="M516" i="12"/>
  <c r="M483" i="12"/>
  <c r="M451" i="12"/>
  <c r="M387" i="12"/>
  <c r="M355" i="12"/>
  <c r="M323" i="12"/>
  <c r="M259" i="12"/>
  <c r="M227" i="12"/>
  <c r="M195" i="12"/>
  <c r="M131" i="12"/>
  <c r="M67" i="12"/>
  <c r="M468" i="12"/>
  <c r="M452" i="12"/>
  <c r="M420" i="12"/>
  <c r="M388" i="12"/>
  <c r="M356" i="12"/>
  <c r="M340" i="12"/>
  <c r="M308" i="12"/>
  <c r="M292" i="12"/>
  <c r="M276" i="12"/>
  <c r="M244" i="12"/>
  <c r="M228" i="12"/>
  <c r="M212" i="12"/>
  <c r="M164" i="12"/>
  <c r="M132" i="12"/>
  <c r="M100" i="12"/>
  <c r="M84" i="12"/>
  <c r="M68" i="12"/>
  <c r="M482" i="12"/>
  <c r="M450" i="12"/>
  <c r="M402" i="12"/>
  <c r="M370" i="12"/>
  <c r="M306" i="12"/>
  <c r="M274" i="12"/>
  <c r="M242" i="12"/>
  <c r="M210" i="12"/>
  <c r="M178" i="12"/>
  <c r="M146" i="12"/>
  <c r="M98" i="12"/>
  <c r="M82" i="12"/>
  <c r="N85" i="12"/>
  <c r="N149" i="12"/>
  <c r="N213" i="12"/>
  <c r="N277" i="12"/>
  <c r="N341" i="12"/>
  <c r="N405" i="12"/>
  <c r="N469" i="12"/>
  <c r="N533" i="12"/>
  <c r="N597" i="12"/>
  <c r="N661" i="12"/>
  <c r="N725" i="12"/>
  <c r="N789" i="12"/>
  <c r="N841" i="12"/>
  <c r="N873" i="12"/>
  <c r="N905" i="12"/>
  <c r="N937" i="12"/>
  <c r="N969" i="12"/>
  <c r="N1001" i="12"/>
  <c r="N1033" i="12"/>
  <c r="N1065" i="12"/>
  <c r="N1097" i="12"/>
  <c r="N1129" i="12"/>
  <c r="N1161" i="12"/>
  <c r="N1184" i="12"/>
  <c r="N1200" i="12"/>
  <c r="N1216" i="12"/>
  <c r="N1232" i="12"/>
  <c r="N1248" i="12"/>
  <c r="N1264" i="12"/>
  <c r="N1280" i="12"/>
  <c r="N1296" i="12"/>
  <c r="N1312" i="12"/>
  <c r="N1328" i="12"/>
  <c r="N1344" i="12"/>
  <c r="N1360" i="12"/>
  <c r="N1376" i="12"/>
  <c r="N1392" i="12"/>
  <c r="N1408" i="12"/>
  <c r="N1424" i="12"/>
  <c r="N1440" i="12"/>
  <c r="N1456" i="12"/>
  <c r="N1472" i="12"/>
  <c r="N1488" i="12"/>
  <c r="N1504" i="12"/>
  <c r="N1520" i="12"/>
  <c r="N1536" i="12"/>
  <c r="N1552" i="12"/>
  <c r="N1568" i="12"/>
  <c r="N1584" i="12"/>
  <c r="N1600" i="12"/>
  <c r="M41" i="12"/>
  <c r="M519" i="12"/>
  <c r="M775" i="12"/>
  <c r="M1031" i="12"/>
  <c r="M1287" i="12"/>
  <c r="M1543" i="12"/>
  <c r="N229" i="12"/>
  <c r="N485" i="12"/>
  <c r="N741" i="12"/>
  <c r="N913" i="12"/>
  <c r="N1041" i="12"/>
  <c r="N1169" i="12"/>
  <c r="N1236" i="12"/>
  <c r="N1300" i="12"/>
  <c r="N1364" i="12"/>
  <c r="N1428" i="12"/>
  <c r="N1492" i="12"/>
  <c r="N1556" i="12"/>
  <c r="M201" i="12"/>
  <c r="M599" i="12"/>
  <c r="M855" i="12"/>
  <c r="M1111" i="12"/>
  <c r="M1367" i="12"/>
  <c r="N53" i="12"/>
  <c r="N309" i="12"/>
  <c r="N565" i="12"/>
  <c r="N821" i="12"/>
  <c r="N953" i="12"/>
  <c r="N1081" i="12"/>
  <c r="N1192" i="12"/>
  <c r="N1256" i="12"/>
  <c r="N1320" i="12"/>
  <c r="N1384" i="12"/>
  <c r="N1448" i="12"/>
  <c r="N1512" i="12"/>
  <c r="N1576" i="12"/>
  <c r="M487" i="12"/>
  <c r="M743" i="12"/>
  <c r="M999" i="12"/>
  <c r="M1255" i="12"/>
  <c r="M1511" i="12"/>
  <c r="N197" i="12"/>
  <c r="N453" i="12"/>
  <c r="N709" i="12"/>
  <c r="N897" i="12"/>
  <c r="N1025" i="12"/>
  <c r="N1153" i="12"/>
  <c r="N1228" i="12"/>
  <c r="N1292" i="12"/>
  <c r="N1356" i="12"/>
  <c r="N1420" i="12"/>
  <c r="N1484" i="12"/>
  <c r="N1548" i="12"/>
  <c r="K1581" i="12"/>
  <c r="L1581" i="12"/>
  <c r="P1581" i="12"/>
  <c r="O1581" i="12"/>
  <c r="R1581" i="12"/>
  <c r="Q1581" i="12"/>
  <c r="K1517" i="12"/>
  <c r="L1517" i="12"/>
  <c r="P1517" i="12"/>
  <c r="O1517" i="12"/>
  <c r="Q1517" i="12"/>
  <c r="R1517" i="12"/>
  <c r="K1453" i="12"/>
  <c r="L1453" i="12"/>
  <c r="P1453" i="12"/>
  <c r="O1453" i="12"/>
  <c r="Q1453" i="12"/>
  <c r="R1453" i="12"/>
  <c r="K1389" i="12"/>
  <c r="L1389" i="12"/>
  <c r="P1389" i="12"/>
  <c r="O1389" i="12"/>
  <c r="Q1389" i="12"/>
  <c r="R1389" i="12"/>
  <c r="K1565" i="12"/>
  <c r="L1565" i="12"/>
  <c r="P1565" i="12"/>
  <c r="O1565" i="12"/>
  <c r="Q1565" i="12"/>
  <c r="R1565" i="12"/>
  <c r="K1309" i="12"/>
  <c r="L1309" i="12"/>
  <c r="P1309" i="12"/>
  <c r="O1309" i="12"/>
  <c r="Q1309" i="12"/>
  <c r="R1309" i="12"/>
  <c r="K1053" i="12"/>
  <c r="L1053" i="12"/>
  <c r="P1053" i="12"/>
  <c r="O1053" i="12"/>
  <c r="Q1053" i="12"/>
  <c r="R1053" i="12"/>
  <c r="K797" i="12"/>
  <c r="L797" i="12"/>
  <c r="P797" i="12"/>
  <c r="O797" i="12"/>
  <c r="Q797" i="12"/>
  <c r="R797" i="12"/>
  <c r="K1549" i="12"/>
  <c r="L1549" i="12"/>
  <c r="P1549" i="12"/>
  <c r="O1549" i="12"/>
  <c r="R1549" i="12"/>
  <c r="Q1549" i="12"/>
  <c r="K1293" i="12"/>
  <c r="L1293" i="12"/>
  <c r="P1293" i="12"/>
  <c r="O1293" i="12"/>
  <c r="Q1293" i="12"/>
  <c r="R1293" i="12"/>
  <c r="K1037" i="12"/>
  <c r="L1037" i="12"/>
  <c r="P1037" i="12"/>
  <c r="O1037" i="12"/>
  <c r="Q1037" i="12"/>
  <c r="R1037" i="12"/>
  <c r="K781" i="12"/>
  <c r="L781" i="12"/>
  <c r="P781" i="12"/>
  <c r="O781" i="12"/>
  <c r="Q781" i="12"/>
  <c r="R781" i="12"/>
  <c r="K1533" i="12"/>
  <c r="L1533" i="12"/>
  <c r="P1533" i="12"/>
  <c r="O1533" i="12"/>
  <c r="Q1533" i="12"/>
  <c r="R1533" i="12"/>
  <c r="K1277" i="12"/>
  <c r="L1277" i="12"/>
  <c r="P1277" i="12"/>
  <c r="O1277" i="12"/>
  <c r="R1277" i="12"/>
  <c r="Q1277" i="12"/>
  <c r="K1021" i="12"/>
  <c r="L1021" i="12"/>
  <c r="P1021" i="12"/>
  <c r="O1021" i="12"/>
  <c r="Q1021" i="12"/>
  <c r="R1021" i="12"/>
  <c r="K753" i="12"/>
  <c r="L753" i="12"/>
  <c r="P753" i="12"/>
  <c r="O753" i="12"/>
  <c r="Q753" i="12"/>
  <c r="R753" i="12"/>
  <c r="L1593" i="12"/>
  <c r="P1593" i="12"/>
  <c r="K1593" i="12"/>
  <c r="O1593" i="12"/>
  <c r="R1593" i="12"/>
  <c r="Q1593" i="12"/>
  <c r="L1529" i="12"/>
  <c r="P1529" i="12"/>
  <c r="O1529" i="12"/>
  <c r="R1529" i="12"/>
  <c r="Q1529" i="12"/>
  <c r="K1529" i="12"/>
  <c r="L1465" i="12"/>
  <c r="P1465" i="12"/>
  <c r="K1465" i="12"/>
  <c r="O1465" i="12"/>
  <c r="Q1465" i="12"/>
  <c r="R1465" i="12"/>
  <c r="L1401" i="12"/>
  <c r="P1401" i="12"/>
  <c r="O1401" i="12"/>
  <c r="R1401" i="12"/>
  <c r="K1401" i="12"/>
  <c r="Q1401" i="12"/>
  <c r="L1337" i="12"/>
  <c r="P1337" i="12"/>
  <c r="K1337" i="12"/>
  <c r="O1337" i="12"/>
  <c r="R1337" i="12"/>
  <c r="Q1337" i="12"/>
  <c r="K1273" i="12"/>
  <c r="L1273" i="12"/>
  <c r="P1273" i="12"/>
  <c r="O1273" i="12"/>
  <c r="R1273" i="12"/>
  <c r="Q1273" i="12"/>
  <c r="K1209" i="12"/>
  <c r="L1209" i="12"/>
  <c r="P1209" i="12"/>
  <c r="O1209" i="12"/>
  <c r="Q1209" i="12"/>
  <c r="R1209" i="12"/>
  <c r="K1145" i="12"/>
  <c r="L1145" i="12"/>
  <c r="P1145" i="12"/>
  <c r="O1145" i="12"/>
  <c r="Q1145" i="12"/>
  <c r="R1145" i="12"/>
  <c r="K1081" i="12"/>
  <c r="L1081" i="12"/>
  <c r="P1081" i="12"/>
  <c r="O1081" i="12"/>
  <c r="Q1081" i="12"/>
  <c r="R1081" i="12"/>
  <c r="K1017" i="12"/>
  <c r="L1017" i="12"/>
  <c r="P1017" i="12"/>
  <c r="O1017" i="12"/>
  <c r="Q1017" i="12"/>
  <c r="R1017" i="12"/>
  <c r="K953" i="12"/>
  <c r="L953" i="12"/>
  <c r="P953" i="12"/>
  <c r="O953" i="12"/>
  <c r="Q953" i="12"/>
  <c r="R953" i="12"/>
  <c r="K889" i="12"/>
  <c r="L889" i="12"/>
  <c r="P889" i="12"/>
  <c r="O889" i="12"/>
  <c r="Q889" i="12"/>
  <c r="R889" i="12"/>
  <c r="K825" i="12"/>
  <c r="L825" i="12"/>
  <c r="P825" i="12"/>
  <c r="O825" i="12"/>
  <c r="Q825" i="12"/>
  <c r="R825" i="12"/>
  <c r="K745" i="12"/>
  <c r="L745" i="12"/>
  <c r="P745" i="12"/>
  <c r="O745" i="12"/>
  <c r="Q745" i="12"/>
  <c r="R745" i="12"/>
  <c r="K557" i="12"/>
  <c r="L557" i="12"/>
  <c r="P557" i="12"/>
  <c r="O557" i="12"/>
  <c r="Q557" i="12"/>
  <c r="R557" i="12"/>
  <c r="K301" i="12"/>
  <c r="L301" i="12"/>
  <c r="P301" i="12"/>
  <c r="O301" i="12"/>
  <c r="Q301" i="12"/>
  <c r="R301" i="12"/>
  <c r="K1589" i="12"/>
  <c r="L1589" i="12"/>
  <c r="P1589" i="12"/>
  <c r="O1589" i="12"/>
  <c r="Q1589" i="12"/>
  <c r="R1589" i="12"/>
  <c r="K1525" i="12"/>
  <c r="L1525" i="12"/>
  <c r="P1525" i="12"/>
  <c r="O1525" i="12"/>
  <c r="Q1525" i="12"/>
  <c r="R1525" i="12"/>
  <c r="K1461" i="12"/>
  <c r="L1461" i="12"/>
  <c r="P1461" i="12"/>
  <c r="O1461" i="12"/>
  <c r="Q1461" i="12"/>
  <c r="R1461" i="12"/>
  <c r="K1397" i="12"/>
  <c r="L1397" i="12"/>
  <c r="P1397" i="12"/>
  <c r="O1397" i="12"/>
  <c r="Q1397" i="12"/>
  <c r="R1397" i="12"/>
  <c r="K1333" i="12"/>
  <c r="L1333" i="12"/>
  <c r="P1333" i="12"/>
  <c r="O1333" i="12"/>
  <c r="Q1333" i="12"/>
  <c r="R1333" i="12"/>
  <c r="K1269" i="12"/>
  <c r="L1269" i="12"/>
  <c r="P1269" i="12"/>
  <c r="O1269" i="12"/>
  <c r="Q1269" i="12"/>
  <c r="R1269" i="12"/>
  <c r="K1205" i="12"/>
  <c r="L1205" i="12"/>
  <c r="P1205" i="12"/>
  <c r="O1205" i="12"/>
  <c r="Q1205" i="12"/>
  <c r="R1205" i="12"/>
  <c r="K1141" i="12"/>
  <c r="L1141" i="12"/>
  <c r="P1141" i="12"/>
  <c r="O1141" i="12"/>
  <c r="Q1141" i="12"/>
  <c r="R1141" i="12"/>
  <c r="K1077" i="12"/>
  <c r="L1077" i="12"/>
  <c r="P1077" i="12"/>
  <c r="O1077" i="12"/>
  <c r="Q1077" i="12"/>
  <c r="R1077" i="12"/>
  <c r="K1013" i="12"/>
  <c r="L1013" i="12"/>
  <c r="P1013" i="12"/>
  <c r="O1013" i="12"/>
  <c r="Q1013" i="12"/>
  <c r="R1013" i="12"/>
  <c r="K949" i="12"/>
  <c r="L949" i="12"/>
  <c r="P949" i="12"/>
  <c r="O949" i="12"/>
  <c r="Q949" i="12"/>
  <c r="R949" i="12"/>
  <c r="K885" i="12"/>
  <c r="L885" i="12"/>
  <c r="P885" i="12"/>
  <c r="O885" i="12"/>
  <c r="Q885" i="12"/>
  <c r="R885" i="12"/>
  <c r="K821" i="12"/>
  <c r="L821" i="12"/>
  <c r="P821" i="12"/>
  <c r="O821" i="12"/>
  <c r="Q821" i="12"/>
  <c r="R821" i="12"/>
  <c r="K737" i="12"/>
  <c r="L737" i="12"/>
  <c r="P737" i="12"/>
  <c r="O737" i="12"/>
  <c r="Q737" i="12"/>
  <c r="R737" i="12"/>
  <c r="K541" i="12"/>
  <c r="L541" i="12"/>
  <c r="P541" i="12"/>
  <c r="O541" i="12"/>
  <c r="Q541" i="12"/>
  <c r="R541" i="12"/>
  <c r="K285" i="12"/>
  <c r="L285" i="12"/>
  <c r="P285" i="12"/>
  <c r="O285" i="12"/>
  <c r="Q285" i="12"/>
  <c r="R285" i="12"/>
  <c r="K1585" i="12"/>
  <c r="L1585" i="12"/>
  <c r="P1585" i="12"/>
  <c r="O1585" i="12"/>
  <c r="Q1585" i="12"/>
  <c r="R1585" i="12"/>
  <c r="L1521" i="12"/>
  <c r="K1521" i="12"/>
  <c r="P1521" i="12"/>
  <c r="O1521" i="12"/>
  <c r="Q1521" i="12"/>
  <c r="R1521" i="12"/>
  <c r="L1457" i="12"/>
  <c r="K1457" i="12"/>
  <c r="P1457" i="12"/>
  <c r="O1457" i="12"/>
  <c r="R1457" i="12"/>
  <c r="Q1457" i="12"/>
  <c r="L1393" i="12"/>
  <c r="K1393" i="12"/>
  <c r="P1393" i="12"/>
  <c r="O1393" i="12"/>
  <c r="Q1393" i="12"/>
  <c r="R1393" i="12"/>
  <c r="L1329" i="12"/>
  <c r="K1329" i="12"/>
  <c r="P1329" i="12"/>
  <c r="O1329" i="12"/>
  <c r="Q1329" i="12"/>
  <c r="R1329" i="12"/>
  <c r="K1265" i="12"/>
  <c r="L1265" i="12"/>
  <c r="P1265" i="12"/>
  <c r="O1265" i="12"/>
  <c r="Q1265" i="12"/>
  <c r="R1265" i="12"/>
  <c r="K1201" i="12"/>
  <c r="L1201" i="12"/>
  <c r="P1201" i="12"/>
  <c r="O1201" i="12"/>
  <c r="R1201" i="12"/>
  <c r="Q1201" i="12"/>
  <c r="K1137" i="12"/>
  <c r="L1137" i="12"/>
  <c r="P1137" i="12"/>
  <c r="O1137" i="12"/>
  <c r="R1137" i="12"/>
  <c r="Q1137" i="12"/>
  <c r="K1073" i="12"/>
  <c r="L1073" i="12"/>
  <c r="P1073" i="12"/>
  <c r="O1073" i="12"/>
  <c r="R1073" i="12"/>
  <c r="Q1073" i="12"/>
  <c r="K1009" i="12"/>
  <c r="L1009" i="12"/>
  <c r="P1009" i="12"/>
  <c r="O1009" i="12"/>
  <c r="Q1009" i="12"/>
  <c r="R1009" i="12"/>
  <c r="K945" i="12"/>
  <c r="L945" i="12"/>
  <c r="P945" i="12"/>
  <c r="O945" i="12"/>
  <c r="Q945" i="12"/>
  <c r="R945" i="12"/>
  <c r="K881" i="12"/>
  <c r="L881" i="12"/>
  <c r="P881" i="12"/>
  <c r="O881" i="12"/>
  <c r="Q881" i="12"/>
  <c r="R881" i="12"/>
  <c r="K817" i="12"/>
  <c r="L817" i="12"/>
  <c r="P817" i="12"/>
  <c r="O817" i="12"/>
  <c r="Q817" i="12"/>
  <c r="R817" i="12"/>
  <c r="K729" i="12"/>
  <c r="L729" i="12"/>
  <c r="P729" i="12"/>
  <c r="O729" i="12"/>
  <c r="Q729" i="12"/>
  <c r="R729" i="12"/>
  <c r="K525" i="12"/>
  <c r="L525" i="12"/>
  <c r="P525" i="12"/>
  <c r="O525" i="12"/>
  <c r="Q525" i="12"/>
  <c r="R525" i="12"/>
  <c r="K269" i="12"/>
  <c r="L269" i="12"/>
  <c r="P269" i="12"/>
  <c r="O269" i="12"/>
  <c r="Q269" i="12"/>
  <c r="R269" i="12"/>
  <c r="K1604" i="12"/>
  <c r="L1604" i="12"/>
  <c r="O1604" i="12"/>
  <c r="Q1604" i="12"/>
  <c r="P1604" i="12"/>
  <c r="R1604" i="12"/>
  <c r="K1588" i="12"/>
  <c r="L1588" i="12"/>
  <c r="O1588" i="12"/>
  <c r="Q1588" i="12"/>
  <c r="P1588" i="12"/>
  <c r="R1588" i="12"/>
  <c r="K1572" i="12"/>
  <c r="L1572" i="12"/>
  <c r="O1572" i="12"/>
  <c r="Q1572" i="12"/>
  <c r="P1572" i="12"/>
  <c r="R1572" i="12"/>
  <c r="K1556" i="12"/>
  <c r="L1556" i="12"/>
  <c r="O1556" i="12"/>
  <c r="Q1556" i="12"/>
  <c r="P1556" i="12"/>
  <c r="R1556" i="12"/>
  <c r="K1540" i="12"/>
  <c r="L1540" i="12"/>
  <c r="O1540" i="12"/>
  <c r="Q1540" i="12"/>
  <c r="P1540" i="12"/>
  <c r="R1540" i="12"/>
  <c r="K1524" i="12"/>
  <c r="L1524" i="12"/>
  <c r="O1524" i="12"/>
  <c r="Q1524" i="12"/>
  <c r="P1524" i="12"/>
  <c r="R1524" i="12"/>
  <c r="K1508" i="12"/>
  <c r="L1508" i="12"/>
  <c r="O1508" i="12"/>
  <c r="Q1508" i="12"/>
  <c r="P1508" i="12"/>
  <c r="R1508" i="12"/>
  <c r="K1492" i="12"/>
  <c r="L1492" i="12"/>
  <c r="O1492" i="12"/>
  <c r="Q1492" i="12"/>
  <c r="P1492" i="12"/>
  <c r="R1492" i="12"/>
  <c r="K1476" i="12"/>
  <c r="L1476" i="12"/>
  <c r="O1476" i="12"/>
  <c r="Q1476" i="12"/>
  <c r="P1476" i="12"/>
  <c r="R1476" i="12"/>
  <c r="K1460" i="12"/>
  <c r="L1460" i="12"/>
  <c r="O1460" i="12"/>
  <c r="Q1460" i="12"/>
  <c r="P1460" i="12"/>
  <c r="R1460" i="12"/>
  <c r="K1444" i="12"/>
  <c r="L1444" i="12"/>
  <c r="O1444" i="12"/>
  <c r="Q1444" i="12"/>
  <c r="P1444" i="12"/>
  <c r="R1444" i="12"/>
  <c r="K1428" i="12"/>
  <c r="L1428" i="12"/>
  <c r="O1428" i="12"/>
  <c r="Q1428" i="12"/>
  <c r="P1428" i="12"/>
  <c r="R1428" i="12"/>
  <c r="K1412" i="12"/>
  <c r="L1412" i="12"/>
  <c r="O1412" i="12"/>
  <c r="Q1412" i="12"/>
  <c r="P1412" i="12"/>
  <c r="R1412" i="12"/>
  <c r="K1396" i="12"/>
  <c r="L1396" i="12"/>
  <c r="O1396" i="12"/>
  <c r="Q1396" i="12"/>
  <c r="P1396" i="12"/>
  <c r="R1396" i="12"/>
  <c r="K1380" i="12"/>
  <c r="L1380" i="12"/>
  <c r="O1380" i="12"/>
  <c r="Q1380" i="12"/>
  <c r="P1380" i="12"/>
  <c r="R1380" i="12"/>
  <c r="K1364" i="12"/>
  <c r="L1364" i="12"/>
  <c r="O1364" i="12"/>
  <c r="Q1364" i="12"/>
  <c r="P1364" i="12"/>
  <c r="R1364" i="12"/>
  <c r="K1348" i="12"/>
  <c r="L1348" i="12"/>
  <c r="O1348" i="12"/>
  <c r="Q1348" i="12"/>
  <c r="P1348" i="12"/>
  <c r="R1348" i="12"/>
  <c r="K1332" i="12"/>
  <c r="L1332" i="12"/>
  <c r="O1332" i="12"/>
  <c r="Q1332" i="12"/>
  <c r="P1332" i="12"/>
  <c r="R1332" i="12"/>
  <c r="K1316" i="12"/>
  <c r="L1316" i="12"/>
  <c r="O1316" i="12"/>
  <c r="Q1316" i="12"/>
  <c r="P1316" i="12"/>
  <c r="R1316" i="12"/>
  <c r="K1300" i="12"/>
  <c r="L1300" i="12"/>
  <c r="O1300" i="12"/>
  <c r="Q1300" i="12"/>
  <c r="P1300" i="12"/>
  <c r="R1300" i="12"/>
  <c r="K1284" i="12"/>
  <c r="L1284" i="12"/>
  <c r="O1284" i="12"/>
  <c r="Q1284" i="12"/>
  <c r="P1284" i="12"/>
  <c r="R1284" i="12"/>
  <c r="K1268" i="12"/>
  <c r="L1268" i="12"/>
  <c r="O1268" i="12"/>
  <c r="Q1268" i="12"/>
  <c r="P1268" i="12"/>
  <c r="R1268" i="12"/>
  <c r="K1252" i="12"/>
  <c r="L1252" i="12"/>
  <c r="O1252" i="12"/>
  <c r="Q1252" i="12"/>
  <c r="P1252" i="12"/>
  <c r="R1252" i="12"/>
  <c r="K1236" i="12"/>
  <c r="L1236" i="12"/>
  <c r="O1236" i="12"/>
  <c r="Q1236" i="12"/>
  <c r="P1236" i="12"/>
  <c r="R1236" i="12"/>
  <c r="K1220" i="12"/>
  <c r="L1220" i="12"/>
  <c r="O1220" i="12"/>
  <c r="Q1220" i="12"/>
  <c r="P1220" i="12"/>
  <c r="R1220" i="12"/>
  <c r="K1204" i="12"/>
  <c r="L1204" i="12"/>
  <c r="O1204" i="12"/>
  <c r="Q1204" i="12"/>
  <c r="P1204" i="12"/>
  <c r="R1204" i="12"/>
  <c r="K1188" i="12"/>
  <c r="L1188" i="12"/>
  <c r="O1188" i="12"/>
  <c r="Q1188" i="12"/>
  <c r="P1188" i="12"/>
  <c r="R1188" i="12"/>
  <c r="K1172" i="12"/>
  <c r="L1172" i="12"/>
  <c r="O1172" i="12"/>
  <c r="Q1172" i="12"/>
  <c r="P1172" i="12"/>
  <c r="R1172" i="12"/>
  <c r="K1156" i="12"/>
  <c r="L1156" i="12"/>
  <c r="O1156" i="12"/>
  <c r="Q1156" i="12"/>
  <c r="P1156" i="12"/>
  <c r="R1156" i="12"/>
  <c r="K1140" i="12"/>
  <c r="L1140" i="12"/>
  <c r="O1140" i="12"/>
  <c r="Q1140" i="12"/>
  <c r="P1140" i="12"/>
  <c r="R1140" i="12"/>
  <c r="K1124" i="12"/>
  <c r="L1124" i="12"/>
  <c r="O1124" i="12"/>
  <c r="Q1124" i="12"/>
  <c r="P1124" i="12"/>
  <c r="R1124" i="12"/>
  <c r="K1108" i="12"/>
  <c r="L1108" i="12"/>
  <c r="O1108" i="12"/>
  <c r="Q1108" i="12"/>
  <c r="P1108" i="12"/>
  <c r="R1108" i="12"/>
  <c r="K1092" i="12"/>
  <c r="L1092" i="12"/>
  <c r="O1092" i="12"/>
  <c r="Q1092" i="12"/>
  <c r="P1092" i="12"/>
  <c r="R1092" i="12"/>
  <c r="K1076" i="12"/>
  <c r="L1076" i="12"/>
  <c r="O1076" i="12"/>
  <c r="Q1076" i="12"/>
  <c r="P1076" i="12"/>
  <c r="R1076" i="12"/>
  <c r="K1060" i="12"/>
  <c r="L1060" i="12"/>
  <c r="O1060" i="12"/>
  <c r="P1060" i="12"/>
  <c r="Q1060" i="12"/>
  <c r="R1060" i="12"/>
  <c r="K1044" i="12"/>
  <c r="L1044" i="12"/>
  <c r="O1044" i="12"/>
  <c r="P1044" i="12"/>
  <c r="Q1044" i="12"/>
  <c r="R1044" i="12"/>
  <c r="K1028" i="12"/>
  <c r="L1028" i="12"/>
  <c r="O1028" i="12"/>
  <c r="P1028" i="12"/>
  <c r="Q1028" i="12"/>
  <c r="R1028" i="12"/>
  <c r="K1012" i="12"/>
  <c r="L1012" i="12"/>
  <c r="O1012" i="12"/>
  <c r="P1012" i="12"/>
  <c r="Q1012" i="12"/>
  <c r="R1012" i="12"/>
  <c r="K996" i="12"/>
  <c r="L996" i="12"/>
  <c r="O996" i="12"/>
  <c r="P996" i="12"/>
  <c r="Q996" i="12"/>
  <c r="R996" i="12"/>
  <c r="K980" i="12"/>
  <c r="L980" i="12"/>
  <c r="O980" i="12"/>
  <c r="P980" i="12"/>
  <c r="Q980" i="12"/>
  <c r="R980" i="12"/>
  <c r="K964" i="12"/>
  <c r="L964" i="12"/>
  <c r="O964" i="12"/>
  <c r="P964" i="12"/>
  <c r="Q964" i="12"/>
  <c r="R964" i="12"/>
  <c r="K948" i="12"/>
  <c r="L948" i="12"/>
  <c r="O948" i="12"/>
  <c r="P948" i="12"/>
  <c r="Q948" i="12"/>
  <c r="R948" i="12"/>
  <c r="K932" i="12"/>
  <c r="L932" i="12"/>
  <c r="O932" i="12"/>
  <c r="P932" i="12"/>
  <c r="Q932" i="12"/>
  <c r="R932" i="12"/>
  <c r="K916" i="12"/>
  <c r="L916" i="12"/>
  <c r="O916" i="12"/>
  <c r="P916" i="12"/>
  <c r="Q916" i="12"/>
  <c r="R916" i="12"/>
  <c r="K900" i="12"/>
  <c r="L900" i="12"/>
  <c r="O900" i="12"/>
  <c r="P900" i="12"/>
  <c r="Q900" i="12"/>
  <c r="R900" i="12"/>
  <c r="K884" i="12"/>
  <c r="L884" i="12"/>
  <c r="O884" i="12"/>
  <c r="P884" i="12"/>
  <c r="Q884" i="12"/>
  <c r="R884" i="12"/>
  <c r="K868" i="12"/>
  <c r="L868" i="12"/>
  <c r="O868" i="12"/>
  <c r="P868" i="12"/>
  <c r="Q868" i="12"/>
  <c r="R868" i="12"/>
  <c r="K852" i="12"/>
  <c r="L852" i="12"/>
  <c r="O852" i="12"/>
  <c r="P852" i="12"/>
  <c r="Q852" i="12"/>
  <c r="R852" i="12"/>
  <c r="K836" i="12"/>
  <c r="L836" i="12"/>
  <c r="O836" i="12"/>
  <c r="P836" i="12"/>
  <c r="Q836" i="12"/>
  <c r="R836" i="12"/>
  <c r="K820" i="12"/>
  <c r="L820" i="12"/>
  <c r="O820" i="12"/>
  <c r="P820" i="12"/>
  <c r="Q820" i="12"/>
  <c r="R820" i="12"/>
  <c r="K804" i="12"/>
  <c r="L804" i="12"/>
  <c r="O804" i="12"/>
  <c r="P804" i="12"/>
  <c r="Q804" i="12"/>
  <c r="R804" i="12"/>
  <c r="K788" i="12"/>
  <c r="L788" i="12"/>
  <c r="O788" i="12"/>
  <c r="P788" i="12"/>
  <c r="Q788" i="12"/>
  <c r="R788" i="12"/>
  <c r="K767" i="12"/>
  <c r="O767" i="12"/>
  <c r="Q767" i="12"/>
  <c r="L767" i="12"/>
  <c r="P767" i="12"/>
  <c r="R767" i="12"/>
  <c r="K735" i="12"/>
  <c r="O735" i="12"/>
  <c r="Q735" i="12"/>
  <c r="P735" i="12"/>
  <c r="L735" i="12"/>
  <c r="R735" i="12"/>
  <c r="K703" i="12"/>
  <c r="O703" i="12"/>
  <c r="Q703" i="12"/>
  <c r="L703" i="12"/>
  <c r="P703" i="12"/>
  <c r="R703" i="12"/>
  <c r="K665" i="12"/>
  <c r="L665" i="12"/>
  <c r="P665" i="12"/>
  <c r="O665" i="12"/>
  <c r="Q665" i="12"/>
  <c r="R665" i="12"/>
  <c r="K601" i="12"/>
  <c r="L601" i="12"/>
  <c r="P601" i="12"/>
  <c r="O601" i="12"/>
  <c r="Q601" i="12"/>
  <c r="R601" i="12"/>
  <c r="K537" i="12"/>
  <c r="L537" i="12"/>
  <c r="P537" i="12"/>
  <c r="O537" i="12"/>
  <c r="Q537" i="12"/>
  <c r="R537" i="12"/>
  <c r="K473" i="12"/>
  <c r="L473" i="12"/>
  <c r="P473" i="12"/>
  <c r="O473" i="12"/>
  <c r="Q473" i="12"/>
  <c r="R473" i="12"/>
  <c r="K409" i="12"/>
  <c r="L409" i="12"/>
  <c r="P409" i="12"/>
  <c r="O409" i="12"/>
  <c r="Q409" i="12"/>
  <c r="R409" i="12"/>
  <c r="K345" i="12"/>
  <c r="L345" i="12"/>
  <c r="P345" i="12"/>
  <c r="O345" i="12"/>
  <c r="Q345" i="12"/>
  <c r="R345" i="12"/>
  <c r="K281" i="12"/>
  <c r="L281" i="12"/>
  <c r="P281" i="12"/>
  <c r="O281" i="12"/>
  <c r="Q281" i="12"/>
  <c r="R281" i="12"/>
  <c r="K217" i="12"/>
  <c r="L217" i="12"/>
  <c r="P217" i="12"/>
  <c r="O217" i="12"/>
  <c r="Q217" i="12"/>
  <c r="R217" i="12"/>
  <c r="K124" i="12"/>
  <c r="L124" i="12"/>
  <c r="O124" i="12"/>
  <c r="Q124" i="12"/>
  <c r="R124" i="12"/>
  <c r="P124" i="12"/>
  <c r="K1599" i="12"/>
  <c r="L1599" i="12"/>
  <c r="O1599" i="12"/>
  <c r="P1599" i="12"/>
  <c r="R1599" i="12"/>
  <c r="Q1599" i="12"/>
  <c r="K1583" i="12"/>
  <c r="L1583" i="12"/>
  <c r="O1583" i="12"/>
  <c r="P1583" i="12"/>
  <c r="Q1583" i="12"/>
  <c r="R1583" i="12"/>
  <c r="K1567" i="12"/>
  <c r="L1567" i="12"/>
  <c r="O1567" i="12"/>
  <c r="P1567" i="12"/>
  <c r="R1567" i="12"/>
  <c r="Q1567" i="12"/>
  <c r="K1551" i="12"/>
  <c r="L1551" i="12"/>
  <c r="O1551" i="12"/>
  <c r="P1551" i="12"/>
  <c r="R1551" i="12"/>
  <c r="Q1551" i="12"/>
  <c r="K1535" i="12"/>
  <c r="L1535" i="12"/>
  <c r="O1535" i="12"/>
  <c r="P1535" i="12"/>
  <c r="R1535" i="12"/>
  <c r="Q1535" i="12"/>
  <c r="K1519" i="12"/>
  <c r="L1519" i="12"/>
  <c r="O1519" i="12"/>
  <c r="P1519" i="12"/>
  <c r="Q1519" i="12"/>
  <c r="R1519" i="12"/>
  <c r="K1503" i="12"/>
  <c r="O1503" i="12"/>
  <c r="P1503" i="12"/>
  <c r="L1503" i="12"/>
  <c r="R1503" i="12"/>
  <c r="Q1503" i="12"/>
  <c r="K1487" i="12"/>
  <c r="O1487" i="12"/>
  <c r="L1487" i="12"/>
  <c r="P1487" i="12"/>
  <c r="R1487" i="12"/>
  <c r="Q1487" i="12"/>
  <c r="K1471" i="12"/>
  <c r="O1471" i="12"/>
  <c r="L1471" i="12"/>
  <c r="P1471" i="12"/>
  <c r="R1471" i="12"/>
  <c r="Q1471" i="12"/>
  <c r="K1455" i="12"/>
  <c r="L1455" i="12"/>
  <c r="O1455" i="12"/>
  <c r="P1455" i="12"/>
  <c r="R1455" i="12"/>
  <c r="Q1455" i="12"/>
  <c r="K1439" i="12"/>
  <c r="O1439" i="12"/>
  <c r="P1439" i="12"/>
  <c r="L1439" i="12"/>
  <c r="R1439" i="12"/>
  <c r="Q1439" i="12"/>
  <c r="K1423" i="12"/>
  <c r="O1423" i="12"/>
  <c r="L1423" i="12"/>
  <c r="P1423" i="12"/>
  <c r="R1423" i="12"/>
  <c r="Q1423" i="12"/>
  <c r="K1407" i="12"/>
  <c r="O1407" i="12"/>
  <c r="L1407" i="12"/>
  <c r="P1407" i="12"/>
  <c r="R1407" i="12"/>
  <c r="Q1407" i="12"/>
  <c r="K1391" i="12"/>
  <c r="L1391" i="12"/>
  <c r="O1391" i="12"/>
  <c r="P1391" i="12"/>
  <c r="R1391" i="12"/>
  <c r="Q1391" i="12"/>
  <c r="K1375" i="12"/>
  <c r="O1375" i="12"/>
  <c r="P1375" i="12"/>
  <c r="Q1375" i="12"/>
  <c r="R1375" i="12"/>
  <c r="L1375" i="12"/>
  <c r="K1359" i="12"/>
  <c r="O1359" i="12"/>
  <c r="L1359" i="12"/>
  <c r="P1359" i="12"/>
  <c r="R1359" i="12"/>
  <c r="Q1359" i="12"/>
  <c r="K1343" i="12"/>
  <c r="O1343" i="12"/>
  <c r="L1343" i="12"/>
  <c r="P1343" i="12"/>
  <c r="R1343" i="12"/>
  <c r="Q1343" i="12"/>
  <c r="K1327" i="12"/>
  <c r="L1327" i="12"/>
  <c r="O1327" i="12"/>
  <c r="P1327" i="12"/>
  <c r="R1327" i="12"/>
  <c r="Q1327" i="12"/>
  <c r="K1311" i="12"/>
  <c r="O1311" i="12"/>
  <c r="P1311" i="12"/>
  <c r="R1311" i="12"/>
  <c r="L1311" i="12"/>
  <c r="Q1311" i="12"/>
  <c r="K1295" i="12"/>
  <c r="O1295" i="12"/>
  <c r="L1295" i="12"/>
  <c r="P1295" i="12"/>
  <c r="Q1295" i="12"/>
  <c r="R1295" i="12"/>
  <c r="K1279" i="12"/>
  <c r="O1279" i="12"/>
  <c r="L1279" i="12"/>
  <c r="P1279" i="12"/>
  <c r="R1279" i="12"/>
  <c r="Q1279" i="12"/>
  <c r="K1263" i="12"/>
  <c r="L1263" i="12"/>
  <c r="O1263" i="12"/>
  <c r="P1263" i="12"/>
  <c r="R1263" i="12"/>
  <c r="Q1263" i="12"/>
  <c r="K1247" i="12"/>
  <c r="O1247" i="12"/>
  <c r="P1247" i="12"/>
  <c r="Q1247" i="12"/>
  <c r="L1247" i="12"/>
  <c r="R1247" i="12"/>
  <c r="K1231" i="12"/>
  <c r="O1231" i="12"/>
  <c r="L1231" i="12"/>
  <c r="P1231" i="12"/>
  <c r="R1231" i="12"/>
  <c r="Q1231" i="12"/>
  <c r="K1215" i="12"/>
  <c r="O1215" i="12"/>
  <c r="L1215" i="12"/>
  <c r="P1215" i="12"/>
  <c r="R1215" i="12"/>
  <c r="Q1215" i="12"/>
  <c r="K1199" i="12"/>
  <c r="L1199" i="12"/>
  <c r="O1199" i="12"/>
  <c r="P1199" i="12"/>
  <c r="Q1199" i="12"/>
  <c r="R1199" i="12"/>
  <c r="K1183" i="12"/>
  <c r="O1183" i="12"/>
  <c r="P1183" i="12"/>
  <c r="L1183" i="12"/>
  <c r="R1183" i="12"/>
  <c r="Q1183" i="12"/>
  <c r="K1167" i="12"/>
  <c r="O1167" i="12"/>
  <c r="L1167" i="12"/>
  <c r="P1167" i="12"/>
  <c r="R1167" i="12"/>
  <c r="Q1167" i="12"/>
  <c r="K1151" i="12"/>
  <c r="O1151" i="12"/>
  <c r="L1151" i="12"/>
  <c r="P1151" i="12"/>
  <c r="R1151" i="12"/>
  <c r="Q1151" i="12"/>
  <c r="K1135" i="12"/>
  <c r="L1135" i="12"/>
  <c r="O1135" i="12"/>
  <c r="P1135" i="12"/>
  <c r="R1135" i="12"/>
  <c r="Q1135" i="12"/>
  <c r="K1119" i="12"/>
  <c r="O1119" i="12"/>
  <c r="P1119" i="12"/>
  <c r="Q1119" i="12"/>
  <c r="R1119" i="12"/>
  <c r="L1119" i="12"/>
  <c r="K1103" i="12"/>
  <c r="O1103" i="12"/>
  <c r="L1103" i="12"/>
  <c r="P1103" i="12"/>
  <c r="R1103" i="12"/>
  <c r="Q1103" i="12"/>
  <c r="K1087" i="12"/>
  <c r="O1087" i="12"/>
  <c r="L1087" i="12"/>
  <c r="P1087" i="12"/>
  <c r="R1087" i="12"/>
  <c r="Q1087" i="12"/>
  <c r="K1071" i="12"/>
  <c r="L1071" i="12"/>
  <c r="O1071" i="12"/>
  <c r="P1071" i="12"/>
  <c r="Q1071" i="12"/>
  <c r="R1071" i="12"/>
  <c r="K1055" i="12"/>
  <c r="O1055" i="12"/>
  <c r="Q1055" i="12"/>
  <c r="P1055" i="12"/>
  <c r="R1055" i="12"/>
  <c r="L1055" i="12"/>
  <c r="K1039" i="12"/>
  <c r="O1039" i="12"/>
  <c r="Q1039" i="12"/>
  <c r="L1039" i="12"/>
  <c r="P1039" i="12"/>
  <c r="R1039" i="12"/>
  <c r="K1023" i="12"/>
  <c r="O1023" i="12"/>
  <c r="Q1023" i="12"/>
  <c r="L1023" i="12"/>
  <c r="P1023" i="12"/>
  <c r="R1023" i="12"/>
  <c r="K1007" i="12"/>
  <c r="L1007" i="12"/>
  <c r="O1007" i="12"/>
  <c r="Q1007" i="12"/>
  <c r="P1007" i="12"/>
  <c r="R1007" i="12"/>
  <c r="K991" i="12"/>
  <c r="O991" i="12"/>
  <c r="Q991" i="12"/>
  <c r="P991" i="12"/>
  <c r="L991" i="12"/>
  <c r="R991" i="12"/>
  <c r="K975" i="12"/>
  <c r="O975" i="12"/>
  <c r="Q975" i="12"/>
  <c r="L975" i="12"/>
  <c r="P975" i="12"/>
  <c r="R975" i="12"/>
  <c r="K959" i="12"/>
  <c r="O959" i="12"/>
  <c r="Q959" i="12"/>
  <c r="L959" i="12"/>
  <c r="P959" i="12"/>
  <c r="R959" i="12"/>
  <c r="K943" i="12"/>
  <c r="L943" i="12"/>
  <c r="O943" i="12"/>
  <c r="Q943" i="12"/>
  <c r="P943" i="12"/>
  <c r="R943" i="12"/>
  <c r="K927" i="12"/>
  <c r="O927" i="12"/>
  <c r="Q927" i="12"/>
  <c r="P927" i="12"/>
  <c r="L927" i="12"/>
  <c r="R927" i="12"/>
  <c r="K911" i="12"/>
  <c r="O911" i="12"/>
  <c r="Q911" i="12"/>
  <c r="L911" i="12"/>
  <c r="P911" i="12"/>
  <c r="R911" i="12"/>
  <c r="K895" i="12"/>
  <c r="O895" i="12"/>
  <c r="Q895" i="12"/>
  <c r="L895" i="12"/>
  <c r="P895" i="12"/>
  <c r="R895" i="12"/>
  <c r="K879" i="12"/>
  <c r="L879" i="12"/>
  <c r="O879" i="12"/>
  <c r="Q879" i="12"/>
  <c r="P879" i="12"/>
  <c r="R879" i="12"/>
  <c r="K863" i="12"/>
  <c r="O863" i="12"/>
  <c r="Q863" i="12"/>
  <c r="P863" i="12"/>
  <c r="R863" i="12"/>
  <c r="L863" i="12"/>
  <c r="K847" i="12"/>
  <c r="O847" i="12"/>
  <c r="Q847" i="12"/>
  <c r="L847" i="12"/>
  <c r="P847" i="12"/>
  <c r="R847" i="12"/>
  <c r="K831" i="12"/>
  <c r="O831" i="12"/>
  <c r="Q831" i="12"/>
  <c r="L831" i="12"/>
  <c r="P831" i="12"/>
  <c r="R831" i="12"/>
  <c r="K815" i="12"/>
  <c r="L815" i="12"/>
  <c r="O815" i="12"/>
  <c r="Q815" i="12"/>
  <c r="P815" i="12"/>
  <c r="R815" i="12"/>
  <c r="K799" i="12"/>
  <c r="O799" i="12"/>
  <c r="Q799" i="12"/>
  <c r="P799" i="12"/>
  <c r="R799" i="12"/>
  <c r="L799" i="12"/>
  <c r="K783" i="12"/>
  <c r="O783" i="12"/>
  <c r="Q783" i="12"/>
  <c r="L783" i="12"/>
  <c r="P783" i="12"/>
  <c r="R783" i="12"/>
  <c r="K757" i="12"/>
  <c r="L757" i="12"/>
  <c r="P757" i="12"/>
  <c r="O757" i="12"/>
  <c r="Q757" i="12"/>
  <c r="R757" i="12"/>
  <c r="K725" i="12"/>
  <c r="L725" i="12"/>
  <c r="P725" i="12"/>
  <c r="O725" i="12"/>
  <c r="Q725" i="12"/>
  <c r="R725" i="12"/>
  <c r="K693" i="12"/>
  <c r="L693" i="12"/>
  <c r="P693" i="12"/>
  <c r="O693" i="12"/>
  <c r="Q693" i="12"/>
  <c r="R693" i="12"/>
  <c r="K645" i="12"/>
  <c r="L645" i="12"/>
  <c r="P645" i="12"/>
  <c r="O645" i="12"/>
  <c r="Q645" i="12"/>
  <c r="R645" i="12"/>
  <c r="K581" i="12"/>
  <c r="L581" i="12"/>
  <c r="P581" i="12"/>
  <c r="O581" i="12"/>
  <c r="Q581" i="12"/>
  <c r="R581" i="12"/>
  <c r="K517" i="12"/>
  <c r="L517" i="12"/>
  <c r="P517" i="12"/>
  <c r="O517" i="12"/>
  <c r="Q517" i="12"/>
  <c r="R517" i="12"/>
  <c r="K453" i="12"/>
  <c r="L453" i="12"/>
  <c r="P453" i="12"/>
  <c r="O453" i="12"/>
  <c r="Q453" i="12"/>
  <c r="R453" i="12"/>
  <c r="K389" i="12"/>
  <c r="L389" i="12"/>
  <c r="P389" i="12"/>
  <c r="O389" i="12"/>
  <c r="Q389" i="12"/>
  <c r="R389" i="12"/>
  <c r="K325" i="12"/>
  <c r="L325" i="12"/>
  <c r="P325" i="12"/>
  <c r="O325" i="12"/>
  <c r="Q325" i="12"/>
  <c r="R325" i="12"/>
  <c r="K261" i="12"/>
  <c r="L261" i="12"/>
  <c r="P261" i="12"/>
  <c r="O261" i="12"/>
  <c r="Q261" i="12"/>
  <c r="R261" i="12"/>
  <c r="K197" i="12"/>
  <c r="L197" i="12"/>
  <c r="P197" i="12"/>
  <c r="O197" i="12"/>
  <c r="Q197" i="12"/>
  <c r="R197" i="12"/>
  <c r="K44" i="12"/>
  <c r="L44" i="12"/>
  <c r="O44" i="12"/>
  <c r="Q44" i="12"/>
  <c r="P44" i="12"/>
  <c r="R44" i="12"/>
  <c r="K1594" i="12"/>
  <c r="L1594" i="12"/>
  <c r="P1594" i="12"/>
  <c r="R1594" i="12"/>
  <c r="O1594" i="12"/>
  <c r="Q1594" i="12"/>
  <c r="K1578" i="12"/>
  <c r="L1578" i="12"/>
  <c r="P1578" i="12"/>
  <c r="R1578" i="12"/>
  <c r="O1578" i="12"/>
  <c r="Q1578" i="12"/>
  <c r="K1562" i="12"/>
  <c r="L1562" i="12"/>
  <c r="P1562" i="12"/>
  <c r="R1562" i="12"/>
  <c r="O1562" i="12"/>
  <c r="Q1562" i="12"/>
  <c r="K1546" i="12"/>
  <c r="L1546" i="12"/>
  <c r="P1546" i="12"/>
  <c r="R1546" i="12"/>
  <c r="O1546" i="12"/>
  <c r="Q1546" i="12"/>
  <c r="K1530" i="12"/>
  <c r="L1530" i="12"/>
  <c r="P1530" i="12"/>
  <c r="R1530" i="12"/>
  <c r="O1530" i="12"/>
  <c r="Q1530" i="12"/>
  <c r="K1514" i="12"/>
  <c r="L1514" i="12"/>
  <c r="P1514" i="12"/>
  <c r="R1514" i="12"/>
  <c r="O1514" i="12"/>
  <c r="Q1514" i="12"/>
  <c r="K1498" i="12"/>
  <c r="L1498" i="12"/>
  <c r="P1498" i="12"/>
  <c r="R1498" i="12"/>
  <c r="O1498" i="12"/>
  <c r="Q1498" i="12"/>
  <c r="K1482" i="12"/>
  <c r="L1482" i="12"/>
  <c r="P1482" i="12"/>
  <c r="R1482" i="12"/>
  <c r="O1482" i="12"/>
  <c r="Q1482" i="12"/>
  <c r="K1466" i="12"/>
  <c r="L1466" i="12"/>
  <c r="P1466" i="12"/>
  <c r="R1466" i="12"/>
  <c r="O1466" i="12"/>
  <c r="Q1466" i="12"/>
  <c r="K1450" i="12"/>
  <c r="L1450" i="12"/>
  <c r="P1450" i="12"/>
  <c r="R1450" i="12"/>
  <c r="O1450" i="12"/>
  <c r="Q1450" i="12"/>
  <c r="K1434" i="12"/>
  <c r="L1434" i="12"/>
  <c r="P1434" i="12"/>
  <c r="R1434" i="12"/>
  <c r="O1434" i="12"/>
  <c r="Q1434" i="12"/>
  <c r="K1418" i="12"/>
  <c r="L1418" i="12"/>
  <c r="P1418" i="12"/>
  <c r="R1418" i="12"/>
  <c r="O1418" i="12"/>
  <c r="Q1418" i="12"/>
  <c r="K1402" i="12"/>
  <c r="L1402" i="12"/>
  <c r="P1402" i="12"/>
  <c r="R1402" i="12"/>
  <c r="O1402" i="12"/>
  <c r="Q1402" i="12"/>
  <c r="K1386" i="12"/>
  <c r="L1386" i="12"/>
  <c r="P1386" i="12"/>
  <c r="R1386" i="12"/>
  <c r="O1386" i="12"/>
  <c r="Q1386" i="12"/>
  <c r="K1370" i="12"/>
  <c r="L1370" i="12"/>
  <c r="P1370" i="12"/>
  <c r="R1370" i="12"/>
  <c r="O1370" i="12"/>
  <c r="Q1370" i="12"/>
  <c r="K1354" i="12"/>
  <c r="L1354" i="12"/>
  <c r="P1354" i="12"/>
  <c r="R1354" i="12"/>
  <c r="O1354" i="12"/>
  <c r="Q1354" i="12"/>
  <c r="K1338" i="12"/>
  <c r="L1338" i="12"/>
  <c r="P1338" i="12"/>
  <c r="R1338" i="12"/>
  <c r="O1338" i="12"/>
  <c r="Q1338" i="12"/>
  <c r="K1322" i="12"/>
  <c r="L1322" i="12"/>
  <c r="P1322" i="12"/>
  <c r="R1322" i="12"/>
  <c r="O1322" i="12"/>
  <c r="Q1322" i="12"/>
  <c r="K1306" i="12"/>
  <c r="L1306" i="12"/>
  <c r="P1306" i="12"/>
  <c r="R1306" i="12"/>
  <c r="O1306" i="12"/>
  <c r="Q1306" i="12"/>
  <c r="K1290" i="12"/>
  <c r="L1290" i="12"/>
  <c r="P1290" i="12"/>
  <c r="R1290" i="12"/>
  <c r="O1290" i="12"/>
  <c r="Q1290" i="12"/>
  <c r="K1274" i="12"/>
  <c r="L1274" i="12"/>
  <c r="P1274" i="12"/>
  <c r="R1274" i="12"/>
  <c r="O1274" i="12"/>
  <c r="Q1274" i="12"/>
  <c r="K1258" i="12"/>
  <c r="L1258" i="12"/>
  <c r="P1258" i="12"/>
  <c r="R1258" i="12"/>
  <c r="O1258" i="12"/>
  <c r="Q1258" i="12"/>
  <c r="K1242" i="12"/>
  <c r="L1242" i="12"/>
  <c r="P1242" i="12"/>
  <c r="R1242" i="12"/>
  <c r="O1242" i="12"/>
  <c r="Q1242" i="12"/>
  <c r="K1226" i="12"/>
  <c r="L1226" i="12"/>
  <c r="P1226" i="12"/>
  <c r="R1226" i="12"/>
  <c r="O1226" i="12"/>
  <c r="Q1226" i="12"/>
  <c r="K1210" i="12"/>
  <c r="L1210" i="12"/>
  <c r="P1210" i="12"/>
  <c r="R1210" i="12"/>
  <c r="O1210" i="12"/>
  <c r="Q1210" i="12"/>
  <c r="K1194" i="12"/>
  <c r="L1194" i="12"/>
  <c r="P1194" i="12"/>
  <c r="R1194" i="12"/>
  <c r="O1194" i="12"/>
  <c r="Q1194" i="12"/>
  <c r="K1178" i="12"/>
  <c r="L1178" i="12"/>
  <c r="P1178" i="12"/>
  <c r="R1178" i="12"/>
  <c r="O1178" i="12"/>
  <c r="Q1178" i="12"/>
  <c r="K1162" i="12"/>
  <c r="L1162" i="12"/>
  <c r="P1162" i="12"/>
  <c r="R1162" i="12"/>
  <c r="O1162" i="12"/>
  <c r="Q1162" i="12"/>
  <c r="K1146" i="12"/>
  <c r="L1146" i="12"/>
  <c r="P1146" i="12"/>
  <c r="R1146" i="12"/>
  <c r="O1146" i="12"/>
  <c r="Q1146" i="12"/>
  <c r="K1130" i="12"/>
  <c r="L1130" i="12"/>
  <c r="P1130" i="12"/>
  <c r="R1130" i="12"/>
  <c r="O1130" i="12"/>
  <c r="Q1130" i="12"/>
  <c r="K1114" i="12"/>
  <c r="L1114" i="12"/>
  <c r="P1114" i="12"/>
  <c r="R1114" i="12"/>
  <c r="O1114" i="12"/>
  <c r="Q1114" i="12"/>
  <c r="K1098" i="12"/>
  <c r="L1098" i="12"/>
  <c r="P1098" i="12"/>
  <c r="R1098" i="12"/>
  <c r="O1098" i="12"/>
  <c r="Q1098" i="12"/>
  <c r="K1082" i="12"/>
  <c r="L1082" i="12"/>
  <c r="P1082" i="12"/>
  <c r="R1082" i="12"/>
  <c r="O1082" i="12"/>
  <c r="Q1082" i="12"/>
  <c r="K1066" i="12"/>
  <c r="L1066" i="12"/>
  <c r="P1066" i="12"/>
  <c r="Q1066" i="12"/>
  <c r="R1066" i="12"/>
  <c r="O1066" i="12"/>
  <c r="K1050" i="12"/>
  <c r="L1050" i="12"/>
  <c r="P1050" i="12"/>
  <c r="Q1050" i="12"/>
  <c r="R1050" i="12"/>
  <c r="O1050" i="12"/>
  <c r="K1034" i="12"/>
  <c r="L1034" i="12"/>
  <c r="P1034" i="12"/>
  <c r="Q1034" i="12"/>
  <c r="R1034" i="12"/>
  <c r="O1034" i="12"/>
  <c r="K1018" i="12"/>
  <c r="L1018" i="12"/>
  <c r="P1018" i="12"/>
  <c r="Q1018" i="12"/>
  <c r="R1018" i="12"/>
  <c r="O1018" i="12"/>
  <c r="K1002" i="12"/>
  <c r="L1002" i="12"/>
  <c r="P1002" i="12"/>
  <c r="Q1002" i="12"/>
  <c r="R1002" i="12"/>
  <c r="O1002" i="12"/>
  <c r="K986" i="12"/>
  <c r="L986" i="12"/>
  <c r="P986" i="12"/>
  <c r="Q986" i="12"/>
  <c r="R986" i="12"/>
  <c r="O986" i="12"/>
  <c r="K970" i="12"/>
  <c r="L970" i="12"/>
  <c r="P970" i="12"/>
  <c r="Q970" i="12"/>
  <c r="R970" i="12"/>
  <c r="O970" i="12"/>
  <c r="K954" i="12"/>
  <c r="L954" i="12"/>
  <c r="P954" i="12"/>
  <c r="Q954" i="12"/>
  <c r="R954" i="12"/>
  <c r="O954" i="12"/>
  <c r="K938" i="12"/>
  <c r="L938" i="12"/>
  <c r="P938" i="12"/>
  <c r="Q938" i="12"/>
  <c r="R938" i="12"/>
  <c r="O938" i="12"/>
  <c r="K922" i="12"/>
  <c r="L922" i="12"/>
  <c r="P922" i="12"/>
  <c r="Q922" i="12"/>
  <c r="R922" i="12"/>
  <c r="O922" i="12"/>
  <c r="K906" i="12"/>
  <c r="L906" i="12"/>
  <c r="P906" i="12"/>
  <c r="Q906" i="12"/>
  <c r="R906" i="12"/>
  <c r="O906" i="12"/>
  <c r="K890" i="12"/>
  <c r="L890" i="12"/>
  <c r="P890" i="12"/>
  <c r="Q890" i="12"/>
  <c r="R890" i="12"/>
  <c r="O890" i="12"/>
  <c r="K874" i="12"/>
  <c r="L874" i="12"/>
  <c r="P874" i="12"/>
  <c r="Q874" i="12"/>
  <c r="R874" i="12"/>
  <c r="O874" i="12"/>
  <c r="K858" i="12"/>
  <c r="L858" i="12"/>
  <c r="P858" i="12"/>
  <c r="Q858" i="12"/>
  <c r="R858" i="12"/>
  <c r="O858" i="12"/>
  <c r="K842" i="12"/>
  <c r="L842" i="12"/>
  <c r="P842" i="12"/>
  <c r="Q842" i="12"/>
  <c r="R842" i="12"/>
  <c r="O842" i="12"/>
  <c r="K826" i="12"/>
  <c r="L826" i="12"/>
  <c r="P826" i="12"/>
  <c r="Q826" i="12"/>
  <c r="R826" i="12"/>
  <c r="O826" i="12"/>
  <c r="K810" i="12"/>
  <c r="L810" i="12"/>
  <c r="P810" i="12"/>
  <c r="Q810" i="12"/>
  <c r="R810" i="12"/>
  <c r="O810" i="12"/>
  <c r="K794" i="12"/>
  <c r="L794" i="12"/>
  <c r="P794" i="12"/>
  <c r="Q794" i="12"/>
  <c r="R794" i="12"/>
  <c r="O794" i="12"/>
  <c r="K778" i="12"/>
  <c r="L778" i="12"/>
  <c r="P778" i="12"/>
  <c r="Q778" i="12"/>
  <c r="R778" i="12"/>
  <c r="O778" i="12"/>
  <c r="K747" i="12"/>
  <c r="L747" i="12"/>
  <c r="O747" i="12"/>
  <c r="Q747" i="12"/>
  <c r="P747" i="12"/>
  <c r="R747" i="12"/>
  <c r="K715" i="12"/>
  <c r="L715" i="12"/>
  <c r="O715" i="12"/>
  <c r="Q715" i="12"/>
  <c r="P715" i="12"/>
  <c r="R715" i="12"/>
  <c r="K683" i="12"/>
  <c r="L683" i="12"/>
  <c r="O683" i="12"/>
  <c r="Q683" i="12"/>
  <c r="P683" i="12"/>
  <c r="R683" i="12"/>
  <c r="K625" i="12"/>
  <c r="L625" i="12"/>
  <c r="P625" i="12"/>
  <c r="O625" i="12"/>
  <c r="Q625" i="12"/>
  <c r="R625" i="12"/>
  <c r="K561" i="12"/>
  <c r="L561" i="12"/>
  <c r="P561" i="12"/>
  <c r="O561" i="12"/>
  <c r="Q561" i="12"/>
  <c r="R561" i="12"/>
  <c r="K497" i="12"/>
  <c r="L497" i="12"/>
  <c r="P497" i="12"/>
  <c r="O497" i="12"/>
  <c r="Q497" i="12"/>
  <c r="R497" i="12"/>
  <c r="K433" i="12"/>
  <c r="L433" i="12"/>
  <c r="P433" i="12"/>
  <c r="O433" i="12"/>
  <c r="Q433" i="12"/>
  <c r="R433" i="12"/>
  <c r="K369" i="12"/>
  <c r="L369" i="12"/>
  <c r="P369" i="12"/>
  <c r="O369" i="12"/>
  <c r="Q369" i="12"/>
  <c r="R369" i="12"/>
  <c r="K305" i="12"/>
  <c r="L305" i="12"/>
  <c r="P305" i="12"/>
  <c r="O305" i="12"/>
  <c r="Q305" i="12"/>
  <c r="R305" i="12"/>
  <c r="K241" i="12"/>
  <c r="L241" i="12"/>
  <c r="P241" i="12"/>
  <c r="O241" i="12"/>
  <c r="Q241" i="12"/>
  <c r="R241" i="12"/>
  <c r="K174" i="12"/>
  <c r="L174" i="12"/>
  <c r="P174" i="12"/>
  <c r="Q174" i="12"/>
  <c r="R174" i="12"/>
  <c r="O174" i="12"/>
  <c r="K772" i="12"/>
  <c r="L772" i="12"/>
  <c r="O772" i="12"/>
  <c r="P772" i="12"/>
  <c r="Q772" i="12"/>
  <c r="R772" i="12"/>
  <c r="K756" i="12"/>
  <c r="L756" i="12"/>
  <c r="O756" i="12"/>
  <c r="P756" i="12"/>
  <c r="Q756" i="12"/>
  <c r="R756" i="12"/>
  <c r="K740" i="12"/>
  <c r="L740" i="12"/>
  <c r="O740" i="12"/>
  <c r="P740" i="12"/>
  <c r="Q740" i="12"/>
  <c r="R740" i="12"/>
  <c r="K724" i="12"/>
  <c r="L724" i="12"/>
  <c r="O724" i="12"/>
  <c r="P724" i="12"/>
  <c r="Q724" i="12"/>
  <c r="R724" i="12"/>
  <c r="K708" i="12"/>
  <c r="L708" i="12"/>
  <c r="O708" i="12"/>
  <c r="P708" i="12"/>
  <c r="Q708" i="12"/>
  <c r="R708" i="12"/>
  <c r="K692" i="12"/>
  <c r="L692" i="12"/>
  <c r="O692" i="12"/>
  <c r="P692" i="12"/>
  <c r="Q692" i="12"/>
  <c r="R692" i="12"/>
  <c r="K676" i="12"/>
  <c r="L676" i="12"/>
  <c r="O676" i="12"/>
  <c r="P676" i="12"/>
  <c r="Q676" i="12"/>
  <c r="R676" i="12"/>
  <c r="K660" i="12"/>
  <c r="L660" i="12"/>
  <c r="O660" i="12"/>
  <c r="P660" i="12"/>
  <c r="Q660" i="12"/>
  <c r="R660" i="12"/>
  <c r="K644" i="12"/>
  <c r="L644" i="12"/>
  <c r="O644" i="12"/>
  <c r="P644" i="12"/>
  <c r="Q644" i="12"/>
  <c r="R644" i="12"/>
  <c r="K628" i="12"/>
  <c r="L628" i="12"/>
  <c r="O628" i="12"/>
  <c r="P628" i="12"/>
  <c r="Q628" i="12"/>
  <c r="R628" i="12"/>
  <c r="K612" i="12"/>
  <c r="L612" i="12"/>
  <c r="O612" i="12"/>
  <c r="P612" i="12"/>
  <c r="Q612" i="12"/>
  <c r="R612" i="12"/>
  <c r="K596" i="12"/>
  <c r="L596" i="12"/>
  <c r="O596" i="12"/>
  <c r="P596" i="12"/>
  <c r="Q596" i="12"/>
  <c r="R596" i="12"/>
  <c r="K580" i="12"/>
  <c r="L580" i="12"/>
  <c r="O580" i="12"/>
  <c r="P580" i="12"/>
  <c r="Q580" i="12"/>
  <c r="R580" i="12"/>
  <c r="K564" i="12"/>
  <c r="L564" i="12"/>
  <c r="O564" i="12"/>
  <c r="P564" i="12"/>
  <c r="Q564" i="12"/>
  <c r="R564" i="12"/>
  <c r="K548" i="12"/>
  <c r="L548" i="12"/>
  <c r="O548" i="12"/>
  <c r="P548" i="12"/>
  <c r="Q548" i="12"/>
  <c r="R548" i="12"/>
  <c r="K532" i="12"/>
  <c r="L532" i="12"/>
  <c r="O532" i="12"/>
  <c r="P532" i="12"/>
  <c r="Q532" i="12"/>
  <c r="R532" i="12"/>
  <c r="K516" i="12"/>
  <c r="L516" i="12"/>
  <c r="O516" i="12"/>
  <c r="P516" i="12"/>
  <c r="Q516" i="12"/>
  <c r="R516" i="12"/>
  <c r="K500" i="12"/>
  <c r="L500" i="12"/>
  <c r="O500" i="12"/>
  <c r="P500" i="12"/>
  <c r="Q500" i="12"/>
  <c r="R500" i="12"/>
  <c r="K484" i="12"/>
  <c r="L484" i="12"/>
  <c r="O484" i="12"/>
  <c r="P484" i="12"/>
  <c r="Q484" i="12"/>
  <c r="R484" i="12"/>
  <c r="K468" i="12"/>
  <c r="L468" i="12"/>
  <c r="O468" i="12"/>
  <c r="P468" i="12"/>
  <c r="Q468" i="12"/>
  <c r="R468" i="12"/>
  <c r="K452" i="12"/>
  <c r="L452" i="12"/>
  <c r="O452" i="12"/>
  <c r="P452" i="12"/>
  <c r="Q452" i="12"/>
  <c r="R452" i="12"/>
  <c r="K436" i="12"/>
  <c r="L436" i="12"/>
  <c r="O436" i="12"/>
  <c r="P436" i="12"/>
  <c r="Q436" i="12"/>
  <c r="R436" i="12"/>
  <c r="K420" i="12"/>
  <c r="L420" i="12"/>
  <c r="O420" i="12"/>
  <c r="Q420" i="12"/>
  <c r="P420" i="12"/>
  <c r="R420" i="12"/>
  <c r="K404" i="12"/>
  <c r="L404" i="12"/>
  <c r="O404" i="12"/>
  <c r="Q404" i="12"/>
  <c r="P404" i="12"/>
  <c r="R404" i="12"/>
  <c r="K388" i="12"/>
  <c r="L388" i="12"/>
  <c r="O388" i="12"/>
  <c r="Q388" i="12"/>
  <c r="P388" i="12"/>
  <c r="R388" i="12"/>
  <c r="K372" i="12"/>
  <c r="L372" i="12"/>
  <c r="O372" i="12"/>
  <c r="Q372" i="12"/>
  <c r="P372" i="12"/>
  <c r="R372" i="12"/>
  <c r="K356" i="12"/>
  <c r="L356" i="12"/>
  <c r="O356" i="12"/>
  <c r="Q356" i="12"/>
  <c r="P356" i="12"/>
  <c r="R356" i="12"/>
  <c r="K340" i="12"/>
  <c r="L340" i="12"/>
  <c r="O340" i="12"/>
  <c r="Q340" i="12"/>
  <c r="P340" i="12"/>
  <c r="R340" i="12"/>
  <c r="K324" i="12"/>
  <c r="L324" i="12"/>
  <c r="O324" i="12"/>
  <c r="Q324" i="12"/>
  <c r="P324" i="12"/>
  <c r="R324" i="12"/>
  <c r="K308" i="12"/>
  <c r="L308" i="12"/>
  <c r="O308" i="12"/>
  <c r="Q308" i="12"/>
  <c r="P308" i="12"/>
  <c r="R308" i="12"/>
  <c r="K292" i="12"/>
  <c r="L292" i="12"/>
  <c r="O292" i="12"/>
  <c r="Q292" i="12"/>
  <c r="P292" i="12"/>
  <c r="R292" i="12"/>
  <c r="K276" i="12"/>
  <c r="L276" i="12"/>
  <c r="O276" i="12"/>
  <c r="Q276" i="12"/>
  <c r="P276" i="12"/>
  <c r="R276" i="12"/>
  <c r="K260" i="12"/>
  <c r="L260" i="12"/>
  <c r="O260" i="12"/>
  <c r="Q260" i="12"/>
  <c r="P260" i="12"/>
  <c r="R260" i="12"/>
  <c r="K244" i="12"/>
  <c r="L244" i="12"/>
  <c r="O244" i="12"/>
  <c r="Q244" i="12"/>
  <c r="P244" i="12"/>
  <c r="R244" i="12"/>
  <c r="K228" i="12"/>
  <c r="L228" i="12"/>
  <c r="O228" i="12"/>
  <c r="Q228" i="12"/>
  <c r="P228" i="12"/>
  <c r="R228" i="12"/>
  <c r="K212" i="12"/>
  <c r="L212" i="12"/>
  <c r="O212" i="12"/>
  <c r="Q212" i="12"/>
  <c r="P212" i="12"/>
  <c r="R212" i="12"/>
  <c r="K196" i="12"/>
  <c r="L196" i="12"/>
  <c r="O196" i="12"/>
  <c r="Q196" i="12"/>
  <c r="P196" i="12"/>
  <c r="R196" i="12"/>
  <c r="K180" i="12"/>
  <c r="L180" i="12"/>
  <c r="O180" i="12"/>
  <c r="Q180" i="12"/>
  <c r="P180" i="12"/>
  <c r="R180" i="12"/>
  <c r="K148" i="12"/>
  <c r="L148" i="12"/>
  <c r="O148" i="12"/>
  <c r="Q148" i="12"/>
  <c r="P148" i="12"/>
  <c r="R148" i="12"/>
  <c r="K104" i="12"/>
  <c r="L104" i="12"/>
  <c r="O104" i="12"/>
  <c r="Q104" i="12"/>
  <c r="P104" i="12"/>
  <c r="R104" i="12"/>
  <c r="K40" i="12"/>
  <c r="L40" i="12"/>
  <c r="O40" i="12"/>
  <c r="Q40" i="12"/>
  <c r="P40" i="12"/>
  <c r="R40" i="12"/>
  <c r="K663" i="12"/>
  <c r="L663" i="12"/>
  <c r="O663" i="12"/>
  <c r="Q663" i="12"/>
  <c r="P663" i="12"/>
  <c r="R663" i="12"/>
  <c r="K647" i="12"/>
  <c r="L647" i="12"/>
  <c r="O647" i="12"/>
  <c r="Q647" i="12"/>
  <c r="P647" i="12"/>
  <c r="R647" i="12"/>
  <c r="K631" i="12"/>
  <c r="L631" i="12"/>
  <c r="O631" i="12"/>
  <c r="Q631" i="12"/>
  <c r="P631" i="12"/>
  <c r="R631" i="12"/>
  <c r="K615" i="12"/>
  <c r="L615" i="12"/>
  <c r="O615" i="12"/>
  <c r="Q615" i="12"/>
  <c r="P615" i="12"/>
  <c r="R615" i="12"/>
  <c r="K599" i="12"/>
  <c r="L599" i="12"/>
  <c r="O599" i="12"/>
  <c r="Q599" i="12"/>
  <c r="P599" i="12"/>
  <c r="R599" i="12"/>
  <c r="K583" i="12"/>
  <c r="L583" i="12"/>
  <c r="O583" i="12"/>
  <c r="Q583" i="12"/>
  <c r="P583" i="12"/>
  <c r="R583" i="12"/>
  <c r="K567" i="12"/>
  <c r="L567" i="12"/>
  <c r="O567" i="12"/>
  <c r="Q567" i="12"/>
  <c r="P567" i="12"/>
  <c r="R567" i="12"/>
  <c r="K551" i="12"/>
  <c r="L551" i="12"/>
  <c r="O551" i="12"/>
  <c r="Q551" i="12"/>
  <c r="P551" i="12"/>
  <c r="R551" i="12"/>
  <c r="K535" i="12"/>
  <c r="L535" i="12"/>
  <c r="O535" i="12"/>
  <c r="Q535" i="12"/>
  <c r="P535" i="12"/>
  <c r="R535" i="12"/>
  <c r="K519" i="12"/>
  <c r="L519" i="12"/>
  <c r="O519" i="12"/>
  <c r="Q519" i="12"/>
  <c r="P519" i="12"/>
  <c r="R519" i="12"/>
  <c r="K503" i="12"/>
  <c r="L503" i="12"/>
  <c r="O503" i="12"/>
  <c r="Q503" i="12"/>
  <c r="P503" i="12"/>
  <c r="R503" i="12"/>
  <c r="K487" i="12"/>
  <c r="L487" i="12"/>
  <c r="O487" i="12"/>
  <c r="Q487" i="12"/>
  <c r="P487" i="12"/>
  <c r="R487" i="12"/>
  <c r="K471" i="12"/>
  <c r="L471" i="12"/>
  <c r="O471" i="12"/>
  <c r="Q471" i="12"/>
  <c r="P471" i="12"/>
  <c r="R471" i="12"/>
  <c r="K455" i="12"/>
  <c r="L455" i="12"/>
  <c r="O455" i="12"/>
  <c r="Q455" i="12"/>
  <c r="P455" i="12"/>
  <c r="R455" i="12"/>
  <c r="K439" i="12"/>
  <c r="L439" i="12"/>
  <c r="O439" i="12"/>
  <c r="Q439" i="12"/>
  <c r="P439" i="12"/>
  <c r="R439" i="12"/>
  <c r="K423" i="12"/>
  <c r="L423" i="12"/>
  <c r="O423" i="12"/>
  <c r="Q423" i="12"/>
  <c r="P423" i="12"/>
  <c r="R423" i="12"/>
  <c r="K407" i="12"/>
  <c r="L407" i="12"/>
  <c r="O407" i="12"/>
  <c r="Q407" i="12"/>
  <c r="P407" i="12"/>
  <c r="R407" i="12"/>
  <c r="K391" i="12"/>
  <c r="L391" i="12"/>
  <c r="O391" i="12"/>
  <c r="Q391" i="12"/>
  <c r="P391" i="12"/>
  <c r="R391" i="12"/>
  <c r="K375" i="12"/>
  <c r="L375" i="12"/>
  <c r="O375" i="12"/>
  <c r="Q375" i="12"/>
  <c r="P375" i="12"/>
  <c r="R375" i="12"/>
  <c r="K359" i="12"/>
  <c r="L359" i="12"/>
  <c r="O359" i="12"/>
  <c r="Q359" i="12"/>
  <c r="P359" i="12"/>
  <c r="R359" i="12"/>
  <c r="K343" i="12"/>
  <c r="L343" i="12"/>
  <c r="O343" i="12"/>
  <c r="Q343" i="12"/>
  <c r="P343" i="12"/>
  <c r="R343" i="12"/>
  <c r="K327" i="12"/>
  <c r="L327" i="12"/>
  <c r="O327" i="12"/>
  <c r="Q327" i="12"/>
  <c r="P327" i="12"/>
  <c r="R327" i="12"/>
  <c r="K311" i="12"/>
  <c r="L311" i="12"/>
  <c r="O311" i="12"/>
  <c r="Q311" i="12"/>
  <c r="P311" i="12"/>
  <c r="R311" i="12"/>
  <c r="K295" i="12"/>
  <c r="L295" i="12"/>
  <c r="O295" i="12"/>
  <c r="Q295" i="12"/>
  <c r="P295" i="12"/>
  <c r="R295" i="12"/>
  <c r="K279" i="12"/>
  <c r="L279" i="12"/>
  <c r="O279" i="12"/>
  <c r="Q279" i="12"/>
  <c r="P279" i="12"/>
  <c r="R279" i="12"/>
  <c r="K263" i="12"/>
  <c r="L263" i="12"/>
  <c r="O263" i="12"/>
  <c r="Q263" i="12"/>
  <c r="P263" i="12"/>
  <c r="R263" i="12"/>
  <c r="K247" i="12"/>
  <c r="L247" i="12"/>
  <c r="O247" i="12"/>
  <c r="Q247" i="12"/>
  <c r="P247" i="12"/>
  <c r="R247" i="12"/>
  <c r="K231" i="12"/>
  <c r="L231" i="12"/>
  <c r="O231" i="12"/>
  <c r="Q231" i="12"/>
  <c r="P231" i="12"/>
  <c r="R231" i="12"/>
  <c r="K215" i="12"/>
  <c r="L215" i="12"/>
  <c r="O215" i="12"/>
  <c r="Q215" i="12"/>
  <c r="P215" i="12"/>
  <c r="R215" i="12"/>
  <c r="K199" i="12"/>
  <c r="L199" i="12"/>
  <c r="O199" i="12"/>
  <c r="Q199" i="12"/>
  <c r="P199" i="12"/>
  <c r="R199" i="12"/>
  <c r="K183" i="12"/>
  <c r="L183" i="12"/>
  <c r="O183" i="12"/>
  <c r="Q183" i="12"/>
  <c r="P183" i="12"/>
  <c r="R183" i="12"/>
  <c r="K154" i="12"/>
  <c r="L154" i="12"/>
  <c r="P154" i="12"/>
  <c r="R154" i="12"/>
  <c r="Q154" i="12"/>
  <c r="O154" i="12"/>
  <c r="K116" i="12"/>
  <c r="L116" i="12"/>
  <c r="O116" i="12"/>
  <c r="Q116" i="12"/>
  <c r="P116" i="12"/>
  <c r="R116" i="12"/>
  <c r="K52" i="12"/>
  <c r="L52" i="12"/>
  <c r="O52" i="12"/>
  <c r="Q52" i="12"/>
  <c r="P52" i="12"/>
  <c r="R52" i="12"/>
  <c r="K762" i="12"/>
  <c r="L762" i="12"/>
  <c r="P762" i="12"/>
  <c r="Q762" i="12"/>
  <c r="R762" i="12"/>
  <c r="O762" i="12"/>
  <c r="K746" i="12"/>
  <c r="L746" i="12"/>
  <c r="P746" i="12"/>
  <c r="Q746" i="12"/>
  <c r="R746" i="12"/>
  <c r="O746" i="12"/>
  <c r="K730" i="12"/>
  <c r="L730" i="12"/>
  <c r="P730" i="12"/>
  <c r="Q730" i="12"/>
  <c r="R730" i="12"/>
  <c r="O730" i="12"/>
  <c r="K714" i="12"/>
  <c r="L714" i="12"/>
  <c r="P714" i="12"/>
  <c r="Q714" i="12"/>
  <c r="R714" i="12"/>
  <c r="O714" i="12"/>
  <c r="K698" i="12"/>
  <c r="L698" i="12"/>
  <c r="P698" i="12"/>
  <c r="Q698" i="12"/>
  <c r="R698" i="12"/>
  <c r="O698" i="12"/>
  <c r="K682" i="12"/>
  <c r="L682" i="12"/>
  <c r="P682" i="12"/>
  <c r="Q682" i="12"/>
  <c r="R682" i="12"/>
  <c r="O682" i="12"/>
  <c r="K666" i="12"/>
  <c r="L666" i="12"/>
  <c r="P666" i="12"/>
  <c r="Q666" i="12"/>
  <c r="R666" i="12"/>
  <c r="O666" i="12"/>
  <c r="K650" i="12"/>
  <c r="L650" i="12"/>
  <c r="P650" i="12"/>
  <c r="Q650" i="12"/>
  <c r="R650" i="12"/>
  <c r="O650" i="12"/>
  <c r="K634" i="12"/>
  <c r="L634" i="12"/>
  <c r="P634" i="12"/>
  <c r="Q634" i="12"/>
  <c r="R634" i="12"/>
  <c r="O634" i="12"/>
  <c r="K618" i="12"/>
  <c r="L618" i="12"/>
  <c r="P618" i="12"/>
  <c r="Q618" i="12"/>
  <c r="R618" i="12"/>
  <c r="O618" i="12"/>
  <c r="K602" i="12"/>
  <c r="L602" i="12"/>
  <c r="P602" i="12"/>
  <c r="Q602" i="12"/>
  <c r="R602" i="12"/>
  <c r="O602" i="12"/>
  <c r="K586" i="12"/>
  <c r="L586" i="12"/>
  <c r="P586" i="12"/>
  <c r="Q586" i="12"/>
  <c r="R586" i="12"/>
  <c r="O586" i="12"/>
  <c r="K570" i="12"/>
  <c r="L570" i="12"/>
  <c r="P570" i="12"/>
  <c r="Q570" i="12"/>
  <c r="R570" i="12"/>
  <c r="O570" i="12"/>
  <c r="K554" i="12"/>
  <c r="L554" i="12"/>
  <c r="P554" i="12"/>
  <c r="Q554" i="12"/>
  <c r="R554" i="12"/>
  <c r="O554" i="12"/>
  <c r="K538" i="12"/>
  <c r="L538" i="12"/>
  <c r="P538" i="12"/>
  <c r="Q538" i="12"/>
  <c r="R538" i="12"/>
  <c r="O538" i="12"/>
  <c r="K522" i="12"/>
  <c r="L522" i="12"/>
  <c r="P522" i="12"/>
  <c r="Q522" i="12"/>
  <c r="R522" i="12"/>
  <c r="O522" i="12"/>
  <c r="K506" i="12"/>
  <c r="L506" i="12"/>
  <c r="P506" i="12"/>
  <c r="Q506" i="12"/>
  <c r="R506" i="12"/>
  <c r="O506" i="12"/>
  <c r="K490" i="12"/>
  <c r="L490" i="12"/>
  <c r="P490" i="12"/>
  <c r="Q490" i="12"/>
  <c r="R490" i="12"/>
  <c r="O490" i="12"/>
  <c r="K474" i="12"/>
  <c r="L474" i="12"/>
  <c r="P474" i="12"/>
  <c r="Q474" i="12"/>
  <c r="R474" i="12"/>
  <c r="O474" i="12"/>
  <c r="K458" i="12"/>
  <c r="L458" i="12"/>
  <c r="P458" i="12"/>
  <c r="Q458" i="12"/>
  <c r="R458" i="12"/>
  <c r="O458" i="12"/>
  <c r="K442" i="12"/>
  <c r="L442" i="12"/>
  <c r="P442" i="12"/>
  <c r="Q442" i="12"/>
  <c r="R442" i="12"/>
  <c r="O442" i="12"/>
  <c r="K426" i="12"/>
  <c r="L426" i="12"/>
  <c r="P426" i="12"/>
  <c r="Q426" i="12"/>
  <c r="R426" i="12"/>
  <c r="O426" i="12"/>
  <c r="K410" i="12"/>
  <c r="L410" i="12"/>
  <c r="P410" i="12"/>
  <c r="R410" i="12"/>
  <c r="O410" i="12"/>
  <c r="Q410" i="12"/>
  <c r="K394" i="12"/>
  <c r="L394" i="12"/>
  <c r="P394" i="12"/>
  <c r="R394" i="12"/>
  <c r="Q394" i="12"/>
  <c r="O394" i="12"/>
  <c r="K378" i="12"/>
  <c r="L378" i="12"/>
  <c r="P378" i="12"/>
  <c r="R378" i="12"/>
  <c r="O378" i="12"/>
  <c r="Q378" i="12"/>
  <c r="K362" i="12"/>
  <c r="L362" i="12"/>
  <c r="P362" i="12"/>
  <c r="R362" i="12"/>
  <c r="Q362" i="12"/>
  <c r="O362" i="12"/>
  <c r="K346" i="12"/>
  <c r="L346" i="12"/>
  <c r="P346" i="12"/>
  <c r="R346" i="12"/>
  <c r="O346" i="12"/>
  <c r="Q346" i="12"/>
  <c r="K330" i="12"/>
  <c r="L330" i="12"/>
  <c r="P330" i="12"/>
  <c r="R330" i="12"/>
  <c r="Q330" i="12"/>
  <c r="O330" i="12"/>
  <c r="K314" i="12"/>
  <c r="L314" i="12"/>
  <c r="P314" i="12"/>
  <c r="R314" i="12"/>
  <c r="O314" i="12"/>
  <c r="Q314" i="12"/>
  <c r="K298" i="12"/>
  <c r="L298" i="12"/>
  <c r="P298" i="12"/>
  <c r="R298" i="12"/>
  <c r="Q298" i="12"/>
  <c r="O298" i="12"/>
  <c r="K282" i="12"/>
  <c r="L282" i="12"/>
  <c r="P282" i="12"/>
  <c r="R282" i="12"/>
  <c r="O282" i="12"/>
  <c r="Q282" i="12"/>
  <c r="K266" i="12"/>
  <c r="L266" i="12"/>
  <c r="P266" i="12"/>
  <c r="R266" i="12"/>
  <c r="Q266" i="12"/>
  <c r="O266" i="12"/>
  <c r="K250" i="12"/>
  <c r="L250" i="12"/>
  <c r="P250" i="12"/>
  <c r="R250" i="12"/>
  <c r="Q250" i="12"/>
  <c r="O250" i="12"/>
  <c r="K234" i="12"/>
  <c r="L234" i="12"/>
  <c r="P234" i="12"/>
  <c r="R234" i="12"/>
  <c r="O234" i="12"/>
  <c r="Q234" i="12"/>
  <c r="K218" i="12"/>
  <c r="L218" i="12"/>
  <c r="P218" i="12"/>
  <c r="R218" i="12"/>
  <c r="Q218" i="12"/>
  <c r="O218" i="12"/>
  <c r="K202" i="12"/>
  <c r="L202" i="12"/>
  <c r="P202" i="12"/>
  <c r="R202" i="12"/>
  <c r="O202" i="12"/>
  <c r="Q202" i="12"/>
  <c r="K186" i="12"/>
  <c r="L186" i="12"/>
  <c r="P186" i="12"/>
  <c r="R186" i="12"/>
  <c r="Q186" i="12"/>
  <c r="O186" i="12"/>
  <c r="K160" i="12"/>
  <c r="L160" i="12"/>
  <c r="O160" i="12"/>
  <c r="Q160" i="12"/>
  <c r="P160" i="12"/>
  <c r="R160" i="12"/>
  <c r="K128" i="12"/>
  <c r="L128" i="12"/>
  <c r="O128" i="12"/>
  <c r="Q128" i="12"/>
  <c r="P128" i="12"/>
  <c r="R128" i="12"/>
  <c r="K64" i="12"/>
  <c r="L64" i="12"/>
  <c r="O64" i="12"/>
  <c r="Q64" i="12"/>
  <c r="P64" i="12"/>
  <c r="R64" i="12"/>
  <c r="K171" i="12"/>
  <c r="L171" i="12"/>
  <c r="O171" i="12"/>
  <c r="Q171" i="12"/>
  <c r="P171" i="12"/>
  <c r="R171" i="12"/>
  <c r="K155" i="12"/>
  <c r="L155" i="12"/>
  <c r="O155" i="12"/>
  <c r="Q155" i="12"/>
  <c r="P155" i="12"/>
  <c r="R155" i="12"/>
  <c r="K139" i="12"/>
  <c r="L139" i="12"/>
  <c r="O139" i="12"/>
  <c r="Q139" i="12"/>
  <c r="P139" i="12"/>
  <c r="R139" i="12"/>
  <c r="K123" i="12"/>
  <c r="L123" i="12"/>
  <c r="O123" i="12"/>
  <c r="Q123" i="12"/>
  <c r="P123" i="12"/>
  <c r="R123" i="12"/>
  <c r="K107" i="12"/>
  <c r="L107" i="12"/>
  <c r="O107" i="12"/>
  <c r="Q107" i="12"/>
  <c r="P107" i="12"/>
  <c r="R107" i="12"/>
  <c r="K91" i="12"/>
  <c r="L91" i="12"/>
  <c r="O91" i="12"/>
  <c r="Q91" i="12"/>
  <c r="P91" i="12"/>
  <c r="R91" i="12"/>
  <c r="K75" i="12"/>
  <c r="L75" i="12"/>
  <c r="O75" i="12"/>
  <c r="Q75" i="12"/>
  <c r="P75" i="12"/>
  <c r="R75" i="12"/>
  <c r="K59" i="12"/>
  <c r="L59" i="12"/>
  <c r="O59" i="12"/>
  <c r="Q59" i="12"/>
  <c r="P59" i="12"/>
  <c r="R59" i="12"/>
  <c r="K43" i="12"/>
  <c r="L43" i="12"/>
  <c r="O43" i="12"/>
  <c r="Q43" i="12"/>
  <c r="P43" i="12"/>
  <c r="R43" i="12"/>
  <c r="K114" i="12"/>
  <c r="L114" i="12"/>
  <c r="P114" i="12"/>
  <c r="O114" i="12"/>
  <c r="R114" i="12"/>
  <c r="Q114" i="12"/>
  <c r="L98" i="12"/>
  <c r="K98" i="12"/>
  <c r="P98" i="12"/>
  <c r="O98" i="12"/>
  <c r="R98" i="12"/>
  <c r="Q98" i="12"/>
  <c r="L82" i="12"/>
  <c r="K82" i="12"/>
  <c r="P82" i="12"/>
  <c r="O82" i="12"/>
  <c r="R82" i="12"/>
  <c r="Q82" i="12"/>
  <c r="L66" i="12"/>
  <c r="K66" i="12"/>
  <c r="P66" i="12"/>
  <c r="O66" i="12"/>
  <c r="R66" i="12"/>
  <c r="Q66" i="12"/>
  <c r="L50" i="12"/>
  <c r="K50" i="12"/>
  <c r="P50" i="12"/>
  <c r="O50" i="12"/>
  <c r="R50" i="12"/>
  <c r="Q50" i="12"/>
  <c r="K173" i="12"/>
  <c r="L173" i="12"/>
  <c r="P173" i="12"/>
  <c r="O173" i="12"/>
  <c r="Q173" i="12"/>
  <c r="R173" i="12"/>
  <c r="K157" i="12"/>
  <c r="L157" i="12"/>
  <c r="P157" i="12"/>
  <c r="O157" i="12"/>
  <c r="Q157" i="12"/>
  <c r="R157" i="12"/>
  <c r="K141" i="12"/>
  <c r="L141" i="12"/>
  <c r="P141" i="12"/>
  <c r="O141" i="12"/>
  <c r="Q141" i="12"/>
  <c r="R141" i="12"/>
  <c r="K125" i="12"/>
  <c r="L125" i="12"/>
  <c r="P125" i="12"/>
  <c r="O125" i="12"/>
  <c r="Q125" i="12"/>
  <c r="R125" i="12"/>
  <c r="K109" i="12"/>
  <c r="L109" i="12"/>
  <c r="P109" i="12"/>
  <c r="O109" i="12"/>
  <c r="Q109" i="12"/>
  <c r="R109" i="12"/>
  <c r="K93" i="12"/>
  <c r="L93" i="12"/>
  <c r="P93" i="12"/>
  <c r="O93" i="12"/>
  <c r="Q93" i="12"/>
  <c r="R93" i="12"/>
  <c r="K77" i="12"/>
  <c r="L77" i="12"/>
  <c r="P77" i="12"/>
  <c r="O77" i="12"/>
  <c r="Q77" i="12"/>
  <c r="R77" i="12"/>
  <c r="K61" i="12"/>
  <c r="L61" i="12"/>
  <c r="P61" i="12"/>
  <c r="O61" i="12"/>
  <c r="Q61" i="12"/>
  <c r="R61" i="12"/>
  <c r="K45" i="12"/>
  <c r="L45" i="12"/>
  <c r="P45" i="12"/>
  <c r="O45" i="12"/>
  <c r="Q45" i="12"/>
  <c r="R45" i="12"/>
  <c r="N1599" i="12"/>
  <c r="N1583" i="12"/>
  <c r="N1567" i="12"/>
  <c r="N1551" i="12"/>
  <c r="N1535" i="12"/>
  <c r="N1519" i="12"/>
  <c r="N1503" i="12"/>
  <c r="N1487" i="12"/>
  <c r="N1471" i="12"/>
  <c r="N1455" i="12"/>
  <c r="N1439" i="12"/>
  <c r="N1423" i="12"/>
  <c r="N1407" i="12"/>
  <c r="N1391" i="12"/>
  <c r="N1375" i="12"/>
  <c r="N1359" i="12"/>
  <c r="N1343" i="12"/>
  <c r="N1327" i="12"/>
  <c r="N1311" i="12"/>
  <c r="N1295" i="12"/>
  <c r="N1279" i="12"/>
  <c r="N1263" i="12"/>
  <c r="N1247" i="12"/>
  <c r="N1231" i="12"/>
  <c r="N1215" i="12"/>
  <c r="N1199" i="12"/>
  <c r="N1183" i="12"/>
  <c r="N1159" i="12"/>
  <c r="N1127" i="12"/>
  <c r="N1095" i="12"/>
  <c r="N1063" i="12"/>
  <c r="N1031" i="12"/>
  <c r="N999" i="12"/>
  <c r="N967" i="12"/>
  <c r="N935" i="12"/>
  <c r="N903" i="12"/>
  <c r="N871" i="12"/>
  <c r="N839" i="12"/>
  <c r="N785" i="12"/>
  <c r="N721" i="12"/>
  <c r="N657" i="12"/>
  <c r="N593" i="12"/>
  <c r="N529" i="12"/>
  <c r="N465" i="12"/>
  <c r="N401" i="12"/>
  <c r="N337" i="12"/>
  <c r="N273" i="12"/>
  <c r="N209" i="12"/>
  <c r="N145" i="12"/>
  <c r="N81" i="12"/>
  <c r="M1587" i="12"/>
  <c r="M1523" i="12"/>
  <c r="M1459" i="12"/>
  <c r="M1395" i="12"/>
  <c r="M1331" i="12"/>
  <c r="M1267" i="12"/>
  <c r="M1203" i="12"/>
  <c r="M1139" i="12"/>
  <c r="M1075" i="12"/>
  <c r="M1011" i="12"/>
  <c r="M947" i="12"/>
  <c r="M883" i="12"/>
  <c r="M819" i="12"/>
  <c r="M755" i="12"/>
  <c r="M691" i="12"/>
  <c r="M627" i="12"/>
  <c r="M563" i="12"/>
  <c r="M499" i="12"/>
  <c r="M385" i="12"/>
  <c r="M257" i="12"/>
  <c r="M129" i="12"/>
  <c r="N1602" i="12"/>
  <c r="N1586" i="12"/>
  <c r="N1570" i="12"/>
  <c r="N1554" i="12"/>
  <c r="N1538" i="12"/>
  <c r="N1522" i="12"/>
  <c r="N1506" i="12"/>
  <c r="N1490" i="12"/>
  <c r="N1474" i="12"/>
  <c r="N1458" i="12"/>
  <c r="N1442" i="12"/>
  <c r="N1426" i="12"/>
  <c r="N1410" i="12"/>
  <c r="N1394" i="12"/>
  <c r="N1378" i="12"/>
  <c r="N1362" i="12"/>
  <c r="N1346" i="12"/>
  <c r="N1330" i="12"/>
  <c r="N1314" i="12"/>
  <c r="N1298" i="12"/>
  <c r="N1282" i="12"/>
  <c r="N1266" i="12"/>
  <c r="N1250" i="12"/>
  <c r="N1234" i="12"/>
  <c r="N1218" i="12"/>
  <c r="N1202" i="12"/>
  <c r="N1186" i="12"/>
  <c r="N1165" i="12"/>
  <c r="N1133" i="12"/>
  <c r="N1101" i="12"/>
  <c r="N1069" i="12"/>
  <c r="N1037" i="12"/>
  <c r="N1005" i="12"/>
  <c r="N973" i="12"/>
  <c r="N941" i="12"/>
  <c r="N909" i="12"/>
  <c r="N877" i="12"/>
  <c r="N845" i="12"/>
  <c r="N797" i="12"/>
  <c r="N733" i="12"/>
  <c r="N669" i="12"/>
  <c r="N605" i="12"/>
  <c r="N541" i="12"/>
  <c r="N477" i="12"/>
  <c r="N413" i="12"/>
  <c r="N349" i="12"/>
  <c r="N285" i="12"/>
  <c r="N221" i="12"/>
  <c r="N157" i="12"/>
  <c r="N93" i="12"/>
  <c r="M1599" i="12"/>
  <c r="M1535" i="12"/>
  <c r="M1471" i="12"/>
  <c r="M1407" i="12"/>
  <c r="M1343" i="12"/>
  <c r="M1279" i="12"/>
  <c r="M1215" i="12"/>
  <c r="M1151" i="12"/>
  <c r="M1087" i="12"/>
  <c r="M1023" i="12"/>
  <c r="M959" i="12"/>
  <c r="M895" i="12"/>
  <c r="M831" i="12"/>
  <c r="M767" i="12"/>
  <c r="M703" i="12"/>
  <c r="M639" i="12"/>
  <c r="M575" i="12"/>
  <c r="M511" i="12"/>
  <c r="M409" i="12"/>
  <c r="M281" i="12"/>
  <c r="M153" i="12"/>
  <c r="N1609" i="12"/>
  <c r="N1593" i="12"/>
  <c r="N1577" i="12"/>
  <c r="N1561" i="12"/>
  <c r="N1545" i="12"/>
  <c r="N1529" i="12"/>
  <c r="N1513" i="12"/>
  <c r="N1497" i="12"/>
  <c r="N1481" i="12"/>
  <c r="N1465" i="12"/>
  <c r="N1449" i="12"/>
  <c r="N1433" i="12"/>
  <c r="N1417" i="12"/>
  <c r="N1401" i="12"/>
  <c r="N1385" i="12"/>
  <c r="N1369" i="12"/>
  <c r="N1353" i="12"/>
  <c r="N1337" i="12"/>
  <c r="N1321" i="12"/>
  <c r="N1305" i="12"/>
  <c r="N1289" i="12"/>
  <c r="N1273" i="12"/>
  <c r="N1257" i="12"/>
  <c r="N1241" i="12"/>
  <c r="N1225" i="12"/>
  <c r="N1209" i="12"/>
  <c r="N1193" i="12"/>
  <c r="N1177" i="12"/>
  <c r="N1147" i="12"/>
  <c r="N1115" i="12"/>
  <c r="N1083" i="12"/>
  <c r="N1051" i="12"/>
  <c r="N1019" i="12"/>
  <c r="N987" i="12"/>
  <c r="N955" i="12"/>
  <c r="N923" i="12"/>
  <c r="N891" i="12"/>
  <c r="N859" i="12"/>
  <c r="N825" i="12"/>
  <c r="N761" i="12"/>
  <c r="N697" i="12"/>
  <c r="N633" i="12"/>
  <c r="N569" i="12"/>
  <c r="N505" i="12"/>
  <c r="N441" i="12"/>
  <c r="N377" i="12"/>
  <c r="N313" i="12"/>
  <c r="N249" i="12"/>
  <c r="N185" i="12"/>
  <c r="N121" i="12"/>
  <c r="N57" i="12"/>
  <c r="M1563" i="12"/>
  <c r="M1499" i="12"/>
  <c r="M1435" i="12"/>
  <c r="M1371" i="12"/>
  <c r="M1307" i="12"/>
  <c r="M1243" i="12"/>
  <c r="M1179" i="12"/>
  <c r="M1115" i="12"/>
  <c r="M1051" i="12"/>
  <c r="M987" i="12"/>
  <c r="M923" i="12"/>
  <c r="M859" i="12"/>
  <c r="M795" i="12"/>
  <c r="M731" i="12"/>
  <c r="M667" i="12"/>
  <c r="M603" i="12"/>
  <c r="M539" i="12"/>
  <c r="M465" i="12"/>
  <c r="M337" i="12"/>
  <c r="M209" i="12"/>
  <c r="M81" i="12"/>
  <c r="N1164" i="12"/>
  <c r="N1148" i="12"/>
  <c r="N1132" i="12"/>
  <c r="N1116" i="12"/>
  <c r="N1100" i="12"/>
  <c r="N1084" i="12"/>
  <c r="N1068" i="12"/>
  <c r="N1052" i="12"/>
  <c r="N1036" i="12"/>
  <c r="N1020" i="12"/>
  <c r="N1004" i="12"/>
  <c r="N988" i="12"/>
  <c r="N972" i="12"/>
  <c r="N956" i="12"/>
  <c r="N940" i="12"/>
  <c r="N924" i="12"/>
  <c r="N908" i="12"/>
  <c r="N892" i="12"/>
  <c r="N876" i="12"/>
  <c r="N860" i="12"/>
  <c r="N844" i="12"/>
  <c r="N828" i="12"/>
  <c r="N812" i="12"/>
  <c r="N796" i="12"/>
  <c r="N780" i="12"/>
  <c r="N764" i="12"/>
  <c r="N748" i="12"/>
  <c r="N732" i="12"/>
  <c r="N716" i="12"/>
  <c r="N700" i="12"/>
  <c r="N684" i="12"/>
  <c r="N668" i="12"/>
  <c r="N652" i="12"/>
  <c r="N636" i="12"/>
  <c r="N620" i="12"/>
  <c r="N604" i="12"/>
  <c r="N588" i="12"/>
  <c r="N572" i="12"/>
  <c r="N556" i="12"/>
  <c r="N540" i="12"/>
  <c r="N524" i="12"/>
  <c r="N508" i="12"/>
  <c r="N492" i="12"/>
  <c r="N476" i="12"/>
  <c r="N460" i="12"/>
  <c r="N444" i="12"/>
  <c r="N428" i="12"/>
  <c r="N412" i="12"/>
  <c r="N396" i="12"/>
  <c r="N380" i="12"/>
  <c r="N364" i="12"/>
  <c r="N348" i="12"/>
  <c r="N332" i="12"/>
  <c r="N316" i="12"/>
  <c r="N300" i="12"/>
  <c r="N284" i="12"/>
  <c r="N268" i="12"/>
  <c r="N252" i="12"/>
  <c r="N236" i="12"/>
  <c r="N220" i="12"/>
  <c r="N204" i="12"/>
  <c r="N188" i="12"/>
  <c r="N172" i="12"/>
  <c r="N156" i="12"/>
  <c r="N140" i="12"/>
  <c r="N124" i="12"/>
  <c r="N108" i="12"/>
  <c r="N92" i="12"/>
  <c r="N76" i="12"/>
  <c r="N60" i="12"/>
  <c r="N44" i="12"/>
  <c r="M1598" i="12"/>
  <c r="M1582" i="12"/>
  <c r="M1566" i="12"/>
  <c r="M1550" i="12"/>
  <c r="M1534" i="12"/>
  <c r="M1518" i="12"/>
  <c r="M1502" i="12"/>
  <c r="M1486" i="12"/>
  <c r="M1470" i="12"/>
  <c r="M1454" i="12"/>
  <c r="M1438" i="12"/>
  <c r="M1422" i="12"/>
  <c r="M1406" i="12"/>
  <c r="M1390" i="12"/>
  <c r="M1374" i="12"/>
  <c r="M1358" i="12"/>
  <c r="M1342" i="12"/>
  <c r="M1326" i="12"/>
  <c r="M1310" i="12"/>
  <c r="M1294" i="12"/>
  <c r="M1278" i="12"/>
  <c r="M1262" i="12"/>
  <c r="M1246" i="12"/>
  <c r="M1230" i="12"/>
  <c r="M1214" i="12"/>
  <c r="M1198" i="12"/>
  <c r="M1182" i="12"/>
  <c r="M1166" i="12"/>
  <c r="M1150" i="12"/>
  <c r="M1134" i="12"/>
  <c r="M1118" i="12"/>
  <c r="M1102" i="12"/>
  <c r="M1086" i="12"/>
  <c r="M1070" i="12"/>
  <c r="M1054" i="12"/>
  <c r="M1038" i="12"/>
  <c r="M1022" i="12"/>
  <c r="M1006" i="12"/>
  <c r="M990" i="12"/>
  <c r="M974" i="12"/>
  <c r="M958" i="12"/>
  <c r="M942" i="12"/>
  <c r="M926" i="12"/>
  <c r="M910" i="12"/>
  <c r="M894" i="12"/>
  <c r="M878" i="12"/>
  <c r="M862" i="12"/>
  <c r="M846" i="12"/>
  <c r="M830" i="12"/>
  <c r="M814" i="12"/>
  <c r="M798" i="12"/>
  <c r="M782" i="12"/>
  <c r="M766" i="12"/>
  <c r="M750" i="12"/>
  <c r="M734" i="12"/>
  <c r="M718" i="12"/>
  <c r="M702" i="12"/>
  <c r="M686" i="12"/>
  <c r="M670" i="12"/>
  <c r="M654" i="12"/>
  <c r="M638" i="12"/>
  <c r="M622" i="12"/>
  <c r="M606" i="12"/>
  <c r="M590" i="12"/>
  <c r="M574" i="12"/>
  <c r="M558" i="12"/>
  <c r="M542" i="12"/>
  <c r="M526" i="12"/>
  <c r="M510" i="12"/>
  <c r="M494" i="12"/>
  <c r="M471" i="12"/>
  <c r="M439" i="12"/>
  <c r="M407" i="12"/>
  <c r="M375" i="12"/>
  <c r="M343" i="12"/>
  <c r="M311" i="12"/>
  <c r="M279" i="12"/>
  <c r="M247" i="12"/>
  <c r="M215" i="12"/>
  <c r="M183" i="12"/>
  <c r="M151" i="12"/>
  <c r="M119" i="12"/>
  <c r="M87" i="12"/>
  <c r="M55" i="12"/>
  <c r="N819" i="12"/>
  <c r="N803" i="12"/>
  <c r="N787" i="12"/>
  <c r="N771" i="12"/>
  <c r="N755" i="12"/>
  <c r="N739" i="12"/>
  <c r="N723" i="12"/>
  <c r="N707" i="12"/>
  <c r="N691" i="12"/>
  <c r="N675" i="12"/>
  <c r="N659" i="12"/>
  <c r="N643" i="12"/>
  <c r="N627" i="12"/>
  <c r="N611" i="12"/>
  <c r="N595" i="12"/>
  <c r="N579" i="12"/>
  <c r="N563" i="12"/>
  <c r="N547" i="12"/>
  <c r="N531" i="12"/>
  <c r="N515" i="12"/>
  <c r="N499" i="12"/>
  <c r="N483" i="12"/>
  <c r="N467" i="12"/>
  <c r="N451" i="12"/>
  <c r="N435" i="12"/>
  <c r="N419" i="12"/>
  <c r="N403" i="12"/>
  <c r="N387" i="12"/>
  <c r="N371" i="12"/>
  <c r="N355" i="12"/>
  <c r="N339" i="12"/>
  <c r="N323" i="12"/>
  <c r="N307" i="12"/>
  <c r="N291" i="12"/>
  <c r="N275" i="12"/>
  <c r="N259" i="12"/>
  <c r="N243" i="12"/>
  <c r="N227" i="12"/>
  <c r="N211" i="12"/>
  <c r="N195" i="12"/>
  <c r="N179" i="12"/>
  <c r="N163" i="12"/>
  <c r="N147" i="12"/>
  <c r="N131" i="12"/>
  <c r="N115" i="12"/>
  <c r="N99" i="12"/>
  <c r="N83" i="12"/>
  <c r="N67" i="12"/>
  <c r="N51" i="12"/>
  <c r="M1605" i="12"/>
  <c r="M1589" i="12"/>
  <c r="M1573" i="12"/>
  <c r="M1557" i="12"/>
  <c r="M1541" i="12"/>
  <c r="M1525" i="12"/>
  <c r="M1509" i="12"/>
  <c r="M1493" i="12"/>
  <c r="M1477" i="12"/>
  <c r="M1461" i="12"/>
  <c r="M1445" i="12"/>
  <c r="M1429" i="12"/>
  <c r="M1413" i="12"/>
  <c r="M1397" i="12"/>
  <c r="M1381" i="12"/>
  <c r="M1365" i="12"/>
  <c r="M1349" i="12"/>
  <c r="M1333" i="12"/>
  <c r="M1317" i="12"/>
  <c r="M1301" i="12"/>
  <c r="M1285" i="12"/>
  <c r="M1269" i="12"/>
  <c r="M1253" i="12"/>
  <c r="M1237" i="12"/>
  <c r="M1221" i="12"/>
  <c r="M1205" i="12"/>
  <c r="M1189" i="12"/>
  <c r="M1173" i="12"/>
  <c r="M1157" i="12"/>
  <c r="M1141" i="12"/>
  <c r="M1125" i="12"/>
  <c r="M1109" i="12"/>
  <c r="M1093" i="12"/>
  <c r="M1077" i="12"/>
  <c r="M1061" i="12"/>
  <c r="M1045" i="12"/>
  <c r="M1029" i="12"/>
  <c r="M1013" i="12"/>
  <c r="M997" i="12"/>
  <c r="M981" i="12"/>
  <c r="M965" i="12"/>
  <c r="M949" i="12"/>
  <c r="M933" i="12"/>
  <c r="M917" i="12"/>
  <c r="M901" i="12"/>
  <c r="M885" i="12"/>
  <c r="M869" i="12"/>
  <c r="M853" i="12"/>
  <c r="M837" i="12"/>
  <c r="M821" i="12"/>
  <c r="M805" i="12"/>
  <c r="M789" i="12"/>
  <c r="M773" i="12"/>
  <c r="M757" i="12"/>
  <c r="M741" i="12"/>
  <c r="M725" i="12"/>
  <c r="M709" i="12"/>
  <c r="M693" i="12"/>
  <c r="M677" i="12"/>
  <c r="M661" i="12"/>
  <c r="M645" i="12"/>
  <c r="M629" i="12"/>
  <c r="M613" i="12"/>
  <c r="M597" i="12"/>
  <c r="M581" i="12"/>
  <c r="M565" i="12"/>
  <c r="M549" i="12"/>
  <c r="M533" i="12"/>
  <c r="M517" i="12"/>
  <c r="M501" i="12"/>
  <c r="M485" i="12"/>
  <c r="M453" i="12"/>
  <c r="M421" i="12"/>
  <c r="M389" i="12"/>
  <c r="M357" i="12"/>
  <c r="M325" i="12"/>
  <c r="M293" i="12"/>
  <c r="M261" i="12"/>
  <c r="M229" i="12"/>
  <c r="M197" i="12"/>
  <c r="M165" i="12"/>
  <c r="M133" i="12"/>
  <c r="M101" i="12"/>
  <c r="M69" i="12"/>
  <c r="N1174" i="12"/>
  <c r="N1158" i="12"/>
  <c r="N1142" i="12"/>
  <c r="N1126" i="12"/>
  <c r="N1110" i="12"/>
  <c r="N1094" i="12"/>
  <c r="N1078" i="12"/>
  <c r="N1062" i="12"/>
  <c r="N1046" i="12"/>
  <c r="N1030" i="12"/>
  <c r="N1014" i="12"/>
  <c r="N998" i="12"/>
  <c r="N982" i="12"/>
  <c r="N966" i="12"/>
  <c r="N950" i="12"/>
  <c r="N934" i="12"/>
  <c r="N918" i="12"/>
  <c r="N902" i="12"/>
  <c r="N886" i="12"/>
  <c r="N870" i="12"/>
  <c r="N854" i="12"/>
  <c r="N838" i="12"/>
  <c r="N822" i="12"/>
  <c r="N806" i="12"/>
  <c r="N790" i="12"/>
  <c r="N774" i="12"/>
  <c r="N758" i="12"/>
  <c r="N742" i="12"/>
  <c r="N726" i="12"/>
  <c r="N710" i="12"/>
  <c r="N694" i="12"/>
  <c r="N678" i="12"/>
  <c r="N662" i="12"/>
  <c r="N646" i="12"/>
  <c r="N630" i="12"/>
  <c r="N614" i="12"/>
  <c r="N598" i="12"/>
  <c r="N582" i="12"/>
  <c r="N566" i="12"/>
  <c r="N550" i="12"/>
  <c r="N534" i="12"/>
  <c r="N518" i="12"/>
  <c r="N502" i="12"/>
  <c r="N486" i="12"/>
  <c r="N470" i="12"/>
  <c r="N454" i="12"/>
  <c r="N438" i="12"/>
  <c r="N422" i="12"/>
  <c r="N406" i="12"/>
  <c r="N390" i="12"/>
  <c r="N374" i="12"/>
  <c r="N358" i="12"/>
  <c r="N342" i="12"/>
  <c r="N326" i="12"/>
  <c r="N310" i="12"/>
  <c r="N294" i="12"/>
  <c r="N278" i="12"/>
  <c r="N262" i="12"/>
  <c r="N246" i="12"/>
  <c r="N230" i="12"/>
  <c r="N214" i="12"/>
  <c r="N198" i="12"/>
  <c r="N182" i="12"/>
  <c r="N166" i="12"/>
  <c r="N150" i="12"/>
  <c r="N134" i="12"/>
  <c r="N118" i="12"/>
  <c r="N102" i="12"/>
  <c r="N86" i="12"/>
  <c r="N70" i="12"/>
  <c r="N54" i="12"/>
  <c r="M1608" i="12"/>
  <c r="M1592" i="12"/>
  <c r="M1576" i="12"/>
  <c r="M1560" i="12"/>
  <c r="M1544" i="12"/>
  <c r="M1528" i="12"/>
  <c r="M1512" i="12"/>
  <c r="M1496" i="12"/>
  <c r="M1480" i="12"/>
  <c r="M1464" i="12"/>
  <c r="M1448" i="12"/>
  <c r="M1432" i="12"/>
  <c r="M1416" i="12"/>
  <c r="M1400" i="12"/>
  <c r="M1384" i="12"/>
  <c r="M1368" i="12"/>
  <c r="M1352" i="12"/>
  <c r="M1336" i="12"/>
  <c r="M1320" i="12"/>
  <c r="M1304" i="12"/>
  <c r="M1288" i="12"/>
  <c r="M1272" i="12"/>
  <c r="M1256" i="12"/>
  <c r="M1240" i="12"/>
  <c r="M1224" i="12"/>
  <c r="M1208" i="12"/>
  <c r="M1192" i="12"/>
  <c r="M1176" i="12"/>
  <c r="M1160" i="12"/>
  <c r="M1144" i="12"/>
  <c r="M1128" i="12"/>
  <c r="M1112" i="12"/>
  <c r="M1096" i="12"/>
  <c r="M1080" i="12"/>
  <c r="M1064" i="12"/>
  <c r="M1048" i="12"/>
  <c r="M1032" i="12"/>
  <c r="M1016" i="12"/>
  <c r="M1000" i="12"/>
  <c r="M984" i="12"/>
  <c r="M968" i="12"/>
  <c r="M952" i="12"/>
  <c r="M936" i="12"/>
  <c r="M920" i="12"/>
  <c r="M904" i="12"/>
  <c r="M888" i="12"/>
  <c r="M872" i="12"/>
  <c r="M856" i="12"/>
  <c r="M840" i="12"/>
  <c r="M824" i="12"/>
  <c r="M808" i="12"/>
  <c r="M792" i="12"/>
  <c r="M776" i="12"/>
  <c r="M760" i="12"/>
  <c r="M744" i="12"/>
  <c r="M728" i="12"/>
  <c r="M712" i="12"/>
  <c r="M696" i="12"/>
  <c r="M680" i="12"/>
  <c r="M664" i="12"/>
  <c r="M648" i="12"/>
  <c r="M632" i="12"/>
  <c r="M616" i="12"/>
  <c r="M600" i="12"/>
  <c r="M584" i="12"/>
  <c r="M568" i="12"/>
  <c r="M552" i="12"/>
  <c r="M536" i="12"/>
  <c r="M520" i="12"/>
  <c r="M504" i="12"/>
  <c r="M488" i="12"/>
  <c r="M459" i="12"/>
  <c r="M427" i="12"/>
  <c r="M395" i="12"/>
  <c r="M363" i="12"/>
  <c r="M331" i="12"/>
  <c r="M299" i="12"/>
  <c r="M267" i="12"/>
  <c r="M235" i="12"/>
  <c r="M203" i="12"/>
  <c r="M171" i="12"/>
  <c r="M139" i="12"/>
  <c r="M107" i="12"/>
  <c r="M75" i="12"/>
  <c r="M43" i="12"/>
  <c r="M472" i="12"/>
  <c r="M456" i="12"/>
  <c r="M440" i="12"/>
  <c r="M424" i="12"/>
  <c r="M408" i="12"/>
  <c r="M392" i="12"/>
  <c r="M376" i="12"/>
  <c r="M360" i="12"/>
  <c r="M344" i="12"/>
  <c r="M328" i="12"/>
  <c r="M312" i="12"/>
  <c r="M296" i="12"/>
  <c r="M280" i="12"/>
  <c r="M264" i="12"/>
  <c r="M248" i="12"/>
  <c r="M232" i="12"/>
  <c r="M216" i="12"/>
  <c r="M200" i="12"/>
  <c r="M184" i="12"/>
  <c r="M168" i="12"/>
  <c r="M152" i="12"/>
  <c r="M136" i="12"/>
  <c r="M120" i="12"/>
  <c r="M104" i="12"/>
  <c r="M88" i="12"/>
  <c r="M72" i="12"/>
  <c r="M56" i="12"/>
  <c r="M40" i="12"/>
  <c r="M470" i="12"/>
  <c r="M454" i="12"/>
  <c r="M438" i="12"/>
  <c r="M422" i="12"/>
  <c r="M406" i="12"/>
  <c r="M390" i="12"/>
  <c r="M374" i="12"/>
  <c r="M358" i="12"/>
  <c r="M342" i="12"/>
  <c r="M326" i="12"/>
  <c r="M310" i="12"/>
  <c r="M294" i="12"/>
  <c r="M278" i="12"/>
  <c r="M262" i="12"/>
  <c r="M246" i="12"/>
  <c r="M230" i="12"/>
  <c r="M214" i="12"/>
  <c r="M198" i="12"/>
  <c r="M182" i="12"/>
  <c r="M166" i="12"/>
  <c r="M150" i="12"/>
  <c r="M134" i="12"/>
  <c r="M118" i="12"/>
  <c r="M102" i="12"/>
  <c r="M86" i="12"/>
  <c r="M70" i="12"/>
  <c r="M54" i="12"/>
  <c r="J35" i="12"/>
  <c r="O35" i="12" s="1"/>
  <c r="J38" i="12"/>
  <c r="I20" i="12"/>
  <c r="I21" i="12" s="1"/>
  <c r="I25" i="12" s="1"/>
  <c r="I35" i="12"/>
  <c r="Q35" i="12" s="1"/>
  <c r="J37" i="12"/>
  <c r="K37" i="12" s="1"/>
  <c r="J20" i="12"/>
  <c r="J21" i="12" s="1"/>
  <c r="J25" i="12" s="1"/>
  <c r="J34" i="12"/>
  <c r="P34" i="12" s="1"/>
  <c r="O33" i="12"/>
  <c r="I38" i="12"/>
  <c r="R38" i="12" s="1"/>
  <c r="I34" i="12"/>
  <c r="M24" i="12"/>
  <c r="M26" i="12"/>
  <c r="Q37" i="12"/>
  <c r="N26" i="12"/>
  <c r="H22" i="12"/>
  <c r="H23" i="12" s="1"/>
  <c r="V24" i="12" s="1"/>
  <c r="K39" i="12"/>
  <c r="H8" i="12" a="1"/>
  <c r="H8" i="12" s="1"/>
  <c r="M25" i="12"/>
  <c r="K33" i="12"/>
  <c r="Q33" i="12"/>
  <c r="M27" i="12"/>
  <c r="O13" i="12"/>
  <c r="O14" i="12"/>
  <c r="O18" i="12"/>
  <c r="R25" i="12"/>
  <c r="O12" i="12"/>
  <c r="O16" i="12"/>
  <c r="O17" i="12"/>
  <c r="O19" i="12"/>
  <c r="N24" i="12"/>
  <c r="P27" i="12"/>
  <c r="N28" i="12"/>
  <c r="P24" i="12"/>
  <c r="P25" i="12"/>
  <c r="P26" i="12"/>
  <c r="R27" i="12"/>
  <c r="P28" i="12"/>
  <c r="N36" i="12"/>
  <c r="P38" i="12"/>
  <c r="O20" i="12"/>
  <c r="R24" i="12"/>
  <c r="R28" i="12"/>
  <c r="L36" i="12"/>
  <c r="P36" i="12"/>
  <c r="O11" i="12"/>
  <c r="N27" i="12"/>
  <c r="P39" i="12"/>
  <c r="R33" i="12"/>
  <c r="R37" i="12"/>
  <c r="L33" i="12"/>
  <c r="O10" i="12"/>
  <c r="R39" i="12"/>
  <c r="O15" i="12"/>
  <c r="R26" i="12"/>
  <c r="N33" i="12"/>
  <c r="N37" i="12"/>
  <c r="N39" i="12"/>
  <c r="P33" i="12"/>
  <c r="P37" i="12"/>
  <c r="L39" i="12"/>
  <c r="J22" i="12"/>
  <c r="R36" i="12"/>
  <c r="O24" i="12"/>
  <c r="Q26" i="12"/>
  <c r="Q27" i="12"/>
  <c r="O28" i="12"/>
  <c r="N13" i="12"/>
  <c r="O25" i="12"/>
  <c r="O26" i="12"/>
  <c r="N10" i="12"/>
  <c r="N11" i="12"/>
  <c r="N15" i="12"/>
  <c r="N18" i="12"/>
  <c r="M33" i="12"/>
  <c r="M37" i="12"/>
  <c r="N12" i="12"/>
  <c r="N14" i="12"/>
  <c r="N16" i="12"/>
  <c r="N17" i="12"/>
  <c r="N19" i="12"/>
  <c r="O27" i="12"/>
  <c r="M28" i="12"/>
  <c r="M39" i="12"/>
  <c r="N20" i="12"/>
  <c r="Q36" i="12"/>
  <c r="Q39" i="12"/>
  <c r="Q24" i="12"/>
  <c r="Q25" i="12"/>
  <c r="M36" i="12"/>
  <c r="Q28" i="12"/>
  <c r="O36" i="12"/>
  <c r="O38" i="12"/>
  <c r="K36" i="12"/>
  <c r="O39" i="12"/>
  <c r="N25" i="12"/>
  <c r="L34" i="12" l="1"/>
  <c r="O37" i="12"/>
  <c r="K38" i="12"/>
  <c r="Q34" i="12"/>
  <c r="M38" i="12"/>
  <c r="N34" i="12"/>
  <c r="Q38" i="12"/>
  <c r="N38" i="12"/>
  <c r="G186" i="12"/>
  <c r="G218" i="12"/>
  <c r="G250" i="12"/>
  <c r="G282" i="12"/>
  <c r="G314" i="12"/>
  <c r="G346" i="12"/>
  <c r="G378" i="12"/>
  <c r="G410" i="12"/>
  <c r="G1082" i="12"/>
  <c r="G1114" i="12"/>
  <c r="G1146" i="12"/>
  <c r="G1178" i="12"/>
  <c r="G1210" i="12"/>
  <c r="G1242" i="12"/>
  <c r="G1274" i="12"/>
  <c r="G1306" i="12"/>
  <c r="G1338" i="12"/>
  <c r="G1370" i="12"/>
  <c r="G1402" i="12"/>
  <c r="G1434" i="12"/>
  <c r="G1466" i="12"/>
  <c r="G1498" i="12"/>
  <c r="G1530" i="12"/>
  <c r="G1562" i="12"/>
  <c r="G1594" i="12"/>
  <c r="G783" i="12"/>
  <c r="G847" i="12"/>
  <c r="G911" i="12"/>
  <c r="G975" i="12"/>
  <c r="G1039" i="12"/>
  <c r="G442" i="12"/>
  <c r="G474" i="12"/>
  <c r="G506" i="12"/>
  <c r="G538" i="12"/>
  <c r="G570" i="12"/>
  <c r="G602" i="12"/>
  <c r="G634" i="12"/>
  <c r="G666" i="12"/>
  <c r="G698" i="12"/>
  <c r="G730" i="12"/>
  <c r="G762" i="12"/>
  <c r="G174" i="12"/>
  <c r="G794" i="12"/>
  <c r="G826" i="12"/>
  <c r="G858" i="12"/>
  <c r="G890" i="12"/>
  <c r="G922" i="12"/>
  <c r="G954" i="12"/>
  <c r="G986" i="12"/>
  <c r="G1018" i="12"/>
  <c r="G1050" i="12"/>
  <c r="G799" i="12"/>
  <c r="G863" i="12"/>
  <c r="G1055" i="12"/>
  <c r="G1119" i="12"/>
  <c r="G1375" i="12"/>
  <c r="G1535" i="12"/>
  <c r="G1567" i="12"/>
  <c r="G1599" i="12"/>
  <c r="G1073" i="12"/>
  <c r="G1201" i="12"/>
  <c r="G1549" i="12"/>
  <c r="G1581" i="12"/>
  <c r="M35" i="12"/>
  <c r="R35" i="12"/>
  <c r="R34" i="12"/>
  <c r="M34" i="12"/>
  <c r="G110" i="12"/>
  <c r="G55" i="12"/>
  <c r="G87" i="12"/>
  <c r="G182" i="12"/>
  <c r="G246" i="12"/>
  <c r="G310" i="12"/>
  <c r="G374" i="12"/>
  <c r="G438" i="12"/>
  <c r="G502" i="12"/>
  <c r="G582" i="12"/>
  <c r="G646" i="12"/>
  <c r="G710" i="12"/>
  <c r="G774" i="12"/>
  <c r="G432" i="12"/>
  <c r="G640" i="12"/>
  <c r="G768" i="12"/>
  <c r="G838" i="12"/>
  <c r="G934" i="12"/>
  <c r="G998" i="12"/>
  <c r="G1062" i="12"/>
  <c r="G1126" i="12"/>
  <c r="G1190" i="12"/>
  <c r="G1254" i="12"/>
  <c r="G1318" i="12"/>
  <c r="G1382" i="12"/>
  <c r="G1446" i="12"/>
  <c r="G1510" i="12"/>
  <c r="G1574" i="12"/>
  <c r="G1083" i="12"/>
  <c r="G1147" i="12"/>
  <c r="G1275" i="12"/>
  <c r="G1403" i="12"/>
  <c r="G816" i="12"/>
  <c r="G880" i="12"/>
  <c r="G944" i="12"/>
  <c r="G1125" i="12"/>
  <c r="G70" i="12"/>
  <c r="G102" i="12"/>
  <c r="I22" i="12"/>
  <c r="I24" i="12" s="1"/>
  <c r="G1183" i="12"/>
  <c r="G1439" i="12"/>
  <c r="G1503" i="12"/>
  <c r="G159" i="12"/>
  <c r="G787" i="12"/>
  <c r="G851" i="12"/>
  <c r="G915" i="12"/>
  <c r="G979" i="12"/>
  <c r="G1043" i="12"/>
  <c r="G1409" i="12"/>
  <c r="G1417" i="12"/>
  <c r="G67" i="12"/>
  <c r="G99" i="12"/>
  <c r="G131" i="12"/>
  <c r="V12" i="12"/>
  <c r="G77" i="12"/>
  <c r="G141" i="12"/>
  <c r="G139" i="12"/>
  <c r="G407" i="12"/>
  <c r="G439" i="12"/>
  <c r="G535" i="12"/>
  <c r="G308" i="12"/>
  <c r="G340" i="12"/>
  <c r="G500" i="12"/>
  <c r="G532" i="12"/>
  <c r="G692" i="12"/>
  <c r="G724" i="12"/>
  <c r="G561" i="12"/>
  <c r="G217" i="12"/>
  <c r="G601" i="12"/>
  <c r="G932" i="12"/>
  <c r="G1124" i="12"/>
  <c r="G1220" i="12"/>
  <c r="G1380" i="12"/>
  <c r="G1412" i="12"/>
  <c r="G525" i="12"/>
  <c r="G817" i="12"/>
  <c r="G821" i="12"/>
  <c r="G953" i="12"/>
  <c r="G1533" i="12"/>
  <c r="G1053" i="12"/>
  <c r="G140" i="12"/>
  <c r="G496" i="12"/>
  <c r="G673" i="12"/>
  <c r="G309" i="12"/>
  <c r="G955" i="12"/>
  <c r="G1467" i="12"/>
  <c r="G329" i="12"/>
  <c r="G1136" i="12"/>
  <c r="G1200" i="12"/>
  <c r="G801" i="12"/>
  <c r="G1121" i="12"/>
  <c r="G869" i="12"/>
  <c r="G223" i="12"/>
  <c r="G671" i="12"/>
  <c r="G143" i="12"/>
  <c r="G430" i="12"/>
  <c r="G462" i="12"/>
  <c r="G494" i="12"/>
  <c r="G558" i="12"/>
  <c r="G750" i="12"/>
  <c r="G782" i="12"/>
  <c r="G814" i="12"/>
  <c r="G878" i="12"/>
  <c r="G910" i="12"/>
  <c r="G191" i="12"/>
  <c r="G255" i="12"/>
  <c r="G319" i="12"/>
  <c r="G383" i="12"/>
  <c r="G447" i="12"/>
  <c r="G511" i="12"/>
  <c r="G575" i="12"/>
  <c r="G639" i="12"/>
  <c r="V26" i="12"/>
  <c r="V23" i="12"/>
  <c r="G114" i="12"/>
  <c r="G426" i="12"/>
  <c r="G458" i="12"/>
  <c r="G490" i="12"/>
  <c r="G522" i="12"/>
  <c r="G554" i="12"/>
  <c r="G586" i="12"/>
  <c r="G618" i="12"/>
  <c r="G650" i="12"/>
  <c r="G682" i="12"/>
  <c r="G714" i="12"/>
  <c r="G746" i="12"/>
  <c r="G615" i="12"/>
  <c r="G228" i="12"/>
  <c r="G778" i="12"/>
  <c r="G810" i="12"/>
  <c r="G842" i="12"/>
  <c r="G874" i="12"/>
  <c r="G906" i="12"/>
  <c r="G938" i="12"/>
  <c r="G970" i="12"/>
  <c r="G1002" i="12"/>
  <c r="G1034" i="12"/>
  <c r="G1066" i="12"/>
  <c r="G1135" i="12"/>
  <c r="G1263" i="12"/>
  <c r="G1327" i="12"/>
  <c r="G1391" i="12"/>
  <c r="G1455" i="12"/>
  <c r="G1551" i="12"/>
  <c r="G124" i="12"/>
  <c r="G1137" i="12"/>
  <c r="G1273" i="12"/>
  <c r="G1277" i="12"/>
  <c r="G146" i="12"/>
  <c r="G480" i="12"/>
  <c r="G528" i="12"/>
  <c r="G672" i="12"/>
  <c r="G736" i="12"/>
  <c r="G1115" i="12"/>
  <c r="G1179" i="12"/>
  <c r="G1243" i="12"/>
  <c r="G1371" i="12"/>
  <c r="G1499" i="12"/>
  <c r="G1257" i="12"/>
  <c r="G1213" i="12"/>
  <c r="G1501" i="12"/>
  <c r="G1325" i="12"/>
  <c r="G54" i="12"/>
  <c r="G86" i="12"/>
  <c r="G723" i="12"/>
  <c r="G1107" i="12"/>
  <c r="G1235" i="12"/>
  <c r="G1539" i="12"/>
  <c r="G1571" i="12"/>
  <c r="G58" i="12"/>
  <c r="G90" i="12"/>
  <c r="G163" i="12"/>
  <c r="G107" i="12"/>
  <c r="G116" i="12"/>
  <c r="G183" i="12"/>
  <c r="G247" i="12"/>
  <c r="G279" i="12"/>
  <c r="G343" i="12"/>
  <c r="G104" i="12"/>
  <c r="G212" i="12"/>
  <c r="G436" i="12"/>
  <c r="G197" i="12"/>
  <c r="G453" i="12"/>
  <c r="G836" i="12"/>
  <c r="G1028" i="12"/>
  <c r="G1092" i="12"/>
  <c r="G1188" i="12"/>
  <c r="G1284" i="12"/>
  <c r="G1476" i="12"/>
  <c r="G1508" i="12"/>
  <c r="G541" i="12"/>
  <c r="G1077" i="12"/>
  <c r="G1205" i="12"/>
  <c r="G1461" i="12"/>
  <c r="G1589" i="12"/>
  <c r="G825" i="12"/>
  <c r="G1209" i="12"/>
  <c r="G1021" i="12"/>
  <c r="G1565" i="12"/>
  <c r="G167" i="12"/>
  <c r="G368" i="12"/>
  <c r="G576" i="12"/>
  <c r="G827" i="12"/>
  <c r="G1339" i="12"/>
  <c r="G727" i="12"/>
  <c r="G1472" i="12"/>
  <c r="G1536" i="12"/>
  <c r="G873" i="12"/>
  <c r="G973" i="12"/>
  <c r="G173" i="12"/>
  <c r="G43" i="12"/>
  <c r="G128" i="12"/>
  <c r="G503" i="12"/>
  <c r="G599" i="12"/>
  <c r="G631" i="12"/>
  <c r="G244" i="12"/>
  <c r="G404" i="12"/>
  <c r="G596" i="12"/>
  <c r="G628" i="12"/>
  <c r="G433" i="12"/>
  <c r="G747" i="12"/>
  <c r="G581" i="12"/>
  <c r="G473" i="12"/>
  <c r="G900" i="12"/>
  <c r="G996" i="12"/>
  <c r="G1316" i="12"/>
  <c r="G1572" i="12"/>
  <c r="G1453" i="12"/>
  <c r="G105" i="12"/>
  <c r="G304" i="12"/>
  <c r="G704" i="12"/>
  <c r="G749" i="12"/>
  <c r="G1008" i="12"/>
  <c r="G1600" i="12"/>
  <c r="G237" i="12"/>
  <c r="G957" i="12"/>
  <c r="G1087" i="12"/>
  <c r="G1151" i="12"/>
  <c r="G1215" i="12"/>
  <c r="G1279" i="12"/>
  <c r="G1343" i="12"/>
  <c r="G1407" i="12"/>
  <c r="G1471" i="12"/>
  <c r="G606" i="12"/>
  <c r="G638" i="12"/>
  <c r="G670" i="12"/>
  <c r="G702" i="12"/>
  <c r="G958" i="12"/>
  <c r="G990" i="12"/>
  <c r="G1022" i="12"/>
  <c r="G1054" i="12"/>
  <c r="G1086" i="12"/>
  <c r="G1118" i="12"/>
  <c r="G1150" i="12"/>
  <c r="G1182" i="12"/>
  <c r="G1214" i="12"/>
  <c r="G1246" i="12"/>
  <c r="G1278" i="12"/>
  <c r="G1310" i="12"/>
  <c r="G1342" i="12"/>
  <c r="G1374" i="12"/>
  <c r="G1406" i="12"/>
  <c r="G1438" i="12"/>
  <c r="G1470" i="12"/>
  <c r="G1502" i="12"/>
  <c r="G1534" i="12"/>
  <c r="G1566" i="12"/>
  <c r="G1598" i="12"/>
  <c r="G138" i="12"/>
  <c r="G134" i="12"/>
  <c r="G166" i="12"/>
  <c r="G1197" i="12"/>
  <c r="G803" i="12"/>
  <c r="G835" i="12"/>
  <c r="G867" i="12"/>
  <c r="G899" i="12"/>
  <c r="G931" i="12"/>
  <c r="G963" i="12"/>
  <c r="G995" i="12"/>
  <c r="G1027" i="12"/>
  <c r="G1059" i="12"/>
  <c r="G1155" i="12"/>
  <c r="G1187" i="12"/>
  <c r="G1219" i="12"/>
  <c r="G1251" i="12"/>
  <c r="G1283" i="12"/>
  <c r="G1345" i="12"/>
  <c r="G1473" i="12"/>
  <c r="G1481" i="12"/>
  <c r="G42" i="12"/>
  <c r="G74" i="12"/>
  <c r="G51" i="12"/>
  <c r="G83" i="12"/>
  <c r="G147" i="12"/>
  <c r="G415" i="12"/>
  <c r="G479" i="12"/>
  <c r="G1361" i="12"/>
  <c r="G1489" i="12"/>
  <c r="G1369" i="12"/>
  <c r="G1497" i="12"/>
  <c r="G198" i="12"/>
  <c r="G262" i="12"/>
  <c r="G326" i="12"/>
  <c r="G390" i="12"/>
  <c r="G454" i="12"/>
  <c r="G518" i="12"/>
  <c r="G566" i="12"/>
  <c r="G630" i="12"/>
  <c r="G694" i="12"/>
  <c r="G758" i="12"/>
  <c r="G178" i="12"/>
  <c r="G822" i="12"/>
  <c r="G870" i="12"/>
  <c r="G918" i="12"/>
  <c r="G982" i="12"/>
  <c r="G1046" i="12"/>
  <c r="G1110" i="12"/>
  <c r="G1174" i="12"/>
  <c r="G1238" i="12"/>
  <c r="G1302" i="12"/>
  <c r="G1366" i="12"/>
  <c r="G1430" i="12"/>
  <c r="G1494" i="12"/>
  <c r="G1558" i="12"/>
  <c r="G1099" i="12"/>
  <c r="G1227" i="12"/>
  <c r="G1291" i="12"/>
  <c r="G1355" i="12"/>
  <c r="G1419" i="12"/>
  <c r="G1483" i="12"/>
  <c r="G1547" i="12"/>
  <c r="G60" i="12"/>
  <c r="G928" i="12"/>
  <c r="G992" i="12"/>
  <c r="G1056" i="12"/>
  <c r="G1569" i="12"/>
  <c r="G1469" i="12"/>
  <c r="G1245" i="12"/>
  <c r="G75" i="12"/>
  <c r="G471" i="12"/>
  <c r="G180" i="12"/>
  <c r="G372" i="12"/>
  <c r="G564" i="12"/>
  <c r="G660" i="12"/>
  <c r="G683" i="12"/>
  <c r="G964" i="12"/>
  <c r="G1156" i="12"/>
  <c r="G1252" i="12"/>
  <c r="G1348" i="12"/>
  <c r="G945" i="12"/>
  <c r="G1585" i="12"/>
  <c r="G1333" i="12"/>
  <c r="G224" i="12"/>
  <c r="G353" i="12"/>
  <c r="G565" i="12"/>
  <c r="G1211" i="12"/>
  <c r="G521" i="12"/>
  <c r="G1072" i="12"/>
  <c r="G1328" i="12"/>
  <c r="G1408" i="12"/>
  <c r="G221" i="12"/>
  <c r="G1129" i="12"/>
  <c r="G1123" i="12"/>
  <c r="G57" i="12"/>
  <c r="G121" i="12"/>
  <c r="G169" i="12"/>
  <c r="G71" i="12"/>
  <c r="G119" i="12"/>
  <c r="G48" i="12"/>
  <c r="G243" i="12"/>
  <c r="G307" i="12"/>
  <c r="G371" i="12"/>
  <c r="G435" i="12"/>
  <c r="G499" i="12"/>
  <c r="G563" i="12"/>
  <c r="G627" i="12"/>
  <c r="G88" i="12"/>
  <c r="G208" i="12"/>
  <c r="G256" i="12"/>
  <c r="G320" i="12"/>
  <c r="G384" i="12"/>
  <c r="G448" i="12"/>
  <c r="G512" i="12"/>
  <c r="G560" i="12"/>
  <c r="G624" i="12"/>
  <c r="G688" i="12"/>
  <c r="G752" i="12"/>
  <c r="G289" i="12"/>
  <c r="G481" i="12"/>
  <c r="G181" i="12"/>
  <c r="G373" i="12"/>
  <c r="G629" i="12"/>
  <c r="G779" i="12"/>
  <c r="G843" i="12"/>
  <c r="G907" i="12"/>
  <c r="G971" i="12"/>
  <c r="G1035" i="12"/>
  <c r="G1163" i="12"/>
  <c r="G457" i="12"/>
  <c r="G695" i="12"/>
  <c r="G800" i="12"/>
  <c r="G864" i="12"/>
  <c r="G1120" i="12"/>
  <c r="G1184" i="12"/>
  <c r="G1248" i="12"/>
  <c r="G1312" i="12"/>
  <c r="G1360" i="12"/>
  <c r="G1424" i="12"/>
  <c r="G1488" i="12"/>
  <c r="G1552" i="12"/>
  <c r="G205" i="12"/>
  <c r="G865" i="12"/>
  <c r="G1057" i="12"/>
  <c r="G805" i="12"/>
  <c r="G1061" i="12"/>
  <c r="G1317" i="12"/>
  <c r="G1573" i="12"/>
  <c r="G809" i="12"/>
  <c r="G1065" i="12"/>
  <c r="G1577" i="12"/>
  <c r="G1229" i="12"/>
  <c r="G1261" i="12"/>
  <c r="K35" i="12"/>
  <c r="P35" i="12"/>
  <c r="N35" i="12"/>
  <c r="L38" i="12"/>
  <c r="G38" i="12" s="1"/>
  <c r="V21" i="12"/>
  <c r="W21" i="12" s="1"/>
  <c r="V14" i="12"/>
  <c r="G66" i="12"/>
  <c r="G98" i="12"/>
  <c r="G927" i="12"/>
  <c r="G991" i="12"/>
  <c r="G1103" i="12"/>
  <c r="G1167" i="12"/>
  <c r="G1231" i="12"/>
  <c r="G1247" i="12"/>
  <c r="G1295" i="12"/>
  <c r="G1311" i="12"/>
  <c r="G1359" i="12"/>
  <c r="G1423" i="12"/>
  <c r="G1487" i="12"/>
  <c r="G1329" i="12"/>
  <c r="G1457" i="12"/>
  <c r="G1337" i="12"/>
  <c r="G1465" i="12"/>
  <c r="G1593" i="12"/>
  <c r="G46" i="12"/>
  <c r="G195" i="12"/>
  <c r="G259" i="12"/>
  <c r="G323" i="12"/>
  <c r="G387" i="12"/>
  <c r="G451" i="12"/>
  <c r="G515" i="12"/>
  <c r="G579" i="12"/>
  <c r="G643" i="12"/>
  <c r="G771" i="12"/>
  <c r="G1563" i="12"/>
  <c r="G1377" i="12"/>
  <c r="G1385" i="12"/>
  <c r="G65" i="12"/>
  <c r="G97" i="12"/>
  <c r="G129" i="12"/>
  <c r="G161" i="12"/>
  <c r="G118" i="12"/>
  <c r="G63" i="12"/>
  <c r="G95" i="12"/>
  <c r="G80" i="12"/>
  <c r="G168" i="12"/>
  <c r="G206" i="12"/>
  <c r="G238" i="12"/>
  <c r="G270" i="12"/>
  <c r="G302" i="12"/>
  <c r="G334" i="12"/>
  <c r="G366" i="12"/>
  <c r="G398" i="12"/>
  <c r="G526" i="12"/>
  <c r="G590" i="12"/>
  <c r="G622" i="12"/>
  <c r="G654" i="12"/>
  <c r="G686" i="12"/>
  <c r="G718" i="12"/>
  <c r="G68" i="12"/>
  <c r="G162" i="12"/>
  <c r="G203" i="12"/>
  <c r="G235" i="12"/>
  <c r="G267" i="12"/>
  <c r="G299" i="12"/>
  <c r="G331" i="12"/>
  <c r="G363" i="12"/>
  <c r="G395" i="12"/>
  <c r="G427" i="12"/>
  <c r="G459" i="12"/>
  <c r="G491" i="12"/>
  <c r="G523" i="12"/>
  <c r="G555" i="12"/>
  <c r="G587" i="12"/>
  <c r="G619" i="12"/>
  <c r="G651" i="12"/>
  <c r="G56" i="12"/>
  <c r="G156" i="12"/>
  <c r="G200" i="12"/>
  <c r="G232" i="12"/>
  <c r="G264" i="12"/>
  <c r="G296" i="12"/>
  <c r="G328" i="12"/>
  <c r="G360" i="12"/>
  <c r="G392" i="12"/>
  <c r="G424" i="12"/>
  <c r="G456" i="12"/>
  <c r="G488" i="12"/>
  <c r="G520" i="12"/>
  <c r="G552" i="12"/>
  <c r="G584" i="12"/>
  <c r="G616" i="12"/>
  <c r="G648" i="12"/>
  <c r="G680" i="12"/>
  <c r="G712" i="12"/>
  <c r="G744" i="12"/>
  <c r="G776" i="12"/>
  <c r="G257" i="12"/>
  <c r="G385" i="12"/>
  <c r="G513" i="12"/>
  <c r="G641" i="12"/>
  <c r="G846" i="12"/>
  <c r="G942" i="12"/>
  <c r="G974" i="12"/>
  <c r="G1006" i="12"/>
  <c r="G1038" i="12"/>
  <c r="G1070" i="12"/>
  <c r="G1102" i="12"/>
  <c r="G1134" i="12"/>
  <c r="G1166" i="12"/>
  <c r="G1198" i="12"/>
  <c r="G1230" i="12"/>
  <c r="G1262" i="12"/>
  <c r="G1294" i="12"/>
  <c r="G1326" i="12"/>
  <c r="G1358" i="12"/>
  <c r="G1390" i="12"/>
  <c r="G1422" i="12"/>
  <c r="G1454" i="12"/>
  <c r="G1486" i="12"/>
  <c r="G1518" i="12"/>
  <c r="G1550" i="12"/>
  <c r="G1582" i="12"/>
  <c r="G108" i="12"/>
  <c r="G277" i="12"/>
  <c r="G405" i="12"/>
  <c r="G533" i="12"/>
  <c r="G661" i="12"/>
  <c r="G733" i="12"/>
  <c r="G819" i="12"/>
  <c r="G883" i="12"/>
  <c r="G947" i="12"/>
  <c r="G1011" i="12"/>
  <c r="G1075" i="12"/>
  <c r="G1139" i="12"/>
  <c r="G1203" i="12"/>
  <c r="G1267" i="12"/>
  <c r="G1299" i="12"/>
  <c r="G1331" i="12"/>
  <c r="G1363" i="12"/>
  <c r="G1395" i="12"/>
  <c r="G1427" i="12"/>
  <c r="G1459" i="12"/>
  <c r="G1491" i="12"/>
  <c r="G1523" i="12"/>
  <c r="G1555" i="12"/>
  <c r="G1587" i="12"/>
  <c r="G158" i="12"/>
  <c r="G297" i="12"/>
  <c r="G425" i="12"/>
  <c r="G553" i="12"/>
  <c r="G679" i="12"/>
  <c r="G743" i="12"/>
  <c r="G792" i="12"/>
  <c r="G824" i="12"/>
  <c r="G856" i="12"/>
  <c r="G888" i="12"/>
  <c r="G920" i="12"/>
  <c r="G952" i="12"/>
  <c r="G984" i="12"/>
  <c r="G1016" i="12"/>
  <c r="G1048" i="12"/>
  <c r="G1080" i="12"/>
  <c r="G1112" i="12"/>
  <c r="G1144" i="12"/>
  <c r="G1176" i="12"/>
  <c r="G1208" i="12"/>
  <c r="G1240" i="12"/>
  <c r="G1272" i="12"/>
  <c r="G1304" i="12"/>
  <c r="G1336" i="12"/>
  <c r="G1368" i="12"/>
  <c r="G1400" i="12"/>
  <c r="G1432" i="12"/>
  <c r="G1464" i="12"/>
  <c r="G1496" i="12"/>
  <c r="G1528" i="12"/>
  <c r="G1560" i="12"/>
  <c r="G1592" i="12"/>
  <c r="G333" i="12"/>
  <c r="G761" i="12"/>
  <c r="G897" i="12"/>
  <c r="G1025" i="12"/>
  <c r="G1153" i="12"/>
  <c r="G1281" i="12"/>
  <c r="G1537" i="12"/>
  <c r="G349" i="12"/>
  <c r="G769" i="12"/>
  <c r="G901" i="12"/>
  <c r="G1029" i="12"/>
  <c r="G1157" i="12"/>
  <c r="G1285" i="12"/>
  <c r="G1413" i="12"/>
  <c r="G1541" i="12"/>
  <c r="G365" i="12"/>
  <c r="G777" i="12"/>
  <c r="G905" i="12"/>
  <c r="G1033" i="12"/>
  <c r="G1161" i="12"/>
  <c r="G1289" i="12"/>
  <c r="G1545" i="12"/>
  <c r="G829" i="12"/>
  <c r="G1341" i="12"/>
  <c r="G845" i="12"/>
  <c r="G1357" i="12"/>
  <c r="G861" i="12"/>
  <c r="G1373" i="12"/>
  <c r="G509" i="12"/>
  <c r="G813" i="12"/>
  <c r="G69" i="12"/>
  <c r="G101" i="12"/>
  <c r="G133" i="12"/>
  <c r="G165" i="12"/>
  <c r="G122" i="12"/>
  <c r="G96" i="12"/>
  <c r="G176" i="12"/>
  <c r="G210" i="12"/>
  <c r="G242" i="12"/>
  <c r="G274" i="12"/>
  <c r="G306" i="12"/>
  <c r="G338" i="12"/>
  <c r="G370" i="12"/>
  <c r="G402" i="12"/>
  <c r="G434" i="12"/>
  <c r="G466" i="12"/>
  <c r="G498" i="12"/>
  <c r="G530" i="12"/>
  <c r="G562" i="12"/>
  <c r="G594" i="12"/>
  <c r="G626" i="12"/>
  <c r="G658" i="12"/>
  <c r="G690" i="12"/>
  <c r="G722" i="12"/>
  <c r="G754" i="12"/>
  <c r="G84" i="12"/>
  <c r="G170" i="12"/>
  <c r="G239" i="12"/>
  <c r="G303" i="12"/>
  <c r="G367" i="12"/>
  <c r="G431" i="12"/>
  <c r="G495" i="12"/>
  <c r="G559" i="12"/>
  <c r="G623" i="12"/>
  <c r="G72" i="12"/>
  <c r="G164" i="12"/>
  <c r="G204" i="12"/>
  <c r="G236" i="12"/>
  <c r="G268" i="12"/>
  <c r="G300" i="12"/>
  <c r="G332" i="12"/>
  <c r="G364" i="12"/>
  <c r="G396" i="12"/>
  <c r="G428" i="12"/>
  <c r="G460" i="12"/>
  <c r="G492" i="12"/>
  <c r="G524" i="12"/>
  <c r="G556" i="12"/>
  <c r="G588" i="12"/>
  <c r="G620" i="12"/>
  <c r="G652" i="12"/>
  <c r="G684" i="12"/>
  <c r="G716" i="12"/>
  <c r="G748" i="12"/>
  <c r="G92" i="12"/>
  <c r="G273" i="12"/>
  <c r="G401" i="12"/>
  <c r="G529" i="12"/>
  <c r="G657" i="12"/>
  <c r="G731" i="12"/>
  <c r="G786" i="12"/>
  <c r="G818" i="12"/>
  <c r="G850" i="12"/>
  <c r="G882" i="12"/>
  <c r="G914" i="12"/>
  <c r="G946" i="12"/>
  <c r="G978" i="12"/>
  <c r="G1010" i="12"/>
  <c r="G1042" i="12"/>
  <c r="G1074" i="12"/>
  <c r="G1106" i="12"/>
  <c r="G1138" i="12"/>
  <c r="G1170" i="12"/>
  <c r="G1202" i="12"/>
  <c r="G1234" i="12"/>
  <c r="G1266" i="12"/>
  <c r="G1298" i="12"/>
  <c r="G1330" i="12"/>
  <c r="G1362" i="12"/>
  <c r="G1394" i="12"/>
  <c r="G1426" i="12"/>
  <c r="G1458" i="12"/>
  <c r="G1490" i="12"/>
  <c r="G1522" i="12"/>
  <c r="G1554" i="12"/>
  <c r="G1586" i="12"/>
  <c r="G150" i="12"/>
  <c r="G293" i="12"/>
  <c r="G421" i="12"/>
  <c r="G549" i="12"/>
  <c r="G677" i="12"/>
  <c r="G741" i="12"/>
  <c r="G791" i="12"/>
  <c r="G823" i="12"/>
  <c r="G855" i="12"/>
  <c r="G887" i="12"/>
  <c r="G919" i="12"/>
  <c r="G951" i="12"/>
  <c r="G983" i="12"/>
  <c r="G1015" i="12"/>
  <c r="G1047" i="12"/>
  <c r="G1079" i="12"/>
  <c r="G1111" i="12"/>
  <c r="G1143" i="12"/>
  <c r="G1175" i="12"/>
  <c r="G1207" i="12"/>
  <c r="G1239" i="12"/>
  <c r="G1271" i="12"/>
  <c r="G1303" i="12"/>
  <c r="G1335" i="12"/>
  <c r="G1367" i="12"/>
  <c r="G1399" i="12"/>
  <c r="G1431" i="12"/>
  <c r="G1463" i="12"/>
  <c r="G1495" i="12"/>
  <c r="G1527" i="12"/>
  <c r="G1559" i="12"/>
  <c r="G1591" i="12"/>
  <c r="G185" i="12"/>
  <c r="G313" i="12"/>
  <c r="G441" i="12"/>
  <c r="G569" i="12"/>
  <c r="G687" i="12"/>
  <c r="G719" i="12"/>
  <c r="G751" i="12"/>
  <c r="G796" i="12"/>
  <c r="G828" i="12"/>
  <c r="G860" i="12"/>
  <c r="G892" i="12"/>
  <c r="G924" i="12"/>
  <c r="G956" i="12"/>
  <c r="G988" i="12"/>
  <c r="G1020" i="12"/>
  <c r="G1052" i="12"/>
  <c r="G1084" i="12"/>
  <c r="G1116" i="12"/>
  <c r="G1148" i="12"/>
  <c r="G1180" i="12"/>
  <c r="G1212" i="12"/>
  <c r="G1244" i="12"/>
  <c r="G1276" i="12"/>
  <c r="G1308" i="12"/>
  <c r="G1340" i="12"/>
  <c r="G1372" i="12"/>
  <c r="G1404" i="12"/>
  <c r="G1436" i="12"/>
  <c r="G1468" i="12"/>
  <c r="G1500" i="12"/>
  <c r="G1532" i="12"/>
  <c r="G1564" i="12"/>
  <c r="G1596" i="12"/>
  <c r="G397" i="12"/>
  <c r="G785" i="12"/>
  <c r="G913" i="12"/>
  <c r="G1041" i="12"/>
  <c r="G1169" i="12"/>
  <c r="G1553" i="12"/>
  <c r="G413" i="12"/>
  <c r="G789" i="12"/>
  <c r="G917" i="12"/>
  <c r="G1045" i="12"/>
  <c r="G1173" i="12"/>
  <c r="G1301" i="12"/>
  <c r="G1429" i="12"/>
  <c r="G1557" i="12"/>
  <c r="G429" i="12"/>
  <c r="G793" i="12"/>
  <c r="G921" i="12"/>
  <c r="G1049" i="12"/>
  <c r="G1177" i="12"/>
  <c r="G893" i="12"/>
  <c r="G1405" i="12"/>
  <c r="G909" i="12"/>
  <c r="G1421" i="12"/>
  <c r="G925" i="12"/>
  <c r="G1437" i="12"/>
  <c r="G941" i="12"/>
  <c r="G1069" i="12"/>
  <c r="G94" i="12"/>
  <c r="G707" i="12"/>
  <c r="G1313" i="12"/>
  <c r="G1321" i="12"/>
  <c r="G109" i="12"/>
  <c r="G215" i="12"/>
  <c r="G375" i="12"/>
  <c r="G663" i="12"/>
  <c r="G276" i="12"/>
  <c r="G756" i="12"/>
  <c r="G325" i="12"/>
  <c r="G345" i="12"/>
  <c r="G804" i="12"/>
  <c r="G1540" i="12"/>
  <c r="G557" i="12"/>
  <c r="G1037" i="12"/>
  <c r="G891" i="12"/>
  <c r="G1019" i="12"/>
  <c r="G1264" i="12"/>
  <c r="G1381" i="12"/>
  <c r="G1353" i="12"/>
  <c r="V22" i="12"/>
  <c r="X22" i="12" s="1"/>
  <c r="V11" i="12"/>
  <c r="V28" i="12"/>
  <c r="X28" i="12" s="1"/>
  <c r="G93" i="12"/>
  <c r="G157" i="12"/>
  <c r="G91" i="12"/>
  <c r="G155" i="12"/>
  <c r="G160" i="12"/>
  <c r="G234" i="12"/>
  <c r="G298" i="12"/>
  <c r="G362" i="12"/>
  <c r="G52" i="12"/>
  <c r="G199" i="12"/>
  <c r="G263" i="12"/>
  <c r="G327" i="12"/>
  <c r="G391" i="12"/>
  <c r="G455" i="12"/>
  <c r="G519" i="12"/>
  <c r="G583" i="12"/>
  <c r="G148" i="12"/>
  <c r="G260" i="12"/>
  <c r="G324" i="12"/>
  <c r="G388" i="12"/>
  <c r="G452" i="12"/>
  <c r="G484" i="12"/>
  <c r="G548" i="12"/>
  <c r="G644" i="12"/>
  <c r="G708" i="12"/>
  <c r="G772" i="12"/>
  <c r="G369" i="12"/>
  <c r="G625" i="12"/>
  <c r="G1130" i="12"/>
  <c r="G1162" i="12"/>
  <c r="G1194" i="12"/>
  <c r="G1226" i="12"/>
  <c r="G1258" i="12"/>
  <c r="G1290" i="12"/>
  <c r="G1322" i="12"/>
  <c r="G1354" i="12"/>
  <c r="G1386" i="12"/>
  <c r="G1418" i="12"/>
  <c r="G1450" i="12"/>
  <c r="G1482" i="12"/>
  <c r="G1514" i="12"/>
  <c r="G1546" i="12"/>
  <c r="G1578" i="12"/>
  <c r="G44" i="12"/>
  <c r="G261" i="12"/>
  <c r="G389" i="12"/>
  <c r="G517" i="12"/>
  <c r="G645" i="12"/>
  <c r="G725" i="12"/>
  <c r="G815" i="12"/>
  <c r="G831" i="12"/>
  <c r="G879" i="12"/>
  <c r="G895" i="12"/>
  <c r="G943" i="12"/>
  <c r="G959" i="12"/>
  <c r="G1007" i="12"/>
  <c r="G1023" i="12"/>
  <c r="G1071" i="12"/>
  <c r="G1199" i="12"/>
  <c r="G1519" i="12"/>
  <c r="G1583" i="12"/>
  <c r="G281" i="12"/>
  <c r="G409" i="12"/>
  <c r="G537" i="12"/>
  <c r="G665" i="12"/>
  <c r="G703" i="12"/>
  <c r="G767" i="12"/>
  <c r="G788" i="12"/>
  <c r="G820" i="12"/>
  <c r="G852" i="12"/>
  <c r="G884" i="12"/>
  <c r="G916" i="12"/>
  <c r="G948" i="12"/>
  <c r="G980" i="12"/>
  <c r="G1012" i="12"/>
  <c r="G1044" i="12"/>
  <c r="G1076" i="12"/>
  <c r="G1108" i="12"/>
  <c r="G1140" i="12"/>
  <c r="G1172" i="12"/>
  <c r="G1204" i="12"/>
  <c r="G1236" i="12"/>
  <c r="G1268" i="12"/>
  <c r="G1300" i="12"/>
  <c r="G1332" i="12"/>
  <c r="G1364" i="12"/>
  <c r="G1396" i="12"/>
  <c r="G1428" i="12"/>
  <c r="G1460" i="12"/>
  <c r="G1492" i="12"/>
  <c r="G1524" i="12"/>
  <c r="G1556" i="12"/>
  <c r="G1588" i="12"/>
  <c r="G269" i="12"/>
  <c r="G729" i="12"/>
  <c r="G881" i="12"/>
  <c r="G1009" i="12"/>
  <c r="G1265" i="12"/>
  <c r="G285" i="12"/>
  <c r="G737" i="12"/>
  <c r="G885" i="12"/>
  <c r="G1013" i="12"/>
  <c r="G1141" i="12"/>
  <c r="G1269" i="12"/>
  <c r="G1397" i="12"/>
  <c r="G1525" i="12"/>
  <c r="G301" i="12"/>
  <c r="G745" i="12"/>
  <c r="G889" i="12"/>
  <c r="G1017" i="12"/>
  <c r="G1145" i="12"/>
  <c r="G753" i="12"/>
  <c r="G781" i="12"/>
  <c r="G1293" i="12"/>
  <c r="G797" i="12"/>
  <c r="G1309" i="12"/>
  <c r="G1389" i="12"/>
  <c r="G1517" i="12"/>
  <c r="G73" i="12"/>
  <c r="G153" i="12"/>
  <c r="G135" i="12"/>
  <c r="G152" i="12"/>
  <c r="G214" i="12"/>
  <c r="G278" i="12"/>
  <c r="G342" i="12"/>
  <c r="G406" i="12"/>
  <c r="G470" i="12"/>
  <c r="G550" i="12"/>
  <c r="G614" i="12"/>
  <c r="G678" i="12"/>
  <c r="G742" i="12"/>
  <c r="G192" i="12"/>
  <c r="G272" i="12"/>
  <c r="G336" i="12"/>
  <c r="G400" i="12"/>
  <c r="G608" i="12"/>
  <c r="G225" i="12"/>
  <c r="G545" i="12"/>
  <c r="G806" i="12"/>
  <c r="G886" i="12"/>
  <c r="G966" i="12"/>
  <c r="G1030" i="12"/>
  <c r="G1094" i="12"/>
  <c r="G1158" i="12"/>
  <c r="G1222" i="12"/>
  <c r="G1286" i="12"/>
  <c r="G1350" i="12"/>
  <c r="G1414" i="12"/>
  <c r="G1478" i="12"/>
  <c r="G1542" i="12"/>
  <c r="G1606" i="12"/>
  <c r="G437" i="12"/>
  <c r="G685" i="12"/>
  <c r="G795" i="12"/>
  <c r="G859" i="12"/>
  <c r="G923" i="12"/>
  <c r="G987" i="12"/>
  <c r="G1051" i="12"/>
  <c r="G1307" i="12"/>
  <c r="G1435" i="12"/>
  <c r="G201" i="12"/>
  <c r="G393" i="12"/>
  <c r="G649" i="12"/>
  <c r="G784" i="12"/>
  <c r="G848" i="12"/>
  <c r="G912" i="12"/>
  <c r="G976" i="12"/>
  <c r="G1040" i="12"/>
  <c r="G1104" i="12"/>
  <c r="G1168" i="12"/>
  <c r="G1232" i="12"/>
  <c r="G1296" i="12"/>
  <c r="G1376" i="12"/>
  <c r="G1440" i="12"/>
  <c r="G1504" i="12"/>
  <c r="G1568" i="12"/>
  <c r="G461" i="12"/>
  <c r="G929" i="12"/>
  <c r="G1249" i="12"/>
  <c r="G705" i="12"/>
  <c r="G997" i="12"/>
  <c r="G1253" i="12"/>
  <c r="G1509" i="12"/>
  <c r="G713" i="12"/>
  <c r="G1001" i="12"/>
  <c r="G1485" i="12"/>
  <c r="G1171" i="12"/>
  <c r="G1603" i="12"/>
  <c r="G1297" i="12"/>
  <c r="G1425" i="12"/>
  <c r="G1305" i="12"/>
  <c r="G1433" i="12"/>
  <c r="G1561" i="12"/>
  <c r="G89" i="12"/>
  <c r="G137" i="12"/>
  <c r="G126" i="12"/>
  <c r="G103" i="12"/>
  <c r="G151" i="12"/>
  <c r="G112" i="12"/>
  <c r="G230" i="12"/>
  <c r="G294" i="12"/>
  <c r="G358" i="12"/>
  <c r="G422" i="12"/>
  <c r="G486" i="12"/>
  <c r="G534" i="12"/>
  <c r="G598" i="12"/>
  <c r="G662" i="12"/>
  <c r="G726" i="12"/>
  <c r="G100" i="12"/>
  <c r="G172" i="12"/>
  <c r="G240" i="12"/>
  <c r="G288" i="12"/>
  <c r="G352" i="12"/>
  <c r="G416" i="12"/>
  <c r="G464" i="12"/>
  <c r="G544" i="12"/>
  <c r="G592" i="12"/>
  <c r="G656" i="12"/>
  <c r="G720" i="12"/>
  <c r="G142" i="12"/>
  <c r="G417" i="12"/>
  <c r="G609" i="12"/>
  <c r="G790" i="12"/>
  <c r="G854" i="12"/>
  <c r="G902" i="12"/>
  <c r="G950" i="12"/>
  <c r="G1014" i="12"/>
  <c r="G1078" i="12"/>
  <c r="G1142" i="12"/>
  <c r="G1206" i="12"/>
  <c r="G1270" i="12"/>
  <c r="G1334" i="12"/>
  <c r="G1398" i="12"/>
  <c r="G1462" i="12"/>
  <c r="G1526" i="12"/>
  <c r="G1590" i="12"/>
  <c r="G245" i="12"/>
  <c r="G501" i="12"/>
  <c r="G717" i="12"/>
  <c r="G811" i="12"/>
  <c r="G875" i="12"/>
  <c r="G939" i="12"/>
  <c r="G1003" i="12"/>
  <c r="G1067" i="12"/>
  <c r="G1131" i="12"/>
  <c r="G1195" i="12"/>
  <c r="G1259" i="12"/>
  <c r="G1323" i="12"/>
  <c r="G1387" i="12"/>
  <c r="G1451" i="12"/>
  <c r="G1515" i="12"/>
  <c r="G1579" i="12"/>
  <c r="G265" i="12"/>
  <c r="G585" i="12"/>
  <c r="G759" i="12"/>
  <c r="G832" i="12"/>
  <c r="G896" i="12"/>
  <c r="G960" i="12"/>
  <c r="G1024" i="12"/>
  <c r="G1088" i="12"/>
  <c r="G1152" i="12"/>
  <c r="G1216" i="12"/>
  <c r="G1280" i="12"/>
  <c r="G1344" i="12"/>
  <c r="G1392" i="12"/>
  <c r="G1456" i="12"/>
  <c r="G1520" i="12"/>
  <c r="G1584" i="12"/>
  <c r="G697" i="12"/>
  <c r="G993" i="12"/>
  <c r="G1185" i="12"/>
  <c r="G477" i="12"/>
  <c r="G933" i="12"/>
  <c r="G1189" i="12"/>
  <c r="G1445" i="12"/>
  <c r="G493" i="12"/>
  <c r="G937" i="12"/>
  <c r="G1193" i="12"/>
  <c r="G573" i="12"/>
  <c r="G637" i="12"/>
  <c r="G689" i="12"/>
  <c r="G1133" i="12"/>
  <c r="G45" i="12"/>
  <c r="G171" i="12"/>
  <c r="G311" i="12"/>
  <c r="G567" i="12"/>
  <c r="G468" i="12"/>
  <c r="G305" i="12"/>
  <c r="G693" i="12"/>
  <c r="G757" i="12"/>
  <c r="G868" i="12"/>
  <c r="G1060" i="12"/>
  <c r="G1444" i="12"/>
  <c r="G1604" i="12"/>
  <c r="G949" i="12"/>
  <c r="G1081" i="12"/>
  <c r="G41" i="12"/>
  <c r="G989" i="12"/>
  <c r="G1091" i="12"/>
  <c r="K34" i="12"/>
  <c r="G61" i="12"/>
  <c r="G125" i="12"/>
  <c r="G59" i="12"/>
  <c r="G123" i="12"/>
  <c r="G64" i="12"/>
  <c r="G202" i="12"/>
  <c r="G266" i="12"/>
  <c r="G330" i="12"/>
  <c r="G394" i="12"/>
  <c r="G154" i="12"/>
  <c r="G231" i="12"/>
  <c r="G295" i="12"/>
  <c r="G359" i="12"/>
  <c r="G423" i="12"/>
  <c r="G487" i="12"/>
  <c r="G551" i="12"/>
  <c r="G647" i="12"/>
  <c r="G40" i="12"/>
  <c r="G196" i="12"/>
  <c r="G292" i="12"/>
  <c r="G356" i="12"/>
  <c r="G420" i="12"/>
  <c r="G516" i="12"/>
  <c r="G580" i="12"/>
  <c r="G612" i="12"/>
  <c r="G676" i="12"/>
  <c r="G740" i="12"/>
  <c r="G241" i="12"/>
  <c r="G497" i="12"/>
  <c r="G715" i="12"/>
  <c r="G1098" i="12"/>
  <c r="H24" i="12"/>
  <c r="O34" i="12"/>
  <c r="L37" i="12"/>
  <c r="G37" i="12" s="1"/>
  <c r="L35" i="12"/>
  <c r="V18" i="12"/>
  <c r="V19" i="12"/>
  <c r="X19" i="12" s="1"/>
  <c r="V17" i="12"/>
  <c r="W17" i="12" s="1"/>
  <c r="G50" i="12"/>
  <c r="G82" i="12"/>
  <c r="G735" i="12"/>
  <c r="G1393" i="12"/>
  <c r="G1521" i="12"/>
  <c r="G1401" i="12"/>
  <c r="G1529" i="12"/>
  <c r="G78" i="12"/>
  <c r="G227" i="12"/>
  <c r="G291" i="12"/>
  <c r="G355" i="12"/>
  <c r="G419" i="12"/>
  <c r="G483" i="12"/>
  <c r="G547" i="12"/>
  <c r="G611" i="12"/>
  <c r="G675" i="12"/>
  <c r="G739" i="12"/>
  <c r="G1531" i="12"/>
  <c r="G1595" i="12"/>
  <c r="G1505" i="12"/>
  <c r="G1513" i="12"/>
  <c r="G49" i="12"/>
  <c r="G81" i="12"/>
  <c r="G113" i="12"/>
  <c r="G145" i="12"/>
  <c r="G177" i="12"/>
  <c r="G47" i="12"/>
  <c r="G79" i="12"/>
  <c r="G111" i="12"/>
  <c r="G127" i="12"/>
  <c r="G175" i="12"/>
  <c r="G136" i="12"/>
  <c r="G190" i="12"/>
  <c r="G222" i="12"/>
  <c r="G254" i="12"/>
  <c r="G286" i="12"/>
  <c r="G318" i="12"/>
  <c r="G350" i="12"/>
  <c r="G382" i="12"/>
  <c r="G414" i="12"/>
  <c r="G446" i="12"/>
  <c r="G478" i="12"/>
  <c r="G510" i="12"/>
  <c r="G542" i="12"/>
  <c r="G574" i="12"/>
  <c r="G734" i="12"/>
  <c r="G766" i="12"/>
  <c r="G130" i="12"/>
  <c r="G187" i="12"/>
  <c r="G219" i="12"/>
  <c r="G251" i="12"/>
  <c r="G283" i="12"/>
  <c r="G315" i="12"/>
  <c r="G347" i="12"/>
  <c r="G379" i="12"/>
  <c r="G411" i="12"/>
  <c r="G443" i="12"/>
  <c r="G475" i="12"/>
  <c r="G507" i="12"/>
  <c r="G539" i="12"/>
  <c r="G571" i="12"/>
  <c r="G603" i="12"/>
  <c r="G635" i="12"/>
  <c r="G667" i="12"/>
  <c r="G120" i="12"/>
  <c r="G184" i="12"/>
  <c r="G216" i="12"/>
  <c r="G248" i="12"/>
  <c r="G280" i="12"/>
  <c r="G312" i="12"/>
  <c r="G344" i="12"/>
  <c r="G376" i="12"/>
  <c r="G408" i="12"/>
  <c r="G440" i="12"/>
  <c r="G472" i="12"/>
  <c r="G504" i="12"/>
  <c r="G536" i="12"/>
  <c r="G568" i="12"/>
  <c r="G600" i="12"/>
  <c r="G632" i="12"/>
  <c r="G664" i="12"/>
  <c r="G696" i="12"/>
  <c r="G728" i="12"/>
  <c r="G760" i="12"/>
  <c r="G193" i="12"/>
  <c r="G321" i="12"/>
  <c r="G449" i="12"/>
  <c r="G577" i="12"/>
  <c r="G691" i="12"/>
  <c r="G755" i="12"/>
  <c r="G798" i="12"/>
  <c r="G830" i="12"/>
  <c r="G862" i="12"/>
  <c r="G894" i="12"/>
  <c r="G926" i="12"/>
  <c r="G213" i="12"/>
  <c r="G341" i="12"/>
  <c r="G469" i="12"/>
  <c r="G597" i="12"/>
  <c r="G701" i="12"/>
  <c r="G765" i="12"/>
  <c r="G1315" i="12"/>
  <c r="G1347" i="12"/>
  <c r="G1379" i="12"/>
  <c r="G1411" i="12"/>
  <c r="G1443" i="12"/>
  <c r="G1475" i="12"/>
  <c r="G1507" i="12"/>
  <c r="G233" i="12"/>
  <c r="G361" i="12"/>
  <c r="G489" i="12"/>
  <c r="G617" i="12"/>
  <c r="G711" i="12"/>
  <c r="G775" i="12"/>
  <c r="G808" i="12"/>
  <c r="G840" i="12"/>
  <c r="G872" i="12"/>
  <c r="G904" i="12"/>
  <c r="G936" i="12"/>
  <c r="G968" i="12"/>
  <c r="G1000" i="12"/>
  <c r="G1032" i="12"/>
  <c r="G1064" i="12"/>
  <c r="G1096" i="12"/>
  <c r="G1128" i="12"/>
  <c r="G1160" i="12"/>
  <c r="G1192" i="12"/>
  <c r="G1224" i="12"/>
  <c r="G1256" i="12"/>
  <c r="G1288" i="12"/>
  <c r="G1320" i="12"/>
  <c r="G1352" i="12"/>
  <c r="G1384" i="12"/>
  <c r="G1416" i="12"/>
  <c r="G1448" i="12"/>
  <c r="G1480" i="12"/>
  <c r="G1512" i="12"/>
  <c r="G1544" i="12"/>
  <c r="G1576" i="12"/>
  <c r="G1608" i="12"/>
  <c r="G589" i="12"/>
  <c r="G833" i="12"/>
  <c r="G961" i="12"/>
  <c r="G1089" i="12"/>
  <c r="G1217" i="12"/>
  <c r="G1601" i="12"/>
  <c r="G605" i="12"/>
  <c r="G837" i="12"/>
  <c r="G965" i="12"/>
  <c r="G1093" i="12"/>
  <c r="G1221" i="12"/>
  <c r="G1349" i="12"/>
  <c r="G1477" i="12"/>
  <c r="G1605" i="12"/>
  <c r="G621" i="12"/>
  <c r="G841" i="12"/>
  <c r="G969" i="12"/>
  <c r="G1097" i="12"/>
  <c r="G1225" i="12"/>
  <c r="G1609" i="12"/>
  <c r="G1085" i="12"/>
  <c r="G1597" i="12"/>
  <c r="G1101" i="12"/>
  <c r="G189" i="12"/>
  <c r="G1117" i="12"/>
  <c r="G253" i="12"/>
  <c r="G721" i="12"/>
  <c r="G53" i="12"/>
  <c r="G85" i="12"/>
  <c r="G117" i="12"/>
  <c r="G149" i="12"/>
  <c r="G106" i="12"/>
  <c r="G115" i="12"/>
  <c r="G179" i="12"/>
  <c r="G144" i="12"/>
  <c r="G194" i="12"/>
  <c r="G226" i="12"/>
  <c r="G258" i="12"/>
  <c r="G290" i="12"/>
  <c r="G322" i="12"/>
  <c r="G354" i="12"/>
  <c r="G386" i="12"/>
  <c r="G418" i="12"/>
  <c r="G450" i="12"/>
  <c r="G482" i="12"/>
  <c r="G514" i="12"/>
  <c r="G546" i="12"/>
  <c r="G578" i="12"/>
  <c r="G610" i="12"/>
  <c r="G642" i="12"/>
  <c r="G674" i="12"/>
  <c r="G706" i="12"/>
  <c r="G738" i="12"/>
  <c r="G770" i="12"/>
  <c r="G207" i="12"/>
  <c r="G271" i="12"/>
  <c r="G287" i="12"/>
  <c r="G335" i="12"/>
  <c r="G351" i="12"/>
  <c r="G399" i="12"/>
  <c r="G463" i="12"/>
  <c r="G527" i="12"/>
  <c r="G543" i="12"/>
  <c r="G591" i="12"/>
  <c r="G607" i="12"/>
  <c r="G655" i="12"/>
  <c r="G132" i="12"/>
  <c r="G188" i="12"/>
  <c r="G220" i="12"/>
  <c r="G252" i="12"/>
  <c r="G284" i="12"/>
  <c r="G316" i="12"/>
  <c r="G348" i="12"/>
  <c r="G380" i="12"/>
  <c r="G412" i="12"/>
  <c r="G444" i="12"/>
  <c r="G476" i="12"/>
  <c r="G508" i="12"/>
  <c r="G540" i="12"/>
  <c r="G572" i="12"/>
  <c r="G604" i="12"/>
  <c r="G636" i="12"/>
  <c r="G668" i="12"/>
  <c r="G700" i="12"/>
  <c r="G732" i="12"/>
  <c r="G764" i="12"/>
  <c r="G209" i="12"/>
  <c r="G337" i="12"/>
  <c r="G465" i="12"/>
  <c r="G593" i="12"/>
  <c r="G699" i="12"/>
  <c r="G763" i="12"/>
  <c r="G802" i="12"/>
  <c r="G834" i="12"/>
  <c r="G866" i="12"/>
  <c r="G898" i="12"/>
  <c r="G930" i="12"/>
  <c r="G962" i="12"/>
  <c r="G994" i="12"/>
  <c r="G1026" i="12"/>
  <c r="G1058" i="12"/>
  <c r="G1090" i="12"/>
  <c r="G1122" i="12"/>
  <c r="G1154" i="12"/>
  <c r="G1186" i="12"/>
  <c r="G1218" i="12"/>
  <c r="G1250" i="12"/>
  <c r="G1282" i="12"/>
  <c r="G1314" i="12"/>
  <c r="G1346" i="12"/>
  <c r="G1378" i="12"/>
  <c r="G1410" i="12"/>
  <c r="G1442" i="12"/>
  <c r="G1474" i="12"/>
  <c r="G1506" i="12"/>
  <c r="G1538" i="12"/>
  <c r="G1570" i="12"/>
  <c r="G1602" i="12"/>
  <c r="G229" i="12"/>
  <c r="G357" i="12"/>
  <c r="G485" i="12"/>
  <c r="G613" i="12"/>
  <c r="G709" i="12"/>
  <c r="G773" i="12"/>
  <c r="G807" i="12"/>
  <c r="G839" i="12"/>
  <c r="G871" i="12"/>
  <c r="G903" i="12"/>
  <c r="G935" i="12"/>
  <c r="G967" i="12"/>
  <c r="G999" i="12"/>
  <c r="G1031" i="12"/>
  <c r="G1063" i="12"/>
  <c r="G1095" i="12"/>
  <c r="G1127" i="12"/>
  <c r="G1159" i="12"/>
  <c r="G1191" i="12"/>
  <c r="G1223" i="12"/>
  <c r="G1255" i="12"/>
  <c r="G1287" i="12"/>
  <c r="G1319" i="12"/>
  <c r="G1351" i="12"/>
  <c r="G1383" i="12"/>
  <c r="G1415" i="12"/>
  <c r="G1447" i="12"/>
  <c r="G1479" i="12"/>
  <c r="G1511" i="12"/>
  <c r="G1543" i="12"/>
  <c r="G1575" i="12"/>
  <c r="G1607" i="12"/>
  <c r="G249" i="12"/>
  <c r="G377" i="12"/>
  <c r="G505" i="12"/>
  <c r="G633" i="12"/>
  <c r="G780" i="12"/>
  <c r="G812" i="12"/>
  <c r="G844" i="12"/>
  <c r="G876" i="12"/>
  <c r="G908" i="12"/>
  <c r="G940" i="12"/>
  <c r="G972" i="12"/>
  <c r="G1004" i="12"/>
  <c r="G1036" i="12"/>
  <c r="G1068" i="12"/>
  <c r="G1100" i="12"/>
  <c r="G1132" i="12"/>
  <c r="G1164" i="12"/>
  <c r="G1196" i="12"/>
  <c r="G1228" i="12"/>
  <c r="G1260" i="12"/>
  <c r="G1292" i="12"/>
  <c r="G1324" i="12"/>
  <c r="G1356" i="12"/>
  <c r="G1388" i="12"/>
  <c r="G1420" i="12"/>
  <c r="G1452" i="12"/>
  <c r="G1484" i="12"/>
  <c r="G1516" i="12"/>
  <c r="G1548" i="12"/>
  <c r="G1580" i="12"/>
  <c r="G76" i="12"/>
  <c r="G653" i="12"/>
  <c r="G849" i="12"/>
  <c r="G977" i="12"/>
  <c r="G1105" i="12"/>
  <c r="G1233" i="12"/>
  <c r="G669" i="12"/>
  <c r="G853" i="12"/>
  <c r="G981" i="12"/>
  <c r="G1109" i="12"/>
  <c r="G1237" i="12"/>
  <c r="G1365" i="12"/>
  <c r="G1493" i="12"/>
  <c r="G681" i="12"/>
  <c r="G857" i="12"/>
  <c r="G985" i="12"/>
  <c r="G1113" i="12"/>
  <c r="G1241" i="12"/>
  <c r="G317" i="12"/>
  <c r="G1149" i="12"/>
  <c r="G381" i="12"/>
  <c r="G1165" i="12"/>
  <c r="G445" i="12"/>
  <c r="G1181" i="12"/>
  <c r="G877" i="12"/>
  <c r="G1005" i="12"/>
  <c r="G62" i="12"/>
  <c r="G211" i="12"/>
  <c r="G275" i="12"/>
  <c r="G339" i="12"/>
  <c r="G403" i="12"/>
  <c r="G467" i="12"/>
  <c r="G531" i="12"/>
  <c r="G595" i="12"/>
  <c r="G659" i="12"/>
  <c r="G1441" i="12"/>
  <c r="G1449" i="12"/>
  <c r="V29" i="12"/>
  <c r="W29" i="12" s="1"/>
  <c r="V15" i="12"/>
  <c r="W15" i="12" s="1"/>
  <c r="V13" i="12"/>
  <c r="X13" i="12" s="1"/>
  <c r="V9" i="12"/>
  <c r="W9" i="12" s="1"/>
  <c r="V16" i="12"/>
  <c r="X16" i="12" s="1"/>
  <c r="V27" i="12"/>
  <c r="W27" i="12" s="1"/>
  <c r="V25" i="12"/>
  <c r="X25" i="12" s="1"/>
  <c r="V10" i="12"/>
  <c r="X10" i="12" s="1"/>
  <c r="V20" i="12"/>
  <c r="W20" i="12" s="1"/>
  <c r="G36" i="12"/>
  <c r="I23" i="12"/>
  <c r="G33" i="12"/>
  <c r="J24" i="12"/>
  <c r="J23" i="12"/>
  <c r="G39" i="12"/>
  <c r="W24" i="12"/>
  <c r="W26" i="12"/>
  <c r="W28" i="12"/>
  <c r="W18" i="12"/>
  <c r="W23" i="12" l="1"/>
  <c r="W12" i="12"/>
  <c r="W22" i="12"/>
  <c r="G34" i="12"/>
  <c r="G35" i="12"/>
  <c r="W11" i="12"/>
  <c r="W14" i="12"/>
  <c r="Y14" i="12" s="1"/>
  <c r="W13" i="12"/>
  <c r="Y13" i="12" s="1"/>
  <c r="W19" i="12"/>
  <c r="Z19" i="12" s="1"/>
  <c r="W16" i="12"/>
  <c r="W10" i="12"/>
  <c r="Y10" i="12" s="1"/>
  <c r="W25" i="12"/>
  <c r="Y25" i="12" s="1"/>
  <c r="AA12" i="12"/>
  <c r="AB12" i="12" s="1"/>
  <c r="AA16" i="12"/>
  <c r="AC16" i="12" s="1"/>
  <c r="AA9" i="12"/>
  <c r="AB9" i="12" s="1"/>
  <c r="AA25" i="12"/>
  <c r="AC25" i="12" s="1"/>
  <c r="AA11" i="12"/>
  <c r="AB11" i="12" s="1"/>
  <c r="AA22" i="12"/>
  <c r="AC22" i="12" s="1"/>
  <c r="AA19" i="12"/>
  <c r="AC19" i="12" s="1"/>
  <c r="AA18" i="12"/>
  <c r="AB18" i="12" s="1"/>
  <c r="AA20" i="12"/>
  <c r="AB20" i="12" s="1"/>
  <c r="AA29" i="12"/>
  <c r="AB29" i="12" s="1"/>
  <c r="AA10" i="12"/>
  <c r="AC10" i="12" s="1"/>
  <c r="AA24" i="12"/>
  <c r="AB24" i="12" s="1"/>
  <c r="AA27" i="12"/>
  <c r="AB27" i="12" s="1"/>
  <c r="AA23" i="12"/>
  <c r="AB23" i="12" s="1"/>
  <c r="AA26" i="12"/>
  <c r="AB26" i="12" s="1"/>
  <c r="AA17" i="12"/>
  <c r="AB17" i="12" s="1"/>
  <c r="AA13" i="12"/>
  <c r="AC13" i="12" s="1"/>
  <c r="AA14" i="12"/>
  <c r="AB14" i="12" s="1"/>
  <c r="AA28" i="12"/>
  <c r="AC28" i="12" s="1"/>
  <c r="AA21" i="12"/>
  <c r="AB21" i="12" s="1"/>
  <c r="AA15" i="12"/>
  <c r="AB15" i="12" s="1"/>
  <c r="Z17" i="12"/>
  <c r="Y17" i="12"/>
  <c r="Z9" i="12"/>
  <c r="Y9" i="12"/>
  <c r="Y24" i="12"/>
  <c r="Z24" i="12"/>
  <c r="Y20" i="12"/>
  <c r="Z20" i="12"/>
  <c r="Z10" i="12"/>
  <c r="Y27" i="12"/>
  <c r="Z27" i="12"/>
  <c r="Z16" i="12"/>
  <c r="Y16" i="12"/>
  <c r="Z28" i="12"/>
  <c r="Y28" i="12"/>
  <c r="Y21" i="12"/>
  <c r="Z21" i="12"/>
  <c r="AF12" i="12"/>
  <c r="AG12" i="12" s="1"/>
  <c r="AF17" i="12"/>
  <c r="AF24" i="12"/>
  <c r="AF16" i="12"/>
  <c r="AH16" i="12" s="1"/>
  <c r="AF18" i="12"/>
  <c r="AG18" i="12" s="1"/>
  <c r="AF19" i="12"/>
  <c r="AH19" i="12" s="1"/>
  <c r="AF27" i="12"/>
  <c r="AG27" i="12" s="1"/>
  <c r="AF11" i="12"/>
  <c r="AG11" i="12" s="1"/>
  <c r="AF13" i="12"/>
  <c r="AH13" i="12" s="1"/>
  <c r="AF15" i="12"/>
  <c r="AG15" i="12" s="1"/>
  <c r="AF21" i="12"/>
  <c r="AG21" i="12" s="1"/>
  <c r="AF26" i="12"/>
  <c r="AG26" i="12" s="1"/>
  <c r="AF25" i="12"/>
  <c r="AH25" i="12" s="1"/>
  <c r="AF28" i="12"/>
  <c r="AH28" i="12" s="1"/>
  <c r="AF10" i="12"/>
  <c r="AH10" i="12" s="1"/>
  <c r="AF23" i="12"/>
  <c r="AG23" i="12" s="1"/>
  <c r="AF9" i="12"/>
  <c r="AG9" i="12" s="1"/>
  <c r="AF22" i="12"/>
  <c r="AH22" i="12" s="1"/>
  <c r="AF29" i="12"/>
  <c r="AG29" i="12" s="1"/>
  <c r="AF20" i="12"/>
  <c r="AG20" i="12" s="1"/>
  <c r="AF14" i="12"/>
  <c r="AG14" i="12" s="1"/>
  <c r="Y22" i="12"/>
  <c r="Z22" i="12"/>
  <c r="Z14" i="12"/>
  <c r="Y26" i="12"/>
  <c r="Z26" i="12"/>
  <c r="Y29" i="12"/>
  <c r="Z29" i="12"/>
  <c r="Y15" i="12"/>
  <c r="Z15" i="12"/>
  <c r="Z18" i="12"/>
  <c r="Y18" i="12"/>
  <c r="Z12" i="12"/>
  <c r="Y12" i="12"/>
  <c r="Z25" i="12"/>
  <c r="Y23" i="12"/>
  <c r="Z23" i="12"/>
  <c r="Y11" i="12"/>
  <c r="Z11" i="12"/>
  <c r="AG28" i="12"/>
  <c r="AG19" i="12"/>
  <c r="AG17" i="12"/>
  <c r="AG24" i="12"/>
  <c r="Y19" i="12" l="1"/>
  <c r="Z13" i="12"/>
  <c r="AG10" i="12"/>
  <c r="AB13" i="12"/>
  <c r="AE13" i="12" s="1"/>
  <c r="AG22" i="12"/>
  <c r="AB10" i="12"/>
  <c r="AD10" i="12" s="1"/>
  <c r="AB28" i="12"/>
  <c r="AE28" i="12" s="1"/>
  <c r="AE14" i="12"/>
  <c r="AD14" i="12"/>
  <c r="AE23" i="12"/>
  <c r="AD23" i="12"/>
  <c r="AD29" i="12"/>
  <c r="AE29" i="12"/>
  <c r="AE15" i="12"/>
  <c r="AD15" i="12"/>
  <c r="AD27" i="12"/>
  <c r="AE27" i="12"/>
  <c r="AD11" i="12"/>
  <c r="AE11" i="12"/>
  <c r="AD21" i="12"/>
  <c r="AE21" i="12"/>
  <c r="AE17" i="12"/>
  <c r="AD17" i="12"/>
  <c r="AE24" i="12"/>
  <c r="AD24" i="12"/>
  <c r="AD18" i="12"/>
  <c r="AE18" i="12"/>
  <c r="AD26" i="12"/>
  <c r="AE26" i="12"/>
  <c r="AB19" i="12"/>
  <c r="AB22" i="12"/>
  <c r="AE12" i="12"/>
  <c r="AD12" i="12"/>
  <c r="AB16" i="12"/>
  <c r="AG25" i="12"/>
  <c r="AI25" i="12" s="1"/>
  <c r="AG13" i="12"/>
  <c r="AJ13" i="12" s="1"/>
  <c r="AB25" i="12"/>
  <c r="AE9" i="12"/>
  <c r="AD9" i="12"/>
  <c r="AE20" i="12"/>
  <c r="AD20" i="12"/>
  <c r="AJ20" i="12"/>
  <c r="AI20" i="12"/>
  <c r="AJ26" i="12"/>
  <c r="AI26" i="12"/>
  <c r="AJ11" i="12"/>
  <c r="AI11" i="12"/>
  <c r="AJ21" i="12"/>
  <c r="AI21" i="12"/>
  <c r="AI27" i="12"/>
  <c r="AJ27" i="12"/>
  <c r="AJ17" i="12"/>
  <c r="AI17" i="12"/>
  <c r="AI9" i="12"/>
  <c r="AJ9" i="12"/>
  <c r="AG16" i="12"/>
  <c r="AJ22" i="12"/>
  <c r="AI22" i="12"/>
  <c r="AJ14" i="12"/>
  <c r="AI14" i="12"/>
  <c r="AJ28" i="12"/>
  <c r="AI28" i="12"/>
  <c r="AI24" i="12"/>
  <c r="AJ24" i="12"/>
  <c r="AI12" i="12"/>
  <c r="AJ12" i="12"/>
  <c r="AI19" i="12"/>
  <c r="AJ19" i="12"/>
  <c r="AI15" i="12"/>
  <c r="AJ15" i="12"/>
  <c r="AJ29" i="12"/>
  <c r="AI29" i="12"/>
  <c r="AJ10" i="12"/>
  <c r="AI10" i="12"/>
  <c r="AJ18" i="12"/>
  <c r="AI18" i="12"/>
  <c r="AJ23" i="12"/>
  <c r="AI23" i="12"/>
  <c r="AI13" i="12"/>
  <c r="AE10" i="12" l="1"/>
  <c r="AJ25" i="12"/>
  <c r="AD28" i="12"/>
  <c r="AD13" i="12"/>
  <c r="AE16" i="12"/>
  <c r="AD16" i="12"/>
  <c r="AE19" i="12"/>
  <c r="AD19" i="12"/>
  <c r="AE22" i="12"/>
  <c r="AD22" i="12"/>
  <c r="AE25" i="12"/>
  <c r="AD25" i="12"/>
  <c r="AI16" i="12"/>
  <c r="AJ16" i="12"/>
</calcChain>
</file>

<file path=xl/connections.xml><?xml version="1.0" encoding="utf-8"?>
<connections xmlns="http://schemas.openxmlformats.org/spreadsheetml/2006/main">
  <connection id="1" name="CameraData" type="4" refreshedVersion="0" background="1">
    <webPr xml="1" sourceData="1" url="D:\DARV\DARV\Resources\DataCapturing\CameraData.xml" htmlTables="1" htmlFormat="all"/>
  </connection>
  <connection id="2" name="CameraData1" type="4" refreshedVersion="0" background="1">
    <webPr xml="1" sourceData="1" url="D:\DARV\DARV\Resources\DataCapturing11_06_2014_10_20_19\CameraData.xml" htmlTables="1" htmlFormat="all"/>
  </connection>
  <connection id="3" name="IMUData" type="4" refreshedVersion="0" background="1">
    <webPr xml="1" sourceData="1" url="D:\DARV\DARV\Resources\DataCapturing\IMUData.xml" htmlTables="1" htmlFormat="all"/>
  </connection>
  <connection id="4" name="IMUData1" type="4" refreshedVersion="0" background="1">
    <webPr xml="1" sourceData="1" url="D:\DARV\DARV\Resources\DataCapturing11_06_2014_10_20_19\IMUData.xml" htmlTables="1" htmlFormat="all"/>
  </connection>
  <connection id="5" name="MarkerData0" type="4" refreshedVersion="0" background="1">
    <webPr xml="1" sourceData="1" url="D:\DARV\DARV\Resources\DataCapturing\MarkerData0.xml" htmlTables="1" htmlFormat="all"/>
  </connection>
  <connection id="6" name="MarkerData01" type="4" refreshedVersion="0" background="1">
    <webPr xml="1" sourceData="1" url="D:\DARV\DARV\Resources\DataCapturing11_06_2014_10_20_19\MarkerData0.xml" htmlTables="1" htmlFormat="all"/>
  </connection>
  <connection id="7" name="MarkerData1" type="4" refreshedVersion="0" background="1">
    <webPr xml="1" sourceData="1" url="D:\DARV\DARV\Resources\DataCapturing\MarkerData1.xml" htmlTables="1" htmlFormat="all"/>
  </connection>
  <connection id="8" name="MarkerData11" type="4" refreshedVersion="0" background="1">
    <webPr xml="1" sourceData="1" url="D:\DARV\DARV\Resources\DataCapturing11_06_2014_10_20_19\MarkerData1.xml" htmlTables="1" htmlFormat="all"/>
  </connection>
  <connection id="9" name="MarkerData2" type="4" refreshedVersion="0" background="1">
    <webPr xml="1" sourceData="1" url="D:\DARV\DARV\Resources\DataCapturing\MarkerData2.xml" htmlTables="1" htmlFormat="all"/>
  </connection>
  <connection id="10" name="MarkerData21" type="4" refreshedVersion="0" background="1">
    <webPr xml="1" sourceData="1" url="D:\DARV\DARV\Resources\DataCapturing11_06_2014_10_20_19\MarkerData2.xml" htmlTables="1" htmlFormat="all"/>
  </connection>
  <connection id="11" name="MarkerData3" type="4" refreshedVersion="0" background="1">
    <webPr xml="1" sourceData="1" url="D:\DARV\DARV\Resources\DataCapturing\MarkerData3.xml" htmlTables="1" htmlFormat="all"/>
  </connection>
  <connection id="12" name="MarkerData31" type="4" refreshedVersion="0" background="1">
    <webPr xml="1" sourceData="1" url="D:\DARV\DARV\Resources\DataCapturing11_06_2014_10_20_19\MarkerData3.xml" htmlTables="1" htmlFormat="all"/>
  </connection>
  <connection id="13" name="MarkerData4" type="4" refreshedVersion="0" background="1">
    <webPr xml="1" sourceData="1" url="D:\DARV\DARV\Resources\DataCapturing\MarkerData4.xml" htmlTables="1" htmlFormat="all"/>
  </connection>
  <connection id="14" name="MarkerData41" type="4" refreshedVersion="0" background="1">
    <webPr xml="1" sourceData="1" url="D:\DARV\DARV\Resources\DataCapturing11_06_2014_10_20_19\MarkerData4.xml" htmlTables="1" htmlFormat="all"/>
  </connection>
  <connection id="15" name="MetaData" type="4" refreshedVersion="0" background="1">
    <webPr xml="1" sourceData="1" url="D:\DARV\DARV\Resources\DataCapturing11_06_2014_10_20_19\MetaData.xml" htmlTables="1" htmlFormat="all"/>
  </connection>
  <connection id="16" name="ReferenceData" type="4" refreshedVersion="0" background="1">
    <webPr xml="1" sourceData="1" url="D:\DARV\DARV\Resources\DataCapturing\ReferenceData.xml" htmlTables="1" htmlFormat="all"/>
  </connection>
  <connection id="17" name="ReferenceData1" type="4" refreshedVersion="0" background="1">
    <webPr xml="1" sourceData="1" url="D:\DARV\DARV\Resources\DataCapturing11_06_2014_10_20_19\ReferenceData.xml" htmlTables="1" htmlFormat="all"/>
  </connection>
</connections>
</file>

<file path=xl/sharedStrings.xml><?xml version="1.0" encoding="utf-8"?>
<sst xmlns="http://schemas.openxmlformats.org/spreadsheetml/2006/main" count="244" uniqueCount="136">
  <si>
    <t>timeStamp</t>
  </si>
  <si>
    <t>Quality</t>
  </si>
  <si>
    <t>X</t>
  </si>
  <si>
    <t>Y</t>
  </si>
  <si>
    <t>Z</t>
  </si>
  <si>
    <t>Yaw</t>
  </si>
  <si>
    <t>Pitch</t>
  </si>
  <si>
    <t>Roll</t>
  </si>
  <si>
    <t>newMarker</t>
  </si>
  <si>
    <t>Connected</t>
  </si>
  <si>
    <t>Accelm-s2</t>
  </si>
  <si>
    <t>InstantAccelm-s2</t>
  </si>
  <si>
    <t>AccelX</t>
  </si>
  <si>
    <t>AccelY</t>
  </si>
  <si>
    <t>AccelZ</t>
  </si>
  <si>
    <t>Tracked</t>
  </si>
  <si>
    <t>AreaPx</t>
  </si>
  <si>
    <t>WidthPx</t>
  </si>
  <si>
    <t>HeigthPx</t>
  </si>
  <si>
    <t>CameraSpeedm-s</t>
  </si>
  <si>
    <t>CameraAccelm-s2</t>
  </si>
  <si>
    <t>Diff to Ref</t>
  </si>
  <si>
    <t>Speed km/h</t>
  </si>
  <si>
    <t>AreaPx - NONE</t>
  </si>
  <si>
    <t>AreaPx - None</t>
  </si>
  <si>
    <t>Diff to Ref Smooth</t>
  </si>
  <si>
    <t>_ys_cpz</t>
  </si>
  <si>
    <t>_xs_cpz</t>
  </si>
  <si>
    <t>_ys_cpy</t>
  </si>
  <si>
    <t>_xs_cpy</t>
  </si>
  <si>
    <t>_ys_cpx</t>
  </si>
  <si>
    <t>_xs_cpx</t>
  </si>
  <si>
    <t>ys</t>
  </si>
  <si>
    <t>xs</t>
  </si>
  <si>
    <t>z norm</t>
  </si>
  <si>
    <t>y norm</t>
  </si>
  <si>
    <t>x norm</t>
  </si>
  <si>
    <t>z drop lines</t>
  </si>
  <si>
    <t>4th dimension</t>
  </si>
  <si>
    <t>z-value</t>
  </si>
  <si>
    <t>y-value</t>
  </si>
  <si>
    <t>x-value</t>
  </si>
  <si>
    <t>labels</t>
  </si>
  <si>
    <t>cut plane z</t>
  </si>
  <si>
    <t>cut plane y</t>
  </si>
  <si>
    <t>cut plane x</t>
  </si>
  <si>
    <t>screen</t>
  </si>
  <si>
    <t>norm</t>
  </si>
  <si>
    <t>cp normalised position</t>
  </si>
  <si>
    <t>cut planes</t>
  </si>
  <si>
    <t>tsn normalised tick mark step width</t>
  </si>
  <si>
    <t>shift y</t>
  </si>
  <si>
    <t>shift x</t>
  </si>
  <si>
    <t>zoom</t>
  </si>
  <si>
    <t>ftn normalised location first tick mark</t>
  </si>
  <si>
    <t>plane 2</t>
  </si>
  <si>
    <t>plane 1</t>
  </si>
  <si>
    <t>tx number of tick marks</t>
  </si>
  <si>
    <t>cut plane z frame</t>
  </si>
  <si>
    <t>cut plane y frame</t>
  </si>
  <si>
    <t>cut plane x frame</t>
  </si>
  <si>
    <t>cut plane frame</t>
  </si>
  <si>
    <t>ft location first tick mark</t>
  </si>
  <si>
    <t>ts tick mark step width</t>
  </si>
  <si>
    <t>fract</t>
  </si>
  <si>
    <t>tick marks</t>
  </si>
  <si>
    <t>to-scale-ratios</t>
  </si>
  <si>
    <t>cut plane XY</t>
  </si>
  <si>
    <t>range</t>
  </si>
  <si>
    <t>cut plane XZ</t>
  </si>
  <si>
    <t>min</t>
  </si>
  <si>
    <t>cut plane YZ</t>
  </si>
  <si>
    <t>data normalisation</t>
  </si>
  <si>
    <t>rot 2</t>
  </si>
  <si>
    <t>planes</t>
  </si>
  <si>
    <t>rot 1</t>
  </si>
  <si>
    <t>angles</t>
  </si>
  <si>
    <t>cos a</t>
  </si>
  <si>
    <t>rotate z</t>
  </si>
  <si>
    <t>sin a</t>
  </si>
  <si>
    <t>rotate y</t>
  </si>
  <si>
    <t>rotation matrix</t>
  </si>
  <si>
    <t>rotate x</t>
  </si>
  <si>
    <t>ys_cage</t>
  </si>
  <si>
    <t>xs_cage</t>
  </si>
  <si>
    <t>z</t>
  </si>
  <si>
    <t>y</t>
  </si>
  <si>
    <t>x</t>
  </si>
  <si>
    <t>ysz</t>
  </si>
  <si>
    <t>xsz</t>
  </si>
  <si>
    <t>tick label z</t>
  </si>
  <si>
    <t xml:space="preserve">tmz z </t>
  </si>
  <si>
    <t>vectzc</t>
  </si>
  <si>
    <t>ysy</t>
  </si>
  <si>
    <t>xsy</t>
  </si>
  <si>
    <t>tick label y</t>
  </si>
  <si>
    <t>tmy y</t>
  </si>
  <si>
    <t>vectyc</t>
  </si>
  <si>
    <t>ysx</t>
  </si>
  <si>
    <t>xsx</t>
  </si>
  <si>
    <t>tick label x</t>
  </si>
  <si>
    <t>tmx x</t>
  </si>
  <si>
    <t>vectxc</t>
  </si>
  <si>
    <t>_tmz_x</t>
  </si>
  <si>
    <t>_tmz_y</t>
  </si>
  <si>
    <t>vect</t>
  </si>
  <si>
    <t>cage</t>
  </si>
  <si>
    <t xml:space="preserve"> &lt;- array formula!</t>
  </si>
  <si>
    <t>data points</t>
  </si>
  <si>
    <t>_tmy_z</t>
  </si>
  <si>
    <t>_tmy_x</t>
  </si>
  <si>
    <t>_tmx_z</t>
  </si>
  <si>
    <t>_tmx_y</t>
  </si>
  <si>
    <t>tick mark</t>
  </si>
  <si>
    <t>FPS</t>
  </si>
  <si>
    <t>Distance</t>
  </si>
  <si>
    <t>Viewangle</t>
  </si>
  <si>
    <t>Time</t>
  </si>
  <si>
    <t>Time MS</t>
  </si>
  <si>
    <t>CameraX</t>
  </si>
  <si>
    <t>CameraY</t>
  </si>
  <si>
    <t>CameraZ</t>
  </si>
  <si>
    <t>CameraYaw</t>
  </si>
  <si>
    <t>CameraPitch</t>
  </si>
  <si>
    <t>CameraRoll</t>
  </si>
  <si>
    <t>CameraAccelm-s3</t>
  </si>
  <si>
    <t>11-5-114</t>
  </si>
  <si>
    <t>10:20:19</t>
  </si>
  <si>
    <t>ManyCam Virtual Webcam</t>
  </si>
  <si>
    <t>VUZIX's IMU-Manager</t>
  </si>
  <si>
    <t>Diagramme der Aufzeichnung</t>
  </si>
  <si>
    <t>Kameradaten</t>
  </si>
  <si>
    <t>Auflösung</t>
  </si>
  <si>
    <t>Name</t>
  </si>
  <si>
    <t>IMU-Ansteuerung:</t>
  </si>
  <si>
    <t>Würfelposition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</si>
</sst>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{0\}"/>
  </numFmts>
  <fonts count="8">
    <font>
      <sz val="11"/>
      <color theme="1"/>
      <name val="Calibri"/>
      <family val="2"/>
      <scheme val="minor"/>
    </font>
    <font>
      <sz val="10"/>
      <name val="Verdana"/>
      <family val="2"/>
    </font>
    <font>
      <sz val="10"/>
      <color indexed="60"/>
      <name val="Verdana"/>
      <family val="2"/>
    </font>
    <font>
      <b/>
      <sz val="14"/>
      <name val="Verdana"/>
      <family val="2"/>
    </font>
    <font>
      <b/>
      <sz val="10"/>
      <name val="Verdana"/>
      <family val="2"/>
    </font>
    <font>
      <i/>
      <sz val="10"/>
      <color indexed="60"/>
      <name val="Verdana"/>
      <family val="2"/>
    </font>
    <font>
      <sz val="10"/>
      <color indexed="12"/>
      <name val="Verdana"/>
      <family val="2"/>
    </font>
    <font>
      <sz val="10"/>
      <color rgb="FF000000"/>
      <name val="Geneva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84">
    <xf numFmtId="0" fontId="0" fillId="0" borderId="0" xfId="0"/>
    <xf numFmtId="0" fontId="0" fillId="0" borderId="0" xfId="0" applyNumberFormat="1"/>
    <xf numFmtId="0" fontId="1" fillId="0" borderId="0" xfId="1"/>
    <xf numFmtId="0" fontId="1" fillId="0" borderId="0" xfId="1" applyFill="1"/>
    <xf numFmtId="0" fontId="1" fillId="0" borderId="0" xfId="1" applyBorder="1"/>
    <xf numFmtId="0" fontId="1" fillId="2" borderId="0" xfId="1" applyFont="1" applyFill="1" applyAlignment="1"/>
    <xf numFmtId="0" fontId="2" fillId="3" borderId="0" xfId="1" applyNumberFormat="1" applyFont="1" applyFill="1" applyBorder="1" applyAlignment="1" applyProtection="1"/>
    <xf numFmtId="0" fontId="1" fillId="0" borderId="0" xfId="1" applyFont="1"/>
    <xf numFmtId="0" fontId="2" fillId="3" borderId="1" xfId="1" applyNumberFormat="1" applyFont="1" applyFill="1" applyBorder="1" applyAlignment="1" applyProtection="1"/>
    <xf numFmtId="0" fontId="2" fillId="3" borderId="2" xfId="1" applyNumberFormat="1" applyFont="1" applyFill="1" applyBorder="1" applyAlignment="1" applyProtection="1"/>
    <xf numFmtId="0" fontId="1" fillId="0" borderId="3" xfId="1" quotePrefix="1" applyNumberFormat="1" applyBorder="1"/>
    <xf numFmtId="0" fontId="1" fillId="0" borderId="4" xfId="1" quotePrefix="1" applyNumberFormat="1" applyBorder="1"/>
    <xf numFmtId="0" fontId="1" fillId="0" borderId="3" xfId="1" applyBorder="1"/>
    <xf numFmtId="0" fontId="1" fillId="0" borderId="4" xfId="1" applyBorder="1"/>
    <xf numFmtId="0" fontId="1" fillId="0" borderId="0" xfId="1" applyNumberFormat="1"/>
    <xf numFmtId="0" fontId="1" fillId="0" borderId="3" xfId="1" applyFont="1" applyBorder="1"/>
    <xf numFmtId="0" fontId="3" fillId="4" borderId="3" xfId="1" applyFont="1" applyFill="1" applyBorder="1"/>
    <xf numFmtId="0" fontId="1" fillId="0" borderId="1" xfId="1" applyFill="1" applyBorder="1"/>
    <xf numFmtId="0" fontId="4" fillId="0" borderId="0" xfId="1" applyFont="1" applyBorder="1"/>
    <xf numFmtId="0" fontId="4" fillId="0" borderId="1" xfId="1" applyFont="1" applyBorder="1"/>
    <xf numFmtId="0" fontId="4" fillId="0" borderId="2" xfId="1" applyFont="1" applyBorder="1"/>
    <xf numFmtId="0" fontId="4" fillId="0" borderId="0" xfId="1" applyFont="1"/>
    <xf numFmtId="0" fontId="1" fillId="0" borderId="2" xfId="1" applyBorder="1"/>
    <xf numFmtId="0" fontId="1" fillId="0" borderId="0" xfId="1" applyFill="1" applyBorder="1"/>
    <xf numFmtId="0" fontId="2" fillId="0" borderId="5" xfId="1" applyFont="1" applyFill="1" applyBorder="1"/>
    <xf numFmtId="0" fontId="2" fillId="0" borderId="3" xfId="1" applyFont="1" applyFill="1" applyBorder="1"/>
    <xf numFmtId="0" fontId="1" fillId="0" borderId="5" xfId="1" applyFill="1" applyBorder="1" applyAlignment="1">
      <alignment horizontal="center"/>
    </xf>
    <xf numFmtId="0" fontId="1" fillId="0" borderId="3" xfId="1" applyFill="1" applyBorder="1" applyAlignment="1">
      <alignment horizontal="center"/>
    </xf>
    <xf numFmtId="0" fontId="1" fillId="0" borderId="4" xfId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0" fontId="2" fillId="0" borderId="0" xfId="1" applyFont="1" applyFill="1"/>
    <xf numFmtId="0" fontId="1" fillId="0" borderId="1" xfId="1" applyFill="1" applyBorder="1" applyAlignment="1">
      <alignment horizontal="center"/>
    </xf>
    <xf numFmtId="0" fontId="1" fillId="0" borderId="0" xfId="1" applyFill="1" applyBorder="1" applyAlignment="1">
      <alignment horizontal="center"/>
    </xf>
    <xf numFmtId="0" fontId="1" fillId="0" borderId="2" xfId="1" applyFill="1" applyBorder="1" applyAlignment="1">
      <alignment horizontal="center"/>
    </xf>
    <xf numFmtId="0" fontId="5" fillId="0" borderId="1" xfId="1" applyFont="1" applyFill="1" applyBorder="1"/>
    <xf numFmtId="0" fontId="5" fillId="0" borderId="2" xfId="1" applyFont="1" applyFill="1" applyBorder="1"/>
    <xf numFmtId="0" fontId="1" fillId="0" borderId="5" xfId="1" applyFont="1" applyFill="1" applyBorder="1" applyAlignment="1">
      <alignment horizontal="center"/>
    </xf>
    <xf numFmtId="0" fontId="1" fillId="0" borderId="4" xfId="1" applyFont="1" applyFill="1" applyBorder="1" applyAlignment="1">
      <alignment horizontal="center"/>
    </xf>
    <xf numFmtId="0" fontId="1" fillId="0" borderId="1" xfId="1" applyFont="1" applyFill="1" applyBorder="1" applyAlignment="1">
      <alignment horizontal="center"/>
    </xf>
    <xf numFmtId="0" fontId="1" fillId="0" borderId="2" xfId="1" applyFont="1" applyFill="1" applyBorder="1" applyAlignment="1">
      <alignment horizontal="center"/>
    </xf>
    <xf numFmtId="0" fontId="2" fillId="0" borderId="4" xfId="1" applyFont="1" applyFill="1" applyBorder="1"/>
    <xf numFmtId="0" fontId="1" fillId="0" borderId="2" xfId="1" applyFill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1" fillId="0" borderId="1" xfId="1" applyBorder="1" applyAlignment="1">
      <alignment horizontal="center"/>
    </xf>
    <xf numFmtId="0" fontId="1" fillId="0" borderId="2" xfId="1" applyBorder="1" applyAlignment="1">
      <alignment horizontal="center"/>
    </xf>
    <xf numFmtId="0" fontId="1" fillId="0" borderId="0" xfId="1" applyAlignment="1">
      <alignment horizontal="right"/>
    </xf>
    <xf numFmtId="0" fontId="1" fillId="0" borderId="6" xfId="1" applyFill="1" applyBorder="1"/>
    <xf numFmtId="0" fontId="4" fillId="0" borderId="7" xfId="1" applyFont="1" applyBorder="1"/>
    <xf numFmtId="0" fontId="4" fillId="0" borderId="6" xfId="1" applyFont="1" applyBorder="1"/>
    <xf numFmtId="0" fontId="4" fillId="0" borderId="8" xfId="1" applyFont="1" applyBorder="1"/>
    <xf numFmtId="0" fontId="1" fillId="0" borderId="0" xfId="1" applyFont="1" applyFill="1"/>
    <xf numFmtId="0" fontId="5" fillId="0" borderId="5" xfId="1" applyFont="1" applyFill="1" applyBorder="1"/>
    <xf numFmtId="0" fontId="5" fillId="0" borderId="3" xfId="1" applyFont="1" applyFill="1" applyBorder="1"/>
    <xf numFmtId="0" fontId="1" fillId="0" borderId="3" xfId="1" applyFont="1" applyFill="1" applyBorder="1" applyAlignment="1">
      <alignment horizontal="center"/>
    </xf>
    <xf numFmtId="0" fontId="5" fillId="0" borderId="0" xfId="1" applyFont="1" applyFill="1" applyBorder="1"/>
    <xf numFmtId="0" fontId="1" fillId="0" borderId="0" xfId="1" applyFont="1" applyFill="1" applyBorder="1" applyAlignment="1">
      <alignment horizontal="center"/>
    </xf>
    <xf numFmtId="0" fontId="2" fillId="0" borderId="0" xfId="1" applyFont="1"/>
    <xf numFmtId="0" fontId="1" fillId="0" borderId="5" xfId="1" applyFill="1" applyBorder="1"/>
    <xf numFmtId="0" fontId="1" fillId="0" borderId="3" xfId="1" applyFill="1" applyBorder="1"/>
    <xf numFmtId="0" fontId="1" fillId="0" borderId="4" xfId="1" applyFill="1" applyBorder="1"/>
    <xf numFmtId="0" fontId="1" fillId="0" borderId="7" xfId="1" applyFill="1" applyBorder="1"/>
    <xf numFmtId="0" fontId="1" fillId="0" borderId="8" xfId="1" applyFill="1" applyBorder="1"/>
    <xf numFmtId="0" fontId="2" fillId="0" borderId="6" xfId="1" applyFont="1" applyFill="1" applyBorder="1"/>
    <xf numFmtId="0" fontId="2" fillId="0" borderId="7" xfId="1" applyFont="1" applyFill="1" applyBorder="1"/>
    <xf numFmtId="0" fontId="2" fillId="0" borderId="8" xfId="1" applyFont="1" applyFill="1" applyBorder="1"/>
    <xf numFmtId="0" fontId="1" fillId="0" borderId="6" xfId="1" applyFill="1" applyBorder="1" applyAlignment="1">
      <alignment horizontal="center"/>
    </xf>
    <xf numFmtId="0" fontId="1" fillId="0" borderId="7" xfId="1" applyFill="1" applyBorder="1" applyAlignment="1">
      <alignment horizontal="center"/>
    </xf>
    <xf numFmtId="0" fontId="1" fillId="0" borderId="8" xfId="1" applyFill="1" applyBorder="1" applyAlignment="1">
      <alignment horizontal="center"/>
    </xf>
    <xf numFmtId="0" fontId="1" fillId="0" borderId="1" xfId="1" applyBorder="1"/>
    <xf numFmtId="0" fontId="1" fillId="0" borderId="0" xfId="1" applyBorder="1" applyAlignment="1">
      <alignment horizontal="center"/>
    </xf>
    <xf numFmtId="0" fontId="1" fillId="0" borderId="9" xfId="1" applyBorder="1"/>
    <xf numFmtId="0" fontId="1" fillId="0" borderId="10" xfId="1" applyBorder="1"/>
    <xf numFmtId="0" fontId="1" fillId="0" borderId="10" xfId="1" applyFill="1" applyBorder="1"/>
    <xf numFmtId="0" fontId="1" fillId="0" borderId="11" xfId="1" applyFill="1" applyBorder="1"/>
    <xf numFmtId="0" fontId="1" fillId="0" borderId="9" xfId="1" applyFill="1" applyBorder="1"/>
    <xf numFmtId="164" fontId="2" fillId="0" borderId="7" xfId="1" applyNumberFormat="1" applyFont="1" applyFill="1" applyBorder="1" applyAlignment="1">
      <alignment horizontal="center"/>
    </xf>
    <xf numFmtId="0" fontId="6" fillId="0" borderId="0" xfId="1" applyFont="1"/>
    <xf numFmtId="0" fontId="1" fillId="0" borderId="0" xfId="1" applyAlignment="1">
      <alignment wrapText="1"/>
    </xf>
    <xf numFmtId="0" fontId="1" fillId="0" borderId="0" xfId="1" applyAlignment="1"/>
    <xf numFmtId="0" fontId="0" fillId="0" borderId="0" xfId="1" applyFont="1" applyFill="1"/>
    <xf numFmtId="49" fontId="0" fillId="0" borderId="0" xfId="0" applyNumberFormat="1"/>
  </cellXfs>
  <cellStyles count="2">
    <cellStyle name="Standard" xfId="0" builtinId="0"/>
    <cellStyle name="Standard 2" xfId="1"/>
  </cellStyles>
  <dxfs count="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ameraData">
        <xsd:complexType>
          <xsd:sequence minOccurs="0">
            <xsd:element minOccurs="0" maxOccurs="unbounded" nillable="true" name="entry" form="unqualified">
              <xsd:complexType>
                <xsd:sequence minOccurs="0">
                  <xsd:element minOccurs="0" nillable="true" type="xsd:integer" name="timeStamp" form="unqualified"/>
                  <xsd:element minOccurs="0" nillable="true" type="xsd:integer" name="Quality" form="unqualified"/>
                  <xsd:element minOccurs="0" nillable="true" type="xsd:double" name="X" form="unqualified"/>
                  <xsd:element minOccurs="0" nillable="true" type="xsd:double" name="Y" form="unqualified"/>
                  <xsd:element minOccurs="0" nillable="true" type="xsd:double" name="Z" form="unqualified"/>
                  <xsd:element minOccurs="0" nillable="true" type="xsd:double" name="Yaw" form="unqualified"/>
                  <xsd:element minOccurs="0" nillable="true" type="xsd:double" name="Pitch" form="unqualified"/>
                  <xsd:element minOccurs="0" nillable="true" type="xsd:double" name="Roll" form="unqualified"/>
                  <xsd:element minOccurs="0" nillable="true" type="xsd:integer" name="newMarker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IMUData">
        <xsd:complexType>
          <xsd:sequence minOccurs="0">
            <xsd:element minOccurs="0" maxOccurs="unbounded" nillable="true" name="entry" form="unqualified">
              <xsd:complexType>
                <xsd:sequence minOccurs="0">
                  <xsd:element minOccurs="0" nillable="true" type="xsd:integer" name="timeStamp" form="unqualified"/>
                  <xsd:element minOccurs="0" nillable="true" type="xsd:double" name="Yaw" form="unqualified"/>
                  <xsd:element minOccurs="0" nillable="true" type="xsd:double" name="Pitch" form="unqualified"/>
                  <xsd:element minOccurs="0" nillable="true" type="xsd:double" name="Roll" form="unqualified"/>
                  <xsd:element minOccurs="0" nillable="true" type="xsd:double" name="Accelm-s2" form="unqualified"/>
                  <xsd:element minOccurs="0" nillable="true" type="xsd:double" name="InstantAccelm-s2" form="unqualified"/>
                  <xsd:element minOccurs="0" nillable="true" type="xsd:double" name="AccelX" form="unqualified"/>
                  <xsd:element minOccurs="0" nillable="true" type="xsd:double" name="AccelY" form="unqualified"/>
                  <xsd:element minOccurs="0" nillable="true" type="xsd:double" name="AccelZ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arkerData0">
        <xsd:complexType>
          <xsd:sequence minOccurs="0">
            <xsd:element minOccurs="0" maxOccurs="unbounded" nillable="true" name="entry" form="unqualified">
              <xsd:complexType>
                <xsd:sequence minOccurs="0">
                  <xsd:element minOccurs="0" nillable="true" type="xsd:integer" name="timeStamp" form="unqualified"/>
                  <xsd:element minOccurs="0" nillable="true" type="xsd:integer" name="Tracked" form="unqualified"/>
                  <xsd:element minOccurs="0" nillable="true" type="xsd:integer" name="X" form="unqualified"/>
                  <xsd:element minOccurs="0" nillable="true" type="xsd:integer" name="Y" form="unqualified"/>
                  <xsd:element minOccurs="0" nillable="true" type="xsd:integer" name="Z" form="unqualified"/>
                  <xsd:element minOccurs="0" nillable="true" type="xsd:integer" name="Yaw" form="unqualified"/>
                  <xsd:element minOccurs="0" nillable="true" type="xsd:integer" name="Pitch" form="unqualified"/>
                  <xsd:element minOccurs="0" nillable="true" type="xsd:integer" name="Roll" form="unqualified"/>
                  <xsd:element minOccurs="0" nillable="true" type="xsd:integer" name="AreaPx" form="unqualified"/>
                  <xsd:element minOccurs="0" nillable="true" type="xsd:integer" name="WidthPx" form="unqualified"/>
                  <xsd:element minOccurs="0" nillable="true" type="xsd:integer" name="HeigthPx" form="unqualified"/>
                  <xsd:element minOccurs="0" nillable="true" type="xsd:integer" name="CameraSpeedm-s" form="unqualified"/>
                  <xsd:element minOccurs="0" nillable="true" type="xsd:integer" name="CameraAccelm-s2" form="unqualified"/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arkerData1">
        <xsd:complexType>
          <xsd:sequence minOccurs="0">
            <xsd:element minOccurs="0" maxOccurs="unbounded" nillable="true" name="entry" form="unqualified">
              <xsd:complexType>
                <xsd:sequence minOccurs="0">
                  <xsd:element minOccurs="0" nillable="true" type="xsd:integer" name="timeStamp" form="unqualified"/>
                  <xsd:element minOccurs="0" nillable="true" type="xsd:integer" name="Tracked" form="unqualified"/>
                  <xsd:element minOccurs="0" nillable="true" type="xsd:double" name="X" form="unqualified"/>
                  <xsd:element minOccurs="0" nillable="true" type="xsd:double" name="Y" form="unqualified"/>
                  <xsd:element minOccurs="0" nillable="true" type="xsd:double" name="Z" form="unqualified"/>
                  <xsd:element minOccurs="0" nillable="true" type="xsd:double" name="Yaw" form="unqualified"/>
                  <xsd:element minOccurs="0" nillable="true" type="xsd:double" name="Pitch" form="unqualified"/>
                  <xsd:element minOccurs="0" nillable="true" type="xsd:double" name="Roll" form="unqualified"/>
                  <xsd:element minOccurs="0" nillable="true" type="xsd:integer" name="AreaPx" form="unqualified"/>
                  <xsd:element minOccurs="0" nillable="true" type="xsd:integer" name="WidthPx" form="unqualified"/>
                  <xsd:element minOccurs="0" nillable="true" type="xsd:integer" name="HeigthPx" form="unqualified"/>
                  <xsd:element minOccurs="0" nillable="true" type="xsd:double" name="CameraSpeedm-s" form="unqualified"/>
                  <xsd:element minOccurs="0" nillable="true" type="xsd:integer" name="CameraAccelm-s2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arkerData2">
        <xsd:complexType>
          <xsd:sequence minOccurs="0">
            <xsd:element minOccurs="0" maxOccurs="unbounded" nillable="true" name="entry" form="unqualified">
              <xsd:complexType>
                <xsd:sequence minOccurs="0">
                  <xsd:element minOccurs="0" nillable="true" type="xsd:integer" name="timeStamp" form="unqualified"/>
                  <xsd:element minOccurs="0" nillable="true" type="xsd:integer" name="Tracked" form="unqualified"/>
                  <xsd:element minOccurs="0" nillable="true" type="xsd:integer" name="X" form="unqualified"/>
                  <xsd:element minOccurs="0" nillable="true" type="xsd:integer" name="Y" form="unqualified"/>
                  <xsd:element minOccurs="0" nillable="true" type="xsd:integer" name="Z" form="unqualified"/>
                  <xsd:element minOccurs="0" nillable="true" type="xsd:integer" name="Yaw" form="unqualified"/>
                  <xsd:element minOccurs="0" nillable="true" type="xsd:integer" name="Pitch" form="unqualified"/>
                  <xsd:element minOccurs="0" nillable="true" type="xsd:integer" name="Roll" form="unqualified"/>
                  <xsd:element minOccurs="0" nillable="true" type="xsd:integer" name="AreaPx" form="unqualified"/>
                  <xsd:element minOccurs="0" nillable="true" type="xsd:integer" name="WidthPx" form="unqualified"/>
                  <xsd:element minOccurs="0" nillable="true" type="xsd:integer" name="HeigthPx" form="unqualified"/>
                  <xsd:element minOccurs="0" nillable="true" type="xsd:integer" name="CameraSpeedm-s" form="unqualified"/>
                  <xsd:element minOccurs="0" nillable="true" type="xsd:integer" name="CameraAccelm-s2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arkerData3">
        <xsd:complexType>
          <xsd:sequence minOccurs="0">
            <xsd:element minOccurs="0" maxOccurs="unbounded" nillable="true" name="entry" form="unqualified">
              <xsd:complexType>
                <xsd:sequence minOccurs="0">
                  <xsd:element minOccurs="0" nillable="true" type="xsd:integer" name="timeStamp" form="unqualified"/>
                  <xsd:element minOccurs="0" nillable="true" type="xsd:integer" name="Tracked" form="unqualified"/>
                  <xsd:element minOccurs="0" nillable="true" type="xsd:double" name="X" form="unqualified"/>
                  <xsd:element minOccurs="0" nillable="true" type="xsd:double" name="Y" form="unqualified"/>
                  <xsd:element minOccurs="0" nillable="true" type="xsd:double" name="Z" form="unqualified"/>
                  <xsd:element minOccurs="0" nillable="true" type="xsd:double" name="Yaw" form="unqualified"/>
                  <xsd:element minOccurs="0" nillable="true" type="xsd:double" name="Pitch" form="unqualified"/>
                  <xsd:element minOccurs="0" nillable="true" type="xsd:double" name="Roll" form="unqualified"/>
                  <xsd:element minOccurs="0" nillable="true" type="xsd:integer" name="AreaPx" form="unqualified"/>
                  <xsd:element minOccurs="0" nillable="true" type="xsd:integer" name="WidthPx" form="unqualified"/>
                  <xsd:element minOccurs="0" nillable="true" type="xsd:integer" name="HeigthPx" form="unqualified"/>
                  <xsd:element minOccurs="0" nillable="true" type="xsd:double" name="CameraSpeedm-s" form="unqualified"/>
                  <xsd:element minOccurs="0" nillable="true" type="xsd:integer" name="CameraAccelm-s2" form="unqualified"/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arkerData4">
        <xsd:complexType>
          <xsd:sequence minOccurs="0">
            <xsd:element minOccurs="0" maxOccurs="unbounded" nillable="true" name="entry" form="unqualified">
              <xsd:complexType>
                <xsd:sequence minOccurs="0">
                  <xsd:element minOccurs="0" nillable="true" type="xsd:integer" name="timeStamp" form="unqualified"/>
                  <xsd:element minOccurs="0" nillable="true" type="xsd:integer" name="Tracked" form="unqualified"/>
                  <xsd:element minOccurs="0" nillable="true" type="xsd:double" name="X" form="unqualified"/>
                  <xsd:element minOccurs="0" nillable="true" type="xsd:double" name="Y" form="unqualified"/>
                  <xsd:element minOccurs="0" nillable="true" type="xsd:double" name="Z" form="unqualified"/>
                  <xsd:element minOccurs="0" nillable="true" type="xsd:double" name="Yaw" form="unqualified"/>
                  <xsd:element minOccurs="0" nillable="true" type="xsd:double" name="Pitch" form="unqualified"/>
                  <xsd:element minOccurs="0" nillable="true" type="xsd:double" name="Roll" form="unqualified"/>
                  <xsd:element minOccurs="0" nillable="true" type="xsd:double" name="AreaPx" form="unqualified"/>
                  <xsd:element minOccurs="0" nillable="true" type="xsd:double" name="WidthPx" form="unqualified"/>
                  <xsd:element minOccurs="0" nillable="true" type="xsd:double" name="HeigthPx" form="unqualified"/>
                  <xsd:element minOccurs="0" nillable="true" type="xsd:double" name="CameraSpeedm-s" form="unqualified"/>
                  <xsd:element minOccurs="0" nillable="true" type="xsd:double" name="CameraAccelm-s2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eferenceData">
        <xsd:complexType>
          <xsd:sequence minOccurs="0">
            <xsd:element minOccurs="0" maxOccurs="unbounded" nillable="true" name="entry" form="unqualified">
              <xsd:complexType>
                <xsd:sequence minOccurs="0">
                  <xsd:element minOccurs="0" nillable="true" type="xsd:integer" name="timeStamp" form="unqualified"/>
                  <xsd:element minOccurs="0" nillable="true" type="xsd:integer" name="Connected" form="unqualified"/>
                  <xsd:element minOccurs="0" nillable="true" type="xsd:integer" name="X" form="unqualified"/>
                  <xsd:element minOccurs="0" nillable="true" type="xsd:integer" name="Y" form="unqualified"/>
                  <xsd:element minOccurs="0" nillable="true" type="xsd:integer" name="Z" form="unqualified"/>
                  <xsd:element minOccurs="0" nillable="true" type="xsd:integer" name="Yaw" form="unqualified"/>
                  <xsd:element minOccurs="0" nillable="true" type="xsd:integer" name="Pitch" form="unqualified"/>
                  <xsd:element minOccurs="0" nillable="true" type="xsd:integer" name="Roll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CameraData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type="xsd:integer" name="time" form="unqualified"/>
                  <xsd:element minOccurs="0" maxOccurs="unbounded" nillable="true" name="entry" form="unqualified">
                    <xsd:complexType>
                      <xsd:sequence minOccurs="0">
                        <xsd:element minOccurs="0" nillable="true" type="xsd:integer" name="timeStamp" form="unqualified"/>
                        <xsd:element minOccurs="0" nillable="true" type="xsd:integer" name="Quality" form="unqualified"/>
                        <xsd:element minOccurs="0" nillable="true" type="xsd:double" name="X" form="unqualified"/>
                        <xsd:element minOccurs="0" nillable="true" type="xsd:integer" name="Y" form="unqualified"/>
                        <xsd:element minOccurs="0" nillable="true" type="xsd:double" name="Z" form="unqualified"/>
                        <xsd:element minOccurs="0" nillable="true" type="xsd:integer" name="Yaw" form="unqualified"/>
                        <xsd:element minOccurs="0" nillable="true" type="xsd:integer" name="Pitch" form="unqualified"/>
                        <xsd:element minOccurs="0" nillable="true" type="xsd:integer" name="Roll" form="unqualified"/>
                        <xsd:element minOccurs="0" nillable="true" type="xsd:integer" name="newMarke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arkerData0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type="xsd:integer" name="time" form="unqualified"/>
                  <xsd:element minOccurs="0" maxOccurs="unbounded" nillable="true" name="entry" form="unqualified">
                    <xsd:complexType>
                      <xsd:sequence minOccurs="0">
                        <xsd:element minOccurs="0" nillable="true" type="xsd:integer" name="timeStamp" form="unqualified"/>
                        <xsd:element minOccurs="0" nillable="true" type="xsd:integer" name="Tracked" form="unqualified"/>
                        <xsd:element minOccurs="0" nillable="true" type="xsd:integer" name="X" form="unqualified"/>
                        <xsd:element minOccurs="0" nillable="true" type="xsd:integer" name="Y" form="unqualified"/>
                        <xsd:element minOccurs="0" nillable="true" type="xsd:integer" name="Z" form="unqualified"/>
                        <xsd:element minOccurs="0" nillable="true" type="xsd:integer" name="Yaw" form="unqualified"/>
                        <xsd:element minOccurs="0" nillable="true" type="xsd:integer" name="Pitch" form="unqualified"/>
                        <xsd:element minOccurs="0" nillable="true" type="xsd:integer" name="Roll" form="unqualified"/>
                        <xsd:element minOccurs="0" nillable="true" type="xsd:integer" name="AreaPx" form="unqualified"/>
                        <xsd:element minOccurs="0" nillable="true" type="xsd:integer" name="WidthPx" form="unqualified"/>
                        <xsd:element minOccurs="0" nillable="true" type="xsd:integer" name="HeigthPx" form="unqualified"/>
                        <xsd:element minOccurs="0" nillable="true" type="xsd:integer" name="CameraSpeedm-s" form="unqualified"/>
                        <xsd:element minOccurs="0" nillable="true" type="xsd:integer" name="CameraAccelm-s2" form="unqualified"/>
                        <xsd:element minOccurs="0" nillable="true" type="xsd:integer" name="CameraX" form="unqualified"/>
                        <xsd:element minOccurs="0" nillable="true" type="xsd:double" name="CameraY" form="unqualified"/>
                        <xsd:element minOccurs="0" nillable="true" type="xsd:double" name="CameraZ" form="unqualified"/>
                        <xsd:element minOccurs="0" nillable="true" type="xsd:integer" name="CameraYaw" form="unqualified"/>
                        <xsd:element minOccurs="0" nillable="true" type="xsd:double" name="CameraPitch" form="unqualified"/>
                        <xsd:element minOccurs="0" nillable="true" type="xsd:integer" name="CameraRoll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arkerData1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type="xsd:integer" name="time" form="unqualified"/>
                  <xsd:element minOccurs="0" maxOccurs="unbounded" nillable="true" name="entry" form="unqualified">
                    <xsd:complexType>
                      <xsd:sequence minOccurs="0">
                        <xsd:element minOccurs="0" nillable="true" type="xsd:integer" name="timeStamp" form="unqualified"/>
                        <xsd:element minOccurs="0" nillable="true" type="xsd:integer" name="Tracked" form="unqualified"/>
                        <xsd:element minOccurs="0" nillable="true" type="xsd:integer" name="X" form="unqualified"/>
                        <xsd:element minOccurs="0" nillable="true" type="xsd:integer" name="Y" form="unqualified"/>
                        <xsd:element minOccurs="0" nillable="true" type="xsd:integer" name="Z" form="unqualified"/>
                        <xsd:element minOccurs="0" nillable="true" type="xsd:integer" name="Yaw" form="unqualified"/>
                        <xsd:element minOccurs="0" nillable="true" type="xsd:integer" name="Pitch" form="unqualified"/>
                        <xsd:element minOccurs="0" nillable="true" type="xsd:integer" name="Roll" form="unqualified"/>
                        <xsd:element minOccurs="0" nillable="true" type="xsd:integer" name="AreaPx" form="unqualified"/>
                        <xsd:element minOccurs="0" nillable="true" type="xsd:integer" name="WidthPx" form="unqualified"/>
                        <xsd:element minOccurs="0" nillable="true" type="xsd:integer" name="HeigthPx" form="unqualified"/>
                        <xsd:element minOccurs="0" nillable="true" type="xsd:integer" name="CameraSpeedm-s" form="unqualified"/>
                        <xsd:element minOccurs="0" nillable="true" type="xsd:integer" name="CameraAccelm-s2" form="unqualified"/>
                        <xsd:element minOccurs="0" nillable="true" type="xsd:integer" name="CameraX" form="unqualified"/>
                        <xsd:element minOccurs="0" nillable="true" type="xsd:double" name="CameraY" form="unqualified"/>
                        <xsd:element minOccurs="0" nillable="true" type="xsd:double" name="CameraZ" form="unqualified"/>
                        <xsd:element minOccurs="0" nillable="true" type="xsd:integer" name="CameraYaw" form="unqualified"/>
                        <xsd:element minOccurs="0" nillable="true" type="xsd:integer" name="CameraPitch" form="unqualified"/>
                        <xsd:element minOccurs="0" nillable="true" type="xsd:integer" name="CameraRoll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arkerData2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type="xsd:integer" name="time" form="unqualified"/>
                  <xsd:element minOccurs="0" maxOccurs="unbounded" nillable="true" name="entry" form="unqualified">
                    <xsd:complexType>
                      <xsd:sequence minOccurs="0">
                        <xsd:element minOccurs="0" nillable="true" type="xsd:integer" name="timeStamp" form="unqualified"/>
                        <xsd:element minOccurs="0" nillable="true" type="xsd:integer" name="Tracked" form="unqualified"/>
                        <xsd:element minOccurs="0" nillable="true" type="xsd:integer" name="X" form="unqualified"/>
                        <xsd:element minOccurs="0" nillable="true" type="xsd:integer" name="Y" form="unqualified"/>
                        <xsd:element minOccurs="0" nillable="true" type="xsd:integer" name="Z" form="unqualified"/>
                        <xsd:element minOccurs="0" nillable="true" type="xsd:integer" name="Yaw" form="unqualified"/>
                        <xsd:element minOccurs="0" nillable="true" type="xsd:integer" name="Pitch" form="unqualified"/>
                        <xsd:element minOccurs="0" nillable="true" type="xsd:integer" name="Roll" form="unqualified"/>
                        <xsd:element minOccurs="0" nillable="true" type="xsd:integer" name="AreaPx" form="unqualified"/>
                        <xsd:element minOccurs="0" nillable="true" type="xsd:integer" name="WidthPx" form="unqualified"/>
                        <xsd:element minOccurs="0" nillable="true" type="xsd:integer" name="HeigthPx" form="unqualified"/>
                        <xsd:element minOccurs="0" nillable="true" type="xsd:integer" name="CameraSpeedm-s" form="unqualified"/>
                        <xsd:element minOccurs="0" nillable="true" type="xsd:integer" name="CameraAccelm-s2" form="unqualified"/>
                        <xsd:element minOccurs="0" nillable="true" type="xsd:integer" name="CameraX" form="unqualified"/>
                        <xsd:element minOccurs="0" nillable="true" type="xsd:double" name="CameraY" form="unqualified"/>
                        <xsd:element minOccurs="0" nillable="true" type="xsd:double" name="CameraZ" form="unqualified"/>
                        <xsd:element minOccurs="0" nillable="true" type="xsd:integer" name="CameraYaw" form="unqualified"/>
                        <xsd:element minOccurs="0" nillable="true" type="xsd:integer" name="CameraPitch" form="unqualified"/>
                        <xsd:element minOccurs="0" nillable="true" type="xsd:integer" name="CameraRoll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arkerData3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type="xsd:integer" name="time" form="unqualified"/>
                  <xsd:element minOccurs="0" maxOccurs="unbounded" nillable="true" name="entry" form="unqualified">
                    <xsd:complexType>
                      <xsd:sequence minOccurs="0">
                        <xsd:element minOccurs="0" nillable="true" type="xsd:integer" name="timeStamp" form="unqualified"/>
                        <xsd:element minOccurs="0" nillable="true" type="xsd:integer" name="Tracked" form="unqualified"/>
                        <xsd:element minOccurs="0" nillable="true" type="xsd:integer" name="X" form="unqualified"/>
                        <xsd:element minOccurs="0" nillable="true" type="xsd:integer" name="Y" form="unqualified"/>
                        <xsd:element minOccurs="0" nillable="true" type="xsd:integer" name="Z" form="unqualified"/>
                        <xsd:element minOccurs="0" nillable="true" type="xsd:integer" name="Yaw" form="unqualified"/>
                        <xsd:element minOccurs="0" nillable="true" type="xsd:integer" name="Pitch" form="unqualified"/>
                        <xsd:element minOccurs="0" nillable="true" type="xsd:integer" name="Roll" form="unqualified"/>
                        <xsd:element minOccurs="0" nillable="true" type="xsd:integer" name="AreaPx" form="unqualified"/>
                        <xsd:element minOccurs="0" nillable="true" type="xsd:integer" name="WidthPx" form="unqualified"/>
                        <xsd:element minOccurs="0" nillable="true" type="xsd:integer" name="HeigthPx" form="unqualified"/>
                        <xsd:element minOccurs="0" nillable="true" type="xsd:integer" name="CameraSpeedm-s" form="unqualified"/>
                        <xsd:element minOccurs="0" nillable="true" type="xsd:integer" name="CameraAccelm-s2" form="unqualified"/>
                        <xsd:element minOccurs="0" nillable="true" type="xsd:integer" name="CameraX" form="unqualified"/>
                        <xsd:element minOccurs="0" nillable="true" type="xsd:double" name="CameraY" form="unqualified"/>
                        <xsd:element minOccurs="0" nillable="true" type="xsd:double" name="CameraZ" form="unqualified"/>
                        <xsd:element minOccurs="0" nillable="true" type="xsd:integer" name="CameraYaw" form="unqualified"/>
                        <xsd:element minOccurs="0" nillable="true" type="xsd:integer" name="CameraPitch" form="unqualified"/>
                        <xsd:element minOccurs="0" nillable="true" type="xsd:integer" name="CameraRoll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arkerData4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type="xsd:integer" name="time" form="unqualified"/>
                  <xsd:element minOccurs="0" maxOccurs="unbounded" nillable="true" name="entry" form="unqualified">
                    <xsd:complexType>
                      <xsd:sequence minOccurs="0">
                        <xsd:element minOccurs="0" nillable="true" type="xsd:integer" name="timeStamp" form="unqualified"/>
                        <xsd:element minOccurs="0" nillable="true" type="xsd:integer" name="Tracked" form="unqualified"/>
                        <xsd:element minOccurs="0" nillable="true" type="xsd:integer" name="X" form="unqualified"/>
                        <xsd:element minOccurs="0" nillable="true" type="xsd:integer" name="Y" form="unqualified"/>
                        <xsd:element minOccurs="0" nillable="true" type="xsd:integer" name="Z" form="unqualified"/>
                        <xsd:element minOccurs="0" nillable="true" type="xsd:integer" name="Yaw" form="unqualified"/>
                        <xsd:element minOccurs="0" nillable="true" type="xsd:integer" name="Pitch" form="unqualified"/>
                        <xsd:element minOccurs="0" nillable="true" type="xsd:integer" name="Roll" form="unqualified"/>
                        <xsd:element minOccurs="0" nillable="true" type="xsd:integer" name="AreaPx" form="unqualified"/>
                        <xsd:element minOccurs="0" nillable="true" type="xsd:integer" name="WidthPx" form="unqualified"/>
                        <xsd:element minOccurs="0" nillable="true" type="xsd:integer" name="HeigthPx" form="unqualified"/>
                        <xsd:element minOccurs="0" nillable="true" type="xsd:integer" name="CameraSpeedm-s" form="unqualified"/>
                        <xsd:element minOccurs="0" nillable="true" type="xsd:integer" name="CameraAccelm-s2" form="unqualified"/>
                        <xsd:element minOccurs="0" nillable="true" type="xsd:integer" name="CameraX" form="unqualified"/>
                        <xsd:element minOccurs="0" nillable="true" type="xsd:double" name="CameraY" form="unqualified"/>
                        <xsd:element minOccurs="0" nillable="true" type="xsd:double" name="CameraZ" form="unqualified"/>
                        <xsd:element minOccurs="0" nillable="true" type="xsd:integer" name="CameraYaw" form="unqualified"/>
                        <xsd:element minOccurs="0" nillable="true" type="xsd:integer" name="CameraPitch" form="unqualified"/>
                        <xsd:element minOccurs="0" nillable="true" type="xsd:integer" name="CameraRoll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aData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type="xsd:integer" name="time" form="unqualified"/>
                  <xsd:element minOccurs="0" nillable="true" name="entry" form="unqualified">
                    <xsd:complexType>
                      <xsd:sequence minOccurs="0">
                        <xsd:element minOccurs="0" nillable="true" type="xsd:string" name="Date" form="unqualified"/>
                        <xsd:element minOccurs="0" nillable="true" type="xsd:string" name="Time" form="unqualified"/>
                        <xsd:element minOccurs="0" nillable="true" type="xsd:string" name="Camera" form="unqualified"/>
                        <xsd:element minOccurs="0" nillable="true" type="xsd:integer" name="FPS" form="unqualified"/>
                        <xsd:element minOccurs="0" nillable="true" type="xsd:integer" name="ResX" form="unqualified"/>
                        <xsd:element minOccurs="0" nillable="true" type="xsd:integer" name="ResY" form="unqualified"/>
                        <xsd:element minOccurs="0" nillable="true" type="xsd:integer" name="CubeX" form="unqualified"/>
                        <xsd:element minOccurs="0" nillable="true" type="xsd:double" name="CubeY" form="unqualified"/>
                        <xsd:element minOccurs="0" nillable="true" type="xsd:double" name="CubeZ" form="unqualified"/>
                        <xsd:element minOccurs="0" nillable="true" type="xsd:string" name="IMU" form="unqualified"/>
                        <xsd:element minOccurs="0" nillable="true" type="xsd:string" name="UsingOptiTrack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ReferenceData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type="xsd:integer" name="time" form="unqualified"/>
                  <xsd:element minOccurs="0" maxOccurs="unbounded" nillable="true" name="entry" form="unqualified">
                    <xsd:complexType>
                      <xsd:sequence minOccurs="0">
                        <xsd:element minOccurs="0" nillable="true" type="xsd:integer" name="timeStamp" form="unqualified"/>
                        <xsd:element minOccurs="0" nillable="true" type="xsd:integer" name="Connected" form="unqualified"/>
                        <xsd:element minOccurs="0" nillable="true" type="xsd:integer" name="X" form="unqualified"/>
                        <xsd:element minOccurs="0" nillable="true" type="xsd:integer" name="Y" form="unqualified"/>
                        <xsd:element minOccurs="0" nillable="true" type="xsd:integer" name="Z" form="unqualified"/>
                        <xsd:element minOccurs="0" nillable="true" type="xsd:integer" name="Yaw" form="unqualified"/>
                        <xsd:element minOccurs="0" nillable="true" type="xsd:integer" name="Pitch" form="unqualified"/>
                        <xsd:element minOccurs="0" nillable="true" type="xsd:integer" name="Roll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IMUData">
        <xsd:complexType>
          <xsd:sequence minOccurs="0">
            <xsd:element minOccurs="0" nillable="true" name="data" form="unqualified">
              <xsd:complexType>
                <xsd:sequence minOccurs="0">
                  <xsd:element minOccurs="0" nillable="true" type="xsd:integer" name="time" form="unqualified"/>
                  <xsd:element minOccurs="0" maxOccurs="unbounded" nillable="true" name="entry" form="unqualified">
                    <xsd:complexType>
                      <xsd:sequence minOccurs="0">
                        <xsd:element minOccurs="0" nillable="true" type="xsd:integer" name="timeStamp" form="unqualified"/>
                        <xsd:element minOccurs="0" nillable="true" type="xsd:double" name="Yaw" form="unqualified"/>
                        <xsd:element minOccurs="0" nillable="true" type="xsd:double" name="Pitch" form="unqualified"/>
                        <xsd:element minOccurs="0" nillable="true" type="xsd:double" name="Roll" form="unqualified"/>
                        <xsd:element minOccurs="0" nillable="true" type="xsd:integer" name="Accelm-s2" form="unqualified"/>
                        <xsd:element minOccurs="0" nillable="true" type="xsd:integer" name="InstantAccelm-s2" form="unqualified"/>
                        <xsd:element minOccurs="0" nillable="true" type="xsd:double" name="AccelX" form="unqualified"/>
                        <xsd:element minOccurs="0" nillable="true" type="xsd:double" name="AccelY" form="unqualified"/>
                        <xsd:element minOccurs="0" nillable="true" type="xsd:double" name="AccelZ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9" Name="CameraData_Zuordnung" RootElement="CameraData" SchemaID="Schema9" ShowImportExportValidationErrors="true" AutoFit="true" Append="false" PreserveSortAFLayout="true" PreserveFormat="true">
    <DataBinding FileBinding="true" ConnectionID="2" DataBindingLoadMode="1"/>
  </Map>
  <Map ID="1" Name="CameraData_Zuordnung_old" RootElement="CameraData" SchemaID="Schema1" ShowImportExportValidationErrors="false" AutoFit="true" Append="false" PreserveSortAFLayout="true" PreserveFormat="true">
    <DataBinding FileBinding="true" ConnectionID="1" DataBindingLoadMode="1"/>
  </Map>
  <Map ID="17" Name="IMUData_Zuordnung" RootElement="IMUData" SchemaID="Schema17" ShowImportExportValidationErrors="false" AutoFit="true" Append="false" PreserveSortAFLayout="true" PreserveFormat="true">
    <DataBinding FileBinding="true" ConnectionID="4" DataBindingLoadMode="1"/>
  </Map>
  <Map ID="2" Name="IMUData_Zuordnung_old" RootElement="IMUData" SchemaID="Schema2" ShowImportExportValidationErrors="false" AutoFit="true" Append="false" PreserveSortAFLayout="true" PreserveFormat="true">
    <DataBinding FileBinding="true" ConnectionID="3" DataBindingLoadMode="1"/>
  </Map>
  <Map ID="10" Name="MarkerData0_Zuordnung" RootElement="MarkerData0" SchemaID="Schema10" ShowImportExportValidationErrors="false" AutoFit="true" Append="false" PreserveSortAFLayout="true" PreserveFormat="true">
    <DataBinding FileBinding="true" ConnectionID="6" DataBindingLoadMode="1"/>
  </Map>
  <Map ID="3" Name="MarkerData0_Zuordnung_old" RootElement="MarkerData0" SchemaID="Schema3" ShowImportExportValidationErrors="false" AutoFit="true" Append="false" PreserveSortAFLayout="true" PreserveFormat="true">
    <DataBinding FileBinding="true" ConnectionID="5" DataBindingLoadMode="1"/>
  </Map>
  <Map ID="11" Name="MarkerData1_Zuordnung" RootElement="MarkerData1" SchemaID="Schema11" ShowImportExportValidationErrors="false" AutoFit="true" Append="false" PreserveSortAFLayout="true" PreserveFormat="true">
    <DataBinding FileBinding="true" ConnectionID="8" DataBindingLoadMode="1"/>
  </Map>
  <Map ID="4" Name="MarkerData1_Zuordnung_old" RootElement="MarkerData1" SchemaID="Schema4" ShowImportExportValidationErrors="false" AutoFit="true" Append="false" PreserveSortAFLayout="true" PreserveFormat="true">
    <DataBinding FileBinding="true" ConnectionID="7" DataBindingLoadMode="1"/>
  </Map>
  <Map ID="12" Name="MarkerData2_Zuordnung" RootElement="MarkerData2" SchemaID="Schema12" ShowImportExportValidationErrors="false" AutoFit="true" Append="false" PreserveSortAFLayout="true" PreserveFormat="true">
    <DataBinding FileBinding="true" ConnectionID="10" DataBindingLoadMode="1"/>
  </Map>
  <Map ID="5" Name="MarkerData2_Zuordnung_old" RootElement="MarkerData2" SchemaID="Schema5" ShowImportExportValidationErrors="false" AutoFit="true" Append="false" PreserveSortAFLayout="true" PreserveFormat="true">
    <DataBinding FileBinding="true" ConnectionID="9" DataBindingLoadMode="1"/>
  </Map>
  <Map ID="13" Name="MarkerData3_Zuordnung" RootElement="MarkerData3" SchemaID="Schema13" ShowImportExportValidationErrors="false" AutoFit="true" Append="false" PreserveSortAFLayout="true" PreserveFormat="true">
    <DataBinding FileBinding="true" ConnectionID="12" DataBindingLoadMode="1"/>
  </Map>
  <Map ID="6" Name="MarkerData3_Zuordnung_old" RootElement="MarkerData3" SchemaID="Schema6" ShowImportExportValidationErrors="false" AutoFit="true" Append="false" PreserveSortAFLayout="true" PreserveFormat="true">
    <DataBinding FileBinding="true" ConnectionID="11" DataBindingLoadMode="1"/>
  </Map>
  <Map ID="14" Name="MarkerData4_Zuordnung" RootElement="MarkerData4" SchemaID="Schema14" ShowImportExportValidationErrors="false" AutoFit="true" Append="false" PreserveSortAFLayout="true" PreserveFormat="true">
    <DataBinding FileBinding="true" ConnectionID="14" DataBindingLoadMode="1"/>
  </Map>
  <Map ID="7" Name="MarkerData4_Zuordnung_old" RootElement="MarkerData4" SchemaID="Schema7" ShowImportExportValidationErrors="false" AutoFit="true" Append="false" PreserveSortAFLayout="true" PreserveFormat="true">
    <DataBinding FileBinding="true" ConnectionID="13" DataBindingLoadMode="1"/>
  </Map>
  <Map ID="15" Name="MetaData_Zuordnung" RootElement="MetaData" SchemaID="Schema15" ShowImportExportValidationErrors="false" AutoFit="true" Append="false" PreserveSortAFLayout="true" PreserveFormat="true">
    <DataBinding FileBinding="true" ConnectionID="15" DataBindingLoadMode="1"/>
  </Map>
  <Map ID="16" Name="ReferenceData_Zuordnung" RootElement="ReferenceData" SchemaID="Schema16" ShowImportExportValidationErrors="false" AutoFit="true" Append="false" PreserveSortAFLayout="true" PreserveFormat="true">
    <DataBinding FileBinding="true" ConnectionID="17" DataBindingLoadMode="1"/>
  </Map>
  <Map ID="8" Name="ReferenceData_Zuordnung_old" RootElement="ReferenceData" SchemaID="Schema8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Differenz - Marker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5"/>
          <c:tx>
            <c:v>Abstand [cm]</c:v>
          </c:tx>
          <c:spPr>
            <a:ln w="9525" cap="rnd">
              <a:solidFill>
                <a:schemeClr val="tx1">
                  <a:alpha val="3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CameraData!$L$3:$L$1537</c:f>
              <c:numCache>
                <c:formatCode>General</c:formatCode>
                <c:ptCount val="1535"/>
                <c:pt idx="0">
                  <c:v>129.4405094741596</c:v>
                </c:pt>
                <c:pt idx="1">
                  <c:v>130.26107943061888</c:v>
                </c:pt>
                <c:pt idx="2">
                  <c:v>129.52707960198902</c:v>
                </c:pt>
                <c:pt idx="3">
                  <c:v>128.97064988729025</c:v>
                </c:pt>
                <c:pt idx="4">
                  <c:v>128.97064988729025</c:v>
                </c:pt>
                <c:pt idx="5">
                  <c:v>128.97064988729025</c:v>
                </c:pt>
                <c:pt idx="6">
                  <c:v>128.87245843569528</c:v>
                </c:pt>
                <c:pt idx="7">
                  <c:v>128.87245843569528</c:v>
                </c:pt>
                <c:pt idx="8">
                  <c:v>129.38941255392575</c:v>
                </c:pt>
                <c:pt idx="9">
                  <c:v>129.38941255392575</c:v>
                </c:pt>
                <c:pt idx="10">
                  <c:v>129.12106167523561</c:v>
                </c:pt>
                <c:pt idx="11">
                  <c:v>129.12106167523561</c:v>
                </c:pt>
                <c:pt idx="12">
                  <c:v>129.37887705236122</c:v>
                </c:pt>
                <c:pt idx="13">
                  <c:v>129.37887705236122</c:v>
                </c:pt>
                <c:pt idx="14">
                  <c:v>129.37887705236122</c:v>
                </c:pt>
                <c:pt idx="15">
                  <c:v>129.37887705236122</c:v>
                </c:pt>
                <c:pt idx="16">
                  <c:v>129.52383500151623</c:v>
                </c:pt>
                <c:pt idx="17">
                  <c:v>129.54483236200511</c:v>
                </c:pt>
                <c:pt idx="18">
                  <c:v>129.54483236200511</c:v>
                </c:pt>
                <c:pt idx="19">
                  <c:v>129.26953641678304</c:v>
                </c:pt>
                <c:pt idx="20">
                  <c:v>129.63015696380222</c:v>
                </c:pt>
                <c:pt idx="21">
                  <c:v>129.63015696380222</c:v>
                </c:pt>
                <c:pt idx="22">
                  <c:v>129.66927283115302</c:v>
                </c:pt>
                <c:pt idx="23">
                  <c:v>129.66927283115302</c:v>
                </c:pt>
                <c:pt idx="24">
                  <c:v>129.66927283115302</c:v>
                </c:pt>
                <c:pt idx="25">
                  <c:v>129.66927283115302</c:v>
                </c:pt>
                <c:pt idx="26">
                  <c:v>129.96589966560458</c:v>
                </c:pt>
                <c:pt idx="27">
                  <c:v>129.96589966560458</c:v>
                </c:pt>
                <c:pt idx="28">
                  <c:v>130.01464334089451</c:v>
                </c:pt>
                <c:pt idx="29">
                  <c:v>130.01464334089451</c:v>
                </c:pt>
                <c:pt idx="30">
                  <c:v>129.5498101249477</c:v>
                </c:pt>
                <c:pt idx="31">
                  <c:v>129.5498101249477</c:v>
                </c:pt>
                <c:pt idx="32">
                  <c:v>129.24092406734022</c:v>
                </c:pt>
                <c:pt idx="33">
                  <c:v>129.24092406734022</c:v>
                </c:pt>
                <c:pt idx="34">
                  <c:v>129.34644804929897</c:v>
                </c:pt>
                <c:pt idx="35">
                  <c:v>129.34644804929897</c:v>
                </c:pt>
                <c:pt idx="36">
                  <c:v>129.34644804929897</c:v>
                </c:pt>
                <c:pt idx="37">
                  <c:v>129.34644804929897</c:v>
                </c:pt>
                <c:pt idx="38">
                  <c:v>129.34644804929897</c:v>
                </c:pt>
                <c:pt idx="39">
                  <c:v>129.34644804929897</c:v>
                </c:pt>
                <c:pt idx="40">
                  <c:v>129.18880111193849</c:v>
                </c:pt>
                <c:pt idx="41">
                  <c:v>129.18880111193849</c:v>
                </c:pt>
                <c:pt idx="42">
                  <c:v>129.29938326813473</c:v>
                </c:pt>
                <c:pt idx="43">
                  <c:v>129.38036493324634</c:v>
                </c:pt>
                <c:pt idx="44">
                  <c:v>129.38036493324634</c:v>
                </c:pt>
                <c:pt idx="45">
                  <c:v>129.40119436114179</c:v>
                </c:pt>
                <c:pt idx="46">
                  <c:v>129.40119436114179</c:v>
                </c:pt>
                <c:pt idx="47">
                  <c:v>129.34234353261888</c:v>
                </c:pt>
                <c:pt idx="48">
                  <c:v>129.34234353261888</c:v>
                </c:pt>
                <c:pt idx="49">
                  <c:v>129.34234353261888</c:v>
                </c:pt>
                <c:pt idx="50">
                  <c:v>129.34234353261888</c:v>
                </c:pt>
                <c:pt idx="51">
                  <c:v>129.41218150104729</c:v>
                </c:pt>
                <c:pt idx="52">
                  <c:v>129.41218150104729</c:v>
                </c:pt>
                <c:pt idx="53">
                  <c:v>129.33842293707619</c:v>
                </c:pt>
                <c:pt idx="54">
                  <c:v>129.52029945336753</c:v>
                </c:pt>
                <c:pt idx="55">
                  <c:v>129.18998743846211</c:v>
                </c:pt>
                <c:pt idx="56">
                  <c:v>129.18998743846211</c:v>
                </c:pt>
                <c:pt idx="57">
                  <c:v>129.33980932485559</c:v>
                </c:pt>
                <c:pt idx="58">
                  <c:v>129.33980932485559</c:v>
                </c:pt>
                <c:pt idx="59">
                  <c:v>129.67827187570785</c:v>
                </c:pt>
                <c:pt idx="60">
                  <c:v>129.67827187570785</c:v>
                </c:pt>
                <c:pt idx="61">
                  <c:v>129.67827187570785</c:v>
                </c:pt>
                <c:pt idx="62">
                  <c:v>129.67827187570785</c:v>
                </c:pt>
                <c:pt idx="63">
                  <c:v>129.4234318910606</c:v>
                </c:pt>
                <c:pt idx="64">
                  <c:v>129.4234318910606</c:v>
                </c:pt>
                <c:pt idx="65">
                  <c:v>129.11089122881927</c:v>
                </c:pt>
                <c:pt idx="66">
                  <c:v>129.58234686260317</c:v>
                </c:pt>
                <c:pt idx="67">
                  <c:v>129.4307966227899</c:v>
                </c:pt>
                <c:pt idx="68">
                  <c:v>129.4307966227899</c:v>
                </c:pt>
                <c:pt idx="69">
                  <c:v>129.44549223024339</c:v>
                </c:pt>
                <c:pt idx="70">
                  <c:v>129.44549223024339</c:v>
                </c:pt>
                <c:pt idx="71">
                  <c:v>129.44549223024339</c:v>
                </c:pt>
                <c:pt idx="72">
                  <c:v>129.44549223024339</c:v>
                </c:pt>
                <c:pt idx="73">
                  <c:v>129.02597646264877</c:v>
                </c:pt>
                <c:pt idx="74">
                  <c:v>129.02597646264877</c:v>
                </c:pt>
                <c:pt idx="75">
                  <c:v>129.21050788527222</c:v>
                </c:pt>
                <c:pt idx="76">
                  <c:v>129.21050788527222</c:v>
                </c:pt>
                <c:pt idx="77">
                  <c:v>129.23599095994894</c:v>
                </c:pt>
                <c:pt idx="78">
                  <c:v>129.64229305450439</c:v>
                </c:pt>
                <c:pt idx="79">
                  <c:v>129.64229305450439</c:v>
                </c:pt>
                <c:pt idx="80">
                  <c:v>129.1134966152261</c:v>
                </c:pt>
                <c:pt idx="81">
                  <c:v>129.1134966152261</c:v>
                </c:pt>
                <c:pt idx="82">
                  <c:v>129.1134966152261</c:v>
                </c:pt>
                <c:pt idx="83">
                  <c:v>129.1134966152261</c:v>
                </c:pt>
                <c:pt idx="84">
                  <c:v>129.78539072380218</c:v>
                </c:pt>
                <c:pt idx="85">
                  <c:v>129.78539072380218</c:v>
                </c:pt>
                <c:pt idx="86">
                  <c:v>129.47674678898909</c:v>
                </c:pt>
                <c:pt idx="87">
                  <c:v>128.84481925762478</c:v>
                </c:pt>
                <c:pt idx="88">
                  <c:v>128.84481925762478</c:v>
                </c:pt>
                <c:pt idx="89">
                  <c:v>129.21737034044611</c:v>
                </c:pt>
                <c:pt idx="90">
                  <c:v>129.21737034044611</c:v>
                </c:pt>
                <c:pt idx="91">
                  <c:v>129.03745952451172</c:v>
                </c:pt>
                <c:pt idx="92">
                  <c:v>129.03745952451172</c:v>
                </c:pt>
                <c:pt idx="93">
                  <c:v>129.03745952451172</c:v>
                </c:pt>
                <c:pt idx="94">
                  <c:v>129.58441972667856</c:v>
                </c:pt>
                <c:pt idx="95">
                  <c:v>129.58441972667856</c:v>
                </c:pt>
                <c:pt idx="96">
                  <c:v>129.23218698408689</c:v>
                </c:pt>
                <c:pt idx="97">
                  <c:v>129.50681113767723</c:v>
                </c:pt>
                <c:pt idx="98">
                  <c:v>129.50681113767723</c:v>
                </c:pt>
                <c:pt idx="99">
                  <c:v>129.39407547059486</c:v>
                </c:pt>
                <c:pt idx="100">
                  <c:v>129.8026433065213</c:v>
                </c:pt>
                <c:pt idx="101">
                  <c:v>129.8026433065213</c:v>
                </c:pt>
                <c:pt idx="102">
                  <c:v>129.8026433065213</c:v>
                </c:pt>
                <c:pt idx="103">
                  <c:v>129.24629368407435</c:v>
                </c:pt>
                <c:pt idx="104">
                  <c:v>129.24629368407435</c:v>
                </c:pt>
                <c:pt idx="105">
                  <c:v>127.76208505977038</c:v>
                </c:pt>
                <c:pt idx="106">
                  <c:v>126.49501354962574</c:v>
                </c:pt>
                <c:pt idx="107">
                  <c:v>126.49501354962574</c:v>
                </c:pt>
                <c:pt idx="108">
                  <c:v>128.28688037667766</c:v>
                </c:pt>
                <c:pt idx="109">
                  <c:v>128.28688037667766</c:v>
                </c:pt>
                <c:pt idx="110">
                  <c:v>128.58719173203062</c:v>
                </c:pt>
                <c:pt idx="111">
                  <c:v>128.58719173203062</c:v>
                </c:pt>
                <c:pt idx="112">
                  <c:v>128.58719173203062</c:v>
                </c:pt>
                <c:pt idx="113">
                  <c:v>127.62867431788203</c:v>
                </c:pt>
                <c:pt idx="114">
                  <c:v>127.62867431788203</c:v>
                </c:pt>
                <c:pt idx="115">
                  <c:v>127.49838482502436</c:v>
                </c:pt>
                <c:pt idx="116">
                  <c:v>126.94257793069274</c:v>
                </c:pt>
                <c:pt idx="117">
                  <c:v>126.94257793069274</c:v>
                </c:pt>
                <c:pt idx="118">
                  <c:v>125.20217465503544</c:v>
                </c:pt>
                <c:pt idx="119">
                  <c:v>125.20217465503544</c:v>
                </c:pt>
                <c:pt idx="120">
                  <c:v>125.20217465503544</c:v>
                </c:pt>
                <c:pt idx="121">
                  <c:v>125.37696461156651</c:v>
                </c:pt>
                <c:pt idx="122">
                  <c:v>125.37696461156651</c:v>
                </c:pt>
                <c:pt idx="123">
                  <c:v>128.0396071523964</c:v>
                </c:pt>
                <c:pt idx="124">
                  <c:v>128.30279761821251</c:v>
                </c:pt>
                <c:pt idx="125">
                  <c:v>128.30279761821251</c:v>
                </c:pt>
                <c:pt idx="126">
                  <c:v>128.37477871836819</c:v>
                </c:pt>
                <c:pt idx="127">
                  <c:v>129.04742002585715</c:v>
                </c:pt>
                <c:pt idx="128">
                  <c:v>129.04742002585715</c:v>
                </c:pt>
                <c:pt idx="129">
                  <c:v>130.08227555858639</c:v>
                </c:pt>
                <c:pt idx="130">
                  <c:v>130.08227555858639</c:v>
                </c:pt>
                <c:pt idx="131">
                  <c:v>130.08227555858639</c:v>
                </c:pt>
                <c:pt idx="132">
                  <c:v>129.84097509245686</c:v>
                </c:pt>
                <c:pt idx="133">
                  <c:v>130.21501114986705</c:v>
                </c:pt>
                <c:pt idx="134">
                  <c:v>130.40056508397501</c:v>
                </c:pt>
                <c:pt idx="135">
                  <c:v>130.40056508397501</c:v>
                </c:pt>
                <c:pt idx="136">
                  <c:v>130.779065253006</c:v>
                </c:pt>
                <c:pt idx="137">
                  <c:v>131.60481817220827</c:v>
                </c:pt>
                <c:pt idx="138">
                  <c:v>131.60481817220827</c:v>
                </c:pt>
                <c:pt idx="139">
                  <c:v>131.60481817220827</c:v>
                </c:pt>
                <c:pt idx="140">
                  <c:v>131.91488662997818</c:v>
                </c:pt>
                <c:pt idx="141">
                  <c:v>131.63816254798607</c:v>
                </c:pt>
                <c:pt idx="142">
                  <c:v>131.64005810003275</c:v>
                </c:pt>
                <c:pt idx="143">
                  <c:v>131.64005810003275</c:v>
                </c:pt>
                <c:pt idx="144">
                  <c:v>132.03301386130667</c:v>
                </c:pt>
                <c:pt idx="145">
                  <c:v>132.03301386130667</c:v>
                </c:pt>
                <c:pt idx="146">
                  <c:v>132.03301386130667</c:v>
                </c:pt>
                <c:pt idx="147">
                  <c:v>132.03301386130667</c:v>
                </c:pt>
                <c:pt idx="148">
                  <c:v>131.21665298905472</c:v>
                </c:pt>
                <c:pt idx="149">
                  <c:v>131.21665298905472</c:v>
                </c:pt>
                <c:pt idx="150">
                  <c:v>131.58826696989365</c:v>
                </c:pt>
                <c:pt idx="151">
                  <c:v>131.58826696989365</c:v>
                </c:pt>
                <c:pt idx="152">
                  <c:v>131.67072906379002</c:v>
                </c:pt>
                <c:pt idx="153">
                  <c:v>131.71591418442952</c:v>
                </c:pt>
                <c:pt idx="154">
                  <c:v>131.71591418442952</c:v>
                </c:pt>
                <c:pt idx="155">
                  <c:v>132.76216902981059</c:v>
                </c:pt>
                <c:pt idx="156">
                  <c:v>132.76216902981059</c:v>
                </c:pt>
                <c:pt idx="157">
                  <c:v>132.76216902981059</c:v>
                </c:pt>
                <c:pt idx="158">
                  <c:v>132.76216902981059</c:v>
                </c:pt>
                <c:pt idx="159">
                  <c:v>132.76216902981059</c:v>
                </c:pt>
                <c:pt idx="160">
                  <c:v>131.07345496461133</c:v>
                </c:pt>
                <c:pt idx="161">
                  <c:v>131.07345496461133</c:v>
                </c:pt>
                <c:pt idx="162">
                  <c:v>130.57643401556041</c:v>
                </c:pt>
                <c:pt idx="163">
                  <c:v>131.00573237175539</c:v>
                </c:pt>
                <c:pt idx="164">
                  <c:v>131.00573237175539</c:v>
                </c:pt>
                <c:pt idx="165">
                  <c:v>131.36161578916423</c:v>
                </c:pt>
                <c:pt idx="166">
                  <c:v>130.89626429424945</c:v>
                </c:pt>
                <c:pt idx="167">
                  <c:v>129.29744077815306</c:v>
                </c:pt>
                <c:pt idx="168">
                  <c:v>131.41132753218042</c:v>
                </c:pt>
                <c:pt idx="169">
                  <c:v>129.30336162640938</c:v>
                </c:pt>
                <c:pt idx="170">
                  <c:v>129.73476282434865</c:v>
                </c:pt>
                <c:pt idx="171">
                  <c:v>130.73385952307842</c:v>
                </c:pt>
                <c:pt idx="172">
                  <c:v>129.38483899522387</c:v>
                </c:pt>
                <c:pt idx="173">
                  <c:v>130.73176320733992</c:v>
                </c:pt>
                <c:pt idx="174">
                  <c:v>130.73176320733992</c:v>
                </c:pt>
                <c:pt idx="175">
                  <c:v>131.13421972852854</c:v>
                </c:pt>
                <c:pt idx="176">
                  <c:v>130.1784810338867</c:v>
                </c:pt>
                <c:pt idx="177">
                  <c:v>130.33458812264686</c:v>
                </c:pt>
                <c:pt idx="178">
                  <c:v>128.56214998703933</c:v>
                </c:pt>
                <c:pt idx="179">
                  <c:v>130.51529801758872</c:v>
                </c:pt>
                <c:pt idx="180">
                  <c:v>130.641901187521</c:v>
                </c:pt>
                <c:pt idx="181">
                  <c:v>129.85236426007037</c:v>
                </c:pt>
                <c:pt idx="182">
                  <c:v>127.99212403023087</c:v>
                </c:pt>
                <c:pt idx="183">
                  <c:v>129.46371793166608</c:v>
                </c:pt>
                <c:pt idx="184">
                  <c:v>130.35253599650449</c:v>
                </c:pt>
                <c:pt idx="185">
                  <c:v>129.67775399323509</c:v>
                </c:pt>
                <c:pt idx="186">
                  <c:v>129.40813847219965</c:v>
                </c:pt>
                <c:pt idx="187">
                  <c:v>128.2558856373461</c:v>
                </c:pt>
                <c:pt idx="188">
                  <c:v>127.88379338872458</c:v>
                </c:pt>
                <c:pt idx="189">
                  <c:v>129.44102169362694</c:v>
                </c:pt>
                <c:pt idx="190">
                  <c:v>130.01162387794409</c:v>
                </c:pt>
                <c:pt idx="191">
                  <c:v>130.03783987820623</c:v>
                </c:pt>
                <c:pt idx="192">
                  <c:v>130.34794496538871</c:v>
                </c:pt>
                <c:pt idx="193">
                  <c:v>130.16132522427696</c:v>
                </c:pt>
                <c:pt idx="194">
                  <c:v>129.81814398723316</c:v>
                </c:pt>
                <c:pt idx="195">
                  <c:v>129.81814398723316</c:v>
                </c:pt>
                <c:pt idx="196">
                  <c:v>129.89350400208627</c:v>
                </c:pt>
                <c:pt idx="197">
                  <c:v>129.89350400208627</c:v>
                </c:pt>
                <c:pt idx="198">
                  <c:v>128.5764304997615</c:v>
                </c:pt>
                <c:pt idx="199">
                  <c:v>129.42304653352895</c:v>
                </c:pt>
                <c:pt idx="200">
                  <c:v>129.42304653352895</c:v>
                </c:pt>
                <c:pt idx="201">
                  <c:v>129.57536858566138</c:v>
                </c:pt>
                <c:pt idx="202">
                  <c:v>130.01549988678272</c:v>
                </c:pt>
                <c:pt idx="203">
                  <c:v>130.01549988678272</c:v>
                </c:pt>
                <c:pt idx="204">
                  <c:v>129.90003082547747</c:v>
                </c:pt>
                <c:pt idx="205">
                  <c:v>129.90003082547747</c:v>
                </c:pt>
                <c:pt idx="206">
                  <c:v>129.59124037071334</c:v>
                </c:pt>
                <c:pt idx="207">
                  <c:v>129.59124037071334</c:v>
                </c:pt>
                <c:pt idx="208">
                  <c:v>129.56374965637571</c:v>
                </c:pt>
                <c:pt idx="209">
                  <c:v>129.56374965637571</c:v>
                </c:pt>
                <c:pt idx="210">
                  <c:v>129.69026146546238</c:v>
                </c:pt>
                <c:pt idx="211">
                  <c:v>129.69026146546238</c:v>
                </c:pt>
                <c:pt idx="212">
                  <c:v>129.7610530724069</c:v>
                </c:pt>
                <c:pt idx="213">
                  <c:v>129.7610530724069</c:v>
                </c:pt>
                <c:pt idx="214">
                  <c:v>129.73512158332454</c:v>
                </c:pt>
                <c:pt idx="215">
                  <c:v>129.73512158332454</c:v>
                </c:pt>
                <c:pt idx="216">
                  <c:v>129.13302251871903</c:v>
                </c:pt>
                <c:pt idx="217">
                  <c:v>129.13302251871903</c:v>
                </c:pt>
                <c:pt idx="218">
                  <c:v>129.69611559919596</c:v>
                </c:pt>
                <c:pt idx="219">
                  <c:v>129.69611559919596</c:v>
                </c:pt>
                <c:pt idx="220">
                  <c:v>129.69611559919596</c:v>
                </c:pt>
                <c:pt idx="221">
                  <c:v>129.69611559919596</c:v>
                </c:pt>
                <c:pt idx="222">
                  <c:v>129.69611559919596</c:v>
                </c:pt>
                <c:pt idx="223">
                  <c:v>130.21226823441023</c:v>
                </c:pt>
                <c:pt idx="224">
                  <c:v>128.93211424652898</c:v>
                </c:pt>
                <c:pt idx="225">
                  <c:v>128.93211424652898</c:v>
                </c:pt>
                <c:pt idx="226">
                  <c:v>128.86818348975825</c:v>
                </c:pt>
                <c:pt idx="227">
                  <c:v>130.2990904208084</c:v>
                </c:pt>
                <c:pt idx="228">
                  <c:v>130.2990904208084</c:v>
                </c:pt>
                <c:pt idx="229">
                  <c:v>130.2990904208084</c:v>
                </c:pt>
                <c:pt idx="230">
                  <c:v>130.15797272733624</c:v>
                </c:pt>
                <c:pt idx="231">
                  <c:v>130.15797272733624</c:v>
                </c:pt>
                <c:pt idx="232">
                  <c:v>128.92326036080536</c:v>
                </c:pt>
                <c:pt idx="233">
                  <c:v>128.92326036080536</c:v>
                </c:pt>
                <c:pt idx="234">
                  <c:v>128.76124613442508</c:v>
                </c:pt>
                <c:pt idx="235">
                  <c:v>128.96852181094422</c:v>
                </c:pt>
                <c:pt idx="236">
                  <c:v>128.96852181094422</c:v>
                </c:pt>
                <c:pt idx="237">
                  <c:v>128.57331564834905</c:v>
                </c:pt>
                <c:pt idx="238">
                  <c:v>128.57331564834905</c:v>
                </c:pt>
                <c:pt idx="239">
                  <c:v>128.57331564834905</c:v>
                </c:pt>
                <c:pt idx="240">
                  <c:v>128.57331564834905</c:v>
                </c:pt>
                <c:pt idx="241">
                  <c:v>129.85541024397097</c:v>
                </c:pt>
                <c:pt idx="242">
                  <c:v>129.85541024397097</c:v>
                </c:pt>
                <c:pt idx="243">
                  <c:v>130.17162670059861</c:v>
                </c:pt>
                <c:pt idx="244">
                  <c:v>130.22026661103871</c:v>
                </c:pt>
                <c:pt idx="245">
                  <c:v>130.22026661103871</c:v>
                </c:pt>
                <c:pt idx="246">
                  <c:v>129.84897973611498</c:v>
                </c:pt>
                <c:pt idx="247">
                  <c:v>129.81196481291698</c:v>
                </c:pt>
                <c:pt idx="248">
                  <c:v>129.81196481291698</c:v>
                </c:pt>
                <c:pt idx="249">
                  <c:v>129.66655001464335</c:v>
                </c:pt>
                <c:pt idx="250">
                  <c:v>129.66655001464335</c:v>
                </c:pt>
                <c:pt idx="251">
                  <c:v>129.66655001464335</c:v>
                </c:pt>
                <c:pt idx="252">
                  <c:v>129.66655001464335</c:v>
                </c:pt>
                <c:pt idx="253">
                  <c:v>129.66655001464335</c:v>
                </c:pt>
                <c:pt idx="254">
                  <c:v>129.45572509750195</c:v>
                </c:pt>
                <c:pt idx="255">
                  <c:v>129.45572509750195</c:v>
                </c:pt>
                <c:pt idx="256">
                  <c:v>128.82391758384776</c:v>
                </c:pt>
                <c:pt idx="257">
                  <c:v>130.13106988640337</c:v>
                </c:pt>
                <c:pt idx="258">
                  <c:v>130.13106988640337</c:v>
                </c:pt>
                <c:pt idx="259">
                  <c:v>129.13643985719136</c:v>
                </c:pt>
                <c:pt idx="260">
                  <c:v>129.13643985719136</c:v>
                </c:pt>
                <c:pt idx="261">
                  <c:v>129.13643985719136</c:v>
                </c:pt>
                <c:pt idx="262">
                  <c:v>129.13643985719136</c:v>
                </c:pt>
                <c:pt idx="263">
                  <c:v>129.64667726714018</c:v>
                </c:pt>
                <c:pt idx="264">
                  <c:v>129.89875905754451</c:v>
                </c:pt>
                <c:pt idx="265">
                  <c:v>130.21150725565695</c:v>
                </c:pt>
                <c:pt idx="266">
                  <c:v>130.21150725565695</c:v>
                </c:pt>
                <c:pt idx="267">
                  <c:v>129.29619058398433</c:v>
                </c:pt>
                <c:pt idx="268">
                  <c:v>129.29619058398433</c:v>
                </c:pt>
                <c:pt idx="269">
                  <c:v>129.49154473041858</c:v>
                </c:pt>
                <c:pt idx="270">
                  <c:v>129.49154473041858</c:v>
                </c:pt>
                <c:pt idx="271">
                  <c:v>129.49154473041858</c:v>
                </c:pt>
                <c:pt idx="272">
                  <c:v>129.49154473041858</c:v>
                </c:pt>
                <c:pt idx="273">
                  <c:v>129.18218759186578</c:v>
                </c:pt>
                <c:pt idx="274">
                  <c:v>129.18218759186578</c:v>
                </c:pt>
                <c:pt idx="275">
                  <c:v>129.37873389274606</c:v>
                </c:pt>
                <c:pt idx="276">
                  <c:v>129.57968944282896</c:v>
                </c:pt>
                <c:pt idx="277">
                  <c:v>129.57968944282896</c:v>
                </c:pt>
                <c:pt idx="278">
                  <c:v>130.63740887238234</c:v>
                </c:pt>
                <c:pt idx="279">
                  <c:v>130.63740887238234</c:v>
                </c:pt>
                <c:pt idx="280">
                  <c:v>130.61035127266905</c:v>
                </c:pt>
                <c:pt idx="281">
                  <c:v>130.61035127266905</c:v>
                </c:pt>
                <c:pt idx="282">
                  <c:v>130.61035127266905</c:v>
                </c:pt>
                <c:pt idx="283">
                  <c:v>130.68876906073453</c:v>
                </c:pt>
                <c:pt idx="284">
                  <c:v>130.68876906073453</c:v>
                </c:pt>
                <c:pt idx="285">
                  <c:v>129.06597268281055</c:v>
                </c:pt>
                <c:pt idx="286">
                  <c:v>129.06597268281055</c:v>
                </c:pt>
                <c:pt idx="287">
                  <c:v>129.34865464089683</c:v>
                </c:pt>
                <c:pt idx="288">
                  <c:v>129.18534875337062</c:v>
                </c:pt>
                <c:pt idx="289">
                  <c:v>129.18534875337062</c:v>
                </c:pt>
                <c:pt idx="290">
                  <c:v>129.23878781058727</c:v>
                </c:pt>
                <c:pt idx="291">
                  <c:v>129.23878781058727</c:v>
                </c:pt>
                <c:pt idx="292">
                  <c:v>129.23878781058727</c:v>
                </c:pt>
                <c:pt idx="293">
                  <c:v>129.23878781058727</c:v>
                </c:pt>
                <c:pt idx="294">
                  <c:v>129.23878781058727</c:v>
                </c:pt>
                <c:pt idx="295">
                  <c:v>129.58729554462505</c:v>
                </c:pt>
                <c:pt idx="296">
                  <c:v>129.58729554462505</c:v>
                </c:pt>
                <c:pt idx="297">
                  <c:v>130.39883118007617</c:v>
                </c:pt>
                <c:pt idx="298">
                  <c:v>128.26664214884553</c:v>
                </c:pt>
                <c:pt idx="299">
                  <c:v>128.26664214884553</c:v>
                </c:pt>
                <c:pt idx="300">
                  <c:v>127.68273577347878</c:v>
                </c:pt>
                <c:pt idx="301">
                  <c:v>127.68273577347878</c:v>
                </c:pt>
                <c:pt idx="302">
                  <c:v>129.197261546443</c:v>
                </c:pt>
                <c:pt idx="303">
                  <c:v>129.197261546443</c:v>
                </c:pt>
                <c:pt idx="304">
                  <c:v>129.197261546443</c:v>
                </c:pt>
                <c:pt idx="305">
                  <c:v>129.8003816302556</c:v>
                </c:pt>
                <c:pt idx="306">
                  <c:v>129.8003816302556</c:v>
                </c:pt>
                <c:pt idx="307">
                  <c:v>130.04596456745591</c:v>
                </c:pt>
                <c:pt idx="308">
                  <c:v>128.51887388955757</c:v>
                </c:pt>
                <c:pt idx="309">
                  <c:v>128.51887388955757</c:v>
                </c:pt>
                <c:pt idx="310">
                  <c:v>131.37439666164028</c:v>
                </c:pt>
                <c:pt idx="311">
                  <c:v>131.37439666164028</c:v>
                </c:pt>
                <c:pt idx="312">
                  <c:v>130.85083360701222</c:v>
                </c:pt>
                <c:pt idx="313">
                  <c:v>130.85083360701222</c:v>
                </c:pt>
                <c:pt idx="314">
                  <c:v>130.85083360701222</c:v>
                </c:pt>
                <c:pt idx="315">
                  <c:v>130.85083360701222</c:v>
                </c:pt>
                <c:pt idx="316">
                  <c:v>131.21388741855796</c:v>
                </c:pt>
                <c:pt idx="317">
                  <c:v>130.60032695050958</c:v>
                </c:pt>
                <c:pt idx="318">
                  <c:v>130.60032695050958</c:v>
                </c:pt>
                <c:pt idx="319">
                  <c:v>130.59943035086334</c:v>
                </c:pt>
                <c:pt idx="320">
                  <c:v>130.59943035086334</c:v>
                </c:pt>
                <c:pt idx="321">
                  <c:v>130.99844924437082</c:v>
                </c:pt>
                <c:pt idx="322">
                  <c:v>130.99844924437082</c:v>
                </c:pt>
                <c:pt idx="323">
                  <c:v>129.53257850104737</c:v>
                </c:pt>
                <c:pt idx="324">
                  <c:v>129.53257850104737</c:v>
                </c:pt>
                <c:pt idx="325">
                  <c:v>130.67087538483852</c:v>
                </c:pt>
                <c:pt idx="326">
                  <c:v>130.67087538483852</c:v>
                </c:pt>
                <c:pt idx="327">
                  <c:v>130.67087538483852</c:v>
                </c:pt>
                <c:pt idx="328">
                  <c:v>130.67087538483852</c:v>
                </c:pt>
                <c:pt idx="329">
                  <c:v>131.38017758950548</c:v>
                </c:pt>
                <c:pt idx="330">
                  <c:v>131.38017758950548</c:v>
                </c:pt>
                <c:pt idx="331">
                  <c:v>130.24062636109366</c:v>
                </c:pt>
                <c:pt idx="332">
                  <c:v>129.81631650516817</c:v>
                </c:pt>
                <c:pt idx="333">
                  <c:v>129.81631650516817</c:v>
                </c:pt>
                <c:pt idx="334">
                  <c:v>129.44466935262341</c:v>
                </c:pt>
                <c:pt idx="335">
                  <c:v>129.14297597597013</c:v>
                </c:pt>
                <c:pt idx="336">
                  <c:v>129.14297597597013</c:v>
                </c:pt>
                <c:pt idx="337">
                  <c:v>129.14297597597013</c:v>
                </c:pt>
                <c:pt idx="338">
                  <c:v>129.14297597597013</c:v>
                </c:pt>
                <c:pt idx="339">
                  <c:v>128.93521091967082</c:v>
                </c:pt>
                <c:pt idx="340">
                  <c:v>128.93521091967082</c:v>
                </c:pt>
                <c:pt idx="341">
                  <c:v>129.46032745401195</c:v>
                </c:pt>
                <c:pt idx="342">
                  <c:v>129.46032745401195</c:v>
                </c:pt>
                <c:pt idx="343">
                  <c:v>130.77432303621381</c:v>
                </c:pt>
                <c:pt idx="344">
                  <c:v>130.77432303621381</c:v>
                </c:pt>
                <c:pt idx="345">
                  <c:v>130.47913308153912</c:v>
                </c:pt>
                <c:pt idx="346">
                  <c:v>130.47913308153912</c:v>
                </c:pt>
                <c:pt idx="347">
                  <c:v>130.47913308153912</c:v>
                </c:pt>
                <c:pt idx="348">
                  <c:v>130.47913308153912</c:v>
                </c:pt>
                <c:pt idx="349">
                  <c:v>130.47626587429608</c:v>
                </c:pt>
                <c:pt idx="350">
                  <c:v>130.47626587429608</c:v>
                </c:pt>
                <c:pt idx="351">
                  <c:v>130.75542394367432</c:v>
                </c:pt>
                <c:pt idx="352">
                  <c:v>130.47626587429608</c:v>
                </c:pt>
                <c:pt idx="353">
                  <c:v>130.75542394367432</c:v>
                </c:pt>
                <c:pt idx="354">
                  <c:v>130.47626587429608</c:v>
                </c:pt>
                <c:pt idx="355">
                  <c:v>130.47626587429608</c:v>
                </c:pt>
                <c:pt idx="356">
                  <c:v>130.75542394367432</c:v>
                </c:pt>
                <c:pt idx="357">
                  <c:v>130.75542394367432</c:v>
                </c:pt>
                <c:pt idx="358">
                  <c:v>130.47626587429608</c:v>
                </c:pt>
                <c:pt idx="359">
                  <c:v>130.47626587429608</c:v>
                </c:pt>
                <c:pt idx="360">
                  <c:v>130.75542394367432</c:v>
                </c:pt>
                <c:pt idx="361">
                  <c:v>130.47626587429608</c:v>
                </c:pt>
                <c:pt idx="362">
                  <c:v>130.47626587429608</c:v>
                </c:pt>
                <c:pt idx="363">
                  <c:v>130.75542394367432</c:v>
                </c:pt>
                <c:pt idx="364">
                  <c:v>130.47626587429608</c:v>
                </c:pt>
                <c:pt idx="365">
                  <c:v>130.47626587429608</c:v>
                </c:pt>
                <c:pt idx="366">
                  <c:v>130.75542394367432</c:v>
                </c:pt>
                <c:pt idx="367">
                  <c:v>130.47626587429608</c:v>
                </c:pt>
                <c:pt idx="368">
                  <c:v>130.47626587429608</c:v>
                </c:pt>
                <c:pt idx="369">
                  <c:v>130.75542394367432</c:v>
                </c:pt>
                <c:pt idx="370">
                  <c:v>130.75542394367432</c:v>
                </c:pt>
                <c:pt idx="371">
                  <c:v>130.75542394367432</c:v>
                </c:pt>
                <c:pt idx="372">
                  <c:v>130.47626587429608</c:v>
                </c:pt>
                <c:pt idx="373">
                  <c:v>130.75542394367432</c:v>
                </c:pt>
                <c:pt idx="374">
                  <c:v>130.75542394367432</c:v>
                </c:pt>
                <c:pt idx="375">
                  <c:v>130.47626587429608</c:v>
                </c:pt>
                <c:pt idx="376">
                  <c:v>130.75542394367432</c:v>
                </c:pt>
                <c:pt idx="377">
                  <c:v>130.75542394367432</c:v>
                </c:pt>
                <c:pt idx="378">
                  <c:v>130.75542394367432</c:v>
                </c:pt>
                <c:pt idx="379">
                  <c:v>130.47626587429608</c:v>
                </c:pt>
                <c:pt idx="380">
                  <c:v>130.47626587429608</c:v>
                </c:pt>
                <c:pt idx="381">
                  <c:v>130.75542394367432</c:v>
                </c:pt>
                <c:pt idx="382">
                  <c:v>130.47626587429608</c:v>
                </c:pt>
                <c:pt idx="383">
                  <c:v>130.75542394367432</c:v>
                </c:pt>
                <c:pt idx="384">
                  <c:v>130.75542394367432</c:v>
                </c:pt>
                <c:pt idx="385">
                  <c:v>130.47626587429608</c:v>
                </c:pt>
                <c:pt idx="386">
                  <c:v>130.75542394367432</c:v>
                </c:pt>
                <c:pt idx="387">
                  <c:v>130.75542394367432</c:v>
                </c:pt>
                <c:pt idx="388">
                  <c:v>130.75542394367432</c:v>
                </c:pt>
                <c:pt idx="389">
                  <c:v>130.47626587429608</c:v>
                </c:pt>
                <c:pt idx="390">
                  <c:v>130.47626587429608</c:v>
                </c:pt>
                <c:pt idx="391">
                  <c:v>130.75542394367432</c:v>
                </c:pt>
                <c:pt idx="392">
                  <c:v>130.47626587429608</c:v>
                </c:pt>
                <c:pt idx="393">
                  <c:v>130.47626587429608</c:v>
                </c:pt>
                <c:pt idx="394">
                  <c:v>130.75542394367432</c:v>
                </c:pt>
                <c:pt idx="395">
                  <c:v>130.47626587429608</c:v>
                </c:pt>
                <c:pt idx="396">
                  <c:v>130.47626587429608</c:v>
                </c:pt>
                <c:pt idx="397">
                  <c:v>130.47626587429608</c:v>
                </c:pt>
                <c:pt idx="398">
                  <c:v>130.75542394367432</c:v>
                </c:pt>
                <c:pt idx="399">
                  <c:v>130.47626587429608</c:v>
                </c:pt>
                <c:pt idx="400">
                  <c:v>130.47626587429608</c:v>
                </c:pt>
                <c:pt idx="401">
                  <c:v>130.75542394367432</c:v>
                </c:pt>
                <c:pt idx="402">
                  <c:v>130.47626587429608</c:v>
                </c:pt>
                <c:pt idx="403">
                  <c:v>130.47626587429608</c:v>
                </c:pt>
                <c:pt idx="404">
                  <c:v>130.75542394367432</c:v>
                </c:pt>
                <c:pt idx="405">
                  <c:v>130.47626587429608</c:v>
                </c:pt>
                <c:pt idx="406">
                  <c:v>130.75542394367432</c:v>
                </c:pt>
                <c:pt idx="407">
                  <c:v>130.75542394367432</c:v>
                </c:pt>
                <c:pt idx="408">
                  <c:v>130.47626587429608</c:v>
                </c:pt>
                <c:pt idx="409">
                  <c:v>130.75542394367432</c:v>
                </c:pt>
                <c:pt idx="410">
                  <c:v>130.75542394367432</c:v>
                </c:pt>
                <c:pt idx="411">
                  <c:v>130.47626587429608</c:v>
                </c:pt>
                <c:pt idx="412">
                  <c:v>130.47626587429608</c:v>
                </c:pt>
                <c:pt idx="413">
                  <c:v>130.75542394367432</c:v>
                </c:pt>
                <c:pt idx="414">
                  <c:v>130.47626587429608</c:v>
                </c:pt>
                <c:pt idx="415">
                  <c:v>130.47626587429608</c:v>
                </c:pt>
                <c:pt idx="416">
                  <c:v>130.75542394367432</c:v>
                </c:pt>
                <c:pt idx="417">
                  <c:v>130.47626587429608</c:v>
                </c:pt>
                <c:pt idx="418">
                  <c:v>130.75542394367432</c:v>
                </c:pt>
                <c:pt idx="419">
                  <c:v>130.75542394367432</c:v>
                </c:pt>
                <c:pt idx="420">
                  <c:v>130.47626587429608</c:v>
                </c:pt>
                <c:pt idx="421">
                  <c:v>130.75542394367432</c:v>
                </c:pt>
                <c:pt idx="422">
                  <c:v>130.75542394367432</c:v>
                </c:pt>
                <c:pt idx="423">
                  <c:v>130.47626587429608</c:v>
                </c:pt>
                <c:pt idx="424">
                  <c:v>130.47626587429608</c:v>
                </c:pt>
                <c:pt idx="425">
                  <c:v>130.47626587429608</c:v>
                </c:pt>
                <c:pt idx="426">
                  <c:v>130.75542394367432</c:v>
                </c:pt>
                <c:pt idx="427">
                  <c:v>130.75542394367432</c:v>
                </c:pt>
                <c:pt idx="428">
                  <c:v>130.47626587429608</c:v>
                </c:pt>
                <c:pt idx="429">
                  <c:v>130.75542394367432</c:v>
                </c:pt>
                <c:pt idx="430">
                  <c:v>130.75542394367432</c:v>
                </c:pt>
                <c:pt idx="431">
                  <c:v>130.47626587429608</c:v>
                </c:pt>
                <c:pt idx="432">
                  <c:v>130.47626587429608</c:v>
                </c:pt>
                <c:pt idx="433">
                  <c:v>130.75542394367432</c:v>
                </c:pt>
                <c:pt idx="434">
                  <c:v>130.47626587429608</c:v>
                </c:pt>
                <c:pt idx="435">
                  <c:v>130.47626587429608</c:v>
                </c:pt>
                <c:pt idx="436">
                  <c:v>130.75542394367432</c:v>
                </c:pt>
                <c:pt idx="437">
                  <c:v>130.47626587429608</c:v>
                </c:pt>
                <c:pt idx="438">
                  <c:v>130.75542394367432</c:v>
                </c:pt>
                <c:pt idx="439">
                  <c:v>130.47626587429608</c:v>
                </c:pt>
                <c:pt idx="440">
                  <c:v>130.75542394367432</c:v>
                </c:pt>
                <c:pt idx="441">
                  <c:v>130.75542394367432</c:v>
                </c:pt>
                <c:pt idx="442">
                  <c:v>130.47626587429608</c:v>
                </c:pt>
                <c:pt idx="443">
                  <c:v>130.75542394367432</c:v>
                </c:pt>
                <c:pt idx="444">
                  <c:v>130.47626587429608</c:v>
                </c:pt>
                <c:pt idx="445">
                  <c:v>130.75542394367432</c:v>
                </c:pt>
                <c:pt idx="446">
                  <c:v>130.75542394367432</c:v>
                </c:pt>
                <c:pt idx="447">
                  <c:v>130.47626587429608</c:v>
                </c:pt>
                <c:pt idx="448">
                  <c:v>130.47626587429608</c:v>
                </c:pt>
                <c:pt idx="449">
                  <c:v>130.75542394367432</c:v>
                </c:pt>
                <c:pt idx="450">
                  <c:v>130.47626587429608</c:v>
                </c:pt>
                <c:pt idx="451">
                  <c:v>130.47626587429608</c:v>
                </c:pt>
                <c:pt idx="452">
                  <c:v>130.75542394367432</c:v>
                </c:pt>
                <c:pt idx="453">
                  <c:v>130.75542394367432</c:v>
                </c:pt>
                <c:pt idx="454">
                  <c:v>130.47626587429608</c:v>
                </c:pt>
                <c:pt idx="455">
                  <c:v>130.47626587429608</c:v>
                </c:pt>
                <c:pt idx="456">
                  <c:v>130.75542394367432</c:v>
                </c:pt>
                <c:pt idx="457">
                  <c:v>130.75542394367432</c:v>
                </c:pt>
                <c:pt idx="458">
                  <c:v>130.47626587429608</c:v>
                </c:pt>
                <c:pt idx="459">
                  <c:v>130.75542394367432</c:v>
                </c:pt>
                <c:pt idx="460">
                  <c:v>130.75542394367432</c:v>
                </c:pt>
                <c:pt idx="461">
                  <c:v>130.47626587429608</c:v>
                </c:pt>
                <c:pt idx="462">
                  <c:v>130.47626587429608</c:v>
                </c:pt>
                <c:pt idx="463">
                  <c:v>130.75542394367432</c:v>
                </c:pt>
                <c:pt idx="464">
                  <c:v>130.47626587429608</c:v>
                </c:pt>
                <c:pt idx="465">
                  <c:v>130.47626587429608</c:v>
                </c:pt>
                <c:pt idx="466">
                  <c:v>130.75542394367432</c:v>
                </c:pt>
                <c:pt idx="467">
                  <c:v>130.75542394367432</c:v>
                </c:pt>
                <c:pt idx="468">
                  <c:v>130.47626587429608</c:v>
                </c:pt>
                <c:pt idx="469">
                  <c:v>130.47626587429608</c:v>
                </c:pt>
                <c:pt idx="470">
                  <c:v>130.75542394367432</c:v>
                </c:pt>
                <c:pt idx="471">
                  <c:v>130.75542394367432</c:v>
                </c:pt>
                <c:pt idx="472">
                  <c:v>130.47626587429608</c:v>
                </c:pt>
                <c:pt idx="473">
                  <c:v>130.47626587429608</c:v>
                </c:pt>
                <c:pt idx="474">
                  <c:v>130.47626587429608</c:v>
                </c:pt>
                <c:pt idx="475">
                  <c:v>130.75542394367432</c:v>
                </c:pt>
                <c:pt idx="476">
                  <c:v>130.47626587429608</c:v>
                </c:pt>
                <c:pt idx="477">
                  <c:v>130.75542394367432</c:v>
                </c:pt>
                <c:pt idx="478">
                  <c:v>130.47626587429608</c:v>
                </c:pt>
                <c:pt idx="479">
                  <c:v>130.75542394367432</c:v>
                </c:pt>
                <c:pt idx="480">
                  <c:v>130.47626587429608</c:v>
                </c:pt>
                <c:pt idx="481">
                  <c:v>130.75542394367432</c:v>
                </c:pt>
                <c:pt idx="482">
                  <c:v>130.47626587429608</c:v>
                </c:pt>
                <c:pt idx="483">
                  <c:v>130.75542394367432</c:v>
                </c:pt>
                <c:pt idx="484">
                  <c:v>130.47626587429608</c:v>
                </c:pt>
                <c:pt idx="485">
                  <c:v>130.75542394367432</c:v>
                </c:pt>
                <c:pt idx="486">
                  <c:v>130.47626587429608</c:v>
                </c:pt>
                <c:pt idx="487">
                  <c:v>130.47626587429608</c:v>
                </c:pt>
                <c:pt idx="488">
                  <c:v>130.75542394367432</c:v>
                </c:pt>
                <c:pt idx="489">
                  <c:v>130.47626587429608</c:v>
                </c:pt>
                <c:pt idx="490">
                  <c:v>130.47626587429608</c:v>
                </c:pt>
                <c:pt idx="491">
                  <c:v>130.75542394367432</c:v>
                </c:pt>
                <c:pt idx="492">
                  <c:v>130.47626587429608</c:v>
                </c:pt>
                <c:pt idx="493">
                  <c:v>130.75542394367432</c:v>
                </c:pt>
                <c:pt idx="494">
                  <c:v>130.75542394367432</c:v>
                </c:pt>
                <c:pt idx="495">
                  <c:v>130.47626587429608</c:v>
                </c:pt>
                <c:pt idx="496">
                  <c:v>130.47626587429608</c:v>
                </c:pt>
                <c:pt idx="497">
                  <c:v>130.75542394367432</c:v>
                </c:pt>
                <c:pt idx="498">
                  <c:v>130.75542394367432</c:v>
                </c:pt>
                <c:pt idx="499">
                  <c:v>130.47626587429608</c:v>
                </c:pt>
                <c:pt idx="500">
                  <c:v>130.75542394367432</c:v>
                </c:pt>
                <c:pt idx="501">
                  <c:v>130.75542394367432</c:v>
                </c:pt>
                <c:pt idx="502">
                  <c:v>130.47626587429608</c:v>
                </c:pt>
                <c:pt idx="503">
                  <c:v>130.47626587429608</c:v>
                </c:pt>
                <c:pt idx="504">
                  <c:v>130.47626587429608</c:v>
                </c:pt>
                <c:pt idx="505">
                  <c:v>130.75542394367432</c:v>
                </c:pt>
                <c:pt idx="506">
                  <c:v>130.75542394367432</c:v>
                </c:pt>
                <c:pt idx="507">
                  <c:v>130.47626587429608</c:v>
                </c:pt>
                <c:pt idx="508">
                  <c:v>130.47626587429608</c:v>
                </c:pt>
                <c:pt idx="509">
                  <c:v>130.75542394367432</c:v>
                </c:pt>
                <c:pt idx="510">
                  <c:v>130.75542394367432</c:v>
                </c:pt>
                <c:pt idx="511">
                  <c:v>130.47626587429608</c:v>
                </c:pt>
                <c:pt idx="512">
                  <c:v>130.47626587429608</c:v>
                </c:pt>
                <c:pt idx="513">
                  <c:v>130.75542394367432</c:v>
                </c:pt>
                <c:pt idx="514">
                  <c:v>130.75542394367432</c:v>
                </c:pt>
                <c:pt idx="515">
                  <c:v>131.43705677939536</c:v>
                </c:pt>
                <c:pt idx="516">
                  <c:v>131.85021973121621</c:v>
                </c:pt>
                <c:pt idx="517">
                  <c:v>131.85021973121621</c:v>
                </c:pt>
                <c:pt idx="518">
                  <c:v>131.85021973121621</c:v>
                </c:pt>
                <c:pt idx="519">
                  <c:v>132.19555873644165</c:v>
                </c:pt>
                <c:pt idx="520">
                  <c:v>131.3408259070271</c:v>
                </c:pt>
                <c:pt idx="521">
                  <c:v>131.3408259070271</c:v>
                </c:pt>
                <c:pt idx="522">
                  <c:v>131.22559587073704</c:v>
                </c:pt>
                <c:pt idx="523">
                  <c:v>131.22559587073704</c:v>
                </c:pt>
                <c:pt idx="524">
                  <c:v>131.4130805416645</c:v>
                </c:pt>
                <c:pt idx="525">
                  <c:v>131.4130805416645</c:v>
                </c:pt>
                <c:pt idx="526">
                  <c:v>131.4130805416645</c:v>
                </c:pt>
                <c:pt idx="527">
                  <c:v>131.09969413278583</c:v>
                </c:pt>
                <c:pt idx="528">
                  <c:v>131.09969413278583</c:v>
                </c:pt>
                <c:pt idx="529">
                  <c:v>130.78308544922774</c:v>
                </c:pt>
                <c:pt idx="530">
                  <c:v>130.78308544922774</c:v>
                </c:pt>
                <c:pt idx="531">
                  <c:v>131.0561291461029</c:v>
                </c:pt>
                <c:pt idx="532">
                  <c:v>131.29945589316051</c:v>
                </c:pt>
                <c:pt idx="533">
                  <c:v>131.29945589316051</c:v>
                </c:pt>
                <c:pt idx="534">
                  <c:v>131.20330677452455</c:v>
                </c:pt>
                <c:pt idx="535">
                  <c:v>131.20330677452455</c:v>
                </c:pt>
                <c:pt idx="536">
                  <c:v>131.20330677452455</c:v>
                </c:pt>
                <c:pt idx="537">
                  <c:v>131.37113216129333</c:v>
                </c:pt>
                <c:pt idx="538">
                  <c:v>131.37113216129333</c:v>
                </c:pt>
                <c:pt idx="539">
                  <c:v>131.43350447070182</c:v>
                </c:pt>
                <c:pt idx="540">
                  <c:v>131.33193309146102</c:v>
                </c:pt>
                <c:pt idx="541">
                  <c:v>131.33193309146102</c:v>
                </c:pt>
                <c:pt idx="542">
                  <c:v>131.36152832199389</c:v>
                </c:pt>
                <c:pt idx="543">
                  <c:v>131.36152832199389</c:v>
                </c:pt>
                <c:pt idx="544">
                  <c:v>131.26741879419282</c:v>
                </c:pt>
                <c:pt idx="545">
                  <c:v>131.26741879419282</c:v>
                </c:pt>
                <c:pt idx="546">
                  <c:v>131.26741879419282</c:v>
                </c:pt>
                <c:pt idx="547">
                  <c:v>131.26741879419282</c:v>
                </c:pt>
                <c:pt idx="548">
                  <c:v>130.80568836541474</c:v>
                </c:pt>
                <c:pt idx="549">
                  <c:v>130.80568836541474</c:v>
                </c:pt>
                <c:pt idx="550">
                  <c:v>131.5486403594123</c:v>
                </c:pt>
                <c:pt idx="551">
                  <c:v>131.12681908404551</c:v>
                </c:pt>
                <c:pt idx="552">
                  <c:v>131.12681908404551</c:v>
                </c:pt>
                <c:pt idx="553">
                  <c:v>131.11301323537646</c:v>
                </c:pt>
                <c:pt idx="554">
                  <c:v>127.13640092377163</c:v>
                </c:pt>
                <c:pt idx="555">
                  <c:v>127.13640092377163</c:v>
                </c:pt>
                <c:pt idx="556">
                  <c:v>127.13640092377163</c:v>
                </c:pt>
                <c:pt idx="557">
                  <c:v>127.13640092377163</c:v>
                </c:pt>
                <c:pt idx="558">
                  <c:v>127.13640092377163</c:v>
                </c:pt>
                <c:pt idx="559">
                  <c:v>127.13640092377163</c:v>
                </c:pt>
                <c:pt idx="560">
                  <c:v>128.41126309233937</c:v>
                </c:pt>
                <c:pt idx="561">
                  <c:v>128.41126309233937</c:v>
                </c:pt>
                <c:pt idx="562">
                  <c:v>126.4027158752928</c:v>
                </c:pt>
                <c:pt idx="563">
                  <c:v>128.41126309233937</c:v>
                </c:pt>
                <c:pt idx="564">
                  <c:v>128.41126309233937</c:v>
                </c:pt>
                <c:pt idx="565">
                  <c:v>126.4027158752928</c:v>
                </c:pt>
                <c:pt idx="566">
                  <c:v>126.4027158752928</c:v>
                </c:pt>
                <c:pt idx="567">
                  <c:v>128.41126309233937</c:v>
                </c:pt>
                <c:pt idx="568">
                  <c:v>126.4027158752928</c:v>
                </c:pt>
                <c:pt idx="569">
                  <c:v>128.41126309233937</c:v>
                </c:pt>
                <c:pt idx="570">
                  <c:v>126.4027158752928</c:v>
                </c:pt>
                <c:pt idx="571">
                  <c:v>128.41126309233937</c:v>
                </c:pt>
                <c:pt idx="572">
                  <c:v>126.4027158752928</c:v>
                </c:pt>
                <c:pt idx="573">
                  <c:v>128.41126309233937</c:v>
                </c:pt>
                <c:pt idx="574">
                  <c:v>126.4027158752928</c:v>
                </c:pt>
                <c:pt idx="575">
                  <c:v>128.41126309233937</c:v>
                </c:pt>
                <c:pt idx="576">
                  <c:v>126.4027158752928</c:v>
                </c:pt>
                <c:pt idx="577">
                  <c:v>128.41126309233937</c:v>
                </c:pt>
                <c:pt idx="578">
                  <c:v>126.4027158752928</c:v>
                </c:pt>
                <c:pt idx="579">
                  <c:v>128.41126309233937</c:v>
                </c:pt>
                <c:pt idx="580">
                  <c:v>128.41126309233937</c:v>
                </c:pt>
                <c:pt idx="581">
                  <c:v>126.4027158752928</c:v>
                </c:pt>
                <c:pt idx="582">
                  <c:v>126.4027158752928</c:v>
                </c:pt>
                <c:pt idx="583">
                  <c:v>128.41126309233937</c:v>
                </c:pt>
                <c:pt idx="584">
                  <c:v>128.41126309233937</c:v>
                </c:pt>
                <c:pt idx="585">
                  <c:v>128.41126309233937</c:v>
                </c:pt>
                <c:pt idx="586">
                  <c:v>126.4027158752928</c:v>
                </c:pt>
                <c:pt idx="587">
                  <c:v>126.4027158752928</c:v>
                </c:pt>
                <c:pt idx="588">
                  <c:v>128.41126309233937</c:v>
                </c:pt>
                <c:pt idx="589">
                  <c:v>126.4027158752928</c:v>
                </c:pt>
                <c:pt idx="590">
                  <c:v>128.41126309233937</c:v>
                </c:pt>
                <c:pt idx="591">
                  <c:v>128.41126309233937</c:v>
                </c:pt>
                <c:pt idx="592">
                  <c:v>126.4027158752928</c:v>
                </c:pt>
                <c:pt idx="593">
                  <c:v>128.41126309233937</c:v>
                </c:pt>
                <c:pt idx="594">
                  <c:v>126.4027158752928</c:v>
                </c:pt>
                <c:pt idx="595">
                  <c:v>128.41126309233937</c:v>
                </c:pt>
                <c:pt idx="596">
                  <c:v>128.41126309233937</c:v>
                </c:pt>
                <c:pt idx="597">
                  <c:v>126.4027158752928</c:v>
                </c:pt>
                <c:pt idx="598">
                  <c:v>128.41126309233937</c:v>
                </c:pt>
                <c:pt idx="599">
                  <c:v>128.41126309233937</c:v>
                </c:pt>
                <c:pt idx="600">
                  <c:v>126.4027158752928</c:v>
                </c:pt>
                <c:pt idx="601">
                  <c:v>126.4027158752928</c:v>
                </c:pt>
                <c:pt idx="602">
                  <c:v>132.20612482400352</c:v>
                </c:pt>
                <c:pt idx="603">
                  <c:v>131.711567216437</c:v>
                </c:pt>
                <c:pt idx="604">
                  <c:v>131.711567216437</c:v>
                </c:pt>
                <c:pt idx="605">
                  <c:v>132.09733347111893</c:v>
                </c:pt>
                <c:pt idx="606">
                  <c:v>131.92234294432464</c:v>
                </c:pt>
                <c:pt idx="607">
                  <c:v>131.92234294432464</c:v>
                </c:pt>
                <c:pt idx="608">
                  <c:v>131.91897203802796</c:v>
                </c:pt>
                <c:pt idx="609">
                  <c:v>131.91897203802796</c:v>
                </c:pt>
                <c:pt idx="610">
                  <c:v>131.91897203802796</c:v>
                </c:pt>
                <c:pt idx="611">
                  <c:v>132.52105417313885</c:v>
                </c:pt>
                <c:pt idx="612">
                  <c:v>132.3548127081898</c:v>
                </c:pt>
                <c:pt idx="613">
                  <c:v>132.3548127081898</c:v>
                </c:pt>
                <c:pt idx="614">
                  <c:v>132.64791189193295</c:v>
                </c:pt>
                <c:pt idx="615">
                  <c:v>133.33749326221039</c:v>
                </c:pt>
                <c:pt idx="616">
                  <c:v>133.33749326221039</c:v>
                </c:pt>
                <c:pt idx="617">
                  <c:v>132.92792771615001</c:v>
                </c:pt>
                <c:pt idx="618">
                  <c:v>132.92792771615001</c:v>
                </c:pt>
                <c:pt idx="619">
                  <c:v>132.92792771615001</c:v>
                </c:pt>
                <c:pt idx="620">
                  <c:v>132.47498833368508</c:v>
                </c:pt>
                <c:pt idx="621">
                  <c:v>132.06385721381153</c:v>
                </c:pt>
                <c:pt idx="622">
                  <c:v>132.06385721381153</c:v>
                </c:pt>
                <c:pt idx="623">
                  <c:v>131.33826470457876</c:v>
                </c:pt>
                <c:pt idx="624">
                  <c:v>131.86679256078841</c:v>
                </c:pt>
                <c:pt idx="625">
                  <c:v>131.86679256078841</c:v>
                </c:pt>
                <c:pt idx="626">
                  <c:v>132.1351612568358</c:v>
                </c:pt>
                <c:pt idx="627">
                  <c:v>132.1351612568358</c:v>
                </c:pt>
                <c:pt idx="628">
                  <c:v>132.1351612568358</c:v>
                </c:pt>
                <c:pt idx="629">
                  <c:v>132.5892046702898</c:v>
                </c:pt>
                <c:pt idx="630">
                  <c:v>133.16807023885269</c:v>
                </c:pt>
                <c:pt idx="631">
                  <c:v>133.16807023885269</c:v>
                </c:pt>
                <c:pt idx="632">
                  <c:v>133.6950226003197</c:v>
                </c:pt>
                <c:pt idx="633">
                  <c:v>134.45561734955518</c:v>
                </c:pt>
                <c:pt idx="634">
                  <c:v>134.45561734955518</c:v>
                </c:pt>
                <c:pt idx="635">
                  <c:v>134.45561734955518</c:v>
                </c:pt>
                <c:pt idx="636">
                  <c:v>134.54238133829801</c:v>
                </c:pt>
                <c:pt idx="637">
                  <c:v>134.54238133829801</c:v>
                </c:pt>
                <c:pt idx="638">
                  <c:v>134.22443002143834</c:v>
                </c:pt>
                <c:pt idx="639">
                  <c:v>134.22443002143834</c:v>
                </c:pt>
                <c:pt idx="640">
                  <c:v>133.98102916211681</c:v>
                </c:pt>
                <c:pt idx="641">
                  <c:v>134.70200757156516</c:v>
                </c:pt>
                <c:pt idx="642">
                  <c:v>134.70200757156516</c:v>
                </c:pt>
                <c:pt idx="643">
                  <c:v>133.98102916211681</c:v>
                </c:pt>
                <c:pt idx="644">
                  <c:v>134.70200757156516</c:v>
                </c:pt>
                <c:pt idx="645">
                  <c:v>134.70200757156516</c:v>
                </c:pt>
                <c:pt idx="646">
                  <c:v>133.98102916211681</c:v>
                </c:pt>
                <c:pt idx="647">
                  <c:v>134.70200757156516</c:v>
                </c:pt>
                <c:pt idx="648">
                  <c:v>133.98102916211681</c:v>
                </c:pt>
                <c:pt idx="649">
                  <c:v>134.70200757156516</c:v>
                </c:pt>
                <c:pt idx="650">
                  <c:v>133.98102916211681</c:v>
                </c:pt>
                <c:pt idx="651">
                  <c:v>134.70200757156516</c:v>
                </c:pt>
                <c:pt idx="652">
                  <c:v>133.98102916211681</c:v>
                </c:pt>
                <c:pt idx="653">
                  <c:v>133.98102916211681</c:v>
                </c:pt>
                <c:pt idx="654">
                  <c:v>134.70200757156516</c:v>
                </c:pt>
                <c:pt idx="655">
                  <c:v>134.70200757156516</c:v>
                </c:pt>
                <c:pt idx="656">
                  <c:v>133.98102916211681</c:v>
                </c:pt>
                <c:pt idx="657">
                  <c:v>133.98102916211681</c:v>
                </c:pt>
                <c:pt idx="658">
                  <c:v>134.70200757156516</c:v>
                </c:pt>
                <c:pt idx="659">
                  <c:v>134.70200757156516</c:v>
                </c:pt>
                <c:pt idx="660">
                  <c:v>134.70200757156516</c:v>
                </c:pt>
                <c:pt idx="661">
                  <c:v>133.98102916211681</c:v>
                </c:pt>
                <c:pt idx="662">
                  <c:v>133.98102916211681</c:v>
                </c:pt>
                <c:pt idx="663">
                  <c:v>134.70200757156516</c:v>
                </c:pt>
                <c:pt idx="664">
                  <c:v>134.70200757156516</c:v>
                </c:pt>
                <c:pt idx="665">
                  <c:v>133.98102916211681</c:v>
                </c:pt>
                <c:pt idx="666">
                  <c:v>133.98102916211681</c:v>
                </c:pt>
                <c:pt idx="667">
                  <c:v>133.98102916211681</c:v>
                </c:pt>
                <c:pt idx="668">
                  <c:v>134.70200757156516</c:v>
                </c:pt>
                <c:pt idx="669">
                  <c:v>134.70200757156516</c:v>
                </c:pt>
                <c:pt idx="670">
                  <c:v>133.98102916211681</c:v>
                </c:pt>
                <c:pt idx="671">
                  <c:v>133.98102916211681</c:v>
                </c:pt>
                <c:pt idx="672">
                  <c:v>133.98102916211681</c:v>
                </c:pt>
                <c:pt idx="673">
                  <c:v>134.70200757156516</c:v>
                </c:pt>
                <c:pt idx="674">
                  <c:v>134.70200757156516</c:v>
                </c:pt>
                <c:pt idx="675">
                  <c:v>133.98102916211681</c:v>
                </c:pt>
                <c:pt idx="676">
                  <c:v>133.98102916211681</c:v>
                </c:pt>
                <c:pt idx="677">
                  <c:v>133.98102916211681</c:v>
                </c:pt>
                <c:pt idx="678">
                  <c:v>134.70200757156516</c:v>
                </c:pt>
                <c:pt idx="679">
                  <c:v>134.70200757156516</c:v>
                </c:pt>
                <c:pt idx="680">
                  <c:v>133.98102916211681</c:v>
                </c:pt>
                <c:pt idx="681">
                  <c:v>133.98102916211681</c:v>
                </c:pt>
                <c:pt idx="682">
                  <c:v>133.98102916211681</c:v>
                </c:pt>
                <c:pt idx="683">
                  <c:v>134.70200757156516</c:v>
                </c:pt>
                <c:pt idx="684">
                  <c:v>134.70200757156516</c:v>
                </c:pt>
                <c:pt idx="685">
                  <c:v>133.98102916211681</c:v>
                </c:pt>
                <c:pt idx="686">
                  <c:v>133.98102916211681</c:v>
                </c:pt>
                <c:pt idx="687">
                  <c:v>133.98102916211681</c:v>
                </c:pt>
                <c:pt idx="688">
                  <c:v>134.70200757156516</c:v>
                </c:pt>
                <c:pt idx="689">
                  <c:v>134.70200757156516</c:v>
                </c:pt>
                <c:pt idx="690">
                  <c:v>133.98102916211681</c:v>
                </c:pt>
                <c:pt idx="691">
                  <c:v>133.98102916211681</c:v>
                </c:pt>
                <c:pt idx="692">
                  <c:v>134.70200757156516</c:v>
                </c:pt>
                <c:pt idx="693">
                  <c:v>134.70200757156516</c:v>
                </c:pt>
                <c:pt idx="694">
                  <c:v>134.70200757156516</c:v>
                </c:pt>
                <c:pt idx="695">
                  <c:v>133.98102916211681</c:v>
                </c:pt>
                <c:pt idx="696">
                  <c:v>133.98102916211681</c:v>
                </c:pt>
                <c:pt idx="697">
                  <c:v>134.70200757156516</c:v>
                </c:pt>
                <c:pt idx="698">
                  <c:v>134.70200757156516</c:v>
                </c:pt>
                <c:pt idx="699">
                  <c:v>134.70200757156516</c:v>
                </c:pt>
                <c:pt idx="700">
                  <c:v>133.98102916211681</c:v>
                </c:pt>
                <c:pt idx="701">
                  <c:v>133.98102916211681</c:v>
                </c:pt>
                <c:pt idx="702">
                  <c:v>134.70200757156516</c:v>
                </c:pt>
                <c:pt idx="703">
                  <c:v>134.70200757156516</c:v>
                </c:pt>
                <c:pt idx="704">
                  <c:v>134.70200757156516</c:v>
                </c:pt>
                <c:pt idx="705">
                  <c:v>133.98102916211681</c:v>
                </c:pt>
                <c:pt idx="706">
                  <c:v>133.98102916211681</c:v>
                </c:pt>
                <c:pt idx="707">
                  <c:v>134.70200757156516</c:v>
                </c:pt>
                <c:pt idx="708">
                  <c:v>134.70200757156516</c:v>
                </c:pt>
                <c:pt idx="709">
                  <c:v>134.70200757156516</c:v>
                </c:pt>
                <c:pt idx="710">
                  <c:v>133.98102916211681</c:v>
                </c:pt>
                <c:pt idx="711">
                  <c:v>133.98102916211681</c:v>
                </c:pt>
                <c:pt idx="712">
                  <c:v>134.70200757156516</c:v>
                </c:pt>
                <c:pt idx="713">
                  <c:v>134.70200757156516</c:v>
                </c:pt>
                <c:pt idx="714">
                  <c:v>134.70200757156516</c:v>
                </c:pt>
                <c:pt idx="715">
                  <c:v>133.98102916211681</c:v>
                </c:pt>
                <c:pt idx="716">
                  <c:v>133.98102916211681</c:v>
                </c:pt>
                <c:pt idx="717">
                  <c:v>134.70200757156516</c:v>
                </c:pt>
                <c:pt idx="718">
                  <c:v>134.70200757156516</c:v>
                </c:pt>
                <c:pt idx="719">
                  <c:v>133.98102916211681</c:v>
                </c:pt>
                <c:pt idx="720">
                  <c:v>133.98102916211681</c:v>
                </c:pt>
                <c:pt idx="721">
                  <c:v>133.98102916211681</c:v>
                </c:pt>
                <c:pt idx="722">
                  <c:v>134.70200757156516</c:v>
                </c:pt>
                <c:pt idx="723">
                  <c:v>134.70200757156516</c:v>
                </c:pt>
                <c:pt idx="724">
                  <c:v>133.98102916211681</c:v>
                </c:pt>
                <c:pt idx="725">
                  <c:v>133.98102916211681</c:v>
                </c:pt>
                <c:pt idx="726">
                  <c:v>134.70200757156516</c:v>
                </c:pt>
                <c:pt idx="727">
                  <c:v>134.70200757156516</c:v>
                </c:pt>
                <c:pt idx="728">
                  <c:v>134.70200757156516</c:v>
                </c:pt>
                <c:pt idx="729">
                  <c:v>134.70200757156516</c:v>
                </c:pt>
                <c:pt idx="730">
                  <c:v>133.98102916211681</c:v>
                </c:pt>
                <c:pt idx="731">
                  <c:v>133.98102916211681</c:v>
                </c:pt>
                <c:pt idx="732">
                  <c:v>133.98102916211681</c:v>
                </c:pt>
                <c:pt idx="733">
                  <c:v>134.70200757156516</c:v>
                </c:pt>
                <c:pt idx="734">
                  <c:v>134.70200757156516</c:v>
                </c:pt>
                <c:pt idx="735">
                  <c:v>133.98102916211681</c:v>
                </c:pt>
                <c:pt idx="736">
                  <c:v>133.98102916211681</c:v>
                </c:pt>
                <c:pt idx="737">
                  <c:v>134.70200757156516</c:v>
                </c:pt>
                <c:pt idx="738">
                  <c:v>134.70200757156516</c:v>
                </c:pt>
                <c:pt idx="739">
                  <c:v>133.98102916211681</c:v>
                </c:pt>
                <c:pt idx="740">
                  <c:v>133.98102916211681</c:v>
                </c:pt>
                <c:pt idx="741">
                  <c:v>134.70200757156516</c:v>
                </c:pt>
                <c:pt idx="742">
                  <c:v>133.98102916211681</c:v>
                </c:pt>
                <c:pt idx="743">
                  <c:v>134.70200757156516</c:v>
                </c:pt>
                <c:pt idx="744">
                  <c:v>133.98102916211681</c:v>
                </c:pt>
                <c:pt idx="745">
                  <c:v>133.98102916211681</c:v>
                </c:pt>
                <c:pt idx="746">
                  <c:v>133.98102916211681</c:v>
                </c:pt>
                <c:pt idx="747">
                  <c:v>134.70200757156516</c:v>
                </c:pt>
                <c:pt idx="748">
                  <c:v>134.70200757156516</c:v>
                </c:pt>
                <c:pt idx="749">
                  <c:v>133.98102916211681</c:v>
                </c:pt>
                <c:pt idx="750">
                  <c:v>133.98102916211681</c:v>
                </c:pt>
                <c:pt idx="751">
                  <c:v>134.70200757156516</c:v>
                </c:pt>
                <c:pt idx="752">
                  <c:v>134.70200757156516</c:v>
                </c:pt>
                <c:pt idx="753">
                  <c:v>133.98102916211681</c:v>
                </c:pt>
                <c:pt idx="754">
                  <c:v>133.98102916211681</c:v>
                </c:pt>
                <c:pt idx="755">
                  <c:v>134.70200757156516</c:v>
                </c:pt>
                <c:pt idx="756">
                  <c:v>134.70200757156516</c:v>
                </c:pt>
                <c:pt idx="757">
                  <c:v>134.70200757156516</c:v>
                </c:pt>
                <c:pt idx="758">
                  <c:v>134.70200757156516</c:v>
                </c:pt>
                <c:pt idx="759">
                  <c:v>133.98102916211681</c:v>
                </c:pt>
                <c:pt idx="760">
                  <c:v>134.70200757156516</c:v>
                </c:pt>
                <c:pt idx="761">
                  <c:v>133.98102916211681</c:v>
                </c:pt>
                <c:pt idx="762">
                  <c:v>134.70200757156516</c:v>
                </c:pt>
                <c:pt idx="763">
                  <c:v>134.70200757156516</c:v>
                </c:pt>
                <c:pt idx="764">
                  <c:v>133.98102916211681</c:v>
                </c:pt>
                <c:pt idx="765">
                  <c:v>134.70200757156516</c:v>
                </c:pt>
                <c:pt idx="766">
                  <c:v>133.98102916211681</c:v>
                </c:pt>
                <c:pt idx="767">
                  <c:v>134.70200757156516</c:v>
                </c:pt>
                <c:pt idx="768">
                  <c:v>134.70200757156516</c:v>
                </c:pt>
                <c:pt idx="769">
                  <c:v>133.98102916211681</c:v>
                </c:pt>
                <c:pt idx="770">
                  <c:v>134.70200757156516</c:v>
                </c:pt>
                <c:pt idx="771">
                  <c:v>134.70200757156516</c:v>
                </c:pt>
                <c:pt idx="772">
                  <c:v>133.98102916211681</c:v>
                </c:pt>
                <c:pt idx="773">
                  <c:v>134.70200757156516</c:v>
                </c:pt>
                <c:pt idx="774">
                  <c:v>134.70200757156516</c:v>
                </c:pt>
                <c:pt idx="775">
                  <c:v>134.70200757156516</c:v>
                </c:pt>
                <c:pt idx="776">
                  <c:v>133.98102916211681</c:v>
                </c:pt>
                <c:pt idx="777">
                  <c:v>134.70200757156516</c:v>
                </c:pt>
                <c:pt idx="778">
                  <c:v>134.70200757156516</c:v>
                </c:pt>
                <c:pt idx="779">
                  <c:v>133.98102916211681</c:v>
                </c:pt>
                <c:pt idx="780">
                  <c:v>133.98102916211681</c:v>
                </c:pt>
                <c:pt idx="781">
                  <c:v>134.70200757156516</c:v>
                </c:pt>
                <c:pt idx="782">
                  <c:v>134.70200757156516</c:v>
                </c:pt>
                <c:pt idx="783">
                  <c:v>133.98102916211681</c:v>
                </c:pt>
                <c:pt idx="784">
                  <c:v>133.98102916211681</c:v>
                </c:pt>
                <c:pt idx="785">
                  <c:v>134.70200757156516</c:v>
                </c:pt>
                <c:pt idx="786">
                  <c:v>134.70200757156516</c:v>
                </c:pt>
                <c:pt idx="787">
                  <c:v>133.98102916211681</c:v>
                </c:pt>
                <c:pt idx="788">
                  <c:v>133.98102916211681</c:v>
                </c:pt>
                <c:pt idx="789">
                  <c:v>134.70200757156516</c:v>
                </c:pt>
                <c:pt idx="790">
                  <c:v>134.70200757156516</c:v>
                </c:pt>
                <c:pt idx="791">
                  <c:v>133.98102916211681</c:v>
                </c:pt>
                <c:pt idx="792">
                  <c:v>133.98102916211681</c:v>
                </c:pt>
                <c:pt idx="793">
                  <c:v>134.70200757156516</c:v>
                </c:pt>
                <c:pt idx="794">
                  <c:v>134.70200757156516</c:v>
                </c:pt>
                <c:pt idx="795">
                  <c:v>133.98102916211681</c:v>
                </c:pt>
                <c:pt idx="796">
                  <c:v>134.70200757156516</c:v>
                </c:pt>
                <c:pt idx="797">
                  <c:v>134.70200757156516</c:v>
                </c:pt>
                <c:pt idx="798">
                  <c:v>133.98102916211681</c:v>
                </c:pt>
                <c:pt idx="799">
                  <c:v>133.98102916211681</c:v>
                </c:pt>
                <c:pt idx="800">
                  <c:v>134.70200757156516</c:v>
                </c:pt>
                <c:pt idx="801">
                  <c:v>133.98102916211681</c:v>
                </c:pt>
                <c:pt idx="802">
                  <c:v>133.98102916211681</c:v>
                </c:pt>
                <c:pt idx="803">
                  <c:v>134.70200757156516</c:v>
                </c:pt>
                <c:pt idx="804">
                  <c:v>133.98102916211681</c:v>
                </c:pt>
                <c:pt idx="805">
                  <c:v>133.98102916211681</c:v>
                </c:pt>
                <c:pt idx="806">
                  <c:v>133.98102916211681</c:v>
                </c:pt>
                <c:pt idx="807">
                  <c:v>134.70200757156516</c:v>
                </c:pt>
                <c:pt idx="808">
                  <c:v>134.70200757156516</c:v>
                </c:pt>
                <c:pt idx="809">
                  <c:v>133.98102916211681</c:v>
                </c:pt>
                <c:pt idx="810">
                  <c:v>134.70200757156516</c:v>
                </c:pt>
                <c:pt idx="811">
                  <c:v>134.70200757156516</c:v>
                </c:pt>
                <c:pt idx="812">
                  <c:v>133.98102916211681</c:v>
                </c:pt>
                <c:pt idx="813">
                  <c:v>134.70200757156516</c:v>
                </c:pt>
                <c:pt idx="814">
                  <c:v>134.70200757156516</c:v>
                </c:pt>
                <c:pt idx="815">
                  <c:v>133.98102916211681</c:v>
                </c:pt>
                <c:pt idx="816">
                  <c:v>134.70200757156516</c:v>
                </c:pt>
                <c:pt idx="817">
                  <c:v>134.70200757156516</c:v>
                </c:pt>
                <c:pt idx="818">
                  <c:v>134.70200757156516</c:v>
                </c:pt>
                <c:pt idx="819">
                  <c:v>133.98102916211681</c:v>
                </c:pt>
                <c:pt idx="820">
                  <c:v>134.70200757156516</c:v>
                </c:pt>
                <c:pt idx="821">
                  <c:v>134.70200757156516</c:v>
                </c:pt>
                <c:pt idx="822">
                  <c:v>133.98102916211681</c:v>
                </c:pt>
                <c:pt idx="823">
                  <c:v>133.98102916211681</c:v>
                </c:pt>
                <c:pt idx="824">
                  <c:v>134.70200757156516</c:v>
                </c:pt>
                <c:pt idx="825">
                  <c:v>134.70200757156516</c:v>
                </c:pt>
                <c:pt idx="826">
                  <c:v>133.98102916211681</c:v>
                </c:pt>
                <c:pt idx="827">
                  <c:v>133.98102916211681</c:v>
                </c:pt>
                <c:pt idx="828">
                  <c:v>134.70200757156516</c:v>
                </c:pt>
                <c:pt idx="829">
                  <c:v>133.98102916211681</c:v>
                </c:pt>
                <c:pt idx="830">
                  <c:v>133.98102916211681</c:v>
                </c:pt>
                <c:pt idx="831">
                  <c:v>134.70200757156516</c:v>
                </c:pt>
                <c:pt idx="832">
                  <c:v>133.98102916211681</c:v>
                </c:pt>
                <c:pt idx="833">
                  <c:v>133.98102916211681</c:v>
                </c:pt>
                <c:pt idx="834">
                  <c:v>134.70200757156516</c:v>
                </c:pt>
                <c:pt idx="835">
                  <c:v>134.70200757156516</c:v>
                </c:pt>
                <c:pt idx="836">
                  <c:v>131.18447183729484</c:v>
                </c:pt>
                <c:pt idx="837">
                  <c:v>131.18447183729484</c:v>
                </c:pt>
                <c:pt idx="838">
                  <c:v>131.18447183729484</c:v>
                </c:pt>
                <c:pt idx="839">
                  <c:v>130.72716420610524</c:v>
                </c:pt>
                <c:pt idx="840">
                  <c:v>130.72716420610524</c:v>
                </c:pt>
                <c:pt idx="841">
                  <c:v>129.97102753417778</c:v>
                </c:pt>
                <c:pt idx="842">
                  <c:v>130.53927958748662</c:v>
                </c:pt>
                <c:pt idx="843">
                  <c:v>130.53927958748662</c:v>
                </c:pt>
                <c:pt idx="844">
                  <c:v>130.64659576471942</c:v>
                </c:pt>
                <c:pt idx="845">
                  <c:v>131.85617115027267</c:v>
                </c:pt>
                <c:pt idx="846">
                  <c:v>131.85617115027267</c:v>
                </c:pt>
                <c:pt idx="847">
                  <c:v>131.85617115027267</c:v>
                </c:pt>
                <c:pt idx="848">
                  <c:v>130.12417225454308</c:v>
                </c:pt>
                <c:pt idx="849">
                  <c:v>130.12417225454308</c:v>
                </c:pt>
                <c:pt idx="850">
                  <c:v>128.78243291928445</c:v>
                </c:pt>
                <c:pt idx="851">
                  <c:v>130.66075313616557</c:v>
                </c:pt>
                <c:pt idx="852">
                  <c:v>130.66075313616557</c:v>
                </c:pt>
                <c:pt idx="853">
                  <c:v>129.40032385894557</c:v>
                </c:pt>
                <c:pt idx="854">
                  <c:v>129.40032385894557</c:v>
                </c:pt>
                <c:pt idx="855">
                  <c:v>129.40032385894557</c:v>
                </c:pt>
                <c:pt idx="856">
                  <c:v>129.40032385894557</c:v>
                </c:pt>
                <c:pt idx="857">
                  <c:v>129.96024101001044</c:v>
                </c:pt>
                <c:pt idx="858">
                  <c:v>129.96024101001044</c:v>
                </c:pt>
                <c:pt idx="859">
                  <c:v>128.98831546399853</c:v>
                </c:pt>
                <c:pt idx="860">
                  <c:v>130.24664720640604</c:v>
                </c:pt>
                <c:pt idx="861">
                  <c:v>130.24664720640604</c:v>
                </c:pt>
                <c:pt idx="862">
                  <c:v>130.1133889782293</c:v>
                </c:pt>
                <c:pt idx="863">
                  <c:v>130.1133889782293</c:v>
                </c:pt>
                <c:pt idx="864">
                  <c:v>132.02773789571643</c:v>
                </c:pt>
                <c:pt idx="865">
                  <c:v>132.02773789571643</c:v>
                </c:pt>
                <c:pt idx="866">
                  <c:v>132.02773789571643</c:v>
                </c:pt>
                <c:pt idx="867">
                  <c:v>131.09334380699883</c:v>
                </c:pt>
                <c:pt idx="868">
                  <c:v>131.09334380699883</c:v>
                </c:pt>
                <c:pt idx="869">
                  <c:v>130.17827378030483</c:v>
                </c:pt>
                <c:pt idx="870">
                  <c:v>130.17827378030483</c:v>
                </c:pt>
                <c:pt idx="871">
                  <c:v>130.57067431441106</c:v>
                </c:pt>
                <c:pt idx="872">
                  <c:v>131.03287238368853</c:v>
                </c:pt>
                <c:pt idx="873">
                  <c:v>131.03287238368853</c:v>
                </c:pt>
                <c:pt idx="874">
                  <c:v>130.57067431441106</c:v>
                </c:pt>
                <c:pt idx="875">
                  <c:v>131.03287238368853</c:v>
                </c:pt>
                <c:pt idx="876">
                  <c:v>131.03287238368853</c:v>
                </c:pt>
                <c:pt idx="877">
                  <c:v>130.57067431441106</c:v>
                </c:pt>
                <c:pt idx="878">
                  <c:v>131.03287238368853</c:v>
                </c:pt>
                <c:pt idx="879">
                  <c:v>130.57067431441106</c:v>
                </c:pt>
                <c:pt idx="880">
                  <c:v>131.03287238368853</c:v>
                </c:pt>
                <c:pt idx="881">
                  <c:v>130.57067431441106</c:v>
                </c:pt>
                <c:pt idx="882">
                  <c:v>131.03287238368853</c:v>
                </c:pt>
                <c:pt idx="883">
                  <c:v>130.57067431441106</c:v>
                </c:pt>
                <c:pt idx="884">
                  <c:v>131.03287238368853</c:v>
                </c:pt>
                <c:pt idx="885">
                  <c:v>130.57067431441106</c:v>
                </c:pt>
                <c:pt idx="886">
                  <c:v>130.57067431441106</c:v>
                </c:pt>
                <c:pt idx="887">
                  <c:v>131.03287238368853</c:v>
                </c:pt>
                <c:pt idx="888">
                  <c:v>130.57067431441106</c:v>
                </c:pt>
                <c:pt idx="889">
                  <c:v>131.03287238368853</c:v>
                </c:pt>
                <c:pt idx="890">
                  <c:v>131.03287238368853</c:v>
                </c:pt>
                <c:pt idx="891">
                  <c:v>130.57067431441106</c:v>
                </c:pt>
                <c:pt idx="892">
                  <c:v>130.57067431441106</c:v>
                </c:pt>
                <c:pt idx="893">
                  <c:v>131.03287238368853</c:v>
                </c:pt>
                <c:pt idx="894">
                  <c:v>130.57067431441106</c:v>
                </c:pt>
                <c:pt idx="895">
                  <c:v>131.03287238368853</c:v>
                </c:pt>
                <c:pt idx="896">
                  <c:v>131.03287238368853</c:v>
                </c:pt>
                <c:pt idx="897">
                  <c:v>130.57067431441106</c:v>
                </c:pt>
                <c:pt idx="898">
                  <c:v>130.57067431441106</c:v>
                </c:pt>
                <c:pt idx="899">
                  <c:v>131.03287238368853</c:v>
                </c:pt>
                <c:pt idx="900">
                  <c:v>131.03287238368853</c:v>
                </c:pt>
                <c:pt idx="901">
                  <c:v>131.03287238368853</c:v>
                </c:pt>
                <c:pt idx="902">
                  <c:v>130.57067431441106</c:v>
                </c:pt>
                <c:pt idx="903">
                  <c:v>131.03287238368853</c:v>
                </c:pt>
                <c:pt idx="904">
                  <c:v>131.03287238368853</c:v>
                </c:pt>
                <c:pt idx="905">
                  <c:v>130.57067431441106</c:v>
                </c:pt>
                <c:pt idx="906">
                  <c:v>130.57067431441106</c:v>
                </c:pt>
                <c:pt idx="907">
                  <c:v>131.03287238368853</c:v>
                </c:pt>
                <c:pt idx="908">
                  <c:v>131.03287238368853</c:v>
                </c:pt>
                <c:pt idx="909">
                  <c:v>130.57067431441106</c:v>
                </c:pt>
                <c:pt idx="910">
                  <c:v>131.03287238368853</c:v>
                </c:pt>
                <c:pt idx="911">
                  <c:v>131.03287238368853</c:v>
                </c:pt>
                <c:pt idx="912">
                  <c:v>130.57067431441106</c:v>
                </c:pt>
                <c:pt idx="913">
                  <c:v>130.57067431441106</c:v>
                </c:pt>
                <c:pt idx="914">
                  <c:v>131.03287238368853</c:v>
                </c:pt>
                <c:pt idx="915">
                  <c:v>131.03287238368853</c:v>
                </c:pt>
                <c:pt idx="916">
                  <c:v>130.57067431441106</c:v>
                </c:pt>
                <c:pt idx="917">
                  <c:v>130.96741785287668</c:v>
                </c:pt>
                <c:pt idx="918">
                  <c:v>129.93916889425603</c:v>
                </c:pt>
                <c:pt idx="919">
                  <c:v>129.93916889425603</c:v>
                </c:pt>
                <c:pt idx="920">
                  <c:v>130.73920411762495</c:v>
                </c:pt>
                <c:pt idx="921">
                  <c:v>130.73920411762495</c:v>
                </c:pt>
                <c:pt idx="922">
                  <c:v>130.73920411762495</c:v>
                </c:pt>
                <c:pt idx="923">
                  <c:v>132.11247575414669</c:v>
                </c:pt>
                <c:pt idx="924">
                  <c:v>129.83719257150472</c:v>
                </c:pt>
                <c:pt idx="925">
                  <c:v>129.83719257150472</c:v>
                </c:pt>
                <c:pt idx="926">
                  <c:v>130.82616946322321</c:v>
                </c:pt>
                <c:pt idx="927">
                  <c:v>129.39701269418859</c:v>
                </c:pt>
                <c:pt idx="928">
                  <c:v>129.39701269418859</c:v>
                </c:pt>
                <c:pt idx="929">
                  <c:v>127.38095710430976</c:v>
                </c:pt>
                <c:pt idx="930">
                  <c:v>127.38095710430976</c:v>
                </c:pt>
                <c:pt idx="931">
                  <c:v>127.38095710430976</c:v>
                </c:pt>
                <c:pt idx="932">
                  <c:v>127.38095710430976</c:v>
                </c:pt>
                <c:pt idx="933">
                  <c:v>128.60560646060497</c:v>
                </c:pt>
                <c:pt idx="934">
                  <c:v>128.60560646060497</c:v>
                </c:pt>
                <c:pt idx="935">
                  <c:v>128.90066995252585</c:v>
                </c:pt>
                <c:pt idx="936">
                  <c:v>128.56608291652975</c:v>
                </c:pt>
                <c:pt idx="937">
                  <c:v>128.56608291652975</c:v>
                </c:pt>
                <c:pt idx="938">
                  <c:v>129.46885912596898</c:v>
                </c:pt>
                <c:pt idx="939">
                  <c:v>129.46885912596898</c:v>
                </c:pt>
                <c:pt idx="940">
                  <c:v>129.46885912596898</c:v>
                </c:pt>
                <c:pt idx="941">
                  <c:v>129.46885912596898</c:v>
                </c:pt>
                <c:pt idx="942">
                  <c:v>129.46885912596898</c:v>
                </c:pt>
                <c:pt idx="943">
                  <c:v>129.75770723768204</c:v>
                </c:pt>
                <c:pt idx="944">
                  <c:v>130.66016024641942</c:v>
                </c:pt>
                <c:pt idx="945">
                  <c:v>130.66016024641942</c:v>
                </c:pt>
                <c:pt idx="946">
                  <c:v>129.75259547111187</c:v>
                </c:pt>
                <c:pt idx="947">
                  <c:v>129.76086646701307</c:v>
                </c:pt>
                <c:pt idx="948">
                  <c:v>129.76086646701307</c:v>
                </c:pt>
                <c:pt idx="949">
                  <c:v>128.74598603370126</c:v>
                </c:pt>
                <c:pt idx="950">
                  <c:v>128.74598603370126</c:v>
                </c:pt>
                <c:pt idx="951">
                  <c:v>128.74598603370126</c:v>
                </c:pt>
                <c:pt idx="952">
                  <c:v>128.74598603370126</c:v>
                </c:pt>
                <c:pt idx="953">
                  <c:v>130.22298642490119</c:v>
                </c:pt>
                <c:pt idx="954">
                  <c:v>130.22298642490119</c:v>
                </c:pt>
                <c:pt idx="955">
                  <c:v>129.60627450837401</c:v>
                </c:pt>
                <c:pt idx="956">
                  <c:v>127.71217334796241</c:v>
                </c:pt>
                <c:pt idx="957">
                  <c:v>127.71217334796241</c:v>
                </c:pt>
                <c:pt idx="958">
                  <c:v>127.42898719200431</c:v>
                </c:pt>
                <c:pt idx="959">
                  <c:v>128.33451457230825</c:v>
                </c:pt>
                <c:pt idx="960">
                  <c:v>128.33451457230825</c:v>
                </c:pt>
                <c:pt idx="961">
                  <c:v>128.33451457230825</c:v>
                </c:pt>
                <c:pt idx="962">
                  <c:v>127.52264630076495</c:v>
                </c:pt>
                <c:pt idx="963">
                  <c:v>127.60327408998917</c:v>
                </c:pt>
                <c:pt idx="964">
                  <c:v>128.04564026584427</c:v>
                </c:pt>
                <c:pt idx="965">
                  <c:v>128.24108362412568</c:v>
                </c:pt>
                <c:pt idx="966">
                  <c:v>128.24108362412568</c:v>
                </c:pt>
                <c:pt idx="967">
                  <c:v>129.32844680626147</c:v>
                </c:pt>
                <c:pt idx="968">
                  <c:v>129.32844680626147</c:v>
                </c:pt>
                <c:pt idx="969">
                  <c:v>129.32844680626147</c:v>
                </c:pt>
                <c:pt idx="970">
                  <c:v>130.00497200007391</c:v>
                </c:pt>
                <c:pt idx="971">
                  <c:v>130.00497200007391</c:v>
                </c:pt>
                <c:pt idx="972">
                  <c:v>131.48943247740482</c:v>
                </c:pt>
                <c:pt idx="973">
                  <c:v>131.48943247740482</c:v>
                </c:pt>
                <c:pt idx="974">
                  <c:v>130.80333558357754</c:v>
                </c:pt>
                <c:pt idx="975">
                  <c:v>131.28485862802304</c:v>
                </c:pt>
                <c:pt idx="976">
                  <c:v>131.28485862802304</c:v>
                </c:pt>
                <c:pt idx="977">
                  <c:v>132.04009704710913</c:v>
                </c:pt>
                <c:pt idx="978">
                  <c:v>132.04009704710913</c:v>
                </c:pt>
                <c:pt idx="979">
                  <c:v>132.04009704710913</c:v>
                </c:pt>
                <c:pt idx="980">
                  <c:v>132.04009704710913</c:v>
                </c:pt>
                <c:pt idx="981">
                  <c:v>130.91241345361411</c:v>
                </c:pt>
                <c:pt idx="982">
                  <c:v>130.91241345361411</c:v>
                </c:pt>
                <c:pt idx="983">
                  <c:v>131.5121873444815</c:v>
                </c:pt>
                <c:pt idx="984">
                  <c:v>131.89156097195908</c:v>
                </c:pt>
                <c:pt idx="985">
                  <c:v>131.22920765553678</c:v>
                </c:pt>
                <c:pt idx="986">
                  <c:v>131.22920765553678</c:v>
                </c:pt>
                <c:pt idx="987">
                  <c:v>131.22920765553678</c:v>
                </c:pt>
                <c:pt idx="988">
                  <c:v>131.22920765553678</c:v>
                </c:pt>
                <c:pt idx="989">
                  <c:v>131.22920765553678</c:v>
                </c:pt>
                <c:pt idx="990">
                  <c:v>131.22920765553678</c:v>
                </c:pt>
                <c:pt idx="991">
                  <c:v>131.22920765553678</c:v>
                </c:pt>
                <c:pt idx="992">
                  <c:v>131.22920765553678</c:v>
                </c:pt>
                <c:pt idx="993">
                  <c:v>131.22920765553678</c:v>
                </c:pt>
                <c:pt idx="994">
                  <c:v>131.22920765553678</c:v>
                </c:pt>
                <c:pt idx="995">
                  <c:v>131.22920765553678</c:v>
                </c:pt>
                <c:pt idx="996">
                  <c:v>131.22920765553678</c:v>
                </c:pt>
                <c:pt idx="997">
                  <c:v>131.22920765553678</c:v>
                </c:pt>
                <c:pt idx="998">
                  <c:v>131.22920765553678</c:v>
                </c:pt>
                <c:pt idx="999">
                  <c:v>131.22920765553678</c:v>
                </c:pt>
                <c:pt idx="1000">
                  <c:v>131.22920765553678</c:v>
                </c:pt>
                <c:pt idx="1001">
                  <c:v>131.22920765553678</c:v>
                </c:pt>
                <c:pt idx="1002">
                  <c:v>131.22920765553678</c:v>
                </c:pt>
                <c:pt idx="1003">
                  <c:v>131.22920765553678</c:v>
                </c:pt>
                <c:pt idx="1004">
                  <c:v>131.22920765553678</c:v>
                </c:pt>
                <c:pt idx="1005">
                  <c:v>131.22920765553678</c:v>
                </c:pt>
                <c:pt idx="1006">
                  <c:v>131.22920765553678</c:v>
                </c:pt>
                <c:pt idx="1007">
                  <c:v>131.22920765553678</c:v>
                </c:pt>
                <c:pt idx="1008">
                  <c:v>131.22920765553678</c:v>
                </c:pt>
                <c:pt idx="1009">
                  <c:v>131.22920765553678</c:v>
                </c:pt>
                <c:pt idx="1010">
                  <c:v>131.22920765553678</c:v>
                </c:pt>
                <c:pt idx="1011">
                  <c:v>131.22920765553678</c:v>
                </c:pt>
                <c:pt idx="1012">
                  <c:v>131.22920765553678</c:v>
                </c:pt>
                <c:pt idx="1013">
                  <c:v>131.22920765553678</c:v>
                </c:pt>
                <c:pt idx="1014">
                  <c:v>131.22920765553678</c:v>
                </c:pt>
                <c:pt idx="1015">
                  <c:v>131.22920765553678</c:v>
                </c:pt>
                <c:pt idx="1016">
                  <c:v>131.22920765553678</c:v>
                </c:pt>
                <c:pt idx="1017">
                  <c:v>131.22920765553678</c:v>
                </c:pt>
                <c:pt idx="1018">
                  <c:v>131.22920765553678</c:v>
                </c:pt>
                <c:pt idx="1019">
                  <c:v>131.22920765553678</c:v>
                </c:pt>
                <c:pt idx="1020">
                  <c:v>131.22920765553678</c:v>
                </c:pt>
                <c:pt idx="1021">
                  <c:v>131.22920765553678</c:v>
                </c:pt>
                <c:pt idx="1022">
                  <c:v>131.22920765553678</c:v>
                </c:pt>
                <c:pt idx="1023">
                  <c:v>131.22920765553678</c:v>
                </c:pt>
                <c:pt idx="1024">
                  <c:v>131.22920765553678</c:v>
                </c:pt>
                <c:pt idx="1025">
                  <c:v>131.22920765553678</c:v>
                </c:pt>
                <c:pt idx="1026">
                  <c:v>131.22920765553678</c:v>
                </c:pt>
                <c:pt idx="1027">
                  <c:v>131.22920765553678</c:v>
                </c:pt>
                <c:pt idx="1028">
                  <c:v>131.22920765553678</c:v>
                </c:pt>
                <c:pt idx="1029">
                  <c:v>131.22920765553678</c:v>
                </c:pt>
                <c:pt idx="1030">
                  <c:v>131.22920765553678</c:v>
                </c:pt>
                <c:pt idx="1031">
                  <c:v>131.22920765553678</c:v>
                </c:pt>
                <c:pt idx="1032">
                  <c:v>131.22920765553678</c:v>
                </c:pt>
                <c:pt idx="1033">
                  <c:v>131.22920765553678</c:v>
                </c:pt>
                <c:pt idx="1034">
                  <c:v>131.22920765553678</c:v>
                </c:pt>
                <c:pt idx="1035">
                  <c:v>131.22920765553678</c:v>
                </c:pt>
                <c:pt idx="1036">
                  <c:v>131.22920765553678</c:v>
                </c:pt>
                <c:pt idx="1037">
                  <c:v>131.22920765553678</c:v>
                </c:pt>
                <c:pt idx="1038">
                  <c:v>131.22920765553678</c:v>
                </c:pt>
                <c:pt idx="1039">
                  <c:v>131.22920765553678</c:v>
                </c:pt>
                <c:pt idx="1040">
                  <c:v>131.22920765553678</c:v>
                </c:pt>
                <c:pt idx="1041">
                  <c:v>131.22920765553678</c:v>
                </c:pt>
                <c:pt idx="1042">
                  <c:v>131.22920765553678</c:v>
                </c:pt>
                <c:pt idx="1043">
                  <c:v>131.22920765553678</c:v>
                </c:pt>
                <c:pt idx="1044">
                  <c:v>131.22920765553678</c:v>
                </c:pt>
                <c:pt idx="1045">
                  <c:v>128.95190704014422</c:v>
                </c:pt>
                <c:pt idx="1046">
                  <c:v>128.95190704014422</c:v>
                </c:pt>
                <c:pt idx="1047">
                  <c:v>128.95190704014422</c:v>
                </c:pt>
                <c:pt idx="1048">
                  <c:v>129.99044855042234</c:v>
                </c:pt>
                <c:pt idx="1049">
                  <c:v>129.99044855042234</c:v>
                </c:pt>
                <c:pt idx="1050">
                  <c:v>130.86251260800398</c:v>
                </c:pt>
                <c:pt idx="1051">
                  <c:v>129.21595774551221</c:v>
                </c:pt>
                <c:pt idx="1052">
                  <c:v>129.06053443562831</c:v>
                </c:pt>
                <c:pt idx="1053">
                  <c:v>129.06053443562831</c:v>
                </c:pt>
                <c:pt idx="1054">
                  <c:v>129.88570139765193</c:v>
                </c:pt>
                <c:pt idx="1055">
                  <c:v>128.46950836089474</c:v>
                </c:pt>
                <c:pt idx="1056">
                  <c:v>129.44729257817639</c:v>
                </c:pt>
                <c:pt idx="1057">
                  <c:v>129.44729257817639</c:v>
                </c:pt>
                <c:pt idx="1058">
                  <c:v>129.44729257817639</c:v>
                </c:pt>
                <c:pt idx="1059">
                  <c:v>129.44729257817639</c:v>
                </c:pt>
                <c:pt idx="1060">
                  <c:v>130.13736956101425</c:v>
                </c:pt>
                <c:pt idx="1061">
                  <c:v>129.96340717448123</c:v>
                </c:pt>
                <c:pt idx="1062">
                  <c:v>130.26408352493024</c:v>
                </c:pt>
                <c:pt idx="1063">
                  <c:v>130.26408352493024</c:v>
                </c:pt>
                <c:pt idx="1064">
                  <c:v>129.86750682172197</c:v>
                </c:pt>
                <c:pt idx="1065">
                  <c:v>129.86750682172197</c:v>
                </c:pt>
                <c:pt idx="1066">
                  <c:v>129.86750682172197</c:v>
                </c:pt>
                <c:pt idx="1067">
                  <c:v>127.87001593090541</c:v>
                </c:pt>
                <c:pt idx="1068">
                  <c:v>127.87001593090541</c:v>
                </c:pt>
                <c:pt idx="1069">
                  <c:v>127.92375204620915</c:v>
                </c:pt>
                <c:pt idx="1070">
                  <c:v>127.92375204620915</c:v>
                </c:pt>
                <c:pt idx="1071">
                  <c:v>127.33826213723037</c:v>
                </c:pt>
                <c:pt idx="1072">
                  <c:v>127.33826213723037</c:v>
                </c:pt>
                <c:pt idx="1073">
                  <c:v>127.33826213723037</c:v>
                </c:pt>
                <c:pt idx="1074">
                  <c:v>128.65631126213745</c:v>
                </c:pt>
                <c:pt idx="1075">
                  <c:v>128.31617728252351</c:v>
                </c:pt>
                <c:pt idx="1076">
                  <c:v>128.31617728252351</c:v>
                </c:pt>
                <c:pt idx="1077">
                  <c:v>129.13429109585883</c:v>
                </c:pt>
                <c:pt idx="1078">
                  <c:v>129.13429109585883</c:v>
                </c:pt>
                <c:pt idx="1079">
                  <c:v>130.16603867822053</c:v>
                </c:pt>
                <c:pt idx="1080">
                  <c:v>130.16603867822053</c:v>
                </c:pt>
                <c:pt idx="1081">
                  <c:v>130.41949275813798</c:v>
                </c:pt>
                <c:pt idx="1082">
                  <c:v>130.25275059579357</c:v>
                </c:pt>
                <c:pt idx="1083">
                  <c:v>130.25275059579357</c:v>
                </c:pt>
                <c:pt idx="1084">
                  <c:v>130.25275059579357</c:v>
                </c:pt>
                <c:pt idx="1085">
                  <c:v>130.25275059579357</c:v>
                </c:pt>
                <c:pt idx="1086">
                  <c:v>130.25275059579357</c:v>
                </c:pt>
                <c:pt idx="1087">
                  <c:v>131.24745180966372</c:v>
                </c:pt>
                <c:pt idx="1088">
                  <c:v>130.88163344705779</c:v>
                </c:pt>
                <c:pt idx="1089">
                  <c:v>130.88163344705779</c:v>
                </c:pt>
                <c:pt idx="1090">
                  <c:v>130.60675274000957</c:v>
                </c:pt>
                <c:pt idx="1091">
                  <c:v>132.07727408816402</c:v>
                </c:pt>
                <c:pt idx="1092">
                  <c:v>132.07727408816402</c:v>
                </c:pt>
                <c:pt idx="1093">
                  <c:v>132.07727408816402</c:v>
                </c:pt>
                <c:pt idx="1094">
                  <c:v>131.26713074814273</c:v>
                </c:pt>
                <c:pt idx="1095">
                  <c:v>131.26713074814273</c:v>
                </c:pt>
                <c:pt idx="1096">
                  <c:v>131.26713074814273</c:v>
                </c:pt>
                <c:pt idx="1097">
                  <c:v>131.26713074814273</c:v>
                </c:pt>
                <c:pt idx="1098">
                  <c:v>130.81637109708402</c:v>
                </c:pt>
                <c:pt idx="1099">
                  <c:v>130.81637109708402</c:v>
                </c:pt>
                <c:pt idx="1100">
                  <c:v>132.14776715484072</c:v>
                </c:pt>
                <c:pt idx="1101">
                  <c:v>133.07680771986531</c:v>
                </c:pt>
                <c:pt idx="1102">
                  <c:v>133.07680771986531</c:v>
                </c:pt>
                <c:pt idx="1103">
                  <c:v>133.08000323553497</c:v>
                </c:pt>
                <c:pt idx="1104">
                  <c:v>132.52955986744993</c:v>
                </c:pt>
                <c:pt idx="1105">
                  <c:v>132.52955986744993</c:v>
                </c:pt>
                <c:pt idx="1106">
                  <c:v>132.40743873336572</c:v>
                </c:pt>
                <c:pt idx="1107">
                  <c:v>132.40743873336572</c:v>
                </c:pt>
                <c:pt idx="1108">
                  <c:v>132.40743873336572</c:v>
                </c:pt>
                <c:pt idx="1109">
                  <c:v>130.68821587235783</c:v>
                </c:pt>
                <c:pt idx="1110">
                  <c:v>130.68821587235783</c:v>
                </c:pt>
                <c:pt idx="1111">
                  <c:v>129.79096740605641</c:v>
                </c:pt>
                <c:pt idx="1112">
                  <c:v>129.79096740605641</c:v>
                </c:pt>
                <c:pt idx="1113">
                  <c:v>129.58468076601494</c:v>
                </c:pt>
                <c:pt idx="1114">
                  <c:v>129.58468076601494</c:v>
                </c:pt>
                <c:pt idx="1115">
                  <c:v>128.65623986091776</c:v>
                </c:pt>
                <c:pt idx="1116">
                  <c:v>128.65623986091776</c:v>
                </c:pt>
                <c:pt idx="1117">
                  <c:v>128.65623986091776</c:v>
                </c:pt>
                <c:pt idx="1118">
                  <c:v>128.48968717947756</c:v>
                </c:pt>
                <c:pt idx="1119">
                  <c:v>128.48968717947756</c:v>
                </c:pt>
                <c:pt idx="1120">
                  <c:v>128.71067129049558</c:v>
                </c:pt>
                <c:pt idx="1121">
                  <c:v>128.71067129049558</c:v>
                </c:pt>
                <c:pt idx="1122">
                  <c:v>129.61757973589079</c:v>
                </c:pt>
                <c:pt idx="1123">
                  <c:v>130.03399960429579</c:v>
                </c:pt>
                <c:pt idx="1124">
                  <c:v>130.03399960429579</c:v>
                </c:pt>
                <c:pt idx="1125">
                  <c:v>130.71738612089825</c:v>
                </c:pt>
                <c:pt idx="1126">
                  <c:v>130.71738612089825</c:v>
                </c:pt>
                <c:pt idx="1127">
                  <c:v>129.08348638187613</c:v>
                </c:pt>
                <c:pt idx="1128">
                  <c:v>129.08348638187613</c:v>
                </c:pt>
                <c:pt idx="1129">
                  <c:v>129.08348638187613</c:v>
                </c:pt>
                <c:pt idx="1130">
                  <c:v>129.08348638187613</c:v>
                </c:pt>
                <c:pt idx="1131">
                  <c:v>128.87810207141476</c:v>
                </c:pt>
                <c:pt idx="1132">
                  <c:v>128.87810207141476</c:v>
                </c:pt>
                <c:pt idx="1133">
                  <c:v>129.90403994310569</c:v>
                </c:pt>
                <c:pt idx="1134">
                  <c:v>129.90403994310569</c:v>
                </c:pt>
                <c:pt idx="1135">
                  <c:v>129.46157161366457</c:v>
                </c:pt>
                <c:pt idx="1136">
                  <c:v>129.46157161366457</c:v>
                </c:pt>
                <c:pt idx="1137">
                  <c:v>128.39756716001281</c:v>
                </c:pt>
                <c:pt idx="1138">
                  <c:v>128.39756716001281</c:v>
                </c:pt>
                <c:pt idx="1139">
                  <c:v>128.39756716001281</c:v>
                </c:pt>
                <c:pt idx="1140">
                  <c:v>128.44529433688882</c:v>
                </c:pt>
                <c:pt idx="1141">
                  <c:v>128.44529433688882</c:v>
                </c:pt>
                <c:pt idx="1142">
                  <c:v>128.99426598298857</c:v>
                </c:pt>
                <c:pt idx="1143">
                  <c:v>128.98570280596994</c:v>
                </c:pt>
                <c:pt idx="1144">
                  <c:v>128.98570280596994</c:v>
                </c:pt>
                <c:pt idx="1145">
                  <c:v>129.48110204323254</c:v>
                </c:pt>
                <c:pt idx="1146">
                  <c:v>129.48110204323254</c:v>
                </c:pt>
                <c:pt idx="1147">
                  <c:v>129.13738174908923</c:v>
                </c:pt>
                <c:pt idx="1148">
                  <c:v>129.13738174908923</c:v>
                </c:pt>
                <c:pt idx="1149">
                  <c:v>129.13738174908923</c:v>
                </c:pt>
                <c:pt idx="1150">
                  <c:v>129.13738174908923</c:v>
                </c:pt>
                <c:pt idx="1151">
                  <c:v>129.13738174908923</c:v>
                </c:pt>
                <c:pt idx="1152">
                  <c:v>128.65904938996712</c:v>
                </c:pt>
                <c:pt idx="1153">
                  <c:v>128.65904938996712</c:v>
                </c:pt>
                <c:pt idx="1154">
                  <c:v>127.40691845633815</c:v>
                </c:pt>
                <c:pt idx="1155">
                  <c:v>127.43046368090323</c:v>
                </c:pt>
                <c:pt idx="1156">
                  <c:v>127.43046368090323</c:v>
                </c:pt>
                <c:pt idx="1157">
                  <c:v>128.11962223976465</c:v>
                </c:pt>
                <c:pt idx="1158">
                  <c:v>128.11962223976465</c:v>
                </c:pt>
                <c:pt idx="1159">
                  <c:v>128.24584099172338</c:v>
                </c:pt>
                <c:pt idx="1160">
                  <c:v>128.24584099172338</c:v>
                </c:pt>
                <c:pt idx="1161">
                  <c:v>128.24584099172338</c:v>
                </c:pt>
                <c:pt idx="1162">
                  <c:v>128.24584099172338</c:v>
                </c:pt>
                <c:pt idx="1163">
                  <c:v>125.80817162780008</c:v>
                </c:pt>
                <c:pt idx="1164">
                  <c:v>125.80817162780008</c:v>
                </c:pt>
                <c:pt idx="1165">
                  <c:v>127.64864729428197</c:v>
                </c:pt>
                <c:pt idx="1166">
                  <c:v>129.56363086970046</c:v>
                </c:pt>
                <c:pt idx="1167">
                  <c:v>129.56363086970046</c:v>
                </c:pt>
                <c:pt idx="1168">
                  <c:v>130.63712641362716</c:v>
                </c:pt>
                <c:pt idx="1169">
                  <c:v>131.36791765918343</c:v>
                </c:pt>
                <c:pt idx="1170">
                  <c:v>131.36791765918343</c:v>
                </c:pt>
                <c:pt idx="1171">
                  <c:v>131.36791765918343</c:v>
                </c:pt>
                <c:pt idx="1172">
                  <c:v>130.73796959353467</c:v>
                </c:pt>
                <c:pt idx="1173">
                  <c:v>129.8093748219288</c:v>
                </c:pt>
                <c:pt idx="1174">
                  <c:v>129.8093748219288</c:v>
                </c:pt>
                <c:pt idx="1175">
                  <c:v>128.87440196664346</c:v>
                </c:pt>
                <c:pt idx="1176">
                  <c:v>128.94632524539037</c:v>
                </c:pt>
                <c:pt idx="1177">
                  <c:v>128.94632524539037</c:v>
                </c:pt>
                <c:pt idx="1178">
                  <c:v>128.83547783875372</c:v>
                </c:pt>
                <c:pt idx="1179">
                  <c:v>128.83547783875372</c:v>
                </c:pt>
                <c:pt idx="1180">
                  <c:v>128.83547783875372</c:v>
                </c:pt>
                <c:pt idx="1181">
                  <c:v>130.42939165000348</c:v>
                </c:pt>
                <c:pt idx="1182">
                  <c:v>130.42939165000348</c:v>
                </c:pt>
                <c:pt idx="1183">
                  <c:v>129.8871219364722</c:v>
                </c:pt>
                <c:pt idx="1184">
                  <c:v>128.43272158768576</c:v>
                </c:pt>
                <c:pt idx="1185">
                  <c:v>128.43272158768576</c:v>
                </c:pt>
                <c:pt idx="1186">
                  <c:v>129.19964827556615</c:v>
                </c:pt>
                <c:pt idx="1187">
                  <c:v>129.19964827556615</c:v>
                </c:pt>
                <c:pt idx="1188">
                  <c:v>129.75659511335058</c:v>
                </c:pt>
                <c:pt idx="1189">
                  <c:v>129.75659511335058</c:v>
                </c:pt>
                <c:pt idx="1190">
                  <c:v>129.75659511335058</c:v>
                </c:pt>
                <c:pt idx="1191">
                  <c:v>129.0753206352787</c:v>
                </c:pt>
                <c:pt idx="1192">
                  <c:v>129.0753206352787</c:v>
                </c:pt>
                <c:pt idx="1193">
                  <c:v>130.56506168148505</c:v>
                </c:pt>
                <c:pt idx="1194">
                  <c:v>132.85960427078655</c:v>
                </c:pt>
                <c:pt idx="1195">
                  <c:v>132.85960427078655</c:v>
                </c:pt>
                <c:pt idx="1196">
                  <c:v>133.67029937985478</c:v>
                </c:pt>
                <c:pt idx="1197">
                  <c:v>132.5156539147734</c:v>
                </c:pt>
                <c:pt idx="1198">
                  <c:v>132.5156539147734</c:v>
                </c:pt>
                <c:pt idx="1199">
                  <c:v>132.5156539147734</c:v>
                </c:pt>
                <c:pt idx="1200">
                  <c:v>129.90376592805151</c:v>
                </c:pt>
                <c:pt idx="1201">
                  <c:v>129.90376592805151</c:v>
                </c:pt>
                <c:pt idx="1202">
                  <c:v>130.67250089980678</c:v>
                </c:pt>
                <c:pt idx="1203">
                  <c:v>129.8177225784292</c:v>
                </c:pt>
                <c:pt idx="1204">
                  <c:v>129.8177225784292</c:v>
                </c:pt>
                <c:pt idx="1205">
                  <c:v>129.02744070816874</c:v>
                </c:pt>
                <c:pt idx="1206">
                  <c:v>129.02744070816874</c:v>
                </c:pt>
                <c:pt idx="1207">
                  <c:v>128.77341651330838</c:v>
                </c:pt>
                <c:pt idx="1208">
                  <c:v>128.77341651330838</c:v>
                </c:pt>
                <c:pt idx="1209">
                  <c:v>128.77341651330838</c:v>
                </c:pt>
                <c:pt idx="1210">
                  <c:v>131.78660167691555</c:v>
                </c:pt>
                <c:pt idx="1211">
                  <c:v>131.78660167691555</c:v>
                </c:pt>
                <c:pt idx="1212">
                  <c:v>133.00695745069126</c:v>
                </c:pt>
                <c:pt idx="1213">
                  <c:v>134.09750120281882</c:v>
                </c:pt>
                <c:pt idx="1214">
                  <c:v>133.9887573294491</c:v>
                </c:pt>
                <c:pt idx="1215">
                  <c:v>133.9887573294491</c:v>
                </c:pt>
                <c:pt idx="1216">
                  <c:v>133.9887573294491</c:v>
                </c:pt>
                <c:pt idx="1217">
                  <c:v>133.9887573294491</c:v>
                </c:pt>
                <c:pt idx="1218">
                  <c:v>133.9887573294491</c:v>
                </c:pt>
                <c:pt idx="1219">
                  <c:v>129.71732648883111</c:v>
                </c:pt>
                <c:pt idx="1220">
                  <c:v>129.71732648883111</c:v>
                </c:pt>
                <c:pt idx="1221">
                  <c:v>127.70152451423593</c:v>
                </c:pt>
                <c:pt idx="1222">
                  <c:v>127.70152451423593</c:v>
                </c:pt>
                <c:pt idx="1223">
                  <c:v>128.02176417488553</c:v>
                </c:pt>
                <c:pt idx="1224">
                  <c:v>128.02176417488553</c:v>
                </c:pt>
                <c:pt idx="1225">
                  <c:v>128.7341949796168</c:v>
                </c:pt>
                <c:pt idx="1226">
                  <c:v>128.7341949796168</c:v>
                </c:pt>
                <c:pt idx="1227">
                  <c:v>127.53891798749117</c:v>
                </c:pt>
                <c:pt idx="1228">
                  <c:v>127.53891798749117</c:v>
                </c:pt>
                <c:pt idx="1229">
                  <c:v>128.56153883918782</c:v>
                </c:pt>
                <c:pt idx="1230">
                  <c:v>128.56153883918782</c:v>
                </c:pt>
                <c:pt idx="1231">
                  <c:v>128.56153883918782</c:v>
                </c:pt>
                <c:pt idx="1232">
                  <c:v>128.56153883918782</c:v>
                </c:pt>
                <c:pt idx="1233">
                  <c:v>130.02474181635586</c:v>
                </c:pt>
                <c:pt idx="1234">
                  <c:v>130.02474181635586</c:v>
                </c:pt>
                <c:pt idx="1235">
                  <c:v>130.06436929616811</c:v>
                </c:pt>
                <c:pt idx="1236">
                  <c:v>130.06436929616811</c:v>
                </c:pt>
                <c:pt idx="1237">
                  <c:v>129.86311537726945</c:v>
                </c:pt>
                <c:pt idx="1238">
                  <c:v>129.86311537726945</c:v>
                </c:pt>
                <c:pt idx="1239">
                  <c:v>130.57523457168284</c:v>
                </c:pt>
                <c:pt idx="1240">
                  <c:v>130.57523457168284</c:v>
                </c:pt>
                <c:pt idx="1241">
                  <c:v>130.57523457168284</c:v>
                </c:pt>
                <c:pt idx="1242">
                  <c:v>130.57523457168284</c:v>
                </c:pt>
                <c:pt idx="1243">
                  <c:v>129.41515750073481</c:v>
                </c:pt>
                <c:pt idx="1244">
                  <c:v>129.41515750073481</c:v>
                </c:pt>
                <c:pt idx="1245">
                  <c:v>129.71493286379945</c:v>
                </c:pt>
                <c:pt idx="1246">
                  <c:v>130.4258109903864</c:v>
                </c:pt>
                <c:pt idx="1247">
                  <c:v>130.4258109903864</c:v>
                </c:pt>
                <c:pt idx="1248">
                  <c:v>130.02200752280362</c:v>
                </c:pt>
                <c:pt idx="1249">
                  <c:v>130.02200752280362</c:v>
                </c:pt>
                <c:pt idx="1250">
                  <c:v>129.2443498631952</c:v>
                </c:pt>
                <c:pt idx="1251">
                  <c:v>129.2443498631952</c:v>
                </c:pt>
                <c:pt idx="1252">
                  <c:v>129.2443498631952</c:v>
                </c:pt>
                <c:pt idx="1253">
                  <c:v>129.81951782844519</c:v>
                </c:pt>
                <c:pt idx="1254">
                  <c:v>129.81951782844519</c:v>
                </c:pt>
                <c:pt idx="1255">
                  <c:v>129.81951782844519</c:v>
                </c:pt>
                <c:pt idx="1256">
                  <c:v>129.81951782844519</c:v>
                </c:pt>
                <c:pt idx="1257">
                  <c:v>129.81951782844519</c:v>
                </c:pt>
                <c:pt idx="1258">
                  <c:v>129.89619440853531</c:v>
                </c:pt>
                <c:pt idx="1259">
                  <c:v>129.89619440853531</c:v>
                </c:pt>
                <c:pt idx="1260">
                  <c:v>128.18427525047682</c:v>
                </c:pt>
                <c:pt idx="1261">
                  <c:v>128.18427525047682</c:v>
                </c:pt>
                <c:pt idx="1262">
                  <c:v>128.90008587727939</c:v>
                </c:pt>
                <c:pt idx="1263">
                  <c:v>128.90008587727939</c:v>
                </c:pt>
                <c:pt idx="1264">
                  <c:v>129.52747057230755</c:v>
                </c:pt>
                <c:pt idx="1265">
                  <c:v>129.52747057230755</c:v>
                </c:pt>
                <c:pt idx="1266">
                  <c:v>127.36172607027592</c:v>
                </c:pt>
                <c:pt idx="1267">
                  <c:v>127.36172607027592</c:v>
                </c:pt>
                <c:pt idx="1268">
                  <c:v>128.11879223177996</c:v>
                </c:pt>
                <c:pt idx="1269">
                  <c:v>128.11879223177996</c:v>
                </c:pt>
                <c:pt idx="1270">
                  <c:v>127.36172607027592</c:v>
                </c:pt>
                <c:pt idx="1271">
                  <c:v>128.11879223177996</c:v>
                </c:pt>
                <c:pt idx="1272">
                  <c:v>128.11879223177996</c:v>
                </c:pt>
                <c:pt idx="1273">
                  <c:v>127.36172607027592</c:v>
                </c:pt>
                <c:pt idx="1274">
                  <c:v>128.11879223177996</c:v>
                </c:pt>
                <c:pt idx="1275">
                  <c:v>127.36172607027592</c:v>
                </c:pt>
                <c:pt idx="1276">
                  <c:v>128.11879223177996</c:v>
                </c:pt>
                <c:pt idx="1277">
                  <c:v>128.11879223177996</c:v>
                </c:pt>
                <c:pt idx="1278">
                  <c:v>128.11879223177996</c:v>
                </c:pt>
                <c:pt idx="1279">
                  <c:v>127.36172607027592</c:v>
                </c:pt>
                <c:pt idx="1280">
                  <c:v>127.36172607027592</c:v>
                </c:pt>
                <c:pt idx="1281">
                  <c:v>128.11879223177996</c:v>
                </c:pt>
                <c:pt idx="1282">
                  <c:v>127.36172607027592</c:v>
                </c:pt>
                <c:pt idx="1283">
                  <c:v>128.11879223177996</c:v>
                </c:pt>
                <c:pt idx="1284">
                  <c:v>128.11879223177996</c:v>
                </c:pt>
                <c:pt idx="1285">
                  <c:v>127.36172607027592</c:v>
                </c:pt>
                <c:pt idx="1286">
                  <c:v>127.36172607027592</c:v>
                </c:pt>
                <c:pt idx="1287">
                  <c:v>128.11879223177996</c:v>
                </c:pt>
                <c:pt idx="1288">
                  <c:v>127.36172607027592</c:v>
                </c:pt>
                <c:pt idx="1289">
                  <c:v>127.36172607027592</c:v>
                </c:pt>
                <c:pt idx="1290">
                  <c:v>128.11879223177996</c:v>
                </c:pt>
                <c:pt idx="1291">
                  <c:v>128.11879223177996</c:v>
                </c:pt>
                <c:pt idx="1292">
                  <c:v>127.36172607027592</c:v>
                </c:pt>
                <c:pt idx="1293">
                  <c:v>128.11879223177996</c:v>
                </c:pt>
                <c:pt idx="1294">
                  <c:v>127.36172607027592</c:v>
                </c:pt>
                <c:pt idx="1295">
                  <c:v>127.36172607027592</c:v>
                </c:pt>
                <c:pt idx="1296">
                  <c:v>128.11879223177996</c:v>
                </c:pt>
                <c:pt idx="1297">
                  <c:v>128.11879223177996</c:v>
                </c:pt>
                <c:pt idx="1298">
                  <c:v>127.36172607027592</c:v>
                </c:pt>
                <c:pt idx="1299">
                  <c:v>127.36172607027592</c:v>
                </c:pt>
                <c:pt idx="1300">
                  <c:v>128.11879223177996</c:v>
                </c:pt>
                <c:pt idx="1301">
                  <c:v>128.11879223177996</c:v>
                </c:pt>
                <c:pt idx="1302">
                  <c:v>129.82531051000802</c:v>
                </c:pt>
                <c:pt idx="1303">
                  <c:v>129.82531051000802</c:v>
                </c:pt>
                <c:pt idx="1304">
                  <c:v>130.37309352082585</c:v>
                </c:pt>
                <c:pt idx="1305">
                  <c:v>131.35895783664699</c:v>
                </c:pt>
                <c:pt idx="1306">
                  <c:v>131.35895783664699</c:v>
                </c:pt>
                <c:pt idx="1307">
                  <c:v>131.6257743124803</c:v>
                </c:pt>
                <c:pt idx="1308">
                  <c:v>131.6257743124803</c:v>
                </c:pt>
                <c:pt idx="1309">
                  <c:v>131.6257743124803</c:v>
                </c:pt>
                <c:pt idx="1310">
                  <c:v>129.82850466034029</c:v>
                </c:pt>
                <c:pt idx="1311">
                  <c:v>129.73928240070546</c:v>
                </c:pt>
                <c:pt idx="1312">
                  <c:v>129.73928240070546</c:v>
                </c:pt>
                <c:pt idx="1313">
                  <c:v>130.36365007140603</c:v>
                </c:pt>
                <c:pt idx="1314">
                  <c:v>130.36365007140603</c:v>
                </c:pt>
                <c:pt idx="1315">
                  <c:v>129.74353977936627</c:v>
                </c:pt>
                <c:pt idx="1316">
                  <c:v>129.74353977936627</c:v>
                </c:pt>
                <c:pt idx="1317">
                  <c:v>129.74353977936627</c:v>
                </c:pt>
                <c:pt idx="1318">
                  <c:v>129.74353977936627</c:v>
                </c:pt>
                <c:pt idx="1319">
                  <c:v>130.32785501119858</c:v>
                </c:pt>
                <c:pt idx="1320">
                  <c:v>130.32785501119858</c:v>
                </c:pt>
                <c:pt idx="1321">
                  <c:v>130.60358522590411</c:v>
                </c:pt>
                <c:pt idx="1322">
                  <c:v>130.31560201058045</c:v>
                </c:pt>
                <c:pt idx="1323">
                  <c:v>130.31560201058045</c:v>
                </c:pt>
                <c:pt idx="1324">
                  <c:v>130.50156466115644</c:v>
                </c:pt>
                <c:pt idx="1325">
                  <c:v>129.97165877005651</c:v>
                </c:pt>
                <c:pt idx="1326">
                  <c:v>129.97165877005651</c:v>
                </c:pt>
                <c:pt idx="1327">
                  <c:v>130.38875472547468</c:v>
                </c:pt>
                <c:pt idx="1328">
                  <c:v>130.38875472547468</c:v>
                </c:pt>
                <c:pt idx="1329">
                  <c:v>130.38875472547468</c:v>
                </c:pt>
                <c:pt idx="1330">
                  <c:v>130.2940423665641</c:v>
                </c:pt>
                <c:pt idx="1331">
                  <c:v>130.2940423665641</c:v>
                </c:pt>
                <c:pt idx="1332">
                  <c:v>130.49542829160723</c:v>
                </c:pt>
                <c:pt idx="1333">
                  <c:v>130.7740029367458</c:v>
                </c:pt>
                <c:pt idx="1334">
                  <c:v>130.7740029367458</c:v>
                </c:pt>
                <c:pt idx="1335">
                  <c:v>130.2281946399473</c:v>
                </c:pt>
                <c:pt idx="1336">
                  <c:v>130.2281946399473</c:v>
                </c:pt>
                <c:pt idx="1337">
                  <c:v>130.2281946399473</c:v>
                </c:pt>
                <c:pt idx="1338">
                  <c:v>130.83580821361559</c:v>
                </c:pt>
                <c:pt idx="1339">
                  <c:v>130.83580821361559</c:v>
                </c:pt>
                <c:pt idx="1340">
                  <c:v>129.53848217996844</c:v>
                </c:pt>
                <c:pt idx="1341">
                  <c:v>129.10031376712453</c:v>
                </c:pt>
                <c:pt idx="1342">
                  <c:v>129.10031376712453</c:v>
                </c:pt>
                <c:pt idx="1343">
                  <c:v>129.70990810554912</c:v>
                </c:pt>
                <c:pt idx="1344">
                  <c:v>130.65724138680565</c:v>
                </c:pt>
                <c:pt idx="1345">
                  <c:v>130.65724138680565</c:v>
                </c:pt>
                <c:pt idx="1346">
                  <c:v>130.65724138680565</c:v>
                </c:pt>
                <c:pt idx="1347">
                  <c:v>130.65724138680565</c:v>
                </c:pt>
                <c:pt idx="1348">
                  <c:v>130.2741906091149</c:v>
                </c:pt>
                <c:pt idx="1349">
                  <c:v>130.2741906091149</c:v>
                </c:pt>
                <c:pt idx="1350">
                  <c:v>129.28318570568254</c:v>
                </c:pt>
                <c:pt idx="1351">
                  <c:v>129.28318570568254</c:v>
                </c:pt>
                <c:pt idx="1352">
                  <c:v>130.77324979440559</c:v>
                </c:pt>
                <c:pt idx="1353">
                  <c:v>130.77324979440559</c:v>
                </c:pt>
                <c:pt idx="1354">
                  <c:v>129.92024354337551</c:v>
                </c:pt>
                <c:pt idx="1355">
                  <c:v>129.74765632430515</c:v>
                </c:pt>
                <c:pt idx="1356">
                  <c:v>129.74765632430515</c:v>
                </c:pt>
                <c:pt idx="1357">
                  <c:v>129.74765632430515</c:v>
                </c:pt>
                <c:pt idx="1358">
                  <c:v>131.04682068096884</c:v>
                </c:pt>
                <c:pt idx="1359">
                  <c:v>131.04682068096884</c:v>
                </c:pt>
                <c:pt idx="1360">
                  <c:v>131.31717759554536</c:v>
                </c:pt>
                <c:pt idx="1361">
                  <c:v>131.31717759554536</c:v>
                </c:pt>
                <c:pt idx="1362">
                  <c:v>130.1689800200493</c:v>
                </c:pt>
                <c:pt idx="1363">
                  <c:v>130.34600486777489</c:v>
                </c:pt>
                <c:pt idx="1364">
                  <c:v>130.34600486777489</c:v>
                </c:pt>
                <c:pt idx="1365">
                  <c:v>129.10726669920635</c:v>
                </c:pt>
                <c:pt idx="1366">
                  <c:v>129.10726669920635</c:v>
                </c:pt>
                <c:pt idx="1367">
                  <c:v>129.91789070486018</c:v>
                </c:pt>
                <c:pt idx="1368">
                  <c:v>129.91789070486018</c:v>
                </c:pt>
                <c:pt idx="1369">
                  <c:v>129.91789070486018</c:v>
                </c:pt>
                <c:pt idx="1370">
                  <c:v>129.46723571780623</c:v>
                </c:pt>
                <c:pt idx="1371">
                  <c:v>129.46723571780623</c:v>
                </c:pt>
                <c:pt idx="1372">
                  <c:v>130.72002775213903</c:v>
                </c:pt>
                <c:pt idx="1373">
                  <c:v>131.24659611639458</c:v>
                </c:pt>
                <c:pt idx="1374">
                  <c:v>131.24659611639458</c:v>
                </c:pt>
                <c:pt idx="1375">
                  <c:v>130.14310226923286</c:v>
                </c:pt>
                <c:pt idx="1376">
                  <c:v>130.14310226923286</c:v>
                </c:pt>
                <c:pt idx="1377">
                  <c:v>130.14310226923286</c:v>
                </c:pt>
                <c:pt idx="1378">
                  <c:v>128.72824050366725</c:v>
                </c:pt>
                <c:pt idx="1379">
                  <c:v>128.72824050366725</c:v>
                </c:pt>
                <c:pt idx="1380">
                  <c:v>129.75890615761216</c:v>
                </c:pt>
                <c:pt idx="1381">
                  <c:v>129.69443512695523</c:v>
                </c:pt>
                <c:pt idx="1382">
                  <c:v>129.4528565768249</c:v>
                </c:pt>
                <c:pt idx="1383">
                  <c:v>129.4528565768249</c:v>
                </c:pt>
                <c:pt idx="1384">
                  <c:v>129.4528565768249</c:v>
                </c:pt>
                <c:pt idx="1385">
                  <c:v>129.69053237873612</c:v>
                </c:pt>
                <c:pt idx="1386">
                  <c:v>129.69053237873612</c:v>
                </c:pt>
                <c:pt idx="1387">
                  <c:v>129.46454319098339</c:v>
                </c:pt>
                <c:pt idx="1388">
                  <c:v>129.46454319098339</c:v>
                </c:pt>
                <c:pt idx="1389">
                  <c:v>129.46454319098339</c:v>
                </c:pt>
                <c:pt idx="1390">
                  <c:v>130.03992807457254</c:v>
                </c:pt>
                <c:pt idx="1391">
                  <c:v>130.15170225563705</c:v>
                </c:pt>
                <c:pt idx="1392">
                  <c:v>129.71104048819439</c:v>
                </c:pt>
                <c:pt idx="1393">
                  <c:v>129.71104048819439</c:v>
                </c:pt>
                <c:pt idx="1394">
                  <c:v>129.88924097788086</c:v>
                </c:pt>
                <c:pt idx="1395">
                  <c:v>129.88924097788086</c:v>
                </c:pt>
                <c:pt idx="1396">
                  <c:v>129.88924097788086</c:v>
                </c:pt>
                <c:pt idx="1397">
                  <c:v>130.47194866089032</c:v>
                </c:pt>
                <c:pt idx="1398">
                  <c:v>130.47194866089032</c:v>
                </c:pt>
                <c:pt idx="1399">
                  <c:v>129.99527323560653</c:v>
                </c:pt>
                <c:pt idx="1400">
                  <c:v>130.34048191087831</c:v>
                </c:pt>
                <c:pt idx="1401">
                  <c:v>129.46966372957797</c:v>
                </c:pt>
                <c:pt idx="1402">
                  <c:v>129.46966372957797</c:v>
                </c:pt>
                <c:pt idx="1403">
                  <c:v>129.94410991091516</c:v>
                </c:pt>
                <c:pt idx="1404">
                  <c:v>129.94410991091516</c:v>
                </c:pt>
                <c:pt idx="1405">
                  <c:v>129.94410991091516</c:v>
                </c:pt>
                <c:pt idx="1406">
                  <c:v>129.94410991091516</c:v>
                </c:pt>
                <c:pt idx="1407">
                  <c:v>129.67481531222631</c:v>
                </c:pt>
                <c:pt idx="1408">
                  <c:v>129.10519560869733</c:v>
                </c:pt>
                <c:pt idx="1409">
                  <c:v>129.10519560869733</c:v>
                </c:pt>
                <c:pt idx="1410">
                  <c:v>130.25717017362231</c:v>
                </c:pt>
                <c:pt idx="1411">
                  <c:v>130.24493120394359</c:v>
                </c:pt>
                <c:pt idx="1412">
                  <c:v>130.24493120394359</c:v>
                </c:pt>
                <c:pt idx="1413">
                  <c:v>130.24493120394359</c:v>
                </c:pt>
                <c:pt idx="1414">
                  <c:v>130.24493120394359</c:v>
                </c:pt>
                <c:pt idx="1415">
                  <c:v>130.39127791738986</c:v>
                </c:pt>
                <c:pt idx="1416">
                  <c:v>130.39127791738986</c:v>
                </c:pt>
                <c:pt idx="1417">
                  <c:v>130.22936987530883</c:v>
                </c:pt>
                <c:pt idx="1418">
                  <c:v>130.26059152525755</c:v>
                </c:pt>
                <c:pt idx="1419">
                  <c:v>130.26059152525755</c:v>
                </c:pt>
                <c:pt idx="1420">
                  <c:v>130.19881907805461</c:v>
                </c:pt>
                <c:pt idx="1421">
                  <c:v>130.19881907805461</c:v>
                </c:pt>
                <c:pt idx="1422">
                  <c:v>129.75384698273882</c:v>
                </c:pt>
                <c:pt idx="1423">
                  <c:v>129.75384698273882</c:v>
                </c:pt>
                <c:pt idx="1424">
                  <c:v>129.77011944669698</c:v>
                </c:pt>
                <c:pt idx="1425">
                  <c:v>129.77011944669698</c:v>
                </c:pt>
                <c:pt idx="1426">
                  <c:v>129.77011944669698</c:v>
                </c:pt>
                <c:pt idx="1427">
                  <c:v>130.27017401765457</c:v>
                </c:pt>
                <c:pt idx="1428">
                  <c:v>130.27017401765457</c:v>
                </c:pt>
                <c:pt idx="1429">
                  <c:v>130.45047791560597</c:v>
                </c:pt>
                <c:pt idx="1430">
                  <c:v>130.45047791560597</c:v>
                </c:pt>
                <c:pt idx="1431">
                  <c:v>130.10724608864027</c:v>
                </c:pt>
                <c:pt idx="1432">
                  <c:v>130.10724608864027</c:v>
                </c:pt>
                <c:pt idx="1433">
                  <c:v>129.43302174661611</c:v>
                </c:pt>
                <c:pt idx="1434">
                  <c:v>129.43302174661611</c:v>
                </c:pt>
                <c:pt idx="1435">
                  <c:v>129.58925312297313</c:v>
                </c:pt>
                <c:pt idx="1436">
                  <c:v>129.58925312297313</c:v>
                </c:pt>
                <c:pt idx="1437">
                  <c:v>129.58925312297313</c:v>
                </c:pt>
                <c:pt idx="1438">
                  <c:v>129.58925312297313</c:v>
                </c:pt>
                <c:pt idx="1439">
                  <c:v>129.76614367484302</c:v>
                </c:pt>
                <c:pt idx="1440">
                  <c:v>129.76614367484302</c:v>
                </c:pt>
                <c:pt idx="1441">
                  <c:v>129.46938338792691</c:v>
                </c:pt>
                <c:pt idx="1442">
                  <c:v>129.5954268244061</c:v>
                </c:pt>
                <c:pt idx="1443">
                  <c:v>129.64147471554003</c:v>
                </c:pt>
                <c:pt idx="1444">
                  <c:v>129.64147471554003</c:v>
                </c:pt>
                <c:pt idx="1445">
                  <c:v>130.4333045090095</c:v>
                </c:pt>
                <c:pt idx="1446">
                  <c:v>130.4333045090095</c:v>
                </c:pt>
                <c:pt idx="1447">
                  <c:v>130.4333045090095</c:v>
                </c:pt>
                <c:pt idx="1448">
                  <c:v>130.4333045090095</c:v>
                </c:pt>
                <c:pt idx="1449">
                  <c:v>130.4333045090095</c:v>
                </c:pt>
                <c:pt idx="1450">
                  <c:v>130.07009628065939</c:v>
                </c:pt>
                <c:pt idx="1451">
                  <c:v>130.07009628065939</c:v>
                </c:pt>
                <c:pt idx="1452">
                  <c:v>129.95228214637095</c:v>
                </c:pt>
                <c:pt idx="1453">
                  <c:v>130.33234690221764</c:v>
                </c:pt>
                <c:pt idx="1454">
                  <c:v>130.22611931982001</c:v>
                </c:pt>
                <c:pt idx="1455">
                  <c:v>130.22611931982001</c:v>
                </c:pt>
                <c:pt idx="1456">
                  <c:v>129.77246709213784</c:v>
                </c:pt>
                <c:pt idx="1457">
                  <c:v>129.77246709213784</c:v>
                </c:pt>
                <c:pt idx="1458">
                  <c:v>129.77246709213784</c:v>
                </c:pt>
                <c:pt idx="1459">
                  <c:v>129.77246709213784</c:v>
                </c:pt>
                <c:pt idx="1460">
                  <c:v>129.97852208722793</c:v>
                </c:pt>
                <c:pt idx="1461">
                  <c:v>129.97852208722793</c:v>
                </c:pt>
                <c:pt idx="1462">
                  <c:v>130.14198199604922</c:v>
                </c:pt>
                <c:pt idx="1463">
                  <c:v>130.14198199604922</c:v>
                </c:pt>
                <c:pt idx="1464">
                  <c:v>130.89194749536733</c:v>
                </c:pt>
                <c:pt idx="1465">
                  <c:v>130.89194749536733</c:v>
                </c:pt>
                <c:pt idx="1466">
                  <c:v>130.41031417664018</c:v>
                </c:pt>
                <c:pt idx="1467">
                  <c:v>130.41031417664018</c:v>
                </c:pt>
                <c:pt idx="1468">
                  <c:v>130.41031417664018</c:v>
                </c:pt>
                <c:pt idx="1469">
                  <c:v>130.41031417664018</c:v>
                </c:pt>
                <c:pt idx="1470">
                  <c:v>130.61450756255985</c:v>
                </c:pt>
                <c:pt idx="1471">
                  <c:v>130.27436056070283</c:v>
                </c:pt>
                <c:pt idx="1472">
                  <c:v>130.27436056070283</c:v>
                </c:pt>
                <c:pt idx="1473">
                  <c:v>129.92218275514003</c:v>
                </c:pt>
                <c:pt idx="1474">
                  <c:v>129.39849473204856</c:v>
                </c:pt>
                <c:pt idx="1475">
                  <c:v>129.39849473204856</c:v>
                </c:pt>
                <c:pt idx="1476">
                  <c:v>130.35672246623878</c:v>
                </c:pt>
                <c:pt idx="1477">
                  <c:v>130.35672246623878</c:v>
                </c:pt>
                <c:pt idx="1478">
                  <c:v>130.35672246623878</c:v>
                </c:pt>
                <c:pt idx="1479">
                  <c:v>131.04568634403805</c:v>
                </c:pt>
                <c:pt idx="1480">
                  <c:v>130.72038324152052</c:v>
                </c:pt>
                <c:pt idx="1481">
                  <c:v>130.72038324152052</c:v>
                </c:pt>
                <c:pt idx="1482">
                  <c:v>129.83897757888423</c:v>
                </c:pt>
                <c:pt idx="1483">
                  <c:v>130.26544453726015</c:v>
                </c:pt>
                <c:pt idx="1484">
                  <c:v>129.86551121579586</c:v>
                </c:pt>
                <c:pt idx="1485">
                  <c:v>129.86551121579586</c:v>
                </c:pt>
                <c:pt idx="1486">
                  <c:v>129.86551121579586</c:v>
                </c:pt>
                <c:pt idx="1487">
                  <c:v>129.93485920560349</c:v>
                </c:pt>
                <c:pt idx="1488">
                  <c:v>130.34378904144225</c:v>
                </c:pt>
                <c:pt idx="1489">
                  <c:v>129.89611494809995</c:v>
                </c:pt>
                <c:pt idx="1490">
                  <c:v>129.85422323317022</c:v>
                </c:pt>
                <c:pt idx="1491">
                  <c:v>129.706884968108</c:v>
                </c:pt>
                <c:pt idx="1492">
                  <c:v>129.706884968108</c:v>
                </c:pt>
                <c:pt idx="1493">
                  <c:v>129.706884968108</c:v>
                </c:pt>
                <c:pt idx="1494">
                  <c:v>129.706884968108</c:v>
                </c:pt>
                <c:pt idx="1495">
                  <c:v>130.22766602815241</c:v>
                </c:pt>
                <c:pt idx="1496">
                  <c:v>130.22766602815241</c:v>
                </c:pt>
                <c:pt idx="1497">
                  <c:v>130.48928447248073</c:v>
                </c:pt>
                <c:pt idx="1498">
                  <c:v>129.95972526725348</c:v>
                </c:pt>
                <c:pt idx="1499">
                  <c:v>129.95972526725348</c:v>
                </c:pt>
                <c:pt idx="1500">
                  <c:v>130.31664150222718</c:v>
                </c:pt>
                <c:pt idx="1501">
                  <c:v>130.31664150222718</c:v>
                </c:pt>
                <c:pt idx="1502">
                  <c:v>130.31664150222718</c:v>
                </c:pt>
                <c:pt idx="1503">
                  <c:v>130.44228171670412</c:v>
                </c:pt>
                <c:pt idx="1504">
                  <c:v>130.44228171670412</c:v>
                </c:pt>
                <c:pt idx="1505">
                  <c:v>130.18762528689123</c:v>
                </c:pt>
                <c:pt idx="1506">
                  <c:v>130.34521542308335</c:v>
                </c:pt>
                <c:pt idx="1507">
                  <c:v>130.34521542308335</c:v>
                </c:pt>
                <c:pt idx="1508">
                  <c:v>130.14691366705549</c:v>
                </c:pt>
                <c:pt idx="1509">
                  <c:v>129.99005606849317</c:v>
                </c:pt>
                <c:pt idx="1510">
                  <c:v>129.99005606849317</c:v>
                </c:pt>
                <c:pt idx="1511">
                  <c:v>130.42851705259858</c:v>
                </c:pt>
                <c:pt idx="1512">
                  <c:v>130.42851705259858</c:v>
                </c:pt>
                <c:pt idx="1513">
                  <c:v>130.63714945822264</c:v>
                </c:pt>
                <c:pt idx="1514">
                  <c:v>130.63714945822264</c:v>
                </c:pt>
                <c:pt idx="1515">
                  <c:v>130.63714945822264</c:v>
                </c:pt>
                <c:pt idx="1516">
                  <c:v>130.63714945822264</c:v>
                </c:pt>
                <c:pt idx="1517">
                  <c:v>130.60857635875217</c:v>
                </c:pt>
                <c:pt idx="1518">
                  <c:v>130.21094217073309</c:v>
                </c:pt>
                <c:pt idx="1519">
                  <c:v>130.21094217073309</c:v>
                </c:pt>
                <c:pt idx="1520">
                  <c:v>130.06361237283087</c:v>
                </c:pt>
                <c:pt idx="1521">
                  <c:v>130.06361237283087</c:v>
                </c:pt>
                <c:pt idx="1522">
                  <c:v>130.06361237283087</c:v>
                </c:pt>
                <c:pt idx="1523">
                  <c:v>130.06361237283087</c:v>
                </c:pt>
                <c:pt idx="1524">
                  <c:v>130.30827455752762</c:v>
                </c:pt>
                <c:pt idx="1525">
                  <c:v>130.11671998759422</c:v>
                </c:pt>
                <c:pt idx="1526">
                  <c:v>130.34586461065805</c:v>
                </c:pt>
                <c:pt idx="1527">
                  <c:v>130.34586461065805</c:v>
                </c:pt>
                <c:pt idx="1528">
                  <c:v>129.85834937088183</c:v>
                </c:pt>
                <c:pt idx="1529">
                  <c:v>129.85834937088183</c:v>
                </c:pt>
                <c:pt idx="1530">
                  <c:v>130.47985393251327</c:v>
                </c:pt>
                <c:pt idx="1531">
                  <c:v>129.8671139321653</c:v>
                </c:pt>
                <c:pt idx="1532">
                  <c:v>129.8671139321653</c:v>
                </c:pt>
                <c:pt idx="1533">
                  <c:v>129.8671139321653</c:v>
                </c:pt>
                <c:pt idx="1534">
                  <c:v>129.8671139321653</c:v>
                </c:pt>
              </c:numCache>
            </c:numRef>
          </c:val>
          <c:smooth val="0"/>
        </c:ser>
        <c:ser>
          <c:idx val="6"/>
          <c:order val="6"/>
          <c:tx>
            <c:v>Abstand Interpoliert</c:v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CameraData!$M$3:$M$1537</c:f>
              <c:numCache>
                <c:formatCode>General</c:formatCode>
                <c:ptCount val="15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129.39065119000935</c:v>
                </c:pt>
                <c:pt idx="101">
                  <c:v>129.39423667349806</c:v>
                </c:pt>
                <c:pt idx="102">
                  <c:v>129.38969770197232</c:v>
                </c:pt>
                <c:pt idx="103">
                  <c:v>129.38691764337909</c:v>
                </c:pt>
                <c:pt idx="104">
                  <c:v>129.38964678988194</c:v>
                </c:pt>
                <c:pt idx="105">
                  <c:v>129.37768080149064</c:v>
                </c:pt>
                <c:pt idx="106">
                  <c:v>129.35316955062265</c:v>
                </c:pt>
                <c:pt idx="107">
                  <c:v>129.32963049234473</c:v>
                </c:pt>
                <c:pt idx="108">
                  <c:v>129.3238326897802</c:v>
                </c:pt>
                <c:pt idx="109">
                  <c:v>129.31291652960942</c:v>
                </c:pt>
                <c:pt idx="110">
                  <c:v>129.3049737491946</c:v>
                </c:pt>
                <c:pt idx="111">
                  <c:v>129.29968790817281</c:v>
                </c:pt>
                <c:pt idx="112">
                  <c:v>129.29440206715097</c:v>
                </c:pt>
                <c:pt idx="113">
                  <c:v>129.27707332720561</c:v>
                </c:pt>
                <c:pt idx="114">
                  <c:v>129.25974458726029</c:v>
                </c:pt>
                <c:pt idx="115">
                  <c:v>129.24112585233615</c:v>
                </c:pt>
                <c:pt idx="116">
                  <c:v>129.21700407885427</c:v>
                </c:pt>
                <c:pt idx="117">
                  <c:v>129.19144707815309</c:v>
                </c:pt>
                <c:pt idx="118">
                  <c:v>129.14845046719299</c:v>
                </c:pt>
                <c:pt idx="119">
                  <c:v>129.10545385623291</c:v>
                </c:pt>
                <c:pt idx="120">
                  <c:v>129.06518294770075</c:v>
                </c:pt>
                <c:pt idx="121">
                  <c:v>129.02307213233209</c:v>
                </c:pt>
                <c:pt idx="122">
                  <c:v>128.98096131696343</c:v>
                </c:pt>
                <c:pt idx="123">
                  <c:v>128.96482601321335</c:v>
                </c:pt>
                <c:pt idx="124">
                  <c:v>128.9512965556595</c:v>
                </c:pt>
                <c:pt idx="125">
                  <c:v>128.93776709810564</c:v>
                </c:pt>
                <c:pt idx="126">
                  <c:v>128.92495032471172</c:v>
                </c:pt>
                <c:pt idx="127">
                  <c:v>128.91585646689245</c:v>
                </c:pt>
                <c:pt idx="128">
                  <c:v>128.90676260907318</c:v>
                </c:pt>
                <c:pt idx="129">
                  <c:v>128.90743223499092</c:v>
                </c:pt>
                <c:pt idx="130">
                  <c:v>128.90810186090866</c:v>
                </c:pt>
                <c:pt idx="131">
                  <c:v>128.91337379589521</c:v>
                </c:pt>
                <c:pt idx="132">
                  <c:v>128.91625661735569</c:v>
                </c:pt>
                <c:pt idx="133">
                  <c:v>128.92590104391539</c:v>
                </c:pt>
                <c:pt idx="134">
                  <c:v>128.93738263813947</c:v>
                </c:pt>
                <c:pt idx="135">
                  <c:v>128.94781944046301</c:v>
                </c:pt>
                <c:pt idx="136">
                  <c:v>128.9620037692126</c:v>
                </c:pt>
                <c:pt idx="137">
                  <c:v>128.98436386943942</c:v>
                </c:pt>
                <c:pt idx="138">
                  <c:v>129.0067239696663</c:v>
                </c:pt>
                <c:pt idx="139">
                  <c:v>129.02908406989312</c:v>
                </c:pt>
                <c:pt idx="140">
                  <c:v>129.05451415485035</c:v>
                </c:pt>
                <c:pt idx="141">
                  <c:v>129.07876525817755</c:v>
                </c:pt>
                <c:pt idx="142">
                  <c:v>129.10303512934678</c:v>
                </c:pt>
                <c:pt idx="143">
                  <c:v>129.12621012768241</c:v>
                </c:pt>
                <c:pt idx="144">
                  <c:v>129.1524739784553</c:v>
                </c:pt>
                <c:pt idx="145">
                  <c:v>129.17873782922817</c:v>
                </c:pt>
                <c:pt idx="146">
                  <c:v>129.20479544804169</c:v>
                </c:pt>
                <c:pt idx="147">
                  <c:v>129.23085306685519</c:v>
                </c:pt>
                <c:pt idx="148">
                  <c:v>129.24941058622585</c:v>
                </c:pt>
                <c:pt idx="149">
                  <c:v>129.26796810559651</c:v>
                </c:pt>
                <c:pt idx="150">
                  <c:v>129.29020497131208</c:v>
                </c:pt>
                <c:pt idx="151">
                  <c:v>129.31244183702771</c:v>
                </c:pt>
                <c:pt idx="152">
                  <c:v>129.33480369408454</c:v>
                </c:pt>
                <c:pt idx="153">
                  <c:v>129.35761292857345</c:v>
                </c:pt>
                <c:pt idx="154">
                  <c:v>129.38115244587399</c:v>
                </c:pt>
                <c:pt idx="155">
                  <c:v>129.41325016445265</c:v>
                </c:pt>
                <c:pt idx="156">
                  <c:v>129.44861829902044</c:v>
                </c:pt>
                <c:pt idx="157">
                  <c:v>129.48398643358826</c:v>
                </c:pt>
                <c:pt idx="158">
                  <c:v>129.51787118314223</c:v>
                </c:pt>
                <c:pt idx="159">
                  <c:v>129.55175593269624</c:v>
                </c:pt>
                <c:pt idx="160">
                  <c:v>129.56556962664578</c:v>
                </c:pt>
                <c:pt idx="161">
                  <c:v>129.57938332059533</c:v>
                </c:pt>
                <c:pt idx="162">
                  <c:v>129.58827601504927</c:v>
                </c:pt>
                <c:pt idx="163">
                  <c:v>129.60141918827748</c:v>
                </c:pt>
                <c:pt idx="164">
                  <c:v>129.6170855296705</c:v>
                </c:pt>
                <c:pt idx="165">
                  <c:v>129.63627546925571</c:v>
                </c:pt>
                <c:pt idx="166">
                  <c:v>129.65395243029954</c:v>
                </c:pt>
                <c:pt idx="167">
                  <c:v>129.65113157797825</c:v>
                </c:pt>
                <c:pt idx="168">
                  <c:v>129.67074079490288</c:v>
                </c:pt>
                <c:pt idx="169">
                  <c:v>129.66947906226545</c:v>
                </c:pt>
                <c:pt idx="170">
                  <c:v>129.67234312755363</c:v>
                </c:pt>
                <c:pt idx="171">
                  <c:v>129.68509923936386</c:v>
                </c:pt>
                <c:pt idx="172">
                  <c:v>129.68449871228447</c:v>
                </c:pt>
                <c:pt idx="173">
                  <c:v>129.69723406849332</c:v>
                </c:pt>
                <c:pt idx="174">
                  <c:v>129.71412304616354</c:v>
                </c:pt>
                <c:pt idx="175">
                  <c:v>129.73499674186527</c:v>
                </c:pt>
                <c:pt idx="176">
                  <c:v>129.74458063442583</c:v>
                </c:pt>
                <c:pt idx="177">
                  <c:v>129.75571014172655</c:v>
                </c:pt>
                <c:pt idx="178">
                  <c:v>129.74903844892546</c:v>
                </c:pt>
                <c:pt idx="179">
                  <c:v>129.75768206242137</c:v>
                </c:pt>
                <c:pt idx="180">
                  <c:v>129.76757917264922</c:v>
                </c:pt>
                <c:pt idx="181">
                  <c:v>129.77489469388533</c:v>
                </c:pt>
                <c:pt idx="182">
                  <c:v>129.76379199502398</c:v>
                </c:pt>
                <c:pt idx="183">
                  <c:v>129.76725953281053</c:v>
                </c:pt>
                <c:pt idx="184">
                  <c:v>129.77952724945683</c:v>
                </c:pt>
                <c:pt idx="185">
                  <c:v>129.77846153925321</c:v>
                </c:pt>
                <c:pt idx="186">
                  <c:v>129.77472636844524</c:v>
                </c:pt>
                <c:pt idx="187">
                  <c:v>129.76263863427056</c:v>
                </c:pt>
                <c:pt idx="188">
                  <c:v>129.7531235266577</c:v>
                </c:pt>
                <c:pt idx="189">
                  <c:v>129.75902652107357</c:v>
                </c:pt>
                <c:pt idx="190">
                  <c:v>129.76689041748443</c:v>
                </c:pt>
                <c:pt idx="191">
                  <c:v>129.77501387825436</c:v>
                </c:pt>
                <c:pt idx="192">
                  <c:v>129.78798898162935</c:v>
                </c:pt>
                <c:pt idx="193">
                  <c:v>129.79911636479537</c:v>
                </c:pt>
                <c:pt idx="194">
                  <c:v>129.8068459139312</c:v>
                </c:pt>
                <c:pt idx="195">
                  <c:v>129.80916001552083</c:v>
                </c:pt>
                <c:pt idx="196">
                  <c:v>129.81222025587141</c:v>
                </c:pt>
                <c:pt idx="197">
                  <c:v>129.81876794911895</c:v>
                </c:pt>
                <c:pt idx="198">
                  <c:v>129.8095562596346</c:v>
                </c:pt>
                <c:pt idx="199">
                  <c:v>129.80872690711828</c:v>
                </c:pt>
                <c:pt idx="200">
                  <c:v>129.80901374932557</c:v>
                </c:pt>
                <c:pt idx="201">
                  <c:v>129.8067635045646</c:v>
                </c:pt>
                <c:pt idx="202">
                  <c:v>129.80887099545825</c:v>
                </c:pt>
                <c:pt idx="203">
                  <c:v>129.81097848635193</c:v>
                </c:pt>
                <c:pt idx="204">
                  <c:v>129.81745113131632</c:v>
                </c:pt>
                <c:pt idx="205">
                  <c:v>129.82392377628071</c:v>
                </c:pt>
                <c:pt idx="206">
                  <c:v>129.84203422490393</c:v>
                </c:pt>
                <c:pt idx="207">
                  <c:v>129.87268993600381</c:v>
                </c:pt>
                <c:pt idx="208">
                  <c:v>129.90307346181325</c:v>
                </c:pt>
                <c:pt idx="209">
                  <c:v>129.91571573190924</c:v>
                </c:pt>
                <c:pt idx="210">
                  <c:v>129.92961059417445</c:v>
                </c:pt>
                <c:pt idx="211">
                  <c:v>129.94053207668367</c:v>
                </c:pt>
                <c:pt idx="212">
                  <c:v>129.95215446619235</c:v>
                </c:pt>
                <c:pt idx="213">
                  <c:v>129.96377685570104</c:v>
                </c:pt>
                <c:pt idx="214">
                  <c:v>129.98463276922027</c:v>
                </c:pt>
                <c:pt idx="215">
                  <c:v>130.00548868273953</c:v>
                </c:pt>
                <c:pt idx="216">
                  <c:v>130.02167321436025</c:v>
                </c:pt>
                <c:pt idx="217">
                  <c:v>130.04336078453875</c:v>
                </c:pt>
                <c:pt idx="218">
                  <c:v>130.07062353373186</c:v>
                </c:pt>
                <c:pt idx="219">
                  <c:v>130.11511799852553</c:v>
                </c:pt>
                <c:pt idx="220">
                  <c:v>130.15961246331918</c:v>
                </c:pt>
                <c:pt idx="221">
                  <c:v>130.20410692811285</c:v>
                </c:pt>
                <c:pt idx="222">
                  <c:v>130.2468707992775</c:v>
                </c:pt>
                <c:pt idx="223">
                  <c:v>130.29474509257298</c:v>
                </c:pt>
                <c:pt idx="224">
                  <c:v>130.3035817964753</c:v>
                </c:pt>
                <c:pt idx="225">
                  <c:v>130.3098126541814</c:v>
                </c:pt>
                <c:pt idx="226">
                  <c:v>130.31541053409768</c:v>
                </c:pt>
                <c:pt idx="227">
                  <c:v>130.33446312521096</c:v>
                </c:pt>
                <c:pt idx="228">
                  <c:v>130.34685590139858</c:v>
                </c:pt>
                <c:pt idx="229">
                  <c:v>130.35924867758621</c:v>
                </c:pt>
                <c:pt idx="230">
                  <c:v>130.35999815450455</c:v>
                </c:pt>
                <c:pt idx="231">
                  <c:v>130.36074763142287</c:v>
                </c:pt>
                <c:pt idx="232">
                  <c:v>130.34927223342501</c:v>
                </c:pt>
                <c:pt idx="233">
                  <c:v>130.34018594895323</c:v>
                </c:pt>
                <c:pt idx="234">
                  <c:v>130.32579223592907</c:v>
                </c:pt>
                <c:pt idx="235">
                  <c:v>130.31161358966142</c:v>
                </c:pt>
                <c:pt idx="236">
                  <c:v>130.2974349433938</c:v>
                </c:pt>
                <c:pt idx="237">
                  <c:v>130.27559583839721</c:v>
                </c:pt>
                <c:pt idx="238">
                  <c:v>130.24558096192331</c:v>
                </c:pt>
                <c:pt idx="239">
                  <c:v>130.2155660854495</c:v>
                </c:pt>
                <c:pt idx="240">
                  <c:v>130.18555120897562</c:v>
                </c:pt>
                <c:pt idx="241">
                  <c:v>130.16516035366863</c:v>
                </c:pt>
                <c:pt idx="242">
                  <c:v>130.14750934075758</c:v>
                </c:pt>
                <c:pt idx="243">
                  <c:v>130.13297041601069</c:v>
                </c:pt>
                <c:pt idx="244">
                  <c:v>130.11891307453553</c:v>
                </c:pt>
                <c:pt idx="245">
                  <c:v>130.10096508195861</c:v>
                </c:pt>
                <c:pt idx="246">
                  <c:v>130.07934098170918</c:v>
                </c:pt>
                <c:pt idx="247">
                  <c:v>130.05735039707167</c:v>
                </c:pt>
                <c:pt idx="248">
                  <c:v>130.03535981243414</c:v>
                </c:pt>
                <c:pt idx="249">
                  <c:v>130.02001225823204</c:v>
                </c:pt>
                <c:pt idx="250">
                  <c:v>130.00466470402995</c:v>
                </c:pt>
                <c:pt idx="251">
                  <c:v>129.98563780348292</c:v>
                </c:pt>
                <c:pt idx="252">
                  <c:v>129.96661090293586</c:v>
                </c:pt>
                <c:pt idx="253">
                  <c:v>129.9467675460136</c:v>
                </c:pt>
                <c:pt idx="254">
                  <c:v>129.92438943624205</c:v>
                </c:pt>
                <c:pt idx="255">
                  <c:v>129.90201132647047</c:v>
                </c:pt>
                <c:pt idx="256">
                  <c:v>129.8630187378966</c:v>
                </c:pt>
                <c:pt idx="257">
                  <c:v>129.83696825132819</c:v>
                </c:pt>
                <c:pt idx="258">
                  <c:v>129.81091776475981</c:v>
                </c:pt>
                <c:pt idx="259">
                  <c:v>129.77501945612005</c:v>
                </c:pt>
                <c:pt idx="260">
                  <c:v>129.73912114748023</c:v>
                </c:pt>
                <c:pt idx="261">
                  <c:v>129.71994278008003</c:v>
                </c:pt>
                <c:pt idx="262">
                  <c:v>129.70076441267983</c:v>
                </c:pt>
                <c:pt idx="263">
                  <c:v>129.69155890031925</c:v>
                </c:pt>
                <c:pt idx="264">
                  <c:v>129.68059876849537</c:v>
                </c:pt>
                <c:pt idx="265">
                  <c:v>129.6727351534845</c:v>
                </c:pt>
                <c:pt idx="266">
                  <c:v>129.66134794028147</c:v>
                </c:pt>
                <c:pt idx="267">
                  <c:v>129.6455056263184</c:v>
                </c:pt>
                <c:pt idx="268">
                  <c:v>129.64549324815835</c:v>
                </c:pt>
                <c:pt idx="269">
                  <c:v>129.62648549764586</c:v>
                </c:pt>
                <c:pt idx="270">
                  <c:v>129.62834869669547</c:v>
                </c:pt>
                <c:pt idx="271">
                  <c:v>129.62594059675556</c:v>
                </c:pt>
                <c:pt idx="272">
                  <c:v>129.61364045029359</c:v>
                </c:pt>
                <c:pt idx="273">
                  <c:v>129.61163400075537</c:v>
                </c:pt>
                <c:pt idx="274">
                  <c:v>129.59629166792891</c:v>
                </c:pt>
                <c:pt idx="275">
                  <c:v>129.58289533808147</c:v>
                </c:pt>
                <c:pt idx="276">
                  <c:v>129.56750394911413</c:v>
                </c:pt>
                <c:pt idx="277">
                  <c:v>129.5615753194997</c:v>
                </c:pt>
                <c:pt idx="278">
                  <c:v>129.56457354474463</c:v>
                </c:pt>
                <c:pt idx="279">
                  <c:v>129.58512066242128</c:v>
                </c:pt>
                <c:pt idx="280">
                  <c:v>129.58606178375874</c:v>
                </c:pt>
                <c:pt idx="281">
                  <c:v>129.58574940836414</c:v>
                </c:pt>
                <c:pt idx="282">
                  <c:v>129.59325423027107</c:v>
                </c:pt>
                <c:pt idx="283">
                  <c:v>129.61995368601865</c:v>
                </c:pt>
                <c:pt idx="284">
                  <c:v>129.63208290511832</c:v>
                </c:pt>
                <c:pt idx="285">
                  <c:v>129.61934465448769</c:v>
                </c:pt>
                <c:pt idx="286">
                  <c:v>129.6132874137904</c:v>
                </c:pt>
                <c:pt idx="287">
                  <c:v>129.61269846496566</c:v>
                </c:pt>
                <c:pt idx="288">
                  <c:v>129.62190107007481</c:v>
                </c:pt>
                <c:pt idx="289">
                  <c:v>129.63478775685348</c:v>
                </c:pt>
                <c:pt idx="290">
                  <c:v>129.63278544117981</c:v>
                </c:pt>
                <c:pt idx="291">
                  <c:v>129.62513359892878</c:v>
                </c:pt>
                <c:pt idx="292">
                  <c:v>129.61722219231868</c:v>
                </c:pt>
                <c:pt idx="293">
                  <c:v>129.60624043831075</c:v>
                </c:pt>
                <c:pt idx="294">
                  <c:v>129.59710640451186</c:v>
                </c:pt>
                <c:pt idx="295">
                  <c:v>129.59482077636721</c:v>
                </c:pt>
                <c:pt idx="296">
                  <c:v>129.59253514822257</c:v>
                </c:pt>
                <c:pt idx="297">
                  <c:v>129.59753838760861</c:v>
                </c:pt>
                <c:pt idx="298">
                  <c:v>129.58143084450722</c:v>
                </c:pt>
                <c:pt idx="299">
                  <c:v>129.57836363311202</c:v>
                </c:pt>
                <c:pt idx="300">
                  <c:v>129.56113283350754</c:v>
                </c:pt>
                <c:pt idx="301">
                  <c:v>129.54390203390307</c:v>
                </c:pt>
                <c:pt idx="302">
                  <c:v>129.54015839985141</c:v>
                </c:pt>
                <c:pt idx="303">
                  <c:v>129.53205703014507</c:v>
                </c:pt>
                <c:pt idx="304">
                  <c:v>129.52395566043876</c:v>
                </c:pt>
                <c:pt idx="305">
                  <c:v>129.52296903474351</c:v>
                </c:pt>
                <c:pt idx="306">
                  <c:v>129.52198240904823</c:v>
                </c:pt>
                <c:pt idx="307">
                  <c:v>129.52648462881797</c:v>
                </c:pt>
                <c:pt idx="308">
                  <c:v>129.51586713890552</c:v>
                </c:pt>
                <c:pt idx="309">
                  <c:v>129.50552183428351</c:v>
                </c:pt>
                <c:pt idx="310">
                  <c:v>129.52344903235547</c:v>
                </c:pt>
                <c:pt idx="311">
                  <c:v>129.54012363825822</c:v>
                </c:pt>
                <c:pt idx="312">
                  <c:v>129.55161445154087</c:v>
                </c:pt>
                <c:pt idx="313">
                  <c:v>129.56240435782411</c:v>
                </c:pt>
                <c:pt idx="314">
                  <c:v>129.57319426410729</c:v>
                </c:pt>
                <c:pt idx="315">
                  <c:v>129.58424091780716</c:v>
                </c:pt>
                <c:pt idx="316">
                  <c:v>129.59888216370058</c:v>
                </c:pt>
                <c:pt idx="317">
                  <c:v>129.61340993035196</c:v>
                </c:pt>
                <c:pt idx="318">
                  <c:v>129.62793769700335</c:v>
                </c:pt>
                <c:pt idx="319">
                  <c:v>129.6368814074159</c:v>
                </c:pt>
                <c:pt idx="320">
                  <c:v>129.64582511782842</c:v>
                </c:pt>
                <c:pt idx="321">
                  <c:v>129.6587195103549</c:v>
                </c:pt>
                <c:pt idx="322">
                  <c:v>129.67161390288138</c:v>
                </c:pt>
                <c:pt idx="323">
                  <c:v>129.66999472369179</c:v>
                </c:pt>
                <c:pt idx="324">
                  <c:v>129.66326512237137</c:v>
                </c:pt>
                <c:pt idx="325">
                  <c:v>129.68048057918631</c:v>
                </c:pt>
                <c:pt idx="326">
                  <c:v>129.69769603600128</c:v>
                </c:pt>
                <c:pt idx="327">
                  <c:v>129.71554447060601</c:v>
                </c:pt>
                <c:pt idx="328">
                  <c:v>129.71922550985386</c:v>
                </c:pt>
                <c:pt idx="329">
                  <c:v>129.72992934320729</c:v>
                </c:pt>
                <c:pt idx="330">
                  <c:v>129.74063317656072</c:v>
                </c:pt>
                <c:pt idx="331">
                  <c:v>129.74145152937021</c:v>
                </c:pt>
                <c:pt idx="332">
                  <c:v>129.73806879449725</c:v>
                </c:pt>
                <c:pt idx="333">
                  <c:v>129.74691093454047</c:v>
                </c:pt>
                <c:pt idx="334">
                  <c:v>129.75207339980599</c:v>
                </c:pt>
                <c:pt idx="335">
                  <c:v>129.75585290318764</c:v>
                </c:pt>
                <c:pt idx="336">
                  <c:v>129.75758017214829</c:v>
                </c:pt>
                <c:pt idx="337">
                  <c:v>129.75930744110894</c:v>
                </c:pt>
                <c:pt idx="338">
                  <c:v>129.76494764237253</c:v>
                </c:pt>
                <c:pt idx="339">
                  <c:v>129.76853076387079</c:v>
                </c:pt>
                <c:pt idx="340">
                  <c:v>129.77211388536901</c:v>
                </c:pt>
                <c:pt idx="341">
                  <c:v>129.78089618047457</c:v>
                </c:pt>
                <c:pt idx="342">
                  <c:v>129.77698446968287</c:v>
                </c:pt>
                <c:pt idx="343">
                  <c:v>129.78608261614073</c:v>
                </c:pt>
                <c:pt idx="344">
                  <c:v>129.79204990659238</c:v>
                </c:pt>
                <c:pt idx="345">
                  <c:v>129.79461294095373</c:v>
                </c:pt>
                <c:pt idx="346">
                  <c:v>129.79717597531516</c:v>
                </c:pt>
                <c:pt idx="347">
                  <c:v>129.80341511734903</c:v>
                </c:pt>
                <c:pt idx="348">
                  <c:v>129.81002074377105</c:v>
                </c:pt>
                <c:pt idx="349">
                  <c:v>129.81659798200252</c:v>
                </c:pt>
                <c:pt idx="350">
                  <c:v>129.82461497071196</c:v>
                </c:pt>
                <c:pt idx="351">
                  <c:v>129.83539590070239</c:v>
                </c:pt>
                <c:pt idx="352">
                  <c:v>129.84341288941184</c:v>
                </c:pt>
                <c:pt idx="353">
                  <c:v>129.85419381940224</c:v>
                </c:pt>
                <c:pt idx="354">
                  <c:v>129.86221080811166</c:v>
                </c:pt>
                <c:pt idx="355">
                  <c:v>129.87231517223836</c:v>
                </c:pt>
                <c:pt idx="356">
                  <c:v>129.88518347764602</c:v>
                </c:pt>
                <c:pt idx="357">
                  <c:v>129.90430730299082</c:v>
                </c:pt>
                <c:pt idx="358">
                  <c:v>129.90772508504918</c:v>
                </c:pt>
                <c:pt idx="359">
                  <c:v>129.91114286710751</c:v>
                </c:pt>
                <c:pt idx="360">
                  <c:v>129.92717241251825</c:v>
                </c:pt>
                <c:pt idx="361">
                  <c:v>129.94043801664799</c:v>
                </c:pt>
                <c:pt idx="362">
                  <c:v>129.95370362077773</c:v>
                </c:pt>
                <c:pt idx="363">
                  <c:v>129.96973316618846</c:v>
                </c:pt>
                <c:pt idx="364">
                  <c:v>129.97794691477418</c:v>
                </c:pt>
                <c:pt idx="365">
                  <c:v>129.98366480404897</c:v>
                </c:pt>
                <c:pt idx="366">
                  <c:v>129.98905011779172</c:v>
                </c:pt>
                <c:pt idx="367">
                  <c:v>129.99167149025348</c:v>
                </c:pt>
                <c:pt idx="368">
                  <c:v>130.00335540401895</c:v>
                </c:pt>
                <c:pt idx="369">
                  <c:v>130.01780325906537</c:v>
                </c:pt>
                <c:pt idx="370">
                  <c:v>130.03031691464216</c:v>
                </c:pt>
                <c:pt idx="371">
                  <c:v>130.04283057021894</c:v>
                </c:pt>
                <c:pt idx="372">
                  <c:v>130.05258028451476</c:v>
                </c:pt>
                <c:pt idx="373">
                  <c:v>130.06509394009154</c:v>
                </c:pt>
                <c:pt idx="374">
                  <c:v>130.08067053763421</c:v>
                </c:pt>
                <c:pt idx="375">
                  <c:v>130.09348319389591</c:v>
                </c:pt>
                <c:pt idx="376">
                  <c:v>130.10711378845954</c:v>
                </c:pt>
                <c:pt idx="377">
                  <c:v>130.11875472411145</c:v>
                </c:pt>
                <c:pt idx="378">
                  <c:v>130.13039565976339</c:v>
                </c:pt>
                <c:pt idx="379">
                  <c:v>130.12880018453484</c:v>
                </c:pt>
                <c:pt idx="380">
                  <c:v>130.12720470930626</c:v>
                </c:pt>
                <c:pt idx="381">
                  <c:v>130.12864107238551</c:v>
                </c:pt>
                <c:pt idx="382">
                  <c:v>130.1273134941838</c:v>
                </c:pt>
                <c:pt idx="383">
                  <c:v>130.12874985726305</c:v>
                </c:pt>
                <c:pt idx="384">
                  <c:v>130.12940980659909</c:v>
                </c:pt>
                <c:pt idx="385">
                  <c:v>130.12730581465416</c:v>
                </c:pt>
                <c:pt idx="386">
                  <c:v>130.1440330548607</c:v>
                </c:pt>
                <c:pt idx="387">
                  <c:v>130.16076029506726</c:v>
                </c:pt>
                <c:pt idx="388">
                  <c:v>130.17468870400566</c:v>
                </c:pt>
                <c:pt idx="389">
                  <c:v>130.18747006163858</c:v>
                </c:pt>
                <c:pt idx="390">
                  <c:v>130.2002514192715</c:v>
                </c:pt>
                <c:pt idx="391">
                  <c:v>130.215267618609</c:v>
                </c:pt>
                <c:pt idx="392">
                  <c:v>130.22751987666553</c:v>
                </c:pt>
                <c:pt idx="393">
                  <c:v>130.23977213472205</c:v>
                </c:pt>
                <c:pt idx="394">
                  <c:v>130.25478833405953</c:v>
                </c:pt>
                <c:pt idx="395">
                  <c:v>130.26704059211605</c:v>
                </c:pt>
                <c:pt idx="396">
                  <c:v>130.27584227854842</c:v>
                </c:pt>
                <c:pt idx="397">
                  <c:v>130.28464396498083</c:v>
                </c:pt>
                <c:pt idx="398">
                  <c:v>130.28817458640256</c:v>
                </c:pt>
                <c:pt idx="399">
                  <c:v>130.31005204903079</c:v>
                </c:pt>
                <c:pt idx="400">
                  <c:v>130.33192951165901</c:v>
                </c:pt>
                <c:pt idx="401">
                  <c:v>130.36235216680944</c:v>
                </c:pt>
                <c:pt idx="402">
                  <c:v>130.39001088067894</c:v>
                </c:pt>
                <c:pt idx="403">
                  <c:v>130.40267428986559</c:v>
                </c:pt>
                <c:pt idx="404">
                  <c:v>130.41810164033322</c:v>
                </c:pt>
                <c:pt idx="405">
                  <c:v>130.43076504951989</c:v>
                </c:pt>
                <c:pt idx="406">
                  <c:v>130.44022091400916</c:v>
                </c:pt>
                <c:pt idx="407">
                  <c:v>130.44967677849846</c:v>
                </c:pt>
                <c:pt idx="408">
                  <c:v>130.45393718747707</c:v>
                </c:pt>
                <c:pt idx="409">
                  <c:v>130.47608124741882</c:v>
                </c:pt>
                <c:pt idx="410">
                  <c:v>130.49822530736057</c:v>
                </c:pt>
                <c:pt idx="411">
                  <c:v>130.48933292332745</c:v>
                </c:pt>
                <c:pt idx="412">
                  <c:v>130.48044053929434</c:v>
                </c:pt>
                <c:pt idx="413">
                  <c:v>130.47949588916228</c:v>
                </c:pt>
                <c:pt idx="414">
                  <c:v>130.47578729774926</c:v>
                </c:pt>
                <c:pt idx="415">
                  <c:v>130.47207870633622</c:v>
                </c:pt>
                <c:pt idx="416">
                  <c:v>130.47113405620416</c:v>
                </c:pt>
                <c:pt idx="417">
                  <c:v>130.46383087259761</c:v>
                </c:pt>
                <c:pt idx="418">
                  <c:v>130.46536648639133</c:v>
                </c:pt>
                <c:pt idx="419">
                  <c:v>130.46690210018505</c:v>
                </c:pt>
                <c:pt idx="420">
                  <c:v>130.465682649922</c:v>
                </c:pt>
                <c:pt idx="421">
                  <c:v>130.46722714093991</c:v>
                </c:pt>
                <c:pt idx="422">
                  <c:v>130.46482094984393</c:v>
                </c:pt>
                <c:pt idx="423">
                  <c:v>130.45965081746695</c:v>
                </c:pt>
                <c:pt idx="424">
                  <c:v>130.46899425680604</c:v>
                </c:pt>
                <c:pt idx="425">
                  <c:v>130.47833769614516</c:v>
                </c:pt>
                <c:pt idx="426">
                  <c:v>130.47917481058909</c:v>
                </c:pt>
                <c:pt idx="427">
                  <c:v>130.48001192503298</c:v>
                </c:pt>
                <c:pt idx="428">
                  <c:v>130.47808509819595</c:v>
                </c:pt>
                <c:pt idx="429">
                  <c:v>130.47892221263987</c:v>
                </c:pt>
                <c:pt idx="430">
                  <c:v>130.47273653297816</c:v>
                </c:pt>
                <c:pt idx="431">
                  <c:v>130.46378691203549</c:v>
                </c:pt>
                <c:pt idx="432">
                  <c:v>130.46611997652263</c:v>
                </c:pt>
                <c:pt idx="433">
                  <c:v>130.47541806997319</c:v>
                </c:pt>
                <c:pt idx="434">
                  <c:v>130.48195222214278</c:v>
                </c:pt>
                <c:pt idx="435">
                  <c:v>130.49216604909003</c:v>
                </c:pt>
                <c:pt idx="436">
                  <c:v>130.50813088045345</c:v>
                </c:pt>
                <c:pt idx="437">
                  <c:v>130.52133177053588</c:v>
                </c:pt>
                <c:pt idx="438">
                  <c:v>130.53729660189927</c:v>
                </c:pt>
                <c:pt idx="439">
                  <c:v>130.55049749198173</c:v>
                </c:pt>
                <c:pt idx="440">
                  <c:v>130.56851940311046</c:v>
                </c:pt>
                <c:pt idx="441">
                  <c:v>130.58654131423918</c:v>
                </c:pt>
                <c:pt idx="442">
                  <c:v>130.59660011047964</c:v>
                </c:pt>
                <c:pt idx="443">
                  <c:v>130.60942284800103</c:v>
                </c:pt>
                <c:pt idx="444">
                  <c:v>130.60647178699196</c:v>
                </c:pt>
                <c:pt idx="445">
                  <c:v>130.60628466726385</c:v>
                </c:pt>
                <c:pt idx="446">
                  <c:v>130.6090202203543</c:v>
                </c:pt>
                <c:pt idx="447">
                  <c:v>130.60899183216378</c:v>
                </c:pt>
                <c:pt idx="448">
                  <c:v>130.60896344397324</c:v>
                </c:pt>
                <c:pt idx="449">
                  <c:v>130.61169899706371</c:v>
                </c:pt>
                <c:pt idx="450">
                  <c:v>130.61169899706371</c:v>
                </c:pt>
                <c:pt idx="451">
                  <c:v>130.61169899706371</c:v>
                </c:pt>
                <c:pt idx="452">
                  <c:v>130.61169899706371</c:v>
                </c:pt>
                <c:pt idx="453">
                  <c:v>130.61446293834467</c:v>
                </c:pt>
                <c:pt idx="454">
                  <c:v>130.61169899706371</c:v>
                </c:pt>
                <c:pt idx="455">
                  <c:v>130.61169899706371</c:v>
                </c:pt>
                <c:pt idx="456">
                  <c:v>130.61446293834467</c:v>
                </c:pt>
                <c:pt idx="457">
                  <c:v>130.61446293834467</c:v>
                </c:pt>
                <c:pt idx="458">
                  <c:v>130.61169899706371</c:v>
                </c:pt>
                <c:pt idx="459">
                  <c:v>130.61446293834467</c:v>
                </c:pt>
                <c:pt idx="460">
                  <c:v>130.61722687962566</c:v>
                </c:pt>
                <c:pt idx="461">
                  <c:v>130.61446293834467</c:v>
                </c:pt>
                <c:pt idx="462">
                  <c:v>130.61446293834467</c:v>
                </c:pt>
                <c:pt idx="463">
                  <c:v>130.61722687962563</c:v>
                </c:pt>
                <c:pt idx="464">
                  <c:v>130.61446293834467</c:v>
                </c:pt>
                <c:pt idx="465">
                  <c:v>130.61446293834467</c:v>
                </c:pt>
                <c:pt idx="466">
                  <c:v>130.61722687962563</c:v>
                </c:pt>
                <c:pt idx="467">
                  <c:v>130.61722687962563</c:v>
                </c:pt>
                <c:pt idx="468">
                  <c:v>130.61722687962566</c:v>
                </c:pt>
                <c:pt idx="469">
                  <c:v>130.61722687962566</c:v>
                </c:pt>
                <c:pt idx="470">
                  <c:v>130.61722687962563</c:v>
                </c:pt>
                <c:pt idx="471">
                  <c:v>130.61722687962563</c:v>
                </c:pt>
                <c:pt idx="472">
                  <c:v>130.61446293834467</c:v>
                </c:pt>
                <c:pt idx="473">
                  <c:v>130.61446293834467</c:v>
                </c:pt>
                <c:pt idx="474">
                  <c:v>130.61169899706371</c:v>
                </c:pt>
                <c:pt idx="475">
                  <c:v>130.61169899706368</c:v>
                </c:pt>
                <c:pt idx="476">
                  <c:v>130.61169899706371</c:v>
                </c:pt>
                <c:pt idx="477">
                  <c:v>130.61169899706368</c:v>
                </c:pt>
                <c:pt idx="478">
                  <c:v>130.60893505578272</c:v>
                </c:pt>
                <c:pt idx="479">
                  <c:v>130.60893505578272</c:v>
                </c:pt>
                <c:pt idx="480">
                  <c:v>130.60893505578272</c:v>
                </c:pt>
                <c:pt idx="481">
                  <c:v>130.61169899706371</c:v>
                </c:pt>
                <c:pt idx="482">
                  <c:v>130.60893505578272</c:v>
                </c:pt>
                <c:pt idx="483">
                  <c:v>130.61169899706371</c:v>
                </c:pt>
                <c:pt idx="484">
                  <c:v>130.60893505578272</c:v>
                </c:pt>
                <c:pt idx="485">
                  <c:v>130.60893505578272</c:v>
                </c:pt>
                <c:pt idx="486">
                  <c:v>130.60893505578272</c:v>
                </c:pt>
                <c:pt idx="487">
                  <c:v>130.60617111450176</c:v>
                </c:pt>
                <c:pt idx="488">
                  <c:v>130.60617111450176</c:v>
                </c:pt>
                <c:pt idx="489">
                  <c:v>130.60340717322077</c:v>
                </c:pt>
                <c:pt idx="490">
                  <c:v>130.60340717322077</c:v>
                </c:pt>
                <c:pt idx="491">
                  <c:v>130.60617111450176</c:v>
                </c:pt>
                <c:pt idx="492">
                  <c:v>130.60340717322077</c:v>
                </c:pt>
                <c:pt idx="493">
                  <c:v>130.60617111450176</c:v>
                </c:pt>
                <c:pt idx="494">
                  <c:v>130.60893505578272</c:v>
                </c:pt>
                <c:pt idx="495">
                  <c:v>130.60617111450176</c:v>
                </c:pt>
                <c:pt idx="496">
                  <c:v>130.60617111450176</c:v>
                </c:pt>
                <c:pt idx="497">
                  <c:v>130.60893505578272</c:v>
                </c:pt>
                <c:pt idx="498">
                  <c:v>130.61169899706371</c:v>
                </c:pt>
                <c:pt idx="499">
                  <c:v>130.60893505578272</c:v>
                </c:pt>
                <c:pt idx="500">
                  <c:v>130.61169899706371</c:v>
                </c:pt>
                <c:pt idx="501">
                  <c:v>130.61446293834467</c:v>
                </c:pt>
                <c:pt idx="502">
                  <c:v>130.61169899706371</c:v>
                </c:pt>
                <c:pt idx="503">
                  <c:v>130.61169899706371</c:v>
                </c:pt>
                <c:pt idx="504">
                  <c:v>130.61169899706371</c:v>
                </c:pt>
                <c:pt idx="505">
                  <c:v>130.61169899706371</c:v>
                </c:pt>
                <c:pt idx="506">
                  <c:v>130.61446293834467</c:v>
                </c:pt>
                <c:pt idx="507">
                  <c:v>130.61169899706371</c:v>
                </c:pt>
                <c:pt idx="508">
                  <c:v>130.60893505578272</c:v>
                </c:pt>
                <c:pt idx="509">
                  <c:v>130.61169899706371</c:v>
                </c:pt>
                <c:pt idx="510">
                  <c:v>130.61169899706371</c:v>
                </c:pt>
                <c:pt idx="511">
                  <c:v>130.60893505578272</c:v>
                </c:pt>
                <c:pt idx="512">
                  <c:v>130.60893505578272</c:v>
                </c:pt>
                <c:pt idx="513">
                  <c:v>130.61169899706371</c:v>
                </c:pt>
                <c:pt idx="514">
                  <c:v>130.61169899706371</c:v>
                </c:pt>
                <c:pt idx="515">
                  <c:v>130.6212117783023</c:v>
                </c:pt>
                <c:pt idx="516">
                  <c:v>130.63481528183615</c:v>
                </c:pt>
                <c:pt idx="517">
                  <c:v>130.64565484408905</c:v>
                </c:pt>
                <c:pt idx="518">
                  <c:v>130.65925834762288</c:v>
                </c:pt>
                <c:pt idx="519">
                  <c:v>130.6735171079473</c:v>
                </c:pt>
                <c:pt idx="520">
                  <c:v>130.67931316699043</c:v>
                </c:pt>
                <c:pt idx="521">
                  <c:v>130.68787316731448</c:v>
                </c:pt>
                <c:pt idx="522">
                  <c:v>130.69252833490918</c:v>
                </c:pt>
                <c:pt idx="523">
                  <c:v>130.69718350250386</c:v>
                </c:pt>
                <c:pt idx="524">
                  <c:v>130.70645889525008</c:v>
                </c:pt>
                <c:pt idx="525">
                  <c:v>130.7157342879963</c:v>
                </c:pt>
                <c:pt idx="526">
                  <c:v>130.72500968074252</c:v>
                </c:pt>
                <c:pt idx="527">
                  <c:v>130.72841829647629</c:v>
                </c:pt>
                <c:pt idx="528">
                  <c:v>130.73182691221007</c:v>
                </c:pt>
                <c:pt idx="529">
                  <c:v>130.73486472978365</c:v>
                </c:pt>
                <c:pt idx="530">
                  <c:v>130.73513860607625</c:v>
                </c:pt>
                <c:pt idx="531">
                  <c:v>130.73811588530822</c:v>
                </c:pt>
                <c:pt idx="532">
                  <c:v>130.74626628153462</c:v>
                </c:pt>
                <c:pt idx="533">
                  <c:v>130.75441667776099</c:v>
                </c:pt>
                <c:pt idx="534">
                  <c:v>130.75885116123476</c:v>
                </c:pt>
                <c:pt idx="535">
                  <c:v>130.76604958598952</c:v>
                </c:pt>
                <c:pt idx="536">
                  <c:v>130.77324801074425</c:v>
                </c:pt>
                <c:pt idx="537">
                  <c:v>130.77934413171079</c:v>
                </c:pt>
                <c:pt idx="538">
                  <c:v>130.78820419395828</c:v>
                </c:pt>
                <c:pt idx="539">
                  <c:v>130.79491786254272</c:v>
                </c:pt>
                <c:pt idx="540">
                  <c:v>130.8033898151879</c:v>
                </c:pt>
                <c:pt idx="541">
                  <c:v>130.80909782655215</c:v>
                </c:pt>
                <c:pt idx="542">
                  <c:v>130.81509886000083</c:v>
                </c:pt>
                <c:pt idx="543">
                  <c:v>130.82386383473053</c:v>
                </c:pt>
                <c:pt idx="544">
                  <c:v>130.82893309067626</c:v>
                </c:pt>
                <c:pt idx="545">
                  <c:v>130.83676628790295</c:v>
                </c:pt>
                <c:pt idx="546">
                  <c:v>130.84183554384865</c:v>
                </c:pt>
                <c:pt idx="547">
                  <c:v>130.84690479979437</c:v>
                </c:pt>
                <c:pt idx="548">
                  <c:v>130.85016640861733</c:v>
                </c:pt>
                <c:pt idx="549">
                  <c:v>130.85342801744031</c:v>
                </c:pt>
                <c:pt idx="550">
                  <c:v>130.86128164531888</c:v>
                </c:pt>
                <c:pt idx="551">
                  <c:v>130.86772276620749</c:v>
                </c:pt>
                <c:pt idx="552">
                  <c:v>130.8741638870961</c:v>
                </c:pt>
                <c:pt idx="553">
                  <c:v>130.87770437513277</c:v>
                </c:pt>
                <c:pt idx="554">
                  <c:v>130.84187246404463</c:v>
                </c:pt>
                <c:pt idx="555">
                  <c:v>130.80880449423745</c:v>
                </c:pt>
                <c:pt idx="556">
                  <c:v>130.7757365244303</c:v>
                </c:pt>
                <c:pt idx="557">
                  <c:v>130.73990461334216</c:v>
                </c:pt>
                <c:pt idx="558">
                  <c:v>130.70407270225402</c:v>
                </c:pt>
                <c:pt idx="559">
                  <c:v>130.67100473244685</c:v>
                </c:pt>
                <c:pt idx="560">
                  <c:v>130.64779521906729</c:v>
                </c:pt>
                <c:pt idx="561">
                  <c:v>130.62458570568774</c:v>
                </c:pt>
                <c:pt idx="562">
                  <c:v>130.58425352747977</c:v>
                </c:pt>
                <c:pt idx="563">
                  <c:v>130.56380795538121</c:v>
                </c:pt>
                <c:pt idx="564">
                  <c:v>130.54059844200168</c:v>
                </c:pt>
                <c:pt idx="565">
                  <c:v>130.50026626379369</c:v>
                </c:pt>
                <c:pt idx="566">
                  <c:v>130.45993408558576</c:v>
                </c:pt>
                <c:pt idx="567">
                  <c:v>130.43672457220617</c:v>
                </c:pt>
                <c:pt idx="568">
                  <c:v>130.39362845271728</c:v>
                </c:pt>
                <c:pt idx="569">
                  <c:v>130.37318288061866</c:v>
                </c:pt>
                <c:pt idx="570">
                  <c:v>130.33285070241072</c:v>
                </c:pt>
                <c:pt idx="571">
                  <c:v>130.30964118903114</c:v>
                </c:pt>
                <c:pt idx="572">
                  <c:v>130.26654506954225</c:v>
                </c:pt>
                <c:pt idx="573">
                  <c:v>130.24609949744362</c:v>
                </c:pt>
                <c:pt idx="574">
                  <c:v>130.20576731923569</c:v>
                </c:pt>
                <c:pt idx="575">
                  <c:v>130.1853217471371</c:v>
                </c:pt>
                <c:pt idx="576">
                  <c:v>130.14222562764817</c:v>
                </c:pt>
                <c:pt idx="577">
                  <c:v>130.12178005554958</c:v>
                </c:pt>
                <c:pt idx="578">
                  <c:v>130.07868393606066</c:v>
                </c:pt>
                <c:pt idx="579">
                  <c:v>130.05823836396206</c:v>
                </c:pt>
                <c:pt idx="580">
                  <c:v>130.03502885058251</c:v>
                </c:pt>
                <c:pt idx="581">
                  <c:v>129.99469667237457</c:v>
                </c:pt>
                <c:pt idx="582">
                  <c:v>129.95160055288568</c:v>
                </c:pt>
                <c:pt idx="583">
                  <c:v>129.93115498078708</c:v>
                </c:pt>
                <c:pt idx="584">
                  <c:v>129.90794546740753</c:v>
                </c:pt>
                <c:pt idx="585">
                  <c:v>129.88749989530896</c:v>
                </c:pt>
                <c:pt idx="586">
                  <c:v>129.84440377582001</c:v>
                </c:pt>
                <c:pt idx="587">
                  <c:v>129.80407159761208</c:v>
                </c:pt>
                <c:pt idx="588">
                  <c:v>129.78362602551346</c:v>
                </c:pt>
                <c:pt idx="589">
                  <c:v>129.74052990602451</c:v>
                </c:pt>
                <c:pt idx="590">
                  <c:v>129.72008433392594</c:v>
                </c:pt>
                <c:pt idx="591">
                  <c:v>129.69963876182734</c:v>
                </c:pt>
                <c:pt idx="592">
                  <c:v>129.65654264233842</c:v>
                </c:pt>
                <c:pt idx="593">
                  <c:v>129.63609707023983</c:v>
                </c:pt>
                <c:pt idx="594">
                  <c:v>129.59300095075091</c:v>
                </c:pt>
                <c:pt idx="595">
                  <c:v>129.56979143737135</c:v>
                </c:pt>
                <c:pt idx="596">
                  <c:v>129.54934586527276</c:v>
                </c:pt>
                <c:pt idx="597">
                  <c:v>129.50901368706482</c:v>
                </c:pt>
                <c:pt idx="598">
                  <c:v>129.48580417368524</c:v>
                </c:pt>
                <c:pt idx="599">
                  <c:v>129.46259466030568</c:v>
                </c:pt>
                <c:pt idx="600">
                  <c:v>129.42226248209772</c:v>
                </c:pt>
                <c:pt idx="601">
                  <c:v>129.3791663626088</c:v>
                </c:pt>
                <c:pt idx="602">
                  <c:v>129.39352973766157</c:v>
                </c:pt>
                <c:pt idx="603">
                  <c:v>129.40576044401939</c:v>
                </c:pt>
                <c:pt idx="604">
                  <c:v>129.41799115037722</c:v>
                </c:pt>
                <c:pt idx="605">
                  <c:v>129.43404132460319</c:v>
                </c:pt>
                <c:pt idx="606">
                  <c:v>129.44559497807498</c:v>
                </c:pt>
                <c:pt idx="607">
                  <c:v>129.45714863154677</c:v>
                </c:pt>
                <c:pt idx="608">
                  <c:v>129.47143285098966</c:v>
                </c:pt>
                <c:pt idx="609">
                  <c:v>129.48571707043254</c:v>
                </c:pt>
                <c:pt idx="610">
                  <c:v>129.49723734859444</c:v>
                </c:pt>
                <c:pt idx="611">
                  <c:v>129.51471883601488</c:v>
                </c:pt>
                <c:pt idx="612">
                  <c:v>129.53331830961781</c:v>
                </c:pt>
                <c:pt idx="613">
                  <c:v>129.55191778322072</c:v>
                </c:pt>
                <c:pt idx="614">
                  <c:v>129.57065528765892</c:v>
                </c:pt>
                <c:pt idx="615">
                  <c:v>129.59622033041668</c:v>
                </c:pt>
                <c:pt idx="616">
                  <c:v>129.61503653321682</c:v>
                </c:pt>
                <c:pt idx="617">
                  <c:v>129.62570690930528</c:v>
                </c:pt>
                <c:pt idx="618">
                  <c:v>129.63637728539373</c:v>
                </c:pt>
                <c:pt idx="619">
                  <c:v>129.64704766148219</c:v>
                </c:pt>
                <c:pt idx="620">
                  <c:v>129.64981429115787</c:v>
                </c:pt>
                <c:pt idx="621">
                  <c:v>129.65697301696761</c:v>
                </c:pt>
                <c:pt idx="622">
                  <c:v>129.66413174277736</c:v>
                </c:pt>
                <c:pt idx="623">
                  <c:v>129.6652472757857</c:v>
                </c:pt>
                <c:pt idx="624">
                  <c:v>129.67159575786542</c:v>
                </c:pt>
                <c:pt idx="625">
                  <c:v>129.67608795607458</c:v>
                </c:pt>
                <c:pt idx="626">
                  <c:v>129.68323727008618</c:v>
                </c:pt>
                <c:pt idx="627">
                  <c:v>129.69038658409778</c:v>
                </c:pt>
                <c:pt idx="628">
                  <c:v>129.70063873384083</c:v>
                </c:pt>
                <c:pt idx="629">
                  <c:v>129.71538636292505</c:v>
                </c:pt>
                <c:pt idx="630">
                  <c:v>129.73900007371341</c:v>
                </c:pt>
                <c:pt idx="631">
                  <c:v>129.76261378450178</c:v>
                </c:pt>
                <c:pt idx="632">
                  <c:v>129.78874144246433</c:v>
                </c:pt>
                <c:pt idx="633">
                  <c:v>129.81999056579497</c:v>
                </c:pt>
                <c:pt idx="634">
                  <c:v>129.85123968912561</c:v>
                </c:pt>
                <c:pt idx="635">
                  <c:v>129.88344078392788</c:v>
                </c:pt>
                <c:pt idx="636">
                  <c:v>129.91650092812367</c:v>
                </c:pt>
                <c:pt idx="637">
                  <c:v>129.94956107231945</c:v>
                </c:pt>
                <c:pt idx="638">
                  <c:v>129.97781154618229</c:v>
                </c:pt>
                <c:pt idx="639">
                  <c:v>130.00606202004511</c:v>
                </c:pt>
                <c:pt idx="640">
                  <c:v>130.03128503679179</c:v>
                </c:pt>
                <c:pt idx="641">
                  <c:v>130.06465211085225</c:v>
                </c:pt>
                <c:pt idx="642">
                  <c:v>130.09801918491269</c:v>
                </c:pt>
                <c:pt idx="643">
                  <c:v>130.12395483679506</c:v>
                </c:pt>
                <c:pt idx="644">
                  <c:v>130.15702888877101</c:v>
                </c:pt>
                <c:pt idx="645">
                  <c:v>130.19103471824994</c:v>
                </c:pt>
                <c:pt idx="646">
                  <c:v>130.21790214763533</c:v>
                </c:pt>
                <c:pt idx="647">
                  <c:v>130.25190797711429</c:v>
                </c:pt>
                <c:pt idx="648">
                  <c:v>130.27877540649968</c:v>
                </c:pt>
                <c:pt idx="649">
                  <c:v>130.31735282438231</c:v>
                </c:pt>
                <c:pt idx="650">
                  <c:v>130.34879184217147</c:v>
                </c:pt>
                <c:pt idx="651">
                  <c:v>130.38001329971752</c:v>
                </c:pt>
                <c:pt idx="652">
                  <c:v>130.40827280544099</c:v>
                </c:pt>
                <c:pt idx="653">
                  <c:v>130.43653231116448</c:v>
                </c:pt>
                <c:pt idx="654">
                  <c:v>130.47206690855245</c:v>
                </c:pt>
                <c:pt idx="655">
                  <c:v>130.54697390506527</c:v>
                </c:pt>
                <c:pt idx="656">
                  <c:v>130.61474250148453</c:v>
                </c:pt>
                <c:pt idx="657">
                  <c:v>130.68251109790381</c:v>
                </c:pt>
                <c:pt idx="658">
                  <c:v>130.75741809441661</c:v>
                </c:pt>
                <c:pt idx="659">
                  <c:v>130.8323250909294</c:v>
                </c:pt>
                <c:pt idx="660">
                  <c:v>130.9072320874422</c:v>
                </c:pt>
                <c:pt idx="661">
                  <c:v>130.9623782861529</c:v>
                </c:pt>
                <c:pt idx="662">
                  <c:v>131.01752448486354</c:v>
                </c:pt>
                <c:pt idx="663">
                  <c:v>131.09969568977712</c:v>
                </c:pt>
                <c:pt idx="664">
                  <c:v>131.16198028858133</c:v>
                </c:pt>
                <c:pt idx="665">
                  <c:v>131.21712648729201</c:v>
                </c:pt>
                <c:pt idx="666">
                  <c:v>131.29215929211205</c:v>
                </c:pt>
                <c:pt idx="667">
                  <c:v>131.36719209693209</c:v>
                </c:pt>
                <c:pt idx="668">
                  <c:v>131.4294766957363</c:v>
                </c:pt>
                <c:pt idx="669">
                  <c:v>131.5116479006499</c:v>
                </c:pt>
                <c:pt idx="670">
                  <c:v>131.56679409936055</c:v>
                </c:pt>
                <c:pt idx="671">
                  <c:v>131.64182690418059</c:v>
                </c:pt>
                <c:pt idx="672">
                  <c:v>131.69697310289126</c:v>
                </c:pt>
                <c:pt idx="673">
                  <c:v>131.77914430780484</c:v>
                </c:pt>
                <c:pt idx="674">
                  <c:v>131.84142890660905</c:v>
                </c:pt>
                <c:pt idx="675">
                  <c:v>131.91646171142906</c:v>
                </c:pt>
                <c:pt idx="676">
                  <c:v>131.97160791013971</c:v>
                </c:pt>
                <c:pt idx="677">
                  <c:v>132.04664071495975</c:v>
                </c:pt>
                <c:pt idx="678">
                  <c:v>132.10892531376393</c:v>
                </c:pt>
                <c:pt idx="679">
                  <c:v>132.19109651867754</c:v>
                </c:pt>
                <c:pt idx="680">
                  <c:v>132.24624271738821</c:v>
                </c:pt>
                <c:pt idx="681">
                  <c:v>132.30138891609889</c:v>
                </c:pt>
                <c:pt idx="682">
                  <c:v>132.37642172091893</c:v>
                </c:pt>
                <c:pt idx="683">
                  <c:v>132.45859292583251</c:v>
                </c:pt>
                <c:pt idx="684">
                  <c:v>132.52087752463675</c:v>
                </c:pt>
                <c:pt idx="685">
                  <c:v>132.57602372334742</c:v>
                </c:pt>
                <c:pt idx="686">
                  <c:v>132.63116992205806</c:v>
                </c:pt>
                <c:pt idx="687">
                  <c:v>132.7062027268781</c:v>
                </c:pt>
                <c:pt idx="688">
                  <c:v>132.78837393179171</c:v>
                </c:pt>
                <c:pt idx="689">
                  <c:v>132.85065853059592</c:v>
                </c:pt>
                <c:pt idx="690">
                  <c:v>132.92569133541596</c:v>
                </c:pt>
                <c:pt idx="691">
                  <c:v>132.98083753412661</c:v>
                </c:pt>
                <c:pt idx="692">
                  <c:v>133.04312213293085</c:v>
                </c:pt>
                <c:pt idx="693">
                  <c:v>133.1252933378444</c:v>
                </c:pt>
                <c:pt idx="694">
                  <c:v>133.18757793664864</c:v>
                </c:pt>
                <c:pt idx="695">
                  <c:v>133.26261074146865</c:v>
                </c:pt>
                <c:pt idx="696">
                  <c:v>133.31775694017932</c:v>
                </c:pt>
                <c:pt idx="697">
                  <c:v>133.38004153898356</c:v>
                </c:pt>
                <c:pt idx="698">
                  <c:v>133.46221274389714</c:v>
                </c:pt>
                <c:pt idx="699">
                  <c:v>133.52449734270135</c:v>
                </c:pt>
                <c:pt idx="700">
                  <c:v>133.57964354141203</c:v>
                </c:pt>
                <c:pt idx="701">
                  <c:v>133.65467634623207</c:v>
                </c:pt>
                <c:pt idx="702">
                  <c:v>133.73684755114564</c:v>
                </c:pt>
                <c:pt idx="703">
                  <c:v>133.76155926151756</c:v>
                </c:pt>
                <c:pt idx="704">
                  <c:v>133.79116758186535</c:v>
                </c:pt>
                <c:pt idx="705">
                  <c:v>133.81363750211963</c:v>
                </c:pt>
                <c:pt idx="706">
                  <c:v>133.83228795450574</c:v>
                </c:pt>
                <c:pt idx="707">
                  <c:v>133.85980938645864</c:v>
                </c:pt>
                <c:pt idx="708">
                  <c:v>133.88733081841153</c:v>
                </c:pt>
                <c:pt idx="709">
                  <c:v>133.91488562567426</c:v>
                </c:pt>
                <c:pt idx="710">
                  <c:v>133.93530203284345</c:v>
                </c:pt>
                <c:pt idx="711">
                  <c:v>133.95571844001267</c:v>
                </c:pt>
                <c:pt idx="712">
                  <c:v>133.97731203801689</c:v>
                </c:pt>
                <c:pt idx="713">
                  <c:v>134.0005515911196</c:v>
                </c:pt>
                <c:pt idx="714">
                  <c:v>134.02379114422234</c:v>
                </c:pt>
                <c:pt idx="715">
                  <c:v>134.03699032511526</c:v>
                </c:pt>
                <c:pt idx="716">
                  <c:v>134.04336196768858</c:v>
                </c:pt>
                <c:pt idx="717">
                  <c:v>134.05687201035545</c:v>
                </c:pt>
                <c:pt idx="718">
                  <c:v>134.07443715743875</c:v>
                </c:pt>
                <c:pt idx="719">
                  <c:v>134.08486390442854</c:v>
                </c:pt>
                <c:pt idx="720">
                  <c:v>134.09529065141831</c:v>
                </c:pt>
                <c:pt idx="721">
                  <c:v>134.11020194674933</c:v>
                </c:pt>
                <c:pt idx="722">
                  <c:v>134.13632224732112</c:v>
                </c:pt>
                <c:pt idx="723">
                  <c:v>134.16244254789297</c:v>
                </c:pt>
                <c:pt idx="724">
                  <c:v>134.18860853262106</c:v>
                </c:pt>
                <c:pt idx="725">
                  <c:v>134.20954156827779</c:v>
                </c:pt>
                <c:pt idx="726">
                  <c:v>134.23761300402802</c:v>
                </c:pt>
                <c:pt idx="727">
                  <c:v>134.26302732397585</c:v>
                </c:pt>
                <c:pt idx="728">
                  <c:v>134.28844164392368</c:v>
                </c:pt>
                <c:pt idx="729">
                  <c:v>134.31385596387148</c:v>
                </c:pt>
                <c:pt idx="730">
                  <c:v>134.32763640438461</c:v>
                </c:pt>
                <c:pt idx="731">
                  <c:v>134.33568550263473</c:v>
                </c:pt>
                <c:pt idx="732">
                  <c:v>134.34373460088489</c:v>
                </c:pt>
                <c:pt idx="733">
                  <c:v>134.35370474911505</c:v>
                </c:pt>
                <c:pt idx="734">
                  <c:v>134.35614425626366</c:v>
                </c:pt>
                <c:pt idx="735">
                  <c:v>134.35144536331873</c:v>
                </c:pt>
                <c:pt idx="736">
                  <c:v>134.3467464703738</c:v>
                </c:pt>
                <c:pt idx="737">
                  <c:v>134.3483269281289</c:v>
                </c:pt>
                <c:pt idx="738">
                  <c:v>134.34990738588402</c:v>
                </c:pt>
                <c:pt idx="739">
                  <c:v>134.3474974763858</c:v>
                </c:pt>
                <c:pt idx="740">
                  <c:v>134.34508756688757</c:v>
                </c:pt>
                <c:pt idx="741">
                  <c:v>134.35222596698111</c:v>
                </c:pt>
                <c:pt idx="742">
                  <c:v>134.34508756688757</c:v>
                </c:pt>
                <c:pt idx="743">
                  <c:v>134.34508756688757</c:v>
                </c:pt>
                <c:pt idx="744">
                  <c:v>134.34508756688757</c:v>
                </c:pt>
                <c:pt idx="745">
                  <c:v>134.33794916679403</c:v>
                </c:pt>
                <c:pt idx="746">
                  <c:v>134.33081076670049</c:v>
                </c:pt>
                <c:pt idx="747">
                  <c:v>134.33794916679403</c:v>
                </c:pt>
                <c:pt idx="748">
                  <c:v>134.33794916679403</c:v>
                </c:pt>
                <c:pt idx="749">
                  <c:v>134.33794916679403</c:v>
                </c:pt>
                <c:pt idx="750">
                  <c:v>134.33081076670049</c:v>
                </c:pt>
                <c:pt idx="751">
                  <c:v>134.33794916679403</c:v>
                </c:pt>
                <c:pt idx="752">
                  <c:v>134.33794916679403</c:v>
                </c:pt>
                <c:pt idx="753">
                  <c:v>134.33794916679403</c:v>
                </c:pt>
                <c:pt idx="754">
                  <c:v>134.33794916679403</c:v>
                </c:pt>
                <c:pt idx="755">
                  <c:v>134.33794916679403</c:v>
                </c:pt>
                <c:pt idx="756">
                  <c:v>134.33794916679403</c:v>
                </c:pt>
                <c:pt idx="757">
                  <c:v>134.34508756688757</c:v>
                </c:pt>
                <c:pt idx="758">
                  <c:v>134.35222596698114</c:v>
                </c:pt>
                <c:pt idx="759">
                  <c:v>134.34508756688757</c:v>
                </c:pt>
                <c:pt idx="760">
                  <c:v>134.34508756688757</c:v>
                </c:pt>
                <c:pt idx="761">
                  <c:v>134.33794916679403</c:v>
                </c:pt>
                <c:pt idx="762">
                  <c:v>134.34508756688757</c:v>
                </c:pt>
                <c:pt idx="763">
                  <c:v>134.35222596698111</c:v>
                </c:pt>
                <c:pt idx="764">
                  <c:v>134.34508756688757</c:v>
                </c:pt>
                <c:pt idx="765">
                  <c:v>134.34508756688757</c:v>
                </c:pt>
                <c:pt idx="766">
                  <c:v>134.34508756688757</c:v>
                </c:pt>
                <c:pt idx="767">
                  <c:v>134.35222596698111</c:v>
                </c:pt>
                <c:pt idx="768">
                  <c:v>134.35936436707465</c:v>
                </c:pt>
                <c:pt idx="769">
                  <c:v>134.35222596698111</c:v>
                </c:pt>
                <c:pt idx="770">
                  <c:v>134.35222596698111</c:v>
                </c:pt>
                <c:pt idx="771">
                  <c:v>134.35936436707465</c:v>
                </c:pt>
                <c:pt idx="772">
                  <c:v>134.35936436707465</c:v>
                </c:pt>
                <c:pt idx="773">
                  <c:v>134.36650276716821</c:v>
                </c:pt>
                <c:pt idx="774">
                  <c:v>134.36650276716821</c:v>
                </c:pt>
                <c:pt idx="775">
                  <c:v>134.36650276716821</c:v>
                </c:pt>
                <c:pt idx="776">
                  <c:v>134.36650276716821</c:v>
                </c:pt>
                <c:pt idx="777">
                  <c:v>134.37364116726175</c:v>
                </c:pt>
                <c:pt idx="778">
                  <c:v>134.38077956735532</c:v>
                </c:pt>
                <c:pt idx="779">
                  <c:v>134.37364116726175</c:v>
                </c:pt>
                <c:pt idx="780">
                  <c:v>134.36650276716821</c:v>
                </c:pt>
                <c:pt idx="781">
                  <c:v>134.37364116726175</c:v>
                </c:pt>
                <c:pt idx="782">
                  <c:v>134.38077956735532</c:v>
                </c:pt>
                <c:pt idx="783">
                  <c:v>134.38077956735532</c:v>
                </c:pt>
                <c:pt idx="784">
                  <c:v>134.37364116726175</c:v>
                </c:pt>
                <c:pt idx="785">
                  <c:v>134.37364116726175</c:v>
                </c:pt>
                <c:pt idx="786">
                  <c:v>134.38077956735532</c:v>
                </c:pt>
                <c:pt idx="787">
                  <c:v>134.38077956735532</c:v>
                </c:pt>
                <c:pt idx="788">
                  <c:v>134.38077956735532</c:v>
                </c:pt>
                <c:pt idx="789">
                  <c:v>134.38077956735532</c:v>
                </c:pt>
                <c:pt idx="790">
                  <c:v>134.38077956735532</c:v>
                </c:pt>
                <c:pt idx="791">
                  <c:v>134.38077956735532</c:v>
                </c:pt>
                <c:pt idx="792">
                  <c:v>134.38077956735532</c:v>
                </c:pt>
                <c:pt idx="793">
                  <c:v>134.38077956735532</c:v>
                </c:pt>
                <c:pt idx="794">
                  <c:v>134.38077956735532</c:v>
                </c:pt>
                <c:pt idx="795">
                  <c:v>134.37364116726175</c:v>
                </c:pt>
                <c:pt idx="796">
                  <c:v>134.38077956735532</c:v>
                </c:pt>
                <c:pt idx="797">
                  <c:v>134.38791796744886</c:v>
                </c:pt>
                <c:pt idx="798">
                  <c:v>134.38077956735532</c:v>
                </c:pt>
                <c:pt idx="799">
                  <c:v>134.37364116726175</c:v>
                </c:pt>
                <c:pt idx="800">
                  <c:v>134.37364116726175</c:v>
                </c:pt>
                <c:pt idx="801">
                  <c:v>134.37364116726175</c:v>
                </c:pt>
                <c:pt idx="802">
                  <c:v>134.37364116726175</c:v>
                </c:pt>
                <c:pt idx="803">
                  <c:v>134.37364116726175</c:v>
                </c:pt>
                <c:pt idx="804">
                  <c:v>134.36650276716821</c:v>
                </c:pt>
                <c:pt idx="805">
                  <c:v>134.35936436707465</c:v>
                </c:pt>
                <c:pt idx="806">
                  <c:v>134.35936436707465</c:v>
                </c:pt>
                <c:pt idx="807">
                  <c:v>134.36650276716821</c:v>
                </c:pt>
                <c:pt idx="808">
                  <c:v>134.36650276716821</c:v>
                </c:pt>
                <c:pt idx="809">
                  <c:v>134.35936436707465</c:v>
                </c:pt>
                <c:pt idx="810">
                  <c:v>134.35936436707465</c:v>
                </c:pt>
                <c:pt idx="811">
                  <c:v>134.36650276716821</c:v>
                </c:pt>
                <c:pt idx="812">
                  <c:v>134.36650276716821</c:v>
                </c:pt>
                <c:pt idx="813">
                  <c:v>134.36650276716821</c:v>
                </c:pt>
                <c:pt idx="814">
                  <c:v>134.36650276716821</c:v>
                </c:pt>
                <c:pt idx="815">
                  <c:v>134.35936436707468</c:v>
                </c:pt>
                <c:pt idx="816">
                  <c:v>134.36650276716821</c:v>
                </c:pt>
                <c:pt idx="817">
                  <c:v>134.37364116726178</c:v>
                </c:pt>
                <c:pt idx="818">
                  <c:v>134.37364116726178</c:v>
                </c:pt>
                <c:pt idx="819">
                  <c:v>134.36650276716821</c:v>
                </c:pt>
                <c:pt idx="820">
                  <c:v>134.37364116726178</c:v>
                </c:pt>
                <c:pt idx="821">
                  <c:v>134.38077956735532</c:v>
                </c:pt>
                <c:pt idx="822">
                  <c:v>134.38077956735532</c:v>
                </c:pt>
                <c:pt idx="823">
                  <c:v>134.37364116726178</c:v>
                </c:pt>
                <c:pt idx="824">
                  <c:v>134.37364116726178</c:v>
                </c:pt>
                <c:pt idx="825">
                  <c:v>134.38077956735532</c:v>
                </c:pt>
                <c:pt idx="826">
                  <c:v>134.38077956735532</c:v>
                </c:pt>
                <c:pt idx="827">
                  <c:v>134.37364116726175</c:v>
                </c:pt>
                <c:pt idx="828">
                  <c:v>134.37364116726175</c:v>
                </c:pt>
                <c:pt idx="829">
                  <c:v>134.36650276716821</c:v>
                </c:pt>
                <c:pt idx="830">
                  <c:v>134.35936436707465</c:v>
                </c:pt>
                <c:pt idx="831">
                  <c:v>134.36650276716821</c:v>
                </c:pt>
                <c:pt idx="832">
                  <c:v>134.36650276716821</c:v>
                </c:pt>
                <c:pt idx="833">
                  <c:v>134.36650276716821</c:v>
                </c:pt>
                <c:pt idx="834">
                  <c:v>134.36650276716821</c:v>
                </c:pt>
                <c:pt idx="835">
                  <c:v>134.36650276716821</c:v>
                </c:pt>
                <c:pt idx="836">
                  <c:v>134.33881408078383</c:v>
                </c:pt>
                <c:pt idx="837">
                  <c:v>134.31112539439945</c:v>
                </c:pt>
                <c:pt idx="838">
                  <c:v>134.27629830792154</c:v>
                </c:pt>
                <c:pt idx="839">
                  <c:v>134.23694342311501</c:v>
                </c:pt>
                <c:pt idx="840">
                  <c:v>134.20472693840205</c:v>
                </c:pt>
                <c:pt idx="841">
                  <c:v>134.16502395198683</c:v>
                </c:pt>
                <c:pt idx="842">
                  <c:v>134.1238088234316</c:v>
                </c:pt>
                <c:pt idx="843">
                  <c:v>134.08973209496992</c:v>
                </c:pt>
                <c:pt idx="844">
                  <c:v>134.04957950282292</c:v>
                </c:pt>
                <c:pt idx="845">
                  <c:v>134.02854130468589</c:v>
                </c:pt>
                <c:pt idx="846">
                  <c:v>134.00750310654882</c:v>
                </c:pt>
                <c:pt idx="847">
                  <c:v>133.98646490841176</c:v>
                </c:pt>
                <c:pt idx="848">
                  <c:v>133.94113980626304</c:v>
                </c:pt>
                <c:pt idx="849">
                  <c:v>133.89581470411431</c:v>
                </c:pt>
                <c:pt idx="850">
                  <c:v>133.84434345418529</c:v>
                </c:pt>
                <c:pt idx="851">
                  <c:v>133.81146943412639</c:v>
                </c:pt>
                <c:pt idx="852">
                  <c:v>133.77145701397393</c:v>
                </c:pt>
                <c:pt idx="853">
                  <c:v>133.7189650960272</c:v>
                </c:pt>
                <c:pt idx="854">
                  <c:v>133.67361157817402</c:v>
                </c:pt>
                <c:pt idx="855">
                  <c:v>133.62825806032083</c:v>
                </c:pt>
                <c:pt idx="856">
                  <c:v>133.57576614237411</c:v>
                </c:pt>
                <c:pt idx="857">
                  <c:v>133.52881795859633</c:v>
                </c:pt>
                <c:pt idx="858">
                  <c:v>133.48186977481859</c:v>
                </c:pt>
                <c:pt idx="859">
                  <c:v>133.42529856583278</c:v>
                </c:pt>
                <c:pt idx="860">
                  <c:v>133.38832448706339</c:v>
                </c:pt>
                <c:pt idx="861">
                  <c:v>133.34421200820043</c:v>
                </c:pt>
                <c:pt idx="862">
                  <c:v>133.30591854103324</c:v>
                </c:pt>
                <c:pt idx="863">
                  <c:v>133.26048667377248</c:v>
                </c:pt>
                <c:pt idx="864">
                  <c:v>133.23400875618981</c:v>
                </c:pt>
                <c:pt idx="865">
                  <c:v>133.21466923870071</c:v>
                </c:pt>
                <c:pt idx="866">
                  <c:v>133.18819132111804</c:v>
                </c:pt>
                <c:pt idx="867">
                  <c:v>133.15960037700796</c:v>
                </c:pt>
                <c:pt idx="868">
                  <c:v>133.12387103280435</c:v>
                </c:pt>
                <c:pt idx="869">
                  <c:v>133.07908158932653</c:v>
                </c:pt>
                <c:pt idx="870">
                  <c:v>133.04143054594226</c:v>
                </c:pt>
                <c:pt idx="871">
                  <c:v>133.00052625626748</c:v>
                </c:pt>
                <c:pt idx="872">
                  <c:v>132.96419818510037</c:v>
                </c:pt>
                <c:pt idx="873">
                  <c:v>132.93500851402683</c:v>
                </c:pt>
                <c:pt idx="874">
                  <c:v>132.89410422435205</c:v>
                </c:pt>
                <c:pt idx="875">
                  <c:v>132.85777615318494</c:v>
                </c:pt>
                <c:pt idx="876">
                  <c:v>132.82144808201787</c:v>
                </c:pt>
                <c:pt idx="877">
                  <c:v>132.78768219243665</c:v>
                </c:pt>
                <c:pt idx="878">
                  <c:v>132.75135412126954</c:v>
                </c:pt>
                <c:pt idx="879">
                  <c:v>132.71044983159473</c:v>
                </c:pt>
                <c:pt idx="880">
                  <c:v>132.68126016052119</c:v>
                </c:pt>
                <c:pt idx="881">
                  <c:v>132.64749427093992</c:v>
                </c:pt>
                <c:pt idx="882">
                  <c:v>132.61116619977281</c:v>
                </c:pt>
                <c:pt idx="883">
                  <c:v>132.57026191009803</c:v>
                </c:pt>
                <c:pt idx="884">
                  <c:v>132.54107223902446</c:v>
                </c:pt>
                <c:pt idx="885">
                  <c:v>132.50730634944321</c:v>
                </c:pt>
                <c:pt idx="886">
                  <c:v>132.4664020597684</c:v>
                </c:pt>
                <c:pt idx="887">
                  <c:v>132.43007398860129</c:v>
                </c:pt>
                <c:pt idx="888">
                  <c:v>132.39630809902005</c:v>
                </c:pt>
                <c:pt idx="889">
                  <c:v>132.36711842794645</c:v>
                </c:pt>
                <c:pt idx="890">
                  <c:v>132.33079035677937</c:v>
                </c:pt>
                <c:pt idx="891">
                  <c:v>132.28988606710456</c:v>
                </c:pt>
                <c:pt idx="892">
                  <c:v>132.25612017752331</c:v>
                </c:pt>
                <c:pt idx="893">
                  <c:v>132.22693050644978</c:v>
                </c:pt>
                <c:pt idx="894">
                  <c:v>132.18602621677499</c:v>
                </c:pt>
                <c:pt idx="895">
                  <c:v>132.14969814560791</c:v>
                </c:pt>
                <c:pt idx="896">
                  <c:v>132.12050847453438</c:v>
                </c:pt>
                <c:pt idx="897">
                  <c:v>132.07960418485956</c:v>
                </c:pt>
                <c:pt idx="898">
                  <c:v>132.03869989518478</c:v>
                </c:pt>
                <c:pt idx="899">
                  <c:v>132.00951022411121</c:v>
                </c:pt>
                <c:pt idx="900">
                  <c:v>131.98032055303764</c:v>
                </c:pt>
                <c:pt idx="901">
                  <c:v>131.94399248187057</c:v>
                </c:pt>
                <c:pt idx="902">
                  <c:v>131.91022659228932</c:v>
                </c:pt>
                <c:pt idx="903">
                  <c:v>131.88103692121578</c:v>
                </c:pt>
                <c:pt idx="904">
                  <c:v>131.8447088500487</c:v>
                </c:pt>
                <c:pt idx="905">
                  <c:v>131.81094296046746</c:v>
                </c:pt>
                <c:pt idx="906">
                  <c:v>131.77717707088621</c:v>
                </c:pt>
                <c:pt idx="907">
                  <c:v>131.74798739981264</c:v>
                </c:pt>
                <c:pt idx="908">
                  <c:v>131.71165932864557</c:v>
                </c:pt>
                <c:pt idx="909">
                  <c:v>131.67075503897075</c:v>
                </c:pt>
                <c:pt idx="910">
                  <c:v>131.64156536789721</c:v>
                </c:pt>
                <c:pt idx="911">
                  <c:v>131.60523729673014</c:v>
                </c:pt>
                <c:pt idx="912">
                  <c:v>131.56433300705532</c:v>
                </c:pt>
                <c:pt idx="913">
                  <c:v>131.53056711747408</c:v>
                </c:pt>
                <c:pt idx="914">
                  <c:v>131.49423904630697</c:v>
                </c:pt>
                <c:pt idx="915">
                  <c:v>131.4579109751399</c:v>
                </c:pt>
                <c:pt idx="916">
                  <c:v>131.42414508555862</c:v>
                </c:pt>
                <c:pt idx="917">
                  <c:v>131.38716894973004</c:v>
                </c:pt>
                <c:pt idx="918">
                  <c:v>131.34001213114283</c:v>
                </c:pt>
                <c:pt idx="919">
                  <c:v>131.29285531255562</c:v>
                </c:pt>
                <c:pt idx="920">
                  <c:v>131.26075803488737</c:v>
                </c:pt>
                <c:pt idx="921">
                  <c:v>131.22152235712556</c:v>
                </c:pt>
                <c:pt idx="922">
                  <c:v>131.18228667936378</c:v>
                </c:pt>
                <c:pt idx="923">
                  <c:v>131.16378615057201</c:v>
                </c:pt>
                <c:pt idx="924">
                  <c:v>131.12275806551645</c:v>
                </c:pt>
                <c:pt idx="925">
                  <c:v>131.07459158036735</c:v>
                </c:pt>
                <c:pt idx="926">
                  <c:v>131.03621694563128</c:v>
                </c:pt>
                <c:pt idx="927">
                  <c:v>130.99083064396865</c:v>
                </c:pt>
                <c:pt idx="928">
                  <c:v>130.94544434230599</c:v>
                </c:pt>
                <c:pt idx="929">
                  <c:v>130.87295869411534</c:v>
                </c:pt>
                <c:pt idx="930">
                  <c:v>130.80761144601823</c:v>
                </c:pt>
                <c:pt idx="931">
                  <c:v>130.74226419792114</c:v>
                </c:pt>
                <c:pt idx="932">
                  <c:v>130.66977854973049</c:v>
                </c:pt>
                <c:pt idx="933">
                  <c:v>130.61655654278482</c:v>
                </c:pt>
                <c:pt idx="934">
                  <c:v>130.56333453583918</c:v>
                </c:pt>
                <c:pt idx="935">
                  <c:v>130.50589554951205</c:v>
                </c:pt>
                <c:pt idx="936">
                  <c:v>130.44514382025426</c:v>
                </c:pt>
                <c:pt idx="937">
                  <c:v>130.41921917747442</c:v>
                </c:pt>
                <c:pt idx="938">
                  <c:v>130.40223291300583</c:v>
                </c:pt>
                <c:pt idx="939">
                  <c:v>130.38524664853728</c:v>
                </c:pt>
                <c:pt idx="940">
                  <c:v>130.3727881823973</c:v>
                </c:pt>
                <c:pt idx="941">
                  <c:v>130.36032971625735</c:v>
                </c:pt>
                <c:pt idx="942">
                  <c:v>130.35535775181964</c:v>
                </c:pt>
                <c:pt idx="943">
                  <c:v>130.34761941172255</c:v>
                </c:pt>
                <c:pt idx="944">
                  <c:v>130.34881624992983</c:v>
                </c:pt>
                <c:pt idx="945">
                  <c:v>130.34895055172882</c:v>
                </c:pt>
                <c:pt idx="946">
                  <c:v>130.32812306975694</c:v>
                </c:pt>
                <c:pt idx="947">
                  <c:v>130.30737747883359</c:v>
                </c:pt>
                <c:pt idx="948">
                  <c:v>130.28663188791023</c:v>
                </c:pt>
                <c:pt idx="949">
                  <c:v>130.2729864797831</c:v>
                </c:pt>
                <c:pt idx="950">
                  <c:v>130.25934107165597</c:v>
                </c:pt>
                <c:pt idx="951">
                  <c:v>130.25898021140267</c:v>
                </c:pt>
                <c:pt idx="952">
                  <c:v>130.24002212127928</c:v>
                </c:pt>
                <c:pt idx="953">
                  <c:v>130.23568779740538</c:v>
                </c:pt>
                <c:pt idx="954">
                  <c:v>130.24383297132573</c:v>
                </c:pt>
                <c:pt idx="955">
                  <c:v>130.24587208666662</c:v>
                </c:pt>
                <c:pt idx="956">
                  <c:v>130.22915772517172</c:v>
                </c:pt>
                <c:pt idx="957">
                  <c:v>130.21244336367684</c:v>
                </c:pt>
                <c:pt idx="958">
                  <c:v>130.18738144468668</c:v>
                </c:pt>
                <c:pt idx="959">
                  <c:v>130.17128514332333</c:v>
                </c:pt>
                <c:pt idx="960">
                  <c:v>130.16481186716797</c:v>
                </c:pt>
                <c:pt idx="961">
                  <c:v>130.14587986088981</c:v>
                </c:pt>
                <c:pt idx="962">
                  <c:v>130.11890955489335</c:v>
                </c:pt>
                <c:pt idx="963">
                  <c:v>130.09405693223752</c:v>
                </c:pt>
                <c:pt idx="964">
                  <c:v>130.07358417270893</c:v>
                </c:pt>
                <c:pt idx="965">
                  <c:v>130.03609254625752</c:v>
                </c:pt>
                <c:pt idx="966">
                  <c:v>129.99860091980611</c:v>
                </c:pt>
                <c:pt idx="967">
                  <c:v>129.97187526545508</c:v>
                </c:pt>
                <c:pt idx="968">
                  <c:v>129.95440103772501</c:v>
                </c:pt>
                <c:pt idx="969">
                  <c:v>129.93692680999493</c:v>
                </c:pt>
                <c:pt idx="970">
                  <c:v>129.93521095078469</c:v>
                </c:pt>
                <c:pt idx="971">
                  <c:v>129.93349509157449</c:v>
                </c:pt>
                <c:pt idx="972">
                  <c:v>129.94259170704967</c:v>
                </c:pt>
                <c:pt idx="973">
                  <c:v>129.94711210401715</c:v>
                </c:pt>
                <c:pt idx="974">
                  <c:v>129.9448394624319</c:v>
                </c:pt>
                <c:pt idx="975">
                  <c:v>129.95191059424985</c:v>
                </c:pt>
                <c:pt idx="976">
                  <c:v>129.9544055075601</c:v>
                </c:pt>
                <c:pt idx="977">
                  <c:v>129.96437802898009</c:v>
                </c:pt>
                <c:pt idx="978">
                  <c:v>129.9789267689078</c:v>
                </c:pt>
                <c:pt idx="979">
                  <c:v>129.98889929032782</c:v>
                </c:pt>
                <c:pt idx="980">
                  <c:v>130.00344803025553</c:v>
                </c:pt>
                <c:pt idx="981">
                  <c:v>130.00225536758151</c:v>
                </c:pt>
                <c:pt idx="982">
                  <c:v>130.0056389234152</c:v>
                </c:pt>
                <c:pt idx="983">
                  <c:v>130.01038461609633</c:v>
                </c:pt>
                <c:pt idx="984">
                  <c:v>130.02346270181462</c:v>
                </c:pt>
                <c:pt idx="985">
                  <c:v>130.02540661539729</c:v>
                </c:pt>
                <c:pt idx="986">
                  <c:v>130.03192674748763</c:v>
                </c:pt>
                <c:pt idx="987">
                  <c:v>130.03844687957798</c:v>
                </c:pt>
                <c:pt idx="988">
                  <c:v>130.04039079316064</c:v>
                </c:pt>
                <c:pt idx="989">
                  <c:v>130.04691092525098</c:v>
                </c:pt>
                <c:pt idx="990">
                  <c:v>130.04885483883362</c:v>
                </c:pt>
                <c:pt idx="991">
                  <c:v>130.05079875241626</c:v>
                </c:pt>
                <c:pt idx="992">
                  <c:v>130.05731888450663</c:v>
                </c:pt>
                <c:pt idx="993">
                  <c:v>130.06383901659697</c:v>
                </c:pt>
                <c:pt idx="994">
                  <c:v>130.06578293017964</c:v>
                </c:pt>
                <c:pt idx="995">
                  <c:v>130.07230306226998</c:v>
                </c:pt>
                <c:pt idx="996">
                  <c:v>130.07424697585265</c:v>
                </c:pt>
                <c:pt idx="997">
                  <c:v>130.07619088943531</c:v>
                </c:pt>
                <c:pt idx="998">
                  <c:v>130.08271102152565</c:v>
                </c:pt>
                <c:pt idx="999">
                  <c:v>130.089231153616</c:v>
                </c:pt>
                <c:pt idx="1000">
                  <c:v>130.09117506719866</c:v>
                </c:pt>
                <c:pt idx="1001">
                  <c:v>130.0931189807813</c:v>
                </c:pt>
                <c:pt idx="1002">
                  <c:v>130.09506289436396</c:v>
                </c:pt>
                <c:pt idx="1003">
                  <c:v>130.10158302645434</c:v>
                </c:pt>
                <c:pt idx="1004">
                  <c:v>130.10352694003703</c:v>
                </c:pt>
                <c:pt idx="1005">
                  <c:v>130.10547085361966</c:v>
                </c:pt>
                <c:pt idx="1006">
                  <c:v>130.11199098571001</c:v>
                </c:pt>
                <c:pt idx="1007">
                  <c:v>130.11851111780038</c:v>
                </c:pt>
                <c:pt idx="1008">
                  <c:v>130.12045503138305</c:v>
                </c:pt>
                <c:pt idx="1009">
                  <c:v>130.12239894496571</c:v>
                </c:pt>
                <c:pt idx="1010">
                  <c:v>130.12891907705605</c:v>
                </c:pt>
                <c:pt idx="1011">
                  <c:v>130.13086299063872</c:v>
                </c:pt>
                <c:pt idx="1012">
                  <c:v>130.13280690422138</c:v>
                </c:pt>
                <c:pt idx="1013">
                  <c:v>130.13932703631173</c:v>
                </c:pt>
                <c:pt idx="1014">
                  <c:v>130.14584716840207</c:v>
                </c:pt>
                <c:pt idx="1015">
                  <c:v>130.14779108198474</c:v>
                </c:pt>
                <c:pt idx="1016">
                  <c:v>130.14973499556737</c:v>
                </c:pt>
                <c:pt idx="1017">
                  <c:v>130.15625512765774</c:v>
                </c:pt>
                <c:pt idx="1018">
                  <c:v>130.15884710590188</c:v>
                </c:pt>
                <c:pt idx="1019">
                  <c:v>130.17161976690468</c:v>
                </c:pt>
                <c:pt idx="1020">
                  <c:v>130.18439242790745</c:v>
                </c:pt>
                <c:pt idx="1021">
                  <c:v>130.18924394808479</c:v>
                </c:pt>
                <c:pt idx="1022">
                  <c:v>130.19409546826213</c:v>
                </c:pt>
                <c:pt idx="1023">
                  <c:v>130.19894698843947</c:v>
                </c:pt>
                <c:pt idx="1024">
                  <c:v>130.19020175974035</c:v>
                </c:pt>
                <c:pt idx="1025">
                  <c:v>130.20398408730503</c:v>
                </c:pt>
                <c:pt idx="1026">
                  <c:v>130.21776641486971</c:v>
                </c:pt>
                <c:pt idx="1027">
                  <c:v>130.22175689202132</c:v>
                </c:pt>
                <c:pt idx="1028">
                  <c:v>130.23989743619308</c:v>
                </c:pt>
                <c:pt idx="1029">
                  <c:v>130.25803798036486</c:v>
                </c:pt>
                <c:pt idx="1030">
                  <c:v>130.29613947097107</c:v>
                </c:pt>
                <c:pt idx="1031">
                  <c:v>130.33424096157728</c:v>
                </c:pt>
                <c:pt idx="1032">
                  <c:v>130.37234245218349</c:v>
                </c:pt>
                <c:pt idx="1033">
                  <c:v>130.4104439427897</c:v>
                </c:pt>
                <c:pt idx="1034">
                  <c:v>130.43642019224447</c:v>
                </c:pt>
                <c:pt idx="1035">
                  <c:v>130.46239644169924</c:v>
                </c:pt>
                <c:pt idx="1036">
                  <c:v>130.48545127044193</c:v>
                </c:pt>
                <c:pt idx="1037">
                  <c:v>130.51181884211525</c:v>
                </c:pt>
                <c:pt idx="1038">
                  <c:v>130.53818641378859</c:v>
                </c:pt>
                <c:pt idx="1039">
                  <c:v>130.55561560715066</c:v>
                </c:pt>
                <c:pt idx="1040">
                  <c:v>130.57304480051272</c:v>
                </c:pt>
                <c:pt idx="1041">
                  <c:v>130.59047399387475</c:v>
                </c:pt>
                <c:pt idx="1042">
                  <c:v>130.60790318723681</c:v>
                </c:pt>
                <c:pt idx="1043">
                  <c:v>130.62533238059888</c:v>
                </c:pt>
                <c:pt idx="1044">
                  <c:v>130.63990169166672</c:v>
                </c:pt>
                <c:pt idx="1045">
                  <c:v>130.6229882935848</c:v>
                </c:pt>
                <c:pt idx="1046">
                  <c:v>130.60607489550284</c:v>
                </c:pt>
                <c:pt idx="1047">
                  <c:v>130.59814728727545</c:v>
                </c:pt>
                <c:pt idx="1048">
                  <c:v>130.60042037721021</c:v>
                </c:pt>
                <c:pt idx="1049">
                  <c:v>130.60269346714495</c:v>
                </c:pt>
                <c:pt idx="1050">
                  <c:v>130.62364917580143</c:v>
                </c:pt>
                <c:pt idx="1051">
                  <c:v>130.62830236106686</c:v>
                </c:pt>
                <c:pt idx="1052">
                  <c:v>130.63141670168002</c:v>
                </c:pt>
                <c:pt idx="1053">
                  <c:v>130.63453104229313</c:v>
                </c:pt>
                <c:pt idx="1054">
                  <c:v>130.63119158657781</c:v>
                </c:pt>
                <c:pt idx="1055">
                  <c:v>130.61383041762724</c:v>
                </c:pt>
                <c:pt idx="1056">
                  <c:v>130.61225633911044</c:v>
                </c:pt>
                <c:pt idx="1057">
                  <c:v>130.62943573742939</c:v>
                </c:pt>
                <c:pt idx="1058">
                  <c:v>130.64661513574831</c:v>
                </c:pt>
                <c:pt idx="1059">
                  <c:v>130.66659835739358</c:v>
                </c:pt>
                <c:pt idx="1060">
                  <c:v>130.68444840678671</c:v>
                </c:pt>
                <c:pt idx="1061">
                  <c:v>130.70057605631317</c:v>
                </c:pt>
                <c:pt idx="1062">
                  <c:v>130.71968069940843</c:v>
                </c:pt>
                <c:pt idx="1063">
                  <c:v>130.74682364222195</c:v>
                </c:pt>
                <c:pt idx="1064">
                  <c:v>130.76924178808068</c:v>
                </c:pt>
                <c:pt idx="1065">
                  <c:v>130.78728007081213</c:v>
                </c:pt>
                <c:pt idx="1066">
                  <c:v>130.80338327078834</c:v>
                </c:pt>
                <c:pt idx="1067">
                  <c:v>130.7997093332317</c:v>
                </c:pt>
                <c:pt idx="1068">
                  <c:v>130.7852694235747</c:v>
                </c:pt>
                <c:pt idx="1069">
                  <c:v>130.77136155466329</c:v>
                </c:pt>
                <c:pt idx="1070">
                  <c:v>130.75745368575187</c:v>
                </c:pt>
                <c:pt idx="1071">
                  <c:v>130.73105061780294</c:v>
                </c:pt>
                <c:pt idx="1072">
                  <c:v>130.70464754985397</c:v>
                </c:pt>
                <c:pt idx="1073">
                  <c:v>130.66354685341662</c:v>
                </c:pt>
                <c:pt idx="1074">
                  <c:v>130.63549614831496</c:v>
                </c:pt>
                <c:pt idx="1075">
                  <c:v>130.61087081860157</c:v>
                </c:pt>
                <c:pt idx="1076">
                  <c:v>130.58147793399266</c:v>
                </c:pt>
                <c:pt idx="1077">
                  <c:v>130.56018518614945</c:v>
                </c:pt>
                <c:pt idx="1078">
                  <c:v>130.5314148301965</c:v>
                </c:pt>
                <c:pt idx="1079">
                  <c:v>130.51285979684116</c:v>
                </c:pt>
                <c:pt idx="1080">
                  <c:v>130.49430476348581</c:v>
                </c:pt>
                <c:pt idx="1081">
                  <c:v>130.47825917646631</c:v>
                </c:pt>
                <c:pt idx="1082">
                  <c:v>130.47172786104233</c:v>
                </c:pt>
                <c:pt idx="1083">
                  <c:v>130.46519654561837</c:v>
                </c:pt>
                <c:pt idx="1084">
                  <c:v>130.45272687483927</c:v>
                </c:pt>
                <c:pt idx="1085">
                  <c:v>130.43650102953072</c:v>
                </c:pt>
                <c:pt idx="1086">
                  <c:v>130.42683313785005</c:v>
                </c:pt>
                <c:pt idx="1087">
                  <c:v>130.42701377303945</c:v>
                </c:pt>
                <c:pt idx="1088">
                  <c:v>130.42357244424261</c:v>
                </c:pt>
                <c:pt idx="1089">
                  <c:v>130.4201311154458</c:v>
                </c:pt>
                <c:pt idx="1090">
                  <c:v>130.41396819549007</c:v>
                </c:pt>
                <c:pt idx="1091">
                  <c:v>130.42236489284284</c:v>
                </c:pt>
                <c:pt idx="1092">
                  <c:v>130.43076159019557</c:v>
                </c:pt>
                <c:pt idx="1093">
                  <c:v>130.43915828754831</c:v>
                </c:pt>
                <c:pt idx="1094">
                  <c:v>130.43953376371275</c:v>
                </c:pt>
                <c:pt idx="1095">
                  <c:v>130.43990923987718</c:v>
                </c:pt>
                <c:pt idx="1096">
                  <c:v>130.44028471604159</c:v>
                </c:pt>
                <c:pt idx="1097">
                  <c:v>130.44066019220602</c:v>
                </c:pt>
                <c:pt idx="1098">
                  <c:v>130.43657270152826</c:v>
                </c:pt>
                <c:pt idx="1099">
                  <c:v>130.43248521085053</c:v>
                </c:pt>
                <c:pt idx="1100">
                  <c:v>130.44157985935848</c:v>
                </c:pt>
                <c:pt idx="1101">
                  <c:v>130.45987292930232</c:v>
                </c:pt>
                <c:pt idx="1102">
                  <c:v>130.47816599924619</c:v>
                </c:pt>
                <c:pt idx="1103">
                  <c:v>130.49649070795903</c:v>
                </c:pt>
                <c:pt idx="1104">
                  <c:v>130.5093654823344</c:v>
                </c:pt>
                <c:pt idx="1105">
                  <c:v>130.52224025670978</c:v>
                </c:pt>
                <c:pt idx="1106">
                  <c:v>130.53390591094572</c:v>
                </c:pt>
                <c:pt idx="1107">
                  <c:v>130.54557156518166</c:v>
                </c:pt>
                <c:pt idx="1108">
                  <c:v>130.5572372194176</c:v>
                </c:pt>
                <c:pt idx="1109">
                  <c:v>130.55188086512871</c:v>
                </c:pt>
                <c:pt idx="1110">
                  <c:v>130.54652451083979</c:v>
                </c:pt>
                <c:pt idx="1111">
                  <c:v>130.53228450836968</c:v>
                </c:pt>
                <c:pt idx="1112">
                  <c:v>130.51804450589955</c:v>
                </c:pt>
                <c:pt idx="1113">
                  <c:v>130.50176206144886</c:v>
                </c:pt>
                <c:pt idx="1114">
                  <c:v>130.48547961699813</c:v>
                </c:pt>
                <c:pt idx="1115">
                  <c:v>130.46000468833853</c:v>
                </c:pt>
                <c:pt idx="1116">
                  <c:v>130.43452975967895</c:v>
                </c:pt>
                <c:pt idx="1117">
                  <c:v>130.40905483101938</c:v>
                </c:pt>
                <c:pt idx="1118">
                  <c:v>130.38193086590988</c:v>
                </c:pt>
                <c:pt idx="1119">
                  <c:v>130.35480690080038</c:v>
                </c:pt>
                <c:pt idx="1120">
                  <c:v>130.32987089718611</c:v>
                </c:pt>
                <c:pt idx="1121">
                  <c:v>130.30493489357184</c:v>
                </c:pt>
                <c:pt idx="1122">
                  <c:v>130.28897818149613</c:v>
                </c:pt>
                <c:pt idx="1123">
                  <c:v>130.27714443841452</c:v>
                </c:pt>
                <c:pt idx="1124">
                  <c:v>130.26531069533291</c:v>
                </c:pt>
                <c:pt idx="1125">
                  <c:v>130.26024315538601</c:v>
                </c:pt>
                <c:pt idx="1126">
                  <c:v>130.25517561543907</c:v>
                </c:pt>
                <c:pt idx="1127">
                  <c:v>130.23393085035335</c:v>
                </c:pt>
                <c:pt idx="1128">
                  <c:v>130.21268608526759</c:v>
                </c:pt>
                <c:pt idx="1129">
                  <c:v>130.19144132018184</c:v>
                </c:pt>
                <c:pt idx="1130">
                  <c:v>130.17019655509608</c:v>
                </c:pt>
                <c:pt idx="1131">
                  <c:v>130.14691828198593</c:v>
                </c:pt>
                <c:pt idx="1132">
                  <c:v>130.12364000887581</c:v>
                </c:pt>
                <c:pt idx="1133">
                  <c:v>130.11051953647549</c:v>
                </c:pt>
                <c:pt idx="1134">
                  <c:v>130.09739906407518</c:v>
                </c:pt>
                <c:pt idx="1135">
                  <c:v>130.07989771712596</c:v>
                </c:pt>
                <c:pt idx="1136">
                  <c:v>130.06239637017671</c:v>
                </c:pt>
                <c:pt idx="1137">
                  <c:v>130.0343603256666</c:v>
                </c:pt>
                <c:pt idx="1138">
                  <c:v>130.00632428115648</c:v>
                </c:pt>
                <c:pt idx="1139">
                  <c:v>129.97828823664636</c:v>
                </c:pt>
                <c:pt idx="1140">
                  <c:v>129.95072473844189</c:v>
                </c:pt>
                <c:pt idx="1141">
                  <c:v>129.92316124023748</c:v>
                </c:pt>
                <c:pt idx="1142">
                  <c:v>129.90103310486569</c:v>
                </c:pt>
                <c:pt idx="1143">
                  <c:v>129.87882018556309</c:v>
                </c:pt>
                <c:pt idx="1144">
                  <c:v>129.85660726626043</c:v>
                </c:pt>
                <c:pt idx="1145">
                  <c:v>129.83929928990099</c:v>
                </c:pt>
                <c:pt idx="1146">
                  <c:v>129.84453884438702</c:v>
                </c:pt>
                <c:pt idx="1147">
                  <c:v>129.84637522764385</c:v>
                </c:pt>
                <c:pt idx="1148">
                  <c:v>129.84821161090073</c:v>
                </c:pt>
                <c:pt idx="1149">
                  <c:v>129.83976540494695</c:v>
                </c:pt>
                <c:pt idx="1150">
                  <c:v>129.83131919899319</c:v>
                </c:pt>
                <c:pt idx="1151">
                  <c:v>129.81423869543957</c:v>
                </c:pt>
                <c:pt idx="1152">
                  <c:v>129.80872475132526</c:v>
                </c:pt>
                <c:pt idx="1153">
                  <c:v>129.80474965186329</c:v>
                </c:pt>
                <c:pt idx="1154">
                  <c:v>129.78837721642475</c:v>
                </c:pt>
                <c:pt idx="1155">
                  <c:v>129.76406793210052</c:v>
                </c:pt>
                <c:pt idx="1156">
                  <c:v>129.75378036101145</c:v>
                </c:pt>
                <c:pt idx="1157">
                  <c:v>129.74063511013611</c:v>
                </c:pt>
                <c:pt idx="1158">
                  <c:v>129.72748985926074</c:v>
                </c:pt>
                <c:pt idx="1159">
                  <c:v>129.71559429899887</c:v>
                </c:pt>
                <c:pt idx="1160">
                  <c:v>129.70369873873693</c:v>
                </c:pt>
                <c:pt idx="1161">
                  <c:v>129.68497073310041</c:v>
                </c:pt>
                <c:pt idx="1162">
                  <c:v>129.66796512733052</c:v>
                </c:pt>
                <c:pt idx="1163">
                  <c:v>129.62384718775499</c:v>
                </c:pt>
                <c:pt idx="1164">
                  <c:v>129.57972924817943</c:v>
                </c:pt>
                <c:pt idx="1165">
                  <c:v>129.55776034196717</c:v>
                </c:pt>
                <c:pt idx="1166">
                  <c:v>129.55475166917486</c:v>
                </c:pt>
                <c:pt idx="1167">
                  <c:v>129.55174299638259</c:v>
                </c:pt>
                <c:pt idx="1168">
                  <c:v>129.5791401298749</c:v>
                </c:pt>
                <c:pt idx="1169">
                  <c:v>129.61377282025387</c:v>
                </c:pt>
                <c:pt idx="1170">
                  <c:v>129.64787346988729</c:v>
                </c:pt>
                <c:pt idx="1171">
                  <c:v>129.6819741195207</c:v>
                </c:pt>
                <c:pt idx="1172">
                  <c:v>129.7156345893851</c:v>
                </c:pt>
                <c:pt idx="1173">
                  <c:v>129.74010105160986</c:v>
                </c:pt>
                <c:pt idx="1174">
                  <c:v>129.76456751383458</c:v>
                </c:pt>
                <c:pt idx="1175">
                  <c:v>129.76672682774057</c:v>
                </c:pt>
                <c:pt idx="1176">
                  <c:v>129.77296591648184</c:v>
                </c:pt>
                <c:pt idx="1177">
                  <c:v>129.77920500522308</c:v>
                </c:pt>
                <c:pt idx="1178">
                  <c:v>129.77624645812301</c:v>
                </c:pt>
                <c:pt idx="1179">
                  <c:v>129.77328791102298</c:v>
                </c:pt>
                <c:pt idx="1180">
                  <c:v>129.76011404132527</c:v>
                </c:pt>
                <c:pt idx="1181">
                  <c:v>129.76272149649142</c:v>
                </c:pt>
                <c:pt idx="1182">
                  <c:v>129.76281950532177</c:v>
                </c:pt>
                <c:pt idx="1183">
                  <c:v>129.75919941958591</c:v>
                </c:pt>
                <c:pt idx="1184">
                  <c:v>129.74117933039673</c:v>
                </c:pt>
                <c:pt idx="1185">
                  <c:v>129.72315924120755</c:v>
                </c:pt>
                <c:pt idx="1186">
                  <c:v>129.71273248556173</c:v>
                </c:pt>
                <c:pt idx="1187">
                  <c:v>129.70230572991591</c:v>
                </c:pt>
                <c:pt idx="1188">
                  <c:v>129.68754477252668</c:v>
                </c:pt>
                <c:pt idx="1189">
                  <c:v>129.67640577912363</c:v>
                </c:pt>
                <c:pt idx="1190">
                  <c:v>129.66526678572063</c:v>
                </c:pt>
                <c:pt idx="1191">
                  <c:v>129.65010409161437</c:v>
                </c:pt>
                <c:pt idx="1192">
                  <c:v>129.62038178019966</c:v>
                </c:pt>
                <c:pt idx="1193">
                  <c:v>129.60540938013355</c:v>
                </c:pt>
                <c:pt idx="1194">
                  <c:v>129.61315522352584</c:v>
                </c:pt>
                <c:pt idx="1195">
                  <c:v>129.62892228810648</c:v>
                </c:pt>
                <c:pt idx="1196">
                  <c:v>129.65271603693532</c:v>
                </c:pt>
                <c:pt idx="1197">
                  <c:v>129.66507765244651</c:v>
                </c:pt>
                <c:pt idx="1198">
                  <c:v>129.67743926795771</c:v>
                </c:pt>
                <c:pt idx="1199">
                  <c:v>129.69426385031107</c:v>
                </c:pt>
                <c:pt idx="1200">
                  <c:v>129.68522815556818</c:v>
                </c:pt>
                <c:pt idx="1201">
                  <c:v>129.66301032163958</c:v>
                </c:pt>
                <c:pt idx="1202">
                  <c:v>129.63920530361921</c:v>
                </c:pt>
                <c:pt idx="1203">
                  <c:v>129.60693713390202</c:v>
                </c:pt>
                <c:pt idx="1204">
                  <c:v>129.57463732541581</c:v>
                </c:pt>
                <c:pt idx="1205">
                  <c:v>129.5399628782942</c:v>
                </c:pt>
                <c:pt idx="1206">
                  <c:v>129.5052884311726</c:v>
                </c:pt>
                <c:pt idx="1207">
                  <c:v>129.46930801315222</c:v>
                </c:pt>
                <c:pt idx="1208">
                  <c:v>129.43332759513186</c:v>
                </c:pt>
                <c:pt idx="1209">
                  <c:v>129.39734717711147</c:v>
                </c:pt>
                <c:pt idx="1210">
                  <c:v>129.40822228408729</c:v>
                </c:pt>
                <c:pt idx="1211">
                  <c:v>129.4190973910631</c:v>
                </c:pt>
                <c:pt idx="1212">
                  <c:v>129.45093887665351</c:v>
                </c:pt>
                <c:pt idx="1213">
                  <c:v>129.49357782513636</c:v>
                </c:pt>
                <c:pt idx="1214">
                  <c:v>129.5371825435862</c:v>
                </c:pt>
                <c:pt idx="1215">
                  <c:v>129.58078726203604</c:v>
                </c:pt>
                <c:pt idx="1216">
                  <c:v>129.63358446469476</c:v>
                </c:pt>
                <c:pt idx="1217">
                  <c:v>129.68638166735352</c:v>
                </c:pt>
                <c:pt idx="1218">
                  <c:v>129.73917887001224</c:v>
                </c:pt>
                <c:pt idx="1219">
                  <c:v>129.75133371465935</c:v>
                </c:pt>
                <c:pt idx="1220">
                  <c:v>129.76348855930641</c:v>
                </c:pt>
                <c:pt idx="1221">
                  <c:v>129.75349700706622</c:v>
                </c:pt>
                <c:pt idx="1222">
                  <c:v>129.74350545482602</c:v>
                </c:pt>
                <c:pt idx="1223">
                  <c:v>129.72770530075667</c:v>
                </c:pt>
                <c:pt idx="1224">
                  <c:v>129.70778217769319</c:v>
                </c:pt>
                <c:pt idx="1225">
                  <c:v>129.69491282497361</c:v>
                </c:pt>
                <c:pt idx="1226">
                  <c:v>129.67527726911933</c:v>
                </c:pt>
                <c:pt idx="1227">
                  <c:v>129.64380728760042</c:v>
                </c:pt>
                <c:pt idx="1228">
                  <c:v>129.62851453122039</c:v>
                </c:pt>
                <c:pt idx="1229">
                  <c:v>129.62334673376802</c:v>
                </c:pt>
                <c:pt idx="1230">
                  <c:v>129.61817893631564</c:v>
                </c:pt>
                <c:pt idx="1231">
                  <c:v>129.61301113886327</c:v>
                </c:pt>
                <c:pt idx="1232">
                  <c:v>129.60987684943527</c:v>
                </c:pt>
                <c:pt idx="1233">
                  <c:v>129.62122971819707</c:v>
                </c:pt>
                <c:pt idx="1234">
                  <c:v>129.62242478624904</c:v>
                </c:pt>
                <c:pt idx="1235">
                  <c:v>129.62401220558627</c:v>
                </c:pt>
                <c:pt idx="1236">
                  <c:v>129.62998049947245</c:v>
                </c:pt>
                <c:pt idx="1237">
                  <c:v>129.63395618030023</c:v>
                </c:pt>
                <c:pt idx="1238">
                  <c:v>129.64846655868891</c:v>
                </c:pt>
                <c:pt idx="1239">
                  <c:v>129.67002762217078</c:v>
                </c:pt>
                <c:pt idx="1240">
                  <c:v>129.69158868565268</c:v>
                </c:pt>
                <c:pt idx="1241">
                  <c:v>129.71267720282884</c:v>
                </c:pt>
                <c:pt idx="1242">
                  <c:v>129.73376572000501</c:v>
                </c:pt>
                <c:pt idx="1243">
                  <c:v>129.737932962755</c:v>
                </c:pt>
                <c:pt idx="1244">
                  <c:v>129.74218498943583</c:v>
                </c:pt>
                <c:pt idx="1245">
                  <c:v>129.7494050890183</c:v>
                </c:pt>
                <c:pt idx="1246">
                  <c:v>129.75875864295051</c:v>
                </c:pt>
                <c:pt idx="1247">
                  <c:v>129.7681121968827</c:v>
                </c:pt>
                <c:pt idx="1248">
                  <c:v>129.77687086790962</c:v>
                </c:pt>
                <c:pt idx="1249">
                  <c:v>129.78562953893649</c:v>
                </c:pt>
                <c:pt idx="1250">
                  <c:v>129.78668862917516</c:v>
                </c:pt>
                <c:pt idx="1251">
                  <c:v>129.78774771941383</c:v>
                </c:pt>
                <c:pt idx="1252">
                  <c:v>129.7888068096525</c:v>
                </c:pt>
                <c:pt idx="1253">
                  <c:v>129.8002965961721</c:v>
                </c:pt>
                <c:pt idx="1254">
                  <c:v>129.81178638269171</c:v>
                </c:pt>
                <c:pt idx="1255">
                  <c:v>129.8356735051878</c:v>
                </c:pt>
                <c:pt idx="1256">
                  <c:v>129.85932750664861</c:v>
                </c:pt>
                <c:pt idx="1257">
                  <c:v>129.88298150810945</c:v>
                </c:pt>
                <c:pt idx="1258">
                  <c:v>129.90057133156262</c:v>
                </c:pt>
                <c:pt idx="1259">
                  <c:v>129.91816115501581</c:v>
                </c:pt>
                <c:pt idx="1260">
                  <c:v>129.91755159322128</c:v>
                </c:pt>
                <c:pt idx="1261">
                  <c:v>129.91694203142674</c:v>
                </c:pt>
                <c:pt idx="1262">
                  <c:v>129.92341970356097</c:v>
                </c:pt>
                <c:pt idx="1263">
                  <c:v>129.92989737569519</c:v>
                </c:pt>
                <c:pt idx="1264">
                  <c:v>129.96672211772002</c:v>
                </c:pt>
                <c:pt idx="1265">
                  <c:v>130.00354685974483</c:v>
                </c:pt>
                <c:pt idx="1266">
                  <c:v>130.00070605554677</c:v>
                </c:pt>
                <c:pt idx="1267">
                  <c:v>129.9789050179287</c:v>
                </c:pt>
                <c:pt idx="1268">
                  <c:v>129.96459968488</c:v>
                </c:pt>
                <c:pt idx="1269">
                  <c:v>129.93966568307954</c:v>
                </c:pt>
                <c:pt idx="1270">
                  <c:v>129.90000041982304</c:v>
                </c:pt>
                <c:pt idx="1271">
                  <c:v>129.86783086113587</c:v>
                </c:pt>
                <c:pt idx="1272">
                  <c:v>129.8356613024487</c:v>
                </c:pt>
                <c:pt idx="1273">
                  <c:v>129.80223314875309</c:v>
                </c:pt>
                <c:pt idx="1274">
                  <c:v>129.78549470726648</c:v>
                </c:pt>
                <c:pt idx="1275">
                  <c:v>129.76126056121052</c:v>
                </c:pt>
                <c:pt idx="1276">
                  <c:v>129.75377927670692</c:v>
                </c:pt>
                <c:pt idx="1277">
                  <c:v>129.74558588053256</c:v>
                </c:pt>
                <c:pt idx="1278">
                  <c:v>129.7373924843582</c:v>
                </c:pt>
                <c:pt idx="1279">
                  <c:v>129.72280088269011</c:v>
                </c:pt>
                <c:pt idx="1280">
                  <c:v>129.70820928102199</c:v>
                </c:pt>
                <c:pt idx="1281">
                  <c:v>129.70111338392326</c:v>
                </c:pt>
                <c:pt idx="1282">
                  <c:v>129.6707404573913</c:v>
                </c:pt>
                <c:pt idx="1283">
                  <c:v>129.6478632354287</c:v>
                </c:pt>
                <c:pt idx="1284">
                  <c:v>129.63035502053077</c:v>
                </c:pt>
                <c:pt idx="1285">
                  <c:v>129.61975110451684</c:v>
                </c:pt>
                <c:pt idx="1286">
                  <c:v>129.60914718850287</c:v>
                </c:pt>
                <c:pt idx="1287">
                  <c:v>129.59844564351488</c:v>
                </c:pt>
                <c:pt idx="1288">
                  <c:v>129.58024839395756</c:v>
                </c:pt>
                <c:pt idx="1289">
                  <c:v>129.55653681927365</c:v>
                </c:pt>
                <c:pt idx="1290">
                  <c:v>129.54032094915908</c:v>
                </c:pt>
                <c:pt idx="1291">
                  <c:v>129.52410507904452</c:v>
                </c:pt>
                <c:pt idx="1292">
                  <c:v>129.50713879622273</c:v>
                </c:pt>
                <c:pt idx="1293">
                  <c:v>129.49766821797024</c:v>
                </c:pt>
                <c:pt idx="1294">
                  <c:v>129.46595202379984</c:v>
                </c:pt>
                <c:pt idx="1295">
                  <c:v>129.41151758617102</c:v>
                </c:pt>
                <c:pt idx="1296">
                  <c:v>129.36457885311154</c:v>
                </c:pt>
                <c:pt idx="1297">
                  <c:v>129.3096134358039</c:v>
                </c:pt>
                <c:pt idx="1298">
                  <c:v>129.25858444724452</c:v>
                </c:pt>
                <c:pt idx="1299">
                  <c:v>129.20755545868514</c:v>
                </c:pt>
                <c:pt idx="1300">
                  <c:v>129.16402217469511</c:v>
                </c:pt>
                <c:pt idx="1301">
                  <c:v>129.14634916780133</c:v>
                </c:pt>
                <c:pt idx="1302">
                  <c:v>129.14557238148407</c:v>
                </c:pt>
                <c:pt idx="1303">
                  <c:v>129.13718435782272</c:v>
                </c:pt>
                <c:pt idx="1304">
                  <c:v>129.14268308002465</c:v>
                </c:pt>
                <c:pt idx="1305">
                  <c:v>129.15794283505647</c:v>
                </c:pt>
                <c:pt idx="1306">
                  <c:v>129.1810271630612</c:v>
                </c:pt>
                <c:pt idx="1307">
                  <c:v>129.20675323835144</c:v>
                </c:pt>
                <c:pt idx="1308">
                  <c:v>129.23499440467987</c:v>
                </c:pt>
                <c:pt idx="1309">
                  <c:v>129.26323557100829</c:v>
                </c:pt>
                <c:pt idx="1310">
                  <c:v>129.27368198830564</c:v>
                </c:pt>
                <c:pt idx="1311">
                  <c:v>129.25341150042237</c:v>
                </c:pt>
                <c:pt idx="1312">
                  <c:v>129.23314101253914</c:v>
                </c:pt>
                <c:pt idx="1313">
                  <c:v>129.20696965234816</c:v>
                </c:pt>
                <c:pt idx="1314">
                  <c:v>129.17000082926489</c:v>
                </c:pt>
                <c:pt idx="1315">
                  <c:v>129.12796897233335</c:v>
                </c:pt>
                <c:pt idx="1316">
                  <c:v>129.08593711540186</c:v>
                </c:pt>
                <c:pt idx="1317">
                  <c:v>129.04390525847035</c:v>
                </c:pt>
                <c:pt idx="1318">
                  <c:v>129.00187340153883</c:v>
                </c:pt>
                <c:pt idx="1319">
                  <c:v>128.9656268439324</c:v>
                </c:pt>
                <c:pt idx="1320">
                  <c:v>128.97167168078752</c:v>
                </c:pt>
                <c:pt idx="1321">
                  <c:v>128.98044651976844</c:v>
                </c:pt>
                <c:pt idx="1322">
                  <c:v>129.00632847517781</c:v>
                </c:pt>
                <c:pt idx="1323">
                  <c:v>129.03221043058716</c:v>
                </c:pt>
                <c:pt idx="1324">
                  <c:v>129.05676291064921</c:v>
                </c:pt>
                <c:pt idx="1325">
                  <c:v>129.07606879773013</c:v>
                </c:pt>
                <c:pt idx="1326">
                  <c:v>129.08832091446718</c:v>
                </c:pt>
                <c:pt idx="1327">
                  <c:v>129.10470269412912</c:v>
                </c:pt>
                <c:pt idx="1328">
                  <c:v>129.13291889945569</c:v>
                </c:pt>
                <c:pt idx="1329">
                  <c:v>129.16113510478226</c:v>
                </c:pt>
                <c:pt idx="1330">
                  <c:v>129.17828860505332</c:v>
                </c:pt>
                <c:pt idx="1331">
                  <c:v>129.19544210532436</c:v>
                </c:pt>
                <c:pt idx="1332">
                  <c:v>129.21458952564535</c:v>
                </c:pt>
                <c:pt idx="1333">
                  <c:v>129.23649511076968</c:v>
                </c:pt>
                <c:pt idx="1334">
                  <c:v>129.2439135377042</c:v>
                </c:pt>
                <c:pt idx="1335">
                  <c:v>129.24592792209623</c:v>
                </c:pt>
                <c:pt idx="1336">
                  <c:v>129.24754995520294</c:v>
                </c:pt>
                <c:pt idx="1337">
                  <c:v>129.24917198830966</c:v>
                </c:pt>
                <c:pt idx="1338">
                  <c:v>129.25880261045171</c:v>
                </c:pt>
                <c:pt idx="1339">
                  <c:v>129.26843323259376</c:v>
                </c:pt>
                <c:pt idx="1340">
                  <c:v>129.25816835742827</c:v>
                </c:pt>
                <c:pt idx="1341">
                  <c:v>129.24356518114553</c:v>
                </c:pt>
                <c:pt idx="1342">
                  <c:v>129.22896200486278</c:v>
                </c:pt>
                <c:pt idx="1343">
                  <c:v>129.22039441608916</c:v>
                </c:pt>
                <c:pt idx="1344">
                  <c:v>129.23269227634731</c:v>
                </c:pt>
                <c:pt idx="1345">
                  <c:v>129.24499013660542</c:v>
                </c:pt>
                <c:pt idx="1346">
                  <c:v>129.2543199239619</c:v>
                </c:pt>
                <c:pt idx="1347">
                  <c:v>129.25661131402546</c:v>
                </c:pt>
                <c:pt idx="1348">
                  <c:v>129.2551101221317</c:v>
                </c:pt>
                <c:pt idx="1349">
                  <c:v>129.25760698437239</c:v>
                </c:pt>
                <c:pt idx="1350">
                  <c:v>129.25029191687614</c:v>
                </c:pt>
                <c:pt idx="1351">
                  <c:v>129.25067643016811</c:v>
                </c:pt>
                <c:pt idx="1352">
                  <c:v>129.26581405324939</c:v>
                </c:pt>
                <c:pt idx="1353">
                  <c:v>129.28095167633066</c:v>
                </c:pt>
                <c:pt idx="1354">
                  <c:v>129.2819489606369</c:v>
                </c:pt>
                <c:pt idx="1355">
                  <c:v>129.28123746059589</c:v>
                </c:pt>
                <c:pt idx="1356">
                  <c:v>129.28052596055491</c:v>
                </c:pt>
                <c:pt idx="1357">
                  <c:v>129.2798144605139</c:v>
                </c:pt>
                <c:pt idx="1358">
                  <c:v>129.29196597390521</c:v>
                </c:pt>
                <c:pt idx="1359">
                  <c:v>129.30335831323623</c:v>
                </c:pt>
                <c:pt idx="1360">
                  <c:v>129.3174274537017</c:v>
                </c:pt>
                <c:pt idx="1361">
                  <c:v>129.34844628880137</c:v>
                </c:pt>
                <c:pt idx="1362">
                  <c:v>129.36809683107435</c:v>
                </c:pt>
                <c:pt idx="1363">
                  <c:v>129.38241286068325</c:v>
                </c:pt>
                <c:pt idx="1364">
                  <c:v>129.39672889029211</c:v>
                </c:pt>
                <c:pt idx="1365">
                  <c:v>129.39256845590495</c:v>
                </c:pt>
                <c:pt idx="1366">
                  <c:v>129.38840802151782</c:v>
                </c:pt>
                <c:pt idx="1367">
                  <c:v>129.41371658225626</c:v>
                </c:pt>
                <c:pt idx="1368">
                  <c:v>129.43902514299472</c:v>
                </c:pt>
                <c:pt idx="1369">
                  <c:v>129.45683799916384</c:v>
                </c:pt>
                <c:pt idx="1370">
                  <c:v>129.47018892476805</c:v>
                </c:pt>
                <c:pt idx="1371">
                  <c:v>129.49103555494162</c:v>
                </c:pt>
                <c:pt idx="1372">
                  <c:v>129.51679036207389</c:v>
                </c:pt>
                <c:pt idx="1373">
                  <c:v>129.54775871736712</c:v>
                </c:pt>
                <c:pt idx="1374">
                  <c:v>129.58622277722966</c:v>
                </c:pt>
                <c:pt idx="1375">
                  <c:v>129.6062654508678</c:v>
                </c:pt>
                <c:pt idx="1376">
                  <c:v>129.63380382907528</c:v>
                </c:pt>
                <c:pt idx="1377">
                  <c:v>129.65384650271338</c:v>
                </c:pt>
                <c:pt idx="1378">
                  <c:v>129.65988064401921</c:v>
                </c:pt>
                <c:pt idx="1379">
                  <c:v>129.66591478532501</c:v>
                </c:pt>
                <c:pt idx="1380">
                  <c:v>129.68964924163527</c:v>
                </c:pt>
                <c:pt idx="1381">
                  <c:v>129.71274537090932</c:v>
                </c:pt>
                <c:pt idx="1382">
                  <c:v>129.72595392878108</c:v>
                </c:pt>
                <c:pt idx="1383">
                  <c:v>129.74665819122214</c:v>
                </c:pt>
                <c:pt idx="1384">
                  <c:v>129.75986674909387</c:v>
                </c:pt>
                <c:pt idx="1385">
                  <c:v>129.77542853272712</c:v>
                </c:pt>
                <c:pt idx="1386">
                  <c:v>129.79848602092969</c:v>
                </c:pt>
                <c:pt idx="1387">
                  <c:v>129.81930599242185</c:v>
                </c:pt>
                <c:pt idx="1388">
                  <c:v>129.83263025934465</c:v>
                </c:pt>
                <c:pt idx="1389">
                  <c:v>129.85345023083681</c:v>
                </c:pt>
                <c:pt idx="1390">
                  <c:v>129.87996708236452</c:v>
                </c:pt>
                <c:pt idx="1391">
                  <c:v>129.90009490438288</c:v>
                </c:pt>
                <c:pt idx="1392">
                  <c:v>129.91585973860481</c:v>
                </c:pt>
                <c:pt idx="1393">
                  <c:v>129.93912027739609</c:v>
                </c:pt>
                <c:pt idx="1394">
                  <c:v>129.95664947290203</c:v>
                </c:pt>
                <c:pt idx="1395">
                  <c:v>129.98167437297732</c:v>
                </c:pt>
                <c:pt idx="1396">
                  <c:v>130.00669927305262</c:v>
                </c:pt>
                <c:pt idx="1397">
                  <c:v>130.02999785155865</c:v>
                </c:pt>
                <c:pt idx="1398">
                  <c:v>130.05329643006471</c:v>
                </c:pt>
                <c:pt idx="1399">
                  <c:v>130.07937115447393</c:v>
                </c:pt>
                <c:pt idx="1400">
                  <c:v>130.10886378655908</c:v>
                </c:pt>
                <c:pt idx="1401">
                  <c:v>130.12223875188383</c:v>
                </c:pt>
                <c:pt idx="1402">
                  <c:v>130.13561371720857</c:v>
                </c:pt>
                <c:pt idx="1403">
                  <c:v>130.13678994890071</c:v>
                </c:pt>
                <c:pt idx="1404">
                  <c:v>130.13796618059288</c:v>
                </c:pt>
                <c:pt idx="1405">
                  <c:v>130.13371881811852</c:v>
                </c:pt>
                <c:pt idx="1406">
                  <c:v>130.11971042281425</c:v>
                </c:pt>
                <c:pt idx="1407">
                  <c:v>130.10303574435463</c:v>
                </c:pt>
                <c:pt idx="1408">
                  <c:v>130.07807951956471</c:v>
                </c:pt>
                <c:pt idx="1409">
                  <c:v>130.05312329477476</c:v>
                </c:pt>
                <c:pt idx="1410">
                  <c:v>130.03957275874649</c:v>
                </c:pt>
                <c:pt idx="1411">
                  <c:v>130.04369579383169</c:v>
                </c:pt>
                <c:pt idx="1412">
                  <c:v>130.04870221762613</c:v>
                </c:pt>
                <c:pt idx="1413">
                  <c:v>130.05370864142057</c:v>
                </c:pt>
                <c:pt idx="1414">
                  <c:v>130.05253320708925</c:v>
                </c:pt>
                <c:pt idx="1415">
                  <c:v>130.05280675011883</c:v>
                </c:pt>
                <c:pt idx="1416">
                  <c:v>130.05921999901014</c:v>
                </c:pt>
                <c:pt idx="1417">
                  <c:v>130.06403019797989</c:v>
                </c:pt>
                <c:pt idx="1418">
                  <c:v>130.06914952219662</c:v>
                </c:pt>
                <c:pt idx="1419">
                  <c:v>130.07426884641333</c:v>
                </c:pt>
                <c:pt idx="1420">
                  <c:v>130.07299126291684</c:v>
                </c:pt>
                <c:pt idx="1421">
                  <c:v>130.07171367942038</c:v>
                </c:pt>
                <c:pt idx="1422">
                  <c:v>130.06330042948807</c:v>
                </c:pt>
                <c:pt idx="1423">
                  <c:v>130.05773849851934</c:v>
                </c:pt>
                <c:pt idx="1424">
                  <c:v>130.05233768105515</c:v>
                </c:pt>
                <c:pt idx="1425">
                  <c:v>130.04509564922884</c:v>
                </c:pt>
                <c:pt idx="1426">
                  <c:v>130.0431002103837</c:v>
                </c:pt>
                <c:pt idx="1427">
                  <c:v>130.04605580689454</c:v>
                </c:pt>
                <c:pt idx="1428">
                  <c:v>130.04488174048046</c:v>
                </c:pt>
                <c:pt idx="1429">
                  <c:v>130.04549286117486</c:v>
                </c:pt>
                <c:pt idx="1430">
                  <c:v>130.04610398186924</c:v>
                </c:pt>
                <c:pt idx="1431">
                  <c:v>130.04425451377099</c:v>
                </c:pt>
                <c:pt idx="1432">
                  <c:v>130.04240504567272</c:v>
                </c:pt>
                <c:pt idx="1433">
                  <c:v>130.03188616898964</c:v>
                </c:pt>
                <c:pt idx="1434">
                  <c:v>130.01860912750323</c:v>
                </c:pt>
                <c:pt idx="1435">
                  <c:v>130.00687893132724</c:v>
                </c:pt>
                <c:pt idx="1436">
                  <c:v>130.00055277769383</c:v>
                </c:pt>
                <c:pt idx="1437">
                  <c:v>129.99422662406045</c:v>
                </c:pt>
                <c:pt idx="1438">
                  <c:v>129.98790047042701</c:v>
                </c:pt>
                <c:pt idx="1439">
                  <c:v>129.97730973241937</c:v>
                </c:pt>
                <c:pt idx="1440">
                  <c:v>129.96671899441171</c:v>
                </c:pt>
                <c:pt idx="1441">
                  <c:v>129.96603484795583</c:v>
                </c:pt>
                <c:pt idx="1442">
                  <c:v>129.97093695743388</c:v>
                </c:pt>
                <c:pt idx="1443">
                  <c:v>129.9762949866261</c:v>
                </c:pt>
                <c:pt idx="1444">
                  <c:v>129.97561742830916</c:v>
                </c:pt>
                <c:pt idx="1445">
                  <c:v>129.97340023149928</c:v>
                </c:pt>
                <c:pt idx="1446">
                  <c:v>129.97118303468943</c:v>
                </c:pt>
                <c:pt idx="1447">
                  <c:v>129.96896583787958</c:v>
                </c:pt>
                <c:pt idx="1448">
                  <c:v>129.96674864106973</c:v>
                </c:pt>
                <c:pt idx="1449">
                  <c:v>129.9683240262172</c:v>
                </c:pt>
                <c:pt idx="1450">
                  <c:v>129.96630329029188</c:v>
                </c:pt>
                <c:pt idx="1451">
                  <c:v>129.97409448410352</c:v>
                </c:pt>
                <c:pt idx="1452">
                  <c:v>129.98071920133805</c:v>
                </c:pt>
                <c:pt idx="1453">
                  <c:v>129.97635382616787</c:v>
                </c:pt>
                <c:pt idx="1454">
                  <c:v>129.97093669275611</c:v>
                </c:pt>
                <c:pt idx="1455">
                  <c:v>129.97396516579022</c:v>
                </c:pt>
                <c:pt idx="1456">
                  <c:v>129.97421081695691</c:v>
                </c:pt>
                <c:pt idx="1457">
                  <c:v>129.97445646812355</c:v>
                </c:pt>
                <c:pt idx="1458">
                  <c:v>129.97470211929024</c:v>
                </c:pt>
                <c:pt idx="1459">
                  <c:v>129.9620847570246</c:v>
                </c:pt>
                <c:pt idx="1460">
                  <c:v>129.95150754322518</c:v>
                </c:pt>
                <c:pt idx="1461">
                  <c:v>129.93825352829131</c:v>
                </c:pt>
                <c:pt idx="1462">
                  <c:v>129.92661792829631</c:v>
                </c:pt>
                <c:pt idx="1463">
                  <c:v>129.92635062112797</c:v>
                </c:pt>
                <c:pt idx="1464">
                  <c:v>129.93175599367839</c:v>
                </c:pt>
                <c:pt idx="1465">
                  <c:v>129.93716136622882</c:v>
                </c:pt>
                <c:pt idx="1466">
                  <c:v>129.95006282640145</c:v>
                </c:pt>
                <c:pt idx="1467">
                  <c:v>129.96296428657405</c:v>
                </c:pt>
                <c:pt idx="1468">
                  <c:v>129.96783976649266</c:v>
                </c:pt>
                <c:pt idx="1469">
                  <c:v>129.97271524641127</c:v>
                </c:pt>
                <c:pt idx="1470">
                  <c:v>129.97961244302215</c:v>
                </c:pt>
                <c:pt idx="1471">
                  <c:v>129.98760377810032</c:v>
                </c:pt>
                <c:pt idx="1472">
                  <c:v>129.9955951131785</c:v>
                </c:pt>
                <c:pt idx="1473">
                  <c:v>129.98769565776266</c:v>
                </c:pt>
                <c:pt idx="1474">
                  <c:v>129.96939762425427</c:v>
                </c:pt>
                <c:pt idx="1475">
                  <c:v>129.95109959074588</c:v>
                </c:pt>
                <c:pt idx="1476">
                  <c:v>129.9532146422014</c:v>
                </c:pt>
                <c:pt idx="1477">
                  <c:v>129.95532969365689</c:v>
                </c:pt>
                <c:pt idx="1478">
                  <c:v>129.95744474511241</c:v>
                </c:pt>
                <c:pt idx="1479">
                  <c:v>129.98038975343289</c:v>
                </c:pt>
                <c:pt idx="1480">
                  <c:v>130.00011393895622</c:v>
                </c:pt>
                <c:pt idx="1481">
                  <c:v>130.00963351404442</c:v>
                </c:pt>
                <c:pt idx="1482">
                  <c:v>130.01106462742985</c:v>
                </c:pt>
                <c:pt idx="1483">
                  <c:v>130.01911005278069</c:v>
                </c:pt>
                <c:pt idx="1484">
                  <c:v>130.02319574227545</c:v>
                </c:pt>
                <c:pt idx="1485">
                  <c:v>130.02728143177021</c:v>
                </c:pt>
                <c:pt idx="1486">
                  <c:v>130.02901389550348</c:v>
                </c:pt>
                <c:pt idx="1487">
                  <c:v>130.03143297299721</c:v>
                </c:pt>
                <c:pt idx="1488">
                  <c:v>130.0401383774572</c:v>
                </c:pt>
                <c:pt idx="1489">
                  <c:v>130.04441136515143</c:v>
                </c:pt>
                <c:pt idx="1490">
                  <c:v>130.04826958339089</c:v>
                </c:pt>
                <c:pt idx="1491">
                  <c:v>130.04497212689125</c:v>
                </c:pt>
                <c:pt idx="1492">
                  <c:v>130.04056799533157</c:v>
                </c:pt>
                <c:pt idx="1493">
                  <c:v>130.0405268515683</c:v>
                </c:pt>
                <c:pt idx="1494">
                  <c:v>130.04048570780509</c:v>
                </c:pt>
                <c:pt idx="1495">
                  <c:v>130.04383645087711</c:v>
                </c:pt>
                <c:pt idx="1496">
                  <c:v>130.0471871939491</c:v>
                </c:pt>
                <c:pt idx="1497">
                  <c:v>130.05312821864811</c:v>
                </c:pt>
                <c:pt idx="1498">
                  <c:v>130.04805669989923</c:v>
                </c:pt>
                <c:pt idx="1499">
                  <c:v>130.04298518115039</c:v>
                </c:pt>
                <c:pt idx="1500">
                  <c:v>130.04616704517633</c:v>
                </c:pt>
                <c:pt idx="1501">
                  <c:v>130.04593100152636</c:v>
                </c:pt>
                <c:pt idx="1502">
                  <c:v>130.05431692006746</c:v>
                </c:pt>
                <c:pt idx="1503">
                  <c:v>130.06394680112811</c:v>
                </c:pt>
                <c:pt idx="1504">
                  <c:v>130.06887919524479</c:v>
                </c:pt>
                <c:pt idx="1505">
                  <c:v>130.07129023857129</c:v>
                </c:pt>
                <c:pt idx="1506">
                  <c:v>130.07526158027594</c:v>
                </c:pt>
                <c:pt idx="1507">
                  <c:v>130.07923292198058</c:v>
                </c:pt>
                <c:pt idx="1508">
                  <c:v>130.08390716311749</c:v>
                </c:pt>
                <c:pt idx="1509">
                  <c:v>130.09266815776894</c:v>
                </c:pt>
                <c:pt idx="1510">
                  <c:v>130.10142915242037</c:v>
                </c:pt>
                <c:pt idx="1511">
                  <c:v>130.10312565617261</c:v>
                </c:pt>
                <c:pt idx="1512">
                  <c:v>130.10494333784249</c:v>
                </c:pt>
                <c:pt idx="1513">
                  <c:v>130.10882668689473</c:v>
                </c:pt>
                <c:pt idx="1514">
                  <c:v>130.112710035947</c:v>
                </c:pt>
                <c:pt idx="1515">
                  <c:v>130.11659338499925</c:v>
                </c:pt>
                <c:pt idx="1516">
                  <c:v>130.11902775669066</c:v>
                </c:pt>
                <c:pt idx="1517">
                  <c:v>130.12117922640709</c:v>
                </c:pt>
                <c:pt idx="1518">
                  <c:v>130.12099677388656</c:v>
                </c:pt>
                <c:pt idx="1519">
                  <c:v>130.12050519611898</c:v>
                </c:pt>
                <c:pt idx="1520">
                  <c:v>130.1185549074811</c:v>
                </c:pt>
                <c:pt idx="1521">
                  <c:v>130.11721622723138</c:v>
                </c:pt>
                <c:pt idx="1522">
                  <c:v>130.11587754698164</c:v>
                </c:pt>
                <c:pt idx="1523">
                  <c:v>130.11894453104193</c:v>
                </c:pt>
                <c:pt idx="1524">
                  <c:v>130.12443391297055</c:v>
                </c:pt>
                <c:pt idx="1525">
                  <c:v>130.12786560149428</c:v>
                </c:pt>
                <c:pt idx="1526">
                  <c:v>130.1335660486622</c:v>
                </c:pt>
                <c:pt idx="1527">
                  <c:v>130.13926649583013</c:v>
                </c:pt>
                <c:pt idx="1528">
                  <c:v>130.13518902407989</c:v>
                </c:pt>
                <c:pt idx="1529">
                  <c:v>130.13111155232968</c:v>
                </c:pt>
                <c:pt idx="1530">
                  <c:v>130.13140240398224</c:v>
                </c:pt>
                <c:pt idx="1531">
                  <c:v>130.12562652295807</c:v>
                </c:pt>
                <c:pt idx="1532">
                  <c:v>130.12324897685437</c:v>
                </c:pt>
                <c:pt idx="1533">
                  <c:v>130.12087143075064</c:v>
                </c:pt>
                <c:pt idx="1534">
                  <c:v>130.12516937318182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258920"/>
        <c:axId val="279260880"/>
      </c:lineChart>
      <c:lineChart>
        <c:grouping val="standard"/>
        <c:varyColors val="0"/>
        <c:ser>
          <c:idx val="1"/>
          <c:order val="0"/>
          <c:tx>
            <c:v>Marker0</c:v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CameraData!$A$3:$A$1537</c:f>
              <c:strCache>
                <c:ptCount val="1535"/>
                <c:pt idx="0">
                  <c:v>0:0:0</c:v>
                </c:pt>
                <c:pt idx="1">
                  <c:v>0:0:22</c:v>
                </c:pt>
                <c:pt idx="2">
                  <c:v>0:0:72</c:v>
                </c:pt>
                <c:pt idx="3">
                  <c:v>0:0:98</c:v>
                </c:pt>
                <c:pt idx="4">
                  <c:v>0:0:122</c:v>
                </c:pt>
                <c:pt idx="5">
                  <c:v>0:0:147</c:v>
                </c:pt>
                <c:pt idx="6">
                  <c:v>0:0:160</c:v>
                </c:pt>
                <c:pt idx="7">
                  <c:v>0:0:175</c:v>
                </c:pt>
                <c:pt idx="8">
                  <c:v>0:0:199</c:v>
                </c:pt>
                <c:pt idx="9">
                  <c:v>0:0:210</c:v>
                </c:pt>
                <c:pt idx="10">
                  <c:v>0:0:231</c:v>
                </c:pt>
                <c:pt idx="11">
                  <c:v>0:0:243</c:v>
                </c:pt>
                <c:pt idx="12">
                  <c:v>0:0:269</c:v>
                </c:pt>
                <c:pt idx="13">
                  <c:v>0:0:287</c:v>
                </c:pt>
                <c:pt idx="14">
                  <c:v>0:0:306</c:v>
                </c:pt>
                <c:pt idx="15">
                  <c:v>0:0:322</c:v>
                </c:pt>
                <c:pt idx="16">
                  <c:v>0:0:334</c:v>
                </c:pt>
                <c:pt idx="17">
                  <c:v>0:0:345</c:v>
                </c:pt>
                <c:pt idx="18">
                  <c:v>0:0:373</c:v>
                </c:pt>
                <c:pt idx="19">
                  <c:v>0:0:405</c:v>
                </c:pt>
                <c:pt idx="20">
                  <c:v>0:0:421</c:v>
                </c:pt>
                <c:pt idx="21">
                  <c:v>0:0:446</c:v>
                </c:pt>
                <c:pt idx="22">
                  <c:v>0:0:468</c:v>
                </c:pt>
                <c:pt idx="23">
                  <c:v>0:0:479</c:v>
                </c:pt>
                <c:pt idx="24">
                  <c:v>0:0:501</c:v>
                </c:pt>
                <c:pt idx="25">
                  <c:v>0:0:509</c:v>
                </c:pt>
                <c:pt idx="26">
                  <c:v>0:0:529</c:v>
                </c:pt>
                <c:pt idx="27">
                  <c:v>0:0:542</c:v>
                </c:pt>
                <c:pt idx="28">
                  <c:v>0:0:567</c:v>
                </c:pt>
                <c:pt idx="29">
                  <c:v>0:0:576</c:v>
                </c:pt>
                <c:pt idx="30">
                  <c:v>0:0:597</c:v>
                </c:pt>
                <c:pt idx="31">
                  <c:v>0:0:611</c:v>
                </c:pt>
                <c:pt idx="32">
                  <c:v>0:0:634</c:v>
                </c:pt>
                <c:pt idx="33">
                  <c:v>0:0:647</c:v>
                </c:pt>
                <c:pt idx="34">
                  <c:v>0:0:670</c:v>
                </c:pt>
                <c:pt idx="35">
                  <c:v>0:0:680</c:v>
                </c:pt>
                <c:pt idx="36">
                  <c:v>0:0:699</c:v>
                </c:pt>
                <c:pt idx="37">
                  <c:v>0:0:707</c:v>
                </c:pt>
                <c:pt idx="38">
                  <c:v>0:0:722</c:v>
                </c:pt>
                <c:pt idx="39">
                  <c:v>0:0:729</c:v>
                </c:pt>
                <c:pt idx="40">
                  <c:v>0:0:736</c:v>
                </c:pt>
                <c:pt idx="41">
                  <c:v>0:0:742</c:v>
                </c:pt>
                <c:pt idx="42">
                  <c:v>0:0:770</c:v>
                </c:pt>
                <c:pt idx="43">
                  <c:v>0:0:786</c:v>
                </c:pt>
                <c:pt idx="44">
                  <c:v>0:0:809</c:v>
                </c:pt>
                <c:pt idx="45">
                  <c:v>0:0:836</c:v>
                </c:pt>
                <c:pt idx="46">
                  <c:v>0:0:848</c:v>
                </c:pt>
                <c:pt idx="47">
                  <c:v>0:0:868</c:v>
                </c:pt>
                <c:pt idx="48">
                  <c:v>0:0:885</c:v>
                </c:pt>
                <c:pt idx="49">
                  <c:v>0:0:906</c:v>
                </c:pt>
                <c:pt idx="50">
                  <c:v>0:0:924</c:v>
                </c:pt>
                <c:pt idx="51">
                  <c:v>0:0:935</c:v>
                </c:pt>
                <c:pt idx="52">
                  <c:v>0:0:942</c:v>
                </c:pt>
                <c:pt idx="53">
                  <c:v>0:0:970</c:v>
                </c:pt>
                <c:pt idx="54">
                  <c:v>0:0:987</c:v>
                </c:pt>
                <c:pt idx="55">
                  <c:v>0:1:14</c:v>
                </c:pt>
                <c:pt idx="56">
                  <c:v>0:1:44</c:v>
                </c:pt>
                <c:pt idx="57">
                  <c:v>0:1:69</c:v>
                </c:pt>
                <c:pt idx="58">
                  <c:v>0:1:82</c:v>
                </c:pt>
                <c:pt idx="59">
                  <c:v>0:1:104</c:v>
                </c:pt>
                <c:pt idx="60">
                  <c:v>0:1:120</c:v>
                </c:pt>
                <c:pt idx="61">
                  <c:v>0:1:142</c:v>
                </c:pt>
                <c:pt idx="62">
                  <c:v>0:1:160</c:v>
                </c:pt>
                <c:pt idx="63">
                  <c:v>0:1:169</c:v>
                </c:pt>
                <c:pt idx="64">
                  <c:v>0:1:177</c:v>
                </c:pt>
                <c:pt idx="65">
                  <c:v>0:1:203</c:v>
                </c:pt>
                <c:pt idx="66">
                  <c:v>0:1:221</c:v>
                </c:pt>
                <c:pt idx="67">
                  <c:v>0:1:248</c:v>
                </c:pt>
                <c:pt idx="68">
                  <c:v>0:1:274</c:v>
                </c:pt>
                <c:pt idx="69">
                  <c:v>0:1:299</c:v>
                </c:pt>
                <c:pt idx="70">
                  <c:v>0:1:315</c:v>
                </c:pt>
                <c:pt idx="71">
                  <c:v>0:1:336</c:v>
                </c:pt>
                <c:pt idx="72">
                  <c:v>0:1:351</c:v>
                </c:pt>
                <c:pt idx="73">
                  <c:v>0:1:365</c:v>
                </c:pt>
                <c:pt idx="74">
                  <c:v>0:1:376</c:v>
                </c:pt>
                <c:pt idx="75">
                  <c:v>0:1:400</c:v>
                </c:pt>
                <c:pt idx="76">
                  <c:v>0:1:412</c:v>
                </c:pt>
                <c:pt idx="77">
                  <c:v>0:1:435</c:v>
                </c:pt>
                <c:pt idx="78">
                  <c:v>0:1:448</c:v>
                </c:pt>
                <c:pt idx="79">
                  <c:v>0:1:474</c:v>
                </c:pt>
                <c:pt idx="80">
                  <c:v>0:1:505</c:v>
                </c:pt>
                <c:pt idx="81">
                  <c:v>0:1:519</c:v>
                </c:pt>
                <c:pt idx="82">
                  <c:v>0:1:541</c:v>
                </c:pt>
                <c:pt idx="83">
                  <c:v>0:1:559</c:v>
                </c:pt>
                <c:pt idx="84">
                  <c:v>0:1:571</c:v>
                </c:pt>
                <c:pt idx="85">
                  <c:v>0:1:578</c:v>
                </c:pt>
                <c:pt idx="86">
                  <c:v>0:1:602</c:v>
                </c:pt>
                <c:pt idx="87">
                  <c:v>0:1:614</c:v>
                </c:pt>
                <c:pt idx="88">
                  <c:v>0:1:640</c:v>
                </c:pt>
                <c:pt idx="89">
                  <c:v>0:1:666</c:v>
                </c:pt>
                <c:pt idx="90">
                  <c:v>0:1:679</c:v>
                </c:pt>
                <c:pt idx="91">
                  <c:v>0:1:700</c:v>
                </c:pt>
                <c:pt idx="92">
                  <c:v>0:1:715</c:v>
                </c:pt>
                <c:pt idx="93">
                  <c:v>0:1:739</c:v>
                </c:pt>
                <c:pt idx="94">
                  <c:v>0:1:764</c:v>
                </c:pt>
                <c:pt idx="95">
                  <c:v>0:1:776</c:v>
                </c:pt>
                <c:pt idx="96">
                  <c:v>0:1:803</c:v>
                </c:pt>
                <c:pt idx="97">
                  <c:v>0:1:817</c:v>
                </c:pt>
                <c:pt idx="98">
                  <c:v>0:1:843</c:v>
                </c:pt>
                <c:pt idx="99">
                  <c:v>0:1:868</c:v>
                </c:pt>
                <c:pt idx="100">
                  <c:v>0:1:883</c:v>
                </c:pt>
                <c:pt idx="101">
                  <c:v>0:1:912</c:v>
                </c:pt>
                <c:pt idx="102">
                  <c:v>0:1:942</c:v>
                </c:pt>
                <c:pt idx="103">
                  <c:v>0:1:966</c:v>
                </c:pt>
                <c:pt idx="104">
                  <c:v>0:1:981</c:v>
                </c:pt>
                <c:pt idx="105">
                  <c:v>0:2:5</c:v>
                </c:pt>
                <c:pt idx="106">
                  <c:v>0:2:16</c:v>
                </c:pt>
                <c:pt idx="107">
                  <c:v>0:2:41</c:v>
                </c:pt>
                <c:pt idx="108">
                  <c:v>0:2:67</c:v>
                </c:pt>
                <c:pt idx="109">
                  <c:v>0:2:82</c:v>
                </c:pt>
                <c:pt idx="110">
                  <c:v>0:2:103</c:v>
                </c:pt>
                <c:pt idx="111">
                  <c:v>0:2:121</c:v>
                </c:pt>
                <c:pt idx="112">
                  <c:v>0:2:145</c:v>
                </c:pt>
                <c:pt idx="113">
                  <c:v>0:2:163</c:v>
                </c:pt>
                <c:pt idx="114">
                  <c:v>0:2:176</c:v>
                </c:pt>
                <c:pt idx="115">
                  <c:v>0:2:196</c:v>
                </c:pt>
                <c:pt idx="116">
                  <c:v>0:2:215</c:v>
                </c:pt>
                <c:pt idx="117">
                  <c:v>0:2:243</c:v>
                </c:pt>
                <c:pt idx="118">
                  <c:v>0:2:268</c:v>
                </c:pt>
                <c:pt idx="119">
                  <c:v>0:2:287</c:v>
                </c:pt>
                <c:pt idx="120">
                  <c:v>0:2:308</c:v>
                </c:pt>
                <c:pt idx="121">
                  <c:v>0:2:329</c:v>
                </c:pt>
                <c:pt idx="122">
                  <c:v>0:2:340</c:v>
                </c:pt>
                <c:pt idx="123">
                  <c:v>0:2:364</c:v>
                </c:pt>
                <c:pt idx="124">
                  <c:v>0:2:381</c:v>
                </c:pt>
                <c:pt idx="125">
                  <c:v>0:2:406</c:v>
                </c:pt>
                <c:pt idx="126">
                  <c:v>0:2:428</c:v>
                </c:pt>
                <c:pt idx="127">
                  <c:v>0:2:443</c:v>
                </c:pt>
                <c:pt idx="128">
                  <c:v>0:2:478</c:v>
                </c:pt>
                <c:pt idx="129">
                  <c:v>0:2:502</c:v>
                </c:pt>
                <c:pt idx="130">
                  <c:v>0:2:526</c:v>
                </c:pt>
                <c:pt idx="131">
                  <c:v>0:2:549</c:v>
                </c:pt>
                <c:pt idx="132">
                  <c:v>0:2:572</c:v>
                </c:pt>
                <c:pt idx="133">
                  <c:v>0:2:582</c:v>
                </c:pt>
                <c:pt idx="134">
                  <c:v>0:2:606</c:v>
                </c:pt>
                <c:pt idx="135">
                  <c:v>0:2:640</c:v>
                </c:pt>
                <c:pt idx="136">
                  <c:v>0:2:668</c:v>
                </c:pt>
                <c:pt idx="137">
                  <c:v>0:2:683</c:v>
                </c:pt>
                <c:pt idx="138">
                  <c:v>0:2:715</c:v>
                </c:pt>
                <c:pt idx="139">
                  <c:v>0:2:747</c:v>
                </c:pt>
                <c:pt idx="140">
                  <c:v>0:2:767</c:v>
                </c:pt>
                <c:pt idx="141">
                  <c:v>0:2:778</c:v>
                </c:pt>
                <c:pt idx="142">
                  <c:v>0:2:810</c:v>
                </c:pt>
                <c:pt idx="143">
                  <c:v>0:2:839</c:v>
                </c:pt>
                <c:pt idx="144">
                  <c:v>0:2:864</c:v>
                </c:pt>
                <c:pt idx="145">
                  <c:v>0:2:880</c:v>
                </c:pt>
                <c:pt idx="146">
                  <c:v>0:2:901</c:v>
                </c:pt>
                <c:pt idx="147">
                  <c:v>0:2:912</c:v>
                </c:pt>
                <c:pt idx="148">
                  <c:v>0:2:928</c:v>
                </c:pt>
                <c:pt idx="149">
                  <c:v>0:2:940</c:v>
                </c:pt>
                <c:pt idx="150">
                  <c:v>0:2:966</c:v>
                </c:pt>
                <c:pt idx="151">
                  <c:v>0:2:979</c:v>
                </c:pt>
                <c:pt idx="152">
                  <c:v>0:3:5</c:v>
                </c:pt>
                <c:pt idx="153">
                  <c:v>0:3:16</c:v>
                </c:pt>
                <c:pt idx="154">
                  <c:v>0:3:41</c:v>
                </c:pt>
                <c:pt idx="155">
                  <c:v>0:3:66</c:v>
                </c:pt>
                <c:pt idx="156">
                  <c:v>0:3:79</c:v>
                </c:pt>
                <c:pt idx="157">
                  <c:v>0:3:100</c:v>
                </c:pt>
                <c:pt idx="158">
                  <c:v>0:3:108</c:v>
                </c:pt>
                <c:pt idx="159">
                  <c:v>0:3:124</c:v>
                </c:pt>
                <c:pt idx="160">
                  <c:v>0:3:134</c:v>
                </c:pt>
                <c:pt idx="161">
                  <c:v>0:3:141</c:v>
                </c:pt>
                <c:pt idx="162">
                  <c:v>0:3:169</c:v>
                </c:pt>
                <c:pt idx="163">
                  <c:v>0:3:183</c:v>
                </c:pt>
                <c:pt idx="164">
                  <c:v>0:3:208</c:v>
                </c:pt>
                <c:pt idx="165">
                  <c:v>0:3:231</c:v>
                </c:pt>
                <c:pt idx="166">
                  <c:v>0:3:247</c:v>
                </c:pt>
                <c:pt idx="167">
                  <c:v>0:3:334</c:v>
                </c:pt>
                <c:pt idx="168">
                  <c:v>0:3:383</c:v>
                </c:pt>
                <c:pt idx="169">
                  <c:v>0:3:434</c:v>
                </c:pt>
                <c:pt idx="170">
                  <c:v>0:3:471</c:v>
                </c:pt>
                <c:pt idx="171">
                  <c:v>0:3:498</c:v>
                </c:pt>
                <c:pt idx="172">
                  <c:v>0:3:527</c:v>
                </c:pt>
                <c:pt idx="173">
                  <c:v>0:3:552</c:v>
                </c:pt>
                <c:pt idx="174">
                  <c:v>0:3:579</c:v>
                </c:pt>
                <c:pt idx="175">
                  <c:v>0:3:601</c:v>
                </c:pt>
                <c:pt idx="176">
                  <c:v>0:3:615</c:v>
                </c:pt>
                <c:pt idx="177">
                  <c:v>0:3:726</c:v>
                </c:pt>
                <c:pt idx="178">
                  <c:v>0:3:770</c:v>
                </c:pt>
                <c:pt idx="179">
                  <c:v>0:3:812</c:v>
                </c:pt>
                <c:pt idx="180">
                  <c:v>0:3:854</c:v>
                </c:pt>
                <c:pt idx="181">
                  <c:v>0:3:897</c:v>
                </c:pt>
                <c:pt idx="182">
                  <c:v>0:3:944</c:v>
                </c:pt>
                <c:pt idx="183">
                  <c:v>0:3:993</c:v>
                </c:pt>
                <c:pt idx="184">
                  <c:v>0:4:36</c:v>
                </c:pt>
                <c:pt idx="185">
                  <c:v>0:4:77</c:v>
                </c:pt>
                <c:pt idx="186">
                  <c:v>0:4:173</c:v>
                </c:pt>
                <c:pt idx="187">
                  <c:v>0:4:218</c:v>
                </c:pt>
                <c:pt idx="188">
                  <c:v>0:4:261</c:v>
                </c:pt>
                <c:pt idx="189">
                  <c:v>0:4:303</c:v>
                </c:pt>
                <c:pt idx="190">
                  <c:v>0:4:347</c:v>
                </c:pt>
                <c:pt idx="191">
                  <c:v>0:4:395</c:v>
                </c:pt>
                <c:pt idx="192">
                  <c:v>0:4:444</c:v>
                </c:pt>
                <c:pt idx="193">
                  <c:v>0:4:493</c:v>
                </c:pt>
                <c:pt idx="194">
                  <c:v>0:4:532</c:v>
                </c:pt>
                <c:pt idx="195">
                  <c:v>0:4:576</c:v>
                </c:pt>
                <c:pt idx="196">
                  <c:v>0:4:603</c:v>
                </c:pt>
                <c:pt idx="197">
                  <c:v>0:4:616</c:v>
                </c:pt>
                <c:pt idx="198">
                  <c:v>0:4:637</c:v>
                </c:pt>
                <c:pt idx="199">
                  <c:v>0:4:649</c:v>
                </c:pt>
                <c:pt idx="200">
                  <c:v>0:4:675</c:v>
                </c:pt>
                <c:pt idx="201">
                  <c:v>0:4:704</c:v>
                </c:pt>
                <c:pt idx="202">
                  <c:v>0:4:716</c:v>
                </c:pt>
                <c:pt idx="203">
                  <c:v>0:4:742</c:v>
                </c:pt>
                <c:pt idx="204">
                  <c:v>0:4:766</c:v>
                </c:pt>
                <c:pt idx="205">
                  <c:v>0:4:782</c:v>
                </c:pt>
                <c:pt idx="206">
                  <c:v>0:4:801</c:v>
                </c:pt>
                <c:pt idx="207">
                  <c:v>0:4:816</c:v>
                </c:pt>
                <c:pt idx="208">
                  <c:v>0:4:835</c:v>
                </c:pt>
                <c:pt idx="209">
                  <c:v>0:4:843</c:v>
                </c:pt>
                <c:pt idx="210">
                  <c:v>0:4:865</c:v>
                </c:pt>
                <c:pt idx="211">
                  <c:v>0:4:874</c:v>
                </c:pt>
                <c:pt idx="212">
                  <c:v>0:4:898</c:v>
                </c:pt>
                <c:pt idx="213">
                  <c:v>0:4:907</c:v>
                </c:pt>
                <c:pt idx="214">
                  <c:v>0:4:929</c:v>
                </c:pt>
                <c:pt idx="215">
                  <c:v>0:4:940</c:v>
                </c:pt>
                <c:pt idx="216">
                  <c:v>0:4:968</c:v>
                </c:pt>
                <c:pt idx="217">
                  <c:v>0:4:982</c:v>
                </c:pt>
                <c:pt idx="218">
                  <c:v>0:5:5</c:v>
                </c:pt>
                <c:pt idx="219">
                  <c:v>0:5:18</c:v>
                </c:pt>
                <c:pt idx="220">
                  <c:v>0:5:40</c:v>
                </c:pt>
                <c:pt idx="221">
                  <c:v>0:5:55</c:v>
                </c:pt>
                <c:pt idx="222">
                  <c:v>0:5:64</c:v>
                </c:pt>
                <c:pt idx="223">
                  <c:v>0:5:71</c:v>
                </c:pt>
                <c:pt idx="224">
                  <c:v>0:5:79</c:v>
                </c:pt>
                <c:pt idx="225">
                  <c:v>0:5:108</c:v>
                </c:pt>
                <c:pt idx="226">
                  <c:v>0:5:136</c:v>
                </c:pt>
                <c:pt idx="227">
                  <c:v>0:5:149</c:v>
                </c:pt>
                <c:pt idx="228">
                  <c:v>0:5:181</c:v>
                </c:pt>
                <c:pt idx="229">
                  <c:v>0:5:207</c:v>
                </c:pt>
                <c:pt idx="230">
                  <c:v>0:5:228</c:v>
                </c:pt>
                <c:pt idx="231">
                  <c:v>0:5:239</c:v>
                </c:pt>
                <c:pt idx="232">
                  <c:v>0:5:266</c:v>
                </c:pt>
                <c:pt idx="233">
                  <c:v>0:5:282</c:v>
                </c:pt>
                <c:pt idx="234">
                  <c:v>0:5:304</c:v>
                </c:pt>
                <c:pt idx="235">
                  <c:v>0:5:315</c:v>
                </c:pt>
                <c:pt idx="236">
                  <c:v>0:5:339</c:v>
                </c:pt>
                <c:pt idx="237">
                  <c:v>0:5:365</c:v>
                </c:pt>
                <c:pt idx="238">
                  <c:v>0:5:384</c:v>
                </c:pt>
                <c:pt idx="239">
                  <c:v>0:5:406</c:v>
                </c:pt>
                <c:pt idx="240">
                  <c:v>0:5:425</c:v>
                </c:pt>
                <c:pt idx="241">
                  <c:v>0:5:437</c:v>
                </c:pt>
                <c:pt idx="242">
                  <c:v>0:5:444</c:v>
                </c:pt>
                <c:pt idx="243">
                  <c:v>0:5:469</c:v>
                </c:pt>
                <c:pt idx="244">
                  <c:v>0:5:485</c:v>
                </c:pt>
                <c:pt idx="245">
                  <c:v>0:5:508</c:v>
                </c:pt>
                <c:pt idx="246">
                  <c:v>0:5:533</c:v>
                </c:pt>
                <c:pt idx="247">
                  <c:v>0:5:551</c:v>
                </c:pt>
                <c:pt idx="248">
                  <c:v>0:5:575</c:v>
                </c:pt>
                <c:pt idx="249">
                  <c:v>0:5:601</c:v>
                </c:pt>
                <c:pt idx="250">
                  <c:v>0:5:617</c:v>
                </c:pt>
                <c:pt idx="251">
                  <c:v>0:5:637</c:v>
                </c:pt>
                <c:pt idx="252">
                  <c:v>0:5:649</c:v>
                </c:pt>
                <c:pt idx="253">
                  <c:v>0:5:663</c:v>
                </c:pt>
                <c:pt idx="254">
                  <c:v>0:5:671</c:v>
                </c:pt>
                <c:pt idx="255">
                  <c:v>0:5:678</c:v>
                </c:pt>
                <c:pt idx="256">
                  <c:v>0:5:703</c:v>
                </c:pt>
                <c:pt idx="257">
                  <c:v>0:5:719</c:v>
                </c:pt>
                <c:pt idx="258">
                  <c:v>0:5:743</c:v>
                </c:pt>
                <c:pt idx="259">
                  <c:v>0:5:770</c:v>
                </c:pt>
                <c:pt idx="260">
                  <c:v>0:5:785</c:v>
                </c:pt>
                <c:pt idx="261">
                  <c:v>0:5:808</c:v>
                </c:pt>
                <c:pt idx="262">
                  <c:v>0:5:828</c:v>
                </c:pt>
                <c:pt idx="263">
                  <c:v>0:5:838</c:v>
                </c:pt>
                <c:pt idx="264">
                  <c:v>0:5:846</c:v>
                </c:pt>
                <c:pt idx="265">
                  <c:v>0:5:874</c:v>
                </c:pt>
                <c:pt idx="266">
                  <c:v>0:5:906</c:v>
                </c:pt>
                <c:pt idx="267">
                  <c:v>0:5:933</c:v>
                </c:pt>
                <c:pt idx="268">
                  <c:v>0:5:950</c:v>
                </c:pt>
                <c:pt idx="269">
                  <c:v>0:5:969</c:v>
                </c:pt>
                <c:pt idx="270">
                  <c:v>0:5:989</c:v>
                </c:pt>
                <c:pt idx="271">
                  <c:v>0:6:9</c:v>
                </c:pt>
                <c:pt idx="272">
                  <c:v>0:6:26</c:v>
                </c:pt>
                <c:pt idx="273">
                  <c:v>0:6:37</c:v>
                </c:pt>
                <c:pt idx="274">
                  <c:v>0:6:45</c:v>
                </c:pt>
                <c:pt idx="275">
                  <c:v>0:6:69</c:v>
                </c:pt>
                <c:pt idx="276">
                  <c:v>0:6:83</c:v>
                </c:pt>
                <c:pt idx="277">
                  <c:v>0:6:106</c:v>
                </c:pt>
                <c:pt idx="278">
                  <c:v>0:6:130</c:v>
                </c:pt>
                <c:pt idx="279">
                  <c:v>0:6:147</c:v>
                </c:pt>
                <c:pt idx="280">
                  <c:v>0:6:169</c:v>
                </c:pt>
                <c:pt idx="281">
                  <c:v>0:6:190</c:v>
                </c:pt>
                <c:pt idx="282">
                  <c:v>0:6:213</c:v>
                </c:pt>
                <c:pt idx="283">
                  <c:v>0:6:230</c:v>
                </c:pt>
                <c:pt idx="284">
                  <c:v>0:6:241</c:v>
                </c:pt>
                <c:pt idx="285">
                  <c:v>0:6:265</c:v>
                </c:pt>
                <c:pt idx="286">
                  <c:v>0:6:279</c:v>
                </c:pt>
                <c:pt idx="287">
                  <c:v>0:6:301</c:v>
                </c:pt>
                <c:pt idx="288">
                  <c:v>0:6:316</c:v>
                </c:pt>
                <c:pt idx="289">
                  <c:v>0:6:339</c:v>
                </c:pt>
                <c:pt idx="290">
                  <c:v>0:6:363</c:v>
                </c:pt>
                <c:pt idx="291">
                  <c:v>0:6:379</c:v>
                </c:pt>
                <c:pt idx="292">
                  <c:v>0:6:402</c:v>
                </c:pt>
                <c:pt idx="293">
                  <c:v>0:6:410</c:v>
                </c:pt>
                <c:pt idx="294">
                  <c:v>0:6:423</c:v>
                </c:pt>
                <c:pt idx="295">
                  <c:v>0:6:433</c:v>
                </c:pt>
                <c:pt idx="296">
                  <c:v>0:6:440</c:v>
                </c:pt>
                <c:pt idx="297">
                  <c:v>0:6:470</c:v>
                </c:pt>
                <c:pt idx="298">
                  <c:v>0:6:484</c:v>
                </c:pt>
                <c:pt idx="299">
                  <c:v>0:6:510</c:v>
                </c:pt>
                <c:pt idx="300">
                  <c:v>0:6:535</c:v>
                </c:pt>
                <c:pt idx="301">
                  <c:v>0:6:551</c:v>
                </c:pt>
                <c:pt idx="302">
                  <c:v>0:6:572</c:v>
                </c:pt>
                <c:pt idx="303">
                  <c:v>0:6:590</c:v>
                </c:pt>
                <c:pt idx="304">
                  <c:v>0:6:612</c:v>
                </c:pt>
                <c:pt idx="305">
                  <c:v>0:6:635</c:v>
                </c:pt>
                <c:pt idx="306">
                  <c:v>0:6:645</c:v>
                </c:pt>
                <c:pt idx="307">
                  <c:v>0:6:671</c:v>
                </c:pt>
                <c:pt idx="308">
                  <c:v>0:6:685</c:v>
                </c:pt>
                <c:pt idx="309">
                  <c:v>0:6:709</c:v>
                </c:pt>
                <c:pt idx="310">
                  <c:v>0:6:733</c:v>
                </c:pt>
                <c:pt idx="311">
                  <c:v>0:6:748</c:v>
                </c:pt>
                <c:pt idx="312">
                  <c:v>0:6:770</c:v>
                </c:pt>
                <c:pt idx="313">
                  <c:v>0:6:786</c:v>
                </c:pt>
                <c:pt idx="314">
                  <c:v>0:6:808</c:v>
                </c:pt>
                <c:pt idx="315">
                  <c:v>0:6:826</c:v>
                </c:pt>
                <c:pt idx="316">
                  <c:v>0:6:837</c:v>
                </c:pt>
                <c:pt idx="317">
                  <c:v>0:6:844</c:v>
                </c:pt>
                <c:pt idx="318">
                  <c:v>0:6:873</c:v>
                </c:pt>
                <c:pt idx="319">
                  <c:v>0:6:898</c:v>
                </c:pt>
                <c:pt idx="320">
                  <c:v>0:6:906</c:v>
                </c:pt>
                <c:pt idx="321">
                  <c:v>0:6:930</c:v>
                </c:pt>
                <c:pt idx="322">
                  <c:v>0:6:944</c:v>
                </c:pt>
                <c:pt idx="323">
                  <c:v>0:6:965</c:v>
                </c:pt>
                <c:pt idx="324">
                  <c:v>0:6:981</c:v>
                </c:pt>
                <c:pt idx="325">
                  <c:v>0:7:3</c:v>
                </c:pt>
                <c:pt idx="326">
                  <c:v>0:7:17</c:v>
                </c:pt>
                <c:pt idx="327">
                  <c:v>0:7:42</c:v>
                </c:pt>
                <c:pt idx="328">
                  <c:v>0:7:58</c:v>
                </c:pt>
                <c:pt idx="329">
                  <c:v>0:7:66</c:v>
                </c:pt>
                <c:pt idx="330">
                  <c:v>0:7:73</c:v>
                </c:pt>
                <c:pt idx="331">
                  <c:v>0:7:97</c:v>
                </c:pt>
                <c:pt idx="332">
                  <c:v>0:7:112</c:v>
                </c:pt>
                <c:pt idx="333">
                  <c:v>0:7:139</c:v>
                </c:pt>
                <c:pt idx="334">
                  <c:v>0:7:169</c:v>
                </c:pt>
                <c:pt idx="335">
                  <c:v>0:7:187</c:v>
                </c:pt>
                <c:pt idx="336">
                  <c:v>0:7:213</c:v>
                </c:pt>
                <c:pt idx="337">
                  <c:v>0:7:241</c:v>
                </c:pt>
                <c:pt idx="338">
                  <c:v>0:7:260</c:v>
                </c:pt>
                <c:pt idx="339">
                  <c:v>0:7:266</c:v>
                </c:pt>
                <c:pt idx="340">
                  <c:v>0:7:276</c:v>
                </c:pt>
                <c:pt idx="341">
                  <c:v>0:7:301</c:v>
                </c:pt>
                <c:pt idx="342">
                  <c:v>0:7:313</c:v>
                </c:pt>
                <c:pt idx="343">
                  <c:v>0:7:338</c:v>
                </c:pt>
                <c:pt idx="344">
                  <c:v>0:7:349</c:v>
                </c:pt>
                <c:pt idx="345">
                  <c:v>0:7:372</c:v>
                </c:pt>
                <c:pt idx="346">
                  <c:v>0:7:389</c:v>
                </c:pt>
                <c:pt idx="347">
                  <c:v>0:7:409</c:v>
                </c:pt>
                <c:pt idx="348">
                  <c:v>0:7:427</c:v>
                </c:pt>
                <c:pt idx="349">
                  <c:v>0:7:438</c:v>
                </c:pt>
                <c:pt idx="350">
                  <c:v>0:7:446</c:v>
                </c:pt>
                <c:pt idx="351">
                  <c:v>0:7:472</c:v>
                </c:pt>
                <c:pt idx="352">
                  <c:v>0:7:483</c:v>
                </c:pt>
                <c:pt idx="353">
                  <c:v>0:7:515</c:v>
                </c:pt>
                <c:pt idx="354">
                  <c:v>0:7:545</c:v>
                </c:pt>
                <c:pt idx="355">
                  <c:v>0:7:575</c:v>
                </c:pt>
                <c:pt idx="356">
                  <c:v>0:7:597</c:v>
                </c:pt>
                <c:pt idx="357">
                  <c:v>0:7:610</c:v>
                </c:pt>
                <c:pt idx="358">
                  <c:v>0:7:634</c:v>
                </c:pt>
                <c:pt idx="359">
                  <c:v>0:7:649</c:v>
                </c:pt>
                <c:pt idx="360">
                  <c:v>0:7:671</c:v>
                </c:pt>
                <c:pt idx="361">
                  <c:v>0:7:684</c:v>
                </c:pt>
                <c:pt idx="362">
                  <c:v>0:7:708</c:v>
                </c:pt>
                <c:pt idx="363">
                  <c:v>0:7:736</c:v>
                </c:pt>
                <c:pt idx="364">
                  <c:v>0:7:754</c:v>
                </c:pt>
                <c:pt idx="365">
                  <c:v>0:7:778</c:v>
                </c:pt>
                <c:pt idx="366">
                  <c:v>0:7:804</c:v>
                </c:pt>
                <c:pt idx="367">
                  <c:v>0:7:818</c:v>
                </c:pt>
                <c:pt idx="368">
                  <c:v>0:7:843</c:v>
                </c:pt>
                <c:pt idx="369">
                  <c:v>0:7:863</c:v>
                </c:pt>
                <c:pt idx="370">
                  <c:v>0:7:873</c:v>
                </c:pt>
                <c:pt idx="371">
                  <c:v>0:7:899</c:v>
                </c:pt>
                <c:pt idx="372">
                  <c:v>0:7:905</c:v>
                </c:pt>
                <c:pt idx="373">
                  <c:v>0:7:917</c:v>
                </c:pt>
                <c:pt idx="374">
                  <c:v>0:7:943</c:v>
                </c:pt>
                <c:pt idx="375">
                  <c:v>0:7:965</c:v>
                </c:pt>
                <c:pt idx="376">
                  <c:v>0:7:979</c:v>
                </c:pt>
                <c:pt idx="377">
                  <c:v>0:8:6</c:v>
                </c:pt>
                <c:pt idx="378">
                  <c:v>0:8:25</c:v>
                </c:pt>
                <c:pt idx="379">
                  <c:v>0:8:35</c:v>
                </c:pt>
                <c:pt idx="380">
                  <c:v>0:8:42</c:v>
                </c:pt>
                <c:pt idx="381">
                  <c:v>0:8:69</c:v>
                </c:pt>
                <c:pt idx="382">
                  <c:v>0:8:80</c:v>
                </c:pt>
                <c:pt idx="383">
                  <c:v>0:8:111</c:v>
                </c:pt>
                <c:pt idx="384">
                  <c:v>0:8:142</c:v>
                </c:pt>
                <c:pt idx="385">
                  <c:v>0:8:169</c:v>
                </c:pt>
                <c:pt idx="386">
                  <c:v>0:8:184</c:v>
                </c:pt>
                <c:pt idx="387">
                  <c:v>0:8:207</c:v>
                </c:pt>
                <c:pt idx="388">
                  <c:v>0:8:227</c:v>
                </c:pt>
                <c:pt idx="389">
                  <c:v>0:8:237</c:v>
                </c:pt>
                <c:pt idx="390">
                  <c:v>0:8:244</c:v>
                </c:pt>
                <c:pt idx="391">
                  <c:v>0:8:268</c:v>
                </c:pt>
                <c:pt idx="392">
                  <c:v>0:8:282</c:v>
                </c:pt>
                <c:pt idx="393">
                  <c:v>0:8:309</c:v>
                </c:pt>
                <c:pt idx="394">
                  <c:v>0:8:336</c:v>
                </c:pt>
                <c:pt idx="395">
                  <c:v>0:8:349</c:v>
                </c:pt>
                <c:pt idx="396">
                  <c:v>0:8:374</c:v>
                </c:pt>
                <c:pt idx="397">
                  <c:v>0:8:393</c:v>
                </c:pt>
                <c:pt idx="398">
                  <c:v>0:8:404</c:v>
                </c:pt>
                <c:pt idx="399">
                  <c:v>0:8:412</c:v>
                </c:pt>
                <c:pt idx="400">
                  <c:v>0:8:440</c:v>
                </c:pt>
                <c:pt idx="401">
                  <c:v>0:8:469</c:v>
                </c:pt>
                <c:pt idx="402">
                  <c:v>0:8:483</c:v>
                </c:pt>
                <c:pt idx="403">
                  <c:v>0:8:509</c:v>
                </c:pt>
                <c:pt idx="404">
                  <c:v>0:8:537</c:v>
                </c:pt>
                <c:pt idx="405">
                  <c:v>0:8:554</c:v>
                </c:pt>
                <c:pt idx="406">
                  <c:v>0:8:581</c:v>
                </c:pt>
                <c:pt idx="407">
                  <c:v>0:8:610</c:v>
                </c:pt>
                <c:pt idx="408">
                  <c:v>0:8:630</c:v>
                </c:pt>
                <c:pt idx="409">
                  <c:v>0:8:644</c:v>
                </c:pt>
                <c:pt idx="410">
                  <c:v>0:8:674</c:v>
                </c:pt>
                <c:pt idx="411">
                  <c:v>0:8:701</c:v>
                </c:pt>
                <c:pt idx="412">
                  <c:v>0:8:715</c:v>
                </c:pt>
                <c:pt idx="413">
                  <c:v>0:8:735</c:v>
                </c:pt>
                <c:pt idx="414">
                  <c:v>0:8:752</c:v>
                </c:pt>
                <c:pt idx="415">
                  <c:v>0:8:773</c:v>
                </c:pt>
                <c:pt idx="416">
                  <c:v>0:8:796</c:v>
                </c:pt>
                <c:pt idx="417">
                  <c:v>0:8:810</c:v>
                </c:pt>
                <c:pt idx="418">
                  <c:v>0:8:847</c:v>
                </c:pt>
                <c:pt idx="419">
                  <c:v>0:8:875</c:v>
                </c:pt>
                <c:pt idx="420">
                  <c:v>0:8:904</c:v>
                </c:pt>
                <c:pt idx="421">
                  <c:v>0:8:916</c:v>
                </c:pt>
                <c:pt idx="422">
                  <c:v>0:8:940</c:v>
                </c:pt>
                <c:pt idx="423">
                  <c:v>0:8:966</c:v>
                </c:pt>
                <c:pt idx="424">
                  <c:v>0:8:978</c:v>
                </c:pt>
                <c:pt idx="425">
                  <c:v>0:8:992</c:v>
                </c:pt>
                <c:pt idx="426">
                  <c:v>0:9:2</c:v>
                </c:pt>
                <c:pt idx="427">
                  <c:v>0:9:10</c:v>
                </c:pt>
                <c:pt idx="428">
                  <c:v>0:9:38</c:v>
                </c:pt>
                <c:pt idx="429">
                  <c:v>0:9:50</c:v>
                </c:pt>
                <c:pt idx="430">
                  <c:v>0:9:78</c:v>
                </c:pt>
                <c:pt idx="431">
                  <c:v>0:9:104</c:v>
                </c:pt>
                <c:pt idx="432">
                  <c:v>0:9:112</c:v>
                </c:pt>
                <c:pt idx="433">
                  <c:v>0:9:135</c:v>
                </c:pt>
                <c:pt idx="434">
                  <c:v>0:9:150</c:v>
                </c:pt>
                <c:pt idx="435">
                  <c:v>0:9:176</c:v>
                </c:pt>
                <c:pt idx="436">
                  <c:v>0:9:197</c:v>
                </c:pt>
                <c:pt idx="437">
                  <c:v>0:9:211</c:v>
                </c:pt>
                <c:pt idx="438">
                  <c:v>0:9:244</c:v>
                </c:pt>
                <c:pt idx="439">
                  <c:v>0:9:278</c:v>
                </c:pt>
                <c:pt idx="440">
                  <c:v>0:9:315</c:v>
                </c:pt>
                <c:pt idx="441">
                  <c:v>0:9:341</c:v>
                </c:pt>
                <c:pt idx="442">
                  <c:v>0:9:365</c:v>
                </c:pt>
                <c:pt idx="443">
                  <c:v>0:9:379</c:v>
                </c:pt>
                <c:pt idx="444">
                  <c:v>0:9:412</c:v>
                </c:pt>
                <c:pt idx="445">
                  <c:v>0:9:439</c:v>
                </c:pt>
                <c:pt idx="446">
                  <c:v>0:9:475</c:v>
                </c:pt>
                <c:pt idx="447">
                  <c:v>0:9:505</c:v>
                </c:pt>
                <c:pt idx="448">
                  <c:v>0:9:518</c:v>
                </c:pt>
                <c:pt idx="449">
                  <c:v>0:9:537</c:v>
                </c:pt>
                <c:pt idx="450">
                  <c:v>0:9:554</c:v>
                </c:pt>
                <c:pt idx="451">
                  <c:v>0:9:575</c:v>
                </c:pt>
                <c:pt idx="452">
                  <c:v>0:9:597</c:v>
                </c:pt>
                <c:pt idx="453">
                  <c:v>0:9:607</c:v>
                </c:pt>
                <c:pt idx="454">
                  <c:v>0:9:630</c:v>
                </c:pt>
                <c:pt idx="455">
                  <c:v>0:9:645</c:v>
                </c:pt>
                <c:pt idx="456">
                  <c:v>0:9:669</c:v>
                </c:pt>
                <c:pt idx="457">
                  <c:v>0:9:679</c:v>
                </c:pt>
                <c:pt idx="458">
                  <c:v>0:9:702</c:v>
                </c:pt>
                <c:pt idx="459">
                  <c:v>0:9:719</c:v>
                </c:pt>
                <c:pt idx="460">
                  <c:v>0:9:741</c:v>
                </c:pt>
                <c:pt idx="461">
                  <c:v>0:9:762</c:v>
                </c:pt>
                <c:pt idx="462">
                  <c:v>0:9:777</c:v>
                </c:pt>
                <c:pt idx="463">
                  <c:v>0:9:805</c:v>
                </c:pt>
                <c:pt idx="464">
                  <c:v>0:9:816</c:v>
                </c:pt>
                <c:pt idx="465">
                  <c:v>0:9:840</c:v>
                </c:pt>
                <c:pt idx="466">
                  <c:v>0:9:866</c:v>
                </c:pt>
                <c:pt idx="467">
                  <c:v>0:9:878</c:v>
                </c:pt>
                <c:pt idx="468">
                  <c:v>0:9:898</c:v>
                </c:pt>
                <c:pt idx="469">
                  <c:v>0:9:912</c:v>
                </c:pt>
                <c:pt idx="470">
                  <c:v>0:9:933</c:v>
                </c:pt>
                <c:pt idx="471">
                  <c:v>0:9:949</c:v>
                </c:pt>
                <c:pt idx="472">
                  <c:v>0:9:970</c:v>
                </c:pt>
                <c:pt idx="473">
                  <c:v>0:9:981</c:v>
                </c:pt>
                <c:pt idx="474">
                  <c:v>0:9:993</c:v>
                </c:pt>
                <c:pt idx="475">
                  <c:v>0:10:3</c:v>
                </c:pt>
                <c:pt idx="476">
                  <c:v>0:10:10</c:v>
                </c:pt>
                <c:pt idx="477">
                  <c:v>0:10:46</c:v>
                </c:pt>
                <c:pt idx="478">
                  <c:v>0:10:88</c:v>
                </c:pt>
                <c:pt idx="479">
                  <c:v>0:10:126</c:v>
                </c:pt>
                <c:pt idx="480">
                  <c:v>0:10:157</c:v>
                </c:pt>
                <c:pt idx="481">
                  <c:v>0:10:204</c:v>
                </c:pt>
                <c:pt idx="482">
                  <c:v>0:10:238</c:v>
                </c:pt>
                <c:pt idx="483">
                  <c:v>0:10:270</c:v>
                </c:pt>
                <c:pt idx="484">
                  <c:v>0:10:298</c:v>
                </c:pt>
                <c:pt idx="485">
                  <c:v>0:10:322</c:v>
                </c:pt>
                <c:pt idx="486">
                  <c:v>0:10:347</c:v>
                </c:pt>
                <c:pt idx="487">
                  <c:v>0:10:380</c:v>
                </c:pt>
                <c:pt idx="488">
                  <c:v>0:10:401</c:v>
                </c:pt>
                <c:pt idx="489">
                  <c:v>0:10:414</c:v>
                </c:pt>
                <c:pt idx="490">
                  <c:v>0:10:443</c:v>
                </c:pt>
                <c:pt idx="491">
                  <c:v>0:10:469</c:v>
                </c:pt>
                <c:pt idx="492">
                  <c:v>0:10:483</c:v>
                </c:pt>
                <c:pt idx="493">
                  <c:v>0:10:508</c:v>
                </c:pt>
                <c:pt idx="494">
                  <c:v>0:10:541</c:v>
                </c:pt>
                <c:pt idx="495">
                  <c:v>0:10:563</c:v>
                </c:pt>
                <c:pt idx="496">
                  <c:v>0:10:575</c:v>
                </c:pt>
                <c:pt idx="497">
                  <c:v>0:10:601</c:v>
                </c:pt>
                <c:pt idx="498">
                  <c:v>0:10:614</c:v>
                </c:pt>
                <c:pt idx="499">
                  <c:v>0:10:638</c:v>
                </c:pt>
                <c:pt idx="500">
                  <c:v>0:10:649</c:v>
                </c:pt>
                <c:pt idx="501">
                  <c:v>0:10:673</c:v>
                </c:pt>
                <c:pt idx="502">
                  <c:v>0:10:695</c:v>
                </c:pt>
                <c:pt idx="503">
                  <c:v>0:10:707</c:v>
                </c:pt>
                <c:pt idx="504">
                  <c:v>0:10:720</c:v>
                </c:pt>
                <c:pt idx="505">
                  <c:v>0:10:731</c:v>
                </c:pt>
                <c:pt idx="506">
                  <c:v>0:10:739</c:v>
                </c:pt>
                <c:pt idx="507">
                  <c:v>0:10:764</c:v>
                </c:pt>
                <c:pt idx="508">
                  <c:v>0:10:778</c:v>
                </c:pt>
                <c:pt idx="509">
                  <c:v>0:10:802</c:v>
                </c:pt>
                <c:pt idx="510">
                  <c:v>0:10:815</c:v>
                </c:pt>
                <c:pt idx="511">
                  <c:v>0:10:836</c:v>
                </c:pt>
                <c:pt idx="512">
                  <c:v>0:10:842</c:v>
                </c:pt>
                <c:pt idx="513">
                  <c:v>0:10:861</c:v>
                </c:pt>
                <c:pt idx="514">
                  <c:v>0:10:877</c:v>
                </c:pt>
                <c:pt idx="515">
                  <c:v>0:10:904</c:v>
                </c:pt>
                <c:pt idx="516">
                  <c:v>0:10:923</c:v>
                </c:pt>
                <c:pt idx="517">
                  <c:v>0:10:948</c:v>
                </c:pt>
                <c:pt idx="518">
                  <c:v>0:10:979</c:v>
                </c:pt>
                <c:pt idx="519">
                  <c:v>0:11:0</c:v>
                </c:pt>
                <c:pt idx="520">
                  <c:v>0:11:11</c:v>
                </c:pt>
                <c:pt idx="521">
                  <c:v>0:11:42</c:v>
                </c:pt>
                <c:pt idx="522">
                  <c:v>0:11:69</c:v>
                </c:pt>
                <c:pt idx="523">
                  <c:v>0:11:83</c:v>
                </c:pt>
                <c:pt idx="524">
                  <c:v>0:11:104</c:v>
                </c:pt>
                <c:pt idx="525">
                  <c:v>0:11:119</c:v>
                </c:pt>
                <c:pt idx="526">
                  <c:v>0:11:143</c:v>
                </c:pt>
                <c:pt idx="527">
                  <c:v>0:11:162</c:v>
                </c:pt>
                <c:pt idx="528">
                  <c:v>0:11:173</c:v>
                </c:pt>
                <c:pt idx="529">
                  <c:v>0:11:197</c:v>
                </c:pt>
                <c:pt idx="530">
                  <c:v>0:11:208</c:v>
                </c:pt>
                <c:pt idx="531">
                  <c:v>0:11:231</c:v>
                </c:pt>
                <c:pt idx="532">
                  <c:v>0:11:244</c:v>
                </c:pt>
                <c:pt idx="533">
                  <c:v>0:11:277</c:v>
                </c:pt>
                <c:pt idx="534">
                  <c:v>0:11:303</c:v>
                </c:pt>
                <c:pt idx="535">
                  <c:v>0:11:320</c:v>
                </c:pt>
                <c:pt idx="536">
                  <c:v>0:11:343</c:v>
                </c:pt>
                <c:pt idx="537">
                  <c:v>0:11:364</c:v>
                </c:pt>
                <c:pt idx="538">
                  <c:v>0:11:374</c:v>
                </c:pt>
                <c:pt idx="539">
                  <c:v>0:11:398</c:v>
                </c:pt>
                <c:pt idx="540">
                  <c:v>0:11:410</c:v>
                </c:pt>
                <c:pt idx="541">
                  <c:v>0:11:439</c:v>
                </c:pt>
                <c:pt idx="542">
                  <c:v>0:11:465</c:v>
                </c:pt>
                <c:pt idx="543">
                  <c:v>0:11:480</c:v>
                </c:pt>
                <c:pt idx="544">
                  <c:v>0:11:501</c:v>
                </c:pt>
                <c:pt idx="545">
                  <c:v>0:11:520</c:v>
                </c:pt>
                <c:pt idx="546">
                  <c:v>0:11:540</c:v>
                </c:pt>
                <c:pt idx="547">
                  <c:v>0:11:558</c:v>
                </c:pt>
                <c:pt idx="548">
                  <c:v>0:11:567</c:v>
                </c:pt>
                <c:pt idx="549">
                  <c:v>0:11:574</c:v>
                </c:pt>
                <c:pt idx="550">
                  <c:v>0:11:602</c:v>
                </c:pt>
                <c:pt idx="551">
                  <c:v>0:11:614</c:v>
                </c:pt>
                <c:pt idx="552">
                  <c:v>0:11:639</c:v>
                </c:pt>
                <c:pt idx="553">
                  <c:v>0:11:666</c:v>
                </c:pt>
                <c:pt idx="554">
                  <c:v>0:11:681</c:v>
                </c:pt>
                <c:pt idx="555">
                  <c:v>0:11:706</c:v>
                </c:pt>
                <c:pt idx="556">
                  <c:v>0:11:726</c:v>
                </c:pt>
                <c:pt idx="557">
                  <c:v>0:11:739</c:v>
                </c:pt>
                <c:pt idx="558">
                  <c:v>0:11:751</c:v>
                </c:pt>
                <c:pt idx="559">
                  <c:v>0:11:760</c:v>
                </c:pt>
                <c:pt idx="560">
                  <c:v>0:11:769</c:v>
                </c:pt>
                <c:pt idx="561">
                  <c:v>0:11:775</c:v>
                </c:pt>
                <c:pt idx="562">
                  <c:v>0:11:798</c:v>
                </c:pt>
                <c:pt idx="563">
                  <c:v>0:11:818</c:v>
                </c:pt>
                <c:pt idx="564">
                  <c:v>0:11:841</c:v>
                </c:pt>
                <c:pt idx="565">
                  <c:v>0:11:868</c:v>
                </c:pt>
                <c:pt idx="566">
                  <c:v>0:11:877</c:v>
                </c:pt>
                <c:pt idx="567">
                  <c:v>0:11:902</c:v>
                </c:pt>
                <c:pt idx="568">
                  <c:v>0:11:918</c:v>
                </c:pt>
                <c:pt idx="569">
                  <c:v>0:11:944</c:v>
                </c:pt>
                <c:pt idx="570">
                  <c:v>0:11:981</c:v>
                </c:pt>
                <c:pt idx="571">
                  <c:v>0:12:11</c:v>
                </c:pt>
                <c:pt idx="572">
                  <c:v>0:12:53</c:v>
                </c:pt>
                <c:pt idx="573">
                  <c:v>0:12:85</c:v>
                </c:pt>
                <c:pt idx="574">
                  <c:v>0:12:127</c:v>
                </c:pt>
                <c:pt idx="575">
                  <c:v>0:12:166</c:v>
                </c:pt>
                <c:pt idx="576">
                  <c:v>0:12:196</c:v>
                </c:pt>
                <c:pt idx="577">
                  <c:v>0:12:222</c:v>
                </c:pt>
                <c:pt idx="578">
                  <c:v>0:12:252</c:v>
                </c:pt>
                <c:pt idx="579">
                  <c:v>0:12:282</c:v>
                </c:pt>
                <c:pt idx="580">
                  <c:v>0:12:310</c:v>
                </c:pt>
                <c:pt idx="581">
                  <c:v>0:12:333</c:v>
                </c:pt>
                <c:pt idx="582">
                  <c:v>0:12:350</c:v>
                </c:pt>
                <c:pt idx="583">
                  <c:v>0:12:370</c:v>
                </c:pt>
                <c:pt idx="584">
                  <c:v>0:12:378</c:v>
                </c:pt>
                <c:pt idx="585">
                  <c:v>0:12:393</c:v>
                </c:pt>
                <c:pt idx="586">
                  <c:v>0:12:402</c:v>
                </c:pt>
                <c:pt idx="587">
                  <c:v>0:12:411</c:v>
                </c:pt>
                <c:pt idx="588">
                  <c:v>0:12:436</c:v>
                </c:pt>
                <c:pt idx="589">
                  <c:v>0:12:454</c:v>
                </c:pt>
                <c:pt idx="590">
                  <c:v>0:12:483</c:v>
                </c:pt>
                <c:pt idx="591">
                  <c:v>0:12:511</c:v>
                </c:pt>
                <c:pt idx="592">
                  <c:v>0:12:538</c:v>
                </c:pt>
                <c:pt idx="593">
                  <c:v>0:12:555</c:v>
                </c:pt>
                <c:pt idx="594">
                  <c:v>0:12:581</c:v>
                </c:pt>
                <c:pt idx="595">
                  <c:v>0:12:611</c:v>
                </c:pt>
                <c:pt idx="596">
                  <c:v>0:12:645</c:v>
                </c:pt>
                <c:pt idx="597">
                  <c:v>0:12:672</c:v>
                </c:pt>
                <c:pt idx="598">
                  <c:v>0:12:684</c:v>
                </c:pt>
                <c:pt idx="599">
                  <c:v>0:12:707</c:v>
                </c:pt>
                <c:pt idx="600">
                  <c:v>0:12:729</c:v>
                </c:pt>
                <c:pt idx="601">
                  <c:v>0:12:743</c:v>
                </c:pt>
                <c:pt idx="602">
                  <c:v>0:12:769</c:v>
                </c:pt>
                <c:pt idx="603">
                  <c:v>0:12:781</c:v>
                </c:pt>
                <c:pt idx="604">
                  <c:v>0:12:809</c:v>
                </c:pt>
                <c:pt idx="605">
                  <c:v>0:12:836</c:v>
                </c:pt>
                <c:pt idx="606">
                  <c:v>0:12:847</c:v>
                </c:pt>
                <c:pt idx="607">
                  <c:v>0:12:876</c:v>
                </c:pt>
                <c:pt idx="608">
                  <c:v>0:12:905</c:v>
                </c:pt>
                <c:pt idx="609">
                  <c:v>0:12:920</c:v>
                </c:pt>
                <c:pt idx="610">
                  <c:v>0:12:947</c:v>
                </c:pt>
                <c:pt idx="611">
                  <c:v>0:12:967</c:v>
                </c:pt>
                <c:pt idx="612">
                  <c:v>0:12:982</c:v>
                </c:pt>
                <c:pt idx="613">
                  <c:v>0:13:6</c:v>
                </c:pt>
                <c:pt idx="614">
                  <c:v>0:13:38</c:v>
                </c:pt>
                <c:pt idx="615">
                  <c:v>0:13:51</c:v>
                </c:pt>
                <c:pt idx="616">
                  <c:v>0:13:78</c:v>
                </c:pt>
                <c:pt idx="617">
                  <c:v>0:13:103</c:v>
                </c:pt>
                <c:pt idx="618">
                  <c:v>0:13:117</c:v>
                </c:pt>
                <c:pt idx="619">
                  <c:v>0:13:143</c:v>
                </c:pt>
                <c:pt idx="620">
                  <c:v>0:13:165</c:v>
                </c:pt>
                <c:pt idx="621">
                  <c:v>0:13:179</c:v>
                </c:pt>
                <c:pt idx="622">
                  <c:v>0:13:206</c:v>
                </c:pt>
                <c:pt idx="623">
                  <c:v>0:13:235</c:v>
                </c:pt>
                <c:pt idx="624">
                  <c:v>0:13:250</c:v>
                </c:pt>
                <c:pt idx="625">
                  <c:v>0:13:279</c:v>
                </c:pt>
                <c:pt idx="626">
                  <c:v>0:13:304</c:v>
                </c:pt>
                <c:pt idx="627">
                  <c:v>0:13:320</c:v>
                </c:pt>
                <c:pt idx="628">
                  <c:v>0:13:343</c:v>
                </c:pt>
                <c:pt idx="629">
                  <c:v>0:13:367</c:v>
                </c:pt>
                <c:pt idx="630">
                  <c:v>0:13:378</c:v>
                </c:pt>
                <c:pt idx="631">
                  <c:v>0:13:406</c:v>
                </c:pt>
                <c:pt idx="632">
                  <c:v>0:13:433</c:v>
                </c:pt>
                <c:pt idx="633">
                  <c:v>0:13:450</c:v>
                </c:pt>
                <c:pt idx="634">
                  <c:v>0:13:479</c:v>
                </c:pt>
                <c:pt idx="635">
                  <c:v>0:13:508</c:v>
                </c:pt>
                <c:pt idx="636">
                  <c:v>0:13:530</c:v>
                </c:pt>
                <c:pt idx="637">
                  <c:v>0:13:541</c:v>
                </c:pt>
                <c:pt idx="638">
                  <c:v>0:13:564</c:v>
                </c:pt>
                <c:pt idx="639">
                  <c:v>0:13:579</c:v>
                </c:pt>
                <c:pt idx="640">
                  <c:v>0:13:604</c:v>
                </c:pt>
                <c:pt idx="641">
                  <c:v>0:13:617</c:v>
                </c:pt>
                <c:pt idx="642">
                  <c:v>0:13:642</c:v>
                </c:pt>
                <c:pt idx="643">
                  <c:v>0:13:662</c:v>
                </c:pt>
                <c:pt idx="644">
                  <c:v>0:13:679</c:v>
                </c:pt>
                <c:pt idx="645">
                  <c:v>0:13:708</c:v>
                </c:pt>
                <c:pt idx="646">
                  <c:v>0:13:735</c:v>
                </c:pt>
                <c:pt idx="647">
                  <c:v>0:13:748</c:v>
                </c:pt>
                <c:pt idx="648">
                  <c:v>0:13:778</c:v>
                </c:pt>
                <c:pt idx="649">
                  <c:v>0:13:829</c:v>
                </c:pt>
                <c:pt idx="650">
                  <c:v>0:13:913</c:v>
                </c:pt>
                <c:pt idx="651">
                  <c:v>0:14:12</c:v>
                </c:pt>
                <c:pt idx="652">
                  <c:v>0:14:93</c:v>
                </c:pt>
                <c:pt idx="653">
                  <c:v>0:14:179</c:v>
                </c:pt>
                <c:pt idx="654">
                  <c:v>0:14:203</c:v>
                </c:pt>
                <c:pt idx="655">
                  <c:v>0:14:216</c:v>
                </c:pt>
                <c:pt idx="656">
                  <c:v>0:14:235</c:v>
                </c:pt>
                <c:pt idx="657">
                  <c:v>0:14:247</c:v>
                </c:pt>
                <c:pt idx="658">
                  <c:v>0:14:264</c:v>
                </c:pt>
                <c:pt idx="659">
                  <c:v>0:14:276</c:v>
                </c:pt>
                <c:pt idx="660">
                  <c:v>0:14:293</c:v>
                </c:pt>
                <c:pt idx="661">
                  <c:v>0:14:305</c:v>
                </c:pt>
                <c:pt idx="662">
                  <c:v>0:14:315</c:v>
                </c:pt>
                <c:pt idx="663">
                  <c:v>0:14:336</c:v>
                </c:pt>
                <c:pt idx="664">
                  <c:v>0:14:349</c:v>
                </c:pt>
                <c:pt idx="665">
                  <c:v>0:14:365</c:v>
                </c:pt>
                <c:pt idx="666">
                  <c:v>0:14:375</c:v>
                </c:pt>
                <c:pt idx="667">
                  <c:v>0:14:391</c:v>
                </c:pt>
                <c:pt idx="668">
                  <c:v>0:14:405</c:v>
                </c:pt>
                <c:pt idx="669">
                  <c:v>0:14:411</c:v>
                </c:pt>
                <c:pt idx="670">
                  <c:v>0:14:426</c:v>
                </c:pt>
                <c:pt idx="671">
                  <c:v>0:14:439</c:v>
                </c:pt>
                <c:pt idx="672">
                  <c:v>0:14:455</c:v>
                </c:pt>
                <c:pt idx="673">
                  <c:v>0:14:468</c:v>
                </c:pt>
                <c:pt idx="674">
                  <c:v>0:14:476</c:v>
                </c:pt>
                <c:pt idx="675">
                  <c:v>0:14:495</c:v>
                </c:pt>
                <c:pt idx="676">
                  <c:v>0:14:506</c:v>
                </c:pt>
                <c:pt idx="677">
                  <c:v>0:14:525</c:v>
                </c:pt>
                <c:pt idx="678">
                  <c:v>0:14:537</c:v>
                </c:pt>
                <c:pt idx="679">
                  <c:v>0:14:546</c:v>
                </c:pt>
                <c:pt idx="680">
                  <c:v>0:14:563</c:v>
                </c:pt>
                <c:pt idx="681">
                  <c:v>0:14:577</c:v>
                </c:pt>
                <c:pt idx="682">
                  <c:v>0:14:592</c:v>
                </c:pt>
                <c:pt idx="683">
                  <c:v>0:14:605</c:v>
                </c:pt>
                <c:pt idx="684">
                  <c:v>0:14:613</c:v>
                </c:pt>
                <c:pt idx="685">
                  <c:v>0:14:627</c:v>
                </c:pt>
                <c:pt idx="686">
                  <c:v>0:14:640</c:v>
                </c:pt>
                <c:pt idx="687">
                  <c:v>0:14:657</c:v>
                </c:pt>
                <c:pt idx="688">
                  <c:v>0:14:669</c:v>
                </c:pt>
                <c:pt idx="689">
                  <c:v>0:14:679</c:v>
                </c:pt>
                <c:pt idx="690">
                  <c:v>0:14:697</c:v>
                </c:pt>
                <c:pt idx="691">
                  <c:v>0:14:711</c:v>
                </c:pt>
                <c:pt idx="692">
                  <c:v>0:14:728</c:v>
                </c:pt>
                <c:pt idx="693">
                  <c:v>0:14:741</c:v>
                </c:pt>
                <c:pt idx="694">
                  <c:v>0:14:755</c:v>
                </c:pt>
                <c:pt idx="695">
                  <c:v>0:14:771</c:v>
                </c:pt>
                <c:pt idx="696">
                  <c:v>0:14:779</c:v>
                </c:pt>
                <c:pt idx="697">
                  <c:v>0:14:793</c:v>
                </c:pt>
                <c:pt idx="698">
                  <c:v>0:14:807</c:v>
                </c:pt>
                <c:pt idx="699">
                  <c:v>0:14:822</c:v>
                </c:pt>
                <c:pt idx="700">
                  <c:v>0:14:835</c:v>
                </c:pt>
                <c:pt idx="701">
                  <c:v>0:14:846</c:v>
                </c:pt>
                <c:pt idx="702">
                  <c:v>0:14:863</c:v>
                </c:pt>
                <c:pt idx="703">
                  <c:v>0:14:876</c:v>
                </c:pt>
                <c:pt idx="704">
                  <c:v>0:14:893</c:v>
                </c:pt>
                <c:pt idx="705">
                  <c:v>0:14:901</c:v>
                </c:pt>
                <c:pt idx="706">
                  <c:v>0:14:910</c:v>
                </c:pt>
                <c:pt idx="707">
                  <c:v>0:14:928</c:v>
                </c:pt>
                <c:pt idx="708">
                  <c:v>0:14:942</c:v>
                </c:pt>
                <c:pt idx="709">
                  <c:v>0:14:957</c:v>
                </c:pt>
                <c:pt idx="710">
                  <c:v>0:14:971</c:v>
                </c:pt>
                <c:pt idx="711">
                  <c:v>0:14:979</c:v>
                </c:pt>
                <c:pt idx="712">
                  <c:v>0:14:993</c:v>
                </c:pt>
                <c:pt idx="713">
                  <c:v>0:15:7</c:v>
                </c:pt>
                <c:pt idx="714">
                  <c:v>0:15:25</c:v>
                </c:pt>
                <c:pt idx="715">
                  <c:v>0:15:36</c:v>
                </c:pt>
                <c:pt idx="716">
                  <c:v>0:15:48</c:v>
                </c:pt>
                <c:pt idx="717">
                  <c:v>0:15:65</c:v>
                </c:pt>
                <c:pt idx="718">
                  <c:v>0:15:78</c:v>
                </c:pt>
                <c:pt idx="719">
                  <c:v>0:15:95</c:v>
                </c:pt>
                <c:pt idx="720">
                  <c:v>0:15:108</c:v>
                </c:pt>
                <c:pt idx="721">
                  <c:v>0:15:125</c:v>
                </c:pt>
                <c:pt idx="722">
                  <c:v>0:15:132</c:v>
                </c:pt>
                <c:pt idx="723">
                  <c:v>0:15:144</c:v>
                </c:pt>
                <c:pt idx="724">
                  <c:v>0:15:157</c:v>
                </c:pt>
                <c:pt idx="725">
                  <c:v>0:15:174</c:v>
                </c:pt>
                <c:pt idx="726">
                  <c:v>0:15:190</c:v>
                </c:pt>
                <c:pt idx="727">
                  <c:v>0:15:206</c:v>
                </c:pt>
                <c:pt idx="728">
                  <c:v>0:15:219</c:v>
                </c:pt>
                <c:pt idx="729">
                  <c:v>0:15:229</c:v>
                </c:pt>
                <c:pt idx="730">
                  <c:v>0:15:237</c:v>
                </c:pt>
                <c:pt idx="731">
                  <c:v>0:15:247</c:v>
                </c:pt>
                <c:pt idx="732">
                  <c:v>0:15:261</c:v>
                </c:pt>
                <c:pt idx="733">
                  <c:v>0:15:272</c:v>
                </c:pt>
                <c:pt idx="734">
                  <c:v>0:15:285</c:v>
                </c:pt>
                <c:pt idx="735">
                  <c:v>0:15:304</c:v>
                </c:pt>
                <c:pt idx="736">
                  <c:v>0:15:317</c:v>
                </c:pt>
                <c:pt idx="737">
                  <c:v>0:15:336</c:v>
                </c:pt>
                <c:pt idx="738">
                  <c:v>0:15:347</c:v>
                </c:pt>
                <c:pt idx="739">
                  <c:v>0:15:367</c:v>
                </c:pt>
                <c:pt idx="740">
                  <c:v>0:15:376</c:v>
                </c:pt>
                <c:pt idx="741">
                  <c:v>0:15:405</c:v>
                </c:pt>
                <c:pt idx="742">
                  <c:v>0:15:414</c:v>
                </c:pt>
                <c:pt idx="743">
                  <c:v>0:15:449</c:v>
                </c:pt>
                <c:pt idx="744">
                  <c:v>0:15:486</c:v>
                </c:pt>
                <c:pt idx="745">
                  <c:v>0:15:507</c:v>
                </c:pt>
                <c:pt idx="746">
                  <c:v>0:15:523</c:v>
                </c:pt>
                <c:pt idx="747">
                  <c:v>0:15:534</c:v>
                </c:pt>
                <c:pt idx="748">
                  <c:v>0:15:544</c:v>
                </c:pt>
                <c:pt idx="749">
                  <c:v>0:15:568</c:v>
                </c:pt>
                <c:pt idx="750">
                  <c:v>0:15:580</c:v>
                </c:pt>
                <c:pt idx="751">
                  <c:v>0:15:598</c:v>
                </c:pt>
                <c:pt idx="752">
                  <c:v>0:15:609</c:v>
                </c:pt>
                <c:pt idx="753">
                  <c:v>0:15:630</c:v>
                </c:pt>
                <c:pt idx="754">
                  <c:v>0:15:641</c:v>
                </c:pt>
                <c:pt idx="755">
                  <c:v>0:15:665</c:v>
                </c:pt>
                <c:pt idx="756">
                  <c:v>0:15:676</c:v>
                </c:pt>
                <c:pt idx="757">
                  <c:v>0:15:686</c:v>
                </c:pt>
                <c:pt idx="758">
                  <c:v>0:15:695</c:v>
                </c:pt>
                <c:pt idx="759">
                  <c:v>0:15:704</c:v>
                </c:pt>
                <c:pt idx="760">
                  <c:v>0:15:711</c:v>
                </c:pt>
                <c:pt idx="761">
                  <c:v>0:15:785</c:v>
                </c:pt>
                <c:pt idx="762">
                  <c:v>0:15:812</c:v>
                </c:pt>
                <c:pt idx="763">
                  <c:v>0:15:841</c:v>
                </c:pt>
                <c:pt idx="764">
                  <c:v>0:15:869</c:v>
                </c:pt>
                <c:pt idx="765">
                  <c:v>0:15:889</c:v>
                </c:pt>
                <c:pt idx="766">
                  <c:v>0:15:921</c:v>
                </c:pt>
                <c:pt idx="767">
                  <c:v>0:15:946</c:v>
                </c:pt>
                <c:pt idx="768">
                  <c:v>0:15:974</c:v>
                </c:pt>
                <c:pt idx="769">
                  <c:v>0:16:1</c:v>
                </c:pt>
                <c:pt idx="770">
                  <c:v>0:16:18</c:v>
                </c:pt>
                <c:pt idx="771">
                  <c:v>0:16:45</c:v>
                </c:pt>
                <c:pt idx="772">
                  <c:v>0:16:70</c:v>
                </c:pt>
                <c:pt idx="773">
                  <c:v>0:16:84</c:v>
                </c:pt>
                <c:pt idx="774">
                  <c:v>0:16:110</c:v>
                </c:pt>
                <c:pt idx="775">
                  <c:v>0:16:128</c:v>
                </c:pt>
                <c:pt idx="776">
                  <c:v>0:16:138</c:v>
                </c:pt>
                <c:pt idx="777">
                  <c:v>0:16:147</c:v>
                </c:pt>
                <c:pt idx="778">
                  <c:v>0:16:174</c:v>
                </c:pt>
                <c:pt idx="779">
                  <c:v>0:16:199</c:v>
                </c:pt>
                <c:pt idx="780">
                  <c:v>0:16:214</c:v>
                </c:pt>
                <c:pt idx="781">
                  <c:v>0:16:236</c:v>
                </c:pt>
                <c:pt idx="782">
                  <c:v>0:16:249</c:v>
                </c:pt>
                <c:pt idx="783">
                  <c:v>0:16:268</c:v>
                </c:pt>
                <c:pt idx="784">
                  <c:v>0:16:282</c:v>
                </c:pt>
                <c:pt idx="785">
                  <c:v>0:16:305</c:v>
                </c:pt>
                <c:pt idx="786">
                  <c:v>0:16:315</c:v>
                </c:pt>
                <c:pt idx="787">
                  <c:v>0:16:327</c:v>
                </c:pt>
                <c:pt idx="788">
                  <c:v>0:16:339</c:v>
                </c:pt>
                <c:pt idx="789">
                  <c:v>0:16:363</c:v>
                </c:pt>
                <c:pt idx="790">
                  <c:v>0:16:375</c:v>
                </c:pt>
                <c:pt idx="791">
                  <c:v>0:16:397</c:v>
                </c:pt>
                <c:pt idx="792">
                  <c:v>0:16:412</c:v>
                </c:pt>
                <c:pt idx="793">
                  <c:v>0:16:438</c:v>
                </c:pt>
                <c:pt idx="794">
                  <c:v>0:16:450</c:v>
                </c:pt>
                <c:pt idx="795">
                  <c:v>0:16:472</c:v>
                </c:pt>
                <c:pt idx="796">
                  <c:v>0:16:484</c:v>
                </c:pt>
                <c:pt idx="797">
                  <c:v>0:16:512</c:v>
                </c:pt>
                <c:pt idx="798">
                  <c:v>0:16:532</c:v>
                </c:pt>
                <c:pt idx="799">
                  <c:v>0:16:547</c:v>
                </c:pt>
                <c:pt idx="800">
                  <c:v>0:16:571</c:v>
                </c:pt>
                <c:pt idx="801">
                  <c:v>0:16:583</c:v>
                </c:pt>
                <c:pt idx="802">
                  <c:v>0:16:608</c:v>
                </c:pt>
                <c:pt idx="803">
                  <c:v>0:16:634</c:v>
                </c:pt>
                <c:pt idx="804">
                  <c:v>0:16:649</c:v>
                </c:pt>
                <c:pt idx="805">
                  <c:v>0:16:674</c:v>
                </c:pt>
                <c:pt idx="806">
                  <c:v>0:16:692</c:v>
                </c:pt>
                <c:pt idx="807">
                  <c:v>0:16:702</c:v>
                </c:pt>
                <c:pt idx="808">
                  <c:v>0:16:709</c:v>
                </c:pt>
                <c:pt idx="809">
                  <c:v>0:16:735</c:v>
                </c:pt>
                <c:pt idx="810">
                  <c:v>0:16:746</c:v>
                </c:pt>
                <c:pt idx="811">
                  <c:v>0:16:775</c:v>
                </c:pt>
                <c:pt idx="812">
                  <c:v>0:16:801</c:v>
                </c:pt>
                <c:pt idx="813">
                  <c:v>0:16:814</c:v>
                </c:pt>
                <c:pt idx="814">
                  <c:v>0:16:840</c:v>
                </c:pt>
                <c:pt idx="815">
                  <c:v>0:16:865</c:v>
                </c:pt>
                <c:pt idx="816">
                  <c:v>0:16:880</c:v>
                </c:pt>
                <c:pt idx="817">
                  <c:v>0:16:908</c:v>
                </c:pt>
                <c:pt idx="818">
                  <c:v>0:16:926</c:v>
                </c:pt>
                <c:pt idx="819">
                  <c:v>0:16:937</c:v>
                </c:pt>
                <c:pt idx="820">
                  <c:v>0:16:945</c:v>
                </c:pt>
                <c:pt idx="821">
                  <c:v>0:16:973</c:v>
                </c:pt>
                <c:pt idx="822">
                  <c:v>0:16:998</c:v>
                </c:pt>
                <c:pt idx="823">
                  <c:v>0:17:11</c:v>
                </c:pt>
                <c:pt idx="824">
                  <c:v>0:17:32</c:v>
                </c:pt>
                <c:pt idx="825">
                  <c:v>0:17:46</c:v>
                </c:pt>
                <c:pt idx="826">
                  <c:v>0:17:69</c:v>
                </c:pt>
                <c:pt idx="827">
                  <c:v>0:17:85</c:v>
                </c:pt>
                <c:pt idx="828">
                  <c:v>0:17:104</c:v>
                </c:pt>
                <c:pt idx="829">
                  <c:v>0:17:123</c:v>
                </c:pt>
                <c:pt idx="830">
                  <c:v>0:17:150</c:v>
                </c:pt>
                <c:pt idx="831">
                  <c:v>0:17:171</c:v>
                </c:pt>
                <c:pt idx="832">
                  <c:v>0:17:186</c:v>
                </c:pt>
                <c:pt idx="833">
                  <c:v>0:17:210</c:v>
                </c:pt>
                <c:pt idx="834">
                  <c:v>0:17:238</c:v>
                </c:pt>
                <c:pt idx="835">
                  <c:v>0:17:252</c:v>
                </c:pt>
                <c:pt idx="836">
                  <c:v>0:17:272</c:v>
                </c:pt>
                <c:pt idx="837">
                  <c:v>0:17:286</c:v>
                </c:pt>
                <c:pt idx="838">
                  <c:v>0:17:314</c:v>
                </c:pt>
                <c:pt idx="839">
                  <c:v>0:17:333</c:v>
                </c:pt>
                <c:pt idx="840">
                  <c:v>0:17:343</c:v>
                </c:pt>
                <c:pt idx="841">
                  <c:v>0:17:369</c:v>
                </c:pt>
                <c:pt idx="842">
                  <c:v>0:17:386</c:v>
                </c:pt>
                <c:pt idx="843">
                  <c:v>0:17:412</c:v>
                </c:pt>
                <c:pt idx="844">
                  <c:v>0:17:437</c:v>
                </c:pt>
                <c:pt idx="845">
                  <c:v>0:17:453</c:v>
                </c:pt>
                <c:pt idx="846">
                  <c:v>0:17:478</c:v>
                </c:pt>
                <c:pt idx="847">
                  <c:v>0:17:506</c:v>
                </c:pt>
                <c:pt idx="848">
                  <c:v>0:17:528</c:v>
                </c:pt>
                <c:pt idx="849">
                  <c:v>0:17:539</c:v>
                </c:pt>
                <c:pt idx="850">
                  <c:v>0:17:566</c:v>
                </c:pt>
                <c:pt idx="851">
                  <c:v>0:17:579</c:v>
                </c:pt>
                <c:pt idx="852">
                  <c:v>0:17:609</c:v>
                </c:pt>
                <c:pt idx="853">
                  <c:v>0:17:637</c:v>
                </c:pt>
                <c:pt idx="854">
                  <c:v>0:17:652</c:v>
                </c:pt>
                <c:pt idx="855">
                  <c:v>0:17:673</c:v>
                </c:pt>
                <c:pt idx="856">
                  <c:v>0:17:694</c:v>
                </c:pt>
                <c:pt idx="857">
                  <c:v>0:17:705</c:v>
                </c:pt>
                <c:pt idx="858">
                  <c:v>0:17:712</c:v>
                </c:pt>
                <c:pt idx="859">
                  <c:v>0:17:736</c:v>
                </c:pt>
                <c:pt idx="860">
                  <c:v>0:17:752</c:v>
                </c:pt>
                <c:pt idx="861">
                  <c:v>0:17:775</c:v>
                </c:pt>
                <c:pt idx="862">
                  <c:v>0:17:801</c:v>
                </c:pt>
                <c:pt idx="863">
                  <c:v>0:17:816</c:v>
                </c:pt>
                <c:pt idx="864">
                  <c:v>0:17:836</c:v>
                </c:pt>
                <c:pt idx="865">
                  <c:v>0:17:852</c:v>
                </c:pt>
                <c:pt idx="866">
                  <c:v>0:17:873</c:v>
                </c:pt>
                <c:pt idx="867">
                  <c:v>0:17:895</c:v>
                </c:pt>
                <c:pt idx="868">
                  <c:v>0:17:907</c:v>
                </c:pt>
                <c:pt idx="869">
                  <c:v>0:17:931</c:v>
                </c:pt>
                <c:pt idx="870">
                  <c:v>0:17:946</c:v>
                </c:pt>
                <c:pt idx="871">
                  <c:v>0:17:970</c:v>
                </c:pt>
                <c:pt idx="872">
                  <c:v>0:17:982</c:v>
                </c:pt>
                <c:pt idx="873">
                  <c:v>0:18:11</c:v>
                </c:pt>
                <c:pt idx="874">
                  <c:v>0:18:36</c:v>
                </c:pt>
                <c:pt idx="875">
                  <c:v>0:18:52</c:v>
                </c:pt>
                <c:pt idx="876">
                  <c:v>0:18:77</c:v>
                </c:pt>
                <c:pt idx="877">
                  <c:v>0:18:104</c:v>
                </c:pt>
                <c:pt idx="878">
                  <c:v>0:18:121</c:v>
                </c:pt>
                <c:pt idx="879">
                  <c:v>0:18:152</c:v>
                </c:pt>
                <c:pt idx="880">
                  <c:v>0:18:181</c:v>
                </c:pt>
                <c:pt idx="881">
                  <c:v>0:18:217</c:v>
                </c:pt>
                <c:pt idx="882">
                  <c:v>0:18:253</c:v>
                </c:pt>
                <c:pt idx="883">
                  <c:v>0:18:284</c:v>
                </c:pt>
                <c:pt idx="884">
                  <c:v>0:18:317</c:v>
                </c:pt>
                <c:pt idx="885">
                  <c:v>0:18:340</c:v>
                </c:pt>
                <c:pt idx="886">
                  <c:v>0:18:374</c:v>
                </c:pt>
                <c:pt idx="887">
                  <c:v>0:18:404</c:v>
                </c:pt>
                <c:pt idx="888">
                  <c:v>0:18:421</c:v>
                </c:pt>
                <c:pt idx="889">
                  <c:v>0:18:451</c:v>
                </c:pt>
                <c:pt idx="890">
                  <c:v>0:18:477</c:v>
                </c:pt>
                <c:pt idx="891">
                  <c:v>0:18:497</c:v>
                </c:pt>
                <c:pt idx="892">
                  <c:v>0:18:508</c:v>
                </c:pt>
                <c:pt idx="893">
                  <c:v>0:18:535</c:v>
                </c:pt>
                <c:pt idx="894">
                  <c:v>0:18:548</c:v>
                </c:pt>
                <c:pt idx="895">
                  <c:v>0:18:577</c:v>
                </c:pt>
                <c:pt idx="896">
                  <c:v>0:18:606</c:v>
                </c:pt>
                <c:pt idx="897">
                  <c:v>0:18:631</c:v>
                </c:pt>
                <c:pt idx="898">
                  <c:v>0:18:645</c:v>
                </c:pt>
                <c:pt idx="899">
                  <c:v>0:18:667</c:v>
                </c:pt>
                <c:pt idx="900">
                  <c:v>0:18:678</c:v>
                </c:pt>
                <c:pt idx="901">
                  <c:v>0:18:692</c:v>
                </c:pt>
                <c:pt idx="902">
                  <c:v>0:18:705</c:v>
                </c:pt>
                <c:pt idx="903">
                  <c:v>0:18:712</c:v>
                </c:pt>
                <c:pt idx="904">
                  <c:v>0:18:740</c:v>
                </c:pt>
                <c:pt idx="905">
                  <c:v>0:18:766</c:v>
                </c:pt>
                <c:pt idx="906">
                  <c:v>0:18:774</c:v>
                </c:pt>
                <c:pt idx="907">
                  <c:v>0:18:799</c:v>
                </c:pt>
                <c:pt idx="908">
                  <c:v>0:18:813</c:v>
                </c:pt>
                <c:pt idx="909">
                  <c:v>0:18:835</c:v>
                </c:pt>
                <c:pt idx="910">
                  <c:v>0:18:854</c:v>
                </c:pt>
                <c:pt idx="911">
                  <c:v>0:18:876</c:v>
                </c:pt>
                <c:pt idx="912">
                  <c:v>0:18:896</c:v>
                </c:pt>
                <c:pt idx="913">
                  <c:v>0:18:906</c:v>
                </c:pt>
                <c:pt idx="914">
                  <c:v>0:18:931</c:v>
                </c:pt>
                <c:pt idx="915">
                  <c:v>0:18:945</c:v>
                </c:pt>
                <c:pt idx="916">
                  <c:v>0:18:971</c:v>
                </c:pt>
                <c:pt idx="917">
                  <c:v>0:18:984</c:v>
                </c:pt>
                <c:pt idx="918">
                  <c:v>0:19:10</c:v>
                </c:pt>
                <c:pt idx="919">
                  <c:v>0:19:40</c:v>
                </c:pt>
                <c:pt idx="920">
                  <c:v>0:19:70</c:v>
                </c:pt>
                <c:pt idx="921">
                  <c:v>0:19:84</c:v>
                </c:pt>
                <c:pt idx="922">
                  <c:v>0:19:107</c:v>
                </c:pt>
                <c:pt idx="923">
                  <c:v>0:19:127</c:v>
                </c:pt>
                <c:pt idx="924">
                  <c:v>0:19:143</c:v>
                </c:pt>
                <c:pt idx="925">
                  <c:v>0:19:174</c:v>
                </c:pt>
                <c:pt idx="926">
                  <c:v>0:19:203</c:v>
                </c:pt>
                <c:pt idx="927">
                  <c:v>0:19:218</c:v>
                </c:pt>
                <c:pt idx="928">
                  <c:v>0:19:244</c:v>
                </c:pt>
                <c:pt idx="929">
                  <c:v>0:19:272</c:v>
                </c:pt>
                <c:pt idx="930">
                  <c:v>0:19:288</c:v>
                </c:pt>
                <c:pt idx="931">
                  <c:v>0:19:309</c:v>
                </c:pt>
                <c:pt idx="932">
                  <c:v>0:19:330</c:v>
                </c:pt>
                <c:pt idx="933">
                  <c:v>0:19:336</c:v>
                </c:pt>
                <c:pt idx="934">
                  <c:v>0:19:348</c:v>
                </c:pt>
                <c:pt idx="935">
                  <c:v>0:19:372</c:v>
                </c:pt>
                <c:pt idx="936">
                  <c:v>0:19:383</c:v>
                </c:pt>
                <c:pt idx="937">
                  <c:v>0:19:408</c:v>
                </c:pt>
                <c:pt idx="938">
                  <c:v>0:19:430</c:v>
                </c:pt>
                <c:pt idx="939">
                  <c:v>0:19:444</c:v>
                </c:pt>
                <c:pt idx="940">
                  <c:v>0:19:468</c:v>
                </c:pt>
                <c:pt idx="941">
                  <c:v>0:19:481</c:v>
                </c:pt>
                <c:pt idx="942">
                  <c:v>0:19:494</c:v>
                </c:pt>
                <c:pt idx="943">
                  <c:v>0:19:503</c:v>
                </c:pt>
                <c:pt idx="944">
                  <c:v>0:19:512</c:v>
                </c:pt>
                <c:pt idx="945">
                  <c:v>0:19:541</c:v>
                </c:pt>
                <c:pt idx="946">
                  <c:v>0:19:562</c:v>
                </c:pt>
                <c:pt idx="947">
                  <c:v>0:19:581</c:v>
                </c:pt>
                <c:pt idx="948">
                  <c:v>0:19:606</c:v>
                </c:pt>
                <c:pt idx="949">
                  <c:v>0:19:627</c:v>
                </c:pt>
                <c:pt idx="950">
                  <c:v>0:19:640</c:v>
                </c:pt>
                <c:pt idx="951">
                  <c:v>0:19:663</c:v>
                </c:pt>
                <c:pt idx="952">
                  <c:v>0:19:675</c:v>
                </c:pt>
                <c:pt idx="953">
                  <c:v>0:19:692</c:v>
                </c:pt>
                <c:pt idx="954">
                  <c:v>0:19:706</c:v>
                </c:pt>
                <c:pt idx="955">
                  <c:v>0:19:733</c:v>
                </c:pt>
                <c:pt idx="956">
                  <c:v>0:19:747</c:v>
                </c:pt>
                <c:pt idx="957">
                  <c:v>0:19:776</c:v>
                </c:pt>
                <c:pt idx="958">
                  <c:v>0:19:803</c:v>
                </c:pt>
                <c:pt idx="959">
                  <c:v>0:19:815</c:v>
                </c:pt>
                <c:pt idx="960">
                  <c:v>0:19:848</c:v>
                </c:pt>
                <c:pt idx="961">
                  <c:v>0:19:875</c:v>
                </c:pt>
                <c:pt idx="962">
                  <c:v>0:19:901</c:v>
                </c:pt>
                <c:pt idx="963">
                  <c:v>0:19:917</c:v>
                </c:pt>
                <c:pt idx="964">
                  <c:v>0:19:949</c:v>
                </c:pt>
                <c:pt idx="965">
                  <c:v>0:19:979</c:v>
                </c:pt>
                <c:pt idx="966">
                  <c:v>0:20:7</c:v>
                </c:pt>
                <c:pt idx="967">
                  <c:v>0:20:33</c:v>
                </c:pt>
                <c:pt idx="968">
                  <c:v>0:20:49</c:v>
                </c:pt>
                <c:pt idx="969">
                  <c:v>0:20:76</c:v>
                </c:pt>
                <c:pt idx="970">
                  <c:v>0:20:96</c:v>
                </c:pt>
                <c:pt idx="971">
                  <c:v>0:20:106</c:v>
                </c:pt>
                <c:pt idx="972">
                  <c:v>0:20:131</c:v>
                </c:pt>
                <c:pt idx="973">
                  <c:v>0:20:144</c:v>
                </c:pt>
                <c:pt idx="974">
                  <c:v>0:20:170</c:v>
                </c:pt>
                <c:pt idx="975">
                  <c:v>0:20:182</c:v>
                </c:pt>
                <c:pt idx="976">
                  <c:v>0:20:210</c:v>
                </c:pt>
                <c:pt idx="977">
                  <c:v>0:20:235</c:v>
                </c:pt>
                <c:pt idx="978">
                  <c:v>0:20:249</c:v>
                </c:pt>
                <c:pt idx="979">
                  <c:v>0:20:268</c:v>
                </c:pt>
                <c:pt idx="980">
                  <c:v>0:20:282</c:v>
                </c:pt>
                <c:pt idx="981">
                  <c:v>0:20:296</c:v>
                </c:pt>
                <c:pt idx="982">
                  <c:v>0:20:308</c:v>
                </c:pt>
                <c:pt idx="983">
                  <c:v>0:20:336</c:v>
                </c:pt>
                <c:pt idx="984">
                  <c:v>0:20:347</c:v>
                </c:pt>
                <c:pt idx="985">
                  <c:v>0:20:380</c:v>
                </c:pt>
                <c:pt idx="986">
                  <c:v>0:20:407</c:v>
                </c:pt>
                <c:pt idx="987">
                  <c:v>0:20:432</c:v>
                </c:pt>
                <c:pt idx="988">
                  <c:v>0:20:444</c:v>
                </c:pt>
                <c:pt idx="989">
                  <c:v>0:20:457</c:v>
                </c:pt>
                <c:pt idx="990">
                  <c:v>0:20:467</c:v>
                </c:pt>
                <c:pt idx="991">
                  <c:v>0:20:474</c:v>
                </c:pt>
                <c:pt idx="992">
                  <c:v>0:20:500</c:v>
                </c:pt>
                <c:pt idx="993">
                  <c:v>0:20:510</c:v>
                </c:pt>
                <c:pt idx="994">
                  <c:v>0:20:540</c:v>
                </c:pt>
                <c:pt idx="995">
                  <c:v>0:20:566</c:v>
                </c:pt>
                <c:pt idx="996">
                  <c:v>0:20:578</c:v>
                </c:pt>
                <c:pt idx="997">
                  <c:v>0:20:606</c:v>
                </c:pt>
                <c:pt idx="998">
                  <c:v>0:20:634</c:v>
                </c:pt>
                <c:pt idx="999">
                  <c:v>0:20:646</c:v>
                </c:pt>
                <c:pt idx="1000">
                  <c:v>0:20:669</c:v>
                </c:pt>
                <c:pt idx="1001">
                  <c:v>0:20:681</c:v>
                </c:pt>
                <c:pt idx="1002">
                  <c:v>0:20:697</c:v>
                </c:pt>
                <c:pt idx="1003">
                  <c:v>0:20:707</c:v>
                </c:pt>
                <c:pt idx="1004">
                  <c:v>0:20:732</c:v>
                </c:pt>
                <c:pt idx="1005">
                  <c:v>0:20:744</c:v>
                </c:pt>
                <c:pt idx="1006">
                  <c:v>0:20:770</c:v>
                </c:pt>
                <c:pt idx="1007">
                  <c:v>0:20:782</c:v>
                </c:pt>
                <c:pt idx="1008">
                  <c:v>0:20:811</c:v>
                </c:pt>
                <c:pt idx="1009">
                  <c:v>0:20:838</c:v>
                </c:pt>
                <c:pt idx="1010">
                  <c:v>0:20:855</c:v>
                </c:pt>
                <c:pt idx="1011">
                  <c:v>0:20:885</c:v>
                </c:pt>
                <c:pt idx="1012">
                  <c:v>0:20:919</c:v>
                </c:pt>
                <c:pt idx="1013">
                  <c:v>0:20:942</c:v>
                </c:pt>
                <c:pt idx="1014">
                  <c:v>0:20:973</c:v>
                </c:pt>
                <c:pt idx="1015">
                  <c:v>0:21:1</c:v>
                </c:pt>
                <c:pt idx="1016">
                  <c:v>0:21:19</c:v>
                </c:pt>
                <c:pt idx="1017">
                  <c:v>0:21:46</c:v>
                </c:pt>
                <c:pt idx="1018">
                  <c:v>0:21:70</c:v>
                </c:pt>
                <c:pt idx="1019">
                  <c:v>0:21:86</c:v>
                </c:pt>
                <c:pt idx="1020">
                  <c:v>0:21:113</c:v>
                </c:pt>
                <c:pt idx="1021">
                  <c:v>0:21:130</c:v>
                </c:pt>
                <c:pt idx="1022">
                  <c:v>0:21:144</c:v>
                </c:pt>
                <c:pt idx="1023">
                  <c:v>0:21:164</c:v>
                </c:pt>
                <c:pt idx="1024">
                  <c:v>0:21:178</c:v>
                </c:pt>
                <c:pt idx="1025">
                  <c:v>0:21:199</c:v>
                </c:pt>
                <c:pt idx="1026">
                  <c:v>0:21:211</c:v>
                </c:pt>
                <c:pt idx="1027">
                  <c:v>0:21:233</c:v>
                </c:pt>
                <c:pt idx="1028">
                  <c:v>0:21:245</c:v>
                </c:pt>
                <c:pt idx="1029">
                  <c:v>0:21:270</c:v>
                </c:pt>
                <c:pt idx="1030">
                  <c:v>0:21:285</c:v>
                </c:pt>
                <c:pt idx="1031">
                  <c:v>0:21:309</c:v>
                </c:pt>
                <c:pt idx="1032">
                  <c:v>0:21:331</c:v>
                </c:pt>
                <c:pt idx="1033">
                  <c:v>0:21:341</c:v>
                </c:pt>
                <c:pt idx="1034">
                  <c:v>0:21:369</c:v>
                </c:pt>
                <c:pt idx="1035">
                  <c:v>0:21:383</c:v>
                </c:pt>
                <c:pt idx="1036">
                  <c:v>0:21:408</c:v>
                </c:pt>
                <c:pt idx="1037">
                  <c:v>0:21:435</c:v>
                </c:pt>
                <c:pt idx="1038">
                  <c:v>0:21:451</c:v>
                </c:pt>
                <c:pt idx="1039">
                  <c:v>0:21:475</c:v>
                </c:pt>
                <c:pt idx="1040">
                  <c:v>0:21:500</c:v>
                </c:pt>
                <c:pt idx="1041">
                  <c:v>0:21:511</c:v>
                </c:pt>
                <c:pt idx="1042">
                  <c:v>0:21:541</c:v>
                </c:pt>
                <c:pt idx="1043">
                  <c:v>0:21:571</c:v>
                </c:pt>
                <c:pt idx="1044">
                  <c:v>0:21:580</c:v>
                </c:pt>
                <c:pt idx="1045">
                  <c:v>0:21:603</c:v>
                </c:pt>
                <c:pt idx="1046">
                  <c:v>0:21:617</c:v>
                </c:pt>
                <c:pt idx="1047">
                  <c:v>0:21:643</c:v>
                </c:pt>
                <c:pt idx="1048">
                  <c:v>0:21:666</c:v>
                </c:pt>
                <c:pt idx="1049">
                  <c:v>0:21:678</c:v>
                </c:pt>
                <c:pt idx="1050">
                  <c:v>0:21:705</c:v>
                </c:pt>
                <c:pt idx="1051">
                  <c:v>0:21:718</c:v>
                </c:pt>
                <c:pt idx="1052">
                  <c:v>0:21:747</c:v>
                </c:pt>
                <c:pt idx="1053">
                  <c:v>0:21:777</c:v>
                </c:pt>
                <c:pt idx="1054">
                  <c:v>0:21:804</c:v>
                </c:pt>
                <c:pt idx="1055">
                  <c:v>0:21:821</c:v>
                </c:pt>
                <c:pt idx="1056">
                  <c:v>0:21:854</c:v>
                </c:pt>
                <c:pt idx="1057">
                  <c:v>0:21:890</c:v>
                </c:pt>
                <c:pt idx="1058">
                  <c:v>0:21:911</c:v>
                </c:pt>
                <c:pt idx="1059">
                  <c:v>0:21:930</c:v>
                </c:pt>
                <c:pt idx="1060">
                  <c:v>0:21:938</c:v>
                </c:pt>
                <c:pt idx="1061">
                  <c:v>0:21:952</c:v>
                </c:pt>
                <c:pt idx="1062">
                  <c:v>0:21:980</c:v>
                </c:pt>
                <c:pt idx="1063">
                  <c:v>0:22:11</c:v>
                </c:pt>
                <c:pt idx="1064">
                  <c:v>0:22:37</c:v>
                </c:pt>
                <c:pt idx="1065">
                  <c:v>0:22:55</c:v>
                </c:pt>
                <c:pt idx="1066">
                  <c:v>0:22:79</c:v>
                </c:pt>
                <c:pt idx="1067">
                  <c:v>0:22:101</c:v>
                </c:pt>
                <c:pt idx="1068">
                  <c:v>0:22:112</c:v>
                </c:pt>
                <c:pt idx="1069">
                  <c:v>0:22:137</c:v>
                </c:pt>
                <c:pt idx="1070">
                  <c:v>0:22:148</c:v>
                </c:pt>
                <c:pt idx="1071">
                  <c:v>0:22:170</c:v>
                </c:pt>
                <c:pt idx="1072">
                  <c:v>0:22:184</c:v>
                </c:pt>
                <c:pt idx="1073">
                  <c:v>0:22:206</c:v>
                </c:pt>
                <c:pt idx="1074">
                  <c:v>0:22:231</c:v>
                </c:pt>
                <c:pt idx="1075">
                  <c:v>0:22:242</c:v>
                </c:pt>
                <c:pt idx="1076">
                  <c:v>0:22:273</c:v>
                </c:pt>
                <c:pt idx="1077">
                  <c:v>0:22:299</c:v>
                </c:pt>
                <c:pt idx="1078">
                  <c:v>0:22:314</c:v>
                </c:pt>
                <c:pt idx="1079">
                  <c:v>0:22:336</c:v>
                </c:pt>
                <c:pt idx="1080">
                  <c:v>0:22:348</c:v>
                </c:pt>
                <c:pt idx="1081">
                  <c:v>0:22:370</c:v>
                </c:pt>
                <c:pt idx="1082">
                  <c:v>0:22:385</c:v>
                </c:pt>
                <c:pt idx="1083">
                  <c:v>0:22:409</c:v>
                </c:pt>
                <c:pt idx="1084">
                  <c:v>0:22:433</c:v>
                </c:pt>
                <c:pt idx="1085">
                  <c:v>0:22:445</c:v>
                </c:pt>
                <c:pt idx="1086">
                  <c:v>0:22:459</c:v>
                </c:pt>
                <c:pt idx="1087">
                  <c:v>0:22:469</c:v>
                </c:pt>
                <c:pt idx="1088">
                  <c:v>0:22:477</c:v>
                </c:pt>
                <c:pt idx="1089">
                  <c:v>0:22:510</c:v>
                </c:pt>
                <c:pt idx="1090">
                  <c:v>0:22:537</c:v>
                </c:pt>
                <c:pt idx="1091">
                  <c:v>0:22:547</c:v>
                </c:pt>
                <c:pt idx="1092">
                  <c:v>0:22:573</c:v>
                </c:pt>
                <c:pt idx="1093">
                  <c:v>0:22:594</c:v>
                </c:pt>
                <c:pt idx="1094">
                  <c:v>0:22:605</c:v>
                </c:pt>
                <c:pt idx="1095">
                  <c:v>0:22:615</c:v>
                </c:pt>
                <c:pt idx="1096">
                  <c:v>0:22:640</c:v>
                </c:pt>
                <c:pt idx="1097">
                  <c:v>0:22:657</c:v>
                </c:pt>
                <c:pt idx="1098">
                  <c:v>0:22:670</c:v>
                </c:pt>
                <c:pt idx="1099">
                  <c:v>0:22:677</c:v>
                </c:pt>
                <c:pt idx="1100">
                  <c:v>0:22:705</c:v>
                </c:pt>
                <c:pt idx="1101">
                  <c:v>0:22:718</c:v>
                </c:pt>
                <c:pt idx="1102">
                  <c:v>0:22:743</c:v>
                </c:pt>
                <c:pt idx="1103">
                  <c:v>0:22:768</c:v>
                </c:pt>
                <c:pt idx="1104">
                  <c:v>0:22:785</c:v>
                </c:pt>
                <c:pt idx="1105">
                  <c:v>0:22:812</c:v>
                </c:pt>
                <c:pt idx="1106">
                  <c:v>0:22:837</c:v>
                </c:pt>
                <c:pt idx="1107">
                  <c:v>0:22:851</c:v>
                </c:pt>
                <c:pt idx="1108">
                  <c:v>0:22:877</c:v>
                </c:pt>
                <c:pt idx="1109">
                  <c:v>0:22:898</c:v>
                </c:pt>
                <c:pt idx="1110">
                  <c:v>0:22:910</c:v>
                </c:pt>
                <c:pt idx="1111">
                  <c:v>0:22:931</c:v>
                </c:pt>
                <c:pt idx="1112">
                  <c:v>0:22:940</c:v>
                </c:pt>
                <c:pt idx="1113">
                  <c:v>0:22:964</c:v>
                </c:pt>
                <c:pt idx="1114">
                  <c:v>0:22:980</c:v>
                </c:pt>
                <c:pt idx="1115">
                  <c:v>0:23:4</c:v>
                </c:pt>
                <c:pt idx="1116">
                  <c:v>0:23:18</c:v>
                </c:pt>
                <c:pt idx="1117">
                  <c:v>0:23:43</c:v>
                </c:pt>
                <c:pt idx="1118">
                  <c:v>0:23:63</c:v>
                </c:pt>
                <c:pt idx="1119">
                  <c:v>0:23:74</c:v>
                </c:pt>
                <c:pt idx="1120">
                  <c:v>0:23:99</c:v>
                </c:pt>
                <c:pt idx="1121">
                  <c:v>0:23:110</c:v>
                </c:pt>
                <c:pt idx="1122">
                  <c:v>0:23:136</c:v>
                </c:pt>
                <c:pt idx="1123">
                  <c:v>0:23:148</c:v>
                </c:pt>
                <c:pt idx="1124">
                  <c:v>0:23:176</c:v>
                </c:pt>
                <c:pt idx="1125">
                  <c:v>0:23:202</c:v>
                </c:pt>
                <c:pt idx="1126">
                  <c:v>0:23:217</c:v>
                </c:pt>
                <c:pt idx="1127">
                  <c:v>0:23:238</c:v>
                </c:pt>
                <c:pt idx="1128">
                  <c:v>0:23:254</c:v>
                </c:pt>
                <c:pt idx="1129">
                  <c:v>0:23:274</c:v>
                </c:pt>
                <c:pt idx="1130">
                  <c:v>0:23:292</c:v>
                </c:pt>
                <c:pt idx="1131">
                  <c:v>0:23:304</c:v>
                </c:pt>
                <c:pt idx="1132">
                  <c:v>0:23:312</c:v>
                </c:pt>
                <c:pt idx="1133">
                  <c:v>0:23:336</c:v>
                </c:pt>
                <c:pt idx="1134">
                  <c:v>0:23:347</c:v>
                </c:pt>
                <c:pt idx="1135">
                  <c:v>0:23:368</c:v>
                </c:pt>
                <c:pt idx="1136">
                  <c:v>0:23:381</c:v>
                </c:pt>
                <c:pt idx="1137">
                  <c:v>0:23:403</c:v>
                </c:pt>
                <c:pt idx="1138">
                  <c:v>0:23:419</c:v>
                </c:pt>
                <c:pt idx="1139">
                  <c:v>0:23:442</c:v>
                </c:pt>
                <c:pt idx="1140">
                  <c:v>0:23:461</c:v>
                </c:pt>
                <c:pt idx="1141">
                  <c:v>0:23:476</c:v>
                </c:pt>
                <c:pt idx="1142">
                  <c:v>0:23:501</c:v>
                </c:pt>
                <c:pt idx="1143">
                  <c:v>0:23:514</c:v>
                </c:pt>
                <c:pt idx="1144">
                  <c:v>0:23:540</c:v>
                </c:pt>
                <c:pt idx="1145">
                  <c:v>0:23:561</c:v>
                </c:pt>
                <c:pt idx="1146">
                  <c:v>0:23:574</c:v>
                </c:pt>
                <c:pt idx="1147">
                  <c:v>0:23:594</c:v>
                </c:pt>
                <c:pt idx="1148">
                  <c:v>0:23:608</c:v>
                </c:pt>
                <c:pt idx="1149">
                  <c:v>0:23:629</c:v>
                </c:pt>
                <c:pt idx="1150">
                  <c:v>0:23:642</c:v>
                </c:pt>
                <c:pt idx="1151">
                  <c:v>0:23:656</c:v>
                </c:pt>
                <c:pt idx="1152">
                  <c:v>0:23:668</c:v>
                </c:pt>
                <c:pt idx="1153">
                  <c:v>0:23:676</c:v>
                </c:pt>
                <c:pt idx="1154">
                  <c:v>0:23:704</c:v>
                </c:pt>
                <c:pt idx="1155">
                  <c:v>0:23:716</c:v>
                </c:pt>
                <c:pt idx="1156">
                  <c:v>0:23:739</c:v>
                </c:pt>
                <c:pt idx="1157">
                  <c:v>0:23:764</c:v>
                </c:pt>
                <c:pt idx="1158">
                  <c:v>0:23:781</c:v>
                </c:pt>
                <c:pt idx="1159">
                  <c:v>0:23:804</c:v>
                </c:pt>
                <c:pt idx="1160">
                  <c:v>0:23:818</c:v>
                </c:pt>
                <c:pt idx="1161">
                  <c:v>0:23:841</c:v>
                </c:pt>
                <c:pt idx="1162">
                  <c:v>0:23:858</c:v>
                </c:pt>
                <c:pt idx="1163">
                  <c:v>0:23:868</c:v>
                </c:pt>
                <c:pt idx="1164">
                  <c:v>0:23:876</c:v>
                </c:pt>
                <c:pt idx="1165">
                  <c:v>0:23:899</c:v>
                </c:pt>
                <c:pt idx="1166">
                  <c:v>0:23:915</c:v>
                </c:pt>
                <c:pt idx="1167">
                  <c:v>0:23:939</c:v>
                </c:pt>
                <c:pt idx="1168">
                  <c:v>0:23:968</c:v>
                </c:pt>
                <c:pt idx="1169">
                  <c:v>0:23:983</c:v>
                </c:pt>
                <c:pt idx="1170">
                  <c:v>0:24:9</c:v>
                </c:pt>
                <c:pt idx="1171">
                  <c:v>0:24:41</c:v>
                </c:pt>
                <c:pt idx="1172">
                  <c:v>0:24:64</c:v>
                </c:pt>
                <c:pt idx="1173">
                  <c:v>0:24:74</c:v>
                </c:pt>
                <c:pt idx="1174">
                  <c:v>0:24:108</c:v>
                </c:pt>
                <c:pt idx="1175">
                  <c:v>0:24:138</c:v>
                </c:pt>
                <c:pt idx="1176">
                  <c:v>0:24:152</c:v>
                </c:pt>
                <c:pt idx="1177">
                  <c:v>0:24:181</c:v>
                </c:pt>
                <c:pt idx="1178">
                  <c:v>0:24:205</c:v>
                </c:pt>
                <c:pt idx="1179">
                  <c:v>0:24:221</c:v>
                </c:pt>
                <c:pt idx="1180">
                  <c:v>0:24:243</c:v>
                </c:pt>
                <c:pt idx="1181">
                  <c:v>0:24:265</c:v>
                </c:pt>
                <c:pt idx="1182">
                  <c:v>0:24:276</c:v>
                </c:pt>
                <c:pt idx="1183">
                  <c:v>0:24:300</c:v>
                </c:pt>
                <c:pt idx="1184">
                  <c:v>0:24:314</c:v>
                </c:pt>
                <c:pt idx="1185">
                  <c:v>0:24:342</c:v>
                </c:pt>
                <c:pt idx="1186">
                  <c:v>0:24:370</c:v>
                </c:pt>
                <c:pt idx="1187">
                  <c:v>0:24:378</c:v>
                </c:pt>
                <c:pt idx="1188">
                  <c:v>0:24:401</c:v>
                </c:pt>
                <c:pt idx="1189">
                  <c:v>0:24:416</c:v>
                </c:pt>
                <c:pt idx="1190">
                  <c:v>0:24:441</c:v>
                </c:pt>
                <c:pt idx="1191">
                  <c:v>0:24:464</c:v>
                </c:pt>
                <c:pt idx="1192">
                  <c:v>0:24:475</c:v>
                </c:pt>
                <c:pt idx="1193">
                  <c:v>0:24:501</c:v>
                </c:pt>
                <c:pt idx="1194">
                  <c:v>0:24:513</c:v>
                </c:pt>
                <c:pt idx="1195">
                  <c:v>0:24:541</c:v>
                </c:pt>
                <c:pt idx="1196">
                  <c:v>0:24:571</c:v>
                </c:pt>
                <c:pt idx="1197">
                  <c:v>0:24:583</c:v>
                </c:pt>
                <c:pt idx="1198">
                  <c:v>0:24:607</c:v>
                </c:pt>
                <c:pt idx="1199">
                  <c:v>0:24:642</c:v>
                </c:pt>
                <c:pt idx="1200">
                  <c:v>0:24:664</c:v>
                </c:pt>
                <c:pt idx="1201">
                  <c:v>0:24:674</c:v>
                </c:pt>
                <c:pt idx="1202">
                  <c:v>0:24:701</c:v>
                </c:pt>
                <c:pt idx="1203">
                  <c:v>0:24:715</c:v>
                </c:pt>
                <c:pt idx="1204">
                  <c:v>0:24:739</c:v>
                </c:pt>
                <c:pt idx="1205">
                  <c:v>0:24:762</c:v>
                </c:pt>
                <c:pt idx="1206">
                  <c:v>0:24:777</c:v>
                </c:pt>
                <c:pt idx="1207">
                  <c:v>0:24:798</c:v>
                </c:pt>
                <c:pt idx="1208">
                  <c:v>0:24:817</c:v>
                </c:pt>
                <c:pt idx="1209">
                  <c:v>0:24:842</c:v>
                </c:pt>
                <c:pt idx="1210">
                  <c:v>0:24:865</c:v>
                </c:pt>
                <c:pt idx="1211">
                  <c:v>0:24:876</c:v>
                </c:pt>
                <c:pt idx="1212">
                  <c:v>0:24:899</c:v>
                </c:pt>
                <c:pt idx="1213">
                  <c:v>0:24:912</c:v>
                </c:pt>
                <c:pt idx="1214">
                  <c:v>0:24:939</c:v>
                </c:pt>
                <c:pt idx="1215">
                  <c:v>0:24:975</c:v>
                </c:pt>
                <c:pt idx="1216">
                  <c:v>0:24:995</c:v>
                </c:pt>
                <c:pt idx="1217">
                  <c:v>0:25:6</c:v>
                </c:pt>
                <c:pt idx="1218">
                  <c:v>0:25:20</c:v>
                </c:pt>
                <c:pt idx="1219">
                  <c:v>0:25:31</c:v>
                </c:pt>
                <c:pt idx="1220">
                  <c:v>0:25:40</c:v>
                </c:pt>
                <c:pt idx="1221">
                  <c:v>0:25:63</c:v>
                </c:pt>
                <c:pt idx="1222">
                  <c:v>0:25:76</c:v>
                </c:pt>
                <c:pt idx="1223">
                  <c:v>0:25:99</c:v>
                </c:pt>
                <c:pt idx="1224">
                  <c:v>0:25:109</c:v>
                </c:pt>
                <c:pt idx="1225">
                  <c:v>0:25:134</c:v>
                </c:pt>
                <c:pt idx="1226">
                  <c:v>0:25:147</c:v>
                </c:pt>
                <c:pt idx="1227">
                  <c:v>0:25:172</c:v>
                </c:pt>
                <c:pt idx="1228">
                  <c:v>0:25:182</c:v>
                </c:pt>
                <c:pt idx="1229">
                  <c:v>0:25:203</c:v>
                </c:pt>
                <c:pt idx="1230">
                  <c:v>0:25:219</c:v>
                </c:pt>
                <c:pt idx="1231">
                  <c:v>0:25:241</c:v>
                </c:pt>
                <c:pt idx="1232">
                  <c:v>0:25:260</c:v>
                </c:pt>
                <c:pt idx="1233">
                  <c:v>0:25:270</c:v>
                </c:pt>
                <c:pt idx="1234">
                  <c:v>0:25:278</c:v>
                </c:pt>
                <c:pt idx="1235">
                  <c:v>0:25:301</c:v>
                </c:pt>
                <c:pt idx="1236">
                  <c:v>0:25:312</c:v>
                </c:pt>
                <c:pt idx="1237">
                  <c:v>0:25:337</c:v>
                </c:pt>
                <c:pt idx="1238">
                  <c:v>0:25:349</c:v>
                </c:pt>
                <c:pt idx="1239">
                  <c:v>0:25:370</c:v>
                </c:pt>
                <c:pt idx="1240">
                  <c:v>0:25:383</c:v>
                </c:pt>
                <c:pt idx="1241">
                  <c:v>0:25:406</c:v>
                </c:pt>
                <c:pt idx="1242">
                  <c:v>0:25:425</c:v>
                </c:pt>
                <c:pt idx="1243">
                  <c:v>0:25:436</c:v>
                </c:pt>
                <c:pt idx="1244">
                  <c:v>0:25:443</c:v>
                </c:pt>
                <c:pt idx="1245">
                  <c:v>0:25:470</c:v>
                </c:pt>
                <c:pt idx="1246">
                  <c:v>0:25:481</c:v>
                </c:pt>
                <c:pt idx="1247">
                  <c:v>0:25:506</c:v>
                </c:pt>
                <c:pt idx="1248">
                  <c:v>0:25:531</c:v>
                </c:pt>
                <c:pt idx="1249">
                  <c:v>0:25:542</c:v>
                </c:pt>
                <c:pt idx="1250">
                  <c:v>0:25:562</c:v>
                </c:pt>
                <c:pt idx="1251">
                  <c:v>0:25:575</c:v>
                </c:pt>
                <c:pt idx="1252">
                  <c:v>0:25:594</c:v>
                </c:pt>
                <c:pt idx="1253">
                  <c:v>0:25:603</c:v>
                </c:pt>
                <c:pt idx="1254">
                  <c:v>0:25:613</c:v>
                </c:pt>
                <c:pt idx="1255">
                  <c:v>0:25:633</c:v>
                </c:pt>
                <c:pt idx="1256">
                  <c:v>0:25:643</c:v>
                </c:pt>
                <c:pt idx="1257">
                  <c:v>0:25:658</c:v>
                </c:pt>
                <c:pt idx="1258">
                  <c:v>0:25:669</c:v>
                </c:pt>
                <c:pt idx="1259">
                  <c:v>0:25:677</c:v>
                </c:pt>
                <c:pt idx="1260">
                  <c:v>0:25:699</c:v>
                </c:pt>
                <c:pt idx="1261">
                  <c:v>0:25:711</c:v>
                </c:pt>
                <c:pt idx="1262">
                  <c:v>0:25:734</c:v>
                </c:pt>
                <c:pt idx="1263">
                  <c:v>0:25:744</c:v>
                </c:pt>
                <c:pt idx="1264">
                  <c:v>0:25:762</c:v>
                </c:pt>
                <c:pt idx="1265">
                  <c:v>0:25:778</c:v>
                </c:pt>
                <c:pt idx="1266">
                  <c:v>0:25:801</c:v>
                </c:pt>
                <c:pt idx="1267">
                  <c:v>0:25:815</c:v>
                </c:pt>
                <c:pt idx="1268">
                  <c:v>0:25:837</c:v>
                </c:pt>
                <c:pt idx="1269">
                  <c:v>0:25:854</c:v>
                </c:pt>
                <c:pt idx="1270">
                  <c:v>0:25:872</c:v>
                </c:pt>
                <c:pt idx="1271">
                  <c:v>0:25:888</c:v>
                </c:pt>
                <c:pt idx="1272">
                  <c:v>0:25:912</c:v>
                </c:pt>
                <c:pt idx="1273">
                  <c:v>0:25:933</c:v>
                </c:pt>
                <c:pt idx="1274">
                  <c:v>0:25:954</c:v>
                </c:pt>
                <c:pt idx="1275">
                  <c:v>0:25:979</c:v>
                </c:pt>
                <c:pt idx="1276">
                  <c:v>0:26:9</c:v>
                </c:pt>
                <c:pt idx="1277">
                  <c:v>0:26:39</c:v>
                </c:pt>
                <c:pt idx="1278">
                  <c:v>0:26:58</c:v>
                </c:pt>
                <c:pt idx="1279">
                  <c:v>0:26:70</c:v>
                </c:pt>
                <c:pt idx="1280">
                  <c:v>0:26:78</c:v>
                </c:pt>
                <c:pt idx="1281">
                  <c:v>0:26:104</c:v>
                </c:pt>
                <c:pt idx="1282">
                  <c:v>0:26:118</c:v>
                </c:pt>
                <c:pt idx="1283">
                  <c:v>0:26:148</c:v>
                </c:pt>
                <c:pt idx="1284">
                  <c:v>0:26:176</c:v>
                </c:pt>
                <c:pt idx="1285">
                  <c:v>0:26:200</c:v>
                </c:pt>
                <c:pt idx="1286">
                  <c:v>0:26:215</c:v>
                </c:pt>
                <c:pt idx="1287">
                  <c:v>0:26:237</c:v>
                </c:pt>
                <c:pt idx="1288">
                  <c:v>0:26:253</c:v>
                </c:pt>
                <c:pt idx="1289">
                  <c:v>0:26:275</c:v>
                </c:pt>
                <c:pt idx="1290">
                  <c:v>0:26:294</c:v>
                </c:pt>
                <c:pt idx="1291">
                  <c:v>0:26:307</c:v>
                </c:pt>
                <c:pt idx="1292">
                  <c:v>0:26:337</c:v>
                </c:pt>
                <c:pt idx="1293">
                  <c:v>0:26:350</c:v>
                </c:pt>
                <c:pt idx="1294">
                  <c:v>0:26:374</c:v>
                </c:pt>
                <c:pt idx="1295">
                  <c:v>0:26:411</c:v>
                </c:pt>
                <c:pt idx="1296">
                  <c:v>0:26:435</c:v>
                </c:pt>
                <c:pt idx="1297">
                  <c:v>0:26:450</c:v>
                </c:pt>
                <c:pt idx="1298">
                  <c:v>0:26:472</c:v>
                </c:pt>
                <c:pt idx="1299">
                  <c:v>0:26:482</c:v>
                </c:pt>
                <c:pt idx="1300">
                  <c:v>0:26:499</c:v>
                </c:pt>
                <c:pt idx="1301">
                  <c:v>0:26:508</c:v>
                </c:pt>
                <c:pt idx="1302">
                  <c:v>0:26:535</c:v>
                </c:pt>
                <c:pt idx="1303">
                  <c:v>0:26:544</c:v>
                </c:pt>
                <c:pt idx="1304">
                  <c:v>0:26:571</c:v>
                </c:pt>
                <c:pt idx="1305">
                  <c:v>0:26:584</c:v>
                </c:pt>
                <c:pt idx="1306">
                  <c:v>0:26:610</c:v>
                </c:pt>
                <c:pt idx="1307">
                  <c:v>0:26:638</c:v>
                </c:pt>
                <c:pt idx="1308">
                  <c:v>0:26:655</c:v>
                </c:pt>
                <c:pt idx="1309">
                  <c:v>0:26:679</c:v>
                </c:pt>
                <c:pt idx="1310">
                  <c:v>0:26:702</c:v>
                </c:pt>
                <c:pt idx="1311">
                  <c:v>0:26:714</c:v>
                </c:pt>
                <c:pt idx="1312">
                  <c:v>0:26:740</c:v>
                </c:pt>
                <c:pt idx="1313">
                  <c:v>0:26:766</c:v>
                </c:pt>
                <c:pt idx="1314">
                  <c:v>0:26:781</c:v>
                </c:pt>
                <c:pt idx="1315">
                  <c:v>0:26:803</c:v>
                </c:pt>
                <c:pt idx="1316">
                  <c:v>0:26:818</c:v>
                </c:pt>
                <c:pt idx="1317">
                  <c:v>0:26:839</c:v>
                </c:pt>
                <c:pt idx="1318">
                  <c:v>0:26:859</c:v>
                </c:pt>
                <c:pt idx="1319">
                  <c:v>0:26:869</c:v>
                </c:pt>
                <c:pt idx="1320">
                  <c:v>0:26:878</c:v>
                </c:pt>
                <c:pt idx="1321">
                  <c:v>0:26:905</c:v>
                </c:pt>
                <c:pt idx="1322">
                  <c:v>0:26:917</c:v>
                </c:pt>
                <c:pt idx="1323">
                  <c:v>0:26:941</c:v>
                </c:pt>
                <c:pt idx="1324">
                  <c:v>0:26:968</c:v>
                </c:pt>
                <c:pt idx="1325">
                  <c:v>0:26:984</c:v>
                </c:pt>
                <c:pt idx="1326">
                  <c:v>0:27:8</c:v>
                </c:pt>
                <c:pt idx="1327">
                  <c:v>0:27:36</c:v>
                </c:pt>
                <c:pt idx="1328">
                  <c:v>0:27:53</c:v>
                </c:pt>
                <c:pt idx="1329">
                  <c:v>0:27:76</c:v>
                </c:pt>
                <c:pt idx="1330">
                  <c:v>0:27:95</c:v>
                </c:pt>
                <c:pt idx="1331">
                  <c:v>0:27:107</c:v>
                </c:pt>
                <c:pt idx="1332">
                  <c:v>0:27:136</c:v>
                </c:pt>
                <c:pt idx="1333">
                  <c:v>0:27:153</c:v>
                </c:pt>
                <c:pt idx="1334">
                  <c:v>0:27:180</c:v>
                </c:pt>
                <c:pt idx="1335">
                  <c:v>0:27:205</c:v>
                </c:pt>
                <c:pt idx="1336">
                  <c:v>0:27:220</c:v>
                </c:pt>
                <c:pt idx="1337">
                  <c:v>0:27:243</c:v>
                </c:pt>
                <c:pt idx="1338">
                  <c:v>0:27:263</c:v>
                </c:pt>
                <c:pt idx="1339">
                  <c:v>0:27:274</c:v>
                </c:pt>
                <c:pt idx="1340">
                  <c:v>0:27:301</c:v>
                </c:pt>
                <c:pt idx="1341">
                  <c:v>0:27:315</c:v>
                </c:pt>
                <c:pt idx="1342">
                  <c:v>0:27:339</c:v>
                </c:pt>
                <c:pt idx="1343">
                  <c:v>0:27:366</c:v>
                </c:pt>
                <c:pt idx="1344">
                  <c:v>0:27:386</c:v>
                </c:pt>
                <c:pt idx="1345">
                  <c:v>0:27:408</c:v>
                </c:pt>
                <c:pt idx="1346">
                  <c:v>0:27:434</c:v>
                </c:pt>
                <c:pt idx="1347">
                  <c:v>0:27:448</c:v>
                </c:pt>
                <c:pt idx="1348">
                  <c:v>0:27:461</c:v>
                </c:pt>
                <c:pt idx="1349">
                  <c:v>0:27:473</c:v>
                </c:pt>
                <c:pt idx="1350">
                  <c:v>0:27:495</c:v>
                </c:pt>
                <c:pt idx="1351">
                  <c:v>0:27:510</c:v>
                </c:pt>
                <c:pt idx="1352">
                  <c:v>0:27:535</c:v>
                </c:pt>
                <c:pt idx="1353">
                  <c:v>0:27:547</c:v>
                </c:pt>
                <c:pt idx="1354">
                  <c:v>0:27:569</c:v>
                </c:pt>
                <c:pt idx="1355">
                  <c:v>0:27:582</c:v>
                </c:pt>
                <c:pt idx="1356">
                  <c:v>0:27:615</c:v>
                </c:pt>
                <c:pt idx="1357">
                  <c:v>0:27:641</c:v>
                </c:pt>
                <c:pt idx="1358">
                  <c:v>0:27:663</c:v>
                </c:pt>
                <c:pt idx="1359">
                  <c:v>0:27:674</c:v>
                </c:pt>
                <c:pt idx="1360">
                  <c:v>0:27:698</c:v>
                </c:pt>
                <c:pt idx="1361">
                  <c:v>0:27:713</c:v>
                </c:pt>
                <c:pt idx="1362">
                  <c:v>0:27:736</c:v>
                </c:pt>
                <c:pt idx="1363">
                  <c:v>0:27:749</c:v>
                </c:pt>
                <c:pt idx="1364">
                  <c:v>0:27:774</c:v>
                </c:pt>
                <c:pt idx="1365">
                  <c:v>0:27:799</c:v>
                </c:pt>
                <c:pt idx="1366">
                  <c:v>0:27:814</c:v>
                </c:pt>
                <c:pt idx="1367">
                  <c:v>0:27:836</c:v>
                </c:pt>
                <c:pt idx="1368">
                  <c:v>0:27:851</c:v>
                </c:pt>
                <c:pt idx="1369">
                  <c:v>0:27:877</c:v>
                </c:pt>
                <c:pt idx="1370">
                  <c:v>0:27:900</c:v>
                </c:pt>
                <c:pt idx="1371">
                  <c:v>0:27:912</c:v>
                </c:pt>
                <c:pt idx="1372">
                  <c:v>0:27:938</c:v>
                </c:pt>
                <c:pt idx="1373">
                  <c:v>0:27:952</c:v>
                </c:pt>
                <c:pt idx="1374">
                  <c:v>0:27:976</c:v>
                </c:pt>
                <c:pt idx="1375">
                  <c:v>0:28:2</c:v>
                </c:pt>
                <c:pt idx="1376">
                  <c:v>0:28:19</c:v>
                </c:pt>
                <c:pt idx="1377">
                  <c:v>0:28:41</c:v>
                </c:pt>
                <c:pt idx="1378">
                  <c:v>0:28:66</c:v>
                </c:pt>
                <c:pt idx="1379">
                  <c:v>0:28:78</c:v>
                </c:pt>
                <c:pt idx="1380">
                  <c:v>0:28:105</c:v>
                </c:pt>
                <c:pt idx="1381">
                  <c:v>0:28:122</c:v>
                </c:pt>
                <c:pt idx="1382">
                  <c:v>0:28:145</c:v>
                </c:pt>
                <c:pt idx="1383">
                  <c:v>0:28:173</c:v>
                </c:pt>
                <c:pt idx="1384">
                  <c:v>0:28:192</c:v>
                </c:pt>
                <c:pt idx="1385">
                  <c:v>0:28:203</c:v>
                </c:pt>
                <c:pt idx="1386">
                  <c:v>0:28:214</c:v>
                </c:pt>
                <c:pt idx="1387">
                  <c:v>0:28:237</c:v>
                </c:pt>
                <c:pt idx="1388">
                  <c:v>0:28:256</c:v>
                </c:pt>
                <c:pt idx="1389">
                  <c:v>0:28:282</c:v>
                </c:pt>
                <c:pt idx="1390">
                  <c:v>0:28:303</c:v>
                </c:pt>
                <c:pt idx="1391">
                  <c:v>0:28:313</c:v>
                </c:pt>
                <c:pt idx="1392">
                  <c:v>0:28:342</c:v>
                </c:pt>
                <c:pt idx="1393">
                  <c:v>0:28:378</c:v>
                </c:pt>
                <c:pt idx="1394">
                  <c:v>0:28:404</c:v>
                </c:pt>
                <c:pt idx="1395">
                  <c:v>0:28:418</c:v>
                </c:pt>
                <c:pt idx="1396">
                  <c:v>0:28:444</c:v>
                </c:pt>
                <c:pt idx="1397">
                  <c:v>0:28:465</c:v>
                </c:pt>
                <c:pt idx="1398">
                  <c:v>0:28:480</c:v>
                </c:pt>
                <c:pt idx="1399">
                  <c:v>0:28:505</c:v>
                </c:pt>
                <c:pt idx="1400">
                  <c:v>0:28:523</c:v>
                </c:pt>
                <c:pt idx="1401">
                  <c:v>0:28:548</c:v>
                </c:pt>
                <c:pt idx="1402">
                  <c:v>0:28:576</c:v>
                </c:pt>
                <c:pt idx="1403">
                  <c:v>0:28:604</c:v>
                </c:pt>
                <c:pt idx="1404">
                  <c:v>0:28:617</c:v>
                </c:pt>
                <c:pt idx="1405">
                  <c:v>0:28:639</c:v>
                </c:pt>
                <c:pt idx="1406">
                  <c:v>0:28:658</c:v>
                </c:pt>
                <c:pt idx="1407">
                  <c:v>0:28:665</c:v>
                </c:pt>
                <c:pt idx="1408">
                  <c:v>0:28:674</c:v>
                </c:pt>
                <c:pt idx="1409">
                  <c:v>0:28:707</c:v>
                </c:pt>
                <c:pt idx="1410">
                  <c:v>0:28:733</c:v>
                </c:pt>
                <c:pt idx="1411">
                  <c:v>0:28:751</c:v>
                </c:pt>
                <c:pt idx="1412">
                  <c:v>0:28:776</c:v>
                </c:pt>
                <c:pt idx="1413">
                  <c:v>0:28:796</c:v>
                </c:pt>
                <c:pt idx="1414">
                  <c:v>0:28:810</c:v>
                </c:pt>
                <c:pt idx="1415">
                  <c:v>0:28:825</c:v>
                </c:pt>
                <c:pt idx="1416">
                  <c:v>0:28:839</c:v>
                </c:pt>
                <c:pt idx="1417">
                  <c:v>0:28:869</c:v>
                </c:pt>
                <c:pt idx="1418">
                  <c:v>0:28:883</c:v>
                </c:pt>
                <c:pt idx="1419">
                  <c:v>0:28:907</c:v>
                </c:pt>
                <c:pt idx="1420">
                  <c:v>0:28:935</c:v>
                </c:pt>
                <c:pt idx="1421">
                  <c:v>0:28:946</c:v>
                </c:pt>
                <c:pt idx="1422">
                  <c:v>0:28:967</c:v>
                </c:pt>
                <c:pt idx="1423">
                  <c:v>0:28:982</c:v>
                </c:pt>
                <c:pt idx="1424">
                  <c:v>0:29:5</c:v>
                </c:pt>
                <c:pt idx="1425">
                  <c:v>0:29:20</c:v>
                </c:pt>
                <c:pt idx="1426">
                  <c:v>0:29:41</c:v>
                </c:pt>
                <c:pt idx="1427">
                  <c:v>0:29:62</c:v>
                </c:pt>
                <c:pt idx="1428">
                  <c:v>0:29:73</c:v>
                </c:pt>
                <c:pt idx="1429">
                  <c:v>0:29:99</c:v>
                </c:pt>
                <c:pt idx="1430">
                  <c:v>0:29:112</c:v>
                </c:pt>
                <c:pt idx="1431">
                  <c:v>0:29:135</c:v>
                </c:pt>
                <c:pt idx="1432">
                  <c:v>0:29:143</c:v>
                </c:pt>
                <c:pt idx="1433">
                  <c:v>0:29:166</c:v>
                </c:pt>
                <c:pt idx="1434">
                  <c:v>0:29:181</c:v>
                </c:pt>
                <c:pt idx="1435">
                  <c:v>0:29:203</c:v>
                </c:pt>
                <c:pt idx="1436">
                  <c:v>0:29:219</c:v>
                </c:pt>
                <c:pt idx="1437">
                  <c:v>0:29:240</c:v>
                </c:pt>
                <c:pt idx="1438">
                  <c:v>0:29:261</c:v>
                </c:pt>
                <c:pt idx="1439">
                  <c:v>0:29:272</c:v>
                </c:pt>
                <c:pt idx="1440">
                  <c:v>0:29:279</c:v>
                </c:pt>
                <c:pt idx="1441">
                  <c:v>0:29:305</c:v>
                </c:pt>
                <c:pt idx="1442">
                  <c:v>0:29:321</c:v>
                </c:pt>
                <c:pt idx="1443">
                  <c:v>0:29:347</c:v>
                </c:pt>
                <c:pt idx="1444">
                  <c:v>0:29:375</c:v>
                </c:pt>
                <c:pt idx="1445">
                  <c:v>0:29:402</c:v>
                </c:pt>
                <c:pt idx="1446">
                  <c:v>0:29:416</c:v>
                </c:pt>
                <c:pt idx="1447">
                  <c:v>0:29:437</c:v>
                </c:pt>
                <c:pt idx="1448">
                  <c:v>0:29:446</c:v>
                </c:pt>
                <c:pt idx="1449">
                  <c:v>0:29:462</c:v>
                </c:pt>
                <c:pt idx="1450">
                  <c:v>0:29:469</c:v>
                </c:pt>
                <c:pt idx="1451">
                  <c:v>0:29:476</c:v>
                </c:pt>
                <c:pt idx="1452">
                  <c:v>0:29:502</c:v>
                </c:pt>
                <c:pt idx="1453">
                  <c:v>0:29:515</c:v>
                </c:pt>
                <c:pt idx="1454">
                  <c:v>0:29:544</c:v>
                </c:pt>
                <c:pt idx="1455">
                  <c:v>0:29:576</c:v>
                </c:pt>
                <c:pt idx="1456">
                  <c:v>0:29:601</c:v>
                </c:pt>
                <c:pt idx="1457">
                  <c:v>0:29:615</c:v>
                </c:pt>
                <c:pt idx="1458">
                  <c:v>0:29:637</c:v>
                </c:pt>
                <c:pt idx="1459">
                  <c:v>0:29:651</c:v>
                </c:pt>
                <c:pt idx="1460">
                  <c:v>0:29:665</c:v>
                </c:pt>
                <c:pt idx="1461">
                  <c:v>0:29:673</c:v>
                </c:pt>
                <c:pt idx="1462">
                  <c:v>0:29:696</c:v>
                </c:pt>
                <c:pt idx="1463">
                  <c:v>0:29:706</c:v>
                </c:pt>
                <c:pt idx="1464">
                  <c:v>0:29:730</c:v>
                </c:pt>
                <c:pt idx="1465">
                  <c:v>0:29:743</c:v>
                </c:pt>
                <c:pt idx="1466">
                  <c:v>0:29:768</c:v>
                </c:pt>
                <c:pt idx="1467">
                  <c:v>0:29:783</c:v>
                </c:pt>
                <c:pt idx="1468">
                  <c:v>0:29:807</c:v>
                </c:pt>
                <c:pt idx="1469">
                  <c:v>0:29:824</c:v>
                </c:pt>
                <c:pt idx="1470">
                  <c:v>0:29:836</c:v>
                </c:pt>
                <c:pt idx="1471">
                  <c:v>0:29:845</c:v>
                </c:pt>
                <c:pt idx="1472">
                  <c:v>0:29:873</c:v>
                </c:pt>
                <c:pt idx="1473">
                  <c:v>0:29:898</c:v>
                </c:pt>
                <c:pt idx="1474">
                  <c:v>0:29:914</c:v>
                </c:pt>
                <c:pt idx="1475">
                  <c:v>0:29:941</c:v>
                </c:pt>
                <c:pt idx="1476">
                  <c:v>0:29:967</c:v>
                </c:pt>
                <c:pt idx="1477">
                  <c:v>0:29:980</c:v>
                </c:pt>
                <c:pt idx="1478">
                  <c:v>0:30:8</c:v>
                </c:pt>
                <c:pt idx="1479">
                  <c:v>0:30:30</c:v>
                </c:pt>
                <c:pt idx="1480">
                  <c:v>0:30:42</c:v>
                </c:pt>
                <c:pt idx="1481">
                  <c:v>0:30:74</c:v>
                </c:pt>
                <c:pt idx="1482">
                  <c:v>0:30:105</c:v>
                </c:pt>
                <c:pt idx="1483">
                  <c:v>0:30:120</c:v>
                </c:pt>
                <c:pt idx="1484">
                  <c:v>0:30:150</c:v>
                </c:pt>
                <c:pt idx="1485">
                  <c:v>0:30:183</c:v>
                </c:pt>
                <c:pt idx="1486">
                  <c:v>0:30:210</c:v>
                </c:pt>
                <c:pt idx="1487">
                  <c:v>0:30:233</c:v>
                </c:pt>
                <c:pt idx="1488">
                  <c:v>0:30:246</c:v>
                </c:pt>
                <c:pt idx="1489">
                  <c:v>0:30:279</c:v>
                </c:pt>
                <c:pt idx="1490">
                  <c:v>0:30:313</c:v>
                </c:pt>
                <c:pt idx="1491">
                  <c:v>0:30:345</c:v>
                </c:pt>
                <c:pt idx="1492">
                  <c:v>0:30:378</c:v>
                </c:pt>
                <c:pt idx="1493">
                  <c:v>0:30:402</c:v>
                </c:pt>
                <c:pt idx="1494">
                  <c:v>0:30:415</c:v>
                </c:pt>
                <c:pt idx="1495">
                  <c:v>0:30:433</c:v>
                </c:pt>
                <c:pt idx="1496">
                  <c:v>0:30:443</c:v>
                </c:pt>
                <c:pt idx="1497">
                  <c:v>0:30:472</c:v>
                </c:pt>
                <c:pt idx="1498">
                  <c:v>0:30:486</c:v>
                </c:pt>
                <c:pt idx="1499">
                  <c:v>0:30:508</c:v>
                </c:pt>
                <c:pt idx="1500">
                  <c:v>0:30:535</c:v>
                </c:pt>
                <c:pt idx="1501">
                  <c:v>0:30:552</c:v>
                </c:pt>
                <c:pt idx="1502">
                  <c:v>0:30:574</c:v>
                </c:pt>
                <c:pt idx="1503">
                  <c:v>0:30:598</c:v>
                </c:pt>
                <c:pt idx="1504">
                  <c:v>0:30:608</c:v>
                </c:pt>
                <c:pt idx="1505">
                  <c:v>0:30:636</c:v>
                </c:pt>
                <c:pt idx="1506">
                  <c:v>0:30:651</c:v>
                </c:pt>
                <c:pt idx="1507">
                  <c:v>0:30:677</c:v>
                </c:pt>
                <c:pt idx="1508">
                  <c:v>0:30:704</c:v>
                </c:pt>
                <c:pt idx="1509">
                  <c:v>0:30:716</c:v>
                </c:pt>
                <c:pt idx="1510">
                  <c:v>0:30:741</c:v>
                </c:pt>
                <c:pt idx="1511">
                  <c:v>0:30:767</c:v>
                </c:pt>
                <c:pt idx="1512">
                  <c:v>0:30:780</c:v>
                </c:pt>
                <c:pt idx="1513">
                  <c:v>0:30:805</c:v>
                </c:pt>
                <c:pt idx="1514">
                  <c:v>0:30:820</c:v>
                </c:pt>
                <c:pt idx="1515">
                  <c:v>0:30:842</c:v>
                </c:pt>
                <c:pt idx="1516">
                  <c:v>0:30:861</c:v>
                </c:pt>
                <c:pt idx="1517">
                  <c:v>0:30:872</c:v>
                </c:pt>
                <c:pt idx="1518">
                  <c:v>0:30:880</c:v>
                </c:pt>
                <c:pt idx="1519">
                  <c:v>0:30:910</c:v>
                </c:pt>
                <c:pt idx="1520">
                  <c:v>0:30:938</c:v>
                </c:pt>
                <c:pt idx="1521">
                  <c:v>0:30:953</c:v>
                </c:pt>
                <c:pt idx="1522">
                  <c:v>0:30:975</c:v>
                </c:pt>
                <c:pt idx="1523">
                  <c:v>0:30:995</c:v>
                </c:pt>
                <c:pt idx="1524">
                  <c:v>0:31:5</c:v>
                </c:pt>
                <c:pt idx="1525">
                  <c:v>0:31:13</c:v>
                </c:pt>
                <c:pt idx="1526">
                  <c:v>0:31:43</c:v>
                </c:pt>
                <c:pt idx="1527">
                  <c:v>0:31:73</c:v>
                </c:pt>
                <c:pt idx="1528">
                  <c:v>0:31:97</c:v>
                </c:pt>
                <c:pt idx="1529">
                  <c:v>0:31:111</c:v>
                </c:pt>
                <c:pt idx="1530">
                  <c:v>0:31:134</c:v>
                </c:pt>
                <c:pt idx="1531">
                  <c:v>0:31:152</c:v>
                </c:pt>
                <c:pt idx="1532">
                  <c:v>0:31:178</c:v>
                </c:pt>
                <c:pt idx="1533">
                  <c:v>0:31:208</c:v>
                </c:pt>
                <c:pt idx="1534">
                  <c:v>0:31:229</c:v>
                </c:pt>
              </c:strCache>
            </c:strRef>
          </c:cat>
          <c:val>
            <c:numRef>
              <c:f>Marker0!$I$3:$I$1537</c:f>
              <c:numCache>
                <c:formatCode>General</c:formatCode>
                <c:ptCount val="15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v>Marker1</c:v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CameraData!$A$3:$A$1537</c:f>
              <c:strCache>
                <c:ptCount val="1535"/>
                <c:pt idx="0">
                  <c:v>0:0:0</c:v>
                </c:pt>
                <c:pt idx="1">
                  <c:v>0:0:22</c:v>
                </c:pt>
                <c:pt idx="2">
                  <c:v>0:0:72</c:v>
                </c:pt>
                <c:pt idx="3">
                  <c:v>0:0:98</c:v>
                </c:pt>
                <c:pt idx="4">
                  <c:v>0:0:122</c:v>
                </c:pt>
                <c:pt idx="5">
                  <c:v>0:0:147</c:v>
                </c:pt>
                <c:pt idx="6">
                  <c:v>0:0:160</c:v>
                </c:pt>
                <c:pt idx="7">
                  <c:v>0:0:175</c:v>
                </c:pt>
                <c:pt idx="8">
                  <c:v>0:0:199</c:v>
                </c:pt>
                <c:pt idx="9">
                  <c:v>0:0:210</c:v>
                </c:pt>
                <c:pt idx="10">
                  <c:v>0:0:231</c:v>
                </c:pt>
                <c:pt idx="11">
                  <c:v>0:0:243</c:v>
                </c:pt>
                <c:pt idx="12">
                  <c:v>0:0:269</c:v>
                </c:pt>
                <c:pt idx="13">
                  <c:v>0:0:287</c:v>
                </c:pt>
                <c:pt idx="14">
                  <c:v>0:0:306</c:v>
                </c:pt>
                <c:pt idx="15">
                  <c:v>0:0:322</c:v>
                </c:pt>
                <c:pt idx="16">
                  <c:v>0:0:334</c:v>
                </c:pt>
                <c:pt idx="17">
                  <c:v>0:0:345</c:v>
                </c:pt>
                <c:pt idx="18">
                  <c:v>0:0:373</c:v>
                </c:pt>
                <c:pt idx="19">
                  <c:v>0:0:405</c:v>
                </c:pt>
                <c:pt idx="20">
                  <c:v>0:0:421</c:v>
                </c:pt>
                <c:pt idx="21">
                  <c:v>0:0:446</c:v>
                </c:pt>
                <c:pt idx="22">
                  <c:v>0:0:468</c:v>
                </c:pt>
                <c:pt idx="23">
                  <c:v>0:0:479</c:v>
                </c:pt>
                <c:pt idx="24">
                  <c:v>0:0:501</c:v>
                </c:pt>
                <c:pt idx="25">
                  <c:v>0:0:509</c:v>
                </c:pt>
                <c:pt idx="26">
                  <c:v>0:0:529</c:v>
                </c:pt>
                <c:pt idx="27">
                  <c:v>0:0:542</c:v>
                </c:pt>
                <c:pt idx="28">
                  <c:v>0:0:567</c:v>
                </c:pt>
                <c:pt idx="29">
                  <c:v>0:0:576</c:v>
                </c:pt>
                <c:pt idx="30">
                  <c:v>0:0:597</c:v>
                </c:pt>
                <c:pt idx="31">
                  <c:v>0:0:611</c:v>
                </c:pt>
                <c:pt idx="32">
                  <c:v>0:0:634</c:v>
                </c:pt>
                <c:pt idx="33">
                  <c:v>0:0:647</c:v>
                </c:pt>
                <c:pt idx="34">
                  <c:v>0:0:670</c:v>
                </c:pt>
                <c:pt idx="35">
                  <c:v>0:0:680</c:v>
                </c:pt>
                <c:pt idx="36">
                  <c:v>0:0:699</c:v>
                </c:pt>
                <c:pt idx="37">
                  <c:v>0:0:707</c:v>
                </c:pt>
                <c:pt idx="38">
                  <c:v>0:0:722</c:v>
                </c:pt>
                <c:pt idx="39">
                  <c:v>0:0:729</c:v>
                </c:pt>
                <c:pt idx="40">
                  <c:v>0:0:736</c:v>
                </c:pt>
                <c:pt idx="41">
                  <c:v>0:0:742</c:v>
                </c:pt>
                <c:pt idx="42">
                  <c:v>0:0:770</c:v>
                </c:pt>
                <c:pt idx="43">
                  <c:v>0:0:786</c:v>
                </c:pt>
                <c:pt idx="44">
                  <c:v>0:0:809</c:v>
                </c:pt>
                <c:pt idx="45">
                  <c:v>0:0:836</c:v>
                </c:pt>
                <c:pt idx="46">
                  <c:v>0:0:848</c:v>
                </c:pt>
                <c:pt idx="47">
                  <c:v>0:0:868</c:v>
                </c:pt>
                <c:pt idx="48">
                  <c:v>0:0:885</c:v>
                </c:pt>
                <c:pt idx="49">
                  <c:v>0:0:906</c:v>
                </c:pt>
                <c:pt idx="50">
                  <c:v>0:0:924</c:v>
                </c:pt>
                <c:pt idx="51">
                  <c:v>0:0:935</c:v>
                </c:pt>
                <c:pt idx="52">
                  <c:v>0:0:942</c:v>
                </c:pt>
                <c:pt idx="53">
                  <c:v>0:0:970</c:v>
                </c:pt>
                <c:pt idx="54">
                  <c:v>0:0:987</c:v>
                </c:pt>
                <c:pt idx="55">
                  <c:v>0:1:14</c:v>
                </c:pt>
                <c:pt idx="56">
                  <c:v>0:1:44</c:v>
                </c:pt>
                <c:pt idx="57">
                  <c:v>0:1:69</c:v>
                </c:pt>
                <c:pt idx="58">
                  <c:v>0:1:82</c:v>
                </c:pt>
                <c:pt idx="59">
                  <c:v>0:1:104</c:v>
                </c:pt>
                <c:pt idx="60">
                  <c:v>0:1:120</c:v>
                </c:pt>
                <c:pt idx="61">
                  <c:v>0:1:142</c:v>
                </c:pt>
                <c:pt idx="62">
                  <c:v>0:1:160</c:v>
                </c:pt>
                <c:pt idx="63">
                  <c:v>0:1:169</c:v>
                </c:pt>
                <c:pt idx="64">
                  <c:v>0:1:177</c:v>
                </c:pt>
                <c:pt idx="65">
                  <c:v>0:1:203</c:v>
                </c:pt>
                <c:pt idx="66">
                  <c:v>0:1:221</c:v>
                </c:pt>
                <c:pt idx="67">
                  <c:v>0:1:248</c:v>
                </c:pt>
                <c:pt idx="68">
                  <c:v>0:1:274</c:v>
                </c:pt>
                <c:pt idx="69">
                  <c:v>0:1:299</c:v>
                </c:pt>
                <c:pt idx="70">
                  <c:v>0:1:315</c:v>
                </c:pt>
                <c:pt idx="71">
                  <c:v>0:1:336</c:v>
                </c:pt>
                <c:pt idx="72">
                  <c:v>0:1:351</c:v>
                </c:pt>
                <c:pt idx="73">
                  <c:v>0:1:365</c:v>
                </c:pt>
                <c:pt idx="74">
                  <c:v>0:1:376</c:v>
                </c:pt>
                <c:pt idx="75">
                  <c:v>0:1:400</c:v>
                </c:pt>
                <c:pt idx="76">
                  <c:v>0:1:412</c:v>
                </c:pt>
                <c:pt idx="77">
                  <c:v>0:1:435</c:v>
                </c:pt>
                <c:pt idx="78">
                  <c:v>0:1:448</c:v>
                </c:pt>
                <c:pt idx="79">
                  <c:v>0:1:474</c:v>
                </c:pt>
                <c:pt idx="80">
                  <c:v>0:1:505</c:v>
                </c:pt>
                <c:pt idx="81">
                  <c:v>0:1:519</c:v>
                </c:pt>
                <c:pt idx="82">
                  <c:v>0:1:541</c:v>
                </c:pt>
                <c:pt idx="83">
                  <c:v>0:1:559</c:v>
                </c:pt>
                <c:pt idx="84">
                  <c:v>0:1:571</c:v>
                </c:pt>
                <c:pt idx="85">
                  <c:v>0:1:578</c:v>
                </c:pt>
                <c:pt idx="86">
                  <c:v>0:1:602</c:v>
                </c:pt>
                <c:pt idx="87">
                  <c:v>0:1:614</c:v>
                </c:pt>
                <c:pt idx="88">
                  <c:v>0:1:640</c:v>
                </c:pt>
                <c:pt idx="89">
                  <c:v>0:1:666</c:v>
                </c:pt>
                <c:pt idx="90">
                  <c:v>0:1:679</c:v>
                </c:pt>
                <c:pt idx="91">
                  <c:v>0:1:700</c:v>
                </c:pt>
                <c:pt idx="92">
                  <c:v>0:1:715</c:v>
                </c:pt>
                <c:pt idx="93">
                  <c:v>0:1:739</c:v>
                </c:pt>
                <c:pt idx="94">
                  <c:v>0:1:764</c:v>
                </c:pt>
                <c:pt idx="95">
                  <c:v>0:1:776</c:v>
                </c:pt>
                <c:pt idx="96">
                  <c:v>0:1:803</c:v>
                </c:pt>
                <c:pt idx="97">
                  <c:v>0:1:817</c:v>
                </c:pt>
                <c:pt idx="98">
                  <c:v>0:1:843</c:v>
                </c:pt>
                <c:pt idx="99">
                  <c:v>0:1:868</c:v>
                </c:pt>
                <c:pt idx="100">
                  <c:v>0:1:883</c:v>
                </c:pt>
                <c:pt idx="101">
                  <c:v>0:1:912</c:v>
                </c:pt>
                <c:pt idx="102">
                  <c:v>0:1:942</c:v>
                </c:pt>
                <c:pt idx="103">
                  <c:v>0:1:966</c:v>
                </c:pt>
                <c:pt idx="104">
                  <c:v>0:1:981</c:v>
                </c:pt>
                <c:pt idx="105">
                  <c:v>0:2:5</c:v>
                </c:pt>
                <c:pt idx="106">
                  <c:v>0:2:16</c:v>
                </c:pt>
                <c:pt idx="107">
                  <c:v>0:2:41</c:v>
                </c:pt>
                <c:pt idx="108">
                  <c:v>0:2:67</c:v>
                </c:pt>
                <c:pt idx="109">
                  <c:v>0:2:82</c:v>
                </c:pt>
                <c:pt idx="110">
                  <c:v>0:2:103</c:v>
                </c:pt>
                <c:pt idx="111">
                  <c:v>0:2:121</c:v>
                </c:pt>
                <c:pt idx="112">
                  <c:v>0:2:145</c:v>
                </c:pt>
                <c:pt idx="113">
                  <c:v>0:2:163</c:v>
                </c:pt>
                <c:pt idx="114">
                  <c:v>0:2:176</c:v>
                </c:pt>
                <c:pt idx="115">
                  <c:v>0:2:196</c:v>
                </c:pt>
                <c:pt idx="116">
                  <c:v>0:2:215</c:v>
                </c:pt>
                <c:pt idx="117">
                  <c:v>0:2:243</c:v>
                </c:pt>
                <c:pt idx="118">
                  <c:v>0:2:268</c:v>
                </c:pt>
                <c:pt idx="119">
                  <c:v>0:2:287</c:v>
                </c:pt>
                <c:pt idx="120">
                  <c:v>0:2:308</c:v>
                </c:pt>
                <c:pt idx="121">
                  <c:v>0:2:329</c:v>
                </c:pt>
                <c:pt idx="122">
                  <c:v>0:2:340</c:v>
                </c:pt>
                <c:pt idx="123">
                  <c:v>0:2:364</c:v>
                </c:pt>
                <c:pt idx="124">
                  <c:v>0:2:381</c:v>
                </c:pt>
                <c:pt idx="125">
                  <c:v>0:2:406</c:v>
                </c:pt>
                <c:pt idx="126">
                  <c:v>0:2:428</c:v>
                </c:pt>
                <c:pt idx="127">
                  <c:v>0:2:443</c:v>
                </c:pt>
                <c:pt idx="128">
                  <c:v>0:2:478</c:v>
                </c:pt>
                <c:pt idx="129">
                  <c:v>0:2:502</c:v>
                </c:pt>
                <c:pt idx="130">
                  <c:v>0:2:526</c:v>
                </c:pt>
                <c:pt idx="131">
                  <c:v>0:2:549</c:v>
                </c:pt>
                <c:pt idx="132">
                  <c:v>0:2:572</c:v>
                </c:pt>
                <c:pt idx="133">
                  <c:v>0:2:582</c:v>
                </c:pt>
                <c:pt idx="134">
                  <c:v>0:2:606</c:v>
                </c:pt>
                <c:pt idx="135">
                  <c:v>0:2:640</c:v>
                </c:pt>
                <c:pt idx="136">
                  <c:v>0:2:668</c:v>
                </c:pt>
                <c:pt idx="137">
                  <c:v>0:2:683</c:v>
                </c:pt>
                <c:pt idx="138">
                  <c:v>0:2:715</c:v>
                </c:pt>
                <c:pt idx="139">
                  <c:v>0:2:747</c:v>
                </c:pt>
                <c:pt idx="140">
                  <c:v>0:2:767</c:v>
                </c:pt>
                <c:pt idx="141">
                  <c:v>0:2:778</c:v>
                </c:pt>
                <c:pt idx="142">
                  <c:v>0:2:810</c:v>
                </c:pt>
                <c:pt idx="143">
                  <c:v>0:2:839</c:v>
                </c:pt>
                <c:pt idx="144">
                  <c:v>0:2:864</c:v>
                </c:pt>
                <c:pt idx="145">
                  <c:v>0:2:880</c:v>
                </c:pt>
                <c:pt idx="146">
                  <c:v>0:2:901</c:v>
                </c:pt>
                <c:pt idx="147">
                  <c:v>0:2:912</c:v>
                </c:pt>
                <c:pt idx="148">
                  <c:v>0:2:928</c:v>
                </c:pt>
                <c:pt idx="149">
                  <c:v>0:2:940</c:v>
                </c:pt>
                <c:pt idx="150">
                  <c:v>0:2:966</c:v>
                </c:pt>
                <c:pt idx="151">
                  <c:v>0:2:979</c:v>
                </c:pt>
                <c:pt idx="152">
                  <c:v>0:3:5</c:v>
                </c:pt>
                <c:pt idx="153">
                  <c:v>0:3:16</c:v>
                </c:pt>
                <c:pt idx="154">
                  <c:v>0:3:41</c:v>
                </c:pt>
                <c:pt idx="155">
                  <c:v>0:3:66</c:v>
                </c:pt>
                <c:pt idx="156">
                  <c:v>0:3:79</c:v>
                </c:pt>
                <c:pt idx="157">
                  <c:v>0:3:100</c:v>
                </c:pt>
                <c:pt idx="158">
                  <c:v>0:3:108</c:v>
                </c:pt>
                <c:pt idx="159">
                  <c:v>0:3:124</c:v>
                </c:pt>
                <c:pt idx="160">
                  <c:v>0:3:134</c:v>
                </c:pt>
                <c:pt idx="161">
                  <c:v>0:3:141</c:v>
                </c:pt>
                <c:pt idx="162">
                  <c:v>0:3:169</c:v>
                </c:pt>
                <c:pt idx="163">
                  <c:v>0:3:183</c:v>
                </c:pt>
                <c:pt idx="164">
                  <c:v>0:3:208</c:v>
                </c:pt>
                <c:pt idx="165">
                  <c:v>0:3:231</c:v>
                </c:pt>
                <c:pt idx="166">
                  <c:v>0:3:247</c:v>
                </c:pt>
                <c:pt idx="167">
                  <c:v>0:3:334</c:v>
                </c:pt>
                <c:pt idx="168">
                  <c:v>0:3:383</c:v>
                </c:pt>
                <c:pt idx="169">
                  <c:v>0:3:434</c:v>
                </c:pt>
                <c:pt idx="170">
                  <c:v>0:3:471</c:v>
                </c:pt>
                <c:pt idx="171">
                  <c:v>0:3:498</c:v>
                </c:pt>
                <c:pt idx="172">
                  <c:v>0:3:527</c:v>
                </c:pt>
                <c:pt idx="173">
                  <c:v>0:3:552</c:v>
                </c:pt>
                <c:pt idx="174">
                  <c:v>0:3:579</c:v>
                </c:pt>
                <c:pt idx="175">
                  <c:v>0:3:601</c:v>
                </c:pt>
                <c:pt idx="176">
                  <c:v>0:3:615</c:v>
                </c:pt>
                <c:pt idx="177">
                  <c:v>0:3:726</c:v>
                </c:pt>
                <c:pt idx="178">
                  <c:v>0:3:770</c:v>
                </c:pt>
                <c:pt idx="179">
                  <c:v>0:3:812</c:v>
                </c:pt>
                <c:pt idx="180">
                  <c:v>0:3:854</c:v>
                </c:pt>
                <c:pt idx="181">
                  <c:v>0:3:897</c:v>
                </c:pt>
                <c:pt idx="182">
                  <c:v>0:3:944</c:v>
                </c:pt>
                <c:pt idx="183">
                  <c:v>0:3:993</c:v>
                </c:pt>
                <c:pt idx="184">
                  <c:v>0:4:36</c:v>
                </c:pt>
                <c:pt idx="185">
                  <c:v>0:4:77</c:v>
                </c:pt>
                <c:pt idx="186">
                  <c:v>0:4:173</c:v>
                </c:pt>
                <c:pt idx="187">
                  <c:v>0:4:218</c:v>
                </c:pt>
                <c:pt idx="188">
                  <c:v>0:4:261</c:v>
                </c:pt>
                <c:pt idx="189">
                  <c:v>0:4:303</c:v>
                </c:pt>
                <c:pt idx="190">
                  <c:v>0:4:347</c:v>
                </c:pt>
                <c:pt idx="191">
                  <c:v>0:4:395</c:v>
                </c:pt>
                <c:pt idx="192">
                  <c:v>0:4:444</c:v>
                </c:pt>
                <c:pt idx="193">
                  <c:v>0:4:493</c:v>
                </c:pt>
                <c:pt idx="194">
                  <c:v>0:4:532</c:v>
                </c:pt>
                <c:pt idx="195">
                  <c:v>0:4:576</c:v>
                </c:pt>
                <c:pt idx="196">
                  <c:v>0:4:603</c:v>
                </c:pt>
                <c:pt idx="197">
                  <c:v>0:4:616</c:v>
                </c:pt>
                <c:pt idx="198">
                  <c:v>0:4:637</c:v>
                </c:pt>
                <c:pt idx="199">
                  <c:v>0:4:649</c:v>
                </c:pt>
                <c:pt idx="200">
                  <c:v>0:4:675</c:v>
                </c:pt>
                <c:pt idx="201">
                  <c:v>0:4:704</c:v>
                </c:pt>
                <c:pt idx="202">
                  <c:v>0:4:716</c:v>
                </c:pt>
                <c:pt idx="203">
                  <c:v>0:4:742</c:v>
                </c:pt>
                <c:pt idx="204">
                  <c:v>0:4:766</c:v>
                </c:pt>
                <c:pt idx="205">
                  <c:v>0:4:782</c:v>
                </c:pt>
                <c:pt idx="206">
                  <c:v>0:4:801</c:v>
                </c:pt>
                <c:pt idx="207">
                  <c:v>0:4:816</c:v>
                </c:pt>
                <c:pt idx="208">
                  <c:v>0:4:835</c:v>
                </c:pt>
                <c:pt idx="209">
                  <c:v>0:4:843</c:v>
                </c:pt>
                <c:pt idx="210">
                  <c:v>0:4:865</c:v>
                </c:pt>
                <c:pt idx="211">
                  <c:v>0:4:874</c:v>
                </c:pt>
                <c:pt idx="212">
                  <c:v>0:4:898</c:v>
                </c:pt>
                <c:pt idx="213">
                  <c:v>0:4:907</c:v>
                </c:pt>
                <c:pt idx="214">
                  <c:v>0:4:929</c:v>
                </c:pt>
                <c:pt idx="215">
                  <c:v>0:4:940</c:v>
                </c:pt>
                <c:pt idx="216">
                  <c:v>0:4:968</c:v>
                </c:pt>
                <c:pt idx="217">
                  <c:v>0:4:982</c:v>
                </c:pt>
                <c:pt idx="218">
                  <c:v>0:5:5</c:v>
                </c:pt>
                <c:pt idx="219">
                  <c:v>0:5:18</c:v>
                </c:pt>
                <c:pt idx="220">
                  <c:v>0:5:40</c:v>
                </c:pt>
                <c:pt idx="221">
                  <c:v>0:5:55</c:v>
                </c:pt>
                <c:pt idx="222">
                  <c:v>0:5:64</c:v>
                </c:pt>
                <c:pt idx="223">
                  <c:v>0:5:71</c:v>
                </c:pt>
                <c:pt idx="224">
                  <c:v>0:5:79</c:v>
                </c:pt>
                <c:pt idx="225">
                  <c:v>0:5:108</c:v>
                </c:pt>
                <c:pt idx="226">
                  <c:v>0:5:136</c:v>
                </c:pt>
                <c:pt idx="227">
                  <c:v>0:5:149</c:v>
                </c:pt>
                <c:pt idx="228">
                  <c:v>0:5:181</c:v>
                </c:pt>
                <c:pt idx="229">
                  <c:v>0:5:207</c:v>
                </c:pt>
                <c:pt idx="230">
                  <c:v>0:5:228</c:v>
                </c:pt>
                <c:pt idx="231">
                  <c:v>0:5:239</c:v>
                </c:pt>
                <c:pt idx="232">
                  <c:v>0:5:266</c:v>
                </c:pt>
                <c:pt idx="233">
                  <c:v>0:5:282</c:v>
                </c:pt>
                <c:pt idx="234">
                  <c:v>0:5:304</c:v>
                </c:pt>
                <c:pt idx="235">
                  <c:v>0:5:315</c:v>
                </c:pt>
                <c:pt idx="236">
                  <c:v>0:5:339</c:v>
                </c:pt>
                <c:pt idx="237">
                  <c:v>0:5:365</c:v>
                </c:pt>
                <c:pt idx="238">
                  <c:v>0:5:384</c:v>
                </c:pt>
                <c:pt idx="239">
                  <c:v>0:5:406</c:v>
                </c:pt>
                <c:pt idx="240">
                  <c:v>0:5:425</c:v>
                </c:pt>
                <c:pt idx="241">
                  <c:v>0:5:437</c:v>
                </c:pt>
                <c:pt idx="242">
                  <c:v>0:5:444</c:v>
                </c:pt>
                <c:pt idx="243">
                  <c:v>0:5:469</c:v>
                </c:pt>
                <c:pt idx="244">
                  <c:v>0:5:485</c:v>
                </c:pt>
                <c:pt idx="245">
                  <c:v>0:5:508</c:v>
                </c:pt>
                <c:pt idx="246">
                  <c:v>0:5:533</c:v>
                </c:pt>
                <c:pt idx="247">
                  <c:v>0:5:551</c:v>
                </c:pt>
                <c:pt idx="248">
                  <c:v>0:5:575</c:v>
                </c:pt>
                <c:pt idx="249">
                  <c:v>0:5:601</c:v>
                </c:pt>
                <c:pt idx="250">
                  <c:v>0:5:617</c:v>
                </c:pt>
                <c:pt idx="251">
                  <c:v>0:5:637</c:v>
                </c:pt>
                <c:pt idx="252">
                  <c:v>0:5:649</c:v>
                </c:pt>
                <c:pt idx="253">
                  <c:v>0:5:663</c:v>
                </c:pt>
                <c:pt idx="254">
                  <c:v>0:5:671</c:v>
                </c:pt>
                <c:pt idx="255">
                  <c:v>0:5:678</c:v>
                </c:pt>
                <c:pt idx="256">
                  <c:v>0:5:703</c:v>
                </c:pt>
                <c:pt idx="257">
                  <c:v>0:5:719</c:v>
                </c:pt>
                <c:pt idx="258">
                  <c:v>0:5:743</c:v>
                </c:pt>
                <c:pt idx="259">
                  <c:v>0:5:770</c:v>
                </c:pt>
                <c:pt idx="260">
                  <c:v>0:5:785</c:v>
                </c:pt>
                <c:pt idx="261">
                  <c:v>0:5:808</c:v>
                </c:pt>
                <c:pt idx="262">
                  <c:v>0:5:828</c:v>
                </c:pt>
                <c:pt idx="263">
                  <c:v>0:5:838</c:v>
                </c:pt>
                <c:pt idx="264">
                  <c:v>0:5:846</c:v>
                </c:pt>
                <c:pt idx="265">
                  <c:v>0:5:874</c:v>
                </c:pt>
                <c:pt idx="266">
                  <c:v>0:5:906</c:v>
                </c:pt>
                <c:pt idx="267">
                  <c:v>0:5:933</c:v>
                </c:pt>
                <c:pt idx="268">
                  <c:v>0:5:950</c:v>
                </c:pt>
                <c:pt idx="269">
                  <c:v>0:5:969</c:v>
                </c:pt>
                <c:pt idx="270">
                  <c:v>0:5:989</c:v>
                </c:pt>
                <c:pt idx="271">
                  <c:v>0:6:9</c:v>
                </c:pt>
                <c:pt idx="272">
                  <c:v>0:6:26</c:v>
                </c:pt>
                <c:pt idx="273">
                  <c:v>0:6:37</c:v>
                </c:pt>
                <c:pt idx="274">
                  <c:v>0:6:45</c:v>
                </c:pt>
                <c:pt idx="275">
                  <c:v>0:6:69</c:v>
                </c:pt>
                <c:pt idx="276">
                  <c:v>0:6:83</c:v>
                </c:pt>
                <c:pt idx="277">
                  <c:v>0:6:106</c:v>
                </c:pt>
                <c:pt idx="278">
                  <c:v>0:6:130</c:v>
                </c:pt>
                <c:pt idx="279">
                  <c:v>0:6:147</c:v>
                </c:pt>
                <c:pt idx="280">
                  <c:v>0:6:169</c:v>
                </c:pt>
                <c:pt idx="281">
                  <c:v>0:6:190</c:v>
                </c:pt>
                <c:pt idx="282">
                  <c:v>0:6:213</c:v>
                </c:pt>
                <c:pt idx="283">
                  <c:v>0:6:230</c:v>
                </c:pt>
                <c:pt idx="284">
                  <c:v>0:6:241</c:v>
                </c:pt>
                <c:pt idx="285">
                  <c:v>0:6:265</c:v>
                </c:pt>
                <c:pt idx="286">
                  <c:v>0:6:279</c:v>
                </c:pt>
                <c:pt idx="287">
                  <c:v>0:6:301</c:v>
                </c:pt>
                <c:pt idx="288">
                  <c:v>0:6:316</c:v>
                </c:pt>
                <c:pt idx="289">
                  <c:v>0:6:339</c:v>
                </c:pt>
                <c:pt idx="290">
                  <c:v>0:6:363</c:v>
                </c:pt>
                <c:pt idx="291">
                  <c:v>0:6:379</c:v>
                </c:pt>
                <c:pt idx="292">
                  <c:v>0:6:402</c:v>
                </c:pt>
                <c:pt idx="293">
                  <c:v>0:6:410</c:v>
                </c:pt>
                <c:pt idx="294">
                  <c:v>0:6:423</c:v>
                </c:pt>
                <c:pt idx="295">
                  <c:v>0:6:433</c:v>
                </c:pt>
                <c:pt idx="296">
                  <c:v>0:6:440</c:v>
                </c:pt>
                <c:pt idx="297">
                  <c:v>0:6:470</c:v>
                </c:pt>
                <c:pt idx="298">
                  <c:v>0:6:484</c:v>
                </c:pt>
                <c:pt idx="299">
                  <c:v>0:6:510</c:v>
                </c:pt>
                <c:pt idx="300">
                  <c:v>0:6:535</c:v>
                </c:pt>
                <c:pt idx="301">
                  <c:v>0:6:551</c:v>
                </c:pt>
                <c:pt idx="302">
                  <c:v>0:6:572</c:v>
                </c:pt>
                <c:pt idx="303">
                  <c:v>0:6:590</c:v>
                </c:pt>
                <c:pt idx="304">
                  <c:v>0:6:612</c:v>
                </c:pt>
                <c:pt idx="305">
                  <c:v>0:6:635</c:v>
                </c:pt>
                <c:pt idx="306">
                  <c:v>0:6:645</c:v>
                </c:pt>
                <c:pt idx="307">
                  <c:v>0:6:671</c:v>
                </c:pt>
                <c:pt idx="308">
                  <c:v>0:6:685</c:v>
                </c:pt>
                <c:pt idx="309">
                  <c:v>0:6:709</c:v>
                </c:pt>
                <c:pt idx="310">
                  <c:v>0:6:733</c:v>
                </c:pt>
                <c:pt idx="311">
                  <c:v>0:6:748</c:v>
                </c:pt>
                <c:pt idx="312">
                  <c:v>0:6:770</c:v>
                </c:pt>
                <c:pt idx="313">
                  <c:v>0:6:786</c:v>
                </c:pt>
                <c:pt idx="314">
                  <c:v>0:6:808</c:v>
                </c:pt>
                <c:pt idx="315">
                  <c:v>0:6:826</c:v>
                </c:pt>
                <c:pt idx="316">
                  <c:v>0:6:837</c:v>
                </c:pt>
                <c:pt idx="317">
                  <c:v>0:6:844</c:v>
                </c:pt>
                <c:pt idx="318">
                  <c:v>0:6:873</c:v>
                </c:pt>
                <c:pt idx="319">
                  <c:v>0:6:898</c:v>
                </c:pt>
                <c:pt idx="320">
                  <c:v>0:6:906</c:v>
                </c:pt>
                <c:pt idx="321">
                  <c:v>0:6:930</c:v>
                </c:pt>
                <c:pt idx="322">
                  <c:v>0:6:944</c:v>
                </c:pt>
                <c:pt idx="323">
                  <c:v>0:6:965</c:v>
                </c:pt>
                <c:pt idx="324">
                  <c:v>0:6:981</c:v>
                </c:pt>
                <c:pt idx="325">
                  <c:v>0:7:3</c:v>
                </c:pt>
                <c:pt idx="326">
                  <c:v>0:7:17</c:v>
                </c:pt>
                <c:pt idx="327">
                  <c:v>0:7:42</c:v>
                </c:pt>
                <c:pt idx="328">
                  <c:v>0:7:58</c:v>
                </c:pt>
                <c:pt idx="329">
                  <c:v>0:7:66</c:v>
                </c:pt>
                <c:pt idx="330">
                  <c:v>0:7:73</c:v>
                </c:pt>
                <c:pt idx="331">
                  <c:v>0:7:97</c:v>
                </c:pt>
                <c:pt idx="332">
                  <c:v>0:7:112</c:v>
                </c:pt>
                <c:pt idx="333">
                  <c:v>0:7:139</c:v>
                </c:pt>
                <c:pt idx="334">
                  <c:v>0:7:169</c:v>
                </c:pt>
                <c:pt idx="335">
                  <c:v>0:7:187</c:v>
                </c:pt>
                <c:pt idx="336">
                  <c:v>0:7:213</c:v>
                </c:pt>
                <c:pt idx="337">
                  <c:v>0:7:241</c:v>
                </c:pt>
                <c:pt idx="338">
                  <c:v>0:7:260</c:v>
                </c:pt>
                <c:pt idx="339">
                  <c:v>0:7:266</c:v>
                </c:pt>
                <c:pt idx="340">
                  <c:v>0:7:276</c:v>
                </c:pt>
                <c:pt idx="341">
                  <c:v>0:7:301</c:v>
                </c:pt>
                <c:pt idx="342">
                  <c:v>0:7:313</c:v>
                </c:pt>
                <c:pt idx="343">
                  <c:v>0:7:338</c:v>
                </c:pt>
                <c:pt idx="344">
                  <c:v>0:7:349</c:v>
                </c:pt>
                <c:pt idx="345">
                  <c:v>0:7:372</c:v>
                </c:pt>
                <c:pt idx="346">
                  <c:v>0:7:389</c:v>
                </c:pt>
                <c:pt idx="347">
                  <c:v>0:7:409</c:v>
                </c:pt>
                <c:pt idx="348">
                  <c:v>0:7:427</c:v>
                </c:pt>
                <c:pt idx="349">
                  <c:v>0:7:438</c:v>
                </c:pt>
                <c:pt idx="350">
                  <c:v>0:7:446</c:v>
                </c:pt>
                <c:pt idx="351">
                  <c:v>0:7:472</c:v>
                </c:pt>
                <c:pt idx="352">
                  <c:v>0:7:483</c:v>
                </c:pt>
                <c:pt idx="353">
                  <c:v>0:7:515</c:v>
                </c:pt>
                <c:pt idx="354">
                  <c:v>0:7:545</c:v>
                </c:pt>
                <c:pt idx="355">
                  <c:v>0:7:575</c:v>
                </c:pt>
                <c:pt idx="356">
                  <c:v>0:7:597</c:v>
                </c:pt>
                <c:pt idx="357">
                  <c:v>0:7:610</c:v>
                </c:pt>
                <c:pt idx="358">
                  <c:v>0:7:634</c:v>
                </c:pt>
                <c:pt idx="359">
                  <c:v>0:7:649</c:v>
                </c:pt>
                <c:pt idx="360">
                  <c:v>0:7:671</c:v>
                </c:pt>
                <c:pt idx="361">
                  <c:v>0:7:684</c:v>
                </c:pt>
                <c:pt idx="362">
                  <c:v>0:7:708</c:v>
                </c:pt>
                <c:pt idx="363">
                  <c:v>0:7:736</c:v>
                </c:pt>
                <c:pt idx="364">
                  <c:v>0:7:754</c:v>
                </c:pt>
                <c:pt idx="365">
                  <c:v>0:7:778</c:v>
                </c:pt>
                <c:pt idx="366">
                  <c:v>0:7:804</c:v>
                </c:pt>
                <c:pt idx="367">
                  <c:v>0:7:818</c:v>
                </c:pt>
                <c:pt idx="368">
                  <c:v>0:7:843</c:v>
                </c:pt>
                <c:pt idx="369">
                  <c:v>0:7:863</c:v>
                </c:pt>
                <c:pt idx="370">
                  <c:v>0:7:873</c:v>
                </c:pt>
                <c:pt idx="371">
                  <c:v>0:7:899</c:v>
                </c:pt>
                <c:pt idx="372">
                  <c:v>0:7:905</c:v>
                </c:pt>
                <c:pt idx="373">
                  <c:v>0:7:917</c:v>
                </c:pt>
                <c:pt idx="374">
                  <c:v>0:7:943</c:v>
                </c:pt>
                <c:pt idx="375">
                  <c:v>0:7:965</c:v>
                </c:pt>
                <c:pt idx="376">
                  <c:v>0:7:979</c:v>
                </c:pt>
                <c:pt idx="377">
                  <c:v>0:8:6</c:v>
                </c:pt>
                <c:pt idx="378">
                  <c:v>0:8:25</c:v>
                </c:pt>
                <c:pt idx="379">
                  <c:v>0:8:35</c:v>
                </c:pt>
                <c:pt idx="380">
                  <c:v>0:8:42</c:v>
                </c:pt>
                <c:pt idx="381">
                  <c:v>0:8:69</c:v>
                </c:pt>
                <c:pt idx="382">
                  <c:v>0:8:80</c:v>
                </c:pt>
                <c:pt idx="383">
                  <c:v>0:8:111</c:v>
                </c:pt>
                <c:pt idx="384">
                  <c:v>0:8:142</c:v>
                </c:pt>
                <c:pt idx="385">
                  <c:v>0:8:169</c:v>
                </c:pt>
                <c:pt idx="386">
                  <c:v>0:8:184</c:v>
                </c:pt>
                <c:pt idx="387">
                  <c:v>0:8:207</c:v>
                </c:pt>
                <c:pt idx="388">
                  <c:v>0:8:227</c:v>
                </c:pt>
                <c:pt idx="389">
                  <c:v>0:8:237</c:v>
                </c:pt>
                <c:pt idx="390">
                  <c:v>0:8:244</c:v>
                </c:pt>
                <c:pt idx="391">
                  <c:v>0:8:268</c:v>
                </c:pt>
                <c:pt idx="392">
                  <c:v>0:8:282</c:v>
                </c:pt>
                <c:pt idx="393">
                  <c:v>0:8:309</c:v>
                </c:pt>
                <c:pt idx="394">
                  <c:v>0:8:336</c:v>
                </c:pt>
                <c:pt idx="395">
                  <c:v>0:8:349</c:v>
                </c:pt>
                <c:pt idx="396">
                  <c:v>0:8:374</c:v>
                </c:pt>
                <c:pt idx="397">
                  <c:v>0:8:393</c:v>
                </c:pt>
                <c:pt idx="398">
                  <c:v>0:8:404</c:v>
                </c:pt>
                <c:pt idx="399">
                  <c:v>0:8:412</c:v>
                </c:pt>
                <c:pt idx="400">
                  <c:v>0:8:440</c:v>
                </c:pt>
                <c:pt idx="401">
                  <c:v>0:8:469</c:v>
                </c:pt>
                <c:pt idx="402">
                  <c:v>0:8:483</c:v>
                </c:pt>
                <c:pt idx="403">
                  <c:v>0:8:509</c:v>
                </c:pt>
                <c:pt idx="404">
                  <c:v>0:8:537</c:v>
                </c:pt>
                <c:pt idx="405">
                  <c:v>0:8:554</c:v>
                </c:pt>
                <c:pt idx="406">
                  <c:v>0:8:581</c:v>
                </c:pt>
                <c:pt idx="407">
                  <c:v>0:8:610</c:v>
                </c:pt>
                <c:pt idx="408">
                  <c:v>0:8:630</c:v>
                </c:pt>
                <c:pt idx="409">
                  <c:v>0:8:644</c:v>
                </c:pt>
                <c:pt idx="410">
                  <c:v>0:8:674</c:v>
                </c:pt>
                <c:pt idx="411">
                  <c:v>0:8:701</c:v>
                </c:pt>
                <c:pt idx="412">
                  <c:v>0:8:715</c:v>
                </c:pt>
                <c:pt idx="413">
                  <c:v>0:8:735</c:v>
                </c:pt>
                <c:pt idx="414">
                  <c:v>0:8:752</c:v>
                </c:pt>
                <c:pt idx="415">
                  <c:v>0:8:773</c:v>
                </c:pt>
                <c:pt idx="416">
                  <c:v>0:8:796</c:v>
                </c:pt>
                <c:pt idx="417">
                  <c:v>0:8:810</c:v>
                </c:pt>
                <c:pt idx="418">
                  <c:v>0:8:847</c:v>
                </c:pt>
                <c:pt idx="419">
                  <c:v>0:8:875</c:v>
                </c:pt>
                <c:pt idx="420">
                  <c:v>0:8:904</c:v>
                </c:pt>
                <c:pt idx="421">
                  <c:v>0:8:916</c:v>
                </c:pt>
                <c:pt idx="422">
                  <c:v>0:8:940</c:v>
                </c:pt>
                <c:pt idx="423">
                  <c:v>0:8:966</c:v>
                </c:pt>
                <c:pt idx="424">
                  <c:v>0:8:978</c:v>
                </c:pt>
                <c:pt idx="425">
                  <c:v>0:8:992</c:v>
                </c:pt>
                <c:pt idx="426">
                  <c:v>0:9:2</c:v>
                </c:pt>
                <c:pt idx="427">
                  <c:v>0:9:10</c:v>
                </c:pt>
                <c:pt idx="428">
                  <c:v>0:9:38</c:v>
                </c:pt>
                <c:pt idx="429">
                  <c:v>0:9:50</c:v>
                </c:pt>
                <c:pt idx="430">
                  <c:v>0:9:78</c:v>
                </c:pt>
                <c:pt idx="431">
                  <c:v>0:9:104</c:v>
                </c:pt>
                <c:pt idx="432">
                  <c:v>0:9:112</c:v>
                </c:pt>
                <c:pt idx="433">
                  <c:v>0:9:135</c:v>
                </c:pt>
                <c:pt idx="434">
                  <c:v>0:9:150</c:v>
                </c:pt>
                <c:pt idx="435">
                  <c:v>0:9:176</c:v>
                </c:pt>
                <c:pt idx="436">
                  <c:v>0:9:197</c:v>
                </c:pt>
                <c:pt idx="437">
                  <c:v>0:9:211</c:v>
                </c:pt>
                <c:pt idx="438">
                  <c:v>0:9:244</c:v>
                </c:pt>
                <c:pt idx="439">
                  <c:v>0:9:278</c:v>
                </c:pt>
                <c:pt idx="440">
                  <c:v>0:9:315</c:v>
                </c:pt>
                <c:pt idx="441">
                  <c:v>0:9:341</c:v>
                </c:pt>
                <c:pt idx="442">
                  <c:v>0:9:365</c:v>
                </c:pt>
                <c:pt idx="443">
                  <c:v>0:9:379</c:v>
                </c:pt>
                <c:pt idx="444">
                  <c:v>0:9:412</c:v>
                </c:pt>
                <c:pt idx="445">
                  <c:v>0:9:439</c:v>
                </c:pt>
                <c:pt idx="446">
                  <c:v>0:9:475</c:v>
                </c:pt>
                <c:pt idx="447">
                  <c:v>0:9:505</c:v>
                </c:pt>
                <c:pt idx="448">
                  <c:v>0:9:518</c:v>
                </c:pt>
                <c:pt idx="449">
                  <c:v>0:9:537</c:v>
                </c:pt>
                <c:pt idx="450">
                  <c:v>0:9:554</c:v>
                </c:pt>
                <c:pt idx="451">
                  <c:v>0:9:575</c:v>
                </c:pt>
                <c:pt idx="452">
                  <c:v>0:9:597</c:v>
                </c:pt>
                <c:pt idx="453">
                  <c:v>0:9:607</c:v>
                </c:pt>
                <c:pt idx="454">
                  <c:v>0:9:630</c:v>
                </c:pt>
                <c:pt idx="455">
                  <c:v>0:9:645</c:v>
                </c:pt>
                <c:pt idx="456">
                  <c:v>0:9:669</c:v>
                </c:pt>
                <c:pt idx="457">
                  <c:v>0:9:679</c:v>
                </c:pt>
                <c:pt idx="458">
                  <c:v>0:9:702</c:v>
                </c:pt>
                <c:pt idx="459">
                  <c:v>0:9:719</c:v>
                </c:pt>
                <c:pt idx="460">
                  <c:v>0:9:741</c:v>
                </c:pt>
                <c:pt idx="461">
                  <c:v>0:9:762</c:v>
                </c:pt>
                <c:pt idx="462">
                  <c:v>0:9:777</c:v>
                </c:pt>
                <c:pt idx="463">
                  <c:v>0:9:805</c:v>
                </c:pt>
                <c:pt idx="464">
                  <c:v>0:9:816</c:v>
                </c:pt>
                <c:pt idx="465">
                  <c:v>0:9:840</c:v>
                </c:pt>
                <c:pt idx="466">
                  <c:v>0:9:866</c:v>
                </c:pt>
                <c:pt idx="467">
                  <c:v>0:9:878</c:v>
                </c:pt>
                <c:pt idx="468">
                  <c:v>0:9:898</c:v>
                </c:pt>
                <c:pt idx="469">
                  <c:v>0:9:912</c:v>
                </c:pt>
                <c:pt idx="470">
                  <c:v>0:9:933</c:v>
                </c:pt>
                <c:pt idx="471">
                  <c:v>0:9:949</c:v>
                </c:pt>
                <c:pt idx="472">
                  <c:v>0:9:970</c:v>
                </c:pt>
                <c:pt idx="473">
                  <c:v>0:9:981</c:v>
                </c:pt>
                <c:pt idx="474">
                  <c:v>0:9:993</c:v>
                </c:pt>
                <c:pt idx="475">
                  <c:v>0:10:3</c:v>
                </c:pt>
                <c:pt idx="476">
                  <c:v>0:10:10</c:v>
                </c:pt>
                <c:pt idx="477">
                  <c:v>0:10:46</c:v>
                </c:pt>
                <c:pt idx="478">
                  <c:v>0:10:88</c:v>
                </c:pt>
                <c:pt idx="479">
                  <c:v>0:10:126</c:v>
                </c:pt>
                <c:pt idx="480">
                  <c:v>0:10:157</c:v>
                </c:pt>
                <c:pt idx="481">
                  <c:v>0:10:204</c:v>
                </c:pt>
                <c:pt idx="482">
                  <c:v>0:10:238</c:v>
                </c:pt>
                <c:pt idx="483">
                  <c:v>0:10:270</c:v>
                </c:pt>
                <c:pt idx="484">
                  <c:v>0:10:298</c:v>
                </c:pt>
                <c:pt idx="485">
                  <c:v>0:10:322</c:v>
                </c:pt>
                <c:pt idx="486">
                  <c:v>0:10:347</c:v>
                </c:pt>
                <c:pt idx="487">
                  <c:v>0:10:380</c:v>
                </c:pt>
                <c:pt idx="488">
                  <c:v>0:10:401</c:v>
                </c:pt>
                <c:pt idx="489">
                  <c:v>0:10:414</c:v>
                </c:pt>
                <c:pt idx="490">
                  <c:v>0:10:443</c:v>
                </c:pt>
                <c:pt idx="491">
                  <c:v>0:10:469</c:v>
                </c:pt>
                <c:pt idx="492">
                  <c:v>0:10:483</c:v>
                </c:pt>
                <c:pt idx="493">
                  <c:v>0:10:508</c:v>
                </c:pt>
                <c:pt idx="494">
                  <c:v>0:10:541</c:v>
                </c:pt>
                <c:pt idx="495">
                  <c:v>0:10:563</c:v>
                </c:pt>
                <c:pt idx="496">
                  <c:v>0:10:575</c:v>
                </c:pt>
                <c:pt idx="497">
                  <c:v>0:10:601</c:v>
                </c:pt>
                <c:pt idx="498">
                  <c:v>0:10:614</c:v>
                </c:pt>
                <c:pt idx="499">
                  <c:v>0:10:638</c:v>
                </c:pt>
                <c:pt idx="500">
                  <c:v>0:10:649</c:v>
                </c:pt>
                <c:pt idx="501">
                  <c:v>0:10:673</c:v>
                </c:pt>
                <c:pt idx="502">
                  <c:v>0:10:695</c:v>
                </c:pt>
                <c:pt idx="503">
                  <c:v>0:10:707</c:v>
                </c:pt>
                <c:pt idx="504">
                  <c:v>0:10:720</c:v>
                </c:pt>
                <c:pt idx="505">
                  <c:v>0:10:731</c:v>
                </c:pt>
                <c:pt idx="506">
                  <c:v>0:10:739</c:v>
                </c:pt>
                <c:pt idx="507">
                  <c:v>0:10:764</c:v>
                </c:pt>
                <c:pt idx="508">
                  <c:v>0:10:778</c:v>
                </c:pt>
                <c:pt idx="509">
                  <c:v>0:10:802</c:v>
                </c:pt>
                <c:pt idx="510">
                  <c:v>0:10:815</c:v>
                </c:pt>
                <c:pt idx="511">
                  <c:v>0:10:836</c:v>
                </c:pt>
                <c:pt idx="512">
                  <c:v>0:10:842</c:v>
                </c:pt>
                <c:pt idx="513">
                  <c:v>0:10:861</c:v>
                </c:pt>
                <c:pt idx="514">
                  <c:v>0:10:877</c:v>
                </c:pt>
                <c:pt idx="515">
                  <c:v>0:10:904</c:v>
                </c:pt>
                <c:pt idx="516">
                  <c:v>0:10:923</c:v>
                </c:pt>
                <c:pt idx="517">
                  <c:v>0:10:948</c:v>
                </c:pt>
                <c:pt idx="518">
                  <c:v>0:10:979</c:v>
                </c:pt>
                <c:pt idx="519">
                  <c:v>0:11:0</c:v>
                </c:pt>
                <c:pt idx="520">
                  <c:v>0:11:11</c:v>
                </c:pt>
                <c:pt idx="521">
                  <c:v>0:11:42</c:v>
                </c:pt>
                <c:pt idx="522">
                  <c:v>0:11:69</c:v>
                </c:pt>
                <c:pt idx="523">
                  <c:v>0:11:83</c:v>
                </c:pt>
                <c:pt idx="524">
                  <c:v>0:11:104</c:v>
                </c:pt>
                <c:pt idx="525">
                  <c:v>0:11:119</c:v>
                </c:pt>
                <c:pt idx="526">
                  <c:v>0:11:143</c:v>
                </c:pt>
                <c:pt idx="527">
                  <c:v>0:11:162</c:v>
                </c:pt>
                <c:pt idx="528">
                  <c:v>0:11:173</c:v>
                </c:pt>
                <c:pt idx="529">
                  <c:v>0:11:197</c:v>
                </c:pt>
                <c:pt idx="530">
                  <c:v>0:11:208</c:v>
                </c:pt>
                <c:pt idx="531">
                  <c:v>0:11:231</c:v>
                </c:pt>
                <c:pt idx="532">
                  <c:v>0:11:244</c:v>
                </c:pt>
                <c:pt idx="533">
                  <c:v>0:11:277</c:v>
                </c:pt>
                <c:pt idx="534">
                  <c:v>0:11:303</c:v>
                </c:pt>
                <c:pt idx="535">
                  <c:v>0:11:320</c:v>
                </c:pt>
                <c:pt idx="536">
                  <c:v>0:11:343</c:v>
                </c:pt>
                <c:pt idx="537">
                  <c:v>0:11:364</c:v>
                </c:pt>
                <c:pt idx="538">
                  <c:v>0:11:374</c:v>
                </c:pt>
                <c:pt idx="539">
                  <c:v>0:11:398</c:v>
                </c:pt>
                <c:pt idx="540">
                  <c:v>0:11:410</c:v>
                </c:pt>
                <c:pt idx="541">
                  <c:v>0:11:439</c:v>
                </c:pt>
                <c:pt idx="542">
                  <c:v>0:11:465</c:v>
                </c:pt>
                <c:pt idx="543">
                  <c:v>0:11:480</c:v>
                </c:pt>
                <c:pt idx="544">
                  <c:v>0:11:501</c:v>
                </c:pt>
                <c:pt idx="545">
                  <c:v>0:11:520</c:v>
                </c:pt>
                <c:pt idx="546">
                  <c:v>0:11:540</c:v>
                </c:pt>
                <c:pt idx="547">
                  <c:v>0:11:558</c:v>
                </c:pt>
                <c:pt idx="548">
                  <c:v>0:11:567</c:v>
                </c:pt>
                <c:pt idx="549">
                  <c:v>0:11:574</c:v>
                </c:pt>
                <c:pt idx="550">
                  <c:v>0:11:602</c:v>
                </c:pt>
                <c:pt idx="551">
                  <c:v>0:11:614</c:v>
                </c:pt>
                <c:pt idx="552">
                  <c:v>0:11:639</c:v>
                </c:pt>
                <c:pt idx="553">
                  <c:v>0:11:666</c:v>
                </c:pt>
                <c:pt idx="554">
                  <c:v>0:11:681</c:v>
                </c:pt>
                <c:pt idx="555">
                  <c:v>0:11:706</c:v>
                </c:pt>
                <c:pt idx="556">
                  <c:v>0:11:726</c:v>
                </c:pt>
                <c:pt idx="557">
                  <c:v>0:11:739</c:v>
                </c:pt>
                <c:pt idx="558">
                  <c:v>0:11:751</c:v>
                </c:pt>
                <c:pt idx="559">
                  <c:v>0:11:760</c:v>
                </c:pt>
                <c:pt idx="560">
                  <c:v>0:11:769</c:v>
                </c:pt>
                <c:pt idx="561">
                  <c:v>0:11:775</c:v>
                </c:pt>
                <c:pt idx="562">
                  <c:v>0:11:798</c:v>
                </c:pt>
                <c:pt idx="563">
                  <c:v>0:11:818</c:v>
                </c:pt>
                <c:pt idx="564">
                  <c:v>0:11:841</c:v>
                </c:pt>
                <c:pt idx="565">
                  <c:v>0:11:868</c:v>
                </c:pt>
                <c:pt idx="566">
                  <c:v>0:11:877</c:v>
                </c:pt>
                <c:pt idx="567">
                  <c:v>0:11:902</c:v>
                </c:pt>
                <c:pt idx="568">
                  <c:v>0:11:918</c:v>
                </c:pt>
                <c:pt idx="569">
                  <c:v>0:11:944</c:v>
                </c:pt>
                <c:pt idx="570">
                  <c:v>0:11:981</c:v>
                </c:pt>
                <c:pt idx="571">
                  <c:v>0:12:11</c:v>
                </c:pt>
                <c:pt idx="572">
                  <c:v>0:12:53</c:v>
                </c:pt>
                <c:pt idx="573">
                  <c:v>0:12:85</c:v>
                </c:pt>
                <c:pt idx="574">
                  <c:v>0:12:127</c:v>
                </c:pt>
                <c:pt idx="575">
                  <c:v>0:12:166</c:v>
                </c:pt>
                <c:pt idx="576">
                  <c:v>0:12:196</c:v>
                </c:pt>
                <c:pt idx="577">
                  <c:v>0:12:222</c:v>
                </c:pt>
                <c:pt idx="578">
                  <c:v>0:12:252</c:v>
                </c:pt>
                <c:pt idx="579">
                  <c:v>0:12:282</c:v>
                </c:pt>
                <c:pt idx="580">
                  <c:v>0:12:310</c:v>
                </c:pt>
                <c:pt idx="581">
                  <c:v>0:12:333</c:v>
                </c:pt>
                <c:pt idx="582">
                  <c:v>0:12:350</c:v>
                </c:pt>
                <c:pt idx="583">
                  <c:v>0:12:370</c:v>
                </c:pt>
                <c:pt idx="584">
                  <c:v>0:12:378</c:v>
                </c:pt>
                <c:pt idx="585">
                  <c:v>0:12:393</c:v>
                </c:pt>
                <c:pt idx="586">
                  <c:v>0:12:402</c:v>
                </c:pt>
                <c:pt idx="587">
                  <c:v>0:12:411</c:v>
                </c:pt>
                <c:pt idx="588">
                  <c:v>0:12:436</c:v>
                </c:pt>
                <c:pt idx="589">
                  <c:v>0:12:454</c:v>
                </c:pt>
                <c:pt idx="590">
                  <c:v>0:12:483</c:v>
                </c:pt>
                <c:pt idx="591">
                  <c:v>0:12:511</c:v>
                </c:pt>
                <c:pt idx="592">
                  <c:v>0:12:538</c:v>
                </c:pt>
                <c:pt idx="593">
                  <c:v>0:12:555</c:v>
                </c:pt>
                <c:pt idx="594">
                  <c:v>0:12:581</c:v>
                </c:pt>
                <c:pt idx="595">
                  <c:v>0:12:611</c:v>
                </c:pt>
                <c:pt idx="596">
                  <c:v>0:12:645</c:v>
                </c:pt>
                <c:pt idx="597">
                  <c:v>0:12:672</c:v>
                </c:pt>
                <c:pt idx="598">
                  <c:v>0:12:684</c:v>
                </c:pt>
                <c:pt idx="599">
                  <c:v>0:12:707</c:v>
                </c:pt>
                <c:pt idx="600">
                  <c:v>0:12:729</c:v>
                </c:pt>
                <c:pt idx="601">
                  <c:v>0:12:743</c:v>
                </c:pt>
                <c:pt idx="602">
                  <c:v>0:12:769</c:v>
                </c:pt>
                <c:pt idx="603">
                  <c:v>0:12:781</c:v>
                </c:pt>
                <c:pt idx="604">
                  <c:v>0:12:809</c:v>
                </c:pt>
                <c:pt idx="605">
                  <c:v>0:12:836</c:v>
                </c:pt>
                <c:pt idx="606">
                  <c:v>0:12:847</c:v>
                </c:pt>
                <c:pt idx="607">
                  <c:v>0:12:876</c:v>
                </c:pt>
                <c:pt idx="608">
                  <c:v>0:12:905</c:v>
                </c:pt>
                <c:pt idx="609">
                  <c:v>0:12:920</c:v>
                </c:pt>
                <c:pt idx="610">
                  <c:v>0:12:947</c:v>
                </c:pt>
                <c:pt idx="611">
                  <c:v>0:12:967</c:v>
                </c:pt>
                <c:pt idx="612">
                  <c:v>0:12:982</c:v>
                </c:pt>
                <c:pt idx="613">
                  <c:v>0:13:6</c:v>
                </c:pt>
                <c:pt idx="614">
                  <c:v>0:13:38</c:v>
                </c:pt>
                <c:pt idx="615">
                  <c:v>0:13:51</c:v>
                </c:pt>
                <c:pt idx="616">
                  <c:v>0:13:78</c:v>
                </c:pt>
                <c:pt idx="617">
                  <c:v>0:13:103</c:v>
                </c:pt>
                <c:pt idx="618">
                  <c:v>0:13:117</c:v>
                </c:pt>
                <c:pt idx="619">
                  <c:v>0:13:143</c:v>
                </c:pt>
                <c:pt idx="620">
                  <c:v>0:13:165</c:v>
                </c:pt>
                <c:pt idx="621">
                  <c:v>0:13:179</c:v>
                </c:pt>
                <c:pt idx="622">
                  <c:v>0:13:206</c:v>
                </c:pt>
                <c:pt idx="623">
                  <c:v>0:13:235</c:v>
                </c:pt>
                <c:pt idx="624">
                  <c:v>0:13:250</c:v>
                </c:pt>
                <c:pt idx="625">
                  <c:v>0:13:279</c:v>
                </c:pt>
                <c:pt idx="626">
                  <c:v>0:13:304</c:v>
                </c:pt>
                <c:pt idx="627">
                  <c:v>0:13:320</c:v>
                </c:pt>
                <c:pt idx="628">
                  <c:v>0:13:343</c:v>
                </c:pt>
                <c:pt idx="629">
                  <c:v>0:13:367</c:v>
                </c:pt>
                <c:pt idx="630">
                  <c:v>0:13:378</c:v>
                </c:pt>
                <c:pt idx="631">
                  <c:v>0:13:406</c:v>
                </c:pt>
                <c:pt idx="632">
                  <c:v>0:13:433</c:v>
                </c:pt>
                <c:pt idx="633">
                  <c:v>0:13:450</c:v>
                </c:pt>
                <c:pt idx="634">
                  <c:v>0:13:479</c:v>
                </c:pt>
                <c:pt idx="635">
                  <c:v>0:13:508</c:v>
                </c:pt>
                <c:pt idx="636">
                  <c:v>0:13:530</c:v>
                </c:pt>
                <c:pt idx="637">
                  <c:v>0:13:541</c:v>
                </c:pt>
                <c:pt idx="638">
                  <c:v>0:13:564</c:v>
                </c:pt>
                <c:pt idx="639">
                  <c:v>0:13:579</c:v>
                </c:pt>
                <c:pt idx="640">
                  <c:v>0:13:604</c:v>
                </c:pt>
                <c:pt idx="641">
                  <c:v>0:13:617</c:v>
                </c:pt>
                <c:pt idx="642">
                  <c:v>0:13:642</c:v>
                </c:pt>
                <c:pt idx="643">
                  <c:v>0:13:662</c:v>
                </c:pt>
                <c:pt idx="644">
                  <c:v>0:13:679</c:v>
                </c:pt>
                <c:pt idx="645">
                  <c:v>0:13:708</c:v>
                </c:pt>
                <c:pt idx="646">
                  <c:v>0:13:735</c:v>
                </c:pt>
                <c:pt idx="647">
                  <c:v>0:13:748</c:v>
                </c:pt>
                <c:pt idx="648">
                  <c:v>0:13:778</c:v>
                </c:pt>
                <c:pt idx="649">
                  <c:v>0:13:829</c:v>
                </c:pt>
                <c:pt idx="650">
                  <c:v>0:13:913</c:v>
                </c:pt>
                <c:pt idx="651">
                  <c:v>0:14:12</c:v>
                </c:pt>
                <c:pt idx="652">
                  <c:v>0:14:93</c:v>
                </c:pt>
                <c:pt idx="653">
                  <c:v>0:14:179</c:v>
                </c:pt>
                <c:pt idx="654">
                  <c:v>0:14:203</c:v>
                </c:pt>
                <c:pt idx="655">
                  <c:v>0:14:216</c:v>
                </c:pt>
                <c:pt idx="656">
                  <c:v>0:14:235</c:v>
                </c:pt>
                <c:pt idx="657">
                  <c:v>0:14:247</c:v>
                </c:pt>
                <c:pt idx="658">
                  <c:v>0:14:264</c:v>
                </c:pt>
                <c:pt idx="659">
                  <c:v>0:14:276</c:v>
                </c:pt>
                <c:pt idx="660">
                  <c:v>0:14:293</c:v>
                </c:pt>
                <c:pt idx="661">
                  <c:v>0:14:305</c:v>
                </c:pt>
                <c:pt idx="662">
                  <c:v>0:14:315</c:v>
                </c:pt>
                <c:pt idx="663">
                  <c:v>0:14:336</c:v>
                </c:pt>
                <c:pt idx="664">
                  <c:v>0:14:349</c:v>
                </c:pt>
                <c:pt idx="665">
                  <c:v>0:14:365</c:v>
                </c:pt>
                <c:pt idx="666">
                  <c:v>0:14:375</c:v>
                </c:pt>
                <c:pt idx="667">
                  <c:v>0:14:391</c:v>
                </c:pt>
                <c:pt idx="668">
                  <c:v>0:14:405</c:v>
                </c:pt>
                <c:pt idx="669">
                  <c:v>0:14:411</c:v>
                </c:pt>
                <c:pt idx="670">
                  <c:v>0:14:426</c:v>
                </c:pt>
                <c:pt idx="671">
                  <c:v>0:14:439</c:v>
                </c:pt>
                <c:pt idx="672">
                  <c:v>0:14:455</c:v>
                </c:pt>
                <c:pt idx="673">
                  <c:v>0:14:468</c:v>
                </c:pt>
                <c:pt idx="674">
                  <c:v>0:14:476</c:v>
                </c:pt>
                <c:pt idx="675">
                  <c:v>0:14:495</c:v>
                </c:pt>
                <c:pt idx="676">
                  <c:v>0:14:506</c:v>
                </c:pt>
                <c:pt idx="677">
                  <c:v>0:14:525</c:v>
                </c:pt>
                <c:pt idx="678">
                  <c:v>0:14:537</c:v>
                </c:pt>
                <c:pt idx="679">
                  <c:v>0:14:546</c:v>
                </c:pt>
                <c:pt idx="680">
                  <c:v>0:14:563</c:v>
                </c:pt>
                <c:pt idx="681">
                  <c:v>0:14:577</c:v>
                </c:pt>
                <c:pt idx="682">
                  <c:v>0:14:592</c:v>
                </c:pt>
                <c:pt idx="683">
                  <c:v>0:14:605</c:v>
                </c:pt>
                <c:pt idx="684">
                  <c:v>0:14:613</c:v>
                </c:pt>
                <c:pt idx="685">
                  <c:v>0:14:627</c:v>
                </c:pt>
                <c:pt idx="686">
                  <c:v>0:14:640</c:v>
                </c:pt>
                <c:pt idx="687">
                  <c:v>0:14:657</c:v>
                </c:pt>
                <c:pt idx="688">
                  <c:v>0:14:669</c:v>
                </c:pt>
                <c:pt idx="689">
                  <c:v>0:14:679</c:v>
                </c:pt>
                <c:pt idx="690">
                  <c:v>0:14:697</c:v>
                </c:pt>
                <c:pt idx="691">
                  <c:v>0:14:711</c:v>
                </c:pt>
                <c:pt idx="692">
                  <c:v>0:14:728</c:v>
                </c:pt>
                <c:pt idx="693">
                  <c:v>0:14:741</c:v>
                </c:pt>
                <c:pt idx="694">
                  <c:v>0:14:755</c:v>
                </c:pt>
                <c:pt idx="695">
                  <c:v>0:14:771</c:v>
                </c:pt>
                <c:pt idx="696">
                  <c:v>0:14:779</c:v>
                </c:pt>
                <c:pt idx="697">
                  <c:v>0:14:793</c:v>
                </c:pt>
                <c:pt idx="698">
                  <c:v>0:14:807</c:v>
                </c:pt>
                <c:pt idx="699">
                  <c:v>0:14:822</c:v>
                </c:pt>
                <c:pt idx="700">
                  <c:v>0:14:835</c:v>
                </c:pt>
                <c:pt idx="701">
                  <c:v>0:14:846</c:v>
                </c:pt>
                <c:pt idx="702">
                  <c:v>0:14:863</c:v>
                </c:pt>
                <c:pt idx="703">
                  <c:v>0:14:876</c:v>
                </c:pt>
                <c:pt idx="704">
                  <c:v>0:14:893</c:v>
                </c:pt>
                <c:pt idx="705">
                  <c:v>0:14:901</c:v>
                </c:pt>
                <c:pt idx="706">
                  <c:v>0:14:910</c:v>
                </c:pt>
                <c:pt idx="707">
                  <c:v>0:14:928</c:v>
                </c:pt>
                <c:pt idx="708">
                  <c:v>0:14:942</c:v>
                </c:pt>
                <c:pt idx="709">
                  <c:v>0:14:957</c:v>
                </c:pt>
                <c:pt idx="710">
                  <c:v>0:14:971</c:v>
                </c:pt>
                <c:pt idx="711">
                  <c:v>0:14:979</c:v>
                </c:pt>
                <c:pt idx="712">
                  <c:v>0:14:993</c:v>
                </c:pt>
                <c:pt idx="713">
                  <c:v>0:15:7</c:v>
                </c:pt>
                <c:pt idx="714">
                  <c:v>0:15:25</c:v>
                </c:pt>
                <c:pt idx="715">
                  <c:v>0:15:36</c:v>
                </c:pt>
                <c:pt idx="716">
                  <c:v>0:15:48</c:v>
                </c:pt>
                <c:pt idx="717">
                  <c:v>0:15:65</c:v>
                </c:pt>
                <c:pt idx="718">
                  <c:v>0:15:78</c:v>
                </c:pt>
                <c:pt idx="719">
                  <c:v>0:15:95</c:v>
                </c:pt>
                <c:pt idx="720">
                  <c:v>0:15:108</c:v>
                </c:pt>
                <c:pt idx="721">
                  <c:v>0:15:125</c:v>
                </c:pt>
                <c:pt idx="722">
                  <c:v>0:15:132</c:v>
                </c:pt>
                <c:pt idx="723">
                  <c:v>0:15:144</c:v>
                </c:pt>
                <c:pt idx="724">
                  <c:v>0:15:157</c:v>
                </c:pt>
                <c:pt idx="725">
                  <c:v>0:15:174</c:v>
                </c:pt>
                <c:pt idx="726">
                  <c:v>0:15:190</c:v>
                </c:pt>
                <c:pt idx="727">
                  <c:v>0:15:206</c:v>
                </c:pt>
                <c:pt idx="728">
                  <c:v>0:15:219</c:v>
                </c:pt>
                <c:pt idx="729">
                  <c:v>0:15:229</c:v>
                </c:pt>
                <c:pt idx="730">
                  <c:v>0:15:237</c:v>
                </c:pt>
                <c:pt idx="731">
                  <c:v>0:15:247</c:v>
                </c:pt>
                <c:pt idx="732">
                  <c:v>0:15:261</c:v>
                </c:pt>
                <c:pt idx="733">
                  <c:v>0:15:272</c:v>
                </c:pt>
                <c:pt idx="734">
                  <c:v>0:15:285</c:v>
                </c:pt>
                <c:pt idx="735">
                  <c:v>0:15:304</c:v>
                </c:pt>
                <c:pt idx="736">
                  <c:v>0:15:317</c:v>
                </c:pt>
                <c:pt idx="737">
                  <c:v>0:15:336</c:v>
                </c:pt>
                <c:pt idx="738">
                  <c:v>0:15:347</c:v>
                </c:pt>
                <c:pt idx="739">
                  <c:v>0:15:367</c:v>
                </c:pt>
                <c:pt idx="740">
                  <c:v>0:15:376</c:v>
                </c:pt>
                <c:pt idx="741">
                  <c:v>0:15:405</c:v>
                </c:pt>
                <c:pt idx="742">
                  <c:v>0:15:414</c:v>
                </c:pt>
                <c:pt idx="743">
                  <c:v>0:15:449</c:v>
                </c:pt>
                <c:pt idx="744">
                  <c:v>0:15:486</c:v>
                </c:pt>
                <c:pt idx="745">
                  <c:v>0:15:507</c:v>
                </c:pt>
                <c:pt idx="746">
                  <c:v>0:15:523</c:v>
                </c:pt>
                <c:pt idx="747">
                  <c:v>0:15:534</c:v>
                </c:pt>
                <c:pt idx="748">
                  <c:v>0:15:544</c:v>
                </c:pt>
                <c:pt idx="749">
                  <c:v>0:15:568</c:v>
                </c:pt>
                <c:pt idx="750">
                  <c:v>0:15:580</c:v>
                </c:pt>
                <c:pt idx="751">
                  <c:v>0:15:598</c:v>
                </c:pt>
                <c:pt idx="752">
                  <c:v>0:15:609</c:v>
                </c:pt>
                <c:pt idx="753">
                  <c:v>0:15:630</c:v>
                </c:pt>
                <c:pt idx="754">
                  <c:v>0:15:641</c:v>
                </c:pt>
                <c:pt idx="755">
                  <c:v>0:15:665</c:v>
                </c:pt>
                <c:pt idx="756">
                  <c:v>0:15:676</c:v>
                </c:pt>
                <c:pt idx="757">
                  <c:v>0:15:686</c:v>
                </c:pt>
                <c:pt idx="758">
                  <c:v>0:15:695</c:v>
                </c:pt>
                <c:pt idx="759">
                  <c:v>0:15:704</c:v>
                </c:pt>
                <c:pt idx="760">
                  <c:v>0:15:711</c:v>
                </c:pt>
                <c:pt idx="761">
                  <c:v>0:15:785</c:v>
                </c:pt>
                <c:pt idx="762">
                  <c:v>0:15:812</c:v>
                </c:pt>
                <c:pt idx="763">
                  <c:v>0:15:841</c:v>
                </c:pt>
                <c:pt idx="764">
                  <c:v>0:15:869</c:v>
                </c:pt>
                <c:pt idx="765">
                  <c:v>0:15:889</c:v>
                </c:pt>
                <c:pt idx="766">
                  <c:v>0:15:921</c:v>
                </c:pt>
                <c:pt idx="767">
                  <c:v>0:15:946</c:v>
                </c:pt>
                <c:pt idx="768">
                  <c:v>0:15:974</c:v>
                </c:pt>
                <c:pt idx="769">
                  <c:v>0:16:1</c:v>
                </c:pt>
                <c:pt idx="770">
                  <c:v>0:16:18</c:v>
                </c:pt>
                <c:pt idx="771">
                  <c:v>0:16:45</c:v>
                </c:pt>
                <c:pt idx="772">
                  <c:v>0:16:70</c:v>
                </c:pt>
                <c:pt idx="773">
                  <c:v>0:16:84</c:v>
                </c:pt>
                <c:pt idx="774">
                  <c:v>0:16:110</c:v>
                </c:pt>
                <c:pt idx="775">
                  <c:v>0:16:128</c:v>
                </c:pt>
                <c:pt idx="776">
                  <c:v>0:16:138</c:v>
                </c:pt>
                <c:pt idx="777">
                  <c:v>0:16:147</c:v>
                </c:pt>
                <c:pt idx="778">
                  <c:v>0:16:174</c:v>
                </c:pt>
                <c:pt idx="779">
                  <c:v>0:16:199</c:v>
                </c:pt>
                <c:pt idx="780">
                  <c:v>0:16:214</c:v>
                </c:pt>
                <c:pt idx="781">
                  <c:v>0:16:236</c:v>
                </c:pt>
                <c:pt idx="782">
                  <c:v>0:16:249</c:v>
                </c:pt>
                <c:pt idx="783">
                  <c:v>0:16:268</c:v>
                </c:pt>
                <c:pt idx="784">
                  <c:v>0:16:282</c:v>
                </c:pt>
                <c:pt idx="785">
                  <c:v>0:16:305</c:v>
                </c:pt>
                <c:pt idx="786">
                  <c:v>0:16:315</c:v>
                </c:pt>
                <c:pt idx="787">
                  <c:v>0:16:327</c:v>
                </c:pt>
                <c:pt idx="788">
                  <c:v>0:16:339</c:v>
                </c:pt>
                <c:pt idx="789">
                  <c:v>0:16:363</c:v>
                </c:pt>
                <c:pt idx="790">
                  <c:v>0:16:375</c:v>
                </c:pt>
                <c:pt idx="791">
                  <c:v>0:16:397</c:v>
                </c:pt>
                <c:pt idx="792">
                  <c:v>0:16:412</c:v>
                </c:pt>
                <c:pt idx="793">
                  <c:v>0:16:438</c:v>
                </c:pt>
                <c:pt idx="794">
                  <c:v>0:16:450</c:v>
                </c:pt>
                <c:pt idx="795">
                  <c:v>0:16:472</c:v>
                </c:pt>
                <c:pt idx="796">
                  <c:v>0:16:484</c:v>
                </c:pt>
                <c:pt idx="797">
                  <c:v>0:16:512</c:v>
                </c:pt>
                <c:pt idx="798">
                  <c:v>0:16:532</c:v>
                </c:pt>
                <c:pt idx="799">
                  <c:v>0:16:547</c:v>
                </c:pt>
                <c:pt idx="800">
                  <c:v>0:16:571</c:v>
                </c:pt>
                <c:pt idx="801">
                  <c:v>0:16:583</c:v>
                </c:pt>
                <c:pt idx="802">
                  <c:v>0:16:608</c:v>
                </c:pt>
                <c:pt idx="803">
                  <c:v>0:16:634</c:v>
                </c:pt>
                <c:pt idx="804">
                  <c:v>0:16:649</c:v>
                </c:pt>
                <c:pt idx="805">
                  <c:v>0:16:674</c:v>
                </c:pt>
                <c:pt idx="806">
                  <c:v>0:16:692</c:v>
                </c:pt>
                <c:pt idx="807">
                  <c:v>0:16:702</c:v>
                </c:pt>
                <c:pt idx="808">
                  <c:v>0:16:709</c:v>
                </c:pt>
                <c:pt idx="809">
                  <c:v>0:16:735</c:v>
                </c:pt>
                <c:pt idx="810">
                  <c:v>0:16:746</c:v>
                </c:pt>
                <c:pt idx="811">
                  <c:v>0:16:775</c:v>
                </c:pt>
                <c:pt idx="812">
                  <c:v>0:16:801</c:v>
                </c:pt>
                <c:pt idx="813">
                  <c:v>0:16:814</c:v>
                </c:pt>
                <c:pt idx="814">
                  <c:v>0:16:840</c:v>
                </c:pt>
                <c:pt idx="815">
                  <c:v>0:16:865</c:v>
                </c:pt>
                <c:pt idx="816">
                  <c:v>0:16:880</c:v>
                </c:pt>
                <c:pt idx="817">
                  <c:v>0:16:908</c:v>
                </c:pt>
                <c:pt idx="818">
                  <c:v>0:16:926</c:v>
                </c:pt>
                <c:pt idx="819">
                  <c:v>0:16:937</c:v>
                </c:pt>
                <c:pt idx="820">
                  <c:v>0:16:945</c:v>
                </c:pt>
                <c:pt idx="821">
                  <c:v>0:16:973</c:v>
                </c:pt>
                <c:pt idx="822">
                  <c:v>0:16:998</c:v>
                </c:pt>
                <c:pt idx="823">
                  <c:v>0:17:11</c:v>
                </c:pt>
                <c:pt idx="824">
                  <c:v>0:17:32</c:v>
                </c:pt>
                <c:pt idx="825">
                  <c:v>0:17:46</c:v>
                </c:pt>
                <c:pt idx="826">
                  <c:v>0:17:69</c:v>
                </c:pt>
                <c:pt idx="827">
                  <c:v>0:17:85</c:v>
                </c:pt>
                <c:pt idx="828">
                  <c:v>0:17:104</c:v>
                </c:pt>
                <c:pt idx="829">
                  <c:v>0:17:123</c:v>
                </c:pt>
                <c:pt idx="830">
                  <c:v>0:17:150</c:v>
                </c:pt>
                <c:pt idx="831">
                  <c:v>0:17:171</c:v>
                </c:pt>
                <c:pt idx="832">
                  <c:v>0:17:186</c:v>
                </c:pt>
                <c:pt idx="833">
                  <c:v>0:17:210</c:v>
                </c:pt>
                <c:pt idx="834">
                  <c:v>0:17:238</c:v>
                </c:pt>
                <c:pt idx="835">
                  <c:v>0:17:252</c:v>
                </c:pt>
                <c:pt idx="836">
                  <c:v>0:17:272</c:v>
                </c:pt>
                <c:pt idx="837">
                  <c:v>0:17:286</c:v>
                </c:pt>
                <c:pt idx="838">
                  <c:v>0:17:314</c:v>
                </c:pt>
                <c:pt idx="839">
                  <c:v>0:17:333</c:v>
                </c:pt>
                <c:pt idx="840">
                  <c:v>0:17:343</c:v>
                </c:pt>
                <c:pt idx="841">
                  <c:v>0:17:369</c:v>
                </c:pt>
                <c:pt idx="842">
                  <c:v>0:17:386</c:v>
                </c:pt>
                <c:pt idx="843">
                  <c:v>0:17:412</c:v>
                </c:pt>
                <c:pt idx="844">
                  <c:v>0:17:437</c:v>
                </c:pt>
                <c:pt idx="845">
                  <c:v>0:17:453</c:v>
                </c:pt>
                <c:pt idx="846">
                  <c:v>0:17:478</c:v>
                </c:pt>
                <c:pt idx="847">
                  <c:v>0:17:506</c:v>
                </c:pt>
                <c:pt idx="848">
                  <c:v>0:17:528</c:v>
                </c:pt>
                <c:pt idx="849">
                  <c:v>0:17:539</c:v>
                </c:pt>
                <c:pt idx="850">
                  <c:v>0:17:566</c:v>
                </c:pt>
                <c:pt idx="851">
                  <c:v>0:17:579</c:v>
                </c:pt>
                <c:pt idx="852">
                  <c:v>0:17:609</c:v>
                </c:pt>
                <c:pt idx="853">
                  <c:v>0:17:637</c:v>
                </c:pt>
                <c:pt idx="854">
                  <c:v>0:17:652</c:v>
                </c:pt>
                <c:pt idx="855">
                  <c:v>0:17:673</c:v>
                </c:pt>
                <c:pt idx="856">
                  <c:v>0:17:694</c:v>
                </c:pt>
                <c:pt idx="857">
                  <c:v>0:17:705</c:v>
                </c:pt>
                <c:pt idx="858">
                  <c:v>0:17:712</c:v>
                </c:pt>
                <c:pt idx="859">
                  <c:v>0:17:736</c:v>
                </c:pt>
                <c:pt idx="860">
                  <c:v>0:17:752</c:v>
                </c:pt>
                <c:pt idx="861">
                  <c:v>0:17:775</c:v>
                </c:pt>
                <c:pt idx="862">
                  <c:v>0:17:801</c:v>
                </c:pt>
                <c:pt idx="863">
                  <c:v>0:17:816</c:v>
                </c:pt>
                <c:pt idx="864">
                  <c:v>0:17:836</c:v>
                </c:pt>
                <c:pt idx="865">
                  <c:v>0:17:852</c:v>
                </c:pt>
                <c:pt idx="866">
                  <c:v>0:17:873</c:v>
                </c:pt>
                <c:pt idx="867">
                  <c:v>0:17:895</c:v>
                </c:pt>
                <c:pt idx="868">
                  <c:v>0:17:907</c:v>
                </c:pt>
                <c:pt idx="869">
                  <c:v>0:17:931</c:v>
                </c:pt>
                <c:pt idx="870">
                  <c:v>0:17:946</c:v>
                </c:pt>
                <c:pt idx="871">
                  <c:v>0:17:970</c:v>
                </c:pt>
                <c:pt idx="872">
                  <c:v>0:17:982</c:v>
                </c:pt>
                <c:pt idx="873">
                  <c:v>0:18:11</c:v>
                </c:pt>
                <c:pt idx="874">
                  <c:v>0:18:36</c:v>
                </c:pt>
                <c:pt idx="875">
                  <c:v>0:18:52</c:v>
                </c:pt>
                <c:pt idx="876">
                  <c:v>0:18:77</c:v>
                </c:pt>
                <c:pt idx="877">
                  <c:v>0:18:104</c:v>
                </c:pt>
                <c:pt idx="878">
                  <c:v>0:18:121</c:v>
                </c:pt>
                <c:pt idx="879">
                  <c:v>0:18:152</c:v>
                </c:pt>
                <c:pt idx="880">
                  <c:v>0:18:181</c:v>
                </c:pt>
                <c:pt idx="881">
                  <c:v>0:18:217</c:v>
                </c:pt>
                <c:pt idx="882">
                  <c:v>0:18:253</c:v>
                </c:pt>
                <c:pt idx="883">
                  <c:v>0:18:284</c:v>
                </c:pt>
                <c:pt idx="884">
                  <c:v>0:18:317</c:v>
                </c:pt>
                <c:pt idx="885">
                  <c:v>0:18:340</c:v>
                </c:pt>
                <c:pt idx="886">
                  <c:v>0:18:374</c:v>
                </c:pt>
                <c:pt idx="887">
                  <c:v>0:18:404</c:v>
                </c:pt>
                <c:pt idx="888">
                  <c:v>0:18:421</c:v>
                </c:pt>
                <c:pt idx="889">
                  <c:v>0:18:451</c:v>
                </c:pt>
                <c:pt idx="890">
                  <c:v>0:18:477</c:v>
                </c:pt>
                <c:pt idx="891">
                  <c:v>0:18:497</c:v>
                </c:pt>
                <c:pt idx="892">
                  <c:v>0:18:508</c:v>
                </c:pt>
                <c:pt idx="893">
                  <c:v>0:18:535</c:v>
                </c:pt>
                <c:pt idx="894">
                  <c:v>0:18:548</c:v>
                </c:pt>
                <c:pt idx="895">
                  <c:v>0:18:577</c:v>
                </c:pt>
                <c:pt idx="896">
                  <c:v>0:18:606</c:v>
                </c:pt>
                <c:pt idx="897">
                  <c:v>0:18:631</c:v>
                </c:pt>
                <c:pt idx="898">
                  <c:v>0:18:645</c:v>
                </c:pt>
                <c:pt idx="899">
                  <c:v>0:18:667</c:v>
                </c:pt>
                <c:pt idx="900">
                  <c:v>0:18:678</c:v>
                </c:pt>
                <c:pt idx="901">
                  <c:v>0:18:692</c:v>
                </c:pt>
                <c:pt idx="902">
                  <c:v>0:18:705</c:v>
                </c:pt>
                <c:pt idx="903">
                  <c:v>0:18:712</c:v>
                </c:pt>
                <c:pt idx="904">
                  <c:v>0:18:740</c:v>
                </c:pt>
                <c:pt idx="905">
                  <c:v>0:18:766</c:v>
                </c:pt>
                <c:pt idx="906">
                  <c:v>0:18:774</c:v>
                </c:pt>
                <c:pt idx="907">
                  <c:v>0:18:799</c:v>
                </c:pt>
                <c:pt idx="908">
                  <c:v>0:18:813</c:v>
                </c:pt>
                <c:pt idx="909">
                  <c:v>0:18:835</c:v>
                </c:pt>
                <c:pt idx="910">
                  <c:v>0:18:854</c:v>
                </c:pt>
                <c:pt idx="911">
                  <c:v>0:18:876</c:v>
                </c:pt>
                <c:pt idx="912">
                  <c:v>0:18:896</c:v>
                </c:pt>
                <c:pt idx="913">
                  <c:v>0:18:906</c:v>
                </c:pt>
                <c:pt idx="914">
                  <c:v>0:18:931</c:v>
                </c:pt>
                <c:pt idx="915">
                  <c:v>0:18:945</c:v>
                </c:pt>
                <c:pt idx="916">
                  <c:v>0:18:971</c:v>
                </c:pt>
                <c:pt idx="917">
                  <c:v>0:18:984</c:v>
                </c:pt>
                <c:pt idx="918">
                  <c:v>0:19:10</c:v>
                </c:pt>
                <c:pt idx="919">
                  <c:v>0:19:40</c:v>
                </c:pt>
                <c:pt idx="920">
                  <c:v>0:19:70</c:v>
                </c:pt>
                <c:pt idx="921">
                  <c:v>0:19:84</c:v>
                </c:pt>
                <c:pt idx="922">
                  <c:v>0:19:107</c:v>
                </c:pt>
                <c:pt idx="923">
                  <c:v>0:19:127</c:v>
                </c:pt>
                <c:pt idx="924">
                  <c:v>0:19:143</c:v>
                </c:pt>
                <c:pt idx="925">
                  <c:v>0:19:174</c:v>
                </c:pt>
                <c:pt idx="926">
                  <c:v>0:19:203</c:v>
                </c:pt>
                <c:pt idx="927">
                  <c:v>0:19:218</c:v>
                </c:pt>
                <c:pt idx="928">
                  <c:v>0:19:244</c:v>
                </c:pt>
                <c:pt idx="929">
                  <c:v>0:19:272</c:v>
                </c:pt>
                <c:pt idx="930">
                  <c:v>0:19:288</c:v>
                </c:pt>
                <c:pt idx="931">
                  <c:v>0:19:309</c:v>
                </c:pt>
                <c:pt idx="932">
                  <c:v>0:19:330</c:v>
                </c:pt>
                <c:pt idx="933">
                  <c:v>0:19:336</c:v>
                </c:pt>
                <c:pt idx="934">
                  <c:v>0:19:348</c:v>
                </c:pt>
                <c:pt idx="935">
                  <c:v>0:19:372</c:v>
                </c:pt>
                <c:pt idx="936">
                  <c:v>0:19:383</c:v>
                </c:pt>
                <c:pt idx="937">
                  <c:v>0:19:408</c:v>
                </c:pt>
                <c:pt idx="938">
                  <c:v>0:19:430</c:v>
                </c:pt>
                <c:pt idx="939">
                  <c:v>0:19:444</c:v>
                </c:pt>
                <c:pt idx="940">
                  <c:v>0:19:468</c:v>
                </c:pt>
                <c:pt idx="941">
                  <c:v>0:19:481</c:v>
                </c:pt>
                <c:pt idx="942">
                  <c:v>0:19:494</c:v>
                </c:pt>
                <c:pt idx="943">
                  <c:v>0:19:503</c:v>
                </c:pt>
                <c:pt idx="944">
                  <c:v>0:19:512</c:v>
                </c:pt>
                <c:pt idx="945">
                  <c:v>0:19:541</c:v>
                </c:pt>
                <c:pt idx="946">
                  <c:v>0:19:562</c:v>
                </c:pt>
                <c:pt idx="947">
                  <c:v>0:19:581</c:v>
                </c:pt>
                <c:pt idx="948">
                  <c:v>0:19:606</c:v>
                </c:pt>
                <c:pt idx="949">
                  <c:v>0:19:627</c:v>
                </c:pt>
                <c:pt idx="950">
                  <c:v>0:19:640</c:v>
                </c:pt>
                <c:pt idx="951">
                  <c:v>0:19:663</c:v>
                </c:pt>
                <c:pt idx="952">
                  <c:v>0:19:675</c:v>
                </c:pt>
                <c:pt idx="953">
                  <c:v>0:19:692</c:v>
                </c:pt>
                <c:pt idx="954">
                  <c:v>0:19:706</c:v>
                </c:pt>
                <c:pt idx="955">
                  <c:v>0:19:733</c:v>
                </c:pt>
                <c:pt idx="956">
                  <c:v>0:19:747</c:v>
                </c:pt>
                <c:pt idx="957">
                  <c:v>0:19:776</c:v>
                </c:pt>
                <c:pt idx="958">
                  <c:v>0:19:803</c:v>
                </c:pt>
                <c:pt idx="959">
                  <c:v>0:19:815</c:v>
                </c:pt>
                <c:pt idx="960">
                  <c:v>0:19:848</c:v>
                </c:pt>
                <c:pt idx="961">
                  <c:v>0:19:875</c:v>
                </c:pt>
                <c:pt idx="962">
                  <c:v>0:19:901</c:v>
                </c:pt>
                <c:pt idx="963">
                  <c:v>0:19:917</c:v>
                </c:pt>
                <c:pt idx="964">
                  <c:v>0:19:949</c:v>
                </c:pt>
                <c:pt idx="965">
                  <c:v>0:19:979</c:v>
                </c:pt>
                <c:pt idx="966">
                  <c:v>0:20:7</c:v>
                </c:pt>
                <c:pt idx="967">
                  <c:v>0:20:33</c:v>
                </c:pt>
                <c:pt idx="968">
                  <c:v>0:20:49</c:v>
                </c:pt>
                <c:pt idx="969">
                  <c:v>0:20:76</c:v>
                </c:pt>
                <c:pt idx="970">
                  <c:v>0:20:96</c:v>
                </c:pt>
                <c:pt idx="971">
                  <c:v>0:20:106</c:v>
                </c:pt>
                <c:pt idx="972">
                  <c:v>0:20:131</c:v>
                </c:pt>
                <c:pt idx="973">
                  <c:v>0:20:144</c:v>
                </c:pt>
                <c:pt idx="974">
                  <c:v>0:20:170</c:v>
                </c:pt>
                <c:pt idx="975">
                  <c:v>0:20:182</c:v>
                </c:pt>
                <c:pt idx="976">
                  <c:v>0:20:210</c:v>
                </c:pt>
                <c:pt idx="977">
                  <c:v>0:20:235</c:v>
                </c:pt>
                <c:pt idx="978">
                  <c:v>0:20:249</c:v>
                </c:pt>
                <c:pt idx="979">
                  <c:v>0:20:268</c:v>
                </c:pt>
                <c:pt idx="980">
                  <c:v>0:20:282</c:v>
                </c:pt>
                <c:pt idx="981">
                  <c:v>0:20:296</c:v>
                </c:pt>
                <c:pt idx="982">
                  <c:v>0:20:308</c:v>
                </c:pt>
                <c:pt idx="983">
                  <c:v>0:20:336</c:v>
                </c:pt>
                <c:pt idx="984">
                  <c:v>0:20:347</c:v>
                </c:pt>
                <c:pt idx="985">
                  <c:v>0:20:380</c:v>
                </c:pt>
                <c:pt idx="986">
                  <c:v>0:20:407</c:v>
                </c:pt>
                <c:pt idx="987">
                  <c:v>0:20:432</c:v>
                </c:pt>
                <c:pt idx="988">
                  <c:v>0:20:444</c:v>
                </c:pt>
                <c:pt idx="989">
                  <c:v>0:20:457</c:v>
                </c:pt>
                <c:pt idx="990">
                  <c:v>0:20:467</c:v>
                </c:pt>
                <c:pt idx="991">
                  <c:v>0:20:474</c:v>
                </c:pt>
                <c:pt idx="992">
                  <c:v>0:20:500</c:v>
                </c:pt>
                <c:pt idx="993">
                  <c:v>0:20:510</c:v>
                </c:pt>
                <c:pt idx="994">
                  <c:v>0:20:540</c:v>
                </c:pt>
                <c:pt idx="995">
                  <c:v>0:20:566</c:v>
                </c:pt>
                <c:pt idx="996">
                  <c:v>0:20:578</c:v>
                </c:pt>
                <c:pt idx="997">
                  <c:v>0:20:606</c:v>
                </c:pt>
                <c:pt idx="998">
                  <c:v>0:20:634</c:v>
                </c:pt>
                <c:pt idx="999">
                  <c:v>0:20:646</c:v>
                </c:pt>
                <c:pt idx="1000">
                  <c:v>0:20:669</c:v>
                </c:pt>
                <c:pt idx="1001">
                  <c:v>0:20:681</c:v>
                </c:pt>
                <c:pt idx="1002">
                  <c:v>0:20:697</c:v>
                </c:pt>
                <c:pt idx="1003">
                  <c:v>0:20:707</c:v>
                </c:pt>
                <c:pt idx="1004">
                  <c:v>0:20:732</c:v>
                </c:pt>
                <c:pt idx="1005">
                  <c:v>0:20:744</c:v>
                </c:pt>
                <c:pt idx="1006">
                  <c:v>0:20:770</c:v>
                </c:pt>
                <c:pt idx="1007">
                  <c:v>0:20:782</c:v>
                </c:pt>
                <c:pt idx="1008">
                  <c:v>0:20:811</c:v>
                </c:pt>
                <c:pt idx="1009">
                  <c:v>0:20:838</c:v>
                </c:pt>
                <c:pt idx="1010">
                  <c:v>0:20:855</c:v>
                </c:pt>
                <c:pt idx="1011">
                  <c:v>0:20:885</c:v>
                </c:pt>
                <c:pt idx="1012">
                  <c:v>0:20:919</c:v>
                </c:pt>
                <c:pt idx="1013">
                  <c:v>0:20:942</c:v>
                </c:pt>
                <c:pt idx="1014">
                  <c:v>0:20:973</c:v>
                </c:pt>
                <c:pt idx="1015">
                  <c:v>0:21:1</c:v>
                </c:pt>
                <c:pt idx="1016">
                  <c:v>0:21:19</c:v>
                </c:pt>
                <c:pt idx="1017">
                  <c:v>0:21:46</c:v>
                </c:pt>
                <c:pt idx="1018">
                  <c:v>0:21:70</c:v>
                </c:pt>
                <c:pt idx="1019">
                  <c:v>0:21:86</c:v>
                </c:pt>
                <c:pt idx="1020">
                  <c:v>0:21:113</c:v>
                </c:pt>
                <c:pt idx="1021">
                  <c:v>0:21:130</c:v>
                </c:pt>
                <c:pt idx="1022">
                  <c:v>0:21:144</c:v>
                </c:pt>
                <c:pt idx="1023">
                  <c:v>0:21:164</c:v>
                </c:pt>
                <c:pt idx="1024">
                  <c:v>0:21:178</c:v>
                </c:pt>
                <c:pt idx="1025">
                  <c:v>0:21:199</c:v>
                </c:pt>
                <c:pt idx="1026">
                  <c:v>0:21:211</c:v>
                </c:pt>
                <c:pt idx="1027">
                  <c:v>0:21:233</c:v>
                </c:pt>
                <c:pt idx="1028">
                  <c:v>0:21:245</c:v>
                </c:pt>
                <c:pt idx="1029">
                  <c:v>0:21:270</c:v>
                </c:pt>
                <c:pt idx="1030">
                  <c:v>0:21:285</c:v>
                </c:pt>
                <c:pt idx="1031">
                  <c:v>0:21:309</c:v>
                </c:pt>
                <c:pt idx="1032">
                  <c:v>0:21:331</c:v>
                </c:pt>
                <c:pt idx="1033">
                  <c:v>0:21:341</c:v>
                </c:pt>
                <c:pt idx="1034">
                  <c:v>0:21:369</c:v>
                </c:pt>
                <c:pt idx="1035">
                  <c:v>0:21:383</c:v>
                </c:pt>
                <c:pt idx="1036">
                  <c:v>0:21:408</c:v>
                </c:pt>
                <c:pt idx="1037">
                  <c:v>0:21:435</c:v>
                </c:pt>
                <c:pt idx="1038">
                  <c:v>0:21:451</c:v>
                </c:pt>
                <c:pt idx="1039">
                  <c:v>0:21:475</c:v>
                </c:pt>
                <c:pt idx="1040">
                  <c:v>0:21:500</c:v>
                </c:pt>
                <c:pt idx="1041">
                  <c:v>0:21:511</c:v>
                </c:pt>
                <c:pt idx="1042">
                  <c:v>0:21:541</c:v>
                </c:pt>
                <c:pt idx="1043">
                  <c:v>0:21:571</c:v>
                </c:pt>
                <c:pt idx="1044">
                  <c:v>0:21:580</c:v>
                </c:pt>
                <c:pt idx="1045">
                  <c:v>0:21:603</c:v>
                </c:pt>
                <c:pt idx="1046">
                  <c:v>0:21:617</c:v>
                </c:pt>
                <c:pt idx="1047">
                  <c:v>0:21:643</c:v>
                </c:pt>
                <c:pt idx="1048">
                  <c:v>0:21:666</c:v>
                </c:pt>
                <c:pt idx="1049">
                  <c:v>0:21:678</c:v>
                </c:pt>
                <c:pt idx="1050">
                  <c:v>0:21:705</c:v>
                </c:pt>
                <c:pt idx="1051">
                  <c:v>0:21:718</c:v>
                </c:pt>
                <c:pt idx="1052">
                  <c:v>0:21:747</c:v>
                </c:pt>
                <c:pt idx="1053">
                  <c:v>0:21:777</c:v>
                </c:pt>
                <c:pt idx="1054">
                  <c:v>0:21:804</c:v>
                </c:pt>
                <c:pt idx="1055">
                  <c:v>0:21:821</c:v>
                </c:pt>
                <c:pt idx="1056">
                  <c:v>0:21:854</c:v>
                </c:pt>
                <c:pt idx="1057">
                  <c:v>0:21:890</c:v>
                </c:pt>
                <c:pt idx="1058">
                  <c:v>0:21:911</c:v>
                </c:pt>
                <c:pt idx="1059">
                  <c:v>0:21:930</c:v>
                </c:pt>
                <c:pt idx="1060">
                  <c:v>0:21:938</c:v>
                </c:pt>
                <c:pt idx="1061">
                  <c:v>0:21:952</c:v>
                </c:pt>
                <c:pt idx="1062">
                  <c:v>0:21:980</c:v>
                </c:pt>
                <c:pt idx="1063">
                  <c:v>0:22:11</c:v>
                </c:pt>
                <c:pt idx="1064">
                  <c:v>0:22:37</c:v>
                </c:pt>
                <c:pt idx="1065">
                  <c:v>0:22:55</c:v>
                </c:pt>
                <c:pt idx="1066">
                  <c:v>0:22:79</c:v>
                </c:pt>
                <c:pt idx="1067">
                  <c:v>0:22:101</c:v>
                </c:pt>
                <c:pt idx="1068">
                  <c:v>0:22:112</c:v>
                </c:pt>
                <c:pt idx="1069">
                  <c:v>0:22:137</c:v>
                </c:pt>
                <c:pt idx="1070">
                  <c:v>0:22:148</c:v>
                </c:pt>
                <c:pt idx="1071">
                  <c:v>0:22:170</c:v>
                </c:pt>
                <c:pt idx="1072">
                  <c:v>0:22:184</c:v>
                </c:pt>
                <c:pt idx="1073">
                  <c:v>0:22:206</c:v>
                </c:pt>
                <c:pt idx="1074">
                  <c:v>0:22:231</c:v>
                </c:pt>
                <c:pt idx="1075">
                  <c:v>0:22:242</c:v>
                </c:pt>
                <c:pt idx="1076">
                  <c:v>0:22:273</c:v>
                </c:pt>
                <c:pt idx="1077">
                  <c:v>0:22:299</c:v>
                </c:pt>
                <c:pt idx="1078">
                  <c:v>0:22:314</c:v>
                </c:pt>
                <c:pt idx="1079">
                  <c:v>0:22:336</c:v>
                </c:pt>
                <c:pt idx="1080">
                  <c:v>0:22:348</c:v>
                </c:pt>
                <c:pt idx="1081">
                  <c:v>0:22:370</c:v>
                </c:pt>
                <c:pt idx="1082">
                  <c:v>0:22:385</c:v>
                </c:pt>
                <c:pt idx="1083">
                  <c:v>0:22:409</c:v>
                </c:pt>
                <c:pt idx="1084">
                  <c:v>0:22:433</c:v>
                </c:pt>
                <c:pt idx="1085">
                  <c:v>0:22:445</c:v>
                </c:pt>
                <c:pt idx="1086">
                  <c:v>0:22:459</c:v>
                </c:pt>
                <c:pt idx="1087">
                  <c:v>0:22:469</c:v>
                </c:pt>
                <c:pt idx="1088">
                  <c:v>0:22:477</c:v>
                </c:pt>
                <c:pt idx="1089">
                  <c:v>0:22:510</c:v>
                </c:pt>
                <c:pt idx="1090">
                  <c:v>0:22:537</c:v>
                </c:pt>
                <c:pt idx="1091">
                  <c:v>0:22:547</c:v>
                </c:pt>
                <c:pt idx="1092">
                  <c:v>0:22:573</c:v>
                </c:pt>
                <c:pt idx="1093">
                  <c:v>0:22:594</c:v>
                </c:pt>
                <c:pt idx="1094">
                  <c:v>0:22:605</c:v>
                </c:pt>
                <c:pt idx="1095">
                  <c:v>0:22:615</c:v>
                </c:pt>
                <c:pt idx="1096">
                  <c:v>0:22:640</c:v>
                </c:pt>
                <c:pt idx="1097">
                  <c:v>0:22:657</c:v>
                </c:pt>
                <c:pt idx="1098">
                  <c:v>0:22:670</c:v>
                </c:pt>
                <c:pt idx="1099">
                  <c:v>0:22:677</c:v>
                </c:pt>
                <c:pt idx="1100">
                  <c:v>0:22:705</c:v>
                </c:pt>
                <c:pt idx="1101">
                  <c:v>0:22:718</c:v>
                </c:pt>
                <c:pt idx="1102">
                  <c:v>0:22:743</c:v>
                </c:pt>
                <c:pt idx="1103">
                  <c:v>0:22:768</c:v>
                </c:pt>
                <c:pt idx="1104">
                  <c:v>0:22:785</c:v>
                </c:pt>
                <c:pt idx="1105">
                  <c:v>0:22:812</c:v>
                </c:pt>
                <c:pt idx="1106">
                  <c:v>0:22:837</c:v>
                </c:pt>
                <c:pt idx="1107">
                  <c:v>0:22:851</c:v>
                </c:pt>
                <c:pt idx="1108">
                  <c:v>0:22:877</c:v>
                </c:pt>
                <c:pt idx="1109">
                  <c:v>0:22:898</c:v>
                </c:pt>
                <c:pt idx="1110">
                  <c:v>0:22:910</c:v>
                </c:pt>
                <c:pt idx="1111">
                  <c:v>0:22:931</c:v>
                </c:pt>
                <c:pt idx="1112">
                  <c:v>0:22:940</c:v>
                </c:pt>
                <c:pt idx="1113">
                  <c:v>0:22:964</c:v>
                </c:pt>
                <c:pt idx="1114">
                  <c:v>0:22:980</c:v>
                </c:pt>
                <c:pt idx="1115">
                  <c:v>0:23:4</c:v>
                </c:pt>
                <c:pt idx="1116">
                  <c:v>0:23:18</c:v>
                </c:pt>
                <c:pt idx="1117">
                  <c:v>0:23:43</c:v>
                </c:pt>
                <c:pt idx="1118">
                  <c:v>0:23:63</c:v>
                </c:pt>
                <c:pt idx="1119">
                  <c:v>0:23:74</c:v>
                </c:pt>
                <c:pt idx="1120">
                  <c:v>0:23:99</c:v>
                </c:pt>
                <c:pt idx="1121">
                  <c:v>0:23:110</c:v>
                </c:pt>
                <c:pt idx="1122">
                  <c:v>0:23:136</c:v>
                </c:pt>
                <c:pt idx="1123">
                  <c:v>0:23:148</c:v>
                </c:pt>
                <c:pt idx="1124">
                  <c:v>0:23:176</c:v>
                </c:pt>
                <c:pt idx="1125">
                  <c:v>0:23:202</c:v>
                </c:pt>
                <c:pt idx="1126">
                  <c:v>0:23:217</c:v>
                </c:pt>
                <c:pt idx="1127">
                  <c:v>0:23:238</c:v>
                </c:pt>
                <c:pt idx="1128">
                  <c:v>0:23:254</c:v>
                </c:pt>
                <c:pt idx="1129">
                  <c:v>0:23:274</c:v>
                </c:pt>
                <c:pt idx="1130">
                  <c:v>0:23:292</c:v>
                </c:pt>
                <c:pt idx="1131">
                  <c:v>0:23:304</c:v>
                </c:pt>
                <c:pt idx="1132">
                  <c:v>0:23:312</c:v>
                </c:pt>
                <c:pt idx="1133">
                  <c:v>0:23:336</c:v>
                </c:pt>
                <c:pt idx="1134">
                  <c:v>0:23:347</c:v>
                </c:pt>
                <c:pt idx="1135">
                  <c:v>0:23:368</c:v>
                </c:pt>
                <c:pt idx="1136">
                  <c:v>0:23:381</c:v>
                </c:pt>
                <c:pt idx="1137">
                  <c:v>0:23:403</c:v>
                </c:pt>
                <c:pt idx="1138">
                  <c:v>0:23:419</c:v>
                </c:pt>
                <c:pt idx="1139">
                  <c:v>0:23:442</c:v>
                </c:pt>
                <c:pt idx="1140">
                  <c:v>0:23:461</c:v>
                </c:pt>
                <c:pt idx="1141">
                  <c:v>0:23:476</c:v>
                </c:pt>
                <c:pt idx="1142">
                  <c:v>0:23:501</c:v>
                </c:pt>
                <c:pt idx="1143">
                  <c:v>0:23:514</c:v>
                </c:pt>
                <c:pt idx="1144">
                  <c:v>0:23:540</c:v>
                </c:pt>
                <c:pt idx="1145">
                  <c:v>0:23:561</c:v>
                </c:pt>
                <c:pt idx="1146">
                  <c:v>0:23:574</c:v>
                </c:pt>
                <c:pt idx="1147">
                  <c:v>0:23:594</c:v>
                </c:pt>
                <c:pt idx="1148">
                  <c:v>0:23:608</c:v>
                </c:pt>
                <c:pt idx="1149">
                  <c:v>0:23:629</c:v>
                </c:pt>
                <c:pt idx="1150">
                  <c:v>0:23:642</c:v>
                </c:pt>
                <c:pt idx="1151">
                  <c:v>0:23:656</c:v>
                </c:pt>
                <c:pt idx="1152">
                  <c:v>0:23:668</c:v>
                </c:pt>
                <c:pt idx="1153">
                  <c:v>0:23:676</c:v>
                </c:pt>
                <c:pt idx="1154">
                  <c:v>0:23:704</c:v>
                </c:pt>
                <c:pt idx="1155">
                  <c:v>0:23:716</c:v>
                </c:pt>
                <c:pt idx="1156">
                  <c:v>0:23:739</c:v>
                </c:pt>
                <c:pt idx="1157">
                  <c:v>0:23:764</c:v>
                </c:pt>
                <c:pt idx="1158">
                  <c:v>0:23:781</c:v>
                </c:pt>
                <c:pt idx="1159">
                  <c:v>0:23:804</c:v>
                </c:pt>
                <c:pt idx="1160">
                  <c:v>0:23:818</c:v>
                </c:pt>
                <c:pt idx="1161">
                  <c:v>0:23:841</c:v>
                </c:pt>
                <c:pt idx="1162">
                  <c:v>0:23:858</c:v>
                </c:pt>
                <c:pt idx="1163">
                  <c:v>0:23:868</c:v>
                </c:pt>
                <c:pt idx="1164">
                  <c:v>0:23:876</c:v>
                </c:pt>
                <c:pt idx="1165">
                  <c:v>0:23:899</c:v>
                </c:pt>
                <c:pt idx="1166">
                  <c:v>0:23:915</c:v>
                </c:pt>
                <c:pt idx="1167">
                  <c:v>0:23:939</c:v>
                </c:pt>
                <c:pt idx="1168">
                  <c:v>0:23:968</c:v>
                </c:pt>
                <c:pt idx="1169">
                  <c:v>0:23:983</c:v>
                </c:pt>
                <c:pt idx="1170">
                  <c:v>0:24:9</c:v>
                </c:pt>
                <c:pt idx="1171">
                  <c:v>0:24:41</c:v>
                </c:pt>
                <c:pt idx="1172">
                  <c:v>0:24:64</c:v>
                </c:pt>
                <c:pt idx="1173">
                  <c:v>0:24:74</c:v>
                </c:pt>
                <c:pt idx="1174">
                  <c:v>0:24:108</c:v>
                </c:pt>
                <c:pt idx="1175">
                  <c:v>0:24:138</c:v>
                </c:pt>
                <c:pt idx="1176">
                  <c:v>0:24:152</c:v>
                </c:pt>
                <c:pt idx="1177">
                  <c:v>0:24:181</c:v>
                </c:pt>
                <c:pt idx="1178">
                  <c:v>0:24:205</c:v>
                </c:pt>
                <c:pt idx="1179">
                  <c:v>0:24:221</c:v>
                </c:pt>
                <c:pt idx="1180">
                  <c:v>0:24:243</c:v>
                </c:pt>
                <c:pt idx="1181">
                  <c:v>0:24:265</c:v>
                </c:pt>
                <c:pt idx="1182">
                  <c:v>0:24:276</c:v>
                </c:pt>
                <c:pt idx="1183">
                  <c:v>0:24:300</c:v>
                </c:pt>
                <c:pt idx="1184">
                  <c:v>0:24:314</c:v>
                </c:pt>
                <c:pt idx="1185">
                  <c:v>0:24:342</c:v>
                </c:pt>
                <c:pt idx="1186">
                  <c:v>0:24:370</c:v>
                </c:pt>
                <c:pt idx="1187">
                  <c:v>0:24:378</c:v>
                </c:pt>
                <c:pt idx="1188">
                  <c:v>0:24:401</c:v>
                </c:pt>
                <c:pt idx="1189">
                  <c:v>0:24:416</c:v>
                </c:pt>
                <c:pt idx="1190">
                  <c:v>0:24:441</c:v>
                </c:pt>
                <c:pt idx="1191">
                  <c:v>0:24:464</c:v>
                </c:pt>
                <c:pt idx="1192">
                  <c:v>0:24:475</c:v>
                </c:pt>
                <c:pt idx="1193">
                  <c:v>0:24:501</c:v>
                </c:pt>
                <c:pt idx="1194">
                  <c:v>0:24:513</c:v>
                </c:pt>
                <c:pt idx="1195">
                  <c:v>0:24:541</c:v>
                </c:pt>
                <c:pt idx="1196">
                  <c:v>0:24:571</c:v>
                </c:pt>
                <c:pt idx="1197">
                  <c:v>0:24:583</c:v>
                </c:pt>
                <c:pt idx="1198">
                  <c:v>0:24:607</c:v>
                </c:pt>
                <c:pt idx="1199">
                  <c:v>0:24:642</c:v>
                </c:pt>
                <c:pt idx="1200">
                  <c:v>0:24:664</c:v>
                </c:pt>
                <c:pt idx="1201">
                  <c:v>0:24:674</c:v>
                </c:pt>
                <c:pt idx="1202">
                  <c:v>0:24:701</c:v>
                </c:pt>
                <c:pt idx="1203">
                  <c:v>0:24:715</c:v>
                </c:pt>
                <c:pt idx="1204">
                  <c:v>0:24:739</c:v>
                </c:pt>
                <c:pt idx="1205">
                  <c:v>0:24:762</c:v>
                </c:pt>
                <c:pt idx="1206">
                  <c:v>0:24:777</c:v>
                </c:pt>
                <c:pt idx="1207">
                  <c:v>0:24:798</c:v>
                </c:pt>
                <c:pt idx="1208">
                  <c:v>0:24:817</c:v>
                </c:pt>
                <c:pt idx="1209">
                  <c:v>0:24:842</c:v>
                </c:pt>
                <c:pt idx="1210">
                  <c:v>0:24:865</c:v>
                </c:pt>
                <c:pt idx="1211">
                  <c:v>0:24:876</c:v>
                </c:pt>
                <c:pt idx="1212">
                  <c:v>0:24:899</c:v>
                </c:pt>
                <c:pt idx="1213">
                  <c:v>0:24:912</c:v>
                </c:pt>
                <c:pt idx="1214">
                  <c:v>0:24:939</c:v>
                </c:pt>
                <c:pt idx="1215">
                  <c:v>0:24:975</c:v>
                </c:pt>
                <c:pt idx="1216">
                  <c:v>0:24:995</c:v>
                </c:pt>
                <c:pt idx="1217">
                  <c:v>0:25:6</c:v>
                </c:pt>
                <c:pt idx="1218">
                  <c:v>0:25:20</c:v>
                </c:pt>
                <c:pt idx="1219">
                  <c:v>0:25:31</c:v>
                </c:pt>
                <c:pt idx="1220">
                  <c:v>0:25:40</c:v>
                </c:pt>
                <c:pt idx="1221">
                  <c:v>0:25:63</c:v>
                </c:pt>
                <c:pt idx="1222">
                  <c:v>0:25:76</c:v>
                </c:pt>
                <c:pt idx="1223">
                  <c:v>0:25:99</c:v>
                </c:pt>
                <c:pt idx="1224">
                  <c:v>0:25:109</c:v>
                </c:pt>
                <c:pt idx="1225">
                  <c:v>0:25:134</c:v>
                </c:pt>
                <c:pt idx="1226">
                  <c:v>0:25:147</c:v>
                </c:pt>
                <c:pt idx="1227">
                  <c:v>0:25:172</c:v>
                </c:pt>
                <c:pt idx="1228">
                  <c:v>0:25:182</c:v>
                </c:pt>
                <c:pt idx="1229">
                  <c:v>0:25:203</c:v>
                </c:pt>
                <c:pt idx="1230">
                  <c:v>0:25:219</c:v>
                </c:pt>
                <c:pt idx="1231">
                  <c:v>0:25:241</c:v>
                </c:pt>
                <c:pt idx="1232">
                  <c:v>0:25:260</c:v>
                </c:pt>
                <c:pt idx="1233">
                  <c:v>0:25:270</c:v>
                </c:pt>
                <c:pt idx="1234">
                  <c:v>0:25:278</c:v>
                </c:pt>
                <c:pt idx="1235">
                  <c:v>0:25:301</c:v>
                </c:pt>
                <c:pt idx="1236">
                  <c:v>0:25:312</c:v>
                </c:pt>
                <c:pt idx="1237">
                  <c:v>0:25:337</c:v>
                </c:pt>
                <c:pt idx="1238">
                  <c:v>0:25:349</c:v>
                </c:pt>
                <c:pt idx="1239">
                  <c:v>0:25:370</c:v>
                </c:pt>
                <c:pt idx="1240">
                  <c:v>0:25:383</c:v>
                </c:pt>
                <c:pt idx="1241">
                  <c:v>0:25:406</c:v>
                </c:pt>
                <c:pt idx="1242">
                  <c:v>0:25:425</c:v>
                </c:pt>
                <c:pt idx="1243">
                  <c:v>0:25:436</c:v>
                </c:pt>
                <c:pt idx="1244">
                  <c:v>0:25:443</c:v>
                </c:pt>
                <c:pt idx="1245">
                  <c:v>0:25:470</c:v>
                </c:pt>
                <c:pt idx="1246">
                  <c:v>0:25:481</c:v>
                </c:pt>
                <c:pt idx="1247">
                  <c:v>0:25:506</c:v>
                </c:pt>
                <c:pt idx="1248">
                  <c:v>0:25:531</c:v>
                </c:pt>
                <c:pt idx="1249">
                  <c:v>0:25:542</c:v>
                </c:pt>
                <c:pt idx="1250">
                  <c:v>0:25:562</c:v>
                </c:pt>
                <c:pt idx="1251">
                  <c:v>0:25:575</c:v>
                </c:pt>
                <c:pt idx="1252">
                  <c:v>0:25:594</c:v>
                </c:pt>
                <c:pt idx="1253">
                  <c:v>0:25:603</c:v>
                </c:pt>
                <c:pt idx="1254">
                  <c:v>0:25:613</c:v>
                </c:pt>
                <c:pt idx="1255">
                  <c:v>0:25:633</c:v>
                </c:pt>
                <c:pt idx="1256">
                  <c:v>0:25:643</c:v>
                </c:pt>
                <c:pt idx="1257">
                  <c:v>0:25:658</c:v>
                </c:pt>
                <c:pt idx="1258">
                  <c:v>0:25:669</c:v>
                </c:pt>
                <c:pt idx="1259">
                  <c:v>0:25:677</c:v>
                </c:pt>
                <c:pt idx="1260">
                  <c:v>0:25:699</c:v>
                </c:pt>
                <c:pt idx="1261">
                  <c:v>0:25:711</c:v>
                </c:pt>
                <c:pt idx="1262">
                  <c:v>0:25:734</c:v>
                </c:pt>
                <c:pt idx="1263">
                  <c:v>0:25:744</c:v>
                </c:pt>
                <c:pt idx="1264">
                  <c:v>0:25:762</c:v>
                </c:pt>
                <c:pt idx="1265">
                  <c:v>0:25:778</c:v>
                </c:pt>
                <c:pt idx="1266">
                  <c:v>0:25:801</c:v>
                </c:pt>
                <c:pt idx="1267">
                  <c:v>0:25:815</c:v>
                </c:pt>
                <c:pt idx="1268">
                  <c:v>0:25:837</c:v>
                </c:pt>
                <c:pt idx="1269">
                  <c:v>0:25:854</c:v>
                </c:pt>
                <c:pt idx="1270">
                  <c:v>0:25:872</c:v>
                </c:pt>
                <c:pt idx="1271">
                  <c:v>0:25:888</c:v>
                </c:pt>
                <c:pt idx="1272">
                  <c:v>0:25:912</c:v>
                </c:pt>
                <c:pt idx="1273">
                  <c:v>0:25:933</c:v>
                </c:pt>
                <c:pt idx="1274">
                  <c:v>0:25:954</c:v>
                </c:pt>
                <c:pt idx="1275">
                  <c:v>0:25:979</c:v>
                </c:pt>
                <c:pt idx="1276">
                  <c:v>0:26:9</c:v>
                </c:pt>
                <c:pt idx="1277">
                  <c:v>0:26:39</c:v>
                </c:pt>
                <c:pt idx="1278">
                  <c:v>0:26:58</c:v>
                </c:pt>
                <c:pt idx="1279">
                  <c:v>0:26:70</c:v>
                </c:pt>
                <c:pt idx="1280">
                  <c:v>0:26:78</c:v>
                </c:pt>
                <c:pt idx="1281">
                  <c:v>0:26:104</c:v>
                </c:pt>
                <c:pt idx="1282">
                  <c:v>0:26:118</c:v>
                </c:pt>
                <c:pt idx="1283">
                  <c:v>0:26:148</c:v>
                </c:pt>
                <c:pt idx="1284">
                  <c:v>0:26:176</c:v>
                </c:pt>
                <c:pt idx="1285">
                  <c:v>0:26:200</c:v>
                </c:pt>
                <c:pt idx="1286">
                  <c:v>0:26:215</c:v>
                </c:pt>
                <c:pt idx="1287">
                  <c:v>0:26:237</c:v>
                </c:pt>
                <c:pt idx="1288">
                  <c:v>0:26:253</c:v>
                </c:pt>
                <c:pt idx="1289">
                  <c:v>0:26:275</c:v>
                </c:pt>
                <c:pt idx="1290">
                  <c:v>0:26:294</c:v>
                </c:pt>
                <c:pt idx="1291">
                  <c:v>0:26:307</c:v>
                </c:pt>
                <c:pt idx="1292">
                  <c:v>0:26:337</c:v>
                </c:pt>
                <c:pt idx="1293">
                  <c:v>0:26:350</c:v>
                </c:pt>
                <c:pt idx="1294">
                  <c:v>0:26:374</c:v>
                </c:pt>
                <c:pt idx="1295">
                  <c:v>0:26:411</c:v>
                </c:pt>
                <c:pt idx="1296">
                  <c:v>0:26:435</c:v>
                </c:pt>
                <c:pt idx="1297">
                  <c:v>0:26:450</c:v>
                </c:pt>
                <c:pt idx="1298">
                  <c:v>0:26:472</c:v>
                </c:pt>
                <c:pt idx="1299">
                  <c:v>0:26:482</c:v>
                </c:pt>
                <c:pt idx="1300">
                  <c:v>0:26:499</c:v>
                </c:pt>
                <c:pt idx="1301">
                  <c:v>0:26:508</c:v>
                </c:pt>
                <c:pt idx="1302">
                  <c:v>0:26:535</c:v>
                </c:pt>
                <c:pt idx="1303">
                  <c:v>0:26:544</c:v>
                </c:pt>
                <c:pt idx="1304">
                  <c:v>0:26:571</c:v>
                </c:pt>
                <c:pt idx="1305">
                  <c:v>0:26:584</c:v>
                </c:pt>
                <c:pt idx="1306">
                  <c:v>0:26:610</c:v>
                </c:pt>
                <c:pt idx="1307">
                  <c:v>0:26:638</c:v>
                </c:pt>
                <c:pt idx="1308">
                  <c:v>0:26:655</c:v>
                </c:pt>
                <c:pt idx="1309">
                  <c:v>0:26:679</c:v>
                </c:pt>
                <c:pt idx="1310">
                  <c:v>0:26:702</c:v>
                </c:pt>
                <c:pt idx="1311">
                  <c:v>0:26:714</c:v>
                </c:pt>
                <c:pt idx="1312">
                  <c:v>0:26:740</c:v>
                </c:pt>
                <c:pt idx="1313">
                  <c:v>0:26:766</c:v>
                </c:pt>
                <c:pt idx="1314">
                  <c:v>0:26:781</c:v>
                </c:pt>
                <c:pt idx="1315">
                  <c:v>0:26:803</c:v>
                </c:pt>
                <c:pt idx="1316">
                  <c:v>0:26:818</c:v>
                </c:pt>
                <c:pt idx="1317">
                  <c:v>0:26:839</c:v>
                </c:pt>
                <c:pt idx="1318">
                  <c:v>0:26:859</c:v>
                </c:pt>
                <c:pt idx="1319">
                  <c:v>0:26:869</c:v>
                </c:pt>
                <c:pt idx="1320">
                  <c:v>0:26:878</c:v>
                </c:pt>
                <c:pt idx="1321">
                  <c:v>0:26:905</c:v>
                </c:pt>
                <c:pt idx="1322">
                  <c:v>0:26:917</c:v>
                </c:pt>
                <c:pt idx="1323">
                  <c:v>0:26:941</c:v>
                </c:pt>
                <c:pt idx="1324">
                  <c:v>0:26:968</c:v>
                </c:pt>
                <c:pt idx="1325">
                  <c:v>0:26:984</c:v>
                </c:pt>
                <c:pt idx="1326">
                  <c:v>0:27:8</c:v>
                </c:pt>
                <c:pt idx="1327">
                  <c:v>0:27:36</c:v>
                </c:pt>
                <c:pt idx="1328">
                  <c:v>0:27:53</c:v>
                </c:pt>
                <c:pt idx="1329">
                  <c:v>0:27:76</c:v>
                </c:pt>
                <c:pt idx="1330">
                  <c:v>0:27:95</c:v>
                </c:pt>
                <c:pt idx="1331">
                  <c:v>0:27:107</c:v>
                </c:pt>
                <c:pt idx="1332">
                  <c:v>0:27:136</c:v>
                </c:pt>
                <c:pt idx="1333">
                  <c:v>0:27:153</c:v>
                </c:pt>
                <c:pt idx="1334">
                  <c:v>0:27:180</c:v>
                </c:pt>
                <c:pt idx="1335">
                  <c:v>0:27:205</c:v>
                </c:pt>
                <c:pt idx="1336">
                  <c:v>0:27:220</c:v>
                </c:pt>
                <c:pt idx="1337">
                  <c:v>0:27:243</c:v>
                </c:pt>
                <c:pt idx="1338">
                  <c:v>0:27:263</c:v>
                </c:pt>
                <c:pt idx="1339">
                  <c:v>0:27:274</c:v>
                </c:pt>
                <c:pt idx="1340">
                  <c:v>0:27:301</c:v>
                </c:pt>
                <c:pt idx="1341">
                  <c:v>0:27:315</c:v>
                </c:pt>
                <c:pt idx="1342">
                  <c:v>0:27:339</c:v>
                </c:pt>
                <c:pt idx="1343">
                  <c:v>0:27:366</c:v>
                </c:pt>
                <c:pt idx="1344">
                  <c:v>0:27:386</c:v>
                </c:pt>
                <c:pt idx="1345">
                  <c:v>0:27:408</c:v>
                </c:pt>
                <c:pt idx="1346">
                  <c:v>0:27:434</c:v>
                </c:pt>
                <c:pt idx="1347">
                  <c:v>0:27:448</c:v>
                </c:pt>
                <c:pt idx="1348">
                  <c:v>0:27:461</c:v>
                </c:pt>
                <c:pt idx="1349">
                  <c:v>0:27:473</c:v>
                </c:pt>
                <c:pt idx="1350">
                  <c:v>0:27:495</c:v>
                </c:pt>
                <c:pt idx="1351">
                  <c:v>0:27:510</c:v>
                </c:pt>
                <c:pt idx="1352">
                  <c:v>0:27:535</c:v>
                </c:pt>
                <c:pt idx="1353">
                  <c:v>0:27:547</c:v>
                </c:pt>
                <c:pt idx="1354">
                  <c:v>0:27:569</c:v>
                </c:pt>
                <c:pt idx="1355">
                  <c:v>0:27:582</c:v>
                </c:pt>
                <c:pt idx="1356">
                  <c:v>0:27:615</c:v>
                </c:pt>
                <c:pt idx="1357">
                  <c:v>0:27:641</c:v>
                </c:pt>
                <c:pt idx="1358">
                  <c:v>0:27:663</c:v>
                </c:pt>
                <c:pt idx="1359">
                  <c:v>0:27:674</c:v>
                </c:pt>
                <c:pt idx="1360">
                  <c:v>0:27:698</c:v>
                </c:pt>
                <c:pt idx="1361">
                  <c:v>0:27:713</c:v>
                </c:pt>
                <c:pt idx="1362">
                  <c:v>0:27:736</c:v>
                </c:pt>
                <c:pt idx="1363">
                  <c:v>0:27:749</c:v>
                </c:pt>
                <c:pt idx="1364">
                  <c:v>0:27:774</c:v>
                </c:pt>
                <c:pt idx="1365">
                  <c:v>0:27:799</c:v>
                </c:pt>
                <c:pt idx="1366">
                  <c:v>0:27:814</c:v>
                </c:pt>
                <c:pt idx="1367">
                  <c:v>0:27:836</c:v>
                </c:pt>
                <c:pt idx="1368">
                  <c:v>0:27:851</c:v>
                </c:pt>
                <c:pt idx="1369">
                  <c:v>0:27:877</c:v>
                </c:pt>
                <c:pt idx="1370">
                  <c:v>0:27:900</c:v>
                </c:pt>
                <c:pt idx="1371">
                  <c:v>0:27:912</c:v>
                </c:pt>
                <c:pt idx="1372">
                  <c:v>0:27:938</c:v>
                </c:pt>
                <c:pt idx="1373">
                  <c:v>0:27:952</c:v>
                </c:pt>
                <c:pt idx="1374">
                  <c:v>0:27:976</c:v>
                </c:pt>
                <c:pt idx="1375">
                  <c:v>0:28:2</c:v>
                </c:pt>
                <c:pt idx="1376">
                  <c:v>0:28:19</c:v>
                </c:pt>
                <c:pt idx="1377">
                  <c:v>0:28:41</c:v>
                </c:pt>
                <c:pt idx="1378">
                  <c:v>0:28:66</c:v>
                </c:pt>
                <c:pt idx="1379">
                  <c:v>0:28:78</c:v>
                </c:pt>
                <c:pt idx="1380">
                  <c:v>0:28:105</c:v>
                </c:pt>
                <c:pt idx="1381">
                  <c:v>0:28:122</c:v>
                </c:pt>
                <c:pt idx="1382">
                  <c:v>0:28:145</c:v>
                </c:pt>
                <c:pt idx="1383">
                  <c:v>0:28:173</c:v>
                </c:pt>
                <c:pt idx="1384">
                  <c:v>0:28:192</c:v>
                </c:pt>
                <c:pt idx="1385">
                  <c:v>0:28:203</c:v>
                </c:pt>
                <c:pt idx="1386">
                  <c:v>0:28:214</c:v>
                </c:pt>
                <c:pt idx="1387">
                  <c:v>0:28:237</c:v>
                </c:pt>
                <c:pt idx="1388">
                  <c:v>0:28:256</c:v>
                </c:pt>
                <c:pt idx="1389">
                  <c:v>0:28:282</c:v>
                </c:pt>
                <c:pt idx="1390">
                  <c:v>0:28:303</c:v>
                </c:pt>
                <c:pt idx="1391">
                  <c:v>0:28:313</c:v>
                </c:pt>
                <c:pt idx="1392">
                  <c:v>0:28:342</c:v>
                </c:pt>
                <c:pt idx="1393">
                  <c:v>0:28:378</c:v>
                </c:pt>
                <c:pt idx="1394">
                  <c:v>0:28:404</c:v>
                </c:pt>
                <c:pt idx="1395">
                  <c:v>0:28:418</c:v>
                </c:pt>
                <c:pt idx="1396">
                  <c:v>0:28:444</c:v>
                </c:pt>
                <c:pt idx="1397">
                  <c:v>0:28:465</c:v>
                </c:pt>
                <c:pt idx="1398">
                  <c:v>0:28:480</c:v>
                </c:pt>
                <c:pt idx="1399">
                  <c:v>0:28:505</c:v>
                </c:pt>
                <c:pt idx="1400">
                  <c:v>0:28:523</c:v>
                </c:pt>
                <c:pt idx="1401">
                  <c:v>0:28:548</c:v>
                </c:pt>
                <c:pt idx="1402">
                  <c:v>0:28:576</c:v>
                </c:pt>
                <c:pt idx="1403">
                  <c:v>0:28:604</c:v>
                </c:pt>
                <c:pt idx="1404">
                  <c:v>0:28:617</c:v>
                </c:pt>
                <c:pt idx="1405">
                  <c:v>0:28:639</c:v>
                </c:pt>
                <c:pt idx="1406">
                  <c:v>0:28:658</c:v>
                </c:pt>
                <c:pt idx="1407">
                  <c:v>0:28:665</c:v>
                </c:pt>
                <c:pt idx="1408">
                  <c:v>0:28:674</c:v>
                </c:pt>
                <c:pt idx="1409">
                  <c:v>0:28:707</c:v>
                </c:pt>
                <c:pt idx="1410">
                  <c:v>0:28:733</c:v>
                </c:pt>
                <c:pt idx="1411">
                  <c:v>0:28:751</c:v>
                </c:pt>
                <c:pt idx="1412">
                  <c:v>0:28:776</c:v>
                </c:pt>
                <c:pt idx="1413">
                  <c:v>0:28:796</c:v>
                </c:pt>
                <c:pt idx="1414">
                  <c:v>0:28:810</c:v>
                </c:pt>
                <c:pt idx="1415">
                  <c:v>0:28:825</c:v>
                </c:pt>
                <c:pt idx="1416">
                  <c:v>0:28:839</c:v>
                </c:pt>
                <c:pt idx="1417">
                  <c:v>0:28:869</c:v>
                </c:pt>
                <c:pt idx="1418">
                  <c:v>0:28:883</c:v>
                </c:pt>
                <c:pt idx="1419">
                  <c:v>0:28:907</c:v>
                </c:pt>
                <c:pt idx="1420">
                  <c:v>0:28:935</c:v>
                </c:pt>
                <c:pt idx="1421">
                  <c:v>0:28:946</c:v>
                </c:pt>
                <c:pt idx="1422">
                  <c:v>0:28:967</c:v>
                </c:pt>
                <c:pt idx="1423">
                  <c:v>0:28:982</c:v>
                </c:pt>
                <c:pt idx="1424">
                  <c:v>0:29:5</c:v>
                </c:pt>
                <c:pt idx="1425">
                  <c:v>0:29:20</c:v>
                </c:pt>
                <c:pt idx="1426">
                  <c:v>0:29:41</c:v>
                </c:pt>
                <c:pt idx="1427">
                  <c:v>0:29:62</c:v>
                </c:pt>
                <c:pt idx="1428">
                  <c:v>0:29:73</c:v>
                </c:pt>
                <c:pt idx="1429">
                  <c:v>0:29:99</c:v>
                </c:pt>
                <c:pt idx="1430">
                  <c:v>0:29:112</c:v>
                </c:pt>
                <c:pt idx="1431">
                  <c:v>0:29:135</c:v>
                </c:pt>
                <c:pt idx="1432">
                  <c:v>0:29:143</c:v>
                </c:pt>
                <c:pt idx="1433">
                  <c:v>0:29:166</c:v>
                </c:pt>
                <c:pt idx="1434">
                  <c:v>0:29:181</c:v>
                </c:pt>
                <c:pt idx="1435">
                  <c:v>0:29:203</c:v>
                </c:pt>
                <c:pt idx="1436">
                  <c:v>0:29:219</c:v>
                </c:pt>
                <c:pt idx="1437">
                  <c:v>0:29:240</c:v>
                </c:pt>
                <c:pt idx="1438">
                  <c:v>0:29:261</c:v>
                </c:pt>
                <c:pt idx="1439">
                  <c:v>0:29:272</c:v>
                </c:pt>
                <c:pt idx="1440">
                  <c:v>0:29:279</c:v>
                </c:pt>
                <c:pt idx="1441">
                  <c:v>0:29:305</c:v>
                </c:pt>
                <c:pt idx="1442">
                  <c:v>0:29:321</c:v>
                </c:pt>
                <c:pt idx="1443">
                  <c:v>0:29:347</c:v>
                </c:pt>
                <c:pt idx="1444">
                  <c:v>0:29:375</c:v>
                </c:pt>
                <c:pt idx="1445">
                  <c:v>0:29:402</c:v>
                </c:pt>
                <c:pt idx="1446">
                  <c:v>0:29:416</c:v>
                </c:pt>
                <c:pt idx="1447">
                  <c:v>0:29:437</c:v>
                </c:pt>
                <c:pt idx="1448">
                  <c:v>0:29:446</c:v>
                </c:pt>
                <c:pt idx="1449">
                  <c:v>0:29:462</c:v>
                </c:pt>
                <c:pt idx="1450">
                  <c:v>0:29:469</c:v>
                </c:pt>
                <c:pt idx="1451">
                  <c:v>0:29:476</c:v>
                </c:pt>
                <c:pt idx="1452">
                  <c:v>0:29:502</c:v>
                </c:pt>
                <c:pt idx="1453">
                  <c:v>0:29:515</c:v>
                </c:pt>
                <c:pt idx="1454">
                  <c:v>0:29:544</c:v>
                </c:pt>
                <c:pt idx="1455">
                  <c:v>0:29:576</c:v>
                </c:pt>
                <c:pt idx="1456">
                  <c:v>0:29:601</c:v>
                </c:pt>
                <c:pt idx="1457">
                  <c:v>0:29:615</c:v>
                </c:pt>
                <c:pt idx="1458">
                  <c:v>0:29:637</c:v>
                </c:pt>
                <c:pt idx="1459">
                  <c:v>0:29:651</c:v>
                </c:pt>
                <c:pt idx="1460">
                  <c:v>0:29:665</c:v>
                </c:pt>
                <c:pt idx="1461">
                  <c:v>0:29:673</c:v>
                </c:pt>
                <c:pt idx="1462">
                  <c:v>0:29:696</c:v>
                </c:pt>
                <c:pt idx="1463">
                  <c:v>0:29:706</c:v>
                </c:pt>
                <c:pt idx="1464">
                  <c:v>0:29:730</c:v>
                </c:pt>
                <c:pt idx="1465">
                  <c:v>0:29:743</c:v>
                </c:pt>
                <c:pt idx="1466">
                  <c:v>0:29:768</c:v>
                </c:pt>
                <c:pt idx="1467">
                  <c:v>0:29:783</c:v>
                </c:pt>
                <c:pt idx="1468">
                  <c:v>0:29:807</c:v>
                </c:pt>
                <c:pt idx="1469">
                  <c:v>0:29:824</c:v>
                </c:pt>
                <c:pt idx="1470">
                  <c:v>0:29:836</c:v>
                </c:pt>
                <c:pt idx="1471">
                  <c:v>0:29:845</c:v>
                </c:pt>
                <c:pt idx="1472">
                  <c:v>0:29:873</c:v>
                </c:pt>
                <c:pt idx="1473">
                  <c:v>0:29:898</c:v>
                </c:pt>
                <c:pt idx="1474">
                  <c:v>0:29:914</c:v>
                </c:pt>
                <c:pt idx="1475">
                  <c:v>0:29:941</c:v>
                </c:pt>
                <c:pt idx="1476">
                  <c:v>0:29:967</c:v>
                </c:pt>
                <c:pt idx="1477">
                  <c:v>0:29:980</c:v>
                </c:pt>
                <c:pt idx="1478">
                  <c:v>0:30:8</c:v>
                </c:pt>
                <c:pt idx="1479">
                  <c:v>0:30:30</c:v>
                </c:pt>
                <c:pt idx="1480">
                  <c:v>0:30:42</c:v>
                </c:pt>
                <c:pt idx="1481">
                  <c:v>0:30:74</c:v>
                </c:pt>
                <c:pt idx="1482">
                  <c:v>0:30:105</c:v>
                </c:pt>
                <c:pt idx="1483">
                  <c:v>0:30:120</c:v>
                </c:pt>
                <c:pt idx="1484">
                  <c:v>0:30:150</c:v>
                </c:pt>
                <c:pt idx="1485">
                  <c:v>0:30:183</c:v>
                </c:pt>
                <c:pt idx="1486">
                  <c:v>0:30:210</c:v>
                </c:pt>
                <c:pt idx="1487">
                  <c:v>0:30:233</c:v>
                </c:pt>
                <c:pt idx="1488">
                  <c:v>0:30:246</c:v>
                </c:pt>
                <c:pt idx="1489">
                  <c:v>0:30:279</c:v>
                </c:pt>
                <c:pt idx="1490">
                  <c:v>0:30:313</c:v>
                </c:pt>
                <c:pt idx="1491">
                  <c:v>0:30:345</c:v>
                </c:pt>
                <c:pt idx="1492">
                  <c:v>0:30:378</c:v>
                </c:pt>
                <c:pt idx="1493">
                  <c:v>0:30:402</c:v>
                </c:pt>
                <c:pt idx="1494">
                  <c:v>0:30:415</c:v>
                </c:pt>
                <c:pt idx="1495">
                  <c:v>0:30:433</c:v>
                </c:pt>
                <c:pt idx="1496">
                  <c:v>0:30:443</c:v>
                </c:pt>
                <c:pt idx="1497">
                  <c:v>0:30:472</c:v>
                </c:pt>
                <c:pt idx="1498">
                  <c:v>0:30:486</c:v>
                </c:pt>
                <c:pt idx="1499">
                  <c:v>0:30:508</c:v>
                </c:pt>
                <c:pt idx="1500">
                  <c:v>0:30:535</c:v>
                </c:pt>
                <c:pt idx="1501">
                  <c:v>0:30:552</c:v>
                </c:pt>
                <c:pt idx="1502">
                  <c:v>0:30:574</c:v>
                </c:pt>
                <c:pt idx="1503">
                  <c:v>0:30:598</c:v>
                </c:pt>
                <c:pt idx="1504">
                  <c:v>0:30:608</c:v>
                </c:pt>
                <c:pt idx="1505">
                  <c:v>0:30:636</c:v>
                </c:pt>
                <c:pt idx="1506">
                  <c:v>0:30:651</c:v>
                </c:pt>
                <c:pt idx="1507">
                  <c:v>0:30:677</c:v>
                </c:pt>
                <c:pt idx="1508">
                  <c:v>0:30:704</c:v>
                </c:pt>
                <c:pt idx="1509">
                  <c:v>0:30:716</c:v>
                </c:pt>
                <c:pt idx="1510">
                  <c:v>0:30:741</c:v>
                </c:pt>
                <c:pt idx="1511">
                  <c:v>0:30:767</c:v>
                </c:pt>
                <c:pt idx="1512">
                  <c:v>0:30:780</c:v>
                </c:pt>
                <c:pt idx="1513">
                  <c:v>0:30:805</c:v>
                </c:pt>
                <c:pt idx="1514">
                  <c:v>0:30:820</c:v>
                </c:pt>
                <c:pt idx="1515">
                  <c:v>0:30:842</c:v>
                </c:pt>
                <c:pt idx="1516">
                  <c:v>0:30:861</c:v>
                </c:pt>
                <c:pt idx="1517">
                  <c:v>0:30:872</c:v>
                </c:pt>
                <c:pt idx="1518">
                  <c:v>0:30:880</c:v>
                </c:pt>
                <c:pt idx="1519">
                  <c:v>0:30:910</c:v>
                </c:pt>
                <c:pt idx="1520">
                  <c:v>0:30:938</c:v>
                </c:pt>
                <c:pt idx="1521">
                  <c:v>0:30:953</c:v>
                </c:pt>
                <c:pt idx="1522">
                  <c:v>0:30:975</c:v>
                </c:pt>
                <c:pt idx="1523">
                  <c:v>0:30:995</c:v>
                </c:pt>
                <c:pt idx="1524">
                  <c:v>0:31:5</c:v>
                </c:pt>
                <c:pt idx="1525">
                  <c:v>0:31:13</c:v>
                </c:pt>
                <c:pt idx="1526">
                  <c:v>0:31:43</c:v>
                </c:pt>
                <c:pt idx="1527">
                  <c:v>0:31:73</c:v>
                </c:pt>
                <c:pt idx="1528">
                  <c:v>0:31:97</c:v>
                </c:pt>
                <c:pt idx="1529">
                  <c:v>0:31:111</c:v>
                </c:pt>
                <c:pt idx="1530">
                  <c:v>0:31:134</c:v>
                </c:pt>
                <c:pt idx="1531">
                  <c:v>0:31:152</c:v>
                </c:pt>
                <c:pt idx="1532">
                  <c:v>0:31:178</c:v>
                </c:pt>
                <c:pt idx="1533">
                  <c:v>0:31:208</c:v>
                </c:pt>
                <c:pt idx="1534">
                  <c:v>0:31:229</c:v>
                </c:pt>
              </c:strCache>
            </c:strRef>
          </c:cat>
          <c:val>
            <c:numRef>
              <c:f>Marker1!$I$3:$I$1537</c:f>
              <c:numCache>
                <c:formatCode>General</c:formatCode>
                <c:ptCount val="15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</c:numCache>
            </c:numRef>
          </c:val>
          <c:smooth val="0"/>
        </c:ser>
        <c:ser>
          <c:idx val="3"/>
          <c:order val="2"/>
          <c:tx>
            <c:v>Marker2</c:v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CameraData!$A$3:$A$1537</c:f>
              <c:strCache>
                <c:ptCount val="1535"/>
                <c:pt idx="0">
                  <c:v>0:0:0</c:v>
                </c:pt>
                <c:pt idx="1">
                  <c:v>0:0:22</c:v>
                </c:pt>
                <c:pt idx="2">
                  <c:v>0:0:72</c:v>
                </c:pt>
                <c:pt idx="3">
                  <c:v>0:0:98</c:v>
                </c:pt>
                <c:pt idx="4">
                  <c:v>0:0:122</c:v>
                </c:pt>
                <c:pt idx="5">
                  <c:v>0:0:147</c:v>
                </c:pt>
                <c:pt idx="6">
                  <c:v>0:0:160</c:v>
                </c:pt>
                <c:pt idx="7">
                  <c:v>0:0:175</c:v>
                </c:pt>
                <c:pt idx="8">
                  <c:v>0:0:199</c:v>
                </c:pt>
                <c:pt idx="9">
                  <c:v>0:0:210</c:v>
                </c:pt>
                <c:pt idx="10">
                  <c:v>0:0:231</c:v>
                </c:pt>
                <c:pt idx="11">
                  <c:v>0:0:243</c:v>
                </c:pt>
                <c:pt idx="12">
                  <c:v>0:0:269</c:v>
                </c:pt>
                <c:pt idx="13">
                  <c:v>0:0:287</c:v>
                </c:pt>
                <c:pt idx="14">
                  <c:v>0:0:306</c:v>
                </c:pt>
                <c:pt idx="15">
                  <c:v>0:0:322</c:v>
                </c:pt>
                <c:pt idx="16">
                  <c:v>0:0:334</c:v>
                </c:pt>
                <c:pt idx="17">
                  <c:v>0:0:345</c:v>
                </c:pt>
                <c:pt idx="18">
                  <c:v>0:0:373</c:v>
                </c:pt>
                <c:pt idx="19">
                  <c:v>0:0:405</c:v>
                </c:pt>
                <c:pt idx="20">
                  <c:v>0:0:421</c:v>
                </c:pt>
                <c:pt idx="21">
                  <c:v>0:0:446</c:v>
                </c:pt>
                <c:pt idx="22">
                  <c:v>0:0:468</c:v>
                </c:pt>
                <c:pt idx="23">
                  <c:v>0:0:479</c:v>
                </c:pt>
                <c:pt idx="24">
                  <c:v>0:0:501</c:v>
                </c:pt>
                <c:pt idx="25">
                  <c:v>0:0:509</c:v>
                </c:pt>
                <c:pt idx="26">
                  <c:v>0:0:529</c:v>
                </c:pt>
                <c:pt idx="27">
                  <c:v>0:0:542</c:v>
                </c:pt>
                <c:pt idx="28">
                  <c:v>0:0:567</c:v>
                </c:pt>
                <c:pt idx="29">
                  <c:v>0:0:576</c:v>
                </c:pt>
                <c:pt idx="30">
                  <c:v>0:0:597</c:v>
                </c:pt>
                <c:pt idx="31">
                  <c:v>0:0:611</c:v>
                </c:pt>
                <c:pt idx="32">
                  <c:v>0:0:634</c:v>
                </c:pt>
                <c:pt idx="33">
                  <c:v>0:0:647</c:v>
                </c:pt>
                <c:pt idx="34">
                  <c:v>0:0:670</c:v>
                </c:pt>
                <c:pt idx="35">
                  <c:v>0:0:680</c:v>
                </c:pt>
                <c:pt idx="36">
                  <c:v>0:0:699</c:v>
                </c:pt>
                <c:pt idx="37">
                  <c:v>0:0:707</c:v>
                </c:pt>
                <c:pt idx="38">
                  <c:v>0:0:722</c:v>
                </c:pt>
                <c:pt idx="39">
                  <c:v>0:0:729</c:v>
                </c:pt>
                <c:pt idx="40">
                  <c:v>0:0:736</c:v>
                </c:pt>
                <c:pt idx="41">
                  <c:v>0:0:742</c:v>
                </c:pt>
                <c:pt idx="42">
                  <c:v>0:0:770</c:v>
                </c:pt>
                <c:pt idx="43">
                  <c:v>0:0:786</c:v>
                </c:pt>
                <c:pt idx="44">
                  <c:v>0:0:809</c:v>
                </c:pt>
                <c:pt idx="45">
                  <c:v>0:0:836</c:v>
                </c:pt>
                <c:pt idx="46">
                  <c:v>0:0:848</c:v>
                </c:pt>
                <c:pt idx="47">
                  <c:v>0:0:868</c:v>
                </c:pt>
                <c:pt idx="48">
                  <c:v>0:0:885</c:v>
                </c:pt>
                <c:pt idx="49">
                  <c:v>0:0:906</c:v>
                </c:pt>
                <c:pt idx="50">
                  <c:v>0:0:924</c:v>
                </c:pt>
                <c:pt idx="51">
                  <c:v>0:0:935</c:v>
                </c:pt>
                <c:pt idx="52">
                  <c:v>0:0:942</c:v>
                </c:pt>
                <c:pt idx="53">
                  <c:v>0:0:970</c:v>
                </c:pt>
                <c:pt idx="54">
                  <c:v>0:0:987</c:v>
                </c:pt>
                <c:pt idx="55">
                  <c:v>0:1:14</c:v>
                </c:pt>
                <c:pt idx="56">
                  <c:v>0:1:44</c:v>
                </c:pt>
                <c:pt idx="57">
                  <c:v>0:1:69</c:v>
                </c:pt>
                <c:pt idx="58">
                  <c:v>0:1:82</c:v>
                </c:pt>
                <c:pt idx="59">
                  <c:v>0:1:104</c:v>
                </c:pt>
                <c:pt idx="60">
                  <c:v>0:1:120</c:v>
                </c:pt>
                <c:pt idx="61">
                  <c:v>0:1:142</c:v>
                </c:pt>
                <c:pt idx="62">
                  <c:v>0:1:160</c:v>
                </c:pt>
                <c:pt idx="63">
                  <c:v>0:1:169</c:v>
                </c:pt>
                <c:pt idx="64">
                  <c:v>0:1:177</c:v>
                </c:pt>
                <c:pt idx="65">
                  <c:v>0:1:203</c:v>
                </c:pt>
                <c:pt idx="66">
                  <c:v>0:1:221</c:v>
                </c:pt>
                <c:pt idx="67">
                  <c:v>0:1:248</c:v>
                </c:pt>
                <c:pt idx="68">
                  <c:v>0:1:274</c:v>
                </c:pt>
                <c:pt idx="69">
                  <c:v>0:1:299</c:v>
                </c:pt>
                <c:pt idx="70">
                  <c:v>0:1:315</c:v>
                </c:pt>
                <c:pt idx="71">
                  <c:v>0:1:336</c:v>
                </c:pt>
                <c:pt idx="72">
                  <c:v>0:1:351</c:v>
                </c:pt>
                <c:pt idx="73">
                  <c:v>0:1:365</c:v>
                </c:pt>
                <c:pt idx="74">
                  <c:v>0:1:376</c:v>
                </c:pt>
                <c:pt idx="75">
                  <c:v>0:1:400</c:v>
                </c:pt>
                <c:pt idx="76">
                  <c:v>0:1:412</c:v>
                </c:pt>
                <c:pt idx="77">
                  <c:v>0:1:435</c:v>
                </c:pt>
                <c:pt idx="78">
                  <c:v>0:1:448</c:v>
                </c:pt>
                <c:pt idx="79">
                  <c:v>0:1:474</c:v>
                </c:pt>
                <c:pt idx="80">
                  <c:v>0:1:505</c:v>
                </c:pt>
                <c:pt idx="81">
                  <c:v>0:1:519</c:v>
                </c:pt>
                <c:pt idx="82">
                  <c:v>0:1:541</c:v>
                </c:pt>
                <c:pt idx="83">
                  <c:v>0:1:559</c:v>
                </c:pt>
                <c:pt idx="84">
                  <c:v>0:1:571</c:v>
                </c:pt>
                <c:pt idx="85">
                  <c:v>0:1:578</c:v>
                </c:pt>
                <c:pt idx="86">
                  <c:v>0:1:602</c:v>
                </c:pt>
                <c:pt idx="87">
                  <c:v>0:1:614</c:v>
                </c:pt>
                <c:pt idx="88">
                  <c:v>0:1:640</c:v>
                </c:pt>
                <c:pt idx="89">
                  <c:v>0:1:666</c:v>
                </c:pt>
                <c:pt idx="90">
                  <c:v>0:1:679</c:v>
                </c:pt>
                <c:pt idx="91">
                  <c:v>0:1:700</c:v>
                </c:pt>
                <c:pt idx="92">
                  <c:v>0:1:715</c:v>
                </c:pt>
                <c:pt idx="93">
                  <c:v>0:1:739</c:v>
                </c:pt>
                <c:pt idx="94">
                  <c:v>0:1:764</c:v>
                </c:pt>
                <c:pt idx="95">
                  <c:v>0:1:776</c:v>
                </c:pt>
                <c:pt idx="96">
                  <c:v>0:1:803</c:v>
                </c:pt>
                <c:pt idx="97">
                  <c:v>0:1:817</c:v>
                </c:pt>
                <c:pt idx="98">
                  <c:v>0:1:843</c:v>
                </c:pt>
                <c:pt idx="99">
                  <c:v>0:1:868</c:v>
                </c:pt>
                <c:pt idx="100">
                  <c:v>0:1:883</c:v>
                </c:pt>
                <c:pt idx="101">
                  <c:v>0:1:912</c:v>
                </c:pt>
                <c:pt idx="102">
                  <c:v>0:1:942</c:v>
                </c:pt>
                <c:pt idx="103">
                  <c:v>0:1:966</c:v>
                </c:pt>
                <c:pt idx="104">
                  <c:v>0:1:981</c:v>
                </c:pt>
                <c:pt idx="105">
                  <c:v>0:2:5</c:v>
                </c:pt>
                <c:pt idx="106">
                  <c:v>0:2:16</c:v>
                </c:pt>
                <c:pt idx="107">
                  <c:v>0:2:41</c:v>
                </c:pt>
                <c:pt idx="108">
                  <c:v>0:2:67</c:v>
                </c:pt>
                <c:pt idx="109">
                  <c:v>0:2:82</c:v>
                </c:pt>
                <c:pt idx="110">
                  <c:v>0:2:103</c:v>
                </c:pt>
                <c:pt idx="111">
                  <c:v>0:2:121</c:v>
                </c:pt>
                <c:pt idx="112">
                  <c:v>0:2:145</c:v>
                </c:pt>
                <c:pt idx="113">
                  <c:v>0:2:163</c:v>
                </c:pt>
                <c:pt idx="114">
                  <c:v>0:2:176</c:v>
                </c:pt>
                <c:pt idx="115">
                  <c:v>0:2:196</c:v>
                </c:pt>
                <c:pt idx="116">
                  <c:v>0:2:215</c:v>
                </c:pt>
                <c:pt idx="117">
                  <c:v>0:2:243</c:v>
                </c:pt>
                <c:pt idx="118">
                  <c:v>0:2:268</c:v>
                </c:pt>
                <c:pt idx="119">
                  <c:v>0:2:287</c:v>
                </c:pt>
                <c:pt idx="120">
                  <c:v>0:2:308</c:v>
                </c:pt>
                <c:pt idx="121">
                  <c:v>0:2:329</c:v>
                </c:pt>
                <c:pt idx="122">
                  <c:v>0:2:340</c:v>
                </c:pt>
                <c:pt idx="123">
                  <c:v>0:2:364</c:v>
                </c:pt>
                <c:pt idx="124">
                  <c:v>0:2:381</c:v>
                </c:pt>
                <c:pt idx="125">
                  <c:v>0:2:406</c:v>
                </c:pt>
                <c:pt idx="126">
                  <c:v>0:2:428</c:v>
                </c:pt>
                <c:pt idx="127">
                  <c:v>0:2:443</c:v>
                </c:pt>
                <c:pt idx="128">
                  <c:v>0:2:478</c:v>
                </c:pt>
                <c:pt idx="129">
                  <c:v>0:2:502</c:v>
                </c:pt>
                <c:pt idx="130">
                  <c:v>0:2:526</c:v>
                </c:pt>
                <c:pt idx="131">
                  <c:v>0:2:549</c:v>
                </c:pt>
                <c:pt idx="132">
                  <c:v>0:2:572</c:v>
                </c:pt>
                <c:pt idx="133">
                  <c:v>0:2:582</c:v>
                </c:pt>
                <c:pt idx="134">
                  <c:v>0:2:606</c:v>
                </c:pt>
                <c:pt idx="135">
                  <c:v>0:2:640</c:v>
                </c:pt>
                <c:pt idx="136">
                  <c:v>0:2:668</c:v>
                </c:pt>
                <c:pt idx="137">
                  <c:v>0:2:683</c:v>
                </c:pt>
                <c:pt idx="138">
                  <c:v>0:2:715</c:v>
                </c:pt>
                <c:pt idx="139">
                  <c:v>0:2:747</c:v>
                </c:pt>
                <c:pt idx="140">
                  <c:v>0:2:767</c:v>
                </c:pt>
                <c:pt idx="141">
                  <c:v>0:2:778</c:v>
                </c:pt>
                <c:pt idx="142">
                  <c:v>0:2:810</c:v>
                </c:pt>
                <c:pt idx="143">
                  <c:v>0:2:839</c:v>
                </c:pt>
                <c:pt idx="144">
                  <c:v>0:2:864</c:v>
                </c:pt>
                <c:pt idx="145">
                  <c:v>0:2:880</c:v>
                </c:pt>
                <c:pt idx="146">
                  <c:v>0:2:901</c:v>
                </c:pt>
                <c:pt idx="147">
                  <c:v>0:2:912</c:v>
                </c:pt>
                <c:pt idx="148">
                  <c:v>0:2:928</c:v>
                </c:pt>
                <c:pt idx="149">
                  <c:v>0:2:940</c:v>
                </c:pt>
                <c:pt idx="150">
                  <c:v>0:2:966</c:v>
                </c:pt>
                <c:pt idx="151">
                  <c:v>0:2:979</c:v>
                </c:pt>
                <c:pt idx="152">
                  <c:v>0:3:5</c:v>
                </c:pt>
                <c:pt idx="153">
                  <c:v>0:3:16</c:v>
                </c:pt>
                <c:pt idx="154">
                  <c:v>0:3:41</c:v>
                </c:pt>
                <c:pt idx="155">
                  <c:v>0:3:66</c:v>
                </c:pt>
                <c:pt idx="156">
                  <c:v>0:3:79</c:v>
                </c:pt>
                <c:pt idx="157">
                  <c:v>0:3:100</c:v>
                </c:pt>
                <c:pt idx="158">
                  <c:v>0:3:108</c:v>
                </c:pt>
                <c:pt idx="159">
                  <c:v>0:3:124</c:v>
                </c:pt>
                <c:pt idx="160">
                  <c:v>0:3:134</c:v>
                </c:pt>
                <c:pt idx="161">
                  <c:v>0:3:141</c:v>
                </c:pt>
                <c:pt idx="162">
                  <c:v>0:3:169</c:v>
                </c:pt>
                <c:pt idx="163">
                  <c:v>0:3:183</c:v>
                </c:pt>
                <c:pt idx="164">
                  <c:v>0:3:208</c:v>
                </c:pt>
                <c:pt idx="165">
                  <c:v>0:3:231</c:v>
                </c:pt>
                <c:pt idx="166">
                  <c:v>0:3:247</c:v>
                </c:pt>
                <c:pt idx="167">
                  <c:v>0:3:334</c:v>
                </c:pt>
                <c:pt idx="168">
                  <c:v>0:3:383</c:v>
                </c:pt>
                <c:pt idx="169">
                  <c:v>0:3:434</c:v>
                </c:pt>
                <c:pt idx="170">
                  <c:v>0:3:471</c:v>
                </c:pt>
                <c:pt idx="171">
                  <c:v>0:3:498</c:v>
                </c:pt>
                <c:pt idx="172">
                  <c:v>0:3:527</c:v>
                </c:pt>
                <c:pt idx="173">
                  <c:v>0:3:552</c:v>
                </c:pt>
                <c:pt idx="174">
                  <c:v>0:3:579</c:v>
                </c:pt>
                <c:pt idx="175">
                  <c:v>0:3:601</c:v>
                </c:pt>
                <c:pt idx="176">
                  <c:v>0:3:615</c:v>
                </c:pt>
                <c:pt idx="177">
                  <c:v>0:3:726</c:v>
                </c:pt>
                <c:pt idx="178">
                  <c:v>0:3:770</c:v>
                </c:pt>
                <c:pt idx="179">
                  <c:v>0:3:812</c:v>
                </c:pt>
                <c:pt idx="180">
                  <c:v>0:3:854</c:v>
                </c:pt>
                <c:pt idx="181">
                  <c:v>0:3:897</c:v>
                </c:pt>
                <c:pt idx="182">
                  <c:v>0:3:944</c:v>
                </c:pt>
                <c:pt idx="183">
                  <c:v>0:3:993</c:v>
                </c:pt>
                <c:pt idx="184">
                  <c:v>0:4:36</c:v>
                </c:pt>
                <c:pt idx="185">
                  <c:v>0:4:77</c:v>
                </c:pt>
                <c:pt idx="186">
                  <c:v>0:4:173</c:v>
                </c:pt>
                <c:pt idx="187">
                  <c:v>0:4:218</c:v>
                </c:pt>
                <c:pt idx="188">
                  <c:v>0:4:261</c:v>
                </c:pt>
                <c:pt idx="189">
                  <c:v>0:4:303</c:v>
                </c:pt>
                <c:pt idx="190">
                  <c:v>0:4:347</c:v>
                </c:pt>
                <c:pt idx="191">
                  <c:v>0:4:395</c:v>
                </c:pt>
                <c:pt idx="192">
                  <c:v>0:4:444</c:v>
                </c:pt>
                <c:pt idx="193">
                  <c:v>0:4:493</c:v>
                </c:pt>
                <c:pt idx="194">
                  <c:v>0:4:532</c:v>
                </c:pt>
                <c:pt idx="195">
                  <c:v>0:4:576</c:v>
                </c:pt>
                <c:pt idx="196">
                  <c:v>0:4:603</c:v>
                </c:pt>
                <c:pt idx="197">
                  <c:v>0:4:616</c:v>
                </c:pt>
                <c:pt idx="198">
                  <c:v>0:4:637</c:v>
                </c:pt>
                <c:pt idx="199">
                  <c:v>0:4:649</c:v>
                </c:pt>
                <c:pt idx="200">
                  <c:v>0:4:675</c:v>
                </c:pt>
                <c:pt idx="201">
                  <c:v>0:4:704</c:v>
                </c:pt>
                <c:pt idx="202">
                  <c:v>0:4:716</c:v>
                </c:pt>
                <c:pt idx="203">
                  <c:v>0:4:742</c:v>
                </c:pt>
                <c:pt idx="204">
                  <c:v>0:4:766</c:v>
                </c:pt>
                <c:pt idx="205">
                  <c:v>0:4:782</c:v>
                </c:pt>
                <c:pt idx="206">
                  <c:v>0:4:801</c:v>
                </c:pt>
                <c:pt idx="207">
                  <c:v>0:4:816</c:v>
                </c:pt>
                <c:pt idx="208">
                  <c:v>0:4:835</c:v>
                </c:pt>
                <c:pt idx="209">
                  <c:v>0:4:843</c:v>
                </c:pt>
                <c:pt idx="210">
                  <c:v>0:4:865</c:v>
                </c:pt>
                <c:pt idx="211">
                  <c:v>0:4:874</c:v>
                </c:pt>
                <c:pt idx="212">
                  <c:v>0:4:898</c:v>
                </c:pt>
                <c:pt idx="213">
                  <c:v>0:4:907</c:v>
                </c:pt>
                <c:pt idx="214">
                  <c:v>0:4:929</c:v>
                </c:pt>
                <c:pt idx="215">
                  <c:v>0:4:940</c:v>
                </c:pt>
                <c:pt idx="216">
                  <c:v>0:4:968</c:v>
                </c:pt>
                <c:pt idx="217">
                  <c:v>0:4:982</c:v>
                </c:pt>
                <c:pt idx="218">
                  <c:v>0:5:5</c:v>
                </c:pt>
                <c:pt idx="219">
                  <c:v>0:5:18</c:v>
                </c:pt>
                <c:pt idx="220">
                  <c:v>0:5:40</c:v>
                </c:pt>
                <c:pt idx="221">
                  <c:v>0:5:55</c:v>
                </c:pt>
                <c:pt idx="222">
                  <c:v>0:5:64</c:v>
                </c:pt>
                <c:pt idx="223">
                  <c:v>0:5:71</c:v>
                </c:pt>
                <c:pt idx="224">
                  <c:v>0:5:79</c:v>
                </c:pt>
                <c:pt idx="225">
                  <c:v>0:5:108</c:v>
                </c:pt>
                <c:pt idx="226">
                  <c:v>0:5:136</c:v>
                </c:pt>
                <c:pt idx="227">
                  <c:v>0:5:149</c:v>
                </c:pt>
                <c:pt idx="228">
                  <c:v>0:5:181</c:v>
                </c:pt>
                <c:pt idx="229">
                  <c:v>0:5:207</c:v>
                </c:pt>
                <c:pt idx="230">
                  <c:v>0:5:228</c:v>
                </c:pt>
                <c:pt idx="231">
                  <c:v>0:5:239</c:v>
                </c:pt>
                <c:pt idx="232">
                  <c:v>0:5:266</c:v>
                </c:pt>
                <c:pt idx="233">
                  <c:v>0:5:282</c:v>
                </c:pt>
                <c:pt idx="234">
                  <c:v>0:5:304</c:v>
                </c:pt>
                <c:pt idx="235">
                  <c:v>0:5:315</c:v>
                </c:pt>
                <c:pt idx="236">
                  <c:v>0:5:339</c:v>
                </c:pt>
                <c:pt idx="237">
                  <c:v>0:5:365</c:v>
                </c:pt>
                <c:pt idx="238">
                  <c:v>0:5:384</c:v>
                </c:pt>
                <c:pt idx="239">
                  <c:v>0:5:406</c:v>
                </c:pt>
                <c:pt idx="240">
                  <c:v>0:5:425</c:v>
                </c:pt>
                <c:pt idx="241">
                  <c:v>0:5:437</c:v>
                </c:pt>
                <c:pt idx="242">
                  <c:v>0:5:444</c:v>
                </c:pt>
                <c:pt idx="243">
                  <c:v>0:5:469</c:v>
                </c:pt>
                <c:pt idx="244">
                  <c:v>0:5:485</c:v>
                </c:pt>
                <c:pt idx="245">
                  <c:v>0:5:508</c:v>
                </c:pt>
                <c:pt idx="246">
                  <c:v>0:5:533</c:v>
                </c:pt>
                <c:pt idx="247">
                  <c:v>0:5:551</c:v>
                </c:pt>
                <c:pt idx="248">
                  <c:v>0:5:575</c:v>
                </c:pt>
                <c:pt idx="249">
                  <c:v>0:5:601</c:v>
                </c:pt>
                <c:pt idx="250">
                  <c:v>0:5:617</c:v>
                </c:pt>
                <c:pt idx="251">
                  <c:v>0:5:637</c:v>
                </c:pt>
                <c:pt idx="252">
                  <c:v>0:5:649</c:v>
                </c:pt>
                <c:pt idx="253">
                  <c:v>0:5:663</c:v>
                </c:pt>
                <c:pt idx="254">
                  <c:v>0:5:671</c:v>
                </c:pt>
                <c:pt idx="255">
                  <c:v>0:5:678</c:v>
                </c:pt>
                <c:pt idx="256">
                  <c:v>0:5:703</c:v>
                </c:pt>
                <c:pt idx="257">
                  <c:v>0:5:719</c:v>
                </c:pt>
                <c:pt idx="258">
                  <c:v>0:5:743</c:v>
                </c:pt>
                <c:pt idx="259">
                  <c:v>0:5:770</c:v>
                </c:pt>
                <c:pt idx="260">
                  <c:v>0:5:785</c:v>
                </c:pt>
                <c:pt idx="261">
                  <c:v>0:5:808</c:v>
                </c:pt>
                <c:pt idx="262">
                  <c:v>0:5:828</c:v>
                </c:pt>
                <c:pt idx="263">
                  <c:v>0:5:838</c:v>
                </c:pt>
                <c:pt idx="264">
                  <c:v>0:5:846</c:v>
                </c:pt>
                <c:pt idx="265">
                  <c:v>0:5:874</c:v>
                </c:pt>
                <c:pt idx="266">
                  <c:v>0:5:906</c:v>
                </c:pt>
                <c:pt idx="267">
                  <c:v>0:5:933</c:v>
                </c:pt>
                <c:pt idx="268">
                  <c:v>0:5:950</c:v>
                </c:pt>
                <c:pt idx="269">
                  <c:v>0:5:969</c:v>
                </c:pt>
                <c:pt idx="270">
                  <c:v>0:5:989</c:v>
                </c:pt>
                <c:pt idx="271">
                  <c:v>0:6:9</c:v>
                </c:pt>
                <c:pt idx="272">
                  <c:v>0:6:26</c:v>
                </c:pt>
                <c:pt idx="273">
                  <c:v>0:6:37</c:v>
                </c:pt>
                <c:pt idx="274">
                  <c:v>0:6:45</c:v>
                </c:pt>
                <c:pt idx="275">
                  <c:v>0:6:69</c:v>
                </c:pt>
                <c:pt idx="276">
                  <c:v>0:6:83</c:v>
                </c:pt>
                <c:pt idx="277">
                  <c:v>0:6:106</c:v>
                </c:pt>
                <c:pt idx="278">
                  <c:v>0:6:130</c:v>
                </c:pt>
                <c:pt idx="279">
                  <c:v>0:6:147</c:v>
                </c:pt>
                <c:pt idx="280">
                  <c:v>0:6:169</c:v>
                </c:pt>
                <c:pt idx="281">
                  <c:v>0:6:190</c:v>
                </c:pt>
                <c:pt idx="282">
                  <c:v>0:6:213</c:v>
                </c:pt>
                <c:pt idx="283">
                  <c:v>0:6:230</c:v>
                </c:pt>
                <c:pt idx="284">
                  <c:v>0:6:241</c:v>
                </c:pt>
                <c:pt idx="285">
                  <c:v>0:6:265</c:v>
                </c:pt>
                <c:pt idx="286">
                  <c:v>0:6:279</c:v>
                </c:pt>
                <c:pt idx="287">
                  <c:v>0:6:301</c:v>
                </c:pt>
                <c:pt idx="288">
                  <c:v>0:6:316</c:v>
                </c:pt>
                <c:pt idx="289">
                  <c:v>0:6:339</c:v>
                </c:pt>
                <c:pt idx="290">
                  <c:v>0:6:363</c:v>
                </c:pt>
                <c:pt idx="291">
                  <c:v>0:6:379</c:v>
                </c:pt>
                <c:pt idx="292">
                  <c:v>0:6:402</c:v>
                </c:pt>
                <c:pt idx="293">
                  <c:v>0:6:410</c:v>
                </c:pt>
                <c:pt idx="294">
                  <c:v>0:6:423</c:v>
                </c:pt>
                <c:pt idx="295">
                  <c:v>0:6:433</c:v>
                </c:pt>
                <c:pt idx="296">
                  <c:v>0:6:440</c:v>
                </c:pt>
                <c:pt idx="297">
                  <c:v>0:6:470</c:v>
                </c:pt>
                <c:pt idx="298">
                  <c:v>0:6:484</c:v>
                </c:pt>
                <c:pt idx="299">
                  <c:v>0:6:510</c:v>
                </c:pt>
                <c:pt idx="300">
                  <c:v>0:6:535</c:v>
                </c:pt>
                <c:pt idx="301">
                  <c:v>0:6:551</c:v>
                </c:pt>
                <c:pt idx="302">
                  <c:v>0:6:572</c:v>
                </c:pt>
                <c:pt idx="303">
                  <c:v>0:6:590</c:v>
                </c:pt>
                <c:pt idx="304">
                  <c:v>0:6:612</c:v>
                </c:pt>
                <c:pt idx="305">
                  <c:v>0:6:635</c:v>
                </c:pt>
                <c:pt idx="306">
                  <c:v>0:6:645</c:v>
                </c:pt>
                <c:pt idx="307">
                  <c:v>0:6:671</c:v>
                </c:pt>
                <c:pt idx="308">
                  <c:v>0:6:685</c:v>
                </c:pt>
                <c:pt idx="309">
                  <c:v>0:6:709</c:v>
                </c:pt>
                <c:pt idx="310">
                  <c:v>0:6:733</c:v>
                </c:pt>
                <c:pt idx="311">
                  <c:v>0:6:748</c:v>
                </c:pt>
                <c:pt idx="312">
                  <c:v>0:6:770</c:v>
                </c:pt>
                <c:pt idx="313">
                  <c:v>0:6:786</c:v>
                </c:pt>
                <c:pt idx="314">
                  <c:v>0:6:808</c:v>
                </c:pt>
                <c:pt idx="315">
                  <c:v>0:6:826</c:v>
                </c:pt>
                <c:pt idx="316">
                  <c:v>0:6:837</c:v>
                </c:pt>
                <c:pt idx="317">
                  <c:v>0:6:844</c:v>
                </c:pt>
                <c:pt idx="318">
                  <c:v>0:6:873</c:v>
                </c:pt>
                <c:pt idx="319">
                  <c:v>0:6:898</c:v>
                </c:pt>
                <c:pt idx="320">
                  <c:v>0:6:906</c:v>
                </c:pt>
                <c:pt idx="321">
                  <c:v>0:6:930</c:v>
                </c:pt>
                <c:pt idx="322">
                  <c:v>0:6:944</c:v>
                </c:pt>
                <c:pt idx="323">
                  <c:v>0:6:965</c:v>
                </c:pt>
                <c:pt idx="324">
                  <c:v>0:6:981</c:v>
                </c:pt>
                <c:pt idx="325">
                  <c:v>0:7:3</c:v>
                </c:pt>
                <c:pt idx="326">
                  <c:v>0:7:17</c:v>
                </c:pt>
                <c:pt idx="327">
                  <c:v>0:7:42</c:v>
                </c:pt>
                <c:pt idx="328">
                  <c:v>0:7:58</c:v>
                </c:pt>
                <c:pt idx="329">
                  <c:v>0:7:66</c:v>
                </c:pt>
                <c:pt idx="330">
                  <c:v>0:7:73</c:v>
                </c:pt>
                <c:pt idx="331">
                  <c:v>0:7:97</c:v>
                </c:pt>
                <c:pt idx="332">
                  <c:v>0:7:112</c:v>
                </c:pt>
                <c:pt idx="333">
                  <c:v>0:7:139</c:v>
                </c:pt>
                <c:pt idx="334">
                  <c:v>0:7:169</c:v>
                </c:pt>
                <c:pt idx="335">
                  <c:v>0:7:187</c:v>
                </c:pt>
                <c:pt idx="336">
                  <c:v>0:7:213</c:v>
                </c:pt>
                <c:pt idx="337">
                  <c:v>0:7:241</c:v>
                </c:pt>
                <c:pt idx="338">
                  <c:v>0:7:260</c:v>
                </c:pt>
                <c:pt idx="339">
                  <c:v>0:7:266</c:v>
                </c:pt>
                <c:pt idx="340">
                  <c:v>0:7:276</c:v>
                </c:pt>
                <c:pt idx="341">
                  <c:v>0:7:301</c:v>
                </c:pt>
                <c:pt idx="342">
                  <c:v>0:7:313</c:v>
                </c:pt>
                <c:pt idx="343">
                  <c:v>0:7:338</c:v>
                </c:pt>
                <c:pt idx="344">
                  <c:v>0:7:349</c:v>
                </c:pt>
                <c:pt idx="345">
                  <c:v>0:7:372</c:v>
                </c:pt>
                <c:pt idx="346">
                  <c:v>0:7:389</c:v>
                </c:pt>
                <c:pt idx="347">
                  <c:v>0:7:409</c:v>
                </c:pt>
                <c:pt idx="348">
                  <c:v>0:7:427</c:v>
                </c:pt>
                <c:pt idx="349">
                  <c:v>0:7:438</c:v>
                </c:pt>
                <c:pt idx="350">
                  <c:v>0:7:446</c:v>
                </c:pt>
                <c:pt idx="351">
                  <c:v>0:7:472</c:v>
                </c:pt>
                <c:pt idx="352">
                  <c:v>0:7:483</c:v>
                </c:pt>
                <c:pt idx="353">
                  <c:v>0:7:515</c:v>
                </c:pt>
                <c:pt idx="354">
                  <c:v>0:7:545</c:v>
                </c:pt>
                <c:pt idx="355">
                  <c:v>0:7:575</c:v>
                </c:pt>
                <c:pt idx="356">
                  <c:v>0:7:597</c:v>
                </c:pt>
                <c:pt idx="357">
                  <c:v>0:7:610</c:v>
                </c:pt>
                <c:pt idx="358">
                  <c:v>0:7:634</c:v>
                </c:pt>
                <c:pt idx="359">
                  <c:v>0:7:649</c:v>
                </c:pt>
                <c:pt idx="360">
                  <c:v>0:7:671</c:v>
                </c:pt>
                <c:pt idx="361">
                  <c:v>0:7:684</c:v>
                </c:pt>
                <c:pt idx="362">
                  <c:v>0:7:708</c:v>
                </c:pt>
                <c:pt idx="363">
                  <c:v>0:7:736</c:v>
                </c:pt>
                <c:pt idx="364">
                  <c:v>0:7:754</c:v>
                </c:pt>
                <c:pt idx="365">
                  <c:v>0:7:778</c:v>
                </c:pt>
                <c:pt idx="366">
                  <c:v>0:7:804</c:v>
                </c:pt>
                <c:pt idx="367">
                  <c:v>0:7:818</c:v>
                </c:pt>
                <c:pt idx="368">
                  <c:v>0:7:843</c:v>
                </c:pt>
                <c:pt idx="369">
                  <c:v>0:7:863</c:v>
                </c:pt>
                <c:pt idx="370">
                  <c:v>0:7:873</c:v>
                </c:pt>
                <c:pt idx="371">
                  <c:v>0:7:899</c:v>
                </c:pt>
                <c:pt idx="372">
                  <c:v>0:7:905</c:v>
                </c:pt>
                <c:pt idx="373">
                  <c:v>0:7:917</c:v>
                </c:pt>
                <c:pt idx="374">
                  <c:v>0:7:943</c:v>
                </c:pt>
                <c:pt idx="375">
                  <c:v>0:7:965</c:v>
                </c:pt>
                <c:pt idx="376">
                  <c:v>0:7:979</c:v>
                </c:pt>
                <c:pt idx="377">
                  <c:v>0:8:6</c:v>
                </c:pt>
                <c:pt idx="378">
                  <c:v>0:8:25</c:v>
                </c:pt>
                <c:pt idx="379">
                  <c:v>0:8:35</c:v>
                </c:pt>
                <c:pt idx="380">
                  <c:v>0:8:42</c:v>
                </c:pt>
                <c:pt idx="381">
                  <c:v>0:8:69</c:v>
                </c:pt>
                <c:pt idx="382">
                  <c:v>0:8:80</c:v>
                </c:pt>
                <c:pt idx="383">
                  <c:v>0:8:111</c:v>
                </c:pt>
                <c:pt idx="384">
                  <c:v>0:8:142</c:v>
                </c:pt>
                <c:pt idx="385">
                  <c:v>0:8:169</c:v>
                </c:pt>
                <c:pt idx="386">
                  <c:v>0:8:184</c:v>
                </c:pt>
                <c:pt idx="387">
                  <c:v>0:8:207</c:v>
                </c:pt>
                <c:pt idx="388">
                  <c:v>0:8:227</c:v>
                </c:pt>
                <c:pt idx="389">
                  <c:v>0:8:237</c:v>
                </c:pt>
                <c:pt idx="390">
                  <c:v>0:8:244</c:v>
                </c:pt>
                <c:pt idx="391">
                  <c:v>0:8:268</c:v>
                </c:pt>
                <c:pt idx="392">
                  <c:v>0:8:282</c:v>
                </c:pt>
                <c:pt idx="393">
                  <c:v>0:8:309</c:v>
                </c:pt>
                <c:pt idx="394">
                  <c:v>0:8:336</c:v>
                </c:pt>
                <c:pt idx="395">
                  <c:v>0:8:349</c:v>
                </c:pt>
                <c:pt idx="396">
                  <c:v>0:8:374</c:v>
                </c:pt>
                <c:pt idx="397">
                  <c:v>0:8:393</c:v>
                </c:pt>
                <c:pt idx="398">
                  <c:v>0:8:404</c:v>
                </c:pt>
                <c:pt idx="399">
                  <c:v>0:8:412</c:v>
                </c:pt>
                <c:pt idx="400">
                  <c:v>0:8:440</c:v>
                </c:pt>
                <c:pt idx="401">
                  <c:v>0:8:469</c:v>
                </c:pt>
                <c:pt idx="402">
                  <c:v>0:8:483</c:v>
                </c:pt>
                <c:pt idx="403">
                  <c:v>0:8:509</c:v>
                </c:pt>
                <c:pt idx="404">
                  <c:v>0:8:537</c:v>
                </c:pt>
                <c:pt idx="405">
                  <c:v>0:8:554</c:v>
                </c:pt>
                <c:pt idx="406">
                  <c:v>0:8:581</c:v>
                </c:pt>
                <c:pt idx="407">
                  <c:v>0:8:610</c:v>
                </c:pt>
                <c:pt idx="408">
                  <c:v>0:8:630</c:v>
                </c:pt>
                <c:pt idx="409">
                  <c:v>0:8:644</c:v>
                </c:pt>
                <c:pt idx="410">
                  <c:v>0:8:674</c:v>
                </c:pt>
                <c:pt idx="411">
                  <c:v>0:8:701</c:v>
                </c:pt>
                <c:pt idx="412">
                  <c:v>0:8:715</c:v>
                </c:pt>
                <c:pt idx="413">
                  <c:v>0:8:735</c:v>
                </c:pt>
                <c:pt idx="414">
                  <c:v>0:8:752</c:v>
                </c:pt>
                <c:pt idx="415">
                  <c:v>0:8:773</c:v>
                </c:pt>
                <c:pt idx="416">
                  <c:v>0:8:796</c:v>
                </c:pt>
                <c:pt idx="417">
                  <c:v>0:8:810</c:v>
                </c:pt>
                <c:pt idx="418">
                  <c:v>0:8:847</c:v>
                </c:pt>
                <c:pt idx="419">
                  <c:v>0:8:875</c:v>
                </c:pt>
                <c:pt idx="420">
                  <c:v>0:8:904</c:v>
                </c:pt>
                <c:pt idx="421">
                  <c:v>0:8:916</c:v>
                </c:pt>
                <c:pt idx="422">
                  <c:v>0:8:940</c:v>
                </c:pt>
                <c:pt idx="423">
                  <c:v>0:8:966</c:v>
                </c:pt>
                <c:pt idx="424">
                  <c:v>0:8:978</c:v>
                </c:pt>
                <c:pt idx="425">
                  <c:v>0:8:992</c:v>
                </c:pt>
                <c:pt idx="426">
                  <c:v>0:9:2</c:v>
                </c:pt>
                <c:pt idx="427">
                  <c:v>0:9:10</c:v>
                </c:pt>
                <c:pt idx="428">
                  <c:v>0:9:38</c:v>
                </c:pt>
                <c:pt idx="429">
                  <c:v>0:9:50</c:v>
                </c:pt>
                <c:pt idx="430">
                  <c:v>0:9:78</c:v>
                </c:pt>
                <c:pt idx="431">
                  <c:v>0:9:104</c:v>
                </c:pt>
                <c:pt idx="432">
                  <c:v>0:9:112</c:v>
                </c:pt>
                <c:pt idx="433">
                  <c:v>0:9:135</c:v>
                </c:pt>
                <c:pt idx="434">
                  <c:v>0:9:150</c:v>
                </c:pt>
                <c:pt idx="435">
                  <c:v>0:9:176</c:v>
                </c:pt>
                <c:pt idx="436">
                  <c:v>0:9:197</c:v>
                </c:pt>
                <c:pt idx="437">
                  <c:v>0:9:211</c:v>
                </c:pt>
                <c:pt idx="438">
                  <c:v>0:9:244</c:v>
                </c:pt>
                <c:pt idx="439">
                  <c:v>0:9:278</c:v>
                </c:pt>
                <c:pt idx="440">
                  <c:v>0:9:315</c:v>
                </c:pt>
                <c:pt idx="441">
                  <c:v>0:9:341</c:v>
                </c:pt>
                <c:pt idx="442">
                  <c:v>0:9:365</c:v>
                </c:pt>
                <c:pt idx="443">
                  <c:v>0:9:379</c:v>
                </c:pt>
                <c:pt idx="444">
                  <c:v>0:9:412</c:v>
                </c:pt>
                <c:pt idx="445">
                  <c:v>0:9:439</c:v>
                </c:pt>
                <c:pt idx="446">
                  <c:v>0:9:475</c:v>
                </c:pt>
                <c:pt idx="447">
                  <c:v>0:9:505</c:v>
                </c:pt>
                <c:pt idx="448">
                  <c:v>0:9:518</c:v>
                </c:pt>
                <c:pt idx="449">
                  <c:v>0:9:537</c:v>
                </c:pt>
                <c:pt idx="450">
                  <c:v>0:9:554</c:v>
                </c:pt>
                <c:pt idx="451">
                  <c:v>0:9:575</c:v>
                </c:pt>
                <c:pt idx="452">
                  <c:v>0:9:597</c:v>
                </c:pt>
                <c:pt idx="453">
                  <c:v>0:9:607</c:v>
                </c:pt>
                <c:pt idx="454">
                  <c:v>0:9:630</c:v>
                </c:pt>
                <c:pt idx="455">
                  <c:v>0:9:645</c:v>
                </c:pt>
                <c:pt idx="456">
                  <c:v>0:9:669</c:v>
                </c:pt>
                <c:pt idx="457">
                  <c:v>0:9:679</c:v>
                </c:pt>
                <c:pt idx="458">
                  <c:v>0:9:702</c:v>
                </c:pt>
                <c:pt idx="459">
                  <c:v>0:9:719</c:v>
                </c:pt>
                <c:pt idx="460">
                  <c:v>0:9:741</c:v>
                </c:pt>
                <c:pt idx="461">
                  <c:v>0:9:762</c:v>
                </c:pt>
                <c:pt idx="462">
                  <c:v>0:9:777</c:v>
                </c:pt>
                <c:pt idx="463">
                  <c:v>0:9:805</c:v>
                </c:pt>
                <c:pt idx="464">
                  <c:v>0:9:816</c:v>
                </c:pt>
                <c:pt idx="465">
                  <c:v>0:9:840</c:v>
                </c:pt>
                <c:pt idx="466">
                  <c:v>0:9:866</c:v>
                </c:pt>
                <c:pt idx="467">
                  <c:v>0:9:878</c:v>
                </c:pt>
                <c:pt idx="468">
                  <c:v>0:9:898</c:v>
                </c:pt>
                <c:pt idx="469">
                  <c:v>0:9:912</c:v>
                </c:pt>
                <c:pt idx="470">
                  <c:v>0:9:933</c:v>
                </c:pt>
                <c:pt idx="471">
                  <c:v>0:9:949</c:v>
                </c:pt>
                <c:pt idx="472">
                  <c:v>0:9:970</c:v>
                </c:pt>
                <c:pt idx="473">
                  <c:v>0:9:981</c:v>
                </c:pt>
                <c:pt idx="474">
                  <c:v>0:9:993</c:v>
                </c:pt>
                <c:pt idx="475">
                  <c:v>0:10:3</c:v>
                </c:pt>
                <c:pt idx="476">
                  <c:v>0:10:10</c:v>
                </c:pt>
                <c:pt idx="477">
                  <c:v>0:10:46</c:v>
                </c:pt>
                <c:pt idx="478">
                  <c:v>0:10:88</c:v>
                </c:pt>
                <c:pt idx="479">
                  <c:v>0:10:126</c:v>
                </c:pt>
                <c:pt idx="480">
                  <c:v>0:10:157</c:v>
                </c:pt>
                <c:pt idx="481">
                  <c:v>0:10:204</c:v>
                </c:pt>
                <c:pt idx="482">
                  <c:v>0:10:238</c:v>
                </c:pt>
                <c:pt idx="483">
                  <c:v>0:10:270</c:v>
                </c:pt>
                <c:pt idx="484">
                  <c:v>0:10:298</c:v>
                </c:pt>
                <c:pt idx="485">
                  <c:v>0:10:322</c:v>
                </c:pt>
                <c:pt idx="486">
                  <c:v>0:10:347</c:v>
                </c:pt>
                <c:pt idx="487">
                  <c:v>0:10:380</c:v>
                </c:pt>
                <c:pt idx="488">
                  <c:v>0:10:401</c:v>
                </c:pt>
                <c:pt idx="489">
                  <c:v>0:10:414</c:v>
                </c:pt>
                <c:pt idx="490">
                  <c:v>0:10:443</c:v>
                </c:pt>
                <c:pt idx="491">
                  <c:v>0:10:469</c:v>
                </c:pt>
                <c:pt idx="492">
                  <c:v>0:10:483</c:v>
                </c:pt>
                <c:pt idx="493">
                  <c:v>0:10:508</c:v>
                </c:pt>
                <c:pt idx="494">
                  <c:v>0:10:541</c:v>
                </c:pt>
                <c:pt idx="495">
                  <c:v>0:10:563</c:v>
                </c:pt>
                <c:pt idx="496">
                  <c:v>0:10:575</c:v>
                </c:pt>
                <c:pt idx="497">
                  <c:v>0:10:601</c:v>
                </c:pt>
                <c:pt idx="498">
                  <c:v>0:10:614</c:v>
                </c:pt>
                <c:pt idx="499">
                  <c:v>0:10:638</c:v>
                </c:pt>
                <c:pt idx="500">
                  <c:v>0:10:649</c:v>
                </c:pt>
                <c:pt idx="501">
                  <c:v>0:10:673</c:v>
                </c:pt>
                <c:pt idx="502">
                  <c:v>0:10:695</c:v>
                </c:pt>
                <c:pt idx="503">
                  <c:v>0:10:707</c:v>
                </c:pt>
                <c:pt idx="504">
                  <c:v>0:10:720</c:v>
                </c:pt>
                <c:pt idx="505">
                  <c:v>0:10:731</c:v>
                </c:pt>
                <c:pt idx="506">
                  <c:v>0:10:739</c:v>
                </c:pt>
                <c:pt idx="507">
                  <c:v>0:10:764</c:v>
                </c:pt>
                <c:pt idx="508">
                  <c:v>0:10:778</c:v>
                </c:pt>
                <c:pt idx="509">
                  <c:v>0:10:802</c:v>
                </c:pt>
                <c:pt idx="510">
                  <c:v>0:10:815</c:v>
                </c:pt>
                <c:pt idx="511">
                  <c:v>0:10:836</c:v>
                </c:pt>
                <c:pt idx="512">
                  <c:v>0:10:842</c:v>
                </c:pt>
                <c:pt idx="513">
                  <c:v>0:10:861</c:v>
                </c:pt>
                <c:pt idx="514">
                  <c:v>0:10:877</c:v>
                </c:pt>
                <c:pt idx="515">
                  <c:v>0:10:904</c:v>
                </c:pt>
                <c:pt idx="516">
                  <c:v>0:10:923</c:v>
                </c:pt>
                <c:pt idx="517">
                  <c:v>0:10:948</c:v>
                </c:pt>
                <c:pt idx="518">
                  <c:v>0:10:979</c:v>
                </c:pt>
                <c:pt idx="519">
                  <c:v>0:11:0</c:v>
                </c:pt>
                <c:pt idx="520">
                  <c:v>0:11:11</c:v>
                </c:pt>
                <c:pt idx="521">
                  <c:v>0:11:42</c:v>
                </c:pt>
                <c:pt idx="522">
                  <c:v>0:11:69</c:v>
                </c:pt>
                <c:pt idx="523">
                  <c:v>0:11:83</c:v>
                </c:pt>
                <c:pt idx="524">
                  <c:v>0:11:104</c:v>
                </c:pt>
                <c:pt idx="525">
                  <c:v>0:11:119</c:v>
                </c:pt>
                <c:pt idx="526">
                  <c:v>0:11:143</c:v>
                </c:pt>
                <c:pt idx="527">
                  <c:v>0:11:162</c:v>
                </c:pt>
                <c:pt idx="528">
                  <c:v>0:11:173</c:v>
                </c:pt>
                <c:pt idx="529">
                  <c:v>0:11:197</c:v>
                </c:pt>
                <c:pt idx="530">
                  <c:v>0:11:208</c:v>
                </c:pt>
                <c:pt idx="531">
                  <c:v>0:11:231</c:v>
                </c:pt>
                <c:pt idx="532">
                  <c:v>0:11:244</c:v>
                </c:pt>
                <c:pt idx="533">
                  <c:v>0:11:277</c:v>
                </c:pt>
                <c:pt idx="534">
                  <c:v>0:11:303</c:v>
                </c:pt>
                <c:pt idx="535">
                  <c:v>0:11:320</c:v>
                </c:pt>
                <c:pt idx="536">
                  <c:v>0:11:343</c:v>
                </c:pt>
                <c:pt idx="537">
                  <c:v>0:11:364</c:v>
                </c:pt>
                <c:pt idx="538">
                  <c:v>0:11:374</c:v>
                </c:pt>
                <c:pt idx="539">
                  <c:v>0:11:398</c:v>
                </c:pt>
                <c:pt idx="540">
                  <c:v>0:11:410</c:v>
                </c:pt>
                <c:pt idx="541">
                  <c:v>0:11:439</c:v>
                </c:pt>
                <c:pt idx="542">
                  <c:v>0:11:465</c:v>
                </c:pt>
                <c:pt idx="543">
                  <c:v>0:11:480</c:v>
                </c:pt>
                <c:pt idx="544">
                  <c:v>0:11:501</c:v>
                </c:pt>
                <c:pt idx="545">
                  <c:v>0:11:520</c:v>
                </c:pt>
                <c:pt idx="546">
                  <c:v>0:11:540</c:v>
                </c:pt>
                <c:pt idx="547">
                  <c:v>0:11:558</c:v>
                </c:pt>
                <c:pt idx="548">
                  <c:v>0:11:567</c:v>
                </c:pt>
                <c:pt idx="549">
                  <c:v>0:11:574</c:v>
                </c:pt>
                <c:pt idx="550">
                  <c:v>0:11:602</c:v>
                </c:pt>
                <c:pt idx="551">
                  <c:v>0:11:614</c:v>
                </c:pt>
                <c:pt idx="552">
                  <c:v>0:11:639</c:v>
                </c:pt>
                <c:pt idx="553">
                  <c:v>0:11:666</c:v>
                </c:pt>
                <c:pt idx="554">
                  <c:v>0:11:681</c:v>
                </c:pt>
                <c:pt idx="555">
                  <c:v>0:11:706</c:v>
                </c:pt>
                <c:pt idx="556">
                  <c:v>0:11:726</c:v>
                </c:pt>
                <c:pt idx="557">
                  <c:v>0:11:739</c:v>
                </c:pt>
                <c:pt idx="558">
                  <c:v>0:11:751</c:v>
                </c:pt>
                <c:pt idx="559">
                  <c:v>0:11:760</c:v>
                </c:pt>
                <c:pt idx="560">
                  <c:v>0:11:769</c:v>
                </c:pt>
                <c:pt idx="561">
                  <c:v>0:11:775</c:v>
                </c:pt>
                <c:pt idx="562">
                  <c:v>0:11:798</c:v>
                </c:pt>
                <c:pt idx="563">
                  <c:v>0:11:818</c:v>
                </c:pt>
                <c:pt idx="564">
                  <c:v>0:11:841</c:v>
                </c:pt>
                <c:pt idx="565">
                  <c:v>0:11:868</c:v>
                </c:pt>
                <c:pt idx="566">
                  <c:v>0:11:877</c:v>
                </c:pt>
                <c:pt idx="567">
                  <c:v>0:11:902</c:v>
                </c:pt>
                <c:pt idx="568">
                  <c:v>0:11:918</c:v>
                </c:pt>
                <c:pt idx="569">
                  <c:v>0:11:944</c:v>
                </c:pt>
                <c:pt idx="570">
                  <c:v>0:11:981</c:v>
                </c:pt>
                <c:pt idx="571">
                  <c:v>0:12:11</c:v>
                </c:pt>
                <c:pt idx="572">
                  <c:v>0:12:53</c:v>
                </c:pt>
                <c:pt idx="573">
                  <c:v>0:12:85</c:v>
                </c:pt>
                <c:pt idx="574">
                  <c:v>0:12:127</c:v>
                </c:pt>
                <c:pt idx="575">
                  <c:v>0:12:166</c:v>
                </c:pt>
                <c:pt idx="576">
                  <c:v>0:12:196</c:v>
                </c:pt>
                <c:pt idx="577">
                  <c:v>0:12:222</c:v>
                </c:pt>
                <c:pt idx="578">
                  <c:v>0:12:252</c:v>
                </c:pt>
                <c:pt idx="579">
                  <c:v>0:12:282</c:v>
                </c:pt>
                <c:pt idx="580">
                  <c:v>0:12:310</c:v>
                </c:pt>
                <c:pt idx="581">
                  <c:v>0:12:333</c:v>
                </c:pt>
                <c:pt idx="582">
                  <c:v>0:12:350</c:v>
                </c:pt>
                <c:pt idx="583">
                  <c:v>0:12:370</c:v>
                </c:pt>
                <c:pt idx="584">
                  <c:v>0:12:378</c:v>
                </c:pt>
                <c:pt idx="585">
                  <c:v>0:12:393</c:v>
                </c:pt>
                <c:pt idx="586">
                  <c:v>0:12:402</c:v>
                </c:pt>
                <c:pt idx="587">
                  <c:v>0:12:411</c:v>
                </c:pt>
                <c:pt idx="588">
                  <c:v>0:12:436</c:v>
                </c:pt>
                <c:pt idx="589">
                  <c:v>0:12:454</c:v>
                </c:pt>
                <c:pt idx="590">
                  <c:v>0:12:483</c:v>
                </c:pt>
                <c:pt idx="591">
                  <c:v>0:12:511</c:v>
                </c:pt>
                <c:pt idx="592">
                  <c:v>0:12:538</c:v>
                </c:pt>
                <c:pt idx="593">
                  <c:v>0:12:555</c:v>
                </c:pt>
                <c:pt idx="594">
                  <c:v>0:12:581</c:v>
                </c:pt>
                <c:pt idx="595">
                  <c:v>0:12:611</c:v>
                </c:pt>
                <c:pt idx="596">
                  <c:v>0:12:645</c:v>
                </c:pt>
                <c:pt idx="597">
                  <c:v>0:12:672</c:v>
                </c:pt>
                <c:pt idx="598">
                  <c:v>0:12:684</c:v>
                </c:pt>
                <c:pt idx="599">
                  <c:v>0:12:707</c:v>
                </c:pt>
                <c:pt idx="600">
                  <c:v>0:12:729</c:v>
                </c:pt>
                <c:pt idx="601">
                  <c:v>0:12:743</c:v>
                </c:pt>
                <c:pt idx="602">
                  <c:v>0:12:769</c:v>
                </c:pt>
                <c:pt idx="603">
                  <c:v>0:12:781</c:v>
                </c:pt>
                <c:pt idx="604">
                  <c:v>0:12:809</c:v>
                </c:pt>
                <c:pt idx="605">
                  <c:v>0:12:836</c:v>
                </c:pt>
                <c:pt idx="606">
                  <c:v>0:12:847</c:v>
                </c:pt>
                <c:pt idx="607">
                  <c:v>0:12:876</c:v>
                </c:pt>
                <c:pt idx="608">
                  <c:v>0:12:905</c:v>
                </c:pt>
                <c:pt idx="609">
                  <c:v>0:12:920</c:v>
                </c:pt>
                <c:pt idx="610">
                  <c:v>0:12:947</c:v>
                </c:pt>
                <c:pt idx="611">
                  <c:v>0:12:967</c:v>
                </c:pt>
                <c:pt idx="612">
                  <c:v>0:12:982</c:v>
                </c:pt>
                <c:pt idx="613">
                  <c:v>0:13:6</c:v>
                </c:pt>
                <c:pt idx="614">
                  <c:v>0:13:38</c:v>
                </c:pt>
                <c:pt idx="615">
                  <c:v>0:13:51</c:v>
                </c:pt>
                <c:pt idx="616">
                  <c:v>0:13:78</c:v>
                </c:pt>
                <c:pt idx="617">
                  <c:v>0:13:103</c:v>
                </c:pt>
                <c:pt idx="618">
                  <c:v>0:13:117</c:v>
                </c:pt>
                <c:pt idx="619">
                  <c:v>0:13:143</c:v>
                </c:pt>
                <c:pt idx="620">
                  <c:v>0:13:165</c:v>
                </c:pt>
                <c:pt idx="621">
                  <c:v>0:13:179</c:v>
                </c:pt>
                <c:pt idx="622">
                  <c:v>0:13:206</c:v>
                </c:pt>
                <c:pt idx="623">
                  <c:v>0:13:235</c:v>
                </c:pt>
                <c:pt idx="624">
                  <c:v>0:13:250</c:v>
                </c:pt>
                <c:pt idx="625">
                  <c:v>0:13:279</c:v>
                </c:pt>
                <c:pt idx="626">
                  <c:v>0:13:304</c:v>
                </c:pt>
                <c:pt idx="627">
                  <c:v>0:13:320</c:v>
                </c:pt>
                <c:pt idx="628">
                  <c:v>0:13:343</c:v>
                </c:pt>
                <c:pt idx="629">
                  <c:v>0:13:367</c:v>
                </c:pt>
                <c:pt idx="630">
                  <c:v>0:13:378</c:v>
                </c:pt>
                <c:pt idx="631">
                  <c:v>0:13:406</c:v>
                </c:pt>
                <c:pt idx="632">
                  <c:v>0:13:433</c:v>
                </c:pt>
                <c:pt idx="633">
                  <c:v>0:13:450</c:v>
                </c:pt>
                <c:pt idx="634">
                  <c:v>0:13:479</c:v>
                </c:pt>
                <c:pt idx="635">
                  <c:v>0:13:508</c:v>
                </c:pt>
                <c:pt idx="636">
                  <c:v>0:13:530</c:v>
                </c:pt>
                <c:pt idx="637">
                  <c:v>0:13:541</c:v>
                </c:pt>
                <c:pt idx="638">
                  <c:v>0:13:564</c:v>
                </c:pt>
                <c:pt idx="639">
                  <c:v>0:13:579</c:v>
                </c:pt>
                <c:pt idx="640">
                  <c:v>0:13:604</c:v>
                </c:pt>
                <c:pt idx="641">
                  <c:v>0:13:617</c:v>
                </c:pt>
                <c:pt idx="642">
                  <c:v>0:13:642</c:v>
                </c:pt>
                <c:pt idx="643">
                  <c:v>0:13:662</c:v>
                </c:pt>
                <c:pt idx="644">
                  <c:v>0:13:679</c:v>
                </c:pt>
                <c:pt idx="645">
                  <c:v>0:13:708</c:v>
                </c:pt>
                <c:pt idx="646">
                  <c:v>0:13:735</c:v>
                </c:pt>
                <c:pt idx="647">
                  <c:v>0:13:748</c:v>
                </c:pt>
                <c:pt idx="648">
                  <c:v>0:13:778</c:v>
                </c:pt>
                <c:pt idx="649">
                  <c:v>0:13:829</c:v>
                </c:pt>
                <c:pt idx="650">
                  <c:v>0:13:913</c:v>
                </c:pt>
                <c:pt idx="651">
                  <c:v>0:14:12</c:v>
                </c:pt>
                <c:pt idx="652">
                  <c:v>0:14:93</c:v>
                </c:pt>
                <c:pt idx="653">
                  <c:v>0:14:179</c:v>
                </c:pt>
                <c:pt idx="654">
                  <c:v>0:14:203</c:v>
                </c:pt>
                <c:pt idx="655">
                  <c:v>0:14:216</c:v>
                </c:pt>
                <c:pt idx="656">
                  <c:v>0:14:235</c:v>
                </c:pt>
                <c:pt idx="657">
                  <c:v>0:14:247</c:v>
                </c:pt>
                <c:pt idx="658">
                  <c:v>0:14:264</c:v>
                </c:pt>
                <c:pt idx="659">
                  <c:v>0:14:276</c:v>
                </c:pt>
                <c:pt idx="660">
                  <c:v>0:14:293</c:v>
                </c:pt>
                <c:pt idx="661">
                  <c:v>0:14:305</c:v>
                </c:pt>
                <c:pt idx="662">
                  <c:v>0:14:315</c:v>
                </c:pt>
                <c:pt idx="663">
                  <c:v>0:14:336</c:v>
                </c:pt>
                <c:pt idx="664">
                  <c:v>0:14:349</c:v>
                </c:pt>
                <c:pt idx="665">
                  <c:v>0:14:365</c:v>
                </c:pt>
                <c:pt idx="666">
                  <c:v>0:14:375</c:v>
                </c:pt>
                <c:pt idx="667">
                  <c:v>0:14:391</c:v>
                </c:pt>
                <c:pt idx="668">
                  <c:v>0:14:405</c:v>
                </c:pt>
                <c:pt idx="669">
                  <c:v>0:14:411</c:v>
                </c:pt>
                <c:pt idx="670">
                  <c:v>0:14:426</c:v>
                </c:pt>
                <c:pt idx="671">
                  <c:v>0:14:439</c:v>
                </c:pt>
                <c:pt idx="672">
                  <c:v>0:14:455</c:v>
                </c:pt>
                <c:pt idx="673">
                  <c:v>0:14:468</c:v>
                </c:pt>
                <c:pt idx="674">
                  <c:v>0:14:476</c:v>
                </c:pt>
                <c:pt idx="675">
                  <c:v>0:14:495</c:v>
                </c:pt>
                <c:pt idx="676">
                  <c:v>0:14:506</c:v>
                </c:pt>
                <c:pt idx="677">
                  <c:v>0:14:525</c:v>
                </c:pt>
                <c:pt idx="678">
                  <c:v>0:14:537</c:v>
                </c:pt>
                <c:pt idx="679">
                  <c:v>0:14:546</c:v>
                </c:pt>
                <c:pt idx="680">
                  <c:v>0:14:563</c:v>
                </c:pt>
                <c:pt idx="681">
                  <c:v>0:14:577</c:v>
                </c:pt>
                <c:pt idx="682">
                  <c:v>0:14:592</c:v>
                </c:pt>
                <c:pt idx="683">
                  <c:v>0:14:605</c:v>
                </c:pt>
                <c:pt idx="684">
                  <c:v>0:14:613</c:v>
                </c:pt>
                <c:pt idx="685">
                  <c:v>0:14:627</c:v>
                </c:pt>
                <c:pt idx="686">
                  <c:v>0:14:640</c:v>
                </c:pt>
                <c:pt idx="687">
                  <c:v>0:14:657</c:v>
                </c:pt>
                <c:pt idx="688">
                  <c:v>0:14:669</c:v>
                </c:pt>
                <c:pt idx="689">
                  <c:v>0:14:679</c:v>
                </c:pt>
                <c:pt idx="690">
                  <c:v>0:14:697</c:v>
                </c:pt>
                <c:pt idx="691">
                  <c:v>0:14:711</c:v>
                </c:pt>
                <c:pt idx="692">
                  <c:v>0:14:728</c:v>
                </c:pt>
                <c:pt idx="693">
                  <c:v>0:14:741</c:v>
                </c:pt>
                <c:pt idx="694">
                  <c:v>0:14:755</c:v>
                </c:pt>
                <c:pt idx="695">
                  <c:v>0:14:771</c:v>
                </c:pt>
                <c:pt idx="696">
                  <c:v>0:14:779</c:v>
                </c:pt>
                <c:pt idx="697">
                  <c:v>0:14:793</c:v>
                </c:pt>
                <c:pt idx="698">
                  <c:v>0:14:807</c:v>
                </c:pt>
                <c:pt idx="699">
                  <c:v>0:14:822</c:v>
                </c:pt>
                <c:pt idx="700">
                  <c:v>0:14:835</c:v>
                </c:pt>
                <c:pt idx="701">
                  <c:v>0:14:846</c:v>
                </c:pt>
                <c:pt idx="702">
                  <c:v>0:14:863</c:v>
                </c:pt>
                <c:pt idx="703">
                  <c:v>0:14:876</c:v>
                </c:pt>
                <c:pt idx="704">
                  <c:v>0:14:893</c:v>
                </c:pt>
                <c:pt idx="705">
                  <c:v>0:14:901</c:v>
                </c:pt>
                <c:pt idx="706">
                  <c:v>0:14:910</c:v>
                </c:pt>
                <c:pt idx="707">
                  <c:v>0:14:928</c:v>
                </c:pt>
                <c:pt idx="708">
                  <c:v>0:14:942</c:v>
                </c:pt>
                <c:pt idx="709">
                  <c:v>0:14:957</c:v>
                </c:pt>
                <c:pt idx="710">
                  <c:v>0:14:971</c:v>
                </c:pt>
                <c:pt idx="711">
                  <c:v>0:14:979</c:v>
                </c:pt>
                <c:pt idx="712">
                  <c:v>0:14:993</c:v>
                </c:pt>
                <c:pt idx="713">
                  <c:v>0:15:7</c:v>
                </c:pt>
                <c:pt idx="714">
                  <c:v>0:15:25</c:v>
                </c:pt>
                <c:pt idx="715">
                  <c:v>0:15:36</c:v>
                </c:pt>
                <c:pt idx="716">
                  <c:v>0:15:48</c:v>
                </c:pt>
                <c:pt idx="717">
                  <c:v>0:15:65</c:v>
                </c:pt>
                <c:pt idx="718">
                  <c:v>0:15:78</c:v>
                </c:pt>
                <c:pt idx="719">
                  <c:v>0:15:95</c:v>
                </c:pt>
                <c:pt idx="720">
                  <c:v>0:15:108</c:v>
                </c:pt>
                <c:pt idx="721">
                  <c:v>0:15:125</c:v>
                </c:pt>
                <c:pt idx="722">
                  <c:v>0:15:132</c:v>
                </c:pt>
                <c:pt idx="723">
                  <c:v>0:15:144</c:v>
                </c:pt>
                <c:pt idx="724">
                  <c:v>0:15:157</c:v>
                </c:pt>
                <c:pt idx="725">
                  <c:v>0:15:174</c:v>
                </c:pt>
                <c:pt idx="726">
                  <c:v>0:15:190</c:v>
                </c:pt>
                <c:pt idx="727">
                  <c:v>0:15:206</c:v>
                </c:pt>
                <c:pt idx="728">
                  <c:v>0:15:219</c:v>
                </c:pt>
                <c:pt idx="729">
                  <c:v>0:15:229</c:v>
                </c:pt>
                <c:pt idx="730">
                  <c:v>0:15:237</c:v>
                </c:pt>
                <c:pt idx="731">
                  <c:v>0:15:247</c:v>
                </c:pt>
                <c:pt idx="732">
                  <c:v>0:15:261</c:v>
                </c:pt>
                <c:pt idx="733">
                  <c:v>0:15:272</c:v>
                </c:pt>
                <c:pt idx="734">
                  <c:v>0:15:285</c:v>
                </c:pt>
                <c:pt idx="735">
                  <c:v>0:15:304</c:v>
                </c:pt>
                <c:pt idx="736">
                  <c:v>0:15:317</c:v>
                </c:pt>
                <c:pt idx="737">
                  <c:v>0:15:336</c:v>
                </c:pt>
                <c:pt idx="738">
                  <c:v>0:15:347</c:v>
                </c:pt>
                <c:pt idx="739">
                  <c:v>0:15:367</c:v>
                </c:pt>
                <c:pt idx="740">
                  <c:v>0:15:376</c:v>
                </c:pt>
                <c:pt idx="741">
                  <c:v>0:15:405</c:v>
                </c:pt>
                <c:pt idx="742">
                  <c:v>0:15:414</c:v>
                </c:pt>
                <c:pt idx="743">
                  <c:v>0:15:449</c:v>
                </c:pt>
                <c:pt idx="744">
                  <c:v>0:15:486</c:v>
                </c:pt>
                <c:pt idx="745">
                  <c:v>0:15:507</c:v>
                </c:pt>
                <c:pt idx="746">
                  <c:v>0:15:523</c:v>
                </c:pt>
                <c:pt idx="747">
                  <c:v>0:15:534</c:v>
                </c:pt>
                <c:pt idx="748">
                  <c:v>0:15:544</c:v>
                </c:pt>
                <c:pt idx="749">
                  <c:v>0:15:568</c:v>
                </c:pt>
                <c:pt idx="750">
                  <c:v>0:15:580</c:v>
                </c:pt>
                <c:pt idx="751">
                  <c:v>0:15:598</c:v>
                </c:pt>
                <c:pt idx="752">
                  <c:v>0:15:609</c:v>
                </c:pt>
                <c:pt idx="753">
                  <c:v>0:15:630</c:v>
                </c:pt>
                <c:pt idx="754">
                  <c:v>0:15:641</c:v>
                </c:pt>
                <c:pt idx="755">
                  <c:v>0:15:665</c:v>
                </c:pt>
                <c:pt idx="756">
                  <c:v>0:15:676</c:v>
                </c:pt>
                <c:pt idx="757">
                  <c:v>0:15:686</c:v>
                </c:pt>
                <c:pt idx="758">
                  <c:v>0:15:695</c:v>
                </c:pt>
                <c:pt idx="759">
                  <c:v>0:15:704</c:v>
                </c:pt>
                <c:pt idx="760">
                  <c:v>0:15:711</c:v>
                </c:pt>
                <c:pt idx="761">
                  <c:v>0:15:785</c:v>
                </c:pt>
                <c:pt idx="762">
                  <c:v>0:15:812</c:v>
                </c:pt>
                <c:pt idx="763">
                  <c:v>0:15:841</c:v>
                </c:pt>
                <c:pt idx="764">
                  <c:v>0:15:869</c:v>
                </c:pt>
                <c:pt idx="765">
                  <c:v>0:15:889</c:v>
                </c:pt>
                <c:pt idx="766">
                  <c:v>0:15:921</c:v>
                </c:pt>
                <c:pt idx="767">
                  <c:v>0:15:946</c:v>
                </c:pt>
                <c:pt idx="768">
                  <c:v>0:15:974</c:v>
                </c:pt>
                <c:pt idx="769">
                  <c:v>0:16:1</c:v>
                </c:pt>
                <c:pt idx="770">
                  <c:v>0:16:18</c:v>
                </c:pt>
                <c:pt idx="771">
                  <c:v>0:16:45</c:v>
                </c:pt>
                <c:pt idx="772">
                  <c:v>0:16:70</c:v>
                </c:pt>
                <c:pt idx="773">
                  <c:v>0:16:84</c:v>
                </c:pt>
                <c:pt idx="774">
                  <c:v>0:16:110</c:v>
                </c:pt>
                <c:pt idx="775">
                  <c:v>0:16:128</c:v>
                </c:pt>
                <c:pt idx="776">
                  <c:v>0:16:138</c:v>
                </c:pt>
                <c:pt idx="777">
                  <c:v>0:16:147</c:v>
                </c:pt>
                <c:pt idx="778">
                  <c:v>0:16:174</c:v>
                </c:pt>
                <c:pt idx="779">
                  <c:v>0:16:199</c:v>
                </c:pt>
                <c:pt idx="780">
                  <c:v>0:16:214</c:v>
                </c:pt>
                <c:pt idx="781">
                  <c:v>0:16:236</c:v>
                </c:pt>
                <c:pt idx="782">
                  <c:v>0:16:249</c:v>
                </c:pt>
                <c:pt idx="783">
                  <c:v>0:16:268</c:v>
                </c:pt>
                <c:pt idx="784">
                  <c:v>0:16:282</c:v>
                </c:pt>
                <c:pt idx="785">
                  <c:v>0:16:305</c:v>
                </c:pt>
                <c:pt idx="786">
                  <c:v>0:16:315</c:v>
                </c:pt>
                <c:pt idx="787">
                  <c:v>0:16:327</c:v>
                </c:pt>
                <c:pt idx="788">
                  <c:v>0:16:339</c:v>
                </c:pt>
                <c:pt idx="789">
                  <c:v>0:16:363</c:v>
                </c:pt>
                <c:pt idx="790">
                  <c:v>0:16:375</c:v>
                </c:pt>
                <c:pt idx="791">
                  <c:v>0:16:397</c:v>
                </c:pt>
                <c:pt idx="792">
                  <c:v>0:16:412</c:v>
                </c:pt>
                <c:pt idx="793">
                  <c:v>0:16:438</c:v>
                </c:pt>
                <c:pt idx="794">
                  <c:v>0:16:450</c:v>
                </c:pt>
                <c:pt idx="795">
                  <c:v>0:16:472</c:v>
                </c:pt>
                <c:pt idx="796">
                  <c:v>0:16:484</c:v>
                </c:pt>
                <c:pt idx="797">
                  <c:v>0:16:512</c:v>
                </c:pt>
                <c:pt idx="798">
                  <c:v>0:16:532</c:v>
                </c:pt>
                <c:pt idx="799">
                  <c:v>0:16:547</c:v>
                </c:pt>
                <c:pt idx="800">
                  <c:v>0:16:571</c:v>
                </c:pt>
                <c:pt idx="801">
                  <c:v>0:16:583</c:v>
                </c:pt>
                <c:pt idx="802">
                  <c:v>0:16:608</c:v>
                </c:pt>
                <c:pt idx="803">
                  <c:v>0:16:634</c:v>
                </c:pt>
                <c:pt idx="804">
                  <c:v>0:16:649</c:v>
                </c:pt>
                <c:pt idx="805">
                  <c:v>0:16:674</c:v>
                </c:pt>
                <c:pt idx="806">
                  <c:v>0:16:692</c:v>
                </c:pt>
                <c:pt idx="807">
                  <c:v>0:16:702</c:v>
                </c:pt>
                <c:pt idx="808">
                  <c:v>0:16:709</c:v>
                </c:pt>
                <c:pt idx="809">
                  <c:v>0:16:735</c:v>
                </c:pt>
                <c:pt idx="810">
                  <c:v>0:16:746</c:v>
                </c:pt>
                <c:pt idx="811">
                  <c:v>0:16:775</c:v>
                </c:pt>
                <c:pt idx="812">
                  <c:v>0:16:801</c:v>
                </c:pt>
                <c:pt idx="813">
                  <c:v>0:16:814</c:v>
                </c:pt>
                <c:pt idx="814">
                  <c:v>0:16:840</c:v>
                </c:pt>
                <c:pt idx="815">
                  <c:v>0:16:865</c:v>
                </c:pt>
                <c:pt idx="816">
                  <c:v>0:16:880</c:v>
                </c:pt>
                <c:pt idx="817">
                  <c:v>0:16:908</c:v>
                </c:pt>
                <c:pt idx="818">
                  <c:v>0:16:926</c:v>
                </c:pt>
                <c:pt idx="819">
                  <c:v>0:16:937</c:v>
                </c:pt>
                <c:pt idx="820">
                  <c:v>0:16:945</c:v>
                </c:pt>
                <c:pt idx="821">
                  <c:v>0:16:973</c:v>
                </c:pt>
                <c:pt idx="822">
                  <c:v>0:16:998</c:v>
                </c:pt>
                <c:pt idx="823">
                  <c:v>0:17:11</c:v>
                </c:pt>
                <c:pt idx="824">
                  <c:v>0:17:32</c:v>
                </c:pt>
                <c:pt idx="825">
                  <c:v>0:17:46</c:v>
                </c:pt>
                <c:pt idx="826">
                  <c:v>0:17:69</c:v>
                </c:pt>
                <c:pt idx="827">
                  <c:v>0:17:85</c:v>
                </c:pt>
                <c:pt idx="828">
                  <c:v>0:17:104</c:v>
                </c:pt>
                <c:pt idx="829">
                  <c:v>0:17:123</c:v>
                </c:pt>
                <c:pt idx="830">
                  <c:v>0:17:150</c:v>
                </c:pt>
                <c:pt idx="831">
                  <c:v>0:17:171</c:v>
                </c:pt>
                <c:pt idx="832">
                  <c:v>0:17:186</c:v>
                </c:pt>
                <c:pt idx="833">
                  <c:v>0:17:210</c:v>
                </c:pt>
                <c:pt idx="834">
                  <c:v>0:17:238</c:v>
                </c:pt>
                <c:pt idx="835">
                  <c:v>0:17:252</c:v>
                </c:pt>
                <c:pt idx="836">
                  <c:v>0:17:272</c:v>
                </c:pt>
                <c:pt idx="837">
                  <c:v>0:17:286</c:v>
                </c:pt>
                <c:pt idx="838">
                  <c:v>0:17:314</c:v>
                </c:pt>
                <c:pt idx="839">
                  <c:v>0:17:333</c:v>
                </c:pt>
                <c:pt idx="840">
                  <c:v>0:17:343</c:v>
                </c:pt>
                <c:pt idx="841">
                  <c:v>0:17:369</c:v>
                </c:pt>
                <c:pt idx="842">
                  <c:v>0:17:386</c:v>
                </c:pt>
                <c:pt idx="843">
                  <c:v>0:17:412</c:v>
                </c:pt>
                <c:pt idx="844">
                  <c:v>0:17:437</c:v>
                </c:pt>
                <c:pt idx="845">
                  <c:v>0:17:453</c:v>
                </c:pt>
                <c:pt idx="846">
                  <c:v>0:17:478</c:v>
                </c:pt>
                <c:pt idx="847">
                  <c:v>0:17:506</c:v>
                </c:pt>
                <c:pt idx="848">
                  <c:v>0:17:528</c:v>
                </c:pt>
                <c:pt idx="849">
                  <c:v>0:17:539</c:v>
                </c:pt>
                <c:pt idx="850">
                  <c:v>0:17:566</c:v>
                </c:pt>
                <c:pt idx="851">
                  <c:v>0:17:579</c:v>
                </c:pt>
                <c:pt idx="852">
                  <c:v>0:17:609</c:v>
                </c:pt>
                <c:pt idx="853">
                  <c:v>0:17:637</c:v>
                </c:pt>
                <c:pt idx="854">
                  <c:v>0:17:652</c:v>
                </c:pt>
                <c:pt idx="855">
                  <c:v>0:17:673</c:v>
                </c:pt>
                <c:pt idx="856">
                  <c:v>0:17:694</c:v>
                </c:pt>
                <c:pt idx="857">
                  <c:v>0:17:705</c:v>
                </c:pt>
                <c:pt idx="858">
                  <c:v>0:17:712</c:v>
                </c:pt>
                <c:pt idx="859">
                  <c:v>0:17:736</c:v>
                </c:pt>
                <c:pt idx="860">
                  <c:v>0:17:752</c:v>
                </c:pt>
                <c:pt idx="861">
                  <c:v>0:17:775</c:v>
                </c:pt>
                <c:pt idx="862">
                  <c:v>0:17:801</c:v>
                </c:pt>
                <c:pt idx="863">
                  <c:v>0:17:816</c:v>
                </c:pt>
                <c:pt idx="864">
                  <c:v>0:17:836</c:v>
                </c:pt>
                <c:pt idx="865">
                  <c:v>0:17:852</c:v>
                </c:pt>
                <c:pt idx="866">
                  <c:v>0:17:873</c:v>
                </c:pt>
                <c:pt idx="867">
                  <c:v>0:17:895</c:v>
                </c:pt>
                <c:pt idx="868">
                  <c:v>0:17:907</c:v>
                </c:pt>
                <c:pt idx="869">
                  <c:v>0:17:931</c:v>
                </c:pt>
                <c:pt idx="870">
                  <c:v>0:17:946</c:v>
                </c:pt>
                <c:pt idx="871">
                  <c:v>0:17:970</c:v>
                </c:pt>
                <c:pt idx="872">
                  <c:v>0:17:982</c:v>
                </c:pt>
                <c:pt idx="873">
                  <c:v>0:18:11</c:v>
                </c:pt>
                <c:pt idx="874">
                  <c:v>0:18:36</c:v>
                </c:pt>
                <c:pt idx="875">
                  <c:v>0:18:52</c:v>
                </c:pt>
                <c:pt idx="876">
                  <c:v>0:18:77</c:v>
                </c:pt>
                <c:pt idx="877">
                  <c:v>0:18:104</c:v>
                </c:pt>
                <c:pt idx="878">
                  <c:v>0:18:121</c:v>
                </c:pt>
                <c:pt idx="879">
                  <c:v>0:18:152</c:v>
                </c:pt>
                <c:pt idx="880">
                  <c:v>0:18:181</c:v>
                </c:pt>
                <c:pt idx="881">
                  <c:v>0:18:217</c:v>
                </c:pt>
                <c:pt idx="882">
                  <c:v>0:18:253</c:v>
                </c:pt>
                <c:pt idx="883">
                  <c:v>0:18:284</c:v>
                </c:pt>
                <c:pt idx="884">
                  <c:v>0:18:317</c:v>
                </c:pt>
                <c:pt idx="885">
                  <c:v>0:18:340</c:v>
                </c:pt>
                <c:pt idx="886">
                  <c:v>0:18:374</c:v>
                </c:pt>
                <c:pt idx="887">
                  <c:v>0:18:404</c:v>
                </c:pt>
                <c:pt idx="888">
                  <c:v>0:18:421</c:v>
                </c:pt>
                <c:pt idx="889">
                  <c:v>0:18:451</c:v>
                </c:pt>
                <c:pt idx="890">
                  <c:v>0:18:477</c:v>
                </c:pt>
                <c:pt idx="891">
                  <c:v>0:18:497</c:v>
                </c:pt>
                <c:pt idx="892">
                  <c:v>0:18:508</c:v>
                </c:pt>
                <c:pt idx="893">
                  <c:v>0:18:535</c:v>
                </c:pt>
                <c:pt idx="894">
                  <c:v>0:18:548</c:v>
                </c:pt>
                <c:pt idx="895">
                  <c:v>0:18:577</c:v>
                </c:pt>
                <c:pt idx="896">
                  <c:v>0:18:606</c:v>
                </c:pt>
                <c:pt idx="897">
                  <c:v>0:18:631</c:v>
                </c:pt>
                <c:pt idx="898">
                  <c:v>0:18:645</c:v>
                </c:pt>
                <c:pt idx="899">
                  <c:v>0:18:667</c:v>
                </c:pt>
                <c:pt idx="900">
                  <c:v>0:18:678</c:v>
                </c:pt>
                <c:pt idx="901">
                  <c:v>0:18:692</c:v>
                </c:pt>
                <c:pt idx="902">
                  <c:v>0:18:705</c:v>
                </c:pt>
                <c:pt idx="903">
                  <c:v>0:18:712</c:v>
                </c:pt>
                <c:pt idx="904">
                  <c:v>0:18:740</c:v>
                </c:pt>
                <c:pt idx="905">
                  <c:v>0:18:766</c:v>
                </c:pt>
                <c:pt idx="906">
                  <c:v>0:18:774</c:v>
                </c:pt>
                <c:pt idx="907">
                  <c:v>0:18:799</c:v>
                </c:pt>
                <c:pt idx="908">
                  <c:v>0:18:813</c:v>
                </c:pt>
                <c:pt idx="909">
                  <c:v>0:18:835</c:v>
                </c:pt>
                <c:pt idx="910">
                  <c:v>0:18:854</c:v>
                </c:pt>
                <c:pt idx="911">
                  <c:v>0:18:876</c:v>
                </c:pt>
                <c:pt idx="912">
                  <c:v>0:18:896</c:v>
                </c:pt>
                <c:pt idx="913">
                  <c:v>0:18:906</c:v>
                </c:pt>
                <c:pt idx="914">
                  <c:v>0:18:931</c:v>
                </c:pt>
                <c:pt idx="915">
                  <c:v>0:18:945</c:v>
                </c:pt>
                <c:pt idx="916">
                  <c:v>0:18:971</c:v>
                </c:pt>
                <c:pt idx="917">
                  <c:v>0:18:984</c:v>
                </c:pt>
                <c:pt idx="918">
                  <c:v>0:19:10</c:v>
                </c:pt>
                <c:pt idx="919">
                  <c:v>0:19:40</c:v>
                </c:pt>
                <c:pt idx="920">
                  <c:v>0:19:70</c:v>
                </c:pt>
                <c:pt idx="921">
                  <c:v>0:19:84</c:v>
                </c:pt>
                <c:pt idx="922">
                  <c:v>0:19:107</c:v>
                </c:pt>
                <c:pt idx="923">
                  <c:v>0:19:127</c:v>
                </c:pt>
                <c:pt idx="924">
                  <c:v>0:19:143</c:v>
                </c:pt>
                <c:pt idx="925">
                  <c:v>0:19:174</c:v>
                </c:pt>
                <c:pt idx="926">
                  <c:v>0:19:203</c:v>
                </c:pt>
                <c:pt idx="927">
                  <c:v>0:19:218</c:v>
                </c:pt>
                <c:pt idx="928">
                  <c:v>0:19:244</c:v>
                </c:pt>
                <c:pt idx="929">
                  <c:v>0:19:272</c:v>
                </c:pt>
                <c:pt idx="930">
                  <c:v>0:19:288</c:v>
                </c:pt>
                <c:pt idx="931">
                  <c:v>0:19:309</c:v>
                </c:pt>
                <c:pt idx="932">
                  <c:v>0:19:330</c:v>
                </c:pt>
                <c:pt idx="933">
                  <c:v>0:19:336</c:v>
                </c:pt>
                <c:pt idx="934">
                  <c:v>0:19:348</c:v>
                </c:pt>
                <c:pt idx="935">
                  <c:v>0:19:372</c:v>
                </c:pt>
                <c:pt idx="936">
                  <c:v>0:19:383</c:v>
                </c:pt>
                <c:pt idx="937">
                  <c:v>0:19:408</c:v>
                </c:pt>
                <c:pt idx="938">
                  <c:v>0:19:430</c:v>
                </c:pt>
                <c:pt idx="939">
                  <c:v>0:19:444</c:v>
                </c:pt>
                <c:pt idx="940">
                  <c:v>0:19:468</c:v>
                </c:pt>
                <c:pt idx="941">
                  <c:v>0:19:481</c:v>
                </c:pt>
                <c:pt idx="942">
                  <c:v>0:19:494</c:v>
                </c:pt>
                <c:pt idx="943">
                  <c:v>0:19:503</c:v>
                </c:pt>
                <c:pt idx="944">
                  <c:v>0:19:512</c:v>
                </c:pt>
                <c:pt idx="945">
                  <c:v>0:19:541</c:v>
                </c:pt>
                <c:pt idx="946">
                  <c:v>0:19:562</c:v>
                </c:pt>
                <c:pt idx="947">
                  <c:v>0:19:581</c:v>
                </c:pt>
                <c:pt idx="948">
                  <c:v>0:19:606</c:v>
                </c:pt>
                <c:pt idx="949">
                  <c:v>0:19:627</c:v>
                </c:pt>
                <c:pt idx="950">
                  <c:v>0:19:640</c:v>
                </c:pt>
                <c:pt idx="951">
                  <c:v>0:19:663</c:v>
                </c:pt>
                <c:pt idx="952">
                  <c:v>0:19:675</c:v>
                </c:pt>
                <c:pt idx="953">
                  <c:v>0:19:692</c:v>
                </c:pt>
                <c:pt idx="954">
                  <c:v>0:19:706</c:v>
                </c:pt>
                <c:pt idx="955">
                  <c:v>0:19:733</c:v>
                </c:pt>
                <c:pt idx="956">
                  <c:v>0:19:747</c:v>
                </c:pt>
                <c:pt idx="957">
                  <c:v>0:19:776</c:v>
                </c:pt>
                <c:pt idx="958">
                  <c:v>0:19:803</c:v>
                </c:pt>
                <c:pt idx="959">
                  <c:v>0:19:815</c:v>
                </c:pt>
                <c:pt idx="960">
                  <c:v>0:19:848</c:v>
                </c:pt>
                <c:pt idx="961">
                  <c:v>0:19:875</c:v>
                </c:pt>
                <c:pt idx="962">
                  <c:v>0:19:901</c:v>
                </c:pt>
                <c:pt idx="963">
                  <c:v>0:19:917</c:v>
                </c:pt>
                <c:pt idx="964">
                  <c:v>0:19:949</c:v>
                </c:pt>
                <c:pt idx="965">
                  <c:v>0:19:979</c:v>
                </c:pt>
                <c:pt idx="966">
                  <c:v>0:20:7</c:v>
                </c:pt>
                <c:pt idx="967">
                  <c:v>0:20:33</c:v>
                </c:pt>
                <c:pt idx="968">
                  <c:v>0:20:49</c:v>
                </c:pt>
                <c:pt idx="969">
                  <c:v>0:20:76</c:v>
                </c:pt>
                <c:pt idx="970">
                  <c:v>0:20:96</c:v>
                </c:pt>
                <c:pt idx="971">
                  <c:v>0:20:106</c:v>
                </c:pt>
                <c:pt idx="972">
                  <c:v>0:20:131</c:v>
                </c:pt>
                <c:pt idx="973">
                  <c:v>0:20:144</c:v>
                </c:pt>
                <c:pt idx="974">
                  <c:v>0:20:170</c:v>
                </c:pt>
                <c:pt idx="975">
                  <c:v>0:20:182</c:v>
                </c:pt>
                <c:pt idx="976">
                  <c:v>0:20:210</c:v>
                </c:pt>
                <c:pt idx="977">
                  <c:v>0:20:235</c:v>
                </c:pt>
                <c:pt idx="978">
                  <c:v>0:20:249</c:v>
                </c:pt>
                <c:pt idx="979">
                  <c:v>0:20:268</c:v>
                </c:pt>
                <c:pt idx="980">
                  <c:v>0:20:282</c:v>
                </c:pt>
                <c:pt idx="981">
                  <c:v>0:20:296</c:v>
                </c:pt>
                <c:pt idx="982">
                  <c:v>0:20:308</c:v>
                </c:pt>
                <c:pt idx="983">
                  <c:v>0:20:336</c:v>
                </c:pt>
                <c:pt idx="984">
                  <c:v>0:20:347</c:v>
                </c:pt>
                <c:pt idx="985">
                  <c:v>0:20:380</c:v>
                </c:pt>
                <c:pt idx="986">
                  <c:v>0:20:407</c:v>
                </c:pt>
                <c:pt idx="987">
                  <c:v>0:20:432</c:v>
                </c:pt>
                <c:pt idx="988">
                  <c:v>0:20:444</c:v>
                </c:pt>
                <c:pt idx="989">
                  <c:v>0:20:457</c:v>
                </c:pt>
                <c:pt idx="990">
                  <c:v>0:20:467</c:v>
                </c:pt>
                <c:pt idx="991">
                  <c:v>0:20:474</c:v>
                </c:pt>
                <c:pt idx="992">
                  <c:v>0:20:500</c:v>
                </c:pt>
                <c:pt idx="993">
                  <c:v>0:20:510</c:v>
                </c:pt>
                <c:pt idx="994">
                  <c:v>0:20:540</c:v>
                </c:pt>
                <c:pt idx="995">
                  <c:v>0:20:566</c:v>
                </c:pt>
                <c:pt idx="996">
                  <c:v>0:20:578</c:v>
                </c:pt>
                <c:pt idx="997">
                  <c:v>0:20:606</c:v>
                </c:pt>
                <c:pt idx="998">
                  <c:v>0:20:634</c:v>
                </c:pt>
                <c:pt idx="999">
                  <c:v>0:20:646</c:v>
                </c:pt>
                <c:pt idx="1000">
                  <c:v>0:20:669</c:v>
                </c:pt>
                <c:pt idx="1001">
                  <c:v>0:20:681</c:v>
                </c:pt>
                <c:pt idx="1002">
                  <c:v>0:20:697</c:v>
                </c:pt>
                <c:pt idx="1003">
                  <c:v>0:20:707</c:v>
                </c:pt>
                <c:pt idx="1004">
                  <c:v>0:20:732</c:v>
                </c:pt>
                <c:pt idx="1005">
                  <c:v>0:20:744</c:v>
                </c:pt>
                <c:pt idx="1006">
                  <c:v>0:20:770</c:v>
                </c:pt>
                <c:pt idx="1007">
                  <c:v>0:20:782</c:v>
                </c:pt>
                <c:pt idx="1008">
                  <c:v>0:20:811</c:v>
                </c:pt>
                <c:pt idx="1009">
                  <c:v>0:20:838</c:v>
                </c:pt>
                <c:pt idx="1010">
                  <c:v>0:20:855</c:v>
                </c:pt>
                <c:pt idx="1011">
                  <c:v>0:20:885</c:v>
                </c:pt>
                <c:pt idx="1012">
                  <c:v>0:20:919</c:v>
                </c:pt>
                <c:pt idx="1013">
                  <c:v>0:20:942</c:v>
                </c:pt>
                <c:pt idx="1014">
                  <c:v>0:20:973</c:v>
                </c:pt>
                <c:pt idx="1015">
                  <c:v>0:21:1</c:v>
                </c:pt>
                <c:pt idx="1016">
                  <c:v>0:21:19</c:v>
                </c:pt>
                <c:pt idx="1017">
                  <c:v>0:21:46</c:v>
                </c:pt>
                <c:pt idx="1018">
                  <c:v>0:21:70</c:v>
                </c:pt>
                <c:pt idx="1019">
                  <c:v>0:21:86</c:v>
                </c:pt>
                <c:pt idx="1020">
                  <c:v>0:21:113</c:v>
                </c:pt>
                <c:pt idx="1021">
                  <c:v>0:21:130</c:v>
                </c:pt>
                <c:pt idx="1022">
                  <c:v>0:21:144</c:v>
                </c:pt>
                <c:pt idx="1023">
                  <c:v>0:21:164</c:v>
                </c:pt>
                <c:pt idx="1024">
                  <c:v>0:21:178</c:v>
                </c:pt>
                <c:pt idx="1025">
                  <c:v>0:21:199</c:v>
                </c:pt>
                <c:pt idx="1026">
                  <c:v>0:21:211</c:v>
                </c:pt>
                <c:pt idx="1027">
                  <c:v>0:21:233</c:v>
                </c:pt>
                <c:pt idx="1028">
                  <c:v>0:21:245</c:v>
                </c:pt>
                <c:pt idx="1029">
                  <c:v>0:21:270</c:v>
                </c:pt>
                <c:pt idx="1030">
                  <c:v>0:21:285</c:v>
                </c:pt>
                <c:pt idx="1031">
                  <c:v>0:21:309</c:v>
                </c:pt>
                <c:pt idx="1032">
                  <c:v>0:21:331</c:v>
                </c:pt>
                <c:pt idx="1033">
                  <c:v>0:21:341</c:v>
                </c:pt>
                <c:pt idx="1034">
                  <c:v>0:21:369</c:v>
                </c:pt>
                <c:pt idx="1035">
                  <c:v>0:21:383</c:v>
                </c:pt>
                <c:pt idx="1036">
                  <c:v>0:21:408</c:v>
                </c:pt>
                <c:pt idx="1037">
                  <c:v>0:21:435</c:v>
                </c:pt>
                <c:pt idx="1038">
                  <c:v>0:21:451</c:v>
                </c:pt>
                <c:pt idx="1039">
                  <c:v>0:21:475</c:v>
                </c:pt>
                <c:pt idx="1040">
                  <c:v>0:21:500</c:v>
                </c:pt>
                <c:pt idx="1041">
                  <c:v>0:21:511</c:v>
                </c:pt>
                <c:pt idx="1042">
                  <c:v>0:21:541</c:v>
                </c:pt>
                <c:pt idx="1043">
                  <c:v>0:21:571</c:v>
                </c:pt>
                <c:pt idx="1044">
                  <c:v>0:21:580</c:v>
                </c:pt>
                <c:pt idx="1045">
                  <c:v>0:21:603</c:v>
                </c:pt>
                <c:pt idx="1046">
                  <c:v>0:21:617</c:v>
                </c:pt>
                <c:pt idx="1047">
                  <c:v>0:21:643</c:v>
                </c:pt>
                <c:pt idx="1048">
                  <c:v>0:21:666</c:v>
                </c:pt>
                <c:pt idx="1049">
                  <c:v>0:21:678</c:v>
                </c:pt>
                <c:pt idx="1050">
                  <c:v>0:21:705</c:v>
                </c:pt>
                <c:pt idx="1051">
                  <c:v>0:21:718</c:v>
                </c:pt>
                <c:pt idx="1052">
                  <c:v>0:21:747</c:v>
                </c:pt>
                <c:pt idx="1053">
                  <c:v>0:21:777</c:v>
                </c:pt>
                <c:pt idx="1054">
                  <c:v>0:21:804</c:v>
                </c:pt>
                <c:pt idx="1055">
                  <c:v>0:21:821</c:v>
                </c:pt>
                <c:pt idx="1056">
                  <c:v>0:21:854</c:v>
                </c:pt>
                <c:pt idx="1057">
                  <c:v>0:21:890</c:v>
                </c:pt>
                <c:pt idx="1058">
                  <c:v>0:21:911</c:v>
                </c:pt>
                <c:pt idx="1059">
                  <c:v>0:21:930</c:v>
                </c:pt>
                <c:pt idx="1060">
                  <c:v>0:21:938</c:v>
                </c:pt>
                <c:pt idx="1061">
                  <c:v>0:21:952</c:v>
                </c:pt>
                <c:pt idx="1062">
                  <c:v>0:21:980</c:v>
                </c:pt>
                <c:pt idx="1063">
                  <c:v>0:22:11</c:v>
                </c:pt>
                <c:pt idx="1064">
                  <c:v>0:22:37</c:v>
                </c:pt>
                <c:pt idx="1065">
                  <c:v>0:22:55</c:v>
                </c:pt>
                <c:pt idx="1066">
                  <c:v>0:22:79</c:v>
                </c:pt>
                <c:pt idx="1067">
                  <c:v>0:22:101</c:v>
                </c:pt>
                <c:pt idx="1068">
                  <c:v>0:22:112</c:v>
                </c:pt>
                <c:pt idx="1069">
                  <c:v>0:22:137</c:v>
                </c:pt>
                <c:pt idx="1070">
                  <c:v>0:22:148</c:v>
                </c:pt>
                <c:pt idx="1071">
                  <c:v>0:22:170</c:v>
                </c:pt>
                <c:pt idx="1072">
                  <c:v>0:22:184</c:v>
                </c:pt>
                <c:pt idx="1073">
                  <c:v>0:22:206</c:v>
                </c:pt>
                <c:pt idx="1074">
                  <c:v>0:22:231</c:v>
                </c:pt>
                <c:pt idx="1075">
                  <c:v>0:22:242</c:v>
                </c:pt>
                <c:pt idx="1076">
                  <c:v>0:22:273</c:v>
                </c:pt>
                <c:pt idx="1077">
                  <c:v>0:22:299</c:v>
                </c:pt>
                <c:pt idx="1078">
                  <c:v>0:22:314</c:v>
                </c:pt>
                <c:pt idx="1079">
                  <c:v>0:22:336</c:v>
                </c:pt>
                <c:pt idx="1080">
                  <c:v>0:22:348</c:v>
                </c:pt>
                <c:pt idx="1081">
                  <c:v>0:22:370</c:v>
                </c:pt>
                <c:pt idx="1082">
                  <c:v>0:22:385</c:v>
                </c:pt>
                <c:pt idx="1083">
                  <c:v>0:22:409</c:v>
                </c:pt>
                <c:pt idx="1084">
                  <c:v>0:22:433</c:v>
                </c:pt>
                <c:pt idx="1085">
                  <c:v>0:22:445</c:v>
                </c:pt>
                <c:pt idx="1086">
                  <c:v>0:22:459</c:v>
                </c:pt>
                <c:pt idx="1087">
                  <c:v>0:22:469</c:v>
                </c:pt>
                <c:pt idx="1088">
                  <c:v>0:22:477</c:v>
                </c:pt>
                <c:pt idx="1089">
                  <c:v>0:22:510</c:v>
                </c:pt>
                <c:pt idx="1090">
                  <c:v>0:22:537</c:v>
                </c:pt>
                <c:pt idx="1091">
                  <c:v>0:22:547</c:v>
                </c:pt>
                <c:pt idx="1092">
                  <c:v>0:22:573</c:v>
                </c:pt>
                <c:pt idx="1093">
                  <c:v>0:22:594</c:v>
                </c:pt>
                <c:pt idx="1094">
                  <c:v>0:22:605</c:v>
                </c:pt>
                <c:pt idx="1095">
                  <c:v>0:22:615</c:v>
                </c:pt>
                <c:pt idx="1096">
                  <c:v>0:22:640</c:v>
                </c:pt>
                <c:pt idx="1097">
                  <c:v>0:22:657</c:v>
                </c:pt>
                <c:pt idx="1098">
                  <c:v>0:22:670</c:v>
                </c:pt>
                <c:pt idx="1099">
                  <c:v>0:22:677</c:v>
                </c:pt>
                <c:pt idx="1100">
                  <c:v>0:22:705</c:v>
                </c:pt>
                <c:pt idx="1101">
                  <c:v>0:22:718</c:v>
                </c:pt>
                <c:pt idx="1102">
                  <c:v>0:22:743</c:v>
                </c:pt>
                <c:pt idx="1103">
                  <c:v>0:22:768</c:v>
                </c:pt>
                <c:pt idx="1104">
                  <c:v>0:22:785</c:v>
                </c:pt>
                <c:pt idx="1105">
                  <c:v>0:22:812</c:v>
                </c:pt>
                <c:pt idx="1106">
                  <c:v>0:22:837</c:v>
                </c:pt>
                <c:pt idx="1107">
                  <c:v>0:22:851</c:v>
                </c:pt>
                <c:pt idx="1108">
                  <c:v>0:22:877</c:v>
                </c:pt>
                <c:pt idx="1109">
                  <c:v>0:22:898</c:v>
                </c:pt>
                <c:pt idx="1110">
                  <c:v>0:22:910</c:v>
                </c:pt>
                <c:pt idx="1111">
                  <c:v>0:22:931</c:v>
                </c:pt>
                <c:pt idx="1112">
                  <c:v>0:22:940</c:v>
                </c:pt>
                <c:pt idx="1113">
                  <c:v>0:22:964</c:v>
                </c:pt>
                <c:pt idx="1114">
                  <c:v>0:22:980</c:v>
                </c:pt>
                <c:pt idx="1115">
                  <c:v>0:23:4</c:v>
                </c:pt>
                <c:pt idx="1116">
                  <c:v>0:23:18</c:v>
                </c:pt>
                <c:pt idx="1117">
                  <c:v>0:23:43</c:v>
                </c:pt>
                <c:pt idx="1118">
                  <c:v>0:23:63</c:v>
                </c:pt>
                <c:pt idx="1119">
                  <c:v>0:23:74</c:v>
                </c:pt>
                <c:pt idx="1120">
                  <c:v>0:23:99</c:v>
                </c:pt>
                <c:pt idx="1121">
                  <c:v>0:23:110</c:v>
                </c:pt>
                <c:pt idx="1122">
                  <c:v>0:23:136</c:v>
                </c:pt>
                <c:pt idx="1123">
                  <c:v>0:23:148</c:v>
                </c:pt>
                <c:pt idx="1124">
                  <c:v>0:23:176</c:v>
                </c:pt>
                <c:pt idx="1125">
                  <c:v>0:23:202</c:v>
                </c:pt>
                <c:pt idx="1126">
                  <c:v>0:23:217</c:v>
                </c:pt>
                <c:pt idx="1127">
                  <c:v>0:23:238</c:v>
                </c:pt>
                <c:pt idx="1128">
                  <c:v>0:23:254</c:v>
                </c:pt>
                <c:pt idx="1129">
                  <c:v>0:23:274</c:v>
                </c:pt>
                <c:pt idx="1130">
                  <c:v>0:23:292</c:v>
                </c:pt>
                <c:pt idx="1131">
                  <c:v>0:23:304</c:v>
                </c:pt>
                <c:pt idx="1132">
                  <c:v>0:23:312</c:v>
                </c:pt>
                <c:pt idx="1133">
                  <c:v>0:23:336</c:v>
                </c:pt>
                <c:pt idx="1134">
                  <c:v>0:23:347</c:v>
                </c:pt>
                <c:pt idx="1135">
                  <c:v>0:23:368</c:v>
                </c:pt>
                <c:pt idx="1136">
                  <c:v>0:23:381</c:v>
                </c:pt>
                <c:pt idx="1137">
                  <c:v>0:23:403</c:v>
                </c:pt>
                <c:pt idx="1138">
                  <c:v>0:23:419</c:v>
                </c:pt>
                <c:pt idx="1139">
                  <c:v>0:23:442</c:v>
                </c:pt>
                <c:pt idx="1140">
                  <c:v>0:23:461</c:v>
                </c:pt>
                <c:pt idx="1141">
                  <c:v>0:23:476</c:v>
                </c:pt>
                <c:pt idx="1142">
                  <c:v>0:23:501</c:v>
                </c:pt>
                <c:pt idx="1143">
                  <c:v>0:23:514</c:v>
                </c:pt>
                <c:pt idx="1144">
                  <c:v>0:23:540</c:v>
                </c:pt>
                <c:pt idx="1145">
                  <c:v>0:23:561</c:v>
                </c:pt>
                <c:pt idx="1146">
                  <c:v>0:23:574</c:v>
                </c:pt>
                <c:pt idx="1147">
                  <c:v>0:23:594</c:v>
                </c:pt>
                <c:pt idx="1148">
                  <c:v>0:23:608</c:v>
                </c:pt>
                <c:pt idx="1149">
                  <c:v>0:23:629</c:v>
                </c:pt>
                <c:pt idx="1150">
                  <c:v>0:23:642</c:v>
                </c:pt>
                <c:pt idx="1151">
                  <c:v>0:23:656</c:v>
                </c:pt>
                <c:pt idx="1152">
                  <c:v>0:23:668</c:v>
                </c:pt>
                <c:pt idx="1153">
                  <c:v>0:23:676</c:v>
                </c:pt>
                <c:pt idx="1154">
                  <c:v>0:23:704</c:v>
                </c:pt>
                <c:pt idx="1155">
                  <c:v>0:23:716</c:v>
                </c:pt>
                <c:pt idx="1156">
                  <c:v>0:23:739</c:v>
                </c:pt>
                <c:pt idx="1157">
                  <c:v>0:23:764</c:v>
                </c:pt>
                <c:pt idx="1158">
                  <c:v>0:23:781</c:v>
                </c:pt>
                <c:pt idx="1159">
                  <c:v>0:23:804</c:v>
                </c:pt>
                <c:pt idx="1160">
                  <c:v>0:23:818</c:v>
                </c:pt>
                <c:pt idx="1161">
                  <c:v>0:23:841</c:v>
                </c:pt>
                <c:pt idx="1162">
                  <c:v>0:23:858</c:v>
                </c:pt>
                <c:pt idx="1163">
                  <c:v>0:23:868</c:v>
                </c:pt>
                <c:pt idx="1164">
                  <c:v>0:23:876</c:v>
                </c:pt>
                <c:pt idx="1165">
                  <c:v>0:23:899</c:v>
                </c:pt>
                <c:pt idx="1166">
                  <c:v>0:23:915</c:v>
                </c:pt>
                <c:pt idx="1167">
                  <c:v>0:23:939</c:v>
                </c:pt>
                <c:pt idx="1168">
                  <c:v>0:23:968</c:v>
                </c:pt>
                <c:pt idx="1169">
                  <c:v>0:23:983</c:v>
                </c:pt>
                <c:pt idx="1170">
                  <c:v>0:24:9</c:v>
                </c:pt>
                <c:pt idx="1171">
                  <c:v>0:24:41</c:v>
                </c:pt>
                <c:pt idx="1172">
                  <c:v>0:24:64</c:v>
                </c:pt>
                <c:pt idx="1173">
                  <c:v>0:24:74</c:v>
                </c:pt>
                <c:pt idx="1174">
                  <c:v>0:24:108</c:v>
                </c:pt>
                <c:pt idx="1175">
                  <c:v>0:24:138</c:v>
                </c:pt>
                <c:pt idx="1176">
                  <c:v>0:24:152</c:v>
                </c:pt>
                <c:pt idx="1177">
                  <c:v>0:24:181</c:v>
                </c:pt>
                <c:pt idx="1178">
                  <c:v>0:24:205</c:v>
                </c:pt>
                <c:pt idx="1179">
                  <c:v>0:24:221</c:v>
                </c:pt>
                <c:pt idx="1180">
                  <c:v>0:24:243</c:v>
                </c:pt>
                <c:pt idx="1181">
                  <c:v>0:24:265</c:v>
                </c:pt>
                <c:pt idx="1182">
                  <c:v>0:24:276</c:v>
                </c:pt>
                <c:pt idx="1183">
                  <c:v>0:24:300</c:v>
                </c:pt>
                <c:pt idx="1184">
                  <c:v>0:24:314</c:v>
                </c:pt>
                <c:pt idx="1185">
                  <c:v>0:24:342</c:v>
                </c:pt>
                <c:pt idx="1186">
                  <c:v>0:24:370</c:v>
                </c:pt>
                <c:pt idx="1187">
                  <c:v>0:24:378</c:v>
                </c:pt>
                <c:pt idx="1188">
                  <c:v>0:24:401</c:v>
                </c:pt>
                <c:pt idx="1189">
                  <c:v>0:24:416</c:v>
                </c:pt>
                <c:pt idx="1190">
                  <c:v>0:24:441</c:v>
                </c:pt>
                <c:pt idx="1191">
                  <c:v>0:24:464</c:v>
                </c:pt>
                <c:pt idx="1192">
                  <c:v>0:24:475</c:v>
                </c:pt>
                <c:pt idx="1193">
                  <c:v>0:24:501</c:v>
                </c:pt>
                <c:pt idx="1194">
                  <c:v>0:24:513</c:v>
                </c:pt>
                <c:pt idx="1195">
                  <c:v>0:24:541</c:v>
                </c:pt>
                <c:pt idx="1196">
                  <c:v>0:24:571</c:v>
                </c:pt>
                <c:pt idx="1197">
                  <c:v>0:24:583</c:v>
                </c:pt>
                <c:pt idx="1198">
                  <c:v>0:24:607</c:v>
                </c:pt>
                <c:pt idx="1199">
                  <c:v>0:24:642</c:v>
                </c:pt>
                <c:pt idx="1200">
                  <c:v>0:24:664</c:v>
                </c:pt>
                <c:pt idx="1201">
                  <c:v>0:24:674</c:v>
                </c:pt>
                <c:pt idx="1202">
                  <c:v>0:24:701</c:v>
                </c:pt>
                <c:pt idx="1203">
                  <c:v>0:24:715</c:v>
                </c:pt>
                <c:pt idx="1204">
                  <c:v>0:24:739</c:v>
                </c:pt>
                <c:pt idx="1205">
                  <c:v>0:24:762</c:v>
                </c:pt>
                <c:pt idx="1206">
                  <c:v>0:24:777</c:v>
                </c:pt>
                <c:pt idx="1207">
                  <c:v>0:24:798</c:v>
                </c:pt>
                <c:pt idx="1208">
                  <c:v>0:24:817</c:v>
                </c:pt>
                <c:pt idx="1209">
                  <c:v>0:24:842</c:v>
                </c:pt>
                <c:pt idx="1210">
                  <c:v>0:24:865</c:v>
                </c:pt>
                <c:pt idx="1211">
                  <c:v>0:24:876</c:v>
                </c:pt>
                <c:pt idx="1212">
                  <c:v>0:24:899</c:v>
                </c:pt>
                <c:pt idx="1213">
                  <c:v>0:24:912</c:v>
                </c:pt>
                <c:pt idx="1214">
                  <c:v>0:24:939</c:v>
                </c:pt>
                <c:pt idx="1215">
                  <c:v>0:24:975</c:v>
                </c:pt>
                <c:pt idx="1216">
                  <c:v>0:24:995</c:v>
                </c:pt>
                <c:pt idx="1217">
                  <c:v>0:25:6</c:v>
                </c:pt>
                <c:pt idx="1218">
                  <c:v>0:25:20</c:v>
                </c:pt>
                <c:pt idx="1219">
                  <c:v>0:25:31</c:v>
                </c:pt>
                <c:pt idx="1220">
                  <c:v>0:25:40</c:v>
                </c:pt>
                <c:pt idx="1221">
                  <c:v>0:25:63</c:v>
                </c:pt>
                <c:pt idx="1222">
                  <c:v>0:25:76</c:v>
                </c:pt>
                <c:pt idx="1223">
                  <c:v>0:25:99</c:v>
                </c:pt>
                <c:pt idx="1224">
                  <c:v>0:25:109</c:v>
                </c:pt>
                <c:pt idx="1225">
                  <c:v>0:25:134</c:v>
                </c:pt>
                <c:pt idx="1226">
                  <c:v>0:25:147</c:v>
                </c:pt>
                <c:pt idx="1227">
                  <c:v>0:25:172</c:v>
                </c:pt>
                <c:pt idx="1228">
                  <c:v>0:25:182</c:v>
                </c:pt>
                <c:pt idx="1229">
                  <c:v>0:25:203</c:v>
                </c:pt>
                <c:pt idx="1230">
                  <c:v>0:25:219</c:v>
                </c:pt>
                <c:pt idx="1231">
                  <c:v>0:25:241</c:v>
                </c:pt>
                <c:pt idx="1232">
                  <c:v>0:25:260</c:v>
                </c:pt>
                <c:pt idx="1233">
                  <c:v>0:25:270</c:v>
                </c:pt>
                <c:pt idx="1234">
                  <c:v>0:25:278</c:v>
                </c:pt>
                <c:pt idx="1235">
                  <c:v>0:25:301</c:v>
                </c:pt>
                <c:pt idx="1236">
                  <c:v>0:25:312</c:v>
                </c:pt>
                <c:pt idx="1237">
                  <c:v>0:25:337</c:v>
                </c:pt>
                <c:pt idx="1238">
                  <c:v>0:25:349</c:v>
                </c:pt>
                <c:pt idx="1239">
                  <c:v>0:25:370</c:v>
                </c:pt>
                <c:pt idx="1240">
                  <c:v>0:25:383</c:v>
                </c:pt>
                <c:pt idx="1241">
                  <c:v>0:25:406</c:v>
                </c:pt>
                <c:pt idx="1242">
                  <c:v>0:25:425</c:v>
                </c:pt>
                <c:pt idx="1243">
                  <c:v>0:25:436</c:v>
                </c:pt>
                <c:pt idx="1244">
                  <c:v>0:25:443</c:v>
                </c:pt>
                <c:pt idx="1245">
                  <c:v>0:25:470</c:v>
                </c:pt>
                <c:pt idx="1246">
                  <c:v>0:25:481</c:v>
                </c:pt>
                <c:pt idx="1247">
                  <c:v>0:25:506</c:v>
                </c:pt>
                <c:pt idx="1248">
                  <c:v>0:25:531</c:v>
                </c:pt>
                <c:pt idx="1249">
                  <c:v>0:25:542</c:v>
                </c:pt>
                <c:pt idx="1250">
                  <c:v>0:25:562</c:v>
                </c:pt>
                <c:pt idx="1251">
                  <c:v>0:25:575</c:v>
                </c:pt>
                <c:pt idx="1252">
                  <c:v>0:25:594</c:v>
                </c:pt>
                <c:pt idx="1253">
                  <c:v>0:25:603</c:v>
                </c:pt>
                <c:pt idx="1254">
                  <c:v>0:25:613</c:v>
                </c:pt>
                <c:pt idx="1255">
                  <c:v>0:25:633</c:v>
                </c:pt>
                <c:pt idx="1256">
                  <c:v>0:25:643</c:v>
                </c:pt>
                <c:pt idx="1257">
                  <c:v>0:25:658</c:v>
                </c:pt>
                <c:pt idx="1258">
                  <c:v>0:25:669</c:v>
                </c:pt>
                <c:pt idx="1259">
                  <c:v>0:25:677</c:v>
                </c:pt>
                <c:pt idx="1260">
                  <c:v>0:25:699</c:v>
                </c:pt>
                <c:pt idx="1261">
                  <c:v>0:25:711</c:v>
                </c:pt>
                <c:pt idx="1262">
                  <c:v>0:25:734</c:v>
                </c:pt>
                <c:pt idx="1263">
                  <c:v>0:25:744</c:v>
                </c:pt>
                <c:pt idx="1264">
                  <c:v>0:25:762</c:v>
                </c:pt>
                <c:pt idx="1265">
                  <c:v>0:25:778</c:v>
                </c:pt>
                <c:pt idx="1266">
                  <c:v>0:25:801</c:v>
                </c:pt>
                <c:pt idx="1267">
                  <c:v>0:25:815</c:v>
                </c:pt>
                <c:pt idx="1268">
                  <c:v>0:25:837</c:v>
                </c:pt>
                <c:pt idx="1269">
                  <c:v>0:25:854</c:v>
                </c:pt>
                <c:pt idx="1270">
                  <c:v>0:25:872</c:v>
                </c:pt>
                <c:pt idx="1271">
                  <c:v>0:25:888</c:v>
                </c:pt>
                <c:pt idx="1272">
                  <c:v>0:25:912</c:v>
                </c:pt>
                <c:pt idx="1273">
                  <c:v>0:25:933</c:v>
                </c:pt>
                <c:pt idx="1274">
                  <c:v>0:25:954</c:v>
                </c:pt>
                <c:pt idx="1275">
                  <c:v>0:25:979</c:v>
                </c:pt>
                <c:pt idx="1276">
                  <c:v>0:26:9</c:v>
                </c:pt>
                <c:pt idx="1277">
                  <c:v>0:26:39</c:v>
                </c:pt>
                <c:pt idx="1278">
                  <c:v>0:26:58</c:v>
                </c:pt>
                <c:pt idx="1279">
                  <c:v>0:26:70</c:v>
                </c:pt>
                <c:pt idx="1280">
                  <c:v>0:26:78</c:v>
                </c:pt>
                <c:pt idx="1281">
                  <c:v>0:26:104</c:v>
                </c:pt>
                <c:pt idx="1282">
                  <c:v>0:26:118</c:v>
                </c:pt>
                <c:pt idx="1283">
                  <c:v>0:26:148</c:v>
                </c:pt>
                <c:pt idx="1284">
                  <c:v>0:26:176</c:v>
                </c:pt>
                <c:pt idx="1285">
                  <c:v>0:26:200</c:v>
                </c:pt>
                <c:pt idx="1286">
                  <c:v>0:26:215</c:v>
                </c:pt>
                <c:pt idx="1287">
                  <c:v>0:26:237</c:v>
                </c:pt>
                <c:pt idx="1288">
                  <c:v>0:26:253</c:v>
                </c:pt>
                <c:pt idx="1289">
                  <c:v>0:26:275</c:v>
                </c:pt>
                <c:pt idx="1290">
                  <c:v>0:26:294</c:v>
                </c:pt>
                <c:pt idx="1291">
                  <c:v>0:26:307</c:v>
                </c:pt>
                <c:pt idx="1292">
                  <c:v>0:26:337</c:v>
                </c:pt>
                <c:pt idx="1293">
                  <c:v>0:26:350</c:v>
                </c:pt>
                <c:pt idx="1294">
                  <c:v>0:26:374</c:v>
                </c:pt>
                <c:pt idx="1295">
                  <c:v>0:26:411</c:v>
                </c:pt>
                <c:pt idx="1296">
                  <c:v>0:26:435</c:v>
                </c:pt>
                <c:pt idx="1297">
                  <c:v>0:26:450</c:v>
                </c:pt>
                <c:pt idx="1298">
                  <c:v>0:26:472</c:v>
                </c:pt>
                <c:pt idx="1299">
                  <c:v>0:26:482</c:v>
                </c:pt>
                <c:pt idx="1300">
                  <c:v>0:26:499</c:v>
                </c:pt>
                <c:pt idx="1301">
                  <c:v>0:26:508</c:v>
                </c:pt>
                <c:pt idx="1302">
                  <c:v>0:26:535</c:v>
                </c:pt>
                <c:pt idx="1303">
                  <c:v>0:26:544</c:v>
                </c:pt>
                <c:pt idx="1304">
                  <c:v>0:26:571</c:v>
                </c:pt>
                <c:pt idx="1305">
                  <c:v>0:26:584</c:v>
                </c:pt>
                <c:pt idx="1306">
                  <c:v>0:26:610</c:v>
                </c:pt>
                <c:pt idx="1307">
                  <c:v>0:26:638</c:v>
                </c:pt>
                <c:pt idx="1308">
                  <c:v>0:26:655</c:v>
                </c:pt>
                <c:pt idx="1309">
                  <c:v>0:26:679</c:v>
                </c:pt>
                <c:pt idx="1310">
                  <c:v>0:26:702</c:v>
                </c:pt>
                <c:pt idx="1311">
                  <c:v>0:26:714</c:v>
                </c:pt>
                <c:pt idx="1312">
                  <c:v>0:26:740</c:v>
                </c:pt>
                <c:pt idx="1313">
                  <c:v>0:26:766</c:v>
                </c:pt>
                <c:pt idx="1314">
                  <c:v>0:26:781</c:v>
                </c:pt>
                <c:pt idx="1315">
                  <c:v>0:26:803</c:v>
                </c:pt>
                <c:pt idx="1316">
                  <c:v>0:26:818</c:v>
                </c:pt>
                <c:pt idx="1317">
                  <c:v>0:26:839</c:v>
                </c:pt>
                <c:pt idx="1318">
                  <c:v>0:26:859</c:v>
                </c:pt>
                <c:pt idx="1319">
                  <c:v>0:26:869</c:v>
                </c:pt>
                <c:pt idx="1320">
                  <c:v>0:26:878</c:v>
                </c:pt>
                <c:pt idx="1321">
                  <c:v>0:26:905</c:v>
                </c:pt>
                <c:pt idx="1322">
                  <c:v>0:26:917</c:v>
                </c:pt>
                <c:pt idx="1323">
                  <c:v>0:26:941</c:v>
                </c:pt>
                <c:pt idx="1324">
                  <c:v>0:26:968</c:v>
                </c:pt>
                <c:pt idx="1325">
                  <c:v>0:26:984</c:v>
                </c:pt>
                <c:pt idx="1326">
                  <c:v>0:27:8</c:v>
                </c:pt>
                <c:pt idx="1327">
                  <c:v>0:27:36</c:v>
                </c:pt>
                <c:pt idx="1328">
                  <c:v>0:27:53</c:v>
                </c:pt>
                <c:pt idx="1329">
                  <c:v>0:27:76</c:v>
                </c:pt>
                <c:pt idx="1330">
                  <c:v>0:27:95</c:v>
                </c:pt>
                <c:pt idx="1331">
                  <c:v>0:27:107</c:v>
                </c:pt>
                <c:pt idx="1332">
                  <c:v>0:27:136</c:v>
                </c:pt>
                <c:pt idx="1333">
                  <c:v>0:27:153</c:v>
                </c:pt>
                <c:pt idx="1334">
                  <c:v>0:27:180</c:v>
                </c:pt>
                <c:pt idx="1335">
                  <c:v>0:27:205</c:v>
                </c:pt>
                <c:pt idx="1336">
                  <c:v>0:27:220</c:v>
                </c:pt>
                <c:pt idx="1337">
                  <c:v>0:27:243</c:v>
                </c:pt>
                <c:pt idx="1338">
                  <c:v>0:27:263</c:v>
                </c:pt>
                <c:pt idx="1339">
                  <c:v>0:27:274</c:v>
                </c:pt>
                <c:pt idx="1340">
                  <c:v>0:27:301</c:v>
                </c:pt>
                <c:pt idx="1341">
                  <c:v>0:27:315</c:v>
                </c:pt>
                <c:pt idx="1342">
                  <c:v>0:27:339</c:v>
                </c:pt>
                <c:pt idx="1343">
                  <c:v>0:27:366</c:v>
                </c:pt>
                <c:pt idx="1344">
                  <c:v>0:27:386</c:v>
                </c:pt>
                <c:pt idx="1345">
                  <c:v>0:27:408</c:v>
                </c:pt>
                <c:pt idx="1346">
                  <c:v>0:27:434</c:v>
                </c:pt>
                <c:pt idx="1347">
                  <c:v>0:27:448</c:v>
                </c:pt>
                <c:pt idx="1348">
                  <c:v>0:27:461</c:v>
                </c:pt>
                <c:pt idx="1349">
                  <c:v>0:27:473</c:v>
                </c:pt>
                <c:pt idx="1350">
                  <c:v>0:27:495</c:v>
                </c:pt>
                <c:pt idx="1351">
                  <c:v>0:27:510</c:v>
                </c:pt>
                <c:pt idx="1352">
                  <c:v>0:27:535</c:v>
                </c:pt>
                <c:pt idx="1353">
                  <c:v>0:27:547</c:v>
                </c:pt>
                <c:pt idx="1354">
                  <c:v>0:27:569</c:v>
                </c:pt>
                <c:pt idx="1355">
                  <c:v>0:27:582</c:v>
                </c:pt>
                <c:pt idx="1356">
                  <c:v>0:27:615</c:v>
                </c:pt>
                <c:pt idx="1357">
                  <c:v>0:27:641</c:v>
                </c:pt>
                <c:pt idx="1358">
                  <c:v>0:27:663</c:v>
                </c:pt>
                <c:pt idx="1359">
                  <c:v>0:27:674</c:v>
                </c:pt>
                <c:pt idx="1360">
                  <c:v>0:27:698</c:v>
                </c:pt>
                <c:pt idx="1361">
                  <c:v>0:27:713</c:v>
                </c:pt>
                <c:pt idx="1362">
                  <c:v>0:27:736</c:v>
                </c:pt>
                <c:pt idx="1363">
                  <c:v>0:27:749</c:v>
                </c:pt>
                <c:pt idx="1364">
                  <c:v>0:27:774</c:v>
                </c:pt>
                <c:pt idx="1365">
                  <c:v>0:27:799</c:v>
                </c:pt>
                <c:pt idx="1366">
                  <c:v>0:27:814</c:v>
                </c:pt>
                <c:pt idx="1367">
                  <c:v>0:27:836</c:v>
                </c:pt>
                <c:pt idx="1368">
                  <c:v>0:27:851</c:v>
                </c:pt>
                <c:pt idx="1369">
                  <c:v>0:27:877</c:v>
                </c:pt>
                <c:pt idx="1370">
                  <c:v>0:27:900</c:v>
                </c:pt>
                <c:pt idx="1371">
                  <c:v>0:27:912</c:v>
                </c:pt>
                <c:pt idx="1372">
                  <c:v>0:27:938</c:v>
                </c:pt>
                <c:pt idx="1373">
                  <c:v>0:27:952</c:v>
                </c:pt>
                <c:pt idx="1374">
                  <c:v>0:27:976</c:v>
                </c:pt>
                <c:pt idx="1375">
                  <c:v>0:28:2</c:v>
                </c:pt>
                <c:pt idx="1376">
                  <c:v>0:28:19</c:v>
                </c:pt>
                <c:pt idx="1377">
                  <c:v>0:28:41</c:v>
                </c:pt>
                <c:pt idx="1378">
                  <c:v>0:28:66</c:v>
                </c:pt>
                <c:pt idx="1379">
                  <c:v>0:28:78</c:v>
                </c:pt>
                <c:pt idx="1380">
                  <c:v>0:28:105</c:v>
                </c:pt>
                <c:pt idx="1381">
                  <c:v>0:28:122</c:v>
                </c:pt>
                <c:pt idx="1382">
                  <c:v>0:28:145</c:v>
                </c:pt>
                <c:pt idx="1383">
                  <c:v>0:28:173</c:v>
                </c:pt>
                <c:pt idx="1384">
                  <c:v>0:28:192</c:v>
                </c:pt>
                <c:pt idx="1385">
                  <c:v>0:28:203</c:v>
                </c:pt>
                <c:pt idx="1386">
                  <c:v>0:28:214</c:v>
                </c:pt>
                <c:pt idx="1387">
                  <c:v>0:28:237</c:v>
                </c:pt>
                <c:pt idx="1388">
                  <c:v>0:28:256</c:v>
                </c:pt>
                <c:pt idx="1389">
                  <c:v>0:28:282</c:v>
                </c:pt>
                <c:pt idx="1390">
                  <c:v>0:28:303</c:v>
                </c:pt>
                <c:pt idx="1391">
                  <c:v>0:28:313</c:v>
                </c:pt>
                <c:pt idx="1392">
                  <c:v>0:28:342</c:v>
                </c:pt>
                <c:pt idx="1393">
                  <c:v>0:28:378</c:v>
                </c:pt>
                <c:pt idx="1394">
                  <c:v>0:28:404</c:v>
                </c:pt>
                <c:pt idx="1395">
                  <c:v>0:28:418</c:v>
                </c:pt>
                <c:pt idx="1396">
                  <c:v>0:28:444</c:v>
                </c:pt>
                <c:pt idx="1397">
                  <c:v>0:28:465</c:v>
                </c:pt>
                <c:pt idx="1398">
                  <c:v>0:28:480</c:v>
                </c:pt>
                <c:pt idx="1399">
                  <c:v>0:28:505</c:v>
                </c:pt>
                <c:pt idx="1400">
                  <c:v>0:28:523</c:v>
                </c:pt>
                <c:pt idx="1401">
                  <c:v>0:28:548</c:v>
                </c:pt>
                <c:pt idx="1402">
                  <c:v>0:28:576</c:v>
                </c:pt>
                <c:pt idx="1403">
                  <c:v>0:28:604</c:v>
                </c:pt>
                <c:pt idx="1404">
                  <c:v>0:28:617</c:v>
                </c:pt>
                <c:pt idx="1405">
                  <c:v>0:28:639</c:v>
                </c:pt>
                <c:pt idx="1406">
                  <c:v>0:28:658</c:v>
                </c:pt>
                <c:pt idx="1407">
                  <c:v>0:28:665</c:v>
                </c:pt>
                <c:pt idx="1408">
                  <c:v>0:28:674</c:v>
                </c:pt>
                <c:pt idx="1409">
                  <c:v>0:28:707</c:v>
                </c:pt>
                <c:pt idx="1410">
                  <c:v>0:28:733</c:v>
                </c:pt>
                <c:pt idx="1411">
                  <c:v>0:28:751</c:v>
                </c:pt>
                <c:pt idx="1412">
                  <c:v>0:28:776</c:v>
                </c:pt>
                <c:pt idx="1413">
                  <c:v>0:28:796</c:v>
                </c:pt>
                <c:pt idx="1414">
                  <c:v>0:28:810</c:v>
                </c:pt>
                <c:pt idx="1415">
                  <c:v>0:28:825</c:v>
                </c:pt>
                <c:pt idx="1416">
                  <c:v>0:28:839</c:v>
                </c:pt>
                <c:pt idx="1417">
                  <c:v>0:28:869</c:v>
                </c:pt>
                <c:pt idx="1418">
                  <c:v>0:28:883</c:v>
                </c:pt>
                <c:pt idx="1419">
                  <c:v>0:28:907</c:v>
                </c:pt>
                <c:pt idx="1420">
                  <c:v>0:28:935</c:v>
                </c:pt>
                <c:pt idx="1421">
                  <c:v>0:28:946</c:v>
                </c:pt>
                <c:pt idx="1422">
                  <c:v>0:28:967</c:v>
                </c:pt>
                <c:pt idx="1423">
                  <c:v>0:28:982</c:v>
                </c:pt>
                <c:pt idx="1424">
                  <c:v>0:29:5</c:v>
                </c:pt>
                <c:pt idx="1425">
                  <c:v>0:29:20</c:v>
                </c:pt>
                <c:pt idx="1426">
                  <c:v>0:29:41</c:v>
                </c:pt>
                <c:pt idx="1427">
                  <c:v>0:29:62</c:v>
                </c:pt>
                <c:pt idx="1428">
                  <c:v>0:29:73</c:v>
                </c:pt>
                <c:pt idx="1429">
                  <c:v>0:29:99</c:v>
                </c:pt>
                <c:pt idx="1430">
                  <c:v>0:29:112</c:v>
                </c:pt>
                <c:pt idx="1431">
                  <c:v>0:29:135</c:v>
                </c:pt>
                <c:pt idx="1432">
                  <c:v>0:29:143</c:v>
                </c:pt>
                <c:pt idx="1433">
                  <c:v>0:29:166</c:v>
                </c:pt>
                <c:pt idx="1434">
                  <c:v>0:29:181</c:v>
                </c:pt>
                <c:pt idx="1435">
                  <c:v>0:29:203</c:v>
                </c:pt>
                <c:pt idx="1436">
                  <c:v>0:29:219</c:v>
                </c:pt>
                <c:pt idx="1437">
                  <c:v>0:29:240</c:v>
                </c:pt>
                <c:pt idx="1438">
                  <c:v>0:29:261</c:v>
                </c:pt>
                <c:pt idx="1439">
                  <c:v>0:29:272</c:v>
                </c:pt>
                <c:pt idx="1440">
                  <c:v>0:29:279</c:v>
                </c:pt>
                <c:pt idx="1441">
                  <c:v>0:29:305</c:v>
                </c:pt>
                <c:pt idx="1442">
                  <c:v>0:29:321</c:v>
                </c:pt>
                <c:pt idx="1443">
                  <c:v>0:29:347</c:v>
                </c:pt>
                <c:pt idx="1444">
                  <c:v>0:29:375</c:v>
                </c:pt>
                <c:pt idx="1445">
                  <c:v>0:29:402</c:v>
                </c:pt>
                <c:pt idx="1446">
                  <c:v>0:29:416</c:v>
                </c:pt>
                <c:pt idx="1447">
                  <c:v>0:29:437</c:v>
                </c:pt>
                <c:pt idx="1448">
                  <c:v>0:29:446</c:v>
                </c:pt>
                <c:pt idx="1449">
                  <c:v>0:29:462</c:v>
                </c:pt>
                <c:pt idx="1450">
                  <c:v>0:29:469</c:v>
                </c:pt>
                <c:pt idx="1451">
                  <c:v>0:29:476</c:v>
                </c:pt>
                <c:pt idx="1452">
                  <c:v>0:29:502</c:v>
                </c:pt>
                <c:pt idx="1453">
                  <c:v>0:29:515</c:v>
                </c:pt>
                <c:pt idx="1454">
                  <c:v>0:29:544</c:v>
                </c:pt>
                <c:pt idx="1455">
                  <c:v>0:29:576</c:v>
                </c:pt>
                <c:pt idx="1456">
                  <c:v>0:29:601</c:v>
                </c:pt>
                <c:pt idx="1457">
                  <c:v>0:29:615</c:v>
                </c:pt>
                <c:pt idx="1458">
                  <c:v>0:29:637</c:v>
                </c:pt>
                <c:pt idx="1459">
                  <c:v>0:29:651</c:v>
                </c:pt>
                <c:pt idx="1460">
                  <c:v>0:29:665</c:v>
                </c:pt>
                <c:pt idx="1461">
                  <c:v>0:29:673</c:v>
                </c:pt>
                <c:pt idx="1462">
                  <c:v>0:29:696</c:v>
                </c:pt>
                <c:pt idx="1463">
                  <c:v>0:29:706</c:v>
                </c:pt>
                <c:pt idx="1464">
                  <c:v>0:29:730</c:v>
                </c:pt>
                <c:pt idx="1465">
                  <c:v>0:29:743</c:v>
                </c:pt>
                <c:pt idx="1466">
                  <c:v>0:29:768</c:v>
                </c:pt>
                <c:pt idx="1467">
                  <c:v>0:29:783</c:v>
                </c:pt>
                <c:pt idx="1468">
                  <c:v>0:29:807</c:v>
                </c:pt>
                <c:pt idx="1469">
                  <c:v>0:29:824</c:v>
                </c:pt>
                <c:pt idx="1470">
                  <c:v>0:29:836</c:v>
                </c:pt>
                <c:pt idx="1471">
                  <c:v>0:29:845</c:v>
                </c:pt>
                <c:pt idx="1472">
                  <c:v>0:29:873</c:v>
                </c:pt>
                <c:pt idx="1473">
                  <c:v>0:29:898</c:v>
                </c:pt>
                <c:pt idx="1474">
                  <c:v>0:29:914</c:v>
                </c:pt>
                <c:pt idx="1475">
                  <c:v>0:29:941</c:v>
                </c:pt>
                <c:pt idx="1476">
                  <c:v>0:29:967</c:v>
                </c:pt>
                <c:pt idx="1477">
                  <c:v>0:29:980</c:v>
                </c:pt>
                <c:pt idx="1478">
                  <c:v>0:30:8</c:v>
                </c:pt>
                <c:pt idx="1479">
                  <c:v>0:30:30</c:v>
                </c:pt>
                <c:pt idx="1480">
                  <c:v>0:30:42</c:v>
                </c:pt>
                <c:pt idx="1481">
                  <c:v>0:30:74</c:v>
                </c:pt>
                <c:pt idx="1482">
                  <c:v>0:30:105</c:v>
                </c:pt>
                <c:pt idx="1483">
                  <c:v>0:30:120</c:v>
                </c:pt>
                <c:pt idx="1484">
                  <c:v>0:30:150</c:v>
                </c:pt>
                <c:pt idx="1485">
                  <c:v>0:30:183</c:v>
                </c:pt>
                <c:pt idx="1486">
                  <c:v>0:30:210</c:v>
                </c:pt>
                <c:pt idx="1487">
                  <c:v>0:30:233</c:v>
                </c:pt>
                <c:pt idx="1488">
                  <c:v>0:30:246</c:v>
                </c:pt>
                <c:pt idx="1489">
                  <c:v>0:30:279</c:v>
                </c:pt>
                <c:pt idx="1490">
                  <c:v>0:30:313</c:v>
                </c:pt>
                <c:pt idx="1491">
                  <c:v>0:30:345</c:v>
                </c:pt>
                <c:pt idx="1492">
                  <c:v>0:30:378</c:v>
                </c:pt>
                <c:pt idx="1493">
                  <c:v>0:30:402</c:v>
                </c:pt>
                <c:pt idx="1494">
                  <c:v>0:30:415</c:v>
                </c:pt>
                <c:pt idx="1495">
                  <c:v>0:30:433</c:v>
                </c:pt>
                <c:pt idx="1496">
                  <c:v>0:30:443</c:v>
                </c:pt>
                <c:pt idx="1497">
                  <c:v>0:30:472</c:v>
                </c:pt>
                <c:pt idx="1498">
                  <c:v>0:30:486</c:v>
                </c:pt>
                <c:pt idx="1499">
                  <c:v>0:30:508</c:v>
                </c:pt>
                <c:pt idx="1500">
                  <c:v>0:30:535</c:v>
                </c:pt>
                <c:pt idx="1501">
                  <c:v>0:30:552</c:v>
                </c:pt>
                <c:pt idx="1502">
                  <c:v>0:30:574</c:v>
                </c:pt>
                <c:pt idx="1503">
                  <c:v>0:30:598</c:v>
                </c:pt>
                <c:pt idx="1504">
                  <c:v>0:30:608</c:v>
                </c:pt>
                <c:pt idx="1505">
                  <c:v>0:30:636</c:v>
                </c:pt>
                <c:pt idx="1506">
                  <c:v>0:30:651</c:v>
                </c:pt>
                <c:pt idx="1507">
                  <c:v>0:30:677</c:v>
                </c:pt>
                <c:pt idx="1508">
                  <c:v>0:30:704</c:v>
                </c:pt>
                <c:pt idx="1509">
                  <c:v>0:30:716</c:v>
                </c:pt>
                <c:pt idx="1510">
                  <c:v>0:30:741</c:v>
                </c:pt>
                <c:pt idx="1511">
                  <c:v>0:30:767</c:v>
                </c:pt>
                <c:pt idx="1512">
                  <c:v>0:30:780</c:v>
                </c:pt>
                <c:pt idx="1513">
                  <c:v>0:30:805</c:v>
                </c:pt>
                <c:pt idx="1514">
                  <c:v>0:30:820</c:v>
                </c:pt>
                <c:pt idx="1515">
                  <c:v>0:30:842</c:v>
                </c:pt>
                <c:pt idx="1516">
                  <c:v>0:30:861</c:v>
                </c:pt>
                <c:pt idx="1517">
                  <c:v>0:30:872</c:v>
                </c:pt>
                <c:pt idx="1518">
                  <c:v>0:30:880</c:v>
                </c:pt>
                <c:pt idx="1519">
                  <c:v>0:30:910</c:v>
                </c:pt>
                <c:pt idx="1520">
                  <c:v>0:30:938</c:v>
                </c:pt>
                <c:pt idx="1521">
                  <c:v>0:30:953</c:v>
                </c:pt>
                <c:pt idx="1522">
                  <c:v>0:30:975</c:v>
                </c:pt>
                <c:pt idx="1523">
                  <c:v>0:30:995</c:v>
                </c:pt>
                <c:pt idx="1524">
                  <c:v>0:31:5</c:v>
                </c:pt>
                <c:pt idx="1525">
                  <c:v>0:31:13</c:v>
                </c:pt>
                <c:pt idx="1526">
                  <c:v>0:31:43</c:v>
                </c:pt>
                <c:pt idx="1527">
                  <c:v>0:31:73</c:v>
                </c:pt>
                <c:pt idx="1528">
                  <c:v>0:31:97</c:v>
                </c:pt>
                <c:pt idx="1529">
                  <c:v>0:31:111</c:v>
                </c:pt>
                <c:pt idx="1530">
                  <c:v>0:31:134</c:v>
                </c:pt>
                <c:pt idx="1531">
                  <c:v>0:31:152</c:v>
                </c:pt>
                <c:pt idx="1532">
                  <c:v>0:31:178</c:v>
                </c:pt>
                <c:pt idx="1533">
                  <c:v>0:31:208</c:v>
                </c:pt>
                <c:pt idx="1534">
                  <c:v>0:31:229</c:v>
                </c:pt>
              </c:strCache>
            </c:strRef>
          </c:cat>
          <c:val>
            <c:numRef>
              <c:f>Marker2!$I$3:$I$1537</c:f>
              <c:numCache>
                <c:formatCode>General</c:formatCode>
                <c:ptCount val="15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</c:numCache>
            </c:numRef>
          </c:val>
          <c:smooth val="0"/>
        </c:ser>
        <c:ser>
          <c:idx val="4"/>
          <c:order val="3"/>
          <c:tx>
            <c:v>Marker3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CameraData!$A$3:$A$1537</c:f>
              <c:strCache>
                <c:ptCount val="1535"/>
                <c:pt idx="0">
                  <c:v>0:0:0</c:v>
                </c:pt>
                <c:pt idx="1">
                  <c:v>0:0:22</c:v>
                </c:pt>
                <c:pt idx="2">
                  <c:v>0:0:72</c:v>
                </c:pt>
                <c:pt idx="3">
                  <c:v>0:0:98</c:v>
                </c:pt>
                <c:pt idx="4">
                  <c:v>0:0:122</c:v>
                </c:pt>
                <c:pt idx="5">
                  <c:v>0:0:147</c:v>
                </c:pt>
                <c:pt idx="6">
                  <c:v>0:0:160</c:v>
                </c:pt>
                <c:pt idx="7">
                  <c:v>0:0:175</c:v>
                </c:pt>
                <c:pt idx="8">
                  <c:v>0:0:199</c:v>
                </c:pt>
                <c:pt idx="9">
                  <c:v>0:0:210</c:v>
                </c:pt>
                <c:pt idx="10">
                  <c:v>0:0:231</c:v>
                </c:pt>
                <c:pt idx="11">
                  <c:v>0:0:243</c:v>
                </c:pt>
                <c:pt idx="12">
                  <c:v>0:0:269</c:v>
                </c:pt>
                <c:pt idx="13">
                  <c:v>0:0:287</c:v>
                </c:pt>
                <c:pt idx="14">
                  <c:v>0:0:306</c:v>
                </c:pt>
                <c:pt idx="15">
                  <c:v>0:0:322</c:v>
                </c:pt>
                <c:pt idx="16">
                  <c:v>0:0:334</c:v>
                </c:pt>
                <c:pt idx="17">
                  <c:v>0:0:345</c:v>
                </c:pt>
                <c:pt idx="18">
                  <c:v>0:0:373</c:v>
                </c:pt>
                <c:pt idx="19">
                  <c:v>0:0:405</c:v>
                </c:pt>
                <c:pt idx="20">
                  <c:v>0:0:421</c:v>
                </c:pt>
                <c:pt idx="21">
                  <c:v>0:0:446</c:v>
                </c:pt>
                <c:pt idx="22">
                  <c:v>0:0:468</c:v>
                </c:pt>
                <c:pt idx="23">
                  <c:v>0:0:479</c:v>
                </c:pt>
                <c:pt idx="24">
                  <c:v>0:0:501</c:v>
                </c:pt>
                <c:pt idx="25">
                  <c:v>0:0:509</c:v>
                </c:pt>
                <c:pt idx="26">
                  <c:v>0:0:529</c:v>
                </c:pt>
                <c:pt idx="27">
                  <c:v>0:0:542</c:v>
                </c:pt>
                <c:pt idx="28">
                  <c:v>0:0:567</c:v>
                </c:pt>
                <c:pt idx="29">
                  <c:v>0:0:576</c:v>
                </c:pt>
                <c:pt idx="30">
                  <c:v>0:0:597</c:v>
                </c:pt>
                <c:pt idx="31">
                  <c:v>0:0:611</c:v>
                </c:pt>
                <c:pt idx="32">
                  <c:v>0:0:634</c:v>
                </c:pt>
                <c:pt idx="33">
                  <c:v>0:0:647</c:v>
                </c:pt>
                <c:pt idx="34">
                  <c:v>0:0:670</c:v>
                </c:pt>
                <c:pt idx="35">
                  <c:v>0:0:680</c:v>
                </c:pt>
                <c:pt idx="36">
                  <c:v>0:0:699</c:v>
                </c:pt>
                <c:pt idx="37">
                  <c:v>0:0:707</c:v>
                </c:pt>
                <c:pt idx="38">
                  <c:v>0:0:722</c:v>
                </c:pt>
                <c:pt idx="39">
                  <c:v>0:0:729</c:v>
                </c:pt>
                <c:pt idx="40">
                  <c:v>0:0:736</c:v>
                </c:pt>
                <c:pt idx="41">
                  <c:v>0:0:742</c:v>
                </c:pt>
                <c:pt idx="42">
                  <c:v>0:0:770</c:v>
                </c:pt>
                <c:pt idx="43">
                  <c:v>0:0:786</c:v>
                </c:pt>
                <c:pt idx="44">
                  <c:v>0:0:809</c:v>
                </c:pt>
                <c:pt idx="45">
                  <c:v>0:0:836</c:v>
                </c:pt>
                <c:pt idx="46">
                  <c:v>0:0:848</c:v>
                </c:pt>
                <c:pt idx="47">
                  <c:v>0:0:868</c:v>
                </c:pt>
                <c:pt idx="48">
                  <c:v>0:0:885</c:v>
                </c:pt>
                <c:pt idx="49">
                  <c:v>0:0:906</c:v>
                </c:pt>
                <c:pt idx="50">
                  <c:v>0:0:924</c:v>
                </c:pt>
                <c:pt idx="51">
                  <c:v>0:0:935</c:v>
                </c:pt>
                <c:pt idx="52">
                  <c:v>0:0:942</c:v>
                </c:pt>
                <c:pt idx="53">
                  <c:v>0:0:970</c:v>
                </c:pt>
                <c:pt idx="54">
                  <c:v>0:0:987</c:v>
                </c:pt>
                <c:pt idx="55">
                  <c:v>0:1:14</c:v>
                </c:pt>
                <c:pt idx="56">
                  <c:v>0:1:44</c:v>
                </c:pt>
                <c:pt idx="57">
                  <c:v>0:1:69</c:v>
                </c:pt>
                <c:pt idx="58">
                  <c:v>0:1:82</c:v>
                </c:pt>
                <c:pt idx="59">
                  <c:v>0:1:104</c:v>
                </c:pt>
                <c:pt idx="60">
                  <c:v>0:1:120</c:v>
                </c:pt>
                <c:pt idx="61">
                  <c:v>0:1:142</c:v>
                </c:pt>
                <c:pt idx="62">
                  <c:v>0:1:160</c:v>
                </c:pt>
                <c:pt idx="63">
                  <c:v>0:1:169</c:v>
                </c:pt>
                <c:pt idx="64">
                  <c:v>0:1:177</c:v>
                </c:pt>
                <c:pt idx="65">
                  <c:v>0:1:203</c:v>
                </c:pt>
                <c:pt idx="66">
                  <c:v>0:1:221</c:v>
                </c:pt>
                <c:pt idx="67">
                  <c:v>0:1:248</c:v>
                </c:pt>
                <c:pt idx="68">
                  <c:v>0:1:274</c:v>
                </c:pt>
                <c:pt idx="69">
                  <c:v>0:1:299</c:v>
                </c:pt>
                <c:pt idx="70">
                  <c:v>0:1:315</c:v>
                </c:pt>
                <c:pt idx="71">
                  <c:v>0:1:336</c:v>
                </c:pt>
                <c:pt idx="72">
                  <c:v>0:1:351</c:v>
                </c:pt>
                <c:pt idx="73">
                  <c:v>0:1:365</c:v>
                </c:pt>
                <c:pt idx="74">
                  <c:v>0:1:376</c:v>
                </c:pt>
                <c:pt idx="75">
                  <c:v>0:1:400</c:v>
                </c:pt>
                <c:pt idx="76">
                  <c:v>0:1:412</c:v>
                </c:pt>
                <c:pt idx="77">
                  <c:v>0:1:435</c:v>
                </c:pt>
                <c:pt idx="78">
                  <c:v>0:1:448</c:v>
                </c:pt>
                <c:pt idx="79">
                  <c:v>0:1:474</c:v>
                </c:pt>
                <c:pt idx="80">
                  <c:v>0:1:505</c:v>
                </c:pt>
                <c:pt idx="81">
                  <c:v>0:1:519</c:v>
                </c:pt>
                <c:pt idx="82">
                  <c:v>0:1:541</c:v>
                </c:pt>
                <c:pt idx="83">
                  <c:v>0:1:559</c:v>
                </c:pt>
                <c:pt idx="84">
                  <c:v>0:1:571</c:v>
                </c:pt>
                <c:pt idx="85">
                  <c:v>0:1:578</c:v>
                </c:pt>
                <c:pt idx="86">
                  <c:v>0:1:602</c:v>
                </c:pt>
                <c:pt idx="87">
                  <c:v>0:1:614</c:v>
                </c:pt>
                <c:pt idx="88">
                  <c:v>0:1:640</c:v>
                </c:pt>
                <c:pt idx="89">
                  <c:v>0:1:666</c:v>
                </c:pt>
                <c:pt idx="90">
                  <c:v>0:1:679</c:v>
                </c:pt>
                <c:pt idx="91">
                  <c:v>0:1:700</c:v>
                </c:pt>
                <c:pt idx="92">
                  <c:v>0:1:715</c:v>
                </c:pt>
                <c:pt idx="93">
                  <c:v>0:1:739</c:v>
                </c:pt>
                <c:pt idx="94">
                  <c:v>0:1:764</c:v>
                </c:pt>
                <c:pt idx="95">
                  <c:v>0:1:776</c:v>
                </c:pt>
                <c:pt idx="96">
                  <c:v>0:1:803</c:v>
                </c:pt>
                <c:pt idx="97">
                  <c:v>0:1:817</c:v>
                </c:pt>
                <c:pt idx="98">
                  <c:v>0:1:843</c:v>
                </c:pt>
                <c:pt idx="99">
                  <c:v>0:1:868</c:v>
                </c:pt>
                <c:pt idx="100">
                  <c:v>0:1:883</c:v>
                </c:pt>
                <c:pt idx="101">
                  <c:v>0:1:912</c:v>
                </c:pt>
                <c:pt idx="102">
                  <c:v>0:1:942</c:v>
                </c:pt>
                <c:pt idx="103">
                  <c:v>0:1:966</c:v>
                </c:pt>
                <c:pt idx="104">
                  <c:v>0:1:981</c:v>
                </c:pt>
                <c:pt idx="105">
                  <c:v>0:2:5</c:v>
                </c:pt>
                <c:pt idx="106">
                  <c:v>0:2:16</c:v>
                </c:pt>
                <c:pt idx="107">
                  <c:v>0:2:41</c:v>
                </c:pt>
                <c:pt idx="108">
                  <c:v>0:2:67</c:v>
                </c:pt>
                <c:pt idx="109">
                  <c:v>0:2:82</c:v>
                </c:pt>
                <c:pt idx="110">
                  <c:v>0:2:103</c:v>
                </c:pt>
                <c:pt idx="111">
                  <c:v>0:2:121</c:v>
                </c:pt>
                <c:pt idx="112">
                  <c:v>0:2:145</c:v>
                </c:pt>
                <c:pt idx="113">
                  <c:v>0:2:163</c:v>
                </c:pt>
                <c:pt idx="114">
                  <c:v>0:2:176</c:v>
                </c:pt>
                <c:pt idx="115">
                  <c:v>0:2:196</c:v>
                </c:pt>
                <c:pt idx="116">
                  <c:v>0:2:215</c:v>
                </c:pt>
                <c:pt idx="117">
                  <c:v>0:2:243</c:v>
                </c:pt>
                <c:pt idx="118">
                  <c:v>0:2:268</c:v>
                </c:pt>
                <c:pt idx="119">
                  <c:v>0:2:287</c:v>
                </c:pt>
                <c:pt idx="120">
                  <c:v>0:2:308</c:v>
                </c:pt>
                <c:pt idx="121">
                  <c:v>0:2:329</c:v>
                </c:pt>
                <c:pt idx="122">
                  <c:v>0:2:340</c:v>
                </c:pt>
                <c:pt idx="123">
                  <c:v>0:2:364</c:v>
                </c:pt>
                <c:pt idx="124">
                  <c:v>0:2:381</c:v>
                </c:pt>
                <c:pt idx="125">
                  <c:v>0:2:406</c:v>
                </c:pt>
                <c:pt idx="126">
                  <c:v>0:2:428</c:v>
                </c:pt>
                <c:pt idx="127">
                  <c:v>0:2:443</c:v>
                </c:pt>
                <c:pt idx="128">
                  <c:v>0:2:478</c:v>
                </c:pt>
                <c:pt idx="129">
                  <c:v>0:2:502</c:v>
                </c:pt>
                <c:pt idx="130">
                  <c:v>0:2:526</c:v>
                </c:pt>
                <c:pt idx="131">
                  <c:v>0:2:549</c:v>
                </c:pt>
                <c:pt idx="132">
                  <c:v>0:2:572</c:v>
                </c:pt>
                <c:pt idx="133">
                  <c:v>0:2:582</c:v>
                </c:pt>
                <c:pt idx="134">
                  <c:v>0:2:606</c:v>
                </c:pt>
                <c:pt idx="135">
                  <c:v>0:2:640</c:v>
                </c:pt>
                <c:pt idx="136">
                  <c:v>0:2:668</c:v>
                </c:pt>
                <c:pt idx="137">
                  <c:v>0:2:683</c:v>
                </c:pt>
                <c:pt idx="138">
                  <c:v>0:2:715</c:v>
                </c:pt>
                <c:pt idx="139">
                  <c:v>0:2:747</c:v>
                </c:pt>
                <c:pt idx="140">
                  <c:v>0:2:767</c:v>
                </c:pt>
                <c:pt idx="141">
                  <c:v>0:2:778</c:v>
                </c:pt>
                <c:pt idx="142">
                  <c:v>0:2:810</c:v>
                </c:pt>
                <c:pt idx="143">
                  <c:v>0:2:839</c:v>
                </c:pt>
                <c:pt idx="144">
                  <c:v>0:2:864</c:v>
                </c:pt>
                <c:pt idx="145">
                  <c:v>0:2:880</c:v>
                </c:pt>
                <c:pt idx="146">
                  <c:v>0:2:901</c:v>
                </c:pt>
                <c:pt idx="147">
                  <c:v>0:2:912</c:v>
                </c:pt>
                <c:pt idx="148">
                  <c:v>0:2:928</c:v>
                </c:pt>
                <c:pt idx="149">
                  <c:v>0:2:940</c:v>
                </c:pt>
                <c:pt idx="150">
                  <c:v>0:2:966</c:v>
                </c:pt>
                <c:pt idx="151">
                  <c:v>0:2:979</c:v>
                </c:pt>
                <c:pt idx="152">
                  <c:v>0:3:5</c:v>
                </c:pt>
                <c:pt idx="153">
                  <c:v>0:3:16</c:v>
                </c:pt>
                <c:pt idx="154">
                  <c:v>0:3:41</c:v>
                </c:pt>
                <c:pt idx="155">
                  <c:v>0:3:66</c:v>
                </c:pt>
                <c:pt idx="156">
                  <c:v>0:3:79</c:v>
                </c:pt>
                <c:pt idx="157">
                  <c:v>0:3:100</c:v>
                </c:pt>
                <c:pt idx="158">
                  <c:v>0:3:108</c:v>
                </c:pt>
                <c:pt idx="159">
                  <c:v>0:3:124</c:v>
                </c:pt>
                <c:pt idx="160">
                  <c:v>0:3:134</c:v>
                </c:pt>
                <c:pt idx="161">
                  <c:v>0:3:141</c:v>
                </c:pt>
                <c:pt idx="162">
                  <c:v>0:3:169</c:v>
                </c:pt>
                <c:pt idx="163">
                  <c:v>0:3:183</c:v>
                </c:pt>
                <c:pt idx="164">
                  <c:v>0:3:208</c:v>
                </c:pt>
                <c:pt idx="165">
                  <c:v>0:3:231</c:v>
                </c:pt>
                <c:pt idx="166">
                  <c:v>0:3:247</c:v>
                </c:pt>
                <c:pt idx="167">
                  <c:v>0:3:334</c:v>
                </c:pt>
                <c:pt idx="168">
                  <c:v>0:3:383</c:v>
                </c:pt>
                <c:pt idx="169">
                  <c:v>0:3:434</c:v>
                </c:pt>
                <c:pt idx="170">
                  <c:v>0:3:471</c:v>
                </c:pt>
                <c:pt idx="171">
                  <c:v>0:3:498</c:v>
                </c:pt>
                <c:pt idx="172">
                  <c:v>0:3:527</c:v>
                </c:pt>
                <c:pt idx="173">
                  <c:v>0:3:552</c:v>
                </c:pt>
                <c:pt idx="174">
                  <c:v>0:3:579</c:v>
                </c:pt>
                <c:pt idx="175">
                  <c:v>0:3:601</c:v>
                </c:pt>
                <c:pt idx="176">
                  <c:v>0:3:615</c:v>
                </c:pt>
                <c:pt idx="177">
                  <c:v>0:3:726</c:v>
                </c:pt>
                <c:pt idx="178">
                  <c:v>0:3:770</c:v>
                </c:pt>
                <c:pt idx="179">
                  <c:v>0:3:812</c:v>
                </c:pt>
                <c:pt idx="180">
                  <c:v>0:3:854</c:v>
                </c:pt>
                <c:pt idx="181">
                  <c:v>0:3:897</c:v>
                </c:pt>
                <c:pt idx="182">
                  <c:v>0:3:944</c:v>
                </c:pt>
                <c:pt idx="183">
                  <c:v>0:3:993</c:v>
                </c:pt>
                <c:pt idx="184">
                  <c:v>0:4:36</c:v>
                </c:pt>
                <c:pt idx="185">
                  <c:v>0:4:77</c:v>
                </c:pt>
                <c:pt idx="186">
                  <c:v>0:4:173</c:v>
                </c:pt>
                <c:pt idx="187">
                  <c:v>0:4:218</c:v>
                </c:pt>
                <c:pt idx="188">
                  <c:v>0:4:261</c:v>
                </c:pt>
                <c:pt idx="189">
                  <c:v>0:4:303</c:v>
                </c:pt>
                <c:pt idx="190">
                  <c:v>0:4:347</c:v>
                </c:pt>
                <c:pt idx="191">
                  <c:v>0:4:395</c:v>
                </c:pt>
                <c:pt idx="192">
                  <c:v>0:4:444</c:v>
                </c:pt>
                <c:pt idx="193">
                  <c:v>0:4:493</c:v>
                </c:pt>
                <c:pt idx="194">
                  <c:v>0:4:532</c:v>
                </c:pt>
                <c:pt idx="195">
                  <c:v>0:4:576</c:v>
                </c:pt>
                <c:pt idx="196">
                  <c:v>0:4:603</c:v>
                </c:pt>
                <c:pt idx="197">
                  <c:v>0:4:616</c:v>
                </c:pt>
                <c:pt idx="198">
                  <c:v>0:4:637</c:v>
                </c:pt>
                <c:pt idx="199">
                  <c:v>0:4:649</c:v>
                </c:pt>
                <c:pt idx="200">
                  <c:v>0:4:675</c:v>
                </c:pt>
                <c:pt idx="201">
                  <c:v>0:4:704</c:v>
                </c:pt>
                <c:pt idx="202">
                  <c:v>0:4:716</c:v>
                </c:pt>
                <c:pt idx="203">
                  <c:v>0:4:742</c:v>
                </c:pt>
                <c:pt idx="204">
                  <c:v>0:4:766</c:v>
                </c:pt>
                <c:pt idx="205">
                  <c:v>0:4:782</c:v>
                </c:pt>
                <c:pt idx="206">
                  <c:v>0:4:801</c:v>
                </c:pt>
                <c:pt idx="207">
                  <c:v>0:4:816</c:v>
                </c:pt>
                <c:pt idx="208">
                  <c:v>0:4:835</c:v>
                </c:pt>
                <c:pt idx="209">
                  <c:v>0:4:843</c:v>
                </c:pt>
                <c:pt idx="210">
                  <c:v>0:4:865</c:v>
                </c:pt>
                <c:pt idx="211">
                  <c:v>0:4:874</c:v>
                </c:pt>
                <c:pt idx="212">
                  <c:v>0:4:898</c:v>
                </c:pt>
                <c:pt idx="213">
                  <c:v>0:4:907</c:v>
                </c:pt>
                <c:pt idx="214">
                  <c:v>0:4:929</c:v>
                </c:pt>
                <c:pt idx="215">
                  <c:v>0:4:940</c:v>
                </c:pt>
                <c:pt idx="216">
                  <c:v>0:4:968</c:v>
                </c:pt>
                <c:pt idx="217">
                  <c:v>0:4:982</c:v>
                </c:pt>
                <c:pt idx="218">
                  <c:v>0:5:5</c:v>
                </c:pt>
                <c:pt idx="219">
                  <c:v>0:5:18</c:v>
                </c:pt>
                <c:pt idx="220">
                  <c:v>0:5:40</c:v>
                </c:pt>
                <c:pt idx="221">
                  <c:v>0:5:55</c:v>
                </c:pt>
                <c:pt idx="222">
                  <c:v>0:5:64</c:v>
                </c:pt>
                <c:pt idx="223">
                  <c:v>0:5:71</c:v>
                </c:pt>
                <c:pt idx="224">
                  <c:v>0:5:79</c:v>
                </c:pt>
                <c:pt idx="225">
                  <c:v>0:5:108</c:v>
                </c:pt>
                <c:pt idx="226">
                  <c:v>0:5:136</c:v>
                </c:pt>
                <c:pt idx="227">
                  <c:v>0:5:149</c:v>
                </c:pt>
                <c:pt idx="228">
                  <c:v>0:5:181</c:v>
                </c:pt>
                <c:pt idx="229">
                  <c:v>0:5:207</c:v>
                </c:pt>
                <c:pt idx="230">
                  <c:v>0:5:228</c:v>
                </c:pt>
                <c:pt idx="231">
                  <c:v>0:5:239</c:v>
                </c:pt>
                <c:pt idx="232">
                  <c:v>0:5:266</c:v>
                </c:pt>
                <c:pt idx="233">
                  <c:v>0:5:282</c:v>
                </c:pt>
                <c:pt idx="234">
                  <c:v>0:5:304</c:v>
                </c:pt>
                <c:pt idx="235">
                  <c:v>0:5:315</c:v>
                </c:pt>
                <c:pt idx="236">
                  <c:v>0:5:339</c:v>
                </c:pt>
                <c:pt idx="237">
                  <c:v>0:5:365</c:v>
                </c:pt>
                <c:pt idx="238">
                  <c:v>0:5:384</c:v>
                </c:pt>
                <c:pt idx="239">
                  <c:v>0:5:406</c:v>
                </c:pt>
                <c:pt idx="240">
                  <c:v>0:5:425</c:v>
                </c:pt>
                <c:pt idx="241">
                  <c:v>0:5:437</c:v>
                </c:pt>
                <c:pt idx="242">
                  <c:v>0:5:444</c:v>
                </c:pt>
                <c:pt idx="243">
                  <c:v>0:5:469</c:v>
                </c:pt>
                <c:pt idx="244">
                  <c:v>0:5:485</c:v>
                </c:pt>
                <c:pt idx="245">
                  <c:v>0:5:508</c:v>
                </c:pt>
                <c:pt idx="246">
                  <c:v>0:5:533</c:v>
                </c:pt>
                <c:pt idx="247">
                  <c:v>0:5:551</c:v>
                </c:pt>
                <c:pt idx="248">
                  <c:v>0:5:575</c:v>
                </c:pt>
                <c:pt idx="249">
                  <c:v>0:5:601</c:v>
                </c:pt>
                <c:pt idx="250">
                  <c:v>0:5:617</c:v>
                </c:pt>
                <c:pt idx="251">
                  <c:v>0:5:637</c:v>
                </c:pt>
                <c:pt idx="252">
                  <c:v>0:5:649</c:v>
                </c:pt>
                <c:pt idx="253">
                  <c:v>0:5:663</c:v>
                </c:pt>
                <c:pt idx="254">
                  <c:v>0:5:671</c:v>
                </c:pt>
                <c:pt idx="255">
                  <c:v>0:5:678</c:v>
                </c:pt>
                <c:pt idx="256">
                  <c:v>0:5:703</c:v>
                </c:pt>
                <c:pt idx="257">
                  <c:v>0:5:719</c:v>
                </c:pt>
                <c:pt idx="258">
                  <c:v>0:5:743</c:v>
                </c:pt>
                <c:pt idx="259">
                  <c:v>0:5:770</c:v>
                </c:pt>
                <c:pt idx="260">
                  <c:v>0:5:785</c:v>
                </c:pt>
                <c:pt idx="261">
                  <c:v>0:5:808</c:v>
                </c:pt>
                <c:pt idx="262">
                  <c:v>0:5:828</c:v>
                </c:pt>
                <c:pt idx="263">
                  <c:v>0:5:838</c:v>
                </c:pt>
                <c:pt idx="264">
                  <c:v>0:5:846</c:v>
                </c:pt>
                <c:pt idx="265">
                  <c:v>0:5:874</c:v>
                </c:pt>
                <c:pt idx="266">
                  <c:v>0:5:906</c:v>
                </c:pt>
                <c:pt idx="267">
                  <c:v>0:5:933</c:v>
                </c:pt>
                <c:pt idx="268">
                  <c:v>0:5:950</c:v>
                </c:pt>
                <c:pt idx="269">
                  <c:v>0:5:969</c:v>
                </c:pt>
                <c:pt idx="270">
                  <c:v>0:5:989</c:v>
                </c:pt>
                <c:pt idx="271">
                  <c:v>0:6:9</c:v>
                </c:pt>
                <c:pt idx="272">
                  <c:v>0:6:26</c:v>
                </c:pt>
                <c:pt idx="273">
                  <c:v>0:6:37</c:v>
                </c:pt>
                <c:pt idx="274">
                  <c:v>0:6:45</c:v>
                </c:pt>
                <c:pt idx="275">
                  <c:v>0:6:69</c:v>
                </c:pt>
                <c:pt idx="276">
                  <c:v>0:6:83</c:v>
                </c:pt>
                <c:pt idx="277">
                  <c:v>0:6:106</c:v>
                </c:pt>
                <c:pt idx="278">
                  <c:v>0:6:130</c:v>
                </c:pt>
                <c:pt idx="279">
                  <c:v>0:6:147</c:v>
                </c:pt>
                <c:pt idx="280">
                  <c:v>0:6:169</c:v>
                </c:pt>
                <c:pt idx="281">
                  <c:v>0:6:190</c:v>
                </c:pt>
                <c:pt idx="282">
                  <c:v>0:6:213</c:v>
                </c:pt>
                <c:pt idx="283">
                  <c:v>0:6:230</c:v>
                </c:pt>
                <c:pt idx="284">
                  <c:v>0:6:241</c:v>
                </c:pt>
                <c:pt idx="285">
                  <c:v>0:6:265</c:v>
                </c:pt>
                <c:pt idx="286">
                  <c:v>0:6:279</c:v>
                </c:pt>
                <c:pt idx="287">
                  <c:v>0:6:301</c:v>
                </c:pt>
                <c:pt idx="288">
                  <c:v>0:6:316</c:v>
                </c:pt>
                <c:pt idx="289">
                  <c:v>0:6:339</c:v>
                </c:pt>
                <c:pt idx="290">
                  <c:v>0:6:363</c:v>
                </c:pt>
                <c:pt idx="291">
                  <c:v>0:6:379</c:v>
                </c:pt>
                <c:pt idx="292">
                  <c:v>0:6:402</c:v>
                </c:pt>
                <c:pt idx="293">
                  <c:v>0:6:410</c:v>
                </c:pt>
                <c:pt idx="294">
                  <c:v>0:6:423</c:v>
                </c:pt>
                <c:pt idx="295">
                  <c:v>0:6:433</c:v>
                </c:pt>
                <c:pt idx="296">
                  <c:v>0:6:440</c:v>
                </c:pt>
                <c:pt idx="297">
                  <c:v>0:6:470</c:v>
                </c:pt>
                <c:pt idx="298">
                  <c:v>0:6:484</c:v>
                </c:pt>
                <c:pt idx="299">
                  <c:v>0:6:510</c:v>
                </c:pt>
                <c:pt idx="300">
                  <c:v>0:6:535</c:v>
                </c:pt>
                <c:pt idx="301">
                  <c:v>0:6:551</c:v>
                </c:pt>
                <c:pt idx="302">
                  <c:v>0:6:572</c:v>
                </c:pt>
                <c:pt idx="303">
                  <c:v>0:6:590</c:v>
                </c:pt>
                <c:pt idx="304">
                  <c:v>0:6:612</c:v>
                </c:pt>
                <c:pt idx="305">
                  <c:v>0:6:635</c:v>
                </c:pt>
                <c:pt idx="306">
                  <c:v>0:6:645</c:v>
                </c:pt>
                <c:pt idx="307">
                  <c:v>0:6:671</c:v>
                </c:pt>
                <c:pt idx="308">
                  <c:v>0:6:685</c:v>
                </c:pt>
                <c:pt idx="309">
                  <c:v>0:6:709</c:v>
                </c:pt>
                <c:pt idx="310">
                  <c:v>0:6:733</c:v>
                </c:pt>
                <c:pt idx="311">
                  <c:v>0:6:748</c:v>
                </c:pt>
                <c:pt idx="312">
                  <c:v>0:6:770</c:v>
                </c:pt>
                <c:pt idx="313">
                  <c:v>0:6:786</c:v>
                </c:pt>
                <c:pt idx="314">
                  <c:v>0:6:808</c:v>
                </c:pt>
                <c:pt idx="315">
                  <c:v>0:6:826</c:v>
                </c:pt>
                <c:pt idx="316">
                  <c:v>0:6:837</c:v>
                </c:pt>
                <c:pt idx="317">
                  <c:v>0:6:844</c:v>
                </c:pt>
                <c:pt idx="318">
                  <c:v>0:6:873</c:v>
                </c:pt>
                <c:pt idx="319">
                  <c:v>0:6:898</c:v>
                </c:pt>
                <c:pt idx="320">
                  <c:v>0:6:906</c:v>
                </c:pt>
                <c:pt idx="321">
                  <c:v>0:6:930</c:v>
                </c:pt>
                <c:pt idx="322">
                  <c:v>0:6:944</c:v>
                </c:pt>
                <c:pt idx="323">
                  <c:v>0:6:965</c:v>
                </c:pt>
                <c:pt idx="324">
                  <c:v>0:6:981</c:v>
                </c:pt>
                <c:pt idx="325">
                  <c:v>0:7:3</c:v>
                </c:pt>
                <c:pt idx="326">
                  <c:v>0:7:17</c:v>
                </c:pt>
                <c:pt idx="327">
                  <c:v>0:7:42</c:v>
                </c:pt>
                <c:pt idx="328">
                  <c:v>0:7:58</c:v>
                </c:pt>
                <c:pt idx="329">
                  <c:v>0:7:66</c:v>
                </c:pt>
                <c:pt idx="330">
                  <c:v>0:7:73</c:v>
                </c:pt>
                <c:pt idx="331">
                  <c:v>0:7:97</c:v>
                </c:pt>
                <c:pt idx="332">
                  <c:v>0:7:112</c:v>
                </c:pt>
                <c:pt idx="333">
                  <c:v>0:7:139</c:v>
                </c:pt>
                <c:pt idx="334">
                  <c:v>0:7:169</c:v>
                </c:pt>
                <c:pt idx="335">
                  <c:v>0:7:187</c:v>
                </c:pt>
                <c:pt idx="336">
                  <c:v>0:7:213</c:v>
                </c:pt>
                <c:pt idx="337">
                  <c:v>0:7:241</c:v>
                </c:pt>
                <c:pt idx="338">
                  <c:v>0:7:260</c:v>
                </c:pt>
                <c:pt idx="339">
                  <c:v>0:7:266</c:v>
                </c:pt>
                <c:pt idx="340">
                  <c:v>0:7:276</c:v>
                </c:pt>
                <c:pt idx="341">
                  <c:v>0:7:301</c:v>
                </c:pt>
                <c:pt idx="342">
                  <c:v>0:7:313</c:v>
                </c:pt>
                <c:pt idx="343">
                  <c:v>0:7:338</c:v>
                </c:pt>
                <c:pt idx="344">
                  <c:v>0:7:349</c:v>
                </c:pt>
                <c:pt idx="345">
                  <c:v>0:7:372</c:v>
                </c:pt>
                <c:pt idx="346">
                  <c:v>0:7:389</c:v>
                </c:pt>
                <c:pt idx="347">
                  <c:v>0:7:409</c:v>
                </c:pt>
                <c:pt idx="348">
                  <c:v>0:7:427</c:v>
                </c:pt>
                <c:pt idx="349">
                  <c:v>0:7:438</c:v>
                </c:pt>
                <c:pt idx="350">
                  <c:v>0:7:446</c:v>
                </c:pt>
                <c:pt idx="351">
                  <c:v>0:7:472</c:v>
                </c:pt>
                <c:pt idx="352">
                  <c:v>0:7:483</c:v>
                </c:pt>
                <c:pt idx="353">
                  <c:v>0:7:515</c:v>
                </c:pt>
                <c:pt idx="354">
                  <c:v>0:7:545</c:v>
                </c:pt>
                <c:pt idx="355">
                  <c:v>0:7:575</c:v>
                </c:pt>
                <c:pt idx="356">
                  <c:v>0:7:597</c:v>
                </c:pt>
                <c:pt idx="357">
                  <c:v>0:7:610</c:v>
                </c:pt>
                <c:pt idx="358">
                  <c:v>0:7:634</c:v>
                </c:pt>
                <c:pt idx="359">
                  <c:v>0:7:649</c:v>
                </c:pt>
                <c:pt idx="360">
                  <c:v>0:7:671</c:v>
                </c:pt>
                <c:pt idx="361">
                  <c:v>0:7:684</c:v>
                </c:pt>
                <c:pt idx="362">
                  <c:v>0:7:708</c:v>
                </c:pt>
                <c:pt idx="363">
                  <c:v>0:7:736</c:v>
                </c:pt>
                <c:pt idx="364">
                  <c:v>0:7:754</c:v>
                </c:pt>
                <c:pt idx="365">
                  <c:v>0:7:778</c:v>
                </c:pt>
                <c:pt idx="366">
                  <c:v>0:7:804</c:v>
                </c:pt>
                <c:pt idx="367">
                  <c:v>0:7:818</c:v>
                </c:pt>
                <c:pt idx="368">
                  <c:v>0:7:843</c:v>
                </c:pt>
                <c:pt idx="369">
                  <c:v>0:7:863</c:v>
                </c:pt>
                <c:pt idx="370">
                  <c:v>0:7:873</c:v>
                </c:pt>
                <c:pt idx="371">
                  <c:v>0:7:899</c:v>
                </c:pt>
                <c:pt idx="372">
                  <c:v>0:7:905</c:v>
                </c:pt>
                <c:pt idx="373">
                  <c:v>0:7:917</c:v>
                </c:pt>
                <c:pt idx="374">
                  <c:v>0:7:943</c:v>
                </c:pt>
                <c:pt idx="375">
                  <c:v>0:7:965</c:v>
                </c:pt>
                <c:pt idx="376">
                  <c:v>0:7:979</c:v>
                </c:pt>
                <c:pt idx="377">
                  <c:v>0:8:6</c:v>
                </c:pt>
                <c:pt idx="378">
                  <c:v>0:8:25</c:v>
                </c:pt>
                <c:pt idx="379">
                  <c:v>0:8:35</c:v>
                </c:pt>
                <c:pt idx="380">
                  <c:v>0:8:42</c:v>
                </c:pt>
                <c:pt idx="381">
                  <c:v>0:8:69</c:v>
                </c:pt>
                <c:pt idx="382">
                  <c:v>0:8:80</c:v>
                </c:pt>
                <c:pt idx="383">
                  <c:v>0:8:111</c:v>
                </c:pt>
                <c:pt idx="384">
                  <c:v>0:8:142</c:v>
                </c:pt>
                <c:pt idx="385">
                  <c:v>0:8:169</c:v>
                </c:pt>
                <c:pt idx="386">
                  <c:v>0:8:184</c:v>
                </c:pt>
                <c:pt idx="387">
                  <c:v>0:8:207</c:v>
                </c:pt>
                <c:pt idx="388">
                  <c:v>0:8:227</c:v>
                </c:pt>
                <c:pt idx="389">
                  <c:v>0:8:237</c:v>
                </c:pt>
                <c:pt idx="390">
                  <c:v>0:8:244</c:v>
                </c:pt>
                <c:pt idx="391">
                  <c:v>0:8:268</c:v>
                </c:pt>
                <c:pt idx="392">
                  <c:v>0:8:282</c:v>
                </c:pt>
                <c:pt idx="393">
                  <c:v>0:8:309</c:v>
                </c:pt>
                <c:pt idx="394">
                  <c:v>0:8:336</c:v>
                </c:pt>
                <c:pt idx="395">
                  <c:v>0:8:349</c:v>
                </c:pt>
                <c:pt idx="396">
                  <c:v>0:8:374</c:v>
                </c:pt>
                <c:pt idx="397">
                  <c:v>0:8:393</c:v>
                </c:pt>
                <c:pt idx="398">
                  <c:v>0:8:404</c:v>
                </c:pt>
                <c:pt idx="399">
                  <c:v>0:8:412</c:v>
                </c:pt>
                <c:pt idx="400">
                  <c:v>0:8:440</c:v>
                </c:pt>
                <c:pt idx="401">
                  <c:v>0:8:469</c:v>
                </c:pt>
                <c:pt idx="402">
                  <c:v>0:8:483</c:v>
                </c:pt>
                <c:pt idx="403">
                  <c:v>0:8:509</c:v>
                </c:pt>
                <c:pt idx="404">
                  <c:v>0:8:537</c:v>
                </c:pt>
                <c:pt idx="405">
                  <c:v>0:8:554</c:v>
                </c:pt>
                <c:pt idx="406">
                  <c:v>0:8:581</c:v>
                </c:pt>
                <c:pt idx="407">
                  <c:v>0:8:610</c:v>
                </c:pt>
                <c:pt idx="408">
                  <c:v>0:8:630</c:v>
                </c:pt>
                <c:pt idx="409">
                  <c:v>0:8:644</c:v>
                </c:pt>
                <c:pt idx="410">
                  <c:v>0:8:674</c:v>
                </c:pt>
                <c:pt idx="411">
                  <c:v>0:8:701</c:v>
                </c:pt>
                <c:pt idx="412">
                  <c:v>0:8:715</c:v>
                </c:pt>
                <c:pt idx="413">
                  <c:v>0:8:735</c:v>
                </c:pt>
                <c:pt idx="414">
                  <c:v>0:8:752</c:v>
                </c:pt>
                <c:pt idx="415">
                  <c:v>0:8:773</c:v>
                </c:pt>
                <c:pt idx="416">
                  <c:v>0:8:796</c:v>
                </c:pt>
                <c:pt idx="417">
                  <c:v>0:8:810</c:v>
                </c:pt>
                <c:pt idx="418">
                  <c:v>0:8:847</c:v>
                </c:pt>
                <c:pt idx="419">
                  <c:v>0:8:875</c:v>
                </c:pt>
                <c:pt idx="420">
                  <c:v>0:8:904</c:v>
                </c:pt>
                <c:pt idx="421">
                  <c:v>0:8:916</c:v>
                </c:pt>
                <c:pt idx="422">
                  <c:v>0:8:940</c:v>
                </c:pt>
                <c:pt idx="423">
                  <c:v>0:8:966</c:v>
                </c:pt>
                <c:pt idx="424">
                  <c:v>0:8:978</c:v>
                </c:pt>
                <c:pt idx="425">
                  <c:v>0:8:992</c:v>
                </c:pt>
                <c:pt idx="426">
                  <c:v>0:9:2</c:v>
                </c:pt>
                <c:pt idx="427">
                  <c:v>0:9:10</c:v>
                </c:pt>
                <c:pt idx="428">
                  <c:v>0:9:38</c:v>
                </c:pt>
                <c:pt idx="429">
                  <c:v>0:9:50</c:v>
                </c:pt>
                <c:pt idx="430">
                  <c:v>0:9:78</c:v>
                </c:pt>
                <c:pt idx="431">
                  <c:v>0:9:104</c:v>
                </c:pt>
                <c:pt idx="432">
                  <c:v>0:9:112</c:v>
                </c:pt>
                <c:pt idx="433">
                  <c:v>0:9:135</c:v>
                </c:pt>
                <c:pt idx="434">
                  <c:v>0:9:150</c:v>
                </c:pt>
                <c:pt idx="435">
                  <c:v>0:9:176</c:v>
                </c:pt>
                <c:pt idx="436">
                  <c:v>0:9:197</c:v>
                </c:pt>
                <c:pt idx="437">
                  <c:v>0:9:211</c:v>
                </c:pt>
                <c:pt idx="438">
                  <c:v>0:9:244</c:v>
                </c:pt>
                <c:pt idx="439">
                  <c:v>0:9:278</c:v>
                </c:pt>
                <c:pt idx="440">
                  <c:v>0:9:315</c:v>
                </c:pt>
                <c:pt idx="441">
                  <c:v>0:9:341</c:v>
                </c:pt>
                <c:pt idx="442">
                  <c:v>0:9:365</c:v>
                </c:pt>
                <c:pt idx="443">
                  <c:v>0:9:379</c:v>
                </c:pt>
                <c:pt idx="444">
                  <c:v>0:9:412</c:v>
                </c:pt>
                <c:pt idx="445">
                  <c:v>0:9:439</c:v>
                </c:pt>
                <c:pt idx="446">
                  <c:v>0:9:475</c:v>
                </c:pt>
                <c:pt idx="447">
                  <c:v>0:9:505</c:v>
                </c:pt>
                <c:pt idx="448">
                  <c:v>0:9:518</c:v>
                </c:pt>
                <c:pt idx="449">
                  <c:v>0:9:537</c:v>
                </c:pt>
                <c:pt idx="450">
                  <c:v>0:9:554</c:v>
                </c:pt>
                <c:pt idx="451">
                  <c:v>0:9:575</c:v>
                </c:pt>
                <c:pt idx="452">
                  <c:v>0:9:597</c:v>
                </c:pt>
                <c:pt idx="453">
                  <c:v>0:9:607</c:v>
                </c:pt>
                <c:pt idx="454">
                  <c:v>0:9:630</c:v>
                </c:pt>
                <c:pt idx="455">
                  <c:v>0:9:645</c:v>
                </c:pt>
                <c:pt idx="456">
                  <c:v>0:9:669</c:v>
                </c:pt>
                <c:pt idx="457">
                  <c:v>0:9:679</c:v>
                </c:pt>
                <c:pt idx="458">
                  <c:v>0:9:702</c:v>
                </c:pt>
                <c:pt idx="459">
                  <c:v>0:9:719</c:v>
                </c:pt>
                <c:pt idx="460">
                  <c:v>0:9:741</c:v>
                </c:pt>
                <c:pt idx="461">
                  <c:v>0:9:762</c:v>
                </c:pt>
                <c:pt idx="462">
                  <c:v>0:9:777</c:v>
                </c:pt>
                <c:pt idx="463">
                  <c:v>0:9:805</c:v>
                </c:pt>
                <c:pt idx="464">
                  <c:v>0:9:816</c:v>
                </c:pt>
                <c:pt idx="465">
                  <c:v>0:9:840</c:v>
                </c:pt>
                <c:pt idx="466">
                  <c:v>0:9:866</c:v>
                </c:pt>
                <c:pt idx="467">
                  <c:v>0:9:878</c:v>
                </c:pt>
                <c:pt idx="468">
                  <c:v>0:9:898</c:v>
                </c:pt>
                <c:pt idx="469">
                  <c:v>0:9:912</c:v>
                </c:pt>
                <c:pt idx="470">
                  <c:v>0:9:933</c:v>
                </c:pt>
                <c:pt idx="471">
                  <c:v>0:9:949</c:v>
                </c:pt>
                <c:pt idx="472">
                  <c:v>0:9:970</c:v>
                </c:pt>
                <c:pt idx="473">
                  <c:v>0:9:981</c:v>
                </c:pt>
                <c:pt idx="474">
                  <c:v>0:9:993</c:v>
                </c:pt>
                <c:pt idx="475">
                  <c:v>0:10:3</c:v>
                </c:pt>
                <c:pt idx="476">
                  <c:v>0:10:10</c:v>
                </c:pt>
                <c:pt idx="477">
                  <c:v>0:10:46</c:v>
                </c:pt>
                <c:pt idx="478">
                  <c:v>0:10:88</c:v>
                </c:pt>
                <c:pt idx="479">
                  <c:v>0:10:126</c:v>
                </c:pt>
                <c:pt idx="480">
                  <c:v>0:10:157</c:v>
                </c:pt>
                <c:pt idx="481">
                  <c:v>0:10:204</c:v>
                </c:pt>
                <c:pt idx="482">
                  <c:v>0:10:238</c:v>
                </c:pt>
                <c:pt idx="483">
                  <c:v>0:10:270</c:v>
                </c:pt>
                <c:pt idx="484">
                  <c:v>0:10:298</c:v>
                </c:pt>
                <c:pt idx="485">
                  <c:v>0:10:322</c:v>
                </c:pt>
                <c:pt idx="486">
                  <c:v>0:10:347</c:v>
                </c:pt>
                <c:pt idx="487">
                  <c:v>0:10:380</c:v>
                </c:pt>
                <c:pt idx="488">
                  <c:v>0:10:401</c:v>
                </c:pt>
                <c:pt idx="489">
                  <c:v>0:10:414</c:v>
                </c:pt>
                <c:pt idx="490">
                  <c:v>0:10:443</c:v>
                </c:pt>
                <c:pt idx="491">
                  <c:v>0:10:469</c:v>
                </c:pt>
                <c:pt idx="492">
                  <c:v>0:10:483</c:v>
                </c:pt>
                <c:pt idx="493">
                  <c:v>0:10:508</c:v>
                </c:pt>
                <c:pt idx="494">
                  <c:v>0:10:541</c:v>
                </c:pt>
                <c:pt idx="495">
                  <c:v>0:10:563</c:v>
                </c:pt>
                <c:pt idx="496">
                  <c:v>0:10:575</c:v>
                </c:pt>
                <c:pt idx="497">
                  <c:v>0:10:601</c:v>
                </c:pt>
                <c:pt idx="498">
                  <c:v>0:10:614</c:v>
                </c:pt>
                <c:pt idx="499">
                  <c:v>0:10:638</c:v>
                </c:pt>
                <c:pt idx="500">
                  <c:v>0:10:649</c:v>
                </c:pt>
                <c:pt idx="501">
                  <c:v>0:10:673</c:v>
                </c:pt>
                <c:pt idx="502">
                  <c:v>0:10:695</c:v>
                </c:pt>
                <c:pt idx="503">
                  <c:v>0:10:707</c:v>
                </c:pt>
                <c:pt idx="504">
                  <c:v>0:10:720</c:v>
                </c:pt>
                <c:pt idx="505">
                  <c:v>0:10:731</c:v>
                </c:pt>
                <c:pt idx="506">
                  <c:v>0:10:739</c:v>
                </c:pt>
                <c:pt idx="507">
                  <c:v>0:10:764</c:v>
                </c:pt>
                <c:pt idx="508">
                  <c:v>0:10:778</c:v>
                </c:pt>
                <c:pt idx="509">
                  <c:v>0:10:802</c:v>
                </c:pt>
                <c:pt idx="510">
                  <c:v>0:10:815</c:v>
                </c:pt>
                <c:pt idx="511">
                  <c:v>0:10:836</c:v>
                </c:pt>
                <c:pt idx="512">
                  <c:v>0:10:842</c:v>
                </c:pt>
                <c:pt idx="513">
                  <c:v>0:10:861</c:v>
                </c:pt>
                <c:pt idx="514">
                  <c:v>0:10:877</c:v>
                </c:pt>
                <c:pt idx="515">
                  <c:v>0:10:904</c:v>
                </c:pt>
                <c:pt idx="516">
                  <c:v>0:10:923</c:v>
                </c:pt>
                <c:pt idx="517">
                  <c:v>0:10:948</c:v>
                </c:pt>
                <c:pt idx="518">
                  <c:v>0:10:979</c:v>
                </c:pt>
                <c:pt idx="519">
                  <c:v>0:11:0</c:v>
                </c:pt>
                <c:pt idx="520">
                  <c:v>0:11:11</c:v>
                </c:pt>
                <c:pt idx="521">
                  <c:v>0:11:42</c:v>
                </c:pt>
                <c:pt idx="522">
                  <c:v>0:11:69</c:v>
                </c:pt>
                <c:pt idx="523">
                  <c:v>0:11:83</c:v>
                </c:pt>
                <c:pt idx="524">
                  <c:v>0:11:104</c:v>
                </c:pt>
                <c:pt idx="525">
                  <c:v>0:11:119</c:v>
                </c:pt>
                <c:pt idx="526">
                  <c:v>0:11:143</c:v>
                </c:pt>
                <c:pt idx="527">
                  <c:v>0:11:162</c:v>
                </c:pt>
                <c:pt idx="528">
                  <c:v>0:11:173</c:v>
                </c:pt>
                <c:pt idx="529">
                  <c:v>0:11:197</c:v>
                </c:pt>
                <c:pt idx="530">
                  <c:v>0:11:208</c:v>
                </c:pt>
                <c:pt idx="531">
                  <c:v>0:11:231</c:v>
                </c:pt>
                <c:pt idx="532">
                  <c:v>0:11:244</c:v>
                </c:pt>
                <c:pt idx="533">
                  <c:v>0:11:277</c:v>
                </c:pt>
                <c:pt idx="534">
                  <c:v>0:11:303</c:v>
                </c:pt>
                <c:pt idx="535">
                  <c:v>0:11:320</c:v>
                </c:pt>
                <c:pt idx="536">
                  <c:v>0:11:343</c:v>
                </c:pt>
                <c:pt idx="537">
                  <c:v>0:11:364</c:v>
                </c:pt>
                <c:pt idx="538">
                  <c:v>0:11:374</c:v>
                </c:pt>
                <c:pt idx="539">
                  <c:v>0:11:398</c:v>
                </c:pt>
                <c:pt idx="540">
                  <c:v>0:11:410</c:v>
                </c:pt>
                <c:pt idx="541">
                  <c:v>0:11:439</c:v>
                </c:pt>
                <c:pt idx="542">
                  <c:v>0:11:465</c:v>
                </c:pt>
                <c:pt idx="543">
                  <c:v>0:11:480</c:v>
                </c:pt>
                <c:pt idx="544">
                  <c:v>0:11:501</c:v>
                </c:pt>
                <c:pt idx="545">
                  <c:v>0:11:520</c:v>
                </c:pt>
                <c:pt idx="546">
                  <c:v>0:11:540</c:v>
                </c:pt>
                <c:pt idx="547">
                  <c:v>0:11:558</c:v>
                </c:pt>
                <c:pt idx="548">
                  <c:v>0:11:567</c:v>
                </c:pt>
                <c:pt idx="549">
                  <c:v>0:11:574</c:v>
                </c:pt>
                <c:pt idx="550">
                  <c:v>0:11:602</c:v>
                </c:pt>
                <c:pt idx="551">
                  <c:v>0:11:614</c:v>
                </c:pt>
                <c:pt idx="552">
                  <c:v>0:11:639</c:v>
                </c:pt>
                <c:pt idx="553">
                  <c:v>0:11:666</c:v>
                </c:pt>
                <c:pt idx="554">
                  <c:v>0:11:681</c:v>
                </c:pt>
                <c:pt idx="555">
                  <c:v>0:11:706</c:v>
                </c:pt>
                <c:pt idx="556">
                  <c:v>0:11:726</c:v>
                </c:pt>
                <c:pt idx="557">
                  <c:v>0:11:739</c:v>
                </c:pt>
                <c:pt idx="558">
                  <c:v>0:11:751</c:v>
                </c:pt>
                <c:pt idx="559">
                  <c:v>0:11:760</c:v>
                </c:pt>
                <c:pt idx="560">
                  <c:v>0:11:769</c:v>
                </c:pt>
                <c:pt idx="561">
                  <c:v>0:11:775</c:v>
                </c:pt>
                <c:pt idx="562">
                  <c:v>0:11:798</c:v>
                </c:pt>
                <c:pt idx="563">
                  <c:v>0:11:818</c:v>
                </c:pt>
                <c:pt idx="564">
                  <c:v>0:11:841</c:v>
                </c:pt>
                <c:pt idx="565">
                  <c:v>0:11:868</c:v>
                </c:pt>
                <c:pt idx="566">
                  <c:v>0:11:877</c:v>
                </c:pt>
                <c:pt idx="567">
                  <c:v>0:11:902</c:v>
                </c:pt>
                <c:pt idx="568">
                  <c:v>0:11:918</c:v>
                </c:pt>
                <c:pt idx="569">
                  <c:v>0:11:944</c:v>
                </c:pt>
                <c:pt idx="570">
                  <c:v>0:11:981</c:v>
                </c:pt>
                <c:pt idx="571">
                  <c:v>0:12:11</c:v>
                </c:pt>
                <c:pt idx="572">
                  <c:v>0:12:53</c:v>
                </c:pt>
                <c:pt idx="573">
                  <c:v>0:12:85</c:v>
                </c:pt>
                <c:pt idx="574">
                  <c:v>0:12:127</c:v>
                </c:pt>
                <c:pt idx="575">
                  <c:v>0:12:166</c:v>
                </c:pt>
                <c:pt idx="576">
                  <c:v>0:12:196</c:v>
                </c:pt>
                <c:pt idx="577">
                  <c:v>0:12:222</c:v>
                </c:pt>
                <c:pt idx="578">
                  <c:v>0:12:252</c:v>
                </c:pt>
                <c:pt idx="579">
                  <c:v>0:12:282</c:v>
                </c:pt>
                <c:pt idx="580">
                  <c:v>0:12:310</c:v>
                </c:pt>
                <c:pt idx="581">
                  <c:v>0:12:333</c:v>
                </c:pt>
                <c:pt idx="582">
                  <c:v>0:12:350</c:v>
                </c:pt>
                <c:pt idx="583">
                  <c:v>0:12:370</c:v>
                </c:pt>
                <c:pt idx="584">
                  <c:v>0:12:378</c:v>
                </c:pt>
                <c:pt idx="585">
                  <c:v>0:12:393</c:v>
                </c:pt>
                <c:pt idx="586">
                  <c:v>0:12:402</c:v>
                </c:pt>
                <c:pt idx="587">
                  <c:v>0:12:411</c:v>
                </c:pt>
                <c:pt idx="588">
                  <c:v>0:12:436</c:v>
                </c:pt>
                <c:pt idx="589">
                  <c:v>0:12:454</c:v>
                </c:pt>
                <c:pt idx="590">
                  <c:v>0:12:483</c:v>
                </c:pt>
                <c:pt idx="591">
                  <c:v>0:12:511</c:v>
                </c:pt>
                <c:pt idx="592">
                  <c:v>0:12:538</c:v>
                </c:pt>
                <c:pt idx="593">
                  <c:v>0:12:555</c:v>
                </c:pt>
                <c:pt idx="594">
                  <c:v>0:12:581</c:v>
                </c:pt>
                <c:pt idx="595">
                  <c:v>0:12:611</c:v>
                </c:pt>
                <c:pt idx="596">
                  <c:v>0:12:645</c:v>
                </c:pt>
                <c:pt idx="597">
                  <c:v>0:12:672</c:v>
                </c:pt>
                <c:pt idx="598">
                  <c:v>0:12:684</c:v>
                </c:pt>
                <c:pt idx="599">
                  <c:v>0:12:707</c:v>
                </c:pt>
                <c:pt idx="600">
                  <c:v>0:12:729</c:v>
                </c:pt>
                <c:pt idx="601">
                  <c:v>0:12:743</c:v>
                </c:pt>
                <c:pt idx="602">
                  <c:v>0:12:769</c:v>
                </c:pt>
                <c:pt idx="603">
                  <c:v>0:12:781</c:v>
                </c:pt>
                <c:pt idx="604">
                  <c:v>0:12:809</c:v>
                </c:pt>
                <c:pt idx="605">
                  <c:v>0:12:836</c:v>
                </c:pt>
                <c:pt idx="606">
                  <c:v>0:12:847</c:v>
                </c:pt>
                <c:pt idx="607">
                  <c:v>0:12:876</c:v>
                </c:pt>
                <c:pt idx="608">
                  <c:v>0:12:905</c:v>
                </c:pt>
                <c:pt idx="609">
                  <c:v>0:12:920</c:v>
                </c:pt>
                <c:pt idx="610">
                  <c:v>0:12:947</c:v>
                </c:pt>
                <c:pt idx="611">
                  <c:v>0:12:967</c:v>
                </c:pt>
                <c:pt idx="612">
                  <c:v>0:12:982</c:v>
                </c:pt>
                <c:pt idx="613">
                  <c:v>0:13:6</c:v>
                </c:pt>
                <c:pt idx="614">
                  <c:v>0:13:38</c:v>
                </c:pt>
                <c:pt idx="615">
                  <c:v>0:13:51</c:v>
                </c:pt>
                <c:pt idx="616">
                  <c:v>0:13:78</c:v>
                </c:pt>
                <c:pt idx="617">
                  <c:v>0:13:103</c:v>
                </c:pt>
                <c:pt idx="618">
                  <c:v>0:13:117</c:v>
                </c:pt>
                <c:pt idx="619">
                  <c:v>0:13:143</c:v>
                </c:pt>
                <c:pt idx="620">
                  <c:v>0:13:165</c:v>
                </c:pt>
                <c:pt idx="621">
                  <c:v>0:13:179</c:v>
                </c:pt>
                <c:pt idx="622">
                  <c:v>0:13:206</c:v>
                </c:pt>
                <c:pt idx="623">
                  <c:v>0:13:235</c:v>
                </c:pt>
                <c:pt idx="624">
                  <c:v>0:13:250</c:v>
                </c:pt>
                <c:pt idx="625">
                  <c:v>0:13:279</c:v>
                </c:pt>
                <c:pt idx="626">
                  <c:v>0:13:304</c:v>
                </c:pt>
                <c:pt idx="627">
                  <c:v>0:13:320</c:v>
                </c:pt>
                <c:pt idx="628">
                  <c:v>0:13:343</c:v>
                </c:pt>
                <c:pt idx="629">
                  <c:v>0:13:367</c:v>
                </c:pt>
                <c:pt idx="630">
                  <c:v>0:13:378</c:v>
                </c:pt>
                <c:pt idx="631">
                  <c:v>0:13:406</c:v>
                </c:pt>
                <c:pt idx="632">
                  <c:v>0:13:433</c:v>
                </c:pt>
                <c:pt idx="633">
                  <c:v>0:13:450</c:v>
                </c:pt>
                <c:pt idx="634">
                  <c:v>0:13:479</c:v>
                </c:pt>
                <c:pt idx="635">
                  <c:v>0:13:508</c:v>
                </c:pt>
                <c:pt idx="636">
                  <c:v>0:13:530</c:v>
                </c:pt>
                <c:pt idx="637">
                  <c:v>0:13:541</c:v>
                </c:pt>
                <c:pt idx="638">
                  <c:v>0:13:564</c:v>
                </c:pt>
                <c:pt idx="639">
                  <c:v>0:13:579</c:v>
                </c:pt>
                <c:pt idx="640">
                  <c:v>0:13:604</c:v>
                </c:pt>
                <c:pt idx="641">
                  <c:v>0:13:617</c:v>
                </c:pt>
                <c:pt idx="642">
                  <c:v>0:13:642</c:v>
                </c:pt>
                <c:pt idx="643">
                  <c:v>0:13:662</c:v>
                </c:pt>
                <c:pt idx="644">
                  <c:v>0:13:679</c:v>
                </c:pt>
                <c:pt idx="645">
                  <c:v>0:13:708</c:v>
                </c:pt>
                <c:pt idx="646">
                  <c:v>0:13:735</c:v>
                </c:pt>
                <c:pt idx="647">
                  <c:v>0:13:748</c:v>
                </c:pt>
                <c:pt idx="648">
                  <c:v>0:13:778</c:v>
                </c:pt>
                <c:pt idx="649">
                  <c:v>0:13:829</c:v>
                </c:pt>
                <c:pt idx="650">
                  <c:v>0:13:913</c:v>
                </c:pt>
                <c:pt idx="651">
                  <c:v>0:14:12</c:v>
                </c:pt>
                <c:pt idx="652">
                  <c:v>0:14:93</c:v>
                </c:pt>
                <c:pt idx="653">
                  <c:v>0:14:179</c:v>
                </c:pt>
                <c:pt idx="654">
                  <c:v>0:14:203</c:v>
                </c:pt>
                <c:pt idx="655">
                  <c:v>0:14:216</c:v>
                </c:pt>
                <c:pt idx="656">
                  <c:v>0:14:235</c:v>
                </c:pt>
                <c:pt idx="657">
                  <c:v>0:14:247</c:v>
                </c:pt>
                <c:pt idx="658">
                  <c:v>0:14:264</c:v>
                </c:pt>
                <c:pt idx="659">
                  <c:v>0:14:276</c:v>
                </c:pt>
                <c:pt idx="660">
                  <c:v>0:14:293</c:v>
                </c:pt>
                <c:pt idx="661">
                  <c:v>0:14:305</c:v>
                </c:pt>
                <c:pt idx="662">
                  <c:v>0:14:315</c:v>
                </c:pt>
                <c:pt idx="663">
                  <c:v>0:14:336</c:v>
                </c:pt>
                <c:pt idx="664">
                  <c:v>0:14:349</c:v>
                </c:pt>
                <c:pt idx="665">
                  <c:v>0:14:365</c:v>
                </c:pt>
                <c:pt idx="666">
                  <c:v>0:14:375</c:v>
                </c:pt>
                <c:pt idx="667">
                  <c:v>0:14:391</c:v>
                </c:pt>
                <c:pt idx="668">
                  <c:v>0:14:405</c:v>
                </c:pt>
                <c:pt idx="669">
                  <c:v>0:14:411</c:v>
                </c:pt>
                <c:pt idx="670">
                  <c:v>0:14:426</c:v>
                </c:pt>
                <c:pt idx="671">
                  <c:v>0:14:439</c:v>
                </c:pt>
                <c:pt idx="672">
                  <c:v>0:14:455</c:v>
                </c:pt>
                <c:pt idx="673">
                  <c:v>0:14:468</c:v>
                </c:pt>
                <c:pt idx="674">
                  <c:v>0:14:476</c:v>
                </c:pt>
                <c:pt idx="675">
                  <c:v>0:14:495</c:v>
                </c:pt>
                <c:pt idx="676">
                  <c:v>0:14:506</c:v>
                </c:pt>
                <c:pt idx="677">
                  <c:v>0:14:525</c:v>
                </c:pt>
                <c:pt idx="678">
                  <c:v>0:14:537</c:v>
                </c:pt>
                <c:pt idx="679">
                  <c:v>0:14:546</c:v>
                </c:pt>
                <c:pt idx="680">
                  <c:v>0:14:563</c:v>
                </c:pt>
                <c:pt idx="681">
                  <c:v>0:14:577</c:v>
                </c:pt>
                <c:pt idx="682">
                  <c:v>0:14:592</c:v>
                </c:pt>
                <c:pt idx="683">
                  <c:v>0:14:605</c:v>
                </c:pt>
                <c:pt idx="684">
                  <c:v>0:14:613</c:v>
                </c:pt>
                <c:pt idx="685">
                  <c:v>0:14:627</c:v>
                </c:pt>
                <c:pt idx="686">
                  <c:v>0:14:640</c:v>
                </c:pt>
                <c:pt idx="687">
                  <c:v>0:14:657</c:v>
                </c:pt>
                <c:pt idx="688">
                  <c:v>0:14:669</c:v>
                </c:pt>
                <c:pt idx="689">
                  <c:v>0:14:679</c:v>
                </c:pt>
                <c:pt idx="690">
                  <c:v>0:14:697</c:v>
                </c:pt>
                <c:pt idx="691">
                  <c:v>0:14:711</c:v>
                </c:pt>
                <c:pt idx="692">
                  <c:v>0:14:728</c:v>
                </c:pt>
                <c:pt idx="693">
                  <c:v>0:14:741</c:v>
                </c:pt>
                <c:pt idx="694">
                  <c:v>0:14:755</c:v>
                </c:pt>
                <c:pt idx="695">
                  <c:v>0:14:771</c:v>
                </c:pt>
                <c:pt idx="696">
                  <c:v>0:14:779</c:v>
                </c:pt>
                <c:pt idx="697">
                  <c:v>0:14:793</c:v>
                </c:pt>
                <c:pt idx="698">
                  <c:v>0:14:807</c:v>
                </c:pt>
                <c:pt idx="699">
                  <c:v>0:14:822</c:v>
                </c:pt>
                <c:pt idx="700">
                  <c:v>0:14:835</c:v>
                </c:pt>
                <c:pt idx="701">
                  <c:v>0:14:846</c:v>
                </c:pt>
                <c:pt idx="702">
                  <c:v>0:14:863</c:v>
                </c:pt>
                <c:pt idx="703">
                  <c:v>0:14:876</c:v>
                </c:pt>
                <c:pt idx="704">
                  <c:v>0:14:893</c:v>
                </c:pt>
                <c:pt idx="705">
                  <c:v>0:14:901</c:v>
                </c:pt>
                <c:pt idx="706">
                  <c:v>0:14:910</c:v>
                </c:pt>
                <c:pt idx="707">
                  <c:v>0:14:928</c:v>
                </c:pt>
                <c:pt idx="708">
                  <c:v>0:14:942</c:v>
                </c:pt>
                <c:pt idx="709">
                  <c:v>0:14:957</c:v>
                </c:pt>
                <c:pt idx="710">
                  <c:v>0:14:971</c:v>
                </c:pt>
                <c:pt idx="711">
                  <c:v>0:14:979</c:v>
                </c:pt>
                <c:pt idx="712">
                  <c:v>0:14:993</c:v>
                </c:pt>
                <c:pt idx="713">
                  <c:v>0:15:7</c:v>
                </c:pt>
                <c:pt idx="714">
                  <c:v>0:15:25</c:v>
                </c:pt>
                <c:pt idx="715">
                  <c:v>0:15:36</c:v>
                </c:pt>
                <c:pt idx="716">
                  <c:v>0:15:48</c:v>
                </c:pt>
                <c:pt idx="717">
                  <c:v>0:15:65</c:v>
                </c:pt>
                <c:pt idx="718">
                  <c:v>0:15:78</c:v>
                </c:pt>
                <c:pt idx="719">
                  <c:v>0:15:95</c:v>
                </c:pt>
                <c:pt idx="720">
                  <c:v>0:15:108</c:v>
                </c:pt>
                <c:pt idx="721">
                  <c:v>0:15:125</c:v>
                </c:pt>
                <c:pt idx="722">
                  <c:v>0:15:132</c:v>
                </c:pt>
                <c:pt idx="723">
                  <c:v>0:15:144</c:v>
                </c:pt>
                <c:pt idx="724">
                  <c:v>0:15:157</c:v>
                </c:pt>
                <c:pt idx="725">
                  <c:v>0:15:174</c:v>
                </c:pt>
                <c:pt idx="726">
                  <c:v>0:15:190</c:v>
                </c:pt>
                <c:pt idx="727">
                  <c:v>0:15:206</c:v>
                </c:pt>
                <c:pt idx="728">
                  <c:v>0:15:219</c:v>
                </c:pt>
                <c:pt idx="729">
                  <c:v>0:15:229</c:v>
                </c:pt>
                <c:pt idx="730">
                  <c:v>0:15:237</c:v>
                </c:pt>
                <c:pt idx="731">
                  <c:v>0:15:247</c:v>
                </c:pt>
                <c:pt idx="732">
                  <c:v>0:15:261</c:v>
                </c:pt>
                <c:pt idx="733">
                  <c:v>0:15:272</c:v>
                </c:pt>
                <c:pt idx="734">
                  <c:v>0:15:285</c:v>
                </c:pt>
                <c:pt idx="735">
                  <c:v>0:15:304</c:v>
                </c:pt>
                <c:pt idx="736">
                  <c:v>0:15:317</c:v>
                </c:pt>
                <c:pt idx="737">
                  <c:v>0:15:336</c:v>
                </c:pt>
                <c:pt idx="738">
                  <c:v>0:15:347</c:v>
                </c:pt>
                <c:pt idx="739">
                  <c:v>0:15:367</c:v>
                </c:pt>
                <c:pt idx="740">
                  <c:v>0:15:376</c:v>
                </c:pt>
                <c:pt idx="741">
                  <c:v>0:15:405</c:v>
                </c:pt>
                <c:pt idx="742">
                  <c:v>0:15:414</c:v>
                </c:pt>
                <c:pt idx="743">
                  <c:v>0:15:449</c:v>
                </c:pt>
                <c:pt idx="744">
                  <c:v>0:15:486</c:v>
                </c:pt>
                <c:pt idx="745">
                  <c:v>0:15:507</c:v>
                </c:pt>
                <c:pt idx="746">
                  <c:v>0:15:523</c:v>
                </c:pt>
                <c:pt idx="747">
                  <c:v>0:15:534</c:v>
                </c:pt>
                <c:pt idx="748">
                  <c:v>0:15:544</c:v>
                </c:pt>
                <c:pt idx="749">
                  <c:v>0:15:568</c:v>
                </c:pt>
                <c:pt idx="750">
                  <c:v>0:15:580</c:v>
                </c:pt>
                <c:pt idx="751">
                  <c:v>0:15:598</c:v>
                </c:pt>
                <c:pt idx="752">
                  <c:v>0:15:609</c:v>
                </c:pt>
                <c:pt idx="753">
                  <c:v>0:15:630</c:v>
                </c:pt>
                <c:pt idx="754">
                  <c:v>0:15:641</c:v>
                </c:pt>
                <c:pt idx="755">
                  <c:v>0:15:665</c:v>
                </c:pt>
                <c:pt idx="756">
                  <c:v>0:15:676</c:v>
                </c:pt>
                <c:pt idx="757">
                  <c:v>0:15:686</c:v>
                </c:pt>
                <c:pt idx="758">
                  <c:v>0:15:695</c:v>
                </c:pt>
                <c:pt idx="759">
                  <c:v>0:15:704</c:v>
                </c:pt>
                <c:pt idx="760">
                  <c:v>0:15:711</c:v>
                </c:pt>
                <c:pt idx="761">
                  <c:v>0:15:785</c:v>
                </c:pt>
                <c:pt idx="762">
                  <c:v>0:15:812</c:v>
                </c:pt>
                <c:pt idx="763">
                  <c:v>0:15:841</c:v>
                </c:pt>
                <c:pt idx="764">
                  <c:v>0:15:869</c:v>
                </c:pt>
                <c:pt idx="765">
                  <c:v>0:15:889</c:v>
                </c:pt>
                <c:pt idx="766">
                  <c:v>0:15:921</c:v>
                </c:pt>
                <c:pt idx="767">
                  <c:v>0:15:946</c:v>
                </c:pt>
                <c:pt idx="768">
                  <c:v>0:15:974</c:v>
                </c:pt>
                <c:pt idx="769">
                  <c:v>0:16:1</c:v>
                </c:pt>
                <c:pt idx="770">
                  <c:v>0:16:18</c:v>
                </c:pt>
                <c:pt idx="771">
                  <c:v>0:16:45</c:v>
                </c:pt>
                <c:pt idx="772">
                  <c:v>0:16:70</c:v>
                </c:pt>
                <c:pt idx="773">
                  <c:v>0:16:84</c:v>
                </c:pt>
                <c:pt idx="774">
                  <c:v>0:16:110</c:v>
                </c:pt>
                <c:pt idx="775">
                  <c:v>0:16:128</c:v>
                </c:pt>
                <c:pt idx="776">
                  <c:v>0:16:138</c:v>
                </c:pt>
                <c:pt idx="777">
                  <c:v>0:16:147</c:v>
                </c:pt>
                <c:pt idx="778">
                  <c:v>0:16:174</c:v>
                </c:pt>
                <c:pt idx="779">
                  <c:v>0:16:199</c:v>
                </c:pt>
                <c:pt idx="780">
                  <c:v>0:16:214</c:v>
                </c:pt>
                <c:pt idx="781">
                  <c:v>0:16:236</c:v>
                </c:pt>
                <c:pt idx="782">
                  <c:v>0:16:249</c:v>
                </c:pt>
                <c:pt idx="783">
                  <c:v>0:16:268</c:v>
                </c:pt>
                <c:pt idx="784">
                  <c:v>0:16:282</c:v>
                </c:pt>
                <c:pt idx="785">
                  <c:v>0:16:305</c:v>
                </c:pt>
                <c:pt idx="786">
                  <c:v>0:16:315</c:v>
                </c:pt>
                <c:pt idx="787">
                  <c:v>0:16:327</c:v>
                </c:pt>
                <c:pt idx="788">
                  <c:v>0:16:339</c:v>
                </c:pt>
                <c:pt idx="789">
                  <c:v>0:16:363</c:v>
                </c:pt>
                <c:pt idx="790">
                  <c:v>0:16:375</c:v>
                </c:pt>
                <c:pt idx="791">
                  <c:v>0:16:397</c:v>
                </c:pt>
                <c:pt idx="792">
                  <c:v>0:16:412</c:v>
                </c:pt>
                <c:pt idx="793">
                  <c:v>0:16:438</c:v>
                </c:pt>
                <c:pt idx="794">
                  <c:v>0:16:450</c:v>
                </c:pt>
                <c:pt idx="795">
                  <c:v>0:16:472</c:v>
                </c:pt>
                <c:pt idx="796">
                  <c:v>0:16:484</c:v>
                </c:pt>
                <c:pt idx="797">
                  <c:v>0:16:512</c:v>
                </c:pt>
                <c:pt idx="798">
                  <c:v>0:16:532</c:v>
                </c:pt>
                <c:pt idx="799">
                  <c:v>0:16:547</c:v>
                </c:pt>
                <c:pt idx="800">
                  <c:v>0:16:571</c:v>
                </c:pt>
                <c:pt idx="801">
                  <c:v>0:16:583</c:v>
                </c:pt>
                <c:pt idx="802">
                  <c:v>0:16:608</c:v>
                </c:pt>
                <c:pt idx="803">
                  <c:v>0:16:634</c:v>
                </c:pt>
                <c:pt idx="804">
                  <c:v>0:16:649</c:v>
                </c:pt>
                <c:pt idx="805">
                  <c:v>0:16:674</c:v>
                </c:pt>
                <c:pt idx="806">
                  <c:v>0:16:692</c:v>
                </c:pt>
                <c:pt idx="807">
                  <c:v>0:16:702</c:v>
                </c:pt>
                <c:pt idx="808">
                  <c:v>0:16:709</c:v>
                </c:pt>
                <c:pt idx="809">
                  <c:v>0:16:735</c:v>
                </c:pt>
                <c:pt idx="810">
                  <c:v>0:16:746</c:v>
                </c:pt>
                <c:pt idx="811">
                  <c:v>0:16:775</c:v>
                </c:pt>
                <c:pt idx="812">
                  <c:v>0:16:801</c:v>
                </c:pt>
                <c:pt idx="813">
                  <c:v>0:16:814</c:v>
                </c:pt>
                <c:pt idx="814">
                  <c:v>0:16:840</c:v>
                </c:pt>
                <c:pt idx="815">
                  <c:v>0:16:865</c:v>
                </c:pt>
                <c:pt idx="816">
                  <c:v>0:16:880</c:v>
                </c:pt>
                <c:pt idx="817">
                  <c:v>0:16:908</c:v>
                </c:pt>
                <c:pt idx="818">
                  <c:v>0:16:926</c:v>
                </c:pt>
                <c:pt idx="819">
                  <c:v>0:16:937</c:v>
                </c:pt>
                <c:pt idx="820">
                  <c:v>0:16:945</c:v>
                </c:pt>
                <c:pt idx="821">
                  <c:v>0:16:973</c:v>
                </c:pt>
                <c:pt idx="822">
                  <c:v>0:16:998</c:v>
                </c:pt>
                <c:pt idx="823">
                  <c:v>0:17:11</c:v>
                </c:pt>
                <c:pt idx="824">
                  <c:v>0:17:32</c:v>
                </c:pt>
                <c:pt idx="825">
                  <c:v>0:17:46</c:v>
                </c:pt>
                <c:pt idx="826">
                  <c:v>0:17:69</c:v>
                </c:pt>
                <c:pt idx="827">
                  <c:v>0:17:85</c:v>
                </c:pt>
                <c:pt idx="828">
                  <c:v>0:17:104</c:v>
                </c:pt>
                <c:pt idx="829">
                  <c:v>0:17:123</c:v>
                </c:pt>
                <c:pt idx="830">
                  <c:v>0:17:150</c:v>
                </c:pt>
                <c:pt idx="831">
                  <c:v>0:17:171</c:v>
                </c:pt>
                <c:pt idx="832">
                  <c:v>0:17:186</c:v>
                </c:pt>
                <c:pt idx="833">
                  <c:v>0:17:210</c:v>
                </c:pt>
                <c:pt idx="834">
                  <c:v>0:17:238</c:v>
                </c:pt>
                <c:pt idx="835">
                  <c:v>0:17:252</c:v>
                </c:pt>
                <c:pt idx="836">
                  <c:v>0:17:272</c:v>
                </c:pt>
                <c:pt idx="837">
                  <c:v>0:17:286</c:v>
                </c:pt>
                <c:pt idx="838">
                  <c:v>0:17:314</c:v>
                </c:pt>
                <c:pt idx="839">
                  <c:v>0:17:333</c:v>
                </c:pt>
                <c:pt idx="840">
                  <c:v>0:17:343</c:v>
                </c:pt>
                <c:pt idx="841">
                  <c:v>0:17:369</c:v>
                </c:pt>
                <c:pt idx="842">
                  <c:v>0:17:386</c:v>
                </c:pt>
                <c:pt idx="843">
                  <c:v>0:17:412</c:v>
                </c:pt>
                <c:pt idx="844">
                  <c:v>0:17:437</c:v>
                </c:pt>
                <c:pt idx="845">
                  <c:v>0:17:453</c:v>
                </c:pt>
                <c:pt idx="846">
                  <c:v>0:17:478</c:v>
                </c:pt>
                <c:pt idx="847">
                  <c:v>0:17:506</c:v>
                </c:pt>
                <c:pt idx="848">
                  <c:v>0:17:528</c:v>
                </c:pt>
                <c:pt idx="849">
                  <c:v>0:17:539</c:v>
                </c:pt>
                <c:pt idx="850">
                  <c:v>0:17:566</c:v>
                </c:pt>
                <c:pt idx="851">
                  <c:v>0:17:579</c:v>
                </c:pt>
                <c:pt idx="852">
                  <c:v>0:17:609</c:v>
                </c:pt>
                <c:pt idx="853">
                  <c:v>0:17:637</c:v>
                </c:pt>
                <c:pt idx="854">
                  <c:v>0:17:652</c:v>
                </c:pt>
                <c:pt idx="855">
                  <c:v>0:17:673</c:v>
                </c:pt>
                <c:pt idx="856">
                  <c:v>0:17:694</c:v>
                </c:pt>
                <c:pt idx="857">
                  <c:v>0:17:705</c:v>
                </c:pt>
                <c:pt idx="858">
                  <c:v>0:17:712</c:v>
                </c:pt>
                <c:pt idx="859">
                  <c:v>0:17:736</c:v>
                </c:pt>
                <c:pt idx="860">
                  <c:v>0:17:752</c:v>
                </c:pt>
                <c:pt idx="861">
                  <c:v>0:17:775</c:v>
                </c:pt>
                <c:pt idx="862">
                  <c:v>0:17:801</c:v>
                </c:pt>
                <c:pt idx="863">
                  <c:v>0:17:816</c:v>
                </c:pt>
                <c:pt idx="864">
                  <c:v>0:17:836</c:v>
                </c:pt>
                <c:pt idx="865">
                  <c:v>0:17:852</c:v>
                </c:pt>
                <c:pt idx="866">
                  <c:v>0:17:873</c:v>
                </c:pt>
                <c:pt idx="867">
                  <c:v>0:17:895</c:v>
                </c:pt>
                <c:pt idx="868">
                  <c:v>0:17:907</c:v>
                </c:pt>
                <c:pt idx="869">
                  <c:v>0:17:931</c:v>
                </c:pt>
                <c:pt idx="870">
                  <c:v>0:17:946</c:v>
                </c:pt>
                <c:pt idx="871">
                  <c:v>0:17:970</c:v>
                </c:pt>
                <c:pt idx="872">
                  <c:v>0:17:982</c:v>
                </c:pt>
                <c:pt idx="873">
                  <c:v>0:18:11</c:v>
                </c:pt>
                <c:pt idx="874">
                  <c:v>0:18:36</c:v>
                </c:pt>
                <c:pt idx="875">
                  <c:v>0:18:52</c:v>
                </c:pt>
                <c:pt idx="876">
                  <c:v>0:18:77</c:v>
                </c:pt>
                <c:pt idx="877">
                  <c:v>0:18:104</c:v>
                </c:pt>
                <c:pt idx="878">
                  <c:v>0:18:121</c:v>
                </c:pt>
                <c:pt idx="879">
                  <c:v>0:18:152</c:v>
                </c:pt>
                <c:pt idx="880">
                  <c:v>0:18:181</c:v>
                </c:pt>
                <c:pt idx="881">
                  <c:v>0:18:217</c:v>
                </c:pt>
                <c:pt idx="882">
                  <c:v>0:18:253</c:v>
                </c:pt>
                <c:pt idx="883">
                  <c:v>0:18:284</c:v>
                </c:pt>
                <c:pt idx="884">
                  <c:v>0:18:317</c:v>
                </c:pt>
                <c:pt idx="885">
                  <c:v>0:18:340</c:v>
                </c:pt>
                <c:pt idx="886">
                  <c:v>0:18:374</c:v>
                </c:pt>
                <c:pt idx="887">
                  <c:v>0:18:404</c:v>
                </c:pt>
                <c:pt idx="888">
                  <c:v>0:18:421</c:v>
                </c:pt>
                <c:pt idx="889">
                  <c:v>0:18:451</c:v>
                </c:pt>
                <c:pt idx="890">
                  <c:v>0:18:477</c:v>
                </c:pt>
                <c:pt idx="891">
                  <c:v>0:18:497</c:v>
                </c:pt>
                <c:pt idx="892">
                  <c:v>0:18:508</c:v>
                </c:pt>
                <c:pt idx="893">
                  <c:v>0:18:535</c:v>
                </c:pt>
                <c:pt idx="894">
                  <c:v>0:18:548</c:v>
                </c:pt>
                <c:pt idx="895">
                  <c:v>0:18:577</c:v>
                </c:pt>
                <c:pt idx="896">
                  <c:v>0:18:606</c:v>
                </c:pt>
                <c:pt idx="897">
                  <c:v>0:18:631</c:v>
                </c:pt>
                <c:pt idx="898">
                  <c:v>0:18:645</c:v>
                </c:pt>
                <c:pt idx="899">
                  <c:v>0:18:667</c:v>
                </c:pt>
                <c:pt idx="900">
                  <c:v>0:18:678</c:v>
                </c:pt>
                <c:pt idx="901">
                  <c:v>0:18:692</c:v>
                </c:pt>
                <c:pt idx="902">
                  <c:v>0:18:705</c:v>
                </c:pt>
                <c:pt idx="903">
                  <c:v>0:18:712</c:v>
                </c:pt>
                <c:pt idx="904">
                  <c:v>0:18:740</c:v>
                </c:pt>
                <c:pt idx="905">
                  <c:v>0:18:766</c:v>
                </c:pt>
                <c:pt idx="906">
                  <c:v>0:18:774</c:v>
                </c:pt>
                <c:pt idx="907">
                  <c:v>0:18:799</c:v>
                </c:pt>
                <c:pt idx="908">
                  <c:v>0:18:813</c:v>
                </c:pt>
                <c:pt idx="909">
                  <c:v>0:18:835</c:v>
                </c:pt>
                <c:pt idx="910">
                  <c:v>0:18:854</c:v>
                </c:pt>
                <c:pt idx="911">
                  <c:v>0:18:876</c:v>
                </c:pt>
                <c:pt idx="912">
                  <c:v>0:18:896</c:v>
                </c:pt>
                <c:pt idx="913">
                  <c:v>0:18:906</c:v>
                </c:pt>
                <c:pt idx="914">
                  <c:v>0:18:931</c:v>
                </c:pt>
                <c:pt idx="915">
                  <c:v>0:18:945</c:v>
                </c:pt>
                <c:pt idx="916">
                  <c:v>0:18:971</c:v>
                </c:pt>
                <c:pt idx="917">
                  <c:v>0:18:984</c:v>
                </c:pt>
                <c:pt idx="918">
                  <c:v>0:19:10</c:v>
                </c:pt>
                <c:pt idx="919">
                  <c:v>0:19:40</c:v>
                </c:pt>
                <c:pt idx="920">
                  <c:v>0:19:70</c:v>
                </c:pt>
                <c:pt idx="921">
                  <c:v>0:19:84</c:v>
                </c:pt>
                <c:pt idx="922">
                  <c:v>0:19:107</c:v>
                </c:pt>
                <c:pt idx="923">
                  <c:v>0:19:127</c:v>
                </c:pt>
                <c:pt idx="924">
                  <c:v>0:19:143</c:v>
                </c:pt>
                <c:pt idx="925">
                  <c:v>0:19:174</c:v>
                </c:pt>
                <c:pt idx="926">
                  <c:v>0:19:203</c:v>
                </c:pt>
                <c:pt idx="927">
                  <c:v>0:19:218</c:v>
                </c:pt>
                <c:pt idx="928">
                  <c:v>0:19:244</c:v>
                </c:pt>
                <c:pt idx="929">
                  <c:v>0:19:272</c:v>
                </c:pt>
                <c:pt idx="930">
                  <c:v>0:19:288</c:v>
                </c:pt>
                <c:pt idx="931">
                  <c:v>0:19:309</c:v>
                </c:pt>
                <c:pt idx="932">
                  <c:v>0:19:330</c:v>
                </c:pt>
                <c:pt idx="933">
                  <c:v>0:19:336</c:v>
                </c:pt>
                <c:pt idx="934">
                  <c:v>0:19:348</c:v>
                </c:pt>
                <c:pt idx="935">
                  <c:v>0:19:372</c:v>
                </c:pt>
                <c:pt idx="936">
                  <c:v>0:19:383</c:v>
                </c:pt>
                <c:pt idx="937">
                  <c:v>0:19:408</c:v>
                </c:pt>
                <c:pt idx="938">
                  <c:v>0:19:430</c:v>
                </c:pt>
                <c:pt idx="939">
                  <c:v>0:19:444</c:v>
                </c:pt>
                <c:pt idx="940">
                  <c:v>0:19:468</c:v>
                </c:pt>
                <c:pt idx="941">
                  <c:v>0:19:481</c:v>
                </c:pt>
                <c:pt idx="942">
                  <c:v>0:19:494</c:v>
                </c:pt>
                <c:pt idx="943">
                  <c:v>0:19:503</c:v>
                </c:pt>
                <c:pt idx="944">
                  <c:v>0:19:512</c:v>
                </c:pt>
                <c:pt idx="945">
                  <c:v>0:19:541</c:v>
                </c:pt>
                <c:pt idx="946">
                  <c:v>0:19:562</c:v>
                </c:pt>
                <c:pt idx="947">
                  <c:v>0:19:581</c:v>
                </c:pt>
                <c:pt idx="948">
                  <c:v>0:19:606</c:v>
                </c:pt>
                <c:pt idx="949">
                  <c:v>0:19:627</c:v>
                </c:pt>
                <c:pt idx="950">
                  <c:v>0:19:640</c:v>
                </c:pt>
                <c:pt idx="951">
                  <c:v>0:19:663</c:v>
                </c:pt>
                <c:pt idx="952">
                  <c:v>0:19:675</c:v>
                </c:pt>
                <c:pt idx="953">
                  <c:v>0:19:692</c:v>
                </c:pt>
                <c:pt idx="954">
                  <c:v>0:19:706</c:v>
                </c:pt>
                <c:pt idx="955">
                  <c:v>0:19:733</c:v>
                </c:pt>
                <c:pt idx="956">
                  <c:v>0:19:747</c:v>
                </c:pt>
                <c:pt idx="957">
                  <c:v>0:19:776</c:v>
                </c:pt>
                <c:pt idx="958">
                  <c:v>0:19:803</c:v>
                </c:pt>
                <c:pt idx="959">
                  <c:v>0:19:815</c:v>
                </c:pt>
                <c:pt idx="960">
                  <c:v>0:19:848</c:v>
                </c:pt>
                <c:pt idx="961">
                  <c:v>0:19:875</c:v>
                </c:pt>
                <c:pt idx="962">
                  <c:v>0:19:901</c:v>
                </c:pt>
                <c:pt idx="963">
                  <c:v>0:19:917</c:v>
                </c:pt>
                <c:pt idx="964">
                  <c:v>0:19:949</c:v>
                </c:pt>
                <c:pt idx="965">
                  <c:v>0:19:979</c:v>
                </c:pt>
                <c:pt idx="966">
                  <c:v>0:20:7</c:v>
                </c:pt>
                <c:pt idx="967">
                  <c:v>0:20:33</c:v>
                </c:pt>
                <c:pt idx="968">
                  <c:v>0:20:49</c:v>
                </c:pt>
                <c:pt idx="969">
                  <c:v>0:20:76</c:v>
                </c:pt>
                <c:pt idx="970">
                  <c:v>0:20:96</c:v>
                </c:pt>
                <c:pt idx="971">
                  <c:v>0:20:106</c:v>
                </c:pt>
                <c:pt idx="972">
                  <c:v>0:20:131</c:v>
                </c:pt>
                <c:pt idx="973">
                  <c:v>0:20:144</c:v>
                </c:pt>
                <c:pt idx="974">
                  <c:v>0:20:170</c:v>
                </c:pt>
                <c:pt idx="975">
                  <c:v>0:20:182</c:v>
                </c:pt>
                <c:pt idx="976">
                  <c:v>0:20:210</c:v>
                </c:pt>
                <c:pt idx="977">
                  <c:v>0:20:235</c:v>
                </c:pt>
                <c:pt idx="978">
                  <c:v>0:20:249</c:v>
                </c:pt>
                <c:pt idx="979">
                  <c:v>0:20:268</c:v>
                </c:pt>
                <c:pt idx="980">
                  <c:v>0:20:282</c:v>
                </c:pt>
                <c:pt idx="981">
                  <c:v>0:20:296</c:v>
                </c:pt>
                <c:pt idx="982">
                  <c:v>0:20:308</c:v>
                </c:pt>
                <c:pt idx="983">
                  <c:v>0:20:336</c:v>
                </c:pt>
                <c:pt idx="984">
                  <c:v>0:20:347</c:v>
                </c:pt>
                <c:pt idx="985">
                  <c:v>0:20:380</c:v>
                </c:pt>
                <c:pt idx="986">
                  <c:v>0:20:407</c:v>
                </c:pt>
                <c:pt idx="987">
                  <c:v>0:20:432</c:v>
                </c:pt>
                <c:pt idx="988">
                  <c:v>0:20:444</c:v>
                </c:pt>
                <c:pt idx="989">
                  <c:v>0:20:457</c:v>
                </c:pt>
                <c:pt idx="990">
                  <c:v>0:20:467</c:v>
                </c:pt>
                <c:pt idx="991">
                  <c:v>0:20:474</c:v>
                </c:pt>
                <c:pt idx="992">
                  <c:v>0:20:500</c:v>
                </c:pt>
                <c:pt idx="993">
                  <c:v>0:20:510</c:v>
                </c:pt>
                <c:pt idx="994">
                  <c:v>0:20:540</c:v>
                </c:pt>
                <c:pt idx="995">
                  <c:v>0:20:566</c:v>
                </c:pt>
                <c:pt idx="996">
                  <c:v>0:20:578</c:v>
                </c:pt>
                <c:pt idx="997">
                  <c:v>0:20:606</c:v>
                </c:pt>
                <c:pt idx="998">
                  <c:v>0:20:634</c:v>
                </c:pt>
                <c:pt idx="999">
                  <c:v>0:20:646</c:v>
                </c:pt>
                <c:pt idx="1000">
                  <c:v>0:20:669</c:v>
                </c:pt>
                <c:pt idx="1001">
                  <c:v>0:20:681</c:v>
                </c:pt>
                <c:pt idx="1002">
                  <c:v>0:20:697</c:v>
                </c:pt>
                <c:pt idx="1003">
                  <c:v>0:20:707</c:v>
                </c:pt>
                <c:pt idx="1004">
                  <c:v>0:20:732</c:v>
                </c:pt>
                <c:pt idx="1005">
                  <c:v>0:20:744</c:v>
                </c:pt>
                <c:pt idx="1006">
                  <c:v>0:20:770</c:v>
                </c:pt>
                <c:pt idx="1007">
                  <c:v>0:20:782</c:v>
                </c:pt>
                <c:pt idx="1008">
                  <c:v>0:20:811</c:v>
                </c:pt>
                <c:pt idx="1009">
                  <c:v>0:20:838</c:v>
                </c:pt>
                <c:pt idx="1010">
                  <c:v>0:20:855</c:v>
                </c:pt>
                <c:pt idx="1011">
                  <c:v>0:20:885</c:v>
                </c:pt>
                <c:pt idx="1012">
                  <c:v>0:20:919</c:v>
                </c:pt>
                <c:pt idx="1013">
                  <c:v>0:20:942</c:v>
                </c:pt>
                <c:pt idx="1014">
                  <c:v>0:20:973</c:v>
                </c:pt>
                <c:pt idx="1015">
                  <c:v>0:21:1</c:v>
                </c:pt>
                <c:pt idx="1016">
                  <c:v>0:21:19</c:v>
                </c:pt>
                <c:pt idx="1017">
                  <c:v>0:21:46</c:v>
                </c:pt>
                <c:pt idx="1018">
                  <c:v>0:21:70</c:v>
                </c:pt>
                <c:pt idx="1019">
                  <c:v>0:21:86</c:v>
                </c:pt>
                <c:pt idx="1020">
                  <c:v>0:21:113</c:v>
                </c:pt>
                <c:pt idx="1021">
                  <c:v>0:21:130</c:v>
                </c:pt>
                <c:pt idx="1022">
                  <c:v>0:21:144</c:v>
                </c:pt>
                <c:pt idx="1023">
                  <c:v>0:21:164</c:v>
                </c:pt>
                <c:pt idx="1024">
                  <c:v>0:21:178</c:v>
                </c:pt>
                <c:pt idx="1025">
                  <c:v>0:21:199</c:v>
                </c:pt>
                <c:pt idx="1026">
                  <c:v>0:21:211</c:v>
                </c:pt>
                <c:pt idx="1027">
                  <c:v>0:21:233</c:v>
                </c:pt>
                <c:pt idx="1028">
                  <c:v>0:21:245</c:v>
                </c:pt>
                <c:pt idx="1029">
                  <c:v>0:21:270</c:v>
                </c:pt>
                <c:pt idx="1030">
                  <c:v>0:21:285</c:v>
                </c:pt>
                <c:pt idx="1031">
                  <c:v>0:21:309</c:v>
                </c:pt>
                <c:pt idx="1032">
                  <c:v>0:21:331</c:v>
                </c:pt>
                <c:pt idx="1033">
                  <c:v>0:21:341</c:v>
                </c:pt>
                <c:pt idx="1034">
                  <c:v>0:21:369</c:v>
                </c:pt>
                <c:pt idx="1035">
                  <c:v>0:21:383</c:v>
                </c:pt>
                <c:pt idx="1036">
                  <c:v>0:21:408</c:v>
                </c:pt>
                <c:pt idx="1037">
                  <c:v>0:21:435</c:v>
                </c:pt>
                <c:pt idx="1038">
                  <c:v>0:21:451</c:v>
                </c:pt>
                <c:pt idx="1039">
                  <c:v>0:21:475</c:v>
                </c:pt>
                <c:pt idx="1040">
                  <c:v>0:21:500</c:v>
                </c:pt>
                <c:pt idx="1041">
                  <c:v>0:21:511</c:v>
                </c:pt>
                <c:pt idx="1042">
                  <c:v>0:21:541</c:v>
                </c:pt>
                <c:pt idx="1043">
                  <c:v>0:21:571</c:v>
                </c:pt>
                <c:pt idx="1044">
                  <c:v>0:21:580</c:v>
                </c:pt>
                <c:pt idx="1045">
                  <c:v>0:21:603</c:v>
                </c:pt>
                <c:pt idx="1046">
                  <c:v>0:21:617</c:v>
                </c:pt>
                <c:pt idx="1047">
                  <c:v>0:21:643</c:v>
                </c:pt>
                <c:pt idx="1048">
                  <c:v>0:21:666</c:v>
                </c:pt>
                <c:pt idx="1049">
                  <c:v>0:21:678</c:v>
                </c:pt>
                <c:pt idx="1050">
                  <c:v>0:21:705</c:v>
                </c:pt>
                <c:pt idx="1051">
                  <c:v>0:21:718</c:v>
                </c:pt>
                <c:pt idx="1052">
                  <c:v>0:21:747</c:v>
                </c:pt>
                <c:pt idx="1053">
                  <c:v>0:21:777</c:v>
                </c:pt>
                <c:pt idx="1054">
                  <c:v>0:21:804</c:v>
                </c:pt>
                <c:pt idx="1055">
                  <c:v>0:21:821</c:v>
                </c:pt>
                <c:pt idx="1056">
                  <c:v>0:21:854</c:v>
                </c:pt>
                <c:pt idx="1057">
                  <c:v>0:21:890</c:v>
                </c:pt>
                <c:pt idx="1058">
                  <c:v>0:21:911</c:v>
                </c:pt>
                <c:pt idx="1059">
                  <c:v>0:21:930</c:v>
                </c:pt>
                <c:pt idx="1060">
                  <c:v>0:21:938</c:v>
                </c:pt>
                <c:pt idx="1061">
                  <c:v>0:21:952</c:v>
                </c:pt>
                <c:pt idx="1062">
                  <c:v>0:21:980</c:v>
                </c:pt>
                <c:pt idx="1063">
                  <c:v>0:22:11</c:v>
                </c:pt>
                <c:pt idx="1064">
                  <c:v>0:22:37</c:v>
                </c:pt>
                <c:pt idx="1065">
                  <c:v>0:22:55</c:v>
                </c:pt>
                <c:pt idx="1066">
                  <c:v>0:22:79</c:v>
                </c:pt>
                <c:pt idx="1067">
                  <c:v>0:22:101</c:v>
                </c:pt>
                <c:pt idx="1068">
                  <c:v>0:22:112</c:v>
                </c:pt>
                <c:pt idx="1069">
                  <c:v>0:22:137</c:v>
                </c:pt>
                <c:pt idx="1070">
                  <c:v>0:22:148</c:v>
                </c:pt>
                <c:pt idx="1071">
                  <c:v>0:22:170</c:v>
                </c:pt>
                <c:pt idx="1072">
                  <c:v>0:22:184</c:v>
                </c:pt>
                <c:pt idx="1073">
                  <c:v>0:22:206</c:v>
                </c:pt>
                <c:pt idx="1074">
                  <c:v>0:22:231</c:v>
                </c:pt>
                <c:pt idx="1075">
                  <c:v>0:22:242</c:v>
                </c:pt>
                <c:pt idx="1076">
                  <c:v>0:22:273</c:v>
                </c:pt>
                <c:pt idx="1077">
                  <c:v>0:22:299</c:v>
                </c:pt>
                <c:pt idx="1078">
                  <c:v>0:22:314</c:v>
                </c:pt>
                <c:pt idx="1079">
                  <c:v>0:22:336</c:v>
                </c:pt>
                <c:pt idx="1080">
                  <c:v>0:22:348</c:v>
                </c:pt>
                <c:pt idx="1081">
                  <c:v>0:22:370</c:v>
                </c:pt>
                <c:pt idx="1082">
                  <c:v>0:22:385</c:v>
                </c:pt>
                <c:pt idx="1083">
                  <c:v>0:22:409</c:v>
                </c:pt>
                <c:pt idx="1084">
                  <c:v>0:22:433</c:v>
                </c:pt>
                <c:pt idx="1085">
                  <c:v>0:22:445</c:v>
                </c:pt>
                <c:pt idx="1086">
                  <c:v>0:22:459</c:v>
                </c:pt>
                <c:pt idx="1087">
                  <c:v>0:22:469</c:v>
                </c:pt>
                <c:pt idx="1088">
                  <c:v>0:22:477</c:v>
                </c:pt>
                <c:pt idx="1089">
                  <c:v>0:22:510</c:v>
                </c:pt>
                <c:pt idx="1090">
                  <c:v>0:22:537</c:v>
                </c:pt>
                <c:pt idx="1091">
                  <c:v>0:22:547</c:v>
                </c:pt>
                <c:pt idx="1092">
                  <c:v>0:22:573</c:v>
                </c:pt>
                <c:pt idx="1093">
                  <c:v>0:22:594</c:v>
                </c:pt>
                <c:pt idx="1094">
                  <c:v>0:22:605</c:v>
                </c:pt>
                <c:pt idx="1095">
                  <c:v>0:22:615</c:v>
                </c:pt>
                <c:pt idx="1096">
                  <c:v>0:22:640</c:v>
                </c:pt>
                <c:pt idx="1097">
                  <c:v>0:22:657</c:v>
                </c:pt>
                <c:pt idx="1098">
                  <c:v>0:22:670</c:v>
                </c:pt>
                <c:pt idx="1099">
                  <c:v>0:22:677</c:v>
                </c:pt>
                <c:pt idx="1100">
                  <c:v>0:22:705</c:v>
                </c:pt>
                <c:pt idx="1101">
                  <c:v>0:22:718</c:v>
                </c:pt>
                <c:pt idx="1102">
                  <c:v>0:22:743</c:v>
                </c:pt>
                <c:pt idx="1103">
                  <c:v>0:22:768</c:v>
                </c:pt>
                <c:pt idx="1104">
                  <c:v>0:22:785</c:v>
                </c:pt>
                <c:pt idx="1105">
                  <c:v>0:22:812</c:v>
                </c:pt>
                <c:pt idx="1106">
                  <c:v>0:22:837</c:v>
                </c:pt>
                <c:pt idx="1107">
                  <c:v>0:22:851</c:v>
                </c:pt>
                <c:pt idx="1108">
                  <c:v>0:22:877</c:v>
                </c:pt>
                <c:pt idx="1109">
                  <c:v>0:22:898</c:v>
                </c:pt>
                <c:pt idx="1110">
                  <c:v>0:22:910</c:v>
                </c:pt>
                <c:pt idx="1111">
                  <c:v>0:22:931</c:v>
                </c:pt>
                <c:pt idx="1112">
                  <c:v>0:22:940</c:v>
                </c:pt>
                <c:pt idx="1113">
                  <c:v>0:22:964</c:v>
                </c:pt>
                <c:pt idx="1114">
                  <c:v>0:22:980</c:v>
                </c:pt>
                <c:pt idx="1115">
                  <c:v>0:23:4</c:v>
                </c:pt>
                <c:pt idx="1116">
                  <c:v>0:23:18</c:v>
                </c:pt>
                <c:pt idx="1117">
                  <c:v>0:23:43</c:v>
                </c:pt>
                <c:pt idx="1118">
                  <c:v>0:23:63</c:v>
                </c:pt>
                <c:pt idx="1119">
                  <c:v>0:23:74</c:v>
                </c:pt>
                <c:pt idx="1120">
                  <c:v>0:23:99</c:v>
                </c:pt>
                <c:pt idx="1121">
                  <c:v>0:23:110</c:v>
                </c:pt>
                <c:pt idx="1122">
                  <c:v>0:23:136</c:v>
                </c:pt>
                <c:pt idx="1123">
                  <c:v>0:23:148</c:v>
                </c:pt>
                <c:pt idx="1124">
                  <c:v>0:23:176</c:v>
                </c:pt>
                <c:pt idx="1125">
                  <c:v>0:23:202</c:v>
                </c:pt>
                <c:pt idx="1126">
                  <c:v>0:23:217</c:v>
                </c:pt>
                <c:pt idx="1127">
                  <c:v>0:23:238</c:v>
                </c:pt>
                <c:pt idx="1128">
                  <c:v>0:23:254</c:v>
                </c:pt>
                <c:pt idx="1129">
                  <c:v>0:23:274</c:v>
                </c:pt>
                <c:pt idx="1130">
                  <c:v>0:23:292</c:v>
                </c:pt>
                <c:pt idx="1131">
                  <c:v>0:23:304</c:v>
                </c:pt>
                <c:pt idx="1132">
                  <c:v>0:23:312</c:v>
                </c:pt>
                <c:pt idx="1133">
                  <c:v>0:23:336</c:v>
                </c:pt>
                <c:pt idx="1134">
                  <c:v>0:23:347</c:v>
                </c:pt>
                <c:pt idx="1135">
                  <c:v>0:23:368</c:v>
                </c:pt>
                <c:pt idx="1136">
                  <c:v>0:23:381</c:v>
                </c:pt>
                <c:pt idx="1137">
                  <c:v>0:23:403</c:v>
                </c:pt>
                <c:pt idx="1138">
                  <c:v>0:23:419</c:v>
                </c:pt>
                <c:pt idx="1139">
                  <c:v>0:23:442</c:v>
                </c:pt>
                <c:pt idx="1140">
                  <c:v>0:23:461</c:v>
                </c:pt>
                <c:pt idx="1141">
                  <c:v>0:23:476</c:v>
                </c:pt>
                <c:pt idx="1142">
                  <c:v>0:23:501</c:v>
                </c:pt>
                <c:pt idx="1143">
                  <c:v>0:23:514</c:v>
                </c:pt>
                <c:pt idx="1144">
                  <c:v>0:23:540</c:v>
                </c:pt>
                <c:pt idx="1145">
                  <c:v>0:23:561</c:v>
                </c:pt>
                <c:pt idx="1146">
                  <c:v>0:23:574</c:v>
                </c:pt>
                <c:pt idx="1147">
                  <c:v>0:23:594</c:v>
                </c:pt>
                <c:pt idx="1148">
                  <c:v>0:23:608</c:v>
                </c:pt>
                <c:pt idx="1149">
                  <c:v>0:23:629</c:v>
                </c:pt>
                <c:pt idx="1150">
                  <c:v>0:23:642</c:v>
                </c:pt>
                <c:pt idx="1151">
                  <c:v>0:23:656</c:v>
                </c:pt>
                <c:pt idx="1152">
                  <c:v>0:23:668</c:v>
                </c:pt>
                <c:pt idx="1153">
                  <c:v>0:23:676</c:v>
                </c:pt>
                <c:pt idx="1154">
                  <c:v>0:23:704</c:v>
                </c:pt>
                <c:pt idx="1155">
                  <c:v>0:23:716</c:v>
                </c:pt>
                <c:pt idx="1156">
                  <c:v>0:23:739</c:v>
                </c:pt>
                <c:pt idx="1157">
                  <c:v>0:23:764</c:v>
                </c:pt>
                <c:pt idx="1158">
                  <c:v>0:23:781</c:v>
                </c:pt>
                <c:pt idx="1159">
                  <c:v>0:23:804</c:v>
                </c:pt>
                <c:pt idx="1160">
                  <c:v>0:23:818</c:v>
                </c:pt>
                <c:pt idx="1161">
                  <c:v>0:23:841</c:v>
                </c:pt>
                <c:pt idx="1162">
                  <c:v>0:23:858</c:v>
                </c:pt>
                <c:pt idx="1163">
                  <c:v>0:23:868</c:v>
                </c:pt>
                <c:pt idx="1164">
                  <c:v>0:23:876</c:v>
                </c:pt>
                <c:pt idx="1165">
                  <c:v>0:23:899</c:v>
                </c:pt>
                <c:pt idx="1166">
                  <c:v>0:23:915</c:v>
                </c:pt>
                <c:pt idx="1167">
                  <c:v>0:23:939</c:v>
                </c:pt>
                <c:pt idx="1168">
                  <c:v>0:23:968</c:v>
                </c:pt>
                <c:pt idx="1169">
                  <c:v>0:23:983</c:v>
                </c:pt>
                <c:pt idx="1170">
                  <c:v>0:24:9</c:v>
                </c:pt>
                <c:pt idx="1171">
                  <c:v>0:24:41</c:v>
                </c:pt>
                <c:pt idx="1172">
                  <c:v>0:24:64</c:v>
                </c:pt>
                <c:pt idx="1173">
                  <c:v>0:24:74</c:v>
                </c:pt>
                <c:pt idx="1174">
                  <c:v>0:24:108</c:v>
                </c:pt>
                <c:pt idx="1175">
                  <c:v>0:24:138</c:v>
                </c:pt>
                <c:pt idx="1176">
                  <c:v>0:24:152</c:v>
                </c:pt>
                <c:pt idx="1177">
                  <c:v>0:24:181</c:v>
                </c:pt>
                <c:pt idx="1178">
                  <c:v>0:24:205</c:v>
                </c:pt>
                <c:pt idx="1179">
                  <c:v>0:24:221</c:v>
                </c:pt>
                <c:pt idx="1180">
                  <c:v>0:24:243</c:v>
                </c:pt>
                <c:pt idx="1181">
                  <c:v>0:24:265</c:v>
                </c:pt>
                <c:pt idx="1182">
                  <c:v>0:24:276</c:v>
                </c:pt>
                <c:pt idx="1183">
                  <c:v>0:24:300</c:v>
                </c:pt>
                <c:pt idx="1184">
                  <c:v>0:24:314</c:v>
                </c:pt>
                <c:pt idx="1185">
                  <c:v>0:24:342</c:v>
                </c:pt>
                <c:pt idx="1186">
                  <c:v>0:24:370</c:v>
                </c:pt>
                <c:pt idx="1187">
                  <c:v>0:24:378</c:v>
                </c:pt>
                <c:pt idx="1188">
                  <c:v>0:24:401</c:v>
                </c:pt>
                <c:pt idx="1189">
                  <c:v>0:24:416</c:v>
                </c:pt>
                <c:pt idx="1190">
                  <c:v>0:24:441</c:v>
                </c:pt>
                <c:pt idx="1191">
                  <c:v>0:24:464</c:v>
                </c:pt>
                <c:pt idx="1192">
                  <c:v>0:24:475</c:v>
                </c:pt>
                <c:pt idx="1193">
                  <c:v>0:24:501</c:v>
                </c:pt>
                <c:pt idx="1194">
                  <c:v>0:24:513</c:v>
                </c:pt>
                <c:pt idx="1195">
                  <c:v>0:24:541</c:v>
                </c:pt>
                <c:pt idx="1196">
                  <c:v>0:24:571</c:v>
                </c:pt>
                <c:pt idx="1197">
                  <c:v>0:24:583</c:v>
                </c:pt>
                <c:pt idx="1198">
                  <c:v>0:24:607</c:v>
                </c:pt>
                <c:pt idx="1199">
                  <c:v>0:24:642</c:v>
                </c:pt>
                <c:pt idx="1200">
                  <c:v>0:24:664</c:v>
                </c:pt>
                <c:pt idx="1201">
                  <c:v>0:24:674</c:v>
                </c:pt>
                <c:pt idx="1202">
                  <c:v>0:24:701</c:v>
                </c:pt>
                <c:pt idx="1203">
                  <c:v>0:24:715</c:v>
                </c:pt>
                <c:pt idx="1204">
                  <c:v>0:24:739</c:v>
                </c:pt>
                <c:pt idx="1205">
                  <c:v>0:24:762</c:v>
                </c:pt>
                <c:pt idx="1206">
                  <c:v>0:24:777</c:v>
                </c:pt>
                <c:pt idx="1207">
                  <c:v>0:24:798</c:v>
                </c:pt>
                <c:pt idx="1208">
                  <c:v>0:24:817</c:v>
                </c:pt>
                <c:pt idx="1209">
                  <c:v>0:24:842</c:v>
                </c:pt>
                <c:pt idx="1210">
                  <c:v>0:24:865</c:v>
                </c:pt>
                <c:pt idx="1211">
                  <c:v>0:24:876</c:v>
                </c:pt>
                <c:pt idx="1212">
                  <c:v>0:24:899</c:v>
                </c:pt>
                <c:pt idx="1213">
                  <c:v>0:24:912</c:v>
                </c:pt>
                <c:pt idx="1214">
                  <c:v>0:24:939</c:v>
                </c:pt>
                <c:pt idx="1215">
                  <c:v>0:24:975</c:v>
                </c:pt>
                <c:pt idx="1216">
                  <c:v>0:24:995</c:v>
                </c:pt>
                <c:pt idx="1217">
                  <c:v>0:25:6</c:v>
                </c:pt>
                <c:pt idx="1218">
                  <c:v>0:25:20</c:v>
                </c:pt>
                <c:pt idx="1219">
                  <c:v>0:25:31</c:v>
                </c:pt>
                <c:pt idx="1220">
                  <c:v>0:25:40</c:v>
                </c:pt>
                <c:pt idx="1221">
                  <c:v>0:25:63</c:v>
                </c:pt>
                <c:pt idx="1222">
                  <c:v>0:25:76</c:v>
                </c:pt>
                <c:pt idx="1223">
                  <c:v>0:25:99</c:v>
                </c:pt>
                <c:pt idx="1224">
                  <c:v>0:25:109</c:v>
                </c:pt>
                <c:pt idx="1225">
                  <c:v>0:25:134</c:v>
                </c:pt>
                <c:pt idx="1226">
                  <c:v>0:25:147</c:v>
                </c:pt>
                <c:pt idx="1227">
                  <c:v>0:25:172</c:v>
                </c:pt>
                <c:pt idx="1228">
                  <c:v>0:25:182</c:v>
                </c:pt>
                <c:pt idx="1229">
                  <c:v>0:25:203</c:v>
                </c:pt>
                <c:pt idx="1230">
                  <c:v>0:25:219</c:v>
                </c:pt>
                <c:pt idx="1231">
                  <c:v>0:25:241</c:v>
                </c:pt>
                <c:pt idx="1232">
                  <c:v>0:25:260</c:v>
                </c:pt>
                <c:pt idx="1233">
                  <c:v>0:25:270</c:v>
                </c:pt>
                <c:pt idx="1234">
                  <c:v>0:25:278</c:v>
                </c:pt>
                <c:pt idx="1235">
                  <c:v>0:25:301</c:v>
                </c:pt>
                <c:pt idx="1236">
                  <c:v>0:25:312</c:v>
                </c:pt>
                <c:pt idx="1237">
                  <c:v>0:25:337</c:v>
                </c:pt>
                <c:pt idx="1238">
                  <c:v>0:25:349</c:v>
                </c:pt>
                <c:pt idx="1239">
                  <c:v>0:25:370</c:v>
                </c:pt>
                <c:pt idx="1240">
                  <c:v>0:25:383</c:v>
                </c:pt>
                <c:pt idx="1241">
                  <c:v>0:25:406</c:v>
                </c:pt>
                <c:pt idx="1242">
                  <c:v>0:25:425</c:v>
                </c:pt>
                <c:pt idx="1243">
                  <c:v>0:25:436</c:v>
                </c:pt>
                <c:pt idx="1244">
                  <c:v>0:25:443</c:v>
                </c:pt>
                <c:pt idx="1245">
                  <c:v>0:25:470</c:v>
                </c:pt>
                <c:pt idx="1246">
                  <c:v>0:25:481</c:v>
                </c:pt>
                <c:pt idx="1247">
                  <c:v>0:25:506</c:v>
                </c:pt>
                <c:pt idx="1248">
                  <c:v>0:25:531</c:v>
                </c:pt>
                <c:pt idx="1249">
                  <c:v>0:25:542</c:v>
                </c:pt>
                <c:pt idx="1250">
                  <c:v>0:25:562</c:v>
                </c:pt>
                <c:pt idx="1251">
                  <c:v>0:25:575</c:v>
                </c:pt>
                <c:pt idx="1252">
                  <c:v>0:25:594</c:v>
                </c:pt>
                <c:pt idx="1253">
                  <c:v>0:25:603</c:v>
                </c:pt>
                <c:pt idx="1254">
                  <c:v>0:25:613</c:v>
                </c:pt>
                <c:pt idx="1255">
                  <c:v>0:25:633</c:v>
                </c:pt>
                <c:pt idx="1256">
                  <c:v>0:25:643</c:v>
                </c:pt>
                <c:pt idx="1257">
                  <c:v>0:25:658</c:v>
                </c:pt>
                <c:pt idx="1258">
                  <c:v>0:25:669</c:v>
                </c:pt>
                <c:pt idx="1259">
                  <c:v>0:25:677</c:v>
                </c:pt>
                <c:pt idx="1260">
                  <c:v>0:25:699</c:v>
                </c:pt>
                <c:pt idx="1261">
                  <c:v>0:25:711</c:v>
                </c:pt>
                <c:pt idx="1262">
                  <c:v>0:25:734</c:v>
                </c:pt>
                <c:pt idx="1263">
                  <c:v>0:25:744</c:v>
                </c:pt>
                <c:pt idx="1264">
                  <c:v>0:25:762</c:v>
                </c:pt>
                <c:pt idx="1265">
                  <c:v>0:25:778</c:v>
                </c:pt>
                <c:pt idx="1266">
                  <c:v>0:25:801</c:v>
                </c:pt>
                <c:pt idx="1267">
                  <c:v>0:25:815</c:v>
                </c:pt>
                <c:pt idx="1268">
                  <c:v>0:25:837</c:v>
                </c:pt>
                <c:pt idx="1269">
                  <c:v>0:25:854</c:v>
                </c:pt>
                <c:pt idx="1270">
                  <c:v>0:25:872</c:v>
                </c:pt>
                <c:pt idx="1271">
                  <c:v>0:25:888</c:v>
                </c:pt>
                <c:pt idx="1272">
                  <c:v>0:25:912</c:v>
                </c:pt>
                <c:pt idx="1273">
                  <c:v>0:25:933</c:v>
                </c:pt>
                <c:pt idx="1274">
                  <c:v>0:25:954</c:v>
                </c:pt>
                <c:pt idx="1275">
                  <c:v>0:25:979</c:v>
                </c:pt>
                <c:pt idx="1276">
                  <c:v>0:26:9</c:v>
                </c:pt>
                <c:pt idx="1277">
                  <c:v>0:26:39</c:v>
                </c:pt>
                <c:pt idx="1278">
                  <c:v>0:26:58</c:v>
                </c:pt>
                <c:pt idx="1279">
                  <c:v>0:26:70</c:v>
                </c:pt>
                <c:pt idx="1280">
                  <c:v>0:26:78</c:v>
                </c:pt>
                <c:pt idx="1281">
                  <c:v>0:26:104</c:v>
                </c:pt>
                <c:pt idx="1282">
                  <c:v>0:26:118</c:v>
                </c:pt>
                <c:pt idx="1283">
                  <c:v>0:26:148</c:v>
                </c:pt>
                <c:pt idx="1284">
                  <c:v>0:26:176</c:v>
                </c:pt>
                <c:pt idx="1285">
                  <c:v>0:26:200</c:v>
                </c:pt>
                <c:pt idx="1286">
                  <c:v>0:26:215</c:v>
                </c:pt>
                <c:pt idx="1287">
                  <c:v>0:26:237</c:v>
                </c:pt>
                <c:pt idx="1288">
                  <c:v>0:26:253</c:v>
                </c:pt>
                <c:pt idx="1289">
                  <c:v>0:26:275</c:v>
                </c:pt>
                <c:pt idx="1290">
                  <c:v>0:26:294</c:v>
                </c:pt>
                <c:pt idx="1291">
                  <c:v>0:26:307</c:v>
                </c:pt>
                <c:pt idx="1292">
                  <c:v>0:26:337</c:v>
                </c:pt>
                <c:pt idx="1293">
                  <c:v>0:26:350</c:v>
                </c:pt>
                <c:pt idx="1294">
                  <c:v>0:26:374</c:v>
                </c:pt>
                <c:pt idx="1295">
                  <c:v>0:26:411</c:v>
                </c:pt>
                <c:pt idx="1296">
                  <c:v>0:26:435</c:v>
                </c:pt>
                <c:pt idx="1297">
                  <c:v>0:26:450</c:v>
                </c:pt>
                <c:pt idx="1298">
                  <c:v>0:26:472</c:v>
                </c:pt>
                <c:pt idx="1299">
                  <c:v>0:26:482</c:v>
                </c:pt>
                <c:pt idx="1300">
                  <c:v>0:26:499</c:v>
                </c:pt>
                <c:pt idx="1301">
                  <c:v>0:26:508</c:v>
                </c:pt>
                <c:pt idx="1302">
                  <c:v>0:26:535</c:v>
                </c:pt>
                <c:pt idx="1303">
                  <c:v>0:26:544</c:v>
                </c:pt>
                <c:pt idx="1304">
                  <c:v>0:26:571</c:v>
                </c:pt>
                <c:pt idx="1305">
                  <c:v>0:26:584</c:v>
                </c:pt>
                <c:pt idx="1306">
                  <c:v>0:26:610</c:v>
                </c:pt>
                <c:pt idx="1307">
                  <c:v>0:26:638</c:v>
                </c:pt>
                <c:pt idx="1308">
                  <c:v>0:26:655</c:v>
                </c:pt>
                <c:pt idx="1309">
                  <c:v>0:26:679</c:v>
                </c:pt>
                <c:pt idx="1310">
                  <c:v>0:26:702</c:v>
                </c:pt>
                <c:pt idx="1311">
                  <c:v>0:26:714</c:v>
                </c:pt>
                <c:pt idx="1312">
                  <c:v>0:26:740</c:v>
                </c:pt>
                <c:pt idx="1313">
                  <c:v>0:26:766</c:v>
                </c:pt>
                <c:pt idx="1314">
                  <c:v>0:26:781</c:v>
                </c:pt>
                <c:pt idx="1315">
                  <c:v>0:26:803</c:v>
                </c:pt>
                <c:pt idx="1316">
                  <c:v>0:26:818</c:v>
                </c:pt>
                <c:pt idx="1317">
                  <c:v>0:26:839</c:v>
                </c:pt>
                <c:pt idx="1318">
                  <c:v>0:26:859</c:v>
                </c:pt>
                <c:pt idx="1319">
                  <c:v>0:26:869</c:v>
                </c:pt>
                <c:pt idx="1320">
                  <c:v>0:26:878</c:v>
                </c:pt>
                <c:pt idx="1321">
                  <c:v>0:26:905</c:v>
                </c:pt>
                <c:pt idx="1322">
                  <c:v>0:26:917</c:v>
                </c:pt>
                <c:pt idx="1323">
                  <c:v>0:26:941</c:v>
                </c:pt>
                <c:pt idx="1324">
                  <c:v>0:26:968</c:v>
                </c:pt>
                <c:pt idx="1325">
                  <c:v>0:26:984</c:v>
                </c:pt>
                <c:pt idx="1326">
                  <c:v>0:27:8</c:v>
                </c:pt>
                <c:pt idx="1327">
                  <c:v>0:27:36</c:v>
                </c:pt>
                <c:pt idx="1328">
                  <c:v>0:27:53</c:v>
                </c:pt>
                <c:pt idx="1329">
                  <c:v>0:27:76</c:v>
                </c:pt>
                <c:pt idx="1330">
                  <c:v>0:27:95</c:v>
                </c:pt>
                <c:pt idx="1331">
                  <c:v>0:27:107</c:v>
                </c:pt>
                <c:pt idx="1332">
                  <c:v>0:27:136</c:v>
                </c:pt>
                <c:pt idx="1333">
                  <c:v>0:27:153</c:v>
                </c:pt>
                <c:pt idx="1334">
                  <c:v>0:27:180</c:v>
                </c:pt>
                <c:pt idx="1335">
                  <c:v>0:27:205</c:v>
                </c:pt>
                <c:pt idx="1336">
                  <c:v>0:27:220</c:v>
                </c:pt>
                <c:pt idx="1337">
                  <c:v>0:27:243</c:v>
                </c:pt>
                <c:pt idx="1338">
                  <c:v>0:27:263</c:v>
                </c:pt>
                <c:pt idx="1339">
                  <c:v>0:27:274</c:v>
                </c:pt>
                <c:pt idx="1340">
                  <c:v>0:27:301</c:v>
                </c:pt>
                <c:pt idx="1341">
                  <c:v>0:27:315</c:v>
                </c:pt>
                <c:pt idx="1342">
                  <c:v>0:27:339</c:v>
                </c:pt>
                <c:pt idx="1343">
                  <c:v>0:27:366</c:v>
                </c:pt>
                <c:pt idx="1344">
                  <c:v>0:27:386</c:v>
                </c:pt>
                <c:pt idx="1345">
                  <c:v>0:27:408</c:v>
                </c:pt>
                <c:pt idx="1346">
                  <c:v>0:27:434</c:v>
                </c:pt>
                <c:pt idx="1347">
                  <c:v>0:27:448</c:v>
                </c:pt>
                <c:pt idx="1348">
                  <c:v>0:27:461</c:v>
                </c:pt>
                <c:pt idx="1349">
                  <c:v>0:27:473</c:v>
                </c:pt>
                <c:pt idx="1350">
                  <c:v>0:27:495</c:v>
                </c:pt>
                <c:pt idx="1351">
                  <c:v>0:27:510</c:v>
                </c:pt>
                <c:pt idx="1352">
                  <c:v>0:27:535</c:v>
                </c:pt>
                <c:pt idx="1353">
                  <c:v>0:27:547</c:v>
                </c:pt>
                <c:pt idx="1354">
                  <c:v>0:27:569</c:v>
                </c:pt>
                <c:pt idx="1355">
                  <c:v>0:27:582</c:v>
                </c:pt>
                <c:pt idx="1356">
                  <c:v>0:27:615</c:v>
                </c:pt>
                <c:pt idx="1357">
                  <c:v>0:27:641</c:v>
                </c:pt>
                <c:pt idx="1358">
                  <c:v>0:27:663</c:v>
                </c:pt>
                <c:pt idx="1359">
                  <c:v>0:27:674</c:v>
                </c:pt>
                <c:pt idx="1360">
                  <c:v>0:27:698</c:v>
                </c:pt>
                <c:pt idx="1361">
                  <c:v>0:27:713</c:v>
                </c:pt>
                <c:pt idx="1362">
                  <c:v>0:27:736</c:v>
                </c:pt>
                <c:pt idx="1363">
                  <c:v>0:27:749</c:v>
                </c:pt>
                <c:pt idx="1364">
                  <c:v>0:27:774</c:v>
                </c:pt>
                <c:pt idx="1365">
                  <c:v>0:27:799</c:v>
                </c:pt>
                <c:pt idx="1366">
                  <c:v>0:27:814</c:v>
                </c:pt>
                <c:pt idx="1367">
                  <c:v>0:27:836</c:v>
                </c:pt>
                <c:pt idx="1368">
                  <c:v>0:27:851</c:v>
                </c:pt>
                <c:pt idx="1369">
                  <c:v>0:27:877</c:v>
                </c:pt>
                <c:pt idx="1370">
                  <c:v>0:27:900</c:v>
                </c:pt>
                <c:pt idx="1371">
                  <c:v>0:27:912</c:v>
                </c:pt>
                <c:pt idx="1372">
                  <c:v>0:27:938</c:v>
                </c:pt>
                <c:pt idx="1373">
                  <c:v>0:27:952</c:v>
                </c:pt>
                <c:pt idx="1374">
                  <c:v>0:27:976</c:v>
                </c:pt>
                <c:pt idx="1375">
                  <c:v>0:28:2</c:v>
                </c:pt>
                <c:pt idx="1376">
                  <c:v>0:28:19</c:v>
                </c:pt>
                <c:pt idx="1377">
                  <c:v>0:28:41</c:v>
                </c:pt>
                <c:pt idx="1378">
                  <c:v>0:28:66</c:v>
                </c:pt>
                <c:pt idx="1379">
                  <c:v>0:28:78</c:v>
                </c:pt>
                <c:pt idx="1380">
                  <c:v>0:28:105</c:v>
                </c:pt>
                <c:pt idx="1381">
                  <c:v>0:28:122</c:v>
                </c:pt>
                <c:pt idx="1382">
                  <c:v>0:28:145</c:v>
                </c:pt>
                <c:pt idx="1383">
                  <c:v>0:28:173</c:v>
                </c:pt>
                <c:pt idx="1384">
                  <c:v>0:28:192</c:v>
                </c:pt>
                <c:pt idx="1385">
                  <c:v>0:28:203</c:v>
                </c:pt>
                <c:pt idx="1386">
                  <c:v>0:28:214</c:v>
                </c:pt>
                <c:pt idx="1387">
                  <c:v>0:28:237</c:v>
                </c:pt>
                <c:pt idx="1388">
                  <c:v>0:28:256</c:v>
                </c:pt>
                <c:pt idx="1389">
                  <c:v>0:28:282</c:v>
                </c:pt>
                <c:pt idx="1390">
                  <c:v>0:28:303</c:v>
                </c:pt>
                <c:pt idx="1391">
                  <c:v>0:28:313</c:v>
                </c:pt>
                <c:pt idx="1392">
                  <c:v>0:28:342</c:v>
                </c:pt>
                <c:pt idx="1393">
                  <c:v>0:28:378</c:v>
                </c:pt>
                <c:pt idx="1394">
                  <c:v>0:28:404</c:v>
                </c:pt>
                <c:pt idx="1395">
                  <c:v>0:28:418</c:v>
                </c:pt>
                <c:pt idx="1396">
                  <c:v>0:28:444</c:v>
                </c:pt>
                <c:pt idx="1397">
                  <c:v>0:28:465</c:v>
                </c:pt>
                <c:pt idx="1398">
                  <c:v>0:28:480</c:v>
                </c:pt>
                <c:pt idx="1399">
                  <c:v>0:28:505</c:v>
                </c:pt>
                <c:pt idx="1400">
                  <c:v>0:28:523</c:v>
                </c:pt>
                <c:pt idx="1401">
                  <c:v>0:28:548</c:v>
                </c:pt>
                <c:pt idx="1402">
                  <c:v>0:28:576</c:v>
                </c:pt>
                <c:pt idx="1403">
                  <c:v>0:28:604</c:v>
                </c:pt>
                <c:pt idx="1404">
                  <c:v>0:28:617</c:v>
                </c:pt>
                <c:pt idx="1405">
                  <c:v>0:28:639</c:v>
                </c:pt>
                <c:pt idx="1406">
                  <c:v>0:28:658</c:v>
                </c:pt>
                <c:pt idx="1407">
                  <c:v>0:28:665</c:v>
                </c:pt>
                <c:pt idx="1408">
                  <c:v>0:28:674</c:v>
                </c:pt>
                <c:pt idx="1409">
                  <c:v>0:28:707</c:v>
                </c:pt>
                <c:pt idx="1410">
                  <c:v>0:28:733</c:v>
                </c:pt>
                <c:pt idx="1411">
                  <c:v>0:28:751</c:v>
                </c:pt>
                <c:pt idx="1412">
                  <c:v>0:28:776</c:v>
                </c:pt>
                <c:pt idx="1413">
                  <c:v>0:28:796</c:v>
                </c:pt>
                <c:pt idx="1414">
                  <c:v>0:28:810</c:v>
                </c:pt>
                <c:pt idx="1415">
                  <c:v>0:28:825</c:v>
                </c:pt>
                <c:pt idx="1416">
                  <c:v>0:28:839</c:v>
                </c:pt>
                <c:pt idx="1417">
                  <c:v>0:28:869</c:v>
                </c:pt>
                <c:pt idx="1418">
                  <c:v>0:28:883</c:v>
                </c:pt>
                <c:pt idx="1419">
                  <c:v>0:28:907</c:v>
                </c:pt>
                <c:pt idx="1420">
                  <c:v>0:28:935</c:v>
                </c:pt>
                <c:pt idx="1421">
                  <c:v>0:28:946</c:v>
                </c:pt>
                <c:pt idx="1422">
                  <c:v>0:28:967</c:v>
                </c:pt>
                <c:pt idx="1423">
                  <c:v>0:28:982</c:v>
                </c:pt>
                <c:pt idx="1424">
                  <c:v>0:29:5</c:v>
                </c:pt>
                <c:pt idx="1425">
                  <c:v>0:29:20</c:v>
                </c:pt>
                <c:pt idx="1426">
                  <c:v>0:29:41</c:v>
                </c:pt>
                <c:pt idx="1427">
                  <c:v>0:29:62</c:v>
                </c:pt>
                <c:pt idx="1428">
                  <c:v>0:29:73</c:v>
                </c:pt>
                <c:pt idx="1429">
                  <c:v>0:29:99</c:v>
                </c:pt>
                <c:pt idx="1430">
                  <c:v>0:29:112</c:v>
                </c:pt>
                <c:pt idx="1431">
                  <c:v>0:29:135</c:v>
                </c:pt>
                <c:pt idx="1432">
                  <c:v>0:29:143</c:v>
                </c:pt>
                <c:pt idx="1433">
                  <c:v>0:29:166</c:v>
                </c:pt>
                <c:pt idx="1434">
                  <c:v>0:29:181</c:v>
                </c:pt>
                <c:pt idx="1435">
                  <c:v>0:29:203</c:v>
                </c:pt>
                <c:pt idx="1436">
                  <c:v>0:29:219</c:v>
                </c:pt>
                <c:pt idx="1437">
                  <c:v>0:29:240</c:v>
                </c:pt>
                <c:pt idx="1438">
                  <c:v>0:29:261</c:v>
                </c:pt>
                <c:pt idx="1439">
                  <c:v>0:29:272</c:v>
                </c:pt>
                <c:pt idx="1440">
                  <c:v>0:29:279</c:v>
                </c:pt>
                <c:pt idx="1441">
                  <c:v>0:29:305</c:v>
                </c:pt>
                <c:pt idx="1442">
                  <c:v>0:29:321</c:v>
                </c:pt>
                <c:pt idx="1443">
                  <c:v>0:29:347</c:v>
                </c:pt>
                <c:pt idx="1444">
                  <c:v>0:29:375</c:v>
                </c:pt>
                <c:pt idx="1445">
                  <c:v>0:29:402</c:v>
                </c:pt>
                <c:pt idx="1446">
                  <c:v>0:29:416</c:v>
                </c:pt>
                <c:pt idx="1447">
                  <c:v>0:29:437</c:v>
                </c:pt>
                <c:pt idx="1448">
                  <c:v>0:29:446</c:v>
                </c:pt>
                <c:pt idx="1449">
                  <c:v>0:29:462</c:v>
                </c:pt>
                <c:pt idx="1450">
                  <c:v>0:29:469</c:v>
                </c:pt>
                <c:pt idx="1451">
                  <c:v>0:29:476</c:v>
                </c:pt>
                <c:pt idx="1452">
                  <c:v>0:29:502</c:v>
                </c:pt>
                <c:pt idx="1453">
                  <c:v>0:29:515</c:v>
                </c:pt>
                <c:pt idx="1454">
                  <c:v>0:29:544</c:v>
                </c:pt>
                <c:pt idx="1455">
                  <c:v>0:29:576</c:v>
                </c:pt>
                <c:pt idx="1456">
                  <c:v>0:29:601</c:v>
                </c:pt>
                <c:pt idx="1457">
                  <c:v>0:29:615</c:v>
                </c:pt>
                <c:pt idx="1458">
                  <c:v>0:29:637</c:v>
                </c:pt>
                <c:pt idx="1459">
                  <c:v>0:29:651</c:v>
                </c:pt>
                <c:pt idx="1460">
                  <c:v>0:29:665</c:v>
                </c:pt>
                <c:pt idx="1461">
                  <c:v>0:29:673</c:v>
                </c:pt>
                <c:pt idx="1462">
                  <c:v>0:29:696</c:v>
                </c:pt>
                <c:pt idx="1463">
                  <c:v>0:29:706</c:v>
                </c:pt>
                <c:pt idx="1464">
                  <c:v>0:29:730</c:v>
                </c:pt>
                <c:pt idx="1465">
                  <c:v>0:29:743</c:v>
                </c:pt>
                <c:pt idx="1466">
                  <c:v>0:29:768</c:v>
                </c:pt>
                <c:pt idx="1467">
                  <c:v>0:29:783</c:v>
                </c:pt>
                <c:pt idx="1468">
                  <c:v>0:29:807</c:v>
                </c:pt>
                <c:pt idx="1469">
                  <c:v>0:29:824</c:v>
                </c:pt>
                <c:pt idx="1470">
                  <c:v>0:29:836</c:v>
                </c:pt>
                <c:pt idx="1471">
                  <c:v>0:29:845</c:v>
                </c:pt>
                <c:pt idx="1472">
                  <c:v>0:29:873</c:v>
                </c:pt>
                <c:pt idx="1473">
                  <c:v>0:29:898</c:v>
                </c:pt>
                <c:pt idx="1474">
                  <c:v>0:29:914</c:v>
                </c:pt>
                <c:pt idx="1475">
                  <c:v>0:29:941</c:v>
                </c:pt>
                <c:pt idx="1476">
                  <c:v>0:29:967</c:v>
                </c:pt>
                <c:pt idx="1477">
                  <c:v>0:29:980</c:v>
                </c:pt>
                <c:pt idx="1478">
                  <c:v>0:30:8</c:v>
                </c:pt>
                <c:pt idx="1479">
                  <c:v>0:30:30</c:v>
                </c:pt>
                <c:pt idx="1480">
                  <c:v>0:30:42</c:v>
                </c:pt>
                <c:pt idx="1481">
                  <c:v>0:30:74</c:v>
                </c:pt>
                <c:pt idx="1482">
                  <c:v>0:30:105</c:v>
                </c:pt>
                <c:pt idx="1483">
                  <c:v>0:30:120</c:v>
                </c:pt>
                <c:pt idx="1484">
                  <c:v>0:30:150</c:v>
                </c:pt>
                <c:pt idx="1485">
                  <c:v>0:30:183</c:v>
                </c:pt>
                <c:pt idx="1486">
                  <c:v>0:30:210</c:v>
                </c:pt>
                <c:pt idx="1487">
                  <c:v>0:30:233</c:v>
                </c:pt>
                <c:pt idx="1488">
                  <c:v>0:30:246</c:v>
                </c:pt>
                <c:pt idx="1489">
                  <c:v>0:30:279</c:v>
                </c:pt>
                <c:pt idx="1490">
                  <c:v>0:30:313</c:v>
                </c:pt>
                <c:pt idx="1491">
                  <c:v>0:30:345</c:v>
                </c:pt>
                <c:pt idx="1492">
                  <c:v>0:30:378</c:v>
                </c:pt>
                <c:pt idx="1493">
                  <c:v>0:30:402</c:v>
                </c:pt>
                <c:pt idx="1494">
                  <c:v>0:30:415</c:v>
                </c:pt>
                <c:pt idx="1495">
                  <c:v>0:30:433</c:v>
                </c:pt>
                <c:pt idx="1496">
                  <c:v>0:30:443</c:v>
                </c:pt>
                <c:pt idx="1497">
                  <c:v>0:30:472</c:v>
                </c:pt>
                <c:pt idx="1498">
                  <c:v>0:30:486</c:v>
                </c:pt>
                <c:pt idx="1499">
                  <c:v>0:30:508</c:v>
                </c:pt>
                <c:pt idx="1500">
                  <c:v>0:30:535</c:v>
                </c:pt>
                <c:pt idx="1501">
                  <c:v>0:30:552</c:v>
                </c:pt>
                <c:pt idx="1502">
                  <c:v>0:30:574</c:v>
                </c:pt>
                <c:pt idx="1503">
                  <c:v>0:30:598</c:v>
                </c:pt>
                <c:pt idx="1504">
                  <c:v>0:30:608</c:v>
                </c:pt>
                <c:pt idx="1505">
                  <c:v>0:30:636</c:v>
                </c:pt>
                <c:pt idx="1506">
                  <c:v>0:30:651</c:v>
                </c:pt>
                <c:pt idx="1507">
                  <c:v>0:30:677</c:v>
                </c:pt>
                <c:pt idx="1508">
                  <c:v>0:30:704</c:v>
                </c:pt>
                <c:pt idx="1509">
                  <c:v>0:30:716</c:v>
                </c:pt>
                <c:pt idx="1510">
                  <c:v>0:30:741</c:v>
                </c:pt>
                <c:pt idx="1511">
                  <c:v>0:30:767</c:v>
                </c:pt>
                <c:pt idx="1512">
                  <c:v>0:30:780</c:v>
                </c:pt>
                <c:pt idx="1513">
                  <c:v>0:30:805</c:v>
                </c:pt>
                <c:pt idx="1514">
                  <c:v>0:30:820</c:v>
                </c:pt>
                <c:pt idx="1515">
                  <c:v>0:30:842</c:v>
                </c:pt>
                <c:pt idx="1516">
                  <c:v>0:30:861</c:v>
                </c:pt>
                <c:pt idx="1517">
                  <c:v>0:30:872</c:v>
                </c:pt>
                <c:pt idx="1518">
                  <c:v>0:30:880</c:v>
                </c:pt>
                <c:pt idx="1519">
                  <c:v>0:30:910</c:v>
                </c:pt>
                <c:pt idx="1520">
                  <c:v>0:30:938</c:v>
                </c:pt>
                <c:pt idx="1521">
                  <c:v>0:30:953</c:v>
                </c:pt>
                <c:pt idx="1522">
                  <c:v>0:30:975</c:v>
                </c:pt>
                <c:pt idx="1523">
                  <c:v>0:30:995</c:v>
                </c:pt>
                <c:pt idx="1524">
                  <c:v>0:31:5</c:v>
                </c:pt>
                <c:pt idx="1525">
                  <c:v>0:31:13</c:v>
                </c:pt>
                <c:pt idx="1526">
                  <c:v>0:31:43</c:v>
                </c:pt>
                <c:pt idx="1527">
                  <c:v>0:31:73</c:v>
                </c:pt>
                <c:pt idx="1528">
                  <c:v>0:31:97</c:v>
                </c:pt>
                <c:pt idx="1529">
                  <c:v>0:31:111</c:v>
                </c:pt>
                <c:pt idx="1530">
                  <c:v>0:31:134</c:v>
                </c:pt>
                <c:pt idx="1531">
                  <c:v>0:31:152</c:v>
                </c:pt>
                <c:pt idx="1532">
                  <c:v>0:31:178</c:v>
                </c:pt>
                <c:pt idx="1533">
                  <c:v>0:31:208</c:v>
                </c:pt>
                <c:pt idx="1534">
                  <c:v>0:31:229</c:v>
                </c:pt>
              </c:strCache>
            </c:strRef>
          </c:cat>
          <c:val>
            <c:numRef>
              <c:f>Marker3!$I$3:$I$1537</c:f>
              <c:numCache>
                <c:formatCode>General</c:formatCode>
                <c:ptCount val="1535"/>
                <c:pt idx="0">
                  <c:v>5825.97</c:v>
                </c:pt>
                <c:pt idx="1">
                  <c:v>5819.89</c:v>
                </c:pt>
                <c:pt idx="2">
                  <c:v>5818.14</c:v>
                </c:pt>
                <c:pt idx="3">
                  <c:v>5814.29</c:v>
                </c:pt>
                <c:pt idx="4">
                  <c:v>5830.94</c:v>
                </c:pt>
                <c:pt idx="5">
                  <c:v>5830.94</c:v>
                </c:pt>
                <c:pt idx="6">
                  <c:v>5859.57</c:v>
                </c:pt>
                <c:pt idx="7">
                  <c:v>5859.57</c:v>
                </c:pt>
                <c:pt idx="8">
                  <c:v>5834.89</c:v>
                </c:pt>
                <c:pt idx="9">
                  <c:v>5834.89</c:v>
                </c:pt>
                <c:pt idx="10">
                  <c:v>5834.43</c:v>
                </c:pt>
                <c:pt idx="11">
                  <c:v>5834.43</c:v>
                </c:pt>
                <c:pt idx="12">
                  <c:v>5826.01</c:v>
                </c:pt>
                <c:pt idx="13">
                  <c:v>5832.17</c:v>
                </c:pt>
                <c:pt idx="14">
                  <c:v>5832.17</c:v>
                </c:pt>
                <c:pt idx="15">
                  <c:v>5832.17</c:v>
                </c:pt>
                <c:pt idx="16">
                  <c:v>5834.98</c:v>
                </c:pt>
                <c:pt idx="17">
                  <c:v>5829.39</c:v>
                </c:pt>
                <c:pt idx="18">
                  <c:v>5829.39</c:v>
                </c:pt>
                <c:pt idx="19">
                  <c:v>5855.76</c:v>
                </c:pt>
                <c:pt idx="20">
                  <c:v>5845.25</c:v>
                </c:pt>
                <c:pt idx="21">
                  <c:v>5845.25</c:v>
                </c:pt>
                <c:pt idx="22">
                  <c:v>5819.42</c:v>
                </c:pt>
                <c:pt idx="23">
                  <c:v>5819.42</c:v>
                </c:pt>
                <c:pt idx="24">
                  <c:v>5827.23</c:v>
                </c:pt>
                <c:pt idx="25">
                  <c:v>5827.23</c:v>
                </c:pt>
                <c:pt idx="26">
                  <c:v>5790.46</c:v>
                </c:pt>
                <c:pt idx="27">
                  <c:v>5790.46</c:v>
                </c:pt>
                <c:pt idx="28">
                  <c:v>5798.86</c:v>
                </c:pt>
                <c:pt idx="29">
                  <c:v>5798.86</c:v>
                </c:pt>
                <c:pt idx="30">
                  <c:v>5875.2</c:v>
                </c:pt>
                <c:pt idx="31">
                  <c:v>5875.2</c:v>
                </c:pt>
                <c:pt idx="32">
                  <c:v>5854.67</c:v>
                </c:pt>
                <c:pt idx="33">
                  <c:v>5854.67</c:v>
                </c:pt>
                <c:pt idx="34">
                  <c:v>5840.96</c:v>
                </c:pt>
                <c:pt idx="35">
                  <c:v>5840.96</c:v>
                </c:pt>
                <c:pt idx="36">
                  <c:v>5833.99</c:v>
                </c:pt>
                <c:pt idx="37">
                  <c:v>5833.99</c:v>
                </c:pt>
                <c:pt idx="38">
                  <c:v>5833.99</c:v>
                </c:pt>
                <c:pt idx="39">
                  <c:v>5833.99</c:v>
                </c:pt>
                <c:pt idx="40">
                  <c:v>5853.28</c:v>
                </c:pt>
                <c:pt idx="41">
                  <c:v>5853.28</c:v>
                </c:pt>
                <c:pt idx="42">
                  <c:v>5840.65</c:v>
                </c:pt>
                <c:pt idx="43">
                  <c:v>5825.34</c:v>
                </c:pt>
                <c:pt idx="44">
                  <c:v>5825.34</c:v>
                </c:pt>
                <c:pt idx="45">
                  <c:v>5818.94</c:v>
                </c:pt>
                <c:pt idx="46">
                  <c:v>5818.94</c:v>
                </c:pt>
                <c:pt idx="47">
                  <c:v>5822.53</c:v>
                </c:pt>
                <c:pt idx="48">
                  <c:v>5821.69</c:v>
                </c:pt>
                <c:pt idx="49">
                  <c:v>5821.69</c:v>
                </c:pt>
                <c:pt idx="50">
                  <c:v>5821.69</c:v>
                </c:pt>
                <c:pt idx="51">
                  <c:v>5820.48</c:v>
                </c:pt>
                <c:pt idx="52">
                  <c:v>5820.48</c:v>
                </c:pt>
                <c:pt idx="53">
                  <c:v>5835.81</c:v>
                </c:pt>
                <c:pt idx="54">
                  <c:v>5823.75</c:v>
                </c:pt>
                <c:pt idx="55">
                  <c:v>5838.67</c:v>
                </c:pt>
                <c:pt idx="56">
                  <c:v>5838.67</c:v>
                </c:pt>
                <c:pt idx="57">
                  <c:v>5827.88</c:v>
                </c:pt>
                <c:pt idx="58">
                  <c:v>5827.88</c:v>
                </c:pt>
                <c:pt idx="59">
                  <c:v>5817.96</c:v>
                </c:pt>
                <c:pt idx="60">
                  <c:v>5837.21</c:v>
                </c:pt>
                <c:pt idx="61">
                  <c:v>5837.21</c:v>
                </c:pt>
                <c:pt idx="62">
                  <c:v>5837.21</c:v>
                </c:pt>
                <c:pt idx="63">
                  <c:v>5824.95</c:v>
                </c:pt>
                <c:pt idx="64">
                  <c:v>5824.95</c:v>
                </c:pt>
                <c:pt idx="65">
                  <c:v>5881.6</c:v>
                </c:pt>
                <c:pt idx="66">
                  <c:v>5869.71</c:v>
                </c:pt>
                <c:pt idx="67">
                  <c:v>5859.23</c:v>
                </c:pt>
                <c:pt idx="68">
                  <c:v>5859.23</c:v>
                </c:pt>
                <c:pt idx="69">
                  <c:v>5868.46</c:v>
                </c:pt>
                <c:pt idx="70">
                  <c:v>5868.46</c:v>
                </c:pt>
                <c:pt idx="71">
                  <c:v>5864.44</c:v>
                </c:pt>
                <c:pt idx="72">
                  <c:v>5864.44</c:v>
                </c:pt>
                <c:pt idx="73">
                  <c:v>5866.25</c:v>
                </c:pt>
                <c:pt idx="74">
                  <c:v>5866.25</c:v>
                </c:pt>
                <c:pt idx="75">
                  <c:v>5870.26</c:v>
                </c:pt>
                <c:pt idx="76">
                  <c:v>5870.26</c:v>
                </c:pt>
                <c:pt idx="77">
                  <c:v>5878.21</c:v>
                </c:pt>
                <c:pt idx="78">
                  <c:v>5882.65</c:v>
                </c:pt>
                <c:pt idx="79">
                  <c:v>5882.65</c:v>
                </c:pt>
                <c:pt idx="80">
                  <c:v>5882.61</c:v>
                </c:pt>
                <c:pt idx="81">
                  <c:v>5883.9</c:v>
                </c:pt>
                <c:pt idx="82">
                  <c:v>5883.9</c:v>
                </c:pt>
                <c:pt idx="83">
                  <c:v>5883.9</c:v>
                </c:pt>
                <c:pt idx="84">
                  <c:v>5896.43</c:v>
                </c:pt>
                <c:pt idx="85">
                  <c:v>5896.43</c:v>
                </c:pt>
                <c:pt idx="86">
                  <c:v>5875.94</c:v>
                </c:pt>
                <c:pt idx="87">
                  <c:v>5898.74</c:v>
                </c:pt>
                <c:pt idx="88">
                  <c:v>5898.74</c:v>
                </c:pt>
                <c:pt idx="89">
                  <c:v>5905.57</c:v>
                </c:pt>
                <c:pt idx="90">
                  <c:v>5905.57</c:v>
                </c:pt>
                <c:pt idx="91">
                  <c:v>5917.53</c:v>
                </c:pt>
                <c:pt idx="92">
                  <c:v>5906.23</c:v>
                </c:pt>
                <c:pt idx="93">
                  <c:v>5906.23</c:v>
                </c:pt>
                <c:pt idx="94">
                  <c:v>5914.8</c:v>
                </c:pt>
                <c:pt idx="95">
                  <c:v>5914.8</c:v>
                </c:pt>
                <c:pt idx="96">
                  <c:v>5914.91</c:v>
                </c:pt>
                <c:pt idx="97">
                  <c:v>5916.11</c:v>
                </c:pt>
                <c:pt idx="98">
                  <c:v>5916.11</c:v>
                </c:pt>
                <c:pt idx="99">
                  <c:v>5914.86</c:v>
                </c:pt>
                <c:pt idx="100">
                  <c:v>5938.8</c:v>
                </c:pt>
                <c:pt idx="101">
                  <c:v>5921.77</c:v>
                </c:pt>
                <c:pt idx="102">
                  <c:v>5921.77</c:v>
                </c:pt>
                <c:pt idx="103">
                  <c:v>5932</c:v>
                </c:pt>
                <c:pt idx="104">
                  <c:v>5932</c:v>
                </c:pt>
                <c:pt idx="105">
                  <c:v>5951.42</c:v>
                </c:pt>
                <c:pt idx="106">
                  <c:v>6017.25</c:v>
                </c:pt>
                <c:pt idx="107">
                  <c:v>6017.25</c:v>
                </c:pt>
                <c:pt idx="108">
                  <c:v>6014.87</c:v>
                </c:pt>
                <c:pt idx="109">
                  <c:v>6014.87</c:v>
                </c:pt>
                <c:pt idx="110">
                  <c:v>6034.8</c:v>
                </c:pt>
                <c:pt idx="111">
                  <c:v>6042.35</c:v>
                </c:pt>
                <c:pt idx="112">
                  <c:v>6042.35</c:v>
                </c:pt>
                <c:pt idx="113">
                  <c:v>6057.96</c:v>
                </c:pt>
                <c:pt idx="114">
                  <c:v>6057.96</c:v>
                </c:pt>
                <c:pt idx="115">
                  <c:v>6120.33</c:v>
                </c:pt>
                <c:pt idx="116">
                  <c:v>6197.24</c:v>
                </c:pt>
                <c:pt idx="117">
                  <c:v>6197.24</c:v>
                </c:pt>
                <c:pt idx="118">
                  <c:v>6288.99</c:v>
                </c:pt>
                <c:pt idx="119">
                  <c:v>6289.36</c:v>
                </c:pt>
                <c:pt idx="120">
                  <c:v>6289.36</c:v>
                </c:pt>
                <c:pt idx="121">
                  <c:v>6328.97</c:v>
                </c:pt>
                <c:pt idx="122">
                  <c:v>6328.97</c:v>
                </c:pt>
                <c:pt idx="123">
                  <c:v>6352.28</c:v>
                </c:pt>
                <c:pt idx="124">
                  <c:v>6422.99</c:v>
                </c:pt>
                <c:pt idx="125">
                  <c:v>6422.99</c:v>
                </c:pt>
                <c:pt idx="126">
                  <c:v>6445.79</c:v>
                </c:pt>
                <c:pt idx="127">
                  <c:v>6510.14</c:v>
                </c:pt>
                <c:pt idx="128">
                  <c:v>6510.14</c:v>
                </c:pt>
                <c:pt idx="129">
                  <c:v>6510.92</c:v>
                </c:pt>
                <c:pt idx="130">
                  <c:v>6541.5</c:v>
                </c:pt>
                <c:pt idx="131">
                  <c:v>6541.5</c:v>
                </c:pt>
                <c:pt idx="132">
                  <c:v>6540.92</c:v>
                </c:pt>
                <c:pt idx="133">
                  <c:v>6494.64</c:v>
                </c:pt>
                <c:pt idx="134">
                  <c:v>6460.2</c:v>
                </c:pt>
                <c:pt idx="135">
                  <c:v>6460.2</c:v>
                </c:pt>
                <c:pt idx="136">
                  <c:v>6466.95</c:v>
                </c:pt>
                <c:pt idx="137">
                  <c:v>6428.09</c:v>
                </c:pt>
                <c:pt idx="138">
                  <c:v>6450.1</c:v>
                </c:pt>
                <c:pt idx="139">
                  <c:v>6450.1</c:v>
                </c:pt>
                <c:pt idx="140">
                  <c:v>6437.45</c:v>
                </c:pt>
                <c:pt idx="141">
                  <c:v>6461.6</c:v>
                </c:pt>
                <c:pt idx="142">
                  <c:v>6423.82</c:v>
                </c:pt>
                <c:pt idx="143">
                  <c:v>6423.82</c:v>
                </c:pt>
                <c:pt idx="144">
                  <c:v>6390.24</c:v>
                </c:pt>
                <c:pt idx="145">
                  <c:v>6390.24</c:v>
                </c:pt>
                <c:pt idx="146">
                  <c:v>6442.59</c:v>
                </c:pt>
                <c:pt idx="147">
                  <c:v>6442.59</c:v>
                </c:pt>
                <c:pt idx="148">
                  <c:v>6416.56</c:v>
                </c:pt>
                <c:pt idx="149">
                  <c:v>6416.56</c:v>
                </c:pt>
                <c:pt idx="150">
                  <c:v>6371.81</c:v>
                </c:pt>
                <c:pt idx="151">
                  <c:v>6371.81</c:v>
                </c:pt>
                <c:pt idx="152">
                  <c:v>6326.39</c:v>
                </c:pt>
                <c:pt idx="153">
                  <c:v>6287.16</c:v>
                </c:pt>
                <c:pt idx="154">
                  <c:v>6287.16</c:v>
                </c:pt>
                <c:pt idx="155">
                  <c:v>6253.2</c:v>
                </c:pt>
                <c:pt idx="156">
                  <c:v>6253.2</c:v>
                </c:pt>
                <c:pt idx="157">
                  <c:v>6394.4</c:v>
                </c:pt>
                <c:pt idx="158">
                  <c:v>6394.4</c:v>
                </c:pt>
                <c:pt idx="159">
                  <c:v>6394.4</c:v>
                </c:pt>
                <c:pt idx="160">
                  <c:v>6314.26</c:v>
                </c:pt>
                <c:pt idx="161">
                  <c:v>6314.26</c:v>
                </c:pt>
                <c:pt idx="162">
                  <c:v>6234.99</c:v>
                </c:pt>
                <c:pt idx="163">
                  <c:v>6139.45</c:v>
                </c:pt>
                <c:pt idx="164">
                  <c:v>6139.45</c:v>
                </c:pt>
                <c:pt idx="165">
                  <c:v>5986.54</c:v>
                </c:pt>
                <c:pt idx="166">
                  <c:v>5740.19</c:v>
                </c:pt>
                <c:pt idx="167">
                  <c:v>5694.29</c:v>
                </c:pt>
                <c:pt idx="168">
                  <c:v>5539.72</c:v>
                </c:pt>
                <c:pt idx="169">
                  <c:v>5477.38</c:v>
                </c:pt>
                <c:pt idx="170">
                  <c:v>5484.76</c:v>
                </c:pt>
                <c:pt idx="171">
                  <c:v>5389.25</c:v>
                </c:pt>
                <c:pt idx="172">
                  <c:v>5421.47</c:v>
                </c:pt>
                <c:pt idx="173">
                  <c:v>5439.24</c:v>
                </c:pt>
                <c:pt idx="174">
                  <c:v>5439.24</c:v>
                </c:pt>
                <c:pt idx="175">
                  <c:v>5377.09</c:v>
                </c:pt>
                <c:pt idx="176">
                  <c:v>5380.15</c:v>
                </c:pt>
                <c:pt idx="177">
                  <c:v>5382.4</c:v>
                </c:pt>
                <c:pt idx="178">
                  <c:v>5373.41</c:v>
                </c:pt>
                <c:pt idx="179">
                  <c:v>5381.66</c:v>
                </c:pt>
                <c:pt idx="180">
                  <c:v>5403.69</c:v>
                </c:pt>
                <c:pt idx="181">
                  <c:v>5381.45</c:v>
                </c:pt>
                <c:pt idx="182">
                  <c:v>5443.52</c:v>
                </c:pt>
                <c:pt idx="183">
                  <c:v>5430.79</c:v>
                </c:pt>
                <c:pt idx="184">
                  <c:v>5448.79</c:v>
                </c:pt>
                <c:pt idx="185">
                  <c:v>5463.8</c:v>
                </c:pt>
                <c:pt idx="186">
                  <c:v>5488.12</c:v>
                </c:pt>
                <c:pt idx="187">
                  <c:v>5459.55</c:v>
                </c:pt>
                <c:pt idx="188">
                  <c:v>5473.72</c:v>
                </c:pt>
                <c:pt idx="189">
                  <c:v>5467.63</c:v>
                </c:pt>
                <c:pt idx="190">
                  <c:v>5521.12</c:v>
                </c:pt>
                <c:pt idx="191">
                  <c:v>5521.16</c:v>
                </c:pt>
                <c:pt idx="192">
                  <c:v>5462.79</c:v>
                </c:pt>
                <c:pt idx="193">
                  <c:v>5447.82</c:v>
                </c:pt>
                <c:pt idx="194">
                  <c:v>5421.25</c:v>
                </c:pt>
                <c:pt idx="195">
                  <c:v>5421.25</c:v>
                </c:pt>
                <c:pt idx="196">
                  <c:v>5480.11</c:v>
                </c:pt>
                <c:pt idx="197">
                  <c:v>5480.11</c:v>
                </c:pt>
                <c:pt idx="198">
                  <c:v>5464.85</c:v>
                </c:pt>
                <c:pt idx="199">
                  <c:v>5450.11</c:v>
                </c:pt>
                <c:pt idx="200">
                  <c:v>5450.11</c:v>
                </c:pt>
                <c:pt idx="201">
                  <c:v>5488.55</c:v>
                </c:pt>
                <c:pt idx="202">
                  <c:v>5438.51</c:v>
                </c:pt>
                <c:pt idx="203">
                  <c:v>5438.51</c:v>
                </c:pt>
                <c:pt idx="204">
                  <c:v>5433.82</c:v>
                </c:pt>
                <c:pt idx="205">
                  <c:v>5433.82</c:v>
                </c:pt>
                <c:pt idx="206">
                  <c:v>5482.95</c:v>
                </c:pt>
                <c:pt idx="207">
                  <c:v>5482.95</c:v>
                </c:pt>
                <c:pt idx="208">
                  <c:v>5492.26</c:v>
                </c:pt>
                <c:pt idx="209">
                  <c:v>5492.26</c:v>
                </c:pt>
                <c:pt idx="210">
                  <c:v>5480.02</c:v>
                </c:pt>
                <c:pt idx="211">
                  <c:v>5480.02</c:v>
                </c:pt>
                <c:pt idx="212">
                  <c:v>5497.73</c:v>
                </c:pt>
                <c:pt idx="213">
                  <c:v>5497.73</c:v>
                </c:pt>
                <c:pt idx="214">
                  <c:v>5463.76</c:v>
                </c:pt>
                <c:pt idx="215">
                  <c:v>5463.76</c:v>
                </c:pt>
                <c:pt idx="216">
                  <c:v>5455.16</c:v>
                </c:pt>
                <c:pt idx="217">
                  <c:v>5455.16</c:v>
                </c:pt>
                <c:pt idx="218">
                  <c:v>5446.31</c:v>
                </c:pt>
                <c:pt idx="219">
                  <c:v>5465.25</c:v>
                </c:pt>
                <c:pt idx="220">
                  <c:v>5465.25</c:v>
                </c:pt>
                <c:pt idx="221">
                  <c:v>5465.25</c:v>
                </c:pt>
                <c:pt idx="222">
                  <c:v>5465.25</c:v>
                </c:pt>
                <c:pt idx="223">
                  <c:v>5499.04</c:v>
                </c:pt>
                <c:pt idx="224">
                  <c:v>5479.5</c:v>
                </c:pt>
                <c:pt idx="225">
                  <c:v>5479.5</c:v>
                </c:pt>
                <c:pt idx="226">
                  <c:v>5449.94</c:v>
                </c:pt>
                <c:pt idx="227">
                  <c:v>5468.8</c:v>
                </c:pt>
                <c:pt idx="228">
                  <c:v>5461.37</c:v>
                </c:pt>
                <c:pt idx="229">
                  <c:v>5461.37</c:v>
                </c:pt>
                <c:pt idx="230">
                  <c:v>5450.9</c:v>
                </c:pt>
                <c:pt idx="231">
                  <c:v>5450.9</c:v>
                </c:pt>
                <c:pt idx="232">
                  <c:v>5474.62</c:v>
                </c:pt>
                <c:pt idx="233">
                  <c:v>5474.62</c:v>
                </c:pt>
                <c:pt idx="234">
                  <c:v>5454.01</c:v>
                </c:pt>
                <c:pt idx="235">
                  <c:v>5475.28</c:v>
                </c:pt>
                <c:pt idx="236">
                  <c:v>5475.28</c:v>
                </c:pt>
                <c:pt idx="237">
                  <c:v>5463.96</c:v>
                </c:pt>
                <c:pt idx="238">
                  <c:v>5465.37</c:v>
                </c:pt>
                <c:pt idx="239">
                  <c:v>5465.37</c:v>
                </c:pt>
                <c:pt idx="240">
                  <c:v>5465.37</c:v>
                </c:pt>
                <c:pt idx="241">
                  <c:v>5467.54</c:v>
                </c:pt>
                <c:pt idx="242">
                  <c:v>5467.54</c:v>
                </c:pt>
                <c:pt idx="243">
                  <c:v>5473.16</c:v>
                </c:pt>
                <c:pt idx="244">
                  <c:v>5440.86</c:v>
                </c:pt>
                <c:pt idx="245">
                  <c:v>5440.86</c:v>
                </c:pt>
                <c:pt idx="246">
                  <c:v>5468.42</c:v>
                </c:pt>
                <c:pt idx="247">
                  <c:v>5446.24</c:v>
                </c:pt>
                <c:pt idx="248">
                  <c:v>5446.24</c:v>
                </c:pt>
                <c:pt idx="249">
                  <c:v>5444.31</c:v>
                </c:pt>
                <c:pt idx="250">
                  <c:v>5444.31</c:v>
                </c:pt>
                <c:pt idx="251">
                  <c:v>5462.79</c:v>
                </c:pt>
                <c:pt idx="252">
                  <c:v>5462.79</c:v>
                </c:pt>
                <c:pt idx="253">
                  <c:v>5462.79</c:v>
                </c:pt>
                <c:pt idx="254">
                  <c:v>5474.14</c:v>
                </c:pt>
                <c:pt idx="255">
                  <c:v>5474.14</c:v>
                </c:pt>
                <c:pt idx="256">
                  <c:v>5471.57</c:v>
                </c:pt>
                <c:pt idx="257">
                  <c:v>5495.21</c:v>
                </c:pt>
                <c:pt idx="258">
                  <c:v>5495.21</c:v>
                </c:pt>
                <c:pt idx="259">
                  <c:v>5479</c:v>
                </c:pt>
                <c:pt idx="260">
                  <c:v>5461.11</c:v>
                </c:pt>
                <c:pt idx="261">
                  <c:v>5461.11</c:v>
                </c:pt>
                <c:pt idx="262">
                  <c:v>5461.11</c:v>
                </c:pt>
                <c:pt idx="263">
                  <c:v>5456.51</c:v>
                </c:pt>
                <c:pt idx="264">
                  <c:v>5436.82</c:v>
                </c:pt>
                <c:pt idx="265">
                  <c:v>5457.55</c:v>
                </c:pt>
                <c:pt idx="266">
                  <c:v>5457.55</c:v>
                </c:pt>
                <c:pt idx="267">
                  <c:v>5464.8</c:v>
                </c:pt>
                <c:pt idx="268">
                  <c:v>5464.8</c:v>
                </c:pt>
                <c:pt idx="269">
                  <c:v>5474.39</c:v>
                </c:pt>
                <c:pt idx="270">
                  <c:v>5475.36</c:v>
                </c:pt>
                <c:pt idx="271">
                  <c:v>5475.36</c:v>
                </c:pt>
                <c:pt idx="272">
                  <c:v>5475.36</c:v>
                </c:pt>
                <c:pt idx="273">
                  <c:v>5475.19</c:v>
                </c:pt>
                <c:pt idx="274">
                  <c:v>5475.19</c:v>
                </c:pt>
                <c:pt idx="275">
                  <c:v>5483.87</c:v>
                </c:pt>
                <c:pt idx="276">
                  <c:v>5458.86</c:v>
                </c:pt>
                <c:pt idx="277">
                  <c:v>5458.86</c:v>
                </c:pt>
                <c:pt idx="278">
                  <c:v>5483.54</c:v>
                </c:pt>
                <c:pt idx="279">
                  <c:v>5483.54</c:v>
                </c:pt>
                <c:pt idx="280">
                  <c:v>5473.84</c:v>
                </c:pt>
                <c:pt idx="281">
                  <c:v>5454.44</c:v>
                </c:pt>
                <c:pt idx="282">
                  <c:v>5454.44</c:v>
                </c:pt>
                <c:pt idx="283">
                  <c:v>5454.87</c:v>
                </c:pt>
                <c:pt idx="284">
                  <c:v>5454.87</c:v>
                </c:pt>
                <c:pt idx="285">
                  <c:v>5443.29</c:v>
                </c:pt>
                <c:pt idx="286">
                  <c:v>5443.29</c:v>
                </c:pt>
                <c:pt idx="287">
                  <c:v>5425.47</c:v>
                </c:pt>
                <c:pt idx="288">
                  <c:v>5488.18</c:v>
                </c:pt>
                <c:pt idx="289">
                  <c:v>5488.18</c:v>
                </c:pt>
                <c:pt idx="290">
                  <c:v>5483.81</c:v>
                </c:pt>
                <c:pt idx="291">
                  <c:v>5483.81</c:v>
                </c:pt>
                <c:pt idx="292">
                  <c:v>5468.74</c:v>
                </c:pt>
                <c:pt idx="293">
                  <c:v>5468.74</c:v>
                </c:pt>
                <c:pt idx="294">
                  <c:v>5468.74</c:v>
                </c:pt>
                <c:pt idx="295">
                  <c:v>5471</c:v>
                </c:pt>
                <c:pt idx="296">
                  <c:v>5471</c:v>
                </c:pt>
                <c:pt idx="297">
                  <c:v>5456.04</c:v>
                </c:pt>
                <c:pt idx="298">
                  <c:v>5452.34</c:v>
                </c:pt>
                <c:pt idx="299">
                  <c:v>5452.34</c:v>
                </c:pt>
                <c:pt idx="300">
                  <c:v>5479.65</c:v>
                </c:pt>
                <c:pt idx="301">
                  <c:v>5479.65</c:v>
                </c:pt>
                <c:pt idx="302">
                  <c:v>5516.43</c:v>
                </c:pt>
                <c:pt idx="303">
                  <c:v>5507.46</c:v>
                </c:pt>
                <c:pt idx="304">
                  <c:v>5507.46</c:v>
                </c:pt>
                <c:pt idx="305">
                  <c:v>5509.57</c:v>
                </c:pt>
                <c:pt idx="306">
                  <c:v>5509.57</c:v>
                </c:pt>
                <c:pt idx="307">
                  <c:v>5516.76</c:v>
                </c:pt>
                <c:pt idx="308">
                  <c:v>5525.55</c:v>
                </c:pt>
                <c:pt idx="309">
                  <c:v>5525.55</c:v>
                </c:pt>
                <c:pt idx="310">
                  <c:v>5488.46</c:v>
                </c:pt>
                <c:pt idx="311">
                  <c:v>5488.46</c:v>
                </c:pt>
                <c:pt idx="312">
                  <c:v>5488.1</c:v>
                </c:pt>
                <c:pt idx="313">
                  <c:v>5528.18</c:v>
                </c:pt>
                <c:pt idx="314">
                  <c:v>5528.18</c:v>
                </c:pt>
                <c:pt idx="315">
                  <c:v>5528.18</c:v>
                </c:pt>
                <c:pt idx="316">
                  <c:v>5447.28</c:v>
                </c:pt>
                <c:pt idx="317">
                  <c:v>5443.52</c:v>
                </c:pt>
                <c:pt idx="318">
                  <c:v>5443.52</c:v>
                </c:pt>
                <c:pt idx="319">
                  <c:v>5448.92</c:v>
                </c:pt>
                <c:pt idx="320">
                  <c:v>5448.92</c:v>
                </c:pt>
                <c:pt idx="321">
                  <c:v>5404.14</c:v>
                </c:pt>
                <c:pt idx="322">
                  <c:v>5404.14</c:v>
                </c:pt>
                <c:pt idx="323">
                  <c:v>5374.91</c:v>
                </c:pt>
                <c:pt idx="324">
                  <c:v>5374.91</c:v>
                </c:pt>
                <c:pt idx="325">
                  <c:v>5306.37</c:v>
                </c:pt>
                <c:pt idx="326">
                  <c:v>5309.36</c:v>
                </c:pt>
                <c:pt idx="327">
                  <c:v>5309.36</c:v>
                </c:pt>
                <c:pt idx="328">
                  <c:v>5309.36</c:v>
                </c:pt>
                <c:pt idx="329">
                  <c:v>5412.69</c:v>
                </c:pt>
                <c:pt idx="330">
                  <c:v>5412.69</c:v>
                </c:pt>
                <c:pt idx="331">
                  <c:v>5207.26</c:v>
                </c:pt>
                <c:pt idx="332">
                  <c:v>5155.82</c:v>
                </c:pt>
                <c:pt idx="333">
                  <c:v>5155.82</c:v>
                </c:pt>
                <c:pt idx="334">
                  <c:v>5164.22</c:v>
                </c:pt>
                <c:pt idx="335">
                  <c:v>5177.88</c:v>
                </c:pt>
                <c:pt idx="336">
                  <c:v>5183.8900000000003</c:v>
                </c:pt>
                <c:pt idx="337">
                  <c:v>5183.8900000000003</c:v>
                </c:pt>
                <c:pt idx="338">
                  <c:v>5183.8900000000003</c:v>
                </c:pt>
                <c:pt idx="339">
                  <c:v>5185.1899999999996</c:v>
                </c:pt>
                <c:pt idx="340">
                  <c:v>5185.1899999999996</c:v>
                </c:pt>
                <c:pt idx="341">
                  <c:v>5130.07</c:v>
                </c:pt>
                <c:pt idx="342">
                  <c:v>5130.07</c:v>
                </c:pt>
                <c:pt idx="343">
                  <c:v>5126.3599999999997</c:v>
                </c:pt>
                <c:pt idx="344">
                  <c:v>5126.3599999999997</c:v>
                </c:pt>
                <c:pt idx="345">
                  <c:v>5141.9799999999996</c:v>
                </c:pt>
                <c:pt idx="346">
                  <c:v>5191.8599999999997</c:v>
                </c:pt>
                <c:pt idx="347">
                  <c:v>5191.8599999999997</c:v>
                </c:pt>
                <c:pt idx="348">
                  <c:v>5191.8599999999997</c:v>
                </c:pt>
                <c:pt idx="349">
                  <c:v>5092.16</c:v>
                </c:pt>
                <c:pt idx="350">
                  <c:v>5092.16</c:v>
                </c:pt>
                <c:pt idx="351">
                  <c:v>5218.38</c:v>
                </c:pt>
                <c:pt idx="352">
                  <c:v>5055.04</c:v>
                </c:pt>
                <c:pt idx="353">
                  <c:v>4928.3599999999997</c:v>
                </c:pt>
                <c:pt idx="354">
                  <c:v>4903.95</c:v>
                </c:pt>
                <c:pt idx="355">
                  <c:v>4903.95</c:v>
                </c:pt>
                <c:pt idx="356">
                  <c:v>4903.1099999999997</c:v>
                </c:pt>
                <c:pt idx="357">
                  <c:v>4903.1099999999997</c:v>
                </c:pt>
                <c:pt idx="358">
                  <c:v>4889.91</c:v>
                </c:pt>
                <c:pt idx="359">
                  <c:v>4889.91</c:v>
                </c:pt>
                <c:pt idx="360">
                  <c:v>4843.47</c:v>
                </c:pt>
                <c:pt idx="361">
                  <c:v>4819.18</c:v>
                </c:pt>
                <c:pt idx="362">
                  <c:v>4819.18</c:v>
                </c:pt>
                <c:pt idx="363">
                  <c:v>4783.7299999999996</c:v>
                </c:pt>
                <c:pt idx="364">
                  <c:v>4840.66</c:v>
                </c:pt>
                <c:pt idx="365">
                  <c:v>4840.66</c:v>
                </c:pt>
                <c:pt idx="366">
                  <c:v>4960.75</c:v>
                </c:pt>
                <c:pt idx="367">
                  <c:v>4957.57</c:v>
                </c:pt>
                <c:pt idx="368">
                  <c:v>4957.57</c:v>
                </c:pt>
                <c:pt idx="369">
                  <c:v>5097.3</c:v>
                </c:pt>
                <c:pt idx="370">
                  <c:v>5097.3</c:v>
                </c:pt>
                <c:pt idx="371">
                  <c:v>5097.3</c:v>
                </c:pt>
                <c:pt idx="372">
                  <c:v>5453.66</c:v>
                </c:pt>
                <c:pt idx="373">
                  <c:v>5311.15</c:v>
                </c:pt>
                <c:pt idx="374">
                  <c:v>5311.15</c:v>
                </c:pt>
                <c:pt idx="375">
                  <c:v>5216.24</c:v>
                </c:pt>
                <c:pt idx="376">
                  <c:v>5191.53</c:v>
                </c:pt>
                <c:pt idx="377">
                  <c:v>5191.53</c:v>
                </c:pt>
                <c:pt idx="378">
                  <c:v>5191.53</c:v>
                </c:pt>
                <c:pt idx="379">
                  <c:v>5748.31</c:v>
                </c:pt>
                <c:pt idx="380">
                  <c:v>5748.31</c:v>
                </c:pt>
                <c:pt idx="381">
                  <c:v>5847.79</c:v>
                </c:pt>
                <c:pt idx="382">
                  <c:v>6038.75</c:v>
                </c:pt>
                <c:pt idx="383">
                  <c:v>6007.67</c:v>
                </c:pt>
                <c:pt idx="384">
                  <c:v>6007.67</c:v>
                </c:pt>
                <c:pt idx="385">
                  <c:v>6058.86</c:v>
                </c:pt>
                <c:pt idx="386">
                  <c:v>6107.42</c:v>
                </c:pt>
                <c:pt idx="387">
                  <c:v>6107.42</c:v>
                </c:pt>
                <c:pt idx="388">
                  <c:v>6107.42</c:v>
                </c:pt>
                <c:pt idx="389">
                  <c:v>6215.87</c:v>
                </c:pt>
                <c:pt idx="390">
                  <c:v>6215.87</c:v>
                </c:pt>
                <c:pt idx="391">
                  <c:v>6440.44</c:v>
                </c:pt>
                <c:pt idx="392">
                  <c:v>6270.51</c:v>
                </c:pt>
                <c:pt idx="393">
                  <c:v>6270.51</c:v>
                </c:pt>
                <c:pt idx="394">
                  <c:v>6150.17</c:v>
                </c:pt>
                <c:pt idx="395">
                  <c:v>6123.47</c:v>
                </c:pt>
                <c:pt idx="396">
                  <c:v>6123.47</c:v>
                </c:pt>
                <c:pt idx="397">
                  <c:v>6123.47</c:v>
                </c:pt>
                <c:pt idx="398">
                  <c:v>6156.72</c:v>
                </c:pt>
                <c:pt idx="399">
                  <c:v>6151.84</c:v>
                </c:pt>
                <c:pt idx="400">
                  <c:v>6151.84</c:v>
                </c:pt>
                <c:pt idx="401">
                  <c:v>6181.44</c:v>
                </c:pt>
                <c:pt idx="402">
                  <c:v>6217.31</c:v>
                </c:pt>
                <c:pt idx="403">
                  <c:v>6217.31</c:v>
                </c:pt>
                <c:pt idx="404">
                  <c:v>6247.19</c:v>
                </c:pt>
                <c:pt idx="405">
                  <c:v>6252.85</c:v>
                </c:pt>
                <c:pt idx="406">
                  <c:v>6262.33</c:v>
                </c:pt>
                <c:pt idx="407">
                  <c:v>6262.33</c:v>
                </c:pt>
                <c:pt idx="408">
                  <c:v>6199.11</c:v>
                </c:pt>
                <c:pt idx="409">
                  <c:v>6192.66</c:v>
                </c:pt>
                <c:pt idx="410">
                  <c:v>6192.66</c:v>
                </c:pt>
                <c:pt idx="411">
                  <c:v>6210.88</c:v>
                </c:pt>
                <c:pt idx="412">
                  <c:v>6210.88</c:v>
                </c:pt>
                <c:pt idx="413">
                  <c:v>6236.28</c:v>
                </c:pt>
                <c:pt idx="414">
                  <c:v>6250.65</c:v>
                </c:pt>
                <c:pt idx="415">
                  <c:v>6250.65</c:v>
                </c:pt>
                <c:pt idx="416">
                  <c:v>6185.75</c:v>
                </c:pt>
                <c:pt idx="417">
                  <c:v>6163.11</c:v>
                </c:pt>
                <c:pt idx="418">
                  <c:v>6200.87</c:v>
                </c:pt>
                <c:pt idx="419">
                  <c:v>6200.87</c:v>
                </c:pt>
                <c:pt idx="420">
                  <c:v>6207.07</c:v>
                </c:pt>
                <c:pt idx="421">
                  <c:v>6203.56</c:v>
                </c:pt>
                <c:pt idx="422">
                  <c:v>6203.56</c:v>
                </c:pt>
                <c:pt idx="423">
                  <c:v>6195.74</c:v>
                </c:pt>
                <c:pt idx="424">
                  <c:v>6195.74</c:v>
                </c:pt>
                <c:pt idx="425">
                  <c:v>6195.74</c:v>
                </c:pt>
                <c:pt idx="426">
                  <c:v>6101.83</c:v>
                </c:pt>
                <c:pt idx="427">
                  <c:v>6101.83</c:v>
                </c:pt>
                <c:pt idx="428">
                  <c:v>6062</c:v>
                </c:pt>
                <c:pt idx="429">
                  <c:v>6029.44</c:v>
                </c:pt>
                <c:pt idx="430">
                  <c:v>6029.44</c:v>
                </c:pt>
                <c:pt idx="431">
                  <c:v>6053.62</c:v>
                </c:pt>
                <c:pt idx="432">
                  <c:v>6053.62</c:v>
                </c:pt>
                <c:pt idx="433">
                  <c:v>6084.08</c:v>
                </c:pt>
                <c:pt idx="434">
                  <c:v>6090.56</c:v>
                </c:pt>
                <c:pt idx="435">
                  <c:v>6090.56</c:v>
                </c:pt>
                <c:pt idx="436">
                  <c:v>6040.74</c:v>
                </c:pt>
                <c:pt idx="437">
                  <c:v>6111.26</c:v>
                </c:pt>
                <c:pt idx="438">
                  <c:v>6218.43</c:v>
                </c:pt>
                <c:pt idx="439">
                  <c:v>6019.63</c:v>
                </c:pt>
                <c:pt idx="440">
                  <c:v>6064.04</c:v>
                </c:pt>
                <c:pt idx="441">
                  <c:v>6064.04</c:v>
                </c:pt>
                <c:pt idx="442">
                  <c:v>6057.61</c:v>
                </c:pt>
                <c:pt idx="443">
                  <c:v>6079.12</c:v>
                </c:pt>
                <c:pt idx="444">
                  <c:v>5866.68</c:v>
                </c:pt>
                <c:pt idx="445">
                  <c:v>5849.56</c:v>
                </c:pt>
                <c:pt idx="446">
                  <c:v>5849.56</c:v>
                </c:pt>
                <c:pt idx="447">
                  <c:v>5964.32</c:v>
                </c:pt>
                <c:pt idx="448">
                  <c:v>5964.32</c:v>
                </c:pt>
                <c:pt idx="449">
                  <c:v>6110.37</c:v>
                </c:pt>
                <c:pt idx="450">
                  <c:v>5990.08</c:v>
                </c:pt>
                <c:pt idx="451">
                  <c:v>5990.08</c:v>
                </c:pt>
                <c:pt idx="452">
                  <c:v>5948.29</c:v>
                </c:pt>
                <c:pt idx="453">
                  <c:v>5948.29</c:v>
                </c:pt>
                <c:pt idx="454">
                  <c:v>5680.17</c:v>
                </c:pt>
                <c:pt idx="455">
                  <c:v>5680.17</c:v>
                </c:pt>
                <c:pt idx="456">
                  <c:v>5890.22</c:v>
                </c:pt>
                <c:pt idx="457">
                  <c:v>5890.22</c:v>
                </c:pt>
                <c:pt idx="458">
                  <c:v>5864.92</c:v>
                </c:pt>
                <c:pt idx="459">
                  <c:v>5849.1</c:v>
                </c:pt>
                <c:pt idx="460">
                  <c:v>5849.1</c:v>
                </c:pt>
                <c:pt idx="461">
                  <c:v>5750.43</c:v>
                </c:pt>
                <c:pt idx="462">
                  <c:v>5750.43</c:v>
                </c:pt>
                <c:pt idx="463">
                  <c:v>5850.19</c:v>
                </c:pt>
                <c:pt idx="464">
                  <c:v>5725.54</c:v>
                </c:pt>
                <c:pt idx="465">
                  <c:v>5725.54</c:v>
                </c:pt>
                <c:pt idx="466">
                  <c:v>5527.3</c:v>
                </c:pt>
                <c:pt idx="467">
                  <c:v>5527.3</c:v>
                </c:pt>
                <c:pt idx="468">
                  <c:v>5416.46</c:v>
                </c:pt>
                <c:pt idx="469">
                  <c:v>5416.46</c:v>
                </c:pt>
                <c:pt idx="470">
                  <c:v>5336</c:v>
                </c:pt>
                <c:pt idx="471">
                  <c:v>5336</c:v>
                </c:pt>
                <c:pt idx="472">
                  <c:v>5343.11</c:v>
                </c:pt>
                <c:pt idx="473">
                  <c:v>5343.11</c:v>
                </c:pt>
                <c:pt idx="474">
                  <c:v>5343.11</c:v>
                </c:pt>
                <c:pt idx="475">
                  <c:v>5320.55</c:v>
                </c:pt>
                <c:pt idx="476">
                  <c:v>5191.2700000000004</c:v>
                </c:pt>
                <c:pt idx="477">
                  <c:v>5576.96</c:v>
                </c:pt>
                <c:pt idx="478">
                  <c:v>5294.09</c:v>
                </c:pt>
                <c:pt idx="479">
                  <c:v>5339.03</c:v>
                </c:pt>
                <c:pt idx="480">
                  <c:v>5124.47</c:v>
                </c:pt>
                <c:pt idx="481">
                  <c:v>5429.79</c:v>
                </c:pt>
                <c:pt idx="482">
                  <c:v>5606.25</c:v>
                </c:pt>
                <c:pt idx="483">
                  <c:v>5482.88</c:v>
                </c:pt>
                <c:pt idx="484">
                  <c:v>5561.31</c:v>
                </c:pt>
                <c:pt idx="485">
                  <c:v>5427.16</c:v>
                </c:pt>
                <c:pt idx="486">
                  <c:v>5316.45</c:v>
                </c:pt>
                <c:pt idx="487">
                  <c:v>5316.45</c:v>
                </c:pt>
                <c:pt idx="488">
                  <c:v>5399.56</c:v>
                </c:pt>
                <c:pt idx="489">
                  <c:v>5252.77</c:v>
                </c:pt>
                <c:pt idx="490">
                  <c:v>5252.77</c:v>
                </c:pt>
                <c:pt idx="491">
                  <c:v>5219.99</c:v>
                </c:pt>
                <c:pt idx="492">
                  <c:v>5204.6400000000003</c:v>
                </c:pt>
                <c:pt idx="493">
                  <c:v>5155.38</c:v>
                </c:pt>
                <c:pt idx="494">
                  <c:v>5155.38</c:v>
                </c:pt>
                <c:pt idx="495">
                  <c:v>5135.03</c:v>
                </c:pt>
                <c:pt idx="496">
                  <c:v>5135.03</c:v>
                </c:pt>
                <c:pt idx="497">
                  <c:v>5167.13</c:v>
                </c:pt>
                <c:pt idx="498">
                  <c:v>5167.13</c:v>
                </c:pt>
                <c:pt idx="499">
                  <c:v>5183.08</c:v>
                </c:pt>
                <c:pt idx="500">
                  <c:v>5188.46</c:v>
                </c:pt>
                <c:pt idx="501">
                  <c:v>5188.46</c:v>
                </c:pt>
                <c:pt idx="502">
                  <c:v>5199.83</c:v>
                </c:pt>
                <c:pt idx="503">
                  <c:v>5199.83</c:v>
                </c:pt>
                <c:pt idx="504">
                  <c:v>5199.83</c:v>
                </c:pt>
                <c:pt idx="505">
                  <c:v>5193.3100000000004</c:v>
                </c:pt>
                <c:pt idx="506">
                  <c:v>5193.3100000000004</c:v>
                </c:pt>
                <c:pt idx="507">
                  <c:v>5220.96</c:v>
                </c:pt>
                <c:pt idx="508">
                  <c:v>5220.96</c:v>
                </c:pt>
                <c:pt idx="509">
                  <c:v>5246.21</c:v>
                </c:pt>
                <c:pt idx="510">
                  <c:v>5246.21</c:v>
                </c:pt>
                <c:pt idx="511">
                  <c:v>5244.73</c:v>
                </c:pt>
                <c:pt idx="512">
                  <c:v>5244.73</c:v>
                </c:pt>
                <c:pt idx="513">
                  <c:v>5245.36</c:v>
                </c:pt>
                <c:pt idx="514">
                  <c:v>5245.36</c:v>
                </c:pt>
                <c:pt idx="515">
                  <c:v>5227.66</c:v>
                </c:pt>
                <c:pt idx="516">
                  <c:v>5248.17</c:v>
                </c:pt>
                <c:pt idx="517">
                  <c:v>5215.24</c:v>
                </c:pt>
                <c:pt idx="518">
                  <c:v>5215.24</c:v>
                </c:pt>
                <c:pt idx="519">
                  <c:v>5158.18</c:v>
                </c:pt>
                <c:pt idx="520">
                  <c:v>5184.1400000000003</c:v>
                </c:pt>
                <c:pt idx="521">
                  <c:v>5184.1400000000003</c:v>
                </c:pt>
                <c:pt idx="522">
                  <c:v>5190.79</c:v>
                </c:pt>
                <c:pt idx="523">
                  <c:v>5190.79</c:v>
                </c:pt>
                <c:pt idx="524">
                  <c:v>5186.6899999999996</c:v>
                </c:pt>
                <c:pt idx="525">
                  <c:v>5196.49</c:v>
                </c:pt>
                <c:pt idx="526">
                  <c:v>5196.49</c:v>
                </c:pt>
                <c:pt idx="527">
                  <c:v>5178.01</c:v>
                </c:pt>
                <c:pt idx="528">
                  <c:v>5178.01</c:v>
                </c:pt>
                <c:pt idx="529">
                  <c:v>5217.97</c:v>
                </c:pt>
                <c:pt idx="530">
                  <c:v>5217.97</c:v>
                </c:pt>
                <c:pt idx="531">
                  <c:v>5231</c:v>
                </c:pt>
                <c:pt idx="532">
                  <c:v>5210.3500000000004</c:v>
                </c:pt>
                <c:pt idx="533">
                  <c:v>5210.3500000000004</c:v>
                </c:pt>
                <c:pt idx="534">
                  <c:v>5183.41</c:v>
                </c:pt>
                <c:pt idx="535">
                  <c:v>5193.01</c:v>
                </c:pt>
                <c:pt idx="536">
                  <c:v>5193.01</c:v>
                </c:pt>
                <c:pt idx="537">
                  <c:v>5202.6400000000003</c:v>
                </c:pt>
                <c:pt idx="538">
                  <c:v>5202.6400000000003</c:v>
                </c:pt>
                <c:pt idx="539">
                  <c:v>5207.12</c:v>
                </c:pt>
                <c:pt idx="540">
                  <c:v>5193.3599999999997</c:v>
                </c:pt>
                <c:pt idx="541">
                  <c:v>5193.3599999999997</c:v>
                </c:pt>
                <c:pt idx="542">
                  <c:v>5206.97</c:v>
                </c:pt>
                <c:pt idx="543">
                  <c:v>5206.97</c:v>
                </c:pt>
                <c:pt idx="544">
                  <c:v>5193.55</c:v>
                </c:pt>
                <c:pt idx="545">
                  <c:v>5202.7299999999996</c:v>
                </c:pt>
                <c:pt idx="546">
                  <c:v>5202.7299999999996</c:v>
                </c:pt>
                <c:pt idx="547">
                  <c:v>5202.7299999999996</c:v>
                </c:pt>
                <c:pt idx="548">
                  <c:v>5190.75</c:v>
                </c:pt>
                <c:pt idx="549">
                  <c:v>5190.75</c:v>
                </c:pt>
                <c:pt idx="550">
                  <c:v>5194.92</c:v>
                </c:pt>
                <c:pt idx="551">
                  <c:v>5217.6499999999996</c:v>
                </c:pt>
                <c:pt idx="552">
                  <c:v>5217.6499999999996</c:v>
                </c:pt>
                <c:pt idx="553">
                  <c:v>5206.75</c:v>
                </c:pt>
                <c:pt idx="554">
                  <c:v>5239.92</c:v>
                </c:pt>
                <c:pt idx="555">
                  <c:v>5239.92</c:v>
                </c:pt>
                <c:pt idx="556">
                  <c:v>5253.53</c:v>
                </c:pt>
                <c:pt idx="557">
                  <c:v>5253.53</c:v>
                </c:pt>
                <c:pt idx="558">
                  <c:v>5253.53</c:v>
                </c:pt>
                <c:pt idx="559">
                  <c:v>5253.53</c:v>
                </c:pt>
                <c:pt idx="560">
                  <c:v>5299.64</c:v>
                </c:pt>
                <c:pt idx="561">
                  <c:v>5299.64</c:v>
                </c:pt>
                <c:pt idx="562">
                  <c:v>5369.25</c:v>
                </c:pt>
                <c:pt idx="563">
                  <c:v>5749.6</c:v>
                </c:pt>
                <c:pt idx="564">
                  <c:v>5749.6</c:v>
                </c:pt>
                <c:pt idx="565">
                  <c:v>5924.41</c:v>
                </c:pt>
                <c:pt idx="566">
                  <c:v>5924.41</c:v>
                </c:pt>
                <c:pt idx="567">
                  <c:v>5973.71</c:v>
                </c:pt>
                <c:pt idx="568">
                  <c:v>6048.57</c:v>
                </c:pt>
                <c:pt idx="569">
                  <c:v>6048.62</c:v>
                </c:pt>
                <c:pt idx="570">
                  <c:v>6028.1</c:v>
                </c:pt>
                <c:pt idx="571">
                  <c:v>6139.55</c:v>
                </c:pt>
                <c:pt idx="572">
                  <c:v>6291.09</c:v>
                </c:pt>
                <c:pt idx="573">
                  <c:v>6188.71</c:v>
                </c:pt>
                <c:pt idx="574">
                  <c:v>6171.58</c:v>
                </c:pt>
                <c:pt idx="575">
                  <c:v>6184.76</c:v>
                </c:pt>
                <c:pt idx="576">
                  <c:v>6162.63</c:v>
                </c:pt>
                <c:pt idx="577">
                  <c:v>6136.89</c:v>
                </c:pt>
                <c:pt idx="578">
                  <c:v>6178.04</c:v>
                </c:pt>
                <c:pt idx="579">
                  <c:v>6158.93</c:v>
                </c:pt>
                <c:pt idx="580">
                  <c:v>6158.93</c:v>
                </c:pt>
                <c:pt idx="581">
                  <c:v>6151.4</c:v>
                </c:pt>
                <c:pt idx="582">
                  <c:v>6151.4</c:v>
                </c:pt>
                <c:pt idx="583">
                  <c:v>6178.54</c:v>
                </c:pt>
                <c:pt idx="584">
                  <c:v>6178.54</c:v>
                </c:pt>
                <c:pt idx="585">
                  <c:v>6178.54</c:v>
                </c:pt>
                <c:pt idx="586">
                  <c:v>6166.23</c:v>
                </c:pt>
                <c:pt idx="587">
                  <c:v>6166.23</c:v>
                </c:pt>
                <c:pt idx="588">
                  <c:v>6160.36</c:v>
                </c:pt>
                <c:pt idx="589">
                  <c:v>6138.15</c:v>
                </c:pt>
                <c:pt idx="590">
                  <c:v>6144.93</c:v>
                </c:pt>
                <c:pt idx="591">
                  <c:v>6144.93</c:v>
                </c:pt>
                <c:pt idx="592">
                  <c:v>6153.54</c:v>
                </c:pt>
                <c:pt idx="593">
                  <c:v>6125.01</c:v>
                </c:pt>
                <c:pt idx="594">
                  <c:v>6090.98</c:v>
                </c:pt>
                <c:pt idx="595">
                  <c:v>6155.23</c:v>
                </c:pt>
                <c:pt idx="596">
                  <c:v>6155.23</c:v>
                </c:pt>
                <c:pt idx="597">
                  <c:v>6163.62</c:v>
                </c:pt>
                <c:pt idx="598">
                  <c:v>6127.9</c:v>
                </c:pt>
                <c:pt idx="599">
                  <c:v>6127.9</c:v>
                </c:pt>
                <c:pt idx="600">
                  <c:v>6134.71</c:v>
                </c:pt>
                <c:pt idx="601">
                  <c:v>6134.71</c:v>
                </c:pt>
                <c:pt idx="602">
                  <c:v>6086.37</c:v>
                </c:pt>
                <c:pt idx="603">
                  <c:v>6094.36</c:v>
                </c:pt>
                <c:pt idx="604">
                  <c:v>6094.36</c:v>
                </c:pt>
                <c:pt idx="605">
                  <c:v>6117.73</c:v>
                </c:pt>
                <c:pt idx="606">
                  <c:v>6134.97</c:v>
                </c:pt>
                <c:pt idx="607">
                  <c:v>6134.97</c:v>
                </c:pt>
                <c:pt idx="608">
                  <c:v>6125.07</c:v>
                </c:pt>
                <c:pt idx="609">
                  <c:v>6124.73</c:v>
                </c:pt>
                <c:pt idx="610">
                  <c:v>6124.73</c:v>
                </c:pt>
                <c:pt idx="611">
                  <c:v>6124.54</c:v>
                </c:pt>
                <c:pt idx="612">
                  <c:v>6107</c:v>
                </c:pt>
                <c:pt idx="613">
                  <c:v>6107</c:v>
                </c:pt>
                <c:pt idx="614">
                  <c:v>6103.08</c:v>
                </c:pt>
                <c:pt idx="615">
                  <c:v>6101.33</c:v>
                </c:pt>
                <c:pt idx="616">
                  <c:v>6101.33</c:v>
                </c:pt>
                <c:pt idx="617">
                  <c:v>6041.99</c:v>
                </c:pt>
                <c:pt idx="618">
                  <c:v>6046.76</c:v>
                </c:pt>
                <c:pt idx="619">
                  <c:v>6046.76</c:v>
                </c:pt>
                <c:pt idx="620">
                  <c:v>6024.1</c:v>
                </c:pt>
                <c:pt idx="621">
                  <c:v>6003.02</c:v>
                </c:pt>
                <c:pt idx="622">
                  <c:v>6003.02</c:v>
                </c:pt>
                <c:pt idx="623">
                  <c:v>5994.94</c:v>
                </c:pt>
                <c:pt idx="624">
                  <c:v>5999.93</c:v>
                </c:pt>
                <c:pt idx="625">
                  <c:v>5999.93</c:v>
                </c:pt>
                <c:pt idx="626">
                  <c:v>5984.55</c:v>
                </c:pt>
                <c:pt idx="627">
                  <c:v>5988.85</c:v>
                </c:pt>
                <c:pt idx="628">
                  <c:v>5988.85</c:v>
                </c:pt>
                <c:pt idx="629">
                  <c:v>5983.81</c:v>
                </c:pt>
                <c:pt idx="630">
                  <c:v>5979.18</c:v>
                </c:pt>
                <c:pt idx="631">
                  <c:v>5979.18</c:v>
                </c:pt>
                <c:pt idx="632">
                  <c:v>5936.28</c:v>
                </c:pt>
                <c:pt idx="633">
                  <c:v>5921.61</c:v>
                </c:pt>
                <c:pt idx="634">
                  <c:v>5913.77</c:v>
                </c:pt>
                <c:pt idx="635">
                  <c:v>5913.77</c:v>
                </c:pt>
                <c:pt idx="636">
                  <c:v>5913.45</c:v>
                </c:pt>
                <c:pt idx="637">
                  <c:v>5913.45</c:v>
                </c:pt>
                <c:pt idx="638">
                  <c:v>5890.99</c:v>
                </c:pt>
                <c:pt idx="639">
                  <c:v>5890.99</c:v>
                </c:pt>
                <c:pt idx="640">
                  <c:v>5865.21</c:v>
                </c:pt>
                <c:pt idx="641">
                  <c:v>5878.33</c:v>
                </c:pt>
                <c:pt idx="642">
                  <c:v>5878.33</c:v>
                </c:pt>
                <c:pt idx="643">
                  <c:v>5692.11</c:v>
                </c:pt>
                <c:pt idx="644">
                  <c:v>5674.9</c:v>
                </c:pt>
                <c:pt idx="645">
                  <c:v>5674.9</c:v>
                </c:pt>
                <c:pt idx="646">
                  <c:v>5612.71</c:v>
                </c:pt>
                <c:pt idx="647">
                  <c:v>5752.72</c:v>
                </c:pt>
                <c:pt idx="648">
                  <c:v>5699.05</c:v>
                </c:pt>
                <c:pt idx="649">
                  <c:v>5667.69</c:v>
                </c:pt>
                <c:pt idx="650">
                  <c:v>5626.71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5261.18</c:v>
                </c:pt>
                <c:pt idx="740">
                  <c:v>5261.18</c:v>
                </c:pt>
                <c:pt idx="741">
                  <c:v>5598.42</c:v>
                </c:pt>
                <c:pt idx="742">
                  <c:v>5929.61</c:v>
                </c:pt>
                <c:pt idx="743">
                  <c:v>6189.47</c:v>
                </c:pt>
                <c:pt idx="744">
                  <c:v>6169.82</c:v>
                </c:pt>
                <c:pt idx="745">
                  <c:v>6169.82</c:v>
                </c:pt>
                <c:pt idx="746">
                  <c:v>6169.82</c:v>
                </c:pt>
                <c:pt idx="747">
                  <c:v>6188.84</c:v>
                </c:pt>
                <c:pt idx="748">
                  <c:v>6188.84</c:v>
                </c:pt>
                <c:pt idx="749">
                  <c:v>6151.38</c:v>
                </c:pt>
                <c:pt idx="750">
                  <c:v>6151.38</c:v>
                </c:pt>
                <c:pt idx="751">
                  <c:v>6125.63</c:v>
                </c:pt>
                <c:pt idx="752">
                  <c:v>6125.63</c:v>
                </c:pt>
                <c:pt idx="753">
                  <c:v>6067.22</c:v>
                </c:pt>
                <c:pt idx="754">
                  <c:v>6067.22</c:v>
                </c:pt>
                <c:pt idx="755">
                  <c:v>5941.76</c:v>
                </c:pt>
                <c:pt idx="756">
                  <c:v>5941.76</c:v>
                </c:pt>
                <c:pt idx="757">
                  <c:v>5941.76</c:v>
                </c:pt>
                <c:pt idx="758">
                  <c:v>5941.76</c:v>
                </c:pt>
                <c:pt idx="759">
                  <c:v>6000.37</c:v>
                </c:pt>
                <c:pt idx="760">
                  <c:v>6066.64</c:v>
                </c:pt>
                <c:pt idx="761">
                  <c:v>6009.2</c:v>
                </c:pt>
                <c:pt idx="762">
                  <c:v>6092.42</c:v>
                </c:pt>
                <c:pt idx="763">
                  <c:v>6092.42</c:v>
                </c:pt>
                <c:pt idx="764">
                  <c:v>6184.06</c:v>
                </c:pt>
                <c:pt idx="765">
                  <c:v>6272.83</c:v>
                </c:pt>
                <c:pt idx="766">
                  <c:v>6370.34</c:v>
                </c:pt>
                <c:pt idx="767">
                  <c:v>6395.49</c:v>
                </c:pt>
                <c:pt idx="768">
                  <c:v>6395.49</c:v>
                </c:pt>
                <c:pt idx="769">
                  <c:v>6463.82</c:v>
                </c:pt>
                <c:pt idx="770">
                  <c:v>6445.26</c:v>
                </c:pt>
                <c:pt idx="771">
                  <c:v>6445.26</c:v>
                </c:pt>
                <c:pt idx="772">
                  <c:v>6401.72</c:v>
                </c:pt>
                <c:pt idx="773">
                  <c:v>6455.34</c:v>
                </c:pt>
                <c:pt idx="774">
                  <c:v>6455.34</c:v>
                </c:pt>
                <c:pt idx="775">
                  <c:v>6455.34</c:v>
                </c:pt>
                <c:pt idx="776">
                  <c:v>6457.24</c:v>
                </c:pt>
                <c:pt idx="777">
                  <c:v>6600.02</c:v>
                </c:pt>
                <c:pt idx="778">
                  <c:v>6600.02</c:v>
                </c:pt>
                <c:pt idx="779">
                  <c:v>6474.73</c:v>
                </c:pt>
                <c:pt idx="780">
                  <c:v>6474.73</c:v>
                </c:pt>
                <c:pt idx="781">
                  <c:v>6441.88</c:v>
                </c:pt>
                <c:pt idx="782">
                  <c:v>6441.88</c:v>
                </c:pt>
                <c:pt idx="783">
                  <c:v>6510.75</c:v>
                </c:pt>
                <c:pt idx="784">
                  <c:v>6510.75</c:v>
                </c:pt>
                <c:pt idx="785">
                  <c:v>6479.97</c:v>
                </c:pt>
                <c:pt idx="786">
                  <c:v>6479.97</c:v>
                </c:pt>
                <c:pt idx="787">
                  <c:v>6521.31</c:v>
                </c:pt>
                <c:pt idx="788">
                  <c:v>6521.31</c:v>
                </c:pt>
                <c:pt idx="789">
                  <c:v>6085.62</c:v>
                </c:pt>
                <c:pt idx="790">
                  <c:v>6085.62</c:v>
                </c:pt>
                <c:pt idx="791">
                  <c:v>6026.99</c:v>
                </c:pt>
                <c:pt idx="792">
                  <c:v>6026.99</c:v>
                </c:pt>
                <c:pt idx="793">
                  <c:v>6206.93</c:v>
                </c:pt>
                <c:pt idx="794">
                  <c:v>6206.93</c:v>
                </c:pt>
                <c:pt idx="795">
                  <c:v>5940.9</c:v>
                </c:pt>
                <c:pt idx="796">
                  <c:v>5908.57</c:v>
                </c:pt>
                <c:pt idx="797">
                  <c:v>5908.57</c:v>
                </c:pt>
                <c:pt idx="798">
                  <c:v>5806.4</c:v>
                </c:pt>
                <c:pt idx="799">
                  <c:v>5806.4</c:v>
                </c:pt>
                <c:pt idx="800">
                  <c:v>6039.56</c:v>
                </c:pt>
                <c:pt idx="801">
                  <c:v>5810.28</c:v>
                </c:pt>
                <c:pt idx="802">
                  <c:v>5810.28</c:v>
                </c:pt>
                <c:pt idx="803">
                  <c:v>5635.59</c:v>
                </c:pt>
                <c:pt idx="804">
                  <c:v>5648.76</c:v>
                </c:pt>
                <c:pt idx="805">
                  <c:v>5648.76</c:v>
                </c:pt>
                <c:pt idx="806">
                  <c:v>5648.76</c:v>
                </c:pt>
                <c:pt idx="807">
                  <c:v>5545.86</c:v>
                </c:pt>
                <c:pt idx="808">
                  <c:v>5545.86</c:v>
                </c:pt>
                <c:pt idx="809">
                  <c:v>5743.01</c:v>
                </c:pt>
                <c:pt idx="810">
                  <c:v>5720.21</c:v>
                </c:pt>
                <c:pt idx="811">
                  <c:v>5720.21</c:v>
                </c:pt>
                <c:pt idx="812">
                  <c:v>5755.75</c:v>
                </c:pt>
                <c:pt idx="813">
                  <c:v>5738.57</c:v>
                </c:pt>
                <c:pt idx="814">
                  <c:v>5738.57</c:v>
                </c:pt>
                <c:pt idx="815">
                  <c:v>5896.86</c:v>
                </c:pt>
                <c:pt idx="816">
                  <c:v>5997.11</c:v>
                </c:pt>
                <c:pt idx="817">
                  <c:v>5997.11</c:v>
                </c:pt>
                <c:pt idx="818">
                  <c:v>5997.11</c:v>
                </c:pt>
                <c:pt idx="819">
                  <c:v>6044.56</c:v>
                </c:pt>
                <c:pt idx="820">
                  <c:v>6214.92</c:v>
                </c:pt>
                <c:pt idx="821">
                  <c:v>6214.92</c:v>
                </c:pt>
                <c:pt idx="822">
                  <c:v>5966.56</c:v>
                </c:pt>
                <c:pt idx="823">
                  <c:v>5966.56</c:v>
                </c:pt>
                <c:pt idx="824">
                  <c:v>5940.08</c:v>
                </c:pt>
                <c:pt idx="825">
                  <c:v>5940.08</c:v>
                </c:pt>
                <c:pt idx="826">
                  <c:v>5820.48</c:v>
                </c:pt>
                <c:pt idx="827">
                  <c:v>5820.48</c:v>
                </c:pt>
                <c:pt idx="828">
                  <c:v>5625.17</c:v>
                </c:pt>
                <c:pt idx="829">
                  <c:v>5600.39</c:v>
                </c:pt>
                <c:pt idx="830">
                  <c:v>5600.39</c:v>
                </c:pt>
                <c:pt idx="831">
                  <c:v>5616.59</c:v>
                </c:pt>
                <c:pt idx="832">
                  <c:v>5589.96</c:v>
                </c:pt>
                <c:pt idx="833">
                  <c:v>5589.96</c:v>
                </c:pt>
                <c:pt idx="834">
                  <c:v>5596.33</c:v>
                </c:pt>
                <c:pt idx="835">
                  <c:v>5596.33</c:v>
                </c:pt>
                <c:pt idx="836">
                  <c:v>5613.22</c:v>
                </c:pt>
                <c:pt idx="837">
                  <c:v>5642.78</c:v>
                </c:pt>
                <c:pt idx="838">
                  <c:v>5642.78</c:v>
                </c:pt>
                <c:pt idx="839">
                  <c:v>5642.24</c:v>
                </c:pt>
                <c:pt idx="840">
                  <c:v>5642.24</c:v>
                </c:pt>
                <c:pt idx="841">
                  <c:v>5662.87</c:v>
                </c:pt>
                <c:pt idx="842">
                  <c:v>5656.27</c:v>
                </c:pt>
                <c:pt idx="843">
                  <c:v>5656.27</c:v>
                </c:pt>
                <c:pt idx="844">
                  <c:v>5661.26</c:v>
                </c:pt>
                <c:pt idx="845">
                  <c:v>5698.44</c:v>
                </c:pt>
                <c:pt idx="846">
                  <c:v>5690.57</c:v>
                </c:pt>
                <c:pt idx="847">
                  <c:v>5690.57</c:v>
                </c:pt>
                <c:pt idx="848">
                  <c:v>5611.29</c:v>
                </c:pt>
                <c:pt idx="849">
                  <c:v>5611.29</c:v>
                </c:pt>
                <c:pt idx="850">
                  <c:v>5684.85</c:v>
                </c:pt>
                <c:pt idx="851">
                  <c:v>5672.11</c:v>
                </c:pt>
                <c:pt idx="852">
                  <c:v>5672.11</c:v>
                </c:pt>
                <c:pt idx="853">
                  <c:v>5719.72</c:v>
                </c:pt>
                <c:pt idx="854">
                  <c:v>5703.77</c:v>
                </c:pt>
                <c:pt idx="855">
                  <c:v>5703.77</c:v>
                </c:pt>
                <c:pt idx="856">
                  <c:v>5703.77</c:v>
                </c:pt>
                <c:pt idx="857">
                  <c:v>5695.34</c:v>
                </c:pt>
                <c:pt idx="858">
                  <c:v>5695.34</c:v>
                </c:pt>
                <c:pt idx="859">
                  <c:v>5741.19</c:v>
                </c:pt>
                <c:pt idx="860">
                  <c:v>5737.62</c:v>
                </c:pt>
                <c:pt idx="861">
                  <c:v>5737.62</c:v>
                </c:pt>
                <c:pt idx="862">
                  <c:v>5712.58</c:v>
                </c:pt>
                <c:pt idx="863">
                  <c:v>5712.58</c:v>
                </c:pt>
                <c:pt idx="864">
                  <c:v>5709.52</c:v>
                </c:pt>
                <c:pt idx="865">
                  <c:v>5665.07</c:v>
                </c:pt>
                <c:pt idx="866">
                  <c:v>5665.07</c:v>
                </c:pt>
                <c:pt idx="867">
                  <c:v>5681.78</c:v>
                </c:pt>
                <c:pt idx="868">
                  <c:v>5681.78</c:v>
                </c:pt>
                <c:pt idx="869">
                  <c:v>5643.8</c:v>
                </c:pt>
                <c:pt idx="870">
                  <c:v>5643.8</c:v>
                </c:pt>
                <c:pt idx="871">
                  <c:v>5658.28</c:v>
                </c:pt>
                <c:pt idx="872">
                  <c:v>5669.8</c:v>
                </c:pt>
                <c:pt idx="873">
                  <c:v>5669.8</c:v>
                </c:pt>
                <c:pt idx="874">
                  <c:v>5304.48</c:v>
                </c:pt>
                <c:pt idx="875">
                  <c:v>5771.02</c:v>
                </c:pt>
                <c:pt idx="876">
                  <c:v>5771.02</c:v>
                </c:pt>
                <c:pt idx="877">
                  <c:v>5818.46</c:v>
                </c:pt>
                <c:pt idx="878">
                  <c:v>6245.83</c:v>
                </c:pt>
                <c:pt idx="879">
                  <c:v>5855.61</c:v>
                </c:pt>
                <c:pt idx="880">
                  <c:v>5853.05</c:v>
                </c:pt>
                <c:pt idx="881">
                  <c:v>5745.93</c:v>
                </c:pt>
                <c:pt idx="882">
                  <c:v>6182.94</c:v>
                </c:pt>
                <c:pt idx="883">
                  <c:v>5938.52</c:v>
                </c:pt>
                <c:pt idx="884">
                  <c:v>6144.61</c:v>
                </c:pt>
                <c:pt idx="885">
                  <c:v>5943.02</c:v>
                </c:pt>
                <c:pt idx="886">
                  <c:v>5943.02</c:v>
                </c:pt>
                <c:pt idx="887">
                  <c:v>5691.67</c:v>
                </c:pt>
                <c:pt idx="888">
                  <c:v>5681.39</c:v>
                </c:pt>
                <c:pt idx="889">
                  <c:v>5707.59</c:v>
                </c:pt>
                <c:pt idx="890">
                  <c:v>5707.59</c:v>
                </c:pt>
                <c:pt idx="891">
                  <c:v>5799.4</c:v>
                </c:pt>
                <c:pt idx="892">
                  <c:v>5799.4</c:v>
                </c:pt>
                <c:pt idx="893">
                  <c:v>5711.91</c:v>
                </c:pt>
                <c:pt idx="894">
                  <c:v>5759.4</c:v>
                </c:pt>
                <c:pt idx="895">
                  <c:v>5764.02</c:v>
                </c:pt>
                <c:pt idx="896">
                  <c:v>5764.02</c:v>
                </c:pt>
                <c:pt idx="897">
                  <c:v>5770.22</c:v>
                </c:pt>
                <c:pt idx="898">
                  <c:v>5770.22</c:v>
                </c:pt>
                <c:pt idx="899">
                  <c:v>5762.62</c:v>
                </c:pt>
                <c:pt idx="900">
                  <c:v>5762.62</c:v>
                </c:pt>
                <c:pt idx="901">
                  <c:v>5762.62</c:v>
                </c:pt>
                <c:pt idx="902">
                  <c:v>5679.53</c:v>
                </c:pt>
                <c:pt idx="903">
                  <c:v>5852.75</c:v>
                </c:pt>
                <c:pt idx="904">
                  <c:v>5852.75</c:v>
                </c:pt>
                <c:pt idx="905">
                  <c:v>5843.27</c:v>
                </c:pt>
                <c:pt idx="906">
                  <c:v>5843.27</c:v>
                </c:pt>
                <c:pt idx="907">
                  <c:v>5706.21</c:v>
                </c:pt>
                <c:pt idx="908">
                  <c:v>5706.21</c:v>
                </c:pt>
                <c:pt idx="909">
                  <c:v>5686.91</c:v>
                </c:pt>
                <c:pt idx="910">
                  <c:v>5654.53</c:v>
                </c:pt>
                <c:pt idx="911">
                  <c:v>5654.53</c:v>
                </c:pt>
                <c:pt idx="912">
                  <c:v>5517.75</c:v>
                </c:pt>
                <c:pt idx="913">
                  <c:v>5517.75</c:v>
                </c:pt>
                <c:pt idx="914">
                  <c:v>5544.65</c:v>
                </c:pt>
                <c:pt idx="915">
                  <c:v>5544.65</c:v>
                </c:pt>
                <c:pt idx="916">
                  <c:v>5669.99</c:v>
                </c:pt>
                <c:pt idx="917">
                  <c:v>5686.53</c:v>
                </c:pt>
                <c:pt idx="918">
                  <c:v>5569.49</c:v>
                </c:pt>
                <c:pt idx="919">
                  <c:v>5569.49</c:v>
                </c:pt>
                <c:pt idx="920">
                  <c:v>5504.15</c:v>
                </c:pt>
                <c:pt idx="921">
                  <c:v>5532.39</c:v>
                </c:pt>
                <c:pt idx="922">
                  <c:v>5532.39</c:v>
                </c:pt>
                <c:pt idx="923">
                  <c:v>5533.66</c:v>
                </c:pt>
                <c:pt idx="924">
                  <c:v>5620.82</c:v>
                </c:pt>
                <c:pt idx="925">
                  <c:v>5620.82</c:v>
                </c:pt>
                <c:pt idx="926">
                  <c:v>5611.16</c:v>
                </c:pt>
                <c:pt idx="927">
                  <c:v>5569.36</c:v>
                </c:pt>
                <c:pt idx="928">
                  <c:v>5569.36</c:v>
                </c:pt>
                <c:pt idx="929">
                  <c:v>5652.9</c:v>
                </c:pt>
                <c:pt idx="930">
                  <c:v>5639.07</c:v>
                </c:pt>
                <c:pt idx="931">
                  <c:v>5639.07</c:v>
                </c:pt>
                <c:pt idx="932">
                  <c:v>5639.07</c:v>
                </c:pt>
                <c:pt idx="933">
                  <c:v>5676.73</c:v>
                </c:pt>
                <c:pt idx="934">
                  <c:v>5676.73</c:v>
                </c:pt>
                <c:pt idx="935">
                  <c:v>5650.28</c:v>
                </c:pt>
                <c:pt idx="936">
                  <c:v>5664.14</c:v>
                </c:pt>
                <c:pt idx="937">
                  <c:v>5664.14</c:v>
                </c:pt>
                <c:pt idx="938">
                  <c:v>5623.15</c:v>
                </c:pt>
                <c:pt idx="939">
                  <c:v>5623.15</c:v>
                </c:pt>
                <c:pt idx="940">
                  <c:v>5670.93</c:v>
                </c:pt>
                <c:pt idx="941">
                  <c:v>5670.93</c:v>
                </c:pt>
                <c:pt idx="942">
                  <c:v>5670.93</c:v>
                </c:pt>
                <c:pt idx="943">
                  <c:v>5657.35</c:v>
                </c:pt>
                <c:pt idx="944">
                  <c:v>5682.4</c:v>
                </c:pt>
                <c:pt idx="945">
                  <c:v>5682.4</c:v>
                </c:pt>
                <c:pt idx="946">
                  <c:v>5702.66</c:v>
                </c:pt>
                <c:pt idx="947">
                  <c:v>5614.97</c:v>
                </c:pt>
                <c:pt idx="948">
                  <c:v>5614.97</c:v>
                </c:pt>
                <c:pt idx="949">
                  <c:v>5609.97</c:v>
                </c:pt>
                <c:pt idx="950">
                  <c:v>5609.97</c:v>
                </c:pt>
                <c:pt idx="951">
                  <c:v>5650.57</c:v>
                </c:pt>
                <c:pt idx="952">
                  <c:v>5650.57</c:v>
                </c:pt>
                <c:pt idx="953">
                  <c:v>5695.38</c:v>
                </c:pt>
                <c:pt idx="954">
                  <c:v>5695.38</c:v>
                </c:pt>
                <c:pt idx="955">
                  <c:v>5642.38</c:v>
                </c:pt>
                <c:pt idx="956">
                  <c:v>5626.11</c:v>
                </c:pt>
                <c:pt idx="957">
                  <c:v>5626.11</c:v>
                </c:pt>
                <c:pt idx="958">
                  <c:v>5709.2</c:v>
                </c:pt>
                <c:pt idx="959">
                  <c:v>5865.05</c:v>
                </c:pt>
                <c:pt idx="960">
                  <c:v>5809.14</c:v>
                </c:pt>
                <c:pt idx="961">
                  <c:v>5809.14</c:v>
                </c:pt>
                <c:pt idx="962">
                  <c:v>5625.05</c:v>
                </c:pt>
                <c:pt idx="963">
                  <c:v>5951.68</c:v>
                </c:pt>
                <c:pt idx="964">
                  <c:v>6174.83</c:v>
                </c:pt>
                <c:pt idx="965">
                  <c:v>6127.14</c:v>
                </c:pt>
                <c:pt idx="966">
                  <c:v>6127.14</c:v>
                </c:pt>
                <c:pt idx="967">
                  <c:v>6017.95</c:v>
                </c:pt>
                <c:pt idx="968">
                  <c:v>6027.02</c:v>
                </c:pt>
                <c:pt idx="969">
                  <c:v>6027.02</c:v>
                </c:pt>
                <c:pt idx="970">
                  <c:v>6063.06</c:v>
                </c:pt>
                <c:pt idx="971">
                  <c:v>6063.06</c:v>
                </c:pt>
                <c:pt idx="972">
                  <c:v>6117.07</c:v>
                </c:pt>
                <c:pt idx="973">
                  <c:v>6117.07</c:v>
                </c:pt>
                <c:pt idx="974">
                  <c:v>5919.21</c:v>
                </c:pt>
                <c:pt idx="975">
                  <c:v>6001.19</c:v>
                </c:pt>
                <c:pt idx="976">
                  <c:v>6001.19</c:v>
                </c:pt>
                <c:pt idx="977">
                  <c:v>5921.2</c:v>
                </c:pt>
                <c:pt idx="978">
                  <c:v>5921.2</c:v>
                </c:pt>
                <c:pt idx="979">
                  <c:v>5866.36</c:v>
                </c:pt>
                <c:pt idx="980">
                  <c:v>5866.36</c:v>
                </c:pt>
                <c:pt idx="981">
                  <c:v>5819.55</c:v>
                </c:pt>
                <c:pt idx="982">
                  <c:v>5819.55</c:v>
                </c:pt>
                <c:pt idx="983">
                  <c:v>5957.76</c:v>
                </c:pt>
                <c:pt idx="984">
                  <c:v>5864.4</c:v>
                </c:pt>
                <c:pt idx="985">
                  <c:v>5893.12</c:v>
                </c:pt>
                <c:pt idx="986">
                  <c:v>5893.12</c:v>
                </c:pt>
                <c:pt idx="987">
                  <c:v>5842.57</c:v>
                </c:pt>
                <c:pt idx="988">
                  <c:v>5842.57</c:v>
                </c:pt>
                <c:pt idx="989">
                  <c:v>5842.57</c:v>
                </c:pt>
                <c:pt idx="990">
                  <c:v>5852.7</c:v>
                </c:pt>
                <c:pt idx="991">
                  <c:v>5852.7</c:v>
                </c:pt>
                <c:pt idx="992">
                  <c:v>5862.65</c:v>
                </c:pt>
                <c:pt idx="993">
                  <c:v>5819.07</c:v>
                </c:pt>
                <c:pt idx="994">
                  <c:v>5819.07</c:v>
                </c:pt>
                <c:pt idx="995">
                  <c:v>5780.93</c:v>
                </c:pt>
                <c:pt idx="996">
                  <c:v>5808.86</c:v>
                </c:pt>
                <c:pt idx="997">
                  <c:v>5808.86</c:v>
                </c:pt>
                <c:pt idx="998">
                  <c:v>5594.9</c:v>
                </c:pt>
                <c:pt idx="999">
                  <c:v>5594.9</c:v>
                </c:pt>
                <c:pt idx="1000">
                  <c:v>5786.01</c:v>
                </c:pt>
                <c:pt idx="1001">
                  <c:v>5786.01</c:v>
                </c:pt>
                <c:pt idx="1002">
                  <c:v>5955.56</c:v>
                </c:pt>
                <c:pt idx="1003">
                  <c:v>5955.56</c:v>
                </c:pt>
                <c:pt idx="1004">
                  <c:v>5923.24</c:v>
                </c:pt>
                <c:pt idx="1005">
                  <c:v>5923.24</c:v>
                </c:pt>
                <c:pt idx="1006">
                  <c:v>5615.78</c:v>
                </c:pt>
                <c:pt idx="1007">
                  <c:v>5405.11</c:v>
                </c:pt>
                <c:pt idx="1008">
                  <c:v>5405.11</c:v>
                </c:pt>
                <c:pt idx="1009">
                  <c:v>5639.54</c:v>
                </c:pt>
                <c:pt idx="1010">
                  <c:v>5245.42</c:v>
                </c:pt>
                <c:pt idx="1011">
                  <c:v>5258.57</c:v>
                </c:pt>
                <c:pt idx="1012">
                  <c:v>5070.17</c:v>
                </c:pt>
                <c:pt idx="1013">
                  <c:v>5239.2299999999996</c:v>
                </c:pt>
                <c:pt idx="1014">
                  <c:v>5239.2299999999996</c:v>
                </c:pt>
                <c:pt idx="1015">
                  <c:v>5147.17</c:v>
                </c:pt>
                <c:pt idx="1016">
                  <c:v>5107.82</c:v>
                </c:pt>
                <c:pt idx="1017">
                  <c:v>5107.82</c:v>
                </c:pt>
                <c:pt idx="1018">
                  <c:v>5059.1099999999997</c:v>
                </c:pt>
                <c:pt idx="1019">
                  <c:v>5010.75</c:v>
                </c:pt>
                <c:pt idx="1020">
                  <c:v>5010.75</c:v>
                </c:pt>
                <c:pt idx="1021">
                  <c:v>4874.9399999999996</c:v>
                </c:pt>
                <c:pt idx="1022">
                  <c:v>4874.9399999999996</c:v>
                </c:pt>
                <c:pt idx="1023">
                  <c:v>4846.01</c:v>
                </c:pt>
                <c:pt idx="1024">
                  <c:v>4846.01</c:v>
                </c:pt>
                <c:pt idx="1025">
                  <c:v>4874.18</c:v>
                </c:pt>
                <c:pt idx="1026">
                  <c:v>4874.18</c:v>
                </c:pt>
                <c:pt idx="1027">
                  <c:v>4859.29</c:v>
                </c:pt>
                <c:pt idx="1028">
                  <c:v>4859.29</c:v>
                </c:pt>
                <c:pt idx="1029">
                  <c:v>5020.74</c:v>
                </c:pt>
                <c:pt idx="1030">
                  <c:v>5005.26</c:v>
                </c:pt>
                <c:pt idx="1031">
                  <c:v>5005.26</c:v>
                </c:pt>
                <c:pt idx="1032">
                  <c:v>5010.18</c:v>
                </c:pt>
                <c:pt idx="1033">
                  <c:v>5010.18</c:v>
                </c:pt>
                <c:pt idx="1034">
                  <c:v>5060.43</c:v>
                </c:pt>
                <c:pt idx="1035">
                  <c:v>5061.1000000000004</c:v>
                </c:pt>
                <c:pt idx="1036">
                  <c:v>5061.1000000000004</c:v>
                </c:pt>
                <c:pt idx="1037">
                  <c:v>5024.5</c:v>
                </c:pt>
                <c:pt idx="1038">
                  <c:v>5012.8999999999996</c:v>
                </c:pt>
                <c:pt idx="1039">
                  <c:v>5012.8999999999996</c:v>
                </c:pt>
                <c:pt idx="1040">
                  <c:v>5032.55</c:v>
                </c:pt>
                <c:pt idx="1041">
                  <c:v>4989.97</c:v>
                </c:pt>
                <c:pt idx="1042">
                  <c:v>4989.97</c:v>
                </c:pt>
                <c:pt idx="1043">
                  <c:v>5015.29</c:v>
                </c:pt>
                <c:pt idx="1044">
                  <c:v>5015.29</c:v>
                </c:pt>
                <c:pt idx="1045">
                  <c:v>5024.0200000000004</c:v>
                </c:pt>
                <c:pt idx="1046">
                  <c:v>5029.84</c:v>
                </c:pt>
                <c:pt idx="1047">
                  <c:v>5029.84</c:v>
                </c:pt>
                <c:pt idx="1048">
                  <c:v>5071.1000000000004</c:v>
                </c:pt>
                <c:pt idx="1049">
                  <c:v>5071.1000000000004</c:v>
                </c:pt>
                <c:pt idx="1050">
                  <c:v>5055.8599999999997</c:v>
                </c:pt>
                <c:pt idx="1051">
                  <c:v>4996.93</c:v>
                </c:pt>
                <c:pt idx="1052">
                  <c:v>5037.13</c:v>
                </c:pt>
                <c:pt idx="1053">
                  <c:v>5037.13</c:v>
                </c:pt>
                <c:pt idx="1054">
                  <c:v>5023.01</c:v>
                </c:pt>
                <c:pt idx="1055">
                  <c:v>5023.13</c:v>
                </c:pt>
                <c:pt idx="1056">
                  <c:v>5105.67</c:v>
                </c:pt>
                <c:pt idx="1057">
                  <c:v>5092.37</c:v>
                </c:pt>
                <c:pt idx="1058">
                  <c:v>5092.37</c:v>
                </c:pt>
                <c:pt idx="1059">
                  <c:v>5092.37</c:v>
                </c:pt>
                <c:pt idx="1060">
                  <c:v>5091.5</c:v>
                </c:pt>
                <c:pt idx="1061">
                  <c:v>5042.55</c:v>
                </c:pt>
                <c:pt idx="1062">
                  <c:v>5102.3100000000004</c:v>
                </c:pt>
                <c:pt idx="1063">
                  <c:v>5102.3100000000004</c:v>
                </c:pt>
                <c:pt idx="1064">
                  <c:v>5093.6400000000003</c:v>
                </c:pt>
                <c:pt idx="1065">
                  <c:v>5121.87</c:v>
                </c:pt>
                <c:pt idx="1066">
                  <c:v>5121.87</c:v>
                </c:pt>
                <c:pt idx="1067">
                  <c:v>5079.7700000000004</c:v>
                </c:pt>
                <c:pt idx="1068">
                  <c:v>5079.7700000000004</c:v>
                </c:pt>
                <c:pt idx="1069">
                  <c:v>5147.3500000000004</c:v>
                </c:pt>
                <c:pt idx="1070">
                  <c:v>5147.3500000000004</c:v>
                </c:pt>
                <c:pt idx="1071">
                  <c:v>5262.58</c:v>
                </c:pt>
                <c:pt idx="1072">
                  <c:v>5286</c:v>
                </c:pt>
                <c:pt idx="1073">
                  <c:v>5286</c:v>
                </c:pt>
                <c:pt idx="1074">
                  <c:v>5371.61</c:v>
                </c:pt>
                <c:pt idx="1075">
                  <c:v>5307.97</c:v>
                </c:pt>
                <c:pt idx="1076">
                  <c:v>5307.97</c:v>
                </c:pt>
                <c:pt idx="1077">
                  <c:v>5332.83</c:v>
                </c:pt>
                <c:pt idx="1078">
                  <c:v>5332.83</c:v>
                </c:pt>
                <c:pt idx="1079">
                  <c:v>5343.61</c:v>
                </c:pt>
                <c:pt idx="1080">
                  <c:v>5343.61</c:v>
                </c:pt>
                <c:pt idx="1081">
                  <c:v>5282.43</c:v>
                </c:pt>
                <c:pt idx="1082">
                  <c:v>5280.61</c:v>
                </c:pt>
                <c:pt idx="1083">
                  <c:v>5280.61</c:v>
                </c:pt>
                <c:pt idx="1084">
                  <c:v>5245.97</c:v>
                </c:pt>
                <c:pt idx="1085">
                  <c:v>5245.97</c:v>
                </c:pt>
                <c:pt idx="1086">
                  <c:v>5245.97</c:v>
                </c:pt>
                <c:pt idx="1087">
                  <c:v>5276.47</c:v>
                </c:pt>
                <c:pt idx="1088">
                  <c:v>5274.75</c:v>
                </c:pt>
                <c:pt idx="1089">
                  <c:v>5274.75</c:v>
                </c:pt>
                <c:pt idx="1090">
                  <c:v>5218.1000000000004</c:v>
                </c:pt>
                <c:pt idx="1091">
                  <c:v>5333.37</c:v>
                </c:pt>
                <c:pt idx="1092">
                  <c:v>5333.37</c:v>
                </c:pt>
                <c:pt idx="1093">
                  <c:v>5333.37</c:v>
                </c:pt>
                <c:pt idx="1094">
                  <c:v>5315.81</c:v>
                </c:pt>
                <c:pt idx="1095">
                  <c:v>5288.97</c:v>
                </c:pt>
                <c:pt idx="1096">
                  <c:v>5288.97</c:v>
                </c:pt>
                <c:pt idx="1097">
                  <c:v>5288.97</c:v>
                </c:pt>
                <c:pt idx="1098">
                  <c:v>5282.16</c:v>
                </c:pt>
                <c:pt idx="1099">
                  <c:v>5282.16</c:v>
                </c:pt>
                <c:pt idx="1100">
                  <c:v>5288.58</c:v>
                </c:pt>
                <c:pt idx="1101">
                  <c:v>5248.27</c:v>
                </c:pt>
                <c:pt idx="1102">
                  <c:v>5248.27</c:v>
                </c:pt>
                <c:pt idx="1103">
                  <c:v>5189.6099999999997</c:v>
                </c:pt>
                <c:pt idx="1104">
                  <c:v>5143.53</c:v>
                </c:pt>
                <c:pt idx="1105">
                  <c:v>5143.53</c:v>
                </c:pt>
                <c:pt idx="1106">
                  <c:v>5170.07</c:v>
                </c:pt>
                <c:pt idx="1107">
                  <c:v>5172.13</c:v>
                </c:pt>
                <c:pt idx="1108">
                  <c:v>5172.13</c:v>
                </c:pt>
                <c:pt idx="1109">
                  <c:v>5155.57</c:v>
                </c:pt>
                <c:pt idx="1110">
                  <c:v>5155.57</c:v>
                </c:pt>
                <c:pt idx="1111">
                  <c:v>5127.53</c:v>
                </c:pt>
                <c:pt idx="1112">
                  <c:v>5127.53</c:v>
                </c:pt>
                <c:pt idx="1113">
                  <c:v>5139.8999999999996</c:v>
                </c:pt>
                <c:pt idx="1114">
                  <c:v>5139.8999999999996</c:v>
                </c:pt>
                <c:pt idx="1115">
                  <c:v>5165.08</c:v>
                </c:pt>
                <c:pt idx="1116">
                  <c:v>5139.21</c:v>
                </c:pt>
                <c:pt idx="1117">
                  <c:v>5139.21</c:v>
                </c:pt>
                <c:pt idx="1118">
                  <c:v>5182.1099999999997</c:v>
                </c:pt>
                <c:pt idx="1119">
                  <c:v>5182.1099999999997</c:v>
                </c:pt>
                <c:pt idx="1120">
                  <c:v>5151.18</c:v>
                </c:pt>
                <c:pt idx="1121">
                  <c:v>5151.18</c:v>
                </c:pt>
                <c:pt idx="1122">
                  <c:v>5108.2700000000004</c:v>
                </c:pt>
                <c:pt idx="1123">
                  <c:v>5081.2700000000004</c:v>
                </c:pt>
                <c:pt idx="1124">
                  <c:v>5081.2700000000004</c:v>
                </c:pt>
                <c:pt idx="1125">
                  <c:v>5084.97</c:v>
                </c:pt>
                <c:pt idx="1126">
                  <c:v>5084.97</c:v>
                </c:pt>
                <c:pt idx="1127">
                  <c:v>5085.04</c:v>
                </c:pt>
                <c:pt idx="1128">
                  <c:v>5096.08</c:v>
                </c:pt>
                <c:pt idx="1129">
                  <c:v>5096.08</c:v>
                </c:pt>
                <c:pt idx="1130">
                  <c:v>5096.08</c:v>
                </c:pt>
                <c:pt idx="1131">
                  <c:v>5129.8900000000003</c:v>
                </c:pt>
                <c:pt idx="1132">
                  <c:v>5129.8900000000003</c:v>
                </c:pt>
                <c:pt idx="1133">
                  <c:v>5115.5200000000004</c:v>
                </c:pt>
                <c:pt idx="1134">
                  <c:v>5115.5200000000004</c:v>
                </c:pt>
                <c:pt idx="1135">
                  <c:v>5069.88</c:v>
                </c:pt>
                <c:pt idx="1136">
                  <c:v>5069.88</c:v>
                </c:pt>
                <c:pt idx="1137">
                  <c:v>5169.34</c:v>
                </c:pt>
                <c:pt idx="1138">
                  <c:v>5157.8599999999997</c:v>
                </c:pt>
                <c:pt idx="1139">
                  <c:v>5157.8599999999997</c:v>
                </c:pt>
                <c:pt idx="1140">
                  <c:v>5139.1400000000003</c:v>
                </c:pt>
                <c:pt idx="1141">
                  <c:v>5139.1400000000003</c:v>
                </c:pt>
                <c:pt idx="1142">
                  <c:v>5151.37</c:v>
                </c:pt>
                <c:pt idx="1143">
                  <c:v>5147.8900000000003</c:v>
                </c:pt>
                <c:pt idx="1144">
                  <c:v>5147.8900000000003</c:v>
                </c:pt>
                <c:pt idx="1145">
                  <c:v>5112.29</c:v>
                </c:pt>
                <c:pt idx="1146">
                  <c:v>5112.29</c:v>
                </c:pt>
                <c:pt idx="1147">
                  <c:v>5138.7299999999996</c:v>
                </c:pt>
                <c:pt idx="1148">
                  <c:v>5138.7299999999996</c:v>
                </c:pt>
                <c:pt idx="1149">
                  <c:v>5186.04</c:v>
                </c:pt>
                <c:pt idx="1150">
                  <c:v>5186.04</c:v>
                </c:pt>
                <c:pt idx="1151">
                  <c:v>5186.04</c:v>
                </c:pt>
                <c:pt idx="1152">
                  <c:v>5226.91</c:v>
                </c:pt>
                <c:pt idx="1153">
                  <c:v>5226.91</c:v>
                </c:pt>
                <c:pt idx="1154">
                  <c:v>5186.91</c:v>
                </c:pt>
                <c:pt idx="1155">
                  <c:v>5247.08</c:v>
                </c:pt>
                <c:pt idx="1156">
                  <c:v>5247.08</c:v>
                </c:pt>
                <c:pt idx="1157">
                  <c:v>5334.16</c:v>
                </c:pt>
                <c:pt idx="1158">
                  <c:v>5334.16</c:v>
                </c:pt>
                <c:pt idx="1159">
                  <c:v>5118.53</c:v>
                </c:pt>
                <c:pt idx="1160">
                  <c:v>5372.44</c:v>
                </c:pt>
                <c:pt idx="1161">
                  <c:v>5372.44</c:v>
                </c:pt>
                <c:pt idx="1162">
                  <c:v>5372.44</c:v>
                </c:pt>
                <c:pt idx="1163">
                  <c:v>5523.45</c:v>
                </c:pt>
                <c:pt idx="1164">
                  <c:v>5523.45</c:v>
                </c:pt>
                <c:pt idx="1165">
                  <c:v>5792.66</c:v>
                </c:pt>
                <c:pt idx="1166">
                  <c:v>5609.62</c:v>
                </c:pt>
                <c:pt idx="1167">
                  <c:v>5609.62</c:v>
                </c:pt>
                <c:pt idx="1168">
                  <c:v>5436.73</c:v>
                </c:pt>
                <c:pt idx="1169">
                  <c:v>5365.49</c:v>
                </c:pt>
                <c:pt idx="1170">
                  <c:v>5318.35</c:v>
                </c:pt>
                <c:pt idx="1171">
                  <c:v>5318.35</c:v>
                </c:pt>
                <c:pt idx="1172">
                  <c:v>5277.68</c:v>
                </c:pt>
                <c:pt idx="1173">
                  <c:v>5220.37</c:v>
                </c:pt>
                <c:pt idx="1174">
                  <c:v>5220.37</c:v>
                </c:pt>
                <c:pt idx="1175">
                  <c:v>5495.25</c:v>
                </c:pt>
                <c:pt idx="1176">
                  <c:v>5521.11</c:v>
                </c:pt>
                <c:pt idx="1177">
                  <c:v>5521.11</c:v>
                </c:pt>
                <c:pt idx="1178">
                  <c:v>5502.01</c:v>
                </c:pt>
                <c:pt idx="1179">
                  <c:v>5469.69</c:v>
                </c:pt>
                <c:pt idx="1180">
                  <c:v>5469.69</c:v>
                </c:pt>
                <c:pt idx="1181">
                  <c:v>5534.91</c:v>
                </c:pt>
                <c:pt idx="1182">
                  <c:v>5534.91</c:v>
                </c:pt>
                <c:pt idx="1183">
                  <c:v>5383.19</c:v>
                </c:pt>
                <c:pt idx="1184">
                  <c:v>5385.04</c:v>
                </c:pt>
                <c:pt idx="1185">
                  <c:v>5385.04</c:v>
                </c:pt>
                <c:pt idx="1186">
                  <c:v>5606.71</c:v>
                </c:pt>
                <c:pt idx="1187">
                  <c:v>5606.71</c:v>
                </c:pt>
                <c:pt idx="1188">
                  <c:v>5510.14</c:v>
                </c:pt>
                <c:pt idx="1189">
                  <c:v>5508.84</c:v>
                </c:pt>
                <c:pt idx="1190">
                  <c:v>5508.84</c:v>
                </c:pt>
                <c:pt idx="1191">
                  <c:v>5496.07</c:v>
                </c:pt>
                <c:pt idx="1192">
                  <c:v>5496.07</c:v>
                </c:pt>
                <c:pt idx="1193">
                  <c:v>5631.07</c:v>
                </c:pt>
                <c:pt idx="1194">
                  <c:v>5604.88</c:v>
                </c:pt>
                <c:pt idx="1195">
                  <c:v>5604.88</c:v>
                </c:pt>
                <c:pt idx="1196">
                  <c:v>5494.59</c:v>
                </c:pt>
                <c:pt idx="1197">
                  <c:v>5394.67</c:v>
                </c:pt>
                <c:pt idx="1198">
                  <c:v>5363.77</c:v>
                </c:pt>
                <c:pt idx="1199">
                  <c:v>5363.77</c:v>
                </c:pt>
                <c:pt idx="1200">
                  <c:v>5242.79</c:v>
                </c:pt>
                <c:pt idx="1201">
                  <c:v>5242.79</c:v>
                </c:pt>
                <c:pt idx="1202">
                  <c:v>5419.41</c:v>
                </c:pt>
                <c:pt idx="1203">
                  <c:v>5373.97</c:v>
                </c:pt>
                <c:pt idx="1204">
                  <c:v>5373.97</c:v>
                </c:pt>
                <c:pt idx="1205">
                  <c:v>5346.94</c:v>
                </c:pt>
                <c:pt idx="1206">
                  <c:v>5346.94</c:v>
                </c:pt>
                <c:pt idx="1207">
                  <c:v>5410.88</c:v>
                </c:pt>
                <c:pt idx="1208">
                  <c:v>5412.66</c:v>
                </c:pt>
                <c:pt idx="1209">
                  <c:v>5412.66</c:v>
                </c:pt>
                <c:pt idx="1210">
                  <c:v>5442.59</c:v>
                </c:pt>
                <c:pt idx="1211">
                  <c:v>5442.59</c:v>
                </c:pt>
                <c:pt idx="1212">
                  <c:v>5364.22</c:v>
                </c:pt>
                <c:pt idx="1213">
                  <c:v>5393.65</c:v>
                </c:pt>
                <c:pt idx="1214">
                  <c:v>5357.35</c:v>
                </c:pt>
                <c:pt idx="1215">
                  <c:v>5357.35</c:v>
                </c:pt>
                <c:pt idx="1216">
                  <c:v>5304.95</c:v>
                </c:pt>
                <c:pt idx="1217">
                  <c:v>5304.95</c:v>
                </c:pt>
                <c:pt idx="1218">
                  <c:v>5304.95</c:v>
                </c:pt>
                <c:pt idx="1219">
                  <c:v>5270.47</c:v>
                </c:pt>
                <c:pt idx="1220">
                  <c:v>5270.47</c:v>
                </c:pt>
                <c:pt idx="1221">
                  <c:v>5234.6899999999996</c:v>
                </c:pt>
                <c:pt idx="1222">
                  <c:v>5234.6899999999996</c:v>
                </c:pt>
                <c:pt idx="1223">
                  <c:v>5209.7299999999996</c:v>
                </c:pt>
                <c:pt idx="1224">
                  <c:v>5209.7299999999996</c:v>
                </c:pt>
                <c:pt idx="1225">
                  <c:v>5178.24</c:v>
                </c:pt>
                <c:pt idx="1226">
                  <c:v>5178.24</c:v>
                </c:pt>
                <c:pt idx="1227">
                  <c:v>5203.5200000000004</c:v>
                </c:pt>
                <c:pt idx="1228">
                  <c:v>5203.5200000000004</c:v>
                </c:pt>
                <c:pt idx="1229">
                  <c:v>5231.1000000000004</c:v>
                </c:pt>
                <c:pt idx="1230">
                  <c:v>5230.16</c:v>
                </c:pt>
                <c:pt idx="1231">
                  <c:v>5230.16</c:v>
                </c:pt>
                <c:pt idx="1232">
                  <c:v>5230.16</c:v>
                </c:pt>
                <c:pt idx="1233">
                  <c:v>5230.5200000000004</c:v>
                </c:pt>
                <c:pt idx="1234">
                  <c:v>5230.5200000000004</c:v>
                </c:pt>
                <c:pt idx="1235">
                  <c:v>5258.04</c:v>
                </c:pt>
                <c:pt idx="1236">
                  <c:v>5258.04</c:v>
                </c:pt>
                <c:pt idx="1237">
                  <c:v>5256.57</c:v>
                </c:pt>
                <c:pt idx="1238">
                  <c:v>5256.57</c:v>
                </c:pt>
                <c:pt idx="1239">
                  <c:v>5237.54</c:v>
                </c:pt>
                <c:pt idx="1240">
                  <c:v>5237.16</c:v>
                </c:pt>
                <c:pt idx="1241">
                  <c:v>5237.16</c:v>
                </c:pt>
                <c:pt idx="1242">
                  <c:v>5237.16</c:v>
                </c:pt>
                <c:pt idx="1243">
                  <c:v>5205.59</c:v>
                </c:pt>
                <c:pt idx="1244">
                  <c:v>5205.59</c:v>
                </c:pt>
                <c:pt idx="1245">
                  <c:v>5222.18</c:v>
                </c:pt>
                <c:pt idx="1246">
                  <c:v>5267.27</c:v>
                </c:pt>
                <c:pt idx="1247">
                  <c:v>5267.27</c:v>
                </c:pt>
                <c:pt idx="1248">
                  <c:v>5250.31</c:v>
                </c:pt>
                <c:pt idx="1249">
                  <c:v>5250.31</c:v>
                </c:pt>
                <c:pt idx="1250">
                  <c:v>5271.87</c:v>
                </c:pt>
                <c:pt idx="1251">
                  <c:v>5271.87</c:v>
                </c:pt>
                <c:pt idx="1252">
                  <c:v>5271.87</c:v>
                </c:pt>
                <c:pt idx="1253">
                  <c:v>5288.52</c:v>
                </c:pt>
                <c:pt idx="1254">
                  <c:v>5288.52</c:v>
                </c:pt>
                <c:pt idx="1255">
                  <c:v>5280.59</c:v>
                </c:pt>
                <c:pt idx="1256">
                  <c:v>5280.59</c:v>
                </c:pt>
                <c:pt idx="1257">
                  <c:v>5280.59</c:v>
                </c:pt>
                <c:pt idx="1258">
                  <c:v>5222.49</c:v>
                </c:pt>
                <c:pt idx="1259">
                  <c:v>5222.49</c:v>
                </c:pt>
                <c:pt idx="1260">
                  <c:v>5296.17</c:v>
                </c:pt>
                <c:pt idx="1261">
                  <c:v>5296.17</c:v>
                </c:pt>
                <c:pt idx="1262">
                  <c:v>5269.6</c:v>
                </c:pt>
                <c:pt idx="1263">
                  <c:v>5269.6</c:v>
                </c:pt>
                <c:pt idx="1264">
                  <c:v>5329.53</c:v>
                </c:pt>
                <c:pt idx="1265">
                  <c:v>5329.53</c:v>
                </c:pt>
                <c:pt idx="1266">
                  <c:v>5312.93</c:v>
                </c:pt>
                <c:pt idx="1267">
                  <c:v>5312.93</c:v>
                </c:pt>
                <c:pt idx="1268">
                  <c:v>5201.2</c:v>
                </c:pt>
                <c:pt idx="1269">
                  <c:v>5201.2</c:v>
                </c:pt>
                <c:pt idx="1270">
                  <c:v>5179.1000000000004</c:v>
                </c:pt>
                <c:pt idx="1271">
                  <c:v>5572.38</c:v>
                </c:pt>
                <c:pt idx="1272">
                  <c:v>5572.38</c:v>
                </c:pt>
                <c:pt idx="1273">
                  <c:v>5697.06</c:v>
                </c:pt>
                <c:pt idx="1274">
                  <c:v>6028.87</c:v>
                </c:pt>
                <c:pt idx="1275">
                  <c:v>5902.06</c:v>
                </c:pt>
                <c:pt idx="1276">
                  <c:v>5789.57</c:v>
                </c:pt>
                <c:pt idx="1277">
                  <c:v>5789.57</c:v>
                </c:pt>
                <c:pt idx="1278">
                  <c:v>5789.57</c:v>
                </c:pt>
                <c:pt idx="1279">
                  <c:v>6064.12</c:v>
                </c:pt>
                <c:pt idx="1280">
                  <c:v>6064.12</c:v>
                </c:pt>
                <c:pt idx="1281">
                  <c:v>5669.85</c:v>
                </c:pt>
                <c:pt idx="1282">
                  <c:v>5499.21</c:v>
                </c:pt>
                <c:pt idx="1283">
                  <c:v>5338.05</c:v>
                </c:pt>
                <c:pt idx="1284">
                  <c:v>5338.05</c:v>
                </c:pt>
                <c:pt idx="1285">
                  <c:v>5493</c:v>
                </c:pt>
                <c:pt idx="1286">
                  <c:v>5493</c:v>
                </c:pt>
                <c:pt idx="1287">
                  <c:v>5463.17</c:v>
                </c:pt>
                <c:pt idx="1288">
                  <c:v>5416.72</c:v>
                </c:pt>
                <c:pt idx="1289">
                  <c:v>5416.72</c:v>
                </c:pt>
                <c:pt idx="1290">
                  <c:v>5435.77</c:v>
                </c:pt>
                <c:pt idx="1291">
                  <c:v>5435.77</c:v>
                </c:pt>
                <c:pt idx="1292">
                  <c:v>5417.97</c:v>
                </c:pt>
                <c:pt idx="1293">
                  <c:v>5386.01</c:v>
                </c:pt>
                <c:pt idx="1294">
                  <c:v>5396.81</c:v>
                </c:pt>
                <c:pt idx="1295">
                  <c:v>5396.81</c:v>
                </c:pt>
                <c:pt idx="1296">
                  <c:v>5448.48</c:v>
                </c:pt>
                <c:pt idx="1297">
                  <c:v>5448.48</c:v>
                </c:pt>
                <c:pt idx="1298">
                  <c:v>5436.3</c:v>
                </c:pt>
                <c:pt idx="1299">
                  <c:v>5436.3</c:v>
                </c:pt>
                <c:pt idx="1300">
                  <c:v>5439.06</c:v>
                </c:pt>
                <c:pt idx="1301">
                  <c:v>5439.06</c:v>
                </c:pt>
                <c:pt idx="1302">
                  <c:v>5448.48</c:v>
                </c:pt>
                <c:pt idx="1303">
                  <c:v>5448.48</c:v>
                </c:pt>
                <c:pt idx="1304">
                  <c:v>5491.33</c:v>
                </c:pt>
                <c:pt idx="1305">
                  <c:v>5478.31</c:v>
                </c:pt>
                <c:pt idx="1306">
                  <c:v>5478.31</c:v>
                </c:pt>
                <c:pt idx="1307">
                  <c:v>5459.84</c:v>
                </c:pt>
                <c:pt idx="1308">
                  <c:v>5441.69</c:v>
                </c:pt>
                <c:pt idx="1309">
                  <c:v>5441.69</c:v>
                </c:pt>
                <c:pt idx="1310">
                  <c:v>5364.39</c:v>
                </c:pt>
                <c:pt idx="1311">
                  <c:v>5477.06</c:v>
                </c:pt>
                <c:pt idx="1312">
                  <c:v>5477.06</c:v>
                </c:pt>
                <c:pt idx="1313">
                  <c:v>5491.71</c:v>
                </c:pt>
                <c:pt idx="1314">
                  <c:v>5491.71</c:v>
                </c:pt>
                <c:pt idx="1315">
                  <c:v>5438.2</c:v>
                </c:pt>
                <c:pt idx="1316">
                  <c:v>5454.42</c:v>
                </c:pt>
                <c:pt idx="1317">
                  <c:v>5454.42</c:v>
                </c:pt>
                <c:pt idx="1318">
                  <c:v>5454.42</c:v>
                </c:pt>
                <c:pt idx="1319">
                  <c:v>5468.63</c:v>
                </c:pt>
                <c:pt idx="1320">
                  <c:v>5468.63</c:v>
                </c:pt>
                <c:pt idx="1321">
                  <c:v>5465.46</c:v>
                </c:pt>
                <c:pt idx="1322">
                  <c:v>5437.89</c:v>
                </c:pt>
                <c:pt idx="1323">
                  <c:v>5437.89</c:v>
                </c:pt>
                <c:pt idx="1324">
                  <c:v>5468.81</c:v>
                </c:pt>
                <c:pt idx="1325">
                  <c:v>5439.75</c:v>
                </c:pt>
                <c:pt idx="1326">
                  <c:v>5439.75</c:v>
                </c:pt>
                <c:pt idx="1327">
                  <c:v>5462.72</c:v>
                </c:pt>
                <c:pt idx="1328">
                  <c:v>5455.47</c:v>
                </c:pt>
                <c:pt idx="1329">
                  <c:v>5455.47</c:v>
                </c:pt>
                <c:pt idx="1330">
                  <c:v>5450.52</c:v>
                </c:pt>
                <c:pt idx="1331">
                  <c:v>5450.52</c:v>
                </c:pt>
                <c:pt idx="1332">
                  <c:v>5447.41</c:v>
                </c:pt>
                <c:pt idx="1333">
                  <c:v>5410.43</c:v>
                </c:pt>
                <c:pt idx="1334">
                  <c:v>5410.43</c:v>
                </c:pt>
                <c:pt idx="1335">
                  <c:v>5418.3</c:v>
                </c:pt>
                <c:pt idx="1336">
                  <c:v>5433.45</c:v>
                </c:pt>
                <c:pt idx="1337">
                  <c:v>5433.45</c:v>
                </c:pt>
                <c:pt idx="1338">
                  <c:v>5452.77</c:v>
                </c:pt>
                <c:pt idx="1339">
                  <c:v>5452.77</c:v>
                </c:pt>
                <c:pt idx="1340">
                  <c:v>5397.25</c:v>
                </c:pt>
                <c:pt idx="1341">
                  <c:v>5422.22</c:v>
                </c:pt>
                <c:pt idx="1342">
                  <c:v>5422.22</c:v>
                </c:pt>
                <c:pt idx="1343">
                  <c:v>5457.97</c:v>
                </c:pt>
                <c:pt idx="1344">
                  <c:v>5447.15</c:v>
                </c:pt>
                <c:pt idx="1345">
                  <c:v>5447.15</c:v>
                </c:pt>
                <c:pt idx="1346">
                  <c:v>5425.68</c:v>
                </c:pt>
                <c:pt idx="1347">
                  <c:v>5425.68</c:v>
                </c:pt>
                <c:pt idx="1348">
                  <c:v>5389.96</c:v>
                </c:pt>
                <c:pt idx="1349">
                  <c:v>5389.96</c:v>
                </c:pt>
                <c:pt idx="1350">
                  <c:v>5380.76</c:v>
                </c:pt>
                <c:pt idx="1351">
                  <c:v>5380.76</c:v>
                </c:pt>
                <c:pt idx="1352">
                  <c:v>5471.84</c:v>
                </c:pt>
                <c:pt idx="1353">
                  <c:v>5471.84</c:v>
                </c:pt>
                <c:pt idx="1354">
                  <c:v>5402.43</c:v>
                </c:pt>
                <c:pt idx="1355">
                  <c:v>5428.26</c:v>
                </c:pt>
                <c:pt idx="1356">
                  <c:v>5424.89</c:v>
                </c:pt>
                <c:pt idx="1357">
                  <c:v>5424.89</c:v>
                </c:pt>
                <c:pt idx="1358">
                  <c:v>5467.66</c:v>
                </c:pt>
                <c:pt idx="1359">
                  <c:v>5467.66</c:v>
                </c:pt>
                <c:pt idx="1360">
                  <c:v>5430.39</c:v>
                </c:pt>
                <c:pt idx="1361">
                  <c:v>5430.39</c:v>
                </c:pt>
                <c:pt idx="1362">
                  <c:v>5330.57</c:v>
                </c:pt>
                <c:pt idx="1363">
                  <c:v>5354.02</c:v>
                </c:pt>
                <c:pt idx="1364">
                  <c:v>5354.02</c:v>
                </c:pt>
                <c:pt idx="1365">
                  <c:v>5391.98</c:v>
                </c:pt>
                <c:pt idx="1366">
                  <c:v>5391.98</c:v>
                </c:pt>
                <c:pt idx="1367">
                  <c:v>5442.34</c:v>
                </c:pt>
                <c:pt idx="1368">
                  <c:v>5436.67</c:v>
                </c:pt>
                <c:pt idx="1369">
                  <c:v>5436.67</c:v>
                </c:pt>
                <c:pt idx="1370">
                  <c:v>5421.52</c:v>
                </c:pt>
                <c:pt idx="1371">
                  <c:v>5421.52</c:v>
                </c:pt>
                <c:pt idx="1372">
                  <c:v>5464.49</c:v>
                </c:pt>
                <c:pt idx="1373">
                  <c:v>5407.97</c:v>
                </c:pt>
                <c:pt idx="1374">
                  <c:v>5407.97</c:v>
                </c:pt>
                <c:pt idx="1375">
                  <c:v>5386.9</c:v>
                </c:pt>
                <c:pt idx="1376">
                  <c:v>5395.57</c:v>
                </c:pt>
                <c:pt idx="1377">
                  <c:v>5395.57</c:v>
                </c:pt>
                <c:pt idx="1378">
                  <c:v>5341.28</c:v>
                </c:pt>
                <c:pt idx="1379">
                  <c:v>5341.28</c:v>
                </c:pt>
                <c:pt idx="1380">
                  <c:v>5462.28</c:v>
                </c:pt>
                <c:pt idx="1381">
                  <c:v>5459.72</c:v>
                </c:pt>
                <c:pt idx="1382">
                  <c:v>5410.23</c:v>
                </c:pt>
                <c:pt idx="1383">
                  <c:v>5410.23</c:v>
                </c:pt>
                <c:pt idx="1384">
                  <c:v>5410.23</c:v>
                </c:pt>
                <c:pt idx="1385">
                  <c:v>5469.95</c:v>
                </c:pt>
                <c:pt idx="1386">
                  <c:v>5469.95</c:v>
                </c:pt>
                <c:pt idx="1387">
                  <c:v>5442.02</c:v>
                </c:pt>
                <c:pt idx="1388">
                  <c:v>5426.17</c:v>
                </c:pt>
                <c:pt idx="1389">
                  <c:v>5426.17</c:v>
                </c:pt>
                <c:pt idx="1390">
                  <c:v>5422.93</c:v>
                </c:pt>
                <c:pt idx="1391">
                  <c:v>5396.19</c:v>
                </c:pt>
                <c:pt idx="1392">
                  <c:v>5386.92</c:v>
                </c:pt>
                <c:pt idx="1393">
                  <c:v>5386.92</c:v>
                </c:pt>
                <c:pt idx="1394">
                  <c:v>5496.86</c:v>
                </c:pt>
                <c:pt idx="1395">
                  <c:v>5445.87</c:v>
                </c:pt>
                <c:pt idx="1396">
                  <c:v>5445.87</c:v>
                </c:pt>
                <c:pt idx="1397">
                  <c:v>5417.48</c:v>
                </c:pt>
                <c:pt idx="1398">
                  <c:v>5417.48</c:v>
                </c:pt>
                <c:pt idx="1399">
                  <c:v>5440.94</c:v>
                </c:pt>
                <c:pt idx="1400">
                  <c:v>5426.39</c:v>
                </c:pt>
                <c:pt idx="1401">
                  <c:v>5440.99</c:v>
                </c:pt>
                <c:pt idx="1402">
                  <c:v>5440.99</c:v>
                </c:pt>
                <c:pt idx="1403">
                  <c:v>5437.44</c:v>
                </c:pt>
                <c:pt idx="1404">
                  <c:v>5437.38</c:v>
                </c:pt>
                <c:pt idx="1405">
                  <c:v>5437.38</c:v>
                </c:pt>
                <c:pt idx="1406">
                  <c:v>5437.38</c:v>
                </c:pt>
                <c:pt idx="1407">
                  <c:v>5371.15</c:v>
                </c:pt>
                <c:pt idx="1408">
                  <c:v>5500.64</c:v>
                </c:pt>
                <c:pt idx="1409">
                  <c:v>5500.64</c:v>
                </c:pt>
                <c:pt idx="1410">
                  <c:v>5519.39</c:v>
                </c:pt>
                <c:pt idx="1411">
                  <c:v>5472.21</c:v>
                </c:pt>
                <c:pt idx="1412">
                  <c:v>5472.21</c:v>
                </c:pt>
                <c:pt idx="1413">
                  <c:v>5458.95</c:v>
                </c:pt>
                <c:pt idx="1414">
                  <c:v>5458.95</c:v>
                </c:pt>
                <c:pt idx="1415">
                  <c:v>5450.41</c:v>
                </c:pt>
                <c:pt idx="1416">
                  <c:v>5450.41</c:v>
                </c:pt>
                <c:pt idx="1417">
                  <c:v>5457.75</c:v>
                </c:pt>
                <c:pt idx="1418">
                  <c:v>5444.93</c:v>
                </c:pt>
                <c:pt idx="1419">
                  <c:v>5444.93</c:v>
                </c:pt>
                <c:pt idx="1420">
                  <c:v>5450.69</c:v>
                </c:pt>
                <c:pt idx="1421">
                  <c:v>5450.69</c:v>
                </c:pt>
                <c:pt idx="1422">
                  <c:v>5410.63</c:v>
                </c:pt>
                <c:pt idx="1423">
                  <c:v>5410.63</c:v>
                </c:pt>
                <c:pt idx="1424">
                  <c:v>5485.23</c:v>
                </c:pt>
                <c:pt idx="1425">
                  <c:v>5467.5</c:v>
                </c:pt>
                <c:pt idx="1426">
                  <c:v>5467.5</c:v>
                </c:pt>
                <c:pt idx="1427">
                  <c:v>5468.98</c:v>
                </c:pt>
                <c:pt idx="1428">
                  <c:v>5468.98</c:v>
                </c:pt>
                <c:pt idx="1429">
                  <c:v>5449.89</c:v>
                </c:pt>
                <c:pt idx="1430">
                  <c:v>5449.89</c:v>
                </c:pt>
                <c:pt idx="1431">
                  <c:v>5454.57</c:v>
                </c:pt>
                <c:pt idx="1432">
                  <c:v>5454.57</c:v>
                </c:pt>
                <c:pt idx="1433">
                  <c:v>5403.67</c:v>
                </c:pt>
                <c:pt idx="1434">
                  <c:v>5403.67</c:v>
                </c:pt>
                <c:pt idx="1435">
                  <c:v>5484.67</c:v>
                </c:pt>
                <c:pt idx="1436">
                  <c:v>5465.78</c:v>
                </c:pt>
                <c:pt idx="1437">
                  <c:v>5465.78</c:v>
                </c:pt>
                <c:pt idx="1438">
                  <c:v>5465.78</c:v>
                </c:pt>
                <c:pt idx="1439">
                  <c:v>5480.15</c:v>
                </c:pt>
                <c:pt idx="1440">
                  <c:v>5480.15</c:v>
                </c:pt>
                <c:pt idx="1441">
                  <c:v>5422.8</c:v>
                </c:pt>
                <c:pt idx="1442">
                  <c:v>5480.34</c:v>
                </c:pt>
                <c:pt idx="1443">
                  <c:v>5482.75</c:v>
                </c:pt>
                <c:pt idx="1444">
                  <c:v>5482.75</c:v>
                </c:pt>
                <c:pt idx="1445">
                  <c:v>5477.7</c:v>
                </c:pt>
                <c:pt idx="1446">
                  <c:v>5477.7</c:v>
                </c:pt>
                <c:pt idx="1447">
                  <c:v>5464.1</c:v>
                </c:pt>
                <c:pt idx="1448">
                  <c:v>5464.1</c:v>
                </c:pt>
                <c:pt idx="1449">
                  <c:v>5464.1</c:v>
                </c:pt>
                <c:pt idx="1450">
                  <c:v>5432.64</c:v>
                </c:pt>
                <c:pt idx="1451">
                  <c:v>5432.64</c:v>
                </c:pt>
                <c:pt idx="1452">
                  <c:v>5478.54</c:v>
                </c:pt>
                <c:pt idx="1453">
                  <c:v>5485.19</c:v>
                </c:pt>
                <c:pt idx="1454">
                  <c:v>5469.55</c:v>
                </c:pt>
                <c:pt idx="1455">
                  <c:v>5469.55</c:v>
                </c:pt>
                <c:pt idx="1456">
                  <c:v>5453.64</c:v>
                </c:pt>
                <c:pt idx="1457">
                  <c:v>5453.64</c:v>
                </c:pt>
                <c:pt idx="1458">
                  <c:v>5456.69</c:v>
                </c:pt>
                <c:pt idx="1459">
                  <c:v>5456.69</c:v>
                </c:pt>
                <c:pt idx="1460">
                  <c:v>5453.19</c:v>
                </c:pt>
                <c:pt idx="1461">
                  <c:v>5453.19</c:v>
                </c:pt>
                <c:pt idx="1462">
                  <c:v>5486.92</c:v>
                </c:pt>
                <c:pt idx="1463">
                  <c:v>5486.92</c:v>
                </c:pt>
                <c:pt idx="1464">
                  <c:v>5476.01</c:v>
                </c:pt>
                <c:pt idx="1465">
                  <c:v>5476.01</c:v>
                </c:pt>
                <c:pt idx="1466">
                  <c:v>5460.6</c:v>
                </c:pt>
                <c:pt idx="1467">
                  <c:v>5469.08</c:v>
                </c:pt>
                <c:pt idx="1468">
                  <c:v>5469.08</c:v>
                </c:pt>
                <c:pt idx="1469">
                  <c:v>5469.08</c:v>
                </c:pt>
                <c:pt idx="1470">
                  <c:v>5467.11</c:v>
                </c:pt>
                <c:pt idx="1471">
                  <c:v>5467.4</c:v>
                </c:pt>
                <c:pt idx="1472">
                  <c:v>5467.4</c:v>
                </c:pt>
                <c:pt idx="1473">
                  <c:v>5455.63</c:v>
                </c:pt>
                <c:pt idx="1474">
                  <c:v>5483.57</c:v>
                </c:pt>
                <c:pt idx="1475">
                  <c:v>5483.57</c:v>
                </c:pt>
                <c:pt idx="1476">
                  <c:v>5487.49</c:v>
                </c:pt>
                <c:pt idx="1477">
                  <c:v>5471.88</c:v>
                </c:pt>
                <c:pt idx="1478">
                  <c:v>5471.88</c:v>
                </c:pt>
                <c:pt idx="1479">
                  <c:v>5477.46</c:v>
                </c:pt>
                <c:pt idx="1480">
                  <c:v>5391.55</c:v>
                </c:pt>
                <c:pt idx="1481">
                  <c:v>5391.55</c:v>
                </c:pt>
                <c:pt idx="1482">
                  <c:v>5468.55</c:v>
                </c:pt>
                <c:pt idx="1483">
                  <c:v>5505.06</c:v>
                </c:pt>
                <c:pt idx="1484">
                  <c:v>5489.02</c:v>
                </c:pt>
                <c:pt idx="1485">
                  <c:v>5477.77</c:v>
                </c:pt>
                <c:pt idx="1486">
                  <c:v>5477.77</c:v>
                </c:pt>
                <c:pt idx="1487">
                  <c:v>5481.67</c:v>
                </c:pt>
                <c:pt idx="1488">
                  <c:v>5456.84</c:v>
                </c:pt>
                <c:pt idx="1489">
                  <c:v>5450.63</c:v>
                </c:pt>
                <c:pt idx="1490">
                  <c:v>5488.2</c:v>
                </c:pt>
                <c:pt idx="1491">
                  <c:v>5454.16</c:v>
                </c:pt>
                <c:pt idx="1492">
                  <c:v>5454.16</c:v>
                </c:pt>
                <c:pt idx="1493">
                  <c:v>5465.68</c:v>
                </c:pt>
                <c:pt idx="1494">
                  <c:v>5465.68</c:v>
                </c:pt>
                <c:pt idx="1495">
                  <c:v>5466.27</c:v>
                </c:pt>
                <c:pt idx="1496">
                  <c:v>5466.27</c:v>
                </c:pt>
                <c:pt idx="1497">
                  <c:v>5473.33</c:v>
                </c:pt>
                <c:pt idx="1498">
                  <c:v>5471.09</c:v>
                </c:pt>
                <c:pt idx="1499">
                  <c:v>5471.09</c:v>
                </c:pt>
                <c:pt idx="1500">
                  <c:v>5485.85</c:v>
                </c:pt>
                <c:pt idx="1501">
                  <c:v>5481.78</c:v>
                </c:pt>
                <c:pt idx="1502">
                  <c:v>5481.78</c:v>
                </c:pt>
                <c:pt idx="1503">
                  <c:v>5493.09</c:v>
                </c:pt>
                <c:pt idx="1504">
                  <c:v>5493.09</c:v>
                </c:pt>
                <c:pt idx="1505">
                  <c:v>5481.95</c:v>
                </c:pt>
                <c:pt idx="1506">
                  <c:v>5468.96</c:v>
                </c:pt>
                <c:pt idx="1507">
                  <c:v>5468.96</c:v>
                </c:pt>
                <c:pt idx="1508">
                  <c:v>5462.35</c:v>
                </c:pt>
                <c:pt idx="1509">
                  <c:v>5464.8</c:v>
                </c:pt>
                <c:pt idx="1510">
                  <c:v>5464.8</c:v>
                </c:pt>
                <c:pt idx="1511">
                  <c:v>5488.6</c:v>
                </c:pt>
                <c:pt idx="1512">
                  <c:v>5488.6</c:v>
                </c:pt>
                <c:pt idx="1513">
                  <c:v>5465.78</c:v>
                </c:pt>
                <c:pt idx="1514">
                  <c:v>5469.23</c:v>
                </c:pt>
                <c:pt idx="1515">
                  <c:v>5469.23</c:v>
                </c:pt>
                <c:pt idx="1516">
                  <c:v>5469.23</c:v>
                </c:pt>
                <c:pt idx="1517">
                  <c:v>5466.08</c:v>
                </c:pt>
                <c:pt idx="1518">
                  <c:v>5477.5</c:v>
                </c:pt>
                <c:pt idx="1519">
                  <c:v>5477.5</c:v>
                </c:pt>
                <c:pt idx="1520">
                  <c:v>5468.62</c:v>
                </c:pt>
                <c:pt idx="1521">
                  <c:v>5470.67</c:v>
                </c:pt>
                <c:pt idx="1522">
                  <c:v>5470.67</c:v>
                </c:pt>
                <c:pt idx="1523">
                  <c:v>5470.67</c:v>
                </c:pt>
                <c:pt idx="1524">
                  <c:v>5475.12</c:v>
                </c:pt>
                <c:pt idx="1525">
                  <c:v>5457.52</c:v>
                </c:pt>
                <c:pt idx="1526">
                  <c:v>5468.21</c:v>
                </c:pt>
                <c:pt idx="1527">
                  <c:v>5468.21</c:v>
                </c:pt>
                <c:pt idx="1528">
                  <c:v>5468.53</c:v>
                </c:pt>
                <c:pt idx="1529">
                  <c:v>5468.53</c:v>
                </c:pt>
                <c:pt idx="1530">
                  <c:v>5485.81</c:v>
                </c:pt>
                <c:pt idx="1531">
                  <c:v>5450.77</c:v>
                </c:pt>
                <c:pt idx="1532">
                  <c:v>5473.01</c:v>
                </c:pt>
                <c:pt idx="1533">
                  <c:v>5473.01</c:v>
                </c:pt>
                <c:pt idx="1534">
                  <c:v>5473.01</c:v>
                </c:pt>
              </c:numCache>
            </c:numRef>
          </c:val>
          <c:smooth val="0"/>
        </c:ser>
        <c:ser>
          <c:idx val="5"/>
          <c:order val="4"/>
          <c:tx>
            <c:v>Marker4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CameraData!$A$3:$A$1537</c:f>
              <c:strCache>
                <c:ptCount val="1535"/>
                <c:pt idx="0">
                  <c:v>0:0:0</c:v>
                </c:pt>
                <c:pt idx="1">
                  <c:v>0:0:22</c:v>
                </c:pt>
                <c:pt idx="2">
                  <c:v>0:0:72</c:v>
                </c:pt>
                <c:pt idx="3">
                  <c:v>0:0:98</c:v>
                </c:pt>
                <c:pt idx="4">
                  <c:v>0:0:122</c:v>
                </c:pt>
                <c:pt idx="5">
                  <c:v>0:0:147</c:v>
                </c:pt>
                <c:pt idx="6">
                  <c:v>0:0:160</c:v>
                </c:pt>
                <c:pt idx="7">
                  <c:v>0:0:175</c:v>
                </c:pt>
                <c:pt idx="8">
                  <c:v>0:0:199</c:v>
                </c:pt>
                <c:pt idx="9">
                  <c:v>0:0:210</c:v>
                </c:pt>
                <c:pt idx="10">
                  <c:v>0:0:231</c:v>
                </c:pt>
                <c:pt idx="11">
                  <c:v>0:0:243</c:v>
                </c:pt>
                <c:pt idx="12">
                  <c:v>0:0:269</c:v>
                </c:pt>
                <c:pt idx="13">
                  <c:v>0:0:287</c:v>
                </c:pt>
                <c:pt idx="14">
                  <c:v>0:0:306</c:v>
                </c:pt>
                <c:pt idx="15">
                  <c:v>0:0:322</c:v>
                </c:pt>
                <c:pt idx="16">
                  <c:v>0:0:334</c:v>
                </c:pt>
                <c:pt idx="17">
                  <c:v>0:0:345</c:v>
                </c:pt>
                <c:pt idx="18">
                  <c:v>0:0:373</c:v>
                </c:pt>
                <c:pt idx="19">
                  <c:v>0:0:405</c:v>
                </c:pt>
                <c:pt idx="20">
                  <c:v>0:0:421</c:v>
                </c:pt>
                <c:pt idx="21">
                  <c:v>0:0:446</c:v>
                </c:pt>
                <c:pt idx="22">
                  <c:v>0:0:468</c:v>
                </c:pt>
                <c:pt idx="23">
                  <c:v>0:0:479</c:v>
                </c:pt>
                <c:pt idx="24">
                  <c:v>0:0:501</c:v>
                </c:pt>
                <c:pt idx="25">
                  <c:v>0:0:509</c:v>
                </c:pt>
                <c:pt idx="26">
                  <c:v>0:0:529</c:v>
                </c:pt>
                <c:pt idx="27">
                  <c:v>0:0:542</c:v>
                </c:pt>
                <c:pt idx="28">
                  <c:v>0:0:567</c:v>
                </c:pt>
                <c:pt idx="29">
                  <c:v>0:0:576</c:v>
                </c:pt>
                <c:pt idx="30">
                  <c:v>0:0:597</c:v>
                </c:pt>
                <c:pt idx="31">
                  <c:v>0:0:611</c:v>
                </c:pt>
                <c:pt idx="32">
                  <c:v>0:0:634</c:v>
                </c:pt>
                <c:pt idx="33">
                  <c:v>0:0:647</c:v>
                </c:pt>
                <c:pt idx="34">
                  <c:v>0:0:670</c:v>
                </c:pt>
                <c:pt idx="35">
                  <c:v>0:0:680</c:v>
                </c:pt>
                <c:pt idx="36">
                  <c:v>0:0:699</c:v>
                </c:pt>
                <c:pt idx="37">
                  <c:v>0:0:707</c:v>
                </c:pt>
                <c:pt idx="38">
                  <c:v>0:0:722</c:v>
                </c:pt>
                <c:pt idx="39">
                  <c:v>0:0:729</c:v>
                </c:pt>
                <c:pt idx="40">
                  <c:v>0:0:736</c:v>
                </c:pt>
                <c:pt idx="41">
                  <c:v>0:0:742</c:v>
                </c:pt>
                <c:pt idx="42">
                  <c:v>0:0:770</c:v>
                </c:pt>
                <c:pt idx="43">
                  <c:v>0:0:786</c:v>
                </c:pt>
                <c:pt idx="44">
                  <c:v>0:0:809</c:v>
                </c:pt>
                <c:pt idx="45">
                  <c:v>0:0:836</c:v>
                </c:pt>
                <c:pt idx="46">
                  <c:v>0:0:848</c:v>
                </c:pt>
                <c:pt idx="47">
                  <c:v>0:0:868</c:v>
                </c:pt>
                <c:pt idx="48">
                  <c:v>0:0:885</c:v>
                </c:pt>
                <c:pt idx="49">
                  <c:v>0:0:906</c:v>
                </c:pt>
                <c:pt idx="50">
                  <c:v>0:0:924</c:v>
                </c:pt>
                <c:pt idx="51">
                  <c:v>0:0:935</c:v>
                </c:pt>
                <c:pt idx="52">
                  <c:v>0:0:942</c:v>
                </c:pt>
                <c:pt idx="53">
                  <c:v>0:0:970</c:v>
                </c:pt>
                <c:pt idx="54">
                  <c:v>0:0:987</c:v>
                </c:pt>
                <c:pt idx="55">
                  <c:v>0:1:14</c:v>
                </c:pt>
                <c:pt idx="56">
                  <c:v>0:1:44</c:v>
                </c:pt>
                <c:pt idx="57">
                  <c:v>0:1:69</c:v>
                </c:pt>
                <c:pt idx="58">
                  <c:v>0:1:82</c:v>
                </c:pt>
                <c:pt idx="59">
                  <c:v>0:1:104</c:v>
                </c:pt>
                <c:pt idx="60">
                  <c:v>0:1:120</c:v>
                </c:pt>
                <c:pt idx="61">
                  <c:v>0:1:142</c:v>
                </c:pt>
                <c:pt idx="62">
                  <c:v>0:1:160</c:v>
                </c:pt>
                <c:pt idx="63">
                  <c:v>0:1:169</c:v>
                </c:pt>
                <c:pt idx="64">
                  <c:v>0:1:177</c:v>
                </c:pt>
                <c:pt idx="65">
                  <c:v>0:1:203</c:v>
                </c:pt>
                <c:pt idx="66">
                  <c:v>0:1:221</c:v>
                </c:pt>
                <c:pt idx="67">
                  <c:v>0:1:248</c:v>
                </c:pt>
                <c:pt idx="68">
                  <c:v>0:1:274</c:v>
                </c:pt>
                <c:pt idx="69">
                  <c:v>0:1:299</c:v>
                </c:pt>
                <c:pt idx="70">
                  <c:v>0:1:315</c:v>
                </c:pt>
                <c:pt idx="71">
                  <c:v>0:1:336</c:v>
                </c:pt>
                <c:pt idx="72">
                  <c:v>0:1:351</c:v>
                </c:pt>
                <c:pt idx="73">
                  <c:v>0:1:365</c:v>
                </c:pt>
                <c:pt idx="74">
                  <c:v>0:1:376</c:v>
                </c:pt>
                <c:pt idx="75">
                  <c:v>0:1:400</c:v>
                </c:pt>
                <c:pt idx="76">
                  <c:v>0:1:412</c:v>
                </c:pt>
                <c:pt idx="77">
                  <c:v>0:1:435</c:v>
                </c:pt>
                <c:pt idx="78">
                  <c:v>0:1:448</c:v>
                </c:pt>
                <c:pt idx="79">
                  <c:v>0:1:474</c:v>
                </c:pt>
                <c:pt idx="80">
                  <c:v>0:1:505</c:v>
                </c:pt>
                <c:pt idx="81">
                  <c:v>0:1:519</c:v>
                </c:pt>
                <c:pt idx="82">
                  <c:v>0:1:541</c:v>
                </c:pt>
                <c:pt idx="83">
                  <c:v>0:1:559</c:v>
                </c:pt>
                <c:pt idx="84">
                  <c:v>0:1:571</c:v>
                </c:pt>
                <c:pt idx="85">
                  <c:v>0:1:578</c:v>
                </c:pt>
                <c:pt idx="86">
                  <c:v>0:1:602</c:v>
                </c:pt>
                <c:pt idx="87">
                  <c:v>0:1:614</c:v>
                </c:pt>
                <c:pt idx="88">
                  <c:v>0:1:640</c:v>
                </c:pt>
                <c:pt idx="89">
                  <c:v>0:1:666</c:v>
                </c:pt>
                <c:pt idx="90">
                  <c:v>0:1:679</c:v>
                </c:pt>
                <c:pt idx="91">
                  <c:v>0:1:700</c:v>
                </c:pt>
                <c:pt idx="92">
                  <c:v>0:1:715</c:v>
                </c:pt>
                <c:pt idx="93">
                  <c:v>0:1:739</c:v>
                </c:pt>
                <c:pt idx="94">
                  <c:v>0:1:764</c:v>
                </c:pt>
                <c:pt idx="95">
                  <c:v>0:1:776</c:v>
                </c:pt>
                <c:pt idx="96">
                  <c:v>0:1:803</c:v>
                </c:pt>
                <c:pt idx="97">
                  <c:v>0:1:817</c:v>
                </c:pt>
                <c:pt idx="98">
                  <c:v>0:1:843</c:v>
                </c:pt>
                <c:pt idx="99">
                  <c:v>0:1:868</c:v>
                </c:pt>
                <c:pt idx="100">
                  <c:v>0:1:883</c:v>
                </c:pt>
                <c:pt idx="101">
                  <c:v>0:1:912</c:v>
                </c:pt>
                <c:pt idx="102">
                  <c:v>0:1:942</c:v>
                </c:pt>
                <c:pt idx="103">
                  <c:v>0:1:966</c:v>
                </c:pt>
                <c:pt idx="104">
                  <c:v>0:1:981</c:v>
                </c:pt>
                <c:pt idx="105">
                  <c:v>0:2:5</c:v>
                </c:pt>
                <c:pt idx="106">
                  <c:v>0:2:16</c:v>
                </c:pt>
                <c:pt idx="107">
                  <c:v>0:2:41</c:v>
                </c:pt>
                <c:pt idx="108">
                  <c:v>0:2:67</c:v>
                </c:pt>
                <c:pt idx="109">
                  <c:v>0:2:82</c:v>
                </c:pt>
                <c:pt idx="110">
                  <c:v>0:2:103</c:v>
                </c:pt>
                <c:pt idx="111">
                  <c:v>0:2:121</c:v>
                </c:pt>
                <c:pt idx="112">
                  <c:v>0:2:145</c:v>
                </c:pt>
                <c:pt idx="113">
                  <c:v>0:2:163</c:v>
                </c:pt>
                <c:pt idx="114">
                  <c:v>0:2:176</c:v>
                </c:pt>
                <c:pt idx="115">
                  <c:v>0:2:196</c:v>
                </c:pt>
                <c:pt idx="116">
                  <c:v>0:2:215</c:v>
                </c:pt>
                <c:pt idx="117">
                  <c:v>0:2:243</c:v>
                </c:pt>
                <c:pt idx="118">
                  <c:v>0:2:268</c:v>
                </c:pt>
                <c:pt idx="119">
                  <c:v>0:2:287</c:v>
                </c:pt>
                <c:pt idx="120">
                  <c:v>0:2:308</c:v>
                </c:pt>
                <c:pt idx="121">
                  <c:v>0:2:329</c:v>
                </c:pt>
                <c:pt idx="122">
                  <c:v>0:2:340</c:v>
                </c:pt>
                <c:pt idx="123">
                  <c:v>0:2:364</c:v>
                </c:pt>
                <c:pt idx="124">
                  <c:v>0:2:381</c:v>
                </c:pt>
                <c:pt idx="125">
                  <c:v>0:2:406</c:v>
                </c:pt>
                <c:pt idx="126">
                  <c:v>0:2:428</c:v>
                </c:pt>
                <c:pt idx="127">
                  <c:v>0:2:443</c:v>
                </c:pt>
                <c:pt idx="128">
                  <c:v>0:2:478</c:v>
                </c:pt>
                <c:pt idx="129">
                  <c:v>0:2:502</c:v>
                </c:pt>
                <c:pt idx="130">
                  <c:v>0:2:526</c:v>
                </c:pt>
                <c:pt idx="131">
                  <c:v>0:2:549</c:v>
                </c:pt>
                <c:pt idx="132">
                  <c:v>0:2:572</c:v>
                </c:pt>
                <c:pt idx="133">
                  <c:v>0:2:582</c:v>
                </c:pt>
                <c:pt idx="134">
                  <c:v>0:2:606</c:v>
                </c:pt>
                <c:pt idx="135">
                  <c:v>0:2:640</c:v>
                </c:pt>
                <c:pt idx="136">
                  <c:v>0:2:668</c:v>
                </c:pt>
                <c:pt idx="137">
                  <c:v>0:2:683</c:v>
                </c:pt>
                <c:pt idx="138">
                  <c:v>0:2:715</c:v>
                </c:pt>
                <c:pt idx="139">
                  <c:v>0:2:747</c:v>
                </c:pt>
                <c:pt idx="140">
                  <c:v>0:2:767</c:v>
                </c:pt>
                <c:pt idx="141">
                  <c:v>0:2:778</c:v>
                </c:pt>
                <c:pt idx="142">
                  <c:v>0:2:810</c:v>
                </c:pt>
                <c:pt idx="143">
                  <c:v>0:2:839</c:v>
                </c:pt>
                <c:pt idx="144">
                  <c:v>0:2:864</c:v>
                </c:pt>
                <c:pt idx="145">
                  <c:v>0:2:880</c:v>
                </c:pt>
                <c:pt idx="146">
                  <c:v>0:2:901</c:v>
                </c:pt>
                <c:pt idx="147">
                  <c:v>0:2:912</c:v>
                </c:pt>
                <c:pt idx="148">
                  <c:v>0:2:928</c:v>
                </c:pt>
                <c:pt idx="149">
                  <c:v>0:2:940</c:v>
                </c:pt>
                <c:pt idx="150">
                  <c:v>0:2:966</c:v>
                </c:pt>
                <c:pt idx="151">
                  <c:v>0:2:979</c:v>
                </c:pt>
                <c:pt idx="152">
                  <c:v>0:3:5</c:v>
                </c:pt>
                <c:pt idx="153">
                  <c:v>0:3:16</c:v>
                </c:pt>
                <c:pt idx="154">
                  <c:v>0:3:41</c:v>
                </c:pt>
                <c:pt idx="155">
                  <c:v>0:3:66</c:v>
                </c:pt>
                <c:pt idx="156">
                  <c:v>0:3:79</c:v>
                </c:pt>
                <c:pt idx="157">
                  <c:v>0:3:100</c:v>
                </c:pt>
                <c:pt idx="158">
                  <c:v>0:3:108</c:v>
                </c:pt>
                <c:pt idx="159">
                  <c:v>0:3:124</c:v>
                </c:pt>
                <c:pt idx="160">
                  <c:v>0:3:134</c:v>
                </c:pt>
                <c:pt idx="161">
                  <c:v>0:3:141</c:v>
                </c:pt>
                <c:pt idx="162">
                  <c:v>0:3:169</c:v>
                </c:pt>
                <c:pt idx="163">
                  <c:v>0:3:183</c:v>
                </c:pt>
                <c:pt idx="164">
                  <c:v>0:3:208</c:v>
                </c:pt>
                <c:pt idx="165">
                  <c:v>0:3:231</c:v>
                </c:pt>
                <c:pt idx="166">
                  <c:v>0:3:247</c:v>
                </c:pt>
                <c:pt idx="167">
                  <c:v>0:3:334</c:v>
                </c:pt>
                <c:pt idx="168">
                  <c:v>0:3:383</c:v>
                </c:pt>
                <c:pt idx="169">
                  <c:v>0:3:434</c:v>
                </c:pt>
                <c:pt idx="170">
                  <c:v>0:3:471</c:v>
                </c:pt>
                <c:pt idx="171">
                  <c:v>0:3:498</c:v>
                </c:pt>
                <c:pt idx="172">
                  <c:v>0:3:527</c:v>
                </c:pt>
                <c:pt idx="173">
                  <c:v>0:3:552</c:v>
                </c:pt>
                <c:pt idx="174">
                  <c:v>0:3:579</c:v>
                </c:pt>
                <c:pt idx="175">
                  <c:v>0:3:601</c:v>
                </c:pt>
                <c:pt idx="176">
                  <c:v>0:3:615</c:v>
                </c:pt>
                <c:pt idx="177">
                  <c:v>0:3:726</c:v>
                </c:pt>
                <c:pt idx="178">
                  <c:v>0:3:770</c:v>
                </c:pt>
                <c:pt idx="179">
                  <c:v>0:3:812</c:v>
                </c:pt>
                <c:pt idx="180">
                  <c:v>0:3:854</c:v>
                </c:pt>
                <c:pt idx="181">
                  <c:v>0:3:897</c:v>
                </c:pt>
                <c:pt idx="182">
                  <c:v>0:3:944</c:v>
                </c:pt>
                <c:pt idx="183">
                  <c:v>0:3:993</c:v>
                </c:pt>
                <c:pt idx="184">
                  <c:v>0:4:36</c:v>
                </c:pt>
                <c:pt idx="185">
                  <c:v>0:4:77</c:v>
                </c:pt>
                <c:pt idx="186">
                  <c:v>0:4:173</c:v>
                </c:pt>
                <c:pt idx="187">
                  <c:v>0:4:218</c:v>
                </c:pt>
                <c:pt idx="188">
                  <c:v>0:4:261</c:v>
                </c:pt>
                <c:pt idx="189">
                  <c:v>0:4:303</c:v>
                </c:pt>
                <c:pt idx="190">
                  <c:v>0:4:347</c:v>
                </c:pt>
                <c:pt idx="191">
                  <c:v>0:4:395</c:v>
                </c:pt>
                <c:pt idx="192">
                  <c:v>0:4:444</c:v>
                </c:pt>
                <c:pt idx="193">
                  <c:v>0:4:493</c:v>
                </c:pt>
                <c:pt idx="194">
                  <c:v>0:4:532</c:v>
                </c:pt>
                <c:pt idx="195">
                  <c:v>0:4:576</c:v>
                </c:pt>
                <c:pt idx="196">
                  <c:v>0:4:603</c:v>
                </c:pt>
                <c:pt idx="197">
                  <c:v>0:4:616</c:v>
                </c:pt>
                <c:pt idx="198">
                  <c:v>0:4:637</c:v>
                </c:pt>
                <c:pt idx="199">
                  <c:v>0:4:649</c:v>
                </c:pt>
                <c:pt idx="200">
                  <c:v>0:4:675</c:v>
                </c:pt>
                <c:pt idx="201">
                  <c:v>0:4:704</c:v>
                </c:pt>
                <c:pt idx="202">
                  <c:v>0:4:716</c:v>
                </c:pt>
                <c:pt idx="203">
                  <c:v>0:4:742</c:v>
                </c:pt>
                <c:pt idx="204">
                  <c:v>0:4:766</c:v>
                </c:pt>
                <c:pt idx="205">
                  <c:v>0:4:782</c:v>
                </c:pt>
                <c:pt idx="206">
                  <c:v>0:4:801</c:v>
                </c:pt>
                <c:pt idx="207">
                  <c:v>0:4:816</c:v>
                </c:pt>
                <c:pt idx="208">
                  <c:v>0:4:835</c:v>
                </c:pt>
                <c:pt idx="209">
                  <c:v>0:4:843</c:v>
                </c:pt>
                <c:pt idx="210">
                  <c:v>0:4:865</c:v>
                </c:pt>
                <c:pt idx="211">
                  <c:v>0:4:874</c:v>
                </c:pt>
                <c:pt idx="212">
                  <c:v>0:4:898</c:v>
                </c:pt>
                <c:pt idx="213">
                  <c:v>0:4:907</c:v>
                </c:pt>
                <c:pt idx="214">
                  <c:v>0:4:929</c:v>
                </c:pt>
                <c:pt idx="215">
                  <c:v>0:4:940</c:v>
                </c:pt>
                <c:pt idx="216">
                  <c:v>0:4:968</c:v>
                </c:pt>
                <c:pt idx="217">
                  <c:v>0:4:982</c:v>
                </c:pt>
                <c:pt idx="218">
                  <c:v>0:5:5</c:v>
                </c:pt>
                <c:pt idx="219">
                  <c:v>0:5:18</c:v>
                </c:pt>
                <c:pt idx="220">
                  <c:v>0:5:40</c:v>
                </c:pt>
                <c:pt idx="221">
                  <c:v>0:5:55</c:v>
                </c:pt>
                <c:pt idx="222">
                  <c:v>0:5:64</c:v>
                </c:pt>
                <c:pt idx="223">
                  <c:v>0:5:71</c:v>
                </c:pt>
                <c:pt idx="224">
                  <c:v>0:5:79</c:v>
                </c:pt>
                <c:pt idx="225">
                  <c:v>0:5:108</c:v>
                </c:pt>
                <c:pt idx="226">
                  <c:v>0:5:136</c:v>
                </c:pt>
                <c:pt idx="227">
                  <c:v>0:5:149</c:v>
                </c:pt>
                <c:pt idx="228">
                  <c:v>0:5:181</c:v>
                </c:pt>
                <c:pt idx="229">
                  <c:v>0:5:207</c:v>
                </c:pt>
                <c:pt idx="230">
                  <c:v>0:5:228</c:v>
                </c:pt>
                <c:pt idx="231">
                  <c:v>0:5:239</c:v>
                </c:pt>
                <c:pt idx="232">
                  <c:v>0:5:266</c:v>
                </c:pt>
                <c:pt idx="233">
                  <c:v>0:5:282</c:v>
                </c:pt>
                <c:pt idx="234">
                  <c:v>0:5:304</c:v>
                </c:pt>
                <c:pt idx="235">
                  <c:v>0:5:315</c:v>
                </c:pt>
                <c:pt idx="236">
                  <c:v>0:5:339</c:v>
                </c:pt>
                <c:pt idx="237">
                  <c:v>0:5:365</c:v>
                </c:pt>
                <c:pt idx="238">
                  <c:v>0:5:384</c:v>
                </c:pt>
                <c:pt idx="239">
                  <c:v>0:5:406</c:v>
                </c:pt>
                <c:pt idx="240">
                  <c:v>0:5:425</c:v>
                </c:pt>
                <c:pt idx="241">
                  <c:v>0:5:437</c:v>
                </c:pt>
                <c:pt idx="242">
                  <c:v>0:5:444</c:v>
                </c:pt>
                <c:pt idx="243">
                  <c:v>0:5:469</c:v>
                </c:pt>
                <c:pt idx="244">
                  <c:v>0:5:485</c:v>
                </c:pt>
                <c:pt idx="245">
                  <c:v>0:5:508</c:v>
                </c:pt>
                <c:pt idx="246">
                  <c:v>0:5:533</c:v>
                </c:pt>
                <c:pt idx="247">
                  <c:v>0:5:551</c:v>
                </c:pt>
                <c:pt idx="248">
                  <c:v>0:5:575</c:v>
                </c:pt>
                <c:pt idx="249">
                  <c:v>0:5:601</c:v>
                </c:pt>
                <c:pt idx="250">
                  <c:v>0:5:617</c:v>
                </c:pt>
                <c:pt idx="251">
                  <c:v>0:5:637</c:v>
                </c:pt>
                <c:pt idx="252">
                  <c:v>0:5:649</c:v>
                </c:pt>
                <c:pt idx="253">
                  <c:v>0:5:663</c:v>
                </c:pt>
                <c:pt idx="254">
                  <c:v>0:5:671</c:v>
                </c:pt>
                <c:pt idx="255">
                  <c:v>0:5:678</c:v>
                </c:pt>
                <c:pt idx="256">
                  <c:v>0:5:703</c:v>
                </c:pt>
                <c:pt idx="257">
                  <c:v>0:5:719</c:v>
                </c:pt>
                <c:pt idx="258">
                  <c:v>0:5:743</c:v>
                </c:pt>
                <c:pt idx="259">
                  <c:v>0:5:770</c:v>
                </c:pt>
                <c:pt idx="260">
                  <c:v>0:5:785</c:v>
                </c:pt>
                <c:pt idx="261">
                  <c:v>0:5:808</c:v>
                </c:pt>
                <c:pt idx="262">
                  <c:v>0:5:828</c:v>
                </c:pt>
                <c:pt idx="263">
                  <c:v>0:5:838</c:v>
                </c:pt>
                <c:pt idx="264">
                  <c:v>0:5:846</c:v>
                </c:pt>
                <c:pt idx="265">
                  <c:v>0:5:874</c:v>
                </c:pt>
                <c:pt idx="266">
                  <c:v>0:5:906</c:v>
                </c:pt>
                <c:pt idx="267">
                  <c:v>0:5:933</c:v>
                </c:pt>
                <c:pt idx="268">
                  <c:v>0:5:950</c:v>
                </c:pt>
                <c:pt idx="269">
                  <c:v>0:5:969</c:v>
                </c:pt>
                <c:pt idx="270">
                  <c:v>0:5:989</c:v>
                </c:pt>
                <c:pt idx="271">
                  <c:v>0:6:9</c:v>
                </c:pt>
                <c:pt idx="272">
                  <c:v>0:6:26</c:v>
                </c:pt>
                <c:pt idx="273">
                  <c:v>0:6:37</c:v>
                </c:pt>
                <c:pt idx="274">
                  <c:v>0:6:45</c:v>
                </c:pt>
                <c:pt idx="275">
                  <c:v>0:6:69</c:v>
                </c:pt>
                <c:pt idx="276">
                  <c:v>0:6:83</c:v>
                </c:pt>
                <c:pt idx="277">
                  <c:v>0:6:106</c:v>
                </c:pt>
                <c:pt idx="278">
                  <c:v>0:6:130</c:v>
                </c:pt>
                <c:pt idx="279">
                  <c:v>0:6:147</c:v>
                </c:pt>
                <c:pt idx="280">
                  <c:v>0:6:169</c:v>
                </c:pt>
                <c:pt idx="281">
                  <c:v>0:6:190</c:v>
                </c:pt>
                <c:pt idx="282">
                  <c:v>0:6:213</c:v>
                </c:pt>
                <c:pt idx="283">
                  <c:v>0:6:230</c:v>
                </c:pt>
                <c:pt idx="284">
                  <c:v>0:6:241</c:v>
                </c:pt>
                <c:pt idx="285">
                  <c:v>0:6:265</c:v>
                </c:pt>
                <c:pt idx="286">
                  <c:v>0:6:279</c:v>
                </c:pt>
                <c:pt idx="287">
                  <c:v>0:6:301</c:v>
                </c:pt>
                <c:pt idx="288">
                  <c:v>0:6:316</c:v>
                </c:pt>
                <c:pt idx="289">
                  <c:v>0:6:339</c:v>
                </c:pt>
                <c:pt idx="290">
                  <c:v>0:6:363</c:v>
                </c:pt>
                <c:pt idx="291">
                  <c:v>0:6:379</c:v>
                </c:pt>
                <c:pt idx="292">
                  <c:v>0:6:402</c:v>
                </c:pt>
                <c:pt idx="293">
                  <c:v>0:6:410</c:v>
                </c:pt>
                <c:pt idx="294">
                  <c:v>0:6:423</c:v>
                </c:pt>
                <c:pt idx="295">
                  <c:v>0:6:433</c:v>
                </c:pt>
                <c:pt idx="296">
                  <c:v>0:6:440</c:v>
                </c:pt>
                <c:pt idx="297">
                  <c:v>0:6:470</c:v>
                </c:pt>
                <c:pt idx="298">
                  <c:v>0:6:484</c:v>
                </c:pt>
                <c:pt idx="299">
                  <c:v>0:6:510</c:v>
                </c:pt>
                <c:pt idx="300">
                  <c:v>0:6:535</c:v>
                </c:pt>
                <c:pt idx="301">
                  <c:v>0:6:551</c:v>
                </c:pt>
                <c:pt idx="302">
                  <c:v>0:6:572</c:v>
                </c:pt>
                <c:pt idx="303">
                  <c:v>0:6:590</c:v>
                </c:pt>
                <c:pt idx="304">
                  <c:v>0:6:612</c:v>
                </c:pt>
                <c:pt idx="305">
                  <c:v>0:6:635</c:v>
                </c:pt>
                <c:pt idx="306">
                  <c:v>0:6:645</c:v>
                </c:pt>
                <c:pt idx="307">
                  <c:v>0:6:671</c:v>
                </c:pt>
                <c:pt idx="308">
                  <c:v>0:6:685</c:v>
                </c:pt>
                <c:pt idx="309">
                  <c:v>0:6:709</c:v>
                </c:pt>
                <c:pt idx="310">
                  <c:v>0:6:733</c:v>
                </c:pt>
                <c:pt idx="311">
                  <c:v>0:6:748</c:v>
                </c:pt>
                <c:pt idx="312">
                  <c:v>0:6:770</c:v>
                </c:pt>
                <c:pt idx="313">
                  <c:v>0:6:786</c:v>
                </c:pt>
                <c:pt idx="314">
                  <c:v>0:6:808</c:v>
                </c:pt>
                <c:pt idx="315">
                  <c:v>0:6:826</c:v>
                </c:pt>
                <c:pt idx="316">
                  <c:v>0:6:837</c:v>
                </c:pt>
                <c:pt idx="317">
                  <c:v>0:6:844</c:v>
                </c:pt>
                <c:pt idx="318">
                  <c:v>0:6:873</c:v>
                </c:pt>
                <c:pt idx="319">
                  <c:v>0:6:898</c:v>
                </c:pt>
                <c:pt idx="320">
                  <c:v>0:6:906</c:v>
                </c:pt>
                <c:pt idx="321">
                  <c:v>0:6:930</c:v>
                </c:pt>
                <c:pt idx="322">
                  <c:v>0:6:944</c:v>
                </c:pt>
                <c:pt idx="323">
                  <c:v>0:6:965</c:v>
                </c:pt>
                <c:pt idx="324">
                  <c:v>0:6:981</c:v>
                </c:pt>
                <c:pt idx="325">
                  <c:v>0:7:3</c:v>
                </c:pt>
                <c:pt idx="326">
                  <c:v>0:7:17</c:v>
                </c:pt>
                <c:pt idx="327">
                  <c:v>0:7:42</c:v>
                </c:pt>
                <c:pt idx="328">
                  <c:v>0:7:58</c:v>
                </c:pt>
                <c:pt idx="329">
                  <c:v>0:7:66</c:v>
                </c:pt>
                <c:pt idx="330">
                  <c:v>0:7:73</c:v>
                </c:pt>
                <c:pt idx="331">
                  <c:v>0:7:97</c:v>
                </c:pt>
                <c:pt idx="332">
                  <c:v>0:7:112</c:v>
                </c:pt>
                <c:pt idx="333">
                  <c:v>0:7:139</c:v>
                </c:pt>
                <c:pt idx="334">
                  <c:v>0:7:169</c:v>
                </c:pt>
                <c:pt idx="335">
                  <c:v>0:7:187</c:v>
                </c:pt>
                <c:pt idx="336">
                  <c:v>0:7:213</c:v>
                </c:pt>
                <c:pt idx="337">
                  <c:v>0:7:241</c:v>
                </c:pt>
                <c:pt idx="338">
                  <c:v>0:7:260</c:v>
                </c:pt>
                <c:pt idx="339">
                  <c:v>0:7:266</c:v>
                </c:pt>
                <c:pt idx="340">
                  <c:v>0:7:276</c:v>
                </c:pt>
                <c:pt idx="341">
                  <c:v>0:7:301</c:v>
                </c:pt>
                <c:pt idx="342">
                  <c:v>0:7:313</c:v>
                </c:pt>
                <c:pt idx="343">
                  <c:v>0:7:338</c:v>
                </c:pt>
                <c:pt idx="344">
                  <c:v>0:7:349</c:v>
                </c:pt>
                <c:pt idx="345">
                  <c:v>0:7:372</c:v>
                </c:pt>
                <c:pt idx="346">
                  <c:v>0:7:389</c:v>
                </c:pt>
                <c:pt idx="347">
                  <c:v>0:7:409</c:v>
                </c:pt>
                <c:pt idx="348">
                  <c:v>0:7:427</c:v>
                </c:pt>
                <c:pt idx="349">
                  <c:v>0:7:438</c:v>
                </c:pt>
                <c:pt idx="350">
                  <c:v>0:7:446</c:v>
                </c:pt>
                <c:pt idx="351">
                  <c:v>0:7:472</c:v>
                </c:pt>
                <c:pt idx="352">
                  <c:v>0:7:483</c:v>
                </c:pt>
                <c:pt idx="353">
                  <c:v>0:7:515</c:v>
                </c:pt>
                <c:pt idx="354">
                  <c:v>0:7:545</c:v>
                </c:pt>
                <c:pt idx="355">
                  <c:v>0:7:575</c:v>
                </c:pt>
                <c:pt idx="356">
                  <c:v>0:7:597</c:v>
                </c:pt>
                <c:pt idx="357">
                  <c:v>0:7:610</c:v>
                </c:pt>
                <c:pt idx="358">
                  <c:v>0:7:634</c:v>
                </c:pt>
                <c:pt idx="359">
                  <c:v>0:7:649</c:v>
                </c:pt>
                <c:pt idx="360">
                  <c:v>0:7:671</c:v>
                </c:pt>
                <c:pt idx="361">
                  <c:v>0:7:684</c:v>
                </c:pt>
                <c:pt idx="362">
                  <c:v>0:7:708</c:v>
                </c:pt>
                <c:pt idx="363">
                  <c:v>0:7:736</c:v>
                </c:pt>
                <c:pt idx="364">
                  <c:v>0:7:754</c:v>
                </c:pt>
                <c:pt idx="365">
                  <c:v>0:7:778</c:v>
                </c:pt>
                <c:pt idx="366">
                  <c:v>0:7:804</c:v>
                </c:pt>
                <c:pt idx="367">
                  <c:v>0:7:818</c:v>
                </c:pt>
                <c:pt idx="368">
                  <c:v>0:7:843</c:v>
                </c:pt>
                <c:pt idx="369">
                  <c:v>0:7:863</c:v>
                </c:pt>
                <c:pt idx="370">
                  <c:v>0:7:873</c:v>
                </c:pt>
                <c:pt idx="371">
                  <c:v>0:7:899</c:v>
                </c:pt>
                <c:pt idx="372">
                  <c:v>0:7:905</c:v>
                </c:pt>
                <c:pt idx="373">
                  <c:v>0:7:917</c:v>
                </c:pt>
                <c:pt idx="374">
                  <c:v>0:7:943</c:v>
                </c:pt>
                <c:pt idx="375">
                  <c:v>0:7:965</c:v>
                </c:pt>
                <c:pt idx="376">
                  <c:v>0:7:979</c:v>
                </c:pt>
                <c:pt idx="377">
                  <c:v>0:8:6</c:v>
                </c:pt>
                <c:pt idx="378">
                  <c:v>0:8:25</c:v>
                </c:pt>
                <c:pt idx="379">
                  <c:v>0:8:35</c:v>
                </c:pt>
                <c:pt idx="380">
                  <c:v>0:8:42</c:v>
                </c:pt>
                <c:pt idx="381">
                  <c:v>0:8:69</c:v>
                </c:pt>
                <c:pt idx="382">
                  <c:v>0:8:80</c:v>
                </c:pt>
                <c:pt idx="383">
                  <c:v>0:8:111</c:v>
                </c:pt>
                <c:pt idx="384">
                  <c:v>0:8:142</c:v>
                </c:pt>
                <c:pt idx="385">
                  <c:v>0:8:169</c:v>
                </c:pt>
                <c:pt idx="386">
                  <c:v>0:8:184</c:v>
                </c:pt>
                <c:pt idx="387">
                  <c:v>0:8:207</c:v>
                </c:pt>
                <c:pt idx="388">
                  <c:v>0:8:227</c:v>
                </c:pt>
                <c:pt idx="389">
                  <c:v>0:8:237</c:v>
                </c:pt>
                <c:pt idx="390">
                  <c:v>0:8:244</c:v>
                </c:pt>
                <c:pt idx="391">
                  <c:v>0:8:268</c:v>
                </c:pt>
                <c:pt idx="392">
                  <c:v>0:8:282</c:v>
                </c:pt>
                <c:pt idx="393">
                  <c:v>0:8:309</c:v>
                </c:pt>
                <c:pt idx="394">
                  <c:v>0:8:336</c:v>
                </c:pt>
                <c:pt idx="395">
                  <c:v>0:8:349</c:v>
                </c:pt>
                <c:pt idx="396">
                  <c:v>0:8:374</c:v>
                </c:pt>
                <c:pt idx="397">
                  <c:v>0:8:393</c:v>
                </c:pt>
                <c:pt idx="398">
                  <c:v>0:8:404</c:v>
                </c:pt>
                <c:pt idx="399">
                  <c:v>0:8:412</c:v>
                </c:pt>
                <c:pt idx="400">
                  <c:v>0:8:440</c:v>
                </c:pt>
                <c:pt idx="401">
                  <c:v>0:8:469</c:v>
                </c:pt>
                <c:pt idx="402">
                  <c:v>0:8:483</c:v>
                </c:pt>
                <c:pt idx="403">
                  <c:v>0:8:509</c:v>
                </c:pt>
                <c:pt idx="404">
                  <c:v>0:8:537</c:v>
                </c:pt>
                <c:pt idx="405">
                  <c:v>0:8:554</c:v>
                </c:pt>
                <c:pt idx="406">
                  <c:v>0:8:581</c:v>
                </c:pt>
                <c:pt idx="407">
                  <c:v>0:8:610</c:v>
                </c:pt>
                <c:pt idx="408">
                  <c:v>0:8:630</c:v>
                </c:pt>
                <c:pt idx="409">
                  <c:v>0:8:644</c:v>
                </c:pt>
                <c:pt idx="410">
                  <c:v>0:8:674</c:v>
                </c:pt>
                <c:pt idx="411">
                  <c:v>0:8:701</c:v>
                </c:pt>
                <c:pt idx="412">
                  <c:v>0:8:715</c:v>
                </c:pt>
                <c:pt idx="413">
                  <c:v>0:8:735</c:v>
                </c:pt>
                <c:pt idx="414">
                  <c:v>0:8:752</c:v>
                </c:pt>
                <c:pt idx="415">
                  <c:v>0:8:773</c:v>
                </c:pt>
                <c:pt idx="416">
                  <c:v>0:8:796</c:v>
                </c:pt>
                <c:pt idx="417">
                  <c:v>0:8:810</c:v>
                </c:pt>
                <c:pt idx="418">
                  <c:v>0:8:847</c:v>
                </c:pt>
                <c:pt idx="419">
                  <c:v>0:8:875</c:v>
                </c:pt>
                <c:pt idx="420">
                  <c:v>0:8:904</c:v>
                </c:pt>
                <c:pt idx="421">
                  <c:v>0:8:916</c:v>
                </c:pt>
                <c:pt idx="422">
                  <c:v>0:8:940</c:v>
                </c:pt>
                <c:pt idx="423">
                  <c:v>0:8:966</c:v>
                </c:pt>
                <c:pt idx="424">
                  <c:v>0:8:978</c:v>
                </c:pt>
                <c:pt idx="425">
                  <c:v>0:8:992</c:v>
                </c:pt>
                <c:pt idx="426">
                  <c:v>0:9:2</c:v>
                </c:pt>
                <c:pt idx="427">
                  <c:v>0:9:10</c:v>
                </c:pt>
                <c:pt idx="428">
                  <c:v>0:9:38</c:v>
                </c:pt>
                <c:pt idx="429">
                  <c:v>0:9:50</c:v>
                </c:pt>
                <c:pt idx="430">
                  <c:v>0:9:78</c:v>
                </c:pt>
                <c:pt idx="431">
                  <c:v>0:9:104</c:v>
                </c:pt>
                <c:pt idx="432">
                  <c:v>0:9:112</c:v>
                </c:pt>
                <c:pt idx="433">
                  <c:v>0:9:135</c:v>
                </c:pt>
                <c:pt idx="434">
                  <c:v>0:9:150</c:v>
                </c:pt>
                <c:pt idx="435">
                  <c:v>0:9:176</c:v>
                </c:pt>
                <c:pt idx="436">
                  <c:v>0:9:197</c:v>
                </c:pt>
                <c:pt idx="437">
                  <c:v>0:9:211</c:v>
                </c:pt>
                <c:pt idx="438">
                  <c:v>0:9:244</c:v>
                </c:pt>
                <c:pt idx="439">
                  <c:v>0:9:278</c:v>
                </c:pt>
                <c:pt idx="440">
                  <c:v>0:9:315</c:v>
                </c:pt>
                <c:pt idx="441">
                  <c:v>0:9:341</c:v>
                </c:pt>
                <c:pt idx="442">
                  <c:v>0:9:365</c:v>
                </c:pt>
                <c:pt idx="443">
                  <c:v>0:9:379</c:v>
                </c:pt>
                <c:pt idx="444">
                  <c:v>0:9:412</c:v>
                </c:pt>
                <c:pt idx="445">
                  <c:v>0:9:439</c:v>
                </c:pt>
                <c:pt idx="446">
                  <c:v>0:9:475</c:v>
                </c:pt>
                <c:pt idx="447">
                  <c:v>0:9:505</c:v>
                </c:pt>
                <c:pt idx="448">
                  <c:v>0:9:518</c:v>
                </c:pt>
                <c:pt idx="449">
                  <c:v>0:9:537</c:v>
                </c:pt>
                <c:pt idx="450">
                  <c:v>0:9:554</c:v>
                </c:pt>
                <c:pt idx="451">
                  <c:v>0:9:575</c:v>
                </c:pt>
                <c:pt idx="452">
                  <c:v>0:9:597</c:v>
                </c:pt>
                <c:pt idx="453">
                  <c:v>0:9:607</c:v>
                </c:pt>
                <c:pt idx="454">
                  <c:v>0:9:630</c:v>
                </c:pt>
                <c:pt idx="455">
                  <c:v>0:9:645</c:v>
                </c:pt>
                <c:pt idx="456">
                  <c:v>0:9:669</c:v>
                </c:pt>
                <c:pt idx="457">
                  <c:v>0:9:679</c:v>
                </c:pt>
                <c:pt idx="458">
                  <c:v>0:9:702</c:v>
                </c:pt>
                <c:pt idx="459">
                  <c:v>0:9:719</c:v>
                </c:pt>
                <c:pt idx="460">
                  <c:v>0:9:741</c:v>
                </c:pt>
                <c:pt idx="461">
                  <c:v>0:9:762</c:v>
                </c:pt>
                <c:pt idx="462">
                  <c:v>0:9:777</c:v>
                </c:pt>
                <c:pt idx="463">
                  <c:v>0:9:805</c:v>
                </c:pt>
                <c:pt idx="464">
                  <c:v>0:9:816</c:v>
                </c:pt>
                <c:pt idx="465">
                  <c:v>0:9:840</c:v>
                </c:pt>
                <c:pt idx="466">
                  <c:v>0:9:866</c:v>
                </c:pt>
                <c:pt idx="467">
                  <c:v>0:9:878</c:v>
                </c:pt>
                <c:pt idx="468">
                  <c:v>0:9:898</c:v>
                </c:pt>
                <c:pt idx="469">
                  <c:v>0:9:912</c:v>
                </c:pt>
                <c:pt idx="470">
                  <c:v>0:9:933</c:v>
                </c:pt>
                <c:pt idx="471">
                  <c:v>0:9:949</c:v>
                </c:pt>
                <c:pt idx="472">
                  <c:v>0:9:970</c:v>
                </c:pt>
                <c:pt idx="473">
                  <c:v>0:9:981</c:v>
                </c:pt>
                <c:pt idx="474">
                  <c:v>0:9:993</c:v>
                </c:pt>
                <c:pt idx="475">
                  <c:v>0:10:3</c:v>
                </c:pt>
                <c:pt idx="476">
                  <c:v>0:10:10</c:v>
                </c:pt>
                <c:pt idx="477">
                  <c:v>0:10:46</c:v>
                </c:pt>
                <c:pt idx="478">
                  <c:v>0:10:88</c:v>
                </c:pt>
                <c:pt idx="479">
                  <c:v>0:10:126</c:v>
                </c:pt>
                <c:pt idx="480">
                  <c:v>0:10:157</c:v>
                </c:pt>
                <c:pt idx="481">
                  <c:v>0:10:204</c:v>
                </c:pt>
                <c:pt idx="482">
                  <c:v>0:10:238</c:v>
                </c:pt>
                <c:pt idx="483">
                  <c:v>0:10:270</c:v>
                </c:pt>
                <c:pt idx="484">
                  <c:v>0:10:298</c:v>
                </c:pt>
                <c:pt idx="485">
                  <c:v>0:10:322</c:v>
                </c:pt>
                <c:pt idx="486">
                  <c:v>0:10:347</c:v>
                </c:pt>
                <c:pt idx="487">
                  <c:v>0:10:380</c:v>
                </c:pt>
                <c:pt idx="488">
                  <c:v>0:10:401</c:v>
                </c:pt>
                <c:pt idx="489">
                  <c:v>0:10:414</c:v>
                </c:pt>
                <c:pt idx="490">
                  <c:v>0:10:443</c:v>
                </c:pt>
                <c:pt idx="491">
                  <c:v>0:10:469</c:v>
                </c:pt>
                <c:pt idx="492">
                  <c:v>0:10:483</c:v>
                </c:pt>
                <c:pt idx="493">
                  <c:v>0:10:508</c:v>
                </c:pt>
                <c:pt idx="494">
                  <c:v>0:10:541</c:v>
                </c:pt>
                <c:pt idx="495">
                  <c:v>0:10:563</c:v>
                </c:pt>
                <c:pt idx="496">
                  <c:v>0:10:575</c:v>
                </c:pt>
                <c:pt idx="497">
                  <c:v>0:10:601</c:v>
                </c:pt>
                <c:pt idx="498">
                  <c:v>0:10:614</c:v>
                </c:pt>
                <c:pt idx="499">
                  <c:v>0:10:638</c:v>
                </c:pt>
                <c:pt idx="500">
                  <c:v>0:10:649</c:v>
                </c:pt>
                <c:pt idx="501">
                  <c:v>0:10:673</c:v>
                </c:pt>
                <c:pt idx="502">
                  <c:v>0:10:695</c:v>
                </c:pt>
                <c:pt idx="503">
                  <c:v>0:10:707</c:v>
                </c:pt>
                <c:pt idx="504">
                  <c:v>0:10:720</c:v>
                </c:pt>
                <c:pt idx="505">
                  <c:v>0:10:731</c:v>
                </c:pt>
                <c:pt idx="506">
                  <c:v>0:10:739</c:v>
                </c:pt>
                <c:pt idx="507">
                  <c:v>0:10:764</c:v>
                </c:pt>
                <c:pt idx="508">
                  <c:v>0:10:778</c:v>
                </c:pt>
                <c:pt idx="509">
                  <c:v>0:10:802</c:v>
                </c:pt>
                <c:pt idx="510">
                  <c:v>0:10:815</c:v>
                </c:pt>
                <c:pt idx="511">
                  <c:v>0:10:836</c:v>
                </c:pt>
                <c:pt idx="512">
                  <c:v>0:10:842</c:v>
                </c:pt>
                <c:pt idx="513">
                  <c:v>0:10:861</c:v>
                </c:pt>
                <c:pt idx="514">
                  <c:v>0:10:877</c:v>
                </c:pt>
                <c:pt idx="515">
                  <c:v>0:10:904</c:v>
                </c:pt>
                <c:pt idx="516">
                  <c:v>0:10:923</c:v>
                </c:pt>
                <c:pt idx="517">
                  <c:v>0:10:948</c:v>
                </c:pt>
                <c:pt idx="518">
                  <c:v>0:10:979</c:v>
                </c:pt>
                <c:pt idx="519">
                  <c:v>0:11:0</c:v>
                </c:pt>
                <c:pt idx="520">
                  <c:v>0:11:11</c:v>
                </c:pt>
                <c:pt idx="521">
                  <c:v>0:11:42</c:v>
                </c:pt>
                <c:pt idx="522">
                  <c:v>0:11:69</c:v>
                </c:pt>
                <c:pt idx="523">
                  <c:v>0:11:83</c:v>
                </c:pt>
                <c:pt idx="524">
                  <c:v>0:11:104</c:v>
                </c:pt>
                <c:pt idx="525">
                  <c:v>0:11:119</c:v>
                </c:pt>
                <c:pt idx="526">
                  <c:v>0:11:143</c:v>
                </c:pt>
                <c:pt idx="527">
                  <c:v>0:11:162</c:v>
                </c:pt>
                <c:pt idx="528">
                  <c:v>0:11:173</c:v>
                </c:pt>
                <c:pt idx="529">
                  <c:v>0:11:197</c:v>
                </c:pt>
                <c:pt idx="530">
                  <c:v>0:11:208</c:v>
                </c:pt>
                <c:pt idx="531">
                  <c:v>0:11:231</c:v>
                </c:pt>
                <c:pt idx="532">
                  <c:v>0:11:244</c:v>
                </c:pt>
                <c:pt idx="533">
                  <c:v>0:11:277</c:v>
                </c:pt>
                <c:pt idx="534">
                  <c:v>0:11:303</c:v>
                </c:pt>
                <c:pt idx="535">
                  <c:v>0:11:320</c:v>
                </c:pt>
                <c:pt idx="536">
                  <c:v>0:11:343</c:v>
                </c:pt>
                <c:pt idx="537">
                  <c:v>0:11:364</c:v>
                </c:pt>
                <c:pt idx="538">
                  <c:v>0:11:374</c:v>
                </c:pt>
                <c:pt idx="539">
                  <c:v>0:11:398</c:v>
                </c:pt>
                <c:pt idx="540">
                  <c:v>0:11:410</c:v>
                </c:pt>
                <c:pt idx="541">
                  <c:v>0:11:439</c:v>
                </c:pt>
                <c:pt idx="542">
                  <c:v>0:11:465</c:v>
                </c:pt>
                <c:pt idx="543">
                  <c:v>0:11:480</c:v>
                </c:pt>
                <c:pt idx="544">
                  <c:v>0:11:501</c:v>
                </c:pt>
                <c:pt idx="545">
                  <c:v>0:11:520</c:v>
                </c:pt>
                <c:pt idx="546">
                  <c:v>0:11:540</c:v>
                </c:pt>
                <c:pt idx="547">
                  <c:v>0:11:558</c:v>
                </c:pt>
                <c:pt idx="548">
                  <c:v>0:11:567</c:v>
                </c:pt>
                <c:pt idx="549">
                  <c:v>0:11:574</c:v>
                </c:pt>
                <c:pt idx="550">
                  <c:v>0:11:602</c:v>
                </c:pt>
                <c:pt idx="551">
                  <c:v>0:11:614</c:v>
                </c:pt>
                <c:pt idx="552">
                  <c:v>0:11:639</c:v>
                </c:pt>
                <c:pt idx="553">
                  <c:v>0:11:666</c:v>
                </c:pt>
                <c:pt idx="554">
                  <c:v>0:11:681</c:v>
                </c:pt>
                <c:pt idx="555">
                  <c:v>0:11:706</c:v>
                </c:pt>
                <c:pt idx="556">
                  <c:v>0:11:726</c:v>
                </c:pt>
                <c:pt idx="557">
                  <c:v>0:11:739</c:v>
                </c:pt>
                <c:pt idx="558">
                  <c:v>0:11:751</c:v>
                </c:pt>
                <c:pt idx="559">
                  <c:v>0:11:760</c:v>
                </c:pt>
                <c:pt idx="560">
                  <c:v>0:11:769</c:v>
                </c:pt>
                <c:pt idx="561">
                  <c:v>0:11:775</c:v>
                </c:pt>
                <c:pt idx="562">
                  <c:v>0:11:798</c:v>
                </c:pt>
                <c:pt idx="563">
                  <c:v>0:11:818</c:v>
                </c:pt>
                <c:pt idx="564">
                  <c:v>0:11:841</c:v>
                </c:pt>
                <c:pt idx="565">
                  <c:v>0:11:868</c:v>
                </c:pt>
                <c:pt idx="566">
                  <c:v>0:11:877</c:v>
                </c:pt>
                <c:pt idx="567">
                  <c:v>0:11:902</c:v>
                </c:pt>
                <c:pt idx="568">
                  <c:v>0:11:918</c:v>
                </c:pt>
                <c:pt idx="569">
                  <c:v>0:11:944</c:v>
                </c:pt>
                <c:pt idx="570">
                  <c:v>0:11:981</c:v>
                </c:pt>
                <c:pt idx="571">
                  <c:v>0:12:11</c:v>
                </c:pt>
                <c:pt idx="572">
                  <c:v>0:12:53</c:v>
                </c:pt>
                <c:pt idx="573">
                  <c:v>0:12:85</c:v>
                </c:pt>
                <c:pt idx="574">
                  <c:v>0:12:127</c:v>
                </c:pt>
                <c:pt idx="575">
                  <c:v>0:12:166</c:v>
                </c:pt>
                <c:pt idx="576">
                  <c:v>0:12:196</c:v>
                </c:pt>
                <c:pt idx="577">
                  <c:v>0:12:222</c:v>
                </c:pt>
                <c:pt idx="578">
                  <c:v>0:12:252</c:v>
                </c:pt>
                <c:pt idx="579">
                  <c:v>0:12:282</c:v>
                </c:pt>
                <c:pt idx="580">
                  <c:v>0:12:310</c:v>
                </c:pt>
                <c:pt idx="581">
                  <c:v>0:12:333</c:v>
                </c:pt>
                <c:pt idx="582">
                  <c:v>0:12:350</c:v>
                </c:pt>
                <c:pt idx="583">
                  <c:v>0:12:370</c:v>
                </c:pt>
                <c:pt idx="584">
                  <c:v>0:12:378</c:v>
                </c:pt>
                <c:pt idx="585">
                  <c:v>0:12:393</c:v>
                </c:pt>
                <c:pt idx="586">
                  <c:v>0:12:402</c:v>
                </c:pt>
                <c:pt idx="587">
                  <c:v>0:12:411</c:v>
                </c:pt>
                <c:pt idx="588">
                  <c:v>0:12:436</c:v>
                </c:pt>
                <c:pt idx="589">
                  <c:v>0:12:454</c:v>
                </c:pt>
                <c:pt idx="590">
                  <c:v>0:12:483</c:v>
                </c:pt>
                <c:pt idx="591">
                  <c:v>0:12:511</c:v>
                </c:pt>
                <c:pt idx="592">
                  <c:v>0:12:538</c:v>
                </c:pt>
                <c:pt idx="593">
                  <c:v>0:12:555</c:v>
                </c:pt>
                <c:pt idx="594">
                  <c:v>0:12:581</c:v>
                </c:pt>
                <c:pt idx="595">
                  <c:v>0:12:611</c:v>
                </c:pt>
                <c:pt idx="596">
                  <c:v>0:12:645</c:v>
                </c:pt>
                <c:pt idx="597">
                  <c:v>0:12:672</c:v>
                </c:pt>
                <c:pt idx="598">
                  <c:v>0:12:684</c:v>
                </c:pt>
                <c:pt idx="599">
                  <c:v>0:12:707</c:v>
                </c:pt>
                <c:pt idx="600">
                  <c:v>0:12:729</c:v>
                </c:pt>
                <c:pt idx="601">
                  <c:v>0:12:743</c:v>
                </c:pt>
                <c:pt idx="602">
                  <c:v>0:12:769</c:v>
                </c:pt>
                <c:pt idx="603">
                  <c:v>0:12:781</c:v>
                </c:pt>
                <c:pt idx="604">
                  <c:v>0:12:809</c:v>
                </c:pt>
                <c:pt idx="605">
                  <c:v>0:12:836</c:v>
                </c:pt>
                <c:pt idx="606">
                  <c:v>0:12:847</c:v>
                </c:pt>
                <c:pt idx="607">
                  <c:v>0:12:876</c:v>
                </c:pt>
                <c:pt idx="608">
                  <c:v>0:12:905</c:v>
                </c:pt>
                <c:pt idx="609">
                  <c:v>0:12:920</c:v>
                </c:pt>
                <c:pt idx="610">
                  <c:v>0:12:947</c:v>
                </c:pt>
                <c:pt idx="611">
                  <c:v>0:12:967</c:v>
                </c:pt>
                <c:pt idx="612">
                  <c:v>0:12:982</c:v>
                </c:pt>
                <c:pt idx="613">
                  <c:v>0:13:6</c:v>
                </c:pt>
                <c:pt idx="614">
                  <c:v>0:13:38</c:v>
                </c:pt>
                <c:pt idx="615">
                  <c:v>0:13:51</c:v>
                </c:pt>
                <c:pt idx="616">
                  <c:v>0:13:78</c:v>
                </c:pt>
                <c:pt idx="617">
                  <c:v>0:13:103</c:v>
                </c:pt>
                <c:pt idx="618">
                  <c:v>0:13:117</c:v>
                </c:pt>
                <c:pt idx="619">
                  <c:v>0:13:143</c:v>
                </c:pt>
                <c:pt idx="620">
                  <c:v>0:13:165</c:v>
                </c:pt>
                <c:pt idx="621">
                  <c:v>0:13:179</c:v>
                </c:pt>
                <c:pt idx="622">
                  <c:v>0:13:206</c:v>
                </c:pt>
                <c:pt idx="623">
                  <c:v>0:13:235</c:v>
                </c:pt>
                <c:pt idx="624">
                  <c:v>0:13:250</c:v>
                </c:pt>
                <c:pt idx="625">
                  <c:v>0:13:279</c:v>
                </c:pt>
                <c:pt idx="626">
                  <c:v>0:13:304</c:v>
                </c:pt>
                <c:pt idx="627">
                  <c:v>0:13:320</c:v>
                </c:pt>
                <c:pt idx="628">
                  <c:v>0:13:343</c:v>
                </c:pt>
                <c:pt idx="629">
                  <c:v>0:13:367</c:v>
                </c:pt>
                <c:pt idx="630">
                  <c:v>0:13:378</c:v>
                </c:pt>
                <c:pt idx="631">
                  <c:v>0:13:406</c:v>
                </c:pt>
                <c:pt idx="632">
                  <c:v>0:13:433</c:v>
                </c:pt>
                <c:pt idx="633">
                  <c:v>0:13:450</c:v>
                </c:pt>
                <c:pt idx="634">
                  <c:v>0:13:479</c:v>
                </c:pt>
                <c:pt idx="635">
                  <c:v>0:13:508</c:v>
                </c:pt>
                <c:pt idx="636">
                  <c:v>0:13:530</c:v>
                </c:pt>
                <c:pt idx="637">
                  <c:v>0:13:541</c:v>
                </c:pt>
                <c:pt idx="638">
                  <c:v>0:13:564</c:v>
                </c:pt>
                <c:pt idx="639">
                  <c:v>0:13:579</c:v>
                </c:pt>
                <c:pt idx="640">
                  <c:v>0:13:604</c:v>
                </c:pt>
                <c:pt idx="641">
                  <c:v>0:13:617</c:v>
                </c:pt>
                <c:pt idx="642">
                  <c:v>0:13:642</c:v>
                </c:pt>
                <c:pt idx="643">
                  <c:v>0:13:662</c:v>
                </c:pt>
                <c:pt idx="644">
                  <c:v>0:13:679</c:v>
                </c:pt>
                <c:pt idx="645">
                  <c:v>0:13:708</c:v>
                </c:pt>
                <c:pt idx="646">
                  <c:v>0:13:735</c:v>
                </c:pt>
                <c:pt idx="647">
                  <c:v>0:13:748</c:v>
                </c:pt>
                <c:pt idx="648">
                  <c:v>0:13:778</c:v>
                </c:pt>
                <c:pt idx="649">
                  <c:v>0:13:829</c:v>
                </c:pt>
                <c:pt idx="650">
                  <c:v>0:13:913</c:v>
                </c:pt>
                <c:pt idx="651">
                  <c:v>0:14:12</c:v>
                </c:pt>
                <c:pt idx="652">
                  <c:v>0:14:93</c:v>
                </c:pt>
                <c:pt idx="653">
                  <c:v>0:14:179</c:v>
                </c:pt>
                <c:pt idx="654">
                  <c:v>0:14:203</c:v>
                </c:pt>
                <c:pt idx="655">
                  <c:v>0:14:216</c:v>
                </c:pt>
                <c:pt idx="656">
                  <c:v>0:14:235</c:v>
                </c:pt>
                <c:pt idx="657">
                  <c:v>0:14:247</c:v>
                </c:pt>
                <c:pt idx="658">
                  <c:v>0:14:264</c:v>
                </c:pt>
                <c:pt idx="659">
                  <c:v>0:14:276</c:v>
                </c:pt>
                <c:pt idx="660">
                  <c:v>0:14:293</c:v>
                </c:pt>
                <c:pt idx="661">
                  <c:v>0:14:305</c:v>
                </c:pt>
                <c:pt idx="662">
                  <c:v>0:14:315</c:v>
                </c:pt>
                <c:pt idx="663">
                  <c:v>0:14:336</c:v>
                </c:pt>
                <c:pt idx="664">
                  <c:v>0:14:349</c:v>
                </c:pt>
                <c:pt idx="665">
                  <c:v>0:14:365</c:v>
                </c:pt>
                <c:pt idx="666">
                  <c:v>0:14:375</c:v>
                </c:pt>
                <c:pt idx="667">
                  <c:v>0:14:391</c:v>
                </c:pt>
                <c:pt idx="668">
                  <c:v>0:14:405</c:v>
                </c:pt>
                <c:pt idx="669">
                  <c:v>0:14:411</c:v>
                </c:pt>
                <c:pt idx="670">
                  <c:v>0:14:426</c:v>
                </c:pt>
                <c:pt idx="671">
                  <c:v>0:14:439</c:v>
                </c:pt>
                <c:pt idx="672">
                  <c:v>0:14:455</c:v>
                </c:pt>
                <c:pt idx="673">
                  <c:v>0:14:468</c:v>
                </c:pt>
                <c:pt idx="674">
                  <c:v>0:14:476</c:v>
                </c:pt>
                <c:pt idx="675">
                  <c:v>0:14:495</c:v>
                </c:pt>
                <c:pt idx="676">
                  <c:v>0:14:506</c:v>
                </c:pt>
                <c:pt idx="677">
                  <c:v>0:14:525</c:v>
                </c:pt>
                <c:pt idx="678">
                  <c:v>0:14:537</c:v>
                </c:pt>
                <c:pt idx="679">
                  <c:v>0:14:546</c:v>
                </c:pt>
                <c:pt idx="680">
                  <c:v>0:14:563</c:v>
                </c:pt>
                <c:pt idx="681">
                  <c:v>0:14:577</c:v>
                </c:pt>
                <c:pt idx="682">
                  <c:v>0:14:592</c:v>
                </c:pt>
                <c:pt idx="683">
                  <c:v>0:14:605</c:v>
                </c:pt>
                <c:pt idx="684">
                  <c:v>0:14:613</c:v>
                </c:pt>
                <c:pt idx="685">
                  <c:v>0:14:627</c:v>
                </c:pt>
                <c:pt idx="686">
                  <c:v>0:14:640</c:v>
                </c:pt>
                <c:pt idx="687">
                  <c:v>0:14:657</c:v>
                </c:pt>
                <c:pt idx="688">
                  <c:v>0:14:669</c:v>
                </c:pt>
                <c:pt idx="689">
                  <c:v>0:14:679</c:v>
                </c:pt>
                <c:pt idx="690">
                  <c:v>0:14:697</c:v>
                </c:pt>
                <c:pt idx="691">
                  <c:v>0:14:711</c:v>
                </c:pt>
                <c:pt idx="692">
                  <c:v>0:14:728</c:v>
                </c:pt>
                <c:pt idx="693">
                  <c:v>0:14:741</c:v>
                </c:pt>
                <c:pt idx="694">
                  <c:v>0:14:755</c:v>
                </c:pt>
                <c:pt idx="695">
                  <c:v>0:14:771</c:v>
                </c:pt>
                <c:pt idx="696">
                  <c:v>0:14:779</c:v>
                </c:pt>
                <c:pt idx="697">
                  <c:v>0:14:793</c:v>
                </c:pt>
                <c:pt idx="698">
                  <c:v>0:14:807</c:v>
                </c:pt>
                <c:pt idx="699">
                  <c:v>0:14:822</c:v>
                </c:pt>
                <c:pt idx="700">
                  <c:v>0:14:835</c:v>
                </c:pt>
                <c:pt idx="701">
                  <c:v>0:14:846</c:v>
                </c:pt>
                <c:pt idx="702">
                  <c:v>0:14:863</c:v>
                </c:pt>
                <c:pt idx="703">
                  <c:v>0:14:876</c:v>
                </c:pt>
                <c:pt idx="704">
                  <c:v>0:14:893</c:v>
                </c:pt>
                <c:pt idx="705">
                  <c:v>0:14:901</c:v>
                </c:pt>
                <c:pt idx="706">
                  <c:v>0:14:910</c:v>
                </c:pt>
                <c:pt idx="707">
                  <c:v>0:14:928</c:v>
                </c:pt>
                <c:pt idx="708">
                  <c:v>0:14:942</c:v>
                </c:pt>
                <c:pt idx="709">
                  <c:v>0:14:957</c:v>
                </c:pt>
                <c:pt idx="710">
                  <c:v>0:14:971</c:v>
                </c:pt>
                <c:pt idx="711">
                  <c:v>0:14:979</c:v>
                </c:pt>
                <c:pt idx="712">
                  <c:v>0:14:993</c:v>
                </c:pt>
                <c:pt idx="713">
                  <c:v>0:15:7</c:v>
                </c:pt>
                <c:pt idx="714">
                  <c:v>0:15:25</c:v>
                </c:pt>
                <c:pt idx="715">
                  <c:v>0:15:36</c:v>
                </c:pt>
                <c:pt idx="716">
                  <c:v>0:15:48</c:v>
                </c:pt>
                <c:pt idx="717">
                  <c:v>0:15:65</c:v>
                </c:pt>
                <c:pt idx="718">
                  <c:v>0:15:78</c:v>
                </c:pt>
                <c:pt idx="719">
                  <c:v>0:15:95</c:v>
                </c:pt>
                <c:pt idx="720">
                  <c:v>0:15:108</c:v>
                </c:pt>
                <c:pt idx="721">
                  <c:v>0:15:125</c:v>
                </c:pt>
                <c:pt idx="722">
                  <c:v>0:15:132</c:v>
                </c:pt>
                <c:pt idx="723">
                  <c:v>0:15:144</c:v>
                </c:pt>
                <c:pt idx="724">
                  <c:v>0:15:157</c:v>
                </c:pt>
                <c:pt idx="725">
                  <c:v>0:15:174</c:v>
                </c:pt>
                <c:pt idx="726">
                  <c:v>0:15:190</c:v>
                </c:pt>
                <c:pt idx="727">
                  <c:v>0:15:206</c:v>
                </c:pt>
                <c:pt idx="728">
                  <c:v>0:15:219</c:v>
                </c:pt>
                <c:pt idx="729">
                  <c:v>0:15:229</c:v>
                </c:pt>
                <c:pt idx="730">
                  <c:v>0:15:237</c:v>
                </c:pt>
                <c:pt idx="731">
                  <c:v>0:15:247</c:v>
                </c:pt>
                <c:pt idx="732">
                  <c:v>0:15:261</c:v>
                </c:pt>
                <c:pt idx="733">
                  <c:v>0:15:272</c:v>
                </c:pt>
                <c:pt idx="734">
                  <c:v>0:15:285</c:v>
                </c:pt>
                <c:pt idx="735">
                  <c:v>0:15:304</c:v>
                </c:pt>
                <c:pt idx="736">
                  <c:v>0:15:317</c:v>
                </c:pt>
                <c:pt idx="737">
                  <c:v>0:15:336</c:v>
                </c:pt>
                <c:pt idx="738">
                  <c:v>0:15:347</c:v>
                </c:pt>
                <c:pt idx="739">
                  <c:v>0:15:367</c:v>
                </c:pt>
                <c:pt idx="740">
                  <c:v>0:15:376</c:v>
                </c:pt>
                <c:pt idx="741">
                  <c:v>0:15:405</c:v>
                </c:pt>
                <c:pt idx="742">
                  <c:v>0:15:414</c:v>
                </c:pt>
                <c:pt idx="743">
                  <c:v>0:15:449</c:v>
                </c:pt>
                <c:pt idx="744">
                  <c:v>0:15:486</c:v>
                </c:pt>
                <c:pt idx="745">
                  <c:v>0:15:507</c:v>
                </c:pt>
                <c:pt idx="746">
                  <c:v>0:15:523</c:v>
                </c:pt>
                <c:pt idx="747">
                  <c:v>0:15:534</c:v>
                </c:pt>
                <c:pt idx="748">
                  <c:v>0:15:544</c:v>
                </c:pt>
                <c:pt idx="749">
                  <c:v>0:15:568</c:v>
                </c:pt>
                <c:pt idx="750">
                  <c:v>0:15:580</c:v>
                </c:pt>
                <c:pt idx="751">
                  <c:v>0:15:598</c:v>
                </c:pt>
                <c:pt idx="752">
                  <c:v>0:15:609</c:v>
                </c:pt>
                <c:pt idx="753">
                  <c:v>0:15:630</c:v>
                </c:pt>
                <c:pt idx="754">
                  <c:v>0:15:641</c:v>
                </c:pt>
                <c:pt idx="755">
                  <c:v>0:15:665</c:v>
                </c:pt>
                <c:pt idx="756">
                  <c:v>0:15:676</c:v>
                </c:pt>
                <c:pt idx="757">
                  <c:v>0:15:686</c:v>
                </c:pt>
                <c:pt idx="758">
                  <c:v>0:15:695</c:v>
                </c:pt>
                <c:pt idx="759">
                  <c:v>0:15:704</c:v>
                </c:pt>
                <c:pt idx="760">
                  <c:v>0:15:711</c:v>
                </c:pt>
                <c:pt idx="761">
                  <c:v>0:15:785</c:v>
                </c:pt>
                <c:pt idx="762">
                  <c:v>0:15:812</c:v>
                </c:pt>
                <c:pt idx="763">
                  <c:v>0:15:841</c:v>
                </c:pt>
                <c:pt idx="764">
                  <c:v>0:15:869</c:v>
                </c:pt>
                <c:pt idx="765">
                  <c:v>0:15:889</c:v>
                </c:pt>
                <c:pt idx="766">
                  <c:v>0:15:921</c:v>
                </c:pt>
                <c:pt idx="767">
                  <c:v>0:15:946</c:v>
                </c:pt>
                <c:pt idx="768">
                  <c:v>0:15:974</c:v>
                </c:pt>
                <c:pt idx="769">
                  <c:v>0:16:1</c:v>
                </c:pt>
                <c:pt idx="770">
                  <c:v>0:16:18</c:v>
                </c:pt>
                <c:pt idx="771">
                  <c:v>0:16:45</c:v>
                </c:pt>
                <c:pt idx="772">
                  <c:v>0:16:70</c:v>
                </c:pt>
                <c:pt idx="773">
                  <c:v>0:16:84</c:v>
                </c:pt>
                <c:pt idx="774">
                  <c:v>0:16:110</c:v>
                </c:pt>
                <c:pt idx="775">
                  <c:v>0:16:128</c:v>
                </c:pt>
                <c:pt idx="776">
                  <c:v>0:16:138</c:v>
                </c:pt>
                <c:pt idx="777">
                  <c:v>0:16:147</c:v>
                </c:pt>
                <c:pt idx="778">
                  <c:v>0:16:174</c:v>
                </c:pt>
                <c:pt idx="779">
                  <c:v>0:16:199</c:v>
                </c:pt>
                <c:pt idx="780">
                  <c:v>0:16:214</c:v>
                </c:pt>
                <c:pt idx="781">
                  <c:v>0:16:236</c:v>
                </c:pt>
                <c:pt idx="782">
                  <c:v>0:16:249</c:v>
                </c:pt>
                <c:pt idx="783">
                  <c:v>0:16:268</c:v>
                </c:pt>
                <c:pt idx="784">
                  <c:v>0:16:282</c:v>
                </c:pt>
                <c:pt idx="785">
                  <c:v>0:16:305</c:v>
                </c:pt>
                <c:pt idx="786">
                  <c:v>0:16:315</c:v>
                </c:pt>
                <c:pt idx="787">
                  <c:v>0:16:327</c:v>
                </c:pt>
                <c:pt idx="788">
                  <c:v>0:16:339</c:v>
                </c:pt>
                <c:pt idx="789">
                  <c:v>0:16:363</c:v>
                </c:pt>
                <c:pt idx="790">
                  <c:v>0:16:375</c:v>
                </c:pt>
                <c:pt idx="791">
                  <c:v>0:16:397</c:v>
                </c:pt>
                <c:pt idx="792">
                  <c:v>0:16:412</c:v>
                </c:pt>
                <c:pt idx="793">
                  <c:v>0:16:438</c:v>
                </c:pt>
                <c:pt idx="794">
                  <c:v>0:16:450</c:v>
                </c:pt>
                <c:pt idx="795">
                  <c:v>0:16:472</c:v>
                </c:pt>
                <c:pt idx="796">
                  <c:v>0:16:484</c:v>
                </c:pt>
                <c:pt idx="797">
                  <c:v>0:16:512</c:v>
                </c:pt>
                <c:pt idx="798">
                  <c:v>0:16:532</c:v>
                </c:pt>
                <c:pt idx="799">
                  <c:v>0:16:547</c:v>
                </c:pt>
                <c:pt idx="800">
                  <c:v>0:16:571</c:v>
                </c:pt>
                <c:pt idx="801">
                  <c:v>0:16:583</c:v>
                </c:pt>
                <c:pt idx="802">
                  <c:v>0:16:608</c:v>
                </c:pt>
                <c:pt idx="803">
                  <c:v>0:16:634</c:v>
                </c:pt>
                <c:pt idx="804">
                  <c:v>0:16:649</c:v>
                </c:pt>
                <c:pt idx="805">
                  <c:v>0:16:674</c:v>
                </c:pt>
                <c:pt idx="806">
                  <c:v>0:16:692</c:v>
                </c:pt>
                <c:pt idx="807">
                  <c:v>0:16:702</c:v>
                </c:pt>
                <c:pt idx="808">
                  <c:v>0:16:709</c:v>
                </c:pt>
                <c:pt idx="809">
                  <c:v>0:16:735</c:v>
                </c:pt>
                <c:pt idx="810">
                  <c:v>0:16:746</c:v>
                </c:pt>
                <c:pt idx="811">
                  <c:v>0:16:775</c:v>
                </c:pt>
                <c:pt idx="812">
                  <c:v>0:16:801</c:v>
                </c:pt>
                <c:pt idx="813">
                  <c:v>0:16:814</c:v>
                </c:pt>
                <c:pt idx="814">
                  <c:v>0:16:840</c:v>
                </c:pt>
                <c:pt idx="815">
                  <c:v>0:16:865</c:v>
                </c:pt>
                <c:pt idx="816">
                  <c:v>0:16:880</c:v>
                </c:pt>
                <c:pt idx="817">
                  <c:v>0:16:908</c:v>
                </c:pt>
                <c:pt idx="818">
                  <c:v>0:16:926</c:v>
                </c:pt>
                <c:pt idx="819">
                  <c:v>0:16:937</c:v>
                </c:pt>
                <c:pt idx="820">
                  <c:v>0:16:945</c:v>
                </c:pt>
                <c:pt idx="821">
                  <c:v>0:16:973</c:v>
                </c:pt>
                <c:pt idx="822">
                  <c:v>0:16:998</c:v>
                </c:pt>
                <c:pt idx="823">
                  <c:v>0:17:11</c:v>
                </c:pt>
                <c:pt idx="824">
                  <c:v>0:17:32</c:v>
                </c:pt>
                <c:pt idx="825">
                  <c:v>0:17:46</c:v>
                </c:pt>
                <c:pt idx="826">
                  <c:v>0:17:69</c:v>
                </c:pt>
                <c:pt idx="827">
                  <c:v>0:17:85</c:v>
                </c:pt>
                <c:pt idx="828">
                  <c:v>0:17:104</c:v>
                </c:pt>
                <c:pt idx="829">
                  <c:v>0:17:123</c:v>
                </c:pt>
                <c:pt idx="830">
                  <c:v>0:17:150</c:v>
                </c:pt>
                <c:pt idx="831">
                  <c:v>0:17:171</c:v>
                </c:pt>
                <c:pt idx="832">
                  <c:v>0:17:186</c:v>
                </c:pt>
                <c:pt idx="833">
                  <c:v>0:17:210</c:v>
                </c:pt>
                <c:pt idx="834">
                  <c:v>0:17:238</c:v>
                </c:pt>
                <c:pt idx="835">
                  <c:v>0:17:252</c:v>
                </c:pt>
                <c:pt idx="836">
                  <c:v>0:17:272</c:v>
                </c:pt>
                <c:pt idx="837">
                  <c:v>0:17:286</c:v>
                </c:pt>
                <c:pt idx="838">
                  <c:v>0:17:314</c:v>
                </c:pt>
                <c:pt idx="839">
                  <c:v>0:17:333</c:v>
                </c:pt>
                <c:pt idx="840">
                  <c:v>0:17:343</c:v>
                </c:pt>
                <c:pt idx="841">
                  <c:v>0:17:369</c:v>
                </c:pt>
                <c:pt idx="842">
                  <c:v>0:17:386</c:v>
                </c:pt>
                <c:pt idx="843">
                  <c:v>0:17:412</c:v>
                </c:pt>
                <c:pt idx="844">
                  <c:v>0:17:437</c:v>
                </c:pt>
                <c:pt idx="845">
                  <c:v>0:17:453</c:v>
                </c:pt>
                <c:pt idx="846">
                  <c:v>0:17:478</c:v>
                </c:pt>
                <c:pt idx="847">
                  <c:v>0:17:506</c:v>
                </c:pt>
                <c:pt idx="848">
                  <c:v>0:17:528</c:v>
                </c:pt>
                <c:pt idx="849">
                  <c:v>0:17:539</c:v>
                </c:pt>
                <c:pt idx="850">
                  <c:v>0:17:566</c:v>
                </c:pt>
                <c:pt idx="851">
                  <c:v>0:17:579</c:v>
                </c:pt>
                <c:pt idx="852">
                  <c:v>0:17:609</c:v>
                </c:pt>
                <c:pt idx="853">
                  <c:v>0:17:637</c:v>
                </c:pt>
                <c:pt idx="854">
                  <c:v>0:17:652</c:v>
                </c:pt>
                <c:pt idx="855">
                  <c:v>0:17:673</c:v>
                </c:pt>
                <c:pt idx="856">
                  <c:v>0:17:694</c:v>
                </c:pt>
                <c:pt idx="857">
                  <c:v>0:17:705</c:v>
                </c:pt>
                <c:pt idx="858">
                  <c:v>0:17:712</c:v>
                </c:pt>
                <c:pt idx="859">
                  <c:v>0:17:736</c:v>
                </c:pt>
                <c:pt idx="860">
                  <c:v>0:17:752</c:v>
                </c:pt>
                <c:pt idx="861">
                  <c:v>0:17:775</c:v>
                </c:pt>
                <c:pt idx="862">
                  <c:v>0:17:801</c:v>
                </c:pt>
                <c:pt idx="863">
                  <c:v>0:17:816</c:v>
                </c:pt>
                <c:pt idx="864">
                  <c:v>0:17:836</c:v>
                </c:pt>
                <c:pt idx="865">
                  <c:v>0:17:852</c:v>
                </c:pt>
                <c:pt idx="866">
                  <c:v>0:17:873</c:v>
                </c:pt>
                <c:pt idx="867">
                  <c:v>0:17:895</c:v>
                </c:pt>
                <c:pt idx="868">
                  <c:v>0:17:907</c:v>
                </c:pt>
                <c:pt idx="869">
                  <c:v>0:17:931</c:v>
                </c:pt>
                <c:pt idx="870">
                  <c:v>0:17:946</c:v>
                </c:pt>
                <c:pt idx="871">
                  <c:v>0:17:970</c:v>
                </c:pt>
                <c:pt idx="872">
                  <c:v>0:17:982</c:v>
                </c:pt>
                <c:pt idx="873">
                  <c:v>0:18:11</c:v>
                </c:pt>
                <c:pt idx="874">
                  <c:v>0:18:36</c:v>
                </c:pt>
                <c:pt idx="875">
                  <c:v>0:18:52</c:v>
                </c:pt>
                <c:pt idx="876">
                  <c:v>0:18:77</c:v>
                </c:pt>
                <c:pt idx="877">
                  <c:v>0:18:104</c:v>
                </c:pt>
                <c:pt idx="878">
                  <c:v>0:18:121</c:v>
                </c:pt>
                <c:pt idx="879">
                  <c:v>0:18:152</c:v>
                </c:pt>
                <c:pt idx="880">
                  <c:v>0:18:181</c:v>
                </c:pt>
                <c:pt idx="881">
                  <c:v>0:18:217</c:v>
                </c:pt>
                <c:pt idx="882">
                  <c:v>0:18:253</c:v>
                </c:pt>
                <c:pt idx="883">
                  <c:v>0:18:284</c:v>
                </c:pt>
                <c:pt idx="884">
                  <c:v>0:18:317</c:v>
                </c:pt>
                <c:pt idx="885">
                  <c:v>0:18:340</c:v>
                </c:pt>
                <c:pt idx="886">
                  <c:v>0:18:374</c:v>
                </c:pt>
                <c:pt idx="887">
                  <c:v>0:18:404</c:v>
                </c:pt>
                <c:pt idx="888">
                  <c:v>0:18:421</c:v>
                </c:pt>
                <c:pt idx="889">
                  <c:v>0:18:451</c:v>
                </c:pt>
                <c:pt idx="890">
                  <c:v>0:18:477</c:v>
                </c:pt>
                <c:pt idx="891">
                  <c:v>0:18:497</c:v>
                </c:pt>
                <c:pt idx="892">
                  <c:v>0:18:508</c:v>
                </c:pt>
                <c:pt idx="893">
                  <c:v>0:18:535</c:v>
                </c:pt>
                <c:pt idx="894">
                  <c:v>0:18:548</c:v>
                </c:pt>
                <c:pt idx="895">
                  <c:v>0:18:577</c:v>
                </c:pt>
                <c:pt idx="896">
                  <c:v>0:18:606</c:v>
                </c:pt>
                <c:pt idx="897">
                  <c:v>0:18:631</c:v>
                </c:pt>
                <c:pt idx="898">
                  <c:v>0:18:645</c:v>
                </c:pt>
                <c:pt idx="899">
                  <c:v>0:18:667</c:v>
                </c:pt>
                <c:pt idx="900">
                  <c:v>0:18:678</c:v>
                </c:pt>
                <c:pt idx="901">
                  <c:v>0:18:692</c:v>
                </c:pt>
                <c:pt idx="902">
                  <c:v>0:18:705</c:v>
                </c:pt>
                <c:pt idx="903">
                  <c:v>0:18:712</c:v>
                </c:pt>
                <c:pt idx="904">
                  <c:v>0:18:740</c:v>
                </c:pt>
                <c:pt idx="905">
                  <c:v>0:18:766</c:v>
                </c:pt>
                <c:pt idx="906">
                  <c:v>0:18:774</c:v>
                </c:pt>
                <c:pt idx="907">
                  <c:v>0:18:799</c:v>
                </c:pt>
                <c:pt idx="908">
                  <c:v>0:18:813</c:v>
                </c:pt>
                <c:pt idx="909">
                  <c:v>0:18:835</c:v>
                </c:pt>
                <c:pt idx="910">
                  <c:v>0:18:854</c:v>
                </c:pt>
                <c:pt idx="911">
                  <c:v>0:18:876</c:v>
                </c:pt>
                <c:pt idx="912">
                  <c:v>0:18:896</c:v>
                </c:pt>
                <c:pt idx="913">
                  <c:v>0:18:906</c:v>
                </c:pt>
                <c:pt idx="914">
                  <c:v>0:18:931</c:v>
                </c:pt>
                <c:pt idx="915">
                  <c:v>0:18:945</c:v>
                </c:pt>
                <c:pt idx="916">
                  <c:v>0:18:971</c:v>
                </c:pt>
                <c:pt idx="917">
                  <c:v>0:18:984</c:v>
                </c:pt>
                <c:pt idx="918">
                  <c:v>0:19:10</c:v>
                </c:pt>
                <c:pt idx="919">
                  <c:v>0:19:40</c:v>
                </c:pt>
                <c:pt idx="920">
                  <c:v>0:19:70</c:v>
                </c:pt>
                <c:pt idx="921">
                  <c:v>0:19:84</c:v>
                </c:pt>
                <c:pt idx="922">
                  <c:v>0:19:107</c:v>
                </c:pt>
                <c:pt idx="923">
                  <c:v>0:19:127</c:v>
                </c:pt>
                <c:pt idx="924">
                  <c:v>0:19:143</c:v>
                </c:pt>
                <c:pt idx="925">
                  <c:v>0:19:174</c:v>
                </c:pt>
                <c:pt idx="926">
                  <c:v>0:19:203</c:v>
                </c:pt>
                <c:pt idx="927">
                  <c:v>0:19:218</c:v>
                </c:pt>
                <c:pt idx="928">
                  <c:v>0:19:244</c:v>
                </c:pt>
                <c:pt idx="929">
                  <c:v>0:19:272</c:v>
                </c:pt>
                <c:pt idx="930">
                  <c:v>0:19:288</c:v>
                </c:pt>
                <c:pt idx="931">
                  <c:v>0:19:309</c:v>
                </c:pt>
                <c:pt idx="932">
                  <c:v>0:19:330</c:v>
                </c:pt>
                <c:pt idx="933">
                  <c:v>0:19:336</c:v>
                </c:pt>
                <c:pt idx="934">
                  <c:v>0:19:348</c:v>
                </c:pt>
                <c:pt idx="935">
                  <c:v>0:19:372</c:v>
                </c:pt>
                <c:pt idx="936">
                  <c:v>0:19:383</c:v>
                </c:pt>
                <c:pt idx="937">
                  <c:v>0:19:408</c:v>
                </c:pt>
                <c:pt idx="938">
                  <c:v>0:19:430</c:v>
                </c:pt>
                <c:pt idx="939">
                  <c:v>0:19:444</c:v>
                </c:pt>
                <c:pt idx="940">
                  <c:v>0:19:468</c:v>
                </c:pt>
                <c:pt idx="941">
                  <c:v>0:19:481</c:v>
                </c:pt>
                <c:pt idx="942">
                  <c:v>0:19:494</c:v>
                </c:pt>
                <c:pt idx="943">
                  <c:v>0:19:503</c:v>
                </c:pt>
                <c:pt idx="944">
                  <c:v>0:19:512</c:v>
                </c:pt>
                <c:pt idx="945">
                  <c:v>0:19:541</c:v>
                </c:pt>
                <c:pt idx="946">
                  <c:v>0:19:562</c:v>
                </c:pt>
                <c:pt idx="947">
                  <c:v>0:19:581</c:v>
                </c:pt>
                <c:pt idx="948">
                  <c:v>0:19:606</c:v>
                </c:pt>
                <c:pt idx="949">
                  <c:v>0:19:627</c:v>
                </c:pt>
                <c:pt idx="950">
                  <c:v>0:19:640</c:v>
                </c:pt>
                <c:pt idx="951">
                  <c:v>0:19:663</c:v>
                </c:pt>
                <c:pt idx="952">
                  <c:v>0:19:675</c:v>
                </c:pt>
                <c:pt idx="953">
                  <c:v>0:19:692</c:v>
                </c:pt>
                <c:pt idx="954">
                  <c:v>0:19:706</c:v>
                </c:pt>
                <c:pt idx="955">
                  <c:v>0:19:733</c:v>
                </c:pt>
                <c:pt idx="956">
                  <c:v>0:19:747</c:v>
                </c:pt>
                <c:pt idx="957">
                  <c:v>0:19:776</c:v>
                </c:pt>
                <c:pt idx="958">
                  <c:v>0:19:803</c:v>
                </c:pt>
                <c:pt idx="959">
                  <c:v>0:19:815</c:v>
                </c:pt>
                <c:pt idx="960">
                  <c:v>0:19:848</c:v>
                </c:pt>
                <c:pt idx="961">
                  <c:v>0:19:875</c:v>
                </c:pt>
                <c:pt idx="962">
                  <c:v>0:19:901</c:v>
                </c:pt>
                <c:pt idx="963">
                  <c:v>0:19:917</c:v>
                </c:pt>
                <c:pt idx="964">
                  <c:v>0:19:949</c:v>
                </c:pt>
                <c:pt idx="965">
                  <c:v>0:19:979</c:v>
                </c:pt>
                <c:pt idx="966">
                  <c:v>0:20:7</c:v>
                </c:pt>
                <c:pt idx="967">
                  <c:v>0:20:33</c:v>
                </c:pt>
                <c:pt idx="968">
                  <c:v>0:20:49</c:v>
                </c:pt>
                <c:pt idx="969">
                  <c:v>0:20:76</c:v>
                </c:pt>
                <c:pt idx="970">
                  <c:v>0:20:96</c:v>
                </c:pt>
                <c:pt idx="971">
                  <c:v>0:20:106</c:v>
                </c:pt>
                <c:pt idx="972">
                  <c:v>0:20:131</c:v>
                </c:pt>
                <c:pt idx="973">
                  <c:v>0:20:144</c:v>
                </c:pt>
                <c:pt idx="974">
                  <c:v>0:20:170</c:v>
                </c:pt>
                <c:pt idx="975">
                  <c:v>0:20:182</c:v>
                </c:pt>
                <c:pt idx="976">
                  <c:v>0:20:210</c:v>
                </c:pt>
                <c:pt idx="977">
                  <c:v>0:20:235</c:v>
                </c:pt>
                <c:pt idx="978">
                  <c:v>0:20:249</c:v>
                </c:pt>
                <c:pt idx="979">
                  <c:v>0:20:268</c:v>
                </c:pt>
                <c:pt idx="980">
                  <c:v>0:20:282</c:v>
                </c:pt>
                <c:pt idx="981">
                  <c:v>0:20:296</c:v>
                </c:pt>
                <c:pt idx="982">
                  <c:v>0:20:308</c:v>
                </c:pt>
                <c:pt idx="983">
                  <c:v>0:20:336</c:v>
                </c:pt>
                <c:pt idx="984">
                  <c:v>0:20:347</c:v>
                </c:pt>
                <c:pt idx="985">
                  <c:v>0:20:380</c:v>
                </c:pt>
                <c:pt idx="986">
                  <c:v>0:20:407</c:v>
                </c:pt>
                <c:pt idx="987">
                  <c:v>0:20:432</c:v>
                </c:pt>
                <c:pt idx="988">
                  <c:v>0:20:444</c:v>
                </c:pt>
                <c:pt idx="989">
                  <c:v>0:20:457</c:v>
                </c:pt>
                <c:pt idx="990">
                  <c:v>0:20:467</c:v>
                </c:pt>
                <c:pt idx="991">
                  <c:v>0:20:474</c:v>
                </c:pt>
                <c:pt idx="992">
                  <c:v>0:20:500</c:v>
                </c:pt>
                <c:pt idx="993">
                  <c:v>0:20:510</c:v>
                </c:pt>
                <c:pt idx="994">
                  <c:v>0:20:540</c:v>
                </c:pt>
                <c:pt idx="995">
                  <c:v>0:20:566</c:v>
                </c:pt>
                <c:pt idx="996">
                  <c:v>0:20:578</c:v>
                </c:pt>
                <c:pt idx="997">
                  <c:v>0:20:606</c:v>
                </c:pt>
                <c:pt idx="998">
                  <c:v>0:20:634</c:v>
                </c:pt>
                <c:pt idx="999">
                  <c:v>0:20:646</c:v>
                </c:pt>
                <c:pt idx="1000">
                  <c:v>0:20:669</c:v>
                </c:pt>
                <c:pt idx="1001">
                  <c:v>0:20:681</c:v>
                </c:pt>
                <c:pt idx="1002">
                  <c:v>0:20:697</c:v>
                </c:pt>
                <c:pt idx="1003">
                  <c:v>0:20:707</c:v>
                </c:pt>
                <c:pt idx="1004">
                  <c:v>0:20:732</c:v>
                </c:pt>
                <c:pt idx="1005">
                  <c:v>0:20:744</c:v>
                </c:pt>
                <c:pt idx="1006">
                  <c:v>0:20:770</c:v>
                </c:pt>
                <c:pt idx="1007">
                  <c:v>0:20:782</c:v>
                </c:pt>
                <c:pt idx="1008">
                  <c:v>0:20:811</c:v>
                </c:pt>
                <c:pt idx="1009">
                  <c:v>0:20:838</c:v>
                </c:pt>
                <c:pt idx="1010">
                  <c:v>0:20:855</c:v>
                </c:pt>
                <c:pt idx="1011">
                  <c:v>0:20:885</c:v>
                </c:pt>
                <c:pt idx="1012">
                  <c:v>0:20:919</c:v>
                </c:pt>
                <c:pt idx="1013">
                  <c:v>0:20:942</c:v>
                </c:pt>
                <c:pt idx="1014">
                  <c:v>0:20:973</c:v>
                </c:pt>
                <c:pt idx="1015">
                  <c:v>0:21:1</c:v>
                </c:pt>
                <c:pt idx="1016">
                  <c:v>0:21:19</c:v>
                </c:pt>
                <c:pt idx="1017">
                  <c:v>0:21:46</c:v>
                </c:pt>
                <c:pt idx="1018">
                  <c:v>0:21:70</c:v>
                </c:pt>
                <c:pt idx="1019">
                  <c:v>0:21:86</c:v>
                </c:pt>
                <c:pt idx="1020">
                  <c:v>0:21:113</c:v>
                </c:pt>
                <c:pt idx="1021">
                  <c:v>0:21:130</c:v>
                </c:pt>
                <c:pt idx="1022">
                  <c:v>0:21:144</c:v>
                </c:pt>
                <c:pt idx="1023">
                  <c:v>0:21:164</c:v>
                </c:pt>
                <c:pt idx="1024">
                  <c:v>0:21:178</c:v>
                </c:pt>
                <c:pt idx="1025">
                  <c:v>0:21:199</c:v>
                </c:pt>
                <c:pt idx="1026">
                  <c:v>0:21:211</c:v>
                </c:pt>
                <c:pt idx="1027">
                  <c:v>0:21:233</c:v>
                </c:pt>
                <c:pt idx="1028">
                  <c:v>0:21:245</c:v>
                </c:pt>
                <c:pt idx="1029">
                  <c:v>0:21:270</c:v>
                </c:pt>
                <c:pt idx="1030">
                  <c:v>0:21:285</c:v>
                </c:pt>
                <c:pt idx="1031">
                  <c:v>0:21:309</c:v>
                </c:pt>
                <c:pt idx="1032">
                  <c:v>0:21:331</c:v>
                </c:pt>
                <c:pt idx="1033">
                  <c:v>0:21:341</c:v>
                </c:pt>
                <c:pt idx="1034">
                  <c:v>0:21:369</c:v>
                </c:pt>
                <c:pt idx="1035">
                  <c:v>0:21:383</c:v>
                </c:pt>
                <c:pt idx="1036">
                  <c:v>0:21:408</c:v>
                </c:pt>
                <c:pt idx="1037">
                  <c:v>0:21:435</c:v>
                </c:pt>
                <c:pt idx="1038">
                  <c:v>0:21:451</c:v>
                </c:pt>
                <c:pt idx="1039">
                  <c:v>0:21:475</c:v>
                </c:pt>
                <c:pt idx="1040">
                  <c:v>0:21:500</c:v>
                </c:pt>
                <c:pt idx="1041">
                  <c:v>0:21:511</c:v>
                </c:pt>
                <c:pt idx="1042">
                  <c:v>0:21:541</c:v>
                </c:pt>
                <c:pt idx="1043">
                  <c:v>0:21:571</c:v>
                </c:pt>
                <c:pt idx="1044">
                  <c:v>0:21:580</c:v>
                </c:pt>
                <c:pt idx="1045">
                  <c:v>0:21:603</c:v>
                </c:pt>
                <c:pt idx="1046">
                  <c:v>0:21:617</c:v>
                </c:pt>
                <c:pt idx="1047">
                  <c:v>0:21:643</c:v>
                </c:pt>
                <c:pt idx="1048">
                  <c:v>0:21:666</c:v>
                </c:pt>
                <c:pt idx="1049">
                  <c:v>0:21:678</c:v>
                </c:pt>
                <c:pt idx="1050">
                  <c:v>0:21:705</c:v>
                </c:pt>
                <c:pt idx="1051">
                  <c:v>0:21:718</c:v>
                </c:pt>
                <c:pt idx="1052">
                  <c:v>0:21:747</c:v>
                </c:pt>
                <c:pt idx="1053">
                  <c:v>0:21:777</c:v>
                </c:pt>
                <c:pt idx="1054">
                  <c:v>0:21:804</c:v>
                </c:pt>
                <c:pt idx="1055">
                  <c:v>0:21:821</c:v>
                </c:pt>
                <c:pt idx="1056">
                  <c:v>0:21:854</c:v>
                </c:pt>
                <c:pt idx="1057">
                  <c:v>0:21:890</c:v>
                </c:pt>
                <c:pt idx="1058">
                  <c:v>0:21:911</c:v>
                </c:pt>
                <c:pt idx="1059">
                  <c:v>0:21:930</c:v>
                </c:pt>
                <c:pt idx="1060">
                  <c:v>0:21:938</c:v>
                </c:pt>
                <c:pt idx="1061">
                  <c:v>0:21:952</c:v>
                </c:pt>
                <c:pt idx="1062">
                  <c:v>0:21:980</c:v>
                </c:pt>
                <c:pt idx="1063">
                  <c:v>0:22:11</c:v>
                </c:pt>
                <c:pt idx="1064">
                  <c:v>0:22:37</c:v>
                </c:pt>
                <c:pt idx="1065">
                  <c:v>0:22:55</c:v>
                </c:pt>
                <c:pt idx="1066">
                  <c:v>0:22:79</c:v>
                </c:pt>
                <c:pt idx="1067">
                  <c:v>0:22:101</c:v>
                </c:pt>
                <c:pt idx="1068">
                  <c:v>0:22:112</c:v>
                </c:pt>
                <c:pt idx="1069">
                  <c:v>0:22:137</c:v>
                </c:pt>
                <c:pt idx="1070">
                  <c:v>0:22:148</c:v>
                </c:pt>
                <c:pt idx="1071">
                  <c:v>0:22:170</c:v>
                </c:pt>
                <c:pt idx="1072">
                  <c:v>0:22:184</c:v>
                </c:pt>
                <c:pt idx="1073">
                  <c:v>0:22:206</c:v>
                </c:pt>
                <c:pt idx="1074">
                  <c:v>0:22:231</c:v>
                </c:pt>
                <c:pt idx="1075">
                  <c:v>0:22:242</c:v>
                </c:pt>
                <c:pt idx="1076">
                  <c:v>0:22:273</c:v>
                </c:pt>
                <c:pt idx="1077">
                  <c:v>0:22:299</c:v>
                </c:pt>
                <c:pt idx="1078">
                  <c:v>0:22:314</c:v>
                </c:pt>
                <c:pt idx="1079">
                  <c:v>0:22:336</c:v>
                </c:pt>
                <c:pt idx="1080">
                  <c:v>0:22:348</c:v>
                </c:pt>
                <c:pt idx="1081">
                  <c:v>0:22:370</c:v>
                </c:pt>
                <c:pt idx="1082">
                  <c:v>0:22:385</c:v>
                </c:pt>
                <c:pt idx="1083">
                  <c:v>0:22:409</c:v>
                </c:pt>
                <c:pt idx="1084">
                  <c:v>0:22:433</c:v>
                </c:pt>
                <c:pt idx="1085">
                  <c:v>0:22:445</c:v>
                </c:pt>
                <c:pt idx="1086">
                  <c:v>0:22:459</c:v>
                </c:pt>
                <c:pt idx="1087">
                  <c:v>0:22:469</c:v>
                </c:pt>
                <c:pt idx="1088">
                  <c:v>0:22:477</c:v>
                </c:pt>
                <c:pt idx="1089">
                  <c:v>0:22:510</c:v>
                </c:pt>
                <c:pt idx="1090">
                  <c:v>0:22:537</c:v>
                </c:pt>
                <c:pt idx="1091">
                  <c:v>0:22:547</c:v>
                </c:pt>
                <c:pt idx="1092">
                  <c:v>0:22:573</c:v>
                </c:pt>
                <c:pt idx="1093">
                  <c:v>0:22:594</c:v>
                </c:pt>
                <c:pt idx="1094">
                  <c:v>0:22:605</c:v>
                </c:pt>
                <c:pt idx="1095">
                  <c:v>0:22:615</c:v>
                </c:pt>
                <c:pt idx="1096">
                  <c:v>0:22:640</c:v>
                </c:pt>
                <c:pt idx="1097">
                  <c:v>0:22:657</c:v>
                </c:pt>
                <c:pt idx="1098">
                  <c:v>0:22:670</c:v>
                </c:pt>
                <c:pt idx="1099">
                  <c:v>0:22:677</c:v>
                </c:pt>
                <c:pt idx="1100">
                  <c:v>0:22:705</c:v>
                </c:pt>
                <c:pt idx="1101">
                  <c:v>0:22:718</c:v>
                </c:pt>
                <c:pt idx="1102">
                  <c:v>0:22:743</c:v>
                </c:pt>
                <c:pt idx="1103">
                  <c:v>0:22:768</c:v>
                </c:pt>
                <c:pt idx="1104">
                  <c:v>0:22:785</c:v>
                </c:pt>
                <c:pt idx="1105">
                  <c:v>0:22:812</c:v>
                </c:pt>
                <c:pt idx="1106">
                  <c:v>0:22:837</c:v>
                </c:pt>
                <c:pt idx="1107">
                  <c:v>0:22:851</c:v>
                </c:pt>
                <c:pt idx="1108">
                  <c:v>0:22:877</c:v>
                </c:pt>
                <c:pt idx="1109">
                  <c:v>0:22:898</c:v>
                </c:pt>
                <c:pt idx="1110">
                  <c:v>0:22:910</c:v>
                </c:pt>
                <c:pt idx="1111">
                  <c:v>0:22:931</c:v>
                </c:pt>
                <c:pt idx="1112">
                  <c:v>0:22:940</c:v>
                </c:pt>
                <c:pt idx="1113">
                  <c:v>0:22:964</c:v>
                </c:pt>
                <c:pt idx="1114">
                  <c:v>0:22:980</c:v>
                </c:pt>
                <c:pt idx="1115">
                  <c:v>0:23:4</c:v>
                </c:pt>
                <c:pt idx="1116">
                  <c:v>0:23:18</c:v>
                </c:pt>
                <c:pt idx="1117">
                  <c:v>0:23:43</c:v>
                </c:pt>
                <c:pt idx="1118">
                  <c:v>0:23:63</c:v>
                </c:pt>
                <c:pt idx="1119">
                  <c:v>0:23:74</c:v>
                </c:pt>
                <c:pt idx="1120">
                  <c:v>0:23:99</c:v>
                </c:pt>
                <c:pt idx="1121">
                  <c:v>0:23:110</c:v>
                </c:pt>
                <c:pt idx="1122">
                  <c:v>0:23:136</c:v>
                </c:pt>
                <c:pt idx="1123">
                  <c:v>0:23:148</c:v>
                </c:pt>
                <c:pt idx="1124">
                  <c:v>0:23:176</c:v>
                </c:pt>
                <c:pt idx="1125">
                  <c:v>0:23:202</c:v>
                </c:pt>
                <c:pt idx="1126">
                  <c:v>0:23:217</c:v>
                </c:pt>
                <c:pt idx="1127">
                  <c:v>0:23:238</c:v>
                </c:pt>
                <c:pt idx="1128">
                  <c:v>0:23:254</c:v>
                </c:pt>
                <c:pt idx="1129">
                  <c:v>0:23:274</c:v>
                </c:pt>
                <c:pt idx="1130">
                  <c:v>0:23:292</c:v>
                </c:pt>
                <c:pt idx="1131">
                  <c:v>0:23:304</c:v>
                </c:pt>
                <c:pt idx="1132">
                  <c:v>0:23:312</c:v>
                </c:pt>
                <c:pt idx="1133">
                  <c:v>0:23:336</c:v>
                </c:pt>
                <c:pt idx="1134">
                  <c:v>0:23:347</c:v>
                </c:pt>
                <c:pt idx="1135">
                  <c:v>0:23:368</c:v>
                </c:pt>
                <c:pt idx="1136">
                  <c:v>0:23:381</c:v>
                </c:pt>
                <c:pt idx="1137">
                  <c:v>0:23:403</c:v>
                </c:pt>
                <c:pt idx="1138">
                  <c:v>0:23:419</c:v>
                </c:pt>
                <c:pt idx="1139">
                  <c:v>0:23:442</c:v>
                </c:pt>
                <c:pt idx="1140">
                  <c:v>0:23:461</c:v>
                </c:pt>
                <c:pt idx="1141">
                  <c:v>0:23:476</c:v>
                </c:pt>
                <c:pt idx="1142">
                  <c:v>0:23:501</c:v>
                </c:pt>
                <c:pt idx="1143">
                  <c:v>0:23:514</c:v>
                </c:pt>
                <c:pt idx="1144">
                  <c:v>0:23:540</c:v>
                </c:pt>
                <c:pt idx="1145">
                  <c:v>0:23:561</c:v>
                </c:pt>
                <c:pt idx="1146">
                  <c:v>0:23:574</c:v>
                </c:pt>
                <c:pt idx="1147">
                  <c:v>0:23:594</c:v>
                </c:pt>
                <c:pt idx="1148">
                  <c:v>0:23:608</c:v>
                </c:pt>
                <c:pt idx="1149">
                  <c:v>0:23:629</c:v>
                </c:pt>
                <c:pt idx="1150">
                  <c:v>0:23:642</c:v>
                </c:pt>
                <c:pt idx="1151">
                  <c:v>0:23:656</c:v>
                </c:pt>
                <c:pt idx="1152">
                  <c:v>0:23:668</c:v>
                </c:pt>
                <c:pt idx="1153">
                  <c:v>0:23:676</c:v>
                </c:pt>
                <c:pt idx="1154">
                  <c:v>0:23:704</c:v>
                </c:pt>
                <c:pt idx="1155">
                  <c:v>0:23:716</c:v>
                </c:pt>
                <c:pt idx="1156">
                  <c:v>0:23:739</c:v>
                </c:pt>
                <c:pt idx="1157">
                  <c:v>0:23:764</c:v>
                </c:pt>
                <c:pt idx="1158">
                  <c:v>0:23:781</c:v>
                </c:pt>
                <c:pt idx="1159">
                  <c:v>0:23:804</c:v>
                </c:pt>
                <c:pt idx="1160">
                  <c:v>0:23:818</c:v>
                </c:pt>
                <c:pt idx="1161">
                  <c:v>0:23:841</c:v>
                </c:pt>
                <c:pt idx="1162">
                  <c:v>0:23:858</c:v>
                </c:pt>
                <c:pt idx="1163">
                  <c:v>0:23:868</c:v>
                </c:pt>
                <c:pt idx="1164">
                  <c:v>0:23:876</c:v>
                </c:pt>
                <c:pt idx="1165">
                  <c:v>0:23:899</c:v>
                </c:pt>
                <c:pt idx="1166">
                  <c:v>0:23:915</c:v>
                </c:pt>
                <c:pt idx="1167">
                  <c:v>0:23:939</c:v>
                </c:pt>
                <c:pt idx="1168">
                  <c:v>0:23:968</c:v>
                </c:pt>
                <c:pt idx="1169">
                  <c:v>0:23:983</c:v>
                </c:pt>
                <c:pt idx="1170">
                  <c:v>0:24:9</c:v>
                </c:pt>
                <c:pt idx="1171">
                  <c:v>0:24:41</c:v>
                </c:pt>
                <c:pt idx="1172">
                  <c:v>0:24:64</c:v>
                </c:pt>
                <c:pt idx="1173">
                  <c:v>0:24:74</c:v>
                </c:pt>
                <c:pt idx="1174">
                  <c:v>0:24:108</c:v>
                </c:pt>
                <c:pt idx="1175">
                  <c:v>0:24:138</c:v>
                </c:pt>
                <c:pt idx="1176">
                  <c:v>0:24:152</c:v>
                </c:pt>
                <c:pt idx="1177">
                  <c:v>0:24:181</c:v>
                </c:pt>
                <c:pt idx="1178">
                  <c:v>0:24:205</c:v>
                </c:pt>
                <c:pt idx="1179">
                  <c:v>0:24:221</c:v>
                </c:pt>
                <c:pt idx="1180">
                  <c:v>0:24:243</c:v>
                </c:pt>
                <c:pt idx="1181">
                  <c:v>0:24:265</c:v>
                </c:pt>
                <c:pt idx="1182">
                  <c:v>0:24:276</c:v>
                </c:pt>
                <c:pt idx="1183">
                  <c:v>0:24:300</c:v>
                </c:pt>
                <c:pt idx="1184">
                  <c:v>0:24:314</c:v>
                </c:pt>
                <c:pt idx="1185">
                  <c:v>0:24:342</c:v>
                </c:pt>
                <c:pt idx="1186">
                  <c:v>0:24:370</c:v>
                </c:pt>
                <c:pt idx="1187">
                  <c:v>0:24:378</c:v>
                </c:pt>
                <c:pt idx="1188">
                  <c:v>0:24:401</c:v>
                </c:pt>
                <c:pt idx="1189">
                  <c:v>0:24:416</c:v>
                </c:pt>
                <c:pt idx="1190">
                  <c:v>0:24:441</c:v>
                </c:pt>
                <c:pt idx="1191">
                  <c:v>0:24:464</c:v>
                </c:pt>
                <c:pt idx="1192">
                  <c:v>0:24:475</c:v>
                </c:pt>
                <c:pt idx="1193">
                  <c:v>0:24:501</c:v>
                </c:pt>
                <c:pt idx="1194">
                  <c:v>0:24:513</c:v>
                </c:pt>
                <c:pt idx="1195">
                  <c:v>0:24:541</c:v>
                </c:pt>
                <c:pt idx="1196">
                  <c:v>0:24:571</c:v>
                </c:pt>
                <c:pt idx="1197">
                  <c:v>0:24:583</c:v>
                </c:pt>
                <c:pt idx="1198">
                  <c:v>0:24:607</c:v>
                </c:pt>
                <c:pt idx="1199">
                  <c:v>0:24:642</c:v>
                </c:pt>
                <c:pt idx="1200">
                  <c:v>0:24:664</c:v>
                </c:pt>
                <c:pt idx="1201">
                  <c:v>0:24:674</c:v>
                </c:pt>
                <c:pt idx="1202">
                  <c:v>0:24:701</c:v>
                </c:pt>
                <c:pt idx="1203">
                  <c:v>0:24:715</c:v>
                </c:pt>
                <c:pt idx="1204">
                  <c:v>0:24:739</c:v>
                </c:pt>
                <c:pt idx="1205">
                  <c:v>0:24:762</c:v>
                </c:pt>
                <c:pt idx="1206">
                  <c:v>0:24:777</c:v>
                </c:pt>
                <c:pt idx="1207">
                  <c:v>0:24:798</c:v>
                </c:pt>
                <c:pt idx="1208">
                  <c:v>0:24:817</c:v>
                </c:pt>
                <c:pt idx="1209">
                  <c:v>0:24:842</c:v>
                </c:pt>
                <c:pt idx="1210">
                  <c:v>0:24:865</c:v>
                </c:pt>
                <c:pt idx="1211">
                  <c:v>0:24:876</c:v>
                </c:pt>
                <c:pt idx="1212">
                  <c:v>0:24:899</c:v>
                </c:pt>
                <c:pt idx="1213">
                  <c:v>0:24:912</c:v>
                </c:pt>
                <c:pt idx="1214">
                  <c:v>0:24:939</c:v>
                </c:pt>
                <c:pt idx="1215">
                  <c:v>0:24:975</c:v>
                </c:pt>
                <c:pt idx="1216">
                  <c:v>0:24:995</c:v>
                </c:pt>
                <c:pt idx="1217">
                  <c:v>0:25:6</c:v>
                </c:pt>
                <c:pt idx="1218">
                  <c:v>0:25:20</c:v>
                </c:pt>
                <c:pt idx="1219">
                  <c:v>0:25:31</c:v>
                </c:pt>
                <c:pt idx="1220">
                  <c:v>0:25:40</c:v>
                </c:pt>
                <c:pt idx="1221">
                  <c:v>0:25:63</c:v>
                </c:pt>
                <c:pt idx="1222">
                  <c:v>0:25:76</c:v>
                </c:pt>
                <c:pt idx="1223">
                  <c:v>0:25:99</c:v>
                </c:pt>
                <c:pt idx="1224">
                  <c:v>0:25:109</c:v>
                </c:pt>
                <c:pt idx="1225">
                  <c:v>0:25:134</c:v>
                </c:pt>
                <c:pt idx="1226">
                  <c:v>0:25:147</c:v>
                </c:pt>
                <c:pt idx="1227">
                  <c:v>0:25:172</c:v>
                </c:pt>
                <c:pt idx="1228">
                  <c:v>0:25:182</c:v>
                </c:pt>
                <c:pt idx="1229">
                  <c:v>0:25:203</c:v>
                </c:pt>
                <c:pt idx="1230">
                  <c:v>0:25:219</c:v>
                </c:pt>
                <c:pt idx="1231">
                  <c:v>0:25:241</c:v>
                </c:pt>
                <c:pt idx="1232">
                  <c:v>0:25:260</c:v>
                </c:pt>
                <c:pt idx="1233">
                  <c:v>0:25:270</c:v>
                </c:pt>
                <c:pt idx="1234">
                  <c:v>0:25:278</c:v>
                </c:pt>
                <c:pt idx="1235">
                  <c:v>0:25:301</c:v>
                </c:pt>
                <c:pt idx="1236">
                  <c:v>0:25:312</c:v>
                </c:pt>
                <c:pt idx="1237">
                  <c:v>0:25:337</c:v>
                </c:pt>
                <c:pt idx="1238">
                  <c:v>0:25:349</c:v>
                </c:pt>
                <c:pt idx="1239">
                  <c:v>0:25:370</c:v>
                </c:pt>
                <c:pt idx="1240">
                  <c:v>0:25:383</c:v>
                </c:pt>
                <c:pt idx="1241">
                  <c:v>0:25:406</c:v>
                </c:pt>
                <c:pt idx="1242">
                  <c:v>0:25:425</c:v>
                </c:pt>
                <c:pt idx="1243">
                  <c:v>0:25:436</c:v>
                </c:pt>
                <c:pt idx="1244">
                  <c:v>0:25:443</c:v>
                </c:pt>
                <c:pt idx="1245">
                  <c:v>0:25:470</c:v>
                </c:pt>
                <c:pt idx="1246">
                  <c:v>0:25:481</c:v>
                </c:pt>
                <c:pt idx="1247">
                  <c:v>0:25:506</c:v>
                </c:pt>
                <c:pt idx="1248">
                  <c:v>0:25:531</c:v>
                </c:pt>
                <c:pt idx="1249">
                  <c:v>0:25:542</c:v>
                </c:pt>
                <c:pt idx="1250">
                  <c:v>0:25:562</c:v>
                </c:pt>
                <c:pt idx="1251">
                  <c:v>0:25:575</c:v>
                </c:pt>
                <c:pt idx="1252">
                  <c:v>0:25:594</c:v>
                </c:pt>
                <c:pt idx="1253">
                  <c:v>0:25:603</c:v>
                </c:pt>
                <c:pt idx="1254">
                  <c:v>0:25:613</c:v>
                </c:pt>
                <c:pt idx="1255">
                  <c:v>0:25:633</c:v>
                </c:pt>
                <c:pt idx="1256">
                  <c:v>0:25:643</c:v>
                </c:pt>
                <c:pt idx="1257">
                  <c:v>0:25:658</c:v>
                </c:pt>
                <c:pt idx="1258">
                  <c:v>0:25:669</c:v>
                </c:pt>
                <c:pt idx="1259">
                  <c:v>0:25:677</c:v>
                </c:pt>
                <c:pt idx="1260">
                  <c:v>0:25:699</c:v>
                </c:pt>
                <c:pt idx="1261">
                  <c:v>0:25:711</c:v>
                </c:pt>
                <c:pt idx="1262">
                  <c:v>0:25:734</c:v>
                </c:pt>
                <c:pt idx="1263">
                  <c:v>0:25:744</c:v>
                </c:pt>
                <c:pt idx="1264">
                  <c:v>0:25:762</c:v>
                </c:pt>
                <c:pt idx="1265">
                  <c:v>0:25:778</c:v>
                </c:pt>
                <c:pt idx="1266">
                  <c:v>0:25:801</c:v>
                </c:pt>
                <c:pt idx="1267">
                  <c:v>0:25:815</c:v>
                </c:pt>
                <c:pt idx="1268">
                  <c:v>0:25:837</c:v>
                </c:pt>
                <c:pt idx="1269">
                  <c:v>0:25:854</c:v>
                </c:pt>
                <c:pt idx="1270">
                  <c:v>0:25:872</c:v>
                </c:pt>
                <c:pt idx="1271">
                  <c:v>0:25:888</c:v>
                </c:pt>
                <c:pt idx="1272">
                  <c:v>0:25:912</c:v>
                </c:pt>
                <c:pt idx="1273">
                  <c:v>0:25:933</c:v>
                </c:pt>
                <c:pt idx="1274">
                  <c:v>0:25:954</c:v>
                </c:pt>
                <c:pt idx="1275">
                  <c:v>0:25:979</c:v>
                </c:pt>
                <c:pt idx="1276">
                  <c:v>0:26:9</c:v>
                </c:pt>
                <c:pt idx="1277">
                  <c:v>0:26:39</c:v>
                </c:pt>
                <c:pt idx="1278">
                  <c:v>0:26:58</c:v>
                </c:pt>
                <c:pt idx="1279">
                  <c:v>0:26:70</c:v>
                </c:pt>
                <c:pt idx="1280">
                  <c:v>0:26:78</c:v>
                </c:pt>
                <c:pt idx="1281">
                  <c:v>0:26:104</c:v>
                </c:pt>
                <c:pt idx="1282">
                  <c:v>0:26:118</c:v>
                </c:pt>
                <c:pt idx="1283">
                  <c:v>0:26:148</c:v>
                </c:pt>
                <c:pt idx="1284">
                  <c:v>0:26:176</c:v>
                </c:pt>
                <c:pt idx="1285">
                  <c:v>0:26:200</c:v>
                </c:pt>
                <c:pt idx="1286">
                  <c:v>0:26:215</c:v>
                </c:pt>
                <c:pt idx="1287">
                  <c:v>0:26:237</c:v>
                </c:pt>
                <c:pt idx="1288">
                  <c:v>0:26:253</c:v>
                </c:pt>
                <c:pt idx="1289">
                  <c:v>0:26:275</c:v>
                </c:pt>
                <c:pt idx="1290">
                  <c:v>0:26:294</c:v>
                </c:pt>
                <c:pt idx="1291">
                  <c:v>0:26:307</c:v>
                </c:pt>
                <c:pt idx="1292">
                  <c:v>0:26:337</c:v>
                </c:pt>
                <c:pt idx="1293">
                  <c:v>0:26:350</c:v>
                </c:pt>
                <c:pt idx="1294">
                  <c:v>0:26:374</c:v>
                </c:pt>
                <c:pt idx="1295">
                  <c:v>0:26:411</c:v>
                </c:pt>
                <c:pt idx="1296">
                  <c:v>0:26:435</c:v>
                </c:pt>
                <c:pt idx="1297">
                  <c:v>0:26:450</c:v>
                </c:pt>
                <c:pt idx="1298">
                  <c:v>0:26:472</c:v>
                </c:pt>
                <c:pt idx="1299">
                  <c:v>0:26:482</c:v>
                </c:pt>
                <c:pt idx="1300">
                  <c:v>0:26:499</c:v>
                </c:pt>
                <c:pt idx="1301">
                  <c:v>0:26:508</c:v>
                </c:pt>
                <c:pt idx="1302">
                  <c:v>0:26:535</c:v>
                </c:pt>
                <c:pt idx="1303">
                  <c:v>0:26:544</c:v>
                </c:pt>
                <c:pt idx="1304">
                  <c:v>0:26:571</c:v>
                </c:pt>
                <c:pt idx="1305">
                  <c:v>0:26:584</c:v>
                </c:pt>
                <c:pt idx="1306">
                  <c:v>0:26:610</c:v>
                </c:pt>
                <c:pt idx="1307">
                  <c:v>0:26:638</c:v>
                </c:pt>
                <c:pt idx="1308">
                  <c:v>0:26:655</c:v>
                </c:pt>
                <c:pt idx="1309">
                  <c:v>0:26:679</c:v>
                </c:pt>
                <c:pt idx="1310">
                  <c:v>0:26:702</c:v>
                </c:pt>
                <c:pt idx="1311">
                  <c:v>0:26:714</c:v>
                </c:pt>
                <c:pt idx="1312">
                  <c:v>0:26:740</c:v>
                </c:pt>
                <c:pt idx="1313">
                  <c:v>0:26:766</c:v>
                </c:pt>
                <c:pt idx="1314">
                  <c:v>0:26:781</c:v>
                </c:pt>
                <c:pt idx="1315">
                  <c:v>0:26:803</c:v>
                </c:pt>
                <c:pt idx="1316">
                  <c:v>0:26:818</c:v>
                </c:pt>
                <c:pt idx="1317">
                  <c:v>0:26:839</c:v>
                </c:pt>
                <c:pt idx="1318">
                  <c:v>0:26:859</c:v>
                </c:pt>
                <c:pt idx="1319">
                  <c:v>0:26:869</c:v>
                </c:pt>
                <c:pt idx="1320">
                  <c:v>0:26:878</c:v>
                </c:pt>
                <c:pt idx="1321">
                  <c:v>0:26:905</c:v>
                </c:pt>
                <c:pt idx="1322">
                  <c:v>0:26:917</c:v>
                </c:pt>
                <c:pt idx="1323">
                  <c:v>0:26:941</c:v>
                </c:pt>
                <c:pt idx="1324">
                  <c:v>0:26:968</c:v>
                </c:pt>
                <c:pt idx="1325">
                  <c:v>0:26:984</c:v>
                </c:pt>
                <c:pt idx="1326">
                  <c:v>0:27:8</c:v>
                </c:pt>
                <c:pt idx="1327">
                  <c:v>0:27:36</c:v>
                </c:pt>
                <c:pt idx="1328">
                  <c:v>0:27:53</c:v>
                </c:pt>
                <c:pt idx="1329">
                  <c:v>0:27:76</c:v>
                </c:pt>
                <c:pt idx="1330">
                  <c:v>0:27:95</c:v>
                </c:pt>
                <c:pt idx="1331">
                  <c:v>0:27:107</c:v>
                </c:pt>
                <c:pt idx="1332">
                  <c:v>0:27:136</c:v>
                </c:pt>
                <c:pt idx="1333">
                  <c:v>0:27:153</c:v>
                </c:pt>
                <c:pt idx="1334">
                  <c:v>0:27:180</c:v>
                </c:pt>
                <c:pt idx="1335">
                  <c:v>0:27:205</c:v>
                </c:pt>
                <c:pt idx="1336">
                  <c:v>0:27:220</c:v>
                </c:pt>
                <c:pt idx="1337">
                  <c:v>0:27:243</c:v>
                </c:pt>
                <c:pt idx="1338">
                  <c:v>0:27:263</c:v>
                </c:pt>
                <c:pt idx="1339">
                  <c:v>0:27:274</c:v>
                </c:pt>
                <c:pt idx="1340">
                  <c:v>0:27:301</c:v>
                </c:pt>
                <c:pt idx="1341">
                  <c:v>0:27:315</c:v>
                </c:pt>
                <c:pt idx="1342">
                  <c:v>0:27:339</c:v>
                </c:pt>
                <c:pt idx="1343">
                  <c:v>0:27:366</c:v>
                </c:pt>
                <c:pt idx="1344">
                  <c:v>0:27:386</c:v>
                </c:pt>
                <c:pt idx="1345">
                  <c:v>0:27:408</c:v>
                </c:pt>
                <c:pt idx="1346">
                  <c:v>0:27:434</c:v>
                </c:pt>
                <c:pt idx="1347">
                  <c:v>0:27:448</c:v>
                </c:pt>
                <c:pt idx="1348">
                  <c:v>0:27:461</c:v>
                </c:pt>
                <c:pt idx="1349">
                  <c:v>0:27:473</c:v>
                </c:pt>
                <c:pt idx="1350">
                  <c:v>0:27:495</c:v>
                </c:pt>
                <c:pt idx="1351">
                  <c:v>0:27:510</c:v>
                </c:pt>
                <c:pt idx="1352">
                  <c:v>0:27:535</c:v>
                </c:pt>
                <c:pt idx="1353">
                  <c:v>0:27:547</c:v>
                </c:pt>
                <c:pt idx="1354">
                  <c:v>0:27:569</c:v>
                </c:pt>
                <c:pt idx="1355">
                  <c:v>0:27:582</c:v>
                </c:pt>
                <c:pt idx="1356">
                  <c:v>0:27:615</c:v>
                </c:pt>
                <c:pt idx="1357">
                  <c:v>0:27:641</c:v>
                </c:pt>
                <c:pt idx="1358">
                  <c:v>0:27:663</c:v>
                </c:pt>
                <c:pt idx="1359">
                  <c:v>0:27:674</c:v>
                </c:pt>
                <c:pt idx="1360">
                  <c:v>0:27:698</c:v>
                </c:pt>
                <c:pt idx="1361">
                  <c:v>0:27:713</c:v>
                </c:pt>
                <c:pt idx="1362">
                  <c:v>0:27:736</c:v>
                </c:pt>
                <c:pt idx="1363">
                  <c:v>0:27:749</c:v>
                </c:pt>
                <c:pt idx="1364">
                  <c:v>0:27:774</c:v>
                </c:pt>
                <c:pt idx="1365">
                  <c:v>0:27:799</c:v>
                </c:pt>
                <c:pt idx="1366">
                  <c:v>0:27:814</c:v>
                </c:pt>
                <c:pt idx="1367">
                  <c:v>0:27:836</c:v>
                </c:pt>
                <c:pt idx="1368">
                  <c:v>0:27:851</c:v>
                </c:pt>
                <c:pt idx="1369">
                  <c:v>0:27:877</c:v>
                </c:pt>
                <c:pt idx="1370">
                  <c:v>0:27:900</c:v>
                </c:pt>
                <c:pt idx="1371">
                  <c:v>0:27:912</c:v>
                </c:pt>
                <c:pt idx="1372">
                  <c:v>0:27:938</c:v>
                </c:pt>
                <c:pt idx="1373">
                  <c:v>0:27:952</c:v>
                </c:pt>
                <c:pt idx="1374">
                  <c:v>0:27:976</c:v>
                </c:pt>
                <c:pt idx="1375">
                  <c:v>0:28:2</c:v>
                </c:pt>
                <c:pt idx="1376">
                  <c:v>0:28:19</c:v>
                </c:pt>
                <c:pt idx="1377">
                  <c:v>0:28:41</c:v>
                </c:pt>
                <c:pt idx="1378">
                  <c:v>0:28:66</c:v>
                </c:pt>
                <c:pt idx="1379">
                  <c:v>0:28:78</c:v>
                </c:pt>
                <c:pt idx="1380">
                  <c:v>0:28:105</c:v>
                </c:pt>
                <c:pt idx="1381">
                  <c:v>0:28:122</c:v>
                </c:pt>
                <c:pt idx="1382">
                  <c:v>0:28:145</c:v>
                </c:pt>
                <c:pt idx="1383">
                  <c:v>0:28:173</c:v>
                </c:pt>
                <c:pt idx="1384">
                  <c:v>0:28:192</c:v>
                </c:pt>
                <c:pt idx="1385">
                  <c:v>0:28:203</c:v>
                </c:pt>
                <c:pt idx="1386">
                  <c:v>0:28:214</c:v>
                </c:pt>
                <c:pt idx="1387">
                  <c:v>0:28:237</c:v>
                </c:pt>
                <c:pt idx="1388">
                  <c:v>0:28:256</c:v>
                </c:pt>
                <c:pt idx="1389">
                  <c:v>0:28:282</c:v>
                </c:pt>
                <c:pt idx="1390">
                  <c:v>0:28:303</c:v>
                </c:pt>
                <c:pt idx="1391">
                  <c:v>0:28:313</c:v>
                </c:pt>
                <c:pt idx="1392">
                  <c:v>0:28:342</c:v>
                </c:pt>
                <c:pt idx="1393">
                  <c:v>0:28:378</c:v>
                </c:pt>
                <c:pt idx="1394">
                  <c:v>0:28:404</c:v>
                </c:pt>
                <c:pt idx="1395">
                  <c:v>0:28:418</c:v>
                </c:pt>
                <c:pt idx="1396">
                  <c:v>0:28:444</c:v>
                </c:pt>
                <c:pt idx="1397">
                  <c:v>0:28:465</c:v>
                </c:pt>
                <c:pt idx="1398">
                  <c:v>0:28:480</c:v>
                </c:pt>
                <c:pt idx="1399">
                  <c:v>0:28:505</c:v>
                </c:pt>
                <c:pt idx="1400">
                  <c:v>0:28:523</c:v>
                </c:pt>
                <c:pt idx="1401">
                  <c:v>0:28:548</c:v>
                </c:pt>
                <c:pt idx="1402">
                  <c:v>0:28:576</c:v>
                </c:pt>
                <c:pt idx="1403">
                  <c:v>0:28:604</c:v>
                </c:pt>
                <c:pt idx="1404">
                  <c:v>0:28:617</c:v>
                </c:pt>
                <c:pt idx="1405">
                  <c:v>0:28:639</c:v>
                </c:pt>
                <c:pt idx="1406">
                  <c:v>0:28:658</c:v>
                </c:pt>
                <c:pt idx="1407">
                  <c:v>0:28:665</c:v>
                </c:pt>
                <c:pt idx="1408">
                  <c:v>0:28:674</c:v>
                </c:pt>
                <c:pt idx="1409">
                  <c:v>0:28:707</c:v>
                </c:pt>
                <c:pt idx="1410">
                  <c:v>0:28:733</c:v>
                </c:pt>
                <c:pt idx="1411">
                  <c:v>0:28:751</c:v>
                </c:pt>
                <c:pt idx="1412">
                  <c:v>0:28:776</c:v>
                </c:pt>
                <c:pt idx="1413">
                  <c:v>0:28:796</c:v>
                </c:pt>
                <c:pt idx="1414">
                  <c:v>0:28:810</c:v>
                </c:pt>
                <c:pt idx="1415">
                  <c:v>0:28:825</c:v>
                </c:pt>
                <c:pt idx="1416">
                  <c:v>0:28:839</c:v>
                </c:pt>
                <c:pt idx="1417">
                  <c:v>0:28:869</c:v>
                </c:pt>
                <c:pt idx="1418">
                  <c:v>0:28:883</c:v>
                </c:pt>
                <c:pt idx="1419">
                  <c:v>0:28:907</c:v>
                </c:pt>
                <c:pt idx="1420">
                  <c:v>0:28:935</c:v>
                </c:pt>
                <c:pt idx="1421">
                  <c:v>0:28:946</c:v>
                </c:pt>
                <c:pt idx="1422">
                  <c:v>0:28:967</c:v>
                </c:pt>
                <c:pt idx="1423">
                  <c:v>0:28:982</c:v>
                </c:pt>
                <c:pt idx="1424">
                  <c:v>0:29:5</c:v>
                </c:pt>
                <c:pt idx="1425">
                  <c:v>0:29:20</c:v>
                </c:pt>
                <c:pt idx="1426">
                  <c:v>0:29:41</c:v>
                </c:pt>
                <c:pt idx="1427">
                  <c:v>0:29:62</c:v>
                </c:pt>
                <c:pt idx="1428">
                  <c:v>0:29:73</c:v>
                </c:pt>
                <c:pt idx="1429">
                  <c:v>0:29:99</c:v>
                </c:pt>
                <c:pt idx="1430">
                  <c:v>0:29:112</c:v>
                </c:pt>
                <c:pt idx="1431">
                  <c:v>0:29:135</c:v>
                </c:pt>
                <c:pt idx="1432">
                  <c:v>0:29:143</c:v>
                </c:pt>
                <c:pt idx="1433">
                  <c:v>0:29:166</c:v>
                </c:pt>
                <c:pt idx="1434">
                  <c:v>0:29:181</c:v>
                </c:pt>
                <c:pt idx="1435">
                  <c:v>0:29:203</c:v>
                </c:pt>
                <c:pt idx="1436">
                  <c:v>0:29:219</c:v>
                </c:pt>
                <c:pt idx="1437">
                  <c:v>0:29:240</c:v>
                </c:pt>
                <c:pt idx="1438">
                  <c:v>0:29:261</c:v>
                </c:pt>
                <c:pt idx="1439">
                  <c:v>0:29:272</c:v>
                </c:pt>
                <c:pt idx="1440">
                  <c:v>0:29:279</c:v>
                </c:pt>
                <c:pt idx="1441">
                  <c:v>0:29:305</c:v>
                </c:pt>
                <c:pt idx="1442">
                  <c:v>0:29:321</c:v>
                </c:pt>
                <c:pt idx="1443">
                  <c:v>0:29:347</c:v>
                </c:pt>
                <c:pt idx="1444">
                  <c:v>0:29:375</c:v>
                </c:pt>
                <c:pt idx="1445">
                  <c:v>0:29:402</c:v>
                </c:pt>
                <c:pt idx="1446">
                  <c:v>0:29:416</c:v>
                </c:pt>
                <c:pt idx="1447">
                  <c:v>0:29:437</c:v>
                </c:pt>
                <c:pt idx="1448">
                  <c:v>0:29:446</c:v>
                </c:pt>
                <c:pt idx="1449">
                  <c:v>0:29:462</c:v>
                </c:pt>
                <c:pt idx="1450">
                  <c:v>0:29:469</c:v>
                </c:pt>
                <c:pt idx="1451">
                  <c:v>0:29:476</c:v>
                </c:pt>
                <c:pt idx="1452">
                  <c:v>0:29:502</c:v>
                </c:pt>
                <c:pt idx="1453">
                  <c:v>0:29:515</c:v>
                </c:pt>
                <c:pt idx="1454">
                  <c:v>0:29:544</c:v>
                </c:pt>
                <c:pt idx="1455">
                  <c:v>0:29:576</c:v>
                </c:pt>
                <c:pt idx="1456">
                  <c:v>0:29:601</c:v>
                </c:pt>
                <c:pt idx="1457">
                  <c:v>0:29:615</c:v>
                </c:pt>
                <c:pt idx="1458">
                  <c:v>0:29:637</c:v>
                </c:pt>
                <c:pt idx="1459">
                  <c:v>0:29:651</c:v>
                </c:pt>
                <c:pt idx="1460">
                  <c:v>0:29:665</c:v>
                </c:pt>
                <c:pt idx="1461">
                  <c:v>0:29:673</c:v>
                </c:pt>
                <c:pt idx="1462">
                  <c:v>0:29:696</c:v>
                </c:pt>
                <c:pt idx="1463">
                  <c:v>0:29:706</c:v>
                </c:pt>
                <c:pt idx="1464">
                  <c:v>0:29:730</c:v>
                </c:pt>
                <c:pt idx="1465">
                  <c:v>0:29:743</c:v>
                </c:pt>
                <c:pt idx="1466">
                  <c:v>0:29:768</c:v>
                </c:pt>
                <c:pt idx="1467">
                  <c:v>0:29:783</c:v>
                </c:pt>
                <c:pt idx="1468">
                  <c:v>0:29:807</c:v>
                </c:pt>
                <c:pt idx="1469">
                  <c:v>0:29:824</c:v>
                </c:pt>
                <c:pt idx="1470">
                  <c:v>0:29:836</c:v>
                </c:pt>
                <c:pt idx="1471">
                  <c:v>0:29:845</c:v>
                </c:pt>
                <c:pt idx="1472">
                  <c:v>0:29:873</c:v>
                </c:pt>
                <c:pt idx="1473">
                  <c:v>0:29:898</c:v>
                </c:pt>
                <c:pt idx="1474">
                  <c:v>0:29:914</c:v>
                </c:pt>
                <c:pt idx="1475">
                  <c:v>0:29:941</c:v>
                </c:pt>
                <c:pt idx="1476">
                  <c:v>0:29:967</c:v>
                </c:pt>
                <c:pt idx="1477">
                  <c:v>0:29:980</c:v>
                </c:pt>
                <c:pt idx="1478">
                  <c:v>0:30:8</c:v>
                </c:pt>
                <c:pt idx="1479">
                  <c:v>0:30:30</c:v>
                </c:pt>
                <c:pt idx="1480">
                  <c:v>0:30:42</c:v>
                </c:pt>
                <c:pt idx="1481">
                  <c:v>0:30:74</c:v>
                </c:pt>
                <c:pt idx="1482">
                  <c:v>0:30:105</c:v>
                </c:pt>
                <c:pt idx="1483">
                  <c:v>0:30:120</c:v>
                </c:pt>
                <c:pt idx="1484">
                  <c:v>0:30:150</c:v>
                </c:pt>
                <c:pt idx="1485">
                  <c:v>0:30:183</c:v>
                </c:pt>
                <c:pt idx="1486">
                  <c:v>0:30:210</c:v>
                </c:pt>
                <c:pt idx="1487">
                  <c:v>0:30:233</c:v>
                </c:pt>
                <c:pt idx="1488">
                  <c:v>0:30:246</c:v>
                </c:pt>
                <c:pt idx="1489">
                  <c:v>0:30:279</c:v>
                </c:pt>
                <c:pt idx="1490">
                  <c:v>0:30:313</c:v>
                </c:pt>
                <c:pt idx="1491">
                  <c:v>0:30:345</c:v>
                </c:pt>
                <c:pt idx="1492">
                  <c:v>0:30:378</c:v>
                </c:pt>
                <c:pt idx="1493">
                  <c:v>0:30:402</c:v>
                </c:pt>
                <c:pt idx="1494">
                  <c:v>0:30:415</c:v>
                </c:pt>
                <c:pt idx="1495">
                  <c:v>0:30:433</c:v>
                </c:pt>
                <c:pt idx="1496">
                  <c:v>0:30:443</c:v>
                </c:pt>
                <c:pt idx="1497">
                  <c:v>0:30:472</c:v>
                </c:pt>
                <c:pt idx="1498">
                  <c:v>0:30:486</c:v>
                </c:pt>
                <c:pt idx="1499">
                  <c:v>0:30:508</c:v>
                </c:pt>
                <c:pt idx="1500">
                  <c:v>0:30:535</c:v>
                </c:pt>
                <c:pt idx="1501">
                  <c:v>0:30:552</c:v>
                </c:pt>
                <c:pt idx="1502">
                  <c:v>0:30:574</c:v>
                </c:pt>
                <c:pt idx="1503">
                  <c:v>0:30:598</c:v>
                </c:pt>
                <c:pt idx="1504">
                  <c:v>0:30:608</c:v>
                </c:pt>
                <c:pt idx="1505">
                  <c:v>0:30:636</c:v>
                </c:pt>
                <c:pt idx="1506">
                  <c:v>0:30:651</c:v>
                </c:pt>
                <c:pt idx="1507">
                  <c:v>0:30:677</c:v>
                </c:pt>
                <c:pt idx="1508">
                  <c:v>0:30:704</c:v>
                </c:pt>
                <c:pt idx="1509">
                  <c:v>0:30:716</c:v>
                </c:pt>
                <c:pt idx="1510">
                  <c:v>0:30:741</c:v>
                </c:pt>
                <c:pt idx="1511">
                  <c:v>0:30:767</c:v>
                </c:pt>
                <c:pt idx="1512">
                  <c:v>0:30:780</c:v>
                </c:pt>
                <c:pt idx="1513">
                  <c:v>0:30:805</c:v>
                </c:pt>
                <c:pt idx="1514">
                  <c:v>0:30:820</c:v>
                </c:pt>
                <c:pt idx="1515">
                  <c:v>0:30:842</c:v>
                </c:pt>
                <c:pt idx="1516">
                  <c:v>0:30:861</c:v>
                </c:pt>
                <c:pt idx="1517">
                  <c:v>0:30:872</c:v>
                </c:pt>
                <c:pt idx="1518">
                  <c:v>0:30:880</c:v>
                </c:pt>
                <c:pt idx="1519">
                  <c:v>0:30:910</c:v>
                </c:pt>
                <c:pt idx="1520">
                  <c:v>0:30:938</c:v>
                </c:pt>
                <c:pt idx="1521">
                  <c:v>0:30:953</c:v>
                </c:pt>
                <c:pt idx="1522">
                  <c:v>0:30:975</c:v>
                </c:pt>
                <c:pt idx="1523">
                  <c:v>0:30:995</c:v>
                </c:pt>
                <c:pt idx="1524">
                  <c:v>0:31:5</c:v>
                </c:pt>
                <c:pt idx="1525">
                  <c:v>0:31:13</c:v>
                </c:pt>
                <c:pt idx="1526">
                  <c:v>0:31:43</c:v>
                </c:pt>
                <c:pt idx="1527">
                  <c:v>0:31:73</c:v>
                </c:pt>
                <c:pt idx="1528">
                  <c:v>0:31:97</c:v>
                </c:pt>
                <c:pt idx="1529">
                  <c:v>0:31:111</c:v>
                </c:pt>
                <c:pt idx="1530">
                  <c:v>0:31:134</c:v>
                </c:pt>
                <c:pt idx="1531">
                  <c:v>0:31:152</c:v>
                </c:pt>
                <c:pt idx="1532">
                  <c:v>0:31:178</c:v>
                </c:pt>
                <c:pt idx="1533">
                  <c:v>0:31:208</c:v>
                </c:pt>
                <c:pt idx="1534">
                  <c:v>0:31:229</c:v>
                </c:pt>
              </c:strCache>
            </c:strRef>
          </c:cat>
          <c:val>
            <c:numRef>
              <c:f>Marker4!$I$3:$I$1537</c:f>
              <c:numCache>
                <c:formatCode>General</c:formatCode>
                <c:ptCount val="15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5083.55</c:v>
                </c:pt>
                <c:pt idx="476">
                  <c:v>5287.97</c:v>
                </c:pt>
                <c:pt idx="477">
                  <c:v>5287.97</c:v>
                </c:pt>
                <c:pt idx="478">
                  <c:v>5287.97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265192"/>
        <c:axId val="279262056"/>
      </c:lineChart>
      <c:catAx>
        <c:axId val="279258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Zeit [m:s:ms]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9260880"/>
        <c:crosses val="autoZero"/>
        <c:auto val="1"/>
        <c:lblAlgn val="ctr"/>
        <c:lblOffset val="100"/>
        <c:tickLblSkip val="50"/>
        <c:tickMarkSkip val="50"/>
        <c:noMultiLvlLbl val="0"/>
      </c:catAx>
      <c:valAx>
        <c:axId val="2792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/>
                </a:r>
                <a:br>
                  <a:rPr lang="de-DE"/>
                </a:br>
                <a:r>
                  <a:rPr lang="de-DE"/>
                  <a:t>Abstand [cm]</a:t>
                </a:r>
              </a:p>
            </c:rich>
          </c:tx>
          <c:layout>
            <c:manualLayout>
              <c:xMode val="edge"/>
              <c:yMode val="edge"/>
              <c:x val="1.3709063214013708E-2"/>
              <c:y val="0.29715603466621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9258920"/>
        <c:crosses val="autoZero"/>
        <c:crossBetween val="between"/>
      </c:valAx>
      <c:valAx>
        <c:axId val="27926205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9265192"/>
        <c:crosses val="max"/>
        <c:crossBetween val="between"/>
      </c:valAx>
      <c:catAx>
        <c:axId val="279265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7926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CameraData!$D$3:$D$1537</c:f>
              <c:numCache>
                <c:formatCode>General</c:formatCode>
                <c:ptCount val="1535"/>
                <c:pt idx="0">
                  <c:v>-21.373799999999999</c:v>
                </c:pt>
                <c:pt idx="1">
                  <c:v>-21.1953</c:v>
                </c:pt>
                <c:pt idx="2">
                  <c:v>-20.973299999999998</c:v>
                </c:pt>
                <c:pt idx="3">
                  <c:v>-20.4695</c:v>
                </c:pt>
                <c:pt idx="4">
                  <c:v>-20.4695</c:v>
                </c:pt>
                <c:pt idx="5">
                  <c:v>-20.4695</c:v>
                </c:pt>
                <c:pt idx="6">
                  <c:v>-21.365100000000002</c:v>
                </c:pt>
                <c:pt idx="7">
                  <c:v>-21.365100000000002</c:v>
                </c:pt>
                <c:pt idx="8">
                  <c:v>-21.247</c:v>
                </c:pt>
                <c:pt idx="9">
                  <c:v>-21.247</c:v>
                </c:pt>
                <c:pt idx="10">
                  <c:v>-21.310700000000001</c:v>
                </c:pt>
                <c:pt idx="11">
                  <c:v>-21.310700000000001</c:v>
                </c:pt>
                <c:pt idx="12">
                  <c:v>-21.075800000000001</c:v>
                </c:pt>
                <c:pt idx="13">
                  <c:v>-21.075800000000001</c:v>
                </c:pt>
                <c:pt idx="14">
                  <c:v>-21.075800000000001</c:v>
                </c:pt>
                <c:pt idx="15">
                  <c:v>-21.075800000000001</c:v>
                </c:pt>
                <c:pt idx="16">
                  <c:v>-21.182700000000001</c:v>
                </c:pt>
                <c:pt idx="17">
                  <c:v>-20.930099999999999</c:v>
                </c:pt>
                <c:pt idx="18">
                  <c:v>-20.930099999999999</c:v>
                </c:pt>
                <c:pt idx="19">
                  <c:v>-21.453399999999998</c:v>
                </c:pt>
                <c:pt idx="20">
                  <c:v>-21.706099999999999</c:v>
                </c:pt>
                <c:pt idx="21">
                  <c:v>-21.706099999999999</c:v>
                </c:pt>
                <c:pt idx="22">
                  <c:v>-21.2654</c:v>
                </c:pt>
                <c:pt idx="23">
                  <c:v>-21.2654</c:v>
                </c:pt>
                <c:pt idx="24">
                  <c:v>-21.2654</c:v>
                </c:pt>
                <c:pt idx="25">
                  <c:v>-21.2654</c:v>
                </c:pt>
                <c:pt idx="26">
                  <c:v>-19.956700000000001</c:v>
                </c:pt>
                <c:pt idx="27">
                  <c:v>-19.956700000000001</c:v>
                </c:pt>
                <c:pt idx="28">
                  <c:v>-18.914100000000001</c:v>
                </c:pt>
                <c:pt idx="29">
                  <c:v>-18.914100000000001</c:v>
                </c:pt>
                <c:pt idx="30">
                  <c:v>-20.260400000000001</c:v>
                </c:pt>
                <c:pt idx="31">
                  <c:v>-20.260400000000001</c:v>
                </c:pt>
                <c:pt idx="32">
                  <c:v>-20.493500000000001</c:v>
                </c:pt>
                <c:pt idx="33">
                  <c:v>-20.493500000000001</c:v>
                </c:pt>
                <c:pt idx="34">
                  <c:v>-20.47</c:v>
                </c:pt>
                <c:pt idx="35">
                  <c:v>-20.47</c:v>
                </c:pt>
                <c:pt idx="36">
                  <c:v>-20.47</c:v>
                </c:pt>
                <c:pt idx="37">
                  <c:v>-20.47</c:v>
                </c:pt>
                <c:pt idx="38">
                  <c:v>-20.47</c:v>
                </c:pt>
                <c:pt idx="39">
                  <c:v>-20.47</c:v>
                </c:pt>
                <c:pt idx="40">
                  <c:v>-21.1859</c:v>
                </c:pt>
                <c:pt idx="41">
                  <c:v>-21.1859</c:v>
                </c:pt>
                <c:pt idx="42">
                  <c:v>-21.427600000000002</c:v>
                </c:pt>
                <c:pt idx="43">
                  <c:v>-21.267199999999999</c:v>
                </c:pt>
                <c:pt idx="44">
                  <c:v>-21.267199999999999</c:v>
                </c:pt>
                <c:pt idx="45">
                  <c:v>-21.1464</c:v>
                </c:pt>
                <c:pt idx="46">
                  <c:v>-21.1464</c:v>
                </c:pt>
                <c:pt idx="47">
                  <c:v>-21.233499999999999</c:v>
                </c:pt>
                <c:pt idx="48">
                  <c:v>-21.233499999999999</c:v>
                </c:pt>
                <c:pt idx="49">
                  <c:v>-21.233499999999999</c:v>
                </c:pt>
                <c:pt idx="50">
                  <c:v>-21.233499999999999</c:v>
                </c:pt>
                <c:pt idx="51">
                  <c:v>-21.1099</c:v>
                </c:pt>
                <c:pt idx="52">
                  <c:v>-21.1099</c:v>
                </c:pt>
                <c:pt idx="53">
                  <c:v>-21.435099999999998</c:v>
                </c:pt>
                <c:pt idx="54">
                  <c:v>-21.230699999999999</c:v>
                </c:pt>
                <c:pt idx="55">
                  <c:v>-21.579899999999999</c:v>
                </c:pt>
                <c:pt idx="56">
                  <c:v>-21.579899999999999</c:v>
                </c:pt>
                <c:pt idx="57">
                  <c:v>-21.449100000000001</c:v>
                </c:pt>
                <c:pt idx="58">
                  <c:v>-21.449100000000001</c:v>
                </c:pt>
                <c:pt idx="59">
                  <c:v>-20.819099999999999</c:v>
                </c:pt>
                <c:pt idx="60">
                  <c:v>-20.819099999999999</c:v>
                </c:pt>
                <c:pt idx="61">
                  <c:v>-20.819099999999999</c:v>
                </c:pt>
                <c:pt idx="62">
                  <c:v>-20.819099999999999</c:v>
                </c:pt>
                <c:pt idx="63">
                  <c:v>-20.2255</c:v>
                </c:pt>
                <c:pt idx="64">
                  <c:v>-20.2255</c:v>
                </c:pt>
                <c:pt idx="65">
                  <c:v>-21.2014</c:v>
                </c:pt>
                <c:pt idx="66">
                  <c:v>-21.2623</c:v>
                </c:pt>
                <c:pt idx="67">
                  <c:v>-21.1097</c:v>
                </c:pt>
                <c:pt idx="68">
                  <c:v>-21.1097</c:v>
                </c:pt>
                <c:pt idx="69">
                  <c:v>-21.231000000000002</c:v>
                </c:pt>
                <c:pt idx="70">
                  <c:v>-21.231000000000002</c:v>
                </c:pt>
                <c:pt idx="71">
                  <c:v>-21.231000000000002</c:v>
                </c:pt>
                <c:pt idx="72">
                  <c:v>-21.231000000000002</c:v>
                </c:pt>
                <c:pt idx="73">
                  <c:v>-21.1374</c:v>
                </c:pt>
                <c:pt idx="74">
                  <c:v>-21.1374</c:v>
                </c:pt>
                <c:pt idx="75">
                  <c:v>-21.002400000000002</c:v>
                </c:pt>
                <c:pt idx="76">
                  <c:v>-21.002400000000002</c:v>
                </c:pt>
                <c:pt idx="77">
                  <c:v>-21</c:v>
                </c:pt>
                <c:pt idx="78">
                  <c:v>-20.995899999999999</c:v>
                </c:pt>
                <c:pt idx="79">
                  <c:v>-20.995899999999999</c:v>
                </c:pt>
                <c:pt idx="80">
                  <c:v>-20.953800000000001</c:v>
                </c:pt>
                <c:pt idx="81">
                  <c:v>-20.953800000000001</c:v>
                </c:pt>
                <c:pt idx="82">
                  <c:v>-20.953800000000001</c:v>
                </c:pt>
                <c:pt idx="83">
                  <c:v>-20.953800000000001</c:v>
                </c:pt>
                <c:pt idx="84">
                  <c:v>-21.2852</c:v>
                </c:pt>
                <c:pt idx="85">
                  <c:v>-21.2852</c:v>
                </c:pt>
                <c:pt idx="86">
                  <c:v>-20.852399999999999</c:v>
                </c:pt>
                <c:pt idx="87">
                  <c:v>-21.0183</c:v>
                </c:pt>
                <c:pt idx="88">
                  <c:v>-21.0183</c:v>
                </c:pt>
                <c:pt idx="89">
                  <c:v>-21.046099999999999</c:v>
                </c:pt>
                <c:pt idx="90">
                  <c:v>-21.046099999999999</c:v>
                </c:pt>
                <c:pt idx="91">
                  <c:v>-21.398599999999998</c:v>
                </c:pt>
                <c:pt idx="92">
                  <c:v>-21.398599999999998</c:v>
                </c:pt>
                <c:pt idx="93">
                  <c:v>-21.398599999999998</c:v>
                </c:pt>
                <c:pt idx="94">
                  <c:v>-21.486599999999999</c:v>
                </c:pt>
                <c:pt idx="95">
                  <c:v>-21.486599999999999</c:v>
                </c:pt>
                <c:pt idx="96">
                  <c:v>-21.467199999999998</c:v>
                </c:pt>
                <c:pt idx="97">
                  <c:v>-21.306999999999999</c:v>
                </c:pt>
                <c:pt idx="98">
                  <c:v>-21.306999999999999</c:v>
                </c:pt>
                <c:pt idx="99">
                  <c:v>-20.974699999999999</c:v>
                </c:pt>
                <c:pt idx="100">
                  <c:v>-21.523199999999999</c:v>
                </c:pt>
                <c:pt idx="101">
                  <c:v>-21.523199999999999</c:v>
                </c:pt>
                <c:pt idx="102">
                  <c:v>-21.523199999999999</c:v>
                </c:pt>
                <c:pt idx="103">
                  <c:v>-21.808299999999999</c:v>
                </c:pt>
                <c:pt idx="104">
                  <c:v>-21.808299999999999</c:v>
                </c:pt>
                <c:pt idx="105">
                  <c:v>-22.291499999999999</c:v>
                </c:pt>
                <c:pt idx="106">
                  <c:v>-23.361799999999999</c:v>
                </c:pt>
                <c:pt idx="107">
                  <c:v>-23.361799999999999</c:v>
                </c:pt>
                <c:pt idx="108">
                  <c:v>-22.182300000000001</c:v>
                </c:pt>
                <c:pt idx="109">
                  <c:v>-22.182300000000001</c:v>
                </c:pt>
                <c:pt idx="110">
                  <c:v>-21.537199999999999</c:v>
                </c:pt>
                <c:pt idx="111">
                  <c:v>-21.537199999999999</c:v>
                </c:pt>
                <c:pt idx="112">
                  <c:v>-21.537199999999999</c:v>
                </c:pt>
                <c:pt idx="113">
                  <c:v>-21.1922</c:v>
                </c:pt>
                <c:pt idx="114">
                  <c:v>-21.1922</c:v>
                </c:pt>
                <c:pt idx="115">
                  <c:v>-21.3751</c:v>
                </c:pt>
                <c:pt idx="116">
                  <c:v>-22.504300000000001</c:v>
                </c:pt>
                <c:pt idx="117">
                  <c:v>-22.504300000000001</c:v>
                </c:pt>
                <c:pt idx="118">
                  <c:v>-24.575299999999999</c:v>
                </c:pt>
                <c:pt idx="119">
                  <c:v>-24.575299999999999</c:v>
                </c:pt>
                <c:pt idx="120">
                  <c:v>-24.575299999999999</c:v>
                </c:pt>
                <c:pt idx="121">
                  <c:v>-24.379200000000001</c:v>
                </c:pt>
                <c:pt idx="122">
                  <c:v>-24.379200000000001</c:v>
                </c:pt>
                <c:pt idx="123">
                  <c:v>-22.529800000000002</c:v>
                </c:pt>
                <c:pt idx="124">
                  <c:v>-22.128399999999999</c:v>
                </c:pt>
                <c:pt idx="125">
                  <c:v>-22.128399999999999</c:v>
                </c:pt>
                <c:pt idx="126">
                  <c:v>-21.706299999999999</c:v>
                </c:pt>
                <c:pt idx="127">
                  <c:v>-22.228200000000001</c:v>
                </c:pt>
                <c:pt idx="128">
                  <c:v>-22.228200000000001</c:v>
                </c:pt>
                <c:pt idx="129">
                  <c:v>-21.263100000000001</c:v>
                </c:pt>
                <c:pt idx="130">
                  <c:v>-21.263100000000001</c:v>
                </c:pt>
                <c:pt idx="131">
                  <c:v>-21.263100000000001</c:v>
                </c:pt>
                <c:pt idx="132">
                  <c:v>-20.982399999999998</c:v>
                </c:pt>
                <c:pt idx="133">
                  <c:v>-19.819400000000002</c:v>
                </c:pt>
                <c:pt idx="134">
                  <c:v>-19.536899999999999</c:v>
                </c:pt>
                <c:pt idx="135">
                  <c:v>-19.536899999999999</c:v>
                </c:pt>
                <c:pt idx="136">
                  <c:v>-19.895600000000002</c:v>
                </c:pt>
                <c:pt idx="137">
                  <c:v>-19.037500000000001</c:v>
                </c:pt>
                <c:pt idx="138">
                  <c:v>-19.037500000000001</c:v>
                </c:pt>
                <c:pt idx="139">
                  <c:v>-19.037500000000001</c:v>
                </c:pt>
                <c:pt idx="140">
                  <c:v>-18.731000000000002</c:v>
                </c:pt>
                <c:pt idx="141">
                  <c:v>-19.5778</c:v>
                </c:pt>
                <c:pt idx="142">
                  <c:v>-19.3935</c:v>
                </c:pt>
                <c:pt idx="143">
                  <c:v>-19.3935</c:v>
                </c:pt>
                <c:pt idx="144">
                  <c:v>-18.208500000000001</c:v>
                </c:pt>
                <c:pt idx="145">
                  <c:v>-18.208500000000001</c:v>
                </c:pt>
                <c:pt idx="146">
                  <c:v>-18.208500000000001</c:v>
                </c:pt>
                <c:pt idx="147">
                  <c:v>-18.208500000000001</c:v>
                </c:pt>
                <c:pt idx="148">
                  <c:v>-19.007400000000001</c:v>
                </c:pt>
                <c:pt idx="149">
                  <c:v>-19.007400000000001</c:v>
                </c:pt>
                <c:pt idx="150">
                  <c:v>-19.904299999999999</c:v>
                </c:pt>
                <c:pt idx="151">
                  <c:v>-19.904299999999999</c:v>
                </c:pt>
                <c:pt idx="152">
                  <c:v>-20.5197</c:v>
                </c:pt>
                <c:pt idx="153">
                  <c:v>-21.12</c:v>
                </c:pt>
                <c:pt idx="154">
                  <c:v>-21.12</c:v>
                </c:pt>
                <c:pt idx="155">
                  <c:v>-20.640499999999999</c:v>
                </c:pt>
                <c:pt idx="156">
                  <c:v>-20.640499999999999</c:v>
                </c:pt>
                <c:pt idx="157">
                  <c:v>-20.640499999999999</c:v>
                </c:pt>
                <c:pt idx="158">
                  <c:v>-20.640499999999999</c:v>
                </c:pt>
                <c:pt idx="159">
                  <c:v>-20.640499999999999</c:v>
                </c:pt>
                <c:pt idx="160">
                  <c:v>-21.289000000000001</c:v>
                </c:pt>
                <c:pt idx="161">
                  <c:v>-21.289000000000001</c:v>
                </c:pt>
                <c:pt idx="162">
                  <c:v>-22.748100000000001</c:v>
                </c:pt>
                <c:pt idx="163">
                  <c:v>-25.291499999999999</c:v>
                </c:pt>
                <c:pt idx="164">
                  <c:v>-25.291499999999999</c:v>
                </c:pt>
                <c:pt idx="165">
                  <c:v>-24.659300000000002</c:v>
                </c:pt>
                <c:pt idx="166">
                  <c:v>-20.524899999999999</c:v>
                </c:pt>
                <c:pt idx="167">
                  <c:v>-22.0855</c:v>
                </c:pt>
                <c:pt idx="168">
                  <c:v>-22.027699999999999</c:v>
                </c:pt>
                <c:pt idx="169">
                  <c:v>-22.462199999999999</c:v>
                </c:pt>
                <c:pt idx="170">
                  <c:v>-23.926100000000002</c:v>
                </c:pt>
                <c:pt idx="171">
                  <c:v>-22.835000000000001</c:v>
                </c:pt>
                <c:pt idx="172">
                  <c:v>-23.865300000000001</c:v>
                </c:pt>
                <c:pt idx="173">
                  <c:v>-24.991299999999999</c:v>
                </c:pt>
                <c:pt idx="174">
                  <c:v>-24.991299999999999</c:v>
                </c:pt>
                <c:pt idx="175">
                  <c:v>-24.302399999999999</c:v>
                </c:pt>
                <c:pt idx="176">
                  <c:v>-24.5152</c:v>
                </c:pt>
                <c:pt idx="177">
                  <c:v>-24.8827</c:v>
                </c:pt>
                <c:pt idx="178">
                  <c:v>-25.101299999999998</c:v>
                </c:pt>
                <c:pt idx="179">
                  <c:v>-24.532699999999998</c:v>
                </c:pt>
                <c:pt idx="180">
                  <c:v>-24.178100000000001</c:v>
                </c:pt>
                <c:pt idx="181">
                  <c:v>-22.748200000000001</c:v>
                </c:pt>
                <c:pt idx="182">
                  <c:v>-23.410499999999999</c:v>
                </c:pt>
                <c:pt idx="183">
                  <c:v>-22.506499999999999</c:v>
                </c:pt>
                <c:pt idx="184">
                  <c:v>-21.720800000000001</c:v>
                </c:pt>
                <c:pt idx="185">
                  <c:v>-21.372900000000001</c:v>
                </c:pt>
                <c:pt idx="186">
                  <c:v>-21.7822</c:v>
                </c:pt>
                <c:pt idx="187">
                  <c:v>-21.050899999999999</c:v>
                </c:pt>
                <c:pt idx="188">
                  <c:v>-20.857800000000001</c:v>
                </c:pt>
                <c:pt idx="189">
                  <c:v>-20.243500000000001</c:v>
                </c:pt>
                <c:pt idx="190">
                  <c:v>-21.4651</c:v>
                </c:pt>
                <c:pt idx="191">
                  <c:v>-22.807500000000001</c:v>
                </c:pt>
                <c:pt idx="192">
                  <c:v>-22.697800000000001</c:v>
                </c:pt>
                <c:pt idx="193">
                  <c:v>-22.586300000000001</c:v>
                </c:pt>
                <c:pt idx="194">
                  <c:v>-21.510200000000001</c:v>
                </c:pt>
                <c:pt idx="195">
                  <c:v>-21.510200000000001</c:v>
                </c:pt>
                <c:pt idx="196">
                  <c:v>-22.353999999999999</c:v>
                </c:pt>
                <c:pt idx="197">
                  <c:v>-22.353999999999999</c:v>
                </c:pt>
                <c:pt idx="198">
                  <c:v>-22.350899999999999</c:v>
                </c:pt>
                <c:pt idx="199">
                  <c:v>-21.7531</c:v>
                </c:pt>
                <c:pt idx="200">
                  <c:v>-21.7531</c:v>
                </c:pt>
                <c:pt idx="201">
                  <c:v>-22.6111</c:v>
                </c:pt>
                <c:pt idx="202">
                  <c:v>-21.6265</c:v>
                </c:pt>
                <c:pt idx="203">
                  <c:v>-21.6265</c:v>
                </c:pt>
                <c:pt idx="204">
                  <c:v>-20.6294</c:v>
                </c:pt>
                <c:pt idx="205">
                  <c:v>-20.6294</c:v>
                </c:pt>
                <c:pt idx="206">
                  <c:v>-20.962499999999999</c:v>
                </c:pt>
                <c:pt idx="207">
                  <c:v>-20.962499999999999</c:v>
                </c:pt>
                <c:pt idx="208">
                  <c:v>-21.159099999999999</c:v>
                </c:pt>
                <c:pt idx="209">
                  <c:v>-21.159099999999999</c:v>
                </c:pt>
                <c:pt idx="210">
                  <c:v>-21.006799999999998</c:v>
                </c:pt>
                <c:pt idx="211">
                  <c:v>-21.006799999999998</c:v>
                </c:pt>
                <c:pt idx="212">
                  <c:v>-21.8569</c:v>
                </c:pt>
                <c:pt idx="213">
                  <c:v>-21.8569</c:v>
                </c:pt>
                <c:pt idx="214">
                  <c:v>-21.676200000000001</c:v>
                </c:pt>
                <c:pt idx="215">
                  <c:v>-21.676200000000001</c:v>
                </c:pt>
                <c:pt idx="216">
                  <c:v>-21.470800000000001</c:v>
                </c:pt>
                <c:pt idx="217">
                  <c:v>-21.470800000000001</c:v>
                </c:pt>
                <c:pt idx="218">
                  <c:v>-20.843399999999999</c:v>
                </c:pt>
                <c:pt idx="219">
                  <c:v>-20.843399999999999</c:v>
                </c:pt>
                <c:pt idx="220">
                  <c:v>-20.843399999999999</c:v>
                </c:pt>
                <c:pt idx="221">
                  <c:v>-20.843399999999999</c:v>
                </c:pt>
                <c:pt idx="222">
                  <c:v>-20.843399999999999</c:v>
                </c:pt>
                <c:pt idx="223">
                  <c:v>-21.895499999999998</c:v>
                </c:pt>
                <c:pt idx="224">
                  <c:v>-22.135400000000001</c:v>
                </c:pt>
                <c:pt idx="225">
                  <c:v>-22.135400000000001</c:v>
                </c:pt>
                <c:pt idx="226">
                  <c:v>-21.587499999999999</c:v>
                </c:pt>
                <c:pt idx="227">
                  <c:v>-21.877199999999998</c:v>
                </c:pt>
                <c:pt idx="228">
                  <c:v>-21.877199999999998</c:v>
                </c:pt>
                <c:pt idx="229">
                  <c:v>-21.877199999999998</c:v>
                </c:pt>
                <c:pt idx="230">
                  <c:v>-21.4938</c:v>
                </c:pt>
                <c:pt idx="231">
                  <c:v>-21.4938</c:v>
                </c:pt>
                <c:pt idx="232">
                  <c:v>-21.898299999999999</c:v>
                </c:pt>
                <c:pt idx="233">
                  <c:v>-21.898299999999999</c:v>
                </c:pt>
                <c:pt idx="234">
                  <c:v>-21.447700000000001</c:v>
                </c:pt>
                <c:pt idx="235">
                  <c:v>-21.8184</c:v>
                </c:pt>
                <c:pt idx="236">
                  <c:v>-21.8184</c:v>
                </c:pt>
                <c:pt idx="237">
                  <c:v>-21.732700000000001</c:v>
                </c:pt>
                <c:pt idx="238">
                  <c:v>-21.732700000000001</c:v>
                </c:pt>
                <c:pt idx="239">
                  <c:v>-21.732700000000001</c:v>
                </c:pt>
                <c:pt idx="240">
                  <c:v>-21.732700000000001</c:v>
                </c:pt>
                <c:pt idx="241">
                  <c:v>-21.7973</c:v>
                </c:pt>
                <c:pt idx="242">
                  <c:v>-21.7973</c:v>
                </c:pt>
                <c:pt idx="243">
                  <c:v>-22.114599999999999</c:v>
                </c:pt>
                <c:pt idx="244">
                  <c:v>-21.417999999999999</c:v>
                </c:pt>
                <c:pt idx="245">
                  <c:v>-21.417999999999999</c:v>
                </c:pt>
                <c:pt idx="246">
                  <c:v>-21.879899999999999</c:v>
                </c:pt>
                <c:pt idx="247">
                  <c:v>-21.4863</c:v>
                </c:pt>
                <c:pt idx="248">
                  <c:v>-21.4863</c:v>
                </c:pt>
                <c:pt idx="249">
                  <c:v>-21.028700000000001</c:v>
                </c:pt>
                <c:pt idx="250">
                  <c:v>-21.028700000000001</c:v>
                </c:pt>
                <c:pt idx="251">
                  <c:v>-21.028700000000001</c:v>
                </c:pt>
                <c:pt idx="252">
                  <c:v>-21.028700000000001</c:v>
                </c:pt>
                <c:pt idx="253">
                  <c:v>-21.028700000000001</c:v>
                </c:pt>
                <c:pt idx="254">
                  <c:v>-21.314800000000002</c:v>
                </c:pt>
                <c:pt idx="255">
                  <c:v>-21.314800000000002</c:v>
                </c:pt>
                <c:pt idx="256">
                  <c:v>-21.264099999999999</c:v>
                </c:pt>
                <c:pt idx="257">
                  <c:v>-22.034500000000001</c:v>
                </c:pt>
                <c:pt idx="258">
                  <c:v>-22.034500000000001</c:v>
                </c:pt>
                <c:pt idx="259">
                  <c:v>-22.407699999999998</c:v>
                </c:pt>
                <c:pt idx="260">
                  <c:v>-22.407699999999998</c:v>
                </c:pt>
                <c:pt idx="261">
                  <c:v>-22.407699999999998</c:v>
                </c:pt>
                <c:pt idx="262">
                  <c:v>-22.407699999999998</c:v>
                </c:pt>
                <c:pt idx="263">
                  <c:v>-22.2971</c:v>
                </c:pt>
                <c:pt idx="264">
                  <c:v>-21.700800000000001</c:v>
                </c:pt>
                <c:pt idx="265">
                  <c:v>-21.8627</c:v>
                </c:pt>
                <c:pt idx="266">
                  <c:v>-21.8627</c:v>
                </c:pt>
                <c:pt idx="267">
                  <c:v>-21.910799999999998</c:v>
                </c:pt>
                <c:pt idx="268">
                  <c:v>-21.910799999999998</c:v>
                </c:pt>
                <c:pt idx="269">
                  <c:v>-21.842099999999999</c:v>
                </c:pt>
                <c:pt idx="270">
                  <c:v>-21.842099999999999</c:v>
                </c:pt>
                <c:pt idx="271">
                  <c:v>-21.842099999999999</c:v>
                </c:pt>
                <c:pt idx="272">
                  <c:v>-21.842099999999999</c:v>
                </c:pt>
                <c:pt idx="273">
                  <c:v>-21.837299999999999</c:v>
                </c:pt>
                <c:pt idx="274">
                  <c:v>-21.837299999999999</c:v>
                </c:pt>
                <c:pt idx="275">
                  <c:v>-22.276299999999999</c:v>
                </c:pt>
                <c:pt idx="276">
                  <c:v>-21.8553</c:v>
                </c:pt>
                <c:pt idx="277">
                  <c:v>-21.8553</c:v>
                </c:pt>
                <c:pt idx="278">
                  <c:v>-22.3903</c:v>
                </c:pt>
                <c:pt idx="279">
                  <c:v>-22.3903</c:v>
                </c:pt>
                <c:pt idx="280">
                  <c:v>-22.816199999999998</c:v>
                </c:pt>
                <c:pt idx="281">
                  <c:v>-22.816199999999998</c:v>
                </c:pt>
                <c:pt idx="282">
                  <c:v>-22.816199999999998</c:v>
                </c:pt>
                <c:pt idx="283">
                  <c:v>-22.8704</c:v>
                </c:pt>
                <c:pt idx="284">
                  <c:v>-22.8704</c:v>
                </c:pt>
                <c:pt idx="285">
                  <c:v>-22.529199999999999</c:v>
                </c:pt>
                <c:pt idx="286">
                  <c:v>-22.529199999999999</c:v>
                </c:pt>
                <c:pt idx="287">
                  <c:v>-21.409199999999998</c:v>
                </c:pt>
                <c:pt idx="288">
                  <c:v>-22.254999999999999</c:v>
                </c:pt>
                <c:pt idx="289">
                  <c:v>-22.254999999999999</c:v>
                </c:pt>
                <c:pt idx="290">
                  <c:v>-22.695699999999999</c:v>
                </c:pt>
                <c:pt idx="291">
                  <c:v>-22.695699999999999</c:v>
                </c:pt>
                <c:pt idx="292">
                  <c:v>-22.695699999999999</c:v>
                </c:pt>
                <c:pt idx="293">
                  <c:v>-22.695699999999999</c:v>
                </c:pt>
                <c:pt idx="294">
                  <c:v>-22.695699999999999</c:v>
                </c:pt>
                <c:pt idx="295">
                  <c:v>-22.8369</c:v>
                </c:pt>
                <c:pt idx="296">
                  <c:v>-22.8369</c:v>
                </c:pt>
                <c:pt idx="297">
                  <c:v>-22.649100000000001</c:v>
                </c:pt>
                <c:pt idx="298">
                  <c:v>-22.338899999999999</c:v>
                </c:pt>
                <c:pt idx="299">
                  <c:v>-22.338899999999999</c:v>
                </c:pt>
                <c:pt idx="300">
                  <c:v>-22.524000000000001</c:v>
                </c:pt>
                <c:pt idx="301">
                  <c:v>-22.524000000000001</c:v>
                </c:pt>
                <c:pt idx="302">
                  <c:v>-22.965499999999999</c:v>
                </c:pt>
                <c:pt idx="303">
                  <c:v>-22.965499999999999</c:v>
                </c:pt>
                <c:pt idx="304">
                  <c:v>-22.965499999999999</c:v>
                </c:pt>
                <c:pt idx="305">
                  <c:v>-22.5608</c:v>
                </c:pt>
                <c:pt idx="306">
                  <c:v>-22.5608</c:v>
                </c:pt>
                <c:pt idx="307">
                  <c:v>-22.219000000000001</c:v>
                </c:pt>
                <c:pt idx="308">
                  <c:v>-21.983799999999999</c:v>
                </c:pt>
                <c:pt idx="309">
                  <c:v>-21.983799999999999</c:v>
                </c:pt>
                <c:pt idx="310">
                  <c:v>-20.938600000000001</c:v>
                </c:pt>
                <c:pt idx="311">
                  <c:v>-20.938600000000001</c:v>
                </c:pt>
                <c:pt idx="312">
                  <c:v>-20.376300000000001</c:v>
                </c:pt>
                <c:pt idx="313">
                  <c:v>-20.376300000000001</c:v>
                </c:pt>
                <c:pt idx="314">
                  <c:v>-20.376300000000001</c:v>
                </c:pt>
                <c:pt idx="315">
                  <c:v>-20.376300000000001</c:v>
                </c:pt>
                <c:pt idx="316">
                  <c:v>-19.059200000000001</c:v>
                </c:pt>
                <c:pt idx="317">
                  <c:v>-19.324300000000001</c:v>
                </c:pt>
                <c:pt idx="318">
                  <c:v>-19.324300000000001</c:v>
                </c:pt>
                <c:pt idx="319">
                  <c:v>-20.729900000000001</c:v>
                </c:pt>
                <c:pt idx="320">
                  <c:v>-20.729900000000001</c:v>
                </c:pt>
                <c:pt idx="321">
                  <c:v>-21.756699999999999</c:v>
                </c:pt>
                <c:pt idx="322">
                  <c:v>-21.756699999999999</c:v>
                </c:pt>
                <c:pt idx="323">
                  <c:v>-23.08</c:v>
                </c:pt>
                <c:pt idx="324">
                  <c:v>-23.08</c:v>
                </c:pt>
                <c:pt idx="325">
                  <c:v>-22.857199999999999</c:v>
                </c:pt>
                <c:pt idx="326">
                  <c:v>-22.857199999999999</c:v>
                </c:pt>
                <c:pt idx="327">
                  <c:v>-22.857199999999999</c:v>
                </c:pt>
                <c:pt idx="328">
                  <c:v>-22.857199999999999</c:v>
                </c:pt>
                <c:pt idx="329">
                  <c:v>-26.0944</c:v>
                </c:pt>
                <c:pt idx="330">
                  <c:v>-26.0944</c:v>
                </c:pt>
                <c:pt idx="331">
                  <c:v>-22.226500000000001</c:v>
                </c:pt>
                <c:pt idx="332">
                  <c:v>-21.072900000000001</c:v>
                </c:pt>
                <c:pt idx="333">
                  <c:v>-21.072900000000001</c:v>
                </c:pt>
                <c:pt idx="334">
                  <c:v>-21.060600000000001</c:v>
                </c:pt>
                <c:pt idx="335">
                  <c:v>-21.109000000000002</c:v>
                </c:pt>
                <c:pt idx="336">
                  <c:v>-21.109000000000002</c:v>
                </c:pt>
                <c:pt idx="337">
                  <c:v>-21.109000000000002</c:v>
                </c:pt>
                <c:pt idx="338">
                  <c:v>-21.109000000000002</c:v>
                </c:pt>
                <c:pt idx="339">
                  <c:v>-21.1709</c:v>
                </c:pt>
                <c:pt idx="340">
                  <c:v>-21.1709</c:v>
                </c:pt>
                <c:pt idx="341">
                  <c:v>-19.641300000000001</c:v>
                </c:pt>
                <c:pt idx="342">
                  <c:v>-19.641300000000001</c:v>
                </c:pt>
                <c:pt idx="343">
                  <c:v>-18.525400000000001</c:v>
                </c:pt>
                <c:pt idx="344">
                  <c:v>-18.525400000000001</c:v>
                </c:pt>
                <c:pt idx="345">
                  <c:v>-17.976099999999999</c:v>
                </c:pt>
                <c:pt idx="346">
                  <c:v>-17.976099999999999</c:v>
                </c:pt>
                <c:pt idx="347">
                  <c:v>-17.976099999999999</c:v>
                </c:pt>
                <c:pt idx="348">
                  <c:v>-17.976099999999999</c:v>
                </c:pt>
                <c:pt idx="349">
                  <c:v>-15.9064</c:v>
                </c:pt>
                <c:pt idx="350">
                  <c:v>-15.9064</c:v>
                </c:pt>
                <c:pt idx="351">
                  <c:v>-19.540400000000002</c:v>
                </c:pt>
                <c:pt idx="352">
                  <c:v>-15.9064</c:v>
                </c:pt>
                <c:pt idx="353">
                  <c:v>-19.540400000000002</c:v>
                </c:pt>
                <c:pt idx="354">
                  <c:v>-15.9064</c:v>
                </c:pt>
                <c:pt idx="355">
                  <c:v>-15.9064</c:v>
                </c:pt>
                <c:pt idx="356">
                  <c:v>-19.540400000000002</c:v>
                </c:pt>
                <c:pt idx="357">
                  <c:v>-19.540400000000002</c:v>
                </c:pt>
                <c:pt idx="358">
                  <c:v>-15.9064</c:v>
                </c:pt>
                <c:pt idx="359">
                  <c:v>-15.9064</c:v>
                </c:pt>
                <c:pt idx="360">
                  <c:v>-19.540400000000002</c:v>
                </c:pt>
                <c:pt idx="361">
                  <c:v>-15.9064</c:v>
                </c:pt>
                <c:pt idx="362">
                  <c:v>-15.9064</c:v>
                </c:pt>
                <c:pt idx="363">
                  <c:v>-19.540400000000002</c:v>
                </c:pt>
                <c:pt idx="364">
                  <c:v>-15.9064</c:v>
                </c:pt>
                <c:pt idx="365">
                  <c:v>-15.9064</c:v>
                </c:pt>
                <c:pt idx="366">
                  <c:v>-19.540400000000002</c:v>
                </c:pt>
                <c:pt idx="367">
                  <c:v>-15.9064</c:v>
                </c:pt>
                <c:pt idx="368">
                  <c:v>-15.9064</c:v>
                </c:pt>
                <c:pt idx="369">
                  <c:v>-19.540400000000002</c:v>
                </c:pt>
                <c:pt idx="370">
                  <c:v>-19.540400000000002</c:v>
                </c:pt>
                <c:pt idx="371">
                  <c:v>-19.540400000000002</c:v>
                </c:pt>
                <c:pt idx="372">
                  <c:v>-15.9064</c:v>
                </c:pt>
                <c:pt idx="373">
                  <c:v>-19.540400000000002</c:v>
                </c:pt>
                <c:pt idx="374">
                  <c:v>-19.540400000000002</c:v>
                </c:pt>
                <c:pt idx="375">
                  <c:v>-15.9064</c:v>
                </c:pt>
                <c:pt idx="376">
                  <c:v>-19.540400000000002</c:v>
                </c:pt>
                <c:pt idx="377">
                  <c:v>-19.540400000000002</c:v>
                </c:pt>
                <c:pt idx="378">
                  <c:v>-19.540400000000002</c:v>
                </c:pt>
                <c:pt idx="379">
                  <c:v>-15.9064</c:v>
                </c:pt>
                <c:pt idx="380">
                  <c:v>-15.9064</c:v>
                </c:pt>
                <c:pt idx="381">
                  <c:v>-19.540400000000002</c:v>
                </c:pt>
                <c:pt idx="382">
                  <c:v>-15.9064</c:v>
                </c:pt>
                <c:pt idx="383">
                  <c:v>-19.540400000000002</c:v>
                </c:pt>
                <c:pt idx="384">
                  <c:v>-19.540400000000002</c:v>
                </c:pt>
                <c:pt idx="385">
                  <c:v>-15.9064</c:v>
                </c:pt>
                <c:pt idx="386">
                  <c:v>-19.540400000000002</c:v>
                </c:pt>
                <c:pt idx="387">
                  <c:v>-19.540400000000002</c:v>
                </c:pt>
                <c:pt idx="388">
                  <c:v>-19.540400000000002</c:v>
                </c:pt>
                <c:pt idx="389">
                  <c:v>-15.9064</c:v>
                </c:pt>
                <c:pt idx="390">
                  <c:v>-15.9064</c:v>
                </c:pt>
                <c:pt idx="391">
                  <c:v>-19.540400000000002</c:v>
                </c:pt>
                <c:pt idx="392">
                  <c:v>-15.9064</c:v>
                </c:pt>
                <c:pt idx="393">
                  <c:v>-15.9064</c:v>
                </c:pt>
                <c:pt idx="394">
                  <c:v>-19.540400000000002</c:v>
                </c:pt>
                <c:pt idx="395">
                  <c:v>-15.9064</c:v>
                </c:pt>
                <c:pt idx="396">
                  <c:v>-15.9064</c:v>
                </c:pt>
                <c:pt idx="397">
                  <c:v>-15.9064</c:v>
                </c:pt>
                <c:pt idx="398">
                  <c:v>-19.540400000000002</c:v>
                </c:pt>
                <c:pt idx="399">
                  <c:v>-15.9064</c:v>
                </c:pt>
                <c:pt idx="400">
                  <c:v>-15.9064</c:v>
                </c:pt>
                <c:pt idx="401">
                  <c:v>-19.540400000000002</c:v>
                </c:pt>
                <c:pt idx="402">
                  <c:v>-15.9064</c:v>
                </c:pt>
                <c:pt idx="403">
                  <c:v>-15.9064</c:v>
                </c:pt>
                <c:pt idx="404">
                  <c:v>-19.540400000000002</c:v>
                </c:pt>
                <c:pt idx="405">
                  <c:v>-15.9064</c:v>
                </c:pt>
                <c:pt idx="406">
                  <c:v>-19.540400000000002</c:v>
                </c:pt>
                <c:pt idx="407">
                  <c:v>-19.540400000000002</c:v>
                </c:pt>
                <c:pt idx="408">
                  <c:v>-15.9064</c:v>
                </c:pt>
                <c:pt idx="409">
                  <c:v>-19.540400000000002</c:v>
                </c:pt>
                <c:pt idx="410">
                  <c:v>-19.540400000000002</c:v>
                </c:pt>
                <c:pt idx="411">
                  <c:v>-15.9064</c:v>
                </c:pt>
                <c:pt idx="412">
                  <c:v>-15.9064</c:v>
                </c:pt>
                <c:pt idx="413">
                  <c:v>-19.540400000000002</c:v>
                </c:pt>
                <c:pt idx="414">
                  <c:v>-15.9064</c:v>
                </c:pt>
                <c:pt idx="415">
                  <c:v>-15.9064</c:v>
                </c:pt>
                <c:pt idx="416">
                  <c:v>-19.540400000000002</c:v>
                </c:pt>
                <c:pt idx="417">
                  <c:v>-15.9064</c:v>
                </c:pt>
                <c:pt idx="418">
                  <c:v>-19.540400000000002</c:v>
                </c:pt>
                <c:pt idx="419">
                  <c:v>-19.540400000000002</c:v>
                </c:pt>
                <c:pt idx="420">
                  <c:v>-15.9064</c:v>
                </c:pt>
                <c:pt idx="421">
                  <c:v>-19.540400000000002</c:v>
                </c:pt>
                <c:pt idx="422">
                  <c:v>-19.540400000000002</c:v>
                </c:pt>
                <c:pt idx="423">
                  <c:v>-15.9064</c:v>
                </c:pt>
                <c:pt idx="424">
                  <c:v>-15.9064</c:v>
                </c:pt>
                <c:pt idx="425">
                  <c:v>-15.9064</c:v>
                </c:pt>
                <c:pt idx="426">
                  <c:v>-19.540400000000002</c:v>
                </c:pt>
                <c:pt idx="427">
                  <c:v>-19.540400000000002</c:v>
                </c:pt>
                <c:pt idx="428">
                  <c:v>-15.9064</c:v>
                </c:pt>
                <c:pt idx="429">
                  <c:v>-19.540400000000002</c:v>
                </c:pt>
                <c:pt idx="430">
                  <c:v>-19.540400000000002</c:v>
                </c:pt>
                <c:pt idx="431">
                  <c:v>-15.9064</c:v>
                </c:pt>
                <c:pt idx="432">
                  <c:v>-15.9064</c:v>
                </c:pt>
                <c:pt idx="433">
                  <c:v>-19.540400000000002</c:v>
                </c:pt>
                <c:pt idx="434">
                  <c:v>-15.9064</c:v>
                </c:pt>
                <c:pt idx="435">
                  <c:v>-15.9064</c:v>
                </c:pt>
                <c:pt idx="436">
                  <c:v>-19.540400000000002</c:v>
                </c:pt>
                <c:pt idx="437">
                  <c:v>-15.9064</c:v>
                </c:pt>
                <c:pt idx="438">
                  <c:v>-19.540400000000002</c:v>
                </c:pt>
                <c:pt idx="439">
                  <c:v>-15.9064</c:v>
                </c:pt>
                <c:pt idx="440">
                  <c:v>-19.540400000000002</c:v>
                </c:pt>
                <c:pt idx="441">
                  <c:v>-19.540400000000002</c:v>
                </c:pt>
                <c:pt idx="442">
                  <c:v>-15.9064</c:v>
                </c:pt>
                <c:pt idx="443">
                  <c:v>-19.540400000000002</c:v>
                </c:pt>
                <c:pt idx="444">
                  <c:v>-15.9064</c:v>
                </c:pt>
                <c:pt idx="445">
                  <c:v>-19.540400000000002</c:v>
                </c:pt>
                <c:pt idx="446">
                  <c:v>-19.540400000000002</c:v>
                </c:pt>
                <c:pt idx="447">
                  <c:v>-15.9064</c:v>
                </c:pt>
                <c:pt idx="448">
                  <c:v>-15.9064</c:v>
                </c:pt>
                <c:pt idx="449">
                  <c:v>-19.540400000000002</c:v>
                </c:pt>
                <c:pt idx="450">
                  <c:v>-15.9064</c:v>
                </c:pt>
                <c:pt idx="451">
                  <c:v>-15.9064</c:v>
                </c:pt>
                <c:pt idx="452">
                  <c:v>-19.540400000000002</c:v>
                </c:pt>
                <c:pt idx="453">
                  <c:v>-19.540400000000002</c:v>
                </c:pt>
                <c:pt idx="454">
                  <c:v>-15.9064</c:v>
                </c:pt>
                <c:pt idx="455">
                  <c:v>-15.9064</c:v>
                </c:pt>
                <c:pt idx="456">
                  <c:v>-19.540400000000002</c:v>
                </c:pt>
                <c:pt idx="457">
                  <c:v>-19.540400000000002</c:v>
                </c:pt>
                <c:pt idx="458">
                  <c:v>-15.9064</c:v>
                </c:pt>
                <c:pt idx="459">
                  <c:v>-19.540400000000002</c:v>
                </c:pt>
                <c:pt idx="460">
                  <c:v>-19.540400000000002</c:v>
                </c:pt>
                <c:pt idx="461">
                  <c:v>-15.9064</c:v>
                </c:pt>
                <c:pt idx="462">
                  <c:v>-15.9064</c:v>
                </c:pt>
                <c:pt idx="463">
                  <c:v>-19.540400000000002</c:v>
                </c:pt>
                <c:pt idx="464">
                  <c:v>-15.9064</c:v>
                </c:pt>
                <c:pt idx="465">
                  <c:v>-15.9064</c:v>
                </c:pt>
                <c:pt idx="466">
                  <c:v>-19.540400000000002</c:v>
                </c:pt>
                <c:pt idx="467">
                  <c:v>-19.540400000000002</c:v>
                </c:pt>
                <c:pt idx="468">
                  <c:v>-15.9064</c:v>
                </c:pt>
                <c:pt idx="469">
                  <c:v>-15.9064</c:v>
                </c:pt>
                <c:pt idx="470">
                  <c:v>-19.540400000000002</c:v>
                </c:pt>
                <c:pt idx="471">
                  <c:v>-19.540400000000002</c:v>
                </c:pt>
                <c:pt idx="472">
                  <c:v>-15.9064</c:v>
                </c:pt>
                <c:pt idx="473">
                  <c:v>-15.9064</c:v>
                </c:pt>
                <c:pt idx="474">
                  <c:v>-15.9064</c:v>
                </c:pt>
                <c:pt idx="475">
                  <c:v>-19.540400000000002</c:v>
                </c:pt>
                <c:pt idx="476">
                  <c:v>-15.9064</c:v>
                </c:pt>
                <c:pt idx="477">
                  <c:v>-19.540400000000002</c:v>
                </c:pt>
                <c:pt idx="478">
                  <c:v>-15.9064</c:v>
                </c:pt>
                <c:pt idx="479">
                  <c:v>-19.540400000000002</c:v>
                </c:pt>
                <c:pt idx="480">
                  <c:v>-15.9064</c:v>
                </c:pt>
                <c:pt idx="481">
                  <c:v>-19.540400000000002</c:v>
                </c:pt>
                <c:pt idx="482">
                  <c:v>-15.9064</c:v>
                </c:pt>
                <c:pt idx="483">
                  <c:v>-19.540400000000002</c:v>
                </c:pt>
                <c:pt idx="484">
                  <c:v>-15.9064</c:v>
                </c:pt>
                <c:pt idx="485">
                  <c:v>-19.540400000000002</c:v>
                </c:pt>
                <c:pt idx="486">
                  <c:v>-15.9064</c:v>
                </c:pt>
                <c:pt idx="487">
                  <c:v>-15.9064</c:v>
                </c:pt>
                <c:pt idx="488">
                  <c:v>-19.540400000000002</c:v>
                </c:pt>
                <c:pt idx="489">
                  <c:v>-15.9064</c:v>
                </c:pt>
                <c:pt idx="490">
                  <c:v>-15.9064</c:v>
                </c:pt>
                <c:pt idx="491">
                  <c:v>-19.540400000000002</c:v>
                </c:pt>
                <c:pt idx="492">
                  <c:v>-15.9064</c:v>
                </c:pt>
                <c:pt idx="493">
                  <c:v>-19.540400000000002</c:v>
                </c:pt>
                <c:pt idx="494">
                  <c:v>-19.540400000000002</c:v>
                </c:pt>
                <c:pt idx="495">
                  <c:v>-15.9064</c:v>
                </c:pt>
                <c:pt idx="496">
                  <c:v>-15.9064</c:v>
                </c:pt>
                <c:pt idx="497">
                  <c:v>-19.540400000000002</c:v>
                </c:pt>
                <c:pt idx="498">
                  <c:v>-19.540400000000002</c:v>
                </c:pt>
                <c:pt idx="499">
                  <c:v>-15.9064</c:v>
                </c:pt>
                <c:pt idx="500">
                  <c:v>-19.540400000000002</c:v>
                </c:pt>
                <c:pt idx="501">
                  <c:v>-19.540400000000002</c:v>
                </c:pt>
                <c:pt idx="502">
                  <c:v>-15.9064</c:v>
                </c:pt>
                <c:pt idx="503">
                  <c:v>-15.9064</c:v>
                </c:pt>
                <c:pt idx="504">
                  <c:v>-15.9064</c:v>
                </c:pt>
                <c:pt idx="505">
                  <c:v>-19.540400000000002</c:v>
                </c:pt>
                <c:pt idx="506">
                  <c:v>-19.540400000000002</c:v>
                </c:pt>
                <c:pt idx="507">
                  <c:v>-15.9064</c:v>
                </c:pt>
                <c:pt idx="508">
                  <c:v>-15.9064</c:v>
                </c:pt>
                <c:pt idx="509">
                  <c:v>-19.540400000000002</c:v>
                </c:pt>
                <c:pt idx="510">
                  <c:v>-19.540400000000002</c:v>
                </c:pt>
                <c:pt idx="511">
                  <c:v>-15.9064</c:v>
                </c:pt>
                <c:pt idx="512">
                  <c:v>-15.9064</c:v>
                </c:pt>
                <c:pt idx="513">
                  <c:v>-19.540400000000002</c:v>
                </c:pt>
                <c:pt idx="514">
                  <c:v>-19.540400000000002</c:v>
                </c:pt>
                <c:pt idx="515">
                  <c:v>-29.310500000000001</c:v>
                </c:pt>
                <c:pt idx="516">
                  <c:v>-30.363199999999999</c:v>
                </c:pt>
                <c:pt idx="517">
                  <c:v>-30.363199999999999</c:v>
                </c:pt>
                <c:pt idx="518">
                  <c:v>-30.363199999999999</c:v>
                </c:pt>
                <c:pt idx="519">
                  <c:v>-28.771799999999999</c:v>
                </c:pt>
                <c:pt idx="520">
                  <c:v>-29.018899999999999</c:v>
                </c:pt>
                <c:pt idx="521">
                  <c:v>-29.018899999999999</c:v>
                </c:pt>
                <c:pt idx="522">
                  <c:v>-29.0519</c:v>
                </c:pt>
                <c:pt idx="523">
                  <c:v>-29.0519</c:v>
                </c:pt>
                <c:pt idx="524">
                  <c:v>-28.7059</c:v>
                </c:pt>
                <c:pt idx="525">
                  <c:v>-28.7059</c:v>
                </c:pt>
                <c:pt idx="526">
                  <c:v>-28.7059</c:v>
                </c:pt>
                <c:pt idx="527">
                  <c:v>-28.0991</c:v>
                </c:pt>
                <c:pt idx="528">
                  <c:v>-28.0991</c:v>
                </c:pt>
                <c:pt idx="529">
                  <c:v>-28.790299999999998</c:v>
                </c:pt>
                <c:pt idx="530">
                  <c:v>-28.790299999999998</c:v>
                </c:pt>
                <c:pt idx="531">
                  <c:v>-29.457999999999998</c:v>
                </c:pt>
                <c:pt idx="532">
                  <c:v>-29.466200000000001</c:v>
                </c:pt>
                <c:pt idx="533">
                  <c:v>-29.466200000000001</c:v>
                </c:pt>
                <c:pt idx="534">
                  <c:v>-28.904800000000002</c:v>
                </c:pt>
                <c:pt idx="535">
                  <c:v>-28.904800000000002</c:v>
                </c:pt>
                <c:pt idx="536">
                  <c:v>-28.904800000000002</c:v>
                </c:pt>
                <c:pt idx="537">
                  <c:v>-29.010300000000001</c:v>
                </c:pt>
                <c:pt idx="538">
                  <c:v>-29.010300000000001</c:v>
                </c:pt>
                <c:pt idx="539">
                  <c:v>-29.176200000000001</c:v>
                </c:pt>
                <c:pt idx="540">
                  <c:v>-28.8659</c:v>
                </c:pt>
                <c:pt idx="541">
                  <c:v>-28.8659</c:v>
                </c:pt>
                <c:pt idx="542">
                  <c:v>-29.026800000000001</c:v>
                </c:pt>
                <c:pt idx="543">
                  <c:v>-29.026800000000001</c:v>
                </c:pt>
                <c:pt idx="544">
                  <c:v>-28.668399999999998</c:v>
                </c:pt>
                <c:pt idx="545">
                  <c:v>-28.668399999999998</c:v>
                </c:pt>
                <c:pt idx="546">
                  <c:v>-28.668399999999998</c:v>
                </c:pt>
                <c:pt idx="547">
                  <c:v>-28.668399999999998</c:v>
                </c:pt>
                <c:pt idx="548">
                  <c:v>-28.571899999999999</c:v>
                </c:pt>
                <c:pt idx="549">
                  <c:v>-28.571899999999999</c:v>
                </c:pt>
                <c:pt idx="550">
                  <c:v>-28.315200000000001</c:v>
                </c:pt>
                <c:pt idx="551">
                  <c:v>-28.930900000000001</c:v>
                </c:pt>
                <c:pt idx="552">
                  <c:v>-28.930900000000001</c:v>
                </c:pt>
                <c:pt idx="553">
                  <c:v>-29.096299999999999</c:v>
                </c:pt>
                <c:pt idx="554">
                  <c:v>-30.465599999999998</c:v>
                </c:pt>
                <c:pt idx="555">
                  <c:v>-30.465599999999998</c:v>
                </c:pt>
                <c:pt idx="556">
                  <c:v>-30.465599999999998</c:v>
                </c:pt>
                <c:pt idx="557">
                  <c:v>-30.465599999999998</c:v>
                </c:pt>
                <c:pt idx="558">
                  <c:v>-30.465599999999998</c:v>
                </c:pt>
                <c:pt idx="559">
                  <c:v>-30.465599999999998</c:v>
                </c:pt>
                <c:pt idx="560">
                  <c:v>-30.637</c:v>
                </c:pt>
                <c:pt idx="561">
                  <c:v>-30.637</c:v>
                </c:pt>
                <c:pt idx="562">
                  <c:v>-32.252499999999998</c:v>
                </c:pt>
                <c:pt idx="563">
                  <c:v>-30.637</c:v>
                </c:pt>
                <c:pt idx="564">
                  <c:v>-30.637</c:v>
                </c:pt>
                <c:pt idx="565">
                  <c:v>-32.252499999999998</c:v>
                </c:pt>
                <c:pt idx="566">
                  <c:v>-32.252499999999998</c:v>
                </c:pt>
                <c:pt idx="567">
                  <c:v>-30.637</c:v>
                </c:pt>
                <c:pt idx="568">
                  <c:v>-32.252499999999998</c:v>
                </c:pt>
                <c:pt idx="569">
                  <c:v>-30.637</c:v>
                </c:pt>
                <c:pt idx="570">
                  <c:v>-32.252499999999998</c:v>
                </c:pt>
                <c:pt idx="571">
                  <c:v>-30.637</c:v>
                </c:pt>
                <c:pt idx="572">
                  <c:v>-32.252499999999998</c:v>
                </c:pt>
                <c:pt idx="573">
                  <c:v>-30.637</c:v>
                </c:pt>
                <c:pt idx="574">
                  <c:v>-32.252499999999998</c:v>
                </c:pt>
                <c:pt idx="575">
                  <c:v>-30.637</c:v>
                </c:pt>
                <c:pt idx="576">
                  <c:v>-32.252499999999998</c:v>
                </c:pt>
                <c:pt idx="577">
                  <c:v>-30.637</c:v>
                </c:pt>
                <c:pt idx="578">
                  <c:v>-32.252499999999998</c:v>
                </c:pt>
                <c:pt idx="579">
                  <c:v>-30.637</c:v>
                </c:pt>
                <c:pt idx="580">
                  <c:v>-30.637</c:v>
                </c:pt>
                <c:pt idx="581">
                  <c:v>-32.252499999999998</c:v>
                </c:pt>
                <c:pt idx="582">
                  <c:v>-32.252499999999998</c:v>
                </c:pt>
                <c:pt idx="583">
                  <c:v>-30.637</c:v>
                </c:pt>
                <c:pt idx="584">
                  <c:v>-30.637</c:v>
                </c:pt>
                <c:pt idx="585">
                  <c:v>-30.637</c:v>
                </c:pt>
                <c:pt idx="586">
                  <c:v>-32.252499999999998</c:v>
                </c:pt>
                <c:pt idx="587">
                  <c:v>-32.252499999999998</c:v>
                </c:pt>
                <c:pt idx="588">
                  <c:v>-30.637</c:v>
                </c:pt>
                <c:pt idx="589">
                  <c:v>-32.252499999999998</c:v>
                </c:pt>
                <c:pt idx="590">
                  <c:v>-30.637</c:v>
                </c:pt>
                <c:pt idx="591">
                  <c:v>-30.637</c:v>
                </c:pt>
                <c:pt idx="592">
                  <c:v>-32.252499999999998</c:v>
                </c:pt>
                <c:pt idx="593">
                  <c:v>-30.637</c:v>
                </c:pt>
                <c:pt idx="594">
                  <c:v>-32.252499999999998</c:v>
                </c:pt>
                <c:pt idx="595">
                  <c:v>-30.637</c:v>
                </c:pt>
                <c:pt idx="596">
                  <c:v>-30.637</c:v>
                </c:pt>
                <c:pt idx="597">
                  <c:v>-32.252499999999998</c:v>
                </c:pt>
                <c:pt idx="598">
                  <c:v>-30.637</c:v>
                </c:pt>
                <c:pt idx="599">
                  <c:v>-30.637</c:v>
                </c:pt>
                <c:pt idx="600">
                  <c:v>-32.252499999999998</c:v>
                </c:pt>
                <c:pt idx="601">
                  <c:v>-32.252499999999998</c:v>
                </c:pt>
                <c:pt idx="602">
                  <c:v>-24.7317</c:v>
                </c:pt>
                <c:pt idx="603">
                  <c:v>-24.199400000000001</c:v>
                </c:pt>
                <c:pt idx="604">
                  <c:v>-24.199400000000001</c:v>
                </c:pt>
                <c:pt idx="605">
                  <c:v>-23.9009</c:v>
                </c:pt>
                <c:pt idx="606">
                  <c:v>-24.1602</c:v>
                </c:pt>
                <c:pt idx="607">
                  <c:v>-24.1602</c:v>
                </c:pt>
                <c:pt idx="608">
                  <c:v>-24.153700000000001</c:v>
                </c:pt>
                <c:pt idx="609">
                  <c:v>-24.153700000000001</c:v>
                </c:pt>
                <c:pt idx="610">
                  <c:v>-24.153700000000001</c:v>
                </c:pt>
                <c:pt idx="611">
                  <c:v>-24.238199999999999</c:v>
                </c:pt>
                <c:pt idx="612">
                  <c:v>-24.248899999999999</c:v>
                </c:pt>
                <c:pt idx="613">
                  <c:v>-24.248899999999999</c:v>
                </c:pt>
                <c:pt idx="614">
                  <c:v>-24.467199999999998</c:v>
                </c:pt>
                <c:pt idx="615">
                  <c:v>-24.588200000000001</c:v>
                </c:pt>
                <c:pt idx="616">
                  <c:v>-24.588200000000001</c:v>
                </c:pt>
                <c:pt idx="617">
                  <c:v>-23.834900000000001</c:v>
                </c:pt>
                <c:pt idx="618">
                  <c:v>-23.834900000000001</c:v>
                </c:pt>
                <c:pt idx="619">
                  <c:v>-23.834900000000001</c:v>
                </c:pt>
                <c:pt idx="620">
                  <c:v>-24.1904</c:v>
                </c:pt>
                <c:pt idx="621">
                  <c:v>-24.503699999999998</c:v>
                </c:pt>
                <c:pt idx="622">
                  <c:v>-24.503699999999998</c:v>
                </c:pt>
                <c:pt idx="623">
                  <c:v>-24.868600000000001</c:v>
                </c:pt>
                <c:pt idx="624">
                  <c:v>-25.0837</c:v>
                </c:pt>
                <c:pt idx="625">
                  <c:v>-25.0837</c:v>
                </c:pt>
                <c:pt idx="626">
                  <c:v>-24.713699999999999</c:v>
                </c:pt>
                <c:pt idx="627">
                  <c:v>-24.713699999999999</c:v>
                </c:pt>
                <c:pt idx="628">
                  <c:v>-24.713699999999999</c:v>
                </c:pt>
                <c:pt idx="629">
                  <c:v>-24.630500000000001</c:v>
                </c:pt>
                <c:pt idx="630">
                  <c:v>-25.253900000000002</c:v>
                </c:pt>
                <c:pt idx="631">
                  <c:v>-25.253900000000002</c:v>
                </c:pt>
                <c:pt idx="632">
                  <c:v>-25.341699999999999</c:v>
                </c:pt>
                <c:pt idx="633">
                  <c:v>-25.665700000000001</c:v>
                </c:pt>
                <c:pt idx="634">
                  <c:v>-25.665700000000001</c:v>
                </c:pt>
                <c:pt idx="635">
                  <c:v>-25.665700000000001</c:v>
                </c:pt>
                <c:pt idx="636">
                  <c:v>-25.964700000000001</c:v>
                </c:pt>
                <c:pt idx="637">
                  <c:v>-25.964700000000001</c:v>
                </c:pt>
                <c:pt idx="638">
                  <c:v>-26.440300000000001</c:v>
                </c:pt>
                <c:pt idx="639">
                  <c:v>-26.440300000000001</c:v>
                </c:pt>
                <c:pt idx="640">
                  <c:v>-27.400300000000001</c:v>
                </c:pt>
                <c:pt idx="641">
                  <c:v>-29.298400000000001</c:v>
                </c:pt>
                <c:pt idx="642">
                  <c:v>-29.298400000000001</c:v>
                </c:pt>
                <c:pt idx="643">
                  <c:v>-27.400300000000001</c:v>
                </c:pt>
                <c:pt idx="644">
                  <c:v>-29.298400000000001</c:v>
                </c:pt>
                <c:pt idx="645">
                  <c:v>-29.298400000000001</c:v>
                </c:pt>
                <c:pt idx="646">
                  <c:v>-27.400300000000001</c:v>
                </c:pt>
                <c:pt idx="647">
                  <c:v>-29.298400000000001</c:v>
                </c:pt>
                <c:pt idx="648">
                  <c:v>-27.400300000000001</c:v>
                </c:pt>
                <c:pt idx="649">
                  <c:v>-29.298400000000001</c:v>
                </c:pt>
                <c:pt idx="650">
                  <c:v>-27.400300000000001</c:v>
                </c:pt>
                <c:pt idx="651">
                  <c:v>-29.298400000000001</c:v>
                </c:pt>
                <c:pt idx="652">
                  <c:v>-27.400300000000001</c:v>
                </c:pt>
                <c:pt idx="653">
                  <c:v>-27.400300000000001</c:v>
                </c:pt>
                <c:pt idx="654">
                  <c:v>-29.298400000000001</c:v>
                </c:pt>
                <c:pt idx="655">
                  <c:v>-29.298400000000001</c:v>
                </c:pt>
                <c:pt idx="656">
                  <c:v>-27.400300000000001</c:v>
                </c:pt>
                <c:pt idx="657">
                  <c:v>-27.400300000000001</c:v>
                </c:pt>
                <c:pt idx="658">
                  <c:v>-29.298400000000001</c:v>
                </c:pt>
                <c:pt idx="659">
                  <c:v>-29.298400000000001</c:v>
                </c:pt>
                <c:pt idx="660">
                  <c:v>-29.298400000000001</c:v>
                </c:pt>
                <c:pt idx="661">
                  <c:v>-27.400300000000001</c:v>
                </c:pt>
                <c:pt idx="662">
                  <c:v>-27.400300000000001</c:v>
                </c:pt>
                <c:pt idx="663">
                  <c:v>-29.298400000000001</c:v>
                </c:pt>
                <c:pt idx="664">
                  <c:v>-29.298400000000001</c:v>
                </c:pt>
                <c:pt idx="665">
                  <c:v>-27.400300000000001</c:v>
                </c:pt>
                <c:pt idx="666">
                  <c:v>-27.400300000000001</c:v>
                </c:pt>
                <c:pt idx="667">
                  <c:v>-27.400300000000001</c:v>
                </c:pt>
                <c:pt idx="668">
                  <c:v>-29.298400000000001</c:v>
                </c:pt>
                <c:pt idx="669">
                  <c:v>-29.298400000000001</c:v>
                </c:pt>
                <c:pt idx="670">
                  <c:v>-27.400300000000001</c:v>
                </c:pt>
                <c:pt idx="671">
                  <c:v>-27.400300000000001</c:v>
                </c:pt>
                <c:pt idx="672">
                  <c:v>-27.400300000000001</c:v>
                </c:pt>
                <c:pt idx="673">
                  <c:v>-29.298400000000001</c:v>
                </c:pt>
                <c:pt idx="674">
                  <c:v>-29.298400000000001</c:v>
                </c:pt>
                <c:pt idx="675">
                  <c:v>-27.400300000000001</c:v>
                </c:pt>
                <c:pt idx="676">
                  <c:v>-27.400300000000001</c:v>
                </c:pt>
                <c:pt idx="677">
                  <c:v>-27.400300000000001</c:v>
                </c:pt>
                <c:pt idx="678">
                  <c:v>-29.298400000000001</c:v>
                </c:pt>
                <c:pt idx="679">
                  <c:v>-29.298400000000001</c:v>
                </c:pt>
                <c:pt idx="680">
                  <c:v>-27.400300000000001</c:v>
                </c:pt>
                <c:pt idx="681">
                  <c:v>-27.400300000000001</c:v>
                </c:pt>
                <c:pt idx="682">
                  <c:v>-27.400300000000001</c:v>
                </c:pt>
                <c:pt idx="683">
                  <c:v>-29.298400000000001</c:v>
                </c:pt>
                <c:pt idx="684">
                  <c:v>-29.298400000000001</c:v>
                </c:pt>
                <c:pt idx="685">
                  <c:v>-27.400300000000001</c:v>
                </c:pt>
                <c:pt idx="686">
                  <c:v>-27.400300000000001</c:v>
                </c:pt>
                <c:pt idx="687">
                  <c:v>-27.400300000000001</c:v>
                </c:pt>
                <c:pt idx="688">
                  <c:v>-29.298400000000001</c:v>
                </c:pt>
                <c:pt idx="689">
                  <c:v>-29.298400000000001</c:v>
                </c:pt>
                <c:pt idx="690">
                  <c:v>-27.400300000000001</c:v>
                </c:pt>
                <c:pt idx="691">
                  <c:v>-27.400300000000001</c:v>
                </c:pt>
                <c:pt idx="692">
                  <c:v>-29.298400000000001</c:v>
                </c:pt>
                <c:pt idx="693">
                  <c:v>-29.298400000000001</c:v>
                </c:pt>
                <c:pt idx="694">
                  <c:v>-29.298400000000001</c:v>
                </c:pt>
                <c:pt idx="695">
                  <c:v>-27.400300000000001</c:v>
                </c:pt>
                <c:pt idx="696">
                  <c:v>-27.400300000000001</c:v>
                </c:pt>
                <c:pt idx="697">
                  <c:v>-29.298400000000001</c:v>
                </c:pt>
                <c:pt idx="698">
                  <c:v>-29.298400000000001</c:v>
                </c:pt>
                <c:pt idx="699">
                  <c:v>-29.298400000000001</c:v>
                </c:pt>
                <c:pt idx="700">
                  <c:v>-27.400300000000001</c:v>
                </c:pt>
                <c:pt idx="701">
                  <c:v>-27.400300000000001</c:v>
                </c:pt>
                <c:pt idx="702">
                  <c:v>-29.298400000000001</c:v>
                </c:pt>
                <c:pt idx="703">
                  <c:v>-29.298400000000001</c:v>
                </c:pt>
                <c:pt idx="704">
                  <c:v>-29.298400000000001</c:v>
                </c:pt>
                <c:pt idx="705">
                  <c:v>-27.400300000000001</c:v>
                </c:pt>
                <c:pt idx="706">
                  <c:v>-27.400300000000001</c:v>
                </c:pt>
                <c:pt idx="707">
                  <c:v>-29.298400000000001</c:v>
                </c:pt>
                <c:pt idx="708">
                  <c:v>-29.298400000000001</c:v>
                </c:pt>
                <c:pt idx="709">
                  <c:v>-29.298400000000001</c:v>
                </c:pt>
                <c:pt idx="710">
                  <c:v>-27.400300000000001</c:v>
                </c:pt>
                <c:pt idx="711">
                  <c:v>-27.400300000000001</c:v>
                </c:pt>
                <c:pt idx="712">
                  <c:v>-29.298400000000001</c:v>
                </c:pt>
                <c:pt idx="713">
                  <c:v>-29.298400000000001</c:v>
                </c:pt>
                <c:pt idx="714">
                  <c:v>-29.298400000000001</c:v>
                </c:pt>
                <c:pt idx="715">
                  <c:v>-27.400300000000001</c:v>
                </c:pt>
                <c:pt idx="716">
                  <c:v>-27.400300000000001</c:v>
                </c:pt>
                <c:pt idx="717">
                  <c:v>-29.298400000000001</c:v>
                </c:pt>
                <c:pt idx="718">
                  <c:v>-29.298400000000001</c:v>
                </c:pt>
                <c:pt idx="719">
                  <c:v>-27.400300000000001</c:v>
                </c:pt>
                <c:pt idx="720">
                  <c:v>-27.400300000000001</c:v>
                </c:pt>
                <c:pt idx="721">
                  <c:v>-27.400300000000001</c:v>
                </c:pt>
                <c:pt idx="722">
                  <c:v>-29.298400000000001</c:v>
                </c:pt>
                <c:pt idx="723">
                  <c:v>-29.298400000000001</c:v>
                </c:pt>
                <c:pt idx="724">
                  <c:v>-27.400300000000001</c:v>
                </c:pt>
                <c:pt idx="725">
                  <c:v>-27.400300000000001</c:v>
                </c:pt>
                <c:pt idx="726">
                  <c:v>-29.298400000000001</c:v>
                </c:pt>
                <c:pt idx="727">
                  <c:v>-29.298400000000001</c:v>
                </c:pt>
                <c:pt idx="728">
                  <c:v>-29.298400000000001</c:v>
                </c:pt>
                <c:pt idx="729">
                  <c:v>-29.298400000000001</c:v>
                </c:pt>
                <c:pt idx="730">
                  <c:v>-27.400300000000001</c:v>
                </c:pt>
                <c:pt idx="731">
                  <c:v>-27.400300000000001</c:v>
                </c:pt>
                <c:pt idx="732">
                  <c:v>-27.400300000000001</c:v>
                </c:pt>
                <c:pt idx="733">
                  <c:v>-29.298400000000001</c:v>
                </c:pt>
                <c:pt idx="734">
                  <c:v>-29.298400000000001</c:v>
                </c:pt>
                <c:pt idx="735">
                  <c:v>-27.400300000000001</c:v>
                </c:pt>
                <c:pt idx="736">
                  <c:v>-27.400300000000001</c:v>
                </c:pt>
                <c:pt idx="737">
                  <c:v>-29.298400000000001</c:v>
                </c:pt>
                <c:pt idx="738">
                  <c:v>-29.298400000000001</c:v>
                </c:pt>
                <c:pt idx="739">
                  <c:v>-27.400300000000001</c:v>
                </c:pt>
                <c:pt idx="740">
                  <c:v>-27.400300000000001</c:v>
                </c:pt>
                <c:pt idx="741">
                  <c:v>-29.298400000000001</c:v>
                </c:pt>
                <c:pt idx="742">
                  <c:v>-27.400300000000001</c:v>
                </c:pt>
                <c:pt idx="743">
                  <c:v>-29.298400000000001</c:v>
                </c:pt>
                <c:pt idx="744">
                  <c:v>-27.400300000000001</c:v>
                </c:pt>
                <c:pt idx="745">
                  <c:v>-27.400300000000001</c:v>
                </c:pt>
                <c:pt idx="746">
                  <c:v>-27.400300000000001</c:v>
                </c:pt>
                <c:pt idx="747">
                  <c:v>-29.298400000000001</c:v>
                </c:pt>
                <c:pt idx="748">
                  <c:v>-29.298400000000001</c:v>
                </c:pt>
                <c:pt idx="749">
                  <c:v>-27.400300000000001</c:v>
                </c:pt>
                <c:pt idx="750">
                  <c:v>-27.400300000000001</c:v>
                </c:pt>
                <c:pt idx="751">
                  <c:v>-29.298400000000001</c:v>
                </c:pt>
                <c:pt idx="752">
                  <c:v>-29.298400000000001</c:v>
                </c:pt>
                <c:pt idx="753">
                  <c:v>-27.400300000000001</c:v>
                </c:pt>
                <c:pt idx="754">
                  <c:v>-27.400300000000001</c:v>
                </c:pt>
                <c:pt idx="755">
                  <c:v>-29.298400000000001</c:v>
                </c:pt>
                <c:pt idx="756">
                  <c:v>-29.298400000000001</c:v>
                </c:pt>
                <c:pt idx="757">
                  <c:v>-29.298400000000001</c:v>
                </c:pt>
                <c:pt idx="758">
                  <c:v>-29.298400000000001</c:v>
                </c:pt>
                <c:pt idx="759">
                  <c:v>-27.400300000000001</c:v>
                </c:pt>
                <c:pt idx="760">
                  <c:v>-29.298400000000001</c:v>
                </c:pt>
                <c:pt idx="761">
                  <c:v>-27.400300000000001</c:v>
                </c:pt>
                <c:pt idx="762">
                  <c:v>-29.298400000000001</c:v>
                </c:pt>
                <c:pt idx="763">
                  <c:v>-29.298400000000001</c:v>
                </c:pt>
                <c:pt idx="764">
                  <c:v>-27.400300000000001</c:v>
                </c:pt>
                <c:pt idx="765">
                  <c:v>-29.298400000000001</c:v>
                </c:pt>
                <c:pt idx="766">
                  <c:v>-27.400300000000001</c:v>
                </c:pt>
                <c:pt idx="767">
                  <c:v>-29.298400000000001</c:v>
                </c:pt>
                <c:pt idx="768">
                  <c:v>-29.298400000000001</c:v>
                </c:pt>
                <c:pt idx="769">
                  <c:v>-27.400300000000001</c:v>
                </c:pt>
                <c:pt idx="770">
                  <c:v>-29.298400000000001</c:v>
                </c:pt>
                <c:pt idx="771">
                  <c:v>-29.298400000000001</c:v>
                </c:pt>
                <c:pt idx="772">
                  <c:v>-27.400300000000001</c:v>
                </c:pt>
                <c:pt idx="773">
                  <c:v>-29.298400000000001</c:v>
                </c:pt>
                <c:pt idx="774">
                  <c:v>-29.298400000000001</c:v>
                </c:pt>
                <c:pt idx="775">
                  <c:v>-29.298400000000001</c:v>
                </c:pt>
                <c:pt idx="776">
                  <c:v>-27.400300000000001</c:v>
                </c:pt>
                <c:pt idx="777">
                  <c:v>-29.298400000000001</c:v>
                </c:pt>
                <c:pt idx="778">
                  <c:v>-29.298400000000001</c:v>
                </c:pt>
                <c:pt idx="779">
                  <c:v>-27.400300000000001</c:v>
                </c:pt>
                <c:pt idx="780">
                  <c:v>-27.400300000000001</c:v>
                </c:pt>
                <c:pt idx="781">
                  <c:v>-29.298400000000001</c:v>
                </c:pt>
                <c:pt idx="782">
                  <c:v>-29.298400000000001</c:v>
                </c:pt>
                <c:pt idx="783">
                  <c:v>-27.400300000000001</c:v>
                </c:pt>
                <c:pt idx="784">
                  <c:v>-27.400300000000001</c:v>
                </c:pt>
                <c:pt idx="785">
                  <c:v>-29.298400000000001</c:v>
                </c:pt>
                <c:pt idx="786">
                  <c:v>-29.298400000000001</c:v>
                </c:pt>
                <c:pt idx="787">
                  <c:v>-27.400300000000001</c:v>
                </c:pt>
                <c:pt idx="788">
                  <c:v>-27.400300000000001</c:v>
                </c:pt>
                <c:pt idx="789">
                  <c:v>-29.298400000000001</c:v>
                </c:pt>
                <c:pt idx="790">
                  <c:v>-29.298400000000001</c:v>
                </c:pt>
                <c:pt idx="791">
                  <c:v>-27.400300000000001</c:v>
                </c:pt>
                <c:pt idx="792">
                  <c:v>-27.400300000000001</c:v>
                </c:pt>
                <c:pt idx="793">
                  <c:v>-29.298400000000001</c:v>
                </c:pt>
                <c:pt idx="794">
                  <c:v>-29.298400000000001</c:v>
                </c:pt>
                <c:pt idx="795">
                  <c:v>-27.400300000000001</c:v>
                </c:pt>
                <c:pt idx="796">
                  <c:v>-29.298400000000001</c:v>
                </c:pt>
                <c:pt idx="797">
                  <c:v>-29.298400000000001</c:v>
                </c:pt>
                <c:pt idx="798">
                  <c:v>-27.400300000000001</c:v>
                </c:pt>
                <c:pt idx="799">
                  <c:v>-27.400300000000001</c:v>
                </c:pt>
                <c:pt idx="800">
                  <c:v>-29.298400000000001</c:v>
                </c:pt>
                <c:pt idx="801">
                  <c:v>-27.400300000000001</c:v>
                </c:pt>
                <c:pt idx="802">
                  <c:v>-27.400300000000001</c:v>
                </c:pt>
                <c:pt idx="803">
                  <c:v>-29.298400000000001</c:v>
                </c:pt>
                <c:pt idx="804">
                  <c:v>-27.400300000000001</c:v>
                </c:pt>
                <c:pt idx="805">
                  <c:v>-27.400300000000001</c:v>
                </c:pt>
                <c:pt idx="806">
                  <c:v>-27.400300000000001</c:v>
                </c:pt>
                <c:pt idx="807">
                  <c:v>-29.298400000000001</c:v>
                </c:pt>
                <c:pt idx="808">
                  <c:v>-29.298400000000001</c:v>
                </c:pt>
                <c:pt idx="809">
                  <c:v>-27.400300000000001</c:v>
                </c:pt>
                <c:pt idx="810">
                  <c:v>-29.298400000000001</c:v>
                </c:pt>
                <c:pt idx="811">
                  <c:v>-29.298400000000001</c:v>
                </c:pt>
                <c:pt idx="812">
                  <c:v>-27.400300000000001</c:v>
                </c:pt>
                <c:pt idx="813">
                  <c:v>-29.298400000000001</c:v>
                </c:pt>
                <c:pt idx="814">
                  <c:v>-29.298400000000001</c:v>
                </c:pt>
                <c:pt idx="815">
                  <c:v>-27.400300000000001</c:v>
                </c:pt>
                <c:pt idx="816">
                  <c:v>-29.298400000000001</c:v>
                </c:pt>
                <c:pt idx="817">
                  <c:v>-29.298400000000001</c:v>
                </c:pt>
                <c:pt idx="818">
                  <c:v>-29.298400000000001</c:v>
                </c:pt>
                <c:pt idx="819">
                  <c:v>-27.400300000000001</c:v>
                </c:pt>
                <c:pt idx="820">
                  <c:v>-29.298400000000001</c:v>
                </c:pt>
                <c:pt idx="821">
                  <c:v>-29.298400000000001</c:v>
                </c:pt>
                <c:pt idx="822">
                  <c:v>-27.400300000000001</c:v>
                </c:pt>
                <c:pt idx="823">
                  <c:v>-27.400300000000001</c:v>
                </c:pt>
                <c:pt idx="824">
                  <c:v>-29.298400000000001</c:v>
                </c:pt>
                <c:pt idx="825">
                  <c:v>-29.298400000000001</c:v>
                </c:pt>
                <c:pt idx="826">
                  <c:v>-27.400300000000001</c:v>
                </c:pt>
                <c:pt idx="827">
                  <c:v>-27.400300000000001</c:v>
                </c:pt>
                <c:pt idx="828">
                  <c:v>-29.298400000000001</c:v>
                </c:pt>
                <c:pt idx="829">
                  <c:v>-27.400300000000001</c:v>
                </c:pt>
                <c:pt idx="830">
                  <c:v>-27.400300000000001</c:v>
                </c:pt>
                <c:pt idx="831">
                  <c:v>-29.298400000000001</c:v>
                </c:pt>
                <c:pt idx="832">
                  <c:v>-27.400300000000001</c:v>
                </c:pt>
                <c:pt idx="833">
                  <c:v>-27.400300000000001</c:v>
                </c:pt>
                <c:pt idx="834">
                  <c:v>-29.298400000000001</c:v>
                </c:pt>
                <c:pt idx="835">
                  <c:v>-29.298400000000001</c:v>
                </c:pt>
                <c:pt idx="836">
                  <c:v>-23.859300000000001</c:v>
                </c:pt>
                <c:pt idx="837">
                  <c:v>-23.859300000000001</c:v>
                </c:pt>
                <c:pt idx="838">
                  <c:v>-23.859300000000001</c:v>
                </c:pt>
                <c:pt idx="839">
                  <c:v>-23.6067</c:v>
                </c:pt>
                <c:pt idx="840">
                  <c:v>-23.6067</c:v>
                </c:pt>
                <c:pt idx="841">
                  <c:v>-23.927600000000002</c:v>
                </c:pt>
                <c:pt idx="842">
                  <c:v>-23.632000000000001</c:v>
                </c:pt>
                <c:pt idx="843">
                  <c:v>-23.632000000000001</c:v>
                </c:pt>
                <c:pt idx="844">
                  <c:v>-23.465900000000001</c:v>
                </c:pt>
                <c:pt idx="845">
                  <c:v>-24.0581</c:v>
                </c:pt>
                <c:pt idx="846">
                  <c:v>-24.0581</c:v>
                </c:pt>
                <c:pt idx="847">
                  <c:v>-24.0581</c:v>
                </c:pt>
                <c:pt idx="848">
                  <c:v>-21.7867</c:v>
                </c:pt>
                <c:pt idx="849">
                  <c:v>-21.7867</c:v>
                </c:pt>
                <c:pt idx="850">
                  <c:v>-22.2576</c:v>
                </c:pt>
                <c:pt idx="851">
                  <c:v>-21.084299999999999</c:v>
                </c:pt>
                <c:pt idx="852">
                  <c:v>-21.084299999999999</c:v>
                </c:pt>
                <c:pt idx="853">
                  <c:v>-21.8032</c:v>
                </c:pt>
                <c:pt idx="854">
                  <c:v>-21.8032</c:v>
                </c:pt>
                <c:pt idx="855">
                  <c:v>-21.8032</c:v>
                </c:pt>
                <c:pt idx="856">
                  <c:v>-21.8032</c:v>
                </c:pt>
                <c:pt idx="857">
                  <c:v>-21.426400000000001</c:v>
                </c:pt>
                <c:pt idx="858">
                  <c:v>-21.426400000000001</c:v>
                </c:pt>
                <c:pt idx="859">
                  <c:v>-22.4756</c:v>
                </c:pt>
                <c:pt idx="860">
                  <c:v>-23.119299999999999</c:v>
                </c:pt>
                <c:pt idx="861">
                  <c:v>-23.119299999999999</c:v>
                </c:pt>
                <c:pt idx="862">
                  <c:v>-23.593599999999999</c:v>
                </c:pt>
                <c:pt idx="863">
                  <c:v>-23.593599999999999</c:v>
                </c:pt>
                <c:pt idx="864">
                  <c:v>-24.573599999999999</c:v>
                </c:pt>
                <c:pt idx="865">
                  <c:v>-24.573599999999999</c:v>
                </c:pt>
                <c:pt idx="866">
                  <c:v>-24.573599999999999</c:v>
                </c:pt>
                <c:pt idx="867">
                  <c:v>-25.224499999999999</c:v>
                </c:pt>
                <c:pt idx="868">
                  <c:v>-25.224499999999999</c:v>
                </c:pt>
                <c:pt idx="869">
                  <c:v>-24.590800000000002</c:v>
                </c:pt>
                <c:pt idx="870">
                  <c:v>-24.590800000000002</c:v>
                </c:pt>
                <c:pt idx="871">
                  <c:v>-24.32</c:v>
                </c:pt>
                <c:pt idx="872">
                  <c:v>-23.871600000000001</c:v>
                </c:pt>
                <c:pt idx="873">
                  <c:v>-23.871600000000001</c:v>
                </c:pt>
                <c:pt idx="874">
                  <c:v>-24.32</c:v>
                </c:pt>
                <c:pt idx="875">
                  <c:v>-23.871600000000001</c:v>
                </c:pt>
                <c:pt idx="876">
                  <c:v>-23.871600000000001</c:v>
                </c:pt>
                <c:pt idx="877">
                  <c:v>-24.32</c:v>
                </c:pt>
                <c:pt idx="878">
                  <c:v>-23.871600000000001</c:v>
                </c:pt>
                <c:pt idx="879">
                  <c:v>-24.32</c:v>
                </c:pt>
                <c:pt idx="880">
                  <c:v>-23.871600000000001</c:v>
                </c:pt>
                <c:pt idx="881">
                  <c:v>-24.32</c:v>
                </c:pt>
                <c:pt idx="882">
                  <c:v>-23.871600000000001</c:v>
                </c:pt>
                <c:pt idx="883">
                  <c:v>-24.32</c:v>
                </c:pt>
                <c:pt idx="884">
                  <c:v>-23.871600000000001</c:v>
                </c:pt>
                <c:pt idx="885">
                  <c:v>-24.32</c:v>
                </c:pt>
                <c:pt idx="886">
                  <c:v>-24.32</c:v>
                </c:pt>
                <c:pt idx="887">
                  <c:v>-23.871600000000001</c:v>
                </c:pt>
                <c:pt idx="888">
                  <c:v>-24.32</c:v>
                </c:pt>
                <c:pt idx="889">
                  <c:v>-23.871600000000001</c:v>
                </c:pt>
                <c:pt idx="890">
                  <c:v>-23.871600000000001</c:v>
                </c:pt>
                <c:pt idx="891">
                  <c:v>-24.32</c:v>
                </c:pt>
                <c:pt idx="892">
                  <c:v>-24.32</c:v>
                </c:pt>
                <c:pt idx="893">
                  <c:v>-23.871600000000001</c:v>
                </c:pt>
                <c:pt idx="894">
                  <c:v>-24.32</c:v>
                </c:pt>
                <c:pt idx="895">
                  <c:v>-23.871600000000001</c:v>
                </c:pt>
                <c:pt idx="896">
                  <c:v>-23.871600000000001</c:v>
                </c:pt>
                <c:pt idx="897">
                  <c:v>-24.32</c:v>
                </c:pt>
                <c:pt idx="898">
                  <c:v>-24.32</c:v>
                </c:pt>
                <c:pt idx="899">
                  <c:v>-23.871600000000001</c:v>
                </c:pt>
                <c:pt idx="900">
                  <c:v>-23.871600000000001</c:v>
                </c:pt>
                <c:pt idx="901">
                  <c:v>-23.871600000000001</c:v>
                </c:pt>
                <c:pt idx="902">
                  <c:v>-24.32</c:v>
                </c:pt>
                <c:pt idx="903">
                  <c:v>-23.871600000000001</c:v>
                </c:pt>
                <c:pt idx="904">
                  <c:v>-23.871600000000001</c:v>
                </c:pt>
                <c:pt idx="905">
                  <c:v>-24.32</c:v>
                </c:pt>
                <c:pt idx="906">
                  <c:v>-24.32</c:v>
                </c:pt>
                <c:pt idx="907">
                  <c:v>-23.871600000000001</c:v>
                </c:pt>
                <c:pt idx="908">
                  <c:v>-23.871600000000001</c:v>
                </c:pt>
                <c:pt idx="909">
                  <c:v>-24.32</c:v>
                </c:pt>
                <c:pt idx="910">
                  <c:v>-23.871600000000001</c:v>
                </c:pt>
                <c:pt idx="911">
                  <c:v>-23.871600000000001</c:v>
                </c:pt>
                <c:pt idx="912">
                  <c:v>-24.32</c:v>
                </c:pt>
                <c:pt idx="913">
                  <c:v>-24.32</c:v>
                </c:pt>
                <c:pt idx="914">
                  <c:v>-23.871600000000001</c:v>
                </c:pt>
                <c:pt idx="915">
                  <c:v>-23.871600000000001</c:v>
                </c:pt>
                <c:pt idx="916">
                  <c:v>-24.32</c:v>
                </c:pt>
                <c:pt idx="917">
                  <c:v>-26.936599999999999</c:v>
                </c:pt>
                <c:pt idx="918">
                  <c:v>-26.665800000000001</c:v>
                </c:pt>
                <c:pt idx="919">
                  <c:v>-26.665800000000001</c:v>
                </c:pt>
                <c:pt idx="920">
                  <c:v>-24.849900000000002</c:v>
                </c:pt>
                <c:pt idx="921">
                  <c:v>-24.849900000000002</c:v>
                </c:pt>
                <c:pt idx="922">
                  <c:v>-24.849900000000002</c:v>
                </c:pt>
                <c:pt idx="923">
                  <c:v>-23.461200000000002</c:v>
                </c:pt>
                <c:pt idx="924">
                  <c:v>-24.947700000000001</c:v>
                </c:pt>
                <c:pt idx="925">
                  <c:v>-24.947700000000001</c:v>
                </c:pt>
                <c:pt idx="926">
                  <c:v>-24.256799999999998</c:v>
                </c:pt>
                <c:pt idx="927">
                  <c:v>-22.216100000000001</c:v>
                </c:pt>
                <c:pt idx="928">
                  <c:v>-22.216100000000001</c:v>
                </c:pt>
                <c:pt idx="929">
                  <c:v>-23.24</c:v>
                </c:pt>
                <c:pt idx="930">
                  <c:v>-23.24</c:v>
                </c:pt>
                <c:pt idx="931">
                  <c:v>-23.24</c:v>
                </c:pt>
                <c:pt idx="932">
                  <c:v>-23.24</c:v>
                </c:pt>
                <c:pt idx="933">
                  <c:v>-23.577100000000002</c:v>
                </c:pt>
                <c:pt idx="934">
                  <c:v>-23.577100000000002</c:v>
                </c:pt>
                <c:pt idx="935">
                  <c:v>-22.929400000000001</c:v>
                </c:pt>
                <c:pt idx="936">
                  <c:v>-23.032399999999999</c:v>
                </c:pt>
                <c:pt idx="937">
                  <c:v>-23.032399999999999</c:v>
                </c:pt>
                <c:pt idx="938">
                  <c:v>-21.422499999999999</c:v>
                </c:pt>
                <c:pt idx="939">
                  <c:v>-21.422499999999999</c:v>
                </c:pt>
                <c:pt idx="940">
                  <c:v>-21.422499999999999</c:v>
                </c:pt>
                <c:pt idx="941">
                  <c:v>-21.422499999999999</c:v>
                </c:pt>
                <c:pt idx="942">
                  <c:v>-21.422499999999999</c:v>
                </c:pt>
                <c:pt idx="943">
                  <c:v>-20.951000000000001</c:v>
                </c:pt>
                <c:pt idx="944">
                  <c:v>-21.141300000000001</c:v>
                </c:pt>
                <c:pt idx="945">
                  <c:v>-21.141300000000001</c:v>
                </c:pt>
                <c:pt idx="946">
                  <c:v>-22.369800000000001</c:v>
                </c:pt>
                <c:pt idx="947">
                  <c:v>-21.267099999999999</c:v>
                </c:pt>
                <c:pt idx="948">
                  <c:v>-21.267099999999999</c:v>
                </c:pt>
                <c:pt idx="949">
                  <c:v>-20.3657</c:v>
                </c:pt>
                <c:pt idx="950">
                  <c:v>-20.3657</c:v>
                </c:pt>
                <c:pt idx="951">
                  <c:v>-20.3657</c:v>
                </c:pt>
                <c:pt idx="952">
                  <c:v>-20.3657</c:v>
                </c:pt>
                <c:pt idx="953">
                  <c:v>-21.665700000000001</c:v>
                </c:pt>
                <c:pt idx="954">
                  <c:v>-21.665700000000001</c:v>
                </c:pt>
                <c:pt idx="955">
                  <c:v>-20.856300000000001</c:v>
                </c:pt>
                <c:pt idx="956">
                  <c:v>-18.486899999999999</c:v>
                </c:pt>
                <c:pt idx="957">
                  <c:v>-18.486899999999999</c:v>
                </c:pt>
                <c:pt idx="958">
                  <c:v>-17.043099999999999</c:v>
                </c:pt>
                <c:pt idx="959">
                  <c:v>-19.227900000000002</c:v>
                </c:pt>
                <c:pt idx="960">
                  <c:v>-19.227900000000002</c:v>
                </c:pt>
                <c:pt idx="961">
                  <c:v>-19.227900000000002</c:v>
                </c:pt>
                <c:pt idx="962">
                  <c:v>-10.8605</c:v>
                </c:pt>
                <c:pt idx="963">
                  <c:v>-9.74057</c:v>
                </c:pt>
                <c:pt idx="964">
                  <c:v>-12.732799999999999</c:v>
                </c:pt>
                <c:pt idx="965">
                  <c:v>-14.0349</c:v>
                </c:pt>
                <c:pt idx="966">
                  <c:v>-14.0349</c:v>
                </c:pt>
                <c:pt idx="967">
                  <c:v>-13.030799999999999</c:v>
                </c:pt>
                <c:pt idx="968">
                  <c:v>-13.030799999999999</c:v>
                </c:pt>
                <c:pt idx="969">
                  <c:v>-13.030799999999999</c:v>
                </c:pt>
                <c:pt idx="970">
                  <c:v>-14.613099999999999</c:v>
                </c:pt>
                <c:pt idx="971">
                  <c:v>-14.613099999999999</c:v>
                </c:pt>
                <c:pt idx="972">
                  <c:v>-19.045100000000001</c:v>
                </c:pt>
                <c:pt idx="973">
                  <c:v>-19.045100000000001</c:v>
                </c:pt>
                <c:pt idx="974">
                  <c:v>-18.419699999999999</c:v>
                </c:pt>
                <c:pt idx="975">
                  <c:v>-21.609300000000001</c:v>
                </c:pt>
                <c:pt idx="976">
                  <c:v>-21.609300000000001</c:v>
                </c:pt>
                <c:pt idx="977">
                  <c:v>-22.747800000000002</c:v>
                </c:pt>
                <c:pt idx="978">
                  <c:v>-22.747800000000002</c:v>
                </c:pt>
                <c:pt idx="979">
                  <c:v>-22.747800000000002</c:v>
                </c:pt>
                <c:pt idx="980">
                  <c:v>-22.747800000000002</c:v>
                </c:pt>
                <c:pt idx="981">
                  <c:v>-21.500499999999999</c:v>
                </c:pt>
                <c:pt idx="982">
                  <c:v>-21.500499999999999</c:v>
                </c:pt>
                <c:pt idx="983">
                  <c:v>-24.658899999999999</c:v>
                </c:pt>
                <c:pt idx="984">
                  <c:v>-24.2363</c:v>
                </c:pt>
                <c:pt idx="985">
                  <c:v>-25.833500000000001</c:v>
                </c:pt>
                <c:pt idx="986">
                  <c:v>-25.833500000000001</c:v>
                </c:pt>
                <c:pt idx="987">
                  <c:v>-25.833500000000001</c:v>
                </c:pt>
                <c:pt idx="988">
                  <c:v>-25.833500000000001</c:v>
                </c:pt>
                <c:pt idx="989">
                  <c:v>-25.833500000000001</c:v>
                </c:pt>
                <c:pt idx="990">
                  <c:v>-25.833500000000001</c:v>
                </c:pt>
                <c:pt idx="991">
                  <c:v>-25.833500000000001</c:v>
                </c:pt>
                <c:pt idx="992">
                  <c:v>-25.833500000000001</c:v>
                </c:pt>
                <c:pt idx="993">
                  <c:v>-25.833500000000001</c:v>
                </c:pt>
                <c:pt idx="994">
                  <c:v>-25.833500000000001</c:v>
                </c:pt>
                <c:pt idx="995">
                  <c:v>-25.833500000000001</c:v>
                </c:pt>
                <c:pt idx="996">
                  <c:v>-25.833500000000001</c:v>
                </c:pt>
                <c:pt idx="997">
                  <c:v>-25.833500000000001</c:v>
                </c:pt>
                <c:pt idx="998">
                  <c:v>-25.833500000000001</c:v>
                </c:pt>
                <c:pt idx="999">
                  <c:v>-25.833500000000001</c:v>
                </c:pt>
                <c:pt idx="1000">
                  <c:v>-25.833500000000001</c:v>
                </c:pt>
                <c:pt idx="1001">
                  <c:v>-25.833500000000001</c:v>
                </c:pt>
                <c:pt idx="1002">
                  <c:v>-25.833500000000001</c:v>
                </c:pt>
                <c:pt idx="1003">
                  <c:v>-25.833500000000001</c:v>
                </c:pt>
                <c:pt idx="1004">
                  <c:v>-25.833500000000001</c:v>
                </c:pt>
                <c:pt idx="1005">
                  <c:v>-25.833500000000001</c:v>
                </c:pt>
                <c:pt idx="1006">
                  <c:v>-25.833500000000001</c:v>
                </c:pt>
                <c:pt idx="1007">
                  <c:v>-25.833500000000001</c:v>
                </c:pt>
                <c:pt idx="1008">
                  <c:v>-25.833500000000001</c:v>
                </c:pt>
                <c:pt idx="1009">
                  <c:v>-25.833500000000001</c:v>
                </c:pt>
                <c:pt idx="1010">
                  <c:v>-25.833500000000001</c:v>
                </c:pt>
                <c:pt idx="1011">
                  <c:v>-25.833500000000001</c:v>
                </c:pt>
                <c:pt idx="1012">
                  <c:v>-25.833500000000001</c:v>
                </c:pt>
                <c:pt idx="1013">
                  <c:v>-25.833500000000001</c:v>
                </c:pt>
                <c:pt idx="1014">
                  <c:v>-25.833500000000001</c:v>
                </c:pt>
                <c:pt idx="1015">
                  <c:v>-25.833500000000001</c:v>
                </c:pt>
                <c:pt idx="1016">
                  <c:v>-25.833500000000001</c:v>
                </c:pt>
                <c:pt idx="1017">
                  <c:v>-25.833500000000001</c:v>
                </c:pt>
                <c:pt idx="1018">
                  <c:v>-25.833500000000001</c:v>
                </c:pt>
                <c:pt idx="1019">
                  <c:v>-25.833500000000001</c:v>
                </c:pt>
                <c:pt idx="1020">
                  <c:v>-25.833500000000001</c:v>
                </c:pt>
                <c:pt idx="1021">
                  <c:v>-25.833500000000001</c:v>
                </c:pt>
                <c:pt idx="1022">
                  <c:v>-25.833500000000001</c:v>
                </c:pt>
                <c:pt idx="1023">
                  <c:v>-25.833500000000001</c:v>
                </c:pt>
                <c:pt idx="1024">
                  <c:v>-25.833500000000001</c:v>
                </c:pt>
                <c:pt idx="1025">
                  <c:v>-25.833500000000001</c:v>
                </c:pt>
                <c:pt idx="1026">
                  <c:v>-25.833500000000001</c:v>
                </c:pt>
                <c:pt idx="1027">
                  <c:v>-25.833500000000001</c:v>
                </c:pt>
                <c:pt idx="1028">
                  <c:v>-25.833500000000001</c:v>
                </c:pt>
                <c:pt idx="1029">
                  <c:v>-25.833500000000001</c:v>
                </c:pt>
                <c:pt idx="1030">
                  <c:v>-25.833500000000001</c:v>
                </c:pt>
                <c:pt idx="1031">
                  <c:v>-25.833500000000001</c:v>
                </c:pt>
                <c:pt idx="1032">
                  <c:v>-25.833500000000001</c:v>
                </c:pt>
                <c:pt idx="1033">
                  <c:v>-25.833500000000001</c:v>
                </c:pt>
                <c:pt idx="1034">
                  <c:v>-25.833500000000001</c:v>
                </c:pt>
                <c:pt idx="1035">
                  <c:v>-25.833500000000001</c:v>
                </c:pt>
                <c:pt idx="1036">
                  <c:v>-25.833500000000001</c:v>
                </c:pt>
                <c:pt idx="1037">
                  <c:v>-25.833500000000001</c:v>
                </c:pt>
                <c:pt idx="1038">
                  <c:v>-25.833500000000001</c:v>
                </c:pt>
                <c:pt idx="1039">
                  <c:v>-25.833500000000001</c:v>
                </c:pt>
                <c:pt idx="1040">
                  <c:v>-25.833500000000001</c:v>
                </c:pt>
                <c:pt idx="1041">
                  <c:v>-25.833500000000001</c:v>
                </c:pt>
                <c:pt idx="1042">
                  <c:v>-25.833500000000001</c:v>
                </c:pt>
                <c:pt idx="1043">
                  <c:v>-25.833500000000001</c:v>
                </c:pt>
                <c:pt idx="1044">
                  <c:v>-25.833500000000001</c:v>
                </c:pt>
                <c:pt idx="1045">
                  <c:v>-24.476199999999999</c:v>
                </c:pt>
                <c:pt idx="1046">
                  <c:v>-24.476199999999999</c:v>
                </c:pt>
                <c:pt idx="1047">
                  <c:v>-24.476199999999999</c:v>
                </c:pt>
                <c:pt idx="1048">
                  <c:v>-25.563700000000001</c:v>
                </c:pt>
                <c:pt idx="1049">
                  <c:v>-25.563700000000001</c:v>
                </c:pt>
                <c:pt idx="1050">
                  <c:v>-26.1068</c:v>
                </c:pt>
                <c:pt idx="1051">
                  <c:v>-24.771799999999999</c:v>
                </c:pt>
                <c:pt idx="1052">
                  <c:v>-24.657800000000002</c:v>
                </c:pt>
                <c:pt idx="1053">
                  <c:v>-24.657800000000002</c:v>
                </c:pt>
                <c:pt idx="1054">
                  <c:v>-23.668199999999999</c:v>
                </c:pt>
                <c:pt idx="1055">
                  <c:v>-22.687000000000001</c:v>
                </c:pt>
                <c:pt idx="1056">
                  <c:v>-23.697700000000001</c:v>
                </c:pt>
                <c:pt idx="1057">
                  <c:v>-23.697700000000001</c:v>
                </c:pt>
                <c:pt idx="1058">
                  <c:v>-23.697700000000001</c:v>
                </c:pt>
                <c:pt idx="1059">
                  <c:v>-23.697700000000001</c:v>
                </c:pt>
                <c:pt idx="1060">
                  <c:v>-23.914899999999999</c:v>
                </c:pt>
                <c:pt idx="1061">
                  <c:v>-22.793800000000001</c:v>
                </c:pt>
                <c:pt idx="1062">
                  <c:v>-23.1953</c:v>
                </c:pt>
                <c:pt idx="1063">
                  <c:v>-23.1953</c:v>
                </c:pt>
                <c:pt idx="1064">
                  <c:v>-22.4862</c:v>
                </c:pt>
                <c:pt idx="1065">
                  <c:v>-22.4862</c:v>
                </c:pt>
                <c:pt idx="1066">
                  <c:v>-22.4862</c:v>
                </c:pt>
                <c:pt idx="1067">
                  <c:v>-20.4146</c:v>
                </c:pt>
                <c:pt idx="1068">
                  <c:v>-20.4146</c:v>
                </c:pt>
                <c:pt idx="1069">
                  <c:v>-18.621099999999998</c:v>
                </c:pt>
                <c:pt idx="1070">
                  <c:v>-18.621099999999998</c:v>
                </c:pt>
                <c:pt idx="1071">
                  <c:v>-18.7258</c:v>
                </c:pt>
                <c:pt idx="1072">
                  <c:v>-18.7258</c:v>
                </c:pt>
                <c:pt idx="1073">
                  <c:v>-18.7258</c:v>
                </c:pt>
                <c:pt idx="1074">
                  <c:v>-20.810199999999998</c:v>
                </c:pt>
                <c:pt idx="1075">
                  <c:v>-21.16</c:v>
                </c:pt>
                <c:pt idx="1076">
                  <c:v>-21.16</c:v>
                </c:pt>
                <c:pt idx="1077">
                  <c:v>-22.700299999999999</c:v>
                </c:pt>
                <c:pt idx="1078">
                  <c:v>-22.700299999999999</c:v>
                </c:pt>
                <c:pt idx="1079">
                  <c:v>-24.8611</c:v>
                </c:pt>
                <c:pt idx="1080">
                  <c:v>-24.8611</c:v>
                </c:pt>
                <c:pt idx="1081">
                  <c:v>-25.760200000000001</c:v>
                </c:pt>
                <c:pt idx="1082">
                  <c:v>-27.099799999999998</c:v>
                </c:pt>
                <c:pt idx="1083">
                  <c:v>-27.099799999999998</c:v>
                </c:pt>
                <c:pt idx="1084">
                  <c:v>-27.099799999999998</c:v>
                </c:pt>
                <c:pt idx="1085">
                  <c:v>-27.099799999999998</c:v>
                </c:pt>
                <c:pt idx="1086">
                  <c:v>-27.099799999999998</c:v>
                </c:pt>
                <c:pt idx="1087">
                  <c:v>-27.535699999999999</c:v>
                </c:pt>
                <c:pt idx="1088">
                  <c:v>-28.298100000000002</c:v>
                </c:pt>
                <c:pt idx="1089">
                  <c:v>-28.298100000000002</c:v>
                </c:pt>
                <c:pt idx="1090">
                  <c:v>-27.228200000000001</c:v>
                </c:pt>
                <c:pt idx="1091">
                  <c:v>-28.676400000000001</c:v>
                </c:pt>
                <c:pt idx="1092">
                  <c:v>-28.676400000000001</c:v>
                </c:pt>
                <c:pt idx="1093">
                  <c:v>-28.676400000000001</c:v>
                </c:pt>
                <c:pt idx="1094">
                  <c:v>-29.0718</c:v>
                </c:pt>
                <c:pt idx="1095">
                  <c:v>-29.0718</c:v>
                </c:pt>
                <c:pt idx="1096">
                  <c:v>-29.0718</c:v>
                </c:pt>
                <c:pt idx="1097">
                  <c:v>-29.0718</c:v>
                </c:pt>
                <c:pt idx="1098">
                  <c:v>-29.329799999999999</c:v>
                </c:pt>
                <c:pt idx="1099">
                  <c:v>-29.329799999999999</c:v>
                </c:pt>
                <c:pt idx="1100">
                  <c:v>-29.836500000000001</c:v>
                </c:pt>
                <c:pt idx="1101">
                  <c:v>-29.493300000000001</c:v>
                </c:pt>
                <c:pt idx="1102">
                  <c:v>-29.493300000000001</c:v>
                </c:pt>
                <c:pt idx="1103">
                  <c:v>-27.922599999999999</c:v>
                </c:pt>
                <c:pt idx="1104">
                  <c:v>-25.481200000000001</c:v>
                </c:pt>
                <c:pt idx="1105">
                  <c:v>-25.481200000000001</c:v>
                </c:pt>
                <c:pt idx="1106">
                  <c:v>-24.711500000000001</c:v>
                </c:pt>
                <c:pt idx="1107">
                  <c:v>-24.711500000000001</c:v>
                </c:pt>
                <c:pt idx="1108">
                  <c:v>-24.711500000000001</c:v>
                </c:pt>
                <c:pt idx="1109">
                  <c:v>-24.305</c:v>
                </c:pt>
                <c:pt idx="1110">
                  <c:v>-24.305</c:v>
                </c:pt>
                <c:pt idx="1111">
                  <c:v>-23.201000000000001</c:v>
                </c:pt>
                <c:pt idx="1112">
                  <c:v>-23.201000000000001</c:v>
                </c:pt>
                <c:pt idx="1113">
                  <c:v>-22.6267</c:v>
                </c:pt>
                <c:pt idx="1114">
                  <c:v>-22.6267</c:v>
                </c:pt>
                <c:pt idx="1115">
                  <c:v>-23.2441</c:v>
                </c:pt>
                <c:pt idx="1116">
                  <c:v>-23.2441</c:v>
                </c:pt>
                <c:pt idx="1117">
                  <c:v>-23.2441</c:v>
                </c:pt>
                <c:pt idx="1118">
                  <c:v>-24.699400000000001</c:v>
                </c:pt>
                <c:pt idx="1119">
                  <c:v>-24.699400000000001</c:v>
                </c:pt>
                <c:pt idx="1120">
                  <c:v>-25.450199999999999</c:v>
                </c:pt>
                <c:pt idx="1121">
                  <c:v>-25.450199999999999</c:v>
                </c:pt>
                <c:pt idx="1122">
                  <c:v>-25.4087</c:v>
                </c:pt>
                <c:pt idx="1123">
                  <c:v>-25.0578</c:v>
                </c:pt>
                <c:pt idx="1124">
                  <c:v>-25.0578</c:v>
                </c:pt>
                <c:pt idx="1125">
                  <c:v>-24.8062</c:v>
                </c:pt>
                <c:pt idx="1126">
                  <c:v>-24.8062</c:v>
                </c:pt>
                <c:pt idx="1127">
                  <c:v>-24.502500000000001</c:v>
                </c:pt>
                <c:pt idx="1128">
                  <c:v>-24.502500000000001</c:v>
                </c:pt>
                <c:pt idx="1129">
                  <c:v>-24.502500000000001</c:v>
                </c:pt>
                <c:pt idx="1130">
                  <c:v>-24.502500000000001</c:v>
                </c:pt>
                <c:pt idx="1131">
                  <c:v>-25.0153</c:v>
                </c:pt>
                <c:pt idx="1132">
                  <c:v>-25.0153</c:v>
                </c:pt>
                <c:pt idx="1133">
                  <c:v>-24.341999999999999</c:v>
                </c:pt>
                <c:pt idx="1134">
                  <c:v>-24.341999999999999</c:v>
                </c:pt>
                <c:pt idx="1135">
                  <c:v>-22.0656</c:v>
                </c:pt>
                <c:pt idx="1136">
                  <c:v>-22.0656</c:v>
                </c:pt>
                <c:pt idx="1137">
                  <c:v>-23.277100000000001</c:v>
                </c:pt>
                <c:pt idx="1138">
                  <c:v>-23.277100000000001</c:v>
                </c:pt>
                <c:pt idx="1139">
                  <c:v>-23.277100000000001</c:v>
                </c:pt>
                <c:pt idx="1140">
                  <c:v>-23.0989</c:v>
                </c:pt>
                <c:pt idx="1141">
                  <c:v>-23.0989</c:v>
                </c:pt>
                <c:pt idx="1142">
                  <c:v>-23.439399999999999</c:v>
                </c:pt>
                <c:pt idx="1143">
                  <c:v>-23.280100000000001</c:v>
                </c:pt>
                <c:pt idx="1144">
                  <c:v>-23.280100000000001</c:v>
                </c:pt>
                <c:pt idx="1145">
                  <c:v>-21.369499999999999</c:v>
                </c:pt>
                <c:pt idx="1146">
                  <c:v>-21.369499999999999</c:v>
                </c:pt>
                <c:pt idx="1147">
                  <c:v>-19.829599999999999</c:v>
                </c:pt>
                <c:pt idx="1148">
                  <c:v>-19.829599999999999</c:v>
                </c:pt>
                <c:pt idx="1149">
                  <c:v>-19.829599999999999</c:v>
                </c:pt>
                <c:pt idx="1150">
                  <c:v>-19.829599999999999</c:v>
                </c:pt>
                <c:pt idx="1151">
                  <c:v>-19.829599999999999</c:v>
                </c:pt>
                <c:pt idx="1152">
                  <c:v>-20.629200000000001</c:v>
                </c:pt>
                <c:pt idx="1153">
                  <c:v>-20.629200000000001</c:v>
                </c:pt>
                <c:pt idx="1154">
                  <c:v>-18.375800000000002</c:v>
                </c:pt>
                <c:pt idx="1155">
                  <c:v>-17.050999999999998</c:v>
                </c:pt>
                <c:pt idx="1156">
                  <c:v>-17.050999999999998</c:v>
                </c:pt>
                <c:pt idx="1157">
                  <c:v>-17.442900000000002</c:v>
                </c:pt>
                <c:pt idx="1158">
                  <c:v>-17.442900000000002</c:v>
                </c:pt>
                <c:pt idx="1159">
                  <c:v>-9.1573799999999999</c:v>
                </c:pt>
                <c:pt idx="1160">
                  <c:v>-9.1573799999999999</c:v>
                </c:pt>
                <c:pt idx="1161">
                  <c:v>-9.1573799999999999</c:v>
                </c:pt>
                <c:pt idx="1162">
                  <c:v>-9.1573799999999999</c:v>
                </c:pt>
                <c:pt idx="1163">
                  <c:v>-10.9598</c:v>
                </c:pt>
                <c:pt idx="1164">
                  <c:v>-10.9598</c:v>
                </c:pt>
                <c:pt idx="1165">
                  <c:v>-17.953099999999999</c:v>
                </c:pt>
                <c:pt idx="1166">
                  <c:v>-20.828299999999999</c:v>
                </c:pt>
                <c:pt idx="1167">
                  <c:v>-20.828299999999999</c:v>
                </c:pt>
                <c:pt idx="1168">
                  <c:v>-21.7364</c:v>
                </c:pt>
                <c:pt idx="1169">
                  <c:v>-22.581900000000001</c:v>
                </c:pt>
                <c:pt idx="1170">
                  <c:v>-22.581900000000001</c:v>
                </c:pt>
                <c:pt idx="1171">
                  <c:v>-22.581900000000001</c:v>
                </c:pt>
                <c:pt idx="1172">
                  <c:v>-21.1416</c:v>
                </c:pt>
                <c:pt idx="1173">
                  <c:v>-16.582599999999999</c:v>
                </c:pt>
                <c:pt idx="1174">
                  <c:v>-16.582599999999999</c:v>
                </c:pt>
                <c:pt idx="1175">
                  <c:v>-19.263200000000001</c:v>
                </c:pt>
                <c:pt idx="1176">
                  <c:v>-21.0382</c:v>
                </c:pt>
                <c:pt idx="1177">
                  <c:v>-21.0382</c:v>
                </c:pt>
                <c:pt idx="1178">
                  <c:v>-21.971299999999999</c:v>
                </c:pt>
                <c:pt idx="1179">
                  <c:v>-21.971299999999999</c:v>
                </c:pt>
                <c:pt idx="1180">
                  <c:v>-21.971299999999999</c:v>
                </c:pt>
                <c:pt idx="1181">
                  <c:v>-23.909700000000001</c:v>
                </c:pt>
                <c:pt idx="1182">
                  <c:v>-23.909700000000001</c:v>
                </c:pt>
                <c:pt idx="1183">
                  <c:v>-21.471900000000002</c:v>
                </c:pt>
                <c:pt idx="1184">
                  <c:v>-19.193999999999999</c:v>
                </c:pt>
                <c:pt idx="1185">
                  <c:v>-19.193999999999999</c:v>
                </c:pt>
                <c:pt idx="1186">
                  <c:v>-22.616299999999999</c:v>
                </c:pt>
                <c:pt idx="1187">
                  <c:v>-22.616299999999999</c:v>
                </c:pt>
                <c:pt idx="1188">
                  <c:v>-22.044899999999998</c:v>
                </c:pt>
                <c:pt idx="1189">
                  <c:v>-22.044899999999998</c:v>
                </c:pt>
                <c:pt idx="1190">
                  <c:v>-22.044899999999998</c:v>
                </c:pt>
                <c:pt idx="1191">
                  <c:v>-21.590900000000001</c:v>
                </c:pt>
                <c:pt idx="1192">
                  <c:v>-21.590900000000001</c:v>
                </c:pt>
                <c:pt idx="1193">
                  <c:v>-24.894300000000001</c:v>
                </c:pt>
                <c:pt idx="1194">
                  <c:v>-27.040700000000001</c:v>
                </c:pt>
                <c:pt idx="1195">
                  <c:v>-27.040700000000001</c:v>
                </c:pt>
                <c:pt idx="1196">
                  <c:v>-27.100100000000001</c:v>
                </c:pt>
                <c:pt idx="1197">
                  <c:v>-26.965</c:v>
                </c:pt>
                <c:pt idx="1198">
                  <c:v>-26.965</c:v>
                </c:pt>
                <c:pt idx="1199">
                  <c:v>-26.965</c:v>
                </c:pt>
                <c:pt idx="1200">
                  <c:v>-23.599799999999998</c:v>
                </c:pt>
                <c:pt idx="1201">
                  <c:v>-23.599799999999998</c:v>
                </c:pt>
                <c:pt idx="1202">
                  <c:v>-25.4833</c:v>
                </c:pt>
                <c:pt idx="1203">
                  <c:v>-25.031600000000001</c:v>
                </c:pt>
                <c:pt idx="1204">
                  <c:v>-25.031600000000001</c:v>
                </c:pt>
                <c:pt idx="1205">
                  <c:v>-23.735600000000002</c:v>
                </c:pt>
                <c:pt idx="1206">
                  <c:v>-23.735600000000002</c:v>
                </c:pt>
                <c:pt idx="1207">
                  <c:v>-24.0579</c:v>
                </c:pt>
                <c:pt idx="1208">
                  <c:v>-24.0579</c:v>
                </c:pt>
                <c:pt idx="1209">
                  <c:v>-24.0579</c:v>
                </c:pt>
                <c:pt idx="1210">
                  <c:v>-24.300899999999999</c:v>
                </c:pt>
                <c:pt idx="1211">
                  <c:v>-24.300899999999999</c:v>
                </c:pt>
                <c:pt idx="1212">
                  <c:v>-22.293199999999999</c:v>
                </c:pt>
                <c:pt idx="1213">
                  <c:v>-22.012799999999999</c:v>
                </c:pt>
                <c:pt idx="1214">
                  <c:v>-22.858799999999999</c:v>
                </c:pt>
                <c:pt idx="1215">
                  <c:v>-22.858799999999999</c:v>
                </c:pt>
                <c:pt idx="1216">
                  <c:v>-22.858799999999999</c:v>
                </c:pt>
                <c:pt idx="1217">
                  <c:v>-22.858799999999999</c:v>
                </c:pt>
                <c:pt idx="1218">
                  <c:v>-22.858799999999999</c:v>
                </c:pt>
                <c:pt idx="1219">
                  <c:v>-23.9602</c:v>
                </c:pt>
                <c:pt idx="1220">
                  <c:v>-23.9602</c:v>
                </c:pt>
                <c:pt idx="1221">
                  <c:v>-24.901399999999999</c:v>
                </c:pt>
                <c:pt idx="1222">
                  <c:v>-24.901399999999999</c:v>
                </c:pt>
                <c:pt idx="1223">
                  <c:v>-25.04</c:v>
                </c:pt>
                <c:pt idx="1224">
                  <c:v>-25.04</c:v>
                </c:pt>
                <c:pt idx="1225">
                  <c:v>-24.332999999999998</c:v>
                </c:pt>
                <c:pt idx="1226">
                  <c:v>-24.332999999999998</c:v>
                </c:pt>
                <c:pt idx="1227">
                  <c:v>-24.514900000000001</c:v>
                </c:pt>
                <c:pt idx="1228">
                  <c:v>-24.514900000000001</c:v>
                </c:pt>
                <c:pt idx="1229">
                  <c:v>-24.757300000000001</c:v>
                </c:pt>
                <c:pt idx="1230">
                  <c:v>-24.757300000000001</c:v>
                </c:pt>
                <c:pt idx="1231">
                  <c:v>-24.757300000000001</c:v>
                </c:pt>
                <c:pt idx="1232">
                  <c:v>-24.757300000000001</c:v>
                </c:pt>
                <c:pt idx="1233">
                  <c:v>-24.011199999999999</c:v>
                </c:pt>
                <c:pt idx="1234">
                  <c:v>-24.011199999999999</c:v>
                </c:pt>
                <c:pt idx="1235">
                  <c:v>-24.1374</c:v>
                </c:pt>
                <c:pt idx="1236">
                  <c:v>-24.1374</c:v>
                </c:pt>
                <c:pt idx="1237">
                  <c:v>-24.201599999999999</c:v>
                </c:pt>
                <c:pt idx="1238">
                  <c:v>-24.201599999999999</c:v>
                </c:pt>
                <c:pt idx="1239">
                  <c:v>-24.058800000000002</c:v>
                </c:pt>
                <c:pt idx="1240">
                  <c:v>-24.058800000000002</c:v>
                </c:pt>
                <c:pt idx="1241">
                  <c:v>-24.058800000000002</c:v>
                </c:pt>
                <c:pt idx="1242">
                  <c:v>-24.058800000000002</c:v>
                </c:pt>
                <c:pt idx="1243">
                  <c:v>-22.966699999999999</c:v>
                </c:pt>
                <c:pt idx="1244">
                  <c:v>-22.966699999999999</c:v>
                </c:pt>
                <c:pt idx="1245">
                  <c:v>-22.303999999999998</c:v>
                </c:pt>
                <c:pt idx="1246">
                  <c:v>-22.9117</c:v>
                </c:pt>
                <c:pt idx="1247">
                  <c:v>-22.9117</c:v>
                </c:pt>
                <c:pt idx="1248">
                  <c:v>-22.5596</c:v>
                </c:pt>
                <c:pt idx="1249">
                  <c:v>-22.5596</c:v>
                </c:pt>
                <c:pt idx="1250">
                  <c:v>-22.5932</c:v>
                </c:pt>
                <c:pt idx="1251">
                  <c:v>-22.5932</c:v>
                </c:pt>
                <c:pt idx="1252">
                  <c:v>-22.5932</c:v>
                </c:pt>
                <c:pt idx="1253">
                  <c:v>-22.865400000000001</c:v>
                </c:pt>
                <c:pt idx="1254">
                  <c:v>-22.865400000000001</c:v>
                </c:pt>
                <c:pt idx="1255">
                  <c:v>-22.865400000000001</c:v>
                </c:pt>
                <c:pt idx="1256">
                  <c:v>-22.865400000000001</c:v>
                </c:pt>
                <c:pt idx="1257">
                  <c:v>-22.865400000000001</c:v>
                </c:pt>
                <c:pt idx="1258">
                  <c:v>-20.907699999999998</c:v>
                </c:pt>
                <c:pt idx="1259">
                  <c:v>-20.907699999999998</c:v>
                </c:pt>
                <c:pt idx="1260">
                  <c:v>-21.1614</c:v>
                </c:pt>
                <c:pt idx="1261">
                  <c:v>-21.1614</c:v>
                </c:pt>
                <c:pt idx="1262">
                  <c:v>-19.5243</c:v>
                </c:pt>
                <c:pt idx="1263">
                  <c:v>-19.5243</c:v>
                </c:pt>
                <c:pt idx="1264">
                  <c:v>-19.483000000000001</c:v>
                </c:pt>
                <c:pt idx="1265">
                  <c:v>-19.483000000000001</c:v>
                </c:pt>
                <c:pt idx="1266">
                  <c:v>-18.097000000000001</c:v>
                </c:pt>
                <c:pt idx="1267">
                  <c:v>-18.097000000000001</c:v>
                </c:pt>
                <c:pt idx="1268">
                  <c:v>-11.9924</c:v>
                </c:pt>
                <c:pt idx="1269">
                  <c:v>-11.9924</c:v>
                </c:pt>
                <c:pt idx="1270">
                  <c:v>-18.097000000000001</c:v>
                </c:pt>
                <c:pt idx="1271">
                  <c:v>-11.9924</c:v>
                </c:pt>
                <c:pt idx="1272">
                  <c:v>-11.9924</c:v>
                </c:pt>
                <c:pt idx="1273">
                  <c:v>-18.097000000000001</c:v>
                </c:pt>
                <c:pt idx="1274">
                  <c:v>-11.9924</c:v>
                </c:pt>
                <c:pt idx="1275">
                  <c:v>-18.097000000000001</c:v>
                </c:pt>
                <c:pt idx="1276">
                  <c:v>-11.9924</c:v>
                </c:pt>
                <c:pt idx="1277">
                  <c:v>-11.9924</c:v>
                </c:pt>
                <c:pt idx="1278">
                  <c:v>-11.9924</c:v>
                </c:pt>
                <c:pt idx="1279">
                  <c:v>-18.097000000000001</c:v>
                </c:pt>
                <c:pt idx="1280">
                  <c:v>-18.097000000000001</c:v>
                </c:pt>
                <c:pt idx="1281">
                  <c:v>-11.9924</c:v>
                </c:pt>
                <c:pt idx="1282">
                  <c:v>-18.097000000000001</c:v>
                </c:pt>
                <c:pt idx="1283">
                  <c:v>-11.9924</c:v>
                </c:pt>
                <c:pt idx="1284">
                  <c:v>-11.9924</c:v>
                </c:pt>
                <c:pt idx="1285">
                  <c:v>-18.097000000000001</c:v>
                </c:pt>
                <c:pt idx="1286">
                  <c:v>-18.097000000000001</c:v>
                </c:pt>
                <c:pt idx="1287">
                  <c:v>-11.9924</c:v>
                </c:pt>
                <c:pt idx="1288">
                  <c:v>-18.097000000000001</c:v>
                </c:pt>
                <c:pt idx="1289">
                  <c:v>-18.097000000000001</c:v>
                </c:pt>
                <c:pt idx="1290">
                  <c:v>-11.9924</c:v>
                </c:pt>
                <c:pt idx="1291">
                  <c:v>-11.9924</c:v>
                </c:pt>
                <c:pt idx="1292">
                  <c:v>-18.097000000000001</c:v>
                </c:pt>
                <c:pt idx="1293">
                  <c:v>-11.9924</c:v>
                </c:pt>
                <c:pt idx="1294">
                  <c:v>-18.097000000000001</c:v>
                </c:pt>
                <c:pt idx="1295">
                  <c:v>-18.097000000000001</c:v>
                </c:pt>
                <c:pt idx="1296">
                  <c:v>-11.9924</c:v>
                </c:pt>
                <c:pt idx="1297">
                  <c:v>-11.9924</c:v>
                </c:pt>
                <c:pt idx="1298">
                  <c:v>-18.097000000000001</c:v>
                </c:pt>
                <c:pt idx="1299">
                  <c:v>-18.097000000000001</c:v>
                </c:pt>
                <c:pt idx="1300">
                  <c:v>-11.9924</c:v>
                </c:pt>
                <c:pt idx="1301">
                  <c:v>-11.9924</c:v>
                </c:pt>
                <c:pt idx="1302">
                  <c:v>-24.4419</c:v>
                </c:pt>
                <c:pt idx="1303">
                  <c:v>-24.4419</c:v>
                </c:pt>
                <c:pt idx="1304">
                  <c:v>-25.055499999999999</c:v>
                </c:pt>
                <c:pt idx="1305">
                  <c:v>-25.139700000000001</c:v>
                </c:pt>
                <c:pt idx="1306">
                  <c:v>-25.139700000000001</c:v>
                </c:pt>
                <c:pt idx="1307">
                  <c:v>-25.423999999999999</c:v>
                </c:pt>
                <c:pt idx="1308">
                  <c:v>-25.423999999999999</c:v>
                </c:pt>
                <c:pt idx="1309">
                  <c:v>-25.423999999999999</c:v>
                </c:pt>
                <c:pt idx="1310">
                  <c:v>-22.924900000000001</c:v>
                </c:pt>
                <c:pt idx="1311">
                  <c:v>-23.680599999999998</c:v>
                </c:pt>
                <c:pt idx="1312">
                  <c:v>-23.680599999999998</c:v>
                </c:pt>
                <c:pt idx="1313">
                  <c:v>-24.318100000000001</c:v>
                </c:pt>
                <c:pt idx="1314">
                  <c:v>-24.318100000000001</c:v>
                </c:pt>
                <c:pt idx="1315">
                  <c:v>-23.550799999999999</c:v>
                </c:pt>
                <c:pt idx="1316">
                  <c:v>-23.550799999999999</c:v>
                </c:pt>
                <c:pt idx="1317">
                  <c:v>-23.550799999999999</c:v>
                </c:pt>
                <c:pt idx="1318">
                  <c:v>-23.550799999999999</c:v>
                </c:pt>
                <c:pt idx="1319">
                  <c:v>-23.923500000000001</c:v>
                </c:pt>
                <c:pt idx="1320">
                  <c:v>-23.923500000000001</c:v>
                </c:pt>
                <c:pt idx="1321">
                  <c:v>-24.128399999999999</c:v>
                </c:pt>
                <c:pt idx="1322">
                  <c:v>-23.435700000000001</c:v>
                </c:pt>
                <c:pt idx="1323">
                  <c:v>-23.435700000000001</c:v>
                </c:pt>
                <c:pt idx="1324">
                  <c:v>-23.899000000000001</c:v>
                </c:pt>
                <c:pt idx="1325">
                  <c:v>-23.420200000000001</c:v>
                </c:pt>
                <c:pt idx="1326">
                  <c:v>-23.420200000000001</c:v>
                </c:pt>
                <c:pt idx="1327">
                  <c:v>-23.760999999999999</c:v>
                </c:pt>
                <c:pt idx="1328">
                  <c:v>-23.760999999999999</c:v>
                </c:pt>
                <c:pt idx="1329">
                  <c:v>-23.760999999999999</c:v>
                </c:pt>
                <c:pt idx="1330">
                  <c:v>-23.7669</c:v>
                </c:pt>
                <c:pt idx="1331">
                  <c:v>-23.7669</c:v>
                </c:pt>
                <c:pt idx="1332">
                  <c:v>-23.848400000000002</c:v>
                </c:pt>
                <c:pt idx="1333">
                  <c:v>-22.9376</c:v>
                </c:pt>
                <c:pt idx="1334">
                  <c:v>-22.9376</c:v>
                </c:pt>
                <c:pt idx="1335">
                  <c:v>-22.747699999999998</c:v>
                </c:pt>
                <c:pt idx="1336">
                  <c:v>-22.747699999999998</c:v>
                </c:pt>
                <c:pt idx="1337">
                  <c:v>-22.747699999999998</c:v>
                </c:pt>
                <c:pt idx="1338">
                  <c:v>-23.633099999999999</c:v>
                </c:pt>
                <c:pt idx="1339">
                  <c:v>-23.633099999999999</c:v>
                </c:pt>
                <c:pt idx="1340">
                  <c:v>-23.055099999999999</c:v>
                </c:pt>
                <c:pt idx="1341">
                  <c:v>-23.249199999999998</c:v>
                </c:pt>
                <c:pt idx="1342">
                  <c:v>-23.249199999999998</c:v>
                </c:pt>
                <c:pt idx="1343">
                  <c:v>-24.1067</c:v>
                </c:pt>
                <c:pt idx="1344">
                  <c:v>-24.5426</c:v>
                </c:pt>
                <c:pt idx="1345">
                  <c:v>-24.5426</c:v>
                </c:pt>
                <c:pt idx="1346">
                  <c:v>-24.5426</c:v>
                </c:pt>
                <c:pt idx="1347">
                  <c:v>-24.5426</c:v>
                </c:pt>
                <c:pt idx="1348">
                  <c:v>-23.601400000000002</c:v>
                </c:pt>
                <c:pt idx="1349">
                  <c:v>-23.601400000000002</c:v>
                </c:pt>
                <c:pt idx="1350">
                  <c:v>-22.566800000000001</c:v>
                </c:pt>
                <c:pt idx="1351">
                  <c:v>-22.566800000000001</c:v>
                </c:pt>
                <c:pt idx="1352">
                  <c:v>-23.9193</c:v>
                </c:pt>
                <c:pt idx="1353">
                  <c:v>-23.9193</c:v>
                </c:pt>
                <c:pt idx="1354">
                  <c:v>-23.0044</c:v>
                </c:pt>
                <c:pt idx="1355">
                  <c:v>-23.222200000000001</c:v>
                </c:pt>
                <c:pt idx="1356">
                  <c:v>-23.222200000000001</c:v>
                </c:pt>
                <c:pt idx="1357">
                  <c:v>-23.222200000000001</c:v>
                </c:pt>
                <c:pt idx="1358">
                  <c:v>-24.755299999999998</c:v>
                </c:pt>
                <c:pt idx="1359">
                  <c:v>-24.755299999999998</c:v>
                </c:pt>
                <c:pt idx="1360">
                  <c:v>-25.599</c:v>
                </c:pt>
                <c:pt idx="1361">
                  <c:v>-25.599</c:v>
                </c:pt>
                <c:pt idx="1362">
                  <c:v>-23.905899999999999</c:v>
                </c:pt>
                <c:pt idx="1363">
                  <c:v>-23.089500000000001</c:v>
                </c:pt>
                <c:pt idx="1364">
                  <c:v>-23.089500000000001</c:v>
                </c:pt>
                <c:pt idx="1365">
                  <c:v>-22.859400000000001</c:v>
                </c:pt>
                <c:pt idx="1366">
                  <c:v>-22.859400000000001</c:v>
                </c:pt>
                <c:pt idx="1367">
                  <c:v>-23.300999999999998</c:v>
                </c:pt>
                <c:pt idx="1368">
                  <c:v>-23.300999999999998</c:v>
                </c:pt>
                <c:pt idx="1369">
                  <c:v>-23.300999999999998</c:v>
                </c:pt>
                <c:pt idx="1370">
                  <c:v>-22.935400000000001</c:v>
                </c:pt>
                <c:pt idx="1371">
                  <c:v>-22.935400000000001</c:v>
                </c:pt>
                <c:pt idx="1372">
                  <c:v>-24.113199999999999</c:v>
                </c:pt>
                <c:pt idx="1373">
                  <c:v>-23.778700000000001</c:v>
                </c:pt>
                <c:pt idx="1374">
                  <c:v>-23.778700000000001</c:v>
                </c:pt>
                <c:pt idx="1375">
                  <c:v>-23.4788</c:v>
                </c:pt>
                <c:pt idx="1376">
                  <c:v>-23.4788</c:v>
                </c:pt>
                <c:pt idx="1377">
                  <c:v>-23.4788</c:v>
                </c:pt>
                <c:pt idx="1378">
                  <c:v>-21.554099999999998</c:v>
                </c:pt>
                <c:pt idx="1379">
                  <c:v>-21.554099999999998</c:v>
                </c:pt>
                <c:pt idx="1380">
                  <c:v>-22.869599999999998</c:v>
                </c:pt>
                <c:pt idx="1381">
                  <c:v>-23.4709</c:v>
                </c:pt>
                <c:pt idx="1382">
                  <c:v>-22.455500000000001</c:v>
                </c:pt>
                <c:pt idx="1383">
                  <c:v>-22.455500000000001</c:v>
                </c:pt>
                <c:pt idx="1384">
                  <c:v>-22.455500000000001</c:v>
                </c:pt>
                <c:pt idx="1385">
                  <c:v>-23.527999999999999</c:v>
                </c:pt>
                <c:pt idx="1386">
                  <c:v>-23.527999999999999</c:v>
                </c:pt>
                <c:pt idx="1387">
                  <c:v>-23.8477</c:v>
                </c:pt>
                <c:pt idx="1388">
                  <c:v>-23.8477</c:v>
                </c:pt>
                <c:pt idx="1389">
                  <c:v>-23.8477</c:v>
                </c:pt>
                <c:pt idx="1390">
                  <c:v>-23.761399999999998</c:v>
                </c:pt>
                <c:pt idx="1391">
                  <c:v>-23.049600000000002</c:v>
                </c:pt>
                <c:pt idx="1392">
                  <c:v>-21.959599999999998</c:v>
                </c:pt>
                <c:pt idx="1393">
                  <c:v>-21.959599999999998</c:v>
                </c:pt>
                <c:pt idx="1394">
                  <c:v>-24.179600000000001</c:v>
                </c:pt>
                <c:pt idx="1395">
                  <c:v>-24.179600000000001</c:v>
                </c:pt>
                <c:pt idx="1396">
                  <c:v>-24.179600000000001</c:v>
                </c:pt>
                <c:pt idx="1397">
                  <c:v>-23.353400000000001</c:v>
                </c:pt>
                <c:pt idx="1398">
                  <c:v>-23.353400000000001</c:v>
                </c:pt>
                <c:pt idx="1399">
                  <c:v>-23.8322</c:v>
                </c:pt>
                <c:pt idx="1400">
                  <c:v>-23.424199999999999</c:v>
                </c:pt>
                <c:pt idx="1401">
                  <c:v>-23.610099999999999</c:v>
                </c:pt>
                <c:pt idx="1402">
                  <c:v>-23.610099999999999</c:v>
                </c:pt>
                <c:pt idx="1403">
                  <c:v>-23.477799999999998</c:v>
                </c:pt>
                <c:pt idx="1404">
                  <c:v>-23.477799999999998</c:v>
                </c:pt>
                <c:pt idx="1405">
                  <c:v>-23.477799999999998</c:v>
                </c:pt>
                <c:pt idx="1406">
                  <c:v>-23.477799999999998</c:v>
                </c:pt>
                <c:pt idx="1407">
                  <c:v>-21.0519</c:v>
                </c:pt>
                <c:pt idx="1408">
                  <c:v>-22.562999999999999</c:v>
                </c:pt>
                <c:pt idx="1409">
                  <c:v>-22.562999999999999</c:v>
                </c:pt>
                <c:pt idx="1410">
                  <c:v>-23.6508</c:v>
                </c:pt>
                <c:pt idx="1411">
                  <c:v>-23.602399999999999</c:v>
                </c:pt>
                <c:pt idx="1412">
                  <c:v>-23.602399999999999</c:v>
                </c:pt>
                <c:pt idx="1413">
                  <c:v>-23.602399999999999</c:v>
                </c:pt>
                <c:pt idx="1414">
                  <c:v>-23.602399999999999</c:v>
                </c:pt>
                <c:pt idx="1415">
                  <c:v>-23.496300000000002</c:v>
                </c:pt>
                <c:pt idx="1416">
                  <c:v>-23.496300000000002</c:v>
                </c:pt>
                <c:pt idx="1417">
                  <c:v>-23.864000000000001</c:v>
                </c:pt>
                <c:pt idx="1418">
                  <c:v>-23.778099999999998</c:v>
                </c:pt>
                <c:pt idx="1419">
                  <c:v>-23.778099999999998</c:v>
                </c:pt>
                <c:pt idx="1420">
                  <c:v>-24.028400000000001</c:v>
                </c:pt>
                <c:pt idx="1421">
                  <c:v>-24.028400000000001</c:v>
                </c:pt>
                <c:pt idx="1422">
                  <c:v>-22.918299999999999</c:v>
                </c:pt>
                <c:pt idx="1423">
                  <c:v>-22.918299999999999</c:v>
                </c:pt>
                <c:pt idx="1424">
                  <c:v>-24.055399999999999</c:v>
                </c:pt>
                <c:pt idx="1425">
                  <c:v>-24.055399999999999</c:v>
                </c:pt>
                <c:pt idx="1426">
                  <c:v>-24.055399999999999</c:v>
                </c:pt>
                <c:pt idx="1427">
                  <c:v>-24.105499999999999</c:v>
                </c:pt>
                <c:pt idx="1428">
                  <c:v>-24.105499999999999</c:v>
                </c:pt>
                <c:pt idx="1429">
                  <c:v>-23.8324</c:v>
                </c:pt>
                <c:pt idx="1430">
                  <c:v>-23.8324</c:v>
                </c:pt>
                <c:pt idx="1431">
                  <c:v>-24.0747</c:v>
                </c:pt>
                <c:pt idx="1432">
                  <c:v>-24.0747</c:v>
                </c:pt>
                <c:pt idx="1433">
                  <c:v>-22.741099999999999</c:v>
                </c:pt>
                <c:pt idx="1434">
                  <c:v>-22.741099999999999</c:v>
                </c:pt>
                <c:pt idx="1435">
                  <c:v>-23.830400000000001</c:v>
                </c:pt>
                <c:pt idx="1436">
                  <c:v>-23.830400000000001</c:v>
                </c:pt>
                <c:pt idx="1437">
                  <c:v>-23.830400000000001</c:v>
                </c:pt>
                <c:pt idx="1438">
                  <c:v>-23.830400000000001</c:v>
                </c:pt>
                <c:pt idx="1439">
                  <c:v>-24.347200000000001</c:v>
                </c:pt>
                <c:pt idx="1440">
                  <c:v>-24.347200000000001</c:v>
                </c:pt>
                <c:pt idx="1441">
                  <c:v>-22.983599999999999</c:v>
                </c:pt>
                <c:pt idx="1442">
                  <c:v>-23.535799999999998</c:v>
                </c:pt>
                <c:pt idx="1443">
                  <c:v>-23.9651</c:v>
                </c:pt>
                <c:pt idx="1444">
                  <c:v>-23.9651</c:v>
                </c:pt>
                <c:pt idx="1445">
                  <c:v>-24.256900000000002</c:v>
                </c:pt>
                <c:pt idx="1446">
                  <c:v>-24.256900000000002</c:v>
                </c:pt>
                <c:pt idx="1447">
                  <c:v>-24.256900000000002</c:v>
                </c:pt>
                <c:pt idx="1448">
                  <c:v>-24.256900000000002</c:v>
                </c:pt>
                <c:pt idx="1449">
                  <c:v>-24.256900000000002</c:v>
                </c:pt>
                <c:pt idx="1450">
                  <c:v>-23.285900000000002</c:v>
                </c:pt>
                <c:pt idx="1451">
                  <c:v>-23.285900000000002</c:v>
                </c:pt>
                <c:pt idx="1452">
                  <c:v>-23.815899999999999</c:v>
                </c:pt>
                <c:pt idx="1453">
                  <c:v>-24.157</c:v>
                </c:pt>
                <c:pt idx="1454">
                  <c:v>-24.1175</c:v>
                </c:pt>
                <c:pt idx="1455">
                  <c:v>-24.1175</c:v>
                </c:pt>
                <c:pt idx="1456">
                  <c:v>-23.886299999999999</c:v>
                </c:pt>
                <c:pt idx="1457">
                  <c:v>-23.886299999999999</c:v>
                </c:pt>
                <c:pt idx="1458">
                  <c:v>-23.886299999999999</c:v>
                </c:pt>
                <c:pt idx="1459">
                  <c:v>-23.886299999999999</c:v>
                </c:pt>
                <c:pt idx="1460">
                  <c:v>-23.630099999999999</c:v>
                </c:pt>
                <c:pt idx="1461">
                  <c:v>-23.630099999999999</c:v>
                </c:pt>
                <c:pt idx="1462">
                  <c:v>-24.255099999999999</c:v>
                </c:pt>
                <c:pt idx="1463">
                  <c:v>-24.255099999999999</c:v>
                </c:pt>
                <c:pt idx="1464">
                  <c:v>-24.295400000000001</c:v>
                </c:pt>
                <c:pt idx="1465">
                  <c:v>-24.295400000000001</c:v>
                </c:pt>
                <c:pt idx="1466">
                  <c:v>-24.021100000000001</c:v>
                </c:pt>
                <c:pt idx="1467">
                  <c:v>-24.021100000000001</c:v>
                </c:pt>
                <c:pt idx="1468">
                  <c:v>-24.021100000000001</c:v>
                </c:pt>
                <c:pt idx="1469">
                  <c:v>-24.021100000000001</c:v>
                </c:pt>
                <c:pt idx="1470">
                  <c:v>-23.9543</c:v>
                </c:pt>
                <c:pt idx="1471">
                  <c:v>-24.0642</c:v>
                </c:pt>
                <c:pt idx="1472">
                  <c:v>-24.0642</c:v>
                </c:pt>
                <c:pt idx="1473">
                  <c:v>-23.881599999999999</c:v>
                </c:pt>
                <c:pt idx="1474">
                  <c:v>-24.5852</c:v>
                </c:pt>
                <c:pt idx="1475">
                  <c:v>-24.5852</c:v>
                </c:pt>
                <c:pt idx="1476">
                  <c:v>-24.9617</c:v>
                </c:pt>
                <c:pt idx="1477">
                  <c:v>-24.9617</c:v>
                </c:pt>
                <c:pt idx="1478">
                  <c:v>-24.9617</c:v>
                </c:pt>
                <c:pt idx="1479">
                  <c:v>-25.169499999999999</c:v>
                </c:pt>
                <c:pt idx="1480">
                  <c:v>-22.8291</c:v>
                </c:pt>
                <c:pt idx="1481">
                  <c:v>-22.8291</c:v>
                </c:pt>
                <c:pt idx="1482">
                  <c:v>-23.132000000000001</c:v>
                </c:pt>
                <c:pt idx="1483">
                  <c:v>-23.7424</c:v>
                </c:pt>
                <c:pt idx="1484">
                  <c:v>-23.970199999999998</c:v>
                </c:pt>
                <c:pt idx="1485">
                  <c:v>-23.970199999999998</c:v>
                </c:pt>
                <c:pt idx="1486">
                  <c:v>-23.970199999999998</c:v>
                </c:pt>
                <c:pt idx="1487">
                  <c:v>-24.328299999999999</c:v>
                </c:pt>
                <c:pt idx="1488">
                  <c:v>-23.880400000000002</c:v>
                </c:pt>
                <c:pt idx="1489">
                  <c:v>-23.4922</c:v>
                </c:pt>
                <c:pt idx="1490">
                  <c:v>-24.2578</c:v>
                </c:pt>
                <c:pt idx="1491">
                  <c:v>-23.727399999999999</c:v>
                </c:pt>
                <c:pt idx="1492">
                  <c:v>-23.727399999999999</c:v>
                </c:pt>
                <c:pt idx="1493">
                  <c:v>-23.727399999999999</c:v>
                </c:pt>
                <c:pt idx="1494">
                  <c:v>-23.727399999999999</c:v>
                </c:pt>
                <c:pt idx="1495">
                  <c:v>-23.503599999999999</c:v>
                </c:pt>
                <c:pt idx="1496">
                  <c:v>-23.503599999999999</c:v>
                </c:pt>
                <c:pt idx="1497">
                  <c:v>-23.450299999999999</c:v>
                </c:pt>
                <c:pt idx="1498">
                  <c:v>-23.386299999999999</c:v>
                </c:pt>
                <c:pt idx="1499">
                  <c:v>-23.386299999999999</c:v>
                </c:pt>
                <c:pt idx="1500">
                  <c:v>-23.609100000000002</c:v>
                </c:pt>
                <c:pt idx="1501">
                  <c:v>-23.609100000000002</c:v>
                </c:pt>
                <c:pt idx="1502">
                  <c:v>-23.609100000000002</c:v>
                </c:pt>
                <c:pt idx="1503">
                  <c:v>-24.043299999999999</c:v>
                </c:pt>
                <c:pt idx="1504">
                  <c:v>-24.043299999999999</c:v>
                </c:pt>
                <c:pt idx="1505">
                  <c:v>-24.190999999999999</c:v>
                </c:pt>
                <c:pt idx="1506">
                  <c:v>-24.067799999999998</c:v>
                </c:pt>
                <c:pt idx="1507">
                  <c:v>-24.067799999999998</c:v>
                </c:pt>
                <c:pt idx="1508">
                  <c:v>-23.858499999999999</c:v>
                </c:pt>
                <c:pt idx="1509">
                  <c:v>-23.7</c:v>
                </c:pt>
                <c:pt idx="1510">
                  <c:v>-23.7</c:v>
                </c:pt>
                <c:pt idx="1511">
                  <c:v>-24.237500000000001</c:v>
                </c:pt>
                <c:pt idx="1512">
                  <c:v>-24.237500000000001</c:v>
                </c:pt>
                <c:pt idx="1513">
                  <c:v>-23.985800000000001</c:v>
                </c:pt>
                <c:pt idx="1514">
                  <c:v>-23.985800000000001</c:v>
                </c:pt>
                <c:pt idx="1515">
                  <c:v>-23.985800000000001</c:v>
                </c:pt>
                <c:pt idx="1516">
                  <c:v>-23.985800000000001</c:v>
                </c:pt>
                <c:pt idx="1517">
                  <c:v>-23.8691</c:v>
                </c:pt>
                <c:pt idx="1518">
                  <c:v>-24.146899999999999</c:v>
                </c:pt>
                <c:pt idx="1519">
                  <c:v>-24.146899999999999</c:v>
                </c:pt>
                <c:pt idx="1520">
                  <c:v>-24.091899999999999</c:v>
                </c:pt>
                <c:pt idx="1521">
                  <c:v>-24.091899999999999</c:v>
                </c:pt>
                <c:pt idx="1522">
                  <c:v>-24.091899999999999</c:v>
                </c:pt>
                <c:pt idx="1523">
                  <c:v>-24.091899999999999</c:v>
                </c:pt>
                <c:pt idx="1524">
                  <c:v>-24.2804</c:v>
                </c:pt>
                <c:pt idx="1525">
                  <c:v>-23.988900000000001</c:v>
                </c:pt>
                <c:pt idx="1526">
                  <c:v>-24.075099999999999</c:v>
                </c:pt>
                <c:pt idx="1527">
                  <c:v>-24.075099999999999</c:v>
                </c:pt>
                <c:pt idx="1528">
                  <c:v>-24.116399999999999</c:v>
                </c:pt>
                <c:pt idx="1529">
                  <c:v>-24.116399999999999</c:v>
                </c:pt>
                <c:pt idx="1530">
                  <c:v>-24.43</c:v>
                </c:pt>
                <c:pt idx="1531">
                  <c:v>-23.6967</c:v>
                </c:pt>
                <c:pt idx="1532">
                  <c:v>-23.6967</c:v>
                </c:pt>
                <c:pt idx="1533">
                  <c:v>-23.6967</c:v>
                </c:pt>
                <c:pt idx="1534">
                  <c:v>-23.6967</c:v>
                </c:pt>
              </c:numCache>
            </c:numRef>
          </c:xVal>
          <c:yVal>
            <c:numRef>
              <c:f>CameraData!$E$3:$E$1537</c:f>
              <c:numCache>
                <c:formatCode>General</c:formatCode>
                <c:ptCount val="1535"/>
                <c:pt idx="0">
                  <c:v>96.451499999999996</c:v>
                </c:pt>
                <c:pt idx="1">
                  <c:v>97.513499999999993</c:v>
                </c:pt>
                <c:pt idx="2">
                  <c:v>96.543300000000002</c:v>
                </c:pt>
                <c:pt idx="3">
                  <c:v>95.770099999999999</c:v>
                </c:pt>
                <c:pt idx="4">
                  <c:v>95.770099999999999</c:v>
                </c:pt>
                <c:pt idx="5">
                  <c:v>95.770099999999999</c:v>
                </c:pt>
                <c:pt idx="6">
                  <c:v>95.867500000000007</c:v>
                </c:pt>
                <c:pt idx="7">
                  <c:v>95.867500000000007</c:v>
                </c:pt>
                <c:pt idx="8">
                  <c:v>96.4178</c:v>
                </c:pt>
                <c:pt idx="9">
                  <c:v>96.4178</c:v>
                </c:pt>
                <c:pt idx="10">
                  <c:v>96.008600000000001</c:v>
                </c:pt>
                <c:pt idx="11">
                  <c:v>96.008600000000001</c:v>
                </c:pt>
                <c:pt idx="12">
                  <c:v>96.301299999999998</c:v>
                </c:pt>
                <c:pt idx="13">
                  <c:v>96.301299999999998</c:v>
                </c:pt>
                <c:pt idx="14">
                  <c:v>96.301299999999998</c:v>
                </c:pt>
                <c:pt idx="15">
                  <c:v>96.301299999999998</c:v>
                </c:pt>
                <c:pt idx="16">
                  <c:v>96.515000000000001</c:v>
                </c:pt>
                <c:pt idx="17">
                  <c:v>96.596000000000004</c:v>
                </c:pt>
                <c:pt idx="18">
                  <c:v>96.596000000000004</c:v>
                </c:pt>
                <c:pt idx="19">
                  <c:v>96.281599999999997</c:v>
                </c:pt>
                <c:pt idx="20">
                  <c:v>96.7042</c:v>
                </c:pt>
                <c:pt idx="21">
                  <c:v>96.7042</c:v>
                </c:pt>
                <c:pt idx="22">
                  <c:v>96.590400000000002</c:v>
                </c:pt>
                <c:pt idx="23">
                  <c:v>96.590400000000002</c:v>
                </c:pt>
                <c:pt idx="24">
                  <c:v>96.590400000000002</c:v>
                </c:pt>
                <c:pt idx="25">
                  <c:v>96.590400000000002</c:v>
                </c:pt>
                <c:pt idx="26">
                  <c:v>96.823400000000007</c:v>
                </c:pt>
                <c:pt idx="27">
                  <c:v>96.823400000000007</c:v>
                </c:pt>
                <c:pt idx="28">
                  <c:v>96.962400000000002</c:v>
                </c:pt>
                <c:pt idx="29">
                  <c:v>96.962400000000002</c:v>
                </c:pt>
                <c:pt idx="30">
                  <c:v>96.894999999999996</c:v>
                </c:pt>
                <c:pt idx="31">
                  <c:v>96.894999999999996</c:v>
                </c:pt>
                <c:pt idx="32">
                  <c:v>96.473699999999994</c:v>
                </c:pt>
                <c:pt idx="33">
                  <c:v>96.473699999999994</c:v>
                </c:pt>
                <c:pt idx="34">
                  <c:v>96.433899999999994</c:v>
                </c:pt>
                <c:pt idx="35">
                  <c:v>96.433899999999994</c:v>
                </c:pt>
                <c:pt idx="36">
                  <c:v>96.433899999999994</c:v>
                </c:pt>
                <c:pt idx="37">
                  <c:v>96.433899999999994</c:v>
                </c:pt>
                <c:pt idx="38">
                  <c:v>96.433899999999994</c:v>
                </c:pt>
                <c:pt idx="39">
                  <c:v>96.433899999999994</c:v>
                </c:pt>
                <c:pt idx="40">
                  <c:v>96.311300000000003</c:v>
                </c:pt>
                <c:pt idx="41">
                  <c:v>96.311300000000003</c:v>
                </c:pt>
                <c:pt idx="42">
                  <c:v>96.397000000000006</c:v>
                </c:pt>
                <c:pt idx="43">
                  <c:v>96.2881</c:v>
                </c:pt>
                <c:pt idx="44">
                  <c:v>96.2881</c:v>
                </c:pt>
                <c:pt idx="45">
                  <c:v>96.220699999999994</c:v>
                </c:pt>
                <c:pt idx="46">
                  <c:v>96.220699999999994</c:v>
                </c:pt>
                <c:pt idx="47">
                  <c:v>96.191500000000005</c:v>
                </c:pt>
                <c:pt idx="48">
                  <c:v>96.191500000000005</c:v>
                </c:pt>
                <c:pt idx="49">
                  <c:v>96.191500000000005</c:v>
                </c:pt>
                <c:pt idx="50">
                  <c:v>96.191500000000005</c:v>
                </c:pt>
                <c:pt idx="51">
                  <c:v>96.300200000000004</c:v>
                </c:pt>
                <c:pt idx="52">
                  <c:v>96.300200000000004</c:v>
                </c:pt>
                <c:pt idx="53">
                  <c:v>96.277199999999993</c:v>
                </c:pt>
                <c:pt idx="54">
                  <c:v>96.470799999999997</c:v>
                </c:pt>
                <c:pt idx="55">
                  <c:v>96.079499999999996</c:v>
                </c:pt>
                <c:pt idx="56">
                  <c:v>96.079499999999996</c:v>
                </c:pt>
                <c:pt idx="57">
                  <c:v>96.258300000000006</c:v>
                </c:pt>
                <c:pt idx="58">
                  <c:v>96.258300000000006</c:v>
                </c:pt>
                <c:pt idx="59">
                  <c:v>96.636899999999997</c:v>
                </c:pt>
                <c:pt idx="60">
                  <c:v>96.636899999999997</c:v>
                </c:pt>
                <c:pt idx="61">
                  <c:v>96.636899999999997</c:v>
                </c:pt>
                <c:pt idx="62">
                  <c:v>96.636899999999997</c:v>
                </c:pt>
                <c:pt idx="63">
                  <c:v>96.274500000000003</c:v>
                </c:pt>
                <c:pt idx="64">
                  <c:v>96.274500000000003</c:v>
                </c:pt>
                <c:pt idx="65">
                  <c:v>96.248699999999999</c:v>
                </c:pt>
                <c:pt idx="66">
                  <c:v>96.740700000000004</c:v>
                </c:pt>
                <c:pt idx="67">
                  <c:v>96.448400000000007</c:v>
                </c:pt>
                <c:pt idx="68">
                  <c:v>96.448400000000007</c:v>
                </c:pt>
                <c:pt idx="69">
                  <c:v>96.474199999999996</c:v>
                </c:pt>
                <c:pt idx="70">
                  <c:v>96.474199999999996</c:v>
                </c:pt>
                <c:pt idx="71">
                  <c:v>96.474199999999996</c:v>
                </c:pt>
                <c:pt idx="72">
                  <c:v>96.474199999999996</c:v>
                </c:pt>
                <c:pt idx="73">
                  <c:v>95.896699999999996</c:v>
                </c:pt>
                <c:pt idx="74">
                  <c:v>95.896699999999996</c:v>
                </c:pt>
                <c:pt idx="75">
                  <c:v>96.0989</c:v>
                </c:pt>
                <c:pt idx="76">
                  <c:v>96.0989</c:v>
                </c:pt>
                <c:pt idx="77">
                  <c:v>96.123400000000004</c:v>
                </c:pt>
                <c:pt idx="78">
                  <c:v>96.642899999999997</c:v>
                </c:pt>
                <c:pt idx="79">
                  <c:v>96.642899999999997</c:v>
                </c:pt>
                <c:pt idx="80">
                  <c:v>95.927599999999998</c:v>
                </c:pt>
                <c:pt idx="81">
                  <c:v>95.927599999999998</c:v>
                </c:pt>
                <c:pt idx="82">
                  <c:v>95.927599999999998</c:v>
                </c:pt>
                <c:pt idx="83">
                  <c:v>95.927599999999998</c:v>
                </c:pt>
                <c:pt idx="84">
                  <c:v>96.860200000000006</c:v>
                </c:pt>
                <c:pt idx="85">
                  <c:v>96.860200000000006</c:v>
                </c:pt>
                <c:pt idx="86">
                  <c:v>96.348299999999995</c:v>
                </c:pt>
                <c:pt idx="87">
                  <c:v>95.668999999999997</c:v>
                </c:pt>
                <c:pt idx="88">
                  <c:v>95.668999999999997</c:v>
                </c:pt>
                <c:pt idx="89">
                  <c:v>96.154499999999999</c:v>
                </c:pt>
                <c:pt idx="90">
                  <c:v>96.154499999999999</c:v>
                </c:pt>
                <c:pt idx="91">
                  <c:v>95.943700000000007</c:v>
                </c:pt>
                <c:pt idx="92">
                  <c:v>95.943700000000007</c:v>
                </c:pt>
                <c:pt idx="93">
                  <c:v>95.943700000000007</c:v>
                </c:pt>
                <c:pt idx="94">
                  <c:v>96.616500000000002</c:v>
                </c:pt>
                <c:pt idx="95">
                  <c:v>96.616500000000002</c:v>
                </c:pt>
                <c:pt idx="96">
                  <c:v>96.082599999999999</c:v>
                </c:pt>
                <c:pt idx="97">
                  <c:v>96.405100000000004</c:v>
                </c:pt>
                <c:pt idx="98">
                  <c:v>96.405100000000004</c:v>
                </c:pt>
                <c:pt idx="99">
                  <c:v>96.171400000000006</c:v>
                </c:pt>
                <c:pt idx="100">
                  <c:v>96.801400000000001</c:v>
                </c:pt>
                <c:pt idx="101">
                  <c:v>96.801400000000001</c:v>
                </c:pt>
                <c:pt idx="102">
                  <c:v>96.801400000000001</c:v>
                </c:pt>
                <c:pt idx="103">
                  <c:v>96.152699999999996</c:v>
                </c:pt>
                <c:pt idx="104">
                  <c:v>96.152699999999996</c:v>
                </c:pt>
                <c:pt idx="105">
                  <c:v>94.634399999999999</c:v>
                </c:pt>
                <c:pt idx="106">
                  <c:v>93.764200000000002</c:v>
                </c:pt>
                <c:pt idx="107">
                  <c:v>93.764200000000002</c:v>
                </c:pt>
                <c:pt idx="108">
                  <c:v>95.503500000000003</c:v>
                </c:pt>
                <c:pt idx="109">
                  <c:v>95.503500000000003</c:v>
                </c:pt>
                <c:pt idx="110">
                  <c:v>95.512</c:v>
                </c:pt>
                <c:pt idx="111">
                  <c:v>95.512</c:v>
                </c:pt>
                <c:pt idx="112">
                  <c:v>95.512</c:v>
                </c:pt>
                <c:pt idx="113">
                  <c:v>94.329899999999995</c:v>
                </c:pt>
                <c:pt idx="114">
                  <c:v>94.329899999999995</c:v>
                </c:pt>
                <c:pt idx="115">
                  <c:v>94.528300000000002</c:v>
                </c:pt>
                <c:pt idx="116">
                  <c:v>94.209400000000002</c:v>
                </c:pt>
                <c:pt idx="117">
                  <c:v>94.209400000000002</c:v>
                </c:pt>
                <c:pt idx="118">
                  <c:v>93.419899999999998</c:v>
                </c:pt>
                <c:pt idx="119">
                  <c:v>93.419899999999998</c:v>
                </c:pt>
                <c:pt idx="120">
                  <c:v>93.419899999999998</c:v>
                </c:pt>
                <c:pt idx="121">
                  <c:v>93.552899999999994</c:v>
                </c:pt>
                <c:pt idx="122">
                  <c:v>93.552899999999994</c:v>
                </c:pt>
                <c:pt idx="123">
                  <c:v>96.072699999999998</c:v>
                </c:pt>
                <c:pt idx="124">
                  <c:v>96.192899999999995</c:v>
                </c:pt>
                <c:pt idx="125">
                  <c:v>96.192899999999995</c:v>
                </c:pt>
                <c:pt idx="126">
                  <c:v>95.974299999999999</c:v>
                </c:pt>
                <c:pt idx="127">
                  <c:v>97.047200000000004</c:v>
                </c:pt>
                <c:pt idx="128">
                  <c:v>97.047200000000004</c:v>
                </c:pt>
                <c:pt idx="129">
                  <c:v>98.11</c:v>
                </c:pt>
                <c:pt idx="130">
                  <c:v>98.11</c:v>
                </c:pt>
                <c:pt idx="131">
                  <c:v>98.11</c:v>
                </c:pt>
                <c:pt idx="132">
                  <c:v>97.699600000000004</c:v>
                </c:pt>
                <c:pt idx="133">
                  <c:v>96.669399999999996</c:v>
                </c:pt>
                <c:pt idx="134">
                  <c:v>96.535499999999999</c:v>
                </c:pt>
                <c:pt idx="135">
                  <c:v>96.535499999999999</c:v>
                </c:pt>
                <c:pt idx="136">
                  <c:v>96.9178</c:v>
                </c:pt>
                <c:pt idx="137">
                  <c:v>97.783299999999997</c:v>
                </c:pt>
                <c:pt idx="138">
                  <c:v>97.783299999999997</c:v>
                </c:pt>
                <c:pt idx="139">
                  <c:v>97.783299999999997</c:v>
                </c:pt>
                <c:pt idx="140">
                  <c:v>98.346400000000003</c:v>
                </c:pt>
                <c:pt idx="141">
                  <c:v>98.4739</c:v>
                </c:pt>
                <c:pt idx="142">
                  <c:v>98.791200000000003</c:v>
                </c:pt>
                <c:pt idx="143">
                  <c:v>98.791200000000003</c:v>
                </c:pt>
                <c:pt idx="144">
                  <c:v>99.566400000000002</c:v>
                </c:pt>
                <c:pt idx="145">
                  <c:v>99.566400000000002</c:v>
                </c:pt>
                <c:pt idx="146">
                  <c:v>99.566400000000002</c:v>
                </c:pt>
                <c:pt idx="147">
                  <c:v>99.566400000000002</c:v>
                </c:pt>
                <c:pt idx="148">
                  <c:v>98.653999999999996</c:v>
                </c:pt>
                <c:pt idx="149">
                  <c:v>98.653999999999996</c:v>
                </c:pt>
                <c:pt idx="150">
                  <c:v>99.544700000000006</c:v>
                </c:pt>
                <c:pt idx="151">
                  <c:v>99.544700000000006</c:v>
                </c:pt>
                <c:pt idx="152">
                  <c:v>99.801699999999997</c:v>
                </c:pt>
                <c:pt idx="153">
                  <c:v>100.416</c:v>
                </c:pt>
                <c:pt idx="154">
                  <c:v>100.416</c:v>
                </c:pt>
                <c:pt idx="155">
                  <c:v>104.33499999999999</c:v>
                </c:pt>
                <c:pt idx="156">
                  <c:v>104.33499999999999</c:v>
                </c:pt>
                <c:pt idx="157">
                  <c:v>104.33499999999999</c:v>
                </c:pt>
                <c:pt idx="158">
                  <c:v>104.33499999999999</c:v>
                </c:pt>
                <c:pt idx="159">
                  <c:v>104.33499999999999</c:v>
                </c:pt>
                <c:pt idx="160">
                  <c:v>102.88</c:v>
                </c:pt>
                <c:pt idx="161">
                  <c:v>102.88</c:v>
                </c:pt>
                <c:pt idx="162">
                  <c:v>101.637</c:v>
                </c:pt>
                <c:pt idx="163">
                  <c:v>102.99</c:v>
                </c:pt>
                <c:pt idx="164">
                  <c:v>102.99</c:v>
                </c:pt>
                <c:pt idx="165">
                  <c:v>103.584</c:v>
                </c:pt>
                <c:pt idx="166">
                  <c:v>99.761300000000006</c:v>
                </c:pt>
                <c:pt idx="167">
                  <c:v>96.659199999999998</c:v>
                </c:pt>
                <c:pt idx="168">
                  <c:v>98.645200000000003</c:v>
                </c:pt>
                <c:pt idx="169">
                  <c:v>95.494799999999998</c:v>
                </c:pt>
                <c:pt idx="170">
                  <c:v>96.120199999999997</c:v>
                </c:pt>
                <c:pt idx="171">
                  <c:v>96.879199999999997</c:v>
                </c:pt>
                <c:pt idx="172">
                  <c:v>95.329300000000003</c:v>
                </c:pt>
                <c:pt idx="173">
                  <c:v>97.212000000000003</c:v>
                </c:pt>
                <c:pt idx="174">
                  <c:v>97.212000000000003</c:v>
                </c:pt>
                <c:pt idx="175">
                  <c:v>97.366100000000003</c:v>
                </c:pt>
                <c:pt idx="176">
                  <c:v>96.149100000000004</c:v>
                </c:pt>
                <c:pt idx="177">
                  <c:v>96.447000000000003</c:v>
                </c:pt>
                <c:pt idx="178">
                  <c:v>94.225399999999993</c:v>
                </c:pt>
                <c:pt idx="179">
                  <c:v>96.994699999999995</c:v>
                </c:pt>
                <c:pt idx="180">
                  <c:v>97.232799999999997</c:v>
                </c:pt>
                <c:pt idx="181">
                  <c:v>96.048699999999997</c:v>
                </c:pt>
                <c:pt idx="182">
                  <c:v>93.905600000000007</c:v>
                </c:pt>
                <c:pt idx="183">
                  <c:v>95.992000000000004</c:v>
                </c:pt>
                <c:pt idx="184">
                  <c:v>97.172200000000004</c:v>
                </c:pt>
                <c:pt idx="185">
                  <c:v>96.345399999999998</c:v>
                </c:pt>
                <c:pt idx="186">
                  <c:v>96.179000000000002</c:v>
                </c:pt>
                <c:pt idx="187">
                  <c:v>94.541499999999999</c:v>
                </c:pt>
                <c:pt idx="188">
                  <c:v>94.124399999999994</c:v>
                </c:pt>
                <c:pt idx="189">
                  <c:v>96.16</c:v>
                </c:pt>
                <c:pt idx="190">
                  <c:v>97.181600000000003</c:v>
                </c:pt>
                <c:pt idx="191">
                  <c:v>97.162499999999994</c:v>
                </c:pt>
                <c:pt idx="192">
                  <c:v>97.194500000000005</c:v>
                </c:pt>
                <c:pt idx="193">
                  <c:v>96.8613</c:v>
                </c:pt>
                <c:pt idx="194">
                  <c:v>96.296400000000006</c:v>
                </c:pt>
                <c:pt idx="195">
                  <c:v>96.296400000000006</c:v>
                </c:pt>
                <c:pt idx="196">
                  <c:v>96.703699999999998</c:v>
                </c:pt>
                <c:pt idx="197">
                  <c:v>96.703699999999998</c:v>
                </c:pt>
                <c:pt idx="198">
                  <c:v>94.975700000000003</c:v>
                </c:pt>
                <c:pt idx="199">
                  <c:v>95.947900000000004</c:v>
                </c:pt>
                <c:pt idx="200">
                  <c:v>95.947900000000004</c:v>
                </c:pt>
                <c:pt idx="201">
                  <c:v>96.316100000000006</c:v>
                </c:pt>
                <c:pt idx="202">
                  <c:v>96.623000000000005</c:v>
                </c:pt>
                <c:pt idx="203">
                  <c:v>96.623000000000005</c:v>
                </c:pt>
                <c:pt idx="204">
                  <c:v>96.474699999999999</c:v>
                </c:pt>
                <c:pt idx="205">
                  <c:v>96.474699999999999</c:v>
                </c:pt>
                <c:pt idx="206">
                  <c:v>96.388099999999994</c:v>
                </c:pt>
                <c:pt idx="207">
                  <c:v>96.388099999999994</c:v>
                </c:pt>
                <c:pt idx="208">
                  <c:v>96.4345</c:v>
                </c:pt>
                <c:pt idx="209">
                  <c:v>96.4345</c:v>
                </c:pt>
                <c:pt idx="210">
                  <c:v>96.455699999999993</c:v>
                </c:pt>
                <c:pt idx="211">
                  <c:v>96.455699999999993</c:v>
                </c:pt>
                <c:pt idx="212">
                  <c:v>96.621799999999993</c:v>
                </c:pt>
                <c:pt idx="213">
                  <c:v>96.621799999999993</c:v>
                </c:pt>
                <c:pt idx="214">
                  <c:v>96.399199999999993</c:v>
                </c:pt>
                <c:pt idx="215">
                  <c:v>96.399199999999993</c:v>
                </c:pt>
                <c:pt idx="216">
                  <c:v>95.584699999999998</c:v>
                </c:pt>
                <c:pt idx="217">
                  <c:v>95.584699999999998</c:v>
                </c:pt>
                <c:pt idx="218">
                  <c:v>96.283600000000007</c:v>
                </c:pt>
                <c:pt idx="219">
                  <c:v>96.283600000000007</c:v>
                </c:pt>
                <c:pt idx="220">
                  <c:v>96.283600000000007</c:v>
                </c:pt>
                <c:pt idx="221">
                  <c:v>96.283600000000007</c:v>
                </c:pt>
                <c:pt idx="222">
                  <c:v>96.283600000000007</c:v>
                </c:pt>
                <c:pt idx="223">
                  <c:v>97.273899999999998</c:v>
                </c:pt>
                <c:pt idx="224">
                  <c:v>95.487399999999994</c:v>
                </c:pt>
                <c:pt idx="225">
                  <c:v>95.487399999999994</c:v>
                </c:pt>
                <c:pt idx="226">
                  <c:v>95.201099999999997</c:v>
                </c:pt>
                <c:pt idx="227">
                  <c:v>97.153599999999997</c:v>
                </c:pt>
                <c:pt idx="228">
                  <c:v>97.153599999999997</c:v>
                </c:pt>
                <c:pt idx="229">
                  <c:v>97.153599999999997</c:v>
                </c:pt>
                <c:pt idx="230">
                  <c:v>96.921800000000005</c:v>
                </c:pt>
                <c:pt idx="231">
                  <c:v>96.921800000000005</c:v>
                </c:pt>
                <c:pt idx="232">
                  <c:v>95.417900000000003</c:v>
                </c:pt>
                <c:pt idx="233">
                  <c:v>95.417900000000003</c:v>
                </c:pt>
                <c:pt idx="234">
                  <c:v>95.1066</c:v>
                </c:pt>
                <c:pt idx="235">
                  <c:v>95.479500000000002</c:v>
                </c:pt>
                <c:pt idx="236">
                  <c:v>95.479500000000002</c:v>
                </c:pt>
                <c:pt idx="237">
                  <c:v>94.921599999999998</c:v>
                </c:pt>
                <c:pt idx="238">
                  <c:v>94.921599999999998</c:v>
                </c:pt>
                <c:pt idx="239">
                  <c:v>94.921599999999998</c:v>
                </c:pt>
                <c:pt idx="240">
                  <c:v>94.921599999999998</c:v>
                </c:pt>
                <c:pt idx="241">
                  <c:v>96.624499999999998</c:v>
                </c:pt>
                <c:pt idx="242">
                  <c:v>96.624499999999998</c:v>
                </c:pt>
                <c:pt idx="243">
                  <c:v>97.0334</c:v>
                </c:pt>
                <c:pt idx="244">
                  <c:v>96.924400000000006</c:v>
                </c:pt>
                <c:pt idx="245">
                  <c:v>96.924400000000006</c:v>
                </c:pt>
                <c:pt idx="246">
                  <c:v>96.591099999999997</c:v>
                </c:pt>
                <c:pt idx="247">
                  <c:v>96.3797</c:v>
                </c:pt>
                <c:pt idx="248">
                  <c:v>96.3797</c:v>
                </c:pt>
                <c:pt idx="249">
                  <c:v>96.262600000000006</c:v>
                </c:pt>
                <c:pt idx="250">
                  <c:v>96.262600000000006</c:v>
                </c:pt>
                <c:pt idx="251">
                  <c:v>96.262600000000006</c:v>
                </c:pt>
                <c:pt idx="252">
                  <c:v>96.262600000000006</c:v>
                </c:pt>
                <c:pt idx="253">
                  <c:v>96.262600000000006</c:v>
                </c:pt>
                <c:pt idx="254">
                  <c:v>96.140799999999999</c:v>
                </c:pt>
                <c:pt idx="255">
                  <c:v>96.140799999999999</c:v>
                </c:pt>
                <c:pt idx="256">
                  <c:v>95.312200000000004</c:v>
                </c:pt>
                <c:pt idx="257">
                  <c:v>97.149699999999996</c:v>
                </c:pt>
                <c:pt idx="258">
                  <c:v>97.149699999999996</c:v>
                </c:pt>
                <c:pt idx="259">
                  <c:v>95.700900000000004</c:v>
                </c:pt>
                <c:pt idx="260">
                  <c:v>95.700900000000004</c:v>
                </c:pt>
                <c:pt idx="261">
                  <c:v>95.700900000000004</c:v>
                </c:pt>
                <c:pt idx="262">
                  <c:v>95.700900000000004</c:v>
                </c:pt>
                <c:pt idx="263">
                  <c:v>96.227000000000004</c:v>
                </c:pt>
                <c:pt idx="264">
                  <c:v>96.424700000000001</c:v>
                </c:pt>
                <c:pt idx="265">
                  <c:v>96.974900000000005</c:v>
                </c:pt>
                <c:pt idx="266">
                  <c:v>96.974900000000005</c:v>
                </c:pt>
                <c:pt idx="267">
                  <c:v>95.9255</c:v>
                </c:pt>
                <c:pt idx="268">
                  <c:v>95.9255</c:v>
                </c:pt>
                <c:pt idx="269">
                  <c:v>96.177499999999995</c:v>
                </c:pt>
                <c:pt idx="270">
                  <c:v>96.177499999999995</c:v>
                </c:pt>
                <c:pt idx="271">
                  <c:v>96.177499999999995</c:v>
                </c:pt>
                <c:pt idx="272">
                  <c:v>96.177499999999995</c:v>
                </c:pt>
                <c:pt idx="273">
                  <c:v>95.693799999999996</c:v>
                </c:pt>
                <c:pt idx="274">
                  <c:v>95.693799999999996</c:v>
                </c:pt>
                <c:pt idx="275">
                  <c:v>95.978999999999999</c:v>
                </c:pt>
                <c:pt idx="276">
                  <c:v>96.135999999999996</c:v>
                </c:pt>
                <c:pt idx="277">
                  <c:v>96.135999999999996</c:v>
                </c:pt>
                <c:pt idx="278">
                  <c:v>97.623400000000004</c:v>
                </c:pt>
                <c:pt idx="279">
                  <c:v>97.623400000000004</c:v>
                </c:pt>
                <c:pt idx="280">
                  <c:v>97.458799999999997</c:v>
                </c:pt>
                <c:pt idx="281">
                  <c:v>97.458799999999997</c:v>
                </c:pt>
                <c:pt idx="282">
                  <c:v>97.458799999999997</c:v>
                </c:pt>
                <c:pt idx="283">
                  <c:v>97.549800000000005</c:v>
                </c:pt>
                <c:pt idx="284">
                  <c:v>97.549800000000005</c:v>
                </c:pt>
                <c:pt idx="285">
                  <c:v>95.3566</c:v>
                </c:pt>
                <c:pt idx="286">
                  <c:v>95.3566</c:v>
                </c:pt>
                <c:pt idx="287">
                  <c:v>95.686599999999999</c:v>
                </c:pt>
                <c:pt idx="288">
                  <c:v>95.801699999999997</c:v>
                </c:pt>
                <c:pt idx="289">
                  <c:v>95.801699999999997</c:v>
                </c:pt>
                <c:pt idx="290">
                  <c:v>95.861500000000007</c:v>
                </c:pt>
                <c:pt idx="291">
                  <c:v>95.861500000000007</c:v>
                </c:pt>
                <c:pt idx="292">
                  <c:v>95.861500000000007</c:v>
                </c:pt>
                <c:pt idx="293">
                  <c:v>95.861500000000007</c:v>
                </c:pt>
                <c:pt idx="294">
                  <c:v>95.861500000000007</c:v>
                </c:pt>
                <c:pt idx="295">
                  <c:v>96.244</c:v>
                </c:pt>
                <c:pt idx="296">
                  <c:v>96.244</c:v>
                </c:pt>
                <c:pt idx="297">
                  <c:v>97.2226</c:v>
                </c:pt>
                <c:pt idx="298">
                  <c:v>94.430300000000003</c:v>
                </c:pt>
                <c:pt idx="299">
                  <c:v>94.430300000000003</c:v>
                </c:pt>
                <c:pt idx="300">
                  <c:v>93.889200000000002</c:v>
                </c:pt>
                <c:pt idx="301">
                  <c:v>93.889200000000002</c:v>
                </c:pt>
                <c:pt idx="302">
                  <c:v>96.0946</c:v>
                </c:pt>
                <c:pt idx="303">
                  <c:v>96.0946</c:v>
                </c:pt>
                <c:pt idx="304">
                  <c:v>96.0946</c:v>
                </c:pt>
                <c:pt idx="305">
                  <c:v>96.749600000000001</c:v>
                </c:pt>
                <c:pt idx="306">
                  <c:v>96.749600000000001</c:v>
                </c:pt>
                <c:pt idx="307">
                  <c:v>97.033799999999999</c:v>
                </c:pt>
                <c:pt idx="308">
                  <c:v>94.979600000000005</c:v>
                </c:pt>
                <c:pt idx="309">
                  <c:v>94.979600000000005</c:v>
                </c:pt>
                <c:pt idx="310">
                  <c:v>98.786000000000001</c:v>
                </c:pt>
                <c:pt idx="311">
                  <c:v>98.786000000000001</c:v>
                </c:pt>
                <c:pt idx="312">
                  <c:v>98.462999999999994</c:v>
                </c:pt>
                <c:pt idx="313">
                  <c:v>98.462999999999994</c:v>
                </c:pt>
                <c:pt idx="314">
                  <c:v>98.462999999999994</c:v>
                </c:pt>
                <c:pt idx="315">
                  <c:v>98.462999999999994</c:v>
                </c:pt>
                <c:pt idx="316">
                  <c:v>98.6066</c:v>
                </c:pt>
                <c:pt idx="317">
                  <c:v>97.825000000000003</c:v>
                </c:pt>
                <c:pt idx="318">
                  <c:v>97.825000000000003</c:v>
                </c:pt>
                <c:pt idx="319">
                  <c:v>98.138000000000005</c:v>
                </c:pt>
                <c:pt idx="320">
                  <c:v>98.138000000000005</c:v>
                </c:pt>
                <c:pt idx="321">
                  <c:v>98.260499999999993</c:v>
                </c:pt>
                <c:pt idx="322">
                  <c:v>98.260499999999993</c:v>
                </c:pt>
                <c:pt idx="323">
                  <c:v>96.334299999999999</c:v>
                </c:pt>
                <c:pt idx="324">
                  <c:v>96.334299999999999</c:v>
                </c:pt>
                <c:pt idx="325">
                  <c:v>97.658199999999994</c:v>
                </c:pt>
                <c:pt idx="326">
                  <c:v>97.658199999999994</c:v>
                </c:pt>
                <c:pt idx="327">
                  <c:v>97.658199999999994</c:v>
                </c:pt>
                <c:pt idx="328">
                  <c:v>97.658199999999994</c:v>
                </c:pt>
                <c:pt idx="329">
                  <c:v>100.986</c:v>
                </c:pt>
                <c:pt idx="330">
                  <c:v>100.986</c:v>
                </c:pt>
                <c:pt idx="331">
                  <c:v>97.181200000000004</c:v>
                </c:pt>
                <c:pt idx="332">
                  <c:v>96.123400000000004</c:v>
                </c:pt>
                <c:pt idx="333">
                  <c:v>96.123400000000004</c:v>
                </c:pt>
                <c:pt idx="334">
                  <c:v>95.877300000000005</c:v>
                </c:pt>
                <c:pt idx="335">
                  <c:v>95.620699999999999</c:v>
                </c:pt>
                <c:pt idx="336">
                  <c:v>95.620699999999999</c:v>
                </c:pt>
                <c:pt idx="337">
                  <c:v>95.620699999999999</c:v>
                </c:pt>
                <c:pt idx="338">
                  <c:v>95.620699999999999</c:v>
                </c:pt>
                <c:pt idx="339">
                  <c:v>95.364500000000007</c:v>
                </c:pt>
                <c:pt idx="340">
                  <c:v>95.364500000000007</c:v>
                </c:pt>
                <c:pt idx="341">
                  <c:v>95.679500000000004</c:v>
                </c:pt>
                <c:pt idx="342">
                  <c:v>95.679500000000004</c:v>
                </c:pt>
                <c:pt idx="343">
                  <c:v>97.4131</c:v>
                </c:pt>
                <c:pt idx="344">
                  <c:v>97.4131</c:v>
                </c:pt>
                <c:pt idx="345">
                  <c:v>97.609899999999996</c:v>
                </c:pt>
                <c:pt idx="346">
                  <c:v>97.609899999999996</c:v>
                </c:pt>
                <c:pt idx="347">
                  <c:v>97.609899999999996</c:v>
                </c:pt>
                <c:pt idx="348">
                  <c:v>97.609899999999996</c:v>
                </c:pt>
                <c:pt idx="349">
                  <c:v>97.517700000000005</c:v>
                </c:pt>
                <c:pt idx="350">
                  <c:v>97.517700000000005</c:v>
                </c:pt>
                <c:pt idx="351">
                  <c:v>99.781300000000002</c:v>
                </c:pt>
                <c:pt idx="352">
                  <c:v>97.517700000000005</c:v>
                </c:pt>
                <c:pt idx="353">
                  <c:v>99.781300000000002</c:v>
                </c:pt>
                <c:pt idx="354">
                  <c:v>97.517700000000005</c:v>
                </c:pt>
                <c:pt idx="355">
                  <c:v>97.517700000000005</c:v>
                </c:pt>
                <c:pt idx="356">
                  <c:v>99.781300000000002</c:v>
                </c:pt>
                <c:pt idx="357">
                  <c:v>99.781300000000002</c:v>
                </c:pt>
                <c:pt idx="358">
                  <c:v>97.517700000000005</c:v>
                </c:pt>
                <c:pt idx="359">
                  <c:v>97.517700000000005</c:v>
                </c:pt>
                <c:pt idx="360">
                  <c:v>99.781300000000002</c:v>
                </c:pt>
                <c:pt idx="361">
                  <c:v>97.517700000000005</c:v>
                </c:pt>
                <c:pt idx="362">
                  <c:v>97.517700000000005</c:v>
                </c:pt>
                <c:pt idx="363">
                  <c:v>99.781300000000002</c:v>
                </c:pt>
                <c:pt idx="364">
                  <c:v>97.517700000000005</c:v>
                </c:pt>
                <c:pt idx="365">
                  <c:v>97.517700000000005</c:v>
                </c:pt>
                <c:pt idx="366">
                  <c:v>99.781300000000002</c:v>
                </c:pt>
                <c:pt idx="367">
                  <c:v>97.517700000000005</c:v>
                </c:pt>
                <c:pt idx="368">
                  <c:v>97.517700000000005</c:v>
                </c:pt>
                <c:pt idx="369">
                  <c:v>99.781300000000002</c:v>
                </c:pt>
                <c:pt idx="370">
                  <c:v>99.781300000000002</c:v>
                </c:pt>
                <c:pt idx="371">
                  <c:v>99.781300000000002</c:v>
                </c:pt>
                <c:pt idx="372">
                  <c:v>97.517700000000005</c:v>
                </c:pt>
                <c:pt idx="373">
                  <c:v>99.781300000000002</c:v>
                </c:pt>
                <c:pt idx="374">
                  <c:v>99.781300000000002</c:v>
                </c:pt>
                <c:pt idx="375">
                  <c:v>97.517700000000005</c:v>
                </c:pt>
                <c:pt idx="376">
                  <c:v>99.781300000000002</c:v>
                </c:pt>
                <c:pt idx="377">
                  <c:v>99.781300000000002</c:v>
                </c:pt>
                <c:pt idx="378">
                  <c:v>99.781300000000002</c:v>
                </c:pt>
                <c:pt idx="379">
                  <c:v>97.517700000000005</c:v>
                </c:pt>
                <c:pt idx="380">
                  <c:v>97.517700000000005</c:v>
                </c:pt>
                <c:pt idx="381">
                  <c:v>99.781300000000002</c:v>
                </c:pt>
                <c:pt idx="382">
                  <c:v>97.517700000000005</c:v>
                </c:pt>
                <c:pt idx="383">
                  <c:v>99.781300000000002</c:v>
                </c:pt>
                <c:pt idx="384">
                  <c:v>99.781300000000002</c:v>
                </c:pt>
                <c:pt idx="385">
                  <c:v>97.517700000000005</c:v>
                </c:pt>
                <c:pt idx="386">
                  <c:v>99.781300000000002</c:v>
                </c:pt>
                <c:pt idx="387">
                  <c:v>99.781300000000002</c:v>
                </c:pt>
                <c:pt idx="388">
                  <c:v>99.781300000000002</c:v>
                </c:pt>
                <c:pt idx="389">
                  <c:v>97.517700000000005</c:v>
                </c:pt>
                <c:pt idx="390">
                  <c:v>97.517700000000005</c:v>
                </c:pt>
                <c:pt idx="391">
                  <c:v>99.781300000000002</c:v>
                </c:pt>
                <c:pt idx="392">
                  <c:v>97.517700000000005</c:v>
                </c:pt>
                <c:pt idx="393">
                  <c:v>97.517700000000005</c:v>
                </c:pt>
                <c:pt idx="394">
                  <c:v>99.781300000000002</c:v>
                </c:pt>
                <c:pt idx="395">
                  <c:v>97.517700000000005</c:v>
                </c:pt>
                <c:pt idx="396">
                  <c:v>97.517700000000005</c:v>
                </c:pt>
                <c:pt idx="397">
                  <c:v>97.517700000000005</c:v>
                </c:pt>
                <c:pt idx="398">
                  <c:v>99.781300000000002</c:v>
                </c:pt>
                <c:pt idx="399">
                  <c:v>97.517700000000005</c:v>
                </c:pt>
                <c:pt idx="400">
                  <c:v>97.517700000000005</c:v>
                </c:pt>
                <c:pt idx="401">
                  <c:v>99.781300000000002</c:v>
                </c:pt>
                <c:pt idx="402">
                  <c:v>97.517700000000005</c:v>
                </c:pt>
                <c:pt idx="403">
                  <c:v>97.517700000000005</c:v>
                </c:pt>
                <c:pt idx="404">
                  <c:v>99.781300000000002</c:v>
                </c:pt>
                <c:pt idx="405">
                  <c:v>97.517700000000005</c:v>
                </c:pt>
                <c:pt idx="406">
                  <c:v>99.781300000000002</c:v>
                </c:pt>
                <c:pt idx="407">
                  <c:v>99.781300000000002</c:v>
                </c:pt>
                <c:pt idx="408">
                  <c:v>97.517700000000005</c:v>
                </c:pt>
                <c:pt idx="409">
                  <c:v>99.781300000000002</c:v>
                </c:pt>
                <c:pt idx="410">
                  <c:v>99.781300000000002</c:v>
                </c:pt>
                <c:pt idx="411">
                  <c:v>97.517700000000005</c:v>
                </c:pt>
                <c:pt idx="412">
                  <c:v>97.517700000000005</c:v>
                </c:pt>
                <c:pt idx="413">
                  <c:v>99.781300000000002</c:v>
                </c:pt>
                <c:pt idx="414">
                  <c:v>97.517700000000005</c:v>
                </c:pt>
                <c:pt idx="415">
                  <c:v>97.517700000000005</c:v>
                </c:pt>
                <c:pt idx="416">
                  <c:v>99.781300000000002</c:v>
                </c:pt>
                <c:pt idx="417">
                  <c:v>97.517700000000005</c:v>
                </c:pt>
                <c:pt idx="418">
                  <c:v>99.781300000000002</c:v>
                </c:pt>
                <c:pt idx="419">
                  <c:v>99.781300000000002</c:v>
                </c:pt>
                <c:pt idx="420">
                  <c:v>97.517700000000005</c:v>
                </c:pt>
                <c:pt idx="421">
                  <c:v>99.781300000000002</c:v>
                </c:pt>
                <c:pt idx="422">
                  <c:v>99.781300000000002</c:v>
                </c:pt>
                <c:pt idx="423">
                  <c:v>97.517700000000005</c:v>
                </c:pt>
                <c:pt idx="424">
                  <c:v>97.517700000000005</c:v>
                </c:pt>
                <c:pt idx="425">
                  <c:v>97.517700000000005</c:v>
                </c:pt>
                <c:pt idx="426">
                  <c:v>99.781300000000002</c:v>
                </c:pt>
                <c:pt idx="427">
                  <c:v>99.781300000000002</c:v>
                </c:pt>
                <c:pt idx="428">
                  <c:v>97.517700000000005</c:v>
                </c:pt>
                <c:pt idx="429">
                  <c:v>99.781300000000002</c:v>
                </c:pt>
                <c:pt idx="430">
                  <c:v>99.781300000000002</c:v>
                </c:pt>
                <c:pt idx="431">
                  <c:v>97.517700000000005</c:v>
                </c:pt>
                <c:pt idx="432">
                  <c:v>97.517700000000005</c:v>
                </c:pt>
                <c:pt idx="433">
                  <c:v>99.781300000000002</c:v>
                </c:pt>
                <c:pt idx="434">
                  <c:v>97.517700000000005</c:v>
                </c:pt>
                <c:pt idx="435">
                  <c:v>97.517700000000005</c:v>
                </c:pt>
                <c:pt idx="436">
                  <c:v>99.781300000000002</c:v>
                </c:pt>
                <c:pt idx="437">
                  <c:v>97.517700000000005</c:v>
                </c:pt>
                <c:pt idx="438">
                  <c:v>99.781300000000002</c:v>
                </c:pt>
                <c:pt idx="439">
                  <c:v>97.517700000000005</c:v>
                </c:pt>
                <c:pt idx="440">
                  <c:v>99.781300000000002</c:v>
                </c:pt>
                <c:pt idx="441">
                  <c:v>99.781300000000002</c:v>
                </c:pt>
                <c:pt idx="442">
                  <c:v>97.517700000000005</c:v>
                </c:pt>
                <c:pt idx="443">
                  <c:v>99.781300000000002</c:v>
                </c:pt>
                <c:pt idx="444">
                  <c:v>97.517700000000005</c:v>
                </c:pt>
                <c:pt idx="445">
                  <c:v>99.781300000000002</c:v>
                </c:pt>
                <c:pt idx="446">
                  <c:v>99.781300000000002</c:v>
                </c:pt>
                <c:pt idx="447">
                  <c:v>97.517700000000005</c:v>
                </c:pt>
                <c:pt idx="448">
                  <c:v>97.517700000000005</c:v>
                </c:pt>
                <c:pt idx="449">
                  <c:v>99.781300000000002</c:v>
                </c:pt>
                <c:pt idx="450">
                  <c:v>97.517700000000005</c:v>
                </c:pt>
                <c:pt idx="451">
                  <c:v>97.517700000000005</c:v>
                </c:pt>
                <c:pt idx="452">
                  <c:v>99.781300000000002</c:v>
                </c:pt>
                <c:pt idx="453">
                  <c:v>99.781300000000002</c:v>
                </c:pt>
                <c:pt idx="454">
                  <c:v>97.517700000000005</c:v>
                </c:pt>
                <c:pt idx="455">
                  <c:v>97.517700000000005</c:v>
                </c:pt>
                <c:pt idx="456">
                  <c:v>99.781300000000002</c:v>
                </c:pt>
                <c:pt idx="457">
                  <c:v>99.781300000000002</c:v>
                </c:pt>
                <c:pt idx="458">
                  <c:v>97.517700000000005</c:v>
                </c:pt>
                <c:pt idx="459">
                  <c:v>99.781300000000002</c:v>
                </c:pt>
                <c:pt idx="460">
                  <c:v>99.781300000000002</c:v>
                </c:pt>
                <c:pt idx="461">
                  <c:v>97.517700000000005</c:v>
                </c:pt>
                <c:pt idx="462">
                  <c:v>97.517700000000005</c:v>
                </c:pt>
                <c:pt idx="463">
                  <c:v>99.781300000000002</c:v>
                </c:pt>
                <c:pt idx="464">
                  <c:v>97.517700000000005</c:v>
                </c:pt>
                <c:pt idx="465">
                  <c:v>97.517700000000005</c:v>
                </c:pt>
                <c:pt idx="466">
                  <c:v>99.781300000000002</c:v>
                </c:pt>
                <c:pt idx="467">
                  <c:v>99.781300000000002</c:v>
                </c:pt>
                <c:pt idx="468">
                  <c:v>97.517700000000005</c:v>
                </c:pt>
                <c:pt idx="469">
                  <c:v>97.517700000000005</c:v>
                </c:pt>
                <c:pt idx="470">
                  <c:v>99.781300000000002</c:v>
                </c:pt>
                <c:pt idx="471">
                  <c:v>99.781300000000002</c:v>
                </c:pt>
                <c:pt idx="472">
                  <c:v>97.517700000000005</c:v>
                </c:pt>
                <c:pt idx="473">
                  <c:v>97.517700000000005</c:v>
                </c:pt>
                <c:pt idx="474">
                  <c:v>97.517700000000005</c:v>
                </c:pt>
                <c:pt idx="475">
                  <c:v>99.781300000000002</c:v>
                </c:pt>
                <c:pt idx="476">
                  <c:v>97.517700000000005</c:v>
                </c:pt>
                <c:pt idx="477">
                  <c:v>99.781300000000002</c:v>
                </c:pt>
                <c:pt idx="478">
                  <c:v>97.517700000000005</c:v>
                </c:pt>
                <c:pt idx="479">
                  <c:v>99.781300000000002</c:v>
                </c:pt>
                <c:pt idx="480">
                  <c:v>97.517700000000005</c:v>
                </c:pt>
                <c:pt idx="481">
                  <c:v>99.781300000000002</c:v>
                </c:pt>
                <c:pt idx="482">
                  <c:v>97.517700000000005</c:v>
                </c:pt>
                <c:pt idx="483">
                  <c:v>99.781300000000002</c:v>
                </c:pt>
                <c:pt idx="484">
                  <c:v>97.517700000000005</c:v>
                </c:pt>
                <c:pt idx="485">
                  <c:v>99.781300000000002</c:v>
                </c:pt>
                <c:pt idx="486">
                  <c:v>97.517700000000005</c:v>
                </c:pt>
                <c:pt idx="487">
                  <c:v>97.517700000000005</c:v>
                </c:pt>
                <c:pt idx="488">
                  <c:v>99.781300000000002</c:v>
                </c:pt>
                <c:pt idx="489">
                  <c:v>97.517700000000005</c:v>
                </c:pt>
                <c:pt idx="490">
                  <c:v>97.517700000000005</c:v>
                </c:pt>
                <c:pt idx="491">
                  <c:v>99.781300000000002</c:v>
                </c:pt>
                <c:pt idx="492">
                  <c:v>97.517700000000005</c:v>
                </c:pt>
                <c:pt idx="493">
                  <c:v>99.781300000000002</c:v>
                </c:pt>
                <c:pt idx="494">
                  <c:v>99.781300000000002</c:v>
                </c:pt>
                <c:pt idx="495">
                  <c:v>97.517700000000005</c:v>
                </c:pt>
                <c:pt idx="496">
                  <c:v>97.517700000000005</c:v>
                </c:pt>
                <c:pt idx="497">
                  <c:v>99.781300000000002</c:v>
                </c:pt>
                <c:pt idx="498">
                  <c:v>99.781300000000002</c:v>
                </c:pt>
                <c:pt idx="499">
                  <c:v>97.517700000000005</c:v>
                </c:pt>
                <c:pt idx="500">
                  <c:v>99.781300000000002</c:v>
                </c:pt>
                <c:pt idx="501">
                  <c:v>99.781300000000002</c:v>
                </c:pt>
                <c:pt idx="502">
                  <c:v>97.517700000000005</c:v>
                </c:pt>
                <c:pt idx="503">
                  <c:v>97.517700000000005</c:v>
                </c:pt>
                <c:pt idx="504">
                  <c:v>97.517700000000005</c:v>
                </c:pt>
                <c:pt idx="505">
                  <c:v>99.781300000000002</c:v>
                </c:pt>
                <c:pt idx="506">
                  <c:v>99.781300000000002</c:v>
                </c:pt>
                <c:pt idx="507">
                  <c:v>97.517700000000005</c:v>
                </c:pt>
                <c:pt idx="508">
                  <c:v>97.517700000000005</c:v>
                </c:pt>
                <c:pt idx="509">
                  <c:v>99.781300000000002</c:v>
                </c:pt>
                <c:pt idx="510">
                  <c:v>99.781300000000002</c:v>
                </c:pt>
                <c:pt idx="511">
                  <c:v>97.517700000000005</c:v>
                </c:pt>
                <c:pt idx="512">
                  <c:v>97.517700000000005</c:v>
                </c:pt>
                <c:pt idx="513">
                  <c:v>99.781300000000002</c:v>
                </c:pt>
                <c:pt idx="514">
                  <c:v>99.781300000000002</c:v>
                </c:pt>
                <c:pt idx="515">
                  <c:v>95.925700000000006</c:v>
                </c:pt>
                <c:pt idx="516">
                  <c:v>96.509799999999998</c:v>
                </c:pt>
                <c:pt idx="517">
                  <c:v>96.509799999999998</c:v>
                </c:pt>
                <c:pt idx="518">
                  <c:v>96.509799999999998</c:v>
                </c:pt>
                <c:pt idx="519">
                  <c:v>96.472399999999993</c:v>
                </c:pt>
                <c:pt idx="520">
                  <c:v>95.597300000000004</c:v>
                </c:pt>
                <c:pt idx="521">
                  <c:v>95.597300000000004</c:v>
                </c:pt>
                <c:pt idx="522">
                  <c:v>95.5291</c:v>
                </c:pt>
                <c:pt idx="523">
                  <c:v>95.5291</c:v>
                </c:pt>
                <c:pt idx="524">
                  <c:v>95.769000000000005</c:v>
                </c:pt>
                <c:pt idx="525">
                  <c:v>95.769000000000005</c:v>
                </c:pt>
                <c:pt idx="526">
                  <c:v>95.769000000000005</c:v>
                </c:pt>
                <c:pt idx="527">
                  <c:v>95.360699999999994</c:v>
                </c:pt>
                <c:pt idx="528">
                  <c:v>95.360699999999994</c:v>
                </c:pt>
                <c:pt idx="529">
                  <c:v>95.209299999999999</c:v>
                </c:pt>
                <c:pt idx="530">
                  <c:v>95.209299999999999</c:v>
                </c:pt>
                <c:pt idx="531">
                  <c:v>95.590999999999994</c:v>
                </c:pt>
                <c:pt idx="532">
                  <c:v>95.703199999999995</c:v>
                </c:pt>
                <c:pt idx="533">
                  <c:v>95.703199999999995</c:v>
                </c:pt>
                <c:pt idx="534">
                  <c:v>95.422799999999995</c:v>
                </c:pt>
                <c:pt idx="535">
                  <c:v>95.422799999999995</c:v>
                </c:pt>
                <c:pt idx="536">
                  <c:v>95.422799999999995</c:v>
                </c:pt>
                <c:pt idx="537">
                  <c:v>95.723299999999995</c:v>
                </c:pt>
                <c:pt idx="538">
                  <c:v>95.723299999999995</c:v>
                </c:pt>
                <c:pt idx="539">
                  <c:v>95.844499999999996</c:v>
                </c:pt>
                <c:pt idx="540">
                  <c:v>95.661699999999996</c:v>
                </c:pt>
                <c:pt idx="541">
                  <c:v>95.661699999999996</c:v>
                </c:pt>
                <c:pt idx="542">
                  <c:v>95.756699999999995</c:v>
                </c:pt>
                <c:pt idx="543">
                  <c:v>95.756699999999995</c:v>
                </c:pt>
                <c:pt idx="544">
                  <c:v>95.565200000000004</c:v>
                </c:pt>
                <c:pt idx="545">
                  <c:v>95.565200000000004</c:v>
                </c:pt>
                <c:pt idx="546">
                  <c:v>95.565200000000004</c:v>
                </c:pt>
                <c:pt idx="547">
                  <c:v>95.565200000000004</c:v>
                </c:pt>
                <c:pt idx="548">
                  <c:v>94.9375</c:v>
                </c:pt>
                <c:pt idx="549">
                  <c:v>94.9375</c:v>
                </c:pt>
                <c:pt idx="550">
                  <c:v>95.999600000000001</c:v>
                </c:pt>
                <c:pt idx="551">
                  <c:v>95.5715</c:v>
                </c:pt>
                <c:pt idx="552">
                  <c:v>95.5715</c:v>
                </c:pt>
                <c:pt idx="553">
                  <c:v>95.452100000000002</c:v>
                </c:pt>
                <c:pt idx="554">
                  <c:v>91.558000000000007</c:v>
                </c:pt>
                <c:pt idx="555">
                  <c:v>91.558000000000007</c:v>
                </c:pt>
                <c:pt idx="556">
                  <c:v>91.558000000000007</c:v>
                </c:pt>
                <c:pt idx="557">
                  <c:v>91.558000000000007</c:v>
                </c:pt>
                <c:pt idx="558">
                  <c:v>91.558000000000007</c:v>
                </c:pt>
                <c:pt idx="559">
                  <c:v>91.558000000000007</c:v>
                </c:pt>
                <c:pt idx="560">
                  <c:v>93.049400000000006</c:v>
                </c:pt>
                <c:pt idx="561">
                  <c:v>93.049400000000006</c:v>
                </c:pt>
                <c:pt idx="562">
                  <c:v>91.571799999999996</c:v>
                </c:pt>
                <c:pt idx="563">
                  <c:v>93.049400000000006</c:v>
                </c:pt>
                <c:pt idx="564">
                  <c:v>93.049400000000006</c:v>
                </c:pt>
                <c:pt idx="565">
                  <c:v>91.571799999999996</c:v>
                </c:pt>
                <c:pt idx="566">
                  <c:v>91.571799999999996</c:v>
                </c:pt>
                <c:pt idx="567">
                  <c:v>93.049400000000006</c:v>
                </c:pt>
                <c:pt idx="568">
                  <c:v>91.571799999999996</c:v>
                </c:pt>
                <c:pt idx="569">
                  <c:v>93.049400000000006</c:v>
                </c:pt>
                <c:pt idx="570">
                  <c:v>91.571799999999996</c:v>
                </c:pt>
                <c:pt idx="571">
                  <c:v>93.049400000000006</c:v>
                </c:pt>
                <c:pt idx="572">
                  <c:v>91.571799999999996</c:v>
                </c:pt>
                <c:pt idx="573">
                  <c:v>93.049400000000006</c:v>
                </c:pt>
                <c:pt idx="574">
                  <c:v>91.571799999999996</c:v>
                </c:pt>
                <c:pt idx="575">
                  <c:v>93.049400000000006</c:v>
                </c:pt>
                <c:pt idx="576">
                  <c:v>91.571799999999996</c:v>
                </c:pt>
                <c:pt idx="577">
                  <c:v>93.049400000000006</c:v>
                </c:pt>
                <c:pt idx="578">
                  <c:v>91.571799999999996</c:v>
                </c:pt>
                <c:pt idx="579">
                  <c:v>93.049400000000006</c:v>
                </c:pt>
                <c:pt idx="580">
                  <c:v>93.049400000000006</c:v>
                </c:pt>
                <c:pt idx="581">
                  <c:v>91.571799999999996</c:v>
                </c:pt>
                <c:pt idx="582">
                  <c:v>91.571799999999996</c:v>
                </c:pt>
                <c:pt idx="583">
                  <c:v>93.049400000000006</c:v>
                </c:pt>
                <c:pt idx="584">
                  <c:v>93.049400000000006</c:v>
                </c:pt>
                <c:pt idx="585">
                  <c:v>93.049400000000006</c:v>
                </c:pt>
                <c:pt idx="586">
                  <c:v>91.571799999999996</c:v>
                </c:pt>
                <c:pt idx="587">
                  <c:v>91.571799999999996</c:v>
                </c:pt>
                <c:pt idx="588">
                  <c:v>93.049400000000006</c:v>
                </c:pt>
                <c:pt idx="589">
                  <c:v>91.571799999999996</c:v>
                </c:pt>
                <c:pt idx="590">
                  <c:v>93.049400000000006</c:v>
                </c:pt>
                <c:pt idx="591">
                  <c:v>93.049400000000006</c:v>
                </c:pt>
                <c:pt idx="592">
                  <c:v>91.571799999999996</c:v>
                </c:pt>
                <c:pt idx="593">
                  <c:v>93.049400000000006</c:v>
                </c:pt>
                <c:pt idx="594">
                  <c:v>91.571799999999996</c:v>
                </c:pt>
                <c:pt idx="595">
                  <c:v>93.049400000000006</c:v>
                </c:pt>
                <c:pt idx="596">
                  <c:v>93.049400000000006</c:v>
                </c:pt>
                <c:pt idx="597">
                  <c:v>91.571799999999996</c:v>
                </c:pt>
                <c:pt idx="598">
                  <c:v>93.049400000000006</c:v>
                </c:pt>
                <c:pt idx="599">
                  <c:v>93.049400000000006</c:v>
                </c:pt>
                <c:pt idx="600">
                  <c:v>91.571799999999996</c:v>
                </c:pt>
                <c:pt idx="601">
                  <c:v>91.571799999999996</c:v>
                </c:pt>
                <c:pt idx="602">
                  <c:v>98.114699999999999</c:v>
                </c:pt>
                <c:pt idx="603">
                  <c:v>97.539299999999997</c:v>
                </c:pt>
                <c:pt idx="604">
                  <c:v>97.539299999999997</c:v>
                </c:pt>
                <c:pt idx="605">
                  <c:v>98.085899999999995</c:v>
                </c:pt>
                <c:pt idx="606">
                  <c:v>97.992199999999997</c:v>
                </c:pt>
                <c:pt idx="607">
                  <c:v>97.992199999999997</c:v>
                </c:pt>
                <c:pt idx="608">
                  <c:v>97.998800000000003</c:v>
                </c:pt>
                <c:pt idx="609">
                  <c:v>97.998800000000003</c:v>
                </c:pt>
                <c:pt idx="610">
                  <c:v>97.998800000000003</c:v>
                </c:pt>
                <c:pt idx="611">
                  <c:v>98.775400000000005</c:v>
                </c:pt>
                <c:pt idx="612">
                  <c:v>98.536600000000007</c:v>
                </c:pt>
                <c:pt idx="613">
                  <c:v>98.536600000000007</c:v>
                </c:pt>
                <c:pt idx="614">
                  <c:v>99.041200000000003</c:v>
                </c:pt>
                <c:pt idx="615">
                  <c:v>100.289</c:v>
                </c:pt>
                <c:pt idx="616">
                  <c:v>100.289</c:v>
                </c:pt>
                <c:pt idx="617">
                  <c:v>99.3613</c:v>
                </c:pt>
                <c:pt idx="618">
                  <c:v>99.3613</c:v>
                </c:pt>
                <c:pt idx="619">
                  <c:v>99.3613</c:v>
                </c:pt>
                <c:pt idx="620">
                  <c:v>98.923199999999994</c:v>
                </c:pt>
                <c:pt idx="621">
                  <c:v>98.492500000000007</c:v>
                </c:pt>
                <c:pt idx="622">
                  <c:v>98.492500000000007</c:v>
                </c:pt>
                <c:pt idx="623">
                  <c:v>97.679400000000001</c:v>
                </c:pt>
                <c:pt idx="624">
                  <c:v>98.432299999999998</c:v>
                </c:pt>
                <c:pt idx="625">
                  <c:v>98.432299999999998</c:v>
                </c:pt>
                <c:pt idx="626">
                  <c:v>98.604799999999997</c:v>
                </c:pt>
                <c:pt idx="627">
                  <c:v>98.604799999999997</c:v>
                </c:pt>
                <c:pt idx="628">
                  <c:v>98.604799999999997</c:v>
                </c:pt>
                <c:pt idx="629">
                  <c:v>99.158600000000007</c:v>
                </c:pt>
                <c:pt idx="630">
                  <c:v>99.794300000000007</c:v>
                </c:pt>
                <c:pt idx="631">
                  <c:v>99.794300000000007</c:v>
                </c:pt>
                <c:pt idx="632">
                  <c:v>100.386</c:v>
                </c:pt>
                <c:pt idx="633">
                  <c:v>101.52800000000001</c:v>
                </c:pt>
                <c:pt idx="634">
                  <c:v>101.52800000000001</c:v>
                </c:pt>
                <c:pt idx="635">
                  <c:v>101.52800000000001</c:v>
                </c:pt>
                <c:pt idx="636">
                  <c:v>101.83199999999999</c:v>
                </c:pt>
                <c:pt idx="637">
                  <c:v>101.83199999999999</c:v>
                </c:pt>
                <c:pt idx="638">
                  <c:v>101.306</c:v>
                </c:pt>
                <c:pt idx="639">
                  <c:v>101.306</c:v>
                </c:pt>
                <c:pt idx="640">
                  <c:v>101.145</c:v>
                </c:pt>
                <c:pt idx="641">
                  <c:v>103.249</c:v>
                </c:pt>
                <c:pt idx="642">
                  <c:v>103.249</c:v>
                </c:pt>
                <c:pt idx="643">
                  <c:v>101.145</c:v>
                </c:pt>
                <c:pt idx="644">
                  <c:v>103.249</c:v>
                </c:pt>
                <c:pt idx="645">
                  <c:v>103.249</c:v>
                </c:pt>
                <c:pt idx="646">
                  <c:v>101.145</c:v>
                </c:pt>
                <c:pt idx="647">
                  <c:v>103.249</c:v>
                </c:pt>
                <c:pt idx="648">
                  <c:v>101.145</c:v>
                </c:pt>
                <c:pt idx="649">
                  <c:v>103.249</c:v>
                </c:pt>
                <c:pt idx="650">
                  <c:v>101.145</c:v>
                </c:pt>
                <c:pt idx="651">
                  <c:v>103.249</c:v>
                </c:pt>
                <c:pt idx="652">
                  <c:v>101.145</c:v>
                </c:pt>
                <c:pt idx="653">
                  <c:v>101.145</c:v>
                </c:pt>
                <c:pt idx="654">
                  <c:v>103.249</c:v>
                </c:pt>
                <c:pt idx="655">
                  <c:v>103.249</c:v>
                </c:pt>
                <c:pt idx="656">
                  <c:v>101.145</c:v>
                </c:pt>
                <c:pt idx="657">
                  <c:v>101.145</c:v>
                </c:pt>
                <c:pt idx="658">
                  <c:v>103.249</c:v>
                </c:pt>
                <c:pt idx="659">
                  <c:v>103.249</c:v>
                </c:pt>
                <c:pt idx="660">
                  <c:v>103.249</c:v>
                </c:pt>
                <c:pt idx="661">
                  <c:v>101.145</c:v>
                </c:pt>
                <c:pt idx="662">
                  <c:v>101.145</c:v>
                </c:pt>
                <c:pt idx="663">
                  <c:v>103.249</c:v>
                </c:pt>
                <c:pt idx="664">
                  <c:v>103.249</c:v>
                </c:pt>
                <c:pt idx="665">
                  <c:v>101.145</c:v>
                </c:pt>
                <c:pt idx="666">
                  <c:v>101.145</c:v>
                </c:pt>
                <c:pt idx="667">
                  <c:v>101.145</c:v>
                </c:pt>
                <c:pt idx="668">
                  <c:v>103.249</c:v>
                </c:pt>
                <c:pt idx="669">
                  <c:v>103.249</c:v>
                </c:pt>
                <c:pt idx="670">
                  <c:v>101.145</c:v>
                </c:pt>
                <c:pt idx="671">
                  <c:v>101.145</c:v>
                </c:pt>
                <c:pt idx="672">
                  <c:v>101.145</c:v>
                </c:pt>
                <c:pt idx="673">
                  <c:v>103.249</c:v>
                </c:pt>
                <c:pt idx="674">
                  <c:v>103.249</c:v>
                </c:pt>
                <c:pt idx="675">
                  <c:v>101.145</c:v>
                </c:pt>
                <c:pt idx="676">
                  <c:v>101.145</c:v>
                </c:pt>
                <c:pt idx="677">
                  <c:v>101.145</c:v>
                </c:pt>
                <c:pt idx="678">
                  <c:v>103.249</c:v>
                </c:pt>
                <c:pt idx="679">
                  <c:v>103.249</c:v>
                </c:pt>
                <c:pt idx="680">
                  <c:v>101.145</c:v>
                </c:pt>
                <c:pt idx="681">
                  <c:v>101.145</c:v>
                </c:pt>
                <c:pt idx="682">
                  <c:v>101.145</c:v>
                </c:pt>
                <c:pt idx="683">
                  <c:v>103.249</c:v>
                </c:pt>
                <c:pt idx="684">
                  <c:v>103.249</c:v>
                </c:pt>
                <c:pt idx="685">
                  <c:v>101.145</c:v>
                </c:pt>
                <c:pt idx="686">
                  <c:v>101.145</c:v>
                </c:pt>
                <c:pt idx="687">
                  <c:v>101.145</c:v>
                </c:pt>
                <c:pt idx="688">
                  <c:v>103.249</c:v>
                </c:pt>
                <c:pt idx="689">
                  <c:v>103.249</c:v>
                </c:pt>
                <c:pt idx="690">
                  <c:v>101.145</c:v>
                </c:pt>
                <c:pt idx="691">
                  <c:v>101.145</c:v>
                </c:pt>
                <c:pt idx="692">
                  <c:v>103.249</c:v>
                </c:pt>
                <c:pt idx="693">
                  <c:v>103.249</c:v>
                </c:pt>
                <c:pt idx="694">
                  <c:v>103.249</c:v>
                </c:pt>
                <c:pt idx="695">
                  <c:v>101.145</c:v>
                </c:pt>
                <c:pt idx="696">
                  <c:v>101.145</c:v>
                </c:pt>
                <c:pt idx="697">
                  <c:v>103.249</c:v>
                </c:pt>
                <c:pt idx="698">
                  <c:v>103.249</c:v>
                </c:pt>
                <c:pt idx="699">
                  <c:v>103.249</c:v>
                </c:pt>
                <c:pt idx="700">
                  <c:v>101.145</c:v>
                </c:pt>
                <c:pt idx="701">
                  <c:v>101.145</c:v>
                </c:pt>
                <c:pt idx="702">
                  <c:v>103.249</c:v>
                </c:pt>
                <c:pt idx="703">
                  <c:v>103.249</c:v>
                </c:pt>
                <c:pt idx="704">
                  <c:v>103.249</c:v>
                </c:pt>
                <c:pt idx="705">
                  <c:v>101.145</c:v>
                </c:pt>
                <c:pt idx="706">
                  <c:v>101.145</c:v>
                </c:pt>
                <c:pt idx="707">
                  <c:v>103.249</c:v>
                </c:pt>
                <c:pt idx="708">
                  <c:v>103.249</c:v>
                </c:pt>
                <c:pt idx="709">
                  <c:v>103.249</c:v>
                </c:pt>
                <c:pt idx="710">
                  <c:v>101.145</c:v>
                </c:pt>
                <c:pt idx="711">
                  <c:v>101.145</c:v>
                </c:pt>
                <c:pt idx="712">
                  <c:v>103.249</c:v>
                </c:pt>
                <c:pt idx="713">
                  <c:v>103.249</c:v>
                </c:pt>
                <c:pt idx="714">
                  <c:v>103.249</c:v>
                </c:pt>
                <c:pt idx="715">
                  <c:v>101.145</c:v>
                </c:pt>
                <c:pt idx="716">
                  <c:v>101.145</c:v>
                </c:pt>
                <c:pt idx="717">
                  <c:v>103.249</c:v>
                </c:pt>
                <c:pt idx="718">
                  <c:v>103.249</c:v>
                </c:pt>
                <c:pt idx="719">
                  <c:v>101.145</c:v>
                </c:pt>
                <c:pt idx="720">
                  <c:v>101.145</c:v>
                </c:pt>
                <c:pt idx="721">
                  <c:v>101.145</c:v>
                </c:pt>
                <c:pt idx="722">
                  <c:v>103.249</c:v>
                </c:pt>
                <c:pt idx="723">
                  <c:v>103.249</c:v>
                </c:pt>
                <c:pt idx="724">
                  <c:v>101.145</c:v>
                </c:pt>
                <c:pt idx="725">
                  <c:v>101.145</c:v>
                </c:pt>
                <c:pt idx="726">
                  <c:v>103.249</c:v>
                </c:pt>
                <c:pt idx="727">
                  <c:v>103.249</c:v>
                </c:pt>
                <c:pt idx="728">
                  <c:v>103.249</c:v>
                </c:pt>
                <c:pt idx="729">
                  <c:v>103.249</c:v>
                </c:pt>
                <c:pt idx="730">
                  <c:v>101.145</c:v>
                </c:pt>
                <c:pt idx="731">
                  <c:v>101.145</c:v>
                </c:pt>
                <c:pt idx="732">
                  <c:v>101.145</c:v>
                </c:pt>
                <c:pt idx="733">
                  <c:v>103.249</c:v>
                </c:pt>
                <c:pt idx="734">
                  <c:v>103.249</c:v>
                </c:pt>
                <c:pt idx="735">
                  <c:v>101.145</c:v>
                </c:pt>
                <c:pt idx="736">
                  <c:v>101.145</c:v>
                </c:pt>
                <c:pt idx="737">
                  <c:v>103.249</c:v>
                </c:pt>
                <c:pt idx="738">
                  <c:v>103.249</c:v>
                </c:pt>
                <c:pt idx="739">
                  <c:v>101.145</c:v>
                </c:pt>
                <c:pt idx="740">
                  <c:v>101.145</c:v>
                </c:pt>
                <c:pt idx="741">
                  <c:v>103.249</c:v>
                </c:pt>
                <c:pt idx="742">
                  <c:v>101.145</c:v>
                </c:pt>
                <c:pt idx="743">
                  <c:v>103.249</c:v>
                </c:pt>
                <c:pt idx="744">
                  <c:v>101.145</c:v>
                </c:pt>
                <c:pt idx="745">
                  <c:v>101.145</c:v>
                </c:pt>
                <c:pt idx="746">
                  <c:v>101.145</c:v>
                </c:pt>
                <c:pt idx="747">
                  <c:v>103.249</c:v>
                </c:pt>
                <c:pt idx="748">
                  <c:v>103.249</c:v>
                </c:pt>
                <c:pt idx="749">
                  <c:v>101.145</c:v>
                </c:pt>
                <c:pt idx="750">
                  <c:v>101.145</c:v>
                </c:pt>
                <c:pt idx="751">
                  <c:v>103.249</c:v>
                </c:pt>
                <c:pt idx="752">
                  <c:v>103.249</c:v>
                </c:pt>
                <c:pt idx="753">
                  <c:v>101.145</c:v>
                </c:pt>
                <c:pt idx="754">
                  <c:v>101.145</c:v>
                </c:pt>
                <c:pt idx="755">
                  <c:v>103.249</c:v>
                </c:pt>
                <c:pt idx="756">
                  <c:v>103.249</c:v>
                </c:pt>
                <c:pt idx="757">
                  <c:v>103.249</c:v>
                </c:pt>
                <c:pt idx="758">
                  <c:v>103.249</c:v>
                </c:pt>
                <c:pt idx="759">
                  <c:v>101.145</c:v>
                </c:pt>
                <c:pt idx="760">
                  <c:v>103.249</c:v>
                </c:pt>
                <c:pt idx="761">
                  <c:v>101.145</c:v>
                </c:pt>
                <c:pt idx="762">
                  <c:v>103.249</c:v>
                </c:pt>
                <c:pt idx="763">
                  <c:v>103.249</c:v>
                </c:pt>
                <c:pt idx="764">
                  <c:v>101.145</c:v>
                </c:pt>
                <c:pt idx="765">
                  <c:v>103.249</c:v>
                </c:pt>
                <c:pt idx="766">
                  <c:v>101.145</c:v>
                </c:pt>
                <c:pt idx="767">
                  <c:v>103.249</c:v>
                </c:pt>
                <c:pt idx="768">
                  <c:v>103.249</c:v>
                </c:pt>
                <c:pt idx="769">
                  <c:v>101.145</c:v>
                </c:pt>
                <c:pt idx="770">
                  <c:v>103.249</c:v>
                </c:pt>
                <c:pt idx="771">
                  <c:v>103.249</c:v>
                </c:pt>
                <c:pt idx="772">
                  <c:v>101.145</c:v>
                </c:pt>
                <c:pt idx="773">
                  <c:v>103.249</c:v>
                </c:pt>
                <c:pt idx="774">
                  <c:v>103.249</c:v>
                </c:pt>
                <c:pt idx="775">
                  <c:v>103.249</c:v>
                </c:pt>
                <c:pt idx="776">
                  <c:v>101.145</c:v>
                </c:pt>
                <c:pt idx="777">
                  <c:v>103.249</c:v>
                </c:pt>
                <c:pt idx="778">
                  <c:v>103.249</c:v>
                </c:pt>
                <c:pt idx="779">
                  <c:v>101.145</c:v>
                </c:pt>
                <c:pt idx="780">
                  <c:v>101.145</c:v>
                </c:pt>
                <c:pt idx="781">
                  <c:v>103.249</c:v>
                </c:pt>
                <c:pt idx="782">
                  <c:v>103.249</c:v>
                </c:pt>
                <c:pt idx="783">
                  <c:v>101.145</c:v>
                </c:pt>
                <c:pt idx="784">
                  <c:v>101.145</c:v>
                </c:pt>
                <c:pt idx="785">
                  <c:v>103.249</c:v>
                </c:pt>
                <c:pt idx="786">
                  <c:v>103.249</c:v>
                </c:pt>
                <c:pt idx="787">
                  <c:v>101.145</c:v>
                </c:pt>
                <c:pt idx="788">
                  <c:v>101.145</c:v>
                </c:pt>
                <c:pt idx="789">
                  <c:v>103.249</c:v>
                </c:pt>
                <c:pt idx="790">
                  <c:v>103.249</c:v>
                </c:pt>
                <c:pt idx="791">
                  <c:v>101.145</c:v>
                </c:pt>
                <c:pt idx="792">
                  <c:v>101.145</c:v>
                </c:pt>
                <c:pt idx="793">
                  <c:v>103.249</c:v>
                </c:pt>
                <c:pt idx="794">
                  <c:v>103.249</c:v>
                </c:pt>
                <c:pt idx="795">
                  <c:v>101.145</c:v>
                </c:pt>
                <c:pt idx="796">
                  <c:v>103.249</c:v>
                </c:pt>
                <c:pt idx="797">
                  <c:v>103.249</c:v>
                </c:pt>
                <c:pt idx="798">
                  <c:v>101.145</c:v>
                </c:pt>
                <c:pt idx="799">
                  <c:v>101.145</c:v>
                </c:pt>
                <c:pt idx="800">
                  <c:v>103.249</c:v>
                </c:pt>
                <c:pt idx="801">
                  <c:v>101.145</c:v>
                </c:pt>
                <c:pt idx="802">
                  <c:v>101.145</c:v>
                </c:pt>
                <c:pt idx="803">
                  <c:v>103.249</c:v>
                </c:pt>
                <c:pt idx="804">
                  <c:v>101.145</c:v>
                </c:pt>
                <c:pt idx="805">
                  <c:v>101.145</c:v>
                </c:pt>
                <c:pt idx="806">
                  <c:v>101.145</c:v>
                </c:pt>
                <c:pt idx="807">
                  <c:v>103.249</c:v>
                </c:pt>
                <c:pt idx="808">
                  <c:v>103.249</c:v>
                </c:pt>
                <c:pt idx="809">
                  <c:v>101.145</c:v>
                </c:pt>
                <c:pt idx="810">
                  <c:v>103.249</c:v>
                </c:pt>
                <c:pt idx="811">
                  <c:v>103.249</c:v>
                </c:pt>
                <c:pt idx="812">
                  <c:v>101.145</c:v>
                </c:pt>
                <c:pt idx="813">
                  <c:v>103.249</c:v>
                </c:pt>
                <c:pt idx="814">
                  <c:v>103.249</c:v>
                </c:pt>
                <c:pt idx="815">
                  <c:v>101.145</c:v>
                </c:pt>
                <c:pt idx="816">
                  <c:v>103.249</c:v>
                </c:pt>
                <c:pt idx="817">
                  <c:v>103.249</c:v>
                </c:pt>
                <c:pt idx="818">
                  <c:v>103.249</c:v>
                </c:pt>
                <c:pt idx="819">
                  <c:v>101.145</c:v>
                </c:pt>
                <c:pt idx="820">
                  <c:v>103.249</c:v>
                </c:pt>
                <c:pt idx="821">
                  <c:v>103.249</c:v>
                </c:pt>
                <c:pt idx="822">
                  <c:v>101.145</c:v>
                </c:pt>
                <c:pt idx="823">
                  <c:v>101.145</c:v>
                </c:pt>
                <c:pt idx="824">
                  <c:v>103.249</c:v>
                </c:pt>
                <c:pt idx="825">
                  <c:v>103.249</c:v>
                </c:pt>
                <c:pt idx="826">
                  <c:v>101.145</c:v>
                </c:pt>
                <c:pt idx="827">
                  <c:v>101.145</c:v>
                </c:pt>
                <c:pt idx="828">
                  <c:v>103.249</c:v>
                </c:pt>
                <c:pt idx="829">
                  <c:v>101.145</c:v>
                </c:pt>
                <c:pt idx="830">
                  <c:v>101.145</c:v>
                </c:pt>
                <c:pt idx="831">
                  <c:v>103.249</c:v>
                </c:pt>
                <c:pt idx="832">
                  <c:v>101.145</c:v>
                </c:pt>
                <c:pt idx="833">
                  <c:v>101.145</c:v>
                </c:pt>
                <c:pt idx="834">
                  <c:v>103.249</c:v>
                </c:pt>
                <c:pt idx="835">
                  <c:v>103.249</c:v>
                </c:pt>
                <c:pt idx="836">
                  <c:v>97.304299999999998</c:v>
                </c:pt>
                <c:pt idx="837">
                  <c:v>97.304299999999998</c:v>
                </c:pt>
                <c:pt idx="838">
                  <c:v>97.304299999999998</c:v>
                </c:pt>
                <c:pt idx="839">
                  <c:v>96.887200000000007</c:v>
                </c:pt>
                <c:pt idx="840">
                  <c:v>96.887200000000007</c:v>
                </c:pt>
                <c:pt idx="841">
                  <c:v>96.1023</c:v>
                </c:pt>
                <c:pt idx="842">
                  <c:v>96.850099999999998</c:v>
                </c:pt>
                <c:pt idx="843">
                  <c:v>96.850099999999998</c:v>
                </c:pt>
                <c:pt idx="844">
                  <c:v>96.982699999999994</c:v>
                </c:pt>
                <c:pt idx="845">
                  <c:v>98.926199999999994</c:v>
                </c:pt>
                <c:pt idx="846">
                  <c:v>98.926199999999994</c:v>
                </c:pt>
                <c:pt idx="847">
                  <c:v>98.926199999999994</c:v>
                </c:pt>
                <c:pt idx="848">
                  <c:v>96.105199999999996</c:v>
                </c:pt>
                <c:pt idx="849">
                  <c:v>96.105199999999996</c:v>
                </c:pt>
                <c:pt idx="850">
                  <c:v>94.787800000000004</c:v>
                </c:pt>
                <c:pt idx="851">
                  <c:v>97.145099999999999</c:v>
                </c:pt>
                <c:pt idx="852">
                  <c:v>97.145099999999999</c:v>
                </c:pt>
                <c:pt idx="853">
                  <c:v>95.644999999999996</c:v>
                </c:pt>
                <c:pt idx="854">
                  <c:v>95.644999999999996</c:v>
                </c:pt>
                <c:pt idx="855">
                  <c:v>95.644999999999996</c:v>
                </c:pt>
                <c:pt idx="856">
                  <c:v>95.644999999999996</c:v>
                </c:pt>
                <c:pt idx="857">
                  <c:v>96.380099999999999</c:v>
                </c:pt>
                <c:pt idx="858">
                  <c:v>96.380099999999999</c:v>
                </c:pt>
                <c:pt idx="859">
                  <c:v>95.305199999999999</c:v>
                </c:pt>
                <c:pt idx="860">
                  <c:v>96.677099999999996</c:v>
                </c:pt>
                <c:pt idx="861">
                  <c:v>96.677099999999996</c:v>
                </c:pt>
                <c:pt idx="862">
                  <c:v>96.216999999999999</c:v>
                </c:pt>
                <c:pt idx="863">
                  <c:v>96.216999999999999</c:v>
                </c:pt>
                <c:pt idx="864">
                  <c:v>98.596100000000007</c:v>
                </c:pt>
                <c:pt idx="865">
                  <c:v>98.596100000000007</c:v>
                </c:pt>
                <c:pt idx="866">
                  <c:v>98.596100000000007</c:v>
                </c:pt>
                <c:pt idx="867">
                  <c:v>97.322500000000005</c:v>
                </c:pt>
                <c:pt idx="868">
                  <c:v>97.322500000000005</c:v>
                </c:pt>
                <c:pt idx="869">
                  <c:v>95.909700000000001</c:v>
                </c:pt>
                <c:pt idx="870">
                  <c:v>95.909700000000001</c:v>
                </c:pt>
                <c:pt idx="871">
                  <c:v>96.563400000000001</c:v>
                </c:pt>
                <c:pt idx="872">
                  <c:v>97.388400000000004</c:v>
                </c:pt>
                <c:pt idx="873">
                  <c:v>97.388400000000004</c:v>
                </c:pt>
                <c:pt idx="874">
                  <c:v>96.563400000000001</c:v>
                </c:pt>
                <c:pt idx="875">
                  <c:v>97.388400000000004</c:v>
                </c:pt>
                <c:pt idx="876">
                  <c:v>97.388400000000004</c:v>
                </c:pt>
                <c:pt idx="877">
                  <c:v>96.563400000000001</c:v>
                </c:pt>
                <c:pt idx="878">
                  <c:v>97.388400000000004</c:v>
                </c:pt>
                <c:pt idx="879">
                  <c:v>96.563400000000001</c:v>
                </c:pt>
                <c:pt idx="880">
                  <c:v>97.388400000000004</c:v>
                </c:pt>
                <c:pt idx="881">
                  <c:v>96.563400000000001</c:v>
                </c:pt>
                <c:pt idx="882">
                  <c:v>97.388400000000004</c:v>
                </c:pt>
                <c:pt idx="883">
                  <c:v>96.563400000000001</c:v>
                </c:pt>
                <c:pt idx="884">
                  <c:v>97.388400000000004</c:v>
                </c:pt>
                <c:pt idx="885">
                  <c:v>96.563400000000001</c:v>
                </c:pt>
                <c:pt idx="886">
                  <c:v>96.563400000000001</c:v>
                </c:pt>
                <c:pt idx="887">
                  <c:v>97.388400000000004</c:v>
                </c:pt>
                <c:pt idx="888">
                  <c:v>96.563400000000001</c:v>
                </c:pt>
                <c:pt idx="889">
                  <c:v>97.388400000000004</c:v>
                </c:pt>
                <c:pt idx="890">
                  <c:v>97.388400000000004</c:v>
                </c:pt>
                <c:pt idx="891">
                  <c:v>96.563400000000001</c:v>
                </c:pt>
                <c:pt idx="892">
                  <c:v>96.563400000000001</c:v>
                </c:pt>
                <c:pt idx="893">
                  <c:v>97.388400000000004</c:v>
                </c:pt>
                <c:pt idx="894">
                  <c:v>96.563400000000001</c:v>
                </c:pt>
                <c:pt idx="895">
                  <c:v>97.388400000000004</c:v>
                </c:pt>
                <c:pt idx="896">
                  <c:v>97.388400000000004</c:v>
                </c:pt>
                <c:pt idx="897">
                  <c:v>96.563400000000001</c:v>
                </c:pt>
                <c:pt idx="898">
                  <c:v>96.563400000000001</c:v>
                </c:pt>
                <c:pt idx="899">
                  <c:v>97.388400000000004</c:v>
                </c:pt>
                <c:pt idx="900">
                  <c:v>97.388400000000004</c:v>
                </c:pt>
                <c:pt idx="901">
                  <c:v>97.388400000000004</c:v>
                </c:pt>
                <c:pt idx="902">
                  <c:v>96.563400000000001</c:v>
                </c:pt>
                <c:pt idx="903">
                  <c:v>97.388400000000004</c:v>
                </c:pt>
                <c:pt idx="904">
                  <c:v>97.388400000000004</c:v>
                </c:pt>
                <c:pt idx="905">
                  <c:v>96.563400000000001</c:v>
                </c:pt>
                <c:pt idx="906">
                  <c:v>96.563400000000001</c:v>
                </c:pt>
                <c:pt idx="907">
                  <c:v>97.388400000000004</c:v>
                </c:pt>
                <c:pt idx="908">
                  <c:v>97.388400000000004</c:v>
                </c:pt>
                <c:pt idx="909">
                  <c:v>96.563400000000001</c:v>
                </c:pt>
                <c:pt idx="910">
                  <c:v>97.388400000000004</c:v>
                </c:pt>
                <c:pt idx="911">
                  <c:v>97.388400000000004</c:v>
                </c:pt>
                <c:pt idx="912">
                  <c:v>96.563400000000001</c:v>
                </c:pt>
                <c:pt idx="913">
                  <c:v>96.563400000000001</c:v>
                </c:pt>
                <c:pt idx="914">
                  <c:v>97.388400000000004</c:v>
                </c:pt>
                <c:pt idx="915">
                  <c:v>97.388400000000004</c:v>
                </c:pt>
                <c:pt idx="916">
                  <c:v>96.563400000000001</c:v>
                </c:pt>
                <c:pt idx="917">
                  <c:v>97.941000000000003</c:v>
                </c:pt>
                <c:pt idx="918">
                  <c:v>95.795199999999994</c:v>
                </c:pt>
                <c:pt idx="919">
                  <c:v>95.795199999999994</c:v>
                </c:pt>
                <c:pt idx="920">
                  <c:v>96.588700000000003</c:v>
                </c:pt>
                <c:pt idx="921">
                  <c:v>96.588700000000003</c:v>
                </c:pt>
                <c:pt idx="922">
                  <c:v>96.588700000000003</c:v>
                </c:pt>
                <c:pt idx="923">
                  <c:v>98.626599999999996</c:v>
                </c:pt>
                <c:pt idx="924">
                  <c:v>96.497</c:v>
                </c:pt>
                <c:pt idx="925">
                  <c:v>96.497</c:v>
                </c:pt>
                <c:pt idx="926">
                  <c:v>97.829700000000003</c:v>
                </c:pt>
                <c:pt idx="927">
                  <c:v>95.450400000000002</c:v>
                </c:pt>
                <c:pt idx="928">
                  <c:v>95.450400000000002</c:v>
                </c:pt>
                <c:pt idx="929">
                  <c:v>93.45</c:v>
                </c:pt>
                <c:pt idx="930">
                  <c:v>93.45</c:v>
                </c:pt>
                <c:pt idx="931">
                  <c:v>93.45</c:v>
                </c:pt>
                <c:pt idx="932">
                  <c:v>93.45</c:v>
                </c:pt>
                <c:pt idx="933">
                  <c:v>95.046300000000002</c:v>
                </c:pt>
                <c:pt idx="934">
                  <c:v>95.046300000000002</c:v>
                </c:pt>
                <c:pt idx="935">
                  <c:v>95.004800000000003</c:v>
                </c:pt>
                <c:pt idx="936">
                  <c:v>94.584299999999999</c:v>
                </c:pt>
                <c:pt idx="937">
                  <c:v>94.584299999999999</c:v>
                </c:pt>
                <c:pt idx="938">
                  <c:v>95.625699999999995</c:v>
                </c:pt>
                <c:pt idx="939">
                  <c:v>95.625699999999995</c:v>
                </c:pt>
                <c:pt idx="940">
                  <c:v>95.625699999999995</c:v>
                </c:pt>
                <c:pt idx="941">
                  <c:v>95.625699999999995</c:v>
                </c:pt>
                <c:pt idx="942">
                  <c:v>95.625699999999995</c:v>
                </c:pt>
                <c:pt idx="943">
                  <c:v>96.223699999999994</c:v>
                </c:pt>
                <c:pt idx="944">
                  <c:v>97.695300000000003</c:v>
                </c:pt>
                <c:pt idx="945">
                  <c:v>97.695300000000003</c:v>
                </c:pt>
                <c:pt idx="946">
                  <c:v>96.674800000000005</c:v>
                </c:pt>
                <c:pt idx="947">
                  <c:v>96.226900000000001</c:v>
                </c:pt>
                <c:pt idx="948">
                  <c:v>96.226900000000001</c:v>
                </c:pt>
                <c:pt idx="949">
                  <c:v>95.065899999999999</c:v>
                </c:pt>
                <c:pt idx="950">
                  <c:v>95.065899999999999</c:v>
                </c:pt>
                <c:pt idx="951">
                  <c:v>95.065899999999999</c:v>
                </c:pt>
                <c:pt idx="952">
                  <c:v>95.065899999999999</c:v>
                </c:pt>
                <c:pt idx="953">
                  <c:v>97.397800000000004</c:v>
                </c:pt>
                <c:pt idx="954">
                  <c:v>97.397800000000004</c:v>
                </c:pt>
                <c:pt idx="955">
                  <c:v>96.302499999999995</c:v>
                </c:pt>
                <c:pt idx="956">
                  <c:v>93.937799999999996</c:v>
                </c:pt>
                <c:pt idx="957">
                  <c:v>93.937799999999996</c:v>
                </c:pt>
                <c:pt idx="958">
                  <c:v>93.871399999999994</c:v>
                </c:pt>
                <c:pt idx="959">
                  <c:v>95.561899999999994</c:v>
                </c:pt>
                <c:pt idx="960">
                  <c:v>95.561899999999994</c:v>
                </c:pt>
                <c:pt idx="961">
                  <c:v>95.561899999999994</c:v>
                </c:pt>
                <c:pt idx="962">
                  <c:v>93.756100000000004</c:v>
                </c:pt>
                <c:pt idx="963">
                  <c:v>94.741600000000005</c:v>
                </c:pt>
                <c:pt idx="964">
                  <c:v>96.005399999999995</c:v>
                </c:pt>
                <c:pt idx="965">
                  <c:v>95.464200000000005</c:v>
                </c:pt>
                <c:pt idx="966">
                  <c:v>95.464200000000005</c:v>
                </c:pt>
                <c:pt idx="967">
                  <c:v>95.770799999999994</c:v>
                </c:pt>
                <c:pt idx="968">
                  <c:v>95.770799999999994</c:v>
                </c:pt>
                <c:pt idx="969">
                  <c:v>95.770799999999994</c:v>
                </c:pt>
                <c:pt idx="970">
                  <c:v>96.387299999999996</c:v>
                </c:pt>
                <c:pt idx="971">
                  <c:v>96.387299999999996</c:v>
                </c:pt>
                <c:pt idx="972">
                  <c:v>98.430899999999994</c:v>
                </c:pt>
                <c:pt idx="973">
                  <c:v>98.430899999999994</c:v>
                </c:pt>
                <c:pt idx="974">
                  <c:v>96.694900000000004</c:v>
                </c:pt>
                <c:pt idx="975">
                  <c:v>97.444299999999998</c:v>
                </c:pt>
                <c:pt idx="976">
                  <c:v>97.444299999999998</c:v>
                </c:pt>
                <c:pt idx="977">
                  <c:v>98.007599999999996</c:v>
                </c:pt>
                <c:pt idx="978">
                  <c:v>98.007599999999996</c:v>
                </c:pt>
                <c:pt idx="979">
                  <c:v>98.007599999999996</c:v>
                </c:pt>
                <c:pt idx="980">
                  <c:v>98.007599999999996</c:v>
                </c:pt>
                <c:pt idx="981">
                  <c:v>96.110399999999998</c:v>
                </c:pt>
                <c:pt idx="982">
                  <c:v>96.110399999999998</c:v>
                </c:pt>
                <c:pt idx="983">
                  <c:v>97.383399999999995</c:v>
                </c:pt>
                <c:pt idx="984">
                  <c:v>97.419200000000004</c:v>
                </c:pt>
                <c:pt idx="985">
                  <c:v>96.6006</c:v>
                </c:pt>
                <c:pt idx="986">
                  <c:v>96.6006</c:v>
                </c:pt>
                <c:pt idx="987">
                  <c:v>96.6006</c:v>
                </c:pt>
                <c:pt idx="988">
                  <c:v>96.6006</c:v>
                </c:pt>
                <c:pt idx="989">
                  <c:v>96.6006</c:v>
                </c:pt>
                <c:pt idx="990">
                  <c:v>96.6006</c:v>
                </c:pt>
                <c:pt idx="991">
                  <c:v>96.6006</c:v>
                </c:pt>
                <c:pt idx="992">
                  <c:v>96.6006</c:v>
                </c:pt>
                <c:pt idx="993">
                  <c:v>96.6006</c:v>
                </c:pt>
                <c:pt idx="994">
                  <c:v>96.6006</c:v>
                </c:pt>
                <c:pt idx="995">
                  <c:v>96.6006</c:v>
                </c:pt>
                <c:pt idx="996">
                  <c:v>96.6006</c:v>
                </c:pt>
                <c:pt idx="997">
                  <c:v>96.6006</c:v>
                </c:pt>
                <c:pt idx="998">
                  <c:v>96.6006</c:v>
                </c:pt>
                <c:pt idx="999">
                  <c:v>96.6006</c:v>
                </c:pt>
                <c:pt idx="1000">
                  <c:v>96.6006</c:v>
                </c:pt>
                <c:pt idx="1001">
                  <c:v>96.6006</c:v>
                </c:pt>
                <c:pt idx="1002">
                  <c:v>96.6006</c:v>
                </c:pt>
                <c:pt idx="1003">
                  <c:v>96.6006</c:v>
                </c:pt>
                <c:pt idx="1004">
                  <c:v>96.6006</c:v>
                </c:pt>
                <c:pt idx="1005">
                  <c:v>96.6006</c:v>
                </c:pt>
                <c:pt idx="1006">
                  <c:v>96.6006</c:v>
                </c:pt>
                <c:pt idx="1007">
                  <c:v>96.6006</c:v>
                </c:pt>
                <c:pt idx="1008">
                  <c:v>96.6006</c:v>
                </c:pt>
                <c:pt idx="1009">
                  <c:v>96.6006</c:v>
                </c:pt>
                <c:pt idx="1010">
                  <c:v>96.6006</c:v>
                </c:pt>
                <c:pt idx="1011">
                  <c:v>96.6006</c:v>
                </c:pt>
                <c:pt idx="1012">
                  <c:v>96.6006</c:v>
                </c:pt>
                <c:pt idx="1013">
                  <c:v>96.6006</c:v>
                </c:pt>
                <c:pt idx="1014">
                  <c:v>96.6006</c:v>
                </c:pt>
                <c:pt idx="1015">
                  <c:v>96.6006</c:v>
                </c:pt>
                <c:pt idx="1016">
                  <c:v>96.6006</c:v>
                </c:pt>
                <c:pt idx="1017">
                  <c:v>96.6006</c:v>
                </c:pt>
                <c:pt idx="1018">
                  <c:v>96.6006</c:v>
                </c:pt>
                <c:pt idx="1019">
                  <c:v>96.6006</c:v>
                </c:pt>
                <c:pt idx="1020">
                  <c:v>96.6006</c:v>
                </c:pt>
                <c:pt idx="1021">
                  <c:v>96.6006</c:v>
                </c:pt>
                <c:pt idx="1022">
                  <c:v>96.6006</c:v>
                </c:pt>
                <c:pt idx="1023">
                  <c:v>96.6006</c:v>
                </c:pt>
                <c:pt idx="1024">
                  <c:v>96.6006</c:v>
                </c:pt>
                <c:pt idx="1025">
                  <c:v>96.6006</c:v>
                </c:pt>
                <c:pt idx="1026">
                  <c:v>96.6006</c:v>
                </c:pt>
                <c:pt idx="1027">
                  <c:v>96.6006</c:v>
                </c:pt>
                <c:pt idx="1028">
                  <c:v>96.6006</c:v>
                </c:pt>
                <c:pt idx="1029">
                  <c:v>96.6006</c:v>
                </c:pt>
                <c:pt idx="1030">
                  <c:v>96.6006</c:v>
                </c:pt>
                <c:pt idx="1031">
                  <c:v>96.6006</c:v>
                </c:pt>
                <c:pt idx="1032">
                  <c:v>96.6006</c:v>
                </c:pt>
                <c:pt idx="1033">
                  <c:v>96.6006</c:v>
                </c:pt>
                <c:pt idx="1034">
                  <c:v>96.6006</c:v>
                </c:pt>
                <c:pt idx="1035">
                  <c:v>96.6006</c:v>
                </c:pt>
                <c:pt idx="1036">
                  <c:v>96.6006</c:v>
                </c:pt>
                <c:pt idx="1037">
                  <c:v>96.6006</c:v>
                </c:pt>
                <c:pt idx="1038">
                  <c:v>96.6006</c:v>
                </c:pt>
                <c:pt idx="1039">
                  <c:v>96.6006</c:v>
                </c:pt>
                <c:pt idx="1040">
                  <c:v>96.6006</c:v>
                </c:pt>
                <c:pt idx="1041">
                  <c:v>96.6006</c:v>
                </c:pt>
                <c:pt idx="1042">
                  <c:v>96.6006</c:v>
                </c:pt>
                <c:pt idx="1043">
                  <c:v>96.6006</c:v>
                </c:pt>
                <c:pt idx="1044">
                  <c:v>96.6006</c:v>
                </c:pt>
                <c:pt idx="1045">
                  <c:v>93.296599999999998</c:v>
                </c:pt>
                <c:pt idx="1046">
                  <c:v>93.296599999999998</c:v>
                </c:pt>
                <c:pt idx="1047">
                  <c:v>93.296599999999998</c:v>
                </c:pt>
                <c:pt idx="1048">
                  <c:v>94.708399999999997</c:v>
                </c:pt>
                <c:pt idx="1049">
                  <c:v>94.708399999999997</c:v>
                </c:pt>
                <c:pt idx="1050">
                  <c:v>95.787199999999999</c:v>
                </c:pt>
                <c:pt idx="1051">
                  <c:v>93.440200000000004</c:v>
                </c:pt>
                <c:pt idx="1052">
                  <c:v>93.320599999999999</c:v>
                </c:pt>
                <c:pt idx="1053">
                  <c:v>93.320599999999999</c:v>
                </c:pt>
                <c:pt idx="1054">
                  <c:v>94.350399999999993</c:v>
                </c:pt>
                <c:pt idx="1055">
                  <c:v>92.516999999999996</c:v>
                </c:pt>
                <c:pt idx="1056">
                  <c:v>94.195700000000002</c:v>
                </c:pt>
                <c:pt idx="1057">
                  <c:v>94.195700000000002</c:v>
                </c:pt>
                <c:pt idx="1058">
                  <c:v>94.195700000000002</c:v>
                </c:pt>
                <c:pt idx="1059">
                  <c:v>94.195700000000002</c:v>
                </c:pt>
                <c:pt idx="1060">
                  <c:v>94.914400000000001</c:v>
                </c:pt>
                <c:pt idx="1061">
                  <c:v>94.436400000000006</c:v>
                </c:pt>
                <c:pt idx="1062">
                  <c:v>95.129099999999994</c:v>
                </c:pt>
                <c:pt idx="1063">
                  <c:v>95.129099999999994</c:v>
                </c:pt>
                <c:pt idx="1064">
                  <c:v>94.717399999999998</c:v>
                </c:pt>
                <c:pt idx="1065">
                  <c:v>94.717399999999998</c:v>
                </c:pt>
                <c:pt idx="1066">
                  <c:v>94.717399999999998</c:v>
                </c:pt>
                <c:pt idx="1067">
                  <c:v>92.239900000000006</c:v>
                </c:pt>
                <c:pt idx="1068">
                  <c:v>92.239900000000006</c:v>
                </c:pt>
                <c:pt idx="1069">
                  <c:v>92.547899999999998</c:v>
                </c:pt>
                <c:pt idx="1070">
                  <c:v>92.547899999999998</c:v>
                </c:pt>
                <c:pt idx="1071">
                  <c:v>92.095500000000001</c:v>
                </c:pt>
                <c:pt idx="1072">
                  <c:v>92.095500000000001</c:v>
                </c:pt>
                <c:pt idx="1073">
                  <c:v>92.095500000000001</c:v>
                </c:pt>
                <c:pt idx="1074">
                  <c:v>93.807299999999998</c:v>
                </c:pt>
                <c:pt idx="1075">
                  <c:v>92.740200000000002</c:v>
                </c:pt>
                <c:pt idx="1076">
                  <c:v>92.740200000000002</c:v>
                </c:pt>
                <c:pt idx="1077">
                  <c:v>93.484300000000005</c:v>
                </c:pt>
                <c:pt idx="1078">
                  <c:v>93.484300000000005</c:v>
                </c:pt>
                <c:pt idx="1079">
                  <c:v>94.448599999999999</c:v>
                </c:pt>
                <c:pt idx="1080">
                  <c:v>94.448599999999999</c:v>
                </c:pt>
                <c:pt idx="1081">
                  <c:v>94.295900000000003</c:v>
                </c:pt>
                <c:pt idx="1082">
                  <c:v>94.020300000000006</c:v>
                </c:pt>
                <c:pt idx="1083">
                  <c:v>94.020300000000006</c:v>
                </c:pt>
                <c:pt idx="1084">
                  <c:v>94.020300000000006</c:v>
                </c:pt>
                <c:pt idx="1085">
                  <c:v>94.020300000000006</c:v>
                </c:pt>
                <c:pt idx="1086">
                  <c:v>94.020300000000006</c:v>
                </c:pt>
                <c:pt idx="1087">
                  <c:v>95.128</c:v>
                </c:pt>
                <c:pt idx="1088">
                  <c:v>94.557000000000002</c:v>
                </c:pt>
                <c:pt idx="1089">
                  <c:v>94.557000000000002</c:v>
                </c:pt>
                <c:pt idx="1090">
                  <c:v>94.027799999999999</c:v>
                </c:pt>
                <c:pt idx="1091">
                  <c:v>96.873199999999997</c:v>
                </c:pt>
                <c:pt idx="1092">
                  <c:v>96.873199999999997</c:v>
                </c:pt>
                <c:pt idx="1093">
                  <c:v>96.873199999999997</c:v>
                </c:pt>
                <c:pt idx="1094">
                  <c:v>95.404499999999999</c:v>
                </c:pt>
                <c:pt idx="1095">
                  <c:v>95.404499999999999</c:v>
                </c:pt>
                <c:pt idx="1096">
                  <c:v>95.404499999999999</c:v>
                </c:pt>
                <c:pt idx="1097">
                  <c:v>95.404499999999999</c:v>
                </c:pt>
                <c:pt idx="1098">
                  <c:v>94.5261</c:v>
                </c:pt>
                <c:pt idx="1099">
                  <c:v>94.5261</c:v>
                </c:pt>
                <c:pt idx="1100">
                  <c:v>96.350999999999999</c:v>
                </c:pt>
                <c:pt idx="1101">
                  <c:v>97.527900000000002</c:v>
                </c:pt>
                <c:pt idx="1102">
                  <c:v>97.527900000000002</c:v>
                </c:pt>
                <c:pt idx="1103">
                  <c:v>97.721999999999994</c:v>
                </c:pt>
                <c:pt idx="1104">
                  <c:v>97.300899999999999</c:v>
                </c:pt>
                <c:pt idx="1105">
                  <c:v>97.300899999999999</c:v>
                </c:pt>
                <c:pt idx="1106">
                  <c:v>97.717200000000005</c:v>
                </c:pt>
                <c:pt idx="1107">
                  <c:v>97.717200000000005</c:v>
                </c:pt>
                <c:pt idx="1108">
                  <c:v>97.717200000000005</c:v>
                </c:pt>
                <c:pt idx="1109">
                  <c:v>95.905100000000004</c:v>
                </c:pt>
                <c:pt idx="1110">
                  <c:v>95.905100000000004</c:v>
                </c:pt>
                <c:pt idx="1111">
                  <c:v>94.980800000000002</c:v>
                </c:pt>
                <c:pt idx="1112">
                  <c:v>94.980800000000002</c:v>
                </c:pt>
                <c:pt idx="1113">
                  <c:v>95.015500000000003</c:v>
                </c:pt>
                <c:pt idx="1114">
                  <c:v>95.015500000000003</c:v>
                </c:pt>
                <c:pt idx="1115">
                  <c:v>93.975300000000004</c:v>
                </c:pt>
                <c:pt idx="1116">
                  <c:v>93.975300000000004</c:v>
                </c:pt>
                <c:pt idx="1117">
                  <c:v>93.975300000000004</c:v>
                </c:pt>
                <c:pt idx="1118">
                  <c:v>93.835400000000007</c:v>
                </c:pt>
                <c:pt idx="1119">
                  <c:v>93.835400000000007</c:v>
                </c:pt>
                <c:pt idx="1120">
                  <c:v>93.929500000000004</c:v>
                </c:pt>
                <c:pt idx="1121">
                  <c:v>93.929500000000004</c:v>
                </c:pt>
                <c:pt idx="1122">
                  <c:v>94.773899999999998</c:v>
                </c:pt>
                <c:pt idx="1123">
                  <c:v>95.250900000000001</c:v>
                </c:pt>
                <c:pt idx="1124">
                  <c:v>95.250900000000001</c:v>
                </c:pt>
                <c:pt idx="1125">
                  <c:v>96.224000000000004</c:v>
                </c:pt>
                <c:pt idx="1126">
                  <c:v>96.224000000000004</c:v>
                </c:pt>
                <c:pt idx="1127">
                  <c:v>94.197500000000005</c:v>
                </c:pt>
                <c:pt idx="1128">
                  <c:v>94.197500000000005</c:v>
                </c:pt>
                <c:pt idx="1129">
                  <c:v>94.197500000000005</c:v>
                </c:pt>
                <c:pt idx="1130">
                  <c:v>94.197500000000005</c:v>
                </c:pt>
                <c:pt idx="1131">
                  <c:v>94.358999999999995</c:v>
                </c:pt>
                <c:pt idx="1132">
                  <c:v>94.358999999999995</c:v>
                </c:pt>
                <c:pt idx="1133">
                  <c:v>95.577500000000001</c:v>
                </c:pt>
                <c:pt idx="1134">
                  <c:v>95.577500000000001</c:v>
                </c:pt>
                <c:pt idx="1135">
                  <c:v>94.882599999999996</c:v>
                </c:pt>
                <c:pt idx="1136">
                  <c:v>94.882599999999996</c:v>
                </c:pt>
                <c:pt idx="1137">
                  <c:v>94.084599999999995</c:v>
                </c:pt>
                <c:pt idx="1138">
                  <c:v>94.084599999999995</c:v>
                </c:pt>
                <c:pt idx="1139">
                  <c:v>94.084599999999995</c:v>
                </c:pt>
                <c:pt idx="1140">
                  <c:v>93.957800000000006</c:v>
                </c:pt>
                <c:pt idx="1141">
                  <c:v>93.957800000000006</c:v>
                </c:pt>
                <c:pt idx="1142">
                  <c:v>94.878200000000007</c:v>
                </c:pt>
                <c:pt idx="1143">
                  <c:v>94.804699999999997</c:v>
                </c:pt>
                <c:pt idx="1144">
                  <c:v>94.804699999999997</c:v>
                </c:pt>
                <c:pt idx="1145">
                  <c:v>95.393799999999999</c:v>
                </c:pt>
                <c:pt idx="1146">
                  <c:v>95.393799999999999</c:v>
                </c:pt>
                <c:pt idx="1147">
                  <c:v>94.953400000000002</c:v>
                </c:pt>
                <c:pt idx="1148">
                  <c:v>94.953400000000002</c:v>
                </c:pt>
                <c:pt idx="1149">
                  <c:v>94.953400000000002</c:v>
                </c:pt>
                <c:pt idx="1150">
                  <c:v>94.953400000000002</c:v>
                </c:pt>
                <c:pt idx="1151">
                  <c:v>94.953400000000002</c:v>
                </c:pt>
                <c:pt idx="1152">
                  <c:v>94.745999999999995</c:v>
                </c:pt>
                <c:pt idx="1153">
                  <c:v>94.745999999999995</c:v>
                </c:pt>
                <c:pt idx="1154">
                  <c:v>93.116699999999994</c:v>
                </c:pt>
                <c:pt idx="1155">
                  <c:v>93.334199999999996</c:v>
                </c:pt>
                <c:pt idx="1156">
                  <c:v>93.334199999999996</c:v>
                </c:pt>
                <c:pt idx="1157">
                  <c:v>94.482299999999995</c:v>
                </c:pt>
                <c:pt idx="1158">
                  <c:v>94.482299999999995</c:v>
                </c:pt>
                <c:pt idx="1159">
                  <c:v>93.792000000000002</c:v>
                </c:pt>
                <c:pt idx="1160">
                  <c:v>93.792000000000002</c:v>
                </c:pt>
                <c:pt idx="1161">
                  <c:v>93.792000000000002</c:v>
                </c:pt>
                <c:pt idx="1162">
                  <c:v>93.792000000000002</c:v>
                </c:pt>
                <c:pt idx="1163">
                  <c:v>92.372299999999996</c:v>
                </c:pt>
                <c:pt idx="1164">
                  <c:v>92.372299999999996</c:v>
                </c:pt>
                <c:pt idx="1165">
                  <c:v>95.435699999999997</c:v>
                </c:pt>
                <c:pt idx="1166">
                  <c:v>96.287800000000004</c:v>
                </c:pt>
                <c:pt idx="1167">
                  <c:v>96.287800000000004</c:v>
                </c:pt>
                <c:pt idx="1168">
                  <c:v>96.316699999999997</c:v>
                </c:pt>
                <c:pt idx="1169">
                  <c:v>96.716499999999996</c:v>
                </c:pt>
                <c:pt idx="1170">
                  <c:v>96.716499999999996</c:v>
                </c:pt>
                <c:pt idx="1171">
                  <c:v>96.716499999999996</c:v>
                </c:pt>
                <c:pt idx="1172">
                  <c:v>95.745199999999997</c:v>
                </c:pt>
                <c:pt idx="1173">
                  <c:v>94.6721</c:v>
                </c:pt>
                <c:pt idx="1174">
                  <c:v>94.6721</c:v>
                </c:pt>
                <c:pt idx="1175">
                  <c:v>94.7971</c:v>
                </c:pt>
                <c:pt idx="1176">
                  <c:v>95.040700000000001</c:v>
                </c:pt>
                <c:pt idx="1177">
                  <c:v>95.040700000000001</c:v>
                </c:pt>
                <c:pt idx="1178">
                  <c:v>94.738799999999998</c:v>
                </c:pt>
                <c:pt idx="1179">
                  <c:v>94.738799999999998</c:v>
                </c:pt>
                <c:pt idx="1180">
                  <c:v>94.738799999999998</c:v>
                </c:pt>
                <c:pt idx="1181">
                  <c:v>96.545299999999997</c:v>
                </c:pt>
                <c:pt idx="1182">
                  <c:v>96.545299999999997</c:v>
                </c:pt>
                <c:pt idx="1183">
                  <c:v>95.016300000000001</c:v>
                </c:pt>
                <c:pt idx="1184">
                  <c:v>93.254900000000006</c:v>
                </c:pt>
                <c:pt idx="1185">
                  <c:v>93.254900000000006</c:v>
                </c:pt>
                <c:pt idx="1186">
                  <c:v>95.077799999999996</c:v>
                </c:pt>
                <c:pt idx="1187">
                  <c:v>95.077799999999996</c:v>
                </c:pt>
                <c:pt idx="1188">
                  <c:v>95.2256</c:v>
                </c:pt>
                <c:pt idx="1189">
                  <c:v>95.2256</c:v>
                </c:pt>
                <c:pt idx="1190">
                  <c:v>95.2256</c:v>
                </c:pt>
                <c:pt idx="1191">
                  <c:v>94.297700000000006</c:v>
                </c:pt>
                <c:pt idx="1192">
                  <c:v>94.297700000000006</c:v>
                </c:pt>
                <c:pt idx="1193">
                  <c:v>96.545599999999993</c:v>
                </c:pt>
                <c:pt idx="1194">
                  <c:v>99.509500000000003</c:v>
                </c:pt>
                <c:pt idx="1195">
                  <c:v>99.509500000000003</c:v>
                </c:pt>
                <c:pt idx="1196">
                  <c:v>100.069</c:v>
                </c:pt>
                <c:pt idx="1197">
                  <c:v>97.831100000000006</c:v>
                </c:pt>
                <c:pt idx="1198">
                  <c:v>97.831100000000006</c:v>
                </c:pt>
                <c:pt idx="1199">
                  <c:v>97.831100000000006</c:v>
                </c:pt>
                <c:pt idx="1200">
                  <c:v>94.28</c:v>
                </c:pt>
                <c:pt idx="1201">
                  <c:v>94.28</c:v>
                </c:pt>
                <c:pt idx="1202">
                  <c:v>96.375600000000006</c:v>
                </c:pt>
                <c:pt idx="1203">
                  <c:v>95.13</c:v>
                </c:pt>
                <c:pt idx="1204">
                  <c:v>95.13</c:v>
                </c:pt>
                <c:pt idx="1205">
                  <c:v>94.0715</c:v>
                </c:pt>
                <c:pt idx="1206">
                  <c:v>94.0715</c:v>
                </c:pt>
                <c:pt idx="1207">
                  <c:v>94.001099999999994</c:v>
                </c:pt>
                <c:pt idx="1208">
                  <c:v>94.001099999999994</c:v>
                </c:pt>
                <c:pt idx="1209">
                  <c:v>94.001099999999994</c:v>
                </c:pt>
                <c:pt idx="1210">
                  <c:v>98.0595</c:v>
                </c:pt>
                <c:pt idx="1211">
                  <c:v>98.0595</c:v>
                </c:pt>
                <c:pt idx="1212">
                  <c:v>99.321399999999997</c:v>
                </c:pt>
                <c:pt idx="1213">
                  <c:v>101.48099999999999</c:v>
                </c:pt>
                <c:pt idx="1214">
                  <c:v>101.331</c:v>
                </c:pt>
                <c:pt idx="1215">
                  <c:v>101.331</c:v>
                </c:pt>
                <c:pt idx="1216">
                  <c:v>101.331</c:v>
                </c:pt>
                <c:pt idx="1217">
                  <c:v>101.331</c:v>
                </c:pt>
                <c:pt idx="1218">
                  <c:v>101.331</c:v>
                </c:pt>
                <c:pt idx="1219">
                  <c:v>95.627600000000001</c:v>
                </c:pt>
                <c:pt idx="1220">
                  <c:v>95.627600000000001</c:v>
                </c:pt>
                <c:pt idx="1221">
                  <c:v>93.032700000000006</c:v>
                </c:pt>
                <c:pt idx="1222">
                  <c:v>93.032700000000006</c:v>
                </c:pt>
                <c:pt idx="1223">
                  <c:v>93.409800000000004</c:v>
                </c:pt>
                <c:pt idx="1224">
                  <c:v>93.409800000000004</c:v>
                </c:pt>
                <c:pt idx="1225">
                  <c:v>94.1113</c:v>
                </c:pt>
                <c:pt idx="1226">
                  <c:v>94.1113</c:v>
                </c:pt>
                <c:pt idx="1227">
                  <c:v>92.726500000000001</c:v>
                </c:pt>
                <c:pt idx="1228">
                  <c:v>92.726500000000001</c:v>
                </c:pt>
                <c:pt idx="1229">
                  <c:v>94.356999999999999</c:v>
                </c:pt>
                <c:pt idx="1230">
                  <c:v>94.356999999999999</c:v>
                </c:pt>
                <c:pt idx="1231">
                  <c:v>94.356999999999999</c:v>
                </c:pt>
                <c:pt idx="1232">
                  <c:v>94.356999999999999</c:v>
                </c:pt>
                <c:pt idx="1233">
                  <c:v>96.214100000000002</c:v>
                </c:pt>
                <c:pt idx="1234">
                  <c:v>96.214100000000002</c:v>
                </c:pt>
                <c:pt idx="1235">
                  <c:v>96.308899999999994</c:v>
                </c:pt>
                <c:pt idx="1236">
                  <c:v>96.308899999999994</c:v>
                </c:pt>
                <c:pt idx="1237">
                  <c:v>95.986199999999997</c:v>
                </c:pt>
                <c:pt idx="1238">
                  <c:v>95.986199999999997</c:v>
                </c:pt>
                <c:pt idx="1239">
                  <c:v>96.789900000000003</c:v>
                </c:pt>
                <c:pt idx="1240">
                  <c:v>96.789900000000003</c:v>
                </c:pt>
                <c:pt idx="1241">
                  <c:v>96.789900000000003</c:v>
                </c:pt>
                <c:pt idx="1242">
                  <c:v>96.789900000000003</c:v>
                </c:pt>
                <c:pt idx="1243">
                  <c:v>95.205799999999996</c:v>
                </c:pt>
                <c:pt idx="1244">
                  <c:v>95.205799999999996</c:v>
                </c:pt>
                <c:pt idx="1245">
                  <c:v>95.808499999999995</c:v>
                </c:pt>
                <c:pt idx="1246">
                  <c:v>97.05</c:v>
                </c:pt>
                <c:pt idx="1247">
                  <c:v>97.05</c:v>
                </c:pt>
                <c:pt idx="1248">
                  <c:v>96.561700000000002</c:v>
                </c:pt>
                <c:pt idx="1249">
                  <c:v>96.561700000000002</c:v>
                </c:pt>
                <c:pt idx="1250">
                  <c:v>95.700400000000002</c:v>
                </c:pt>
                <c:pt idx="1251">
                  <c:v>95.700400000000002</c:v>
                </c:pt>
                <c:pt idx="1252">
                  <c:v>95.700400000000002</c:v>
                </c:pt>
                <c:pt idx="1253">
                  <c:v>96.498599999999996</c:v>
                </c:pt>
                <c:pt idx="1254">
                  <c:v>96.498599999999996</c:v>
                </c:pt>
                <c:pt idx="1255">
                  <c:v>96.498599999999996</c:v>
                </c:pt>
                <c:pt idx="1256">
                  <c:v>96.498599999999996</c:v>
                </c:pt>
                <c:pt idx="1257">
                  <c:v>96.498599999999996</c:v>
                </c:pt>
                <c:pt idx="1258">
                  <c:v>96.218699999999998</c:v>
                </c:pt>
                <c:pt idx="1259">
                  <c:v>96.218699999999998</c:v>
                </c:pt>
                <c:pt idx="1260">
                  <c:v>94.350300000000004</c:v>
                </c:pt>
                <c:pt idx="1261">
                  <c:v>94.350300000000004</c:v>
                </c:pt>
                <c:pt idx="1262">
                  <c:v>95.205799999999996</c:v>
                </c:pt>
                <c:pt idx="1263">
                  <c:v>95.205799999999996</c:v>
                </c:pt>
                <c:pt idx="1264">
                  <c:v>96.226500000000001</c:v>
                </c:pt>
                <c:pt idx="1265">
                  <c:v>96.226500000000001</c:v>
                </c:pt>
                <c:pt idx="1266">
                  <c:v>93.291200000000003</c:v>
                </c:pt>
                <c:pt idx="1267">
                  <c:v>93.291200000000003</c:v>
                </c:pt>
                <c:pt idx="1268">
                  <c:v>93.697400000000002</c:v>
                </c:pt>
                <c:pt idx="1269">
                  <c:v>93.697400000000002</c:v>
                </c:pt>
                <c:pt idx="1270">
                  <c:v>93.291200000000003</c:v>
                </c:pt>
                <c:pt idx="1271">
                  <c:v>93.697400000000002</c:v>
                </c:pt>
                <c:pt idx="1272">
                  <c:v>93.697400000000002</c:v>
                </c:pt>
                <c:pt idx="1273">
                  <c:v>93.291200000000003</c:v>
                </c:pt>
                <c:pt idx="1274">
                  <c:v>93.697400000000002</c:v>
                </c:pt>
                <c:pt idx="1275">
                  <c:v>93.291200000000003</c:v>
                </c:pt>
                <c:pt idx="1276">
                  <c:v>93.697400000000002</c:v>
                </c:pt>
                <c:pt idx="1277">
                  <c:v>93.697400000000002</c:v>
                </c:pt>
                <c:pt idx="1278">
                  <c:v>93.697400000000002</c:v>
                </c:pt>
                <c:pt idx="1279">
                  <c:v>93.291200000000003</c:v>
                </c:pt>
                <c:pt idx="1280">
                  <c:v>93.291200000000003</c:v>
                </c:pt>
                <c:pt idx="1281">
                  <c:v>93.697400000000002</c:v>
                </c:pt>
                <c:pt idx="1282">
                  <c:v>93.291200000000003</c:v>
                </c:pt>
                <c:pt idx="1283">
                  <c:v>93.697400000000002</c:v>
                </c:pt>
                <c:pt idx="1284">
                  <c:v>93.697400000000002</c:v>
                </c:pt>
                <c:pt idx="1285">
                  <c:v>93.291200000000003</c:v>
                </c:pt>
                <c:pt idx="1286">
                  <c:v>93.291200000000003</c:v>
                </c:pt>
                <c:pt idx="1287">
                  <c:v>93.697400000000002</c:v>
                </c:pt>
                <c:pt idx="1288">
                  <c:v>93.291200000000003</c:v>
                </c:pt>
                <c:pt idx="1289">
                  <c:v>93.291200000000003</c:v>
                </c:pt>
                <c:pt idx="1290">
                  <c:v>93.697400000000002</c:v>
                </c:pt>
                <c:pt idx="1291">
                  <c:v>93.697400000000002</c:v>
                </c:pt>
                <c:pt idx="1292">
                  <c:v>93.291200000000003</c:v>
                </c:pt>
                <c:pt idx="1293">
                  <c:v>93.697400000000002</c:v>
                </c:pt>
                <c:pt idx="1294">
                  <c:v>93.291200000000003</c:v>
                </c:pt>
                <c:pt idx="1295">
                  <c:v>93.291200000000003</c:v>
                </c:pt>
                <c:pt idx="1296">
                  <c:v>93.697400000000002</c:v>
                </c:pt>
                <c:pt idx="1297">
                  <c:v>93.697400000000002</c:v>
                </c:pt>
                <c:pt idx="1298">
                  <c:v>93.291200000000003</c:v>
                </c:pt>
                <c:pt idx="1299">
                  <c:v>93.291200000000003</c:v>
                </c:pt>
                <c:pt idx="1300">
                  <c:v>93.697400000000002</c:v>
                </c:pt>
                <c:pt idx="1301">
                  <c:v>93.697400000000002</c:v>
                </c:pt>
                <c:pt idx="1302">
                  <c:v>95.464600000000004</c:v>
                </c:pt>
                <c:pt idx="1303">
                  <c:v>95.464600000000004</c:v>
                </c:pt>
                <c:pt idx="1304">
                  <c:v>96.198700000000002</c:v>
                </c:pt>
                <c:pt idx="1305">
                  <c:v>97.347999999999999</c:v>
                </c:pt>
                <c:pt idx="1306">
                  <c:v>97.347999999999999</c:v>
                </c:pt>
                <c:pt idx="1307">
                  <c:v>97.614400000000003</c:v>
                </c:pt>
                <c:pt idx="1308">
                  <c:v>97.614400000000003</c:v>
                </c:pt>
                <c:pt idx="1309">
                  <c:v>97.614400000000003</c:v>
                </c:pt>
                <c:pt idx="1310">
                  <c:v>95.116299999999995</c:v>
                </c:pt>
                <c:pt idx="1311">
                  <c:v>95.529499999999999</c:v>
                </c:pt>
                <c:pt idx="1312">
                  <c:v>95.529499999999999</c:v>
                </c:pt>
                <c:pt idx="1313">
                  <c:v>96.329700000000003</c:v>
                </c:pt>
                <c:pt idx="1314">
                  <c:v>96.329700000000003</c:v>
                </c:pt>
                <c:pt idx="1315">
                  <c:v>95.283000000000001</c:v>
                </c:pt>
                <c:pt idx="1316">
                  <c:v>95.283000000000001</c:v>
                </c:pt>
                <c:pt idx="1317">
                  <c:v>95.283000000000001</c:v>
                </c:pt>
                <c:pt idx="1318">
                  <c:v>95.283000000000001</c:v>
                </c:pt>
                <c:pt idx="1319">
                  <c:v>96.132900000000006</c:v>
                </c:pt>
                <c:pt idx="1320">
                  <c:v>96.132900000000006</c:v>
                </c:pt>
                <c:pt idx="1321">
                  <c:v>96.457899999999995</c:v>
                </c:pt>
                <c:pt idx="1322">
                  <c:v>95.939499999999995</c:v>
                </c:pt>
                <c:pt idx="1323">
                  <c:v>95.939499999999995</c:v>
                </c:pt>
                <c:pt idx="1324">
                  <c:v>96.307599999999994</c:v>
                </c:pt>
                <c:pt idx="1325">
                  <c:v>95.490200000000002</c:v>
                </c:pt>
                <c:pt idx="1326">
                  <c:v>95.490200000000002</c:v>
                </c:pt>
                <c:pt idx="1327">
                  <c:v>96.142499999999998</c:v>
                </c:pt>
                <c:pt idx="1328">
                  <c:v>96.142499999999998</c:v>
                </c:pt>
                <c:pt idx="1329">
                  <c:v>96.142499999999998</c:v>
                </c:pt>
                <c:pt idx="1330">
                  <c:v>95.965000000000003</c:v>
                </c:pt>
                <c:pt idx="1331">
                  <c:v>95.965000000000003</c:v>
                </c:pt>
                <c:pt idx="1332">
                  <c:v>96.282600000000002</c:v>
                </c:pt>
                <c:pt idx="1333">
                  <c:v>96.455299999999994</c:v>
                </c:pt>
                <c:pt idx="1334">
                  <c:v>96.455299999999994</c:v>
                </c:pt>
                <c:pt idx="1335">
                  <c:v>95.856700000000004</c:v>
                </c:pt>
                <c:pt idx="1336">
                  <c:v>95.856700000000004</c:v>
                </c:pt>
                <c:pt idx="1337">
                  <c:v>95.856700000000004</c:v>
                </c:pt>
                <c:pt idx="1338">
                  <c:v>96.891099999999994</c:v>
                </c:pt>
                <c:pt idx="1339">
                  <c:v>96.891099999999994</c:v>
                </c:pt>
                <c:pt idx="1340">
                  <c:v>95.030799999999999</c:v>
                </c:pt>
                <c:pt idx="1341">
                  <c:v>94.672200000000004</c:v>
                </c:pt>
                <c:pt idx="1342">
                  <c:v>94.672200000000004</c:v>
                </c:pt>
                <c:pt idx="1343">
                  <c:v>95.514499999999998</c:v>
                </c:pt>
                <c:pt idx="1344">
                  <c:v>96.595299999999995</c:v>
                </c:pt>
                <c:pt idx="1345">
                  <c:v>96.595299999999995</c:v>
                </c:pt>
                <c:pt idx="1346">
                  <c:v>96.595299999999995</c:v>
                </c:pt>
                <c:pt idx="1347">
                  <c:v>96.595299999999995</c:v>
                </c:pt>
                <c:pt idx="1348">
                  <c:v>95.756900000000002</c:v>
                </c:pt>
                <c:pt idx="1349">
                  <c:v>95.756900000000002</c:v>
                </c:pt>
                <c:pt idx="1350">
                  <c:v>94.501400000000004</c:v>
                </c:pt>
                <c:pt idx="1351">
                  <c:v>94.501400000000004</c:v>
                </c:pt>
                <c:pt idx="1352">
                  <c:v>96.846100000000007</c:v>
                </c:pt>
                <c:pt idx="1353">
                  <c:v>96.846100000000007</c:v>
                </c:pt>
                <c:pt idx="1354">
                  <c:v>95.429900000000004</c:v>
                </c:pt>
                <c:pt idx="1355">
                  <c:v>95.274000000000001</c:v>
                </c:pt>
                <c:pt idx="1356">
                  <c:v>95.274000000000001</c:v>
                </c:pt>
                <c:pt idx="1357">
                  <c:v>95.274000000000001</c:v>
                </c:pt>
                <c:pt idx="1358">
                  <c:v>97.133099999999999</c:v>
                </c:pt>
                <c:pt idx="1359">
                  <c:v>97.133099999999999</c:v>
                </c:pt>
                <c:pt idx="1360">
                  <c:v>97.332499999999996</c:v>
                </c:pt>
                <c:pt idx="1361">
                  <c:v>97.332499999999996</c:v>
                </c:pt>
                <c:pt idx="1362">
                  <c:v>95.410799999999995</c:v>
                </c:pt>
                <c:pt idx="1363">
                  <c:v>95.857500000000002</c:v>
                </c:pt>
                <c:pt idx="1364">
                  <c:v>95.857500000000002</c:v>
                </c:pt>
                <c:pt idx="1365">
                  <c:v>94.573700000000002</c:v>
                </c:pt>
                <c:pt idx="1366">
                  <c:v>94.573700000000002</c:v>
                </c:pt>
                <c:pt idx="1367">
                  <c:v>95.806399999999996</c:v>
                </c:pt>
                <c:pt idx="1368">
                  <c:v>95.806399999999996</c:v>
                </c:pt>
                <c:pt idx="1369">
                  <c:v>95.806399999999996</c:v>
                </c:pt>
                <c:pt idx="1370">
                  <c:v>95.026300000000006</c:v>
                </c:pt>
                <c:pt idx="1371">
                  <c:v>95.026300000000006</c:v>
                </c:pt>
                <c:pt idx="1372">
                  <c:v>96.777199999999993</c:v>
                </c:pt>
                <c:pt idx="1373">
                  <c:v>97.128699999999995</c:v>
                </c:pt>
                <c:pt idx="1374">
                  <c:v>97.128699999999995</c:v>
                </c:pt>
                <c:pt idx="1375">
                  <c:v>95.664900000000003</c:v>
                </c:pt>
                <c:pt idx="1376">
                  <c:v>95.664900000000003</c:v>
                </c:pt>
                <c:pt idx="1377">
                  <c:v>95.664900000000003</c:v>
                </c:pt>
                <c:pt idx="1378">
                  <c:v>93.77</c:v>
                </c:pt>
                <c:pt idx="1379">
                  <c:v>93.77</c:v>
                </c:pt>
                <c:pt idx="1380">
                  <c:v>95.667500000000004</c:v>
                </c:pt>
                <c:pt idx="1381">
                  <c:v>95.572800000000001</c:v>
                </c:pt>
                <c:pt idx="1382">
                  <c:v>94.953800000000001</c:v>
                </c:pt>
                <c:pt idx="1383">
                  <c:v>94.953800000000001</c:v>
                </c:pt>
                <c:pt idx="1384">
                  <c:v>94.953800000000001</c:v>
                </c:pt>
                <c:pt idx="1385">
                  <c:v>95.421800000000005</c:v>
                </c:pt>
                <c:pt idx="1386">
                  <c:v>95.421800000000005</c:v>
                </c:pt>
                <c:pt idx="1387">
                  <c:v>94.974000000000004</c:v>
                </c:pt>
                <c:pt idx="1388">
                  <c:v>94.974000000000004</c:v>
                </c:pt>
                <c:pt idx="1389">
                  <c:v>94.974000000000004</c:v>
                </c:pt>
                <c:pt idx="1390">
                  <c:v>95.541200000000003</c:v>
                </c:pt>
                <c:pt idx="1391">
                  <c:v>95.556799999999996</c:v>
                </c:pt>
                <c:pt idx="1392">
                  <c:v>95.039900000000003</c:v>
                </c:pt>
                <c:pt idx="1393">
                  <c:v>95.039900000000003</c:v>
                </c:pt>
                <c:pt idx="1394">
                  <c:v>95.809700000000007</c:v>
                </c:pt>
                <c:pt idx="1395">
                  <c:v>95.809700000000007</c:v>
                </c:pt>
                <c:pt idx="1396">
                  <c:v>95.809700000000007</c:v>
                </c:pt>
                <c:pt idx="1397">
                  <c:v>96.228499999999997</c:v>
                </c:pt>
                <c:pt idx="1398">
                  <c:v>96.228499999999997</c:v>
                </c:pt>
                <c:pt idx="1399">
                  <c:v>95.752600000000001</c:v>
                </c:pt>
                <c:pt idx="1400">
                  <c:v>96.120599999999996</c:v>
                </c:pt>
                <c:pt idx="1401">
                  <c:v>95.028199999999998</c:v>
                </c:pt>
                <c:pt idx="1402">
                  <c:v>95.028199999999998</c:v>
                </c:pt>
                <c:pt idx="1403">
                  <c:v>95.525300000000001</c:v>
                </c:pt>
                <c:pt idx="1404">
                  <c:v>95.525300000000001</c:v>
                </c:pt>
                <c:pt idx="1405">
                  <c:v>95.525300000000001</c:v>
                </c:pt>
                <c:pt idx="1406">
                  <c:v>95.525300000000001</c:v>
                </c:pt>
                <c:pt idx="1407">
                  <c:v>94.960400000000007</c:v>
                </c:pt>
                <c:pt idx="1408">
                  <c:v>94.878</c:v>
                </c:pt>
                <c:pt idx="1409">
                  <c:v>94.878</c:v>
                </c:pt>
                <c:pt idx="1410">
                  <c:v>96.38</c:v>
                </c:pt>
                <c:pt idx="1411">
                  <c:v>96.001599999999996</c:v>
                </c:pt>
                <c:pt idx="1412">
                  <c:v>96.001599999999996</c:v>
                </c:pt>
                <c:pt idx="1413">
                  <c:v>96.001599999999996</c:v>
                </c:pt>
                <c:pt idx="1414">
                  <c:v>96.001599999999996</c:v>
                </c:pt>
                <c:pt idx="1415">
                  <c:v>96.031000000000006</c:v>
                </c:pt>
                <c:pt idx="1416">
                  <c:v>96.031000000000006</c:v>
                </c:pt>
                <c:pt idx="1417">
                  <c:v>95.860399999999998</c:v>
                </c:pt>
                <c:pt idx="1418">
                  <c:v>95.843299999999999</c:v>
                </c:pt>
                <c:pt idx="1419">
                  <c:v>95.843299999999999</c:v>
                </c:pt>
                <c:pt idx="1420">
                  <c:v>95.77</c:v>
                </c:pt>
                <c:pt idx="1421">
                  <c:v>95.77</c:v>
                </c:pt>
                <c:pt idx="1422">
                  <c:v>95.091700000000003</c:v>
                </c:pt>
                <c:pt idx="1423">
                  <c:v>95.091700000000003</c:v>
                </c:pt>
                <c:pt idx="1424">
                  <c:v>95.537800000000004</c:v>
                </c:pt>
                <c:pt idx="1425">
                  <c:v>95.537800000000004</c:v>
                </c:pt>
                <c:pt idx="1426">
                  <c:v>95.537800000000004</c:v>
                </c:pt>
                <c:pt idx="1427">
                  <c:v>95.986500000000007</c:v>
                </c:pt>
                <c:pt idx="1428">
                  <c:v>95.986500000000007</c:v>
                </c:pt>
                <c:pt idx="1429">
                  <c:v>96.108800000000002</c:v>
                </c:pt>
                <c:pt idx="1430">
                  <c:v>96.108800000000002</c:v>
                </c:pt>
                <c:pt idx="1431">
                  <c:v>95.648200000000003</c:v>
                </c:pt>
                <c:pt idx="1432">
                  <c:v>95.648200000000003</c:v>
                </c:pt>
                <c:pt idx="1433">
                  <c:v>94.637</c:v>
                </c:pt>
                <c:pt idx="1434">
                  <c:v>94.637</c:v>
                </c:pt>
                <c:pt idx="1435">
                  <c:v>95.258399999999995</c:v>
                </c:pt>
                <c:pt idx="1436">
                  <c:v>95.258399999999995</c:v>
                </c:pt>
                <c:pt idx="1437">
                  <c:v>95.258399999999995</c:v>
                </c:pt>
                <c:pt idx="1438">
                  <c:v>95.258399999999995</c:v>
                </c:pt>
                <c:pt idx="1439">
                  <c:v>95.464200000000005</c:v>
                </c:pt>
                <c:pt idx="1440">
                  <c:v>95.464200000000005</c:v>
                </c:pt>
                <c:pt idx="1441">
                  <c:v>94.837000000000003</c:v>
                </c:pt>
                <c:pt idx="1442">
                  <c:v>95.179599999999994</c:v>
                </c:pt>
                <c:pt idx="1443">
                  <c:v>95.177999999999997</c:v>
                </c:pt>
                <c:pt idx="1444">
                  <c:v>95.177999999999997</c:v>
                </c:pt>
                <c:pt idx="1445">
                  <c:v>96.163200000000003</c:v>
                </c:pt>
                <c:pt idx="1446">
                  <c:v>96.163200000000003</c:v>
                </c:pt>
                <c:pt idx="1447">
                  <c:v>96.163200000000003</c:v>
                </c:pt>
                <c:pt idx="1448">
                  <c:v>96.163200000000003</c:v>
                </c:pt>
                <c:pt idx="1449">
                  <c:v>96.163200000000003</c:v>
                </c:pt>
                <c:pt idx="1450">
                  <c:v>95.514600000000002</c:v>
                </c:pt>
                <c:pt idx="1451">
                  <c:v>95.514600000000002</c:v>
                </c:pt>
                <c:pt idx="1452">
                  <c:v>95.585999999999999</c:v>
                </c:pt>
                <c:pt idx="1453">
                  <c:v>96.075999999999993</c:v>
                </c:pt>
                <c:pt idx="1454">
                  <c:v>95.806600000000003</c:v>
                </c:pt>
                <c:pt idx="1455">
                  <c:v>95.806600000000003</c:v>
                </c:pt>
                <c:pt idx="1456">
                  <c:v>95.104299999999995</c:v>
                </c:pt>
                <c:pt idx="1457">
                  <c:v>95.104299999999995</c:v>
                </c:pt>
                <c:pt idx="1458">
                  <c:v>95.104299999999995</c:v>
                </c:pt>
                <c:pt idx="1459">
                  <c:v>95.104299999999995</c:v>
                </c:pt>
                <c:pt idx="1460">
                  <c:v>95.437399999999997</c:v>
                </c:pt>
                <c:pt idx="1461">
                  <c:v>95.437399999999997</c:v>
                </c:pt>
                <c:pt idx="1462">
                  <c:v>95.834699999999998</c:v>
                </c:pt>
                <c:pt idx="1463">
                  <c:v>95.834699999999998</c:v>
                </c:pt>
                <c:pt idx="1464">
                  <c:v>96.747399999999999</c:v>
                </c:pt>
                <c:pt idx="1465">
                  <c:v>96.747399999999999</c:v>
                </c:pt>
                <c:pt idx="1466">
                  <c:v>96.08</c:v>
                </c:pt>
                <c:pt idx="1467">
                  <c:v>96.08</c:v>
                </c:pt>
                <c:pt idx="1468">
                  <c:v>96.08</c:v>
                </c:pt>
                <c:pt idx="1469">
                  <c:v>96.08</c:v>
                </c:pt>
                <c:pt idx="1470">
                  <c:v>96.311400000000006</c:v>
                </c:pt>
                <c:pt idx="1471">
                  <c:v>95.867500000000007</c:v>
                </c:pt>
                <c:pt idx="1472">
                  <c:v>95.867500000000007</c:v>
                </c:pt>
                <c:pt idx="1473">
                  <c:v>95.374099999999999</c:v>
                </c:pt>
                <c:pt idx="1474">
                  <c:v>94.844800000000006</c:v>
                </c:pt>
                <c:pt idx="1475">
                  <c:v>94.844800000000006</c:v>
                </c:pt>
                <c:pt idx="1476">
                  <c:v>96.058700000000002</c:v>
                </c:pt>
                <c:pt idx="1477">
                  <c:v>96.058700000000002</c:v>
                </c:pt>
                <c:pt idx="1478">
                  <c:v>96.058700000000002</c:v>
                </c:pt>
                <c:pt idx="1479">
                  <c:v>96.840299999999999</c:v>
                </c:pt>
                <c:pt idx="1480">
                  <c:v>96.022800000000004</c:v>
                </c:pt>
                <c:pt idx="1481">
                  <c:v>96.022800000000004</c:v>
                </c:pt>
                <c:pt idx="1482">
                  <c:v>95.410799999999995</c:v>
                </c:pt>
                <c:pt idx="1483">
                  <c:v>96.179299999999998</c:v>
                </c:pt>
                <c:pt idx="1484">
                  <c:v>95.531300000000002</c:v>
                </c:pt>
                <c:pt idx="1485">
                  <c:v>95.531300000000002</c:v>
                </c:pt>
                <c:pt idx="1486">
                  <c:v>95.531300000000002</c:v>
                </c:pt>
                <c:pt idx="1487">
                  <c:v>95.555800000000005</c:v>
                </c:pt>
                <c:pt idx="1488">
                  <c:v>95.977400000000003</c:v>
                </c:pt>
                <c:pt idx="1489">
                  <c:v>95.316400000000002</c:v>
                </c:pt>
                <c:pt idx="1490">
                  <c:v>95.467699999999994</c:v>
                </c:pt>
                <c:pt idx="1491">
                  <c:v>95.1541</c:v>
                </c:pt>
                <c:pt idx="1492">
                  <c:v>95.1541</c:v>
                </c:pt>
                <c:pt idx="1493">
                  <c:v>95.1541</c:v>
                </c:pt>
                <c:pt idx="1494">
                  <c:v>95.1541</c:v>
                </c:pt>
                <c:pt idx="1495">
                  <c:v>95.875299999999996</c:v>
                </c:pt>
                <c:pt idx="1496">
                  <c:v>95.875299999999996</c:v>
                </c:pt>
                <c:pt idx="1497">
                  <c:v>96.212900000000005</c:v>
                </c:pt>
                <c:pt idx="1498">
                  <c:v>95.568799999999996</c:v>
                </c:pt>
                <c:pt idx="1499">
                  <c:v>95.568799999999996</c:v>
                </c:pt>
                <c:pt idx="1500">
                  <c:v>96.083100000000002</c:v>
                </c:pt>
                <c:pt idx="1501">
                  <c:v>96.083100000000002</c:v>
                </c:pt>
                <c:pt idx="1502">
                  <c:v>96.083100000000002</c:v>
                </c:pt>
                <c:pt idx="1503">
                  <c:v>96.2744</c:v>
                </c:pt>
                <c:pt idx="1504">
                  <c:v>96.2744</c:v>
                </c:pt>
                <c:pt idx="1505">
                  <c:v>95.817800000000005</c:v>
                </c:pt>
                <c:pt idx="1506">
                  <c:v>95.923400000000001</c:v>
                </c:pt>
                <c:pt idx="1507">
                  <c:v>95.923400000000001</c:v>
                </c:pt>
                <c:pt idx="1508">
                  <c:v>95.649100000000004</c:v>
                </c:pt>
                <c:pt idx="1509">
                  <c:v>95.453500000000005</c:v>
                </c:pt>
                <c:pt idx="1510">
                  <c:v>95.453500000000005</c:v>
                </c:pt>
                <c:pt idx="1511">
                  <c:v>96.106499999999997</c:v>
                </c:pt>
                <c:pt idx="1512">
                  <c:v>96.106499999999997</c:v>
                </c:pt>
                <c:pt idx="1513">
                  <c:v>96.290700000000001</c:v>
                </c:pt>
                <c:pt idx="1514">
                  <c:v>96.290700000000001</c:v>
                </c:pt>
                <c:pt idx="1515">
                  <c:v>96.290700000000001</c:v>
                </c:pt>
                <c:pt idx="1516">
                  <c:v>96.290700000000001</c:v>
                </c:pt>
                <c:pt idx="1517">
                  <c:v>96.270700000000005</c:v>
                </c:pt>
                <c:pt idx="1518">
                  <c:v>95.845299999999995</c:v>
                </c:pt>
                <c:pt idx="1519">
                  <c:v>95.845299999999995</c:v>
                </c:pt>
                <c:pt idx="1520">
                  <c:v>95.641900000000007</c:v>
                </c:pt>
                <c:pt idx="1521">
                  <c:v>95.641900000000007</c:v>
                </c:pt>
                <c:pt idx="1522">
                  <c:v>95.641900000000007</c:v>
                </c:pt>
                <c:pt idx="1523">
                  <c:v>95.641900000000007</c:v>
                </c:pt>
                <c:pt idx="1524">
                  <c:v>95.936999999999998</c:v>
                </c:pt>
                <c:pt idx="1525">
                  <c:v>95.586399999999998</c:v>
                </c:pt>
                <c:pt idx="1526">
                  <c:v>95.929000000000002</c:v>
                </c:pt>
                <c:pt idx="1527">
                  <c:v>95.929000000000002</c:v>
                </c:pt>
                <c:pt idx="1528">
                  <c:v>95.391400000000004</c:v>
                </c:pt>
                <c:pt idx="1529">
                  <c:v>95.391400000000004</c:v>
                </c:pt>
                <c:pt idx="1530">
                  <c:v>96.21</c:v>
                </c:pt>
                <c:pt idx="1531">
                  <c:v>95.316699999999997</c:v>
                </c:pt>
                <c:pt idx="1532">
                  <c:v>95.316699999999997</c:v>
                </c:pt>
                <c:pt idx="1533">
                  <c:v>95.316699999999997</c:v>
                </c:pt>
                <c:pt idx="1534">
                  <c:v>95.316699999999997</c:v>
                </c:pt>
              </c:numCache>
            </c:numRef>
          </c:yVal>
          <c:smooth val="0"/>
        </c:ser>
        <c:ser>
          <c:idx val="3"/>
          <c:order val="1"/>
          <c:tx>
            <c:v>Referenz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Reference!$C$3:$C$1537</c:f>
              <c:numCache>
                <c:formatCode>General</c:formatCode>
                <c:ptCount val="15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</c:numCache>
            </c:numRef>
          </c:xVal>
          <c:yVal>
            <c:numRef>
              <c:f>Reference!$D$3:$D$1537</c:f>
              <c:numCache>
                <c:formatCode>General</c:formatCode>
                <c:ptCount val="15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495112"/>
        <c:axId val="281499032"/>
      </c:scatterChart>
      <c:valAx>
        <c:axId val="281495112"/>
        <c:scaling>
          <c:orientation val="minMax"/>
          <c:max val="510"/>
          <c:min val="-344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499032"/>
        <c:crosses val="autoZero"/>
        <c:crossBetween val="midCat"/>
        <c:majorUnit val="100"/>
      </c:valAx>
      <c:valAx>
        <c:axId val="281499032"/>
        <c:scaling>
          <c:orientation val="maxMin"/>
          <c:max val="120"/>
          <c:min val="-4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495112"/>
        <c:crosses val="autoZero"/>
        <c:crossBetween val="midCat"/>
      </c:valAx>
      <c:spPr>
        <a:blipFill dpi="0" rotWithShape="1">
          <a:blip xmlns:r="http://schemas.openxmlformats.org/officeDocument/2006/relationships" r:embed="rId3">
            <a:alphaModFix amt="31000"/>
          </a:blip>
          <a:srcRect/>
          <a:stretch>
            <a:fillRect/>
          </a:stretch>
        </a:blip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Differenz - IMU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4347500164916553E-2"/>
          <c:y val="0.17283317800559181"/>
          <c:w val="0.84629357545082184"/>
          <c:h val="0.52921457977119124"/>
        </c:manualLayout>
      </c:layout>
      <c:lineChart>
        <c:grouping val="standard"/>
        <c:varyColors val="0"/>
        <c:ser>
          <c:idx val="0"/>
          <c:order val="0"/>
          <c:tx>
            <c:v>Abstand [cm]</c:v>
          </c:tx>
          <c:spPr>
            <a:ln w="9525" cap="rnd">
              <a:solidFill>
                <a:schemeClr val="tx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CameraData!$A$3:$A$1537</c:f>
              <c:strCache>
                <c:ptCount val="1535"/>
                <c:pt idx="0">
                  <c:v>0:0:0</c:v>
                </c:pt>
                <c:pt idx="1">
                  <c:v>0:0:22</c:v>
                </c:pt>
                <c:pt idx="2">
                  <c:v>0:0:72</c:v>
                </c:pt>
                <c:pt idx="3">
                  <c:v>0:0:98</c:v>
                </c:pt>
                <c:pt idx="4">
                  <c:v>0:0:122</c:v>
                </c:pt>
                <c:pt idx="5">
                  <c:v>0:0:147</c:v>
                </c:pt>
                <c:pt idx="6">
                  <c:v>0:0:160</c:v>
                </c:pt>
                <c:pt idx="7">
                  <c:v>0:0:175</c:v>
                </c:pt>
                <c:pt idx="8">
                  <c:v>0:0:199</c:v>
                </c:pt>
                <c:pt idx="9">
                  <c:v>0:0:210</c:v>
                </c:pt>
                <c:pt idx="10">
                  <c:v>0:0:231</c:v>
                </c:pt>
                <c:pt idx="11">
                  <c:v>0:0:243</c:v>
                </c:pt>
                <c:pt idx="12">
                  <c:v>0:0:269</c:v>
                </c:pt>
                <c:pt idx="13">
                  <c:v>0:0:287</c:v>
                </c:pt>
                <c:pt idx="14">
                  <c:v>0:0:306</c:v>
                </c:pt>
                <c:pt idx="15">
                  <c:v>0:0:322</c:v>
                </c:pt>
                <c:pt idx="16">
                  <c:v>0:0:334</c:v>
                </c:pt>
                <c:pt idx="17">
                  <c:v>0:0:345</c:v>
                </c:pt>
                <c:pt idx="18">
                  <c:v>0:0:373</c:v>
                </c:pt>
                <c:pt idx="19">
                  <c:v>0:0:405</c:v>
                </c:pt>
                <c:pt idx="20">
                  <c:v>0:0:421</c:v>
                </c:pt>
                <c:pt idx="21">
                  <c:v>0:0:446</c:v>
                </c:pt>
                <c:pt idx="22">
                  <c:v>0:0:468</c:v>
                </c:pt>
                <c:pt idx="23">
                  <c:v>0:0:479</c:v>
                </c:pt>
                <c:pt idx="24">
                  <c:v>0:0:501</c:v>
                </c:pt>
                <c:pt idx="25">
                  <c:v>0:0:509</c:v>
                </c:pt>
                <c:pt idx="26">
                  <c:v>0:0:529</c:v>
                </c:pt>
                <c:pt idx="27">
                  <c:v>0:0:542</c:v>
                </c:pt>
                <c:pt idx="28">
                  <c:v>0:0:567</c:v>
                </c:pt>
                <c:pt idx="29">
                  <c:v>0:0:576</c:v>
                </c:pt>
                <c:pt idx="30">
                  <c:v>0:0:597</c:v>
                </c:pt>
                <c:pt idx="31">
                  <c:v>0:0:611</c:v>
                </c:pt>
                <c:pt idx="32">
                  <c:v>0:0:634</c:v>
                </c:pt>
                <c:pt idx="33">
                  <c:v>0:0:647</c:v>
                </c:pt>
                <c:pt idx="34">
                  <c:v>0:0:670</c:v>
                </c:pt>
                <c:pt idx="35">
                  <c:v>0:0:680</c:v>
                </c:pt>
                <c:pt idx="36">
                  <c:v>0:0:699</c:v>
                </c:pt>
                <c:pt idx="37">
                  <c:v>0:0:707</c:v>
                </c:pt>
                <c:pt idx="38">
                  <c:v>0:0:722</c:v>
                </c:pt>
                <c:pt idx="39">
                  <c:v>0:0:729</c:v>
                </c:pt>
                <c:pt idx="40">
                  <c:v>0:0:736</c:v>
                </c:pt>
                <c:pt idx="41">
                  <c:v>0:0:742</c:v>
                </c:pt>
                <c:pt idx="42">
                  <c:v>0:0:770</c:v>
                </c:pt>
                <c:pt idx="43">
                  <c:v>0:0:786</c:v>
                </c:pt>
                <c:pt idx="44">
                  <c:v>0:0:809</c:v>
                </c:pt>
                <c:pt idx="45">
                  <c:v>0:0:836</c:v>
                </c:pt>
                <c:pt idx="46">
                  <c:v>0:0:848</c:v>
                </c:pt>
                <c:pt idx="47">
                  <c:v>0:0:868</c:v>
                </c:pt>
                <c:pt idx="48">
                  <c:v>0:0:885</c:v>
                </c:pt>
                <c:pt idx="49">
                  <c:v>0:0:906</c:v>
                </c:pt>
                <c:pt idx="50">
                  <c:v>0:0:924</c:v>
                </c:pt>
                <c:pt idx="51">
                  <c:v>0:0:935</c:v>
                </c:pt>
                <c:pt idx="52">
                  <c:v>0:0:942</c:v>
                </c:pt>
                <c:pt idx="53">
                  <c:v>0:0:970</c:v>
                </c:pt>
                <c:pt idx="54">
                  <c:v>0:0:987</c:v>
                </c:pt>
                <c:pt idx="55">
                  <c:v>0:1:14</c:v>
                </c:pt>
                <c:pt idx="56">
                  <c:v>0:1:44</c:v>
                </c:pt>
                <c:pt idx="57">
                  <c:v>0:1:69</c:v>
                </c:pt>
                <c:pt idx="58">
                  <c:v>0:1:82</c:v>
                </c:pt>
                <c:pt idx="59">
                  <c:v>0:1:104</c:v>
                </c:pt>
                <c:pt idx="60">
                  <c:v>0:1:120</c:v>
                </c:pt>
                <c:pt idx="61">
                  <c:v>0:1:142</c:v>
                </c:pt>
                <c:pt idx="62">
                  <c:v>0:1:160</c:v>
                </c:pt>
                <c:pt idx="63">
                  <c:v>0:1:169</c:v>
                </c:pt>
                <c:pt idx="64">
                  <c:v>0:1:177</c:v>
                </c:pt>
                <c:pt idx="65">
                  <c:v>0:1:203</c:v>
                </c:pt>
                <c:pt idx="66">
                  <c:v>0:1:221</c:v>
                </c:pt>
                <c:pt idx="67">
                  <c:v>0:1:248</c:v>
                </c:pt>
                <c:pt idx="68">
                  <c:v>0:1:274</c:v>
                </c:pt>
                <c:pt idx="69">
                  <c:v>0:1:299</c:v>
                </c:pt>
                <c:pt idx="70">
                  <c:v>0:1:315</c:v>
                </c:pt>
                <c:pt idx="71">
                  <c:v>0:1:336</c:v>
                </c:pt>
                <c:pt idx="72">
                  <c:v>0:1:351</c:v>
                </c:pt>
                <c:pt idx="73">
                  <c:v>0:1:365</c:v>
                </c:pt>
                <c:pt idx="74">
                  <c:v>0:1:376</c:v>
                </c:pt>
                <c:pt idx="75">
                  <c:v>0:1:400</c:v>
                </c:pt>
                <c:pt idx="76">
                  <c:v>0:1:412</c:v>
                </c:pt>
                <c:pt idx="77">
                  <c:v>0:1:435</c:v>
                </c:pt>
                <c:pt idx="78">
                  <c:v>0:1:448</c:v>
                </c:pt>
                <c:pt idx="79">
                  <c:v>0:1:474</c:v>
                </c:pt>
                <c:pt idx="80">
                  <c:v>0:1:505</c:v>
                </c:pt>
                <c:pt idx="81">
                  <c:v>0:1:519</c:v>
                </c:pt>
                <c:pt idx="82">
                  <c:v>0:1:541</c:v>
                </c:pt>
                <c:pt idx="83">
                  <c:v>0:1:559</c:v>
                </c:pt>
                <c:pt idx="84">
                  <c:v>0:1:571</c:v>
                </c:pt>
                <c:pt idx="85">
                  <c:v>0:1:578</c:v>
                </c:pt>
                <c:pt idx="86">
                  <c:v>0:1:602</c:v>
                </c:pt>
                <c:pt idx="87">
                  <c:v>0:1:614</c:v>
                </c:pt>
                <c:pt idx="88">
                  <c:v>0:1:640</c:v>
                </c:pt>
                <c:pt idx="89">
                  <c:v>0:1:666</c:v>
                </c:pt>
                <c:pt idx="90">
                  <c:v>0:1:679</c:v>
                </c:pt>
                <c:pt idx="91">
                  <c:v>0:1:700</c:v>
                </c:pt>
                <c:pt idx="92">
                  <c:v>0:1:715</c:v>
                </c:pt>
                <c:pt idx="93">
                  <c:v>0:1:739</c:v>
                </c:pt>
                <c:pt idx="94">
                  <c:v>0:1:764</c:v>
                </c:pt>
                <c:pt idx="95">
                  <c:v>0:1:776</c:v>
                </c:pt>
                <c:pt idx="96">
                  <c:v>0:1:803</c:v>
                </c:pt>
                <c:pt idx="97">
                  <c:v>0:1:817</c:v>
                </c:pt>
                <c:pt idx="98">
                  <c:v>0:1:843</c:v>
                </c:pt>
                <c:pt idx="99">
                  <c:v>0:1:868</c:v>
                </c:pt>
                <c:pt idx="100">
                  <c:v>0:1:883</c:v>
                </c:pt>
                <c:pt idx="101">
                  <c:v>0:1:912</c:v>
                </c:pt>
                <c:pt idx="102">
                  <c:v>0:1:942</c:v>
                </c:pt>
                <c:pt idx="103">
                  <c:v>0:1:966</c:v>
                </c:pt>
                <c:pt idx="104">
                  <c:v>0:1:981</c:v>
                </c:pt>
                <c:pt idx="105">
                  <c:v>0:2:5</c:v>
                </c:pt>
                <c:pt idx="106">
                  <c:v>0:2:16</c:v>
                </c:pt>
                <c:pt idx="107">
                  <c:v>0:2:41</c:v>
                </c:pt>
                <c:pt idx="108">
                  <c:v>0:2:67</c:v>
                </c:pt>
                <c:pt idx="109">
                  <c:v>0:2:82</c:v>
                </c:pt>
                <c:pt idx="110">
                  <c:v>0:2:103</c:v>
                </c:pt>
                <c:pt idx="111">
                  <c:v>0:2:121</c:v>
                </c:pt>
                <c:pt idx="112">
                  <c:v>0:2:145</c:v>
                </c:pt>
                <c:pt idx="113">
                  <c:v>0:2:163</c:v>
                </c:pt>
                <c:pt idx="114">
                  <c:v>0:2:176</c:v>
                </c:pt>
                <c:pt idx="115">
                  <c:v>0:2:196</c:v>
                </c:pt>
                <c:pt idx="116">
                  <c:v>0:2:215</c:v>
                </c:pt>
                <c:pt idx="117">
                  <c:v>0:2:243</c:v>
                </c:pt>
                <c:pt idx="118">
                  <c:v>0:2:268</c:v>
                </c:pt>
                <c:pt idx="119">
                  <c:v>0:2:287</c:v>
                </c:pt>
                <c:pt idx="120">
                  <c:v>0:2:308</c:v>
                </c:pt>
                <c:pt idx="121">
                  <c:v>0:2:329</c:v>
                </c:pt>
                <c:pt idx="122">
                  <c:v>0:2:340</c:v>
                </c:pt>
                <c:pt idx="123">
                  <c:v>0:2:364</c:v>
                </c:pt>
                <c:pt idx="124">
                  <c:v>0:2:381</c:v>
                </c:pt>
                <c:pt idx="125">
                  <c:v>0:2:406</c:v>
                </c:pt>
                <c:pt idx="126">
                  <c:v>0:2:428</c:v>
                </c:pt>
                <c:pt idx="127">
                  <c:v>0:2:443</c:v>
                </c:pt>
                <c:pt idx="128">
                  <c:v>0:2:478</c:v>
                </c:pt>
                <c:pt idx="129">
                  <c:v>0:2:502</c:v>
                </c:pt>
                <c:pt idx="130">
                  <c:v>0:2:526</c:v>
                </c:pt>
                <c:pt idx="131">
                  <c:v>0:2:549</c:v>
                </c:pt>
                <c:pt idx="132">
                  <c:v>0:2:572</c:v>
                </c:pt>
                <c:pt idx="133">
                  <c:v>0:2:582</c:v>
                </c:pt>
                <c:pt idx="134">
                  <c:v>0:2:606</c:v>
                </c:pt>
                <c:pt idx="135">
                  <c:v>0:2:640</c:v>
                </c:pt>
                <c:pt idx="136">
                  <c:v>0:2:668</c:v>
                </c:pt>
                <c:pt idx="137">
                  <c:v>0:2:683</c:v>
                </c:pt>
                <c:pt idx="138">
                  <c:v>0:2:715</c:v>
                </c:pt>
                <c:pt idx="139">
                  <c:v>0:2:747</c:v>
                </c:pt>
                <c:pt idx="140">
                  <c:v>0:2:767</c:v>
                </c:pt>
                <c:pt idx="141">
                  <c:v>0:2:778</c:v>
                </c:pt>
                <c:pt idx="142">
                  <c:v>0:2:810</c:v>
                </c:pt>
                <c:pt idx="143">
                  <c:v>0:2:839</c:v>
                </c:pt>
                <c:pt idx="144">
                  <c:v>0:2:864</c:v>
                </c:pt>
                <c:pt idx="145">
                  <c:v>0:2:880</c:v>
                </c:pt>
                <c:pt idx="146">
                  <c:v>0:2:901</c:v>
                </c:pt>
                <c:pt idx="147">
                  <c:v>0:2:912</c:v>
                </c:pt>
                <c:pt idx="148">
                  <c:v>0:2:928</c:v>
                </c:pt>
                <c:pt idx="149">
                  <c:v>0:2:940</c:v>
                </c:pt>
                <c:pt idx="150">
                  <c:v>0:2:966</c:v>
                </c:pt>
                <c:pt idx="151">
                  <c:v>0:2:979</c:v>
                </c:pt>
                <c:pt idx="152">
                  <c:v>0:3:5</c:v>
                </c:pt>
                <c:pt idx="153">
                  <c:v>0:3:16</c:v>
                </c:pt>
                <c:pt idx="154">
                  <c:v>0:3:41</c:v>
                </c:pt>
                <c:pt idx="155">
                  <c:v>0:3:66</c:v>
                </c:pt>
                <c:pt idx="156">
                  <c:v>0:3:79</c:v>
                </c:pt>
                <c:pt idx="157">
                  <c:v>0:3:100</c:v>
                </c:pt>
                <c:pt idx="158">
                  <c:v>0:3:108</c:v>
                </c:pt>
                <c:pt idx="159">
                  <c:v>0:3:124</c:v>
                </c:pt>
                <c:pt idx="160">
                  <c:v>0:3:134</c:v>
                </c:pt>
                <c:pt idx="161">
                  <c:v>0:3:141</c:v>
                </c:pt>
                <c:pt idx="162">
                  <c:v>0:3:169</c:v>
                </c:pt>
                <c:pt idx="163">
                  <c:v>0:3:183</c:v>
                </c:pt>
                <c:pt idx="164">
                  <c:v>0:3:208</c:v>
                </c:pt>
                <c:pt idx="165">
                  <c:v>0:3:231</c:v>
                </c:pt>
                <c:pt idx="166">
                  <c:v>0:3:247</c:v>
                </c:pt>
                <c:pt idx="167">
                  <c:v>0:3:334</c:v>
                </c:pt>
                <c:pt idx="168">
                  <c:v>0:3:383</c:v>
                </c:pt>
                <c:pt idx="169">
                  <c:v>0:3:434</c:v>
                </c:pt>
                <c:pt idx="170">
                  <c:v>0:3:471</c:v>
                </c:pt>
                <c:pt idx="171">
                  <c:v>0:3:498</c:v>
                </c:pt>
                <c:pt idx="172">
                  <c:v>0:3:527</c:v>
                </c:pt>
                <c:pt idx="173">
                  <c:v>0:3:552</c:v>
                </c:pt>
                <c:pt idx="174">
                  <c:v>0:3:579</c:v>
                </c:pt>
                <c:pt idx="175">
                  <c:v>0:3:601</c:v>
                </c:pt>
                <c:pt idx="176">
                  <c:v>0:3:615</c:v>
                </c:pt>
                <c:pt idx="177">
                  <c:v>0:3:726</c:v>
                </c:pt>
                <c:pt idx="178">
                  <c:v>0:3:770</c:v>
                </c:pt>
                <c:pt idx="179">
                  <c:v>0:3:812</c:v>
                </c:pt>
                <c:pt idx="180">
                  <c:v>0:3:854</c:v>
                </c:pt>
                <c:pt idx="181">
                  <c:v>0:3:897</c:v>
                </c:pt>
                <c:pt idx="182">
                  <c:v>0:3:944</c:v>
                </c:pt>
                <c:pt idx="183">
                  <c:v>0:3:993</c:v>
                </c:pt>
                <c:pt idx="184">
                  <c:v>0:4:36</c:v>
                </c:pt>
                <c:pt idx="185">
                  <c:v>0:4:77</c:v>
                </c:pt>
                <c:pt idx="186">
                  <c:v>0:4:173</c:v>
                </c:pt>
                <c:pt idx="187">
                  <c:v>0:4:218</c:v>
                </c:pt>
                <c:pt idx="188">
                  <c:v>0:4:261</c:v>
                </c:pt>
                <c:pt idx="189">
                  <c:v>0:4:303</c:v>
                </c:pt>
                <c:pt idx="190">
                  <c:v>0:4:347</c:v>
                </c:pt>
                <c:pt idx="191">
                  <c:v>0:4:395</c:v>
                </c:pt>
                <c:pt idx="192">
                  <c:v>0:4:444</c:v>
                </c:pt>
                <c:pt idx="193">
                  <c:v>0:4:493</c:v>
                </c:pt>
                <c:pt idx="194">
                  <c:v>0:4:532</c:v>
                </c:pt>
                <c:pt idx="195">
                  <c:v>0:4:576</c:v>
                </c:pt>
                <c:pt idx="196">
                  <c:v>0:4:603</c:v>
                </c:pt>
                <c:pt idx="197">
                  <c:v>0:4:616</c:v>
                </c:pt>
                <c:pt idx="198">
                  <c:v>0:4:637</c:v>
                </c:pt>
                <c:pt idx="199">
                  <c:v>0:4:649</c:v>
                </c:pt>
                <c:pt idx="200">
                  <c:v>0:4:675</c:v>
                </c:pt>
                <c:pt idx="201">
                  <c:v>0:4:704</c:v>
                </c:pt>
                <c:pt idx="202">
                  <c:v>0:4:716</c:v>
                </c:pt>
                <c:pt idx="203">
                  <c:v>0:4:742</c:v>
                </c:pt>
                <c:pt idx="204">
                  <c:v>0:4:766</c:v>
                </c:pt>
                <c:pt idx="205">
                  <c:v>0:4:782</c:v>
                </c:pt>
                <c:pt idx="206">
                  <c:v>0:4:801</c:v>
                </c:pt>
                <c:pt idx="207">
                  <c:v>0:4:816</c:v>
                </c:pt>
                <c:pt idx="208">
                  <c:v>0:4:835</c:v>
                </c:pt>
                <c:pt idx="209">
                  <c:v>0:4:843</c:v>
                </c:pt>
                <c:pt idx="210">
                  <c:v>0:4:865</c:v>
                </c:pt>
                <c:pt idx="211">
                  <c:v>0:4:874</c:v>
                </c:pt>
                <c:pt idx="212">
                  <c:v>0:4:898</c:v>
                </c:pt>
                <c:pt idx="213">
                  <c:v>0:4:907</c:v>
                </c:pt>
                <c:pt idx="214">
                  <c:v>0:4:929</c:v>
                </c:pt>
                <c:pt idx="215">
                  <c:v>0:4:940</c:v>
                </c:pt>
                <c:pt idx="216">
                  <c:v>0:4:968</c:v>
                </c:pt>
                <c:pt idx="217">
                  <c:v>0:4:982</c:v>
                </c:pt>
                <c:pt idx="218">
                  <c:v>0:5:5</c:v>
                </c:pt>
                <c:pt idx="219">
                  <c:v>0:5:18</c:v>
                </c:pt>
                <c:pt idx="220">
                  <c:v>0:5:40</c:v>
                </c:pt>
                <c:pt idx="221">
                  <c:v>0:5:55</c:v>
                </c:pt>
                <c:pt idx="222">
                  <c:v>0:5:64</c:v>
                </c:pt>
                <c:pt idx="223">
                  <c:v>0:5:71</c:v>
                </c:pt>
                <c:pt idx="224">
                  <c:v>0:5:79</c:v>
                </c:pt>
                <c:pt idx="225">
                  <c:v>0:5:108</c:v>
                </c:pt>
                <c:pt idx="226">
                  <c:v>0:5:136</c:v>
                </c:pt>
                <c:pt idx="227">
                  <c:v>0:5:149</c:v>
                </c:pt>
                <c:pt idx="228">
                  <c:v>0:5:181</c:v>
                </c:pt>
                <c:pt idx="229">
                  <c:v>0:5:207</c:v>
                </c:pt>
                <c:pt idx="230">
                  <c:v>0:5:228</c:v>
                </c:pt>
                <c:pt idx="231">
                  <c:v>0:5:239</c:v>
                </c:pt>
                <c:pt idx="232">
                  <c:v>0:5:266</c:v>
                </c:pt>
                <c:pt idx="233">
                  <c:v>0:5:282</c:v>
                </c:pt>
                <c:pt idx="234">
                  <c:v>0:5:304</c:v>
                </c:pt>
                <c:pt idx="235">
                  <c:v>0:5:315</c:v>
                </c:pt>
                <c:pt idx="236">
                  <c:v>0:5:339</c:v>
                </c:pt>
                <c:pt idx="237">
                  <c:v>0:5:365</c:v>
                </c:pt>
                <c:pt idx="238">
                  <c:v>0:5:384</c:v>
                </c:pt>
                <c:pt idx="239">
                  <c:v>0:5:406</c:v>
                </c:pt>
                <c:pt idx="240">
                  <c:v>0:5:425</c:v>
                </c:pt>
                <c:pt idx="241">
                  <c:v>0:5:437</c:v>
                </c:pt>
                <c:pt idx="242">
                  <c:v>0:5:444</c:v>
                </c:pt>
                <c:pt idx="243">
                  <c:v>0:5:469</c:v>
                </c:pt>
                <c:pt idx="244">
                  <c:v>0:5:485</c:v>
                </c:pt>
                <c:pt idx="245">
                  <c:v>0:5:508</c:v>
                </c:pt>
                <c:pt idx="246">
                  <c:v>0:5:533</c:v>
                </c:pt>
                <c:pt idx="247">
                  <c:v>0:5:551</c:v>
                </c:pt>
                <c:pt idx="248">
                  <c:v>0:5:575</c:v>
                </c:pt>
                <c:pt idx="249">
                  <c:v>0:5:601</c:v>
                </c:pt>
                <c:pt idx="250">
                  <c:v>0:5:617</c:v>
                </c:pt>
                <c:pt idx="251">
                  <c:v>0:5:637</c:v>
                </c:pt>
                <c:pt idx="252">
                  <c:v>0:5:649</c:v>
                </c:pt>
                <c:pt idx="253">
                  <c:v>0:5:663</c:v>
                </c:pt>
                <c:pt idx="254">
                  <c:v>0:5:671</c:v>
                </c:pt>
                <c:pt idx="255">
                  <c:v>0:5:678</c:v>
                </c:pt>
                <c:pt idx="256">
                  <c:v>0:5:703</c:v>
                </c:pt>
                <c:pt idx="257">
                  <c:v>0:5:719</c:v>
                </c:pt>
                <c:pt idx="258">
                  <c:v>0:5:743</c:v>
                </c:pt>
                <c:pt idx="259">
                  <c:v>0:5:770</c:v>
                </c:pt>
                <c:pt idx="260">
                  <c:v>0:5:785</c:v>
                </c:pt>
                <c:pt idx="261">
                  <c:v>0:5:808</c:v>
                </c:pt>
                <c:pt idx="262">
                  <c:v>0:5:828</c:v>
                </c:pt>
                <c:pt idx="263">
                  <c:v>0:5:838</c:v>
                </c:pt>
                <c:pt idx="264">
                  <c:v>0:5:846</c:v>
                </c:pt>
                <c:pt idx="265">
                  <c:v>0:5:874</c:v>
                </c:pt>
                <c:pt idx="266">
                  <c:v>0:5:906</c:v>
                </c:pt>
                <c:pt idx="267">
                  <c:v>0:5:933</c:v>
                </c:pt>
                <c:pt idx="268">
                  <c:v>0:5:950</c:v>
                </c:pt>
                <c:pt idx="269">
                  <c:v>0:5:969</c:v>
                </c:pt>
                <c:pt idx="270">
                  <c:v>0:5:989</c:v>
                </c:pt>
                <c:pt idx="271">
                  <c:v>0:6:9</c:v>
                </c:pt>
                <c:pt idx="272">
                  <c:v>0:6:26</c:v>
                </c:pt>
                <c:pt idx="273">
                  <c:v>0:6:37</c:v>
                </c:pt>
                <c:pt idx="274">
                  <c:v>0:6:45</c:v>
                </c:pt>
                <c:pt idx="275">
                  <c:v>0:6:69</c:v>
                </c:pt>
                <c:pt idx="276">
                  <c:v>0:6:83</c:v>
                </c:pt>
                <c:pt idx="277">
                  <c:v>0:6:106</c:v>
                </c:pt>
                <c:pt idx="278">
                  <c:v>0:6:130</c:v>
                </c:pt>
                <c:pt idx="279">
                  <c:v>0:6:147</c:v>
                </c:pt>
                <c:pt idx="280">
                  <c:v>0:6:169</c:v>
                </c:pt>
                <c:pt idx="281">
                  <c:v>0:6:190</c:v>
                </c:pt>
                <c:pt idx="282">
                  <c:v>0:6:213</c:v>
                </c:pt>
                <c:pt idx="283">
                  <c:v>0:6:230</c:v>
                </c:pt>
                <c:pt idx="284">
                  <c:v>0:6:241</c:v>
                </c:pt>
                <c:pt idx="285">
                  <c:v>0:6:265</c:v>
                </c:pt>
                <c:pt idx="286">
                  <c:v>0:6:279</c:v>
                </c:pt>
                <c:pt idx="287">
                  <c:v>0:6:301</c:v>
                </c:pt>
                <c:pt idx="288">
                  <c:v>0:6:316</c:v>
                </c:pt>
                <c:pt idx="289">
                  <c:v>0:6:339</c:v>
                </c:pt>
                <c:pt idx="290">
                  <c:v>0:6:363</c:v>
                </c:pt>
                <c:pt idx="291">
                  <c:v>0:6:379</c:v>
                </c:pt>
                <c:pt idx="292">
                  <c:v>0:6:402</c:v>
                </c:pt>
                <c:pt idx="293">
                  <c:v>0:6:410</c:v>
                </c:pt>
                <c:pt idx="294">
                  <c:v>0:6:423</c:v>
                </c:pt>
                <c:pt idx="295">
                  <c:v>0:6:433</c:v>
                </c:pt>
                <c:pt idx="296">
                  <c:v>0:6:440</c:v>
                </c:pt>
                <c:pt idx="297">
                  <c:v>0:6:470</c:v>
                </c:pt>
                <c:pt idx="298">
                  <c:v>0:6:484</c:v>
                </c:pt>
                <c:pt idx="299">
                  <c:v>0:6:510</c:v>
                </c:pt>
                <c:pt idx="300">
                  <c:v>0:6:535</c:v>
                </c:pt>
                <c:pt idx="301">
                  <c:v>0:6:551</c:v>
                </c:pt>
                <c:pt idx="302">
                  <c:v>0:6:572</c:v>
                </c:pt>
                <c:pt idx="303">
                  <c:v>0:6:590</c:v>
                </c:pt>
                <c:pt idx="304">
                  <c:v>0:6:612</c:v>
                </c:pt>
                <c:pt idx="305">
                  <c:v>0:6:635</c:v>
                </c:pt>
                <c:pt idx="306">
                  <c:v>0:6:645</c:v>
                </c:pt>
                <c:pt idx="307">
                  <c:v>0:6:671</c:v>
                </c:pt>
                <c:pt idx="308">
                  <c:v>0:6:685</c:v>
                </c:pt>
                <c:pt idx="309">
                  <c:v>0:6:709</c:v>
                </c:pt>
                <c:pt idx="310">
                  <c:v>0:6:733</c:v>
                </c:pt>
                <c:pt idx="311">
                  <c:v>0:6:748</c:v>
                </c:pt>
                <c:pt idx="312">
                  <c:v>0:6:770</c:v>
                </c:pt>
                <c:pt idx="313">
                  <c:v>0:6:786</c:v>
                </c:pt>
                <c:pt idx="314">
                  <c:v>0:6:808</c:v>
                </c:pt>
                <c:pt idx="315">
                  <c:v>0:6:826</c:v>
                </c:pt>
                <c:pt idx="316">
                  <c:v>0:6:837</c:v>
                </c:pt>
                <c:pt idx="317">
                  <c:v>0:6:844</c:v>
                </c:pt>
                <c:pt idx="318">
                  <c:v>0:6:873</c:v>
                </c:pt>
                <c:pt idx="319">
                  <c:v>0:6:898</c:v>
                </c:pt>
                <c:pt idx="320">
                  <c:v>0:6:906</c:v>
                </c:pt>
                <c:pt idx="321">
                  <c:v>0:6:930</c:v>
                </c:pt>
                <c:pt idx="322">
                  <c:v>0:6:944</c:v>
                </c:pt>
                <c:pt idx="323">
                  <c:v>0:6:965</c:v>
                </c:pt>
                <c:pt idx="324">
                  <c:v>0:6:981</c:v>
                </c:pt>
                <c:pt idx="325">
                  <c:v>0:7:3</c:v>
                </c:pt>
                <c:pt idx="326">
                  <c:v>0:7:17</c:v>
                </c:pt>
                <c:pt idx="327">
                  <c:v>0:7:42</c:v>
                </c:pt>
                <c:pt idx="328">
                  <c:v>0:7:58</c:v>
                </c:pt>
                <c:pt idx="329">
                  <c:v>0:7:66</c:v>
                </c:pt>
                <c:pt idx="330">
                  <c:v>0:7:73</c:v>
                </c:pt>
                <c:pt idx="331">
                  <c:v>0:7:97</c:v>
                </c:pt>
                <c:pt idx="332">
                  <c:v>0:7:112</c:v>
                </c:pt>
                <c:pt idx="333">
                  <c:v>0:7:139</c:v>
                </c:pt>
                <c:pt idx="334">
                  <c:v>0:7:169</c:v>
                </c:pt>
                <c:pt idx="335">
                  <c:v>0:7:187</c:v>
                </c:pt>
                <c:pt idx="336">
                  <c:v>0:7:213</c:v>
                </c:pt>
                <c:pt idx="337">
                  <c:v>0:7:241</c:v>
                </c:pt>
                <c:pt idx="338">
                  <c:v>0:7:260</c:v>
                </c:pt>
                <c:pt idx="339">
                  <c:v>0:7:266</c:v>
                </c:pt>
                <c:pt idx="340">
                  <c:v>0:7:276</c:v>
                </c:pt>
                <c:pt idx="341">
                  <c:v>0:7:301</c:v>
                </c:pt>
                <c:pt idx="342">
                  <c:v>0:7:313</c:v>
                </c:pt>
                <c:pt idx="343">
                  <c:v>0:7:338</c:v>
                </c:pt>
                <c:pt idx="344">
                  <c:v>0:7:349</c:v>
                </c:pt>
                <c:pt idx="345">
                  <c:v>0:7:372</c:v>
                </c:pt>
                <c:pt idx="346">
                  <c:v>0:7:389</c:v>
                </c:pt>
                <c:pt idx="347">
                  <c:v>0:7:409</c:v>
                </c:pt>
                <c:pt idx="348">
                  <c:v>0:7:427</c:v>
                </c:pt>
                <c:pt idx="349">
                  <c:v>0:7:438</c:v>
                </c:pt>
                <c:pt idx="350">
                  <c:v>0:7:446</c:v>
                </c:pt>
                <c:pt idx="351">
                  <c:v>0:7:472</c:v>
                </c:pt>
                <c:pt idx="352">
                  <c:v>0:7:483</c:v>
                </c:pt>
                <c:pt idx="353">
                  <c:v>0:7:515</c:v>
                </c:pt>
                <c:pt idx="354">
                  <c:v>0:7:545</c:v>
                </c:pt>
                <c:pt idx="355">
                  <c:v>0:7:575</c:v>
                </c:pt>
                <c:pt idx="356">
                  <c:v>0:7:597</c:v>
                </c:pt>
                <c:pt idx="357">
                  <c:v>0:7:610</c:v>
                </c:pt>
                <c:pt idx="358">
                  <c:v>0:7:634</c:v>
                </c:pt>
                <c:pt idx="359">
                  <c:v>0:7:649</c:v>
                </c:pt>
                <c:pt idx="360">
                  <c:v>0:7:671</c:v>
                </c:pt>
                <c:pt idx="361">
                  <c:v>0:7:684</c:v>
                </c:pt>
                <c:pt idx="362">
                  <c:v>0:7:708</c:v>
                </c:pt>
                <c:pt idx="363">
                  <c:v>0:7:736</c:v>
                </c:pt>
                <c:pt idx="364">
                  <c:v>0:7:754</c:v>
                </c:pt>
                <c:pt idx="365">
                  <c:v>0:7:778</c:v>
                </c:pt>
                <c:pt idx="366">
                  <c:v>0:7:804</c:v>
                </c:pt>
                <c:pt idx="367">
                  <c:v>0:7:818</c:v>
                </c:pt>
                <c:pt idx="368">
                  <c:v>0:7:843</c:v>
                </c:pt>
                <c:pt idx="369">
                  <c:v>0:7:863</c:v>
                </c:pt>
                <c:pt idx="370">
                  <c:v>0:7:873</c:v>
                </c:pt>
                <c:pt idx="371">
                  <c:v>0:7:899</c:v>
                </c:pt>
                <c:pt idx="372">
                  <c:v>0:7:905</c:v>
                </c:pt>
                <c:pt idx="373">
                  <c:v>0:7:917</c:v>
                </c:pt>
                <c:pt idx="374">
                  <c:v>0:7:943</c:v>
                </c:pt>
                <c:pt idx="375">
                  <c:v>0:7:965</c:v>
                </c:pt>
                <c:pt idx="376">
                  <c:v>0:7:979</c:v>
                </c:pt>
                <c:pt idx="377">
                  <c:v>0:8:6</c:v>
                </c:pt>
                <c:pt idx="378">
                  <c:v>0:8:25</c:v>
                </c:pt>
                <c:pt idx="379">
                  <c:v>0:8:35</c:v>
                </c:pt>
                <c:pt idx="380">
                  <c:v>0:8:42</c:v>
                </c:pt>
                <c:pt idx="381">
                  <c:v>0:8:69</c:v>
                </c:pt>
                <c:pt idx="382">
                  <c:v>0:8:80</c:v>
                </c:pt>
                <c:pt idx="383">
                  <c:v>0:8:111</c:v>
                </c:pt>
                <c:pt idx="384">
                  <c:v>0:8:142</c:v>
                </c:pt>
                <c:pt idx="385">
                  <c:v>0:8:169</c:v>
                </c:pt>
                <c:pt idx="386">
                  <c:v>0:8:184</c:v>
                </c:pt>
                <c:pt idx="387">
                  <c:v>0:8:207</c:v>
                </c:pt>
                <c:pt idx="388">
                  <c:v>0:8:227</c:v>
                </c:pt>
                <c:pt idx="389">
                  <c:v>0:8:237</c:v>
                </c:pt>
                <c:pt idx="390">
                  <c:v>0:8:244</c:v>
                </c:pt>
                <c:pt idx="391">
                  <c:v>0:8:268</c:v>
                </c:pt>
                <c:pt idx="392">
                  <c:v>0:8:282</c:v>
                </c:pt>
                <c:pt idx="393">
                  <c:v>0:8:309</c:v>
                </c:pt>
                <c:pt idx="394">
                  <c:v>0:8:336</c:v>
                </c:pt>
                <c:pt idx="395">
                  <c:v>0:8:349</c:v>
                </c:pt>
                <c:pt idx="396">
                  <c:v>0:8:374</c:v>
                </c:pt>
                <c:pt idx="397">
                  <c:v>0:8:393</c:v>
                </c:pt>
                <c:pt idx="398">
                  <c:v>0:8:404</c:v>
                </c:pt>
                <c:pt idx="399">
                  <c:v>0:8:412</c:v>
                </c:pt>
                <c:pt idx="400">
                  <c:v>0:8:440</c:v>
                </c:pt>
                <c:pt idx="401">
                  <c:v>0:8:469</c:v>
                </c:pt>
                <c:pt idx="402">
                  <c:v>0:8:483</c:v>
                </c:pt>
                <c:pt idx="403">
                  <c:v>0:8:509</c:v>
                </c:pt>
                <c:pt idx="404">
                  <c:v>0:8:537</c:v>
                </c:pt>
                <c:pt idx="405">
                  <c:v>0:8:554</c:v>
                </c:pt>
                <c:pt idx="406">
                  <c:v>0:8:581</c:v>
                </c:pt>
                <c:pt idx="407">
                  <c:v>0:8:610</c:v>
                </c:pt>
                <c:pt idx="408">
                  <c:v>0:8:630</c:v>
                </c:pt>
                <c:pt idx="409">
                  <c:v>0:8:644</c:v>
                </c:pt>
                <c:pt idx="410">
                  <c:v>0:8:674</c:v>
                </c:pt>
                <c:pt idx="411">
                  <c:v>0:8:701</c:v>
                </c:pt>
                <c:pt idx="412">
                  <c:v>0:8:715</c:v>
                </c:pt>
                <c:pt idx="413">
                  <c:v>0:8:735</c:v>
                </c:pt>
                <c:pt idx="414">
                  <c:v>0:8:752</c:v>
                </c:pt>
                <c:pt idx="415">
                  <c:v>0:8:773</c:v>
                </c:pt>
                <c:pt idx="416">
                  <c:v>0:8:796</c:v>
                </c:pt>
                <c:pt idx="417">
                  <c:v>0:8:810</c:v>
                </c:pt>
                <c:pt idx="418">
                  <c:v>0:8:847</c:v>
                </c:pt>
                <c:pt idx="419">
                  <c:v>0:8:875</c:v>
                </c:pt>
                <c:pt idx="420">
                  <c:v>0:8:904</c:v>
                </c:pt>
                <c:pt idx="421">
                  <c:v>0:8:916</c:v>
                </c:pt>
                <c:pt idx="422">
                  <c:v>0:8:940</c:v>
                </c:pt>
                <c:pt idx="423">
                  <c:v>0:8:966</c:v>
                </c:pt>
                <c:pt idx="424">
                  <c:v>0:8:978</c:v>
                </c:pt>
                <c:pt idx="425">
                  <c:v>0:8:992</c:v>
                </c:pt>
                <c:pt idx="426">
                  <c:v>0:9:2</c:v>
                </c:pt>
                <c:pt idx="427">
                  <c:v>0:9:10</c:v>
                </c:pt>
                <c:pt idx="428">
                  <c:v>0:9:38</c:v>
                </c:pt>
                <c:pt idx="429">
                  <c:v>0:9:50</c:v>
                </c:pt>
                <c:pt idx="430">
                  <c:v>0:9:78</c:v>
                </c:pt>
                <c:pt idx="431">
                  <c:v>0:9:104</c:v>
                </c:pt>
                <c:pt idx="432">
                  <c:v>0:9:112</c:v>
                </c:pt>
                <c:pt idx="433">
                  <c:v>0:9:135</c:v>
                </c:pt>
                <c:pt idx="434">
                  <c:v>0:9:150</c:v>
                </c:pt>
                <c:pt idx="435">
                  <c:v>0:9:176</c:v>
                </c:pt>
                <c:pt idx="436">
                  <c:v>0:9:197</c:v>
                </c:pt>
                <c:pt idx="437">
                  <c:v>0:9:211</c:v>
                </c:pt>
                <c:pt idx="438">
                  <c:v>0:9:244</c:v>
                </c:pt>
                <c:pt idx="439">
                  <c:v>0:9:278</c:v>
                </c:pt>
                <c:pt idx="440">
                  <c:v>0:9:315</c:v>
                </c:pt>
                <c:pt idx="441">
                  <c:v>0:9:341</c:v>
                </c:pt>
                <c:pt idx="442">
                  <c:v>0:9:365</c:v>
                </c:pt>
                <c:pt idx="443">
                  <c:v>0:9:379</c:v>
                </c:pt>
                <c:pt idx="444">
                  <c:v>0:9:412</c:v>
                </c:pt>
                <c:pt idx="445">
                  <c:v>0:9:439</c:v>
                </c:pt>
                <c:pt idx="446">
                  <c:v>0:9:475</c:v>
                </c:pt>
                <c:pt idx="447">
                  <c:v>0:9:505</c:v>
                </c:pt>
                <c:pt idx="448">
                  <c:v>0:9:518</c:v>
                </c:pt>
                <c:pt idx="449">
                  <c:v>0:9:537</c:v>
                </c:pt>
                <c:pt idx="450">
                  <c:v>0:9:554</c:v>
                </c:pt>
                <c:pt idx="451">
                  <c:v>0:9:575</c:v>
                </c:pt>
                <c:pt idx="452">
                  <c:v>0:9:597</c:v>
                </c:pt>
                <c:pt idx="453">
                  <c:v>0:9:607</c:v>
                </c:pt>
                <c:pt idx="454">
                  <c:v>0:9:630</c:v>
                </c:pt>
                <c:pt idx="455">
                  <c:v>0:9:645</c:v>
                </c:pt>
                <c:pt idx="456">
                  <c:v>0:9:669</c:v>
                </c:pt>
                <c:pt idx="457">
                  <c:v>0:9:679</c:v>
                </c:pt>
                <c:pt idx="458">
                  <c:v>0:9:702</c:v>
                </c:pt>
                <c:pt idx="459">
                  <c:v>0:9:719</c:v>
                </c:pt>
                <c:pt idx="460">
                  <c:v>0:9:741</c:v>
                </c:pt>
                <c:pt idx="461">
                  <c:v>0:9:762</c:v>
                </c:pt>
                <c:pt idx="462">
                  <c:v>0:9:777</c:v>
                </c:pt>
                <c:pt idx="463">
                  <c:v>0:9:805</c:v>
                </c:pt>
                <c:pt idx="464">
                  <c:v>0:9:816</c:v>
                </c:pt>
                <c:pt idx="465">
                  <c:v>0:9:840</c:v>
                </c:pt>
                <c:pt idx="466">
                  <c:v>0:9:866</c:v>
                </c:pt>
                <c:pt idx="467">
                  <c:v>0:9:878</c:v>
                </c:pt>
                <c:pt idx="468">
                  <c:v>0:9:898</c:v>
                </c:pt>
                <c:pt idx="469">
                  <c:v>0:9:912</c:v>
                </c:pt>
                <c:pt idx="470">
                  <c:v>0:9:933</c:v>
                </c:pt>
                <c:pt idx="471">
                  <c:v>0:9:949</c:v>
                </c:pt>
                <c:pt idx="472">
                  <c:v>0:9:970</c:v>
                </c:pt>
                <c:pt idx="473">
                  <c:v>0:9:981</c:v>
                </c:pt>
                <c:pt idx="474">
                  <c:v>0:9:993</c:v>
                </c:pt>
                <c:pt idx="475">
                  <c:v>0:10:3</c:v>
                </c:pt>
                <c:pt idx="476">
                  <c:v>0:10:10</c:v>
                </c:pt>
                <c:pt idx="477">
                  <c:v>0:10:46</c:v>
                </c:pt>
                <c:pt idx="478">
                  <c:v>0:10:88</c:v>
                </c:pt>
                <c:pt idx="479">
                  <c:v>0:10:126</c:v>
                </c:pt>
                <c:pt idx="480">
                  <c:v>0:10:157</c:v>
                </c:pt>
                <c:pt idx="481">
                  <c:v>0:10:204</c:v>
                </c:pt>
                <c:pt idx="482">
                  <c:v>0:10:238</c:v>
                </c:pt>
                <c:pt idx="483">
                  <c:v>0:10:270</c:v>
                </c:pt>
                <c:pt idx="484">
                  <c:v>0:10:298</c:v>
                </c:pt>
                <c:pt idx="485">
                  <c:v>0:10:322</c:v>
                </c:pt>
                <c:pt idx="486">
                  <c:v>0:10:347</c:v>
                </c:pt>
                <c:pt idx="487">
                  <c:v>0:10:380</c:v>
                </c:pt>
                <c:pt idx="488">
                  <c:v>0:10:401</c:v>
                </c:pt>
                <c:pt idx="489">
                  <c:v>0:10:414</c:v>
                </c:pt>
                <c:pt idx="490">
                  <c:v>0:10:443</c:v>
                </c:pt>
                <c:pt idx="491">
                  <c:v>0:10:469</c:v>
                </c:pt>
                <c:pt idx="492">
                  <c:v>0:10:483</c:v>
                </c:pt>
                <c:pt idx="493">
                  <c:v>0:10:508</c:v>
                </c:pt>
                <c:pt idx="494">
                  <c:v>0:10:541</c:v>
                </c:pt>
                <c:pt idx="495">
                  <c:v>0:10:563</c:v>
                </c:pt>
                <c:pt idx="496">
                  <c:v>0:10:575</c:v>
                </c:pt>
                <c:pt idx="497">
                  <c:v>0:10:601</c:v>
                </c:pt>
                <c:pt idx="498">
                  <c:v>0:10:614</c:v>
                </c:pt>
                <c:pt idx="499">
                  <c:v>0:10:638</c:v>
                </c:pt>
                <c:pt idx="500">
                  <c:v>0:10:649</c:v>
                </c:pt>
                <c:pt idx="501">
                  <c:v>0:10:673</c:v>
                </c:pt>
                <c:pt idx="502">
                  <c:v>0:10:695</c:v>
                </c:pt>
                <c:pt idx="503">
                  <c:v>0:10:707</c:v>
                </c:pt>
                <c:pt idx="504">
                  <c:v>0:10:720</c:v>
                </c:pt>
                <c:pt idx="505">
                  <c:v>0:10:731</c:v>
                </c:pt>
                <c:pt idx="506">
                  <c:v>0:10:739</c:v>
                </c:pt>
                <c:pt idx="507">
                  <c:v>0:10:764</c:v>
                </c:pt>
                <c:pt idx="508">
                  <c:v>0:10:778</c:v>
                </c:pt>
                <c:pt idx="509">
                  <c:v>0:10:802</c:v>
                </c:pt>
                <c:pt idx="510">
                  <c:v>0:10:815</c:v>
                </c:pt>
                <c:pt idx="511">
                  <c:v>0:10:836</c:v>
                </c:pt>
                <c:pt idx="512">
                  <c:v>0:10:842</c:v>
                </c:pt>
                <c:pt idx="513">
                  <c:v>0:10:861</c:v>
                </c:pt>
                <c:pt idx="514">
                  <c:v>0:10:877</c:v>
                </c:pt>
                <c:pt idx="515">
                  <c:v>0:10:904</c:v>
                </c:pt>
                <c:pt idx="516">
                  <c:v>0:10:923</c:v>
                </c:pt>
                <c:pt idx="517">
                  <c:v>0:10:948</c:v>
                </c:pt>
                <c:pt idx="518">
                  <c:v>0:10:979</c:v>
                </c:pt>
                <c:pt idx="519">
                  <c:v>0:11:0</c:v>
                </c:pt>
                <c:pt idx="520">
                  <c:v>0:11:11</c:v>
                </c:pt>
                <c:pt idx="521">
                  <c:v>0:11:42</c:v>
                </c:pt>
                <c:pt idx="522">
                  <c:v>0:11:69</c:v>
                </c:pt>
                <c:pt idx="523">
                  <c:v>0:11:83</c:v>
                </c:pt>
                <c:pt idx="524">
                  <c:v>0:11:104</c:v>
                </c:pt>
                <c:pt idx="525">
                  <c:v>0:11:119</c:v>
                </c:pt>
                <c:pt idx="526">
                  <c:v>0:11:143</c:v>
                </c:pt>
                <c:pt idx="527">
                  <c:v>0:11:162</c:v>
                </c:pt>
                <c:pt idx="528">
                  <c:v>0:11:173</c:v>
                </c:pt>
                <c:pt idx="529">
                  <c:v>0:11:197</c:v>
                </c:pt>
                <c:pt idx="530">
                  <c:v>0:11:208</c:v>
                </c:pt>
                <c:pt idx="531">
                  <c:v>0:11:231</c:v>
                </c:pt>
                <c:pt idx="532">
                  <c:v>0:11:244</c:v>
                </c:pt>
                <c:pt idx="533">
                  <c:v>0:11:277</c:v>
                </c:pt>
                <c:pt idx="534">
                  <c:v>0:11:303</c:v>
                </c:pt>
                <c:pt idx="535">
                  <c:v>0:11:320</c:v>
                </c:pt>
                <c:pt idx="536">
                  <c:v>0:11:343</c:v>
                </c:pt>
                <c:pt idx="537">
                  <c:v>0:11:364</c:v>
                </c:pt>
                <c:pt idx="538">
                  <c:v>0:11:374</c:v>
                </c:pt>
                <c:pt idx="539">
                  <c:v>0:11:398</c:v>
                </c:pt>
                <c:pt idx="540">
                  <c:v>0:11:410</c:v>
                </c:pt>
                <c:pt idx="541">
                  <c:v>0:11:439</c:v>
                </c:pt>
                <c:pt idx="542">
                  <c:v>0:11:465</c:v>
                </c:pt>
                <c:pt idx="543">
                  <c:v>0:11:480</c:v>
                </c:pt>
                <c:pt idx="544">
                  <c:v>0:11:501</c:v>
                </c:pt>
                <c:pt idx="545">
                  <c:v>0:11:520</c:v>
                </c:pt>
                <c:pt idx="546">
                  <c:v>0:11:540</c:v>
                </c:pt>
                <c:pt idx="547">
                  <c:v>0:11:558</c:v>
                </c:pt>
                <c:pt idx="548">
                  <c:v>0:11:567</c:v>
                </c:pt>
                <c:pt idx="549">
                  <c:v>0:11:574</c:v>
                </c:pt>
                <c:pt idx="550">
                  <c:v>0:11:602</c:v>
                </c:pt>
                <c:pt idx="551">
                  <c:v>0:11:614</c:v>
                </c:pt>
                <c:pt idx="552">
                  <c:v>0:11:639</c:v>
                </c:pt>
                <c:pt idx="553">
                  <c:v>0:11:666</c:v>
                </c:pt>
                <c:pt idx="554">
                  <c:v>0:11:681</c:v>
                </c:pt>
                <c:pt idx="555">
                  <c:v>0:11:706</c:v>
                </c:pt>
                <c:pt idx="556">
                  <c:v>0:11:726</c:v>
                </c:pt>
                <c:pt idx="557">
                  <c:v>0:11:739</c:v>
                </c:pt>
                <c:pt idx="558">
                  <c:v>0:11:751</c:v>
                </c:pt>
                <c:pt idx="559">
                  <c:v>0:11:760</c:v>
                </c:pt>
                <c:pt idx="560">
                  <c:v>0:11:769</c:v>
                </c:pt>
                <c:pt idx="561">
                  <c:v>0:11:775</c:v>
                </c:pt>
                <c:pt idx="562">
                  <c:v>0:11:798</c:v>
                </c:pt>
                <c:pt idx="563">
                  <c:v>0:11:818</c:v>
                </c:pt>
                <c:pt idx="564">
                  <c:v>0:11:841</c:v>
                </c:pt>
                <c:pt idx="565">
                  <c:v>0:11:868</c:v>
                </c:pt>
                <c:pt idx="566">
                  <c:v>0:11:877</c:v>
                </c:pt>
                <c:pt idx="567">
                  <c:v>0:11:902</c:v>
                </c:pt>
                <c:pt idx="568">
                  <c:v>0:11:918</c:v>
                </c:pt>
                <c:pt idx="569">
                  <c:v>0:11:944</c:v>
                </c:pt>
                <c:pt idx="570">
                  <c:v>0:11:981</c:v>
                </c:pt>
                <c:pt idx="571">
                  <c:v>0:12:11</c:v>
                </c:pt>
                <c:pt idx="572">
                  <c:v>0:12:53</c:v>
                </c:pt>
                <c:pt idx="573">
                  <c:v>0:12:85</c:v>
                </c:pt>
                <c:pt idx="574">
                  <c:v>0:12:127</c:v>
                </c:pt>
                <c:pt idx="575">
                  <c:v>0:12:166</c:v>
                </c:pt>
                <c:pt idx="576">
                  <c:v>0:12:196</c:v>
                </c:pt>
                <c:pt idx="577">
                  <c:v>0:12:222</c:v>
                </c:pt>
                <c:pt idx="578">
                  <c:v>0:12:252</c:v>
                </c:pt>
                <c:pt idx="579">
                  <c:v>0:12:282</c:v>
                </c:pt>
                <c:pt idx="580">
                  <c:v>0:12:310</c:v>
                </c:pt>
                <c:pt idx="581">
                  <c:v>0:12:333</c:v>
                </c:pt>
                <c:pt idx="582">
                  <c:v>0:12:350</c:v>
                </c:pt>
                <c:pt idx="583">
                  <c:v>0:12:370</c:v>
                </c:pt>
                <c:pt idx="584">
                  <c:v>0:12:378</c:v>
                </c:pt>
                <c:pt idx="585">
                  <c:v>0:12:393</c:v>
                </c:pt>
                <c:pt idx="586">
                  <c:v>0:12:402</c:v>
                </c:pt>
                <c:pt idx="587">
                  <c:v>0:12:411</c:v>
                </c:pt>
                <c:pt idx="588">
                  <c:v>0:12:436</c:v>
                </c:pt>
                <c:pt idx="589">
                  <c:v>0:12:454</c:v>
                </c:pt>
                <c:pt idx="590">
                  <c:v>0:12:483</c:v>
                </c:pt>
                <c:pt idx="591">
                  <c:v>0:12:511</c:v>
                </c:pt>
                <c:pt idx="592">
                  <c:v>0:12:538</c:v>
                </c:pt>
                <c:pt idx="593">
                  <c:v>0:12:555</c:v>
                </c:pt>
                <c:pt idx="594">
                  <c:v>0:12:581</c:v>
                </c:pt>
                <c:pt idx="595">
                  <c:v>0:12:611</c:v>
                </c:pt>
                <c:pt idx="596">
                  <c:v>0:12:645</c:v>
                </c:pt>
                <c:pt idx="597">
                  <c:v>0:12:672</c:v>
                </c:pt>
                <c:pt idx="598">
                  <c:v>0:12:684</c:v>
                </c:pt>
                <c:pt idx="599">
                  <c:v>0:12:707</c:v>
                </c:pt>
                <c:pt idx="600">
                  <c:v>0:12:729</c:v>
                </c:pt>
                <c:pt idx="601">
                  <c:v>0:12:743</c:v>
                </c:pt>
                <c:pt idx="602">
                  <c:v>0:12:769</c:v>
                </c:pt>
                <c:pt idx="603">
                  <c:v>0:12:781</c:v>
                </c:pt>
                <c:pt idx="604">
                  <c:v>0:12:809</c:v>
                </c:pt>
                <c:pt idx="605">
                  <c:v>0:12:836</c:v>
                </c:pt>
                <c:pt idx="606">
                  <c:v>0:12:847</c:v>
                </c:pt>
                <c:pt idx="607">
                  <c:v>0:12:876</c:v>
                </c:pt>
                <c:pt idx="608">
                  <c:v>0:12:905</c:v>
                </c:pt>
                <c:pt idx="609">
                  <c:v>0:12:920</c:v>
                </c:pt>
                <c:pt idx="610">
                  <c:v>0:12:947</c:v>
                </c:pt>
                <c:pt idx="611">
                  <c:v>0:12:967</c:v>
                </c:pt>
                <c:pt idx="612">
                  <c:v>0:12:982</c:v>
                </c:pt>
                <c:pt idx="613">
                  <c:v>0:13:6</c:v>
                </c:pt>
                <c:pt idx="614">
                  <c:v>0:13:38</c:v>
                </c:pt>
                <c:pt idx="615">
                  <c:v>0:13:51</c:v>
                </c:pt>
                <c:pt idx="616">
                  <c:v>0:13:78</c:v>
                </c:pt>
                <c:pt idx="617">
                  <c:v>0:13:103</c:v>
                </c:pt>
                <c:pt idx="618">
                  <c:v>0:13:117</c:v>
                </c:pt>
                <c:pt idx="619">
                  <c:v>0:13:143</c:v>
                </c:pt>
                <c:pt idx="620">
                  <c:v>0:13:165</c:v>
                </c:pt>
                <c:pt idx="621">
                  <c:v>0:13:179</c:v>
                </c:pt>
                <c:pt idx="622">
                  <c:v>0:13:206</c:v>
                </c:pt>
                <c:pt idx="623">
                  <c:v>0:13:235</c:v>
                </c:pt>
                <c:pt idx="624">
                  <c:v>0:13:250</c:v>
                </c:pt>
                <c:pt idx="625">
                  <c:v>0:13:279</c:v>
                </c:pt>
                <c:pt idx="626">
                  <c:v>0:13:304</c:v>
                </c:pt>
                <c:pt idx="627">
                  <c:v>0:13:320</c:v>
                </c:pt>
                <c:pt idx="628">
                  <c:v>0:13:343</c:v>
                </c:pt>
                <c:pt idx="629">
                  <c:v>0:13:367</c:v>
                </c:pt>
                <c:pt idx="630">
                  <c:v>0:13:378</c:v>
                </c:pt>
                <c:pt idx="631">
                  <c:v>0:13:406</c:v>
                </c:pt>
                <c:pt idx="632">
                  <c:v>0:13:433</c:v>
                </c:pt>
                <c:pt idx="633">
                  <c:v>0:13:450</c:v>
                </c:pt>
                <c:pt idx="634">
                  <c:v>0:13:479</c:v>
                </c:pt>
                <c:pt idx="635">
                  <c:v>0:13:508</c:v>
                </c:pt>
                <c:pt idx="636">
                  <c:v>0:13:530</c:v>
                </c:pt>
                <c:pt idx="637">
                  <c:v>0:13:541</c:v>
                </c:pt>
                <c:pt idx="638">
                  <c:v>0:13:564</c:v>
                </c:pt>
                <c:pt idx="639">
                  <c:v>0:13:579</c:v>
                </c:pt>
                <c:pt idx="640">
                  <c:v>0:13:604</c:v>
                </c:pt>
                <c:pt idx="641">
                  <c:v>0:13:617</c:v>
                </c:pt>
                <c:pt idx="642">
                  <c:v>0:13:642</c:v>
                </c:pt>
                <c:pt idx="643">
                  <c:v>0:13:662</c:v>
                </c:pt>
                <c:pt idx="644">
                  <c:v>0:13:679</c:v>
                </c:pt>
                <c:pt idx="645">
                  <c:v>0:13:708</c:v>
                </c:pt>
                <c:pt idx="646">
                  <c:v>0:13:735</c:v>
                </c:pt>
                <c:pt idx="647">
                  <c:v>0:13:748</c:v>
                </c:pt>
                <c:pt idx="648">
                  <c:v>0:13:778</c:v>
                </c:pt>
                <c:pt idx="649">
                  <c:v>0:13:829</c:v>
                </c:pt>
                <c:pt idx="650">
                  <c:v>0:13:913</c:v>
                </c:pt>
                <c:pt idx="651">
                  <c:v>0:14:12</c:v>
                </c:pt>
                <c:pt idx="652">
                  <c:v>0:14:93</c:v>
                </c:pt>
                <c:pt idx="653">
                  <c:v>0:14:179</c:v>
                </c:pt>
                <c:pt idx="654">
                  <c:v>0:14:203</c:v>
                </c:pt>
                <c:pt idx="655">
                  <c:v>0:14:216</c:v>
                </c:pt>
                <c:pt idx="656">
                  <c:v>0:14:235</c:v>
                </c:pt>
                <c:pt idx="657">
                  <c:v>0:14:247</c:v>
                </c:pt>
                <c:pt idx="658">
                  <c:v>0:14:264</c:v>
                </c:pt>
                <c:pt idx="659">
                  <c:v>0:14:276</c:v>
                </c:pt>
                <c:pt idx="660">
                  <c:v>0:14:293</c:v>
                </c:pt>
                <c:pt idx="661">
                  <c:v>0:14:305</c:v>
                </c:pt>
                <c:pt idx="662">
                  <c:v>0:14:315</c:v>
                </c:pt>
                <c:pt idx="663">
                  <c:v>0:14:336</c:v>
                </c:pt>
                <c:pt idx="664">
                  <c:v>0:14:349</c:v>
                </c:pt>
                <c:pt idx="665">
                  <c:v>0:14:365</c:v>
                </c:pt>
                <c:pt idx="666">
                  <c:v>0:14:375</c:v>
                </c:pt>
                <c:pt idx="667">
                  <c:v>0:14:391</c:v>
                </c:pt>
                <c:pt idx="668">
                  <c:v>0:14:405</c:v>
                </c:pt>
                <c:pt idx="669">
                  <c:v>0:14:411</c:v>
                </c:pt>
                <c:pt idx="670">
                  <c:v>0:14:426</c:v>
                </c:pt>
                <c:pt idx="671">
                  <c:v>0:14:439</c:v>
                </c:pt>
                <c:pt idx="672">
                  <c:v>0:14:455</c:v>
                </c:pt>
                <c:pt idx="673">
                  <c:v>0:14:468</c:v>
                </c:pt>
                <c:pt idx="674">
                  <c:v>0:14:476</c:v>
                </c:pt>
                <c:pt idx="675">
                  <c:v>0:14:495</c:v>
                </c:pt>
                <c:pt idx="676">
                  <c:v>0:14:506</c:v>
                </c:pt>
                <c:pt idx="677">
                  <c:v>0:14:525</c:v>
                </c:pt>
                <c:pt idx="678">
                  <c:v>0:14:537</c:v>
                </c:pt>
                <c:pt idx="679">
                  <c:v>0:14:546</c:v>
                </c:pt>
                <c:pt idx="680">
                  <c:v>0:14:563</c:v>
                </c:pt>
                <c:pt idx="681">
                  <c:v>0:14:577</c:v>
                </c:pt>
                <c:pt idx="682">
                  <c:v>0:14:592</c:v>
                </c:pt>
                <c:pt idx="683">
                  <c:v>0:14:605</c:v>
                </c:pt>
                <c:pt idx="684">
                  <c:v>0:14:613</c:v>
                </c:pt>
                <c:pt idx="685">
                  <c:v>0:14:627</c:v>
                </c:pt>
                <c:pt idx="686">
                  <c:v>0:14:640</c:v>
                </c:pt>
                <c:pt idx="687">
                  <c:v>0:14:657</c:v>
                </c:pt>
                <c:pt idx="688">
                  <c:v>0:14:669</c:v>
                </c:pt>
                <c:pt idx="689">
                  <c:v>0:14:679</c:v>
                </c:pt>
                <c:pt idx="690">
                  <c:v>0:14:697</c:v>
                </c:pt>
                <c:pt idx="691">
                  <c:v>0:14:711</c:v>
                </c:pt>
                <c:pt idx="692">
                  <c:v>0:14:728</c:v>
                </c:pt>
                <c:pt idx="693">
                  <c:v>0:14:741</c:v>
                </c:pt>
                <c:pt idx="694">
                  <c:v>0:14:755</c:v>
                </c:pt>
                <c:pt idx="695">
                  <c:v>0:14:771</c:v>
                </c:pt>
                <c:pt idx="696">
                  <c:v>0:14:779</c:v>
                </c:pt>
                <c:pt idx="697">
                  <c:v>0:14:793</c:v>
                </c:pt>
                <c:pt idx="698">
                  <c:v>0:14:807</c:v>
                </c:pt>
                <c:pt idx="699">
                  <c:v>0:14:822</c:v>
                </c:pt>
                <c:pt idx="700">
                  <c:v>0:14:835</c:v>
                </c:pt>
                <c:pt idx="701">
                  <c:v>0:14:846</c:v>
                </c:pt>
                <c:pt idx="702">
                  <c:v>0:14:863</c:v>
                </c:pt>
                <c:pt idx="703">
                  <c:v>0:14:876</c:v>
                </c:pt>
                <c:pt idx="704">
                  <c:v>0:14:893</c:v>
                </c:pt>
                <c:pt idx="705">
                  <c:v>0:14:901</c:v>
                </c:pt>
                <c:pt idx="706">
                  <c:v>0:14:910</c:v>
                </c:pt>
                <c:pt idx="707">
                  <c:v>0:14:928</c:v>
                </c:pt>
                <c:pt idx="708">
                  <c:v>0:14:942</c:v>
                </c:pt>
                <c:pt idx="709">
                  <c:v>0:14:957</c:v>
                </c:pt>
                <c:pt idx="710">
                  <c:v>0:14:971</c:v>
                </c:pt>
                <c:pt idx="711">
                  <c:v>0:14:979</c:v>
                </c:pt>
                <c:pt idx="712">
                  <c:v>0:14:993</c:v>
                </c:pt>
                <c:pt idx="713">
                  <c:v>0:15:7</c:v>
                </c:pt>
                <c:pt idx="714">
                  <c:v>0:15:25</c:v>
                </c:pt>
                <c:pt idx="715">
                  <c:v>0:15:36</c:v>
                </c:pt>
                <c:pt idx="716">
                  <c:v>0:15:48</c:v>
                </c:pt>
                <c:pt idx="717">
                  <c:v>0:15:65</c:v>
                </c:pt>
                <c:pt idx="718">
                  <c:v>0:15:78</c:v>
                </c:pt>
                <c:pt idx="719">
                  <c:v>0:15:95</c:v>
                </c:pt>
                <c:pt idx="720">
                  <c:v>0:15:108</c:v>
                </c:pt>
                <c:pt idx="721">
                  <c:v>0:15:125</c:v>
                </c:pt>
                <c:pt idx="722">
                  <c:v>0:15:132</c:v>
                </c:pt>
                <c:pt idx="723">
                  <c:v>0:15:144</c:v>
                </c:pt>
                <c:pt idx="724">
                  <c:v>0:15:157</c:v>
                </c:pt>
                <c:pt idx="725">
                  <c:v>0:15:174</c:v>
                </c:pt>
                <c:pt idx="726">
                  <c:v>0:15:190</c:v>
                </c:pt>
                <c:pt idx="727">
                  <c:v>0:15:206</c:v>
                </c:pt>
                <c:pt idx="728">
                  <c:v>0:15:219</c:v>
                </c:pt>
                <c:pt idx="729">
                  <c:v>0:15:229</c:v>
                </c:pt>
                <c:pt idx="730">
                  <c:v>0:15:237</c:v>
                </c:pt>
                <c:pt idx="731">
                  <c:v>0:15:247</c:v>
                </c:pt>
                <c:pt idx="732">
                  <c:v>0:15:261</c:v>
                </c:pt>
                <c:pt idx="733">
                  <c:v>0:15:272</c:v>
                </c:pt>
                <c:pt idx="734">
                  <c:v>0:15:285</c:v>
                </c:pt>
                <c:pt idx="735">
                  <c:v>0:15:304</c:v>
                </c:pt>
                <c:pt idx="736">
                  <c:v>0:15:317</c:v>
                </c:pt>
                <c:pt idx="737">
                  <c:v>0:15:336</c:v>
                </c:pt>
                <c:pt idx="738">
                  <c:v>0:15:347</c:v>
                </c:pt>
                <c:pt idx="739">
                  <c:v>0:15:367</c:v>
                </c:pt>
                <c:pt idx="740">
                  <c:v>0:15:376</c:v>
                </c:pt>
                <c:pt idx="741">
                  <c:v>0:15:405</c:v>
                </c:pt>
                <c:pt idx="742">
                  <c:v>0:15:414</c:v>
                </c:pt>
                <c:pt idx="743">
                  <c:v>0:15:449</c:v>
                </c:pt>
                <c:pt idx="744">
                  <c:v>0:15:486</c:v>
                </c:pt>
                <c:pt idx="745">
                  <c:v>0:15:507</c:v>
                </c:pt>
                <c:pt idx="746">
                  <c:v>0:15:523</c:v>
                </c:pt>
                <c:pt idx="747">
                  <c:v>0:15:534</c:v>
                </c:pt>
                <c:pt idx="748">
                  <c:v>0:15:544</c:v>
                </c:pt>
                <c:pt idx="749">
                  <c:v>0:15:568</c:v>
                </c:pt>
                <c:pt idx="750">
                  <c:v>0:15:580</c:v>
                </c:pt>
                <c:pt idx="751">
                  <c:v>0:15:598</c:v>
                </c:pt>
                <c:pt idx="752">
                  <c:v>0:15:609</c:v>
                </c:pt>
                <c:pt idx="753">
                  <c:v>0:15:630</c:v>
                </c:pt>
                <c:pt idx="754">
                  <c:v>0:15:641</c:v>
                </c:pt>
                <c:pt idx="755">
                  <c:v>0:15:665</c:v>
                </c:pt>
                <c:pt idx="756">
                  <c:v>0:15:676</c:v>
                </c:pt>
                <c:pt idx="757">
                  <c:v>0:15:686</c:v>
                </c:pt>
                <c:pt idx="758">
                  <c:v>0:15:695</c:v>
                </c:pt>
                <c:pt idx="759">
                  <c:v>0:15:704</c:v>
                </c:pt>
                <c:pt idx="760">
                  <c:v>0:15:711</c:v>
                </c:pt>
                <c:pt idx="761">
                  <c:v>0:15:785</c:v>
                </c:pt>
                <c:pt idx="762">
                  <c:v>0:15:812</c:v>
                </c:pt>
                <c:pt idx="763">
                  <c:v>0:15:841</c:v>
                </c:pt>
                <c:pt idx="764">
                  <c:v>0:15:869</c:v>
                </c:pt>
                <c:pt idx="765">
                  <c:v>0:15:889</c:v>
                </c:pt>
                <c:pt idx="766">
                  <c:v>0:15:921</c:v>
                </c:pt>
                <c:pt idx="767">
                  <c:v>0:15:946</c:v>
                </c:pt>
                <c:pt idx="768">
                  <c:v>0:15:974</c:v>
                </c:pt>
                <c:pt idx="769">
                  <c:v>0:16:1</c:v>
                </c:pt>
                <c:pt idx="770">
                  <c:v>0:16:18</c:v>
                </c:pt>
                <c:pt idx="771">
                  <c:v>0:16:45</c:v>
                </c:pt>
                <c:pt idx="772">
                  <c:v>0:16:70</c:v>
                </c:pt>
                <c:pt idx="773">
                  <c:v>0:16:84</c:v>
                </c:pt>
                <c:pt idx="774">
                  <c:v>0:16:110</c:v>
                </c:pt>
                <c:pt idx="775">
                  <c:v>0:16:128</c:v>
                </c:pt>
                <c:pt idx="776">
                  <c:v>0:16:138</c:v>
                </c:pt>
                <c:pt idx="777">
                  <c:v>0:16:147</c:v>
                </c:pt>
                <c:pt idx="778">
                  <c:v>0:16:174</c:v>
                </c:pt>
                <c:pt idx="779">
                  <c:v>0:16:199</c:v>
                </c:pt>
                <c:pt idx="780">
                  <c:v>0:16:214</c:v>
                </c:pt>
                <c:pt idx="781">
                  <c:v>0:16:236</c:v>
                </c:pt>
                <c:pt idx="782">
                  <c:v>0:16:249</c:v>
                </c:pt>
                <c:pt idx="783">
                  <c:v>0:16:268</c:v>
                </c:pt>
                <c:pt idx="784">
                  <c:v>0:16:282</c:v>
                </c:pt>
                <c:pt idx="785">
                  <c:v>0:16:305</c:v>
                </c:pt>
                <c:pt idx="786">
                  <c:v>0:16:315</c:v>
                </c:pt>
                <c:pt idx="787">
                  <c:v>0:16:327</c:v>
                </c:pt>
                <c:pt idx="788">
                  <c:v>0:16:339</c:v>
                </c:pt>
                <c:pt idx="789">
                  <c:v>0:16:363</c:v>
                </c:pt>
                <c:pt idx="790">
                  <c:v>0:16:375</c:v>
                </c:pt>
                <c:pt idx="791">
                  <c:v>0:16:397</c:v>
                </c:pt>
                <c:pt idx="792">
                  <c:v>0:16:412</c:v>
                </c:pt>
                <c:pt idx="793">
                  <c:v>0:16:438</c:v>
                </c:pt>
                <c:pt idx="794">
                  <c:v>0:16:450</c:v>
                </c:pt>
                <c:pt idx="795">
                  <c:v>0:16:472</c:v>
                </c:pt>
                <c:pt idx="796">
                  <c:v>0:16:484</c:v>
                </c:pt>
                <c:pt idx="797">
                  <c:v>0:16:512</c:v>
                </c:pt>
                <c:pt idx="798">
                  <c:v>0:16:532</c:v>
                </c:pt>
                <c:pt idx="799">
                  <c:v>0:16:547</c:v>
                </c:pt>
                <c:pt idx="800">
                  <c:v>0:16:571</c:v>
                </c:pt>
                <c:pt idx="801">
                  <c:v>0:16:583</c:v>
                </c:pt>
                <c:pt idx="802">
                  <c:v>0:16:608</c:v>
                </c:pt>
                <c:pt idx="803">
                  <c:v>0:16:634</c:v>
                </c:pt>
                <c:pt idx="804">
                  <c:v>0:16:649</c:v>
                </c:pt>
                <c:pt idx="805">
                  <c:v>0:16:674</c:v>
                </c:pt>
                <c:pt idx="806">
                  <c:v>0:16:692</c:v>
                </c:pt>
                <c:pt idx="807">
                  <c:v>0:16:702</c:v>
                </c:pt>
                <c:pt idx="808">
                  <c:v>0:16:709</c:v>
                </c:pt>
                <c:pt idx="809">
                  <c:v>0:16:735</c:v>
                </c:pt>
                <c:pt idx="810">
                  <c:v>0:16:746</c:v>
                </c:pt>
                <c:pt idx="811">
                  <c:v>0:16:775</c:v>
                </c:pt>
                <c:pt idx="812">
                  <c:v>0:16:801</c:v>
                </c:pt>
                <c:pt idx="813">
                  <c:v>0:16:814</c:v>
                </c:pt>
                <c:pt idx="814">
                  <c:v>0:16:840</c:v>
                </c:pt>
                <c:pt idx="815">
                  <c:v>0:16:865</c:v>
                </c:pt>
                <c:pt idx="816">
                  <c:v>0:16:880</c:v>
                </c:pt>
                <c:pt idx="817">
                  <c:v>0:16:908</c:v>
                </c:pt>
                <c:pt idx="818">
                  <c:v>0:16:926</c:v>
                </c:pt>
                <c:pt idx="819">
                  <c:v>0:16:937</c:v>
                </c:pt>
                <c:pt idx="820">
                  <c:v>0:16:945</c:v>
                </c:pt>
                <c:pt idx="821">
                  <c:v>0:16:973</c:v>
                </c:pt>
                <c:pt idx="822">
                  <c:v>0:16:998</c:v>
                </c:pt>
                <c:pt idx="823">
                  <c:v>0:17:11</c:v>
                </c:pt>
                <c:pt idx="824">
                  <c:v>0:17:32</c:v>
                </c:pt>
                <c:pt idx="825">
                  <c:v>0:17:46</c:v>
                </c:pt>
                <c:pt idx="826">
                  <c:v>0:17:69</c:v>
                </c:pt>
                <c:pt idx="827">
                  <c:v>0:17:85</c:v>
                </c:pt>
                <c:pt idx="828">
                  <c:v>0:17:104</c:v>
                </c:pt>
                <c:pt idx="829">
                  <c:v>0:17:123</c:v>
                </c:pt>
                <c:pt idx="830">
                  <c:v>0:17:150</c:v>
                </c:pt>
                <c:pt idx="831">
                  <c:v>0:17:171</c:v>
                </c:pt>
                <c:pt idx="832">
                  <c:v>0:17:186</c:v>
                </c:pt>
                <c:pt idx="833">
                  <c:v>0:17:210</c:v>
                </c:pt>
                <c:pt idx="834">
                  <c:v>0:17:238</c:v>
                </c:pt>
                <c:pt idx="835">
                  <c:v>0:17:252</c:v>
                </c:pt>
                <c:pt idx="836">
                  <c:v>0:17:272</c:v>
                </c:pt>
                <c:pt idx="837">
                  <c:v>0:17:286</c:v>
                </c:pt>
                <c:pt idx="838">
                  <c:v>0:17:314</c:v>
                </c:pt>
                <c:pt idx="839">
                  <c:v>0:17:333</c:v>
                </c:pt>
                <c:pt idx="840">
                  <c:v>0:17:343</c:v>
                </c:pt>
                <c:pt idx="841">
                  <c:v>0:17:369</c:v>
                </c:pt>
                <c:pt idx="842">
                  <c:v>0:17:386</c:v>
                </c:pt>
                <c:pt idx="843">
                  <c:v>0:17:412</c:v>
                </c:pt>
                <c:pt idx="844">
                  <c:v>0:17:437</c:v>
                </c:pt>
                <c:pt idx="845">
                  <c:v>0:17:453</c:v>
                </c:pt>
                <c:pt idx="846">
                  <c:v>0:17:478</c:v>
                </c:pt>
                <c:pt idx="847">
                  <c:v>0:17:506</c:v>
                </c:pt>
                <c:pt idx="848">
                  <c:v>0:17:528</c:v>
                </c:pt>
                <c:pt idx="849">
                  <c:v>0:17:539</c:v>
                </c:pt>
                <c:pt idx="850">
                  <c:v>0:17:566</c:v>
                </c:pt>
                <c:pt idx="851">
                  <c:v>0:17:579</c:v>
                </c:pt>
                <c:pt idx="852">
                  <c:v>0:17:609</c:v>
                </c:pt>
                <c:pt idx="853">
                  <c:v>0:17:637</c:v>
                </c:pt>
                <c:pt idx="854">
                  <c:v>0:17:652</c:v>
                </c:pt>
                <c:pt idx="855">
                  <c:v>0:17:673</c:v>
                </c:pt>
                <c:pt idx="856">
                  <c:v>0:17:694</c:v>
                </c:pt>
                <c:pt idx="857">
                  <c:v>0:17:705</c:v>
                </c:pt>
                <c:pt idx="858">
                  <c:v>0:17:712</c:v>
                </c:pt>
                <c:pt idx="859">
                  <c:v>0:17:736</c:v>
                </c:pt>
                <c:pt idx="860">
                  <c:v>0:17:752</c:v>
                </c:pt>
                <c:pt idx="861">
                  <c:v>0:17:775</c:v>
                </c:pt>
                <c:pt idx="862">
                  <c:v>0:17:801</c:v>
                </c:pt>
                <c:pt idx="863">
                  <c:v>0:17:816</c:v>
                </c:pt>
                <c:pt idx="864">
                  <c:v>0:17:836</c:v>
                </c:pt>
                <c:pt idx="865">
                  <c:v>0:17:852</c:v>
                </c:pt>
                <c:pt idx="866">
                  <c:v>0:17:873</c:v>
                </c:pt>
                <c:pt idx="867">
                  <c:v>0:17:895</c:v>
                </c:pt>
                <c:pt idx="868">
                  <c:v>0:17:907</c:v>
                </c:pt>
                <c:pt idx="869">
                  <c:v>0:17:931</c:v>
                </c:pt>
                <c:pt idx="870">
                  <c:v>0:17:946</c:v>
                </c:pt>
                <c:pt idx="871">
                  <c:v>0:17:970</c:v>
                </c:pt>
                <c:pt idx="872">
                  <c:v>0:17:982</c:v>
                </c:pt>
                <c:pt idx="873">
                  <c:v>0:18:11</c:v>
                </c:pt>
                <c:pt idx="874">
                  <c:v>0:18:36</c:v>
                </c:pt>
                <c:pt idx="875">
                  <c:v>0:18:52</c:v>
                </c:pt>
                <c:pt idx="876">
                  <c:v>0:18:77</c:v>
                </c:pt>
                <c:pt idx="877">
                  <c:v>0:18:104</c:v>
                </c:pt>
                <c:pt idx="878">
                  <c:v>0:18:121</c:v>
                </c:pt>
                <c:pt idx="879">
                  <c:v>0:18:152</c:v>
                </c:pt>
                <c:pt idx="880">
                  <c:v>0:18:181</c:v>
                </c:pt>
                <c:pt idx="881">
                  <c:v>0:18:217</c:v>
                </c:pt>
                <c:pt idx="882">
                  <c:v>0:18:253</c:v>
                </c:pt>
                <c:pt idx="883">
                  <c:v>0:18:284</c:v>
                </c:pt>
                <c:pt idx="884">
                  <c:v>0:18:317</c:v>
                </c:pt>
                <c:pt idx="885">
                  <c:v>0:18:340</c:v>
                </c:pt>
                <c:pt idx="886">
                  <c:v>0:18:374</c:v>
                </c:pt>
                <c:pt idx="887">
                  <c:v>0:18:404</c:v>
                </c:pt>
                <c:pt idx="888">
                  <c:v>0:18:421</c:v>
                </c:pt>
                <c:pt idx="889">
                  <c:v>0:18:451</c:v>
                </c:pt>
                <c:pt idx="890">
                  <c:v>0:18:477</c:v>
                </c:pt>
                <c:pt idx="891">
                  <c:v>0:18:497</c:v>
                </c:pt>
                <c:pt idx="892">
                  <c:v>0:18:508</c:v>
                </c:pt>
                <c:pt idx="893">
                  <c:v>0:18:535</c:v>
                </c:pt>
                <c:pt idx="894">
                  <c:v>0:18:548</c:v>
                </c:pt>
                <c:pt idx="895">
                  <c:v>0:18:577</c:v>
                </c:pt>
                <c:pt idx="896">
                  <c:v>0:18:606</c:v>
                </c:pt>
                <c:pt idx="897">
                  <c:v>0:18:631</c:v>
                </c:pt>
                <c:pt idx="898">
                  <c:v>0:18:645</c:v>
                </c:pt>
                <c:pt idx="899">
                  <c:v>0:18:667</c:v>
                </c:pt>
                <c:pt idx="900">
                  <c:v>0:18:678</c:v>
                </c:pt>
                <c:pt idx="901">
                  <c:v>0:18:692</c:v>
                </c:pt>
                <c:pt idx="902">
                  <c:v>0:18:705</c:v>
                </c:pt>
                <c:pt idx="903">
                  <c:v>0:18:712</c:v>
                </c:pt>
                <c:pt idx="904">
                  <c:v>0:18:740</c:v>
                </c:pt>
                <c:pt idx="905">
                  <c:v>0:18:766</c:v>
                </c:pt>
                <c:pt idx="906">
                  <c:v>0:18:774</c:v>
                </c:pt>
                <c:pt idx="907">
                  <c:v>0:18:799</c:v>
                </c:pt>
                <c:pt idx="908">
                  <c:v>0:18:813</c:v>
                </c:pt>
                <c:pt idx="909">
                  <c:v>0:18:835</c:v>
                </c:pt>
                <c:pt idx="910">
                  <c:v>0:18:854</c:v>
                </c:pt>
                <c:pt idx="911">
                  <c:v>0:18:876</c:v>
                </c:pt>
                <c:pt idx="912">
                  <c:v>0:18:896</c:v>
                </c:pt>
                <c:pt idx="913">
                  <c:v>0:18:906</c:v>
                </c:pt>
                <c:pt idx="914">
                  <c:v>0:18:931</c:v>
                </c:pt>
                <c:pt idx="915">
                  <c:v>0:18:945</c:v>
                </c:pt>
                <c:pt idx="916">
                  <c:v>0:18:971</c:v>
                </c:pt>
                <c:pt idx="917">
                  <c:v>0:18:984</c:v>
                </c:pt>
                <c:pt idx="918">
                  <c:v>0:19:10</c:v>
                </c:pt>
                <c:pt idx="919">
                  <c:v>0:19:40</c:v>
                </c:pt>
                <c:pt idx="920">
                  <c:v>0:19:70</c:v>
                </c:pt>
                <c:pt idx="921">
                  <c:v>0:19:84</c:v>
                </c:pt>
                <c:pt idx="922">
                  <c:v>0:19:107</c:v>
                </c:pt>
                <c:pt idx="923">
                  <c:v>0:19:127</c:v>
                </c:pt>
                <c:pt idx="924">
                  <c:v>0:19:143</c:v>
                </c:pt>
                <c:pt idx="925">
                  <c:v>0:19:174</c:v>
                </c:pt>
                <c:pt idx="926">
                  <c:v>0:19:203</c:v>
                </c:pt>
                <c:pt idx="927">
                  <c:v>0:19:218</c:v>
                </c:pt>
                <c:pt idx="928">
                  <c:v>0:19:244</c:v>
                </c:pt>
                <c:pt idx="929">
                  <c:v>0:19:272</c:v>
                </c:pt>
                <c:pt idx="930">
                  <c:v>0:19:288</c:v>
                </c:pt>
                <c:pt idx="931">
                  <c:v>0:19:309</c:v>
                </c:pt>
                <c:pt idx="932">
                  <c:v>0:19:330</c:v>
                </c:pt>
                <c:pt idx="933">
                  <c:v>0:19:336</c:v>
                </c:pt>
                <c:pt idx="934">
                  <c:v>0:19:348</c:v>
                </c:pt>
                <c:pt idx="935">
                  <c:v>0:19:372</c:v>
                </c:pt>
                <c:pt idx="936">
                  <c:v>0:19:383</c:v>
                </c:pt>
                <c:pt idx="937">
                  <c:v>0:19:408</c:v>
                </c:pt>
                <c:pt idx="938">
                  <c:v>0:19:430</c:v>
                </c:pt>
                <c:pt idx="939">
                  <c:v>0:19:444</c:v>
                </c:pt>
                <c:pt idx="940">
                  <c:v>0:19:468</c:v>
                </c:pt>
                <c:pt idx="941">
                  <c:v>0:19:481</c:v>
                </c:pt>
                <c:pt idx="942">
                  <c:v>0:19:494</c:v>
                </c:pt>
                <c:pt idx="943">
                  <c:v>0:19:503</c:v>
                </c:pt>
                <c:pt idx="944">
                  <c:v>0:19:512</c:v>
                </c:pt>
                <c:pt idx="945">
                  <c:v>0:19:541</c:v>
                </c:pt>
                <c:pt idx="946">
                  <c:v>0:19:562</c:v>
                </c:pt>
                <c:pt idx="947">
                  <c:v>0:19:581</c:v>
                </c:pt>
                <c:pt idx="948">
                  <c:v>0:19:606</c:v>
                </c:pt>
                <c:pt idx="949">
                  <c:v>0:19:627</c:v>
                </c:pt>
                <c:pt idx="950">
                  <c:v>0:19:640</c:v>
                </c:pt>
                <c:pt idx="951">
                  <c:v>0:19:663</c:v>
                </c:pt>
                <c:pt idx="952">
                  <c:v>0:19:675</c:v>
                </c:pt>
                <c:pt idx="953">
                  <c:v>0:19:692</c:v>
                </c:pt>
                <c:pt idx="954">
                  <c:v>0:19:706</c:v>
                </c:pt>
                <c:pt idx="955">
                  <c:v>0:19:733</c:v>
                </c:pt>
                <c:pt idx="956">
                  <c:v>0:19:747</c:v>
                </c:pt>
                <c:pt idx="957">
                  <c:v>0:19:776</c:v>
                </c:pt>
                <c:pt idx="958">
                  <c:v>0:19:803</c:v>
                </c:pt>
                <c:pt idx="959">
                  <c:v>0:19:815</c:v>
                </c:pt>
                <c:pt idx="960">
                  <c:v>0:19:848</c:v>
                </c:pt>
                <c:pt idx="961">
                  <c:v>0:19:875</c:v>
                </c:pt>
                <c:pt idx="962">
                  <c:v>0:19:901</c:v>
                </c:pt>
                <c:pt idx="963">
                  <c:v>0:19:917</c:v>
                </c:pt>
                <c:pt idx="964">
                  <c:v>0:19:949</c:v>
                </c:pt>
                <c:pt idx="965">
                  <c:v>0:19:979</c:v>
                </c:pt>
                <c:pt idx="966">
                  <c:v>0:20:7</c:v>
                </c:pt>
                <c:pt idx="967">
                  <c:v>0:20:33</c:v>
                </c:pt>
                <c:pt idx="968">
                  <c:v>0:20:49</c:v>
                </c:pt>
                <c:pt idx="969">
                  <c:v>0:20:76</c:v>
                </c:pt>
                <c:pt idx="970">
                  <c:v>0:20:96</c:v>
                </c:pt>
                <c:pt idx="971">
                  <c:v>0:20:106</c:v>
                </c:pt>
                <c:pt idx="972">
                  <c:v>0:20:131</c:v>
                </c:pt>
                <c:pt idx="973">
                  <c:v>0:20:144</c:v>
                </c:pt>
                <c:pt idx="974">
                  <c:v>0:20:170</c:v>
                </c:pt>
                <c:pt idx="975">
                  <c:v>0:20:182</c:v>
                </c:pt>
                <c:pt idx="976">
                  <c:v>0:20:210</c:v>
                </c:pt>
                <c:pt idx="977">
                  <c:v>0:20:235</c:v>
                </c:pt>
                <c:pt idx="978">
                  <c:v>0:20:249</c:v>
                </c:pt>
                <c:pt idx="979">
                  <c:v>0:20:268</c:v>
                </c:pt>
                <c:pt idx="980">
                  <c:v>0:20:282</c:v>
                </c:pt>
                <c:pt idx="981">
                  <c:v>0:20:296</c:v>
                </c:pt>
                <c:pt idx="982">
                  <c:v>0:20:308</c:v>
                </c:pt>
                <c:pt idx="983">
                  <c:v>0:20:336</c:v>
                </c:pt>
                <c:pt idx="984">
                  <c:v>0:20:347</c:v>
                </c:pt>
                <c:pt idx="985">
                  <c:v>0:20:380</c:v>
                </c:pt>
                <c:pt idx="986">
                  <c:v>0:20:407</c:v>
                </c:pt>
                <c:pt idx="987">
                  <c:v>0:20:432</c:v>
                </c:pt>
                <c:pt idx="988">
                  <c:v>0:20:444</c:v>
                </c:pt>
                <c:pt idx="989">
                  <c:v>0:20:457</c:v>
                </c:pt>
                <c:pt idx="990">
                  <c:v>0:20:467</c:v>
                </c:pt>
                <c:pt idx="991">
                  <c:v>0:20:474</c:v>
                </c:pt>
                <c:pt idx="992">
                  <c:v>0:20:500</c:v>
                </c:pt>
                <c:pt idx="993">
                  <c:v>0:20:510</c:v>
                </c:pt>
                <c:pt idx="994">
                  <c:v>0:20:540</c:v>
                </c:pt>
                <c:pt idx="995">
                  <c:v>0:20:566</c:v>
                </c:pt>
                <c:pt idx="996">
                  <c:v>0:20:578</c:v>
                </c:pt>
                <c:pt idx="997">
                  <c:v>0:20:606</c:v>
                </c:pt>
                <c:pt idx="998">
                  <c:v>0:20:634</c:v>
                </c:pt>
                <c:pt idx="999">
                  <c:v>0:20:646</c:v>
                </c:pt>
                <c:pt idx="1000">
                  <c:v>0:20:669</c:v>
                </c:pt>
                <c:pt idx="1001">
                  <c:v>0:20:681</c:v>
                </c:pt>
                <c:pt idx="1002">
                  <c:v>0:20:697</c:v>
                </c:pt>
                <c:pt idx="1003">
                  <c:v>0:20:707</c:v>
                </c:pt>
                <c:pt idx="1004">
                  <c:v>0:20:732</c:v>
                </c:pt>
                <c:pt idx="1005">
                  <c:v>0:20:744</c:v>
                </c:pt>
                <c:pt idx="1006">
                  <c:v>0:20:770</c:v>
                </c:pt>
                <c:pt idx="1007">
                  <c:v>0:20:782</c:v>
                </c:pt>
                <c:pt idx="1008">
                  <c:v>0:20:811</c:v>
                </c:pt>
                <c:pt idx="1009">
                  <c:v>0:20:838</c:v>
                </c:pt>
                <c:pt idx="1010">
                  <c:v>0:20:855</c:v>
                </c:pt>
                <c:pt idx="1011">
                  <c:v>0:20:885</c:v>
                </c:pt>
                <c:pt idx="1012">
                  <c:v>0:20:919</c:v>
                </c:pt>
                <c:pt idx="1013">
                  <c:v>0:20:942</c:v>
                </c:pt>
                <c:pt idx="1014">
                  <c:v>0:20:973</c:v>
                </c:pt>
                <c:pt idx="1015">
                  <c:v>0:21:1</c:v>
                </c:pt>
                <c:pt idx="1016">
                  <c:v>0:21:19</c:v>
                </c:pt>
                <c:pt idx="1017">
                  <c:v>0:21:46</c:v>
                </c:pt>
                <c:pt idx="1018">
                  <c:v>0:21:70</c:v>
                </c:pt>
                <c:pt idx="1019">
                  <c:v>0:21:86</c:v>
                </c:pt>
                <c:pt idx="1020">
                  <c:v>0:21:113</c:v>
                </c:pt>
                <c:pt idx="1021">
                  <c:v>0:21:130</c:v>
                </c:pt>
                <c:pt idx="1022">
                  <c:v>0:21:144</c:v>
                </c:pt>
                <c:pt idx="1023">
                  <c:v>0:21:164</c:v>
                </c:pt>
                <c:pt idx="1024">
                  <c:v>0:21:178</c:v>
                </c:pt>
                <c:pt idx="1025">
                  <c:v>0:21:199</c:v>
                </c:pt>
                <c:pt idx="1026">
                  <c:v>0:21:211</c:v>
                </c:pt>
                <c:pt idx="1027">
                  <c:v>0:21:233</c:v>
                </c:pt>
                <c:pt idx="1028">
                  <c:v>0:21:245</c:v>
                </c:pt>
                <c:pt idx="1029">
                  <c:v>0:21:270</c:v>
                </c:pt>
                <c:pt idx="1030">
                  <c:v>0:21:285</c:v>
                </c:pt>
                <c:pt idx="1031">
                  <c:v>0:21:309</c:v>
                </c:pt>
                <c:pt idx="1032">
                  <c:v>0:21:331</c:v>
                </c:pt>
                <c:pt idx="1033">
                  <c:v>0:21:341</c:v>
                </c:pt>
                <c:pt idx="1034">
                  <c:v>0:21:369</c:v>
                </c:pt>
                <c:pt idx="1035">
                  <c:v>0:21:383</c:v>
                </c:pt>
                <c:pt idx="1036">
                  <c:v>0:21:408</c:v>
                </c:pt>
                <c:pt idx="1037">
                  <c:v>0:21:435</c:v>
                </c:pt>
                <c:pt idx="1038">
                  <c:v>0:21:451</c:v>
                </c:pt>
                <c:pt idx="1039">
                  <c:v>0:21:475</c:v>
                </c:pt>
                <c:pt idx="1040">
                  <c:v>0:21:500</c:v>
                </c:pt>
                <c:pt idx="1041">
                  <c:v>0:21:511</c:v>
                </c:pt>
                <c:pt idx="1042">
                  <c:v>0:21:541</c:v>
                </c:pt>
                <c:pt idx="1043">
                  <c:v>0:21:571</c:v>
                </c:pt>
                <c:pt idx="1044">
                  <c:v>0:21:580</c:v>
                </c:pt>
                <c:pt idx="1045">
                  <c:v>0:21:603</c:v>
                </c:pt>
                <c:pt idx="1046">
                  <c:v>0:21:617</c:v>
                </c:pt>
                <c:pt idx="1047">
                  <c:v>0:21:643</c:v>
                </c:pt>
                <c:pt idx="1048">
                  <c:v>0:21:666</c:v>
                </c:pt>
                <c:pt idx="1049">
                  <c:v>0:21:678</c:v>
                </c:pt>
                <c:pt idx="1050">
                  <c:v>0:21:705</c:v>
                </c:pt>
                <c:pt idx="1051">
                  <c:v>0:21:718</c:v>
                </c:pt>
                <c:pt idx="1052">
                  <c:v>0:21:747</c:v>
                </c:pt>
                <c:pt idx="1053">
                  <c:v>0:21:777</c:v>
                </c:pt>
                <c:pt idx="1054">
                  <c:v>0:21:804</c:v>
                </c:pt>
                <c:pt idx="1055">
                  <c:v>0:21:821</c:v>
                </c:pt>
                <c:pt idx="1056">
                  <c:v>0:21:854</c:v>
                </c:pt>
                <c:pt idx="1057">
                  <c:v>0:21:890</c:v>
                </c:pt>
                <c:pt idx="1058">
                  <c:v>0:21:911</c:v>
                </c:pt>
                <c:pt idx="1059">
                  <c:v>0:21:930</c:v>
                </c:pt>
                <c:pt idx="1060">
                  <c:v>0:21:938</c:v>
                </c:pt>
                <c:pt idx="1061">
                  <c:v>0:21:952</c:v>
                </c:pt>
                <c:pt idx="1062">
                  <c:v>0:21:980</c:v>
                </c:pt>
                <c:pt idx="1063">
                  <c:v>0:22:11</c:v>
                </c:pt>
                <c:pt idx="1064">
                  <c:v>0:22:37</c:v>
                </c:pt>
                <c:pt idx="1065">
                  <c:v>0:22:55</c:v>
                </c:pt>
                <c:pt idx="1066">
                  <c:v>0:22:79</c:v>
                </c:pt>
                <c:pt idx="1067">
                  <c:v>0:22:101</c:v>
                </c:pt>
                <c:pt idx="1068">
                  <c:v>0:22:112</c:v>
                </c:pt>
                <c:pt idx="1069">
                  <c:v>0:22:137</c:v>
                </c:pt>
                <c:pt idx="1070">
                  <c:v>0:22:148</c:v>
                </c:pt>
                <c:pt idx="1071">
                  <c:v>0:22:170</c:v>
                </c:pt>
                <c:pt idx="1072">
                  <c:v>0:22:184</c:v>
                </c:pt>
                <c:pt idx="1073">
                  <c:v>0:22:206</c:v>
                </c:pt>
                <c:pt idx="1074">
                  <c:v>0:22:231</c:v>
                </c:pt>
                <c:pt idx="1075">
                  <c:v>0:22:242</c:v>
                </c:pt>
                <c:pt idx="1076">
                  <c:v>0:22:273</c:v>
                </c:pt>
                <c:pt idx="1077">
                  <c:v>0:22:299</c:v>
                </c:pt>
                <c:pt idx="1078">
                  <c:v>0:22:314</c:v>
                </c:pt>
                <c:pt idx="1079">
                  <c:v>0:22:336</c:v>
                </c:pt>
                <c:pt idx="1080">
                  <c:v>0:22:348</c:v>
                </c:pt>
                <c:pt idx="1081">
                  <c:v>0:22:370</c:v>
                </c:pt>
                <c:pt idx="1082">
                  <c:v>0:22:385</c:v>
                </c:pt>
                <c:pt idx="1083">
                  <c:v>0:22:409</c:v>
                </c:pt>
                <c:pt idx="1084">
                  <c:v>0:22:433</c:v>
                </c:pt>
                <c:pt idx="1085">
                  <c:v>0:22:445</c:v>
                </c:pt>
                <c:pt idx="1086">
                  <c:v>0:22:459</c:v>
                </c:pt>
                <c:pt idx="1087">
                  <c:v>0:22:469</c:v>
                </c:pt>
                <c:pt idx="1088">
                  <c:v>0:22:477</c:v>
                </c:pt>
                <c:pt idx="1089">
                  <c:v>0:22:510</c:v>
                </c:pt>
                <c:pt idx="1090">
                  <c:v>0:22:537</c:v>
                </c:pt>
                <c:pt idx="1091">
                  <c:v>0:22:547</c:v>
                </c:pt>
                <c:pt idx="1092">
                  <c:v>0:22:573</c:v>
                </c:pt>
                <c:pt idx="1093">
                  <c:v>0:22:594</c:v>
                </c:pt>
                <c:pt idx="1094">
                  <c:v>0:22:605</c:v>
                </c:pt>
                <c:pt idx="1095">
                  <c:v>0:22:615</c:v>
                </c:pt>
                <c:pt idx="1096">
                  <c:v>0:22:640</c:v>
                </c:pt>
                <c:pt idx="1097">
                  <c:v>0:22:657</c:v>
                </c:pt>
                <c:pt idx="1098">
                  <c:v>0:22:670</c:v>
                </c:pt>
                <c:pt idx="1099">
                  <c:v>0:22:677</c:v>
                </c:pt>
                <c:pt idx="1100">
                  <c:v>0:22:705</c:v>
                </c:pt>
                <c:pt idx="1101">
                  <c:v>0:22:718</c:v>
                </c:pt>
                <c:pt idx="1102">
                  <c:v>0:22:743</c:v>
                </c:pt>
                <c:pt idx="1103">
                  <c:v>0:22:768</c:v>
                </c:pt>
                <c:pt idx="1104">
                  <c:v>0:22:785</c:v>
                </c:pt>
                <c:pt idx="1105">
                  <c:v>0:22:812</c:v>
                </c:pt>
                <c:pt idx="1106">
                  <c:v>0:22:837</c:v>
                </c:pt>
                <c:pt idx="1107">
                  <c:v>0:22:851</c:v>
                </c:pt>
                <c:pt idx="1108">
                  <c:v>0:22:877</c:v>
                </c:pt>
                <c:pt idx="1109">
                  <c:v>0:22:898</c:v>
                </c:pt>
                <c:pt idx="1110">
                  <c:v>0:22:910</c:v>
                </c:pt>
                <c:pt idx="1111">
                  <c:v>0:22:931</c:v>
                </c:pt>
                <c:pt idx="1112">
                  <c:v>0:22:940</c:v>
                </c:pt>
                <c:pt idx="1113">
                  <c:v>0:22:964</c:v>
                </c:pt>
                <c:pt idx="1114">
                  <c:v>0:22:980</c:v>
                </c:pt>
                <c:pt idx="1115">
                  <c:v>0:23:4</c:v>
                </c:pt>
                <c:pt idx="1116">
                  <c:v>0:23:18</c:v>
                </c:pt>
                <c:pt idx="1117">
                  <c:v>0:23:43</c:v>
                </c:pt>
                <c:pt idx="1118">
                  <c:v>0:23:63</c:v>
                </c:pt>
                <c:pt idx="1119">
                  <c:v>0:23:74</c:v>
                </c:pt>
                <c:pt idx="1120">
                  <c:v>0:23:99</c:v>
                </c:pt>
                <c:pt idx="1121">
                  <c:v>0:23:110</c:v>
                </c:pt>
                <c:pt idx="1122">
                  <c:v>0:23:136</c:v>
                </c:pt>
                <c:pt idx="1123">
                  <c:v>0:23:148</c:v>
                </c:pt>
                <c:pt idx="1124">
                  <c:v>0:23:176</c:v>
                </c:pt>
                <c:pt idx="1125">
                  <c:v>0:23:202</c:v>
                </c:pt>
                <c:pt idx="1126">
                  <c:v>0:23:217</c:v>
                </c:pt>
                <c:pt idx="1127">
                  <c:v>0:23:238</c:v>
                </c:pt>
                <c:pt idx="1128">
                  <c:v>0:23:254</c:v>
                </c:pt>
                <c:pt idx="1129">
                  <c:v>0:23:274</c:v>
                </c:pt>
                <c:pt idx="1130">
                  <c:v>0:23:292</c:v>
                </c:pt>
                <c:pt idx="1131">
                  <c:v>0:23:304</c:v>
                </c:pt>
                <c:pt idx="1132">
                  <c:v>0:23:312</c:v>
                </c:pt>
                <c:pt idx="1133">
                  <c:v>0:23:336</c:v>
                </c:pt>
                <c:pt idx="1134">
                  <c:v>0:23:347</c:v>
                </c:pt>
                <c:pt idx="1135">
                  <c:v>0:23:368</c:v>
                </c:pt>
                <c:pt idx="1136">
                  <c:v>0:23:381</c:v>
                </c:pt>
                <c:pt idx="1137">
                  <c:v>0:23:403</c:v>
                </c:pt>
                <c:pt idx="1138">
                  <c:v>0:23:419</c:v>
                </c:pt>
                <c:pt idx="1139">
                  <c:v>0:23:442</c:v>
                </c:pt>
                <c:pt idx="1140">
                  <c:v>0:23:461</c:v>
                </c:pt>
                <c:pt idx="1141">
                  <c:v>0:23:476</c:v>
                </c:pt>
                <c:pt idx="1142">
                  <c:v>0:23:501</c:v>
                </c:pt>
                <c:pt idx="1143">
                  <c:v>0:23:514</c:v>
                </c:pt>
                <c:pt idx="1144">
                  <c:v>0:23:540</c:v>
                </c:pt>
                <c:pt idx="1145">
                  <c:v>0:23:561</c:v>
                </c:pt>
                <c:pt idx="1146">
                  <c:v>0:23:574</c:v>
                </c:pt>
                <c:pt idx="1147">
                  <c:v>0:23:594</c:v>
                </c:pt>
                <c:pt idx="1148">
                  <c:v>0:23:608</c:v>
                </c:pt>
                <c:pt idx="1149">
                  <c:v>0:23:629</c:v>
                </c:pt>
                <c:pt idx="1150">
                  <c:v>0:23:642</c:v>
                </c:pt>
                <c:pt idx="1151">
                  <c:v>0:23:656</c:v>
                </c:pt>
                <c:pt idx="1152">
                  <c:v>0:23:668</c:v>
                </c:pt>
                <c:pt idx="1153">
                  <c:v>0:23:676</c:v>
                </c:pt>
                <c:pt idx="1154">
                  <c:v>0:23:704</c:v>
                </c:pt>
                <c:pt idx="1155">
                  <c:v>0:23:716</c:v>
                </c:pt>
                <c:pt idx="1156">
                  <c:v>0:23:739</c:v>
                </c:pt>
                <c:pt idx="1157">
                  <c:v>0:23:764</c:v>
                </c:pt>
                <c:pt idx="1158">
                  <c:v>0:23:781</c:v>
                </c:pt>
                <c:pt idx="1159">
                  <c:v>0:23:804</c:v>
                </c:pt>
                <c:pt idx="1160">
                  <c:v>0:23:818</c:v>
                </c:pt>
                <c:pt idx="1161">
                  <c:v>0:23:841</c:v>
                </c:pt>
                <c:pt idx="1162">
                  <c:v>0:23:858</c:v>
                </c:pt>
                <c:pt idx="1163">
                  <c:v>0:23:868</c:v>
                </c:pt>
                <c:pt idx="1164">
                  <c:v>0:23:876</c:v>
                </c:pt>
                <c:pt idx="1165">
                  <c:v>0:23:899</c:v>
                </c:pt>
                <c:pt idx="1166">
                  <c:v>0:23:915</c:v>
                </c:pt>
                <c:pt idx="1167">
                  <c:v>0:23:939</c:v>
                </c:pt>
                <c:pt idx="1168">
                  <c:v>0:23:968</c:v>
                </c:pt>
                <c:pt idx="1169">
                  <c:v>0:23:983</c:v>
                </c:pt>
                <c:pt idx="1170">
                  <c:v>0:24:9</c:v>
                </c:pt>
                <c:pt idx="1171">
                  <c:v>0:24:41</c:v>
                </c:pt>
                <c:pt idx="1172">
                  <c:v>0:24:64</c:v>
                </c:pt>
                <c:pt idx="1173">
                  <c:v>0:24:74</c:v>
                </c:pt>
                <c:pt idx="1174">
                  <c:v>0:24:108</c:v>
                </c:pt>
                <c:pt idx="1175">
                  <c:v>0:24:138</c:v>
                </c:pt>
                <c:pt idx="1176">
                  <c:v>0:24:152</c:v>
                </c:pt>
                <c:pt idx="1177">
                  <c:v>0:24:181</c:v>
                </c:pt>
                <c:pt idx="1178">
                  <c:v>0:24:205</c:v>
                </c:pt>
                <c:pt idx="1179">
                  <c:v>0:24:221</c:v>
                </c:pt>
                <c:pt idx="1180">
                  <c:v>0:24:243</c:v>
                </c:pt>
                <c:pt idx="1181">
                  <c:v>0:24:265</c:v>
                </c:pt>
                <c:pt idx="1182">
                  <c:v>0:24:276</c:v>
                </c:pt>
                <c:pt idx="1183">
                  <c:v>0:24:300</c:v>
                </c:pt>
                <c:pt idx="1184">
                  <c:v>0:24:314</c:v>
                </c:pt>
                <c:pt idx="1185">
                  <c:v>0:24:342</c:v>
                </c:pt>
                <c:pt idx="1186">
                  <c:v>0:24:370</c:v>
                </c:pt>
                <c:pt idx="1187">
                  <c:v>0:24:378</c:v>
                </c:pt>
                <c:pt idx="1188">
                  <c:v>0:24:401</c:v>
                </c:pt>
                <c:pt idx="1189">
                  <c:v>0:24:416</c:v>
                </c:pt>
                <c:pt idx="1190">
                  <c:v>0:24:441</c:v>
                </c:pt>
                <c:pt idx="1191">
                  <c:v>0:24:464</c:v>
                </c:pt>
                <c:pt idx="1192">
                  <c:v>0:24:475</c:v>
                </c:pt>
                <c:pt idx="1193">
                  <c:v>0:24:501</c:v>
                </c:pt>
                <c:pt idx="1194">
                  <c:v>0:24:513</c:v>
                </c:pt>
                <c:pt idx="1195">
                  <c:v>0:24:541</c:v>
                </c:pt>
                <c:pt idx="1196">
                  <c:v>0:24:571</c:v>
                </c:pt>
                <c:pt idx="1197">
                  <c:v>0:24:583</c:v>
                </c:pt>
                <c:pt idx="1198">
                  <c:v>0:24:607</c:v>
                </c:pt>
                <c:pt idx="1199">
                  <c:v>0:24:642</c:v>
                </c:pt>
                <c:pt idx="1200">
                  <c:v>0:24:664</c:v>
                </c:pt>
                <c:pt idx="1201">
                  <c:v>0:24:674</c:v>
                </c:pt>
                <c:pt idx="1202">
                  <c:v>0:24:701</c:v>
                </c:pt>
                <c:pt idx="1203">
                  <c:v>0:24:715</c:v>
                </c:pt>
                <c:pt idx="1204">
                  <c:v>0:24:739</c:v>
                </c:pt>
                <c:pt idx="1205">
                  <c:v>0:24:762</c:v>
                </c:pt>
                <c:pt idx="1206">
                  <c:v>0:24:777</c:v>
                </c:pt>
                <c:pt idx="1207">
                  <c:v>0:24:798</c:v>
                </c:pt>
                <c:pt idx="1208">
                  <c:v>0:24:817</c:v>
                </c:pt>
                <c:pt idx="1209">
                  <c:v>0:24:842</c:v>
                </c:pt>
                <c:pt idx="1210">
                  <c:v>0:24:865</c:v>
                </c:pt>
                <c:pt idx="1211">
                  <c:v>0:24:876</c:v>
                </c:pt>
                <c:pt idx="1212">
                  <c:v>0:24:899</c:v>
                </c:pt>
                <c:pt idx="1213">
                  <c:v>0:24:912</c:v>
                </c:pt>
                <c:pt idx="1214">
                  <c:v>0:24:939</c:v>
                </c:pt>
                <c:pt idx="1215">
                  <c:v>0:24:975</c:v>
                </c:pt>
                <c:pt idx="1216">
                  <c:v>0:24:995</c:v>
                </c:pt>
                <c:pt idx="1217">
                  <c:v>0:25:6</c:v>
                </c:pt>
                <c:pt idx="1218">
                  <c:v>0:25:20</c:v>
                </c:pt>
                <c:pt idx="1219">
                  <c:v>0:25:31</c:v>
                </c:pt>
                <c:pt idx="1220">
                  <c:v>0:25:40</c:v>
                </c:pt>
                <c:pt idx="1221">
                  <c:v>0:25:63</c:v>
                </c:pt>
                <c:pt idx="1222">
                  <c:v>0:25:76</c:v>
                </c:pt>
                <c:pt idx="1223">
                  <c:v>0:25:99</c:v>
                </c:pt>
                <c:pt idx="1224">
                  <c:v>0:25:109</c:v>
                </c:pt>
                <c:pt idx="1225">
                  <c:v>0:25:134</c:v>
                </c:pt>
                <c:pt idx="1226">
                  <c:v>0:25:147</c:v>
                </c:pt>
                <c:pt idx="1227">
                  <c:v>0:25:172</c:v>
                </c:pt>
                <c:pt idx="1228">
                  <c:v>0:25:182</c:v>
                </c:pt>
                <c:pt idx="1229">
                  <c:v>0:25:203</c:v>
                </c:pt>
                <c:pt idx="1230">
                  <c:v>0:25:219</c:v>
                </c:pt>
                <c:pt idx="1231">
                  <c:v>0:25:241</c:v>
                </c:pt>
                <c:pt idx="1232">
                  <c:v>0:25:260</c:v>
                </c:pt>
                <c:pt idx="1233">
                  <c:v>0:25:270</c:v>
                </c:pt>
                <c:pt idx="1234">
                  <c:v>0:25:278</c:v>
                </c:pt>
                <c:pt idx="1235">
                  <c:v>0:25:301</c:v>
                </c:pt>
                <c:pt idx="1236">
                  <c:v>0:25:312</c:v>
                </c:pt>
                <c:pt idx="1237">
                  <c:v>0:25:337</c:v>
                </c:pt>
                <c:pt idx="1238">
                  <c:v>0:25:349</c:v>
                </c:pt>
                <c:pt idx="1239">
                  <c:v>0:25:370</c:v>
                </c:pt>
                <c:pt idx="1240">
                  <c:v>0:25:383</c:v>
                </c:pt>
                <c:pt idx="1241">
                  <c:v>0:25:406</c:v>
                </c:pt>
                <c:pt idx="1242">
                  <c:v>0:25:425</c:v>
                </c:pt>
                <c:pt idx="1243">
                  <c:v>0:25:436</c:v>
                </c:pt>
                <c:pt idx="1244">
                  <c:v>0:25:443</c:v>
                </c:pt>
                <c:pt idx="1245">
                  <c:v>0:25:470</c:v>
                </c:pt>
                <c:pt idx="1246">
                  <c:v>0:25:481</c:v>
                </c:pt>
                <c:pt idx="1247">
                  <c:v>0:25:506</c:v>
                </c:pt>
                <c:pt idx="1248">
                  <c:v>0:25:531</c:v>
                </c:pt>
                <c:pt idx="1249">
                  <c:v>0:25:542</c:v>
                </c:pt>
                <c:pt idx="1250">
                  <c:v>0:25:562</c:v>
                </c:pt>
                <c:pt idx="1251">
                  <c:v>0:25:575</c:v>
                </c:pt>
                <c:pt idx="1252">
                  <c:v>0:25:594</c:v>
                </c:pt>
                <c:pt idx="1253">
                  <c:v>0:25:603</c:v>
                </c:pt>
                <c:pt idx="1254">
                  <c:v>0:25:613</c:v>
                </c:pt>
                <c:pt idx="1255">
                  <c:v>0:25:633</c:v>
                </c:pt>
                <c:pt idx="1256">
                  <c:v>0:25:643</c:v>
                </c:pt>
                <c:pt idx="1257">
                  <c:v>0:25:658</c:v>
                </c:pt>
                <c:pt idx="1258">
                  <c:v>0:25:669</c:v>
                </c:pt>
                <c:pt idx="1259">
                  <c:v>0:25:677</c:v>
                </c:pt>
                <c:pt idx="1260">
                  <c:v>0:25:699</c:v>
                </c:pt>
                <c:pt idx="1261">
                  <c:v>0:25:711</c:v>
                </c:pt>
                <c:pt idx="1262">
                  <c:v>0:25:734</c:v>
                </c:pt>
                <c:pt idx="1263">
                  <c:v>0:25:744</c:v>
                </c:pt>
                <c:pt idx="1264">
                  <c:v>0:25:762</c:v>
                </c:pt>
                <c:pt idx="1265">
                  <c:v>0:25:778</c:v>
                </c:pt>
                <c:pt idx="1266">
                  <c:v>0:25:801</c:v>
                </c:pt>
                <c:pt idx="1267">
                  <c:v>0:25:815</c:v>
                </c:pt>
                <c:pt idx="1268">
                  <c:v>0:25:837</c:v>
                </c:pt>
                <c:pt idx="1269">
                  <c:v>0:25:854</c:v>
                </c:pt>
                <c:pt idx="1270">
                  <c:v>0:25:872</c:v>
                </c:pt>
                <c:pt idx="1271">
                  <c:v>0:25:888</c:v>
                </c:pt>
                <c:pt idx="1272">
                  <c:v>0:25:912</c:v>
                </c:pt>
                <c:pt idx="1273">
                  <c:v>0:25:933</c:v>
                </c:pt>
                <c:pt idx="1274">
                  <c:v>0:25:954</c:v>
                </c:pt>
                <c:pt idx="1275">
                  <c:v>0:25:979</c:v>
                </c:pt>
                <c:pt idx="1276">
                  <c:v>0:26:9</c:v>
                </c:pt>
                <c:pt idx="1277">
                  <c:v>0:26:39</c:v>
                </c:pt>
                <c:pt idx="1278">
                  <c:v>0:26:58</c:v>
                </c:pt>
                <c:pt idx="1279">
                  <c:v>0:26:70</c:v>
                </c:pt>
                <c:pt idx="1280">
                  <c:v>0:26:78</c:v>
                </c:pt>
                <c:pt idx="1281">
                  <c:v>0:26:104</c:v>
                </c:pt>
                <c:pt idx="1282">
                  <c:v>0:26:118</c:v>
                </c:pt>
                <c:pt idx="1283">
                  <c:v>0:26:148</c:v>
                </c:pt>
                <c:pt idx="1284">
                  <c:v>0:26:176</c:v>
                </c:pt>
                <c:pt idx="1285">
                  <c:v>0:26:200</c:v>
                </c:pt>
                <c:pt idx="1286">
                  <c:v>0:26:215</c:v>
                </c:pt>
                <c:pt idx="1287">
                  <c:v>0:26:237</c:v>
                </c:pt>
                <c:pt idx="1288">
                  <c:v>0:26:253</c:v>
                </c:pt>
                <c:pt idx="1289">
                  <c:v>0:26:275</c:v>
                </c:pt>
                <c:pt idx="1290">
                  <c:v>0:26:294</c:v>
                </c:pt>
                <c:pt idx="1291">
                  <c:v>0:26:307</c:v>
                </c:pt>
                <c:pt idx="1292">
                  <c:v>0:26:337</c:v>
                </c:pt>
                <c:pt idx="1293">
                  <c:v>0:26:350</c:v>
                </c:pt>
                <c:pt idx="1294">
                  <c:v>0:26:374</c:v>
                </c:pt>
                <c:pt idx="1295">
                  <c:v>0:26:411</c:v>
                </c:pt>
                <c:pt idx="1296">
                  <c:v>0:26:435</c:v>
                </c:pt>
                <c:pt idx="1297">
                  <c:v>0:26:450</c:v>
                </c:pt>
                <c:pt idx="1298">
                  <c:v>0:26:472</c:v>
                </c:pt>
                <c:pt idx="1299">
                  <c:v>0:26:482</c:v>
                </c:pt>
                <c:pt idx="1300">
                  <c:v>0:26:499</c:v>
                </c:pt>
                <c:pt idx="1301">
                  <c:v>0:26:508</c:v>
                </c:pt>
                <c:pt idx="1302">
                  <c:v>0:26:535</c:v>
                </c:pt>
                <c:pt idx="1303">
                  <c:v>0:26:544</c:v>
                </c:pt>
                <c:pt idx="1304">
                  <c:v>0:26:571</c:v>
                </c:pt>
                <c:pt idx="1305">
                  <c:v>0:26:584</c:v>
                </c:pt>
                <c:pt idx="1306">
                  <c:v>0:26:610</c:v>
                </c:pt>
                <c:pt idx="1307">
                  <c:v>0:26:638</c:v>
                </c:pt>
                <c:pt idx="1308">
                  <c:v>0:26:655</c:v>
                </c:pt>
                <c:pt idx="1309">
                  <c:v>0:26:679</c:v>
                </c:pt>
                <c:pt idx="1310">
                  <c:v>0:26:702</c:v>
                </c:pt>
                <c:pt idx="1311">
                  <c:v>0:26:714</c:v>
                </c:pt>
                <c:pt idx="1312">
                  <c:v>0:26:740</c:v>
                </c:pt>
                <c:pt idx="1313">
                  <c:v>0:26:766</c:v>
                </c:pt>
                <c:pt idx="1314">
                  <c:v>0:26:781</c:v>
                </c:pt>
                <c:pt idx="1315">
                  <c:v>0:26:803</c:v>
                </c:pt>
                <c:pt idx="1316">
                  <c:v>0:26:818</c:v>
                </c:pt>
                <c:pt idx="1317">
                  <c:v>0:26:839</c:v>
                </c:pt>
                <c:pt idx="1318">
                  <c:v>0:26:859</c:v>
                </c:pt>
                <c:pt idx="1319">
                  <c:v>0:26:869</c:v>
                </c:pt>
                <c:pt idx="1320">
                  <c:v>0:26:878</c:v>
                </c:pt>
                <c:pt idx="1321">
                  <c:v>0:26:905</c:v>
                </c:pt>
                <c:pt idx="1322">
                  <c:v>0:26:917</c:v>
                </c:pt>
                <c:pt idx="1323">
                  <c:v>0:26:941</c:v>
                </c:pt>
                <c:pt idx="1324">
                  <c:v>0:26:968</c:v>
                </c:pt>
                <c:pt idx="1325">
                  <c:v>0:26:984</c:v>
                </c:pt>
                <c:pt idx="1326">
                  <c:v>0:27:8</c:v>
                </c:pt>
                <c:pt idx="1327">
                  <c:v>0:27:36</c:v>
                </c:pt>
                <c:pt idx="1328">
                  <c:v>0:27:53</c:v>
                </c:pt>
                <c:pt idx="1329">
                  <c:v>0:27:76</c:v>
                </c:pt>
                <c:pt idx="1330">
                  <c:v>0:27:95</c:v>
                </c:pt>
                <c:pt idx="1331">
                  <c:v>0:27:107</c:v>
                </c:pt>
                <c:pt idx="1332">
                  <c:v>0:27:136</c:v>
                </c:pt>
                <c:pt idx="1333">
                  <c:v>0:27:153</c:v>
                </c:pt>
                <c:pt idx="1334">
                  <c:v>0:27:180</c:v>
                </c:pt>
                <c:pt idx="1335">
                  <c:v>0:27:205</c:v>
                </c:pt>
                <c:pt idx="1336">
                  <c:v>0:27:220</c:v>
                </c:pt>
                <c:pt idx="1337">
                  <c:v>0:27:243</c:v>
                </c:pt>
                <c:pt idx="1338">
                  <c:v>0:27:263</c:v>
                </c:pt>
                <c:pt idx="1339">
                  <c:v>0:27:274</c:v>
                </c:pt>
                <c:pt idx="1340">
                  <c:v>0:27:301</c:v>
                </c:pt>
                <c:pt idx="1341">
                  <c:v>0:27:315</c:v>
                </c:pt>
                <c:pt idx="1342">
                  <c:v>0:27:339</c:v>
                </c:pt>
                <c:pt idx="1343">
                  <c:v>0:27:366</c:v>
                </c:pt>
                <c:pt idx="1344">
                  <c:v>0:27:386</c:v>
                </c:pt>
                <c:pt idx="1345">
                  <c:v>0:27:408</c:v>
                </c:pt>
                <c:pt idx="1346">
                  <c:v>0:27:434</c:v>
                </c:pt>
                <c:pt idx="1347">
                  <c:v>0:27:448</c:v>
                </c:pt>
                <c:pt idx="1348">
                  <c:v>0:27:461</c:v>
                </c:pt>
                <c:pt idx="1349">
                  <c:v>0:27:473</c:v>
                </c:pt>
                <c:pt idx="1350">
                  <c:v>0:27:495</c:v>
                </c:pt>
                <c:pt idx="1351">
                  <c:v>0:27:510</c:v>
                </c:pt>
                <c:pt idx="1352">
                  <c:v>0:27:535</c:v>
                </c:pt>
                <c:pt idx="1353">
                  <c:v>0:27:547</c:v>
                </c:pt>
                <c:pt idx="1354">
                  <c:v>0:27:569</c:v>
                </c:pt>
                <c:pt idx="1355">
                  <c:v>0:27:582</c:v>
                </c:pt>
                <c:pt idx="1356">
                  <c:v>0:27:615</c:v>
                </c:pt>
                <c:pt idx="1357">
                  <c:v>0:27:641</c:v>
                </c:pt>
                <c:pt idx="1358">
                  <c:v>0:27:663</c:v>
                </c:pt>
                <c:pt idx="1359">
                  <c:v>0:27:674</c:v>
                </c:pt>
                <c:pt idx="1360">
                  <c:v>0:27:698</c:v>
                </c:pt>
                <c:pt idx="1361">
                  <c:v>0:27:713</c:v>
                </c:pt>
                <c:pt idx="1362">
                  <c:v>0:27:736</c:v>
                </c:pt>
                <c:pt idx="1363">
                  <c:v>0:27:749</c:v>
                </c:pt>
                <c:pt idx="1364">
                  <c:v>0:27:774</c:v>
                </c:pt>
                <c:pt idx="1365">
                  <c:v>0:27:799</c:v>
                </c:pt>
                <c:pt idx="1366">
                  <c:v>0:27:814</c:v>
                </c:pt>
                <c:pt idx="1367">
                  <c:v>0:27:836</c:v>
                </c:pt>
                <c:pt idx="1368">
                  <c:v>0:27:851</c:v>
                </c:pt>
                <c:pt idx="1369">
                  <c:v>0:27:877</c:v>
                </c:pt>
                <c:pt idx="1370">
                  <c:v>0:27:900</c:v>
                </c:pt>
                <c:pt idx="1371">
                  <c:v>0:27:912</c:v>
                </c:pt>
                <c:pt idx="1372">
                  <c:v>0:27:938</c:v>
                </c:pt>
                <c:pt idx="1373">
                  <c:v>0:27:952</c:v>
                </c:pt>
                <c:pt idx="1374">
                  <c:v>0:27:976</c:v>
                </c:pt>
                <c:pt idx="1375">
                  <c:v>0:28:2</c:v>
                </c:pt>
                <c:pt idx="1376">
                  <c:v>0:28:19</c:v>
                </c:pt>
                <c:pt idx="1377">
                  <c:v>0:28:41</c:v>
                </c:pt>
                <c:pt idx="1378">
                  <c:v>0:28:66</c:v>
                </c:pt>
                <c:pt idx="1379">
                  <c:v>0:28:78</c:v>
                </c:pt>
                <c:pt idx="1380">
                  <c:v>0:28:105</c:v>
                </c:pt>
                <c:pt idx="1381">
                  <c:v>0:28:122</c:v>
                </c:pt>
                <c:pt idx="1382">
                  <c:v>0:28:145</c:v>
                </c:pt>
                <c:pt idx="1383">
                  <c:v>0:28:173</c:v>
                </c:pt>
                <c:pt idx="1384">
                  <c:v>0:28:192</c:v>
                </c:pt>
                <c:pt idx="1385">
                  <c:v>0:28:203</c:v>
                </c:pt>
                <c:pt idx="1386">
                  <c:v>0:28:214</c:v>
                </c:pt>
                <c:pt idx="1387">
                  <c:v>0:28:237</c:v>
                </c:pt>
                <c:pt idx="1388">
                  <c:v>0:28:256</c:v>
                </c:pt>
                <c:pt idx="1389">
                  <c:v>0:28:282</c:v>
                </c:pt>
                <c:pt idx="1390">
                  <c:v>0:28:303</c:v>
                </c:pt>
                <c:pt idx="1391">
                  <c:v>0:28:313</c:v>
                </c:pt>
                <c:pt idx="1392">
                  <c:v>0:28:342</c:v>
                </c:pt>
                <c:pt idx="1393">
                  <c:v>0:28:378</c:v>
                </c:pt>
                <c:pt idx="1394">
                  <c:v>0:28:404</c:v>
                </c:pt>
                <c:pt idx="1395">
                  <c:v>0:28:418</c:v>
                </c:pt>
                <c:pt idx="1396">
                  <c:v>0:28:444</c:v>
                </c:pt>
                <c:pt idx="1397">
                  <c:v>0:28:465</c:v>
                </c:pt>
                <c:pt idx="1398">
                  <c:v>0:28:480</c:v>
                </c:pt>
                <c:pt idx="1399">
                  <c:v>0:28:505</c:v>
                </c:pt>
                <c:pt idx="1400">
                  <c:v>0:28:523</c:v>
                </c:pt>
                <c:pt idx="1401">
                  <c:v>0:28:548</c:v>
                </c:pt>
                <c:pt idx="1402">
                  <c:v>0:28:576</c:v>
                </c:pt>
                <c:pt idx="1403">
                  <c:v>0:28:604</c:v>
                </c:pt>
                <c:pt idx="1404">
                  <c:v>0:28:617</c:v>
                </c:pt>
                <c:pt idx="1405">
                  <c:v>0:28:639</c:v>
                </c:pt>
                <c:pt idx="1406">
                  <c:v>0:28:658</c:v>
                </c:pt>
                <c:pt idx="1407">
                  <c:v>0:28:665</c:v>
                </c:pt>
                <c:pt idx="1408">
                  <c:v>0:28:674</c:v>
                </c:pt>
                <c:pt idx="1409">
                  <c:v>0:28:707</c:v>
                </c:pt>
                <c:pt idx="1410">
                  <c:v>0:28:733</c:v>
                </c:pt>
                <c:pt idx="1411">
                  <c:v>0:28:751</c:v>
                </c:pt>
                <c:pt idx="1412">
                  <c:v>0:28:776</c:v>
                </c:pt>
                <c:pt idx="1413">
                  <c:v>0:28:796</c:v>
                </c:pt>
                <c:pt idx="1414">
                  <c:v>0:28:810</c:v>
                </c:pt>
                <c:pt idx="1415">
                  <c:v>0:28:825</c:v>
                </c:pt>
                <c:pt idx="1416">
                  <c:v>0:28:839</c:v>
                </c:pt>
                <c:pt idx="1417">
                  <c:v>0:28:869</c:v>
                </c:pt>
                <c:pt idx="1418">
                  <c:v>0:28:883</c:v>
                </c:pt>
                <c:pt idx="1419">
                  <c:v>0:28:907</c:v>
                </c:pt>
                <c:pt idx="1420">
                  <c:v>0:28:935</c:v>
                </c:pt>
                <c:pt idx="1421">
                  <c:v>0:28:946</c:v>
                </c:pt>
                <c:pt idx="1422">
                  <c:v>0:28:967</c:v>
                </c:pt>
                <c:pt idx="1423">
                  <c:v>0:28:982</c:v>
                </c:pt>
                <c:pt idx="1424">
                  <c:v>0:29:5</c:v>
                </c:pt>
                <c:pt idx="1425">
                  <c:v>0:29:20</c:v>
                </c:pt>
                <c:pt idx="1426">
                  <c:v>0:29:41</c:v>
                </c:pt>
                <c:pt idx="1427">
                  <c:v>0:29:62</c:v>
                </c:pt>
                <c:pt idx="1428">
                  <c:v>0:29:73</c:v>
                </c:pt>
                <c:pt idx="1429">
                  <c:v>0:29:99</c:v>
                </c:pt>
                <c:pt idx="1430">
                  <c:v>0:29:112</c:v>
                </c:pt>
                <c:pt idx="1431">
                  <c:v>0:29:135</c:v>
                </c:pt>
                <c:pt idx="1432">
                  <c:v>0:29:143</c:v>
                </c:pt>
                <c:pt idx="1433">
                  <c:v>0:29:166</c:v>
                </c:pt>
                <c:pt idx="1434">
                  <c:v>0:29:181</c:v>
                </c:pt>
                <c:pt idx="1435">
                  <c:v>0:29:203</c:v>
                </c:pt>
                <c:pt idx="1436">
                  <c:v>0:29:219</c:v>
                </c:pt>
                <c:pt idx="1437">
                  <c:v>0:29:240</c:v>
                </c:pt>
                <c:pt idx="1438">
                  <c:v>0:29:261</c:v>
                </c:pt>
                <c:pt idx="1439">
                  <c:v>0:29:272</c:v>
                </c:pt>
                <c:pt idx="1440">
                  <c:v>0:29:279</c:v>
                </c:pt>
                <c:pt idx="1441">
                  <c:v>0:29:305</c:v>
                </c:pt>
                <c:pt idx="1442">
                  <c:v>0:29:321</c:v>
                </c:pt>
                <c:pt idx="1443">
                  <c:v>0:29:347</c:v>
                </c:pt>
                <c:pt idx="1444">
                  <c:v>0:29:375</c:v>
                </c:pt>
                <c:pt idx="1445">
                  <c:v>0:29:402</c:v>
                </c:pt>
                <c:pt idx="1446">
                  <c:v>0:29:416</c:v>
                </c:pt>
                <c:pt idx="1447">
                  <c:v>0:29:437</c:v>
                </c:pt>
                <c:pt idx="1448">
                  <c:v>0:29:446</c:v>
                </c:pt>
                <c:pt idx="1449">
                  <c:v>0:29:462</c:v>
                </c:pt>
                <c:pt idx="1450">
                  <c:v>0:29:469</c:v>
                </c:pt>
                <c:pt idx="1451">
                  <c:v>0:29:476</c:v>
                </c:pt>
                <c:pt idx="1452">
                  <c:v>0:29:502</c:v>
                </c:pt>
                <c:pt idx="1453">
                  <c:v>0:29:515</c:v>
                </c:pt>
                <c:pt idx="1454">
                  <c:v>0:29:544</c:v>
                </c:pt>
                <c:pt idx="1455">
                  <c:v>0:29:576</c:v>
                </c:pt>
                <c:pt idx="1456">
                  <c:v>0:29:601</c:v>
                </c:pt>
                <c:pt idx="1457">
                  <c:v>0:29:615</c:v>
                </c:pt>
                <c:pt idx="1458">
                  <c:v>0:29:637</c:v>
                </c:pt>
                <c:pt idx="1459">
                  <c:v>0:29:651</c:v>
                </c:pt>
                <c:pt idx="1460">
                  <c:v>0:29:665</c:v>
                </c:pt>
                <c:pt idx="1461">
                  <c:v>0:29:673</c:v>
                </c:pt>
                <c:pt idx="1462">
                  <c:v>0:29:696</c:v>
                </c:pt>
                <c:pt idx="1463">
                  <c:v>0:29:706</c:v>
                </c:pt>
                <c:pt idx="1464">
                  <c:v>0:29:730</c:v>
                </c:pt>
                <c:pt idx="1465">
                  <c:v>0:29:743</c:v>
                </c:pt>
                <c:pt idx="1466">
                  <c:v>0:29:768</c:v>
                </c:pt>
                <c:pt idx="1467">
                  <c:v>0:29:783</c:v>
                </c:pt>
                <c:pt idx="1468">
                  <c:v>0:29:807</c:v>
                </c:pt>
                <c:pt idx="1469">
                  <c:v>0:29:824</c:v>
                </c:pt>
                <c:pt idx="1470">
                  <c:v>0:29:836</c:v>
                </c:pt>
                <c:pt idx="1471">
                  <c:v>0:29:845</c:v>
                </c:pt>
                <c:pt idx="1472">
                  <c:v>0:29:873</c:v>
                </c:pt>
                <c:pt idx="1473">
                  <c:v>0:29:898</c:v>
                </c:pt>
                <c:pt idx="1474">
                  <c:v>0:29:914</c:v>
                </c:pt>
                <c:pt idx="1475">
                  <c:v>0:29:941</c:v>
                </c:pt>
                <c:pt idx="1476">
                  <c:v>0:29:967</c:v>
                </c:pt>
                <c:pt idx="1477">
                  <c:v>0:29:980</c:v>
                </c:pt>
                <c:pt idx="1478">
                  <c:v>0:30:8</c:v>
                </c:pt>
                <c:pt idx="1479">
                  <c:v>0:30:30</c:v>
                </c:pt>
                <c:pt idx="1480">
                  <c:v>0:30:42</c:v>
                </c:pt>
                <c:pt idx="1481">
                  <c:v>0:30:74</c:v>
                </c:pt>
                <c:pt idx="1482">
                  <c:v>0:30:105</c:v>
                </c:pt>
                <c:pt idx="1483">
                  <c:v>0:30:120</c:v>
                </c:pt>
                <c:pt idx="1484">
                  <c:v>0:30:150</c:v>
                </c:pt>
                <c:pt idx="1485">
                  <c:v>0:30:183</c:v>
                </c:pt>
                <c:pt idx="1486">
                  <c:v>0:30:210</c:v>
                </c:pt>
                <c:pt idx="1487">
                  <c:v>0:30:233</c:v>
                </c:pt>
                <c:pt idx="1488">
                  <c:v>0:30:246</c:v>
                </c:pt>
                <c:pt idx="1489">
                  <c:v>0:30:279</c:v>
                </c:pt>
                <c:pt idx="1490">
                  <c:v>0:30:313</c:v>
                </c:pt>
                <c:pt idx="1491">
                  <c:v>0:30:345</c:v>
                </c:pt>
                <c:pt idx="1492">
                  <c:v>0:30:378</c:v>
                </c:pt>
                <c:pt idx="1493">
                  <c:v>0:30:402</c:v>
                </c:pt>
                <c:pt idx="1494">
                  <c:v>0:30:415</c:v>
                </c:pt>
                <c:pt idx="1495">
                  <c:v>0:30:433</c:v>
                </c:pt>
                <c:pt idx="1496">
                  <c:v>0:30:443</c:v>
                </c:pt>
                <c:pt idx="1497">
                  <c:v>0:30:472</c:v>
                </c:pt>
                <c:pt idx="1498">
                  <c:v>0:30:486</c:v>
                </c:pt>
                <c:pt idx="1499">
                  <c:v>0:30:508</c:v>
                </c:pt>
                <c:pt idx="1500">
                  <c:v>0:30:535</c:v>
                </c:pt>
                <c:pt idx="1501">
                  <c:v>0:30:552</c:v>
                </c:pt>
                <c:pt idx="1502">
                  <c:v>0:30:574</c:v>
                </c:pt>
                <c:pt idx="1503">
                  <c:v>0:30:598</c:v>
                </c:pt>
                <c:pt idx="1504">
                  <c:v>0:30:608</c:v>
                </c:pt>
                <c:pt idx="1505">
                  <c:v>0:30:636</c:v>
                </c:pt>
                <c:pt idx="1506">
                  <c:v>0:30:651</c:v>
                </c:pt>
                <c:pt idx="1507">
                  <c:v>0:30:677</c:v>
                </c:pt>
                <c:pt idx="1508">
                  <c:v>0:30:704</c:v>
                </c:pt>
                <c:pt idx="1509">
                  <c:v>0:30:716</c:v>
                </c:pt>
                <c:pt idx="1510">
                  <c:v>0:30:741</c:v>
                </c:pt>
                <c:pt idx="1511">
                  <c:v>0:30:767</c:v>
                </c:pt>
                <c:pt idx="1512">
                  <c:v>0:30:780</c:v>
                </c:pt>
                <c:pt idx="1513">
                  <c:v>0:30:805</c:v>
                </c:pt>
                <c:pt idx="1514">
                  <c:v>0:30:820</c:v>
                </c:pt>
                <c:pt idx="1515">
                  <c:v>0:30:842</c:v>
                </c:pt>
                <c:pt idx="1516">
                  <c:v>0:30:861</c:v>
                </c:pt>
                <c:pt idx="1517">
                  <c:v>0:30:872</c:v>
                </c:pt>
                <c:pt idx="1518">
                  <c:v>0:30:880</c:v>
                </c:pt>
                <c:pt idx="1519">
                  <c:v>0:30:910</c:v>
                </c:pt>
                <c:pt idx="1520">
                  <c:v>0:30:938</c:v>
                </c:pt>
                <c:pt idx="1521">
                  <c:v>0:30:953</c:v>
                </c:pt>
                <c:pt idx="1522">
                  <c:v>0:30:975</c:v>
                </c:pt>
                <c:pt idx="1523">
                  <c:v>0:30:995</c:v>
                </c:pt>
                <c:pt idx="1524">
                  <c:v>0:31:5</c:v>
                </c:pt>
                <c:pt idx="1525">
                  <c:v>0:31:13</c:v>
                </c:pt>
                <c:pt idx="1526">
                  <c:v>0:31:43</c:v>
                </c:pt>
                <c:pt idx="1527">
                  <c:v>0:31:73</c:v>
                </c:pt>
                <c:pt idx="1528">
                  <c:v>0:31:97</c:v>
                </c:pt>
                <c:pt idx="1529">
                  <c:v>0:31:111</c:v>
                </c:pt>
                <c:pt idx="1530">
                  <c:v>0:31:134</c:v>
                </c:pt>
                <c:pt idx="1531">
                  <c:v>0:31:152</c:v>
                </c:pt>
                <c:pt idx="1532">
                  <c:v>0:31:178</c:v>
                </c:pt>
                <c:pt idx="1533">
                  <c:v>0:31:208</c:v>
                </c:pt>
                <c:pt idx="1534">
                  <c:v>0:31:229</c:v>
                </c:pt>
              </c:strCache>
            </c:strRef>
          </c:cat>
          <c:val>
            <c:numRef>
              <c:f>CameraData!$L$3:$L$1537</c:f>
              <c:numCache>
                <c:formatCode>General</c:formatCode>
                <c:ptCount val="1535"/>
                <c:pt idx="0">
                  <c:v>129.4405094741596</c:v>
                </c:pt>
                <c:pt idx="1">
                  <c:v>130.26107943061888</c:v>
                </c:pt>
                <c:pt idx="2">
                  <c:v>129.52707960198902</c:v>
                </c:pt>
                <c:pt idx="3">
                  <c:v>128.97064988729025</c:v>
                </c:pt>
                <c:pt idx="4">
                  <c:v>128.97064988729025</c:v>
                </c:pt>
                <c:pt idx="5">
                  <c:v>128.97064988729025</c:v>
                </c:pt>
                <c:pt idx="6">
                  <c:v>128.87245843569528</c:v>
                </c:pt>
                <c:pt idx="7">
                  <c:v>128.87245843569528</c:v>
                </c:pt>
                <c:pt idx="8">
                  <c:v>129.38941255392575</c:v>
                </c:pt>
                <c:pt idx="9">
                  <c:v>129.38941255392575</c:v>
                </c:pt>
                <c:pt idx="10">
                  <c:v>129.12106167523561</c:v>
                </c:pt>
                <c:pt idx="11">
                  <c:v>129.12106167523561</c:v>
                </c:pt>
                <c:pt idx="12">
                  <c:v>129.37887705236122</c:v>
                </c:pt>
                <c:pt idx="13">
                  <c:v>129.37887705236122</c:v>
                </c:pt>
                <c:pt idx="14">
                  <c:v>129.37887705236122</c:v>
                </c:pt>
                <c:pt idx="15">
                  <c:v>129.37887705236122</c:v>
                </c:pt>
                <c:pt idx="16">
                  <c:v>129.52383500151623</c:v>
                </c:pt>
                <c:pt idx="17">
                  <c:v>129.54483236200511</c:v>
                </c:pt>
                <c:pt idx="18">
                  <c:v>129.54483236200511</c:v>
                </c:pt>
                <c:pt idx="19">
                  <c:v>129.26953641678304</c:v>
                </c:pt>
                <c:pt idx="20">
                  <c:v>129.63015696380222</c:v>
                </c:pt>
                <c:pt idx="21">
                  <c:v>129.63015696380222</c:v>
                </c:pt>
                <c:pt idx="22">
                  <c:v>129.66927283115302</c:v>
                </c:pt>
                <c:pt idx="23">
                  <c:v>129.66927283115302</c:v>
                </c:pt>
                <c:pt idx="24">
                  <c:v>129.66927283115302</c:v>
                </c:pt>
                <c:pt idx="25">
                  <c:v>129.66927283115302</c:v>
                </c:pt>
                <c:pt idx="26">
                  <c:v>129.96589966560458</c:v>
                </c:pt>
                <c:pt idx="27">
                  <c:v>129.96589966560458</c:v>
                </c:pt>
                <c:pt idx="28">
                  <c:v>130.01464334089451</c:v>
                </c:pt>
                <c:pt idx="29">
                  <c:v>130.01464334089451</c:v>
                </c:pt>
                <c:pt idx="30">
                  <c:v>129.5498101249477</c:v>
                </c:pt>
                <c:pt idx="31">
                  <c:v>129.5498101249477</c:v>
                </c:pt>
                <c:pt idx="32">
                  <c:v>129.24092406734022</c:v>
                </c:pt>
                <c:pt idx="33">
                  <c:v>129.24092406734022</c:v>
                </c:pt>
                <c:pt idx="34">
                  <c:v>129.34644804929897</c:v>
                </c:pt>
                <c:pt idx="35">
                  <c:v>129.34644804929897</c:v>
                </c:pt>
                <c:pt idx="36">
                  <c:v>129.34644804929897</c:v>
                </c:pt>
                <c:pt idx="37">
                  <c:v>129.34644804929897</c:v>
                </c:pt>
                <c:pt idx="38">
                  <c:v>129.34644804929897</c:v>
                </c:pt>
                <c:pt idx="39">
                  <c:v>129.34644804929897</c:v>
                </c:pt>
                <c:pt idx="40">
                  <c:v>129.18880111193849</c:v>
                </c:pt>
                <c:pt idx="41">
                  <c:v>129.18880111193849</c:v>
                </c:pt>
                <c:pt idx="42">
                  <c:v>129.29938326813473</c:v>
                </c:pt>
                <c:pt idx="43">
                  <c:v>129.38036493324634</c:v>
                </c:pt>
                <c:pt idx="44">
                  <c:v>129.38036493324634</c:v>
                </c:pt>
                <c:pt idx="45">
                  <c:v>129.40119436114179</c:v>
                </c:pt>
                <c:pt idx="46">
                  <c:v>129.40119436114179</c:v>
                </c:pt>
                <c:pt idx="47">
                  <c:v>129.34234353261888</c:v>
                </c:pt>
                <c:pt idx="48">
                  <c:v>129.34234353261888</c:v>
                </c:pt>
                <c:pt idx="49">
                  <c:v>129.34234353261888</c:v>
                </c:pt>
                <c:pt idx="50">
                  <c:v>129.34234353261888</c:v>
                </c:pt>
                <c:pt idx="51">
                  <c:v>129.41218150104729</c:v>
                </c:pt>
                <c:pt idx="52">
                  <c:v>129.41218150104729</c:v>
                </c:pt>
                <c:pt idx="53">
                  <c:v>129.33842293707619</c:v>
                </c:pt>
                <c:pt idx="54">
                  <c:v>129.52029945336753</c:v>
                </c:pt>
                <c:pt idx="55">
                  <c:v>129.18998743846211</c:v>
                </c:pt>
                <c:pt idx="56">
                  <c:v>129.18998743846211</c:v>
                </c:pt>
                <c:pt idx="57">
                  <c:v>129.33980932485559</c:v>
                </c:pt>
                <c:pt idx="58">
                  <c:v>129.33980932485559</c:v>
                </c:pt>
                <c:pt idx="59">
                  <c:v>129.67827187570785</c:v>
                </c:pt>
                <c:pt idx="60">
                  <c:v>129.67827187570785</c:v>
                </c:pt>
                <c:pt idx="61">
                  <c:v>129.67827187570785</c:v>
                </c:pt>
                <c:pt idx="62">
                  <c:v>129.67827187570785</c:v>
                </c:pt>
                <c:pt idx="63">
                  <c:v>129.4234318910606</c:v>
                </c:pt>
                <c:pt idx="64">
                  <c:v>129.4234318910606</c:v>
                </c:pt>
                <c:pt idx="65">
                  <c:v>129.11089122881927</c:v>
                </c:pt>
                <c:pt idx="66">
                  <c:v>129.58234686260317</c:v>
                </c:pt>
                <c:pt idx="67">
                  <c:v>129.4307966227899</c:v>
                </c:pt>
                <c:pt idx="68">
                  <c:v>129.4307966227899</c:v>
                </c:pt>
                <c:pt idx="69">
                  <c:v>129.44549223024339</c:v>
                </c:pt>
                <c:pt idx="70">
                  <c:v>129.44549223024339</c:v>
                </c:pt>
                <c:pt idx="71">
                  <c:v>129.44549223024339</c:v>
                </c:pt>
                <c:pt idx="72">
                  <c:v>129.44549223024339</c:v>
                </c:pt>
                <c:pt idx="73">
                  <c:v>129.02597646264877</c:v>
                </c:pt>
                <c:pt idx="74">
                  <c:v>129.02597646264877</c:v>
                </c:pt>
                <c:pt idx="75">
                  <c:v>129.21050788527222</c:v>
                </c:pt>
                <c:pt idx="76">
                  <c:v>129.21050788527222</c:v>
                </c:pt>
                <c:pt idx="77">
                  <c:v>129.23599095994894</c:v>
                </c:pt>
                <c:pt idx="78">
                  <c:v>129.64229305450439</c:v>
                </c:pt>
                <c:pt idx="79">
                  <c:v>129.64229305450439</c:v>
                </c:pt>
                <c:pt idx="80">
                  <c:v>129.1134966152261</c:v>
                </c:pt>
                <c:pt idx="81">
                  <c:v>129.1134966152261</c:v>
                </c:pt>
                <c:pt idx="82">
                  <c:v>129.1134966152261</c:v>
                </c:pt>
                <c:pt idx="83">
                  <c:v>129.1134966152261</c:v>
                </c:pt>
                <c:pt idx="84">
                  <c:v>129.78539072380218</c:v>
                </c:pt>
                <c:pt idx="85">
                  <c:v>129.78539072380218</c:v>
                </c:pt>
                <c:pt idx="86">
                  <c:v>129.47674678898909</c:v>
                </c:pt>
                <c:pt idx="87">
                  <c:v>128.84481925762478</c:v>
                </c:pt>
                <c:pt idx="88">
                  <c:v>128.84481925762478</c:v>
                </c:pt>
                <c:pt idx="89">
                  <c:v>129.21737034044611</c:v>
                </c:pt>
                <c:pt idx="90">
                  <c:v>129.21737034044611</c:v>
                </c:pt>
                <c:pt idx="91">
                  <c:v>129.03745952451172</c:v>
                </c:pt>
                <c:pt idx="92">
                  <c:v>129.03745952451172</c:v>
                </c:pt>
                <c:pt idx="93">
                  <c:v>129.03745952451172</c:v>
                </c:pt>
                <c:pt idx="94">
                  <c:v>129.58441972667856</c:v>
                </c:pt>
                <c:pt idx="95">
                  <c:v>129.58441972667856</c:v>
                </c:pt>
                <c:pt idx="96">
                  <c:v>129.23218698408689</c:v>
                </c:pt>
                <c:pt idx="97">
                  <c:v>129.50681113767723</c:v>
                </c:pt>
                <c:pt idx="98">
                  <c:v>129.50681113767723</c:v>
                </c:pt>
                <c:pt idx="99">
                  <c:v>129.39407547059486</c:v>
                </c:pt>
                <c:pt idx="100">
                  <c:v>129.8026433065213</c:v>
                </c:pt>
                <c:pt idx="101">
                  <c:v>129.8026433065213</c:v>
                </c:pt>
                <c:pt idx="102">
                  <c:v>129.8026433065213</c:v>
                </c:pt>
                <c:pt idx="103">
                  <c:v>129.24629368407435</c:v>
                </c:pt>
                <c:pt idx="104">
                  <c:v>129.24629368407435</c:v>
                </c:pt>
                <c:pt idx="105">
                  <c:v>127.76208505977038</c:v>
                </c:pt>
                <c:pt idx="106">
                  <c:v>126.49501354962574</c:v>
                </c:pt>
                <c:pt idx="107">
                  <c:v>126.49501354962574</c:v>
                </c:pt>
                <c:pt idx="108">
                  <c:v>128.28688037667766</c:v>
                </c:pt>
                <c:pt idx="109">
                  <c:v>128.28688037667766</c:v>
                </c:pt>
                <c:pt idx="110">
                  <c:v>128.58719173203062</c:v>
                </c:pt>
                <c:pt idx="111">
                  <c:v>128.58719173203062</c:v>
                </c:pt>
                <c:pt idx="112">
                  <c:v>128.58719173203062</c:v>
                </c:pt>
                <c:pt idx="113">
                  <c:v>127.62867431788203</c:v>
                </c:pt>
                <c:pt idx="114">
                  <c:v>127.62867431788203</c:v>
                </c:pt>
                <c:pt idx="115">
                  <c:v>127.49838482502436</c:v>
                </c:pt>
                <c:pt idx="116">
                  <c:v>126.94257793069274</c:v>
                </c:pt>
                <c:pt idx="117">
                  <c:v>126.94257793069274</c:v>
                </c:pt>
                <c:pt idx="118">
                  <c:v>125.20217465503544</c:v>
                </c:pt>
                <c:pt idx="119">
                  <c:v>125.20217465503544</c:v>
                </c:pt>
                <c:pt idx="120">
                  <c:v>125.20217465503544</c:v>
                </c:pt>
                <c:pt idx="121">
                  <c:v>125.37696461156651</c:v>
                </c:pt>
                <c:pt idx="122">
                  <c:v>125.37696461156651</c:v>
                </c:pt>
                <c:pt idx="123">
                  <c:v>128.0396071523964</c:v>
                </c:pt>
                <c:pt idx="124">
                  <c:v>128.30279761821251</c:v>
                </c:pt>
                <c:pt idx="125">
                  <c:v>128.30279761821251</c:v>
                </c:pt>
                <c:pt idx="126">
                  <c:v>128.37477871836819</c:v>
                </c:pt>
                <c:pt idx="127">
                  <c:v>129.04742002585715</c:v>
                </c:pt>
                <c:pt idx="128">
                  <c:v>129.04742002585715</c:v>
                </c:pt>
                <c:pt idx="129">
                  <c:v>130.08227555858639</c:v>
                </c:pt>
                <c:pt idx="130">
                  <c:v>130.08227555858639</c:v>
                </c:pt>
                <c:pt idx="131">
                  <c:v>130.08227555858639</c:v>
                </c:pt>
                <c:pt idx="132">
                  <c:v>129.84097509245686</c:v>
                </c:pt>
                <c:pt idx="133">
                  <c:v>130.21501114986705</c:v>
                </c:pt>
                <c:pt idx="134">
                  <c:v>130.40056508397501</c:v>
                </c:pt>
                <c:pt idx="135">
                  <c:v>130.40056508397501</c:v>
                </c:pt>
                <c:pt idx="136">
                  <c:v>130.779065253006</c:v>
                </c:pt>
                <c:pt idx="137">
                  <c:v>131.60481817220827</c:v>
                </c:pt>
                <c:pt idx="138">
                  <c:v>131.60481817220827</c:v>
                </c:pt>
                <c:pt idx="139">
                  <c:v>131.60481817220827</c:v>
                </c:pt>
                <c:pt idx="140">
                  <c:v>131.91488662997818</c:v>
                </c:pt>
                <c:pt idx="141">
                  <c:v>131.63816254798607</c:v>
                </c:pt>
                <c:pt idx="142">
                  <c:v>131.64005810003275</c:v>
                </c:pt>
                <c:pt idx="143">
                  <c:v>131.64005810003275</c:v>
                </c:pt>
                <c:pt idx="144">
                  <c:v>132.03301386130667</c:v>
                </c:pt>
                <c:pt idx="145">
                  <c:v>132.03301386130667</c:v>
                </c:pt>
                <c:pt idx="146">
                  <c:v>132.03301386130667</c:v>
                </c:pt>
                <c:pt idx="147">
                  <c:v>132.03301386130667</c:v>
                </c:pt>
                <c:pt idx="148">
                  <c:v>131.21665298905472</c:v>
                </c:pt>
                <c:pt idx="149">
                  <c:v>131.21665298905472</c:v>
                </c:pt>
                <c:pt idx="150">
                  <c:v>131.58826696989365</c:v>
                </c:pt>
                <c:pt idx="151">
                  <c:v>131.58826696989365</c:v>
                </c:pt>
                <c:pt idx="152">
                  <c:v>131.67072906379002</c:v>
                </c:pt>
                <c:pt idx="153">
                  <c:v>131.71591418442952</c:v>
                </c:pt>
                <c:pt idx="154">
                  <c:v>131.71591418442952</c:v>
                </c:pt>
                <c:pt idx="155">
                  <c:v>132.76216902981059</c:v>
                </c:pt>
                <c:pt idx="156">
                  <c:v>132.76216902981059</c:v>
                </c:pt>
                <c:pt idx="157">
                  <c:v>132.76216902981059</c:v>
                </c:pt>
                <c:pt idx="158">
                  <c:v>132.76216902981059</c:v>
                </c:pt>
                <c:pt idx="159">
                  <c:v>132.76216902981059</c:v>
                </c:pt>
                <c:pt idx="160">
                  <c:v>131.07345496461133</c:v>
                </c:pt>
                <c:pt idx="161">
                  <c:v>131.07345496461133</c:v>
                </c:pt>
                <c:pt idx="162">
                  <c:v>130.57643401556041</c:v>
                </c:pt>
                <c:pt idx="163">
                  <c:v>131.00573237175539</c:v>
                </c:pt>
                <c:pt idx="164">
                  <c:v>131.00573237175539</c:v>
                </c:pt>
                <c:pt idx="165">
                  <c:v>131.36161578916423</c:v>
                </c:pt>
                <c:pt idx="166">
                  <c:v>130.89626429424945</c:v>
                </c:pt>
                <c:pt idx="167">
                  <c:v>129.29744077815306</c:v>
                </c:pt>
                <c:pt idx="168">
                  <c:v>131.41132753218042</c:v>
                </c:pt>
                <c:pt idx="169">
                  <c:v>129.30336162640938</c:v>
                </c:pt>
                <c:pt idx="170">
                  <c:v>129.73476282434865</c:v>
                </c:pt>
                <c:pt idx="171">
                  <c:v>130.73385952307842</c:v>
                </c:pt>
                <c:pt idx="172">
                  <c:v>129.38483899522387</c:v>
                </c:pt>
                <c:pt idx="173">
                  <c:v>130.73176320733992</c:v>
                </c:pt>
                <c:pt idx="174">
                  <c:v>130.73176320733992</c:v>
                </c:pt>
                <c:pt idx="175">
                  <c:v>131.13421972852854</c:v>
                </c:pt>
                <c:pt idx="176">
                  <c:v>130.1784810338867</c:v>
                </c:pt>
                <c:pt idx="177">
                  <c:v>130.33458812264686</c:v>
                </c:pt>
                <c:pt idx="178">
                  <c:v>128.56214998703933</c:v>
                </c:pt>
                <c:pt idx="179">
                  <c:v>130.51529801758872</c:v>
                </c:pt>
                <c:pt idx="180">
                  <c:v>130.641901187521</c:v>
                </c:pt>
                <c:pt idx="181">
                  <c:v>129.85236426007037</c:v>
                </c:pt>
                <c:pt idx="182">
                  <c:v>127.99212403023087</c:v>
                </c:pt>
                <c:pt idx="183">
                  <c:v>129.46371793166608</c:v>
                </c:pt>
                <c:pt idx="184">
                  <c:v>130.35253599650449</c:v>
                </c:pt>
                <c:pt idx="185">
                  <c:v>129.67775399323509</c:v>
                </c:pt>
                <c:pt idx="186">
                  <c:v>129.40813847219965</c:v>
                </c:pt>
                <c:pt idx="187">
                  <c:v>128.2558856373461</c:v>
                </c:pt>
                <c:pt idx="188">
                  <c:v>127.88379338872458</c:v>
                </c:pt>
                <c:pt idx="189">
                  <c:v>129.44102169362694</c:v>
                </c:pt>
                <c:pt idx="190">
                  <c:v>130.01162387794409</c:v>
                </c:pt>
                <c:pt idx="191">
                  <c:v>130.03783987820623</c:v>
                </c:pt>
                <c:pt idx="192">
                  <c:v>130.34794496538871</c:v>
                </c:pt>
                <c:pt idx="193">
                  <c:v>130.16132522427696</c:v>
                </c:pt>
                <c:pt idx="194">
                  <c:v>129.81814398723316</c:v>
                </c:pt>
                <c:pt idx="195">
                  <c:v>129.81814398723316</c:v>
                </c:pt>
                <c:pt idx="196">
                  <c:v>129.89350400208627</c:v>
                </c:pt>
                <c:pt idx="197">
                  <c:v>129.89350400208627</c:v>
                </c:pt>
                <c:pt idx="198">
                  <c:v>128.5764304997615</c:v>
                </c:pt>
                <c:pt idx="199">
                  <c:v>129.42304653352895</c:v>
                </c:pt>
                <c:pt idx="200">
                  <c:v>129.42304653352895</c:v>
                </c:pt>
                <c:pt idx="201">
                  <c:v>129.57536858566138</c:v>
                </c:pt>
                <c:pt idx="202">
                  <c:v>130.01549988678272</c:v>
                </c:pt>
                <c:pt idx="203">
                  <c:v>130.01549988678272</c:v>
                </c:pt>
                <c:pt idx="204">
                  <c:v>129.90003082547747</c:v>
                </c:pt>
                <c:pt idx="205">
                  <c:v>129.90003082547747</c:v>
                </c:pt>
                <c:pt idx="206">
                  <c:v>129.59124037071334</c:v>
                </c:pt>
                <c:pt idx="207">
                  <c:v>129.59124037071334</c:v>
                </c:pt>
                <c:pt idx="208">
                  <c:v>129.56374965637571</c:v>
                </c:pt>
                <c:pt idx="209">
                  <c:v>129.56374965637571</c:v>
                </c:pt>
                <c:pt idx="210">
                  <c:v>129.69026146546238</c:v>
                </c:pt>
                <c:pt idx="211">
                  <c:v>129.69026146546238</c:v>
                </c:pt>
                <c:pt idx="212">
                  <c:v>129.7610530724069</c:v>
                </c:pt>
                <c:pt idx="213">
                  <c:v>129.7610530724069</c:v>
                </c:pt>
                <c:pt idx="214">
                  <c:v>129.73512158332454</c:v>
                </c:pt>
                <c:pt idx="215">
                  <c:v>129.73512158332454</c:v>
                </c:pt>
                <c:pt idx="216">
                  <c:v>129.13302251871903</c:v>
                </c:pt>
                <c:pt idx="217">
                  <c:v>129.13302251871903</c:v>
                </c:pt>
                <c:pt idx="218">
                  <c:v>129.69611559919596</c:v>
                </c:pt>
                <c:pt idx="219">
                  <c:v>129.69611559919596</c:v>
                </c:pt>
                <c:pt idx="220">
                  <c:v>129.69611559919596</c:v>
                </c:pt>
                <c:pt idx="221">
                  <c:v>129.69611559919596</c:v>
                </c:pt>
                <c:pt idx="222">
                  <c:v>129.69611559919596</c:v>
                </c:pt>
                <c:pt idx="223">
                  <c:v>130.21226823441023</c:v>
                </c:pt>
                <c:pt idx="224">
                  <c:v>128.93211424652898</c:v>
                </c:pt>
                <c:pt idx="225">
                  <c:v>128.93211424652898</c:v>
                </c:pt>
                <c:pt idx="226">
                  <c:v>128.86818348975825</c:v>
                </c:pt>
                <c:pt idx="227">
                  <c:v>130.2990904208084</c:v>
                </c:pt>
                <c:pt idx="228">
                  <c:v>130.2990904208084</c:v>
                </c:pt>
                <c:pt idx="229">
                  <c:v>130.2990904208084</c:v>
                </c:pt>
                <c:pt idx="230">
                  <c:v>130.15797272733624</c:v>
                </c:pt>
                <c:pt idx="231">
                  <c:v>130.15797272733624</c:v>
                </c:pt>
                <c:pt idx="232">
                  <c:v>128.92326036080536</c:v>
                </c:pt>
                <c:pt idx="233">
                  <c:v>128.92326036080536</c:v>
                </c:pt>
                <c:pt idx="234">
                  <c:v>128.76124613442508</c:v>
                </c:pt>
                <c:pt idx="235">
                  <c:v>128.96852181094422</c:v>
                </c:pt>
                <c:pt idx="236">
                  <c:v>128.96852181094422</c:v>
                </c:pt>
                <c:pt idx="237">
                  <c:v>128.57331564834905</c:v>
                </c:pt>
                <c:pt idx="238">
                  <c:v>128.57331564834905</c:v>
                </c:pt>
                <c:pt idx="239">
                  <c:v>128.57331564834905</c:v>
                </c:pt>
                <c:pt idx="240">
                  <c:v>128.57331564834905</c:v>
                </c:pt>
                <c:pt idx="241">
                  <c:v>129.85541024397097</c:v>
                </c:pt>
                <c:pt idx="242">
                  <c:v>129.85541024397097</c:v>
                </c:pt>
                <c:pt idx="243">
                  <c:v>130.17162670059861</c:v>
                </c:pt>
                <c:pt idx="244">
                  <c:v>130.22026661103871</c:v>
                </c:pt>
                <c:pt idx="245">
                  <c:v>130.22026661103871</c:v>
                </c:pt>
                <c:pt idx="246">
                  <c:v>129.84897973611498</c:v>
                </c:pt>
                <c:pt idx="247">
                  <c:v>129.81196481291698</c:v>
                </c:pt>
                <c:pt idx="248">
                  <c:v>129.81196481291698</c:v>
                </c:pt>
                <c:pt idx="249">
                  <c:v>129.66655001464335</c:v>
                </c:pt>
                <c:pt idx="250">
                  <c:v>129.66655001464335</c:v>
                </c:pt>
                <c:pt idx="251">
                  <c:v>129.66655001464335</c:v>
                </c:pt>
                <c:pt idx="252">
                  <c:v>129.66655001464335</c:v>
                </c:pt>
                <c:pt idx="253">
                  <c:v>129.66655001464335</c:v>
                </c:pt>
                <c:pt idx="254">
                  <c:v>129.45572509750195</c:v>
                </c:pt>
                <c:pt idx="255">
                  <c:v>129.45572509750195</c:v>
                </c:pt>
                <c:pt idx="256">
                  <c:v>128.82391758384776</c:v>
                </c:pt>
                <c:pt idx="257">
                  <c:v>130.13106988640337</c:v>
                </c:pt>
                <c:pt idx="258">
                  <c:v>130.13106988640337</c:v>
                </c:pt>
                <c:pt idx="259">
                  <c:v>129.13643985719136</c:v>
                </c:pt>
                <c:pt idx="260">
                  <c:v>129.13643985719136</c:v>
                </c:pt>
                <c:pt idx="261">
                  <c:v>129.13643985719136</c:v>
                </c:pt>
                <c:pt idx="262">
                  <c:v>129.13643985719136</c:v>
                </c:pt>
                <c:pt idx="263">
                  <c:v>129.64667726714018</c:v>
                </c:pt>
                <c:pt idx="264">
                  <c:v>129.89875905754451</c:v>
                </c:pt>
                <c:pt idx="265">
                  <c:v>130.21150725565695</c:v>
                </c:pt>
                <c:pt idx="266">
                  <c:v>130.21150725565695</c:v>
                </c:pt>
                <c:pt idx="267">
                  <c:v>129.29619058398433</c:v>
                </c:pt>
                <c:pt idx="268">
                  <c:v>129.29619058398433</c:v>
                </c:pt>
                <c:pt idx="269">
                  <c:v>129.49154473041858</c:v>
                </c:pt>
                <c:pt idx="270">
                  <c:v>129.49154473041858</c:v>
                </c:pt>
                <c:pt idx="271">
                  <c:v>129.49154473041858</c:v>
                </c:pt>
                <c:pt idx="272">
                  <c:v>129.49154473041858</c:v>
                </c:pt>
                <c:pt idx="273">
                  <c:v>129.18218759186578</c:v>
                </c:pt>
                <c:pt idx="274">
                  <c:v>129.18218759186578</c:v>
                </c:pt>
                <c:pt idx="275">
                  <c:v>129.37873389274606</c:v>
                </c:pt>
                <c:pt idx="276">
                  <c:v>129.57968944282896</c:v>
                </c:pt>
                <c:pt idx="277">
                  <c:v>129.57968944282896</c:v>
                </c:pt>
                <c:pt idx="278">
                  <c:v>130.63740887238234</c:v>
                </c:pt>
                <c:pt idx="279">
                  <c:v>130.63740887238234</c:v>
                </c:pt>
                <c:pt idx="280">
                  <c:v>130.61035127266905</c:v>
                </c:pt>
                <c:pt idx="281">
                  <c:v>130.61035127266905</c:v>
                </c:pt>
                <c:pt idx="282">
                  <c:v>130.61035127266905</c:v>
                </c:pt>
                <c:pt idx="283">
                  <c:v>130.68876906073453</c:v>
                </c:pt>
                <c:pt idx="284">
                  <c:v>130.68876906073453</c:v>
                </c:pt>
                <c:pt idx="285">
                  <c:v>129.06597268281055</c:v>
                </c:pt>
                <c:pt idx="286">
                  <c:v>129.06597268281055</c:v>
                </c:pt>
                <c:pt idx="287">
                  <c:v>129.34865464089683</c:v>
                </c:pt>
                <c:pt idx="288">
                  <c:v>129.18534875337062</c:v>
                </c:pt>
                <c:pt idx="289">
                  <c:v>129.18534875337062</c:v>
                </c:pt>
                <c:pt idx="290">
                  <c:v>129.23878781058727</c:v>
                </c:pt>
                <c:pt idx="291">
                  <c:v>129.23878781058727</c:v>
                </c:pt>
                <c:pt idx="292">
                  <c:v>129.23878781058727</c:v>
                </c:pt>
                <c:pt idx="293">
                  <c:v>129.23878781058727</c:v>
                </c:pt>
                <c:pt idx="294">
                  <c:v>129.23878781058727</c:v>
                </c:pt>
                <c:pt idx="295">
                  <c:v>129.58729554462505</c:v>
                </c:pt>
                <c:pt idx="296">
                  <c:v>129.58729554462505</c:v>
                </c:pt>
                <c:pt idx="297">
                  <c:v>130.39883118007617</c:v>
                </c:pt>
                <c:pt idx="298">
                  <c:v>128.26664214884553</c:v>
                </c:pt>
                <c:pt idx="299">
                  <c:v>128.26664214884553</c:v>
                </c:pt>
                <c:pt idx="300">
                  <c:v>127.68273577347878</c:v>
                </c:pt>
                <c:pt idx="301">
                  <c:v>127.68273577347878</c:v>
                </c:pt>
                <c:pt idx="302">
                  <c:v>129.197261546443</c:v>
                </c:pt>
                <c:pt idx="303">
                  <c:v>129.197261546443</c:v>
                </c:pt>
                <c:pt idx="304">
                  <c:v>129.197261546443</c:v>
                </c:pt>
                <c:pt idx="305">
                  <c:v>129.8003816302556</c:v>
                </c:pt>
                <c:pt idx="306">
                  <c:v>129.8003816302556</c:v>
                </c:pt>
                <c:pt idx="307">
                  <c:v>130.04596456745591</c:v>
                </c:pt>
                <c:pt idx="308">
                  <c:v>128.51887388955757</c:v>
                </c:pt>
                <c:pt idx="309">
                  <c:v>128.51887388955757</c:v>
                </c:pt>
                <c:pt idx="310">
                  <c:v>131.37439666164028</c:v>
                </c:pt>
                <c:pt idx="311">
                  <c:v>131.37439666164028</c:v>
                </c:pt>
                <c:pt idx="312">
                  <c:v>130.85083360701222</c:v>
                </c:pt>
                <c:pt idx="313">
                  <c:v>130.85083360701222</c:v>
                </c:pt>
                <c:pt idx="314">
                  <c:v>130.85083360701222</c:v>
                </c:pt>
                <c:pt idx="315">
                  <c:v>130.85083360701222</c:v>
                </c:pt>
                <c:pt idx="316">
                  <c:v>131.21388741855796</c:v>
                </c:pt>
                <c:pt idx="317">
                  <c:v>130.60032695050958</c:v>
                </c:pt>
                <c:pt idx="318">
                  <c:v>130.60032695050958</c:v>
                </c:pt>
                <c:pt idx="319">
                  <c:v>130.59943035086334</c:v>
                </c:pt>
                <c:pt idx="320">
                  <c:v>130.59943035086334</c:v>
                </c:pt>
                <c:pt idx="321">
                  <c:v>130.99844924437082</c:v>
                </c:pt>
                <c:pt idx="322">
                  <c:v>130.99844924437082</c:v>
                </c:pt>
                <c:pt idx="323">
                  <c:v>129.53257850104737</c:v>
                </c:pt>
                <c:pt idx="324">
                  <c:v>129.53257850104737</c:v>
                </c:pt>
                <c:pt idx="325">
                  <c:v>130.67087538483852</c:v>
                </c:pt>
                <c:pt idx="326">
                  <c:v>130.67087538483852</c:v>
                </c:pt>
                <c:pt idx="327">
                  <c:v>130.67087538483852</c:v>
                </c:pt>
                <c:pt idx="328">
                  <c:v>130.67087538483852</c:v>
                </c:pt>
                <c:pt idx="329">
                  <c:v>131.38017758950548</c:v>
                </c:pt>
                <c:pt idx="330">
                  <c:v>131.38017758950548</c:v>
                </c:pt>
                <c:pt idx="331">
                  <c:v>130.24062636109366</c:v>
                </c:pt>
                <c:pt idx="332">
                  <c:v>129.81631650516817</c:v>
                </c:pt>
                <c:pt idx="333">
                  <c:v>129.81631650516817</c:v>
                </c:pt>
                <c:pt idx="334">
                  <c:v>129.44466935262341</c:v>
                </c:pt>
                <c:pt idx="335">
                  <c:v>129.14297597597013</c:v>
                </c:pt>
                <c:pt idx="336">
                  <c:v>129.14297597597013</c:v>
                </c:pt>
                <c:pt idx="337">
                  <c:v>129.14297597597013</c:v>
                </c:pt>
                <c:pt idx="338">
                  <c:v>129.14297597597013</c:v>
                </c:pt>
                <c:pt idx="339">
                  <c:v>128.93521091967082</c:v>
                </c:pt>
                <c:pt idx="340">
                  <c:v>128.93521091967082</c:v>
                </c:pt>
                <c:pt idx="341">
                  <c:v>129.46032745401195</c:v>
                </c:pt>
                <c:pt idx="342">
                  <c:v>129.46032745401195</c:v>
                </c:pt>
                <c:pt idx="343">
                  <c:v>130.77432303621381</c:v>
                </c:pt>
                <c:pt idx="344">
                  <c:v>130.77432303621381</c:v>
                </c:pt>
                <c:pt idx="345">
                  <c:v>130.47913308153912</c:v>
                </c:pt>
                <c:pt idx="346">
                  <c:v>130.47913308153912</c:v>
                </c:pt>
                <c:pt idx="347">
                  <c:v>130.47913308153912</c:v>
                </c:pt>
                <c:pt idx="348">
                  <c:v>130.47913308153912</c:v>
                </c:pt>
                <c:pt idx="349">
                  <c:v>130.47626587429608</c:v>
                </c:pt>
                <c:pt idx="350">
                  <c:v>130.47626587429608</c:v>
                </c:pt>
                <c:pt idx="351">
                  <c:v>130.75542394367432</c:v>
                </c:pt>
                <c:pt idx="352">
                  <c:v>130.47626587429608</c:v>
                </c:pt>
                <c:pt idx="353">
                  <c:v>130.75542394367432</c:v>
                </c:pt>
                <c:pt idx="354">
                  <c:v>130.47626587429608</c:v>
                </c:pt>
                <c:pt idx="355">
                  <c:v>130.47626587429608</c:v>
                </c:pt>
                <c:pt idx="356">
                  <c:v>130.75542394367432</c:v>
                </c:pt>
                <c:pt idx="357">
                  <c:v>130.75542394367432</c:v>
                </c:pt>
                <c:pt idx="358">
                  <c:v>130.47626587429608</c:v>
                </c:pt>
                <c:pt idx="359">
                  <c:v>130.47626587429608</c:v>
                </c:pt>
                <c:pt idx="360">
                  <c:v>130.75542394367432</c:v>
                </c:pt>
                <c:pt idx="361">
                  <c:v>130.47626587429608</c:v>
                </c:pt>
                <c:pt idx="362">
                  <c:v>130.47626587429608</c:v>
                </c:pt>
                <c:pt idx="363">
                  <c:v>130.75542394367432</c:v>
                </c:pt>
                <c:pt idx="364">
                  <c:v>130.47626587429608</c:v>
                </c:pt>
                <c:pt idx="365">
                  <c:v>130.47626587429608</c:v>
                </c:pt>
                <c:pt idx="366">
                  <c:v>130.75542394367432</c:v>
                </c:pt>
                <c:pt idx="367">
                  <c:v>130.47626587429608</c:v>
                </c:pt>
                <c:pt idx="368">
                  <c:v>130.47626587429608</c:v>
                </c:pt>
                <c:pt idx="369">
                  <c:v>130.75542394367432</c:v>
                </c:pt>
                <c:pt idx="370">
                  <c:v>130.75542394367432</c:v>
                </c:pt>
                <c:pt idx="371">
                  <c:v>130.75542394367432</c:v>
                </c:pt>
                <c:pt idx="372">
                  <c:v>130.47626587429608</c:v>
                </c:pt>
                <c:pt idx="373">
                  <c:v>130.75542394367432</c:v>
                </c:pt>
                <c:pt idx="374">
                  <c:v>130.75542394367432</c:v>
                </c:pt>
                <c:pt idx="375">
                  <c:v>130.47626587429608</c:v>
                </c:pt>
                <c:pt idx="376">
                  <c:v>130.75542394367432</c:v>
                </c:pt>
                <c:pt idx="377">
                  <c:v>130.75542394367432</c:v>
                </c:pt>
                <c:pt idx="378">
                  <c:v>130.75542394367432</c:v>
                </c:pt>
                <c:pt idx="379">
                  <c:v>130.47626587429608</c:v>
                </c:pt>
                <c:pt idx="380">
                  <c:v>130.47626587429608</c:v>
                </c:pt>
                <c:pt idx="381">
                  <c:v>130.75542394367432</c:v>
                </c:pt>
                <c:pt idx="382">
                  <c:v>130.47626587429608</c:v>
                </c:pt>
                <c:pt idx="383">
                  <c:v>130.75542394367432</c:v>
                </c:pt>
                <c:pt idx="384">
                  <c:v>130.75542394367432</c:v>
                </c:pt>
                <c:pt idx="385">
                  <c:v>130.47626587429608</c:v>
                </c:pt>
                <c:pt idx="386">
                  <c:v>130.75542394367432</c:v>
                </c:pt>
                <c:pt idx="387">
                  <c:v>130.75542394367432</c:v>
                </c:pt>
                <c:pt idx="388">
                  <c:v>130.75542394367432</c:v>
                </c:pt>
                <c:pt idx="389">
                  <c:v>130.47626587429608</c:v>
                </c:pt>
                <c:pt idx="390">
                  <c:v>130.47626587429608</c:v>
                </c:pt>
                <c:pt idx="391">
                  <c:v>130.75542394367432</c:v>
                </c:pt>
                <c:pt idx="392">
                  <c:v>130.47626587429608</c:v>
                </c:pt>
                <c:pt idx="393">
                  <c:v>130.47626587429608</c:v>
                </c:pt>
                <c:pt idx="394">
                  <c:v>130.75542394367432</c:v>
                </c:pt>
                <c:pt idx="395">
                  <c:v>130.47626587429608</c:v>
                </c:pt>
                <c:pt idx="396">
                  <c:v>130.47626587429608</c:v>
                </c:pt>
                <c:pt idx="397">
                  <c:v>130.47626587429608</c:v>
                </c:pt>
                <c:pt idx="398">
                  <c:v>130.75542394367432</c:v>
                </c:pt>
                <c:pt idx="399">
                  <c:v>130.47626587429608</c:v>
                </c:pt>
                <c:pt idx="400">
                  <c:v>130.47626587429608</c:v>
                </c:pt>
                <c:pt idx="401">
                  <c:v>130.75542394367432</c:v>
                </c:pt>
                <c:pt idx="402">
                  <c:v>130.47626587429608</c:v>
                </c:pt>
                <c:pt idx="403">
                  <c:v>130.47626587429608</c:v>
                </c:pt>
                <c:pt idx="404">
                  <c:v>130.75542394367432</c:v>
                </c:pt>
                <c:pt idx="405">
                  <c:v>130.47626587429608</c:v>
                </c:pt>
                <c:pt idx="406">
                  <c:v>130.75542394367432</c:v>
                </c:pt>
                <c:pt idx="407">
                  <c:v>130.75542394367432</c:v>
                </c:pt>
                <c:pt idx="408">
                  <c:v>130.47626587429608</c:v>
                </c:pt>
                <c:pt idx="409">
                  <c:v>130.75542394367432</c:v>
                </c:pt>
                <c:pt idx="410">
                  <c:v>130.75542394367432</c:v>
                </c:pt>
                <c:pt idx="411">
                  <c:v>130.47626587429608</c:v>
                </c:pt>
                <c:pt idx="412">
                  <c:v>130.47626587429608</c:v>
                </c:pt>
                <c:pt idx="413">
                  <c:v>130.75542394367432</c:v>
                </c:pt>
                <c:pt idx="414">
                  <c:v>130.47626587429608</c:v>
                </c:pt>
                <c:pt idx="415">
                  <c:v>130.47626587429608</c:v>
                </c:pt>
                <c:pt idx="416">
                  <c:v>130.75542394367432</c:v>
                </c:pt>
                <c:pt idx="417">
                  <c:v>130.47626587429608</c:v>
                </c:pt>
                <c:pt idx="418">
                  <c:v>130.75542394367432</c:v>
                </c:pt>
                <c:pt idx="419">
                  <c:v>130.75542394367432</c:v>
                </c:pt>
                <c:pt idx="420">
                  <c:v>130.47626587429608</c:v>
                </c:pt>
                <c:pt idx="421">
                  <c:v>130.75542394367432</c:v>
                </c:pt>
                <c:pt idx="422">
                  <c:v>130.75542394367432</c:v>
                </c:pt>
                <c:pt idx="423">
                  <c:v>130.47626587429608</c:v>
                </c:pt>
                <c:pt idx="424">
                  <c:v>130.47626587429608</c:v>
                </c:pt>
                <c:pt idx="425">
                  <c:v>130.47626587429608</c:v>
                </c:pt>
                <c:pt idx="426">
                  <c:v>130.75542394367432</c:v>
                </c:pt>
                <c:pt idx="427">
                  <c:v>130.75542394367432</c:v>
                </c:pt>
                <c:pt idx="428">
                  <c:v>130.47626587429608</c:v>
                </c:pt>
                <c:pt idx="429">
                  <c:v>130.75542394367432</c:v>
                </c:pt>
                <c:pt idx="430">
                  <c:v>130.75542394367432</c:v>
                </c:pt>
                <c:pt idx="431">
                  <c:v>130.47626587429608</c:v>
                </c:pt>
                <c:pt idx="432">
                  <c:v>130.47626587429608</c:v>
                </c:pt>
                <c:pt idx="433">
                  <c:v>130.75542394367432</c:v>
                </c:pt>
                <c:pt idx="434">
                  <c:v>130.47626587429608</c:v>
                </c:pt>
                <c:pt idx="435">
                  <c:v>130.47626587429608</c:v>
                </c:pt>
                <c:pt idx="436">
                  <c:v>130.75542394367432</c:v>
                </c:pt>
                <c:pt idx="437">
                  <c:v>130.47626587429608</c:v>
                </c:pt>
                <c:pt idx="438">
                  <c:v>130.75542394367432</c:v>
                </c:pt>
                <c:pt idx="439">
                  <c:v>130.47626587429608</c:v>
                </c:pt>
                <c:pt idx="440">
                  <c:v>130.75542394367432</c:v>
                </c:pt>
                <c:pt idx="441">
                  <c:v>130.75542394367432</c:v>
                </c:pt>
                <c:pt idx="442">
                  <c:v>130.47626587429608</c:v>
                </c:pt>
                <c:pt idx="443">
                  <c:v>130.75542394367432</c:v>
                </c:pt>
                <c:pt idx="444">
                  <c:v>130.47626587429608</c:v>
                </c:pt>
                <c:pt idx="445">
                  <c:v>130.75542394367432</c:v>
                </c:pt>
                <c:pt idx="446">
                  <c:v>130.75542394367432</c:v>
                </c:pt>
                <c:pt idx="447">
                  <c:v>130.47626587429608</c:v>
                </c:pt>
                <c:pt idx="448">
                  <c:v>130.47626587429608</c:v>
                </c:pt>
                <c:pt idx="449">
                  <c:v>130.75542394367432</c:v>
                </c:pt>
                <c:pt idx="450">
                  <c:v>130.47626587429608</c:v>
                </c:pt>
                <c:pt idx="451">
                  <c:v>130.47626587429608</c:v>
                </c:pt>
                <c:pt idx="452">
                  <c:v>130.75542394367432</c:v>
                </c:pt>
                <c:pt idx="453">
                  <c:v>130.75542394367432</c:v>
                </c:pt>
                <c:pt idx="454">
                  <c:v>130.47626587429608</c:v>
                </c:pt>
                <c:pt idx="455">
                  <c:v>130.47626587429608</c:v>
                </c:pt>
                <c:pt idx="456">
                  <c:v>130.75542394367432</c:v>
                </c:pt>
                <c:pt idx="457">
                  <c:v>130.75542394367432</c:v>
                </c:pt>
                <c:pt idx="458">
                  <c:v>130.47626587429608</c:v>
                </c:pt>
                <c:pt idx="459">
                  <c:v>130.75542394367432</c:v>
                </c:pt>
                <c:pt idx="460">
                  <c:v>130.75542394367432</c:v>
                </c:pt>
                <c:pt idx="461">
                  <c:v>130.47626587429608</c:v>
                </c:pt>
                <c:pt idx="462">
                  <c:v>130.47626587429608</c:v>
                </c:pt>
                <c:pt idx="463">
                  <c:v>130.75542394367432</c:v>
                </c:pt>
                <c:pt idx="464">
                  <c:v>130.47626587429608</c:v>
                </c:pt>
                <c:pt idx="465">
                  <c:v>130.47626587429608</c:v>
                </c:pt>
                <c:pt idx="466">
                  <c:v>130.75542394367432</c:v>
                </c:pt>
                <c:pt idx="467">
                  <c:v>130.75542394367432</c:v>
                </c:pt>
                <c:pt idx="468">
                  <c:v>130.47626587429608</c:v>
                </c:pt>
                <c:pt idx="469">
                  <c:v>130.47626587429608</c:v>
                </c:pt>
                <c:pt idx="470">
                  <c:v>130.75542394367432</c:v>
                </c:pt>
                <c:pt idx="471">
                  <c:v>130.75542394367432</c:v>
                </c:pt>
                <c:pt idx="472">
                  <c:v>130.47626587429608</c:v>
                </c:pt>
                <c:pt idx="473">
                  <c:v>130.47626587429608</c:v>
                </c:pt>
                <c:pt idx="474">
                  <c:v>130.47626587429608</c:v>
                </c:pt>
                <c:pt idx="475">
                  <c:v>130.75542394367432</c:v>
                </c:pt>
                <c:pt idx="476">
                  <c:v>130.47626587429608</c:v>
                </c:pt>
                <c:pt idx="477">
                  <c:v>130.75542394367432</c:v>
                </c:pt>
                <c:pt idx="478">
                  <c:v>130.47626587429608</c:v>
                </c:pt>
                <c:pt idx="479">
                  <c:v>130.75542394367432</c:v>
                </c:pt>
                <c:pt idx="480">
                  <c:v>130.47626587429608</c:v>
                </c:pt>
                <c:pt idx="481">
                  <c:v>130.75542394367432</c:v>
                </c:pt>
                <c:pt idx="482">
                  <c:v>130.47626587429608</c:v>
                </c:pt>
                <c:pt idx="483">
                  <c:v>130.75542394367432</c:v>
                </c:pt>
                <c:pt idx="484">
                  <c:v>130.47626587429608</c:v>
                </c:pt>
                <c:pt idx="485">
                  <c:v>130.75542394367432</c:v>
                </c:pt>
                <c:pt idx="486">
                  <c:v>130.47626587429608</c:v>
                </c:pt>
                <c:pt idx="487">
                  <c:v>130.47626587429608</c:v>
                </c:pt>
                <c:pt idx="488">
                  <c:v>130.75542394367432</c:v>
                </c:pt>
                <c:pt idx="489">
                  <c:v>130.47626587429608</c:v>
                </c:pt>
                <c:pt idx="490">
                  <c:v>130.47626587429608</c:v>
                </c:pt>
                <c:pt idx="491">
                  <c:v>130.75542394367432</c:v>
                </c:pt>
                <c:pt idx="492">
                  <c:v>130.47626587429608</c:v>
                </c:pt>
                <c:pt idx="493">
                  <c:v>130.75542394367432</c:v>
                </c:pt>
                <c:pt idx="494">
                  <c:v>130.75542394367432</c:v>
                </c:pt>
                <c:pt idx="495">
                  <c:v>130.47626587429608</c:v>
                </c:pt>
                <c:pt idx="496">
                  <c:v>130.47626587429608</c:v>
                </c:pt>
                <c:pt idx="497">
                  <c:v>130.75542394367432</c:v>
                </c:pt>
                <c:pt idx="498">
                  <c:v>130.75542394367432</c:v>
                </c:pt>
                <c:pt idx="499">
                  <c:v>130.47626587429608</c:v>
                </c:pt>
                <c:pt idx="500">
                  <c:v>130.75542394367432</c:v>
                </c:pt>
                <c:pt idx="501">
                  <c:v>130.75542394367432</c:v>
                </c:pt>
                <c:pt idx="502">
                  <c:v>130.47626587429608</c:v>
                </c:pt>
                <c:pt idx="503">
                  <c:v>130.47626587429608</c:v>
                </c:pt>
                <c:pt idx="504">
                  <c:v>130.47626587429608</c:v>
                </c:pt>
                <c:pt idx="505">
                  <c:v>130.75542394367432</c:v>
                </c:pt>
                <c:pt idx="506">
                  <c:v>130.75542394367432</c:v>
                </c:pt>
                <c:pt idx="507">
                  <c:v>130.47626587429608</c:v>
                </c:pt>
                <c:pt idx="508">
                  <c:v>130.47626587429608</c:v>
                </c:pt>
                <c:pt idx="509">
                  <c:v>130.75542394367432</c:v>
                </c:pt>
                <c:pt idx="510">
                  <c:v>130.75542394367432</c:v>
                </c:pt>
                <c:pt idx="511">
                  <c:v>130.47626587429608</c:v>
                </c:pt>
                <c:pt idx="512">
                  <c:v>130.47626587429608</c:v>
                </c:pt>
                <c:pt idx="513">
                  <c:v>130.75542394367432</c:v>
                </c:pt>
                <c:pt idx="514">
                  <c:v>130.75542394367432</c:v>
                </c:pt>
                <c:pt idx="515">
                  <c:v>131.43705677939536</c:v>
                </c:pt>
                <c:pt idx="516">
                  <c:v>131.85021973121621</c:v>
                </c:pt>
                <c:pt idx="517">
                  <c:v>131.85021973121621</c:v>
                </c:pt>
                <c:pt idx="518">
                  <c:v>131.85021973121621</c:v>
                </c:pt>
                <c:pt idx="519">
                  <c:v>132.19555873644165</c:v>
                </c:pt>
                <c:pt idx="520">
                  <c:v>131.3408259070271</c:v>
                </c:pt>
                <c:pt idx="521">
                  <c:v>131.3408259070271</c:v>
                </c:pt>
                <c:pt idx="522">
                  <c:v>131.22559587073704</c:v>
                </c:pt>
                <c:pt idx="523">
                  <c:v>131.22559587073704</c:v>
                </c:pt>
                <c:pt idx="524">
                  <c:v>131.4130805416645</c:v>
                </c:pt>
                <c:pt idx="525">
                  <c:v>131.4130805416645</c:v>
                </c:pt>
                <c:pt idx="526">
                  <c:v>131.4130805416645</c:v>
                </c:pt>
                <c:pt idx="527">
                  <c:v>131.09969413278583</c:v>
                </c:pt>
                <c:pt idx="528">
                  <c:v>131.09969413278583</c:v>
                </c:pt>
                <c:pt idx="529">
                  <c:v>130.78308544922774</c:v>
                </c:pt>
                <c:pt idx="530">
                  <c:v>130.78308544922774</c:v>
                </c:pt>
                <c:pt idx="531">
                  <c:v>131.0561291461029</c:v>
                </c:pt>
                <c:pt idx="532">
                  <c:v>131.29945589316051</c:v>
                </c:pt>
                <c:pt idx="533">
                  <c:v>131.29945589316051</c:v>
                </c:pt>
                <c:pt idx="534">
                  <c:v>131.20330677452455</c:v>
                </c:pt>
                <c:pt idx="535">
                  <c:v>131.20330677452455</c:v>
                </c:pt>
                <c:pt idx="536">
                  <c:v>131.20330677452455</c:v>
                </c:pt>
                <c:pt idx="537">
                  <c:v>131.37113216129333</c:v>
                </c:pt>
                <c:pt idx="538">
                  <c:v>131.37113216129333</c:v>
                </c:pt>
                <c:pt idx="539">
                  <c:v>131.43350447070182</c:v>
                </c:pt>
                <c:pt idx="540">
                  <c:v>131.33193309146102</c:v>
                </c:pt>
                <c:pt idx="541">
                  <c:v>131.33193309146102</c:v>
                </c:pt>
                <c:pt idx="542">
                  <c:v>131.36152832199389</c:v>
                </c:pt>
                <c:pt idx="543">
                  <c:v>131.36152832199389</c:v>
                </c:pt>
                <c:pt idx="544">
                  <c:v>131.26741879419282</c:v>
                </c:pt>
                <c:pt idx="545">
                  <c:v>131.26741879419282</c:v>
                </c:pt>
                <c:pt idx="546">
                  <c:v>131.26741879419282</c:v>
                </c:pt>
                <c:pt idx="547">
                  <c:v>131.26741879419282</c:v>
                </c:pt>
                <c:pt idx="548">
                  <c:v>130.80568836541474</c:v>
                </c:pt>
                <c:pt idx="549">
                  <c:v>130.80568836541474</c:v>
                </c:pt>
                <c:pt idx="550">
                  <c:v>131.5486403594123</c:v>
                </c:pt>
                <c:pt idx="551">
                  <c:v>131.12681908404551</c:v>
                </c:pt>
                <c:pt idx="552">
                  <c:v>131.12681908404551</c:v>
                </c:pt>
                <c:pt idx="553">
                  <c:v>131.11301323537646</c:v>
                </c:pt>
                <c:pt idx="554">
                  <c:v>127.13640092377163</c:v>
                </c:pt>
                <c:pt idx="555">
                  <c:v>127.13640092377163</c:v>
                </c:pt>
                <c:pt idx="556">
                  <c:v>127.13640092377163</c:v>
                </c:pt>
                <c:pt idx="557">
                  <c:v>127.13640092377163</c:v>
                </c:pt>
                <c:pt idx="558">
                  <c:v>127.13640092377163</c:v>
                </c:pt>
                <c:pt idx="559">
                  <c:v>127.13640092377163</c:v>
                </c:pt>
                <c:pt idx="560">
                  <c:v>128.41126309233937</c:v>
                </c:pt>
                <c:pt idx="561">
                  <c:v>128.41126309233937</c:v>
                </c:pt>
                <c:pt idx="562">
                  <c:v>126.4027158752928</c:v>
                </c:pt>
                <c:pt idx="563">
                  <c:v>128.41126309233937</c:v>
                </c:pt>
                <c:pt idx="564">
                  <c:v>128.41126309233937</c:v>
                </c:pt>
                <c:pt idx="565">
                  <c:v>126.4027158752928</c:v>
                </c:pt>
                <c:pt idx="566">
                  <c:v>126.4027158752928</c:v>
                </c:pt>
                <c:pt idx="567">
                  <c:v>128.41126309233937</c:v>
                </c:pt>
                <c:pt idx="568">
                  <c:v>126.4027158752928</c:v>
                </c:pt>
                <c:pt idx="569">
                  <c:v>128.41126309233937</c:v>
                </c:pt>
                <c:pt idx="570">
                  <c:v>126.4027158752928</c:v>
                </c:pt>
                <c:pt idx="571">
                  <c:v>128.41126309233937</c:v>
                </c:pt>
                <c:pt idx="572">
                  <c:v>126.4027158752928</c:v>
                </c:pt>
                <c:pt idx="573">
                  <c:v>128.41126309233937</c:v>
                </c:pt>
                <c:pt idx="574">
                  <c:v>126.4027158752928</c:v>
                </c:pt>
                <c:pt idx="575">
                  <c:v>128.41126309233937</c:v>
                </c:pt>
                <c:pt idx="576">
                  <c:v>126.4027158752928</c:v>
                </c:pt>
                <c:pt idx="577">
                  <c:v>128.41126309233937</c:v>
                </c:pt>
                <c:pt idx="578">
                  <c:v>126.4027158752928</c:v>
                </c:pt>
                <c:pt idx="579">
                  <c:v>128.41126309233937</c:v>
                </c:pt>
                <c:pt idx="580">
                  <c:v>128.41126309233937</c:v>
                </c:pt>
                <c:pt idx="581">
                  <c:v>126.4027158752928</c:v>
                </c:pt>
                <c:pt idx="582">
                  <c:v>126.4027158752928</c:v>
                </c:pt>
                <c:pt idx="583">
                  <c:v>128.41126309233937</c:v>
                </c:pt>
                <c:pt idx="584">
                  <c:v>128.41126309233937</c:v>
                </c:pt>
                <c:pt idx="585">
                  <c:v>128.41126309233937</c:v>
                </c:pt>
                <c:pt idx="586">
                  <c:v>126.4027158752928</c:v>
                </c:pt>
                <c:pt idx="587">
                  <c:v>126.4027158752928</c:v>
                </c:pt>
                <c:pt idx="588">
                  <c:v>128.41126309233937</c:v>
                </c:pt>
                <c:pt idx="589">
                  <c:v>126.4027158752928</c:v>
                </c:pt>
                <c:pt idx="590">
                  <c:v>128.41126309233937</c:v>
                </c:pt>
                <c:pt idx="591">
                  <c:v>128.41126309233937</c:v>
                </c:pt>
                <c:pt idx="592">
                  <c:v>126.4027158752928</c:v>
                </c:pt>
                <c:pt idx="593">
                  <c:v>128.41126309233937</c:v>
                </c:pt>
                <c:pt idx="594">
                  <c:v>126.4027158752928</c:v>
                </c:pt>
                <c:pt idx="595">
                  <c:v>128.41126309233937</c:v>
                </c:pt>
                <c:pt idx="596">
                  <c:v>128.41126309233937</c:v>
                </c:pt>
                <c:pt idx="597">
                  <c:v>126.4027158752928</c:v>
                </c:pt>
                <c:pt idx="598">
                  <c:v>128.41126309233937</c:v>
                </c:pt>
                <c:pt idx="599">
                  <c:v>128.41126309233937</c:v>
                </c:pt>
                <c:pt idx="600">
                  <c:v>126.4027158752928</c:v>
                </c:pt>
                <c:pt idx="601">
                  <c:v>126.4027158752928</c:v>
                </c:pt>
                <c:pt idx="602">
                  <c:v>132.20612482400352</c:v>
                </c:pt>
                <c:pt idx="603">
                  <c:v>131.711567216437</c:v>
                </c:pt>
                <c:pt idx="604">
                  <c:v>131.711567216437</c:v>
                </c:pt>
                <c:pt idx="605">
                  <c:v>132.09733347111893</c:v>
                </c:pt>
                <c:pt idx="606">
                  <c:v>131.92234294432464</c:v>
                </c:pt>
                <c:pt idx="607">
                  <c:v>131.92234294432464</c:v>
                </c:pt>
                <c:pt idx="608">
                  <c:v>131.91897203802796</c:v>
                </c:pt>
                <c:pt idx="609">
                  <c:v>131.91897203802796</c:v>
                </c:pt>
                <c:pt idx="610">
                  <c:v>131.91897203802796</c:v>
                </c:pt>
                <c:pt idx="611">
                  <c:v>132.52105417313885</c:v>
                </c:pt>
                <c:pt idx="612">
                  <c:v>132.3548127081898</c:v>
                </c:pt>
                <c:pt idx="613">
                  <c:v>132.3548127081898</c:v>
                </c:pt>
                <c:pt idx="614">
                  <c:v>132.64791189193295</c:v>
                </c:pt>
                <c:pt idx="615">
                  <c:v>133.33749326221039</c:v>
                </c:pt>
                <c:pt idx="616">
                  <c:v>133.33749326221039</c:v>
                </c:pt>
                <c:pt idx="617">
                  <c:v>132.92792771615001</c:v>
                </c:pt>
                <c:pt idx="618">
                  <c:v>132.92792771615001</c:v>
                </c:pt>
                <c:pt idx="619">
                  <c:v>132.92792771615001</c:v>
                </c:pt>
                <c:pt idx="620">
                  <c:v>132.47498833368508</c:v>
                </c:pt>
                <c:pt idx="621">
                  <c:v>132.06385721381153</c:v>
                </c:pt>
                <c:pt idx="622">
                  <c:v>132.06385721381153</c:v>
                </c:pt>
                <c:pt idx="623">
                  <c:v>131.33826470457876</c:v>
                </c:pt>
                <c:pt idx="624">
                  <c:v>131.86679256078841</c:v>
                </c:pt>
                <c:pt idx="625">
                  <c:v>131.86679256078841</c:v>
                </c:pt>
                <c:pt idx="626">
                  <c:v>132.1351612568358</c:v>
                </c:pt>
                <c:pt idx="627">
                  <c:v>132.1351612568358</c:v>
                </c:pt>
                <c:pt idx="628">
                  <c:v>132.1351612568358</c:v>
                </c:pt>
                <c:pt idx="629">
                  <c:v>132.5892046702898</c:v>
                </c:pt>
                <c:pt idx="630">
                  <c:v>133.16807023885269</c:v>
                </c:pt>
                <c:pt idx="631">
                  <c:v>133.16807023885269</c:v>
                </c:pt>
                <c:pt idx="632">
                  <c:v>133.6950226003197</c:v>
                </c:pt>
                <c:pt idx="633">
                  <c:v>134.45561734955518</c:v>
                </c:pt>
                <c:pt idx="634">
                  <c:v>134.45561734955518</c:v>
                </c:pt>
                <c:pt idx="635">
                  <c:v>134.45561734955518</c:v>
                </c:pt>
                <c:pt idx="636">
                  <c:v>134.54238133829801</c:v>
                </c:pt>
                <c:pt idx="637">
                  <c:v>134.54238133829801</c:v>
                </c:pt>
                <c:pt idx="638">
                  <c:v>134.22443002143834</c:v>
                </c:pt>
                <c:pt idx="639">
                  <c:v>134.22443002143834</c:v>
                </c:pt>
                <c:pt idx="640">
                  <c:v>133.98102916211681</c:v>
                </c:pt>
                <c:pt idx="641">
                  <c:v>134.70200757156516</c:v>
                </c:pt>
                <c:pt idx="642">
                  <c:v>134.70200757156516</c:v>
                </c:pt>
                <c:pt idx="643">
                  <c:v>133.98102916211681</c:v>
                </c:pt>
                <c:pt idx="644">
                  <c:v>134.70200757156516</c:v>
                </c:pt>
                <c:pt idx="645">
                  <c:v>134.70200757156516</c:v>
                </c:pt>
                <c:pt idx="646">
                  <c:v>133.98102916211681</c:v>
                </c:pt>
                <c:pt idx="647">
                  <c:v>134.70200757156516</c:v>
                </c:pt>
                <c:pt idx="648">
                  <c:v>133.98102916211681</c:v>
                </c:pt>
                <c:pt idx="649">
                  <c:v>134.70200757156516</c:v>
                </c:pt>
                <c:pt idx="650">
                  <c:v>133.98102916211681</c:v>
                </c:pt>
                <c:pt idx="651">
                  <c:v>134.70200757156516</c:v>
                </c:pt>
                <c:pt idx="652">
                  <c:v>133.98102916211681</c:v>
                </c:pt>
                <c:pt idx="653">
                  <c:v>133.98102916211681</c:v>
                </c:pt>
                <c:pt idx="654">
                  <c:v>134.70200757156516</c:v>
                </c:pt>
                <c:pt idx="655">
                  <c:v>134.70200757156516</c:v>
                </c:pt>
                <c:pt idx="656">
                  <c:v>133.98102916211681</c:v>
                </c:pt>
                <c:pt idx="657">
                  <c:v>133.98102916211681</c:v>
                </c:pt>
                <c:pt idx="658">
                  <c:v>134.70200757156516</c:v>
                </c:pt>
                <c:pt idx="659">
                  <c:v>134.70200757156516</c:v>
                </c:pt>
                <c:pt idx="660">
                  <c:v>134.70200757156516</c:v>
                </c:pt>
                <c:pt idx="661">
                  <c:v>133.98102916211681</c:v>
                </c:pt>
                <c:pt idx="662">
                  <c:v>133.98102916211681</c:v>
                </c:pt>
                <c:pt idx="663">
                  <c:v>134.70200757156516</c:v>
                </c:pt>
                <c:pt idx="664">
                  <c:v>134.70200757156516</c:v>
                </c:pt>
                <c:pt idx="665">
                  <c:v>133.98102916211681</c:v>
                </c:pt>
                <c:pt idx="666">
                  <c:v>133.98102916211681</c:v>
                </c:pt>
                <c:pt idx="667">
                  <c:v>133.98102916211681</c:v>
                </c:pt>
                <c:pt idx="668">
                  <c:v>134.70200757156516</c:v>
                </c:pt>
                <c:pt idx="669">
                  <c:v>134.70200757156516</c:v>
                </c:pt>
                <c:pt idx="670">
                  <c:v>133.98102916211681</c:v>
                </c:pt>
                <c:pt idx="671">
                  <c:v>133.98102916211681</c:v>
                </c:pt>
                <c:pt idx="672">
                  <c:v>133.98102916211681</c:v>
                </c:pt>
                <c:pt idx="673">
                  <c:v>134.70200757156516</c:v>
                </c:pt>
                <c:pt idx="674">
                  <c:v>134.70200757156516</c:v>
                </c:pt>
                <c:pt idx="675">
                  <c:v>133.98102916211681</c:v>
                </c:pt>
                <c:pt idx="676">
                  <c:v>133.98102916211681</c:v>
                </c:pt>
                <c:pt idx="677">
                  <c:v>133.98102916211681</c:v>
                </c:pt>
                <c:pt idx="678">
                  <c:v>134.70200757156516</c:v>
                </c:pt>
                <c:pt idx="679">
                  <c:v>134.70200757156516</c:v>
                </c:pt>
                <c:pt idx="680">
                  <c:v>133.98102916211681</c:v>
                </c:pt>
                <c:pt idx="681">
                  <c:v>133.98102916211681</c:v>
                </c:pt>
                <c:pt idx="682">
                  <c:v>133.98102916211681</c:v>
                </c:pt>
                <c:pt idx="683">
                  <c:v>134.70200757156516</c:v>
                </c:pt>
                <c:pt idx="684">
                  <c:v>134.70200757156516</c:v>
                </c:pt>
                <c:pt idx="685">
                  <c:v>133.98102916211681</c:v>
                </c:pt>
                <c:pt idx="686">
                  <c:v>133.98102916211681</c:v>
                </c:pt>
                <c:pt idx="687">
                  <c:v>133.98102916211681</c:v>
                </c:pt>
                <c:pt idx="688">
                  <c:v>134.70200757156516</c:v>
                </c:pt>
                <c:pt idx="689">
                  <c:v>134.70200757156516</c:v>
                </c:pt>
                <c:pt idx="690">
                  <c:v>133.98102916211681</c:v>
                </c:pt>
                <c:pt idx="691">
                  <c:v>133.98102916211681</c:v>
                </c:pt>
                <c:pt idx="692">
                  <c:v>134.70200757156516</c:v>
                </c:pt>
                <c:pt idx="693">
                  <c:v>134.70200757156516</c:v>
                </c:pt>
                <c:pt idx="694">
                  <c:v>134.70200757156516</c:v>
                </c:pt>
                <c:pt idx="695">
                  <c:v>133.98102916211681</c:v>
                </c:pt>
                <c:pt idx="696">
                  <c:v>133.98102916211681</c:v>
                </c:pt>
                <c:pt idx="697">
                  <c:v>134.70200757156516</c:v>
                </c:pt>
                <c:pt idx="698">
                  <c:v>134.70200757156516</c:v>
                </c:pt>
                <c:pt idx="699">
                  <c:v>134.70200757156516</c:v>
                </c:pt>
                <c:pt idx="700">
                  <c:v>133.98102916211681</c:v>
                </c:pt>
                <c:pt idx="701">
                  <c:v>133.98102916211681</c:v>
                </c:pt>
                <c:pt idx="702">
                  <c:v>134.70200757156516</c:v>
                </c:pt>
                <c:pt idx="703">
                  <c:v>134.70200757156516</c:v>
                </c:pt>
                <c:pt idx="704">
                  <c:v>134.70200757156516</c:v>
                </c:pt>
                <c:pt idx="705">
                  <c:v>133.98102916211681</c:v>
                </c:pt>
                <c:pt idx="706">
                  <c:v>133.98102916211681</c:v>
                </c:pt>
                <c:pt idx="707">
                  <c:v>134.70200757156516</c:v>
                </c:pt>
                <c:pt idx="708">
                  <c:v>134.70200757156516</c:v>
                </c:pt>
                <c:pt idx="709">
                  <c:v>134.70200757156516</c:v>
                </c:pt>
                <c:pt idx="710">
                  <c:v>133.98102916211681</c:v>
                </c:pt>
                <c:pt idx="711">
                  <c:v>133.98102916211681</c:v>
                </c:pt>
                <c:pt idx="712">
                  <c:v>134.70200757156516</c:v>
                </c:pt>
                <c:pt idx="713">
                  <c:v>134.70200757156516</c:v>
                </c:pt>
                <c:pt idx="714">
                  <c:v>134.70200757156516</c:v>
                </c:pt>
                <c:pt idx="715">
                  <c:v>133.98102916211681</c:v>
                </c:pt>
                <c:pt idx="716">
                  <c:v>133.98102916211681</c:v>
                </c:pt>
                <c:pt idx="717">
                  <c:v>134.70200757156516</c:v>
                </c:pt>
                <c:pt idx="718">
                  <c:v>134.70200757156516</c:v>
                </c:pt>
                <c:pt idx="719">
                  <c:v>133.98102916211681</c:v>
                </c:pt>
                <c:pt idx="720">
                  <c:v>133.98102916211681</c:v>
                </c:pt>
                <c:pt idx="721">
                  <c:v>133.98102916211681</c:v>
                </c:pt>
                <c:pt idx="722">
                  <c:v>134.70200757156516</c:v>
                </c:pt>
                <c:pt idx="723">
                  <c:v>134.70200757156516</c:v>
                </c:pt>
                <c:pt idx="724">
                  <c:v>133.98102916211681</c:v>
                </c:pt>
                <c:pt idx="725">
                  <c:v>133.98102916211681</c:v>
                </c:pt>
                <c:pt idx="726">
                  <c:v>134.70200757156516</c:v>
                </c:pt>
                <c:pt idx="727">
                  <c:v>134.70200757156516</c:v>
                </c:pt>
                <c:pt idx="728">
                  <c:v>134.70200757156516</c:v>
                </c:pt>
                <c:pt idx="729">
                  <c:v>134.70200757156516</c:v>
                </c:pt>
                <c:pt idx="730">
                  <c:v>133.98102916211681</c:v>
                </c:pt>
                <c:pt idx="731">
                  <c:v>133.98102916211681</c:v>
                </c:pt>
                <c:pt idx="732">
                  <c:v>133.98102916211681</c:v>
                </c:pt>
                <c:pt idx="733">
                  <c:v>134.70200757156516</c:v>
                </c:pt>
                <c:pt idx="734">
                  <c:v>134.70200757156516</c:v>
                </c:pt>
                <c:pt idx="735">
                  <c:v>133.98102916211681</c:v>
                </c:pt>
                <c:pt idx="736">
                  <c:v>133.98102916211681</c:v>
                </c:pt>
                <c:pt idx="737">
                  <c:v>134.70200757156516</c:v>
                </c:pt>
                <c:pt idx="738">
                  <c:v>134.70200757156516</c:v>
                </c:pt>
                <c:pt idx="739">
                  <c:v>133.98102916211681</c:v>
                </c:pt>
                <c:pt idx="740">
                  <c:v>133.98102916211681</c:v>
                </c:pt>
                <c:pt idx="741">
                  <c:v>134.70200757156516</c:v>
                </c:pt>
                <c:pt idx="742">
                  <c:v>133.98102916211681</c:v>
                </c:pt>
                <c:pt idx="743">
                  <c:v>134.70200757156516</c:v>
                </c:pt>
                <c:pt idx="744">
                  <c:v>133.98102916211681</c:v>
                </c:pt>
                <c:pt idx="745">
                  <c:v>133.98102916211681</c:v>
                </c:pt>
                <c:pt idx="746">
                  <c:v>133.98102916211681</c:v>
                </c:pt>
                <c:pt idx="747">
                  <c:v>134.70200757156516</c:v>
                </c:pt>
                <c:pt idx="748">
                  <c:v>134.70200757156516</c:v>
                </c:pt>
                <c:pt idx="749">
                  <c:v>133.98102916211681</c:v>
                </c:pt>
                <c:pt idx="750">
                  <c:v>133.98102916211681</c:v>
                </c:pt>
                <c:pt idx="751">
                  <c:v>134.70200757156516</c:v>
                </c:pt>
                <c:pt idx="752">
                  <c:v>134.70200757156516</c:v>
                </c:pt>
                <c:pt idx="753">
                  <c:v>133.98102916211681</c:v>
                </c:pt>
                <c:pt idx="754">
                  <c:v>133.98102916211681</c:v>
                </c:pt>
                <c:pt idx="755">
                  <c:v>134.70200757156516</c:v>
                </c:pt>
                <c:pt idx="756">
                  <c:v>134.70200757156516</c:v>
                </c:pt>
                <c:pt idx="757">
                  <c:v>134.70200757156516</c:v>
                </c:pt>
                <c:pt idx="758">
                  <c:v>134.70200757156516</c:v>
                </c:pt>
                <c:pt idx="759">
                  <c:v>133.98102916211681</c:v>
                </c:pt>
                <c:pt idx="760">
                  <c:v>134.70200757156516</c:v>
                </c:pt>
                <c:pt idx="761">
                  <c:v>133.98102916211681</c:v>
                </c:pt>
                <c:pt idx="762">
                  <c:v>134.70200757156516</c:v>
                </c:pt>
                <c:pt idx="763">
                  <c:v>134.70200757156516</c:v>
                </c:pt>
                <c:pt idx="764">
                  <c:v>133.98102916211681</c:v>
                </c:pt>
                <c:pt idx="765">
                  <c:v>134.70200757156516</c:v>
                </c:pt>
                <c:pt idx="766">
                  <c:v>133.98102916211681</c:v>
                </c:pt>
                <c:pt idx="767">
                  <c:v>134.70200757156516</c:v>
                </c:pt>
                <c:pt idx="768">
                  <c:v>134.70200757156516</c:v>
                </c:pt>
                <c:pt idx="769">
                  <c:v>133.98102916211681</c:v>
                </c:pt>
                <c:pt idx="770">
                  <c:v>134.70200757156516</c:v>
                </c:pt>
                <c:pt idx="771">
                  <c:v>134.70200757156516</c:v>
                </c:pt>
                <c:pt idx="772">
                  <c:v>133.98102916211681</c:v>
                </c:pt>
                <c:pt idx="773">
                  <c:v>134.70200757156516</c:v>
                </c:pt>
                <c:pt idx="774">
                  <c:v>134.70200757156516</c:v>
                </c:pt>
                <c:pt idx="775">
                  <c:v>134.70200757156516</c:v>
                </c:pt>
                <c:pt idx="776">
                  <c:v>133.98102916211681</c:v>
                </c:pt>
                <c:pt idx="777">
                  <c:v>134.70200757156516</c:v>
                </c:pt>
                <c:pt idx="778">
                  <c:v>134.70200757156516</c:v>
                </c:pt>
                <c:pt idx="779">
                  <c:v>133.98102916211681</c:v>
                </c:pt>
                <c:pt idx="780">
                  <c:v>133.98102916211681</c:v>
                </c:pt>
                <c:pt idx="781">
                  <c:v>134.70200757156516</c:v>
                </c:pt>
                <c:pt idx="782">
                  <c:v>134.70200757156516</c:v>
                </c:pt>
                <c:pt idx="783">
                  <c:v>133.98102916211681</c:v>
                </c:pt>
                <c:pt idx="784">
                  <c:v>133.98102916211681</c:v>
                </c:pt>
                <c:pt idx="785">
                  <c:v>134.70200757156516</c:v>
                </c:pt>
                <c:pt idx="786">
                  <c:v>134.70200757156516</c:v>
                </c:pt>
                <c:pt idx="787">
                  <c:v>133.98102916211681</c:v>
                </c:pt>
                <c:pt idx="788">
                  <c:v>133.98102916211681</c:v>
                </c:pt>
                <c:pt idx="789">
                  <c:v>134.70200757156516</c:v>
                </c:pt>
                <c:pt idx="790">
                  <c:v>134.70200757156516</c:v>
                </c:pt>
                <c:pt idx="791">
                  <c:v>133.98102916211681</c:v>
                </c:pt>
                <c:pt idx="792">
                  <c:v>133.98102916211681</c:v>
                </c:pt>
                <c:pt idx="793">
                  <c:v>134.70200757156516</c:v>
                </c:pt>
                <c:pt idx="794">
                  <c:v>134.70200757156516</c:v>
                </c:pt>
                <c:pt idx="795">
                  <c:v>133.98102916211681</c:v>
                </c:pt>
                <c:pt idx="796">
                  <c:v>134.70200757156516</c:v>
                </c:pt>
                <c:pt idx="797">
                  <c:v>134.70200757156516</c:v>
                </c:pt>
                <c:pt idx="798">
                  <c:v>133.98102916211681</c:v>
                </c:pt>
                <c:pt idx="799">
                  <c:v>133.98102916211681</c:v>
                </c:pt>
                <c:pt idx="800">
                  <c:v>134.70200757156516</c:v>
                </c:pt>
                <c:pt idx="801">
                  <c:v>133.98102916211681</c:v>
                </c:pt>
                <c:pt idx="802">
                  <c:v>133.98102916211681</c:v>
                </c:pt>
                <c:pt idx="803">
                  <c:v>134.70200757156516</c:v>
                </c:pt>
                <c:pt idx="804">
                  <c:v>133.98102916211681</c:v>
                </c:pt>
                <c:pt idx="805">
                  <c:v>133.98102916211681</c:v>
                </c:pt>
                <c:pt idx="806">
                  <c:v>133.98102916211681</c:v>
                </c:pt>
                <c:pt idx="807">
                  <c:v>134.70200757156516</c:v>
                </c:pt>
                <c:pt idx="808">
                  <c:v>134.70200757156516</c:v>
                </c:pt>
                <c:pt idx="809">
                  <c:v>133.98102916211681</c:v>
                </c:pt>
                <c:pt idx="810">
                  <c:v>134.70200757156516</c:v>
                </c:pt>
                <c:pt idx="811">
                  <c:v>134.70200757156516</c:v>
                </c:pt>
                <c:pt idx="812">
                  <c:v>133.98102916211681</c:v>
                </c:pt>
                <c:pt idx="813">
                  <c:v>134.70200757156516</c:v>
                </c:pt>
                <c:pt idx="814">
                  <c:v>134.70200757156516</c:v>
                </c:pt>
                <c:pt idx="815">
                  <c:v>133.98102916211681</c:v>
                </c:pt>
                <c:pt idx="816">
                  <c:v>134.70200757156516</c:v>
                </c:pt>
                <c:pt idx="817">
                  <c:v>134.70200757156516</c:v>
                </c:pt>
                <c:pt idx="818">
                  <c:v>134.70200757156516</c:v>
                </c:pt>
                <c:pt idx="819">
                  <c:v>133.98102916211681</c:v>
                </c:pt>
                <c:pt idx="820">
                  <c:v>134.70200757156516</c:v>
                </c:pt>
                <c:pt idx="821">
                  <c:v>134.70200757156516</c:v>
                </c:pt>
                <c:pt idx="822">
                  <c:v>133.98102916211681</c:v>
                </c:pt>
                <c:pt idx="823">
                  <c:v>133.98102916211681</c:v>
                </c:pt>
                <c:pt idx="824">
                  <c:v>134.70200757156516</c:v>
                </c:pt>
                <c:pt idx="825">
                  <c:v>134.70200757156516</c:v>
                </c:pt>
                <c:pt idx="826">
                  <c:v>133.98102916211681</c:v>
                </c:pt>
                <c:pt idx="827">
                  <c:v>133.98102916211681</c:v>
                </c:pt>
                <c:pt idx="828">
                  <c:v>134.70200757156516</c:v>
                </c:pt>
                <c:pt idx="829">
                  <c:v>133.98102916211681</c:v>
                </c:pt>
                <c:pt idx="830">
                  <c:v>133.98102916211681</c:v>
                </c:pt>
                <c:pt idx="831">
                  <c:v>134.70200757156516</c:v>
                </c:pt>
                <c:pt idx="832">
                  <c:v>133.98102916211681</c:v>
                </c:pt>
                <c:pt idx="833">
                  <c:v>133.98102916211681</c:v>
                </c:pt>
                <c:pt idx="834">
                  <c:v>134.70200757156516</c:v>
                </c:pt>
                <c:pt idx="835">
                  <c:v>134.70200757156516</c:v>
                </c:pt>
                <c:pt idx="836">
                  <c:v>131.18447183729484</c:v>
                </c:pt>
                <c:pt idx="837">
                  <c:v>131.18447183729484</c:v>
                </c:pt>
                <c:pt idx="838">
                  <c:v>131.18447183729484</c:v>
                </c:pt>
                <c:pt idx="839">
                  <c:v>130.72716420610524</c:v>
                </c:pt>
                <c:pt idx="840">
                  <c:v>130.72716420610524</c:v>
                </c:pt>
                <c:pt idx="841">
                  <c:v>129.97102753417778</c:v>
                </c:pt>
                <c:pt idx="842">
                  <c:v>130.53927958748662</c:v>
                </c:pt>
                <c:pt idx="843">
                  <c:v>130.53927958748662</c:v>
                </c:pt>
                <c:pt idx="844">
                  <c:v>130.64659576471942</c:v>
                </c:pt>
                <c:pt idx="845">
                  <c:v>131.85617115027267</c:v>
                </c:pt>
                <c:pt idx="846">
                  <c:v>131.85617115027267</c:v>
                </c:pt>
                <c:pt idx="847">
                  <c:v>131.85617115027267</c:v>
                </c:pt>
                <c:pt idx="848">
                  <c:v>130.12417225454308</c:v>
                </c:pt>
                <c:pt idx="849">
                  <c:v>130.12417225454308</c:v>
                </c:pt>
                <c:pt idx="850">
                  <c:v>128.78243291928445</c:v>
                </c:pt>
                <c:pt idx="851">
                  <c:v>130.66075313616557</c:v>
                </c:pt>
                <c:pt idx="852">
                  <c:v>130.66075313616557</c:v>
                </c:pt>
                <c:pt idx="853">
                  <c:v>129.40032385894557</c:v>
                </c:pt>
                <c:pt idx="854">
                  <c:v>129.40032385894557</c:v>
                </c:pt>
                <c:pt idx="855">
                  <c:v>129.40032385894557</c:v>
                </c:pt>
                <c:pt idx="856">
                  <c:v>129.40032385894557</c:v>
                </c:pt>
                <c:pt idx="857">
                  <c:v>129.96024101001044</c:v>
                </c:pt>
                <c:pt idx="858">
                  <c:v>129.96024101001044</c:v>
                </c:pt>
                <c:pt idx="859">
                  <c:v>128.98831546399853</c:v>
                </c:pt>
                <c:pt idx="860">
                  <c:v>130.24664720640604</c:v>
                </c:pt>
                <c:pt idx="861">
                  <c:v>130.24664720640604</c:v>
                </c:pt>
                <c:pt idx="862">
                  <c:v>130.1133889782293</c:v>
                </c:pt>
                <c:pt idx="863">
                  <c:v>130.1133889782293</c:v>
                </c:pt>
                <c:pt idx="864">
                  <c:v>132.02773789571643</c:v>
                </c:pt>
                <c:pt idx="865">
                  <c:v>132.02773789571643</c:v>
                </c:pt>
                <c:pt idx="866">
                  <c:v>132.02773789571643</c:v>
                </c:pt>
                <c:pt idx="867">
                  <c:v>131.09334380699883</c:v>
                </c:pt>
                <c:pt idx="868">
                  <c:v>131.09334380699883</c:v>
                </c:pt>
                <c:pt idx="869">
                  <c:v>130.17827378030483</c:v>
                </c:pt>
                <c:pt idx="870">
                  <c:v>130.17827378030483</c:v>
                </c:pt>
                <c:pt idx="871">
                  <c:v>130.57067431441106</c:v>
                </c:pt>
                <c:pt idx="872">
                  <c:v>131.03287238368853</c:v>
                </c:pt>
                <c:pt idx="873">
                  <c:v>131.03287238368853</c:v>
                </c:pt>
                <c:pt idx="874">
                  <c:v>130.57067431441106</c:v>
                </c:pt>
                <c:pt idx="875">
                  <c:v>131.03287238368853</c:v>
                </c:pt>
                <c:pt idx="876">
                  <c:v>131.03287238368853</c:v>
                </c:pt>
                <c:pt idx="877">
                  <c:v>130.57067431441106</c:v>
                </c:pt>
                <c:pt idx="878">
                  <c:v>131.03287238368853</c:v>
                </c:pt>
                <c:pt idx="879">
                  <c:v>130.57067431441106</c:v>
                </c:pt>
                <c:pt idx="880">
                  <c:v>131.03287238368853</c:v>
                </c:pt>
                <c:pt idx="881">
                  <c:v>130.57067431441106</c:v>
                </c:pt>
                <c:pt idx="882">
                  <c:v>131.03287238368853</c:v>
                </c:pt>
                <c:pt idx="883">
                  <c:v>130.57067431441106</c:v>
                </c:pt>
                <c:pt idx="884">
                  <c:v>131.03287238368853</c:v>
                </c:pt>
                <c:pt idx="885">
                  <c:v>130.57067431441106</c:v>
                </c:pt>
                <c:pt idx="886">
                  <c:v>130.57067431441106</c:v>
                </c:pt>
                <c:pt idx="887">
                  <c:v>131.03287238368853</c:v>
                </c:pt>
                <c:pt idx="888">
                  <c:v>130.57067431441106</c:v>
                </c:pt>
                <c:pt idx="889">
                  <c:v>131.03287238368853</c:v>
                </c:pt>
                <c:pt idx="890">
                  <c:v>131.03287238368853</c:v>
                </c:pt>
                <c:pt idx="891">
                  <c:v>130.57067431441106</c:v>
                </c:pt>
                <c:pt idx="892">
                  <c:v>130.57067431441106</c:v>
                </c:pt>
                <c:pt idx="893">
                  <c:v>131.03287238368853</c:v>
                </c:pt>
                <c:pt idx="894">
                  <c:v>130.57067431441106</c:v>
                </c:pt>
                <c:pt idx="895">
                  <c:v>131.03287238368853</c:v>
                </c:pt>
                <c:pt idx="896">
                  <c:v>131.03287238368853</c:v>
                </c:pt>
                <c:pt idx="897">
                  <c:v>130.57067431441106</c:v>
                </c:pt>
                <c:pt idx="898">
                  <c:v>130.57067431441106</c:v>
                </c:pt>
                <c:pt idx="899">
                  <c:v>131.03287238368853</c:v>
                </c:pt>
                <c:pt idx="900">
                  <c:v>131.03287238368853</c:v>
                </c:pt>
                <c:pt idx="901">
                  <c:v>131.03287238368853</c:v>
                </c:pt>
                <c:pt idx="902">
                  <c:v>130.57067431441106</c:v>
                </c:pt>
                <c:pt idx="903">
                  <c:v>131.03287238368853</c:v>
                </c:pt>
                <c:pt idx="904">
                  <c:v>131.03287238368853</c:v>
                </c:pt>
                <c:pt idx="905">
                  <c:v>130.57067431441106</c:v>
                </c:pt>
                <c:pt idx="906">
                  <c:v>130.57067431441106</c:v>
                </c:pt>
                <c:pt idx="907">
                  <c:v>131.03287238368853</c:v>
                </c:pt>
                <c:pt idx="908">
                  <c:v>131.03287238368853</c:v>
                </c:pt>
                <c:pt idx="909">
                  <c:v>130.57067431441106</c:v>
                </c:pt>
                <c:pt idx="910">
                  <c:v>131.03287238368853</c:v>
                </c:pt>
                <c:pt idx="911">
                  <c:v>131.03287238368853</c:v>
                </c:pt>
                <c:pt idx="912">
                  <c:v>130.57067431441106</c:v>
                </c:pt>
                <c:pt idx="913">
                  <c:v>130.57067431441106</c:v>
                </c:pt>
                <c:pt idx="914">
                  <c:v>131.03287238368853</c:v>
                </c:pt>
                <c:pt idx="915">
                  <c:v>131.03287238368853</c:v>
                </c:pt>
                <c:pt idx="916">
                  <c:v>130.57067431441106</c:v>
                </c:pt>
                <c:pt idx="917">
                  <c:v>130.96741785287668</c:v>
                </c:pt>
                <c:pt idx="918">
                  <c:v>129.93916889425603</c:v>
                </c:pt>
                <c:pt idx="919">
                  <c:v>129.93916889425603</c:v>
                </c:pt>
                <c:pt idx="920">
                  <c:v>130.73920411762495</c:v>
                </c:pt>
                <c:pt idx="921">
                  <c:v>130.73920411762495</c:v>
                </c:pt>
                <c:pt idx="922">
                  <c:v>130.73920411762495</c:v>
                </c:pt>
                <c:pt idx="923">
                  <c:v>132.11247575414669</c:v>
                </c:pt>
                <c:pt idx="924">
                  <c:v>129.83719257150472</c:v>
                </c:pt>
                <c:pt idx="925">
                  <c:v>129.83719257150472</c:v>
                </c:pt>
                <c:pt idx="926">
                  <c:v>130.82616946322321</c:v>
                </c:pt>
                <c:pt idx="927">
                  <c:v>129.39701269418859</c:v>
                </c:pt>
                <c:pt idx="928">
                  <c:v>129.39701269418859</c:v>
                </c:pt>
                <c:pt idx="929">
                  <c:v>127.38095710430976</c:v>
                </c:pt>
                <c:pt idx="930">
                  <c:v>127.38095710430976</c:v>
                </c:pt>
                <c:pt idx="931">
                  <c:v>127.38095710430976</c:v>
                </c:pt>
                <c:pt idx="932">
                  <c:v>127.38095710430976</c:v>
                </c:pt>
                <c:pt idx="933">
                  <c:v>128.60560646060497</c:v>
                </c:pt>
                <c:pt idx="934">
                  <c:v>128.60560646060497</c:v>
                </c:pt>
                <c:pt idx="935">
                  <c:v>128.90066995252585</c:v>
                </c:pt>
                <c:pt idx="936">
                  <c:v>128.56608291652975</c:v>
                </c:pt>
                <c:pt idx="937">
                  <c:v>128.56608291652975</c:v>
                </c:pt>
                <c:pt idx="938">
                  <c:v>129.46885912596898</c:v>
                </c:pt>
                <c:pt idx="939">
                  <c:v>129.46885912596898</c:v>
                </c:pt>
                <c:pt idx="940">
                  <c:v>129.46885912596898</c:v>
                </c:pt>
                <c:pt idx="941">
                  <c:v>129.46885912596898</c:v>
                </c:pt>
                <c:pt idx="942">
                  <c:v>129.46885912596898</c:v>
                </c:pt>
                <c:pt idx="943">
                  <c:v>129.75770723768204</c:v>
                </c:pt>
                <c:pt idx="944">
                  <c:v>130.66016024641942</c:v>
                </c:pt>
                <c:pt idx="945">
                  <c:v>130.66016024641942</c:v>
                </c:pt>
                <c:pt idx="946">
                  <c:v>129.75259547111187</c:v>
                </c:pt>
                <c:pt idx="947">
                  <c:v>129.76086646701307</c:v>
                </c:pt>
                <c:pt idx="948">
                  <c:v>129.76086646701307</c:v>
                </c:pt>
                <c:pt idx="949">
                  <c:v>128.74598603370126</c:v>
                </c:pt>
                <c:pt idx="950">
                  <c:v>128.74598603370126</c:v>
                </c:pt>
                <c:pt idx="951">
                  <c:v>128.74598603370126</c:v>
                </c:pt>
                <c:pt idx="952">
                  <c:v>128.74598603370126</c:v>
                </c:pt>
                <c:pt idx="953">
                  <c:v>130.22298642490119</c:v>
                </c:pt>
                <c:pt idx="954">
                  <c:v>130.22298642490119</c:v>
                </c:pt>
                <c:pt idx="955">
                  <c:v>129.60627450837401</c:v>
                </c:pt>
                <c:pt idx="956">
                  <c:v>127.71217334796241</c:v>
                </c:pt>
                <c:pt idx="957">
                  <c:v>127.71217334796241</c:v>
                </c:pt>
                <c:pt idx="958">
                  <c:v>127.42898719200431</c:v>
                </c:pt>
                <c:pt idx="959">
                  <c:v>128.33451457230825</c:v>
                </c:pt>
                <c:pt idx="960">
                  <c:v>128.33451457230825</c:v>
                </c:pt>
                <c:pt idx="961">
                  <c:v>128.33451457230825</c:v>
                </c:pt>
                <c:pt idx="962">
                  <c:v>127.52264630076495</c:v>
                </c:pt>
                <c:pt idx="963">
                  <c:v>127.60327408998917</c:v>
                </c:pt>
                <c:pt idx="964">
                  <c:v>128.04564026584427</c:v>
                </c:pt>
                <c:pt idx="965">
                  <c:v>128.24108362412568</c:v>
                </c:pt>
                <c:pt idx="966">
                  <c:v>128.24108362412568</c:v>
                </c:pt>
                <c:pt idx="967">
                  <c:v>129.32844680626147</c:v>
                </c:pt>
                <c:pt idx="968">
                  <c:v>129.32844680626147</c:v>
                </c:pt>
                <c:pt idx="969">
                  <c:v>129.32844680626147</c:v>
                </c:pt>
                <c:pt idx="970">
                  <c:v>130.00497200007391</c:v>
                </c:pt>
                <c:pt idx="971">
                  <c:v>130.00497200007391</c:v>
                </c:pt>
                <c:pt idx="972">
                  <c:v>131.48943247740482</c:v>
                </c:pt>
                <c:pt idx="973">
                  <c:v>131.48943247740482</c:v>
                </c:pt>
                <c:pt idx="974">
                  <c:v>130.80333558357754</c:v>
                </c:pt>
                <c:pt idx="975">
                  <c:v>131.28485862802304</c:v>
                </c:pt>
                <c:pt idx="976">
                  <c:v>131.28485862802304</c:v>
                </c:pt>
                <c:pt idx="977">
                  <c:v>132.04009704710913</c:v>
                </c:pt>
                <c:pt idx="978">
                  <c:v>132.04009704710913</c:v>
                </c:pt>
                <c:pt idx="979">
                  <c:v>132.04009704710913</c:v>
                </c:pt>
                <c:pt idx="980">
                  <c:v>132.04009704710913</c:v>
                </c:pt>
                <c:pt idx="981">
                  <c:v>130.91241345361411</c:v>
                </c:pt>
                <c:pt idx="982">
                  <c:v>130.91241345361411</c:v>
                </c:pt>
                <c:pt idx="983">
                  <c:v>131.5121873444815</c:v>
                </c:pt>
                <c:pt idx="984">
                  <c:v>131.89156097195908</c:v>
                </c:pt>
                <c:pt idx="985">
                  <c:v>131.22920765553678</c:v>
                </c:pt>
                <c:pt idx="986">
                  <c:v>131.22920765553678</c:v>
                </c:pt>
                <c:pt idx="987">
                  <c:v>131.22920765553678</c:v>
                </c:pt>
                <c:pt idx="988">
                  <c:v>131.22920765553678</c:v>
                </c:pt>
                <c:pt idx="989">
                  <c:v>131.22920765553678</c:v>
                </c:pt>
                <c:pt idx="990">
                  <c:v>131.22920765553678</c:v>
                </c:pt>
                <c:pt idx="991">
                  <c:v>131.22920765553678</c:v>
                </c:pt>
                <c:pt idx="992">
                  <c:v>131.22920765553678</c:v>
                </c:pt>
                <c:pt idx="993">
                  <c:v>131.22920765553678</c:v>
                </c:pt>
                <c:pt idx="994">
                  <c:v>131.22920765553678</c:v>
                </c:pt>
                <c:pt idx="995">
                  <c:v>131.22920765553678</c:v>
                </c:pt>
                <c:pt idx="996">
                  <c:v>131.22920765553678</c:v>
                </c:pt>
                <c:pt idx="997">
                  <c:v>131.22920765553678</c:v>
                </c:pt>
                <c:pt idx="998">
                  <c:v>131.22920765553678</c:v>
                </c:pt>
                <c:pt idx="999">
                  <c:v>131.22920765553678</c:v>
                </c:pt>
                <c:pt idx="1000">
                  <c:v>131.22920765553678</c:v>
                </c:pt>
                <c:pt idx="1001">
                  <c:v>131.22920765553678</c:v>
                </c:pt>
                <c:pt idx="1002">
                  <c:v>131.22920765553678</c:v>
                </c:pt>
                <c:pt idx="1003">
                  <c:v>131.22920765553678</c:v>
                </c:pt>
                <c:pt idx="1004">
                  <c:v>131.22920765553678</c:v>
                </c:pt>
                <c:pt idx="1005">
                  <c:v>131.22920765553678</c:v>
                </c:pt>
                <c:pt idx="1006">
                  <c:v>131.22920765553678</c:v>
                </c:pt>
                <c:pt idx="1007">
                  <c:v>131.22920765553678</c:v>
                </c:pt>
                <c:pt idx="1008">
                  <c:v>131.22920765553678</c:v>
                </c:pt>
                <c:pt idx="1009">
                  <c:v>131.22920765553678</c:v>
                </c:pt>
                <c:pt idx="1010">
                  <c:v>131.22920765553678</c:v>
                </c:pt>
                <c:pt idx="1011">
                  <c:v>131.22920765553678</c:v>
                </c:pt>
                <c:pt idx="1012">
                  <c:v>131.22920765553678</c:v>
                </c:pt>
                <c:pt idx="1013">
                  <c:v>131.22920765553678</c:v>
                </c:pt>
                <c:pt idx="1014">
                  <c:v>131.22920765553678</c:v>
                </c:pt>
                <c:pt idx="1015">
                  <c:v>131.22920765553678</c:v>
                </c:pt>
                <c:pt idx="1016">
                  <c:v>131.22920765553678</c:v>
                </c:pt>
                <c:pt idx="1017">
                  <c:v>131.22920765553678</c:v>
                </c:pt>
                <c:pt idx="1018">
                  <c:v>131.22920765553678</c:v>
                </c:pt>
                <c:pt idx="1019">
                  <c:v>131.22920765553678</c:v>
                </c:pt>
                <c:pt idx="1020">
                  <c:v>131.22920765553678</c:v>
                </c:pt>
                <c:pt idx="1021">
                  <c:v>131.22920765553678</c:v>
                </c:pt>
                <c:pt idx="1022">
                  <c:v>131.22920765553678</c:v>
                </c:pt>
                <c:pt idx="1023">
                  <c:v>131.22920765553678</c:v>
                </c:pt>
                <c:pt idx="1024">
                  <c:v>131.22920765553678</c:v>
                </c:pt>
                <c:pt idx="1025">
                  <c:v>131.22920765553678</c:v>
                </c:pt>
                <c:pt idx="1026">
                  <c:v>131.22920765553678</c:v>
                </c:pt>
                <c:pt idx="1027">
                  <c:v>131.22920765553678</c:v>
                </c:pt>
                <c:pt idx="1028">
                  <c:v>131.22920765553678</c:v>
                </c:pt>
                <c:pt idx="1029">
                  <c:v>131.22920765553678</c:v>
                </c:pt>
                <c:pt idx="1030">
                  <c:v>131.22920765553678</c:v>
                </c:pt>
                <c:pt idx="1031">
                  <c:v>131.22920765553678</c:v>
                </c:pt>
                <c:pt idx="1032">
                  <c:v>131.22920765553678</c:v>
                </c:pt>
                <c:pt idx="1033">
                  <c:v>131.22920765553678</c:v>
                </c:pt>
                <c:pt idx="1034">
                  <c:v>131.22920765553678</c:v>
                </c:pt>
                <c:pt idx="1035">
                  <c:v>131.22920765553678</c:v>
                </c:pt>
                <c:pt idx="1036">
                  <c:v>131.22920765553678</c:v>
                </c:pt>
                <c:pt idx="1037">
                  <c:v>131.22920765553678</c:v>
                </c:pt>
                <c:pt idx="1038">
                  <c:v>131.22920765553678</c:v>
                </c:pt>
                <c:pt idx="1039">
                  <c:v>131.22920765553678</c:v>
                </c:pt>
                <c:pt idx="1040">
                  <c:v>131.22920765553678</c:v>
                </c:pt>
                <c:pt idx="1041">
                  <c:v>131.22920765553678</c:v>
                </c:pt>
                <c:pt idx="1042">
                  <c:v>131.22920765553678</c:v>
                </c:pt>
                <c:pt idx="1043">
                  <c:v>131.22920765553678</c:v>
                </c:pt>
                <c:pt idx="1044">
                  <c:v>131.22920765553678</c:v>
                </c:pt>
                <c:pt idx="1045">
                  <c:v>128.95190704014422</c:v>
                </c:pt>
                <c:pt idx="1046">
                  <c:v>128.95190704014422</c:v>
                </c:pt>
                <c:pt idx="1047">
                  <c:v>128.95190704014422</c:v>
                </c:pt>
                <c:pt idx="1048">
                  <c:v>129.99044855042234</c:v>
                </c:pt>
                <c:pt idx="1049">
                  <c:v>129.99044855042234</c:v>
                </c:pt>
                <c:pt idx="1050">
                  <c:v>130.86251260800398</c:v>
                </c:pt>
                <c:pt idx="1051">
                  <c:v>129.21595774551221</c:v>
                </c:pt>
                <c:pt idx="1052">
                  <c:v>129.06053443562831</c:v>
                </c:pt>
                <c:pt idx="1053">
                  <c:v>129.06053443562831</c:v>
                </c:pt>
                <c:pt idx="1054">
                  <c:v>129.88570139765193</c:v>
                </c:pt>
                <c:pt idx="1055">
                  <c:v>128.46950836089474</c:v>
                </c:pt>
                <c:pt idx="1056">
                  <c:v>129.44729257817639</c:v>
                </c:pt>
                <c:pt idx="1057">
                  <c:v>129.44729257817639</c:v>
                </c:pt>
                <c:pt idx="1058">
                  <c:v>129.44729257817639</c:v>
                </c:pt>
                <c:pt idx="1059">
                  <c:v>129.44729257817639</c:v>
                </c:pt>
                <c:pt idx="1060">
                  <c:v>130.13736956101425</c:v>
                </c:pt>
                <c:pt idx="1061">
                  <c:v>129.96340717448123</c:v>
                </c:pt>
                <c:pt idx="1062">
                  <c:v>130.26408352493024</c:v>
                </c:pt>
                <c:pt idx="1063">
                  <c:v>130.26408352493024</c:v>
                </c:pt>
                <c:pt idx="1064">
                  <c:v>129.86750682172197</c:v>
                </c:pt>
                <c:pt idx="1065">
                  <c:v>129.86750682172197</c:v>
                </c:pt>
                <c:pt idx="1066">
                  <c:v>129.86750682172197</c:v>
                </c:pt>
                <c:pt idx="1067">
                  <c:v>127.87001593090541</c:v>
                </c:pt>
                <c:pt idx="1068">
                  <c:v>127.87001593090541</c:v>
                </c:pt>
                <c:pt idx="1069">
                  <c:v>127.92375204620915</c:v>
                </c:pt>
                <c:pt idx="1070">
                  <c:v>127.92375204620915</c:v>
                </c:pt>
                <c:pt idx="1071">
                  <c:v>127.33826213723037</c:v>
                </c:pt>
                <c:pt idx="1072">
                  <c:v>127.33826213723037</c:v>
                </c:pt>
                <c:pt idx="1073">
                  <c:v>127.33826213723037</c:v>
                </c:pt>
                <c:pt idx="1074">
                  <c:v>128.65631126213745</c:v>
                </c:pt>
                <c:pt idx="1075">
                  <c:v>128.31617728252351</c:v>
                </c:pt>
                <c:pt idx="1076">
                  <c:v>128.31617728252351</c:v>
                </c:pt>
                <c:pt idx="1077">
                  <c:v>129.13429109585883</c:v>
                </c:pt>
                <c:pt idx="1078">
                  <c:v>129.13429109585883</c:v>
                </c:pt>
                <c:pt idx="1079">
                  <c:v>130.16603867822053</c:v>
                </c:pt>
                <c:pt idx="1080">
                  <c:v>130.16603867822053</c:v>
                </c:pt>
                <c:pt idx="1081">
                  <c:v>130.41949275813798</c:v>
                </c:pt>
                <c:pt idx="1082">
                  <c:v>130.25275059579357</c:v>
                </c:pt>
                <c:pt idx="1083">
                  <c:v>130.25275059579357</c:v>
                </c:pt>
                <c:pt idx="1084">
                  <c:v>130.25275059579357</c:v>
                </c:pt>
                <c:pt idx="1085">
                  <c:v>130.25275059579357</c:v>
                </c:pt>
                <c:pt idx="1086">
                  <c:v>130.25275059579357</c:v>
                </c:pt>
                <c:pt idx="1087">
                  <c:v>131.24745180966372</c:v>
                </c:pt>
                <c:pt idx="1088">
                  <c:v>130.88163344705779</c:v>
                </c:pt>
                <c:pt idx="1089">
                  <c:v>130.88163344705779</c:v>
                </c:pt>
                <c:pt idx="1090">
                  <c:v>130.60675274000957</c:v>
                </c:pt>
                <c:pt idx="1091">
                  <c:v>132.07727408816402</c:v>
                </c:pt>
                <c:pt idx="1092">
                  <c:v>132.07727408816402</c:v>
                </c:pt>
                <c:pt idx="1093">
                  <c:v>132.07727408816402</c:v>
                </c:pt>
                <c:pt idx="1094">
                  <c:v>131.26713074814273</c:v>
                </c:pt>
                <c:pt idx="1095">
                  <c:v>131.26713074814273</c:v>
                </c:pt>
                <c:pt idx="1096">
                  <c:v>131.26713074814273</c:v>
                </c:pt>
                <c:pt idx="1097">
                  <c:v>131.26713074814273</c:v>
                </c:pt>
                <c:pt idx="1098">
                  <c:v>130.81637109708402</c:v>
                </c:pt>
                <c:pt idx="1099">
                  <c:v>130.81637109708402</c:v>
                </c:pt>
                <c:pt idx="1100">
                  <c:v>132.14776715484072</c:v>
                </c:pt>
                <c:pt idx="1101">
                  <c:v>133.07680771986531</c:v>
                </c:pt>
                <c:pt idx="1102">
                  <c:v>133.07680771986531</c:v>
                </c:pt>
                <c:pt idx="1103">
                  <c:v>133.08000323553497</c:v>
                </c:pt>
                <c:pt idx="1104">
                  <c:v>132.52955986744993</c:v>
                </c:pt>
                <c:pt idx="1105">
                  <c:v>132.52955986744993</c:v>
                </c:pt>
                <c:pt idx="1106">
                  <c:v>132.40743873336572</c:v>
                </c:pt>
                <c:pt idx="1107">
                  <c:v>132.40743873336572</c:v>
                </c:pt>
                <c:pt idx="1108">
                  <c:v>132.40743873336572</c:v>
                </c:pt>
                <c:pt idx="1109">
                  <c:v>130.68821587235783</c:v>
                </c:pt>
                <c:pt idx="1110">
                  <c:v>130.68821587235783</c:v>
                </c:pt>
                <c:pt idx="1111">
                  <c:v>129.79096740605641</c:v>
                </c:pt>
                <c:pt idx="1112">
                  <c:v>129.79096740605641</c:v>
                </c:pt>
                <c:pt idx="1113">
                  <c:v>129.58468076601494</c:v>
                </c:pt>
                <c:pt idx="1114">
                  <c:v>129.58468076601494</c:v>
                </c:pt>
                <c:pt idx="1115">
                  <c:v>128.65623986091776</c:v>
                </c:pt>
                <c:pt idx="1116">
                  <c:v>128.65623986091776</c:v>
                </c:pt>
                <c:pt idx="1117">
                  <c:v>128.65623986091776</c:v>
                </c:pt>
                <c:pt idx="1118">
                  <c:v>128.48968717947756</c:v>
                </c:pt>
                <c:pt idx="1119">
                  <c:v>128.48968717947756</c:v>
                </c:pt>
                <c:pt idx="1120">
                  <c:v>128.71067129049558</c:v>
                </c:pt>
                <c:pt idx="1121">
                  <c:v>128.71067129049558</c:v>
                </c:pt>
                <c:pt idx="1122">
                  <c:v>129.61757973589079</c:v>
                </c:pt>
                <c:pt idx="1123">
                  <c:v>130.03399960429579</c:v>
                </c:pt>
                <c:pt idx="1124">
                  <c:v>130.03399960429579</c:v>
                </c:pt>
                <c:pt idx="1125">
                  <c:v>130.71738612089825</c:v>
                </c:pt>
                <c:pt idx="1126">
                  <c:v>130.71738612089825</c:v>
                </c:pt>
                <c:pt idx="1127">
                  <c:v>129.08348638187613</c:v>
                </c:pt>
                <c:pt idx="1128">
                  <c:v>129.08348638187613</c:v>
                </c:pt>
                <c:pt idx="1129">
                  <c:v>129.08348638187613</c:v>
                </c:pt>
                <c:pt idx="1130">
                  <c:v>129.08348638187613</c:v>
                </c:pt>
                <c:pt idx="1131">
                  <c:v>128.87810207141476</c:v>
                </c:pt>
                <c:pt idx="1132">
                  <c:v>128.87810207141476</c:v>
                </c:pt>
                <c:pt idx="1133">
                  <c:v>129.90403994310569</c:v>
                </c:pt>
                <c:pt idx="1134">
                  <c:v>129.90403994310569</c:v>
                </c:pt>
                <c:pt idx="1135">
                  <c:v>129.46157161366457</c:v>
                </c:pt>
                <c:pt idx="1136">
                  <c:v>129.46157161366457</c:v>
                </c:pt>
                <c:pt idx="1137">
                  <c:v>128.39756716001281</c:v>
                </c:pt>
                <c:pt idx="1138">
                  <c:v>128.39756716001281</c:v>
                </c:pt>
                <c:pt idx="1139">
                  <c:v>128.39756716001281</c:v>
                </c:pt>
                <c:pt idx="1140">
                  <c:v>128.44529433688882</c:v>
                </c:pt>
                <c:pt idx="1141">
                  <c:v>128.44529433688882</c:v>
                </c:pt>
                <c:pt idx="1142">
                  <c:v>128.99426598298857</c:v>
                </c:pt>
                <c:pt idx="1143">
                  <c:v>128.98570280596994</c:v>
                </c:pt>
                <c:pt idx="1144">
                  <c:v>128.98570280596994</c:v>
                </c:pt>
                <c:pt idx="1145">
                  <c:v>129.48110204323254</c:v>
                </c:pt>
                <c:pt idx="1146">
                  <c:v>129.48110204323254</c:v>
                </c:pt>
                <c:pt idx="1147">
                  <c:v>129.13738174908923</c:v>
                </c:pt>
                <c:pt idx="1148">
                  <c:v>129.13738174908923</c:v>
                </c:pt>
                <c:pt idx="1149">
                  <c:v>129.13738174908923</c:v>
                </c:pt>
                <c:pt idx="1150">
                  <c:v>129.13738174908923</c:v>
                </c:pt>
                <c:pt idx="1151">
                  <c:v>129.13738174908923</c:v>
                </c:pt>
                <c:pt idx="1152">
                  <c:v>128.65904938996712</c:v>
                </c:pt>
                <c:pt idx="1153">
                  <c:v>128.65904938996712</c:v>
                </c:pt>
                <c:pt idx="1154">
                  <c:v>127.40691845633815</c:v>
                </c:pt>
                <c:pt idx="1155">
                  <c:v>127.43046368090323</c:v>
                </c:pt>
                <c:pt idx="1156">
                  <c:v>127.43046368090323</c:v>
                </c:pt>
                <c:pt idx="1157">
                  <c:v>128.11962223976465</c:v>
                </c:pt>
                <c:pt idx="1158">
                  <c:v>128.11962223976465</c:v>
                </c:pt>
                <c:pt idx="1159">
                  <c:v>128.24584099172338</c:v>
                </c:pt>
                <c:pt idx="1160">
                  <c:v>128.24584099172338</c:v>
                </c:pt>
                <c:pt idx="1161">
                  <c:v>128.24584099172338</c:v>
                </c:pt>
                <c:pt idx="1162">
                  <c:v>128.24584099172338</c:v>
                </c:pt>
                <c:pt idx="1163">
                  <c:v>125.80817162780008</c:v>
                </c:pt>
                <c:pt idx="1164">
                  <c:v>125.80817162780008</c:v>
                </c:pt>
                <c:pt idx="1165">
                  <c:v>127.64864729428197</c:v>
                </c:pt>
                <c:pt idx="1166">
                  <c:v>129.56363086970046</c:v>
                </c:pt>
                <c:pt idx="1167">
                  <c:v>129.56363086970046</c:v>
                </c:pt>
                <c:pt idx="1168">
                  <c:v>130.63712641362716</c:v>
                </c:pt>
                <c:pt idx="1169">
                  <c:v>131.36791765918343</c:v>
                </c:pt>
                <c:pt idx="1170">
                  <c:v>131.36791765918343</c:v>
                </c:pt>
                <c:pt idx="1171">
                  <c:v>131.36791765918343</c:v>
                </c:pt>
                <c:pt idx="1172">
                  <c:v>130.73796959353467</c:v>
                </c:pt>
                <c:pt idx="1173">
                  <c:v>129.8093748219288</c:v>
                </c:pt>
                <c:pt idx="1174">
                  <c:v>129.8093748219288</c:v>
                </c:pt>
                <c:pt idx="1175">
                  <c:v>128.87440196664346</c:v>
                </c:pt>
                <c:pt idx="1176">
                  <c:v>128.94632524539037</c:v>
                </c:pt>
                <c:pt idx="1177">
                  <c:v>128.94632524539037</c:v>
                </c:pt>
                <c:pt idx="1178">
                  <c:v>128.83547783875372</c:v>
                </c:pt>
                <c:pt idx="1179">
                  <c:v>128.83547783875372</c:v>
                </c:pt>
                <c:pt idx="1180">
                  <c:v>128.83547783875372</c:v>
                </c:pt>
                <c:pt idx="1181">
                  <c:v>130.42939165000348</c:v>
                </c:pt>
                <c:pt idx="1182">
                  <c:v>130.42939165000348</c:v>
                </c:pt>
                <c:pt idx="1183">
                  <c:v>129.8871219364722</c:v>
                </c:pt>
                <c:pt idx="1184">
                  <c:v>128.43272158768576</c:v>
                </c:pt>
                <c:pt idx="1185">
                  <c:v>128.43272158768576</c:v>
                </c:pt>
                <c:pt idx="1186">
                  <c:v>129.19964827556615</c:v>
                </c:pt>
                <c:pt idx="1187">
                  <c:v>129.19964827556615</c:v>
                </c:pt>
                <c:pt idx="1188">
                  <c:v>129.75659511335058</c:v>
                </c:pt>
                <c:pt idx="1189">
                  <c:v>129.75659511335058</c:v>
                </c:pt>
                <c:pt idx="1190">
                  <c:v>129.75659511335058</c:v>
                </c:pt>
                <c:pt idx="1191">
                  <c:v>129.0753206352787</c:v>
                </c:pt>
                <c:pt idx="1192">
                  <c:v>129.0753206352787</c:v>
                </c:pt>
                <c:pt idx="1193">
                  <c:v>130.56506168148505</c:v>
                </c:pt>
                <c:pt idx="1194">
                  <c:v>132.85960427078655</c:v>
                </c:pt>
                <c:pt idx="1195">
                  <c:v>132.85960427078655</c:v>
                </c:pt>
                <c:pt idx="1196">
                  <c:v>133.67029937985478</c:v>
                </c:pt>
                <c:pt idx="1197">
                  <c:v>132.5156539147734</c:v>
                </c:pt>
                <c:pt idx="1198">
                  <c:v>132.5156539147734</c:v>
                </c:pt>
                <c:pt idx="1199">
                  <c:v>132.5156539147734</c:v>
                </c:pt>
                <c:pt idx="1200">
                  <c:v>129.90376592805151</c:v>
                </c:pt>
                <c:pt idx="1201">
                  <c:v>129.90376592805151</c:v>
                </c:pt>
                <c:pt idx="1202">
                  <c:v>130.67250089980678</c:v>
                </c:pt>
                <c:pt idx="1203">
                  <c:v>129.8177225784292</c:v>
                </c:pt>
                <c:pt idx="1204">
                  <c:v>129.8177225784292</c:v>
                </c:pt>
                <c:pt idx="1205">
                  <c:v>129.02744070816874</c:v>
                </c:pt>
                <c:pt idx="1206">
                  <c:v>129.02744070816874</c:v>
                </c:pt>
                <c:pt idx="1207">
                  <c:v>128.77341651330838</c:v>
                </c:pt>
                <c:pt idx="1208">
                  <c:v>128.77341651330838</c:v>
                </c:pt>
                <c:pt idx="1209">
                  <c:v>128.77341651330838</c:v>
                </c:pt>
                <c:pt idx="1210">
                  <c:v>131.78660167691555</c:v>
                </c:pt>
                <c:pt idx="1211">
                  <c:v>131.78660167691555</c:v>
                </c:pt>
                <c:pt idx="1212">
                  <c:v>133.00695745069126</c:v>
                </c:pt>
                <c:pt idx="1213">
                  <c:v>134.09750120281882</c:v>
                </c:pt>
                <c:pt idx="1214">
                  <c:v>133.9887573294491</c:v>
                </c:pt>
                <c:pt idx="1215">
                  <c:v>133.9887573294491</c:v>
                </c:pt>
                <c:pt idx="1216">
                  <c:v>133.9887573294491</c:v>
                </c:pt>
                <c:pt idx="1217">
                  <c:v>133.9887573294491</c:v>
                </c:pt>
                <c:pt idx="1218">
                  <c:v>133.9887573294491</c:v>
                </c:pt>
                <c:pt idx="1219">
                  <c:v>129.71732648883111</c:v>
                </c:pt>
                <c:pt idx="1220">
                  <c:v>129.71732648883111</c:v>
                </c:pt>
                <c:pt idx="1221">
                  <c:v>127.70152451423593</c:v>
                </c:pt>
                <c:pt idx="1222">
                  <c:v>127.70152451423593</c:v>
                </c:pt>
                <c:pt idx="1223">
                  <c:v>128.02176417488553</c:v>
                </c:pt>
                <c:pt idx="1224">
                  <c:v>128.02176417488553</c:v>
                </c:pt>
                <c:pt idx="1225">
                  <c:v>128.7341949796168</c:v>
                </c:pt>
                <c:pt idx="1226">
                  <c:v>128.7341949796168</c:v>
                </c:pt>
                <c:pt idx="1227">
                  <c:v>127.53891798749117</c:v>
                </c:pt>
                <c:pt idx="1228">
                  <c:v>127.53891798749117</c:v>
                </c:pt>
                <c:pt idx="1229">
                  <c:v>128.56153883918782</c:v>
                </c:pt>
                <c:pt idx="1230">
                  <c:v>128.56153883918782</c:v>
                </c:pt>
                <c:pt idx="1231">
                  <c:v>128.56153883918782</c:v>
                </c:pt>
                <c:pt idx="1232">
                  <c:v>128.56153883918782</c:v>
                </c:pt>
                <c:pt idx="1233">
                  <c:v>130.02474181635586</c:v>
                </c:pt>
                <c:pt idx="1234">
                  <c:v>130.02474181635586</c:v>
                </c:pt>
                <c:pt idx="1235">
                  <c:v>130.06436929616811</c:v>
                </c:pt>
                <c:pt idx="1236">
                  <c:v>130.06436929616811</c:v>
                </c:pt>
                <c:pt idx="1237">
                  <c:v>129.86311537726945</c:v>
                </c:pt>
                <c:pt idx="1238">
                  <c:v>129.86311537726945</c:v>
                </c:pt>
                <c:pt idx="1239">
                  <c:v>130.57523457168284</c:v>
                </c:pt>
                <c:pt idx="1240">
                  <c:v>130.57523457168284</c:v>
                </c:pt>
                <c:pt idx="1241">
                  <c:v>130.57523457168284</c:v>
                </c:pt>
                <c:pt idx="1242">
                  <c:v>130.57523457168284</c:v>
                </c:pt>
                <c:pt idx="1243">
                  <c:v>129.41515750073481</c:v>
                </c:pt>
                <c:pt idx="1244">
                  <c:v>129.41515750073481</c:v>
                </c:pt>
                <c:pt idx="1245">
                  <c:v>129.71493286379945</c:v>
                </c:pt>
                <c:pt idx="1246">
                  <c:v>130.4258109903864</c:v>
                </c:pt>
                <c:pt idx="1247">
                  <c:v>130.4258109903864</c:v>
                </c:pt>
                <c:pt idx="1248">
                  <c:v>130.02200752280362</c:v>
                </c:pt>
                <c:pt idx="1249">
                  <c:v>130.02200752280362</c:v>
                </c:pt>
                <c:pt idx="1250">
                  <c:v>129.2443498631952</c:v>
                </c:pt>
                <c:pt idx="1251">
                  <c:v>129.2443498631952</c:v>
                </c:pt>
                <c:pt idx="1252">
                  <c:v>129.2443498631952</c:v>
                </c:pt>
                <c:pt idx="1253">
                  <c:v>129.81951782844519</c:v>
                </c:pt>
                <c:pt idx="1254">
                  <c:v>129.81951782844519</c:v>
                </c:pt>
                <c:pt idx="1255">
                  <c:v>129.81951782844519</c:v>
                </c:pt>
                <c:pt idx="1256">
                  <c:v>129.81951782844519</c:v>
                </c:pt>
                <c:pt idx="1257">
                  <c:v>129.81951782844519</c:v>
                </c:pt>
                <c:pt idx="1258">
                  <c:v>129.89619440853531</c:v>
                </c:pt>
                <c:pt idx="1259">
                  <c:v>129.89619440853531</c:v>
                </c:pt>
                <c:pt idx="1260">
                  <c:v>128.18427525047682</c:v>
                </c:pt>
                <c:pt idx="1261">
                  <c:v>128.18427525047682</c:v>
                </c:pt>
                <c:pt idx="1262">
                  <c:v>128.90008587727939</c:v>
                </c:pt>
                <c:pt idx="1263">
                  <c:v>128.90008587727939</c:v>
                </c:pt>
                <c:pt idx="1264">
                  <c:v>129.52747057230755</c:v>
                </c:pt>
                <c:pt idx="1265">
                  <c:v>129.52747057230755</c:v>
                </c:pt>
                <c:pt idx="1266">
                  <c:v>127.36172607027592</c:v>
                </c:pt>
                <c:pt idx="1267">
                  <c:v>127.36172607027592</c:v>
                </c:pt>
                <c:pt idx="1268">
                  <c:v>128.11879223177996</c:v>
                </c:pt>
                <c:pt idx="1269">
                  <c:v>128.11879223177996</c:v>
                </c:pt>
                <c:pt idx="1270">
                  <c:v>127.36172607027592</c:v>
                </c:pt>
                <c:pt idx="1271">
                  <c:v>128.11879223177996</c:v>
                </c:pt>
                <c:pt idx="1272">
                  <c:v>128.11879223177996</c:v>
                </c:pt>
                <c:pt idx="1273">
                  <c:v>127.36172607027592</c:v>
                </c:pt>
                <c:pt idx="1274">
                  <c:v>128.11879223177996</c:v>
                </c:pt>
                <c:pt idx="1275">
                  <c:v>127.36172607027592</c:v>
                </c:pt>
                <c:pt idx="1276">
                  <c:v>128.11879223177996</c:v>
                </c:pt>
                <c:pt idx="1277">
                  <c:v>128.11879223177996</c:v>
                </c:pt>
                <c:pt idx="1278">
                  <c:v>128.11879223177996</c:v>
                </c:pt>
                <c:pt idx="1279">
                  <c:v>127.36172607027592</c:v>
                </c:pt>
                <c:pt idx="1280">
                  <c:v>127.36172607027592</c:v>
                </c:pt>
                <c:pt idx="1281">
                  <c:v>128.11879223177996</c:v>
                </c:pt>
                <c:pt idx="1282">
                  <c:v>127.36172607027592</c:v>
                </c:pt>
                <c:pt idx="1283">
                  <c:v>128.11879223177996</c:v>
                </c:pt>
                <c:pt idx="1284">
                  <c:v>128.11879223177996</c:v>
                </c:pt>
                <c:pt idx="1285">
                  <c:v>127.36172607027592</c:v>
                </c:pt>
                <c:pt idx="1286">
                  <c:v>127.36172607027592</c:v>
                </c:pt>
                <c:pt idx="1287">
                  <c:v>128.11879223177996</c:v>
                </c:pt>
                <c:pt idx="1288">
                  <c:v>127.36172607027592</c:v>
                </c:pt>
                <c:pt idx="1289">
                  <c:v>127.36172607027592</c:v>
                </c:pt>
                <c:pt idx="1290">
                  <c:v>128.11879223177996</c:v>
                </c:pt>
                <c:pt idx="1291">
                  <c:v>128.11879223177996</c:v>
                </c:pt>
                <c:pt idx="1292">
                  <c:v>127.36172607027592</c:v>
                </c:pt>
                <c:pt idx="1293">
                  <c:v>128.11879223177996</c:v>
                </c:pt>
                <c:pt idx="1294">
                  <c:v>127.36172607027592</c:v>
                </c:pt>
                <c:pt idx="1295">
                  <c:v>127.36172607027592</c:v>
                </c:pt>
                <c:pt idx="1296">
                  <c:v>128.11879223177996</c:v>
                </c:pt>
                <c:pt idx="1297">
                  <c:v>128.11879223177996</c:v>
                </c:pt>
                <c:pt idx="1298">
                  <c:v>127.36172607027592</c:v>
                </c:pt>
                <c:pt idx="1299">
                  <c:v>127.36172607027592</c:v>
                </c:pt>
                <c:pt idx="1300">
                  <c:v>128.11879223177996</c:v>
                </c:pt>
                <c:pt idx="1301">
                  <c:v>128.11879223177996</c:v>
                </c:pt>
                <c:pt idx="1302">
                  <c:v>129.82531051000802</c:v>
                </c:pt>
                <c:pt idx="1303">
                  <c:v>129.82531051000802</c:v>
                </c:pt>
                <c:pt idx="1304">
                  <c:v>130.37309352082585</c:v>
                </c:pt>
                <c:pt idx="1305">
                  <c:v>131.35895783664699</c:v>
                </c:pt>
                <c:pt idx="1306">
                  <c:v>131.35895783664699</c:v>
                </c:pt>
                <c:pt idx="1307">
                  <c:v>131.6257743124803</c:v>
                </c:pt>
                <c:pt idx="1308">
                  <c:v>131.6257743124803</c:v>
                </c:pt>
                <c:pt idx="1309">
                  <c:v>131.6257743124803</c:v>
                </c:pt>
                <c:pt idx="1310">
                  <c:v>129.82850466034029</c:v>
                </c:pt>
                <c:pt idx="1311">
                  <c:v>129.73928240070546</c:v>
                </c:pt>
                <c:pt idx="1312">
                  <c:v>129.73928240070546</c:v>
                </c:pt>
                <c:pt idx="1313">
                  <c:v>130.36365007140603</c:v>
                </c:pt>
                <c:pt idx="1314">
                  <c:v>130.36365007140603</c:v>
                </c:pt>
                <c:pt idx="1315">
                  <c:v>129.74353977936627</c:v>
                </c:pt>
                <c:pt idx="1316">
                  <c:v>129.74353977936627</c:v>
                </c:pt>
                <c:pt idx="1317">
                  <c:v>129.74353977936627</c:v>
                </c:pt>
                <c:pt idx="1318">
                  <c:v>129.74353977936627</c:v>
                </c:pt>
                <c:pt idx="1319">
                  <c:v>130.32785501119858</c:v>
                </c:pt>
                <c:pt idx="1320">
                  <c:v>130.32785501119858</c:v>
                </c:pt>
                <c:pt idx="1321">
                  <c:v>130.60358522590411</c:v>
                </c:pt>
                <c:pt idx="1322">
                  <c:v>130.31560201058045</c:v>
                </c:pt>
                <c:pt idx="1323">
                  <c:v>130.31560201058045</c:v>
                </c:pt>
                <c:pt idx="1324">
                  <c:v>130.50156466115644</c:v>
                </c:pt>
                <c:pt idx="1325">
                  <c:v>129.97165877005651</c:v>
                </c:pt>
                <c:pt idx="1326">
                  <c:v>129.97165877005651</c:v>
                </c:pt>
                <c:pt idx="1327">
                  <c:v>130.38875472547468</c:v>
                </c:pt>
                <c:pt idx="1328">
                  <c:v>130.38875472547468</c:v>
                </c:pt>
                <c:pt idx="1329">
                  <c:v>130.38875472547468</c:v>
                </c:pt>
                <c:pt idx="1330">
                  <c:v>130.2940423665641</c:v>
                </c:pt>
                <c:pt idx="1331">
                  <c:v>130.2940423665641</c:v>
                </c:pt>
                <c:pt idx="1332">
                  <c:v>130.49542829160723</c:v>
                </c:pt>
                <c:pt idx="1333">
                  <c:v>130.7740029367458</c:v>
                </c:pt>
                <c:pt idx="1334">
                  <c:v>130.7740029367458</c:v>
                </c:pt>
                <c:pt idx="1335">
                  <c:v>130.2281946399473</c:v>
                </c:pt>
                <c:pt idx="1336">
                  <c:v>130.2281946399473</c:v>
                </c:pt>
                <c:pt idx="1337">
                  <c:v>130.2281946399473</c:v>
                </c:pt>
                <c:pt idx="1338">
                  <c:v>130.83580821361559</c:v>
                </c:pt>
                <c:pt idx="1339">
                  <c:v>130.83580821361559</c:v>
                </c:pt>
                <c:pt idx="1340">
                  <c:v>129.53848217996844</c:v>
                </c:pt>
                <c:pt idx="1341">
                  <c:v>129.10031376712453</c:v>
                </c:pt>
                <c:pt idx="1342">
                  <c:v>129.10031376712453</c:v>
                </c:pt>
                <c:pt idx="1343">
                  <c:v>129.70990810554912</c:v>
                </c:pt>
                <c:pt idx="1344">
                  <c:v>130.65724138680565</c:v>
                </c:pt>
                <c:pt idx="1345">
                  <c:v>130.65724138680565</c:v>
                </c:pt>
                <c:pt idx="1346">
                  <c:v>130.65724138680565</c:v>
                </c:pt>
                <c:pt idx="1347">
                  <c:v>130.65724138680565</c:v>
                </c:pt>
                <c:pt idx="1348">
                  <c:v>130.2741906091149</c:v>
                </c:pt>
                <c:pt idx="1349">
                  <c:v>130.2741906091149</c:v>
                </c:pt>
                <c:pt idx="1350">
                  <c:v>129.28318570568254</c:v>
                </c:pt>
                <c:pt idx="1351">
                  <c:v>129.28318570568254</c:v>
                </c:pt>
                <c:pt idx="1352">
                  <c:v>130.77324979440559</c:v>
                </c:pt>
                <c:pt idx="1353">
                  <c:v>130.77324979440559</c:v>
                </c:pt>
                <c:pt idx="1354">
                  <c:v>129.92024354337551</c:v>
                </c:pt>
                <c:pt idx="1355">
                  <c:v>129.74765632430515</c:v>
                </c:pt>
                <c:pt idx="1356">
                  <c:v>129.74765632430515</c:v>
                </c:pt>
                <c:pt idx="1357">
                  <c:v>129.74765632430515</c:v>
                </c:pt>
                <c:pt idx="1358">
                  <c:v>131.04682068096884</c:v>
                </c:pt>
                <c:pt idx="1359">
                  <c:v>131.04682068096884</c:v>
                </c:pt>
                <c:pt idx="1360">
                  <c:v>131.31717759554536</c:v>
                </c:pt>
                <c:pt idx="1361">
                  <c:v>131.31717759554536</c:v>
                </c:pt>
                <c:pt idx="1362">
                  <c:v>130.1689800200493</c:v>
                </c:pt>
                <c:pt idx="1363">
                  <c:v>130.34600486777489</c:v>
                </c:pt>
                <c:pt idx="1364">
                  <c:v>130.34600486777489</c:v>
                </c:pt>
                <c:pt idx="1365">
                  <c:v>129.10726669920635</c:v>
                </c:pt>
                <c:pt idx="1366">
                  <c:v>129.10726669920635</c:v>
                </c:pt>
                <c:pt idx="1367">
                  <c:v>129.91789070486018</c:v>
                </c:pt>
                <c:pt idx="1368">
                  <c:v>129.91789070486018</c:v>
                </c:pt>
                <c:pt idx="1369">
                  <c:v>129.91789070486018</c:v>
                </c:pt>
                <c:pt idx="1370">
                  <c:v>129.46723571780623</c:v>
                </c:pt>
                <c:pt idx="1371">
                  <c:v>129.46723571780623</c:v>
                </c:pt>
                <c:pt idx="1372">
                  <c:v>130.72002775213903</c:v>
                </c:pt>
                <c:pt idx="1373">
                  <c:v>131.24659611639458</c:v>
                </c:pt>
                <c:pt idx="1374">
                  <c:v>131.24659611639458</c:v>
                </c:pt>
                <c:pt idx="1375">
                  <c:v>130.14310226923286</c:v>
                </c:pt>
                <c:pt idx="1376">
                  <c:v>130.14310226923286</c:v>
                </c:pt>
                <c:pt idx="1377">
                  <c:v>130.14310226923286</c:v>
                </c:pt>
                <c:pt idx="1378">
                  <c:v>128.72824050366725</c:v>
                </c:pt>
                <c:pt idx="1379">
                  <c:v>128.72824050366725</c:v>
                </c:pt>
                <c:pt idx="1380">
                  <c:v>129.75890615761216</c:v>
                </c:pt>
                <c:pt idx="1381">
                  <c:v>129.69443512695523</c:v>
                </c:pt>
                <c:pt idx="1382">
                  <c:v>129.4528565768249</c:v>
                </c:pt>
                <c:pt idx="1383">
                  <c:v>129.4528565768249</c:v>
                </c:pt>
                <c:pt idx="1384">
                  <c:v>129.4528565768249</c:v>
                </c:pt>
                <c:pt idx="1385">
                  <c:v>129.69053237873612</c:v>
                </c:pt>
                <c:pt idx="1386">
                  <c:v>129.69053237873612</c:v>
                </c:pt>
                <c:pt idx="1387">
                  <c:v>129.46454319098339</c:v>
                </c:pt>
                <c:pt idx="1388">
                  <c:v>129.46454319098339</c:v>
                </c:pt>
                <c:pt idx="1389">
                  <c:v>129.46454319098339</c:v>
                </c:pt>
                <c:pt idx="1390">
                  <c:v>130.03992807457254</c:v>
                </c:pt>
                <c:pt idx="1391">
                  <c:v>130.15170225563705</c:v>
                </c:pt>
                <c:pt idx="1392">
                  <c:v>129.71104048819439</c:v>
                </c:pt>
                <c:pt idx="1393">
                  <c:v>129.71104048819439</c:v>
                </c:pt>
                <c:pt idx="1394">
                  <c:v>129.88924097788086</c:v>
                </c:pt>
                <c:pt idx="1395">
                  <c:v>129.88924097788086</c:v>
                </c:pt>
                <c:pt idx="1396">
                  <c:v>129.88924097788086</c:v>
                </c:pt>
                <c:pt idx="1397">
                  <c:v>130.47194866089032</c:v>
                </c:pt>
                <c:pt idx="1398">
                  <c:v>130.47194866089032</c:v>
                </c:pt>
                <c:pt idx="1399">
                  <c:v>129.99527323560653</c:v>
                </c:pt>
                <c:pt idx="1400">
                  <c:v>130.34048191087831</c:v>
                </c:pt>
                <c:pt idx="1401">
                  <c:v>129.46966372957797</c:v>
                </c:pt>
                <c:pt idx="1402">
                  <c:v>129.46966372957797</c:v>
                </c:pt>
                <c:pt idx="1403">
                  <c:v>129.94410991091516</c:v>
                </c:pt>
                <c:pt idx="1404">
                  <c:v>129.94410991091516</c:v>
                </c:pt>
                <c:pt idx="1405">
                  <c:v>129.94410991091516</c:v>
                </c:pt>
                <c:pt idx="1406">
                  <c:v>129.94410991091516</c:v>
                </c:pt>
                <c:pt idx="1407">
                  <c:v>129.67481531222631</c:v>
                </c:pt>
                <c:pt idx="1408">
                  <c:v>129.10519560869733</c:v>
                </c:pt>
                <c:pt idx="1409">
                  <c:v>129.10519560869733</c:v>
                </c:pt>
                <c:pt idx="1410">
                  <c:v>130.25717017362231</c:v>
                </c:pt>
                <c:pt idx="1411">
                  <c:v>130.24493120394359</c:v>
                </c:pt>
                <c:pt idx="1412">
                  <c:v>130.24493120394359</c:v>
                </c:pt>
                <c:pt idx="1413">
                  <c:v>130.24493120394359</c:v>
                </c:pt>
                <c:pt idx="1414">
                  <c:v>130.24493120394359</c:v>
                </c:pt>
                <c:pt idx="1415">
                  <c:v>130.39127791738986</c:v>
                </c:pt>
                <c:pt idx="1416">
                  <c:v>130.39127791738986</c:v>
                </c:pt>
                <c:pt idx="1417">
                  <c:v>130.22936987530883</c:v>
                </c:pt>
                <c:pt idx="1418">
                  <c:v>130.26059152525755</c:v>
                </c:pt>
                <c:pt idx="1419">
                  <c:v>130.26059152525755</c:v>
                </c:pt>
                <c:pt idx="1420">
                  <c:v>130.19881907805461</c:v>
                </c:pt>
                <c:pt idx="1421">
                  <c:v>130.19881907805461</c:v>
                </c:pt>
                <c:pt idx="1422">
                  <c:v>129.75384698273882</c:v>
                </c:pt>
                <c:pt idx="1423">
                  <c:v>129.75384698273882</c:v>
                </c:pt>
                <c:pt idx="1424">
                  <c:v>129.77011944669698</c:v>
                </c:pt>
                <c:pt idx="1425">
                  <c:v>129.77011944669698</c:v>
                </c:pt>
                <c:pt idx="1426">
                  <c:v>129.77011944669698</c:v>
                </c:pt>
                <c:pt idx="1427">
                  <c:v>130.27017401765457</c:v>
                </c:pt>
                <c:pt idx="1428">
                  <c:v>130.27017401765457</c:v>
                </c:pt>
                <c:pt idx="1429">
                  <c:v>130.45047791560597</c:v>
                </c:pt>
                <c:pt idx="1430">
                  <c:v>130.45047791560597</c:v>
                </c:pt>
                <c:pt idx="1431">
                  <c:v>130.10724608864027</c:v>
                </c:pt>
                <c:pt idx="1432">
                  <c:v>130.10724608864027</c:v>
                </c:pt>
                <c:pt idx="1433">
                  <c:v>129.43302174661611</c:v>
                </c:pt>
                <c:pt idx="1434">
                  <c:v>129.43302174661611</c:v>
                </c:pt>
                <c:pt idx="1435">
                  <c:v>129.58925312297313</c:v>
                </c:pt>
                <c:pt idx="1436">
                  <c:v>129.58925312297313</c:v>
                </c:pt>
                <c:pt idx="1437">
                  <c:v>129.58925312297313</c:v>
                </c:pt>
                <c:pt idx="1438">
                  <c:v>129.58925312297313</c:v>
                </c:pt>
                <c:pt idx="1439">
                  <c:v>129.76614367484302</c:v>
                </c:pt>
                <c:pt idx="1440">
                  <c:v>129.76614367484302</c:v>
                </c:pt>
                <c:pt idx="1441">
                  <c:v>129.46938338792691</c:v>
                </c:pt>
                <c:pt idx="1442">
                  <c:v>129.5954268244061</c:v>
                </c:pt>
                <c:pt idx="1443">
                  <c:v>129.64147471554003</c:v>
                </c:pt>
                <c:pt idx="1444">
                  <c:v>129.64147471554003</c:v>
                </c:pt>
                <c:pt idx="1445">
                  <c:v>130.4333045090095</c:v>
                </c:pt>
                <c:pt idx="1446">
                  <c:v>130.4333045090095</c:v>
                </c:pt>
                <c:pt idx="1447">
                  <c:v>130.4333045090095</c:v>
                </c:pt>
                <c:pt idx="1448">
                  <c:v>130.4333045090095</c:v>
                </c:pt>
                <c:pt idx="1449">
                  <c:v>130.4333045090095</c:v>
                </c:pt>
                <c:pt idx="1450">
                  <c:v>130.07009628065939</c:v>
                </c:pt>
                <c:pt idx="1451">
                  <c:v>130.07009628065939</c:v>
                </c:pt>
                <c:pt idx="1452">
                  <c:v>129.95228214637095</c:v>
                </c:pt>
                <c:pt idx="1453">
                  <c:v>130.33234690221764</c:v>
                </c:pt>
                <c:pt idx="1454">
                  <c:v>130.22611931982001</c:v>
                </c:pt>
                <c:pt idx="1455">
                  <c:v>130.22611931982001</c:v>
                </c:pt>
                <c:pt idx="1456">
                  <c:v>129.77246709213784</c:v>
                </c:pt>
                <c:pt idx="1457">
                  <c:v>129.77246709213784</c:v>
                </c:pt>
                <c:pt idx="1458">
                  <c:v>129.77246709213784</c:v>
                </c:pt>
                <c:pt idx="1459">
                  <c:v>129.77246709213784</c:v>
                </c:pt>
                <c:pt idx="1460">
                  <c:v>129.97852208722793</c:v>
                </c:pt>
                <c:pt idx="1461">
                  <c:v>129.97852208722793</c:v>
                </c:pt>
                <c:pt idx="1462">
                  <c:v>130.14198199604922</c:v>
                </c:pt>
                <c:pt idx="1463">
                  <c:v>130.14198199604922</c:v>
                </c:pt>
                <c:pt idx="1464">
                  <c:v>130.89194749536733</c:v>
                </c:pt>
                <c:pt idx="1465">
                  <c:v>130.89194749536733</c:v>
                </c:pt>
                <c:pt idx="1466">
                  <c:v>130.41031417664018</c:v>
                </c:pt>
                <c:pt idx="1467">
                  <c:v>130.41031417664018</c:v>
                </c:pt>
                <c:pt idx="1468">
                  <c:v>130.41031417664018</c:v>
                </c:pt>
                <c:pt idx="1469">
                  <c:v>130.41031417664018</c:v>
                </c:pt>
                <c:pt idx="1470">
                  <c:v>130.61450756255985</c:v>
                </c:pt>
                <c:pt idx="1471">
                  <c:v>130.27436056070283</c:v>
                </c:pt>
                <c:pt idx="1472">
                  <c:v>130.27436056070283</c:v>
                </c:pt>
                <c:pt idx="1473">
                  <c:v>129.92218275514003</c:v>
                </c:pt>
                <c:pt idx="1474">
                  <c:v>129.39849473204856</c:v>
                </c:pt>
                <c:pt idx="1475">
                  <c:v>129.39849473204856</c:v>
                </c:pt>
                <c:pt idx="1476">
                  <c:v>130.35672246623878</c:v>
                </c:pt>
                <c:pt idx="1477">
                  <c:v>130.35672246623878</c:v>
                </c:pt>
                <c:pt idx="1478">
                  <c:v>130.35672246623878</c:v>
                </c:pt>
                <c:pt idx="1479">
                  <c:v>131.04568634403805</c:v>
                </c:pt>
                <c:pt idx="1480">
                  <c:v>130.72038324152052</c:v>
                </c:pt>
                <c:pt idx="1481">
                  <c:v>130.72038324152052</c:v>
                </c:pt>
                <c:pt idx="1482">
                  <c:v>129.83897757888423</c:v>
                </c:pt>
                <c:pt idx="1483">
                  <c:v>130.26544453726015</c:v>
                </c:pt>
                <c:pt idx="1484">
                  <c:v>129.86551121579586</c:v>
                </c:pt>
                <c:pt idx="1485">
                  <c:v>129.86551121579586</c:v>
                </c:pt>
                <c:pt idx="1486">
                  <c:v>129.86551121579586</c:v>
                </c:pt>
                <c:pt idx="1487">
                  <c:v>129.93485920560349</c:v>
                </c:pt>
                <c:pt idx="1488">
                  <c:v>130.34378904144225</c:v>
                </c:pt>
                <c:pt idx="1489">
                  <c:v>129.89611494809995</c:v>
                </c:pt>
                <c:pt idx="1490">
                  <c:v>129.85422323317022</c:v>
                </c:pt>
                <c:pt idx="1491">
                  <c:v>129.706884968108</c:v>
                </c:pt>
                <c:pt idx="1492">
                  <c:v>129.706884968108</c:v>
                </c:pt>
                <c:pt idx="1493">
                  <c:v>129.706884968108</c:v>
                </c:pt>
                <c:pt idx="1494">
                  <c:v>129.706884968108</c:v>
                </c:pt>
                <c:pt idx="1495">
                  <c:v>130.22766602815241</c:v>
                </c:pt>
                <c:pt idx="1496">
                  <c:v>130.22766602815241</c:v>
                </c:pt>
                <c:pt idx="1497">
                  <c:v>130.48928447248073</c:v>
                </c:pt>
                <c:pt idx="1498">
                  <c:v>129.95972526725348</c:v>
                </c:pt>
                <c:pt idx="1499">
                  <c:v>129.95972526725348</c:v>
                </c:pt>
                <c:pt idx="1500">
                  <c:v>130.31664150222718</c:v>
                </c:pt>
                <c:pt idx="1501">
                  <c:v>130.31664150222718</c:v>
                </c:pt>
                <c:pt idx="1502">
                  <c:v>130.31664150222718</c:v>
                </c:pt>
                <c:pt idx="1503">
                  <c:v>130.44228171670412</c:v>
                </c:pt>
                <c:pt idx="1504">
                  <c:v>130.44228171670412</c:v>
                </c:pt>
                <c:pt idx="1505">
                  <c:v>130.18762528689123</c:v>
                </c:pt>
                <c:pt idx="1506">
                  <c:v>130.34521542308335</c:v>
                </c:pt>
                <c:pt idx="1507">
                  <c:v>130.34521542308335</c:v>
                </c:pt>
                <c:pt idx="1508">
                  <c:v>130.14691366705549</c:v>
                </c:pt>
                <c:pt idx="1509">
                  <c:v>129.99005606849317</c:v>
                </c:pt>
                <c:pt idx="1510">
                  <c:v>129.99005606849317</c:v>
                </c:pt>
                <c:pt idx="1511">
                  <c:v>130.42851705259858</c:v>
                </c:pt>
                <c:pt idx="1512">
                  <c:v>130.42851705259858</c:v>
                </c:pt>
                <c:pt idx="1513">
                  <c:v>130.63714945822264</c:v>
                </c:pt>
                <c:pt idx="1514">
                  <c:v>130.63714945822264</c:v>
                </c:pt>
                <c:pt idx="1515">
                  <c:v>130.63714945822264</c:v>
                </c:pt>
                <c:pt idx="1516">
                  <c:v>130.63714945822264</c:v>
                </c:pt>
                <c:pt idx="1517">
                  <c:v>130.60857635875217</c:v>
                </c:pt>
                <c:pt idx="1518">
                  <c:v>130.21094217073309</c:v>
                </c:pt>
                <c:pt idx="1519">
                  <c:v>130.21094217073309</c:v>
                </c:pt>
                <c:pt idx="1520">
                  <c:v>130.06361237283087</c:v>
                </c:pt>
                <c:pt idx="1521">
                  <c:v>130.06361237283087</c:v>
                </c:pt>
                <c:pt idx="1522">
                  <c:v>130.06361237283087</c:v>
                </c:pt>
                <c:pt idx="1523">
                  <c:v>130.06361237283087</c:v>
                </c:pt>
                <c:pt idx="1524">
                  <c:v>130.30827455752762</c:v>
                </c:pt>
                <c:pt idx="1525">
                  <c:v>130.11671998759422</c:v>
                </c:pt>
                <c:pt idx="1526">
                  <c:v>130.34586461065805</c:v>
                </c:pt>
                <c:pt idx="1527">
                  <c:v>130.34586461065805</c:v>
                </c:pt>
                <c:pt idx="1528">
                  <c:v>129.85834937088183</c:v>
                </c:pt>
                <c:pt idx="1529">
                  <c:v>129.85834937088183</c:v>
                </c:pt>
                <c:pt idx="1530">
                  <c:v>130.47985393251327</c:v>
                </c:pt>
                <c:pt idx="1531">
                  <c:v>129.8671139321653</c:v>
                </c:pt>
                <c:pt idx="1532">
                  <c:v>129.8671139321653</c:v>
                </c:pt>
                <c:pt idx="1533">
                  <c:v>129.8671139321653</c:v>
                </c:pt>
                <c:pt idx="1534">
                  <c:v>129.8671139321653</c:v>
                </c:pt>
              </c:numCache>
            </c:numRef>
          </c:val>
          <c:smooth val="0"/>
        </c:ser>
        <c:ser>
          <c:idx val="6"/>
          <c:order val="1"/>
          <c:tx>
            <c:v>Abstand Interpoliert</c:v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CameraData!$A$3:$A$1537</c:f>
              <c:strCache>
                <c:ptCount val="1535"/>
                <c:pt idx="0">
                  <c:v>0:0:0</c:v>
                </c:pt>
                <c:pt idx="1">
                  <c:v>0:0:22</c:v>
                </c:pt>
                <c:pt idx="2">
                  <c:v>0:0:72</c:v>
                </c:pt>
                <c:pt idx="3">
                  <c:v>0:0:98</c:v>
                </c:pt>
                <c:pt idx="4">
                  <c:v>0:0:122</c:v>
                </c:pt>
                <c:pt idx="5">
                  <c:v>0:0:147</c:v>
                </c:pt>
                <c:pt idx="6">
                  <c:v>0:0:160</c:v>
                </c:pt>
                <c:pt idx="7">
                  <c:v>0:0:175</c:v>
                </c:pt>
                <c:pt idx="8">
                  <c:v>0:0:199</c:v>
                </c:pt>
                <c:pt idx="9">
                  <c:v>0:0:210</c:v>
                </c:pt>
                <c:pt idx="10">
                  <c:v>0:0:231</c:v>
                </c:pt>
                <c:pt idx="11">
                  <c:v>0:0:243</c:v>
                </c:pt>
                <c:pt idx="12">
                  <c:v>0:0:269</c:v>
                </c:pt>
                <c:pt idx="13">
                  <c:v>0:0:287</c:v>
                </c:pt>
                <c:pt idx="14">
                  <c:v>0:0:306</c:v>
                </c:pt>
                <c:pt idx="15">
                  <c:v>0:0:322</c:v>
                </c:pt>
                <c:pt idx="16">
                  <c:v>0:0:334</c:v>
                </c:pt>
                <c:pt idx="17">
                  <c:v>0:0:345</c:v>
                </c:pt>
                <c:pt idx="18">
                  <c:v>0:0:373</c:v>
                </c:pt>
                <c:pt idx="19">
                  <c:v>0:0:405</c:v>
                </c:pt>
                <c:pt idx="20">
                  <c:v>0:0:421</c:v>
                </c:pt>
                <c:pt idx="21">
                  <c:v>0:0:446</c:v>
                </c:pt>
                <c:pt idx="22">
                  <c:v>0:0:468</c:v>
                </c:pt>
                <c:pt idx="23">
                  <c:v>0:0:479</c:v>
                </c:pt>
                <c:pt idx="24">
                  <c:v>0:0:501</c:v>
                </c:pt>
                <c:pt idx="25">
                  <c:v>0:0:509</c:v>
                </c:pt>
                <c:pt idx="26">
                  <c:v>0:0:529</c:v>
                </c:pt>
                <c:pt idx="27">
                  <c:v>0:0:542</c:v>
                </c:pt>
                <c:pt idx="28">
                  <c:v>0:0:567</c:v>
                </c:pt>
                <c:pt idx="29">
                  <c:v>0:0:576</c:v>
                </c:pt>
                <c:pt idx="30">
                  <c:v>0:0:597</c:v>
                </c:pt>
                <c:pt idx="31">
                  <c:v>0:0:611</c:v>
                </c:pt>
                <c:pt idx="32">
                  <c:v>0:0:634</c:v>
                </c:pt>
                <c:pt idx="33">
                  <c:v>0:0:647</c:v>
                </c:pt>
                <c:pt idx="34">
                  <c:v>0:0:670</c:v>
                </c:pt>
                <c:pt idx="35">
                  <c:v>0:0:680</c:v>
                </c:pt>
                <c:pt idx="36">
                  <c:v>0:0:699</c:v>
                </c:pt>
                <c:pt idx="37">
                  <c:v>0:0:707</c:v>
                </c:pt>
                <c:pt idx="38">
                  <c:v>0:0:722</c:v>
                </c:pt>
                <c:pt idx="39">
                  <c:v>0:0:729</c:v>
                </c:pt>
                <c:pt idx="40">
                  <c:v>0:0:736</c:v>
                </c:pt>
                <c:pt idx="41">
                  <c:v>0:0:742</c:v>
                </c:pt>
                <c:pt idx="42">
                  <c:v>0:0:770</c:v>
                </c:pt>
                <c:pt idx="43">
                  <c:v>0:0:786</c:v>
                </c:pt>
                <c:pt idx="44">
                  <c:v>0:0:809</c:v>
                </c:pt>
                <c:pt idx="45">
                  <c:v>0:0:836</c:v>
                </c:pt>
                <c:pt idx="46">
                  <c:v>0:0:848</c:v>
                </c:pt>
                <c:pt idx="47">
                  <c:v>0:0:868</c:v>
                </c:pt>
                <c:pt idx="48">
                  <c:v>0:0:885</c:v>
                </c:pt>
                <c:pt idx="49">
                  <c:v>0:0:906</c:v>
                </c:pt>
                <c:pt idx="50">
                  <c:v>0:0:924</c:v>
                </c:pt>
                <c:pt idx="51">
                  <c:v>0:0:935</c:v>
                </c:pt>
                <c:pt idx="52">
                  <c:v>0:0:942</c:v>
                </c:pt>
                <c:pt idx="53">
                  <c:v>0:0:970</c:v>
                </c:pt>
                <c:pt idx="54">
                  <c:v>0:0:987</c:v>
                </c:pt>
                <c:pt idx="55">
                  <c:v>0:1:14</c:v>
                </c:pt>
                <c:pt idx="56">
                  <c:v>0:1:44</c:v>
                </c:pt>
                <c:pt idx="57">
                  <c:v>0:1:69</c:v>
                </c:pt>
                <c:pt idx="58">
                  <c:v>0:1:82</c:v>
                </c:pt>
                <c:pt idx="59">
                  <c:v>0:1:104</c:v>
                </c:pt>
                <c:pt idx="60">
                  <c:v>0:1:120</c:v>
                </c:pt>
                <c:pt idx="61">
                  <c:v>0:1:142</c:v>
                </c:pt>
                <c:pt idx="62">
                  <c:v>0:1:160</c:v>
                </c:pt>
                <c:pt idx="63">
                  <c:v>0:1:169</c:v>
                </c:pt>
                <c:pt idx="64">
                  <c:v>0:1:177</c:v>
                </c:pt>
                <c:pt idx="65">
                  <c:v>0:1:203</c:v>
                </c:pt>
                <c:pt idx="66">
                  <c:v>0:1:221</c:v>
                </c:pt>
                <c:pt idx="67">
                  <c:v>0:1:248</c:v>
                </c:pt>
                <c:pt idx="68">
                  <c:v>0:1:274</c:v>
                </c:pt>
                <c:pt idx="69">
                  <c:v>0:1:299</c:v>
                </c:pt>
                <c:pt idx="70">
                  <c:v>0:1:315</c:v>
                </c:pt>
                <c:pt idx="71">
                  <c:v>0:1:336</c:v>
                </c:pt>
                <c:pt idx="72">
                  <c:v>0:1:351</c:v>
                </c:pt>
                <c:pt idx="73">
                  <c:v>0:1:365</c:v>
                </c:pt>
                <c:pt idx="74">
                  <c:v>0:1:376</c:v>
                </c:pt>
                <c:pt idx="75">
                  <c:v>0:1:400</c:v>
                </c:pt>
                <c:pt idx="76">
                  <c:v>0:1:412</c:v>
                </c:pt>
                <c:pt idx="77">
                  <c:v>0:1:435</c:v>
                </c:pt>
                <c:pt idx="78">
                  <c:v>0:1:448</c:v>
                </c:pt>
                <c:pt idx="79">
                  <c:v>0:1:474</c:v>
                </c:pt>
                <c:pt idx="80">
                  <c:v>0:1:505</c:v>
                </c:pt>
                <c:pt idx="81">
                  <c:v>0:1:519</c:v>
                </c:pt>
                <c:pt idx="82">
                  <c:v>0:1:541</c:v>
                </c:pt>
                <c:pt idx="83">
                  <c:v>0:1:559</c:v>
                </c:pt>
                <c:pt idx="84">
                  <c:v>0:1:571</c:v>
                </c:pt>
                <c:pt idx="85">
                  <c:v>0:1:578</c:v>
                </c:pt>
                <c:pt idx="86">
                  <c:v>0:1:602</c:v>
                </c:pt>
                <c:pt idx="87">
                  <c:v>0:1:614</c:v>
                </c:pt>
                <c:pt idx="88">
                  <c:v>0:1:640</c:v>
                </c:pt>
                <c:pt idx="89">
                  <c:v>0:1:666</c:v>
                </c:pt>
                <c:pt idx="90">
                  <c:v>0:1:679</c:v>
                </c:pt>
                <c:pt idx="91">
                  <c:v>0:1:700</c:v>
                </c:pt>
                <c:pt idx="92">
                  <c:v>0:1:715</c:v>
                </c:pt>
                <c:pt idx="93">
                  <c:v>0:1:739</c:v>
                </c:pt>
                <c:pt idx="94">
                  <c:v>0:1:764</c:v>
                </c:pt>
                <c:pt idx="95">
                  <c:v>0:1:776</c:v>
                </c:pt>
                <c:pt idx="96">
                  <c:v>0:1:803</c:v>
                </c:pt>
                <c:pt idx="97">
                  <c:v>0:1:817</c:v>
                </c:pt>
                <c:pt idx="98">
                  <c:v>0:1:843</c:v>
                </c:pt>
                <c:pt idx="99">
                  <c:v>0:1:868</c:v>
                </c:pt>
                <c:pt idx="100">
                  <c:v>0:1:883</c:v>
                </c:pt>
                <c:pt idx="101">
                  <c:v>0:1:912</c:v>
                </c:pt>
                <c:pt idx="102">
                  <c:v>0:1:942</c:v>
                </c:pt>
                <c:pt idx="103">
                  <c:v>0:1:966</c:v>
                </c:pt>
                <c:pt idx="104">
                  <c:v>0:1:981</c:v>
                </c:pt>
                <c:pt idx="105">
                  <c:v>0:2:5</c:v>
                </c:pt>
                <c:pt idx="106">
                  <c:v>0:2:16</c:v>
                </c:pt>
                <c:pt idx="107">
                  <c:v>0:2:41</c:v>
                </c:pt>
                <c:pt idx="108">
                  <c:v>0:2:67</c:v>
                </c:pt>
                <c:pt idx="109">
                  <c:v>0:2:82</c:v>
                </c:pt>
                <c:pt idx="110">
                  <c:v>0:2:103</c:v>
                </c:pt>
                <c:pt idx="111">
                  <c:v>0:2:121</c:v>
                </c:pt>
                <c:pt idx="112">
                  <c:v>0:2:145</c:v>
                </c:pt>
                <c:pt idx="113">
                  <c:v>0:2:163</c:v>
                </c:pt>
                <c:pt idx="114">
                  <c:v>0:2:176</c:v>
                </c:pt>
                <c:pt idx="115">
                  <c:v>0:2:196</c:v>
                </c:pt>
                <c:pt idx="116">
                  <c:v>0:2:215</c:v>
                </c:pt>
                <c:pt idx="117">
                  <c:v>0:2:243</c:v>
                </c:pt>
                <c:pt idx="118">
                  <c:v>0:2:268</c:v>
                </c:pt>
                <c:pt idx="119">
                  <c:v>0:2:287</c:v>
                </c:pt>
                <c:pt idx="120">
                  <c:v>0:2:308</c:v>
                </c:pt>
                <c:pt idx="121">
                  <c:v>0:2:329</c:v>
                </c:pt>
                <c:pt idx="122">
                  <c:v>0:2:340</c:v>
                </c:pt>
                <c:pt idx="123">
                  <c:v>0:2:364</c:v>
                </c:pt>
                <c:pt idx="124">
                  <c:v>0:2:381</c:v>
                </c:pt>
                <c:pt idx="125">
                  <c:v>0:2:406</c:v>
                </c:pt>
                <c:pt idx="126">
                  <c:v>0:2:428</c:v>
                </c:pt>
                <c:pt idx="127">
                  <c:v>0:2:443</c:v>
                </c:pt>
                <c:pt idx="128">
                  <c:v>0:2:478</c:v>
                </c:pt>
                <c:pt idx="129">
                  <c:v>0:2:502</c:v>
                </c:pt>
                <c:pt idx="130">
                  <c:v>0:2:526</c:v>
                </c:pt>
                <c:pt idx="131">
                  <c:v>0:2:549</c:v>
                </c:pt>
                <c:pt idx="132">
                  <c:v>0:2:572</c:v>
                </c:pt>
                <c:pt idx="133">
                  <c:v>0:2:582</c:v>
                </c:pt>
                <c:pt idx="134">
                  <c:v>0:2:606</c:v>
                </c:pt>
                <c:pt idx="135">
                  <c:v>0:2:640</c:v>
                </c:pt>
                <c:pt idx="136">
                  <c:v>0:2:668</c:v>
                </c:pt>
                <c:pt idx="137">
                  <c:v>0:2:683</c:v>
                </c:pt>
                <c:pt idx="138">
                  <c:v>0:2:715</c:v>
                </c:pt>
                <c:pt idx="139">
                  <c:v>0:2:747</c:v>
                </c:pt>
                <c:pt idx="140">
                  <c:v>0:2:767</c:v>
                </c:pt>
                <c:pt idx="141">
                  <c:v>0:2:778</c:v>
                </c:pt>
                <c:pt idx="142">
                  <c:v>0:2:810</c:v>
                </c:pt>
                <c:pt idx="143">
                  <c:v>0:2:839</c:v>
                </c:pt>
                <c:pt idx="144">
                  <c:v>0:2:864</c:v>
                </c:pt>
                <c:pt idx="145">
                  <c:v>0:2:880</c:v>
                </c:pt>
                <c:pt idx="146">
                  <c:v>0:2:901</c:v>
                </c:pt>
                <c:pt idx="147">
                  <c:v>0:2:912</c:v>
                </c:pt>
                <c:pt idx="148">
                  <c:v>0:2:928</c:v>
                </c:pt>
                <c:pt idx="149">
                  <c:v>0:2:940</c:v>
                </c:pt>
                <c:pt idx="150">
                  <c:v>0:2:966</c:v>
                </c:pt>
                <c:pt idx="151">
                  <c:v>0:2:979</c:v>
                </c:pt>
                <c:pt idx="152">
                  <c:v>0:3:5</c:v>
                </c:pt>
                <c:pt idx="153">
                  <c:v>0:3:16</c:v>
                </c:pt>
                <c:pt idx="154">
                  <c:v>0:3:41</c:v>
                </c:pt>
                <c:pt idx="155">
                  <c:v>0:3:66</c:v>
                </c:pt>
                <c:pt idx="156">
                  <c:v>0:3:79</c:v>
                </c:pt>
                <c:pt idx="157">
                  <c:v>0:3:100</c:v>
                </c:pt>
                <c:pt idx="158">
                  <c:v>0:3:108</c:v>
                </c:pt>
                <c:pt idx="159">
                  <c:v>0:3:124</c:v>
                </c:pt>
                <c:pt idx="160">
                  <c:v>0:3:134</c:v>
                </c:pt>
                <c:pt idx="161">
                  <c:v>0:3:141</c:v>
                </c:pt>
                <c:pt idx="162">
                  <c:v>0:3:169</c:v>
                </c:pt>
                <c:pt idx="163">
                  <c:v>0:3:183</c:v>
                </c:pt>
                <c:pt idx="164">
                  <c:v>0:3:208</c:v>
                </c:pt>
                <c:pt idx="165">
                  <c:v>0:3:231</c:v>
                </c:pt>
                <c:pt idx="166">
                  <c:v>0:3:247</c:v>
                </c:pt>
                <c:pt idx="167">
                  <c:v>0:3:334</c:v>
                </c:pt>
                <c:pt idx="168">
                  <c:v>0:3:383</c:v>
                </c:pt>
                <c:pt idx="169">
                  <c:v>0:3:434</c:v>
                </c:pt>
                <c:pt idx="170">
                  <c:v>0:3:471</c:v>
                </c:pt>
                <c:pt idx="171">
                  <c:v>0:3:498</c:v>
                </c:pt>
                <c:pt idx="172">
                  <c:v>0:3:527</c:v>
                </c:pt>
                <c:pt idx="173">
                  <c:v>0:3:552</c:v>
                </c:pt>
                <c:pt idx="174">
                  <c:v>0:3:579</c:v>
                </c:pt>
                <c:pt idx="175">
                  <c:v>0:3:601</c:v>
                </c:pt>
                <c:pt idx="176">
                  <c:v>0:3:615</c:v>
                </c:pt>
                <c:pt idx="177">
                  <c:v>0:3:726</c:v>
                </c:pt>
                <c:pt idx="178">
                  <c:v>0:3:770</c:v>
                </c:pt>
                <c:pt idx="179">
                  <c:v>0:3:812</c:v>
                </c:pt>
                <c:pt idx="180">
                  <c:v>0:3:854</c:v>
                </c:pt>
                <c:pt idx="181">
                  <c:v>0:3:897</c:v>
                </c:pt>
                <c:pt idx="182">
                  <c:v>0:3:944</c:v>
                </c:pt>
                <c:pt idx="183">
                  <c:v>0:3:993</c:v>
                </c:pt>
                <c:pt idx="184">
                  <c:v>0:4:36</c:v>
                </c:pt>
                <c:pt idx="185">
                  <c:v>0:4:77</c:v>
                </c:pt>
                <c:pt idx="186">
                  <c:v>0:4:173</c:v>
                </c:pt>
                <c:pt idx="187">
                  <c:v>0:4:218</c:v>
                </c:pt>
                <c:pt idx="188">
                  <c:v>0:4:261</c:v>
                </c:pt>
                <c:pt idx="189">
                  <c:v>0:4:303</c:v>
                </c:pt>
                <c:pt idx="190">
                  <c:v>0:4:347</c:v>
                </c:pt>
                <c:pt idx="191">
                  <c:v>0:4:395</c:v>
                </c:pt>
                <c:pt idx="192">
                  <c:v>0:4:444</c:v>
                </c:pt>
                <c:pt idx="193">
                  <c:v>0:4:493</c:v>
                </c:pt>
                <c:pt idx="194">
                  <c:v>0:4:532</c:v>
                </c:pt>
                <c:pt idx="195">
                  <c:v>0:4:576</c:v>
                </c:pt>
                <c:pt idx="196">
                  <c:v>0:4:603</c:v>
                </c:pt>
                <c:pt idx="197">
                  <c:v>0:4:616</c:v>
                </c:pt>
                <c:pt idx="198">
                  <c:v>0:4:637</c:v>
                </c:pt>
                <c:pt idx="199">
                  <c:v>0:4:649</c:v>
                </c:pt>
                <c:pt idx="200">
                  <c:v>0:4:675</c:v>
                </c:pt>
                <c:pt idx="201">
                  <c:v>0:4:704</c:v>
                </c:pt>
                <c:pt idx="202">
                  <c:v>0:4:716</c:v>
                </c:pt>
                <c:pt idx="203">
                  <c:v>0:4:742</c:v>
                </c:pt>
                <c:pt idx="204">
                  <c:v>0:4:766</c:v>
                </c:pt>
                <c:pt idx="205">
                  <c:v>0:4:782</c:v>
                </c:pt>
                <c:pt idx="206">
                  <c:v>0:4:801</c:v>
                </c:pt>
                <c:pt idx="207">
                  <c:v>0:4:816</c:v>
                </c:pt>
                <c:pt idx="208">
                  <c:v>0:4:835</c:v>
                </c:pt>
                <c:pt idx="209">
                  <c:v>0:4:843</c:v>
                </c:pt>
                <c:pt idx="210">
                  <c:v>0:4:865</c:v>
                </c:pt>
                <c:pt idx="211">
                  <c:v>0:4:874</c:v>
                </c:pt>
                <c:pt idx="212">
                  <c:v>0:4:898</c:v>
                </c:pt>
                <c:pt idx="213">
                  <c:v>0:4:907</c:v>
                </c:pt>
                <c:pt idx="214">
                  <c:v>0:4:929</c:v>
                </c:pt>
                <c:pt idx="215">
                  <c:v>0:4:940</c:v>
                </c:pt>
                <c:pt idx="216">
                  <c:v>0:4:968</c:v>
                </c:pt>
                <c:pt idx="217">
                  <c:v>0:4:982</c:v>
                </c:pt>
                <c:pt idx="218">
                  <c:v>0:5:5</c:v>
                </c:pt>
                <c:pt idx="219">
                  <c:v>0:5:18</c:v>
                </c:pt>
                <c:pt idx="220">
                  <c:v>0:5:40</c:v>
                </c:pt>
                <c:pt idx="221">
                  <c:v>0:5:55</c:v>
                </c:pt>
                <c:pt idx="222">
                  <c:v>0:5:64</c:v>
                </c:pt>
                <c:pt idx="223">
                  <c:v>0:5:71</c:v>
                </c:pt>
                <c:pt idx="224">
                  <c:v>0:5:79</c:v>
                </c:pt>
                <c:pt idx="225">
                  <c:v>0:5:108</c:v>
                </c:pt>
                <c:pt idx="226">
                  <c:v>0:5:136</c:v>
                </c:pt>
                <c:pt idx="227">
                  <c:v>0:5:149</c:v>
                </c:pt>
                <c:pt idx="228">
                  <c:v>0:5:181</c:v>
                </c:pt>
                <c:pt idx="229">
                  <c:v>0:5:207</c:v>
                </c:pt>
                <c:pt idx="230">
                  <c:v>0:5:228</c:v>
                </c:pt>
                <c:pt idx="231">
                  <c:v>0:5:239</c:v>
                </c:pt>
                <c:pt idx="232">
                  <c:v>0:5:266</c:v>
                </c:pt>
                <c:pt idx="233">
                  <c:v>0:5:282</c:v>
                </c:pt>
                <c:pt idx="234">
                  <c:v>0:5:304</c:v>
                </c:pt>
                <c:pt idx="235">
                  <c:v>0:5:315</c:v>
                </c:pt>
                <c:pt idx="236">
                  <c:v>0:5:339</c:v>
                </c:pt>
                <c:pt idx="237">
                  <c:v>0:5:365</c:v>
                </c:pt>
                <c:pt idx="238">
                  <c:v>0:5:384</c:v>
                </c:pt>
                <c:pt idx="239">
                  <c:v>0:5:406</c:v>
                </c:pt>
                <c:pt idx="240">
                  <c:v>0:5:425</c:v>
                </c:pt>
                <c:pt idx="241">
                  <c:v>0:5:437</c:v>
                </c:pt>
                <c:pt idx="242">
                  <c:v>0:5:444</c:v>
                </c:pt>
                <c:pt idx="243">
                  <c:v>0:5:469</c:v>
                </c:pt>
                <c:pt idx="244">
                  <c:v>0:5:485</c:v>
                </c:pt>
                <c:pt idx="245">
                  <c:v>0:5:508</c:v>
                </c:pt>
                <c:pt idx="246">
                  <c:v>0:5:533</c:v>
                </c:pt>
                <c:pt idx="247">
                  <c:v>0:5:551</c:v>
                </c:pt>
                <c:pt idx="248">
                  <c:v>0:5:575</c:v>
                </c:pt>
                <c:pt idx="249">
                  <c:v>0:5:601</c:v>
                </c:pt>
                <c:pt idx="250">
                  <c:v>0:5:617</c:v>
                </c:pt>
                <c:pt idx="251">
                  <c:v>0:5:637</c:v>
                </c:pt>
                <c:pt idx="252">
                  <c:v>0:5:649</c:v>
                </c:pt>
                <c:pt idx="253">
                  <c:v>0:5:663</c:v>
                </c:pt>
                <c:pt idx="254">
                  <c:v>0:5:671</c:v>
                </c:pt>
                <c:pt idx="255">
                  <c:v>0:5:678</c:v>
                </c:pt>
                <c:pt idx="256">
                  <c:v>0:5:703</c:v>
                </c:pt>
                <c:pt idx="257">
                  <c:v>0:5:719</c:v>
                </c:pt>
                <c:pt idx="258">
                  <c:v>0:5:743</c:v>
                </c:pt>
                <c:pt idx="259">
                  <c:v>0:5:770</c:v>
                </c:pt>
                <c:pt idx="260">
                  <c:v>0:5:785</c:v>
                </c:pt>
                <c:pt idx="261">
                  <c:v>0:5:808</c:v>
                </c:pt>
                <c:pt idx="262">
                  <c:v>0:5:828</c:v>
                </c:pt>
                <c:pt idx="263">
                  <c:v>0:5:838</c:v>
                </c:pt>
                <c:pt idx="264">
                  <c:v>0:5:846</c:v>
                </c:pt>
                <c:pt idx="265">
                  <c:v>0:5:874</c:v>
                </c:pt>
                <c:pt idx="266">
                  <c:v>0:5:906</c:v>
                </c:pt>
                <c:pt idx="267">
                  <c:v>0:5:933</c:v>
                </c:pt>
                <c:pt idx="268">
                  <c:v>0:5:950</c:v>
                </c:pt>
                <c:pt idx="269">
                  <c:v>0:5:969</c:v>
                </c:pt>
                <c:pt idx="270">
                  <c:v>0:5:989</c:v>
                </c:pt>
                <c:pt idx="271">
                  <c:v>0:6:9</c:v>
                </c:pt>
                <c:pt idx="272">
                  <c:v>0:6:26</c:v>
                </c:pt>
                <c:pt idx="273">
                  <c:v>0:6:37</c:v>
                </c:pt>
                <c:pt idx="274">
                  <c:v>0:6:45</c:v>
                </c:pt>
                <c:pt idx="275">
                  <c:v>0:6:69</c:v>
                </c:pt>
                <c:pt idx="276">
                  <c:v>0:6:83</c:v>
                </c:pt>
                <c:pt idx="277">
                  <c:v>0:6:106</c:v>
                </c:pt>
                <c:pt idx="278">
                  <c:v>0:6:130</c:v>
                </c:pt>
                <c:pt idx="279">
                  <c:v>0:6:147</c:v>
                </c:pt>
                <c:pt idx="280">
                  <c:v>0:6:169</c:v>
                </c:pt>
                <c:pt idx="281">
                  <c:v>0:6:190</c:v>
                </c:pt>
                <c:pt idx="282">
                  <c:v>0:6:213</c:v>
                </c:pt>
                <c:pt idx="283">
                  <c:v>0:6:230</c:v>
                </c:pt>
                <c:pt idx="284">
                  <c:v>0:6:241</c:v>
                </c:pt>
                <c:pt idx="285">
                  <c:v>0:6:265</c:v>
                </c:pt>
                <c:pt idx="286">
                  <c:v>0:6:279</c:v>
                </c:pt>
                <c:pt idx="287">
                  <c:v>0:6:301</c:v>
                </c:pt>
                <c:pt idx="288">
                  <c:v>0:6:316</c:v>
                </c:pt>
                <c:pt idx="289">
                  <c:v>0:6:339</c:v>
                </c:pt>
                <c:pt idx="290">
                  <c:v>0:6:363</c:v>
                </c:pt>
                <c:pt idx="291">
                  <c:v>0:6:379</c:v>
                </c:pt>
                <c:pt idx="292">
                  <c:v>0:6:402</c:v>
                </c:pt>
                <c:pt idx="293">
                  <c:v>0:6:410</c:v>
                </c:pt>
                <c:pt idx="294">
                  <c:v>0:6:423</c:v>
                </c:pt>
                <c:pt idx="295">
                  <c:v>0:6:433</c:v>
                </c:pt>
                <c:pt idx="296">
                  <c:v>0:6:440</c:v>
                </c:pt>
                <c:pt idx="297">
                  <c:v>0:6:470</c:v>
                </c:pt>
                <c:pt idx="298">
                  <c:v>0:6:484</c:v>
                </c:pt>
                <c:pt idx="299">
                  <c:v>0:6:510</c:v>
                </c:pt>
                <c:pt idx="300">
                  <c:v>0:6:535</c:v>
                </c:pt>
                <c:pt idx="301">
                  <c:v>0:6:551</c:v>
                </c:pt>
                <c:pt idx="302">
                  <c:v>0:6:572</c:v>
                </c:pt>
                <c:pt idx="303">
                  <c:v>0:6:590</c:v>
                </c:pt>
                <c:pt idx="304">
                  <c:v>0:6:612</c:v>
                </c:pt>
                <c:pt idx="305">
                  <c:v>0:6:635</c:v>
                </c:pt>
                <c:pt idx="306">
                  <c:v>0:6:645</c:v>
                </c:pt>
                <c:pt idx="307">
                  <c:v>0:6:671</c:v>
                </c:pt>
                <c:pt idx="308">
                  <c:v>0:6:685</c:v>
                </c:pt>
                <c:pt idx="309">
                  <c:v>0:6:709</c:v>
                </c:pt>
                <c:pt idx="310">
                  <c:v>0:6:733</c:v>
                </c:pt>
                <c:pt idx="311">
                  <c:v>0:6:748</c:v>
                </c:pt>
                <c:pt idx="312">
                  <c:v>0:6:770</c:v>
                </c:pt>
                <c:pt idx="313">
                  <c:v>0:6:786</c:v>
                </c:pt>
                <c:pt idx="314">
                  <c:v>0:6:808</c:v>
                </c:pt>
                <c:pt idx="315">
                  <c:v>0:6:826</c:v>
                </c:pt>
                <c:pt idx="316">
                  <c:v>0:6:837</c:v>
                </c:pt>
                <c:pt idx="317">
                  <c:v>0:6:844</c:v>
                </c:pt>
                <c:pt idx="318">
                  <c:v>0:6:873</c:v>
                </c:pt>
                <c:pt idx="319">
                  <c:v>0:6:898</c:v>
                </c:pt>
                <c:pt idx="320">
                  <c:v>0:6:906</c:v>
                </c:pt>
                <c:pt idx="321">
                  <c:v>0:6:930</c:v>
                </c:pt>
                <c:pt idx="322">
                  <c:v>0:6:944</c:v>
                </c:pt>
                <c:pt idx="323">
                  <c:v>0:6:965</c:v>
                </c:pt>
                <c:pt idx="324">
                  <c:v>0:6:981</c:v>
                </c:pt>
                <c:pt idx="325">
                  <c:v>0:7:3</c:v>
                </c:pt>
                <c:pt idx="326">
                  <c:v>0:7:17</c:v>
                </c:pt>
                <c:pt idx="327">
                  <c:v>0:7:42</c:v>
                </c:pt>
                <c:pt idx="328">
                  <c:v>0:7:58</c:v>
                </c:pt>
                <c:pt idx="329">
                  <c:v>0:7:66</c:v>
                </c:pt>
                <c:pt idx="330">
                  <c:v>0:7:73</c:v>
                </c:pt>
                <c:pt idx="331">
                  <c:v>0:7:97</c:v>
                </c:pt>
                <c:pt idx="332">
                  <c:v>0:7:112</c:v>
                </c:pt>
                <c:pt idx="333">
                  <c:v>0:7:139</c:v>
                </c:pt>
                <c:pt idx="334">
                  <c:v>0:7:169</c:v>
                </c:pt>
                <c:pt idx="335">
                  <c:v>0:7:187</c:v>
                </c:pt>
                <c:pt idx="336">
                  <c:v>0:7:213</c:v>
                </c:pt>
                <c:pt idx="337">
                  <c:v>0:7:241</c:v>
                </c:pt>
                <c:pt idx="338">
                  <c:v>0:7:260</c:v>
                </c:pt>
                <c:pt idx="339">
                  <c:v>0:7:266</c:v>
                </c:pt>
                <c:pt idx="340">
                  <c:v>0:7:276</c:v>
                </c:pt>
                <c:pt idx="341">
                  <c:v>0:7:301</c:v>
                </c:pt>
                <c:pt idx="342">
                  <c:v>0:7:313</c:v>
                </c:pt>
                <c:pt idx="343">
                  <c:v>0:7:338</c:v>
                </c:pt>
                <c:pt idx="344">
                  <c:v>0:7:349</c:v>
                </c:pt>
                <c:pt idx="345">
                  <c:v>0:7:372</c:v>
                </c:pt>
                <c:pt idx="346">
                  <c:v>0:7:389</c:v>
                </c:pt>
                <c:pt idx="347">
                  <c:v>0:7:409</c:v>
                </c:pt>
                <c:pt idx="348">
                  <c:v>0:7:427</c:v>
                </c:pt>
                <c:pt idx="349">
                  <c:v>0:7:438</c:v>
                </c:pt>
                <c:pt idx="350">
                  <c:v>0:7:446</c:v>
                </c:pt>
                <c:pt idx="351">
                  <c:v>0:7:472</c:v>
                </c:pt>
                <c:pt idx="352">
                  <c:v>0:7:483</c:v>
                </c:pt>
                <c:pt idx="353">
                  <c:v>0:7:515</c:v>
                </c:pt>
                <c:pt idx="354">
                  <c:v>0:7:545</c:v>
                </c:pt>
                <c:pt idx="355">
                  <c:v>0:7:575</c:v>
                </c:pt>
                <c:pt idx="356">
                  <c:v>0:7:597</c:v>
                </c:pt>
                <c:pt idx="357">
                  <c:v>0:7:610</c:v>
                </c:pt>
                <c:pt idx="358">
                  <c:v>0:7:634</c:v>
                </c:pt>
                <c:pt idx="359">
                  <c:v>0:7:649</c:v>
                </c:pt>
                <c:pt idx="360">
                  <c:v>0:7:671</c:v>
                </c:pt>
                <c:pt idx="361">
                  <c:v>0:7:684</c:v>
                </c:pt>
                <c:pt idx="362">
                  <c:v>0:7:708</c:v>
                </c:pt>
                <c:pt idx="363">
                  <c:v>0:7:736</c:v>
                </c:pt>
                <c:pt idx="364">
                  <c:v>0:7:754</c:v>
                </c:pt>
                <c:pt idx="365">
                  <c:v>0:7:778</c:v>
                </c:pt>
                <c:pt idx="366">
                  <c:v>0:7:804</c:v>
                </c:pt>
                <c:pt idx="367">
                  <c:v>0:7:818</c:v>
                </c:pt>
                <c:pt idx="368">
                  <c:v>0:7:843</c:v>
                </c:pt>
                <c:pt idx="369">
                  <c:v>0:7:863</c:v>
                </c:pt>
                <c:pt idx="370">
                  <c:v>0:7:873</c:v>
                </c:pt>
                <c:pt idx="371">
                  <c:v>0:7:899</c:v>
                </c:pt>
                <c:pt idx="372">
                  <c:v>0:7:905</c:v>
                </c:pt>
                <c:pt idx="373">
                  <c:v>0:7:917</c:v>
                </c:pt>
                <c:pt idx="374">
                  <c:v>0:7:943</c:v>
                </c:pt>
                <c:pt idx="375">
                  <c:v>0:7:965</c:v>
                </c:pt>
                <c:pt idx="376">
                  <c:v>0:7:979</c:v>
                </c:pt>
                <c:pt idx="377">
                  <c:v>0:8:6</c:v>
                </c:pt>
                <c:pt idx="378">
                  <c:v>0:8:25</c:v>
                </c:pt>
                <c:pt idx="379">
                  <c:v>0:8:35</c:v>
                </c:pt>
                <c:pt idx="380">
                  <c:v>0:8:42</c:v>
                </c:pt>
                <c:pt idx="381">
                  <c:v>0:8:69</c:v>
                </c:pt>
                <c:pt idx="382">
                  <c:v>0:8:80</c:v>
                </c:pt>
                <c:pt idx="383">
                  <c:v>0:8:111</c:v>
                </c:pt>
                <c:pt idx="384">
                  <c:v>0:8:142</c:v>
                </c:pt>
                <c:pt idx="385">
                  <c:v>0:8:169</c:v>
                </c:pt>
                <c:pt idx="386">
                  <c:v>0:8:184</c:v>
                </c:pt>
                <c:pt idx="387">
                  <c:v>0:8:207</c:v>
                </c:pt>
                <c:pt idx="388">
                  <c:v>0:8:227</c:v>
                </c:pt>
                <c:pt idx="389">
                  <c:v>0:8:237</c:v>
                </c:pt>
                <c:pt idx="390">
                  <c:v>0:8:244</c:v>
                </c:pt>
                <c:pt idx="391">
                  <c:v>0:8:268</c:v>
                </c:pt>
                <c:pt idx="392">
                  <c:v>0:8:282</c:v>
                </c:pt>
                <c:pt idx="393">
                  <c:v>0:8:309</c:v>
                </c:pt>
                <c:pt idx="394">
                  <c:v>0:8:336</c:v>
                </c:pt>
                <c:pt idx="395">
                  <c:v>0:8:349</c:v>
                </c:pt>
                <c:pt idx="396">
                  <c:v>0:8:374</c:v>
                </c:pt>
                <c:pt idx="397">
                  <c:v>0:8:393</c:v>
                </c:pt>
                <c:pt idx="398">
                  <c:v>0:8:404</c:v>
                </c:pt>
                <c:pt idx="399">
                  <c:v>0:8:412</c:v>
                </c:pt>
                <c:pt idx="400">
                  <c:v>0:8:440</c:v>
                </c:pt>
                <c:pt idx="401">
                  <c:v>0:8:469</c:v>
                </c:pt>
                <c:pt idx="402">
                  <c:v>0:8:483</c:v>
                </c:pt>
                <c:pt idx="403">
                  <c:v>0:8:509</c:v>
                </c:pt>
                <c:pt idx="404">
                  <c:v>0:8:537</c:v>
                </c:pt>
                <c:pt idx="405">
                  <c:v>0:8:554</c:v>
                </c:pt>
                <c:pt idx="406">
                  <c:v>0:8:581</c:v>
                </c:pt>
                <c:pt idx="407">
                  <c:v>0:8:610</c:v>
                </c:pt>
                <c:pt idx="408">
                  <c:v>0:8:630</c:v>
                </c:pt>
                <c:pt idx="409">
                  <c:v>0:8:644</c:v>
                </c:pt>
                <c:pt idx="410">
                  <c:v>0:8:674</c:v>
                </c:pt>
                <c:pt idx="411">
                  <c:v>0:8:701</c:v>
                </c:pt>
                <c:pt idx="412">
                  <c:v>0:8:715</c:v>
                </c:pt>
                <c:pt idx="413">
                  <c:v>0:8:735</c:v>
                </c:pt>
                <c:pt idx="414">
                  <c:v>0:8:752</c:v>
                </c:pt>
                <c:pt idx="415">
                  <c:v>0:8:773</c:v>
                </c:pt>
                <c:pt idx="416">
                  <c:v>0:8:796</c:v>
                </c:pt>
                <c:pt idx="417">
                  <c:v>0:8:810</c:v>
                </c:pt>
                <c:pt idx="418">
                  <c:v>0:8:847</c:v>
                </c:pt>
                <c:pt idx="419">
                  <c:v>0:8:875</c:v>
                </c:pt>
                <c:pt idx="420">
                  <c:v>0:8:904</c:v>
                </c:pt>
                <c:pt idx="421">
                  <c:v>0:8:916</c:v>
                </c:pt>
                <c:pt idx="422">
                  <c:v>0:8:940</c:v>
                </c:pt>
                <c:pt idx="423">
                  <c:v>0:8:966</c:v>
                </c:pt>
                <c:pt idx="424">
                  <c:v>0:8:978</c:v>
                </c:pt>
                <c:pt idx="425">
                  <c:v>0:8:992</c:v>
                </c:pt>
                <c:pt idx="426">
                  <c:v>0:9:2</c:v>
                </c:pt>
                <c:pt idx="427">
                  <c:v>0:9:10</c:v>
                </c:pt>
                <c:pt idx="428">
                  <c:v>0:9:38</c:v>
                </c:pt>
                <c:pt idx="429">
                  <c:v>0:9:50</c:v>
                </c:pt>
                <c:pt idx="430">
                  <c:v>0:9:78</c:v>
                </c:pt>
                <c:pt idx="431">
                  <c:v>0:9:104</c:v>
                </c:pt>
                <c:pt idx="432">
                  <c:v>0:9:112</c:v>
                </c:pt>
                <c:pt idx="433">
                  <c:v>0:9:135</c:v>
                </c:pt>
                <c:pt idx="434">
                  <c:v>0:9:150</c:v>
                </c:pt>
                <c:pt idx="435">
                  <c:v>0:9:176</c:v>
                </c:pt>
                <c:pt idx="436">
                  <c:v>0:9:197</c:v>
                </c:pt>
                <c:pt idx="437">
                  <c:v>0:9:211</c:v>
                </c:pt>
                <c:pt idx="438">
                  <c:v>0:9:244</c:v>
                </c:pt>
                <c:pt idx="439">
                  <c:v>0:9:278</c:v>
                </c:pt>
                <c:pt idx="440">
                  <c:v>0:9:315</c:v>
                </c:pt>
                <c:pt idx="441">
                  <c:v>0:9:341</c:v>
                </c:pt>
                <c:pt idx="442">
                  <c:v>0:9:365</c:v>
                </c:pt>
                <c:pt idx="443">
                  <c:v>0:9:379</c:v>
                </c:pt>
                <c:pt idx="444">
                  <c:v>0:9:412</c:v>
                </c:pt>
                <c:pt idx="445">
                  <c:v>0:9:439</c:v>
                </c:pt>
                <c:pt idx="446">
                  <c:v>0:9:475</c:v>
                </c:pt>
                <c:pt idx="447">
                  <c:v>0:9:505</c:v>
                </c:pt>
                <c:pt idx="448">
                  <c:v>0:9:518</c:v>
                </c:pt>
                <c:pt idx="449">
                  <c:v>0:9:537</c:v>
                </c:pt>
                <c:pt idx="450">
                  <c:v>0:9:554</c:v>
                </c:pt>
                <c:pt idx="451">
                  <c:v>0:9:575</c:v>
                </c:pt>
                <c:pt idx="452">
                  <c:v>0:9:597</c:v>
                </c:pt>
                <c:pt idx="453">
                  <c:v>0:9:607</c:v>
                </c:pt>
                <c:pt idx="454">
                  <c:v>0:9:630</c:v>
                </c:pt>
                <c:pt idx="455">
                  <c:v>0:9:645</c:v>
                </c:pt>
                <c:pt idx="456">
                  <c:v>0:9:669</c:v>
                </c:pt>
                <c:pt idx="457">
                  <c:v>0:9:679</c:v>
                </c:pt>
                <c:pt idx="458">
                  <c:v>0:9:702</c:v>
                </c:pt>
                <c:pt idx="459">
                  <c:v>0:9:719</c:v>
                </c:pt>
                <c:pt idx="460">
                  <c:v>0:9:741</c:v>
                </c:pt>
                <c:pt idx="461">
                  <c:v>0:9:762</c:v>
                </c:pt>
                <c:pt idx="462">
                  <c:v>0:9:777</c:v>
                </c:pt>
                <c:pt idx="463">
                  <c:v>0:9:805</c:v>
                </c:pt>
                <c:pt idx="464">
                  <c:v>0:9:816</c:v>
                </c:pt>
                <c:pt idx="465">
                  <c:v>0:9:840</c:v>
                </c:pt>
                <c:pt idx="466">
                  <c:v>0:9:866</c:v>
                </c:pt>
                <c:pt idx="467">
                  <c:v>0:9:878</c:v>
                </c:pt>
                <c:pt idx="468">
                  <c:v>0:9:898</c:v>
                </c:pt>
                <c:pt idx="469">
                  <c:v>0:9:912</c:v>
                </c:pt>
                <c:pt idx="470">
                  <c:v>0:9:933</c:v>
                </c:pt>
                <c:pt idx="471">
                  <c:v>0:9:949</c:v>
                </c:pt>
                <c:pt idx="472">
                  <c:v>0:9:970</c:v>
                </c:pt>
                <c:pt idx="473">
                  <c:v>0:9:981</c:v>
                </c:pt>
                <c:pt idx="474">
                  <c:v>0:9:993</c:v>
                </c:pt>
                <c:pt idx="475">
                  <c:v>0:10:3</c:v>
                </c:pt>
                <c:pt idx="476">
                  <c:v>0:10:10</c:v>
                </c:pt>
                <c:pt idx="477">
                  <c:v>0:10:46</c:v>
                </c:pt>
                <c:pt idx="478">
                  <c:v>0:10:88</c:v>
                </c:pt>
                <c:pt idx="479">
                  <c:v>0:10:126</c:v>
                </c:pt>
                <c:pt idx="480">
                  <c:v>0:10:157</c:v>
                </c:pt>
                <c:pt idx="481">
                  <c:v>0:10:204</c:v>
                </c:pt>
                <c:pt idx="482">
                  <c:v>0:10:238</c:v>
                </c:pt>
                <c:pt idx="483">
                  <c:v>0:10:270</c:v>
                </c:pt>
                <c:pt idx="484">
                  <c:v>0:10:298</c:v>
                </c:pt>
                <c:pt idx="485">
                  <c:v>0:10:322</c:v>
                </c:pt>
                <c:pt idx="486">
                  <c:v>0:10:347</c:v>
                </c:pt>
                <c:pt idx="487">
                  <c:v>0:10:380</c:v>
                </c:pt>
                <c:pt idx="488">
                  <c:v>0:10:401</c:v>
                </c:pt>
                <c:pt idx="489">
                  <c:v>0:10:414</c:v>
                </c:pt>
                <c:pt idx="490">
                  <c:v>0:10:443</c:v>
                </c:pt>
                <c:pt idx="491">
                  <c:v>0:10:469</c:v>
                </c:pt>
                <c:pt idx="492">
                  <c:v>0:10:483</c:v>
                </c:pt>
                <c:pt idx="493">
                  <c:v>0:10:508</c:v>
                </c:pt>
                <c:pt idx="494">
                  <c:v>0:10:541</c:v>
                </c:pt>
                <c:pt idx="495">
                  <c:v>0:10:563</c:v>
                </c:pt>
                <c:pt idx="496">
                  <c:v>0:10:575</c:v>
                </c:pt>
                <c:pt idx="497">
                  <c:v>0:10:601</c:v>
                </c:pt>
                <c:pt idx="498">
                  <c:v>0:10:614</c:v>
                </c:pt>
                <c:pt idx="499">
                  <c:v>0:10:638</c:v>
                </c:pt>
                <c:pt idx="500">
                  <c:v>0:10:649</c:v>
                </c:pt>
                <c:pt idx="501">
                  <c:v>0:10:673</c:v>
                </c:pt>
                <c:pt idx="502">
                  <c:v>0:10:695</c:v>
                </c:pt>
                <c:pt idx="503">
                  <c:v>0:10:707</c:v>
                </c:pt>
                <c:pt idx="504">
                  <c:v>0:10:720</c:v>
                </c:pt>
                <c:pt idx="505">
                  <c:v>0:10:731</c:v>
                </c:pt>
                <c:pt idx="506">
                  <c:v>0:10:739</c:v>
                </c:pt>
                <c:pt idx="507">
                  <c:v>0:10:764</c:v>
                </c:pt>
                <c:pt idx="508">
                  <c:v>0:10:778</c:v>
                </c:pt>
                <c:pt idx="509">
                  <c:v>0:10:802</c:v>
                </c:pt>
                <c:pt idx="510">
                  <c:v>0:10:815</c:v>
                </c:pt>
                <c:pt idx="511">
                  <c:v>0:10:836</c:v>
                </c:pt>
                <c:pt idx="512">
                  <c:v>0:10:842</c:v>
                </c:pt>
                <c:pt idx="513">
                  <c:v>0:10:861</c:v>
                </c:pt>
                <c:pt idx="514">
                  <c:v>0:10:877</c:v>
                </c:pt>
                <c:pt idx="515">
                  <c:v>0:10:904</c:v>
                </c:pt>
                <c:pt idx="516">
                  <c:v>0:10:923</c:v>
                </c:pt>
                <c:pt idx="517">
                  <c:v>0:10:948</c:v>
                </c:pt>
                <c:pt idx="518">
                  <c:v>0:10:979</c:v>
                </c:pt>
                <c:pt idx="519">
                  <c:v>0:11:0</c:v>
                </c:pt>
                <c:pt idx="520">
                  <c:v>0:11:11</c:v>
                </c:pt>
                <c:pt idx="521">
                  <c:v>0:11:42</c:v>
                </c:pt>
                <c:pt idx="522">
                  <c:v>0:11:69</c:v>
                </c:pt>
                <c:pt idx="523">
                  <c:v>0:11:83</c:v>
                </c:pt>
                <c:pt idx="524">
                  <c:v>0:11:104</c:v>
                </c:pt>
                <c:pt idx="525">
                  <c:v>0:11:119</c:v>
                </c:pt>
                <c:pt idx="526">
                  <c:v>0:11:143</c:v>
                </c:pt>
                <c:pt idx="527">
                  <c:v>0:11:162</c:v>
                </c:pt>
                <c:pt idx="528">
                  <c:v>0:11:173</c:v>
                </c:pt>
                <c:pt idx="529">
                  <c:v>0:11:197</c:v>
                </c:pt>
                <c:pt idx="530">
                  <c:v>0:11:208</c:v>
                </c:pt>
                <c:pt idx="531">
                  <c:v>0:11:231</c:v>
                </c:pt>
                <c:pt idx="532">
                  <c:v>0:11:244</c:v>
                </c:pt>
                <c:pt idx="533">
                  <c:v>0:11:277</c:v>
                </c:pt>
                <c:pt idx="534">
                  <c:v>0:11:303</c:v>
                </c:pt>
                <c:pt idx="535">
                  <c:v>0:11:320</c:v>
                </c:pt>
                <c:pt idx="536">
                  <c:v>0:11:343</c:v>
                </c:pt>
                <c:pt idx="537">
                  <c:v>0:11:364</c:v>
                </c:pt>
                <c:pt idx="538">
                  <c:v>0:11:374</c:v>
                </c:pt>
                <c:pt idx="539">
                  <c:v>0:11:398</c:v>
                </c:pt>
                <c:pt idx="540">
                  <c:v>0:11:410</c:v>
                </c:pt>
                <c:pt idx="541">
                  <c:v>0:11:439</c:v>
                </c:pt>
                <c:pt idx="542">
                  <c:v>0:11:465</c:v>
                </c:pt>
                <c:pt idx="543">
                  <c:v>0:11:480</c:v>
                </c:pt>
                <c:pt idx="544">
                  <c:v>0:11:501</c:v>
                </c:pt>
                <c:pt idx="545">
                  <c:v>0:11:520</c:v>
                </c:pt>
                <c:pt idx="546">
                  <c:v>0:11:540</c:v>
                </c:pt>
                <c:pt idx="547">
                  <c:v>0:11:558</c:v>
                </c:pt>
                <c:pt idx="548">
                  <c:v>0:11:567</c:v>
                </c:pt>
                <c:pt idx="549">
                  <c:v>0:11:574</c:v>
                </c:pt>
                <c:pt idx="550">
                  <c:v>0:11:602</c:v>
                </c:pt>
                <c:pt idx="551">
                  <c:v>0:11:614</c:v>
                </c:pt>
                <c:pt idx="552">
                  <c:v>0:11:639</c:v>
                </c:pt>
                <c:pt idx="553">
                  <c:v>0:11:666</c:v>
                </c:pt>
                <c:pt idx="554">
                  <c:v>0:11:681</c:v>
                </c:pt>
                <c:pt idx="555">
                  <c:v>0:11:706</c:v>
                </c:pt>
                <c:pt idx="556">
                  <c:v>0:11:726</c:v>
                </c:pt>
                <c:pt idx="557">
                  <c:v>0:11:739</c:v>
                </c:pt>
                <c:pt idx="558">
                  <c:v>0:11:751</c:v>
                </c:pt>
                <c:pt idx="559">
                  <c:v>0:11:760</c:v>
                </c:pt>
                <c:pt idx="560">
                  <c:v>0:11:769</c:v>
                </c:pt>
                <c:pt idx="561">
                  <c:v>0:11:775</c:v>
                </c:pt>
                <c:pt idx="562">
                  <c:v>0:11:798</c:v>
                </c:pt>
                <c:pt idx="563">
                  <c:v>0:11:818</c:v>
                </c:pt>
                <c:pt idx="564">
                  <c:v>0:11:841</c:v>
                </c:pt>
                <c:pt idx="565">
                  <c:v>0:11:868</c:v>
                </c:pt>
                <c:pt idx="566">
                  <c:v>0:11:877</c:v>
                </c:pt>
                <c:pt idx="567">
                  <c:v>0:11:902</c:v>
                </c:pt>
                <c:pt idx="568">
                  <c:v>0:11:918</c:v>
                </c:pt>
                <c:pt idx="569">
                  <c:v>0:11:944</c:v>
                </c:pt>
                <c:pt idx="570">
                  <c:v>0:11:981</c:v>
                </c:pt>
                <c:pt idx="571">
                  <c:v>0:12:11</c:v>
                </c:pt>
                <c:pt idx="572">
                  <c:v>0:12:53</c:v>
                </c:pt>
                <c:pt idx="573">
                  <c:v>0:12:85</c:v>
                </c:pt>
                <c:pt idx="574">
                  <c:v>0:12:127</c:v>
                </c:pt>
                <c:pt idx="575">
                  <c:v>0:12:166</c:v>
                </c:pt>
                <c:pt idx="576">
                  <c:v>0:12:196</c:v>
                </c:pt>
                <c:pt idx="577">
                  <c:v>0:12:222</c:v>
                </c:pt>
                <c:pt idx="578">
                  <c:v>0:12:252</c:v>
                </c:pt>
                <c:pt idx="579">
                  <c:v>0:12:282</c:v>
                </c:pt>
                <c:pt idx="580">
                  <c:v>0:12:310</c:v>
                </c:pt>
                <c:pt idx="581">
                  <c:v>0:12:333</c:v>
                </c:pt>
                <c:pt idx="582">
                  <c:v>0:12:350</c:v>
                </c:pt>
                <c:pt idx="583">
                  <c:v>0:12:370</c:v>
                </c:pt>
                <c:pt idx="584">
                  <c:v>0:12:378</c:v>
                </c:pt>
                <c:pt idx="585">
                  <c:v>0:12:393</c:v>
                </c:pt>
                <c:pt idx="586">
                  <c:v>0:12:402</c:v>
                </c:pt>
                <c:pt idx="587">
                  <c:v>0:12:411</c:v>
                </c:pt>
                <c:pt idx="588">
                  <c:v>0:12:436</c:v>
                </c:pt>
                <c:pt idx="589">
                  <c:v>0:12:454</c:v>
                </c:pt>
                <c:pt idx="590">
                  <c:v>0:12:483</c:v>
                </c:pt>
                <c:pt idx="591">
                  <c:v>0:12:511</c:v>
                </c:pt>
                <c:pt idx="592">
                  <c:v>0:12:538</c:v>
                </c:pt>
                <c:pt idx="593">
                  <c:v>0:12:555</c:v>
                </c:pt>
                <c:pt idx="594">
                  <c:v>0:12:581</c:v>
                </c:pt>
                <c:pt idx="595">
                  <c:v>0:12:611</c:v>
                </c:pt>
                <c:pt idx="596">
                  <c:v>0:12:645</c:v>
                </c:pt>
                <c:pt idx="597">
                  <c:v>0:12:672</c:v>
                </c:pt>
                <c:pt idx="598">
                  <c:v>0:12:684</c:v>
                </c:pt>
                <c:pt idx="599">
                  <c:v>0:12:707</c:v>
                </c:pt>
                <c:pt idx="600">
                  <c:v>0:12:729</c:v>
                </c:pt>
                <c:pt idx="601">
                  <c:v>0:12:743</c:v>
                </c:pt>
                <c:pt idx="602">
                  <c:v>0:12:769</c:v>
                </c:pt>
                <c:pt idx="603">
                  <c:v>0:12:781</c:v>
                </c:pt>
                <c:pt idx="604">
                  <c:v>0:12:809</c:v>
                </c:pt>
                <c:pt idx="605">
                  <c:v>0:12:836</c:v>
                </c:pt>
                <c:pt idx="606">
                  <c:v>0:12:847</c:v>
                </c:pt>
                <c:pt idx="607">
                  <c:v>0:12:876</c:v>
                </c:pt>
                <c:pt idx="608">
                  <c:v>0:12:905</c:v>
                </c:pt>
                <c:pt idx="609">
                  <c:v>0:12:920</c:v>
                </c:pt>
                <c:pt idx="610">
                  <c:v>0:12:947</c:v>
                </c:pt>
                <c:pt idx="611">
                  <c:v>0:12:967</c:v>
                </c:pt>
                <c:pt idx="612">
                  <c:v>0:12:982</c:v>
                </c:pt>
                <c:pt idx="613">
                  <c:v>0:13:6</c:v>
                </c:pt>
                <c:pt idx="614">
                  <c:v>0:13:38</c:v>
                </c:pt>
                <c:pt idx="615">
                  <c:v>0:13:51</c:v>
                </c:pt>
                <c:pt idx="616">
                  <c:v>0:13:78</c:v>
                </c:pt>
                <c:pt idx="617">
                  <c:v>0:13:103</c:v>
                </c:pt>
                <c:pt idx="618">
                  <c:v>0:13:117</c:v>
                </c:pt>
                <c:pt idx="619">
                  <c:v>0:13:143</c:v>
                </c:pt>
                <c:pt idx="620">
                  <c:v>0:13:165</c:v>
                </c:pt>
                <c:pt idx="621">
                  <c:v>0:13:179</c:v>
                </c:pt>
                <c:pt idx="622">
                  <c:v>0:13:206</c:v>
                </c:pt>
                <c:pt idx="623">
                  <c:v>0:13:235</c:v>
                </c:pt>
                <c:pt idx="624">
                  <c:v>0:13:250</c:v>
                </c:pt>
                <c:pt idx="625">
                  <c:v>0:13:279</c:v>
                </c:pt>
                <c:pt idx="626">
                  <c:v>0:13:304</c:v>
                </c:pt>
                <c:pt idx="627">
                  <c:v>0:13:320</c:v>
                </c:pt>
                <c:pt idx="628">
                  <c:v>0:13:343</c:v>
                </c:pt>
                <c:pt idx="629">
                  <c:v>0:13:367</c:v>
                </c:pt>
                <c:pt idx="630">
                  <c:v>0:13:378</c:v>
                </c:pt>
                <c:pt idx="631">
                  <c:v>0:13:406</c:v>
                </c:pt>
                <c:pt idx="632">
                  <c:v>0:13:433</c:v>
                </c:pt>
                <c:pt idx="633">
                  <c:v>0:13:450</c:v>
                </c:pt>
                <c:pt idx="634">
                  <c:v>0:13:479</c:v>
                </c:pt>
                <c:pt idx="635">
                  <c:v>0:13:508</c:v>
                </c:pt>
                <c:pt idx="636">
                  <c:v>0:13:530</c:v>
                </c:pt>
                <c:pt idx="637">
                  <c:v>0:13:541</c:v>
                </c:pt>
                <c:pt idx="638">
                  <c:v>0:13:564</c:v>
                </c:pt>
                <c:pt idx="639">
                  <c:v>0:13:579</c:v>
                </c:pt>
                <c:pt idx="640">
                  <c:v>0:13:604</c:v>
                </c:pt>
                <c:pt idx="641">
                  <c:v>0:13:617</c:v>
                </c:pt>
                <c:pt idx="642">
                  <c:v>0:13:642</c:v>
                </c:pt>
                <c:pt idx="643">
                  <c:v>0:13:662</c:v>
                </c:pt>
                <c:pt idx="644">
                  <c:v>0:13:679</c:v>
                </c:pt>
                <c:pt idx="645">
                  <c:v>0:13:708</c:v>
                </c:pt>
                <c:pt idx="646">
                  <c:v>0:13:735</c:v>
                </c:pt>
                <c:pt idx="647">
                  <c:v>0:13:748</c:v>
                </c:pt>
                <c:pt idx="648">
                  <c:v>0:13:778</c:v>
                </c:pt>
                <c:pt idx="649">
                  <c:v>0:13:829</c:v>
                </c:pt>
                <c:pt idx="650">
                  <c:v>0:13:913</c:v>
                </c:pt>
                <c:pt idx="651">
                  <c:v>0:14:12</c:v>
                </c:pt>
                <c:pt idx="652">
                  <c:v>0:14:93</c:v>
                </c:pt>
                <c:pt idx="653">
                  <c:v>0:14:179</c:v>
                </c:pt>
                <c:pt idx="654">
                  <c:v>0:14:203</c:v>
                </c:pt>
                <c:pt idx="655">
                  <c:v>0:14:216</c:v>
                </c:pt>
                <c:pt idx="656">
                  <c:v>0:14:235</c:v>
                </c:pt>
                <c:pt idx="657">
                  <c:v>0:14:247</c:v>
                </c:pt>
                <c:pt idx="658">
                  <c:v>0:14:264</c:v>
                </c:pt>
                <c:pt idx="659">
                  <c:v>0:14:276</c:v>
                </c:pt>
                <c:pt idx="660">
                  <c:v>0:14:293</c:v>
                </c:pt>
                <c:pt idx="661">
                  <c:v>0:14:305</c:v>
                </c:pt>
                <c:pt idx="662">
                  <c:v>0:14:315</c:v>
                </c:pt>
                <c:pt idx="663">
                  <c:v>0:14:336</c:v>
                </c:pt>
                <c:pt idx="664">
                  <c:v>0:14:349</c:v>
                </c:pt>
                <c:pt idx="665">
                  <c:v>0:14:365</c:v>
                </c:pt>
                <c:pt idx="666">
                  <c:v>0:14:375</c:v>
                </c:pt>
                <c:pt idx="667">
                  <c:v>0:14:391</c:v>
                </c:pt>
                <c:pt idx="668">
                  <c:v>0:14:405</c:v>
                </c:pt>
                <c:pt idx="669">
                  <c:v>0:14:411</c:v>
                </c:pt>
                <c:pt idx="670">
                  <c:v>0:14:426</c:v>
                </c:pt>
                <c:pt idx="671">
                  <c:v>0:14:439</c:v>
                </c:pt>
                <c:pt idx="672">
                  <c:v>0:14:455</c:v>
                </c:pt>
                <c:pt idx="673">
                  <c:v>0:14:468</c:v>
                </c:pt>
                <c:pt idx="674">
                  <c:v>0:14:476</c:v>
                </c:pt>
                <c:pt idx="675">
                  <c:v>0:14:495</c:v>
                </c:pt>
                <c:pt idx="676">
                  <c:v>0:14:506</c:v>
                </c:pt>
                <c:pt idx="677">
                  <c:v>0:14:525</c:v>
                </c:pt>
                <c:pt idx="678">
                  <c:v>0:14:537</c:v>
                </c:pt>
                <c:pt idx="679">
                  <c:v>0:14:546</c:v>
                </c:pt>
                <c:pt idx="680">
                  <c:v>0:14:563</c:v>
                </c:pt>
                <c:pt idx="681">
                  <c:v>0:14:577</c:v>
                </c:pt>
                <c:pt idx="682">
                  <c:v>0:14:592</c:v>
                </c:pt>
                <c:pt idx="683">
                  <c:v>0:14:605</c:v>
                </c:pt>
                <c:pt idx="684">
                  <c:v>0:14:613</c:v>
                </c:pt>
                <c:pt idx="685">
                  <c:v>0:14:627</c:v>
                </c:pt>
                <c:pt idx="686">
                  <c:v>0:14:640</c:v>
                </c:pt>
                <c:pt idx="687">
                  <c:v>0:14:657</c:v>
                </c:pt>
                <c:pt idx="688">
                  <c:v>0:14:669</c:v>
                </c:pt>
                <c:pt idx="689">
                  <c:v>0:14:679</c:v>
                </c:pt>
                <c:pt idx="690">
                  <c:v>0:14:697</c:v>
                </c:pt>
                <c:pt idx="691">
                  <c:v>0:14:711</c:v>
                </c:pt>
                <c:pt idx="692">
                  <c:v>0:14:728</c:v>
                </c:pt>
                <c:pt idx="693">
                  <c:v>0:14:741</c:v>
                </c:pt>
                <c:pt idx="694">
                  <c:v>0:14:755</c:v>
                </c:pt>
                <c:pt idx="695">
                  <c:v>0:14:771</c:v>
                </c:pt>
                <c:pt idx="696">
                  <c:v>0:14:779</c:v>
                </c:pt>
                <c:pt idx="697">
                  <c:v>0:14:793</c:v>
                </c:pt>
                <c:pt idx="698">
                  <c:v>0:14:807</c:v>
                </c:pt>
                <c:pt idx="699">
                  <c:v>0:14:822</c:v>
                </c:pt>
                <c:pt idx="700">
                  <c:v>0:14:835</c:v>
                </c:pt>
                <c:pt idx="701">
                  <c:v>0:14:846</c:v>
                </c:pt>
                <c:pt idx="702">
                  <c:v>0:14:863</c:v>
                </c:pt>
                <c:pt idx="703">
                  <c:v>0:14:876</c:v>
                </c:pt>
                <c:pt idx="704">
                  <c:v>0:14:893</c:v>
                </c:pt>
                <c:pt idx="705">
                  <c:v>0:14:901</c:v>
                </c:pt>
                <c:pt idx="706">
                  <c:v>0:14:910</c:v>
                </c:pt>
                <c:pt idx="707">
                  <c:v>0:14:928</c:v>
                </c:pt>
                <c:pt idx="708">
                  <c:v>0:14:942</c:v>
                </c:pt>
                <c:pt idx="709">
                  <c:v>0:14:957</c:v>
                </c:pt>
                <c:pt idx="710">
                  <c:v>0:14:971</c:v>
                </c:pt>
                <c:pt idx="711">
                  <c:v>0:14:979</c:v>
                </c:pt>
                <c:pt idx="712">
                  <c:v>0:14:993</c:v>
                </c:pt>
                <c:pt idx="713">
                  <c:v>0:15:7</c:v>
                </c:pt>
                <c:pt idx="714">
                  <c:v>0:15:25</c:v>
                </c:pt>
                <c:pt idx="715">
                  <c:v>0:15:36</c:v>
                </c:pt>
                <c:pt idx="716">
                  <c:v>0:15:48</c:v>
                </c:pt>
                <c:pt idx="717">
                  <c:v>0:15:65</c:v>
                </c:pt>
                <c:pt idx="718">
                  <c:v>0:15:78</c:v>
                </c:pt>
                <c:pt idx="719">
                  <c:v>0:15:95</c:v>
                </c:pt>
                <c:pt idx="720">
                  <c:v>0:15:108</c:v>
                </c:pt>
                <c:pt idx="721">
                  <c:v>0:15:125</c:v>
                </c:pt>
                <c:pt idx="722">
                  <c:v>0:15:132</c:v>
                </c:pt>
                <c:pt idx="723">
                  <c:v>0:15:144</c:v>
                </c:pt>
                <c:pt idx="724">
                  <c:v>0:15:157</c:v>
                </c:pt>
                <c:pt idx="725">
                  <c:v>0:15:174</c:v>
                </c:pt>
                <c:pt idx="726">
                  <c:v>0:15:190</c:v>
                </c:pt>
                <c:pt idx="727">
                  <c:v>0:15:206</c:v>
                </c:pt>
                <c:pt idx="728">
                  <c:v>0:15:219</c:v>
                </c:pt>
                <c:pt idx="729">
                  <c:v>0:15:229</c:v>
                </c:pt>
                <c:pt idx="730">
                  <c:v>0:15:237</c:v>
                </c:pt>
                <c:pt idx="731">
                  <c:v>0:15:247</c:v>
                </c:pt>
                <c:pt idx="732">
                  <c:v>0:15:261</c:v>
                </c:pt>
                <c:pt idx="733">
                  <c:v>0:15:272</c:v>
                </c:pt>
                <c:pt idx="734">
                  <c:v>0:15:285</c:v>
                </c:pt>
                <c:pt idx="735">
                  <c:v>0:15:304</c:v>
                </c:pt>
                <c:pt idx="736">
                  <c:v>0:15:317</c:v>
                </c:pt>
                <c:pt idx="737">
                  <c:v>0:15:336</c:v>
                </c:pt>
                <c:pt idx="738">
                  <c:v>0:15:347</c:v>
                </c:pt>
                <c:pt idx="739">
                  <c:v>0:15:367</c:v>
                </c:pt>
                <c:pt idx="740">
                  <c:v>0:15:376</c:v>
                </c:pt>
                <c:pt idx="741">
                  <c:v>0:15:405</c:v>
                </c:pt>
                <c:pt idx="742">
                  <c:v>0:15:414</c:v>
                </c:pt>
                <c:pt idx="743">
                  <c:v>0:15:449</c:v>
                </c:pt>
                <c:pt idx="744">
                  <c:v>0:15:486</c:v>
                </c:pt>
                <c:pt idx="745">
                  <c:v>0:15:507</c:v>
                </c:pt>
                <c:pt idx="746">
                  <c:v>0:15:523</c:v>
                </c:pt>
                <c:pt idx="747">
                  <c:v>0:15:534</c:v>
                </c:pt>
                <c:pt idx="748">
                  <c:v>0:15:544</c:v>
                </c:pt>
                <c:pt idx="749">
                  <c:v>0:15:568</c:v>
                </c:pt>
                <c:pt idx="750">
                  <c:v>0:15:580</c:v>
                </c:pt>
                <c:pt idx="751">
                  <c:v>0:15:598</c:v>
                </c:pt>
                <c:pt idx="752">
                  <c:v>0:15:609</c:v>
                </c:pt>
                <c:pt idx="753">
                  <c:v>0:15:630</c:v>
                </c:pt>
                <c:pt idx="754">
                  <c:v>0:15:641</c:v>
                </c:pt>
                <c:pt idx="755">
                  <c:v>0:15:665</c:v>
                </c:pt>
                <c:pt idx="756">
                  <c:v>0:15:676</c:v>
                </c:pt>
                <c:pt idx="757">
                  <c:v>0:15:686</c:v>
                </c:pt>
                <c:pt idx="758">
                  <c:v>0:15:695</c:v>
                </c:pt>
                <c:pt idx="759">
                  <c:v>0:15:704</c:v>
                </c:pt>
                <c:pt idx="760">
                  <c:v>0:15:711</c:v>
                </c:pt>
                <c:pt idx="761">
                  <c:v>0:15:785</c:v>
                </c:pt>
                <c:pt idx="762">
                  <c:v>0:15:812</c:v>
                </c:pt>
                <c:pt idx="763">
                  <c:v>0:15:841</c:v>
                </c:pt>
                <c:pt idx="764">
                  <c:v>0:15:869</c:v>
                </c:pt>
                <c:pt idx="765">
                  <c:v>0:15:889</c:v>
                </c:pt>
                <c:pt idx="766">
                  <c:v>0:15:921</c:v>
                </c:pt>
                <c:pt idx="767">
                  <c:v>0:15:946</c:v>
                </c:pt>
                <c:pt idx="768">
                  <c:v>0:15:974</c:v>
                </c:pt>
                <c:pt idx="769">
                  <c:v>0:16:1</c:v>
                </c:pt>
                <c:pt idx="770">
                  <c:v>0:16:18</c:v>
                </c:pt>
                <c:pt idx="771">
                  <c:v>0:16:45</c:v>
                </c:pt>
                <c:pt idx="772">
                  <c:v>0:16:70</c:v>
                </c:pt>
                <c:pt idx="773">
                  <c:v>0:16:84</c:v>
                </c:pt>
                <c:pt idx="774">
                  <c:v>0:16:110</c:v>
                </c:pt>
                <c:pt idx="775">
                  <c:v>0:16:128</c:v>
                </c:pt>
                <c:pt idx="776">
                  <c:v>0:16:138</c:v>
                </c:pt>
                <c:pt idx="777">
                  <c:v>0:16:147</c:v>
                </c:pt>
                <c:pt idx="778">
                  <c:v>0:16:174</c:v>
                </c:pt>
                <c:pt idx="779">
                  <c:v>0:16:199</c:v>
                </c:pt>
                <c:pt idx="780">
                  <c:v>0:16:214</c:v>
                </c:pt>
                <c:pt idx="781">
                  <c:v>0:16:236</c:v>
                </c:pt>
                <c:pt idx="782">
                  <c:v>0:16:249</c:v>
                </c:pt>
                <c:pt idx="783">
                  <c:v>0:16:268</c:v>
                </c:pt>
                <c:pt idx="784">
                  <c:v>0:16:282</c:v>
                </c:pt>
                <c:pt idx="785">
                  <c:v>0:16:305</c:v>
                </c:pt>
                <c:pt idx="786">
                  <c:v>0:16:315</c:v>
                </c:pt>
                <c:pt idx="787">
                  <c:v>0:16:327</c:v>
                </c:pt>
                <c:pt idx="788">
                  <c:v>0:16:339</c:v>
                </c:pt>
                <c:pt idx="789">
                  <c:v>0:16:363</c:v>
                </c:pt>
                <c:pt idx="790">
                  <c:v>0:16:375</c:v>
                </c:pt>
                <c:pt idx="791">
                  <c:v>0:16:397</c:v>
                </c:pt>
                <c:pt idx="792">
                  <c:v>0:16:412</c:v>
                </c:pt>
                <c:pt idx="793">
                  <c:v>0:16:438</c:v>
                </c:pt>
                <c:pt idx="794">
                  <c:v>0:16:450</c:v>
                </c:pt>
                <c:pt idx="795">
                  <c:v>0:16:472</c:v>
                </c:pt>
                <c:pt idx="796">
                  <c:v>0:16:484</c:v>
                </c:pt>
                <c:pt idx="797">
                  <c:v>0:16:512</c:v>
                </c:pt>
                <c:pt idx="798">
                  <c:v>0:16:532</c:v>
                </c:pt>
                <c:pt idx="799">
                  <c:v>0:16:547</c:v>
                </c:pt>
                <c:pt idx="800">
                  <c:v>0:16:571</c:v>
                </c:pt>
                <c:pt idx="801">
                  <c:v>0:16:583</c:v>
                </c:pt>
                <c:pt idx="802">
                  <c:v>0:16:608</c:v>
                </c:pt>
                <c:pt idx="803">
                  <c:v>0:16:634</c:v>
                </c:pt>
                <c:pt idx="804">
                  <c:v>0:16:649</c:v>
                </c:pt>
                <c:pt idx="805">
                  <c:v>0:16:674</c:v>
                </c:pt>
                <c:pt idx="806">
                  <c:v>0:16:692</c:v>
                </c:pt>
                <c:pt idx="807">
                  <c:v>0:16:702</c:v>
                </c:pt>
                <c:pt idx="808">
                  <c:v>0:16:709</c:v>
                </c:pt>
                <c:pt idx="809">
                  <c:v>0:16:735</c:v>
                </c:pt>
                <c:pt idx="810">
                  <c:v>0:16:746</c:v>
                </c:pt>
                <c:pt idx="811">
                  <c:v>0:16:775</c:v>
                </c:pt>
                <c:pt idx="812">
                  <c:v>0:16:801</c:v>
                </c:pt>
                <c:pt idx="813">
                  <c:v>0:16:814</c:v>
                </c:pt>
                <c:pt idx="814">
                  <c:v>0:16:840</c:v>
                </c:pt>
                <c:pt idx="815">
                  <c:v>0:16:865</c:v>
                </c:pt>
                <c:pt idx="816">
                  <c:v>0:16:880</c:v>
                </c:pt>
                <c:pt idx="817">
                  <c:v>0:16:908</c:v>
                </c:pt>
                <c:pt idx="818">
                  <c:v>0:16:926</c:v>
                </c:pt>
                <c:pt idx="819">
                  <c:v>0:16:937</c:v>
                </c:pt>
                <c:pt idx="820">
                  <c:v>0:16:945</c:v>
                </c:pt>
                <c:pt idx="821">
                  <c:v>0:16:973</c:v>
                </c:pt>
                <c:pt idx="822">
                  <c:v>0:16:998</c:v>
                </c:pt>
                <c:pt idx="823">
                  <c:v>0:17:11</c:v>
                </c:pt>
                <c:pt idx="824">
                  <c:v>0:17:32</c:v>
                </c:pt>
                <c:pt idx="825">
                  <c:v>0:17:46</c:v>
                </c:pt>
                <c:pt idx="826">
                  <c:v>0:17:69</c:v>
                </c:pt>
                <c:pt idx="827">
                  <c:v>0:17:85</c:v>
                </c:pt>
                <c:pt idx="828">
                  <c:v>0:17:104</c:v>
                </c:pt>
                <c:pt idx="829">
                  <c:v>0:17:123</c:v>
                </c:pt>
                <c:pt idx="830">
                  <c:v>0:17:150</c:v>
                </c:pt>
                <c:pt idx="831">
                  <c:v>0:17:171</c:v>
                </c:pt>
                <c:pt idx="832">
                  <c:v>0:17:186</c:v>
                </c:pt>
                <c:pt idx="833">
                  <c:v>0:17:210</c:v>
                </c:pt>
                <c:pt idx="834">
                  <c:v>0:17:238</c:v>
                </c:pt>
                <c:pt idx="835">
                  <c:v>0:17:252</c:v>
                </c:pt>
                <c:pt idx="836">
                  <c:v>0:17:272</c:v>
                </c:pt>
                <c:pt idx="837">
                  <c:v>0:17:286</c:v>
                </c:pt>
                <c:pt idx="838">
                  <c:v>0:17:314</c:v>
                </c:pt>
                <c:pt idx="839">
                  <c:v>0:17:333</c:v>
                </c:pt>
                <c:pt idx="840">
                  <c:v>0:17:343</c:v>
                </c:pt>
                <c:pt idx="841">
                  <c:v>0:17:369</c:v>
                </c:pt>
                <c:pt idx="842">
                  <c:v>0:17:386</c:v>
                </c:pt>
                <c:pt idx="843">
                  <c:v>0:17:412</c:v>
                </c:pt>
                <c:pt idx="844">
                  <c:v>0:17:437</c:v>
                </c:pt>
                <c:pt idx="845">
                  <c:v>0:17:453</c:v>
                </c:pt>
                <c:pt idx="846">
                  <c:v>0:17:478</c:v>
                </c:pt>
                <c:pt idx="847">
                  <c:v>0:17:506</c:v>
                </c:pt>
                <c:pt idx="848">
                  <c:v>0:17:528</c:v>
                </c:pt>
                <c:pt idx="849">
                  <c:v>0:17:539</c:v>
                </c:pt>
                <c:pt idx="850">
                  <c:v>0:17:566</c:v>
                </c:pt>
                <c:pt idx="851">
                  <c:v>0:17:579</c:v>
                </c:pt>
                <c:pt idx="852">
                  <c:v>0:17:609</c:v>
                </c:pt>
                <c:pt idx="853">
                  <c:v>0:17:637</c:v>
                </c:pt>
                <c:pt idx="854">
                  <c:v>0:17:652</c:v>
                </c:pt>
                <c:pt idx="855">
                  <c:v>0:17:673</c:v>
                </c:pt>
                <c:pt idx="856">
                  <c:v>0:17:694</c:v>
                </c:pt>
                <c:pt idx="857">
                  <c:v>0:17:705</c:v>
                </c:pt>
                <c:pt idx="858">
                  <c:v>0:17:712</c:v>
                </c:pt>
                <c:pt idx="859">
                  <c:v>0:17:736</c:v>
                </c:pt>
                <c:pt idx="860">
                  <c:v>0:17:752</c:v>
                </c:pt>
                <c:pt idx="861">
                  <c:v>0:17:775</c:v>
                </c:pt>
                <c:pt idx="862">
                  <c:v>0:17:801</c:v>
                </c:pt>
                <c:pt idx="863">
                  <c:v>0:17:816</c:v>
                </c:pt>
                <c:pt idx="864">
                  <c:v>0:17:836</c:v>
                </c:pt>
                <c:pt idx="865">
                  <c:v>0:17:852</c:v>
                </c:pt>
                <c:pt idx="866">
                  <c:v>0:17:873</c:v>
                </c:pt>
                <c:pt idx="867">
                  <c:v>0:17:895</c:v>
                </c:pt>
                <c:pt idx="868">
                  <c:v>0:17:907</c:v>
                </c:pt>
                <c:pt idx="869">
                  <c:v>0:17:931</c:v>
                </c:pt>
                <c:pt idx="870">
                  <c:v>0:17:946</c:v>
                </c:pt>
                <c:pt idx="871">
                  <c:v>0:17:970</c:v>
                </c:pt>
                <c:pt idx="872">
                  <c:v>0:17:982</c:v>
                </c:pt>
                <c:pt idx="873">
                  <c:v>0:18:11</c:v>
                </c:pt>
                <c:pt idx="874">
                  <c:v>0:18:36</c:v>
                </c:pt>
                <c:pt idx="875">
                  <c:v>0:18:52</c:v>
                </c:pt>
                <c:pt idx="876">
                  <c:v>0:18:77</c:v>
                </c:pt>
                <c:pt idx="877">
                  <c:v>0:18:104</c:v>
                </c:pt>
                <c:pt idx="878">
                  <c:v>0:18:121</c:v>
                </c:pt>
                <c:pt idx="879">
                  <c:v>0:18:152</c:v>
                </c:pt>
                <c:pt idx="880">
                  <c:v>0:18:181</c:v>
                </c:pt>
                <c:pt idx="881">
                  <c:v>0:18:217</c:v>
                </c:pt>
                <c:pt idx="882">
                  <c:v>0:18:253</c:v>
                </c:pt>
                <c:pt idx="883">
                  <c:v>0:18:284</c:v>
                </c:pt>
                <c:pt idx="884">
                  <c:v>0:18:317</c:v>
                </c:pt>
                <c:pt idx="885">
                  <c:v>0:18:340</c:v>
                </c:pt>
                <c:pt idx="886">
                  <c:v>0:18:374</c:v>
                </c:pt>
                <c:pt idx="887">
                  <c:v>0:18:404</c:v>
                </c:pt>
                <c:pt idx="888">
                  <c:v>0:18:421</c:v>
                </c:pt>
                <c:pt idx="889">
                  <c:v>0:18:451</c:v>
                </c:pt>
                <c:pt idx="890">
                  <c:v>0:18:477</c:v>
                </c:pt>
                <c:pt idx="891">
                  <c:v>0:18:497</c:v>
                </c:pt>
                <c:pt idx="892">
                  <c:v>0:18:508</c:v>
                </c:pt>
                <c:pt idx="893">
                  <c:v>0:18:535</c:v>
                </c:pt>
                <c:pt idx="894">
                  <c:v>0:18:548</c:v>
                </c:pt>
                <c:pt idx="895">
                  <c:v>0:18:577</c:v>
                </c:pt>
                <c:pt idx="896">
                  <c:v>0:18:606</c:v>
                </c:pt>
                <c:pt idx="897">
                  <c:v>0:18:631</c:v>
                </c:pt>
                <c:pt idx="898">
                  <c:v>0:18:645</c:v>
                </c:pt>
                <c:pt idx="899">
                  <c:v>0:18:667</c:v>
                </c:pt>
                <c:pt idx="900">
                  <c:v>0:18:678</c:v>
                </c:pt>
                <c:pt idx="901">
                  <c:v>0:18:692</c:v>
                </c:pt>
                <c:pt idx="902">
                  <c:v>0:18:705</c:v>
                </c:pt>
                <c:pt idx="903">
                  <c:v>0:18:712</c:v>
                </c:pt>
                <c:pt idx="904">
                  <c:v>0:18:740</c:v>
                </c:pt>
                <c:pt idx="905">
                  <c:v>0:18:766</c:v>
                </c:pt>
                <c:pt idx="906">
                  <c:v>0:18:774</c:v>
                </c:pt>
                <c:pt idx="907">
                  <c:v>0:18:799</c:v>
                </c:pt>
                <c:pt idx="908">
                  <c:v>0:18:813</c:v>
                </c:pt>
                <c:pt idx="909">
                  <c:v>0:18:835</c:v>
                </c:pt>
                <c:pt idx="910">
                  <c:v>0:18:854</c:v>
                </c:pt>
                <c:pt idx="911">
                  <c:v>0:18:876</c:v>
                </c:pt>
                <c:pt idx="912">
                  <c:v>0:18:896</c:v>
                </c:pt>
                <c:pt idx="913">
                  <c:v>0:18:906</c:v>
                </c:pt>
                <c:pt idx="914">
                  <c:v>0:18:931</c:v>
                </c:pt>
                <c:pt idx="915">
                  <c:v>0:18:945</c:v>
                </c:pt>
                <c:pt idx="916">
                  <c:v>0:18:971</c:v>
                </c:pt>
                <c:pt idx="917">
                  <c:v>0:18:984</c:v>
                </c:pt>
                <c:pt idx="918">
                  <c:v>0:19:10</c:v>
                </c:pt>
                <c:pt idx="919">
                  <c:v>0:19:40</c:v>
                </c:pt>
                <c:pt idx="920">
                  <c:v>0:19:70</c:v>
                </c:pt>
                <c:pt idx="921">
                  <c:v>0:19:84</c:v>
                </c:pt>
                <c:pt idx="922">
                  <c:v>0:19:107</c:v>
                </c:pt>
                <c:pt idx="923">
                  <c:v>0:19:127</c:v>
                </c:pt>
                <c:pt idx="924">
                  <c:v>0:19:143</c:v>
                </c:pt>
                <c:pt idx="925">
                  <c:v>0:19:174</c:v>
                </c:pt>
                <c:pt idx="926">
                  <c:v>0:19:203</c:v>
                </c:pt>
                <c:pt idx="927">
                  <c:v>0:19:218</c:v>
                </c:pt>
                <c:pt idx="928">
                  <c:v>0:19:244</c:v>
                </c:pt>
                <c:pt idx="929">
                  <c:v>0:19:272</c:v>
                </c:pt>
                <c:pt idx="930">
                  <c:v>0:19:288</c:v>
                </c:pt>
                <c:pt idx="931">
                  <c:v>0:19:309</c:v>
                </c:pt>
                <c:pt idx="932">
                  <c:v>0:19:330</c:v>
                </c:pt>
                <c:pt idx="933">
                  <c:v>0:19:336</c:v>
                </c:pt>
                <c:pt idx="934">
                  <c:v>0:19:348</c:v>
                </c:pt>
                <c:pt idx="935">
                  <c:v>0:19:372</c:v>
                </c:pt>
                <c:pt idx="936">
                  <c:v>0:19:383</c:v>
                </c:pt>
                <c:pt idx="937">
                  <c:v>0:19:408</c:v>
                </c:pt>
                <c:pt idx="938">
                  <c:v>0:19:430</c:v>
                </c:pt>
                <c:pt idx="939">
                  <c:v>0:19:444</c:v>
                </c:pt>
                <c:pt idx="940">
                  <c:v>0:19:468</c:v>
                </c:pt>
                <c:pt idx="941">
                  <c:v>0:19:481</c:v>
                </c:pt>
                <c:pt idx="942">
                  <c:v>0:19:494</c:v>
                </c:pt>
                <c:pt idx="943">
                  <c:v>0:19:503</c:v>
                </c:pt>
                <c:pt idx="944">
                  <c:v>0:19:512</c:v>
                </c:pt>
                <c:pt idx="945">
                  <c:v>0:19:541</c:v>
                </c:pt>
                <c:pt idx="946">
                  <c:v>0:19:562</c:v>
                </c:pt>
                <c:pt idx="947">
                  <c:v>0:19:581</c:v>
                </c:pt>
                <c:pt idx="948">
                  <c:v>0:19:606</c:v>
                </c:pt>
                <c:pt idx="949">
                  <c:v>0:19:627</c:v>
                </c:pt>
                <c:pt idx="950">
                  <c:v>0:19:640</c:v>
                </c:pt>
                <c:pt idx="951">
                  <c:v>0:19:663</c:v>
                </c:pt>
                <c:pt idx="952">
                  <c:v>0:19:675</c:v>
                </c:pt>
                <c:pt idx="953">
                  <c:v>0:19:692</c:v>
                </c:pt>
                <c:pt idx="954">
                  <c:v>0:19:706</c:v>
                </c:pt>
                <c:pt idx="955">
                  <c:v>0:19:733</c:v>
                </c:pt>
                <c:pt idx="956">
                  <c:v>0:19:747</c:v>
                </c:pt>
                <c:pt idx="957">
                  <c:v>0:19:776</c:v>
                </c:pt>
                <c:pt idx="958">
                  <c:v>0:19:803</c:v>
                </c:pt>
                <c:pt idx="959">
                  <c:v>0:19:815</c:v>
                </c:pt>
                <c:pt idx="960">
                  <c:v>0:19:848</c:v>
                </c:pt>
                <c:pt idx="961">
                  <c:v>0:19:875</c:v>
                </c:pt>
                <c:pt idx="962">
                  <c:v>0:19:901</c:v>
                </c:pt>
                <c:pt idx="963">
                  <c:v>0:19:917</c:v>
                </c:pt>
                <c:pt idx="964">
                  <c:v>0:19:949</c:v>
                </c:pt>
                <c:pt idx="965">
                  <c:v>0:19:979</c:v>
                </c:pt>
                <c:pt idx="966">
                  <c:v>0:20:7</c:v>
                </c:pt>
                <c:pt idx="967">
                  <c:v>0:20:33</c:v>
                </c:pt>
                <c:pt idx="968">
                  <c:v>0:20:49</c:v>
                </c:pt>
                <c:pt idx="969">
                  <c:v>0:20:76</c:v>
                </c:pt>
                <c:pt idx="970">
                  <c:v>0:20:96</c:v>
                </c:pt>
                <c:pt idx="971">
                  <c:v>0:20:106</c:v>
                </c:pt>
                <c:pt idx="972">
                  <c:v>0:20:131</c:v>
                </c:pt>
                <c:pt idx="973">
                  <c:v>0:20:144</c:v>
                </c:pt>
                <c:pt idx="974">
                  <c:v>0:20:170</c:v>
                </c:pt>
                <c:pt idx="975">
                  <c:v>0:20:182</c:v>
                </c:pt>
                <c:pt idx="976">
                  <c:v>0:20:210</c:v>
                </c:pt>
                <c:pt idx="977">
                  <c:v>0:20:235</c:v>
                </c:pt>
                <c:pt idx="978">
                  <c:v>0:20:249</c:v>
                </c:pt>
                <c:pt idx="979">
                  <c:v>0:20:268</c:v>
                </c:pt>
                <c:pt idx="980">
                  <c:v>0:20:282</c:v>
                </c:pt>
                <c:pt idx="981">
                  <c:v>0:20:296</c:v>
                </c:pt>
                <c:pt idx="982">
                  <c:v>0:20:308</c:v>
                </c:pt>
                <c:pt idx="983">
                  <c:v>0:20:336</c:v>
                </c:pt>
                <c:pt idx="984">
                  <c:v>0:20:347</c:v>
                </c:pt>
                <c:pt idx="985">
                  <c:v>0:20:380</c:v>
                </c:pt>
                <c:pt idx="986">
                  <c:v>0:20:407</c:v>
                </c:pt>
                <c:pt idx="987">
                  <c:v>0:20:432</c:v>
                </c:pt>
                <c:pt idx="988">
                  <c:v>0:20:444</c:v>
                </c:pt>
                <c:pt idx="989">
                  <c:v>0:20:457</c:v>
                </c:pt>
                <c:pt idx="990">
                  <c:v>0:20:467</c:v>
                </c:pt>
                <c:pt idx="991">
                  <c:v>0:20:474</c:v>
                </c:pt>
                <c:pt idx="992">
                  <c:v>0:20:500</c:v>
                </c:pt>
                <c:pt idx="993">
                  <c:v>0:20:510</c:v>
                </c:pt>
                <c:pt idx="994">
                  <c:v>0:20:540</c:v>
                </c:pt>
                <c:pt idx="995">
                  <c:v>0:20:566</c:v>
                </c:pt>
                <c:pt idx="996">
                  <c:v>0:20:578</c:v>
                </c:pt>
                <c:pt idx="997">
                  <c:v>0:20:606</c:v>
                </c:pt>
                <c:pt idx="998">
                  <c:v>0:20:634</c:v>
                </c:pt>
                <c:pt idx="999">
                  <c:v>0:20:646</c:v>
                </c:pt>
                <c:pt idx="1000">
                  <c:v>0:20:669</c:v>
                </c:pt>
                <c:pt idx="1001">
                  <c:v>0:20:681</c:v>
                </c:pt>
                <c:pt idx="1002">
                  <c:v>0:20:697</c:v>
                </c:pt>
                <c:pt idx="1003">
                  <c:v>0:20:707</c:v>
                </c:pt>
                <c:pt idx="1004">
                  <c:v>0:20:732</c:v>
                </c:pt>
                <c:pt idx="1005">
                  <c:v>0:20:744</c:v>
                </c:pt>
                <c:pt idx="1006">
                  <c:v>0:20:770</c:v>
                </c:pt>
                <c:pt idx="1007">
                  <c:v>0:20:782</c:v>
                </c:pt>
                <c:pt idx="1008">
                  <c:v>0:20:811</c:v>
                </c:pt>
                <c:pt idx="1009">
                  <c:v>0:20:838</c:v>
                </c:pt>
                <c:pt idx="1010">
                  <c:v>0:20:855</c:v>
                </c:pt>
                <c:pt idx="1011">
                  <c:v>0:20:885</c:v>
                </c:pt>
                <c:pt idx="1012">
                  <c:v>0:20:919</c:v>
                </c:pt>
                <c:pt idx="1013">
                  <c:v>0:20:942</c:v>
                </c:pt>
                <c:pt idx="1014">
                  <c:v>0:20:973</c:v>
                </c:pt>
                <c:pt idx="1015">
                  <c:v>0:21:1</c:v>
                </c:pt>
                <c:pt idx="1016">
                  <c:v>0:21:19</c:v>
                </c:pt>
                <c:pt idx="1017">
                  <c:v>0:21:46</c:v>
                </c:pt>
                <c:pt idx="1018">
                  <c:v>0:21:70</c:v>
                </c:pt>
                <c:pt idx="1019">
                  <c:v>0:21:86</c:v>
                </c:pt>
                <c:pt idx="1020">
                  <c:v>0:21:113</c:v>
                </c:pt>
                <c:pt idx="1021">
                  <c:v>0:21:130</c:v>
                </c:pt>
                <c:pt idx="1022">
                  <c:v>0:21:144</c:v>
                </c:pt>
                <c:pt idx="1023">
                  <c:v>0:21:164</c:v>
                </c:pt>
                <c:pt idx="1024">
                  <c:v>0:21:178</c:v>
                </c:pt>
                <c:pt idx="1025">
                  <c:v>0:21:199</c:v>
                </c:pt>
                <c:pt idx="1026">
                  <c:v>0:21:211</c:v>
                </c:pt>
                <c:pt idx="1027">
                  <c:v>0:21:233</c:v>
                </c:pt>
                <c:pt idx="1028">
                  <c:v>0:21:245</c:v>
                </c:pt>
                <c:pt idx="1029">
                  <c:v>0:21:270</c:v>
                </c:pt>
                <c:pt idx="1030">
                  <c:v>0:21:285</c:v>
                </c:pt>
                <c:pt idx="1031">
                  <c:v>0:21:309</c:v>
                </c:pt>
                <c:pt idx="1032">
                  <c:v>0:21:331</c:v>
                </c:pt>
                <c:pt idx="1033">
                  <c:v>0:21:341</c:v>
                </c:pt>
                <c:pt idx="1034">
                  <c:v>0:21:369</c:v>
                </c:pt>
                <c:pt idx="1035">
                  <c:v>0:21:383</c:v>
                </c:pt>
                <c:pt idx="1036">
                  <c:v>0:21:408</c:v>
                </c:pt>
                <c:pt idx="1037">
                  <c:v>0:21:435</c:v>
                </c:pt>
                <c:pt idx="1038">
                  <c:v>0:21:451</c:v>
                </c:pt>
                <c:pt idx="1039">
                  <c:v>0:21:475</c:v>
                </c:pt>
                <c:pt idx="1040">
                  <c:v>0:21:500</c:v>
                </c:pt>
                <c:pt idx="1041">
                  <c:v>0:21:511</c:v>
                </c:pt>
                <c:pt idx="1042">
                  <c:v>0:21:541</c:v>
                </c:pt>
                <c:pt idx="1043">
                  <c:v>0:21:571</c:v>
                </c:pt>
                <c:pt idx="1044">
                  <c:v>0:21:580</c:v>
                </c:pt>
                <c:pt idx="1045">
                  <c:v>0:21:603</c:v>
                </c:pt>
                <c:pt idx="1046">
                  <c:v>0:21:617</c:v>
                </c:pt>
                <c:pt idx="1047">
                  <c:v>0:21:643</c:v>
                </c:pt>
                <c:pt idx="1048">
                  <c:v>0:21:666</c:v>
                </c:pt>
                <c:pt idx="1049">
                  <c:v>0:21:678</c:v>
                </c:pt>
                <c:pt idx="1050">
                  <c:v>0:21:705</c:v>
                </c:pt>
                <c:pt idx="1051">
                  <c:v>0:21:718</c:v>
                </c:pt>
                <c:pt idx="1052">
                  <c:v>0:21:747</c:v>
                </c:pt>
                <c:pt idx="1053">
                  <c:v>0:21:777</c:v>
                </c:pt>
                <c:pt idx="1054">
                  <c:v>0:21:804</c:v>
                </c:pt>
                <c:pt idx="1055">
                  <c:v>0:21:821</c:v>
                </c:pt>
                <c:pt idx="1056">
                  <c:v>0:21:854</c:v>
                </c:pt>
                <c:pt idx="1057">
                  <c:v>0:21:890</c:v>
                </c:pt>
                <c:pt idx="1058">
                  <c:v>0:21:911</c:v>
                </c:pt>
                <c:pt idx="1059">
                  <c:v>0:21:930</c:v>
                </c:pt>
                <c:pt idx="1060">
                  <c:v>0:21:938</c:v>
                </c:pt>
                <c:pt idx="1061">
                  <c:v>0:21:952</c:v>
                </c:pt>
                <c:pt idx="1062">
                  <c:v>0:21:980</c:v>
                </c:pt>
                <c:pt idx="1063">
                  <c:v>0:22:11</c:v>
                </c:pt>
                <c:pt idx="1064">
                  <c:v>0:22:37</c:v>
                </c:pt>
                <c:pt idx="1065">
                  <c:v>0:22:55</c:v>
                </c:pt>
                <c:pt idx="1066">
                  <c:v>0:22:79</c:v>
                </c:pt>
                <c:pt idx="1067">
                  <c:v>0:22:101</c:v>
                </c:pt>
                <c:pt idx="1068">
                  <c:v>0:22:112</c:v>
                </c:pt>
                <c:pt idx="1069">
                  <c:v>0:22:137</c:v>
                </c:pt>
                <c:pt idx="1070">
                  <c:v>0:22:148</c:v>
                </c:pt>
                <c:pt idx="1071">
                  <c:v>0:22:170</c:v>
                </c:pt>
                <c:pt idx="1072">
                  <c:v>0:22:184</c:v>
                </c:pt>
                <c:pt idx="1073">
                  <c:v>0:22:206</c:v>
                </c:pt>
                <c:pt idx="1074">
                  <c:v>0:22:231</c:v>
                </c:pt>
                <c:pt idx="1075">
                  <c:v>0:22:242</c:v>
                </c:pt>
                <c:pt idx="1076">
                  <c:v>0:22:273</c:v>
                </c:pt>
                <c:pt idx="1077">
                  <c:v>0:22:299</c:v>
                </c:pt>
                <c:pt idx="1078">
                  <c:v>0:22:314</c:v>
                </c:pt>
                <c:pt idx="1079">
                  <c:v>0:22:336</c:v>
                </c:pt>
                <c:pt idx="1080">
                  <c:v>0:22:348</c:v>
                </c:pt>
                <c:pt idx="1081">
                  <c:v>0:22:370</c:v>
                </c:pt>
                <c:pt idx="1082">
                  <c:v>0:22:385</c:v>
                </c:pt>
                <c:pt idx="1083">
                  <c:v>0:22:409</c:v>
                </c:pt>
                <c:pt idx="1084">
                  <c:v>0:22:433</c:v>
                </c:pt>
                <c:pt idx="1085">
                  <c:v>0:22:445</c:v>
                </c:pt>
                <c:pt idx="1086">
                  <c:v>0:22:459</c:v>
                </c:pt>
                <c:pt idx="1087">
                  <c:v>0:22:469</c:v>
                </c:pt>
                <c:pt idx="1088">
                  <c:v>0:22:477</c:v>
                </c:pt>
                <c:pt idx="1089">
                  <c:v>0:22:510</c:v>
                </c:pt>
                <c:pt idx="1090">
                  <c:v>0:22:537</c:v>
                </c:pt>
                <c:pt idx="1091">
                  <c:v>0:22:547</c:v>
                </c:pt>
                <c:pt idx="1092">
                  <c:v>0:22:573</c:v>
                </c:pt>
                <c:pt idx="1093">
                  <c:v>0:22:594</c:v>
                </c:pt>
                <c:pt idx="1094">
                  <c:v>0:22:605</c:v>
                </c:pt>
                <c:pt idx="1095">
                  <c:v>0:22:615</c:v>
                </c:pt>
                <c:pt idx="1096">
                  <c:v>0:22:640</c:v>
                </c:pt>
                <c:pt idx="1097">
                  <c:v>0:22:657</c:v>
                </c:pt>
                <c:pt idx="1098">
                  <c:v>0:22:670</c:v>
                </c:pt>
                <c:pt idx="1099">
                  <c:v>0:22:677</c:v>
                </c:pt>
                <c:pt idx="1100">
                  <c:v>0:22:705</c:v>
                </c:pt>
                <c:pt idx="1101">
                  <c:v>0:22:718</c:v>
                </c:pt>
                <c:pt idx="1102">
                  <c:v>0:22:743</c:v>
                </c:pt>
                <c:pt idx="1103">
                  <c:v>0:22:768</c:v>
                </c:pt>
                <c:pt idx="1104">
                  <c:v>0:22:785</c:v>
                </c:pt>
                <c:pt idx="1105">
                  <c:v>0:22:812</c:v>
                </c:pt>
                <c:pt idx="1106">
                  <c:v>0:22:837</c:v>
                </c:pt>
                <c:pt idx="1107">
                  <c:v>0:22:851</c:v>
                </c:pt>
                <c:pt idx="1108">
                  <c:v>0:22:877</c:v>
                </c:pt>
                <c:pt idx="1109">
                  <c:v>0:22:898</c:v>
                </c:pt>
                <c:pt idx="1110">
                  <c:v>0:22:910</c:v>
                </c:pt>
                <c:pt idx="1111">
                  <c:v>0:22:931</c:v>
                </c:pt>
                <c:pt idx="1112">
                  <c:v>0:22:940</c:v>
                </c:pt>
                <c:pt idx="1113">
                  <c:v>0:22:964</c:v>
                </c:pt>
                <c:pt idx="1114">
                  <c:v>0:22:980</c:v>
                </c:pt>
                <c:pt idx="1115">
                  <c:v>0:23:4</c:v>
                </c:pt>
                <c:pt idx="1116">
                  <c:v>0:23:18</c:v>
                </c:pt>
                <c:pt idx="1117">
                  <c:v>0:23:43</c:v>
                </c:pt>
                <c:pt idx="1118">
                  <c:v>0:23:63</c:v>
                </c:pt>
                <c:pt idx="1119">
                  <c:v>0:23:74</c:v>
                </c:pt>
                <c:pt idx="1120">
                  <c:v>0:23:99</c:v>
                </c:pt>
                <c:pt idx="1121">
                  <c:v>0:23:110</c:v>
                </c:pt>
                <c:pt idx="1122">
                  <c:v>0:23:136</c:v>
                </c:pt>
                <c:pt idx="1123">
                  <c:v>0:23:148</c:v>
                </c:pt>
                <c:pt idx="1124">
                  <c:v>0:23:176</c:v>
                </c:pt>
                <c:pt idx="1125">
                  <c:v>0:23:202</c:v>
                </c:pt>
                <c:pt idx="1126">
                  <c:v>0:23:217</c:v>
                </c:pt>
                <c:pt idx="1127">
                  <c:v>0:23:238</c:v>
                </c:pt>
                <c:pt idx="1128">
                  <c:v>0:23:254</c:v>
                </c:pt>
                <c:pt idx="1129">
                  <c:v>0:23:274</c:v>
                </c:pt>
                <c:pt idx="1130">
                  <c:v>0:23:292</c:v>
                </c:pt>
                <c:pt idx="1131">
                  <c:v>0:23:304</c:v>
                </c:pt>
                <c:pt idx="1132">
                  <c:v>0:23:312</c:v>
                </c:pt>
                <c:pt idx="1133">
                  <c:v>0:23:336</c:v>
                </c:pt>
                <c:pt idx="1134">
                  <c:v>0:23:347</c:v>
                </c:pt>
                <c:pt idx="1135">
                  <c:v>0:23:368</c:v>
                </c:pt>
                <c:pt idx="1136">
                  <c:v>0:23:381</c:v>
                </c:pt>
                <c:pt idx="1137">
                  <c:v>0:23:403</c:v>
                </c:pt>
                <c:pt idx="1138">
                  <c:v>0:23:419</c:v>
                </c:pt>
                <c:pt idx="1139">
                  <c:v>0:23:442</c:v>
                </c:pt>
                <c:pt idx="1140">
                  <c:v>0:23:461</c:v>
                </c:pt>
                <c:pt idx="1141">
                  <c:v>0:23:476</c:v>
                </c:pt>
                <c:pt idx="1142">
                  <c:v>0:23:501</c:v>
                </c:pt>
                <c:pt idx="1143">
                  <c:v>0:23:514</c:v>
                </c:pt>
                <c:pt idx="1144">
                  <c:v>0:23:540</c:v>
                </c:pt>
                <c:pt idx="1145">
                  <c:v>0:23:561</c:v>
                </c:pt>
                <c:pt idx="1146">
                  <c:v>0:23:574</c:v>
                </c:pt>
                <c:pt idx="1147">
                  <c:v>0:23:594</c:v>
                </c:pt>
                <c:pt idx="1148">
                  <c:v>0:23:608</c:v>
                </c:pt>
                <c:pt idx="1149">
                  <c:v>0:23:629</c:v>
                </c:pt>
                <c:pt idx="1150">
                  <c:v>0:23:642</c:v>
                </c:pt>
                <c:pt idx="1151">
                  <c:v>0:23:656</c:v>
                </c:pt>
                <c:pt idx="1152">
                  <c:v>0:23:668</c:v>
                </c:pt>
                <c:pt idx="1153">
                  <c:v>0:23:676</c:v>
                </c:pt>
                <c:pt idx="1154">
                  <c:v>0:23:704</c:v>
                </c:pt>
                <c:pt idx="1155">
                  <c:v>0:23:716</c:v>
                </c:pt>
                <c:pt idx="1156">
                  <c:v>0:23:739</c:v>
                </c:pt>
                <c:pt idx="1157">
                  <c:v>0:23:764</c:v>
                </c:pt>
                <c:pt idx="1158">
                  <c:v>0:23:781</c:v>
                </c:pt>
                <c:pt idx="1159">
                  <c:v>0:23:804</c:v>
                </c:pt>
                <c:pt idx="1160">
                  <c:v>0:23:818</c:v>
                </c:pt>
                <c:pt idx="1161">
                  <c:v>0:23:841</c:v>
                </c:pt>
                <c:pt idx="1162">
                  <c:v>0:23:858</c:v>
                </c:pt>
                <c:pt idx="1163">
                  <c:v>0:23:868</c:v>
                </c:pt>
                <c:pt idx="1164">
                  <c:v>0:23:876</c:v>
                </c:pt>
                <c:pt idx="1165">
                  <c:v>0:23:899</c:v>
                </c:pt>
                <c:pt idx="1166">
                  <c:v>0:23:915</c:v>
                </c:pt>
                <c:pt idx="1167">
                  <c:v>0:23:939</c:v>
                </c:pt>
                <c:pt idx="1168">
                  <c:v>0:23:968</c:v>
                </c:pt>
                <c:pt idx="1169">
                  <c:v>0:23:983</c:v>
                </c:pt>
                <c:pt idx="1170">
                  <c:v>0:24:9</c:v>
                </c:pt>
                <c:pt idx="1171">
                  <c:v>0:24:41</c:v>
                </c:pt>
                <c:pt idx="1172">
                  <c:v>0:24:64</c:v>
                </c:pt>
                <c:pt idx="1173">
                  <c:v>0:24:74</c:v>
                </c:pt>
                <c:pt idx="1174">
                  <c:v>0:24:108</c:v>
                </c:pt>
                <c:pt idx="1175">
                  <c:v>0:24:138</c:v>
                </c:pt>
                <c:pt idx="1176">
                  <c:v>0:24:152</c:v>
                </c:pt>
                <c:pt idx="1177">
                  <c:v>0:24:181</c:v>
                </c:pt>
                <c:pt idx="1178">
                  <c:v>0:24:205</c:v>
                </c:pt>
                <c:pt idx="1179">
                  <c:v>0:24:221</c:v>
                </c:pt>
                <c:pt idx="1180">
                  <c:v>0:24:243</c:v>
                </c:pt>
                <c:pt idx="1181">
                  <c:v>0:24:265</c:v>
                </c:pt>
                <c:pt idx="1182">
                  <c:v>0:24:276</c:v>
                </c:pt>
                <c:pt idx="1183">
                  <c:v>0:24:300</c:v>
                </c:pt>
                <c:pt idx="1184">
                  <c:v>0:24:314</c:v>
                </c:pt>
                <c:pt idx="1185">
                  <c:v>0:24:342</c:v>
                </c:pt>
                <c:pt idx="1186">
                  <c:v>0:24:370</c:v>
                </c:pt>
                <c:pt idx="1187">
                  <c:v>0:24:378</c:v>
                </c:pt>
                <c:pt idx="1188">
                  <c:v>0:24:401</c:v>
                </c:pt>
                <c:pt idx="1189">
                  <c:v>0:24:416</c:v>
                </c:pt>
                <c:pt idx="1190">
                  <c:v>0:24:441</c:v>
                </c:pt>
                <c:pt idx="1191">
                  <c:v>0:24:464</c:v>
                </c:pt>
                <c:pt idx="1192">
                  <c:v>0:24:475</c:v>
                </c:pt>
                <c:pt idx="1193">
                  <c:v>0:24:501</c:v>
                </c:pt>
                <c:pt idx="1194">
                  <c:v>0:24:513</c:v>
                </c:pt>
                <c:pt idx="1195">
                  <c:v>0:24:541</c:v>
                </c:pt>
                <c:pt idx="1196">
                  <c:v>0:24:571</c:v>
                </c:pt>
                <c:pt idx="1197">
                  <c:v>0:24:583</c:v>
                </c:pt>
                <c:pt idx="1198">
                  <c:v>0:24:607</c:v>
                </c:pt>
                <c:pt idx="1199">
                  <c:v>0:24:642</c:v>
                </c:pt>
                <c:pt idx="1200">
                  <c:v>0:24:664</c:v>
                </c:pt>
                <c:pt idx="1201">
                  <c:v>0:24:674</c:v>
                </c:pt>
                <c:pt idx="1202">
                  <c:v>0:24:701</c:v>
                </c:pt>
                <c:pt idx="1203">
                  <c:v>0:24:715</c:v>
                </c:pt>
                <c:pt idx="1204">
                  <c:v>0:24:739</c:v>
                </c:pt>
                <c:pt idx="1205">
                  <c:v>0:24:762</c:v>
                </c:pt>
                <c:pt idx="1206">
                  <c:v>0:24:777</c:v>
                </c:pt>
                <c:pt idx="1207">
                  <c:v>0:24:798</c:v>
                </c:pt>
                <c:pt idx="1208">
                  <c:v>0:24:817</c:v>
                </c:pt>
                <c:pt idx="1209">
                  <c:v>0:24:842</c:v>
                </c:pt>
                <c:pt idx="1210">
                  <c:v>0:24:865</c:v>
                </c:pt>
                <c:pt idx="1211">
                  <c:v>0:24:876</c:v>
                </c:pt>
                <c:pt idx="1212">
                  <c:v>0:24:899</c:v>
                </c:pt>
                <c:pt idx="1213">
                  <c:v>0:24:912</c:v>
                </c:pt>
                <c:pt idx="1214">
                  <c:v>0:24:939</c:v>
                </c:pt>
                <c:pt idx="1215">
                  <c:v>0:24:975</c:v>
                </c:pt>
                <c:pt idx="1216">
                  <c:v>0:24:995</c:v>
                </c:pt>
                <c:pt idx="1217">
                  <c:v>0:25:6</c:v>
                </c:pt>
                <c:pt idx="1218">
                  <c:v>0:25:20</c:v>
                </c:pt>
                <c:pt idx="1219">
                  <c:v>0:25:31</c:v>
                </c:pt>
                <c:pt idx="1220">
                  <c:v>0:25:40</c:v>
                </c:pt>
                <c:pt idx="1221">
                  <c:v>0:25:63</c:v>
                </c:pt>
                <c:pt idx="1222">
                  <c:v>0:25:76</c:v>
                </c:pt>
                <c:pt idx="1223">
                  <c:v>0:25:99</c:v>
                </c:pt>
                <c:pt idx="1224">
                  <c:v>0:25:109</c:v>
                </c:pt>
                <c:pt idx="1225">
                  <c:v>0:25:134</c:v>
                </c:pt>
                <c:pt idx="1226">
                  <c:v>0:25:147</c:v>
                </c:pt>
                <c:pt idx="1227">
                  <c:v>0:25:172</c:v>
                </c:pt>
                <c:pt idx="1228">
                  <c:v>0:25:182</c:v>
                </c:pt>
                <c:pt idx="1229">
                  <c:v>0:25:203</c:v>
                </c:pt>
                <c:pt idx="1230">
                  <c:v>0:25:219</c:v>
                </c:pt>
                <c:pt idx="1231">
                  <c:v>0:25:241</c:v>
                </c:pt>
                <c:pt idx="1232">
                  <c:v>0:25:260</c:v>
                </c:pt>
                <c:pt idx="1233">
                  <c:v>0:25:270</c:v>
                </c:pt>
                <c:pt idx="1234">
                  <c:v>0:25:278</c:v>
                </c:pt>
                <c:pt idx="1235">
                  <c:v>0:25:301</c:v>
                </c:pt>
                <c:pt idx="1236">
                  <c:v>0:25:312</c:v>
                </c:pt>
                <c:pt idx="1237">
                  <c:v>0:25:337</c:v>
                </c:pt>
                <c:pt idx="1238">
                  <c:v>0:25:349</c:v>
                </c:pt>
                <c:pt idx="1239">
                  <c:v>0:25:370</c:v>
                </c:pt>
                <c:pt idx="1240">
                  <c:v>0:25:383</c:v>
                </c:pt>
                <c:pt idx="1241">
                  <c:v>0:25:406</c:v>
                </c:pt>
                <c:pt idx="1242">
                  <c:v>0:25:425</c:v>
                </c:pt>
                <c:pt idx="1243">
                  <c:v>0:25:436</c:v>
                </c:pt>
                <c:pt idx="1244">
                  <c:v>0:25:443</c:v>
                </c:pt>
                <c:pt idx="1245">
                  <c:v>0:25:470</c:v>
                </c:pt>
                <c:pt idx="1246">
                  <c:v>0:25:481</c:v>
                </c:pt>
                <c:pt idx="1247">
                  <c:v>0:25:506</c:v>
                </c:pt>
                <c:pt idx="1248">
                  <c:v>0:25:531</c:v>
                </c:pt>
                <c:pt idx="1249">
                  <c:v>0:25:542</c:v>
                </c:pt>
                <c:pt idx="1250">
                  <c:v>0:25:562</c:v>
                </c:pt>
                <c:pt idx="1251">
                  <c:v>0:25:575</c:v>
                </c:pt>
                <c:pt idx="1252">
                  <c:v>0:25:594</c:v>
                </c:pt>
                <c:pt idx="1253">
                  <c:v>0:25:603</c:v>
                </c:pt>
                <c:pt idx="1254">
                  <c:v>0:25:613</c:v>
                </c:pt>
                <c:pt idx="1255">
                  <c:v>0:25:633</c:v>
                </c:pt>
                <c:pt idx="1256">
                  <c:v>0:25:643</c:v>
                </c:pt>
                <c:pt idx="1257">
                  <c:v>0:25:658</c:v>
                </c:pt>
                <c:pt idx="1258">
                  <c:v>0:25:669</c:v>
                </c:pt>
                <c:pt idx="1259">
                  <c:v>0:25:677</c:v>
                </c:pt>
                <c:pt idx="1260">
                  <c:v>0:25:699</c:v>
                </c:pt>
                <c:pt idx="1261">
                  <c:v>0:25:711</c:v>
                </c:pt>
                <c:pt idx="1262">
                  <c:v>0:25:734</c:v>
                </c:pt>
                <c:pt idx="1263">
                  <c:v>0:25:744</c:v>
                </c:pt>
                <c:pt idx="1264">
                  <c:v>0:25:762</c:v>
                </c:pt>
                <c:pt idx="1265">
                  <c:v>0:25:778</c:v>
                </c:pt>
                <c:pt idx="1266">
                  <c:v>0:25:801</c:v>
                </c:pt>
                <c:pt idx="1267">
                  <c:v>0:25:815</c:v>
                </c:pt>
                <c:pt idx="1268">
                  <c:v>0:25:837</c:v>
                </c:pt>
                <c:pt idx="1269">
                  <c:v>0:25:854</c:v>
                </c:pt>
                <c:pt idx="1270">
                  <c:v>0:25:872</c:v>
                </c:pt>
                <c:pt idx="1271">
                  <c:v>0:25:888</c:v>
                </c:pt>
                <c:pt idx="1272">
                  <c:v>0:25:912</c:v>
                </c:pt>
                <c:pt idx="1273">
                  <c:v>0:25:933</c:v>
                </c:pt>
                <c:pt idx="1274">
                  <c:v>0:25:954</c:v>
                </c:pt>
                <c:pt idx="1275">
                  <c:v>0:25:979</c:v>
                </c:pt>
                <c:pt idx="1276">
                  <c:v>0:26:9</c:v>
                </c:pt>
                <c:pt idx="1277">
                  <c:v>0:26:39</c:v>
                </c:pt>
                <c:pt idx="1278">
                  <c:v>0:26:58</c:v>
                </c:pt>
                <c:pt idx="1279">
                  <c:v>0:26:70</c:v>
                </c:pt>
                <c:pt idx="1280">
                  <c:v>0:26:78</c:v>
                </c:pt>
                <c:pt idx="1281">
                  <c:v>0:26:104</c:v>
                </c:pt>
                <c:pt idx="1282">
                  <c:v>0:26:118</c:v>
                </c:pt>
                <c:pt idx="1283">
                  <c:v>0:26:148</c:v>
                </c:pt>
                <c:pt idx="1284">
                  <c:v>0:26:176</c:v>
                </c:pt>
                <c:pt idx="1285">
                  <c:v>0:26:200</c:v>
                </c:pt>
                <c:pt idx="1286">
                  <c:v>0:26:215</c:v>
                </c:pt>
                <c:pt idx="1287">
                  <c:v>0:26:237</c:v>
                </c:pt>
                <c:pt idx="1288">
                  <c:v>0:26:253</c:v>
                </c:pt>
                <c:pt idx="1289">
                  <c:v>0:26:275</c:v>
                </c:pt>
                <c:pt idx="1290">
                  <c:v>0:26:294</c:v>
                </c:pt>
                <c:pt idx="1291">
                  <c:v>0:26:307</c:v>
                </c:pt>
                <c:pt idx="1292">
                  <c:v>0:26:337</c:v>
                </c:pt>
                <c:pt idx="1293">
                  <c:v>0:26:350</c:v>
                </c:pt>
                <c:pt idx="1294">
                  <c:v>0:26:374</c:v>
                </c:pt>
                <c:pt idx="1295">
                  <c:v>0:26:411</c:v>
                </c:pt>
                <c:pt idx="1296">
                  <c:v>0:26:435</c:v>
                </c:pt>
                <c:pt idx="1297">
                  <c:v>0:26:450</c:v>
                </c:pt>
                <c:pt idx="1298">
                  <c:v>0:26:472</c:v>
                </c:pt>
                <c:pt idx="1299">
                  <c:v>0:26:482</c:v>
                </c:pt>
                <c:pt idx="1300">
                  <c:v>0:26:499</c:v>
                </c:pt>
                <c:pt idx="1301">
                  <c:v>0:26:508</c:v>
                </c:pt>
                <c:pt idx="1302">
                  <c:v>0:26:535</c:v>
                </c:pt>
                <c:pt idx="1303">
                  <c:v>0:26:544</c:v>
                </c:pt>
                <c:pt idx="1304">
                  <c:v>0:26:571</c:v>
                </c:pt>
                <c:pt idx="1305">
                  <c:v>0:26:584</c:v>
                </c:pt>
                <c:pt idx="1306">
                  <c:v>0:26:610</c:v>
                </c:pt>
                <c:pt idx="1307">
                  <c:v>0:26:638</c:v>
                </c:pt>
                <c:pt idx="1308">
                  <c:v>0:26:655</c:v>
                </c:pt>
                <c:pt idx="1309">
                  <c:v>0:26:679</c:v>
                </c:pt>
                <c:pt idx="1310">
                  <c:v>0:26:702</c:v>
                </c:pt>
                <c:pt idx="1311">
                  <c:v>0:26:714</c:v>
                </c:pt>
                <c:pt idx="1312">
                  <c:v>0:26:740</c:v>
                </c:pt>
                <c:pt idx="1313">
                  <c:v>0:26:766</c:v>
                </c:pt>
                <c:pt idx="1314">
                  <c:v>0:26:781</c:v>
                </c:pt>
                <c:pt idx="1315">
                  <c:v>0:26:803</c:v>
                </c:pt>
                <c:pt idx="1316">
                  <c:v>0:26:818</c:v>
                </c:pt>
                <c:pt idx="1317">
                  <c:v>0:26:839</c:v>
                </c:pt>
                <c:pt idx="1318">
                  <c:v>0:26:859</c:v>
                </c:pt>
                <c:pt idx="1319">
                  <c:v>0:26:869</c:v>
                </c:pt>
                <c:pt idx="1320">
                  <c:v>0:26:878</c:v>
                </c:pt>
                <c:pt idx="1321">
                  <c:v>0:26:905</c:v>
                </c:pt>
                <c:pt idx="1322">
                  <c:v>0:26:917</c:v>
                </c:pt>
                <c:pt idx="1323">
                  <c:v>0:26:941</c:v>
                </c:pt>
                <c:pt idx="1324">
                  <c:v>0:26:968</c:v>
                </c:pt>
                <c:pt idx="1325">
                  <c:v>0:26:984</c:v>
                </c:pt>
                <c:pt idx="1326">
                  <c:v>0:27:8</c:v>
                </c:pt>
                <c:pt idx="1327">
                  <c:v>0:27:36</c:v>
                </c:pt>
                <c:pt idx="1328">
                  <c:v>0:27:53</c:v>
                </c:pt>
                <c:pt idx="1329">
                  <c:v>0:27:76</c:v>
                </c:pt>
                <c:pt idx="1330">
                  <c:v>0:27:95</c:v>
                </c:pt>
                <c:pt idx="1331">
                  <c:v>0:27:107</c:v>
                </c:pt>
                <c:pt idx="1332">
                  <c:v>0:27:136</c:v>
                </c:pt>
                <c:pt idx="1333">
                  <c:v>0:27:153</c:v>
                </c:pt>
                <c:pt idx="1334">
                  <c:v>0:27:180</c:v>
                </c:pt>
                <c:pt idx="1335">
                  <c:v>0:27:205</c:v>
                </c:pt>
                <c:pt idx="1336">
                  <c:v>0:27:220</c:v>
                </c:pt>
                <c:pt idx="1337">
                  <c:v>0:27:243</c:v>
                </c:pt>
                <c:pt idx="1338">
                  <c:v>0:27:263</c:v>
                </c:pt>
                <c:pt idx="1339">
                  <c:v>0:27:274</c:v>
                </c:pt>
                <c:pt idx="1340">
                  <c:v>0:27:301</c:v>
                </c:pt>
                <c:pt idx="1341">
                  <c:v>0:27:315</c:v>
                </c:pt>
                <c:pt idx="1342">
                  <c:v>0:27:339</c:v>
                </c:pt>
                <c:pt idx="1343">
                  <c:v>0:27:366</c:v>
                </c:pt>
                <c:pt idx="1344">
                  <c:v>0:27:386</c:v>
                </c:pt>
                <c:pt idx="1345">
                  <c:v>0:27:408</c:v>
                </c:pt>
                <c:pt idx="1346">
                  <c:v>0:27:434</c:v>
                </c:pt>
                <c:pt idx="1347">
                  <c:v>0:27:448</c:v>
                </c:pt>
                <c:pt idx="1348">
                  <c:v>0:27:461</c:v>
                </c:pt>
                <c:pt idx="1349">
                  <c:v>0:27:473</c:v>
                </c:pt>
                <c:pt idx="1350">
                  <c:v>0:27:495</c:v>
                </c:pt>
                <c:pt idx="1351">
                  <c:v>0:27:510</c:v>
                </c:pt>
                <c:pt idx="1352">
                  <c:v>0:27:535</c:v>
                </c:pt>
                <c:pt idx="1353">
                  <c:v>0:27:547</c:v>
                </c:pt>
                <c:pt idx="1354">
                  <c:v>0:27:569</c:v>
                </c:pt>
                <c:pt idx="1355">
                  <c:v>0:27:582</c:v>
                </c:pt>
                <c:pt idx="1356">
                  <c:v>0:27:615</c:v>
                </c:pt>
                <c:pt idx="1357">
                  <c:v>0:27:641</c:v>
                </c:pt>
                <c:pt idx="1358">
                  <c:v>0:27:663</c:v>
                </c:pt>
                <c:pt idx="1359">
                  <c:v>0:27:674</c:v>
                </c:pt>
                <c:pt idx="1360">
                  <c:v>0:27:698</c:v>
                </c:pt>
                <c:pt idx="1361">
                  <c:v>0:27:713</c:v>
                </c:pt>
                <c:pt idx="1362">
                  <c:v>0:27:736</c:v>
                </c:pt>
                <c:pt idx="1363">
                  <c:v>0:27:749</c:v>
                </c:pt>
                <c:pt idx="1364">
                  <c:v>0:27:774</c:v>
                </c:pt>
                <c:pt idx="1365">
                  <c:v>0:27:799</c:v>
                </c:pt>
                <c:pt idx="1366">
                  <c:v>0:27:814</c:v>
                </c:pt>
                <c:pt idx="1367">
                  <c:v>0:27:836</c:v>
                </c:pt>
                <c:pt idx="1368">
                  <c:v>0:27:851</c:v>
                </c:pt>
                <c:pt idx="1369">
                  <c:v>0:27:877</c:v>
                </c:pt>
                <c:pt idx="1370">
                  <c:v>0:27:900</c:v>
                </c:pt>
                <c:pt idx="1371">
                  <c:v>0:27:912</c:v>
                </c:pt>
                <c:pt idx="1372">
                  <c:v>0:27:938</c:v>
                </c:pt>
                <c:pt idx="1373">
                  <c:v>0:27:952</c:v>
                </c:pt>
                <c:pt idx="1374">
                  <c:v>0:27:976</c:v>
                </c:pt>
                <c:pt idx="1375">
                  <c:v>0:28:2</c:v>
                </c:pt>
                <c:pt idx="1376">
                  <c:v>0:28:19</c:v>
                </c:pt>
                <c:pt idx="1377">
                  <c:v>0:28:41</c:v>
                </c:pt>
                <c:pt idx="1378">
                  <c:v>0:28:66</c:v>
                </c:pt>
                <c:pt idx="1379">
                  <c:v>0:28:78</c:v>
                </c:pt>
                <c:pt idx="1380">
                  <c:v>0:28:105</c:v>
                </c:pt>
                <c:pt idx="1381">
                  <c:v>0:28:122</c:v>
                </c:pt>
                <c:pt idx="1382">
                  <c:v>0:28:145</c:v>
                </c:pt>
                <c:pt idx="1383">
                  <c:v>0:28:173</c:v>
                </c:pt>
                <c:pt idx="1384">
                  <c:v>0:28:192</c:v>
                </c:pt>
                <c:pt idx="1385">
                  <c:v>0:28:203</c:v>
                </c:pt>
                <c:pt idx="1386">
                  <c:v>0:28:214</c:v>
                </c:pt>
                <c:pt idx="1387">
                  <c:v>0:28:237</c:v>
                </c:pt>
                <c:pt idx="1388">
                  <c:v>0:28:256</c:v>
                </c:pt>
                <c:pt idx="1389">
                  <c:v>0:28:282</c:v>
                </c:pt>
                <c:pt idx="1390">
                  <c:v>0:28:303</c:v>
                </c:pt>
                <c:pt idx="1391">
                  <c:v>0:28:313</c:v>
                </c:pt>
                <c:pt idx="1392">
                  <c:v>0:28:342</c:v>
                </c:pt>
                <c:pt idx="1393">
                  <c:v>0:28:378</c:v>
                </c:pt>
                <c:pt idx="1394">
                  <c:v>0:28:404</c:v>
                </c:pt>
                <c:pt idx="1395">
                  <c:v>0:28:418</c:v>
                </c:pt>
                <c:pt idx="1396">
                  <c:v>0:28:444</c:v>
                </c:pt>
                <c:pt idx="1397">
                  <c:v>0:28:465</c:v>
                </c:pt>
                <c:pt idx="1398">
                  <c:v>0:28:480</c:v>
                </c:pt>
                <c:pt idx="1399">
                  <c:v>0:28:505</c:v>
                </c:pt>
                <c:pt idx="1400">
                  <c:v>0:28:523</c:v>
                </c:pt>
                <c:pt idx="1401">
                  <c:v>0:28:548</c:v>
                </c:pt>
                <c:pt idx="1402">
                  <c:v>0:28:576</c:v>
                </c:pt>
                <c:pt idx="1403">
                  <c:v>0:28:604</c:v>
                </c:pt>
                <c:pt idx="1404">
                  <c:v>0:28:617</c:v>
                </c:pt>
                <c:pt idx="1405">
                  <c:v>0:28:639</c:v>
                </c:pt>
                <c:pt idx="1406">
                  <c:v>0:28:658</c:v>
                </c:pt>
                <c:pt idx="1407">
                  <c:v>0:28:665</c:v>
                </c:pt>
                <c:pt idx="1408">
                  <c:v>0:28:674</c:v>
                </c:pt>
                <c:pt idx="1409">
                  <c:v>0:28:707</c:v>
                </c:pt>
                <c:pt idx="1410">
                  <c:v>0:28:733</c:v>
                </c:pt>
                <c:pt idx="1411">
                  <c:v>0:28:751</c:v>
                </c:pt>
                <c:pt idx="1412">
                  <c:v>0:28:776</c:v>
                </c:pt>
                <c:pt idx="1413">
                  <c:v>0:28:796</c:v>
                </c:pt>
                <c:pt idx="1414">
                  <c:v>0:28:810</c:v>
                </c:pt>
                <c:pt idx="1415">
                  <c:v>0:28:825</c:v>
                </c:pt>
                <c:pt idx="1416">
                  <c:v>0:28:839</c:v>
                </c:pt>
                <c:pt idx="1417">
                  <c:v>0:28:869</c:v>
                </c:pt>
                <c:pt idx="1418">
                  <c:v>0:28:883</c:v>
                </c:pt>
                <c:pt idx="1419">
                  <c:v>0:28:907</c:v>
                </c:pt>
                <c:pt idx="1420">
                  <c:v>0:28:935</c:v>
                </c:pt>
                <c:pt idx="1421">
                  <c:v>0:28:946</c:v>
                </c:pt>
                <c:pt idx="1422">
                  <c:v>0:28:967</c:v>
                </c:pt>
                <c:pt idx="1423">
                  <c:v>0:28:982</c:v>
                </c:pt>
                <c:pt idx="1424">
                  <c:v>0:29:5</c:v>
                </c:pt>
                <c:pt idx="1425">
                  <c:v>0:29:20</c:v>
                </c:pt>
                <c:pt idx="1426">
                  <c:v>0:29:41</c:v>
                </c:pt>
                <c:pt idx="1427">
                  <c:v>0:29:62</c:v>
                </c:pt>
                <c:pt idx="1428">
                  <c:v>0:29:73</c:v>
                </c:pt>
                <c:pt idx="1429">
                  <c:v>0:29:99</c:v>
                </c:pt>
                <c:pt idx="1430">
                  <c:v>0:29:112</c:v>
                </c:pt>
                <c:pt idx="1431">
                  <c:v>0:29:135</c:v>
                </c:pt>
                <c:pt idx="1432">
                  <c:v>0:29:143</c:v>
                </c:pt>
                <c:pt idx="1433">
                  <c:v>0:29:166</c:v>
                </c:pt>
                <c:pt idx="1434">
                  <c:v>0:29:181</c:v>
                </c:pt>
                <c:pt idx="1435">
                  <c:v>0:29:203</c:v>
                </c:pt>
                <c:pt idx="1436">
                  <c:v>0:29:219</c:v>
                </c:pt>
                <c:pt idx="1437">
                  <c:v>0:29:240</c:v>
                </c:pt>
                <c:pt idx="1438">
                  <c:v>0:29:261</c:v>
                </c:pt>
                <c:pt idx="1439">
                  <c:v>0:29:272</c:v>
                </c:pt>
                <c:pt idx="1440">
                  <c:v>0:29:279</c:v>
                </c:pt>
                <c:pt idx="1441">
                  <c:v>0:29:305</c:v>
                </c:pt>
                <c:pt idx="1442">
                  <c:v>0:29:321</c:v>
                </c:pt>
                <c:pt idx="1443">
                  <c:v>0:29:347</c:v>
                </c:pt>
                <c:pt idx="1444">
                  <c:v>0:29:375</c:v>
                </c:pt>
                <c:pt idx="1445">
                  <c:v>0:29:402</c:v>
                </c:pt>
                <c:pt idx="1446">
                  <c:v>0:29:416</c:v>
                </c:pt>
                <c:pt idx="1447">
                  <c:v>0:29:437</c:v>
                </c:pt>
                <c:pt idx="1448">
                  <c:v>0:29:446</c:v>
                </c:pt>
                <c:pt idx="1449">
                  <c:v>0:29:462</c:v>
                </c:pt>
                <c:pt idx="1450">
                  <c:v>0:29:469</c:v>
                </c:pt>
                <c:pt idx="1451">
                  <c:v>0:29:476</c:v>
                </c:pt>
                <c:pt idx="1452">
                  <c:v>0:29:502</c:v>
                </c:pt>
                <c:pt idx="1453">
                  <c:v>0:29:515</c:v>
                </c:pt>
                <c:pt idx="1454">
                  <c:v>0:29:544</c:v>
                </c:pt>
                <c:pt idx="1455">
                  <c:v>0:29:576</c:v>
                </c:pt>
                <c:pt idx="1456">
                  <c:v>0:29:601</c:v>
                </c:pt>
                <c:pt idx="1457">
                  <c:v>0:29:615</c:v>
                </c:pt>
                <c:pt idx="1458">
                  <c:v>0:29:637</c:v>
                </c:pt>
                <c:pt idx="1459">
                  <c:v>0:29:651</c:v>
                </c:pt>
                <c:pt idx="1460">
                  <c:v>0:29:665</c:v>
                </c:pt>
                <c:pt idx="1461">
                  <c:v>0:29:673</c:v>
                </c:pt>
                <c:pt idx="1462">
                  <c:v>0:29:696</c:v>
                </c:pt>
                <c:pt idx="1463">
                  <c:v>0:29:706</c:v>
                </c:pt>
                <c:pt idx="1464">
                  <c:v>0:29:730</c:v>
                </c:pt>
                <c:pt idx="1465">
                  <c:v>0:29:743</c:v>
                </c:pt>
                <c:pt idx="1466">
                  <c:v>0:29:768</c:v>
                </c:pt>
                <c:pt idx="1467">
                  <c:v>0:29:783</c:v>
                </c:pt>
                <c:pt idx="1468">
                  <c:v>0:29:807</c:v>
                </c:pt>
                <c:pt idx="1469">
                  <c:v>0:29:824</c:v>
                </c:pt>
                <c:pt idx="1470">
                  <c:v>0:29:836</c:v>
                </c:pt>
                <c:pt idx="1471">
                  <c:v>0:29:845</c:v>
                </c:pt>
                <c:pt idx="1472">
                  <c:v>0:29:873</c:v>
                </c:pt>
                <c:pt idx="1473">
                  <c:v>0:29:898</c:v>
                </c:pt>
                <c:pt idx="1474">
                  <c:v>0:29:914</c:v>
                </c:pt>
                <c:pt idx="1475">
                  <c:v>0:29:941</c:v>
                </c:pt>
                <c:pt idx="1476">
                  <c:v>0:29:967</c:v>
                </c:pt>
                <c:pt idx="1477">
                  <c:v>0:29:980</c:v>
                </c:pt>
                <c:pt idx="1478">
                  <c:v>0:30:8</c:v>
                </c:pt>
                <c:pt idx="1479">
                  <c:v>0:30:30</c:v>
                </c:pt>
                <c:pt idx="1480">
                  <c:v>0:30:42</c:v>
                </c:pt>
                <c:pt idx="1481">
                  <c:v>0:30:74</c:v>
                </c:pt>
                <c:pt idx="1482">
                  <c:v>0:30:105</c:v>
                </c:pt>
                <c:pt idx="1483">
                  <c:v>0:30:120</c:v>
                </c:pt>
                <c:pt idx="1484">
                  <c:v>0:30:150</c:v>
                </c:pt>
                <c:pt idx="1485">
                  <c:v>0:30:183</c:v>
                </c:pt>
                <c:pt idx="1486">
                  <c:v>0:30:210</c:v>
                </c:pt>
                <c:pt idx="1487">
                  <c:v>0:30:233</c:v>
                </c:pt>
                <c:pt idx="1488">
                  <c:v>0:30:246</c:v>
                </c:pt>
                <c:pt idx="1489">
                  <c:v>0:30:279</c:v>
                </c:pt>
                <c:pt idx="1490">
                  <c:v>0:30:313</c:v>
                </c:pt>
                <c:pt idx="1491">
                  <c:v>0:30:345</c:v>
                </c:pt>
                <c:pt idx="1492">
                  <c:v>0:30:378</c:v>
                </c:pt>
                <c:pt idx="1493">
                  <c:v>0:30:402</c:v>
                </c:pt>
                <c:pt idx="1494">
                  <c:v>0:30:415</c:v>
                </c:pt>
                <c:pt idx="1495">
                  <c:v>0:30:433</c:v>
                </c:pt>
                <c:pt idx="1496">
                  <c:v>0:30:443</c:v>
                </c:pt>
                <c:pt idx="1497">
                  <c:v>0:30:472</c:v>
                </c:pt>
                <c:pt idx="1498">
                  <c:v>0:30:486</c:v>
                </c:pt>
                <c:pt idx="1499">
                  <c:v>0:30:508</c:v>
                </c:pt>
                <c:pt idx="1500">
                  <c:v>0:30:535</c:v>
                </c:pt>
                <c:pt idx="1501">
                  <c:v>0:30:552</c:v>
                </c:pt>
                <c:pt idx="1502">
                  <c:v>0:30:574</c:v>
                </c:pt>
                <c:pt idx="1503">
                  <c:v>0:30:598</c:v>
                </c:pt>
                <c:pt idx="1504">
                  <c:v>0:30:608</c:v>
                </c:pt>
                <c:pt idx="1505">
                  <c:v>0:30:636</c:v>
                </c:pt>
                <c:pt idx="1506">
                  <c:v>0:30:651</c:v>
                </c:pt>
                <c:pt idx="1507">
                  <c:v>0:30:677</c:v>
                </c:pt>
                <c:pt idx="1508">
                  <c:v>0:30:704</c:v>
                </c:pt>
                <c:pt idx="1509">
                  <c:v>0:30:716</c:v>
                </c:pt>
                <c:pt idx="1510">
                  <c:v>0:30:741</c:v>
                </c:pt>
                <c:pt idx="1511">
                  <c:v>0:30:767</c:v>
                </c:pt>
                <c:pt idx="1512">
                  <c:v>0:30:780</c:v>
                </c:pt>
                <c:pt idx="1513">
                  <c:v>0:30:805</c:v>
                </c:pt>
                <c:pt idx="1514">
                  <c:v>0:30:820</c:v>
                </c:pt>
                <c:pt idx="1515">
                  <c:v>0:30:842</c:v>
                </c:pt>
                <c:pt idx="1516">
                  <c:v>0:30:861</c:v>
                </c:pt>
                <c:pt idx="1517">
                  <c:v>0:30:872</c:v>
                </c:pt>
                <c:pt idx="1518">
                  <c:v>0:30:880</c:v>
                </c:pt>
                <c:pt idx="1519">
                  <c:v>0:30:910</c:v>
                </c:pt>
                <c:pt idx="1520">
                  <c:v>0:30:938</c:v>
                </c:pt>
                <c:pt idx="1521">
                  <c:v>0:30:953</c:v>
                </c:pt>
                <c:pt idx="1522">
                  <c:v>0:30:975</c:v>
                </c:pt>
                <c:pt idx="1523">
                  <c:v>0:30:995</c:v>
                </c:pt>
                <c:pt idx="1524">
                  <c:v>0:31:5</c:v>
                </c:pt>
                <c:pt idx="1525">
                  <c:v>0:31:13</c:v>
                </c:pt>
                <c:pt idx="1526">
                  <c:v>0:31:43</c:v>
                </c:pt>
                <c:pt idx="1527">
                  <c:v>0:31:73</c:v>
                </c:pt>
                <c:pt idx="1528">
                  <c:v>0:31:97</c:v>
                </c:pt>
                <c:pt idx="1529">
                  <c:v>0:31:111</c:v>
                </c:pt>
                <c:pt idx="1530">
                  <c:v>0:31:134</c:v>
                </c:pt>
                <c:pt idx="1531">
                  <c:v>0:31:152</c:v>
                </c:pt>
                <c:pt idx="1532">
                  <c:v>0:31:178</c:v>
                </c:pt>
                <c:pt idx="1533">
                  <c:v>0:31:208</c:v>
                </c:pt>
                <c:pt idx="1534">
                  <c:v>0:31:229</c:v>
                </c:pt>
              </c:strCache>
            </c:strRef>
          </c:cat>
          <c:val>
            <c:numRef>
              <c:f>CameraData!$M$3:$M$1537</c:f>
              <c:numCache>
                <c:formatCode>General</c:formatCode>
                <c:ptCount val="15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129.39065119000935</c:v>
                </c:pt>
                <c:pt idx="101">
                  <c:v>129.39423667349806</c:v>
                </c:pt>
                <c:pt idx="102">
                  <c:v>129.38969770197232</c:v>
                </c:pt>
                <c:pt idx="103">
                  <c:v>129.38691764337909</c:v>
                </c:pt>
                <c:pt idx="104">
                  <c:v>129.38964678988194</c:v>
                </c:pt>
                <c:pt idx="105">
                  <c:v>129.37768080149064</c:v>
                </c:pt>
                <c:pt idx="106">
                  <c:v>129.35316955062265</c:v>
                </c:pt>
                <c:pt idx="107">
                  <c:v>129.32963049234473</c:v>
                </c:pt>
                <c:pt idx="108">
                  <c:v>129.3238326897802</c:v>
                </c:pt>
                <c:pt idx="109">
                  <c:v>129.31291652960942</c:v>
                </c:pt>
                <c:pt idx="110">
                  <c:v>129.3049737491946</c:v>
                </c:pt>
                <c:pt idx="111">
                  <c:v>129.29968790817281</c:v>
                </c:pt>
                <c:pt idx="112">
                  <c:v>129.29440206715097</c:v>
                </c:pt>
                <c:pt idx="113">
                  <c:v>129.27707332720561</c:v>
                </c:pt>
                <c:pt idx="114">
                  <c:v>129.25974458726029</c:v>
                </c:pt>
                <c:pt idx="115">
                  <c:v>129.24112585233615</c:v>
                </c:pt>
                <c:pt idx="116">
                  <c:v>129.21700407885427</c:v>
                </c:pt>
                <c:pt idx="117">
                  <c:v>129.19144707815309</c:v>
                </c:pt>
                <c:pt idx="118">
                  <c:v>129.14845046719299</c:v>
                </c:pt>
                <c:pt idx="119">
                  <c:v>129.10545385623291</c:v>
                </c:pt>
                <c:pt idx="120">
                  <c:v>129.06518294770075</c:v>
                </c:pt>
                <c:pt idx="121">
                  <c:v>129.02307213233209</c:v>
                </c:pt>
                <c:pt idx="122">
                  <c:v>128.98096131696343</c:v>
                </c:pt>
                <c:pt idx="123">
                  <c:v>128.96482601321335</c:v>
                </c:pt>
                <c:pt idx="124">
                  <c:v>128.9512965556595</c:v>
                </c:pt>
                <c:pt idx="125">
                  <c:v>128.93776709810564</c:v>
                </c:pt>
                <c:pt idx="126">
                  <c:v>128.92495032471172</c:v>
                </c:pt>
                <c:pt idx="127">
                  <c:v>128.91585646689245</c:v>
                </c:pt>
                <c:pt idx="128">
                  <c:v>128.90676260907318</c:v>
                </c:pt>
                <c:pt idx="129">
                  <c:v>128.90743223499092</c:v>
                </c:pt>
                <c:pt idx="130">
                  <c:v>128.90810186090866</c:v>
                </c:pt>
                <c:pt idx="131">
                  <c:v>128.91337379589521</c:v>
                </c:pt>
                <c:pt idx="132">
                  <c:v>128.91625661735569</c:v>
                </c:pt>
                <c:pt idx="133">
                  <c:v>128.92590104391539</c:v>
                </c:pt>
                <c:pt idx="134">
                  <c:v>128.93738263813947</c:v>
                </c:pt>
                <c:pt idx="135">
                  <c:v>128.94781944046301</c:v>
                </c:pt>
                <c:pt idx="136">
                  <c:v>128.9620037692126</c:v>
                </c:pt>
                <c:pt idx="137">
                  <c:v>128.98436386943942</c:v>
                </c:pt>
                <c:pt idx="138">
                  <c:v>129.0067239696663</c:v>
                </c:pt>
                <c:pt idx="139">
                  <c:v>129.02908406989312</c:v>
                </c:pt>
                <c:pt idx="140">
                  <c:v>129.05451415485035</c:v>
                </c:pt>
                <c:pt idx="141">
                  <c:v>129.07876525817755</c:v>
                </c:pt>
                <c:pt idx="142">
                  <c:v>129.10303512934678</c:v>
                </c:pt>
                <c:pt idx="143">
                  <c:v>129.12621012768241</c:v>
                </c:pt>
                <c:pt idx="144">
                  <c:v>129.1524739784553</c:v>
                </c:pt>
                <c:pt idx="145">
                  <c:v>129.17873782922817</c:v>
                </c:pt>
                <c:pt idx="146">
                  <c:v>129.20479544804169</c:v>
                </c:pt>
                <c:pt idx="147">
                  <c:v>129.23085306685519</c:v>
                </c:pt>
                <c:pt idx="148">
                  <c:v>129.24941058622585</c:v>
                </c:pt>
                <c:pt idx="149">
                  <c:v>129.26796810559651</c:v>
                </c:pt>
                <c:pt idx="150">
                  <c:v>129.29020497131208</c:v>
                </c:pt>
                <c:pt idx="151">
                  <c:v>129.31244183702771</c:v>
                </c:pt>
                <c:pt idx="152">
                  <c:v>129.33480369408454</c:v>
                </c:pt>
                <c:pt idx="153">
                  <c:v>129.35761292857345</c:v>
                </c:pt>
                <c:pt idx="154">
                  <c:v>129.38115244587399</c:v>
                </c:pt>
                <c:pt idx="155">
                  <c:v>129.41325016445265</c:v>
                </c:pt>
                <c:pt idx="156">
                  <c:v>129.44861829902044</c:v>
                </c:pt>
                <c:pt idx="157">
                  <c:v>129.48398643358826</c:v>
                </c:pt>
                <c:pt idx="158">
                  <c:v>129.51787118314223</c:v>
                </c:pt>
                <c:pt idx="159">
                  <c:v>129.55175593269624</c:v>
                </c:pt>
                <c:pt idx="160">
                  <c:v>129.56556962664578</c:v>
                </c:pt>
                <c:pt idx="161">
                  <c:v>129.57938332059533</c:v>
                </c:pt>
                <c:pt idx="162">
                  <c:v>129.58827601504927</c:v>
                </c:pt>
                <c:pt idx="163">
                  <c:v>129.60141918827748</c:v>
                </c:pt>
                <c:pt idx="164">
                  <c:v>129.6170855296705</c:v>
                </c:pt>
                <c:pt idx="165">
                  <c:v>129.63627546925571</c:v>
                </c:pt>
                <c:pt idx="166">
                  <c:v>129.65395243029954</c:v>
                </c:pt>
                <c:pt idx="167">
                  <c:v>129.65113157797825</c:v>
                </c:pt>
                <c:pt idx="168">
                  <c:v>129.67074079490288</c:v>
                </c:pt>
                <c:pt idx="169">
                  <c:v>129.66947906226545</c:v>
                </c:pt>
                <c:pt idx="170">
                  <c:v>129.67234312755363</c:v>
                </c:pt>
                <c:pt idx="171">
                  <c:v>129.68509923936386</c:v>
                </c:pt>
                <c:pt idx="172">
                  <c:v>129.68449871228447</c:v>
                </c:pt>
                <c:pt idx="173">
                  <c:v>129.69723406849332</c:v>
                </c:pt>
                <c:pt idx="174">
                  <c:v>129.71412304616354</c:v>
                </c:pt>
                <c:pt idx="175">
                  <c:v>129.73499674186527</c:v>
                </c:pt>
                <c:pt idx="176">
                  <c:v>129.74458063442583</c:v>
                </c:pt>
                <c:pt idx="177">
                  <c:v>129.75571014172655</c:v>
                </c:pt>
                <c:pt idx="178">
                  <c:v>129.74903844892546</c:v>
                </c:pt>
                <c:pt idx="179">
                  <c:v>129.75768206242137</c:v>
                </c:pt>
                <c:pt idx="180">
                  <c:v>129.76757917264922</c:v>
                </c:pt>
                <c:pt idx="181">
                  <c:v>129.77489469388533</c:v>
                </c:pt>
                <c:pt idx="182">
                  <c:v>129.76379199502398</c:v>
                </c:pt>
                <c:pt idx="183">
                  <c:v>129.76725953281053</c:v>
                </c:pt>
                <c:pt idx="184">
                  <c:v>129.77952724945683</c:v>
                </c:pt>
                <c:pt idx="185">
                  <c:v>129.77846153925321</c:v>
                </c:pt>
                <c:pt idx="186">
                  <c:v>129.77472636844524</c:v>
                </c:pt>
                <c:pt idx="187">
                  <c:v>129.76263863427056</c:v>
                </c:pt>
                <c:pt idx="188">
                  <c:v>129.7531235266577</c:v>
                </c:pt>
                <c:pt idx="189">
                  <c:v>129.75902652107357</c:v>
                </c:pt>
                <c:pt idx="190">
                  <c:v>129.76689041748443</c:v>
                </c:pt>
                <c:pt idx="191">
                  <c:v>129.77501387825436</c:v>
                </c:pt>
                <c:pt idx="192">
                  <c:v>129.78798898162935</c:v>
                </c:pt>
                <c:pt idx="193">
                  <c:v>129.79911636479537</c:v>
                </c:pt>
                <c:pt idx="194">
                  <c:v>129.8068459139312</c:v>
                </c:pt>
                <c:pt idx="195">
                  <c:v>129.80916001552083</c:v>
                </c:pt>
                <c:pt idx="196">
                  <c:v>129.81222025587141</c:v>
                </c:pt>
                <c:pt idx="197">
                  <c:v>129.81876794911895</c:v>
                </c:pt>
                <c:pt idx="198">
                  <c:v>129.8095562596346</c:v>
                </c:pt>
                <c:pt idx="199">
                  <c:v>129.80872690711828</c:v>
                </c:pt>
                <c:pt idx="200">
                  <c:v>129.80901374932557</c:v>
                </c:pt>
                <c:pt idx="201">
                  <c:v>129.8067635045646</c:v>
                </c:pt>
                <c:pt idx="202">
                  <c:v>129.80887099545825</c:v>
                </c:pt>
                <c:pt idx="203">
                  <c:v>129.81097848635193</c:v>
                </c:pt>
                <c:pt idx="204">
                  <c:v>129.81745113131632</c:v>
                </c:pt>
                <c:pt idx="205">
                  <c:v>129.82392377628071</c:v>
                </c:pt>
                <c:pt idx="206">
                  <c:v>129.84203422490393</c:v>
                </c:pt>
                <c:pt idx="207">
                  <c:v>129.87268993600381</c:v>
                </c:pt>
                <c:pt idx="208">
                  <c:v>129.90307346181325</c:v>
                </c:pt>
                <c:pt idx="209">
                  <c:v>129.91571573190924</c:v>
                </c:pt>
                <c:pt idx="210">
                  <c:v>129.92961059417445</c:v>
                </c:pt>
                <c:pt idx="211">
                  <c:v>129.94053207668367</c:v>
                </c:pt>
                <c:pt idx="212">
                  <c:v>129.95215446619235</c:v>
                </c:pt>
                <c:pt idx="213">
                  <c:v>129.96377685570104</c:v>
                </c:pt>
                <c:pt idx="214">
                  <c:v>129.98463276922027</c:v>
                </c:pt>
                <c:pt idx="215">
                  <c:v>130.00548868273953</c:v>
                </c:pt>
                <c:pt idx="216">
                  <c:v>130.02167321436025</c:v>
                </c:pt>
                <c:pt idx="217">
                  <c:v>130.04336078453875</c:v>
                </c:pt>
                <c:pt idx="218">
                  <c:v>130.07062353373186</c:v>
                </c:pt>
                <c:pt idx="219">
                  <c:v>130.11511799852553</c:v>
                </c:pt>
                <c:pt idx="220">
                  <c:v>130.15961246331918</c:v>
                </c:pt>
                <c:pt idx="221">
                  <c:v>130.20410692811285</c:v>
                </c:pt>
                <c:pt idx="222">
                  <c:v>130.2468707992775</c:v>
                </c:pt>
                <c:pt idx="223">
                  <c:v>130.29474509257298</c:v>
                </c:pt>
                <c:pt idx="224">
                  <c:v>130.3035817964753</c:v>
                </c:pt>
                <c:pt idx="225">
                  <c:v>130.3098126541814</c:v>
                </c:pt>
                <c:pt idx="226">
                  <c:v>130.31541053409768</c:v>
                </c:pt>
                <c:pt idx="227">
                  <c:v>130.33446312521096</c:v>
                </c:pt>
                <c:pt idx="228">
                  <c:v>130.34685590139858</c:v>
                </c:pt>
                <c:pt idx="229">
                  <c:v>130.35924867758621</c:v>
                </c:pt>
                <c:pt idx="230">
                  <c:v>130.35999815450455</c:v>
                </c:pt>
                <c:pt idx="231">
                  <c:v>130.36074763142287</c:v>
                </c:pt>
                <c:pt idx="232">
                  <c:v>130.34927223342501</c:v>
                </c:pt>
                <c:pt idx="233">
                  <c:v>130.34018594895323</c:v>
                </c:pt>
                <c:pt idx="234">
                  <c:v>130.32579223592907</c:v>
                </c:pt>
                <c:pt idx="235">
                  <c:v>130.31161358966142</c:v>
                </c:pt>
                <c:pt idx="236">
                  <c:v>130.2974349433938</c:v>
                </c:pt>
                <c:pt idx="237">
                  <c:v>130.27559583839721</c:v>
                </c:pt>
                <c:pt idx="238">
                  <c:v>130.24558096192331</c:v>
                </c:pt>
                <c:pt idx="239">
                  <c:v>130.2155660854495</c:v>
                </c:pt>
                <c:pt idx="240">
                  <c:v>130.18555120897562</c:v>
                </c:pt>
                <c:pt idx="241">
                  <c:v>130.16516035366863</c:v>
                </c:pt>
                <c:pt idx="242">
                  <c:v>130.14750934075758</c:v>
                </c:pt>
                <c:pt idx="243">
                  <c:v>130.13297041601069</c:v>
                </c:pt>
                <c:pt idx="244">
                  <c:v>130.11891307453553</c:v>
                </c:pt>
                <c:pt idx="245">
                  <c:v>130.10096508195861</c:v>
                </c:pt>
                <c:pt idx="246">
                  <c:v>130.07934098170918</c:v>
                </c:pt>
                <c:pt idx="247">
                  <c:v>130.05735039707167</c:v>
                </c:pt>
                <c:pt idx="248">
                  <c:v>130.03535981243414</c:v>
                </c:pt>
                <c:pt idx="249">
                  <c:v>130.02001225823204</c:v>
                </c:pt>
                <c:pt idx="250">
                  <c:v>130.00466470402995</c:v>
                </c:pt>
                <c:pt idx="251">
                  <c:v>129.98563780348292</c:v>
                </c:pt>
                <c:pt idx="252">
                  <c:v>129.96661090293586</c:v>
                </c:pt>
                <c:pt idx="253">
                  <c:v>129.9467675460136</c:v>
                </c:pt>
                <c:pt idx="254">
                  <c:v>129.92438943624205</c:v>
                </c:pt>
                <c:pt idx="255">
                  <c:v>129.90201132647047</c:v>
                </c:pt>
                <c:pt idx="256">
                  <c:v>129.8630187378966</c:v>
                </c:pt>
                <c:pt idx="257">
                  <c:v>129.83696825132819</c:v>
                </c:pt>
                <c:pt idx="258">
                  <c:v>129.81091776475981</c:v>
                </c:pt>
                <c:pt idx="259">
                  <c:v>129.77501945612005</c:v>
                </c:pt>
                <c:pt idx="260">
                  <c:v>129.73912114748023</c:v>
                </c:pt>
                <c:pt idx="261">
                  <c:v>129.71994278008003</c:v>
                </c:pt>
                <c:pt idx="262">
                  <c:v>129.70076441267983</c:v>
                </c:pt>
                <c:pt idx="263">
                  <c:v>129.69155890031925</c:v>
                </c:pt>
                <c:pt idx="264">
                  <c:v>129.68059876849537</c:v>
                </c:pt>
                <c:pt idx="265">
                  <c:v>129.6727351534845</c:v>
                </c:pt>
                <c:pt idx="266">
                  <c:v>129.66134794028147</c:v>
                </c:pt>
                <c:pt idx="267">
                  <c:v>129.6455056263184</c:v>
                </c:pt>
                <c:pt idx="268">
                  <c:v>129.64549324815835</c:v>
                </c:pt>
                <c:pt idx="269">
                  <c:v>129.62648549764586</c:v>
                </c:pt>
                <c:pt idx="270">
                  <c:v>129.62834869669547</c:v>
                </c:pt>
                <c:pt idx="271">
                  <c:v>129.62594059675556</c:v>
                </c:pt>
                <c:pt idx="272">
                  <c:v>129.61364045029359</c:v>
                </c:pt>
                <c:pt idx="273">
                  <c:v>129.61163400075537</c:v>
                </c:pt>
                <c:pt idx="274">
                  <c:v>129.59629166792891</c:v>
                </c:pt>
                <c:pt idx="275">
                  <c:v>129.58289533808147</c:v>
                </c:pt>
                <c:pt idx="276">
                  <c:v>129.56750394911413</c:v>
                </c:pt>
                <c:pt idx="277">
                  <c:v>129.5615753194997</c:v>
                </c:pt>
                <c:pt idx="278">
                  <c:v>129.56457354474463</c:v>
                </c:pt>
                <c:pt idx="279">
                  <c:v>129.58512066242128</c:v>
                </c:pt>
                <c:pt idx="280">
                  <c:v>129.58606178375874</c:v>
                </c:pt>
                <c:pt idx="281">
                  <c:v>129.58574940836414</c:v>
                </c:pt>
                <c:pt idx="282">
                  <c:v>129.59325423027107</c:v>
                </c:pt>
                <c:pt idx="283">
                  <c:v>129.61995368601865</c:v>
                </c:pt>
                <c:pt idx="284">
                  <c:v>129.63208290511832</c:v>
                </c:pt>
                <c:pt idx="285">
                  <c:v>129.61934465448769</c:v>
                </c:pt>
                <c:pt idx="286">
                  <c:v>129.6132874137904</c:v>
                </c:pt>
                <c:pt idx="287">
                  <c:v>129.61269846496566</c:v>
                </c:pt>
                <c:pt idx="288">
                  <c:v>129.62190107007481</c:v>
                </c:pt>
                <c:pt idx="289">
                  <c:v>129.63478775685348</c:v>
                </c:pt>
                <c:pt idx="290">
                  <c:v>129.63278544117981</c:v>
                </c:pt>
                <c:pt idx="291">
                  <c:v>129.62513359892878</c:v>
                </c:pt>
                <c:pt idx="292">
                  <c:v>129.61722219231868</c:v>
                </c:pt>
                <c:pt idx="293">
                  <c:v>129.60624043831075</c:v>
                </c:pt>
                <c:pt idx="294">
                  <c:v>129.59710640451186</c:v>
                </c:pt>
                <c:pt idx="295">
                  <c:v>129.59482077636721</c:v>
                </c:pt>
                <c:pt idx="296">
                  <c:v>129.59253514822257</c:v>
                </c:pt>
                <c:pt idx="297">
                  <c:v>129.59753838760861</c:v>
                </c:pt>
                <c:pt idx="298">
                  <c:v>129.58143084450722</c:v>
                </c:pt>
                <c:pt idx="299">
                  <c:v>129.57836363311202</c:v>
                </c:pt>
                <c:pt idx="300">
                  <c:v>129.56113283350754</c:v>
                </c:pt>
                <c:pt idx="301">
                  <c:v>129.54390203390307</c:v>
                </c:pt>
                <c:pt idx="302">
                  <c:v>129.54015839985141</c:v>
                </c:pt>
                <c:pt idx="303">
                  <c:v>129.53205703014507</c:v>
                </c:pt>
                <c:pt idx="304">
                  <c:v>129.52395566043876</c:v>
                </c:pt>
                <c:pt idx="305">
                  <c:v>129.52296903474351</c:v>
                </c:pt>
                <c:pt idx="306">
                  <c:v>129.52198240904823</c:v>
                </c:pt>
                <c:pt idx="307">
                  <c:v>129.52648462881797</c:v>
                </c:pt>
                <c:pt idx="308">
                  <c:v>129.51586713890552</c:v>
                </c:pt>
                <c:pt idx="309">
                  <c:v>129.50552183428351</c:v>
                </c:pt>
                <c:pt idx="310">
                  <c:v>129.52344903235547</c:v>
                </c:pt>
                <c:pt idx="311">
                  <c:v>129.54012363825822</c:v>
                </c:pt>
                <c:pt idx="312">
                  <c:v>129.55161445154087</c:v>
                </c:pt>
                <c:pt idx="313">
                  <c:v>129.56240435782411</c:v>
                </c:pt>
                <c:pt idx="314">
                  <c:v>129.57319426410729</c:v>
                </c:pt>
                <c:pt idx="315">
                  <c:v>129.58424091780716</c:v>
                </c:pt>
                <c:pt idx="316">
                  <c:v>129.59888216370058</c:v>
                </c:pt>
                <c:pt idx="317">
                  <c:v>129.61340993035196</c:v>
                </c:pt>
                <c:pt idx="318">
                  <c:v>129.62793769700335</c:v>
                </c:pt>
                <c:pt idx="319">
                  <c:v>129.6368814074159</c:v>
                </c:pt>
                <c:pt idx="320">
                  <c:v>129.64582511782842</c:v>
                </c:pt>
                <c:pt idx="321">
                  <c:v>129.6587195103549</c:v>
                </c:pt>
                <c:pt idx="322">
                  <c:v>129.67161390288138</c:v>
                </c:pt>
                <c:pt idx="323">
                  <c:v>129.66999472369179</c:v>
                </c:pt>
                <c:pt idx="324">
                  <c:v>129.66326512237137</c:v>
                </c:pt>
                <c:pt idx="325">
                  <c:v>129.68048057918631</c:v>
                </c:pt>
                <c:pt idx="326">
                  <c:v>129.69769603600128</c:v>
                </c:pt>
                <c:pt idx="327">
                  <c:v>129.71554447060601</c:v>
                </c:pt>
                <c:pt idx="328">
                  <c:v>129.71922550985386</c:v>
                </c:pt>
                <c:pt idx="329">
                  <c:v>129.72992934320729</c:v>
                </c:pt>
                <c:pt idx="330">
                  <c:v>129.74063317656072</c:v>
                </c:pt>
                <c:pt idx="331">
                  <c:v>129.74145152937021</c:v>
                </c:pt>
                <c:pt idx="332">
                  <c:v>129.73806879449725</c:v>
                </c:pt>
                <c:pt idx="333">
                  <c:v>129.74691093454047</c:v>
                </c:pt>
                <c:pt idx="334">
                  <c:v>129.75207339980599</c:v>
                </c:pt>
                <c:pt idx="335">
                  <c:v>129.75585290318764</c:v>
                </c:pt>
                <c:pt idx="336">
                  <c:v>129.75758017214829</c:v>
                </c:pt>
                <c:pt idx="337">
                  <c:v>129.75930744110894</c:v>
                </c:pt>
                <c:pt idx="338">
                  <c:v>129.76494764237253</c:v>
                </c:pt>
                <c:pt idx="339">
                  <c:v>129.76853076387079</c:v>
                </c:pt>
                <c:pt idx="340">
                  <c:v>129.77211388536901</c:v>
                </c:pt>
                <c:pt idx="341">
                  <c:v>129.78089618047457</c:v>
                </c:pt>
                <c:pt idx="342">
                  <c:v>129.77698446968287</c:v>
                </c:pt>
                <c:pt idx="343">
                  <c:v>129.78608261614073</c:v>
                </c:pt>
                <c:pt idx="344">
                  <c:v>129.79204990659238</c:v>
                </c:pt>
                <c:pt idx="345">
                  <c:v>129.79461294095373</c:v>
                </c:pt>
                <c:pt idx="346">
                  <c:v>129.79717597531516</c:v>
                </c:pt>
                <c:pt idx="347">
                  <c:v>129.80341511734903</c:v>
                </c:pt>
                <c:pt idx="348">
                  <c:v>129.81002074377105</c:v>
                </c:pt>
                <c:pt idx="349">
                  <c:v>129.81659798200252</c:v>
                </c:pt>
                <c:pt idx="350">
                  <c:v>129.82461497071196</c:v>
                </c:pt>
                <c:pt idx="351">
                  <c:v>129.83539590070239</c:v>
                </c:pt>
                <c:pt idx="352">
                  <c:v>129.84341288941184</c:v>
                </c:pt>
                <c:pt idx="353">
                  <c:v>129.85419381940224</c:v>
                </c:pt>
                <c:pt idx="354">
                  <c:v>129.86221080811166</c:v>
                </c:pt>
                <c:pt idx="355">
                  <c:v>129.87231517223836</c:v>
                </c:pt>
                <c:pt idx="356">
                  <c:v>129.88518347764602</c:v>
                </c:pt>
                <c:pt idx="357">
                  <c:v>129.90430730299082</c:v>
                </c:pt>
                <c:pt idx="358">
                  <c:v>129.90772508504918</c:v>
                </c:pt>
                <c:pt idx="359">
                  <c:v>129.91114286710751</c:v>
                </c:pt>
                <c:pt idx="360">
                  <c:v>129.92717241251825</c:v>
                </c:pt>
                <c:pt idx="361">
                  <c:v>129.94043801664799</c:v>
                </c:pt>
                <c:pt idx="362">
                  <c:v>129.95370362077773</c:v>
                </c:pt>
                <c:pt idx="363">
                  <c:v>129.96973316618846</c:v>
                </c:pt>
                <c:pt idx="364">
                  <c:v>129.97794691477418</c:v>
                </c:pt>
                <c:pt idx="365">
                  <c:v>129.98366480404897</c:v>
                </c:pt>
                <c:pt idx="366">
                  <c:v>129.98905011779172</c:v>
                </c:pt>
                <c:pt idx="367">
                  <c:v>129.99167149025348</c:v>
                </c:pt>
                <c:pt idx="368">
                  <c:v>130.00335540401895</c:v>
                </c:pt>
                <c:pt idx="369">
                  <c:v>130.01780325906537</c:v>
                </c:pt>
                <c:pt idx="370">
                  <c:v>130.03031691464216</c:v>
                </c:pt>
                <c:pt idx="371">
                  <c:v>130.04283057021894</c:v>
                </c:pt>
                <c:pt idx="372">
                  <c:v>130.05258028451476</c:v>
                </c:pt>
                <c:pt idx="373">
                  <c:v>130.06509394009154</c:v>
                </c:pt>
                <c:pt idx="374">
                  <c:v>130.08067053763421</c:v>
                </c:pt>
                <c:pt idx="375">
                  <c:v>130.09348319389591</c:v>
                </c:pt>
                <c:pt idx="376">
                  <c:v>130.10711378845954</c:v>
                </c:pt>
                <c:pt idx="377">
                  <c:v>130.11875472411145</c:v>
                </c:pt>
                <c:pt idx="378">
                  <c:v>130.13039565976339</c:v>
                </c:pt>
                <c:pt idx="379">
                  <c:v>130.12880018453484</c:v>
                </c:pt>
                <c:pt idx="380">
                  <c:v>130.12720470930626</c:v>
                </c:pt>
                <c:pt idx="381">
                  <c:v>130.12864107238551</c:v>
                </c:pt>
                <c:pt idx="382">
                  <c:v>130.1273134941838</c:v>
                </c:pt>
                <c:pt idx="383">
                  <c:v>130.12874985726305</c:v>
                </c:pt>
                <c:pt idx="384">
                  <c:v>130.12940980659909</c:v>
                </c:pt>
                <c:pt idx="385">
                  <c:v>130.12730581465416</c:v>
                </c:pt>
                <c:pt idx="386">
                  <c:v>130.1440330548607</c:v>
                </c:pt>
                <c:pt idx="387">
                  <c:v>130.16076029506726</c:v>
                </c:pt>
                <c:pt idx="388">
                  <c:v>130.17468870400566</c:v>
                </c:pt>
                <c:pt idx="389">
                  <c:v>130.18747006163858</c:v>
                </c:pt>
                <c:pt idx="390">
                  <c:v>130.2002514192715</c:v>
                </c:pt>
                <c:pt idx="391">
                  <c:v>130.215267618609</c:v>
                </c:pt>
                <c:pt idx="392">
                  <c:v>130.22751987666553</c:v>
                </c:pt>
                <c:pt idx="393">
                  <c:v>130.23977213472205</c:v>
                </c:pt>
                <c:pt idx="394">
                  <c:v>130.25478833405953</c:v>
                </c:pt>
                <c:pt idx="395">
                  <c:v>130.26704059211605</c:v>
                </c:pt>
                <c:pt idx="396">
                  <c:v>130.27584227854842</c:v>
                </c:pt>
                <c:pt idx="397">
                  <c:v>130.28464396498083</c:v>
                </c:pt>
                <c:pt idx="398">
                  <c:v>130.28817458640256</c:v>
                </c:pt>
                <c:pt idx="399">
                  <c:v>130.31005204903079</c:v>
                </c:pt>
                <c:pt idx="400">
                  <c:v>130.33192951165901</c:v>
                </c:pt>
                <c:pt idx="401">
                  <c:v>130.36235216680944</c:v>
                </c:pt>
                <c:pt idx="402">
                  <c:v>130.39001088067894</c:v>
                </c:pt>
                <c:pt idx="403">
                  <c:v>130.40267428986559</c:v>
                </c:pt>
                <c:pt idx="404">
                  <c:v>130.41810164033322</c:v>
                </c:pt>
                <c:pt idx="405">
                  <c:v>130.43076504951989</c:v>
                </c:pt>
                <c:pt idx="406">
                  <c:v>130.44022091400916</c:v>
                </c:pt>
                <c:pt idx="407">
                  <c:v>130.44967677849846</c:v>
                </c:pt>
                <c:pt idx="408">
                  <c:v>130.45393718747707</c:v>
                </c:pt>
                <c:pt idx="409">
                  <c:v>130.47608124741882</c:v>
                </c:pt>
                <c:pt idx="410">
                  <c:v>130.49822530736057</c:v>
                </c:pt>
                <c:pt idx="411">
                  <c:v>130.48933292332745</c:v>
                </c:pt>
                <c:pt idx="412">
                  <c:v>130.48044053929434</c:v>
                </c:pt>
                <c:pt idx="413">
                  <c:v>130.47949588916228</c:v>
                </c:pt>
                <c:pt idx="414">
                  <c:v>130.47578729774926</c:v>
                </c:pt>
                <c:pt idx="415">
                  <c:v>130.47207870633622</c:v>
                </c:pt>
                <c:pt idx="416">
                  <c:v>130.47113405620416</c:v>
                </c:pt>
                <c:pt idx="417">
                  <c:v>130.46383087259761</c:v>
                </c:pt>
                <c:pt idx="418">
                  <c:v>130.46536648639133</c:v>
                </c:pt>
                <c:pt idx="419">
                  <c:v>130.46690210018505</c:v>
                </c:pt>
                <c:pt idx="420">
                  <c:v>130.465682649922</c:v>
                </c:pt>
                <c:pt idx="421">
                  <c:v>130.46722714093991</c:v>
                </c:pt>
                <c:pt idx="422">
                  <c:v>130.46482094984393</c:v>
                </c:pt>
                <c:pt idx="423">
                  <c:v>130.45965081746695</c:v>
                </c:pt>
                <c:pt idx="424">
                  <c:v>130.46899425680604</c:v>
                </c:pt>
                <c:pt idx="425">
                  <c:v>130.47833769614516</c:v>
                </c:pt>
                <c:pt idx="426">
                  <c:v>130.47917481058909</c:v>
                </c:pt>
                <c:pt idx="427">
                  <c:v>130.48001192503298</c:v>
                </c:pt>
                <c:pt idx="428">
                  <c:v>130.47808509819595</c:v>
                </c:pt>
                <c:pt idx="429">
                  <c:v>130.47892221263987</c:v>
                </c:pt>
                <c:pt idx="430">
                  <c:v>130.47273653297816</c:v>
                </c:pt>
                <c:pt idx="431">
                  <c:v>130.46378691203549</c:v>
                </c:pt>
                <c:pt idx="432">
                  <c:v>130.46611997652263</c:v>
                </c:pt>
                <c:pt idx="433">
                  <c:v>130.47541806997319</c:v>
                </c:pt>
                <c:pt idx="434">
                  <c:v>130.48195222214278</c:v>
                </c:pt>
                <c:pt idx="435">
                  <c:v>130.49216604909003</c:v>
                </c:pt>
                <c:pt idx="436">
                  <c:v>130.50813088045345</c:v>
                </c:pt>
                <c:pt idx="437">
                  <c:v>130.52133177053588</c:v>
                </c:pt>
                <c:pt idx="438">
                  <c:v>130.53729660189927</c:v>
                </c:pt>
                <c:pt idx="439">
                  <c:v>130.55049749198173</c:v>
                </c:pt>
                <c:pt idx="440">
                  <c:v>130.56851940311046</c:v>
                </c:pt>
                <c:pt idx="441">
                  <c:v>130.58654131423918</c:v>
                </c:pt>
                <c:pt idx="442">
                  <c:v>130.59660011047964</c:v>
                </c:pt>
                <c:pt idx="443">
                  <c:v>130.60942284800103</c:v>
                </c:pt>
                <c:pt idx="444">
                  <c:v>130.60647178699196</c:v>
                </c:pt>
                <c:pt idx="445">
                  <c:v>130.60628466726385</c:v>
                </c:pt>
                <c:pt idx="446">
                  <c:v>130.6090202203543</c:v>
                </c:pt>
                <c:pt idx="447">
                  <c:v>130.60899183216378</c:v>
                </c:pt>
                <c:pt idx="448">
                  <c:v>130.60896344397324</c:v>
                </c:pt>
                <c:pt idx="449">
                  <c:v>130.61169899706371</c:v>
                </c:pt>
                <c:pt idx="450">
                  <c:v>130.61169899706371</c:v>
                </c:pt>
                <c:pt idx="451">
                  <c:v>130.61169899706371</c:v>
                </c:pt>
                <c:pt idx="452">
                  <c:v>130.61169899706371</c:v>
                </c:pt>
                <c:pt idx="453">
                  <c:v>130.61446293834467</c:v>
                </c:pt>
                <c:pt idx="454">
                  <c:v>130.61169899706371</c:v>
                </c:pt>
                <c:pt idx="455">
                  <c:v>130.61169899706371</c:v>
                </c:pt>
                <c:pt idx="456">
                  <c:v>130.61446293834467</c:v>
                </c:pt>
                <c:pt idx="457">
                  <c:v>130.61446293834467</c:v>
                </c:pt>
                <c:pt idx="458">
                  <c:v>130.61169899706371</c:v>
                </c:pt>
                <c:pt idx="459">
                  <c:v>130.61446293834467</c:v>
                </c:pt>
                <c:pt idx="460">
                  <c:v>130.61722687962566</c:v>
                </c:pt>
                <c:pt idx="461">
                  <c:v>130.61446293834467</c:v>
                </c:pt>
                <c:pt idx="462">
                  <c:v>130.61446293834467</c:v>
                </c:pt>
                <c:pt idx="463">
                  <c:v>130.61722687962563</c:v>
                </c:pt>
                <c:pt idx="464">
                  <c:v>130.61446293834467</c:v>
                </c:pt>
                <c:pt idx="465">
                  <c:v>130.61446293834467</c:v>
                </c:pt>
                <c:pt idx="466">
                  <c:v>130.61722687962563</c:v>
                </c:pt>
                <c:pt idx="467">
                  <c:v>130.61722687962563</c:v>
                </c:pt>
                <c:pt idx="468">
                  <c:v>130.61722687962566</c:v>
                </c:pt>
                <c:pt idx="469">
                  <c:v>130.61722687962566</c:v>
                </c:pt>
                <c:pt idx="470">
                  <c:v>130.61722687962563</c:v>
                </c:pt>
                <c:pt idx="471">
                  <c:v>130.61722687962563</c:v>
                </c:pt>
                <c:pt idx="472">
                  <c:v>130.61446293834467</c:v>
                </c:pt>
                <c:pt idx="473">
                  <c:v>130.61446293834467</c:v>
                </c:pt>
                <c:pt idx="474">
                  <c:v>130.61169899706371</c:v>
                </c:pt>
                <c:pt idx="475">
                  <c:v>130.61169899706368</c:v>
                </c:pt>
                <c:pt idx="476">
                  <c:v>130.61169899706371</c:v>
                </c:pt>
                <c:pt idx="477">
                  <c:v>130.61169899706368</c:v>
                </c:pt>
                <c:pt idx="478">
                  <c:v>130.60893505578272</c:v>
                </c:pt>
                <c:pt idx="479">
                  <c:v>130.60893505578272</c:v>
                </c:pt>
                <c:pt idx="480">
                  <c:v>130.60893505578272</c:v>
                </c:pt>
                <c:pt idx="481">
                  <c:v>130.61169899706371</c:v>
                </c:pt>
                <c:pt idx="482">
                  <c:v>130.60893505578272</c:v>
                </c:pt>
                <c:pt idx="483">
                  <c:v>130.61169899706371</c:v>
                </c:pt>
                <c:pt idx="484">
                  <c:v>130.60893505578272</c:v>
                </c:pt>
                <c:pt idx="485">
                  <c:v>130.60893505578272</c:v>
                </c:pt>
                <c:pt idx="486">
                  <c:v>130.60893505578272</c:v>
                </c:pt>
                <c:pt idx="487">
                  <c:v>130.60617111450176</c:v>
                </c:pt>
                <c:pt idx="488">
                  <c:v>130.60617111450176</c:v>
                </c:pt>
                <c:pt idx="489">
                  <c:v>130.60340717322077</c:v>
                </c:pt>
                <c:pt idx="490">
                  <c:v>130.60340717322077</c:v>
                </c:pt>
                <c:pt idx="491">
                  <c:v>130.60617111450176</c:v>
                </c:pt>
                <c:pt idx="492">
                  <c:v>130.60340717322077</c:v>
                </c:pt>
                <c:pt idx="493">
                  <c:v>130.60617111450176</c:v>
                </c:pt>
                <c:pt idx="494">
                  <c:v>130.60893505578272</c:v>
                </c:pt>
                <c:pt idx="495">
                  <c:v>130.60617111450176</c:v>
                </c:pt>
                <c:pt idx="496">
                  <c:v>130.60617111450176</c:v>
                </c:pt>
                <c:pt idx="497">
                  <c:v>130.60893505578272</c:v>
                </c:pt>
                <c:pt idx="498">
                  <c:v>130.61169899706371</c:v>
                </c:pt>
                <c:pt idx="499">
                  <c:v>130.60893505578272</c:v>
                </c:pt>
                <c:pt idx="500">
                  <c:v>130.61169899706371</c:v>
                </c:pt>
                <c:pt idx="501">
                  <c:v>130.61446293834467</c:v>
                </c:pt>
                <c:pt idx="502">
                  <c:v>130.61169899706371</c:v>
                </c:pt>
                <c:pt idx="503">
                  <c:v>130.61169899706371</c:v>
                </c:pt>
                <c:pt idx="504">
                  <c:v>130.61169899706371</c:v>
                </c:pt>
                <c:pt idx="505">
                  <c:v>130.61169899706371</c:v>
                </c:pt>
                <c:pt idx="506">
                  <c:v>130.61446293834467</c:v>
                </c:pt>
                <c:pt idx="507">
                  <c:v>130.61169899706371</c:v>
                </c:pt>
                <c:pt idx="508">
                  <c:v>130.60893505578272</c:v>
                </c:pt>
                <c:pt idx="509">
                  <c:v>130.61169899706371</c:v>
                </c:pt>
                <c:pt idx="510">
                  <c:v>130.61169899706371</c:v>
                </c:pt>
                <c:pt idx="511">
                  <c:v>130.60893505578272</c:v>
                </c:pt>
                <c:pt idx="512">
                  <c:v>130.60893505578272</c:v>
                </c:pt>
                <c:pt idx="513">
                  <c:v>130.61169899706371</c:v>
                </c:pt>
                <c:pt idx="514">
                  <c:v>130.61169899706371</c:v>
                </c:pt>
                <c:pt idx="515">
                  <c:v>130.6212117783023</c:v>
                </c:pt>
                <c:pt idx="516">
                  <c:v>130.63481528183615</c:v>
                </c:pt>
                <c:pt idx="517">
                  <c:v>130.64565484408905</c:v>
                </c:pt>
                <c:pt idx="518">
                  <c:v>130.65925834762288</c:v>
                </c:pt>
                <c:pt idx="519">
                  <c:v>130.6735171079473</c:v>
                </c:pt>
                <c:pt idx="520">
                  <c:v>130.67931316699043</c:v>
                </c:pt>
                <c:pt idx="521">
                  <c:v>130.68787316731448</c:v>
                </c:pt>
                <c:pt idx="522">
                  <c:v>130.69252833490918</c:v>
                </c:pt>
                <c:pt idx="523">
                  <c:v>130.69718350250386</c:v>
                </c:pt>
                <c:pt idx="524">
                  <c:v>130.70645889525008</c:v>
                </c:pt>
                <c:pt idx="525">
                  <c:v>130.7157342879963</c:v>
                </c:pt>
                <c:pt idx="526">
                  <c:v>130.72500968074252</c:v>
                </c:pt>
                <c:pt idx="527">
                  <c:v>130.72841829647629</c:v>
                </c:pt>
                <c:pt idx="528">
                  <c:v>130.73182691221007</c:v>
                </c:pt>
                <c:pt idx="529">
                  <c:v>130.73486472978365</c:v>
                </c:pt>
                <c:pt idx="530">
                  <c:v>130.73513860607625</c:v>
                </c:pt>
                <c:pt idx="531">
                  <c:v>130.73811588530822</c:v>
                </c:pt>
                <c:pt idx="532">
                  <c:v>130.74626628153462</c:v>
                </c:pt>
                <c:pt idx="533">
                  <c:v>130.75441667776099</c:v>
                </c:pt>
                <c:pt idx="534">
                  <c:v>130.75885116123476</c:v>
                </c:pt>
                <c:pt idx="535">
                  <c:v>130.76604958598952</c:v>
                </c:pt>
                <c:pt idx="536">
                  <c:v>130.77324801074425</c:v>
                </c:pt>
                <c:pt idx="537">
                  <c:v>130.77934413171079</c:v>
                </c:pt>
                <c:pt idx="538">
                  <c:v>130.78820419395828</c:v>
                </c:pt>
                <c:pt idx="539">
                  <c:v>130.79491786254272</c:v>
                </c:pt>
                <c:pt idx="540">
                  <c:v>130.8033898151879</c:v>
                </c:pt>
                <c:pt idx="541">
                  <c:v>130.80909782655215</c:v>
                </c:pt>
                <c:pt idx="542">
                  <c:v>130.81509886000083</c:v>
                </c:pt>
                <c:pt idx="543">
                  <c:v>130.82386383473053</c:v>
                </c:pt>
                <c:pt idx="544">
                  <c:v>130.82893309067626</c:v>
                </c:pt>
                <c:pt idx="545">
                  <c:v>130.83676628790295</c:v>
                </c:pt>
                <c:pt idx="546">
                  <c:v>130.84183554384865</c:v>
                </c:pt>
                <c:pt idx="547">
                  <c:v>130.84690479979437</c:v>
                </c:pt>
                <c:pt idx="548">
                  <c:v>130.85016640861733</c:v>
                </c:pt>
                <c:pt idx="549">
                  <c:v>130.85342801744031</c:v>
                </c:pt>
                <c:pt idx="550">
                  <c:v>130.86128164531888</c:v>
                </c:pt>
                <c:pt idx="551">
                  <c:v>130.86772276620749</c:v>
                </c:pt>
                <c:pt idx="552">
                  <c:v>130.8741638870961</c:v>
                </c:pt>
                <c:pt idx="553">
                  <c:v>130.87770437513277</c:v>
                </c:pt>
                <c:pt idx="554">
                  <c:v>130.84187246404463</c:v>
                </c:pt>
                <c:pt idx="555">
                  <c:v>130.80880449423745</c:v>
                </c:pt>
                <c:pt idx="556">
                  <c:v>130.7757365244303</c:v>
                </c:pt>
                <c:pt idx="557">
                  <c:v>130.73990461334216</c:v>
                </c:pt>
                <c:pt idx="558">
                  <c:v>130.70407270225402</c:v>
                </c:pt>
                <c:pt idx="559">
                  <c:v>130.67100473244685</c:v>
                </c:pt>
                <c:pt idx="560">
                  <c:v>130.64779521906729</c:v>
                </c:pt>
                <c:pt idx="561">
                  <c:v>130.62458570568774</c:v>
                </c:pt>
                <c:pt idx="562">
                  <c:v>130.58425352747977</c:v>
                </c:pt>
                <c:pt idx="563">
                  <c:v>130.56380795538121</c:v>
                </c:pt>
                <c:pt idx="564">
                  <c:v>130.54059844200168</c:v>
                </c:pt>
                <c:pt idx="565">
                  <c:v>130.50026626379369</c:v>
                </c:pt>
                <c:pt idx="566">
                  <c:v>130.45993408558576</c:v>
                </c:pt>
                <c:pt idx="567">
                  <c:v>130.43672457220617</c:v>
                </c:pt>
                <c:pt idx="568">
                  <c:v>130.39362845271728</c:v>
                </c:pt>
                <c:pt idx="569">
                  <c:v>130.37318288061866</c:v>
                </c:pt>
                <c:pt idx="570">
                  <c:v>130.33285070241072</c:v>
                </c:pt>
                <c:pt idx="571">
                  <c:v>130.30964118903114</c:v>
                </c:pt>
                <c:pt idx="572">
                  <c:v>130.26654506954225</c:v>
                </c:pt>
                <c:pt idx="573">
                  <c:v>130.24609949744362</c:v>
                </c:pt>
                <c:pt idx="574">
                  <c:v>130.20576731923569</c:v>
                </c:pt>
                <c:pt idx="575">
                  <c:v>130.1853217471371</c:v>
                </c:pt>
                <c:pt idx="576">
                  <c:v>130.14222562764817</c:v>
                </c:pt>
                <c:pt idx="577">
                  <c:v>130.12178005554958</c:v>
                </c:pt>
                <c:pt idx="578">
                  <c:v>130.07868393606066</c:v>
                </c:pt>
                <c:pt idx="579">
                  <c:v>130.05823836396206</c:v>
                </c:pt>
                <c:pt idx="580">
                  <c:v>130.03502885058251</c:v>
                </c:pt>
                <c:pt idx="581">
                  <c:v>129.99469667237457</c:v>
                </c:pt>
                <c:pt idx="582">
                  <c:v>129.95160055288568</c:v>
                </c:pt>
                <c:pt idx="583">
                  <c:v>129.93115498078708</c:v>
                </c:pt>
                <c:pt idx="584">
                  <c:v>129.90794546740753</c:v>
                </c:pt>
                <c:pt idx="585">
                  <c:v>129.88749989530896</c:v>
                </c:pt>
                <c:pt idx="586">
                  <c:v>129.84440377582001</c:v>
                </c:pt>
                <c:pt idx="587">
                  <c:v>129.80407159761208</c:v>
                </c:pt>
                <c:pt idx="588">
                  <c:v>129.78362602551346</c:v>
                </c:pt>
                <c:pt idx="589">
                  <c:v>129.74052990602451</c:v>
                </c:pt>
                <c:pt idx="590">
                  <c:v>129.72008433392594</c:v>
                </c:pt>
                <c:pt idx="591">
                  <c:v>129.69963876182734</c:v>
                </c:pt>
                <c:pt idx="592">
                  <c:v>129.65654264233842</c:v>
                </c:pt>
                <c:pt idx="593">
                  <c:v>129.63609707023983</c:v>
                </c:pt>
                <c:pt idx="594">
                  <c:v>129.59300095075091</c:v>
                </c:pt>
                <c:pt idx="595">
                  <c:v>129.56979143737135</c:v>
                </c:pt>
                <c:pt idx="596">
                  <c:v>129.54934586527276</c:v>
                </c:pt>
                <c:pt idx="597">
                  <c:v>129.50901368706482</c:v>
                </c:pt>
                <c:pt idx="598">
                  <c:v>129.48580417368524</c:v>
                </c:pt>
                <c:pt idx="599">
                  <c:v>129.46259466030568</c:v>
                </c:pt>
                <c:pt idx="600">
                  <c:v>129.42226248209772</c:v>
                </c:pt>
                <c:pt idx="601">
                  <c:v>129.3791663626088</c:v>
                </c:pt>
                <c:pt idx="602">
                  <c:v>129.39352973766157</c:v>
                </c:pt>
                <c:pt idx="603">
                  <c:v>129.40576044401939</c:v>
                </c:pt>
                <c:pt idx="604">
                  <c:v>129.41799115037722</c:v>
                </c:pt>
                <c:pt idx="605">
                  <c:v>129.43404132460319</c:v>
                </c:pt>
                <c:pt idx="606">
                  <c:v>129.44559497807498</c:v>
                </c:pt>
                <c:pt idx="607">
                  <c:v>129.45714863154677</c:v>
                </c:pt>
                <c:pt idx="608">
                  <c:v>129.47143285098966</c:v>
                </c:pt>
                <c:pt idx="609">
                  <c:v>129.48571707043254</c:v>
                </c:pt>
                <c:pt idx="610">
                  <c:v>129.49723734859444</c:v>
                </c:pt>
                <c:pt idx="611">
                  <c:v>129.51471883601488</c:v>
                </c:pt>
                <c:pt idx="612">
                  <c:v>129.53331830961781</c:v>
                </c:pt>
                <c:pt idx="613">
                  <c:v>129.55191778322072</c:v>
                </c:pt>
                <c:pt idx="614">
                  <c:v>129.57065528765892</c:v>
                </c:pt>
                <c:pt idx="615">
                  <c:v>129.59622033041668</c:v>
                </c:pt>
                <c:pt idx="616">
                  <c:v>129.61503653321682</c:v>
                </c:pt>
                <c:pt idx="617">
                  <c:v>129.62570690930528</c:v>
                </c:pt>
                <c:pt idx="618">
                  <c:v>129.63637728539373</c:v>
                </c:pt>
                <c:pt idx="619">
                  <c:v>129.64704766148219</c:v>
                </c:pt>
                <c:pt idx="620">
                  <c:v>129.64981429115787</c:v>
                </c:pt>
                <c:pt idx="621">
                  <c:v>129.65697301696761</c:v>
                </c:pt>
                <c:pt idx="622">
                  <c:v>129.66413174277736</c:v>
                </c:pt>
                <c:pt idx="623">
                  <c:v>129.6652472757857</c:v>
                </c:pt>
                <c:pt idx="624">
                  <c:v>129.67159575786542</c:v>
                </c:pt>
                <c:pt idx="625">
                  <c:v>129.67608795607458</c:v>
                </c:pt>
                <c:pt idx="626">
                  <c:v>129.68323727008618</c:v>
                </c:pt>
                <c:pt idx="627">
                  <c:v>129.69038658409778</c:v>
                </c:pt>
                <c:pt idx="628">
                  <c:v>129.70063873384083</c:v>
                </c:pt>
                <c:pt idx="629">
                  <c:v>129.71538636292505</c:v>
                </c:pt>
                <c:pt idx="630">
                  <c:v>129.73900007371341</c:v>
                </c:pt>
                <c:pt idx="631">
                  <c:v>129.76261378450178</c:v>
                </c:pt>
                <c:pt idx="632">
                  <c:v>129.78874144246433</c:v>
                </c:pt>
                <c:pt idx="633">
                  <c:v>129.81999056579497</c:v>
                </c:pt>
                <c:pt idx="634">
                  <c:v>129.85123968912561</c:v>
                </c:pt>
                <c:pt idx="635">
                  <c:v>129.88344078392788</c:v>
                </c:pt>
                <c:pt idx="636">
                  <c:v>129.91650092812367</c:v>
                </c:pt>
                <c:pt idx="637">
                  <c:v>129.94956107231945</c:v>
                </c:pt>
                <c:pt idx="638">
                  <c:v>129.97781154618229</c:v>
                </c:pt>
                <c:pt idx="639">
                  <c:v>130.00606202004511</c:v>
                </c:pt>
                <c:pt idx="640">
                  <c:v>130.03128503679179</c:v>
                </c:pt>
                <c:pt idx="641">
                  <c:v>130.06465211085225</c:v>
                </c:pt>
                <c:pt idx="642">
                  <c:v>130.09801918491269</c:v>
                </c:pt>
                <c:pt idx="643">
                  <c:v>130.12395483679506</c:v>
                </c:pt>
                <c:pt idx="644">
                  <c:v>130.15702888877101</c:v>
                </c:pt>
                <c:pt idx="645">
                  <c:v>130.19103471824994</c:v>
                </c:pt>
                <c:pt idx="646">
                  <c:v>130.21790214763533</c:v>
                </c:pt>
                <c:pt idx="647">
                  <c:v>130.25190797711429</c:v>
                </c:pt>
                <c:pt idx="648">
                  <c:v>130.27877540649968</c:v>
                </c:pt>
                <c:pt idx="649">
                  <c:v>130.31735282438231</c:v>
                </c:pt>
                <c:pt idx="650">
                  <c:v>130.34879184217147</c:v>
                </c:pt>
                <c:pt idx="651">
                  <c:v>130.38001329971752</c:v>
                </c:pt>
                <c:pt idx="652">
                  <c:v>130.40827280544099</c:v>
                </c:pt>
                <c:pt idx="653">
                  <c:v>130.43653231116448</c:v>
                </c:pt>
                <c:pt idx="654">
                  <c:v>130.47206690855245</c:v>
                </c:pt>
                <c:pt idx="655">
                  <c:v>130.54697390506527</c:v>
                </c:pt>
                <c:pt idx="656">
                  <c:v>130.61474250148453</c:v>
                </c:pt>
                <c:pt idx="657">
                  <c:v>130.68251109790381</c:v>
                </c:pt>
                <c:pt idx="658">
                  <c:v>130.75741809441661</c:v>
                </c:pt>
                <c:pt idx="659">
                  <c:v>130.8323250909294</c:v>
                </c:pt>
                <c:pt idx="660">
                  <c:v>130.9072320874422</c:v>
                </c:pt>
                <c:pt idx="661">
                  <c:v>130.9623782861529</c:v>
                </c:pt>
                <c:pt idx="662">
                  <c:v>131.01752448486354</c:v>
                </c:pt>
                <c:pt idx="663">
                  <c:v>131.09969568977712</c:v>
                </c:pt>
                <c:pt idx="664">
                  <c:v>131.16198028858133</c:v>
                </c:pt>
                <c:pt idx="665">
                  <c:v>131.21712648729201</c:v>
                </c:pt>
                <c:pt idx="666">
                  <c:v>131.29215929211205</c:v>
                </c:pt>
                <c:pt idx="667">
                  <c:v>131.36719209693209</c:v>
                </c:pt>
                <c:pt idx="668">
                  <c:v>131.4294766957363</c:v>
                </c:pt>
                <c:pt idx="669">
                  <c:v>131.5116479006499</c:v>
                </c:pt>
                <c:pt idx="670">
                  <c:v>131.56679409936055</c:v>
                </c:pt>
                <c:pt idx="671">
                  <c:v>131.64182690418059</c:v>
                </c:pt>
                <c:pt idx="672">
                  <c:v>131.69697310289126</c:v>
                </c:pt>
                <c:pt idx="673">
                  <c:v>131.77914430780484</c:v>
                </c:pt>
                <c:pt idx="674">
                  <c:v>131.84142890660905</c:v>
                </c:pt>
                <c:pt idx="675">
                  <c:v>131.91646171142906</c:v>
                </c:pt>
                <c:pt idx="676">
                  <c:v>131.97160791013971</c:v>
                </c:pt>
                <c:pt idx="677">
                  <c:v>132.04664071495975</c:v>
                </c:pt>
                <c:pt idx="678">
                  <c:v>132.10892531376393</c:v>
                </c:pt>
                <c:pt idx="679">
                  <c:v>132.19109651867754</c:v>
                </c:pt>
                <c:pt idx="680">
                  <c:v>132.24624271738821</c:v>
                </c:pt>
                <c:pt idx="681">
                  <c:v>132.30138891609889</c:v>
                </c:pt>
                <c:pt idx="682">
                  <c:v>132.37642172091893</c:v>
                </c:pt>
                <c:pt idx="683">
                  <c:v>132.45859292583251</c:v>
                </c:pt>
                <c:pt idx="684">
                  <c:v>132.52087752463675</c:v>
                </c:pt>
                <c:pt idx="685">
                  <c:v>132.57602372334742</c:v>
                </c:pt>
                <c:pt idx="686">
                  <c:v>132.63116992205806</c:v>
                </c:pt>
                <c:pt idx="687">
                  <c:v>132.7062027268781</c:v>
                </c:pt>
                <c:pt idx="688">
                  <c:v>132.78837393179171</c:v>
                </c:pt>
                <c:pt idx="689">
                  <c:v>132.85065853059592</c:v>
                </c:pt>
                <c:pt idx="690">
                  <c:v>132.92569133541596</c:v>
                </c:pt>
                <c:pt idx="691">
                  <c:v>132.98083753412661</c:v>
                </c:pt>
                <c:pt idx="692">
                  <c:v>133.04312213293085</c:v>
                </c:pt>
                <c:pt idx="693">
                  <c:v>133.1252933378444</c:v>
                </c:pt>
                <c:pt idx="694">
                  <c:v>133.18757793664864</c:v>
                </c:pt>
                <c:pt idx="695">
                  <c:v>133.26261074146865</c:v>
                </c:pt>
                <c:pt idx="696">
                  <c:v>133.31775694017932</c:v>
                </c:pt>
                <c:pt idx="697">
                  <c:v>133.38004153898356</c:v>
                </c:pt>
                <c:pt idx="698">
                  <c:v>133.46221274389714</c:v>
                </c:pt>
                <c:pt idx="699">
                  <c:v>133.52449734270135</c:v>
                </c:pt>
                <c:pt idx="700">
                  <c:v>133.57964354141203</c:v>
                </c:pt>
                <c:pt idx="701">
                  <c:v>133.65467634623207</c:v>
                </c:pt>
                <c:pt idx="702">
                  <c:v>133.73684755114564</c:v>
                </c:pt>
                <c:pt idx="703">
                  <c:v>133.76155926151756</c:v>
                </c:pt>
                <c:pt idx="704">
                  <c:v>133.79116758186535</c:v>
                </c:pt>
                <c:pt idx="705">
                  <c:v>133.81363750211963</c:v>
                </c:pt>
                <c:pt idx="706">
                  <c:v>133.83228795450574</c:v>
                </c:pt>
                <c:pt idx="707">
                  <c:v>133.85980938645864</c:v>
                </c:pt>
                <c:pt idx="708">
                  <c:v>133.88733081841153</c:v>
                </c:pt>
                <c:pt idx="709">
                  <c:v>133.91488562567426</c:v>
                </c:pt>
                <c:pt idx="710">
                  <c:v>133.93530203284345</c:v>
                </c:pt>
                <c:pt idx="711">
                  <c:v>133.95571844001267</c:v>
                </c:pt>
                <c:pt idx="712">
                  <c:v>133.97731203801689</c:v>
                </c:pt>
                <c:pt idx="713">
                  <c:v>134.0005515911196</c:v>
                </c:pt>
                <c:pt idx="714">
                  <c:v>134.02379114422234</c:v>
                </c:pt>
                <c:pt idx="715">
                  <c:v>134.03699032511526</c:v>
                </c:pt>
                <c:pt idx="716">
                  <c:v>134.04336196768858</c:v>
                </c:pt>
                <c:pt idx="717">
                  <c:v>134.05687201035545</c:v>
                </c:pt>
                <c:pt idx="718">
                  <c:v>134.07443715743875</c:v>
                </c:pt>
                <c:pt idx="719">
                  <c:v>134.08486390442854</c:v>
                </c:pt>
                <c:pt idx="720">
                  <c:v>134.09529065141831</c:v>
                </c:pt>
                <c:pt idx="721">
                  <c:v>134.11020194674933</c:v>
                </c:pt>
                <c:pt idx="722">
                  <c:v>134.13632224732112</c:v>
                </c:pt>
                <c:pt idx="723">
                  <c:v>134.16244254789297</c:v>
                </c:pt>
                <c:pt idx="724">
                  <c:v>134.18860853262106</c:v>
                </c:pt>
                <c:pt idx="725">
                  <c:v>134.20954156827779</c:v>
                </c:pt>
                <c:pt idx="726">
                  <c:v>134.23761300402802</c:v>
                </c:pt>
                <c:pt idx="727">
                  <c:v>134.26302732397585</c:v>
                </c:pt>
                <c:pt idx="728">
                  <c:v>134.28844164392368</c:v>
                </c:pt>
                <c:pt idx="729">
                  <c:v>134.31385596387148</c:v>
                </c:pt>
                <c:pt idx="730">
                  <c:v>134.32763640438461</c:v>
                </c:pt>
                <c:pt idx="731">
                  <c:v>134.33568550263473</c:v>
                </c:pt>
                <c:pt idx="732">
                  <c:v>134.34373460088489</c:v>
                </c:pt>
                <c:pt idx="733">
                  <c:v>134.35370474911505</c:v>
                </c:pt>
                <c:pt idx="734">
                  <c:v>134.35614425626366</c:v>
                </c:pt>
                <c:pt idx="735">
                  <c:v>134.35144536331873</c:v>
                </c:pt>
                <c:pt idx="736">
                  <c:v>134.3467464703738</c:v>
                </c:pt>
                <c:pt idx="737">
                  <c:v>134.3483269281289</c:v>
                </c:pt>
                <c:pt idx="738">
                  <c:v>134.34990738588402</c:v>
                </c:pt>
                <c:pt idx="739">
                  <c:v>134.3474974763858</c:v>
                </c:pt>
                <c:pt idx="740">
                  <c:v>134.34508756688757</c:v>
                </c:pt>
                <c:pt idx="741">
                  <c:v>134.35222596698111</c:v>
                </c:pt>
                <c:pt idx="742">
                  <c:v>134.34508756688757</c:v>
                </c:pt>
                <c:pt idx="743">
                  <c:v>134.34508756688757</c:v>
                </c:pt>
                <c:pt idx="744">
                  <c:v>134.34508756688757</c:v>
                </c:pt>
                <c:pt idx="745">
                  <c:v>134.33794916679403</c:v>
                </c:pt>
                <c:pt idx="746">
                  <c:v>134.33081076670049</c:v>
                </c:pt>
                <c:pt idx="747">
                  <c:v>134.33794916679403</c:v>
                </c:pt>
                <c:pt idx="748">
                  <c:v>134.33794916679403</c:v>
                </c:pt>
                <c:pt idx="749">
                  <c:v>134.33794916679403</c:v>
                </c:pt>
                <c:pt idx="750">
                  <c:v>134.33081076670049</c:v>
                </c:pt>
                <c:pt idx="751">
                  <c:v>134.33794916679403</c:v>
                </c:pt>
                <c:pt idx="752">
                  <c:v>134.33794916679403</c:v>
                </c:pt>
                <c:pt idx="753">
                  <c:v>134.33794916679403</c:v>
                </c:pt>
                <c:pt idx="754">
                  <c:v>134.33794916679403</c:v>
                </c:pt>
                <c:pt idx="755">
                  <c:v>134.33794916679403</c:v>
                </c:pt>
                <c:pt idx="756">
                  <c:v>134.33794916679403</c:v>
                </c:pt>
                <c:pt idx="757">
                  <c:v>134.34508756688757</c:v>
                </c:pt>
                <c:pt idx="758">
                  <c:v>134.35222596698114</c:v>
                </c:pt>
                <c:pt idx="759">
                  <c:v>134.34508756688757</c:v>
                </c:pt>
                <c:pt idx="760">
                  <c:v>134.34508756688757</c:v>
                </c:pt>
                <c:pt idx="761">
                  <c:v>134.33794916679403</c:v>
                </c:pt>
                <c:pt idx="762">
                  <c:v>134.34508756688757</c:v>
                </c:pt>
                <c:pt idx="763">
                  <c:v>134.35222596698111</c:v>
                </c:pt>
                <c:pt idx="764">
                  <c:v>134.34508756688757</c:v>
                </c:pt>
                <c:pt idx="765">
                  <c:v>134.34508756688757</c:v>
                </c:pt>
                <c:pt idx="766">
                  <c:v>134.34508756688757</c:v>
                </c:pt>
                <c:pt idx="767">
                  <c:v>134.35222596698111</c:v>
                </c:pt>
                <c:pt idx="768">
                  <c:v>134.35936436707465</c:v>
                </c:pt>
                <c:pt idx="769">
                  <c:v>134.35222596698111</c:v>
                </c:pt>
                <c:pt idx="770">
                  <c:v>134.35222596698111</c:v>
                </c:pt>
                <c:pt idx="771">
                  <c:v>134.35936436707465</c:v>
                </c:pt>
                <c:pt idx="772">
                  <c:v>134.35936436707465</c:v>
                </c:pt>
                <c:pt idx="773">
                  <c:v>134.36650276716821</c:v>
                </c:pt>
                <c:pt idx="774">
                  <c:v>134.36650276716821</c:v>
                </c:pt>
                <c:pt idx="775">
                  <c:v>134.36650276716821</c:v>
                </c:pt>
                <c:pt idx="776">
                  <c:v>134.36650276716821</c:v>
                </c:pt>
                <c:pt idx="777">
                  <c:v>134.37364116726175</c:v>
                </c:pt>
                <c:pt idx="778">
                  <c:v>134.38077956735532</c:v>
                </c:pt>
                <c:pt idx="779">
                  <c:v>134.37364116726175</c:v>
                </c:pt>
                <c:pt idx="780">
                  <c:v>134.36650276716821</c:v>
                </c:pt>
                <c:pt idx="781">
                  <c:v>134.37364116726175</c:v>
                </c:pt>
                <c:pt idx="782">
                  <c:v>134.38077956735532</c:v>
                </c:pt>
                <c:pt idx="783">
                  <c:v>134.38077956735532</c:v>
                </c:pt>
                <c:pt idx="784">
                  <c:v>134.37364116726175</c:v>
                </c:pt>
                <c:pt idx="785">
                  <c:v>134.37364116726175</c:v>
                </c:pt>
                <c:pt idx="786">
                  <c:v>134.38077956735532</c:v>
                </c:pt>
                <c:pt idx="787">
                  <c:v>134.38077956735532</c:v>
                </c:pt>
                <c:pt idx="788">
                  <c:v>134.38077956735532</c:v>
                </c:pt>
                <c:pt idx="789">
                  <c:v>134.38077956735532</c:v>
                </c:pt>
                <c:pt idx="790">
                  <c:v>134.38077956735532</c:v>
                </c:pt>
                <c:pt idx="791">
                  <c:v>134.38077956735532</c:v>
                </c:pt>
                <c:pt idx="792">
                  <c:v>134.38077956735532</c:v>
                </c:pt>
                <c:pt idx="793">
                  <c:v>134.38077956735532</c:v>
                </c:pt>
                <c:pt idx="794">
                  <c:v>134.38077956735532</c:v>
                </c:pt>
                <c:pt idx="795">
                  <c:v>134.37364116726175</c:v>
                </c:pt>
                <c:pt idx="796">
                  <c:v>134.38077956735532</c:v>
                </c:pt>
                <c:pt idx="797">
                  <c:v>134.38791796744886</c:v>
                </c:pt>
                <c:pt idx="798">
                  <c:v>134.38077956735532</c:v>
                </c:pt>
                <c:pt idx="799">
                  <c:v>134.37364116726175</c:v>
                </c:pt>
                <c:pt idx="800">
                  <c:v>134.37364116726175</c:v>
                </c:pt>
                <c:pt idx="801">
                  <c:v>134.37364116726175</c:v>
                </c:pt>
                <c:pt idx="802">
                  <c:v>134.37364116726175</c:v>
                </c:pt>
                <c:pt idx="803">
                  <c:v>134.37364116726175</c:v>
                </c:pt>
                <c:pt idx="804">
                  <c:v>134.36650276716821</c:v>
                </c:pt>
                <c:pt idx="805">
                  <c:v>134.35936436707465</c:v>
                </c:pt>
                <c:pt idx="806">
                  <c:v>134.35936436707465</c:v>
                </c:pt>
                <c:pt idx="807">
                  <c:v>134.36650276716821</c:v>
                </c:pt>
                <c:pt idx="808">
                  <c:v>134.36650276716821</c:v>
                </c:pt>
                <c:pt idx="809">
                  <c:v>134.35936436707465</c:v>
                </c:pt>
                <c:pt idx="810">
                  <c:v>134.35936436707465</c:v>
                </c:pt>
                <c:pt idx="811">
                  <c:v>134.36650276716821</c:v>
                </c:pt>
                <c:pt idx="812">
                  <c:v>134.36650276716821</c:v>
                </c:pt>
                <c:pt idx="813">
                  <c:v>134.36650276716821</c:v>
                </c:pt>
                <c:pt idx="814">
                  <c:v>134.36650276716821</c:v>
                </c:pt>
                <c:pt idx="815">
                  <c:v>134.35936436707468</c:v>
                </c:pt>
                <c:pt idx="816">
                  <c:v>134.36650276716821</c:v>
                </c:pt>
                <c:pt idx="817">
                  <c:v>134.37364116726178</c:v>
                </c:pt>
                <c:pt idx="818">
                  <c:v>134.37364116726178</c:v>
                </c:pt>
                <c:pt idx="819">
                  <c:v>134.36650276716821</c:v>
                </c:pt>
                <c:pt idx="820">
                  <c:v>134.37364116726178</c:v>
                </c:pt>
                <c:pt idx="821">
                  <c:v>134.38077956735532</c:v>
                </c:pt>
                <c:pt idx="822">
                  <c:v>134.38077956735532</c:v>
                </c:pt>
                <c:pt idx="823">
                  <c:v>134.37364116726178</c:v>
                </c:pt>
                <c:pt idx="824">
                  <c:v>134.37364116726178</c:v>
                </c:pt>
                <c:pt idx="825">
                  <c:v>134.38077956735532</c:v>
                </c:pt>
                <c:pt idx="826">
                  <c:v>134.38077956735532</c:v>
                </c:pt>
                <c:pt idx="827">
                  <c:v>134.37364116726175</c:v>
                </c:pt>
                <c:pt idx="828">
                  <c:v>134.37364116726175</c:v>
                </c:pt>
                <c:pt idx="829">
                  <c:v>134.36650276716821</c:v>
                </c:pt>
                <c:pt idx="830">
                  <c:v>134.35936436707465</c:v>
                </c:pt>
                <c:pt idx="831">
                  <c:v>134.36650276716821</c:v>
                </c:pt>
                <c:pt idx="832">
                  <c:v>134.36650276716821</c:v>
                </c:pt>
                <c:pt idx="833">
                  <c:v>134.36650276716821</c:v>
                </c:pt>
                <c:pt idx="834">
                  <c:v>134.36650276716821</c:v>
                </c:pt>
                <c:pt idx="835">
                  <c:v>134.36650276716821</c:v>
                </c:pt>
                <c:pt idx="836">
                  <c:v>134.33881408078383</c:v>
                </c:pt>
                <c:pt idx="837">
                  <c:v>134.31112539439945</c:v>
                </c:pt>
                <c:pt idx="838">
                  <c:v>134.27629830792154</c:v>
                </c:pt>
                <c:pt idx="839">
                  <c:v>134.23694342311501</c:v>
                </c:pt>
                <c:pt idx="840">
                  <c:v>134.20472693840205</c:v>
                </c:pt>
                <c:pt idx="841">
                  <c:v>134.16502395198683</c:v>
                </c:pt>
                <c:pt idx="842">
                  <c:v>134.1238088234316</c:v>
                </c:pt>
                <c:pt idx="843">
                  <c:v>134.08973209496992</c:v>
                </c:pt>
                <c:pt idx="844">
                  <c:v>134.04957950282292</c:v>
                </c:pt>
                <c:pt idx="845">
                  <c:v>134.02854130468589</c:v>
                </c:pt>
                <c:pt idx="846">
                  <c:v>134.00750310654882</c:v>
                </c:pt>
                <c:pt idx="847">
                  <c:v>133.98646490841176</c:v>
                </c:pt>
                <c:pt idx="848">
                  <c:v>133.94113980626304</c:v>
                </c:pt>
                <c:pt idx="849">
                  <c:v>133.89581470411431</c:v>
                </c:pt>
                <c:pt idx="850">
                  <c:v>133.84434345418529</c:v>
                </c:pt>
                <c:pt idx="851">
                  <c:v>133.81146943412639</c:v>
                </c:pt>
                <c:pt idx="852">
                  <c:v>133.77145701397393</c:v>
                </c:pt>
                <c:pt idx="853">
                  <c:v>133.7189650960272</c:v>
                </c:pt>
                <c:pt idx="854">
                  <c:v>133.67361157817402</c:v>
                </c:pt>
                <c:pt idx="855">
                  <c:v>133.62825806032083</c:v>
                </c:pt>
                <c:pt idx="856">
                  <c:v>133.57576614237411</c:v>
                </c:pt>
                <c:pt idx="857">
                  <c:v>133.52881795859633</c:v>
                </c:pt>
                <c:pt idx="858">
                  <c:v>133.48186977481859</c:v>
                </c:pt>
                <c:pt idx="859">
                  <c:v>133.42529856583278</c:v>
                </c:pt>
                <c:pt idx="860">
                  <c:v>133.38832448706339</c:v>
                </c:pt>
                <c:pt idx="861">
                  <c:v>133.34421200820043</c:v>
                </c:pt>
                <c:pt idx="862">
                  <c:v>133.30591854103324</c:v>
                </c:pt>
                <c:pt idx="863">
                  <c:v>133.26048667377248</c:v>
                </c:pt>
                <c:pt idx="864">
                  <c:v>133.23400875618981</c:v>
                </c:pt>
                <c:pt idx="865">
                  <c:v>133.21466923870071</c:v>
                </c:pt>
                <c:pt idx="866">
                  <c:v>133.18819132111804</c:v>
                </c:pt>
                <c:pt idx="867">
                  <c:v>133.15960037700796</c:v>
                </c:pt>
                <c:pt idx="868">
                  <c:v>133.12387103280435</c:v>
                </c:pt>
                <c:pt idx="869">
                  <c:v>133.07908158932653</c:v>
                </c:pt>
                <c:pt idx="870">
                  <c:v>133.04143054594226</c:v>
                </c:pt>
                <c:pt idx="871">
                  <c:v>133.00052625626748</c:v>
                </c:pt>
                <c:pt idx="872">
                  <c:v>132.96419818510037</c:v>
                </c:pt>
                <c:pt idx="873">
                  <c:v>132.93500851402683</c:v>
                </c:pt>
                <c:pt idx="874">
                  <c:v>132.89410422435205</c:v>
                </c:pt>
                <c:pt idx="875">
                  <c:v>132.85777615318494</c:v>
                </c:pt>
                <c:pt idx="876">
                  <c:v>132.82144808201787</c:v>
                </c:pt>
                <c:pt idx="877">
                  <c:v>132.78768219243665</c:v>
                </c:pt>
                <c:pt idx="878">
                  <c:v>132.75135412126954</c:v>
                </c:pt>
                <c:pt idx="879">
                  <c:v>132.71044983159473</c:v>
                </c:pt>
                <c:pt idx="880">
                  <c:v>132.68126016052119</c:v>
                </c:pt>
                <c:pt idx="881">
                  <c:v>132.64749427093992</c:v>
                </c:pt>
                <c:pt idx="882">
                  <c:v>132.61116619977281</c:v>
                </c:pt>
                <c:pt idx="883">
                  <c:v>132.57026191009803</c:v>
                </c:pt>
                <c:pt idx="884">
                  <c:v>132.54107223902446</c:v>
                </c:pt>
                <c:pt idx="885">
                  <c:v>132.50730634944321</c:v>
                </c:pt>
                <c:pt idx="886">
                  <c:v>132.4664020597684</c:v>
                </c:pt>
                <c:pt idx="887">
                  <c:v>132.43007398860129</c:v>
                </c:pt>
                <c:pt idx="888">
                  <c:v>132.39630809902005</c:v>
                </c:pt>
                <c:pt idx="889">
                  <c:v>132.36711842794645</c:v>
                </c:pt>
                <c:pt idx="890">
                  <c:v>132.33079035677937</c:v>
                </c:pt>
                <c:pt idx="891">
                  <c:v>132.28988606710456</c:v>
                </c:pt>
                <c:pt idx="892">
                  <c:v>132.25612017752331</c:v>
                </c:pt>
                <c:pt idx="893">
                  <c:v>132.22693050644978</c:v>
                </c:pt>
                <c:pt idx="894">
                  <c:v>132.18602621677499</c:v>
                </c:pt>
                <c:pt idx="895">
                  <c:v>132.14969814560791</c:v>
                </c:pt>
                <c:pt idx="896">
                  <c:v>132.12050847453438</c:v>
                </c:pt>
                <c:pt idx="897">
                  <c:v>132.07960418485956</c:v>
                </c:pt>
                <c:pt idx="898">
                  <c:v>132.03869989518478</c:v>
                </c:pt>
                <c:pt idx="899">
                  <c:v>132.00951022411121</c:v>
                </c:pt>
                <c:pt idx="900">
                  <c:v>131.98032055303764</c:v>
                </c:pt>
                <c:pt idx="901">
                  <c:v>131.94399248187057</c:v>
                </c:pt>
                <c:pt idx="902">
                  <c:v>131.91022659228932</c:v>
                </c:pt>
                <c:pt idx="903">
                  <c:v>131.88103692121578</c:v>
                </c:pt>
                <c:pt idx="904">
                  <c:v>131.8447088500487</c:v>
                </c:pt>
                <c:pt idx="905">
                  <c:v>131.81094296046746</c:v>
                </c:pt>
                <c:pt idx="906">
                  <c:v>131.77717707088621</c:v>
                </c:pt>
                <c:pt idx="907">
                  <c:v>131.74798739981264</c:v>
                </c:pt>
                <c:pt idx="908">
                  <c:v>131.71165932864557</c:v>
                </c:pt>
                <c:pt idx="909">
                  <c:v>131.67075503897075</c:v>
                </c:pt>
                <c:pt idx="910">
                  <c:v>131.64156536789721</c:v>
                </c:pt>
                <c:pt idx="911">
                  <c:v>131.60523729673014</c:v>
                </c:pt>
                <c:pt idx="912">
                  <c:v>131.56433300705532</c:v>
                </c:pt>
                <c:pt idx="913">
                  <c:v>131.53056711747408</c:v>
                </c:pt>
                <c:pt idx="914">
                  <c:v>131.49423904630697</c:v>
                </c:pt>
                <c:pt idx="915">
                  <c:v>131.4579109751399</c:v>
                </c:pt>
                <c:pt idx="916">
                  <c:v>131.42414508555862</c:v>
                </c:pt>
                <c:pt idx="917">
                  <c:v>131.38716894973004</c:v>
                </c:pt>
                <c:pt idx="918">
                  <c:v>131.34001213114283</c:v>
                </c:pt>
                <c:pt idx="919">
                  <c:v>131.29285531255562</c:v>
                </c:pt>
                <c:pt idx="920">
                  <c:v>131.26075803488737</c:v>
                </c:pt>
                <c:pt idx="921">
                  <c:v>131.22152235712556</c:v>
                </c:pt>
                <c:pt idx="922">
                  <c:v>131.18228667936378</c:v>
                </c:pt>
                <c:pt idx="923">
                  <c:v>131.16378615057201</c:v>
                </c:pt>
                <c:pt idx="924">
                  <c:v>131.12275806551645</c:v>
                </c:pt>
                <c:pt idx="925">
                  <c:v>131.07459158036735</c:v>
                </c:pt>
                <c:pt idx="926">
                  <c:v>131.03621694563128</c:v>
                </c:pt>
                <c:pt idx="927">
                  <c:v>130.99083064396865</c:v>
                </c:pt>
                <c:pt idx="928">
                  <c:v>130.94544434230599</c:v>
                </c:pt>
                <c:pt idx="929">
                  <c:v>130.87295869411534</c:v>
                </c:pt>
                <c:pt idx="930">
                  <c:v>130.80761144601823</c:v>
                </c:pt>
                <c:pt idx="931">
                  <c:v>130.74226419792114</c:v>
                </c:pt>
                <c:pt idx="932">
                  <c:v>130.66977854973049</c:v>
                </c:pt>
                <c:pt idx="933">
                  <c:v>130.61655654278482</c:v>
                </c:pt>
                <c:pt idx="934">
                  <c:v>130.56333453583918</c:v>
                </c:pt>
                <c:pt idx="935">
                  <c:v>130.50589554951205</c:v>
                </c:pt>
                <c:pt idx="936">
                  <c:v>130.44514382025426</c:v>
                </c:pt>
                <c:pt idx="937">
                  <c:v>130.41921917747442</c:v>
                </c:pt>
                <c:pt idx="938">
                  <c:v>130.40223291300583</c:v>
                </c:pt>
                <c:pt idx="939">
                  <c:v>130.38524664853728</c:v>
                </c:pt>
                <c:pt idx="940">
                  <c:v>130.3727881823973</c:v>
                </c:pt>
                <c:pt idx="941">
                  <c:v>130.36032971625735</c:v>
                </c:pt>
                <c:pt idx="942">
                  <c:v>130.35535775181964</c:v>
                </c:pt>
                <c:pt idx="943">
                  <c:v>130.34761941172255</c:v>
                </c:pt>
                <c:pt idx="944">
                  <c:v>130.34881624992983</c:v>
                </c:pt>
                <c:pt idx="945">
                  <c:v>130.34895055172882</c:v>
                </c:pt>
                <c:pt idx="946">
                  <c:v>130.32812306975694</c:v>
                </c:pt>
                <c:pt idx="947">
                  <c:v>130.30737747883359</c:v>
                </c:pt>
                <c:pt idx="948">
                  <c:v>130.28663188791023</c:v>
                </c:pt>
                <c:pt idx="949">
                  <c:v>130.2729864797831</c:v>
                </c:pt>
                <c:pt idx="950">
                  <c:v>130.25934107165597</c:v>
                </c:pt>
                <c:pt idx="951">
                  <c:v>130.25898021140267</c:v>
                </c:pt>
                <c:pt idx="952">
                  <c:v>130.24002212127928</c:v>
                </c:pt>
                <c:pt idx="953">
                  <c:v>130.23568779740538</c:v>
                </c:pt>
                <c:pt idx="954">
                  <c:v>130.24383297132573</c:v>
                </c:pt>
                <c:pt idx="955">
                  <c:v>130.24587208666662</c:v>
                </c:pt>
                <c:pt idx="956">
                  <c:v>130.22915772517172</c:v>
                </c:pt>
                <c:pt idx="957">
                  <c:v>130.21244336367684</c:v>
                </c:pt>
                <c:pt idx="958">
                  <c:v>130.18738144468668</c:v>
                </c:pt>
                <c:pt idx="959">
                  <c:v>130.17128514332333</c:v>
                </c:pt>
                <c:pt idx="960">
                  <c:v>130.16481186716797</c:v>
                </c:pt>
                <c:pt idx="961">
                  <c:v>130.14587986088981</c:v>
                </c:pt>
                <c:pt idx="962">
                  <c:v>130.11890955489335</c:v>
                </c:pt>
                <c:pt idx="963">
                  <c:v>130.09405693223752</c:v>
                </c:pt>
                <c:pt idx="964">
                  <c:v>130.07358417270893</c:v>
                </c:pt>
                <c:pt idx="965">
                  <c:v>130.03609254625752</c:v>
                </c:pt>
                <c:pt idx="966">
                  <c:v>129.99860091980611</c:v>
                </c:pt>
                <c:pt idx="967">
                  <c:v>129.97187526545508</c:v>
                </c:pt>
                <c:pt idx="968">
                  <c:v>129.95440103772501</c:v>
                </c:pt>
                <c:pt idx="969">
                  <c:v>129.93692680999493</c:v>
                </c:pt>
                <c:pt idx="970">
                  <c:v>129.93521095078469</c:v>
                </c:pt>
                <c:pt idx="971">
                  <c:v>129.93349509157449</c:v>
                </c:pt>
                <c:pt idx="972">
                  <c:v>129.94259170704967</c:v>
                </c:pt>
                <c:pt idx="973">
                  <c:v>129.94711210401715</c:v>
                </c:pt>
                <c:pt idx="974">
                  <c:v>129.9448394624319</c:v>
                </c:pt>
                <c:pt idx="975">
                  <c:v>129.95191059424985</c:v>
                </c:pt>
                <c:pt idx="976">
                  <c:v>129.9544055075601</c:v>
                </c:pt>
                <c:pt idx="977">
                  <c:v>129.96437802898009</c:v>
                </c:pt>
                <c:pt idx="978">
                  <c:v>129.9789267689078</c:v>
                </c:pt>
                <c:pt idx="979">
                  <c:v>129.98889929032782</c:v>
                </c:pt>
                <c:pt idx="980">
                  <c:v>130.00344803025553</c:v>
                </c:pt>
                <c:pt idx="981">
                  <c:v>130.00225536758151</c:v>
                </c:pt>
                <c:pt idx="982">
                  <c:v>130.0056389234152</c:v>
                </c:pt>
                <c:pt idx="983">
                  <c:v>130.01038461609633</c:v>
                </c:pt>
                <c:pt idx="984">
                  <c:v>130.02346270181462</c:v>
                </c:pt>
                <c:pt idx="985">
                  <c:v>130.02540661539729</c:v>
                </c:pt>
                <c:pt idx="986">
                  <c:v>130.03192674748763</c:v>
                </c:pt>
                <c:pt idx="987">
                  <c:v>130.03844687957798</c:v>
                </c:pt>
                <c:pt idx="988">
                  <c:v>130.04039079316064</c:v>
                </c:pt>
                <c:pt idx="989">
                  <c:v>130.04691092525098</c:v>
                </c:pt>
                <c:pt idx="990">
                  <c:v>130.04885483883362</c:v>
                </c:pt>
                <c:pt idx="991">
                  <c:v>130.05079875241626</c:v>
                </c:pt>
                <c:pt idx="992">
                  <c:v>130.05731888450663</c:v>
                </c:pt>
                <c:pt idx="993">
                  <c:v>130.06383901659697</c:v>
                </c:pt>
                <c:pt idx="994">
                  <c:v>130.06578293017964</c:v>
                </c:pt>
                <c:pt idx="995">
                  <c:v>130.07230306226998</c:v>
                </c:pt>
                <c:pt idx="996">
                  <c:v>130.07424697585265</c:v>
                </c:pt>
                <c:pt idx="997">
                  <c:v>130.07619088943531</c:v>
                </c:pt>
                <c:pt idx="998">
                  <c:v>130.08271102152565</c:v>
                </c:pt>
                <c:pt idx="999">
                  <c:v>130.089231153616</c:v>
                </c:pt>
                <c:pt idx="1000">
                  <c:v>130.09117506719866</c:v>
                </c:pt>
                <c:pt idx="1001">
                  <c:v>130.0931189807813</c:v>
                </c:pt>
                <c:pt idx="1002">
                  <c:v>130.09506289436396</c:v>
                </c:pt>
                <c:pt idx="1003">
                  <c:v>130.10158302645434</c:v>
                </c:pt>
                <c:pt idx="1004">
                  <c:v>130.10352694003703</c:v>
                </c:pt>
                <c:pt idx="1005">
                  <c:v>130.10547085361966</c:v>
                </c:pt>
                <c:pt idx="1006">
                  <c:v>130.11199098571001</c:v>
                </c:pt>
                <c:pt idx="1007">
                  <c:v>130.11851111780038</c:v>
                </c:pt>
                <c:pt idx="1008">
                  <c:v>130.12045503138305</c:v>
                </c:pt>
                <c:pt idx="1009">
                  <c:v>130.12239894496571</c:v>
                </c:pt>
                <c:pt idx="1010">
                  <c:v>130.12891907705605</c:v>
                </c:pt>
                <c:pt idx="1011">
                  <c:v>130.13086299063872</c:v>
                </c:pt>
                <c:pt idx="1012">
                  <c:v>130.13280690422138</c:v>
                </c:pt>
                <c:pt idx="1013">
                  <c:v>130.13932703631173</c:v>
                </c:pt>
                <c:pt idx="1014">
                  <c:v>130.14584716840207</c:v>
                </c:pt>
                <c:pt idx="1015">
                  <c:v>130.14779108198474</c:v>
                </c:pt>
                <c:pt idx="1016">
                  <c:v>130.14973499556737</c:v>
                </c:pt>
                <c:pt idx="1017">
                  <c:v>130.15625512765774</c:v>
                </c:pt>
                <c:pt idx="1018">
                  <c:v>130.15884710590188</c:v>
                </c:pt>
                <c:pt idx="1019">
                  <c:v>130.17161976690468</c:v>
                </c:pt>
                <c:pt idx="1020">
                  <c:v>130.18439242790745</c:v>
                </c:pt>
                <c:pt idx="1021">
                  <c:v>130.18924394808479</c:v>
                </c:pt>
                <c:pt idx="1022">
                  <c:v>130.19409546826213</c:v>
                </c:pt>
                <c:pt idx="1023">
                  <c:v>130.19894698843947</c:v>
                </c:pt>
                <c:pt idx="1024">
                  <c:v>130.19020175974035</c:v>
                </c:pt>
                <c:pt idx="1025">
                  <c:v>130.20398408730503</c:v>
                </c:pt>
                <c:pt idx="1026">
                  <c:v>130.21776641486971</c:v>
                </c:pt>
                <c:pt idx="1027">
                  <c:v>130.22175689202132</c:v>
                </c:pt>
                <c:pt idx="1028">
                  <c:v>130.23989743619308</c:v>
                </c:pt>
                <c:pt idx="1029">
                  <c:v>130.25803798036486</c:v>
                </c:pt>
                <c:pt idx="1030">
                  <c:v>130.29613947097107</c:v>
                </c:pt>
                <c:pt idx="1031">
                  <c:v>130.33424096157728</c:v>
                </c:pt>
                <c:pt idx="1032">
                  <c:v>130.37234245218349</c:v>
                </c:pt>
                <c:pt idx="1033">
                  <c:v>130.4104439427897</c:v>
                </c:pt>
                <c:pt idx="1034">
                  <c:v>130.43642019224447</c:v>
                </c:pt>
                <c:pt idx="1035">
                  <c:v>130.46239644169924</c:v>
                </c:pt>
                <c:pt idx="1036">
                  <c:v>130.48545127044193</c:v>
                </c:pt>
                <c:pt idx="1037">
                  <c:v>130.51181884211525</c:v>
                </c:pt>
                <c:pt idx="1038">
                  <c:v>130.53818641378859</c:v>
                </c:pt>
                <c:pt idx="1039">
                  <c:v>130.55561560715066</c:v>
                </c:pt>
                <c:pt idx="1040">
                  <c:v>130.57304480051272</c:v>
                </c:pt>
                <c:pt idx="1041">
                  <c:v>130.59047399387475</c:v>
                </c:pt>
                <c:pt idx="1042">
                  <c:v>130.60790318723681</c:v>
                </c:pt>
                <c:pt idx="1043">
                  <c:v>130.62533238059888</c:v>
                </c:pt>
                <c:pt idx="1044">
                  <c:v>130.63990169166672</c:v>
                </c:pt>
                <c:pt idx="1045">
                  <c:v>130.6229882935848</c:v>
                </c:pt>
                <c:pt idx="1046">
                  <c:v>130.60607489550284</c:v>
                </c:pt>
                <c:pt idx="1047">
                  <c:v>130.59814728727545</c:v>
                </c:pt>
                <c:pt idx="1048">
                  <c:v>130.60042037721021</c:v>
                </c:pt>
                <c:pt idx="1049">
                  <c:v>130.60269346714495</c:v>
                </c:pt>
                <c:pt idx="1050">
                  <c:v>130.62364917580143</c:v>
                </c:pt>
                <c:pt idx="1051">
                  <c:v>130.62830236106686</c:v>
                </c:pt>
                <c:pt idx="1052">
                  <c:v>130.63141670168002</c:v>
                </c:pt>
                <c:pt idx="1053">
                  <c:v>130.63453104229313</c:v>
                </c:pt>
                <c:pt idx="1054">
                  <c:v>130.63119158657781</c:v>
                </c:pt>
                <c:pt idx="1055">
                  <c:v>130.61383041762724</c:v>
                </c:pt>
                <c:pt idx="1056">
                  <c:v>130.61225633911044</c:v>
                </c:pt>
                <c:pt idx="1057">
                  <c:v>130.62943573742939</c:v>
                </c:pt>
                <c:pt idx="1058">
                  <c:v>130.64661513574831</c:v>
                </c:pt>
                <c:pt idx="1059">
                  <c:v>130.66659835739358</c:v>
                </c:pt>
                <c:pt idx="1060">
                  <c:v>130.68444840678671</c:v>
                </c:pt>
                <c:pt idx="1061">
                  <c:v>130.70057605631317</c:v>
                </c:pt>
                <c:pt idx="1062">
                  <c:v>130.71968069940843</c:v>
                </c:pt>
                <c:pt idx="1063">
                  <c:v>130.74682364222195</c:v>
                </c:pt>
                <c:pt idx="1064">
                  <c:v>130.76924178808068</c:v>
                </c:pt>
                <c:pt idx="1065">
                  <c:v>130.78728007081213</c:v>
                </c:pt>
                <c:pt idx="1066">
                  <c:v>130.80338327078834</c:v>
                </c:pt>
                <c:pt idx="1067">
                  <c:v>130.7997093332317</c:v>
                </c:pt>
                <c:pt idx="1068">
                  <c:v>130.7852694235747</c:v>
                </c:pt>
                <c:pt idx="1069">
                  <c:v>130.77136155466329</c:v>
                </c:pt>
                <c:pt idx="1070">
                  <c:v>130.75745368575187</c:v>
                </c:pt>
                <c:pt idx="1071">
                  <c:v>130.73105061780294</c:v>
                </c:pt>
                <c:pt idx="1072">
                  <c:v>130.70464754985397</c:v>
                </c:pt>
                <c:pt idx="1073">
                  <c:v>130.66354685341662</c:v>
                </c:pt>
                <c:pt idx="1074">
                  <c:v>130.63549614831496</c:v>
                </c:pt>
                <c:pt idx="1075">
                  <c:v>130.61087081860157</c:v>
                </c:pt>
                <c:pt idx="1076">
                  <c:v>130.58147793399266</c:v>
                </c:pt>
                <c:pt idx="1077">
                  <c:v>130.56018518614945</c:v>
                </c:pt>
                <c:pt idx="1078">
                  <c:v>130.5314148301965</c:v>
                </c:pt>
                <c:pt idx="1079">
                  <c:v>130.51285979684116</c:v>
                </c:pt>
                <c:pt idx="1080">
                  <c:v>130.49430476348581</c:v>
                </c:pt>
                <c:pt idx="1081">
                  <c:v>130.47825917646631</c:v>
                </c:pt>
                <c:pt idx="1082">
                  <c:v>130.47172786104233</c:v>
                </c:pt>
                <c:pt idx="1083">
                  <c:v>130.46519654561837</c:v>
                </c:pt>
                <c:pt idx="1084">
                  <c:v>130.45272687483927</c:v>
                </c:pt>
                <c:pt idx="1085">
                  <c:v>130.43650102953072</c:v>
                </c:pt>
                <c:pt idx="1086">
                  <c:v>130.42683313785005</c:v>
                </c:pt>
                <c:pt idx="1087">
                  <c:v>130.42701377303945</c:v>
                </c:pt>
                <c:pt idx="1088">
                  <c:v>130.42357244424261</c:v>
                </c:pt>
                <c:pt idx="1089">
                  <c:v>130.4201311154458</c:v>
                </c:pt>
                <c:pt idx="1090">
                  <c:v>130.41396819549007</c:v>
                </c:pt>
                <c:pt idx="1091">
                  <c:v>130.42236489284284</c:v>
                </c:pt>
                <c:pt idx="1092">
                  <c:v>130.43076159019557</c:v>
                </c:pt>
                <c:pt idx="1093">
                  <c:v>130.43915828754831</c:v>
                </c:pt>
                <c:pt idx="1094">
                  <c:v>130.43953376371275</c:v>
                </c:pt>
                <c:pt idx="1095">
                  <c:v>130.43990923987718</c:v>
                </c:pt>
                <c:pt idx="1096">
                  <c:v>130.44028471604159</c:v>
                </c:pt>
                <c:pt idx="1097">
                  <c:v>130.44066019220602</c:v>
                </c:pt>
                <c:pt idx="1098">
                  <c:v>130.43657270152826</c:v>
                </c:pt>
                <c:pt idx="1099">
                  <c:v>130.43248521085053</c:v>
                </c:pt>
                <c:pt idx="1100">
                  <c:v>130.44157985935848</c:v>
                </c:pt>
                <c:pt idx="1101">
                  <c:v>130.45987292930232</c:v>
                </c:pt>
                <c:pt idx="1102">
                  <c:v>130.47816599924619</c:v>
                </c:pt>
                <c:pt idx="1103">
                  <c:v>130.49649070795903</c:v>
                </c:pt>
                <c:pt idx="1104">
                  <c:v>130.5093654823344</c:v>
                </c:pt>
                <c:pt idx="1105">
                  <c:v>130.52224025670978</c:v>
                </c:pt>
                <c:pt idx="1106">
                  <c:v>130.53390591094572</c:v>
                </c:pt>
                <c:pt idx="1107">
                  <c:v>130.54557156518166</c:v>
                </c:pt>
                <c:pt idx="1108">
                  <c:v>130.5572372194176</c:v>
                </c:pt>
                <c:pt idx="1109">
                  <c:v>130.55188086512871</c:v>
                </c:pt>
                <c:pt idx="1110">
                  <c:v>130.54652451083979</c:v>
                </c:pt>
                <c:pt idx="1111">
                  <c:v>130.53228450836968</c:v>
                </c:pt>
                <c:pt idx="1112">
                  <c:v>130.51804450589955</c:v>
                </c:pt>
                <c:pt idx="1113">
                  <c:v>130.50176206144886</c:v>
                </c:pt>
                <c:pt idx="1114">
                  <c:v>130.48547961699813</c:v>
                </c:pt>
                <c:pt idx="1115">
                  <c:v>130.46000468833853</c:v>
                </c:pt>
                <c:pt idx="1116">
                  <c:v>130.43452975967895</c:v>
                </c:pt>
                <c:pt idx="1117">
                  <c:v>130.40905483101938</c:v>
                </c:pt>
                <c:pt idx="1118">
                  <c:v>130.38193086590988</c:v>
                </c:pt>
                <c:pt idx="1119">
                  <c:v>130.35480690080038</c:v>
                </c:pt>
                <c:pt idx="1120">
                  <c:v>130.32987089718611</c:v>
                </c:pt>
                <c:pt idx="1121">
                  <c:v>130.30493489357184</c:v>
                </c:pt>
                <c:pt idx="1122">
                  <c:v>130.28897818149613</c:v>
                </c:pt>
                <c:pt idx="1123">
                  <c:v>130.27714443841452</c:v>
                </c:pt>
                <c:pt idx="1124">
                  <c:v>130.26531069533291</c:v>
                </c:pt>
                <c:pt idx="1125">
                  <c:v>130.26024315538601</c:v>
                </c:pt>
                <c:pt idx="1126">
                  <c:v>130.25517561543907</c:v>
                </c:pt>
                <c:pt idx="1127">
                  <c:v>130.23393085035335</c:v>
                </c:pt>
                <c:pt idx="1128">
                  <c:v>130.21268608526759</c:v>
                </c:pt>
                <c:pt idx="1129">
                  <c:v>130.19144132018184</c:v>
                </c:pt>
                <c:pt idx="1130">
                  <c:v>130.17019655509608</c:v>
                </c:pt>
                <c:pt idx="1131">
                  <c:v>130.14691828198593</c:v>
                </c:pt>
                <c:pt idx="1132">
                  <c:v>130.12364000887581</c:v>
                </c:pt>
                <c:pt idx="1133">
                  <c:v>130.11051953647549</c:v>
                </c:pt>
                <c:pt idx="1134">
                  <c:v>130.09739906407518</c:v>
                </c:pt>
                <c:pt idx="1135">
                  <c:v>130.07989771712596</c:v>
                </c:pt>
                <c:pt idx="1136">
                  <c:v>130.06239637017671</c:v>
                </c:pt>
                <c:pt idx="1137">
                  <c:v>130.0343603256666</c:v>
                </c:pt>
                <c:pt idx="1138">
                  <c:v>130.00632428115648</c:v>
                </c:pt>
                <c:pt idx="1139">
                  <c:v>129.97828823664636</c:v>
                </c:pt>
                <c:pt idx="1140">
                  <c:v>129.95072473844189</c:v>
                </c:pt>
                <c:pt idx="1141">
                  <c:v>129.92316124023748</c:v>
                </c:pt>
                <c:pt idx="1142">
                  <c:v>129.90103310486569</c:v>
                </c:pt>
                <c:pt idx="1143">
                  <c:v>129.87882018556309</c:v>
                </c:pt>
                <c:pt idx="1144">
                  <c:v>129.85660726626043</c:v>
                </c:pt>
                <c:pt idx="1145">
                  <c:v>129.83929928990099</c:v>
                </c:pt>
                <c:pt idx="1146">
                  <c:v>129.84453884438702</c:v>
                </c:pt>
                <c:pt idx="1147">
                  <c:v>129.84637522764385</c:v>
                </c:pt>
                <c:pt idx="1148">
                  <c:v>129.84821161090073</c:v>
                </c:pt>
                <c:pt idx="1149">
                  <c:v>129.83976540494695</c:v>
                </c:pt>
                <c:pt idx="1150">
                  <c:v>129.83131919899319</c:v>
                </c:pt>
                <c:pt idx="1151">
                  <c:v>129.81423869543957</c:v>
                </c:pt>
                <c:pt idx="1152">
                  <c:v>129.80872475132526</c:v>
                </c:pt>
                <c:pt idx="1153">
                  <c:v>129.80474965186329</c:v>
                </c:pt>
                <c:pt idx="1154">
                  <c:v>129.78837721642475</c:v>
                </c:pt>
                <c:pt idx="1155">
                  <c:v>129.76406793210052</c:v>
                </c:pt>
                <c:pt idx="1156">
                  <c:v>129.75378036101145</c:v>
                </c:pt>
                <c:pt idx="1157">
                  <c:v>129.74063511013611</c:v>
                </c:pt>
                <c:pt idx="1158">
                  <c:v>129.72748985926074</c:v>
                </c:pt>
                <c:pt idx="1159">
                  <c:v>129.71559429899887</c:v>
                </c:pt>
                <c:pt idx="1160">
                  <c:v>129.70369873873693</c:v>
                </c:pt>
                <c:pt idx="1161">
                  <c:v>129.68497073310041</c:v>
                </c:pt>
                <c:pt idx="1162">
                  <c:v>129.66796512733052</c:v>
                </c:pt>
                <c:pt idx="1163">
                  <c:v>129.62384718775499</c:v>
                </c:pt>
                <c:pt idx="1164">
                  <c:v>129.57972924817943</c:v>
                </c:pt>
                <c:pt idx="1165">
                  <c:v>129.55776034196717</c:v>
                </c:pt>
                <c:pt idx="1166">
                  <c:v>129.55475166917486</c:v>
                </c:pt>
                <c:pt idx="1167">
                  <c:v>129.55174299638259</c:v>
                </c:pt>
                <c:pt idx="1168">
                  <c:v>129.5791401298749</c:v>
                </c:pt>
                <c:pt idx="1169">
                  <c:v>129.61377282025387</c:v>
                </c:pt>
                <c:pt idx="1170">
                  <c:v>129.64787346988729</c:v>
                </c:pt>
                <c:pt idx="1171">
                  <c:v>129.6819741195207</c:v>
                </c:pt>
                <c:pt idx="1172">
                  <c:v>129.7156345893851</c:v>
                </c:pt>
                <c:pt idx="1173">
                  <c:v>129.74010105160986</c:v>
                </c:pt>
                <c:pt idx="1174">
                  <c:v>129.76456751383458</c:v>
                </c:pt>
                <c:pt idx="1175">
                  <c:v>129.76672682774057</c:v>
                </c:pt>
                <c:pt idx="1176">
                  <c:v>129.77296591648184</c:v>
                </c:pt>
                <c:pt idx="1177">
                  <c:v>129.77920500522308</c:v>
                </c:pt>
                <c:pt idx="1178">
                  <c:v>129.77624645812301</c:v>
                </c:pt>
                <c:pt idx="1179">
                  <c:v>129.77328791102298</c:v>
                </c:pt>
                <c:pt idx="1180">
                  <c:v>129.76011404132527</c:v>
                </c:pt>
                <c:pt idx="1181">
                  <c:v>129.76272149649142</c:v>
                </c:pt>
                <c:pt idx="1182">
                  <c:v>129.76281950532177</c:v>
                </c:pt>
                <c:pt idx="1183">
                  <c:v>129.75919941958591</c:v>
                </c:pt>
                <c:pt idx="1184">
                  <c:v>129.74117933039673</c:v>
                </c:pt>
                <c:pt idx="1185">
                  <c:v>129.72315924120755</c:v>
                </c:pt>
                <c:pt idx="1186">
                  <c:v>129.71273248556173</c:v>
                </c:pt>
                <c:pt idx="1187">
                  <c:v>129.70230572991591</c:v>
                </c:pt>
                <c:pt idx="1188">
                  <c:v>129.68754477252668</c:v>
                </c:pt>
                <c:pt idx="1189">
                  <c:v>129.67640577912363</c:v>
                </c:pt>
                <c:pt idx="1190">
                  <c:v>129.66526678572063</c:v>
                </c:pt>
                <c:pt idx="1191">
                  <c:v>129.65010409161437</c:v>
                </c:pt>
                <c:pt idx="1192">
                  <c:v>129.62038178019966</c:v>
                </c:pt>
                <c:pt idx="1193">
                  <c:v>129.60540938013355</c:v>
                </c:pt>
                <c:pt idx="1194">
                  <c:v>129.61315522352584</c:v>
                </c:pt>
                <c:pt idx="1195">
                  <c:v>129.62892228810648</c:v>
                </c:pt>
                <c:pt idx="1196">
                  <c:v>129.65271603693532</c:v>
                </c:pt>
                <c:pt idx="1197">
                  <c:v>129.66507765244651</c:v>
                </c:pt>
                <c:pt idx="1198">
                  <c:v>129.67743926795771</c:v>
                </c:pt>
                <c:pt idx="1199">
                  <c:v>129.69426385031107</c:v>
                </c:pt>
                <c:pt idx="1200">
                  <c:v>129.68522815556818</c:v>
                </c:pt>
                <c:pt idx="1201">
                  <c:v>129.66301032163958</c:v>
                </c:pt>
                <c:pt idx="1202">
                  <c:v>129.63920530361921</c:v>
                </c:pt>
                <c:pt idx="1203">
                  <c:v>129.60693713390202</c:v>
                </c:pt>
                <c:pt idx="1204">
                  <c:v>129.57463732541581</c:v>
                </c:pt>
                <c:pt idx="1205">
                  <c:v>129.5399628782942</c:v>
                </c:pt>
                <c:pt idx="1206">
                  <c:v>129.5052884311726</c:v>
                </c:pt>
                <c:pt idx="1207">
                  <c:v>129.46930801315222</c:v>
                </c:pt>
                <c:pt idx="1208">
                  <c:v>129.43332759513186</c:v>
                </c:pt>
                <c:pt idx="1209">
                  <c:v>129.39734717711147</c:v>
                </c:pt>
                <c:pt idx="1210">
                  <c:v>129.40822228408729</c:v>
                </c:pt>
                <c:pt idx="1211">
                  <c:v>129.4190973910631</c:v>
                </c:pt>
                <c:pt idx="1212">
                  <c:v>129.45093887665351</c:v>
                </c:pt>
                <c:pt idx="1213">
                  <c:v>129.49357782513636</c:v>
                </c:pt>
                <c:pt idx="1214">
                  <c:v>129.5371825435862</c:v>
                </c:pt>
                <c:pt idx="1215">
                  <c:v>129.58078726203604</c:v>
                </c:pt>
                <c:pt idx="1216">
                  <c:v>129.63358446469476</c:v>
                </c:pt>
                <c:pt idx="1217">
                  <c:v>129.68638166735352</c:v>
                </c:pt>
                <c:pt idx="1218">
                  <c:v>129.73917887001224</c:v>
                </c:pt>
                <c:pt idx="1219">
                  <c:v>129.75133371465935</c:v>
                </c:pt>
                <c:pt idx="1220">
                  <c:v>129.76348855930641</c:v>
                </c:pt>
                <c:pt idx="1221">
                  <c:v>129.75349700706622</c:v>
                </c:pt>
                <c:pt idx="1222">
                  <c:v>129.74350545482602</c:v>
                </c:pt>
                <c:pt idx="1223">
                  <c:v>129.72770530075667</c:v>
                </c:pt>
                <c:pt idx="1224">
                  <c:v>129.70778217769319</c:v>
                </c:pt>
                <c:pt idx="1225">
                  <c:v>129.69491282497361</c:v>
                </c:pt>
                <c:pt idx="1226">
                  <c:v>129.67527726911933</c:v>
                </c:pt>
                <c:pt idx="1227">
                  <c:v>129.64380728760042</c:v>
                </c:pt>
                <c:pt idx="1228">
                  <c:v>129.62851453122039</c:v>
                </c:pt>
                <c:pt idx="1229">
                  <c:v>129.62334673376802</c:v>
                </c:pt>
                <c:pt idx="1230">
                  <c:v>129.61817893631564</c:v>
                </c:pt>
                <c:pt idx="1231">
                  <c:v>129.61301113886327</c:v>
                </c:pt>
                <c:pt idx="1232">
                  <c:v>129.60987684943527</c:v>
                </c:pt>
                <c:pt idx="1233">
                  <c:v>129.62122971819707</c:v>
                </c:pt>
                <c:pt idx="1234">
                  <c:v>129.62242478624904</c:v>
                </c:pt>
                <c:pt idx="1235">
                  <c:v>129.62401220558627</c:v>
                </c:pt>
                <c:pt idx="1236">
                  <c:v>129.62998049947245</c:v>
                </c:pt>
                <c:pt idx="1237">
                  <c:v>129.63395618030023</c:v>
                </c:pt>
                <c:pt idx="1238">
                  <c:v>129.64846655868891</c:v>
                </c:pt>
                <c:pt idx="1239">
                  <c:v>129.67002762217078</c:v>
                </c:pt>
                <c:pt idx="1240">
                  <c:v>129.69158868565268</c:v>
                </c:pt>
                <c:pt idx="1241">
                  <c:v>129.71267720282884</c:v>
                </c:pt>
                <c:pt idx="1242">
                  <c:v>129.73376572000501</c:v>
                </c:pt>
                <c:pt idx="1243">
                  <c:v>129.737932962755</c:v>
                </c:pt>
                <c:pt idx="1244">
                  <c:v>129.74218498943583</c:v>
                </c:pt>
                <c:pt idx="1245">
                  <c:v>129.7494050890183</c:v>
                </c:pt>
                <c:pt idx="1246">
                  <c:v>129.75875864295051</c:v>
                </c:pt>
                <c:pt idx="1247">
                  <c:v>129.7681121968827</c:v>
                </c:pt>
                <c:pt idx="1248">
                  <c:v>129.77687086790962</c:v>
                </c:pt>
                <c:pt idx="1249">
                  <c:v>129.78562953893649</c:v>
                </c:pt>
                <c:pt idx="1250">
                  <c:v>129.78668862917516</c:v>
                </c:pt>
                <c:pt idx="1251">
                  <c:v>129.78774771941383</c:v>
                </c:pt>
                <c:pt idx="1252">
                  <c:v>129.7888068096525</c:v>
                </c:pt>
                <c:pt idx="1253">
                  <c:v>129.8002965961721</c:v>
                </c:pt>
                <c:pt idx="1254">
                  <c:v>129.81178638269171</c:v>
                </c:pt>
                <c:pt idx="1255">
                  <c:v>129.8356735051878</c:v>
                </c:pt>
                <c:pt idx="1256">
                  <c:v>129.85932750664861</c:v>
                </c:pt>
                <c:pt idx="1257">
                  <c:v>129.88298150810945</c:v>
                </c:pt>
                <c:pt idx="1258">
                  <c:v>129.90057133156262</c:v>
                </c:pt>
                <c:pt idx="1259">
                  <c:v>129.91816115501581</c:v>
                </c:pt>
                <c:pt idx="1260">
                  <c:v>129.91755159322128</c:v>
                </c:pt>
                <c:pt idx="1261">
                  <c:v>129.91694203142674</c:v>
                </c:pt>
                <c:pt idx="1262">
                  <c:v>129.92341970356097</c:v>
                </c:pt>
                <c:pt idx="1263">
                  <c:v>129.92989737569519</c:v>
                </c:pt>
                <c:pt idx="1264">
                  <c:v>129.96672211772002</c:v>
                </c:pt>
                <c:pt idx="1265">
                  <c:v>130.00354685974483</c:v>
                </c:pt>
                <c:pt idx="1266">
                  <c:v>130.00070605554677</c:v>
                </c:pt>
                <c:pt idx="1267">
                  <c:v>129.9789050179287</c:v>
                </c:pt>
                <c:pt idx="1268">
                  <c:v>129.96459968488</c:v>
                </c:pt>
                <c:pt idx="1269">
                  <c:v>129.93966568307954</c:v>
                </c:pt>
                <c:pt idx="1270">
                  <c:v>129.90000041982304</c:v>
                </c:pt>
                <c:pt idx="1271">
                  <c:v>129.86783086113587</c:v>
                </c:pt>
                <c:pt idx="1272">
                  <c:v>129.8356613024487</c:v>
                </c:pt>
                <c:pt idx="1273">
                  <c:v>129.80223314875309</c:v>
                </c:pt>
                <c:pt idx="1274">
                  <c:v>129.78549470726648</c:v>
                </c:pt>
                <c:pt idx="1275">
                  <c:v>129.76126056121052</c:v>
                </c:pt>
                <c:pt idx="1276">
                  <c:v>129.75377927670692</c:v>
                </c:pt>
                <c:pt idx="1277">
                  <c:v>129.74558588053256</c:v>
                </c:pt>
                <c:pt idx="1278">
                  <c:v>129.7373924843582</c:v>
                </c:pt>
                <c:pt idx="1279">
                  <c:v>129.72280088269011</c:v>
                </c:pt>
                <c:pt idx="1280">
                  <c:v>129.70820928102199</c:v>
                </c:pt>
                <c:pt idx="1281">
                  <c:v>129.70111338392326</c:v>
                </c:pt>
                <c:pt idx="1282">
                  <c:v>129.6707404573913</c:v>
                </c:pt>
                <c:pt idx="1283">
                  <c:v>129.6478632354287</c:v>
                </c:pt>
                <c:pt idx="1284">
                  <c:v>129.63035502053077</c:v>
                </c:pt>
                <c:pt idx="1285">
                  <c:v>129.61975110451684</c:v>
                </c:pt>
                <c:pt idx="1286">
                  <c:v>129.60914718850287</c:v>
                </c:pt>
                <c:pt idx="1287">
                  <c:v>129.59844564351488</c:v>
                </c:pt>
                <c:pt idx="1288">
                  <c:v>129.58024839395756</c:v>
                </c:pt>
                <c:pt idx="1289">
                  <c:v>129.55653681927365</c:v>
                </c:pt>
                <c:pt idx="1290">
                  <c:v>129.54032094915908</c:v>
                </c:pt>
                <c:pt idx="1291">
                  <c:v>129.52410507904452</c:v>
                </c:pt>
                <c:pt idx="1292">
                  <c:v>129.50713879622273</c:v>
                </c:pt>
                <c:pt idx="1293">
                  <c:v>129.49766821797024</c:v>
                </c:pt>
                <c:pt idx="1294">
                  <c:v>129.46595202379984</c:v>
                </c:pt>
                <c:pt idx="1295">
                  <c:v>129.41151758617102</c:v>
                </c:pt>
                <c:pt idx="1296">
                  <c:v>129.36457885311154</c:v>
                </c:pt>
                <c:pt idx="1297">
                  <c:v>129.3096134358039</c:v>
                </c:pt>
                <c:pt idx="1298">
                  <c:v>129.25858444724452</c:v>
                </c:pt>
                <c:pt idx="1299">
                  <c:v>129.20755545868514</c:v>
                </c:pt>
                <c:pt idx="1300">
                  <c:v>129.16402217469511</c:v>
                </c:pt>
                <c:pt idx="1301">
                  <c:v>129.14634916780133</c:v>
                </c:pt>
                <c:pt idx="1302">
                  <c:v>129.14557238148407</c:v>
                </c:pt>
                <c:pt idx="1303">
                  <c:v>129.13718435782272</c:v>
                </c:pt>
                <c:pt idx="1304">
                  <c:v>129.14268308002465</c:v>
                </c:pt>
                <c:pt idx="1305">
                  <c:v>129.15794283505647</c:v>
                </c:pt>
                <c:pt idx="1306">
                  <c:v>129.1810271630612</c:v>
                </c:pt>
                <c:pt idx="1307">
                  <c:v>129.20675323835144</c:v>
                </c:pt>
                <c:pt idx="1308">
                  <c:v>129.23499440467987</c:v>
                </c:pt>
                <c:pt idx="1309">
                  <c:v>129.26323557100829</c:v>
                </c:pt>
                <c:pt idx="1310">
                  <c:v>129.27368198830564</c:v>
                </c:pt>
                <c:pt idx="1311">
                  <c:v>129.25341150042237</c:v>
                </c:pt>
                <c:pt idx="1312">
                  <c:v>129.23314101253914</c:v>
                </c:pt>
                <c:pt idx="1313">
                  <c:v>129.20696965234816</c:v>
                </c:pt>
                <c:pt idx="1314">
                  <c:v>129.17000082926489</c:v>
                </c:pt>
                <c:pt idx="1315">
                  <c:v>129.12796897233335</c:v>
                </c:pt>
                <c:pt idx="1316">
                  <c:v>129.08593711540186</c:v>
                </c:pt>
                <c:pt idx="1317">
                  <c:v>129.04390525847035</c:v>
                </c:pt>
                <c:pt idx="1318">
                  <c:v>129.00187340153883</c:v>
                </c:pt>
                <c:pt idx="1319">
                  <c:v>128.9656268439324</c:v>
                </c:pt>
                <c:pt idx="1320">
                  <c:v>128.97167168078752</c:v>
                </c:pt>
                <c:pt idx="1321">
                  <c:v>128.98044651976844</c:v>
                </c:pt>
                <c:pt idx="1322">
                  <c:v>129.00632847517781</c:v>
                </c:pt>
                <c:pt idx="1323">
                  <c:v>129.03221043058716</c:v>
                </c:pt>
                <c:pt idx="1324">
                  <c:v>129.05676291064921</c:v>
                </c:pt>
                <c:pt idx="1325">
                  <c:v>129.07606879773013</c:v>
                </c:pt>
                <c:pt idx="1326">
                  <c:v>129.08832091446718</c:v>
                </c:pt>
                <c:pt idx="1327">
                  <c:v>129.10470269412912</c:v>
                </c:pt>
                <c:pt idx="1328">
                  <c:v>129.13291889945569</c:v>
                </c:pt>
                <c:pt idx="1329">
                  <c:v>129.16113510478226</c:v>
                </c:pt>
                <c:pt idx="1330">
                  <c:v>129.17828860505332</c:v>
                </c:pt>
                <c:pt idx="1331">
                  <c:v>129.19544210532436</c:v>
                </c:pt>
                <c:pt idx="1332">
                  <c:v>129.21458952564535</c:v>
                </c:pt>
                <c:pt idx="1333">
                  <c:v>129.23649511076968</c:v>
                </c:pt>
                <c:pt idx="1334">
                  <c:v>129.2439135377042</c:v>
                </c:pt>
                <c:pt idx="1335">
                  <c:v>129.24592792209623</c:v>
                </c:pt>
                <c:pt idx="1336">
                  <c:v>129.24754995520294</c:v>
                </c:pt>
                <c:pt idx="1337">
                  <c:v>129.24917198830966</c:v>
                </c:pt>
                <c:pt idx="1338">
                  <c:v>129.25880261045171</c:v>
                </c:pt>
                <c:pt idx="1339">
                  <c:v>129.26843323259376</c:v>
                </c:pt>
                <c:pt idx="1340">
                  <c:v>129.25816835742827</c:v>
                </c:pt>
                <c:pt idx="1341">
                  <c:v>129.24356518114553</c:v>
                </c:pt>
                <c:pt idx="1342">
                  <c:v>129.22896200486278</c:v>
                </c:pt>
                <c:pt idx="1343">
                  <c:v>129.22039441608916</c:v>
                </c:pt>
                <c:pt idx="1344">
                  <c:v>129.23269227634731</c:v>
                </c:pt>
                <c:pt idx="1345">
                  <c:v>129.24499013660542</c:v>
                </c:pt>
                <c:pt idx="1346">
                  <c:v>129.2543199239619</c:v>
                </c:pt>
                <c:pt idx="1347">
                  <c:v>129.25661131402546</c:v>
                </c:pt>
                <c:pt idx="1348">
                  <c:v>129.2551101221317</c:v>
                </c:pt>
                <c:pt idx="1349">
                  <c:v>129.25760698437239</c:v>
                </c:pt>
                <c:pt idx="1350">
                  <c:v>129.25029191687614</c:v>
                </c:pt>
                <c:pt idx="1351">
                  <c:v>129.25067643016811</c:v>
                </c:pt>
                <c:pt idx="1352">
                  <c:v>129.26581405324939</c:v>
                </c:pt>
                <c:pt idx="1353">
                  <c:v>129.28095167633066</c:v>
                </c:pt>
                <c:pt idx="1354">
                  <c:v>129.2819489606369</c:v>
                </c:pt>
                <c:pt idx="1355">
                  <c:v>129.28123746059589</c:v>
                </c:pt>
                <c:pt idx="1356">
                  <c:v>129.28052596055491</c:v>
                </c:pt>
                <c:pt idx="1357">
                  <c:v>129.2798144605139</c:v>
                </c:pt>
                <c:pt idx="1358">
                  <c:v>129.29196597390521</c:v>
                </c:pt>
                <c:pt idx="1359">
                  <c:v>129.30335831323623</c:v>
                </c:pt>
                <c:pt idx="1360">
                  <c:v>129.3174274537017</c:v>
                </c:pt>
                <c:pt idx="1361">
                  <c:v>129.34844628880137</c:v>
                </c:pt>
                <c:pt idx="1362">
                  <c:v>129.36809683107435</c:v>
                </c:pt>
                <c:pt idx="1363">
                  <c:v>129.38241286068325</c:v>
                </c:pt>
                <c:pt idx="1364">
                  <c:v>129.39672889029211</c:v>
                </c:pt>
                <c:pt idx="1365">
                  <c:v>129.39256845590495</c:v>
                </c:pt>
                <c:pt idx="1366">
                  <c:v>129.38840802151782</c:v>
                </c:pt>
                <c:pt idx="1367">
                  <c:v>129.41371658225626</c:v>
                </c:pt>
                <c:pt idx="1368">
                  <c:v>129.43902514299472</c:v>
                </c:pt>
                <c:pt idx="1369">
                  <c:v>129.45683799916384</c:v>
                </c:pt>
                <c:pt idx="1370">
                  <c:v>129.47018892476805</c:v>
                </c:pt>
                <c:pt idx="1371">
                  <c:v>129.49103555494162</c:v>
                </c:pt>
                <c:pt idx="1372">
                  <c:v>129.51679036207389</c:v>
                </c:pt>
                <c:pt idx="1373">
                  <c:v>129.54775871736712</c:v>
                </c:pt>
                <c:pt idx="1374">
                  <c:v>129.58622277722966</c:v>
                </c:pt>
                <c:pt idx="1375">
                  <c:v>129.6062654508678</c:v>
                </c:pt>
                <c:pt idx="1376">
                  <c:v>129.63380382907528</c:v>
                </c:pt>
                <c:pt idx="1377">
                  <c:v>129.65384650271338</c:v>
                </c:pt>
                <c:pt idx="1378">
                  <c:v>129.65988064401921</c:v>
                </c:pt>
                <c:pt idx="1379">
                  <c:v>129.66591478532501</c:v>
                </c:pt>
                <c:pt idx="1380">
                  <c:v>129.68964924163527</c:v>
                </c:pt>
                <c:pt idx="1381">
                  <c:v>129.71274537090932</c:v>
                </c:pt>
                <c:pt idx="1382">
                  <c:v>129.72595392878108</c:v>
                </c:pt>
                <c:pt idx="1383">
                  <c:v>129.74665819122214</c:v>
                </c:pt>
                <c:pt idx="1384">
                  <c:v>129.75986674909387</c:v>
                </c:pt>
                <c:pt idx="1385">
                  <c:v>129.77542853272712</c:v>
                </c:pt>
                <c:pt idx="1386">
                  <c:v>129.79848602092969</c:v>
                </c:pt>
                <c:pt idx="1387">
                  <c:v>129.81930599242185</c:v>
                </c:pt>
                <c:pt idx="1388">
                  <c:v>129.83263025934465</c:v>
                </c:pt>
                <c:pt idx="1389">
                  <c:v>129.85345023083681</c:v>
                </c:pt>
                <c:pt idx="1390">
                  <c:v>129.87996708236452</c:v>
                </c:pt>
                <c:pt idx="1391">
                  <c:v>129.90009490438288</c:v>
                </c:pt>
                <c:pt idx="1392">
                  <c:v>129.91585973860481</c:v>
                </c:pt>
                <c:pt idx="1393">
                  <c:v>129.93912027739609</c:v>
                </c:pt>
                <c:pt idx="1394">
                  <c:v>129.95664947290203</c:v>
                </c:pt>
                <c:pt idx="1395">
                  <c:v>129.98167437297732</c:v>
                </c:pt>
                <c:pt idx="1396">
                  <c:v>130.00669927305262</c:v>
                </c:pt>
                <c:pt idx="1397">
                  <c:v>130.02999785155865</c:v>
                </c:pt>
                <c:pt idx="1398">
                  <c:v>130.05329643006471</c:v>
                </c:pt>
                <c:pt idx="1399">
                  <c:v>130.07937115447393</c:v>
                </c:pt>
                <c:pt idx="1400">
                  <c:v>130.10886378655908</c:v>
                </c:pt>
                <c:pt idx="1401">
                  <c:v>130.12223875188383</c:v>
                </c:pt>
                <c:pt idx="1402">
                  <c:v>130.13561371720857</c:v>
                </c:pt>
                <c:pt idx="1403">
                  <c:v>130.13678994890071</c:v>
                </c:pt>
                <c:pt idx="1404">
                  <c:v>130.13796618059288</c:v>
                </c:pt>
                <c:pt idx="1405">
                  <c:v>130.13371881811852</c:v>
                </c:pt>
                <c:pt idx="1406">
                  <c:v>130.11971042281425</c:v>
                </c:pt>
                <c:pt idx="1407">
                  <c:v>130.10303574435463</c:v>
                </c:pt>
                <c:pt idx="1408">
                  <c:v>130.07807951956471</c:v>
                </c:pt>
                <c:pt idx="1409">
                  <c:v>130.05312329477476</c:v>
                </c:pt>
                <c:pt idx="1410">
                  <c:v>130.03957275874649</c:v>
                </c:pt>
                <c:pt idx="1411">
                  <c:v>130.04369579383169</c:v>
                </c:pt>
                <c:pt idx="1412">
                  <c:v>130.04870221762613</c:v>
                </c:pt>
                <c:pt idx="1413">
                  <c:v>130.05370864142057</c:v>
                </c:pt>
                <c:pt idx="1414">
                  <c:v>130.05253320708925</c:v>
                </c:pt>
                <c:pt idx="1415">
                  <c:v>130.05280675011883</c:v>
                </c:pt>
                <c:pt idx="1416">
                  <c:v>130.05921999901014</c:v>
                </c:pt>
                <c:pt idx="1417">
                  <c:v>130.06403019797989</c:v>
                </c:pt>
                <c:pt idx="1418">
                  <c:v>130.06914952219662</c:v>
                </c:pt>
                <c:pt idx="1419">
                  <c:v>130.07426884641333</c:v>
                </c:pt>
                <c:pt idx="1420">
                  <c:v>130.07299126291684</c:v>
                </c:pt>
                <c:pt idx="1421">
                  <c:v>130.07171367942038</c:v>
                </c:pt>
                <c:pt idx="1422">
                  <c:v>130.06330042948807</c:v>
                </c:pt>
                <c:pt idx="1423">
                  <c:v>130.05773849851934</c:v>
                </c:pt>
                <c:pt idx="1424">
                  <c:v>130.05233768105515</c:v>
                </c:pt>
                <c:pt idx="1425">
                  <c:v>130.04509564922884</c:v>
                </c:pt>
                <c:pt idx="1426">
                  <c:v>130.0431002103837</c:v>
                </c:pt>
                <c:pt idx="1427">
                  <c:v>130.04605580689454</c:v>
                </c:pt>
                <c:pt idx="1428">
                  <c:v>130.04488174048046</c:v>
                </c:pt>
                <c:pt idx="1429">
                  <c:v>130.04549286117486</c:v>
                </c:pt>
                <c:pt idx="1430">
                  <c:v>130.04610398186924</c:v>
                </c:pt>
                <c:pt idx="1431">
                  <c:v>130.04425451377099</c:v>
                </c:pt>
                <c:pt idx="1432">
                  <c:v>130.04240504567272</c:v>
                </c:pt>
                <c:pt idx="1433">
                  <c:v>130.03188616898964</c:v>
                </c:pt>
                <c:pt idx="1434">
                  <c:v>130.01860912750323</c:v>
                </c:pt>
                <c:pt idx="1435">
                  <c:v>130.00687893132724</c:v>
                </c:pt>
                <c:pt idx="1436">
                  <c:v>130.00055277769383</c:v>
                </c:pt>
                <c:pt idx="1437">
                  <c:v>129.99422662406045</c:v>
                </c:pt>
                <c:pt idx="1438">
                  <c:v>129.98790047042701</c:v>
                </c:pt>
                <c:pt idx="1439">
                  <c:v>129.97730973241937</c:v>
                </c:pt>
                <c:pt idx="1440">
                  <c:v>129.96671899441171</c:v>
                </c:pt>
                <c:pt idx="1441">
                  <c:v>129.96603484795583</c:v>
                </c:pt>
                <c:pt idx="1442">
                  <c:v>129.97093695743388</c:v>
                </c:pt>
                <c:pt idx="1443">
                  <c:v>129.9762949866261</c:v>
                </c:pt>
                <c:pt idx="1444">
                  <c:v>129.97561742830916</c:v>
                </c:pt>
                <c:pt idx="1445">
                  <c:v>129.97340023149928</c:v>
                </c:pt>
                <c:pt idx="1446">
                  <c:v>129.97118303468943</c:v>
                </c:pt>
                <c:pt idx="1447">
                  <c:v>129.96896583787958</c:v>
                </c:pt>
                <c:pt idx="1448">
                  <c:v>129.96674864106973</c:v>
                </c:pt>
                <c:pt idx="1449">
                  <c:v>129.9683240262172</c:v>
                </c:pt>
                <c:pt idx="1450">
                  <c:v>129.96630329029188</c:v>
                </c:pt>
                <c:pt idx="1451">
                  <c:v>129.97409448410352</c:v>
                </c:pt>
                <c:pt idx="1452">
                  <c:v>129.98071920133805</c:v>
                </c:pt>
                <c:pt idx="1453">
                  <c:v>129.97635382616787</c:v>
                </c:pt>
                <c:pt idx="1454">
                  <c:v>129.97093669275611</c:v>
                </c:pt>
                <c:pt idx="1455">
                  <c:v>129.97396516579022</c:v>
                </c:pt>
                <c:pt idx="1456">
                  <c:v>129.97421081695691</c:v>
                </c:pt>
                <c:pt idx="1457">
                  <c:v>129.97445646812355</c:v>
                </c:pt>
                <c:pt idx="1458">
                  <c:v>129.97470211929024</c:v>
                </c:pt>
                <c:pt idx="1459">
                  <c:v>129.9620847570246</c:v>
                </c:pt>
                <c:pt idx="1460">
                  <c:v>129.95150754322518</c:v>
                </c:pt>
                <c:pt idx="1461">
                  <c:v>129.93825352829131</c:v>
                </c:pt>
                <c:pt idx="1462">
                  <c:v>129.92661792829631</c:v>
                </c:pt>
                <c:pt idx="1463">
                  <c:v>129.92635062112797</c:v>
                </c:pt>
                <c:pt idx="1464">
                  <c:v>129.93175599367839</c:v>
                </c:pt>
                <c:pt idx="1465">
                  <c:v>129.93716136622882</c:v>
                </c:pt>
                <c:pt idx="1466">
                  <c:v>129.95006282640145</c:v>
                </c:pt>
                <c:pt idx="1467">
                  <c:v>129.96296428657405</c:v>
                </c:pt>
                <c:pt idx="1468">
                  <c:v>129.96783976649266</c:v>
                </c:pt>
                <c:pt idx="1469">
                  <c:v>129.97271524641127</c:v>
                </c:pt>
                <c:pt idx="1470">
                  <c:v>129.97961244302215</c:v>
                </c:pt>
                <c:pt idx="1471">
                  <c:v>129.98760377810032</c:v>
                </c:pt>
                <c:pt idx="1472">
                  <c:v>129.9955951131785</c:v>
                </c:pt>
                <c:pt idx="1473">
                  <c:v>129.98769565776266</c:v>
                </c:pt>
                <c:pt idx="1474">
                  <c:v>129.96939762425427</c:v>
                </c:pt>
                <c:pt idx="1475">
                  <c:v>129.95109959074588</c:v>
                </c:pt>
                <c:pt idx="1476">
                  <c:v>129.9532146422014</c:v>
                </c:pt>
                <c:pt idx="1477">
                  <c:v>129.95532969365689</c:v>
                </c:pt>
                <c:pt idx="1478">
                  <c:v>129.95744474511241</c:v>
                </c:pt>
                <c:pt idx="1479">
                  <c:v>129.98038975343289</c:v>
                </c:pt>
                <c:pt idx="1480">
                  <c:v>130.00011393895622</c:v>
                </c:pt>
                <c:pt idx="1481">
                  <c:v>130.00963351404442</c:v>
                </c:pt>
                <c:pt idx="1482">
                  <c:v>130.01106462742985</c:v>
                </c:pt>
                <c:pt idx="1483">
                  <c:v>130.01911005278069</c:v>
                </c:pt>
                <c:pt idx="1484">
                  <c:v>130.02319574227545</c:v>
                </c:pt>
                <c:pt idx="1485">
                  <c:v>130.02728143177021</c:v>
                </c:pt>
                <c:pt idx="1486">
                  <c:v>130.02901389550348</c:v>
                </c:pt>
                <c:pt idx="1487">
                  <c:v>130.03143297299721</c:v>
                </c:pt>
                <c:pt idx="1488">
                  <c:v>130.0401383774572</c:v>
                </c:pt>
                <c:pt idx="1489">
                  <c:v>130.04441136515143</c:v>
                </c:pt>
                <c:pt idx="1490">
                  <c:v>130.04826958339089</c:v>
                </c:pt>
                <c:pt idx="1491">
                  <c:v>130.04497212689125</c:v>
                </c:pt>
                <c:pt idx="1492">
                  <c:v>130.04056799533157</c:v>
                </c:pt>
                <c:pt idx="1493">
                  <c:v>130.0405268515683</c:v>
                </c:pt>
                <c:pt idx="1494">
                  <c:v>130.04048570780509</c:v>
                </c:pt>
                <c:pt idx="1495">
                  <c:v>130.04383645087711</c:v>
                </c:pt>
                <c:pt idx="1496">
                  <c:v>130.0471871939491</c:v>
                </c:pt>
                <c:pt idx="1497">
                  <c:v>130.05312821864811</c:v>
                </c:pt>
                <c:pt idx="1498">
                  <c:v>130.04805669989923</c:v>
                </c:pt>
                <c:pt idx="1499">
                  <c:v>130.04298518115039</c:v>
                </c:pt>
                <c:pt idx="1500">
                  <c:v>130.04616704517633</c:v>
                </c:pt>
                <c:pt idx="1501">
                  <c:v>130.04593100152636</c:v>
                </c:pt>
                <c:pt idx="1502">
                  <c:v>130.05431692006746</c:v>
                </c:pt>
                <c:pt idx="1503">
                  <c:v>130.06394680112811</c:v>
                </c:pt>
                <c:pt idx="1504">
                  <c:v>130.06887919524479</c:v>
                </c:pt>
                <c:pt idx="1505">
                  <c:v>130.07129023857129</c:v>
                </c:pt>
                <c:pt idx="1506">
                  <c:v>130.07526158027594</c:v>
                </c:pt>
                <c:pt idx="1507">
                  <c:v>130.07923292198058</c:v>
                </c:pt>
                <c:pt idx="1508">
                  <c:v>130.08390716311749</c:v>
                </c:pt>
                <c:pt idx="1509">
                  <c:v>130.09266815776894</c:v>
                </c:pt>
                <c:pt idx="1510">
                  <c:v>130.10142915242037</c:v>
                </c:pt>
                <c:pt idx="1511">
                  <c:v>130.10312565617261</c:v>
                </c:pt>
                <c:pt idx="1512">
                  <c:v>130.10494333784249</c:v>
                </c:pt>
                <c:pt idx="1513">
                  <c:v>130.10882668689473</c:v>
                </c:pt>
                <c:pt idx="1514">
                  <c:v>130.112710035947</c:v>
                </c:pt>
                <c:pt idx="1515">
                  <c:v>130.11659338499925</c:v>
                </c:pt>
                <c:pt idx="1516">
                  <c:v>130.11902775669066</c:v>
                </c:pt>
                <c:pt idx="1517">
                  <c:v>130.12117922640709</c:v>
                </c:pt>
                <c:pt idx="1518">
                  <c:v>130.12099677388656</c:v>
                </c:pt>
                <c:pt idx="1519">
                  <c:v>130.12050519611898</c:v>
                </c:pt>
                <c:pt idx="1520">
                  <c:v>130.1185549074811</c:v>
                </c:pt>
                <c:pt idx="1521">
                  <c:v>130.11721622723138</c:v>
                </c:pt>
                <c:pt idx="1522">
                  <c:v>130.11587754698164</c:v>
                </c:pt>
                <c:pt idx="1523">
                  <c:v>130.11894453104193</c:v>
                </c:pt>
                <c:pt idx="1524">
                  <c:v>130.12443391297055</c:v>
                </c:pt>
                <c:pt idx="1525">
                  <c:v>130.12786560149428</c:v>
                </c:pt>
                <c:pt idx="1526">
                  <c:v>130.1335660486622</c:v>
                </c:pt>
                <c:pt idx="1527">
                  <c:v>130.13926649583013</c:v>
                </c:pt>
                <c:pt idx="1528">
                  <c:v>130.13518902407989</c:v>
                </c:pt>
                <c:pt idx="1529">
                  <c:v>130.13111155232968</c:v>
                </c:pt>
                <c:pt idx="1530">
                  <c:v>130.13140240398224</c:v>
                </c:pt>
                <c:pt idx="1531">
                  <c:v>130.12562652295807</c:v>
                </c:pt>
                <c:pt idx="1532">
                  <c:v>130.12324897685437</c:v>
                </c:pt>
                <c:pt idx="1533">
                  <c:v>130.12087143075064</c:v>
                </c:pt>
                <c:pt idx="1534">
                  <c:v>130.12516937318182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500600"/>
        <c:axId val="281499424"/>
      </c:lineChart>
      <c:lineChart>
        <c:grouping val="standard"/>
        <c:varyColors val="0"/>
        <c:ser>
          <c:idx val="1"/>
          <c:order val="2"/>
          <c:tx>
            <c:v>IMU</c:v>
          </c:tx>
          <c:spPr>
            <a:ln w="952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IMU!$E$3:$E$1537</c:f>
              <c:numCache>
                <c:formatCode>General</c:formatCode>
                <c:ptCount val="15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496288"/>
        <c:axId val="281500208"/>
      </c:lineChart>
      <c:catAx>
        <c:axId val="281500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Zeit [m:s:ms]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499424"/>
        <c:crosses val="autoZero"/>
        <c:auto val="1"/>
        <c:lblAlgn val="ctr"/>
        <c:lblOffset val="100"/>
        <c:tickLblSkip val="50"/>
        <c:tickMarkSkip val="50"/>
        <c:noMultiLvlLbl val="0"/>
      </c:catAx>
      <c:valAx>
        <c:axId val="28149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/>
                </a:r>
                <a:br>
                  <a:rPr lang="de-DE"/>
                </a:br>
                <a:r>
                  <a:rPr lang="de-DE"/>
                  <a:t>Abstand [cm]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500600"/>
        <c:crosses val="autoZero"/>
        <c:crossBetween val="between"/>
      </c:valAx>
      <c:valAx>
        <c:axId val="2815002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496288"/>
        <c:crosses val="max"/>
        <c:crossBetween val="between"/>
      </c:valAx>
      <c:catAx>
        <c:axId val="2814962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81500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Differenz - FPS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4347500164916553E-2"/>
          <c:y val="0.17283317800559181"/>
          <c:w val="0.84629357545082184"/>
          <c:h val="0.52921457977119124"/>
        </c:manualLayout>
      </c:layout>
      <c:lineChart>
        <c:grouping val="standard"/>
        <c:varyColors val="0"/>
        <c:ser>
          <c:idx val="0"/>
          <c:order val="0"/>
          <c:tx>
            <c:v>Abstand [cm]</c:v>
          </c:tx>
          <c:spPr>
            <a:ln w="9525" cap="rnd">
              <a:solidFill>
                <a:schemeClr val="tx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CameraData!$A$3:$A$1537</c:f>
              <c:strCache>
                <c:ptCount val="1535"/>
                <c:pt idx="0">
                  <c:v>0:0:0</c:v>
                </c:pt>
                <c:pt idx="1">
                  <c:v>0:0:22</c:v>
                </c:pt>
                <c:pt idx="2">
                  <c:v>0:0:72</c:v>
                </c:pt>
                <c:pt idx="3">
                  <c:v>0:0:98</c:v>
                </c:pt>
                <c:pt idx="4">
                  <c:v>0:0:122</c:v>
                </c:pt>
                <c:pt idx="5">
                  <c:v>0:0:147</c:v>
                </c:pt>
                <c:pt idx="6">
                  <c:v>0:0:160</c:v>
                </c:pt>
                <c:pt idx="7">
                  <c:v>0:0:175</c:v>
                </c:pt>
                <c:pt idx="8">
                  <c:v>0:0:199</c:v>
                </c:pt>
                <c:pt idx="9">
                  <c:v>0:0:210</c:v>
                </c:pt>
                <c:pt idx="10">
                  <c:v>0:0:231</c:v>
                </c:pt>
                <c:pt idx="11">
                  <c:v>0:0:243</c:v>
                </c:pt>
                <c:pt idx="12">
                  <c:v>0:0:269</c:v>
                </c:pt>
                <c:pt idx="13">
                  <c:v>0:0:287</c:v>
                </c:pt>
                <c:pt idx="14">
                  <c:v>0:0:306</c:v>
                </c:pt>
                <c:pt idx="15">
                  <c:v>0:0:322</c:v>
                </c:pt>
                <c:pt idx="16">
                  <c:v>0:0:334</c:v>
                </c:pt>
                <c:pt idx="17">
                  <c:v>0:0:345</c:v>
                </c:pt>
                <c:pt idx="18">
                  <c:v>0:0:373</c:v>
                </c:pt>
                <c:pt idx="19">
                  <c:v>0:0:405</c:v>
                </c:pt>
                <c:pt idx="20">
                  <c:v>0:0:421</c:v>
                </c:pt>
                <c:pt idx="21">
                  <c:v>0:0:446</c:v>
                </c:pt>
                <c:pt idx="22">
                  <c:v>0:0:468</c:v>
                </c:pt>
                <c:pt idx="23">
                  <c:v>0:0:479</c:v>
                </c:pt>
                <c:pt idx="24">
                  <c:v>0:0:501</c:v>
                </c:pt>
                <c:pt idx="25">
                  <c:v>0:0:509</c:v>
                </c:pt>
                <c:pt idx="26">
                  <c:v>0:0:529</c:v>
                </c:pt>
                <c:pt idx="27">
                  <c:v>0:0:542</c:v>
                </c:pt>
                <c:pt idx="28">
                  <c:v>0:0:567</c:v>
                </c:pt>
                <c:pt idx="29">
                  <c:v>0:0:576</c:v>
                </c:pt>
                <c:pt idx="30">
                  <c:v>0:0:597</c:v>
                </c:pt>
                <c:pt idx="31">
                  <c:v>0:0:611</c:v>
                </c:pt>
                <c:pt idx="32">
                  <c:v>0:0:634</c:v>
                </c:pt>
                <c:pt idx="33">
                  <c:v>0:0:647</c:v>
                </c:pt>
                <c:pt idx="34">
                  <c:v>0:0:670</c:v>
                </c:pt>
                <c:pt idx="35">
                  <c:v>0:0:680</c:v>
                </c:pt>
                <c:pt idx="36">
                  <c:v>0:0:699</c:v>
                </c:pt>
                <c:pt idx="37">
                  <c:v>0:0:707</c:v>
                </c:pt>
                <c:pt idx="38">
                  <c:v>0:0:722</c:v>
                </c:pt>
                <c:pt idx="39">
                  <c:v>0:0:729</c:v>
                </c:pt>
                <c:pt idx="40">
                  <c:v>0:0:736</c:v>
                </c:pt>
                <c:pt idx="41">
                  <c:v>0:0:742</c:v>
                </c:pt>
                <c:pt idx="42">
                  <c:v>0:0:770</c:v>
                </c:pt>
                <c:pt idx="43">
                  <c:v>0:0:786</c:v>
                </c:pt>
                <c:pt idx="44">
                  <c:v>0:0:809</c:v>
                </c:pt>
                <c:pt idx="45">
                  <c:v>0:0:836</c:v>
                </c:pt>
                <c:pt idx="46">
                  <c:v>0:0:848</c:v>
                </c:pt>
                <c:pt idx="47">
                  <c:v>0:0:868</c:v>
                </c:pt>
                <c:pt idx="48">
                  <c:v>0:0:885</c:v>
                </c:pt>
                <c:pt idx="49">
                  <c:v>0:0:906</c:v>
                </c:pt>
                <c:pt idx="50">
                  <c:v>0:0:924</c:v>
                </c:pt>
                <c:pt idx="51">
                  <c:v>0:0:935</c:v>
                </c:pt>
                <c:pt idx="52">
                  <c:v>0:0:942</c:v>
                </c:pt>
                <c:pt idx="53">
                  <c:v>0:0:970</c:v>
                </c:pt>
                <c:pt idx="54">
                  <c:v>0:0:987</c:v>
                </c:pt>
                <c:pt idx="55">
                  <c:v>0:1:14</c:v>
                </c:pt>
                <c:pt idx="56">
                  <c:v>0:1:44</c:v>
                </c:pt>
                <c:pt idx="57">
                  <c:v>0:1:69</c:v>
                </c:pt>
                <c:pt idx="58">
                  <c:v>0:1:82</c:v>
                </c:pt>
                <c:pt idx="59">
                  <c:v>0:1:104</c:v>
                </c:pt>
                <c:pt idx="60">
                  <c:v>0:1:120</c:v>
                </c:pt>
                <c:pt idx="61">
                  <c:v>0:1:142</c:v>
                </c:pt>
                <c:pt idx="62">
                  <c:v>0:1:160</c:v>
                </c:pt>
                <c:pt idx="63">
                  <c:v>0:1:169</c:v>
                </c:pt>
                <c:pt idx="64">
                  <c:v>0:1:177</c:v>
                </c:pt>
                <c:pt idx="65">
                  <c:v>0:1:203</c:v>
                </c:pt>
                <c:pt idx="66">
                  <c:v>0:1:221</c:v>
                </c:pt>
                <c:pt idx="67">
                  <c:v>0:1:248</c:v>
                </c:pt>
                <c:pt idx="68">
                  <c:v>0:1:274</c:v>
                </c:pt>
                <c:pt idx="69">
                  <c:v>0:1:299</c:v>
                </c:pt>
                <c:pt idx="70">
                  <c:v>0:1:315</c:v>
                </c:pt>
                <c:pt idx="71">
                  <c:v>0:1:336</c:v>
                </c:pt>
                <c:pt idx="72">
                  <c:v>0:1:351</c:v>
                </c:pt>
                <c:pt idx="73">
                  <c:v>0:1:365</c:v>
                </c:pt>
                <c:pt idx="74">
                  <c:v>0:1:376</c:v>
                </c:pt>
                <c:pt idx="75">
                  <c:v>0:1:400</c:v>
                </c:pt>
                <c:pt idx="76">
                  <c:v>0:1:412</c:v>
                </c:pt>
                <c:pt idx="77">
                  <c:v>0:1:435</c:v>
                </c:pt>
                <c:pt idx="78">
                  <c:v>0:1:448</c:v>
                </c:pt>
                <c:pt idx="79">
                  <c:v>0:1:474</c:v>
                </c:pt>
                <c:pt idx="80">
                  <c:v>0:1:505</c:v>
                </c:pt>
                <c:pt idx="81">
                  <c:v>0:1:519</c:v>
                </c:pt>
                <c:pt idx="82">
                  <c:v>0:1:541</c:v>
                </c:pt>
                <c:pt idx="83">
                  <c:v>0:1:559</c:v>
                </c:pt>
                <c:pt idx="84">
                  <c:v>0:1:571</c:v>
                </c:pt>
                <c:pt idx="85">
                  <c:v>0:1:578</c:v>
                </c:pt>
                <c:pt idx="86">
                  <c:v>0:1:602</c:v>
                </c:pt>
                <c:pt idx="87">
                  <c:v>0:1:614</c:v>
                </c:pt>
                <c:pt idx="88">
                  <c:v>0:1:640</c:v>
                </c:pt>
                <c:pt idx="89">
                  <c:v>0:1:666</c:v>
                </c:pt>
                <c:pt idx="90">
                  <c:v>0:1:679</c:v>
                </c:pt>
                <c:pt idx="91">
                  <c:v>0:1:700</c:v>
                </c:pt>
                <c:pt idx="92">
                  <c:v>0:1:715</c:v>
                </c:pt>
                <c:pt idx="93">
                  <c:v>0:1:739</c:v>
                </c:pt>
                <c:pt idx="94">
                  <c:v>0:1:764</c:v>
                </c:pt>
                <c:pt idx="95">
                  <c:v>0:1:776</c:v>
                </c:pt>
                <c:pt idx="96">
                  <c:v>0:1:803</c:v>
                </c:pt>
                <c:pt idx="97">
                  <c:v>0:1:817</c:v>
                </c:pt>
                <c:pt idx="98">
                  <c:v>0:1:843</c:v>
                </c:pt>
                <c:pt idx="99">
                  <c:v>0:1:868</c:v>
                </c:pt>
                <c:pt idx="100">
                  <c:v>0:1:883</c:v>
                </c:pt>
                <c:pt idx="101">
                  <c:v>0:1:912</c:v>
                </c:pt>
                <c:pt idx="102">
                  <c:v>0:1:942</c:v>
                </c:pt>
                <c:pt idx="103">
                  <c:v>0:1:966</c:v>
                </c:pt>
                <c:pt idx="104">
                  <c:v>0:1:981</c:v>
                </c:pt>
                <c:pt idx="105">
                  <c:v>0:2:5</c:v>
                </c:pt>
                <c:pt idx="106">
                  <c:v>0:2:16</c:v>
                </c:pt>
                <c:pt idx="107">
                  <c:v>0:2:41</c:v>
                </c:pt>
                <c:pt idx="108">
                  <c:v>0:2:67</c:v>
                </c:pt>
                <c:pt idx="109">
                  <c:v>0:2:82</c:v>
                </c:pt>
                <c:pt idx="110">
                  <c:v>0:2:103</c:v>
                </c:pt>
                <c:pt idx="111">
                  <c:v>0:2:121</c:v>
                </c:pt>
                <c:pt idx="112">
                  <c:v>0:2:145</c:v>
                </c:pt>
                <c:pt idx="113">
                  <c:v>0:2:163</c:v>
                </c:pt>
                <c:pt idx="114">
                  <c:v>0:2:176</c:v>
                </c:pt>
                <c:pt idx="115">
                  <c:v>0:2:196</c:v>
                </c:pt>
                <c:pt idx="116">
                  <c:v>0:2:215</c:v>
                </c:pt>
                <c:pt idx="117">
                  <c:v>0:2:243</c:v>
                </c:pt>
                <c:pt idx="118">
                  <c:v>0:2:268</c:v>
                </c:pt>
                <c:pt idx="119">
                  <c:v>0:2:287</c:v>
                </c:pt>
                <c:pt idx="120">
                  <c:v>0:2:308</c:v>
                </c:pt>
                <c:pt idx="121">
                  <c:v>0:2:329</c:v>
                </c:pt>
                <c:pt idx="122">
                  <c:v>0:2:340</c:v>
                </c:pt>
                <c:pt idx="123">
                  <c:v>0:2:364</c:v>
                </c:pt>
                <c:pt idx="124">
                  <c:v>0:2:381</c:v>
                </c:pt>
                <c:pt idx="125">
                  <c:v>0:2:406</c:v>
                </c:pt>
                <c:pt idx="126">
                  <c:v>0:2:428</c:v>
                </c:pt>
                <c:pt idx="127">
                  <c:v>0:2:443</c:v>
                </c:pt>
                <c:pt idx="128">
                  <c:v>0:2:478</c:v>
                </c:pt>
                <c:pt idx="129">
                  <c:v>0:2:502</c:v>
                </c:pt>
                <c:pt idx="130">
                  <c:v>0:2:526</c:v>
                </c:pt>
                <c:pt idx="131">
                  <c:v>0:2:549</c:v>
                </c:pt>
                <c:pt idx="132">
                  <c:v>0:2:572</c:v>
                </c:pt>
                <c:pt idx="133">
                  <c:v>0:2:582</c:v>
                </c:pt>
                <c:pt idx="134">
                  <c:v>0:2:606</c:v>
                </c:pt>
                <c:pt idx="135">
                  <c:v>0:2:640</c:v>
                </c:pt>
                <c:pt idx="136">
                  <c:v>0:2:668</c:v>
                </c:pt>
                <c:pt idx="137">
                  <c:v>0:2:683</c:v>
                </c:pt>
                <c:pt idx="138">
                  <c:v>0:2:715</c:v>
                </c:pt>
                <c:pt idx="139">
                  <c:v>0:2:747</c:v>
                </c:pt>
                <c:pt idx="140">
                  <c:v>0:2:767</c:v>
                </c:pt>
                <c:pt idx="141">
                  <c:v>0:2:778</c:v>
                </c:pt>
                <c:pt idx="142">
                  <c:v>0:2:810</c:v>
                </c:pt>
                <c:pt idx="143">
                  <c:v>0:2:839</c:v>
                </c:pt>
                <c:pt idx="144">
                  <c:v>0:2:864</c:v>
                </c:pt>
                <c:pt idx="145">
                  <c:v>0:2:880</c:v>
                </c:pt>
                <c:pt idx="146">
                  <c:v>0:2:901</c:v>
                </c:pt>
                <c:pt idx="147">
                  <c:v>0:2:912</c:v>
                </c:pt>
                <c:pt idx="148">
                  <c:v>0:2:928</c:v>
                </c:pt>
                <c:pt idx="149">
                  <c:v>0:2:940</c:v>
                </c:pt>
                <c:pt idx="150">
                  <c:v>0:2:966</c:v>
                </c:pt>
                <c:pt idx="151">
                  <c:v>0:2:979</c:v>
                </c:pt>
                <c:pt idx="152">
                  <c:v>0:3:5</c:v>
                </c:pt>
                <c:pt idx="153">
                  <c:v>0:3:16</c:v>
                </c:pt>
                <c:pt idx="154">
                  <c:v>0:3:41</c:v>
                </c:pt>
                <c:pt idx="155">
                  <c:v>0:3:66</c:v>
                </c:pt>
                <c:pt idx="156">
                  <c:v>0:3:79</c:v>
                </c:pt>
                <c:pt idx="157">
                  <c:v>0:3:100</c:v>
                </c:pt>
                <c:pt idx="158">
                  <c:v>0:3:108</c:v>
                </c:pt>
                <c:pt idx="159">
                  <c:v>0:3:124</c:v>
                </c:pt>
                <c:pt idx="160">
                  <c:v>0:3:134</c:v>
                </c:pt>
                <c:pt idx="161">
                  <c:v>0:3:141</c:v>
                </c:pt>
                <c:pt idx="162">
                  <c:v>0:3:169</c:v>
                </c:pt>
                <c:pt idx="163">
                  <c:v>0:3:183</c:v>
                </c:pt>
                <c:pt idx="164">
                  <c:v>0:3:208</c:v>
                </c:pt>
                <c:pt idx="165">
                  <c:v>0:3:231</c:v>
                </c:pt>
                <c:pt idx="166">
                  <c:v>0:3:247</c:v>
                </c:pt>
                <c:pt idx="167">
                  <c:v>0:3:334</c:v>
                </c:pt>
                <c:pt idx="168">
                  <c:v>0:3:383</c:v>
                </c:pt>
                <c:pt idx="169">
                  <c:v>0:3:434</c:v>
                </c:pt>
                <c:pt idx="170">
                  <c:v>0:3:471</c:v>
                </c:pt>
                <c:pt idx="171">
                  <c:v>0:3:498</c:v>
                </c:pt>
                <c:pt idx="172">
                  <c:v>0:3:527</c:v>
                </c:pt>
                <c:pt idx="173">
                  <c:v>0:3:552</c:v>
                </c:pt>
                <c:pt idx="174">
                  <c:v>0:3:579</c:v>
                </c:pt>
                <c:pt idx="175">
                  <c:v>0:3:601</c:v>
                </c:pt>
                <c:pt idx="176">
                  <c:v>0:3:615</c:v>
                </c:pt>
                <c:pt idx="177">
                  <c:v>0:3:726</c:v>
                </c:pt>
                <c:pt idx="178">
                  <c:v>0:3:770</c:v>
                </c:pt>
                <c:pt idx="179">
                  <c:v>0:3:812</c:v>
                </c:pt>
                <c:pt idx="180">
                  <c:v>0:3:854</c:v>
                </c:pt>
                <c:pt idx="181">
                  <c:v>0:3:897</c:v>
                </c:pt>
                <c:pt idx="182">
                  <c:v>0:3:944</c:v>
                </c:pt>
                <c:pt idx="183">
                  <c:v>0:3:993</c:v>
                </c:pt>
                <c:pt idx="184">
                  <c:v>0:4:36</c:v>
                </c:pt>
                <c:pt idx="185">
                  <c:v>0:4:77</c:v>
                </c:pt>
                <c:pt idx="186">
                  <c:v>0:4:173</c:v>
                </c:pt>
                <c:pt idx="187">
                  <c:v>0:4:218</c:v>
                </c:pt>
                <c:pt idx="188">
                  <c:v>0:4:261</c:v>
                </c:pt>
                <c:pt idx="189">
                  <c:v>0:4:303</c:v>
                </c:pt>
                <c:pt idx="190">
                  <c:v>0:4:347</c:v>
                </c:pt>
                <c:pt idx="191">
                  <c:v>0:4:395</c:v>
                </c:pt>
                <c:pt idx="192">
                  <c:v>0:4:444</c:v>
                </c:pt>
                <c:pt idx="193">
                  <c:v>0:4:493</c:v>
                </c:pt>
                <c:pt idx="194">
                  <c:v>0:4:532</c:v>
                </c:pt>
                <c:pt idx="195">
                  <c:v>0:4:576</c:v>
                </c:pt>
                <c:pt idx="196">
                  <c:v>0:4:603</c:v>
                </c:pt>
                <c:pt idx="197">
                  <c:v>0:4:616</c:v>
                </c:pt>
                <c:pt idx="198">
                  <c:v>0:4:637</c:v>
                </c:pt>
                <c:pt idx="199">
                  <c:v>0:4:649</c:v>
                </c:pt>
                <c:pt idx="200">
                  <c:v>0:4:675</c:v>
                </c:pt>
                <c:pt idx="201">
                  <c:v>0:4:704</c:v>
                </c:pt>
                <c:pt idx="202">
                  <c:v>0:4:716</c:v>
                </c:pt>
                <c:pt idx="203">
                  <c:v>0:4:742</c:v>
                </c:pt>
                <c:pt idx="204">
                  <c:v>0:4:766</c:v>
                </c:pt>
                <c:pt idx="205">
                  <c:v>0:4:782</c:v>
                </c:pt>
                <c:pt idx="206">
                  <c:v>0:4:801</c:v>
                </c:pt>
                <c:pt idx="207">
                  <c:v>0:4:816</c:v>
                </c:pt>
                <c:pt idx="208">
                  <c:v>0:4:835</c:v>
                </c:pt>
                <c:pt idx="209">
                  <c:v>0:4:843</c:v>
                </c:pt>
                <c:pt idx="210">
                  <c:v>0:4:865</c:v>
                </c:pt>
                <c:pt idx="211">
                  <c:v>0:4:874</c:v>
                </c:pt>
                <c:pt idx="212">
                  <c:v>0:4:898</c:v>
                </c:pt>
                <c:pt idx="213">
                  <c:v>0:4:907</c:v>
                </c:pt>
                <c:pt idx="214">
                  <c:v>0:4:929</c:v>
                </c:pt>
                <c:pt idx="215">
                  <c:v>0:4:940</c:v>
                </c:pt>
                <c:pt idx="216">
                  <c:v>0:4:968</c:v>
                </c:pt>
                <c:pt idx="217">
                  <c:v>0:4:982</c:v>
                </c:pt>
                <c:pt idx="218">
                  <c:v>0:5:5</c:v>
                </c:pt>
                <c:pt idx="219">
                  <c:v>0:5:18</c:v>
                </c:pt>
                <c:pt idx="220">
                  <c:v>0:5:40</c:v>
                </c:pt>
                <c:pt idx="221">
                  <c:v>0:5:55</c:v>
                </c:pt>
                <c:pt idx="222">
                  <c:v>0:5:64</c:v>
                </c:pt>
                <c:pt idx="223">
                  <c:v>0:5:71</c:v>
                </c:pt>
                <c:pt idx="224">
                  <c:v>0:5:79</c:v>
                </c:pt>
                <c:pt idx="225">
                  <c:v>0:5:108</c:v>
                </c:pt>
                <c:pt idx="226">
                  <c:v>0:5:136</c:v>
                </c:pt>
                <c:pt idx="227">
                  <c:v>0:5:149</c:v>
                </c:pt>
                <c:pt idx="228">
                  <c:v>0:5:181</c:v>
                </c:pt>
                <c:pt idx="229">
                  <c:v>0:5:207</c:v>
                </c:pt>
                <c:pt idx="230">
                  <c:v>0:5:228</c:v>
                </c:pt>
                <c:pt idx="231">
                  <c:v>0:5:239</c:v>
                </c:pt>
                <c:pt idx="232">
                  <c:v>0:5:266</c:v>
                </c:pt>
                <c:pt idx="233">
                  <c:v>0:5:282</c:v>
                </c:pt>
                <c:pt idx="234">
                  <c:v>0:5:304</c:v>
                </c:pt>
                <c:pt idx="235">
                  <c:v>0:5:315</c:v>
                </c:pt>
                <c:pt idx="236">
                  <c:v>0:5:339</c:v>
                </c:pt>
                <c:pt idx="237">
                  <c:v>0:5:365</c:v>
                </c:pt>
                <c:pt idx="238">
                  <c:v>0:5:384</c:v>
                </c:pt>
                <c:pt idx="239">
                  <c:v>0:5:406</c:v>
                </c:pt>
                <c:pt idx="240">
                  <c:v>0:5:425</c:v>
                </c:pt>
                <c:pt idx="241">
                  <c:v>0:5:437</c:v>
                </c:pt>
                <c:pt idx="242">
                  <c:v>0:5:444</c:v>
                </c:pt>
                <c:pt idx="243">
                  <c:v>0:5:469</c:v>
                </c:pt>
                <c:pt idx="244">
                  <c:v>0:5:485</c:v>
                </c:pt>
                <c:pt idx="245">
                  <c:v>0:5:508</c:v>
                </c:pt>
                <c:pt idx="246">
                  <c:v>0:5:533</c:v>
                </c:pt>
                <c:pt idx="247">
                  <c:v>0:5:551</c:v>
                </c:pt>
                <c:pt idx="248">
                  <c:v>0:5:575</c:v>
                </c:pt>
                <c:pt idx="249">
                  <c:v>0:5:601</c:v>
                </c:pt>
                <c:pt idx="250">
                  <c:v>0:5:617</c:v>
                </c:pt>
                <c:pt idx="251">
                  <c:v>0:5:637</c:v>
                </c:pt>
                <c:pt idx="252">
                  <c:v>0:5:649</c:v>
                </c:pt>
                <c:pt idx="253">
                  <c:v>0:5:663</c:v>
                </c:pt>
                <c:pt idx="254">
                  <c:v>0:5:671</c:v>
                </c:pt>
                <c:pt idx="255">
                  <c:v>0:5:678</c:v>
                </c:pt>
                <c:pt idx="256">
                  <c:v>0:5:703</c:v>
                </c:pt>
                <c:pt idx="257">
                  <c:v>0:5:719</c:v>
                </c:pt>
                <c:pt idx="258">
                  <c:v>0:5:743</c:v>
                </c:pt>
                <c:pt idx="259">
                  <c:v>0:5:770</c:v>
                </c:pt>
                <c:pt idx="260">
                  <c:v>0:5:785</c:v>
                </c:pt>
                <c:pt idx="261">
                  <c:v>0:5:808</c:v>
                </c:pt>
                <c:pt idx="262">
                  <c:v>0:5:828</c:v>
                </c:pt>
                <c:pt idx="263">
                  <c:v>0:5:838</c:v>
                </c:pt>
                <c:pt idx="264">
                  <c:v>0:5:846</c:v>
                </c:pt>
                <c:pt idx="265">
                  <c:v>0:5:874</c:v>
                </c:pt>
                <c:pt idx="266">
                  <c:v>0:5:906</c:v>
                </c:pt>
                <c:pt idx="267">
                  <c:v>0:5:933</c:v>
                </c:pt>
                <c:pt idx="268">
                  <c:v>0:5:950</c:v>
                </c:pt>
                <c:pt idx="269">
                  <c:v>0:5:969</c:v>
                </c:pt>
                <c:pt idx="270">
                  <c:v>0:5:989</c:v>
                </c:pt>
                <c:pt idx="271">
                  <c:v>0:6:9</c:v>
                </c:pt>
                <c:pt idx="272">
                  <c:v>0:6:26</c:v>
                </c:pt>
                <c:pt idx="273">
                  <c:v>0:6:37</c:v>
                </c:pt>
                <c:pt idx="274">
                  <c:v>0:6:45</c:v>
                </c:pt>
                <c:pt idx="275">
                  <c:v>0:6:69</c:v>
                </c:pt>
                <c:pt idx="276">
                  <c:v>0:6:83</c:v>
                </c:pt>
                <c:pt idx="277">
                  <c:v>0:6:106</c:v>
                </c:pt>
                <c:pt idx="278">
                  <c:v>0:6:130</c:v>
                </c:pt>
                <c:pt idx="279">
                  <c:v>0:6:147</c:v>
                </c:pt>
                <c:pt idx="280">
                  <c:v>0:6:169</c:v>
                </c:pt>
                <c:pt idx="281">
                  <c:v>0:6:190</c:v>
                </c:pt>
                <c:pt idx="282">
                  <c:v>0:6:213</c:v>
                </c:pt>
                <c:pt idx="283">
                  <c:v>0:6:230</c:v>
                </c:pt>
                <c:pt idx="284">
                  <c:v>0:6:241</c:v>
                </c:pt>
                <c:pt idx="285">
                  <c:v>0:6:265</c:v>
                </c:pt>
                <c:pt idx="286">
                  <c:v>0:6:279</c:v>
                </c:pt>
                <c:pt idx="287">
                  <c:v>0:6:301</c:v>
                </c:pt>
                <c:pt idx="288">
                  <c:v>0:6:316</c:v>
                </c:pt>
                <c:pt idx="289">
                  <c:v>0:6:339</c:v>
                </c:pt>
                <c:pt idx="290">
                  <c:v>0:6:363</c:v>
                </c:pt>
                <c:pt idx="291">
                  <c:v>0:6:379</c:v>
                </c:pt>
                <c:pt idx="292">
                  <c:v>0:6:402</c:v>
                </c:pt>
                <c:pt idx="293">
                  <c:v>0:6:410</c:v>
                </c:pt>
                <c:pt idx="294">
                  <c:v>0:6:423</c:v>
                </c:pt>
                <c:pt idx="295">
                  <c:v>0:6:433</c:v>
                </c:pt>
                <c:pt idx="296">
                  <c:v>0:6:440</c:v>
                </c:pt>
                <c:pt idx="297">
                  <c:v>0:6:470</c:v>
                </c:pt>
                <c:pt idx="298">
                  <c:v>0:6:484</c:v>
                </c:pt>
                <c:pt idx="299">
                  <c:v>0:6:510</c:v>
                </c:pt>
                <c:pt idx="300">
                  <c:v>0:6:535</c:v>
                </c:pt>
                <c:pt idx="301">
                  <c:v>0:6:551</c:v>
                </c:pt>
                <c:pt idx="302">
                  <c:v>0:6:572</c:v>
                </c:pt>
                <c:pt idx="303">
                  <c:v>0:6:590</c:v>
                </c:pt>
                <c:pt idx="304">
                  <c:v>0:6:612</c:v>
                </c:pt>
                <c:pt idx="305">
                  <c:v>0:6:635</c:v>
                </c:pt>
                <c:pt idx="306">
                  <c:v>0:6:645</c:v>
                </c:pt>
                <c:pt idx="307">
                  <c:v>0:6:671</c:v>
                </c:pt>
                <c:pt idx="308">
                  <c:v>0:6:685</c:v>
                </c:pt>
                <c:pt idx="309">
                  <c:v>0:6:709</c:v>
                </c:pt>
                <c:pt idx="310">
                  <c:v>0:6:733</c:v>
                </c:pt>
                <c:pt idx="311">
                  <c:v>0:6:748</c:v>
                </c:pt>
                <c:pt idx="312">
                  <c:v>0:6:770</c:v>
                </c:pt>
                <c:pt idx="313">
                  <c:v>0:6:786</c:v>
                </c:pt>
                <c:pt idx="314">
                  <c:v>0:6:808</c:v>
                </c:pt>
                <c:pt idx="315">
                  <c:v>0:6:826</c:v>
                </c:pt>
                <c:pt idx="316">
                  <c:v>0:6:837</c:v>
                </c:pt>
                <c:pt idx="317">
                  <c:v>0:6:844</c:v>
                </c:pt>
                <c:pt idx="318">
                  <c:v>0:6:873</c:v>
                </c:pt>
                <c:pt idx="319">
                  <c:v>0:6:898</c:v>
                </c:pt>
                <c:pt idx="320">
                  <c:v>0:6:906</c:v>
                </c:pt>
                <c:pt idx="321">
                  <c:v>0:6:930</c:v>
                </c:pt>
                <c:pt idx="322">
                  <c:v>0:6:944</c:v>
                </c:pt>
                <c:pt idx="323">
                  <c:v>0:6:965</c:v>
                </c:pt>
                <c:pt idx="324">
                  <c:v>0:6:981</c:v>
                </c:pt>
                <c:pt idx="325">
                  <c:v>0:7:3</c:v>
                </c:pt>
                <c:pt idx="326">
                  <c:v>0:7:17</c:v>
                </c:pt>
                <c:pt idx="327">
                  <c:v>0:7:42</c:v>
                </c:pt>
                <c:pt idx="328">
                  <c:v>0:7:58</c:v>
                </c:pt>
                <c:pt idx="329">
                  <c:v>0:7:66</c:v>
                </c:pt>
                <c:pt idx="330">
                  <c:v>0:7:73</c:v>
                </c:pt>
                <c:pt idx="331">
                  <c:v>0:7:97</c:v>
                </c:pt>
                <c:pt idx="332">
                  <c:v>0:7:112</c:v>
                </c:pt>
                <c:pt idx="333">
                  <c:v>0:7:139</c:v>
                </c:pt>
                <c:pt idx="334">
                  <c:v>0:7:169</c:v>
                </c:pt>
                <c:pt idx="335">
                  <c:v>0:7:187</c:v>
                </c:pt>
                <c:pt idx="336">
                  <c:v>0:7:213</c:v>
                </c:pt>
                <c:pt idx="337">
                  <c:v>0:7:241</c:v>
                </c:pt>
                <c:pt idx="338">
                  <c:v>0:7:260</c:v>
                </c:pt>
                <c:pt idx="339">
                  <c:v>0:7:266</c:v>
                </c:pt>
                <c:pt idx="340">
                  <c:v>0:7:276</c:v>
                </c:pt>
                <c:pt idx="341">
                  <c:v>0:7:301</c:v>
                </c:pt>
                <c:pt idx="342">
                  <c:v>0:7:313</c:v>
                </c:pt>
                <c:pt idx="343">
                  <c:v>0:7:338</c:v>
                </c:pt>
                <c:pt idx="344">
                  <c:v>0:7:349</c:v>
                </c:pt>
                <c:pt idx="345">
                  <c:v>0:7:372</c:v>
                </c:pt>
                <c:pt idx="346">
                  <c:v>0:7:389</c:v>
                </c:pt>
                <c:pt idx="347">
                  <c:v>0:7:409</c:v>
                </c:pt>
                <c:pt idx="348">
                  <c:v>0:7:427</c:v>
                </c:pt>
                <c:pt idx="349">
                  <c:v>0:7:438</c:v>
                </c:pt>
                <c:pt idx="350">
                  <c:v>0:7:446</c:v>
                </c:pt>
                <c:pt idx="351">
                  <c:v>0:7:472</c:v>
                </c:pt>
                <c:pt idx="352">
                  <c:v>0:7:483</c:v>
                </c:pt>
                <c:pt idx="353">
                  <c:v>0:7:515</c:v>
                </c:pt>
                <c:pt idx="354">
                  <c:v>0:7:545</c:v>
                </c:pt>
                <c:pt idx="355">
                  <c:v>0:7:575</c:v>
                </c:pt>
                <c:pt idx="356">
                  <c:v>0:7:597</c:v>
                </c:pt>
                <c:pt idx="357">
                  <c:v>0:7:610</c:v>
                </c:pt>
                <c:pt idx="358">
                  <c:v>0:7:634</c:v>
                </c:pt>
                <c:pt idx="359">
                  <c:v>0:7:649</c:v>
                </c:pt>
                <c:pt idx="360">
                  <c:v>0:7:671</c:v>
                </c:pt>
                <c:pt idx="361">
                  <c:v>0:7:684</c:v>
                </c:pt>
                <c:pt idx="362">
                  <c:v>0:7:708</c:v>
                </c:pt>
                <c:pt idx="363">
                  <c:v>0:7:736</c:v>
                </c:pt>
                <c:pt idx="364">
                  <c:v>0:7:754</c:v>
                </c:pt>
                <c:pt idx="365">
                  <c:v>0:7:778</c:v>
                </c:pt>
                <c:pt idx="366">
                  <c:v>0:7:804</c:v>
                </c:pt>
                <c:pt idx="367">
                  <c:v>0:7:818</c:v>
                </c:pt>
                <c:pt idx="368">
                  <c:v>0:7:843</c:v>
                </c:pt>
                <c:pt idx="369">
                  <c:v>0:7:863</c:v>
                </c:pt>
                <c:pt idx="370">
                  <c:v>0:7:873</c:v>
                </c:pt>
                <c:pt idx="371">
                  <c:v>0:7:899</c:v>
                </c:pt>
                <c:pt idx="372">
                  <c:v>0:7:905</c:v>
                </c:pt>
                <c:pt idx="373">
                  <c:v>0:7:917</c:v>
                </c:pt>
                <c:pt idx="374">
                  <c:v>0:7:943</c:v>
                </c:pt>
                <c:pt idx="375">
                  <c:v>0:7:965</c:v>
                </c:pt>
                <c:pt idx="376">
                  <c:v>0:7:979</c:v>
                </c:pt>
                <c:pt idx="377">
                  <c:v>0:8:6</c:v>
                </c:pt>
                <c:pt idx="378">
                  <c:v>0:8:25</c:v>
                </c:pt>
                <c:pt idx="379">
                  <c:v>0:8:35</c:v>
                </c:pt>
                <c:pt idx="380">
                  <c:v>0:8:42</c:v>
                </c:pt>
                <c:pt idx="381">
                  <c:v>0:8:69</c:v>
                </c:pt>
                <c:pt idx="382">
                  <c:v>0:8:80</c:v>
                </c:pt>
                <c:pt idx="383">
                  <c:v>0:8:111</c:v>
                </c:pt>
                <c:pt idx="384">
                  <c:v>0:8:142</c:v>
                </c:pt>
                <c:pt idx="385">
                  <c:v>0:8:169</c:v>
                </c:pt>
                <c:pt idx="386">
                  <c:v>0:8:184</c:v>
                </c:pt>
                <c:pt idx="387">
                  <c:v>0:8:207</c:v>
                </c:pt>
                <c:pt idx="388">
                  <c:v>0:8:227</c:v>
                </c:pt>
                <c:pt idx="389">
                  <c:v>0:8:237</c:v>
                </c:pt>
                <c:pt idx="390">
                  <c:v>0:8:244</c:v>
                </c:pt>
                <c:pt idx="391">
                  <c:v>0:8:268</c:v>
                </c:pt>
                <c:pt idx="392">
                  <c:v>0:8:282</c:v>
                </c:pt>
                <c:pt idx="393">
                  <c:v>0:8:309</c:v>
                </c:pt>
                <c:pt idx="394">
                  <c:v>0:8:336</c:v>
                </c:pt>
                <c:pt idx="395">
                  <c:v>0:8:349</c:v>
                </c:pt>
                <c:pt idx="396">
                  <c:v>0:8:374</c:v>
                </c:pt>
                <c:pt idx="397">
                  <c:v>0:8:393</c:v>
                </c:pt>
                <c:pt idx="398">
                  <c:v>0:8:404</c:v>
                </c:pt>
                <c:pt idx="399">
                  <c:v>0:8:412</c:v>
                </c:pt>
                <c:pt idx="400">
                  <c:v>0:8:440</c:v>
                </c:pt>
                <c:pt idx="401">
                  <c:v>0:8:469</c:v>
                </c:pt>
                <c:pt idx="402">
                  <c:v>0:8:483</c:v>
                </c:pt>
                <c:pt idx="403">
                  <c:v>0:8:509</c:v>
                </c:pt>
                <c:pt idx="404">
                  <c:v>0:8:537</c:v>
                </c:pt>
                <c:pt idx="405">
                  <c:v>0:8:554</c:v>
                </c:pt>
                <c:pt idx="406">
                  <c:v>0:8:581</c:v>
                </c:pt>
                <c:pt idx="407">
                  <c:v>0:8:610</c:v>
                </c:pt>
                <c:pt idx="408">
                  <c:v>0:8:630</c:v>
                </c:pt>
                <c:pt idx="409">
                  <c:v>0:8:644</c:v>
                </c:pt>
                <c:pt idx="410">
                  <c:v>0:8:674</c:v>
                </c:pt>
                <c:pt idx="411">
                  <c:v>0:8:701</c:v>
                </c:pt>
                <c:pt idx="412">
                  <c:v>0:8:715</c:v>
                </c:pt>
                <c:pt idx="413">
                  <c:v>0:8:735</c:v>
                </c:pt>
                <c:pt idx="414">
                  <c:v>0:8:752</c:v>
                </c:pt>
                <c:pt idx="415">
                  <c:v>0:8:773</c:v>
                </c:pt>
                <c:pt idx="416">
                  <c:v>0:8:796</c:v>
                </c:pt>
                <c:pt idx="417">
                  <c:v>0:8:810</c:v>
                </c:pt>
                <c:pt idx="418">
                  <c:v>0:8:847</c:v>
                </c:pt>
                <c:pt idx="419">
                  <c:v>0:8:875</c:v>
                </c:pt>
                <c:pt idx="420">
                  <c:v>0:8:904</c:v>
                </c:pt>
                <c:pt idx="421">
                  <c:v>0:8:916</c:v>
                </c:pt>
                <c:pt idx="422">
                  <c:v>0:8:940</c:v>
                </c:pt>
                <c:pt idx="423">
                  <c:v>0:8:966</c:v>
                </c:pt>
                <c:pt idx="424">
                  <c:v>0:8:978</c:v>
                </c:pt>
                <c:pt idx="425">
                  <c:v>0:8:992</c:v>
                </c:pt>
                <c:pt idx="426">
                  <c:v>0:9:2</c:v>
                </c:pt>
                <c:pt idx="427">
                  <c:v>0:9:10</c:v>
                </c:pt>
                <c:pt idx="428">
                  <c:v>0:9:38</c:v>
                </c:pt>
                <c:pt idx="429">
                  <c:v>0:9:50</c:v>
                </c:pt>
                <c:pt idx="430">
                  <c:v>0:9:78</c:v>
                </c:pt>
                <c:pt idx="431">
                  <c:v>0:9:104</c:v>
                </c:pt>
                <c:pt idx="432">
                  <c:v>0:9:112</c:v>
                </c:pt>
                <c:pt idx="433">
                  <c:v>0:9:135</c:v>
                </c:pt>
                <c:pt idx="434">
                  <c:v>0:9:150</c:v>
                </c:pt>
                <c:pt idx="435">
                  <c:v>0:9:176</c:v>
                </c:pt>
                <c:pt idx="436">
                  <c:v>0:9:197</c:v>
                </c:pt>
                <c:pt idx="437">
                  <c:v>0:9:211</c:v>
                </c:pt>
                <c:pt idx="438">
                  <c:v>0:9:244</c:v>
                </c:pt>
                <c:pt idx="439">
                  <c:v>0:9:278</c:v>
                </c:pt>
                <c:pt idx="440">
                  <c:v>0:9:315</c:v>
                </c:pt>
                <c:pt idx="441">
                  <c:v>0:9:341</c:v>
                </c:pt>
                <c:pt idx="442">
                  <c:v>0:9:365</c:v>
                </c:pt>
                <c:pt idx="443">
                  <c:v>0:9:379</c:v>
                </c:pt>
                <c:pt idx="444">
                  <c:v>0:9:412</c:v>
                </c:pt>
                <c:pt idx="445">
                  <c:v>0:9:439</c:v>
                </c:pt>
                <c:pt idx="446">
                  <c:v>0:9:475</c:v>
                </c:pt>
                <c:pt idx="447">
                  <c:v>0:9:505</c:v>
                </c:pt>
                <c:pt idx="448">
                  <c:v>0:9:518</c:v>
                </c:pt>
                <c:pt idx="449">
                  <c:v>0:9:537</c:v>
                </c:pt>
                <c:pt idx="450">
                  <c:v>0:9:554</c:v>
                </c:pt>
                <c:pt idx="451">
                  <c:v>0:9:575</c:v>
                </c:pt>
                <c:pt idx="452">
                  <c:v>0:9:597</c:v>
                </c:pt>
                <c:pt idx="453">
                  <c:v>0:9:607</c:v>
                </c:pt>
                <c:pt idx="454">
                  <c:v>0:9:630</c:v>
                </c:pt>
                <c:pt idx="455">
                  <c:v>0:9:645</c:v>
                </c:pt>
                <c:pt idx="456">
                  <c:v>0:9:669</c:v>
                </c:pt>
                <c:pt idx="457">
                  <c:v>0:9:679</c:v>
                </c:pt>
                <c:pt idx="458">
                  <c:v>0:9:702</c:v>
                </c:pt>
                <c:pt idx="459">
                  <c:v>0:9:719</c:v>
                </c:pt>
                <c:pt idx="460">
                  <c:v>0:9:741</c:v>
                </c:pt>
                <c:pt idx="461">
                  <c:v>0:9:762</c:v>
                </c:pt>
                <c:pt idx="462">
                  <c:v>0:9:777</c:v>
                </c:pt>
                <c:pt idx="463">
                  <c:v>0:9:805</c:v>
                </c:pt>
                <c:pt idx="464">
                  <c:v>0:9:816</c:v>
                </c:pt>
                <c:pt idx="465">
                  <c:v>0:9:840</c:v>
                </c:pt>
                <c:pt idx="466">
                  <c:v>0:9:866</c:v>
                </c:pt>
                <c:pt idx="467">
                  <c:v>0:9:878</c:v>
                </c:pt>
                <c:pt idx="468">
                  <c:v>0:9:898</c:v>
                </c:pt>
                <c:pt idx="469">
                  <c:v>0:9:912</c:v>
                </c:pt>
                <c:pt idx="470">
                  <c:v>0:9:933</c:v>
                </c:pt>
                <c:pt idx="471">
                  <c:v>0:9:949</c:v>
                </c:pt>
                <c:pt idx="472">
                  <c:v>0:9:970</c:v>
                </c:pt>
                <c:pt idx="473">
                  <c:v>0:9:981</c:v>
                </c:pt>
                <c:pt idx="474">
                  <c:v>0:9:993</c:v>
                </c:pt>
                <c:pt idx="475">
                  <c:v>0:10:3</c:v>
                </c:pt>
                <c:pt idx="476">
                  <c:v>0:10:10</c:v>
                </c:pt>
                <c:pt idx="477">
                  <c:v>0:10:46</c:v>
                </c:pt>
                <c:pt idx="478">
                  <c:v>0:10:88</c:v>
                </c:pt>
                <c:pt idx="479">
                  <c:v>0:10:126</c:v>
                </c:pt>
                <c:pt idx="480">
                  <c:v>0:10:157</c:v>
                </c:pt>
                <c:pt idx="481">
                  <c:v>0:10:204</c:v>
                </c:pt>
                <c:pt idx="482">
                  <c:v>0:10:238</c:v>
                </c:pt>
                <c:pt idx="483">
                  <c:v>0:10:270</c:v>
                </c:pt>
                <c:pt idx="484">
                  <c:v>0:10:298</c:v>
                </c:pt>
                <c:pt idx="485">
                  <c:v>0:10:322</c:v>
                </c:pt>
                <c:pt idx="486">
                  <c:v>0:10:347</c:v>
                </c:pt>
                <c:pt idx="487">
                  <c:v>0:10:380</c:v>
                </c:pt>
                <c:pt idx="488">
                  <c:v>0:10:401</c:v>
                </c:pt>
                <c:pt idx="489">
                  <c:v>0:10:414</c:v>
                </c:pt>
                <c:pt idx="490">
                  <c:v>0:10:443</c:v>
                </c:pt>
                <c:pt idx="491">
                  <c:v>0:10:469</c:v>
                </c:pt>
                <c:pt idx="492">
                  <c:v>0:10:483</c:v>
                </c:pt>
                <c:pt idx="493">
                  <c:v>0:10:508</c:v>
                </c:pt>
                <c:pt idx="494">
                  <c:v>0:10:541</c:v>
                </c:pt>
                <c:pt idx="495">
                  <c:v>0:10:563</c:v>
                </c:pt>
                <c:pt idx="496">
                  <c:v>0:10:575</c:v>
                </c:pt>
                <c:pt idx="497">
                  <c:v>0:10:601</c:v>
                </c:pt>
                <c:pt idx="498">
                  <c:v>0:10:614</c:v>
                </c:pt>
                <c:pt idx="499">
                  <c:v>0:10:638</c:v>
                </c:pt>
                <c:pt idx="500">
                  <c:v>0:10:649</c:v>
                </c:pt>
                <c:pt idx="501">
                  <c:v>0:10:673</c:v>
                </c:pt>
                <c:pt idx="502">
                  <c:v>0:10:695</c:v>
                </c:pt>
                <c:pt idx="503">
                  <c:v>0:10:707</c:v>
                </c:pt>
                <c:pt idx="504">
                  <c:v>0:10:720</c:v>
                </c:pt>
                <c:pt idx="505">
                  <c:v>0:10:731</c:v>
                </c:pt>
                <c:pt idx="506">
                  <c:v>0:10:739</c:v>
                </c:pt>
                <c:pt idx="507">
                  <c:v>0:10:764</c:v>
                </c:pt>
                <c:pt idx="508">
                  <c:v>0:10:778</c:v>
                </c:pt>
                <c:pt idx="509">
                  <c:v>0:10:802</c:v>
                </c:pt>
                <c:pt idx="510">
                  <c:v>0:10:815</c:v>
                </c:pt>
                <c:pt idx="511">
                  <c:v>0:10:836</c:v>
                </c:pt>
                <c:pt idx="512">
                  <c:v>0:10:842</c:v>
                </c:pt>
                <c:pt idx="513">
                  <c:v>0:10:861</c:v>
                </c:pt>
                <c:pt idx="514">
                  <c:v>0:10:877</c:v>
                </c:pt>
                <c:pt idx="515">
                  <c:v>0:10:904</c:v>
                </c:pt>
                <c:pt idx="516">
                  <c:v>0:10:923</c:v>
                </c:pt>
                <c:pt idx="517">
                  <c:v>0:10:948</c:v>
                </c:pt>
                <c:pt idx="518">
                  <c:v>0:10:979</c:v>
                </c:pt>
                <c:pt idx="519">
                  <c:v>0:11:0</c:v>
                </c:pt>
                <c:pt idx="520">
                  <c:v>0:11:11</c:v>
                </c:pt>
                <c:pt idx="521">
                  <c:v>0:11:42</c:v>
                </c:pt>
                <c:pt idx="522">
                  <c:v>0:11:69</c:v>
                </c:pt>
                <c:pt idx="523">
                  <c:v>0:11:83</c:v>
                </c:pt>
                <c:pt idx="524">
                  <c:v>0:11:104</c:v>
                </c:pt>
                <c:pt idx="525">
                  <c:v>0:11:119</c:v>
                </c:pt>
                <c:pt idx="526">
                  <c:v>0:11:143</c:v>
                </c:pt>
                <c:pt idx="527">
                  <c:v>0:11:162</c:v>
                </c:pt>
                <c:pt idx="528">
                  <c:v>0:11:173</c:v>
                </c:pt>
                <c:pt idx="529">
                  <c:v>0:11:197</c:v>
                </c:pt>
                <c:pt idx="530">
                  <c:v>0:11:208</c:v>
                </c:pt>
                <c:pt idx="531">
                  <c:v>0:11:231</c:v>
                </c:pt>
                <c:pt idx="532">
                  <c:v>0:11:244</c:v>
                </c:pt>
                <c:pt idx="533">
                  <c:v>0:11:277</c:v>
                </c:pt>
                <c:pt idx="534">
                  <c:v>0:11:303</c:v>
                </c:pt>
                <c:pt idx="535">
                  <c:v>0:11:320</c:v>
                </c:pt>
                <c:pt idx="536">
                  <c:v>0:11:343</c:v>
                </c:pt>
                <c:pt idx="537">
                  <c:v>0:11:364</c:v>
                </c:pt>
                <c:pt idx="538">
                  <c:v>0:11:374</c:v>
                </c:pt>
                <c:pt idx="539">
                  <c:v>0:11:398</c:v>
                </c:pt>
                <c:pt idx="540">
                  <c:v>0:11:410</c:v>
                </c:pt>
                <c:pt idx="541">
                  <c:v>0:11:439</c:v>
                </c:pt>
                <c:pt idx="542">
                  <c:v>0:11:465</c:v>
                </c:pt>
                <c:pt idx="543">
                  <c:v>0:11:480</c:v>
                </c:pt>
                <c:pt idx="544">
                  <c:v>0:11:501</c:v>
                </c:pt>
                <c:pt idx="545">
                  <c:v>0:11:520</c:v>
                </c:pt>
                <c:pt idx="546">
                  <c:v>0:11:540</c:v>
                </c:pt>
                <c:pt idx="547">
                  <c:v>0:11:558</c:v>
                </c:pt>
                <c:pt idx="548">
                  <c:v>0:11:567</c:v>
                </c:pt>
                <c:pt idx="549">
                  <c:v>0:11:574</c:v>
                </c:pt>
                <c:pt idx="550">
                  <c:v>0:11:602</c:v>
                </c:pt>
                <c:pt idx="551">
                  <c:v>0:11:614</c:v>
                </c:pt>
                <c:pt idx="552">
                  <c:v>0:11:639</c:v>
                </c:pt>
                <c:pt idx="553">
                  <c:v>0:11:666</c:v>
                </c:pt>
                <c:pt idx="554">
                  <c:v>0:11:681</c:v>
                </c:pt>
                <c:pt idx="555">
                  <c:v>0:11:706</c:v>
                </c:pt>
                <c:pt idx="556">
                  <c:v>0:11:726</c:v>
                </c:pt>
                <c:pt idx="557">
                  <c:v>0:11:739</c:v>
                </c:pt>
                <c:pt idx="558">
                  <c:v>0:11:751</c:v>
                </c:pt>
                <c:pt idx="559">
                  <c:v>0:11:760</c:v>
                </c:pt>
                <c:pt idx="560">
                  <c:v>0:11:769</c:v>
                </c:pt>
                <c:pt idx="561">
                  <c:v>0:11:775</c:v>
                </c:pt>
                <c:pt idx="562">
                  <c:v>0:11:798</c:v>
                </c:pt>
                <c:pt idx="563">
                  <c:v>0:11:818</c:v>
                </c:pt>
                <c:pt idx="564">
                  <c:v>0:11:841</c:v>
                </c:pt>
                <c:pt idx="565">
                  <c:v>0:11:868</c:v>
                </c:pt>
                <c:pt idx="566">
                  <c:v>0:11:877</c:v>
                </c:pt>
                <c:pt idx="567">
                  <c:v>0:11:902</c:v>
                </c:pt>
                <c:pt idx="568">
                  <c:v>0:11:918</c:v>
                </c:pt>
                <c:pt idx="569">
                  <c:v>0:11:944</c:v>
                </c:pt>
                <c:pt idx="570">
                  <c:v>0:11:981</c:v>
                </c:pt>
                <c:pt idx="571">
                  <c:v>0:12:11</c:v>
                </c:pt>
                <c:pt idx="572">
                  <c:v>0:12:53</c:v>
                </c:pt>
                <c:pt idx="573">
                  <c:v>0:12:85</c:v>
                </c:pt>
                <c:pt idx="574">
                  <c:v>0:12:127</c:v>
                </c:pt>
                <c:pt idx="575">
                  <c:v>0:12:166</c:v>
                </c:pt>
                <c:pt idx="576">
                  <c:v>0:12:196</c:v>
                </c:pt>
                <c:pt idx="577">
                  <c:v>0:12:222</c:v>
                </c:pt>
                <c:pt idx="578">
                  <c:v>0:12:252</c:v>
                </c:pt>
                <c:pt idx="579">
                  <c:v>0:12:282</c:v>
                </c:pt>
                <c:pt idx="580">
                  <c:v>0:12:310</c:v>
                </c:pt>
                <c:pt idx="581">
                  <c:v>0:12:333</c:v>
                </c:pt>
                <c:pt idx="582">
                  <c:v>0:12:350</c:v>
                </c:pt>
                <c:pt idx="583">
                  <c:v>0:12:370</c:v>
                </c:pt>
                <c:pt idx="584">
                  <c:v>0:12:378</c:v>
                </c:pt>
                <c:pt idx="585">
                  <c:v>0:12:393</c:v>
                </c:pt>
                <c:pt idx="586">
                  <c:v>0:12:402</c:v>
                </c:pt>
                <c:pt idx="587">
                  <c:v>0:12:411</c:v>
                </c:pt>
                <c:pt idx="588">
                  <c:v>0:12:436</c:v>
                </c:pt>
                <c:pt idx="589">
                  <c:v>0:12:454</c:v>
                </c:pt>
                <c:pt idx="590">
                  <c:v>0:12:483</c:v>
                </c:pt>
                <c:pt idx="591">
                  <c:v>0:12:511</c:v>
                </c:pt>
                <c:pt idx="592">
                  <c:v>0:12:538</c:v>
                </c:pt>
                <c:pt idx="593">
                  <c:v>0:12:555</c:v>
                </c:pt>
                <c:pt idx="594">
                  <c:v>0:12:581</c:v>
                </c:pt>
                <c:pt idx="595">
                  <c:v>0:12:611</c:v>
                </c:pt>
                <c:pt idx="596">
                  <c:v>0:12:645</c:v>
                </c:pt>
                <c:pt idx="597">
                  <c:v>0:12:672</c:v>
                </c:pt>
                <c:pt idx="598">
                  <c:v>0:12:684</c:v>
                </c:pt>
                <c:pt idx="599">
                  <c:v>0:12:707</c:v>
                </c:pt>
                <c:pt idx="600">
                  <c:v>0:12:729</c:v>
                </c:pt>
                <c:pt idx="601">
                  <c:v>0:12:743</c:v>
                </c:pt>
                <c:pt idx="602">
                  <c:v>0:12:769</c:v>
                </c:pt>
                <c:pt idx="603">
                  <c:v>0:12:781</c:v>
                </c:pt>
                <c:pt idx="604">
                  <c:v>0:12:809</c:v>
                </c:pt>
                <c:pt idx="605">
                  <c:v>0:12:836</c:v>
                </c:pt>
                <c:pt idx="606">
                  <c:v>0:12:847</c:v>
                </c:pt>
                <c:pt idx="607">
                  <c:v>0:12:876</c:v>
                </c:pt>
                <c:pt idx="608">
                  <c:v>0:12:905</c:v>
                </c:pt>
                <c:pt idx="609">
                  <c:v>0:12:920</c:v>
                </c:pt>
                <c:pt idx="610">
                  <c:v>0:12:947</c:v>
                </c:pt>
                <c:pt idx="611">
                  <c:v>0:12:967</c:v>
                </c:pt>
                <c:pt idx="612">
                  <c:v>0:12:982</c:v>
                </c:pt>
                <c:pt idx="613">
                  <c:v>0:13:6</c:v>
                </c:pt>
                <c:pt idx="614">
                  <c:v>0:13:38</c:v>
                </c:pt>
                <c:pt idx="615">
                  <c:v>0:13:51</c:v>
                </c:pt>
                <c:pt idx="616">
                  <c:v>0:13:78</c:v>
                </c:pt>
                <c:pt idx="617">
                  <c:v>0:13:103</c:v>
                </c:pt>
                <c:pt idx="618">
                  <c:v>0:13:117</c:v>
                </c:pt>
                <c:pt idx="619">
                  <c:v>0:13:143</c:v>
                </c:pt>
                <c:pt idx="620">
                  <c:v>0:13:165</c:v>
                </c:pt>
                <c:pt idx="621">
                  <c:v>0:13:179</c:v>
                </c:pt>
                <c:pt idx="622">
                  <c:v>0:13:206</c:v>
                </c:pt>
                <c:pt idx="623">
                  <c:v>0:13:235</c:v>
                </c:pt>
                <c:pt idx="624">
                  <c:v>0:13:250</c:v>
                </c:pt>
                <c:pt idx="625">
                  <c:v>0:13:279</c:v>
                </c:pt>
                <c:pt idx="626">
                  <c:v>0:13:304</c:v>
                </c:pt>
                <c:pt idx="627">
                  <c:v>0:13:320</c:v>
                </c:pt>
                <c:pt idx="628">
                  <c:v>0:13:343</c:v>
                </c:pt>
                <c:pt idx="629">
                  <c:v>0:13:367</c:v>
                </c:pt>
                <c:pt idx="630">
                  <c:v>0:13:378</c:v>
                </c:pt>
                <c:pt idx="631">
                  <c:v>0:13:406</c:v>
                </c:pt>
                <c:pt idx="632">
                  <c:v>0:13:433</c:v>
                </c:pt>
                <c:pt idx="633">
                  <c:v>0:13:450</c:v>
                </c:pt>
                <c:pt idx="634">
                  <c:v>0:13:479</c:v>
                </c:pt>
                <c:pt idx="635">
                  <c:v>0:13:508</c:v>
                </c:pt>
                <c:pt idx="636">
                  <c:v>0:13:530</c:v>
                </c:pt>
                <c:pt idx="637">
                  <c:v>0:13:541</c:v>
                </c:pt>
                <c:pt idx="638">
                  <c:v>0:13:564</c:v>
                </c:pt>
                <c:pt idx="639">
                  <c:v>0:13:579</c:v>
                </c:pt>
                <c:pt idx="640">
                  <c:v>0:13:604</c:v>
                </c:pt>
                <c:pt idx="641">
                  <c:v>0:13:617</c:v>
                </c:pt>
                <c:pt idx="642">
                  <c:v>0:13:642</c:v>
                </c:pt>
                <c:pt idx="643">
                  <c:v>0:13:662</c:v>
                </c:pt>
                <c:pt idx="644">
                  <c:v>0:13:679</c:v>
                </c:pt>
                <c:pt idx="645">
                  <c:v>0:13:708</c:v>
                </c:pt>
                <c:pt idx="646">
                  <c:v>0:13:735</c:v>
                </c:pt>
                <c:pt idx="647">
                  <c:v>0:13:748</c:v>
                </c:pt>
                <c:pt idx="648">
                  <c:v>0:13:778</c:v>
                </c:pt>
                <c:pt idx="649">
                  <c:v>0:13:829</c:v>
                </c:pt>
                <c:pt idx="650">
                  <c:v>0:13:913</c:v>
                </c:pt>
                <c:pt idx="651">
                  <c:v>0:14:12</c:v>
                </c:pt>
                <c:pt idx="652">
                  <c:v>0:14:93</c:v>
                </c:pt>
                <c:pt idx="653">
                  <c:v>0:14:179</c:v>
                </c:pt>
                <c:pt idx="654">
                  <c:v>0:14:203</c:v>
                </c:pt>
                <c:pt idx="655">
                  <c:v>0:14:216</c:v>
                </c:pt>
                <c:pt idx="656">
                  <c:v>0:14:235</c:v>
                </c:pt>
                <c:pt idx="657">
                  <c:v>0:14:247</c:v>
                </c:pt>
                <c:pt idx="658">
                  <c:v>0:14:264</c:v>
                </c:pt>
                <c:pt idx="659">
                  <c:v>0:14:276</c:v>
                </c:pt>
                <c:pt idx="660">
                  <c:v>0:14:293</c:v>
                </c:pt>
                <c:pt idx="661">
                  <c:v>0:14:305</c:v>
                </c:pt>
                <c:pt idx="662">
                  <c:v>0:14:315</c:v>
                </c:pt>
                <c:pt idx="663">
                  <c:v>0:14:336</c:v>
                </c:pt>
                <c:pt idx="664">
                  <c:v>0:14:349</c:v>
                </c:pt>
                <c:pt idx="665">
                  <c:v>0:14:365</c:v>
                </c:pt>
                <c:pt idx="666">
                  <c:v>0:14:375</c:v>
                </c:pt>
                <c:pt idx="667">
                  <c:v>0:14:391</c:v>
                </c:pt>
                <c:pt idx="668">
                  <c:v>0:14:405</c:v>
                </c:pt>
                <c:pt idx="669">
                  <c:v>0:14:411</c:v>
                </c:pt>
                <c:pt idx="670">
                  <c:v>0:14:426</c:v>
                </c:pt>
                <c:pt idx="671">
                  <c:v>0:14:439</c:v>
                </c:pt>
                <c:pt idx="672">
                  <c:v>0:14:455</c:v>
                </c:pt>
                <c:pt idx="673">
                  <c:v>0:14:468</c:v>
                </c:pt>
                <c:pt idx="674">
                  <c:v>0:14:476</c:v>
                </c:pt>
                <c:pt idx="675">
                  <c:v>0:14:495</c:v>
                </c:pt>
                <c:pt idx="676">
                  <c:v>0:14:506</c:v>
                </c:pt>
                <c:pt idx="677">
                  <c:v>0:14:525</c:v>
                </c:pt>
                <c:pt idx="678">
                  <c:v>0:14:537</c:v>
                </c:pt>
                <c:pt idx="679">
                  <c:v>0:14:546</c:v>
                </c:pt>
                <c:pt idx="680">
                  <c:v>0:14:563</c:v>
                </c:pt>
                <c:pt idx="681">
                  <c:v>0:14:577</c:v>
                </c:pt>
                <c:pt idx="682">
                  <c:v>0:14:592</c:v>
                </c:pt>
                <c:pt idx="683">
                  <c:v>0:14:605</c:v>
                </c:pt>
                <c:pt idx="684">
                  <c:v>0:14:613</c:v>
                </c:pt>
                <c:pt idx="685">
                  <c:v>0:14:627</c:v>
                </c:pt>
                <c:pt idx="686">
                  <c:v>0:14:640</c:v>
                </c:pt>
                <c:pt idx="687">
                  <c:v>0:14:657</c:v>
                </c:pt>
                <c:pt idx="688">
                  <c:v>0:14:669</c:v>
                </c:pt>
                <c:pt idx="689">
                  <c:v>0:14:679</c:v>
                </c:pt>
                <c:pt idx="690">
                  <c:v>0:14:697</c:v>
                </c:pt>
                <c:pt idx="691">
                  <c:v>0:14:711</c:v>
                </c:pt>
                <c:pt idx="692">
                  <c:v>0:14:728</c:v>
                </c:pt>
                <c:pt idx="693">
                  <c:v>0:14:741</c:v>
                </c:pt>
                <c:pt idx="694">
                  <c:v>0:14:755</c:v>
                </c:pt>
                <c:pt idx="695">
                  <c:v>0:14:771</c:v>
                </c:pt>
                <c:pt idx="696">
                  <c:v>0:14:779</c:v>
                </c:pt>
                <c:pt idx="697">
                  <c:v>0:14:793</c:v>
                </c:pt>
                <c:pt idx="698">
                  <c:v>0:14:807</c:v>
                </c:pt>
                <c:pt idx="699">
                  <c:v>0:14:822</c:v>
                </c:pt>
                <c:pt idx="700">
                  <c:v>0:14:835</c:v>
                </c:pt>
                <c:pt idx="701">
                  <c:v>0:14:846</c:v>
                </c:pt>
                <c:pt idx="702">
                  <c:v>0:14:863</c:v>
                </c:pt>
                <c:pt idx="703">
                  <c:v>0:14:876</c:v>
                </c:pt>
                <c:pt idx="704">
                  <c:v>0:14:893</c:v>
                </c:pt>
                <c:pt idx="705">
                  <c:v>0:14:901</c:v>
                </c:pt>
                <c:pt idx="706">
                  <c:v>0:14:910</c:v>
                </c:pt>
                <c:pt idx="707">
                  <c:v>0:14:928</c:v>
                </c:pt>
                <c:pt idx="708">
                  <c:v>0:14:942</c:v>
                </c:pt>
                <c:pt idx="709">
                  <c:v>0:14:957</c:v>
                </c:pt>
                <c:pt idx="710">
                  <c:v>0:14:971</c:v>
                </c:pt>
                <c:pt idx="711">
                  <c:v>0:14:979</c:v>
                </c:pt>
                <c:pt idx="712">
                  <c:v>0:14:993</c:v>
                </c:pt>
                <c:pt idx="713">
                  <c:v>0:15:7</c:v>
                </c:pt>
                <c:pt idx="714">
                  <c:v>0:15:25</c:v>
                </c:pt>
                <c:pt idx="715">
                  <c:v>0:15:36</c:v>
                </c:pt>
                <c:pt idx="716">
                  <c:v>0:15:48</c:v>
                </c:pt>
                <c:pt idx="717">
                  <c:v>0:15:65</c:v>
                </c:pt>
                <c:pt idx="718">
                  <c:v>0:15:78</c:v>
                </c:pt>
                <c:pt idx="719">
                  <c:v>0:15:95</c:v>
                </c:pt>
                <c:pt idx="720">
                  <c:v>0:15:108</c:v>
                </c:pt>
                <c:pt idx="721">
                  <c:v>0:15:125</c:v>
                </c:pt>
                <c:pt idx="722">
                  <c:v>0:15:132</c:v>
                </c:pt>
                <c:pt idx="723">
                  <c:v>0:15:144</c:v>
                </c:pt>
                <c:pt idx="724">
                  <c:v>0:15:157</c:v>
                </c:pt>
                <c:pt idx="725">
                  <c:v>0:15:174</c:v>
                </c:pt>
                <c:pt idx="726">
                  <c:v>0:15:190</c:v>
                </c:pt>
                <c:pt idx="727">
                  <c:v>0:15:206</c:v>
                </c:pt>
                <c:pt idx="728">
                  <c:v>0:15:219</c:v>
                </c:pt>
                <c:pt idx="729">
                  <c:v>0:15:229</c:v>
                </c:pt>
                <c:pt idx="730">
                  <c:v>0:15:237</c:v>
                </c:pt>
                <c:pt idx="731">
                  <c:v>0:15:247</c:v>
                </c:pt>
                <c:pt idx="732">
                  <c:v>0:15:261</c:v>
                </c:pt>
                <c:pt idx="733">
                  <c:v>0:15:272</c:v>
                </c:pt>
                <c:pt idx="734">
                  <c:v>0:15:285</c:v>
                </c:pt>
                <c:pt idx="735">
                  <c:v>0:15:304</c:v>
                </c:pt>
                <c:pt idx="736">
                  <c:v>0:15:317</c:v>
                </c:pt>
                <c:pt idx="737">
                  <c:v>0:15:336</c:v>
                </c:pt>
                <c:pt idx="738">
                  <c:v>0:15:347</c:v>
                </c:pt>
                <c:pt idx="739">
                  <c:v>0:15:367</c:v>
                </c:pt>
                <c:pt idx="740">
                  <c:v>0:15:376</c:v>
                </c:pt>
                <c:pt idx="741">
                  <c:v>0:15:405</c:v>
                </c:pt>
                <c:pt idx="742">
                  <c:v>0:15:414</c:v>
                </c:pt>
                <c:pt idx="743">
                  <c:v>0:15:449</c:v>
                </c:pt>
                <c:pt idx="744">
                  <c:v>0:15:486</c:v>
                </c:pt>
                <c:pt idx="745">
                  <c:v>0:15:507</c:v>
                </c:pt>
                <c:pt idx="746">
                  <c:v>0:15:523</c:v>
                </c:pt>
                <c:pt idx="747">
                  <c:v>0:15:534</c:v>
                </c:pt>
                <c:pt idx="748">
                  <c:v>0:15:544</c:v>
                </c:pt>
                <c:pt idx="749">
                  <c:v>0:15:568</c:v>
                </c:pt>
                <c:pt idx="750">
                  <c:v>0:15:580</c:v>
                </c:pt>
                <c:pt idx="751">
                  <c:v>0:15:598</c:v>
                </c:pt>
                <c:pt idx="752">
                  <c:v>0:15:609</c:v>
                </c:pt>
                <c:pt idx="753">
                  <c:v>0:15:630</c:v>
                </c:pt>
                <c:pt idx="754">
                  <c:v>0:15:641</c:v>
                </c:pt>
                <c:pt idx="755">
                  <c:v>0:15:665</c:v>
                </c:pt>
                <c:pt idx="756">
                  <c:v>0:15:676</c:v>
                </c:pt>
                <c:pt idx="757">
                  <c:v>0:15:686</c:v>
                </c:pt>
                <c:pt idx="758">
                  <c:v>0:15:695</c:v>
                </c:pt>
                <c:pt idx="759">
                  <c:v>0:15:704</c:v>
                </c:pt>
                <c:pt idx="760">
                  <c:v>0:15:711</c:v>
                </c:pt>
                <c:pt idx="761">
                  <c:v>0:15:785</c:v>
                </c:pt>
                <c:pt idx="762">
                  <c:v>0:15:812</c:v>
                </c:pt>
                <c:pt idx="763">
                  <c:v>0:15:841</c:v>
                </c:pt>
                <c:pt idx="764">
                  <c:v>0:15:869</c:v>
                </c:pt>
                <c:pt idx="765">
                  <c:v>0:15:889</c:v>
                </c:pt>
                <c:pt idx="766">
                  <c:v>0:15:921</c:v>
                </c:pt>
                <c:pt idx="767">
                  <c:v>0:15:946</c:v>
                </c:pt>
                <c:pt idx="768">
                  <c:v>0:15:974</c:v>
                </c:pt>
                <c:pt idx="769">
                  <c:v>0:16:1</c:v>
                </c:pt>
                <c:pt idx="770">
                  <c:v>0:16:18</c:v>
                </c:pt>
                <c:pt idx="771">
                  <c:v>0:16:45</c:v>
                </c:pt>
                <c:pt idx="772">
                  <c:v>0:16:70</c:v>
                </c:pt>
                <c:pt idx="773">
                  <c:v>0:16:84</c:v>
                </c:pt>
                <c:pt idx="774">
                  <c:v>0:16:110</c:v>
                </c:pt>
                <c:pt idx="775">
                  <c:v>0:16:128</c:v>
                </c:pt>
                <c:pt idx="776">
                  <c:v>0:16:138</c:v>
                </c:pt>
                <c:pt idx="777">
                  <c:v>0:16:147</c:v>
                </c:pt>
                <c:pt idx="778">
                  <c:v>0:16:174</c:v>
                </c:pt>
                <c:pt idx="779">
                  <c:v>0:16:199</c:v>
                </c:pt>
                <c:pt idx="780">
                  <c:v>0:16:214</c:v>
                </c:pt>
                <c:pt idx="781">
                  <c:v>0:16:236</c:v>
                </c:pt>
                <c:pt idx="782">
                  <c:v>0:16:249</c:v>
                </c:pt>
                <c:pt idx="783">
                  <c:v>0:16:268</c:v>
                </c:pt>
                <c:pt idx="784">
                  <c:v>0:16:282</c:v>
                </c:pt>
                <c:pt idx="785">
                  <c:v>0:16:305</c:v>
                </c:pt>
                <c:pt idx="786">
                  <c:v>0:16:315</c:v>
                </c:pt>
                <c:pt idx="787">
                  <c:v>0:16:327</c:v>
                </c:pt>
                <c:pt idx="788">
                  <c:v>0:16:339</c:v>
                </c:pt>
                <c:pt idx="789">
                  <c:v>0:16:363</c:v>
                </c:pt>
                <c:pt idx="790">
                  <c:v>0:16:375</c:v>
                </c:pt>
                <c:pt idx="791">
                  <c:v>0:16:397</c:v>
                </c:pt>
                <c:pt idx="792">
                  <c:v>0:16:412</c:v>
                </c:pt>
                <c:pt idx="793">
                  <c:v>0:16:438</c:v>
                </c:pt>
                <c:pt idx="794">
                  <c:v>0:16:450</c:v>
                </c:pt>
                <c:pt idx="795">
                  <c:v>0:16:472</c:v>
                </c:pt>
                <c:pt idx="796">
                  <c:v>0:16:484</c:v>
                </c:pt>
                <c:pt idx="797">
                  <c:v>0:16:512</c:v>
                </c:pt>
                <c:pt idx="798">
                  <c:v>0:16:532</c:v>
                </c:pt>
                <c:pt idx="799">
                  <c:v>0:16:547</c:v>
                </c:pt>
                <c:pt idx="800">
                  <c:v>0:16:571</c:v>
                </c:pt>
                <c:pt idx="801">
                  <c:v>0:16:583</c:v>
                </c:pt>
                <c:pt idx="802">
                  <c:v>0:16:608</c:v>
                </c:pt>
                <c:pt idx="803">
                  <c:v>0:16:634</c:v>
                </c:pt>
                <c:pt idx="804">
                  <c:v>0:16:649</c:v>
                </c:pt>
                <c:pt idx="805">
                  <c:v>0:16:674</c:v>
                </c:pt>
                <c:pt idx="806">
                  <c:v>0:16:692</c:v>
                </c:pt>
                <c:pt idx="807">
                  <c:v>0:16:702</c:v>
                </c:pt>
                <c:pt idx="808">
                  <c:v>0:16:709</c:v>
                </c:pt>
                <c:pt idx="809">
                  <c:v>0:16:735</c:v>
                </c:pt>
                <c:pt idx="810">
                  <c:v>0:16:746</c:v>
                </c:pt>
                <c:pt idx="811">
                  <c:v>0:16:775</c:v>
                </c:pt>
                <c:pt idx="812">
                  <c:v>0:16:801</c:v>
                </c:pt>
                <c:pt idx="813">
                  <c:v>0:16:814</c:v>
                </c:pt>
                <c:pt idx="814">
                  <c:v>0:16:840</c:v>
                </c:pt>
                <c:pt idx="815">
                  <c:v>0:16:865</c:v>
                </c:pt>
                <c:pt idx="816">
                  <c:v>0:16:880</c:v>
                </c:pt>
                <c:pt idx="817">
                  <c:v>0:16:908</c:v>
                </c:pt>
                <c:pt idx="818">
                  <c:v>0:16:926</c:v>
                </c:pt>
                <c:pt idx="819">
                  <c:v>0:16:937</c:v>
                </c:pt>
                <c:pt idx="820">
                  <c:v>0:16:945</c:v>
                </c:pt>
                <c:pt idx="821">
                  <c:v>0:16:973</c:v>
                </c:pt>
                <c:pt idx="822">
                  <c:v>0:16:998</c:v>
                </c:pt>
                <c:pt idx="823">
                  <c:v>0:17:11</c:v>
                </c:pt>
                <c:pt idx="824">
                  <c:v>0:17:32</c:v>
                </c:pt>
                <c:pt idx="825">
                  <c:v>0:17:46</c:v>
                </c:pt>
                <c:pt idx="826">
                  <c:v>0:17:69</c:v>
                </c:pt>
                <c:pt idx="827">
                  <c:v>0:17:85</c:v>
                </c:pt>
                <c:pt idx="828">
                  <c:v>0:17:104</c:v>
                </c:pt>
                <c:pt idx="829">
                  <c:v>0:17:123</c:v>
                </c:pt>
                <c:pt idx="830">
                  <c:v>0:17:150</c:v>
                </c:pt>
                <c:pt idx="831">
                  <c:v>0:17:171</c:v>
                </c:pt>
                <c:pt idx="832">
                  <c:v>0:17:186</c:v>
                </c:pt>
                <c:pt idx="833">
                  <c:v>0:17:210</c:v>
                </c:pt>
                <c:pt idx="834">
                  <c:v>0:17:238</c:v>
                </c:pt>
                <c:pt idx="835">
                  <c:v>0:17:252</c:v>
                </c:pt>
                <c:pt idx="836">
                  <c:v>0:17:272</c:v>
                </c:pt>
                <c:pt idx="837">
                  <c:v>0:17:286</c:v>
                </c:pt>
                <c:pt idx="838">
                  <c:v>0:17:314</c:v>
                </c:pt>
                <c:pt idx="839">
                  <c:v>0:17:333</c:v>
                </c:pt>
                <c:pt idx="840">
                  <c:v>0:17:343</c:v>
                </c:pt>
                <c:pt idx="841">
                  <c:v>0:17:369</c:v>
                </c:pt>
                <c:pt idx="842">
                  <c:v>0:17:386</c:v>
                </c:pt>
                <c:pt idx="843">
                  <c:v>0:17:412</c:v>
                </c:pt>
                <c:pt idx="844">
                  <c:v>0:17:437</c:v>
                </c:pt>
                <c:pt idx="845">
                  <c:v>0:17:453</c:v>
                </c:pt>
                <c:pt idx="846">
                  <c:v>0:17:478</c:v>
                </c:pt>
                <c:pt idx="847">
                  <c:v>0:17:506</c:v>
                </c:pt>
                <c:pt idx="848">
                  <c:v>0:17:528</c:v>
                </c:pt>
                <c:pt idx="849">
                  <c:v>0:17:539</c:v>
                </c:pt>
                <c:pt idx="850">
                  <c:v>0:17:566</c:v>
                </c:pt>
                <c:pt idx="851">
                  <c:v>0:17:579</c:v>
                </c:pt>
                <c:pt idx="852">
                  <c:v>0:17:609</c:v>
                </c:pt>
                <c:pt idx="853">
                  <c:v>0:17:637</c:v>
                </c:pt>
                <c:pt idx="854">
                  <c:v>0:17:652</c:v>
                </c:pt>
                <c:pt idx="855">
                  <c:v>0:17:673</c:v>
                </c:pt>
                <c:pt idx="856">
                  <c:v>0:17:694</c:v>
                </c:pt>
                <c:pt idx="857">
                  <c:v>0:17:705</c:v>
                </c:pt>
                <c:pt idx="858">
                  <c:v>0:17:712</c:v>
                </c:pt>
                <c:pt idx="859">
                  <c:v>0:17:736</c:v>
                </c:pt>
                <c:pt idx="860">
                  <c:v>0:17:752</c:v>
                </c:pt>
                <c:pt idx="861">
                  <c:v>0:17:775</c:v>
                </c:pt>
                <c:pt idx="862">
                  <c:v>0:17:801</c:v>
                </c:pt>
                <c:pt idx="863">
                  <c:v>0:17:816</c:v>
                </c:pt>
                <c:pt idx="864">
                  <c:v>0:17:836</c:v>
                </c:pt>
                <c:pt idx="865">
                  <c:v>0:17:852</c:v>
                </c:pt>
                <c:pt idx="866">
                  <c:v>0:17:873</c:v>
                </c:pt>
                <c:pt idx="867">
                  <c:v>0:17:895</c:v>
                </c:pt>
                <c:pt idx="868">
                  <c:v>0:17:907</c:v>
                </c:pt>
                <c:pt idx="869">
                  <c:v>0:17:931</c:v>
                </c:pt>
                <c:pt idx="870">
                  <c:v>0:17:946</c:v>
                </c:pt>
                <c:pt idx="871">
                  <c:v>0:17:970</c:v>
                </c:pt>
                <c:pt idx="872">
                  <c:v>0:17:982</c:v>
                </c:pt>
                <c:pt idx="873">
                  <c:v>0:18:11</c:v>
                </c:pt>
                <c:pt idx="874">
                  <c:v>0:18:36</c:v>
                </c:pt>
                <c:pt idx="875">
                  <c:v>0:18:52</c:v>
                </c:pt>
                <c:pt idx="876">
                  <c:v>0:18:77</c:v>
                </c:pt>
                <c:pt idx="877">
                  <c:v>0:18:104</c:v>
                </c:pt>
                <c:pt idx="878">
                  <c:v>0:18:121</c:v>
                </c:pt>
                <c:pt idx="879">
                  <c:v>0:18:152</c:v>
                </c:pt>
                <c:pt idx="880">
                  <c:v>0:18:181</c:v>
                </c:pt>
                <c:pt idx="881">
                  <c:v>0:18:217</c:v>
                </c:pt>
                <c:pt idx="882">
                  <c:v>0:18:253</c:v>
                </c:pt>
                <c:pt idx="883">
                  <c:v>0:18:284</c:v>
                </c:pt>
                <c:pt idx="884">
                  <c:v>0:18:317</c:v>
                </c:pt>
                <c:pt idx="885">
                  <c:v>0:18:340</c:v>
                </c:pt>
                <c:pt idx="886">
                  <c:v>0:18:374</c:v>
                </c:pt>
                <c:pt idx="887">
                  <c:v>0:18:404</c:v>
                </c:pt>
                <c:pt idx="888">
                  <c:v>0:18:421</c:v>
                </c:pt>
                <c:pt idx="889">
                  <c:v>0:18:451</c:v>
                </c:pt>
                <c:pt idx="890">
                  <c:v>0:18:477</c:v>
                </c:pt>
                <c:pt idx="891">
                  <c:v>0:18:497</c:v>
                </c:pt>
                <c:pt idx="892">
                  <c:v>0:18:508</c:v>
                </c:pt>
                <c:pt idx="893">
                  <c:v>0:18:535</c:v>
                </c:pt>
                <c:pt idx="894">
                  <c:v>0:18:548</c:v>
                </c:pt>
                <c:pt idx="895">
                  <c:v>0:18:577</c:v>
                </c:pt>
                <c:pt idx="896">
                  <c:v>0:18:606</c:v>
                </c:pt>
                <c:pt idx="897">
                  <c:v>0:18:631</c:v>
                </c:pt>
                <c:pt idx="898">
                  <c:v>0:18:645</c:v>
                </c:pt>
                <c:pt idx="899">
                  <c:v>0:18:667</c:v>
                </c:pt>
                <c:pt idx="900">
                  <c:v>0:18:678</c:v>
                </c:pt>
                <c:pt idx="901">
                  <c:v>0:18:692</c:v>
                </c:pt>
                <c:pt idx="902">
                  <c:v>0:18:705</c:v>
                </c:pt>
                <c:pt idx="903">
                  <c:v>0:18:712</c:v>
                </c:pt>
                <c:pt idx="904">
                  <c:v>0:18:740</c:v>
                </c:pt>
                <c:pt idx="905">
                  <c:v>0:18:766</c:v>
                </c:pt>
                <c:pt idx="906">
                  <c:v>0:18:774</c:v>
                </c:pt>
                <c:pt idx="907">
                  <c:v>0:18:799</c:v>
                </c:pt>
                <c:pt idx="908">
                  <c:v>0:18:813</c:v>
                </c:pt>
                <c:pt idx="909">
                  <c:v>0:18:835</c:v>
                </c:pt>
                <c:pt idx="910">
                  <c:v>0:18:854</c:v>
                </c:pt>
                <c:pt idx="911">
                  <c:v>0:18:876</c:v>
                </c:pt>
                <c:pt idx="912">
                  <c:v>0:18:896</c:v>
                </c:pt>
                <c:pt idx="913">
                  <c:v>0:18:906</c:v>
                </c:pt>
                <c:pt idx="914">
                  <c:v>0:18:931</c:v>
                </c:pt>
                <c:pt idx="915">
                  <c:v>0:18:945</c:v>
                </c:pt>
                <c:pt idx="916">
                  <c:v>0:18:971</c:v>
                </c:pt>
                <c:pt idx="917">
                  <c:v>0:18:984</c:v>
                </c:pt>
                <c:pt idx="918">
                  <c:v>0:19:10</c:v>
                </c:pt>
                <c:pt idx="919">
                  <c:v>0:19:40</c:v>
                </c:pt>
                <c:pt idx="920">
                  <c:v>0:19:70</c:v>
                </c:pt>
                <c:pt idx="921">
                  <c:v>0:19:84</c:v>
                </c:pt>
                <c:pt idx="922">
                  <c:v>0:19:107</c:v>
                </c:pt>
                <c:pt idx="923">
                  <c:v>0:19:127</c:v>
                </c:pt>
                <c:pt idx="924">
                  <c:v>0:19:143</c:v>
                </c:pt>
                <c:pt idx="925">
                  <c:v>0:19:174</c:v>
                </c:pt>
                <c:pt idx="926">
                  <c:v>0:19:203</c:v>
                </c:pt>
                <c:pt idx="927">
                  <c:v>0:19:218</c:v>
                </c:pt>
                <c:pt idx="928">
                  <c:v>0:19:244</c:v>
                </c:pt>
                <c:pt idx="929">
                  <c:v>0:19:272</c:v>
                </c:pt>
                <c:pt idx="930">
                  <c:v>0:19:288</c:v>
                </c:pt>
                <c:pt idx="931">
                  <c:v>0:19:309</c:v>
                </c:pt>
                <c:pt idx="932">
                  <c:v>0:19:330</c:v>
                </c:pt>
                <c:pt idx="933">
                  <c:v>0:19:336</c:v>
                </c:pt>
                <c:pt idx="934">
                  <c:v>0:19:348</c:v>
                </c:pt>
                <c:pt idx="935">
                  <c:v>0:19:372</c:v>
                </c:pt>
                <c:pt idx="936">
                  <c:v>0:19:383</c:v>
                </c:pt>
                <c:pt idx="937">
                  <c:v>0:19:408</c:v>
                </c:pt>
                <c:pt idx="938">
                  <c:v>0:19:430</c:v>
                </c:pt>
                <c:pt idx="939">
                  <c:v>0:19:444</c:v>
                </c:pt>
                <c:pt idx="940">
                  <c:v>0:19:468</c:v>
                </c:pt>
                <c:pt idx="941">
                  <c:v>0:19:481</c:v>
                </c:pt>
                <c:pt idx="942">
                  <c:v>0:19:494</c:v>
                </c:pt>
                <c:pt idx="943">
                  <c:v>0:19:503</c:v>
                </c:pt>
                <c:pt idx="944">
                  <c:v>0:19:512</c:v>
                </c:pt>
                <c:pt idx="945">
                  <c:v>0:19:541</c:v>
                </c:pt>
                <c:pt idx="946">
                  <c:v>0:19:562</c:v>
                </c:pt>
                <c:pt idx="947">
                  <c:v>0:19:581</c:v>
                </c:pt>
                <c:pt idx="948">
                  <c:v>0:19:606</c:v>
                </c:pt>
                <c:pt idx="949">
                  <c:v>0:19:627</c:v>
                </c:pt>
                <c:pt idx="950">
                  <c:v>0:19:640</c:v>
                </c:pt>
                <c:pt idx="951">
                  <c:v>0:19:663</c:v>
                </c:pt>
                <c:pt idx="952">
                  <c:v>0:19:675</c:v>
                </c:pt>
                <c:pt idx="953">
                  <c:v>0:19:692</c:v>
                </c:pt>
                <c:pt idx="954">
                  <c:v>0:19:706</c:v>
                </c:pt>
                <c:pt idx="955">
                  <c:v>0:19:733</c:v>
                </c:pt>
                <c:pt idx="956">
                  <c:v>0:19:747</c:v>
                </c:pt>
                <c:pt idx="957">
                  <c:v>0:19:776</c:v>
                </c:pt>
                <c:pt idx="958">
                  <c:v>0:19:803</c:v>
                </c:pt>
                <c:pt idx="959">
                  <c:v>0:19:815</c:v>
                </c:pt>
                <c:pt idx="960">
                  <c:v>0:19:848</c:v>
                </c:pt>
                <c:pt idx="961">
                  <c:v>0:19:875</c:v>
                </c:pt>
                <c:pt idx="962">
                  <c:v>0:19:901</c:v>
                </c:pt>
                <c:pt idx="963">
                  <c:v>0:19:917</c:v>
                </c:pt>
                <c:pt idx="964">
                  <c:v>0:19:949</c:v>
                </c:pt>
                <c:pt idx="965">
                  <c:v>0:19:979</c:v>
                </c:pt>
                <c:pt idx="966">
                  <c:v>0:20:7</c:v>
                </c:pt>
                <c:pt idx="967">
                  <c:v>0:20:33</c:v>
                </c:pt>
                <c:pt idx="968">
                  <c:v>0:20:49</c:v>
                </c:pt>
                <c:pt idx="969">
                  <c:v>0:20:76</c:v>
                </c:pt>
                <c:pt idx="970">
                  <c:v>0:20:96</c:v>
                </c:pt>
                <c:pt idx="971">
                  <c:v>0:20:106</c:v>
                </c:pt>
                <c:pt idx="972">
                  <c:v>0:20:131</c:v>
                </c:pt>
                <c:pt idx="973">
                  <c:v>0:20:144</c:v>
                </c:pt>
                <c:pt idx="974">
                  <c:v>0:20:170</c:v>
                </c:pt>
                <c:pt idx="975">
                  <c:v>0:20:182</c:v>
                </c:pt>
                <c:pt idx="976">
                  <c:v>0:20:210</c:v>
                </c:pt>
                <c:pt idx="977">
                  <c:v>0:20:235</c:v>
                </c:pt>
                <c:pt idx="978">
                  <c:v>0:20:249</c:v>
                </c:pt>
                <c:pt idx="979">
                  <c:v>0:20:268</c:v>
                </c:pt>
                <c:pt idx="980">
                  <c:v>0:20:282</c:v>
                </c:pt>
                <c:pt idx="981">
                  <c:v>0:20:296</c:v>
                </c:pt>
                <c:pt idx="982">
                  <c:v>0:20:308</c:v>
                </c:pt>
                <c:pt idx="983">
                  <c:v>0:20:336</c:v>
                </c:pt>
                <c:pt idx="984">
                  <c:v>0:20:347</c:v>
                </c:pt>
                <c:pt idx="985">
                  <c:v>0:20:380</c:v>
                </c:pt>
                <c:pt idx="986">
                  <c:v>0:20:407</c:v>
                </c:pt>
                <c:pt idx="987">
                  <c:v>0:20:432</c:v>
                </c:pt>
                <c:pt idx="988">
                  <c:v>0:20:444</c:v>
                </c:pt>
                <c:pt idx="989">
                  <c:v>0:20:457</c:v>
                </c:pt>
                <c:pt idx="990">
                  <c:v>0:20:467</c:v>
                </c:pt>
                <c:pt idx="991">
                  <c:v>0:20:474</c:v>
                </c:pt>
                <c:pt idx="992">
                  <c:v>0:20:500</c:v>
                </c:pt>
                <c:pt idx="993">
                  <c:v>0:20:510</c:v>
                </c:pt>
                <c:pt idx="994">
                  <c:v>0:20:540</c:v>
                </c:pt>
                <c:pt idx="995">
                  <c:v>0:20:566</c:v>
                </c:pt>
                <c:pt idx="996">
                  <c:v>0:20:578</c:v>
                </c:pt>
                <c:pt idx="997">
                  <c:v>0:20:606</c:v>
                </c:pt>
                <c:pt idx="998">
                  <c:v>0:20:634</c:v>
                </c:pt>
                <c:pt idx="999">
                  <c:v>0:20:646</c:v>
                </c:pt>
                <c:pt idx="1000">
                  <c:v>0:20:669</c:v>
                </c:pt>
                <c:pt idx="1001">
                  <c:v>0:20:681</c:v>
                </c:pt>
                <c:pt idx="1002">
                  <c:v>0:20:697</c:v>
                </c:pt>
                <c:pt idx="1003">
                  <c:v>0:20:707</c:v>
                </c:pt>
                <c:pt idx="1004">
                  <c:v>0:20:732</c:v>
                </c:pt>
                <c:pt idx="1005">
                  <c:v>0:20:744</c:v>
                </c:pt>
                <c:pt idx="1006">
                  <c:v>0:20:770</c:v>
                </c:pt>
                <c:pt idx="1007">
                  <c:v>0:20:782</c:v>
                </c:pt>
                <c:pt idx="1008">
                  <c:v>0:20:811</c:v>
                </c:pt>
                <c:pt idx="1009">
                  <c:v>0:20:838</c:v>
                </c:pt>
                <c:pt idx="1010">
                  <c:v>0:20:855</c:v>
                </c:pt>
                <c:pt idx="1011">
                  <c:v>0:20:885</c:v>
                </c:pt>
                <c:pt idx="1012">
                  <c:v>0:20:919</c:v>
                </c:pt>
                <c:pt idx="1013">
                  <c:v>0:20:942</c:v>
                </c:pt>
                <c:pt idx="1014">
                  <c:v>0:20:973</c:v>
                </c:pt>
                <c:pt idx="1015">
                  <c:v>0:21:1</c:v>
                </c:pt>
                <c:pt idx="1016">
                  <c:v>0:21:19</c:v>
                </c:pt>
                <c:pt idx="1017">
                  <c:v>0:21:46</c:v>
                </c:pt>
                <c:pt idx="1018">
                  <c:v>0:21:70</c:v>
                </c:pt>
                <c:pt idx="1019">
                  <c:v>0:21:86</c:v>
                </c:pt>
                <c:pt idx="1020">
                  <c:v>0:21:113</c:v>
                </c:pt>
                <c:pt idx="1021">
                  <c:v>0:21:130</c:v>
                </c:pt>
                <c:pt idx="1022">
                  <c:v>0:21:144</c:v>
                </c:pt>
                <c:pt idx="1023">
                  <c:v>0:21:164</c:v>
                </c:pt>
                <c:pt idx="1024">
                  <c:v>0:21:178</c:v>
                </c:pt>
                <c:pt idx="1025">
                  <c:v>0:21:199</c:v>
                </c:pt>
                <c:pt idx="1026">
                  <c:v>0:21:211</c:v>
                </c:pt>
                <c:pt idx="1027">
                  <c:v>0:21:233</c:v>
                </c:pt>
                <c:pt idx="1028">
                  <c:v>0:21:245</c:v>
                </c:pt>
                <c:pt idx="1029">
                  <c:v>0:21:270</c:v>
                </c:pt>
                <c:pt idx="1030">
                  <c:v>0:21:285</c:v>
                </c:pt>
                <c:pt idx="1031">
                  <c:v>0:21:309</c:v>
                </c:pt>
                <c:pt idx="1032">
                  <c:v>0:21:331</c:v>
                </c:pt>
                <c:pt idx="1033">
                  <c:v>0:21:341</c:v>
                </c:pt>
                <c:pt idx="1034">
                  <c:v>0:21:369</c:v>
                </c:pt>
                <c:pt idx="1035">
                  <c:v>0:21:383</c:v>
                </c:pt>
                <c:pt idx="1036">
                  <c:v>0:21:408</c:v>
                </c:pt>
                <c:pt idx="1037">
                  <c:v>0:21:435</c:v>
                </c:pt>
                <c:pt idx="1038">
                  <c:v>0:21:451</c:v>
                </c:pt>
                <c:pt idx="1039">
                  <c:v>0:21:475</c:v>
                </c:pt>
                <c:pt idx="1040">
                  <c:v>0:21:500</c:v>
                </c:pt>
                <c:pt idx="1041">
                  <c:v>0:21:511</c:v>
                </c:pt>
                <c:pt idx="1042">
                  <c:v>0:21:541</c:v>
                </c:pt>
                <c:pt idx="1043">
                  <c:v>0:21:571</c:v>
                </c:pt>
                <c:pt idx="1044">
                  <c:v>0:21:580</c:v>
                </c:pt>
                <c:pt idx="1045">
                  <c:v>0:21:603</c:v>
                </c:pt>
                <c:pt idx="1046">
                  <c:v>0:21:617</c:v>
                </c:pt>
                <c:pt idx="1047">
                  <c:v>0:21:643</c:v>
                </c:pt>
                <c:pt idx="1048">
                  <c:v>0:21:666</c:v>
                </c:pt>
                <c:pt idx="1049">
                  <c:v>0:21:678</c:v>
                </c:pt>
                <c:pt idx="1050">
                  <c:v>0:21:705</c:v>
                </c:pt>
                <c:pt idx="1051">
                  <c:v>0:21:718</c:v>
                </c:pt>
                <c:pt idx="1052">
                  <c:v>0:21:747</c:v>
                </c:pt>
                <c:pt idx="1053">
                  <c:v>0:21:777</c:v>
                </c:pt>
                <c:pt idx="1054">
                  <c:v>0:21:804</c:v>
                </c:pt>
                <c:pt idx="1055">
                  <c:v>0:21:821</c:v>
                </c:pt>
                <c:pt idx="1056">
                  <c:v>0:21:854</c:v>
                </c:pt>
                <c:pt idx="1057">
                  <c:v>0:21:890</c:v>
                </c:pt>
                <c:pt idx="1058">
                  <c:v>0:21:911</c:v>
                </c:pt>
                <c:pt idx="1059">
                  <c:v>0:21:930</c:v>
                </c:pt>
                <c:pt idx="1060">
                  <c:v>0:21:938</c:v>
                </c:pt>
                <c:pt idx="1061">
                  <c:v>0:21:952</c:v>
                </c:pt>
                <c:pt idx="1062">
                  <c:v>0:21:980</c:v>
                </c:pt>
                <c:pt idx="1063">
                  <c:v>0:22:11</c:v>
                </c:pt>
                <c:pt idx="1064">
                  <c:v>0:22:37</c:v>
                </c:pt>
                <c:pt idx="1065">
                  <c:v>0:22:55</c:v>
                </c:pt>
                <c:pt idx="1066">
                  <c:v>0:22:79</c:v>
                </c:pt>
                <c:pt idx="1067">
                  <c:v>0:22:101</c:v>
                </c:pt>
                <c:pt idx="1068">
                  <c:v>0:22:112</c:v>
                </c:pt>
                <c:pt idx="1069">
                  <c:v>0:22:137</c:v>
                </c:pt>
                <c:pt idx="1070">
                  <c:v>0:22:148</c:v>
                </c:pt>
                <c:pt idx="1071">
                  <c:v>0:22:170</c:v>
                </c:pt>
                <c:pt idx="1072">
                  <c:v>0:22:184</c:v>
                </c:pt>
                <c:pt idx="1073">
                  <c:v>0:22:206</c:v>
                </c:pt>
                <c:pt idx="1074">
                  <c:v>0:22:231</c:v>
                </c:pt>
                <c:pt idx="1075">
                  <c:v>0:22:242</c:v>
                </c:pt>
                <c:pt idx="1076">
                  <c:v>0:22:273</c:v>
                </c:pt>
                <c:pt idx="1077">
                  <c:v>0:22:299</c:v>
                </c:pt>
                <c:pt idx="1078">
                  <c:v>0:22:314</c:v>
                </c:pt>
                <c:pt idx="1079">
                  <c:v>0:22:336</c:v>
                </c:pt>
                <c:pt idx="1080">
                  <c:v>0:22:348</c:v>
                </c:pt>
                <c:pt idx="1081">
                  <c:v>0:22:370</c:v>
                </c:pt>
                <c:pt idx="1082">
                  <c:v>0:22:385</c:v>
                </c:pt>
                <c:pt idx="1083">
                  <c:v>0:22:409</c:v>
                </c:pt>
                <c:pt idx="1084">
                  <c:v>0:22:433</c:v>
                </c:pt>
                <c:pt idx="1085">
                  <c:v>0:22:445</c:v>
                </c:pt>
                <c:pt idx="1086">
                  <c:v>0:22:459</c:v>
                </c:pt>
                <c:pt idx="1087">
                  <c:v>0:22:469</c:v>
                </c:pt>
                <c:pt idx="1088">
                  <c:v>0:22:477</c:v>
                </c:pt>
                <c:pt idx="1089">
                  <c:v>0:22:510</c:v>
                </c:pt>
                <c:pt idx="1090">
                  <c:v>0:22:537</c:v>
                </c:pt>
                <c:pt idx="1091">
                  <c:v>0:22:547</c:v>
                </c:pt>
                <c:pt idx="1092">
                  <c:v>0:22:573</c:v>
                </c:pt>
                <c:pt idx="1093">
                  <c:v>0:22:594</c:v>
                </c:pt>
                <c:pt idx="1094">
                  <c:v>0:22:605</c:v>
                </c:pt>
                <c:pt idx="1095">
                  <c:v>0:22:615</c:v>
                </c:pt>
                <c:pt idx="1096">
                  <c:v>0:22:640</c:v>
                </c:pt>
                <c:pt idx="1097">
                  <c:v>0:22:657</c:v>
                </c:pt>
                <c:pt idx="1098">
                  <c:v>0:22:670</c:v>
                </c:pt>
                <c:pt idx="1099">
                  <c:v>0:22:677</c:v>
                </c:pt>
                <c:pt idx="1100">
                  <c:v>0:22:705</c:v>
                </c:pt>
                <c:pt idx="1101">
                  <c:v>0:22:718</c:v>
                </c:pt>
                <c:pt idx="1102">
                  <c:v>0:22:743</c:v>
                </c:pt>
                <c:pt idx="1103">
                  <c:v>0:22:768</c:v>
                </c:pt>
                <c:pt idx="1104">
                  <c:v>0:22:785</c:v>
                </c:pt>
                <c:pt idx="1105">
                  <c:v>0:22:812</c:v>
                </c:pt>
                <c:pt idx="1106">
                  <c:v>0:22:837</c:v>
                </c:pt>
                <c:pt idx="1107">
                  <c:v>0:22:851</c:v>
                </c:pt>
                <c:pt idx="1108">
                  <c:v>0:22:877</c:v>
                </c:pt>
                <c:pt idx="1109">
                  <c:v>0:22:898</c:v>
                </c:pt>
                <c:pt idx="1110">
                  <c:v>0:22:910</c:v>
                </c:pt>
                <c:pt idx="1111">
                  <c:v>0:22:931</c:v>
                </c:pt>
                <c:pt idx="1112">
                  <c:v>0:22:940</c:v>
                </c:pt>
                <c:pt idx="1113">
                  <c:v>0:22:964</c:v>
                </c:pt>
                <c:pt idx="1114">
                  <c:v>0:22:980</c:v>
                </c:pt>
                <c:pt idx="1115">
                  <c:v>0:23:4</c:v>
                </c:pt>
                <c:pt idx="1116">
                  <c:v>0:23:18</c:v>
                </c:pt>
                <c:pt idx="1117">
                  <c:v>0:23:43</c:v>
                </c:pt>
                <c:pt idx="1118">
                  <c:v>0:23:63</c:v>
                </c:pt>
                <c:pt idx="1119">
                  <c:v>0:23:74</c:v>
                </c:pt>
                <c:pt idx="1120">
                  <c:v>0:23:99</c:v>
                </c:pt>
                <c:pt idx="1121">
                  <c:v>0:23:110</c:v>
                </c:pt>
                <c:pt idx="1122">
                  <c:v>0:23:136</c:v>
                </c:pt>
                <c:pt idx="1123">
                  <c:v>0:23:148</c:v>
                </c:pt>
                <c:pt idx="1124">
                  <c:v>0:23:176</c:v>
                </c:pt>
                <c:pt idx="1125">
                  <c:v>0:23:202</c:v>
                </c:pt>
                <c:pt idx="1126">
                  <c:v>0:23:217</c:v>
                </c:pt>
                <c:pt idx="1127">
                  <c:v>0:23:238</c:v>
                </c:pt>
                <c:pt idx="1128">
                  <c:v>0:23:254</c:v>
                </c:pt>
                <c:pt idx="1129">
                  <c:v>0:23:274</c:v>
                </c:pt>
                <c:pt idx="1130">
                  <c:v>0:23:292</c:v>
                </c:pt>
                <c:pt idx="1131">
                  <c:v>0:23:304</c:v>
                </c:pt>
                <c:pt idx="1132">
                  <c:v>0:23:312</c:v>
                </c:pt>
                <c:pt idx="1133">
                  <c:v>0:23:336</c:v>
                </c:pt>
                <c:pt idx="1134">
                  <c:v>0:23:347</c:v>
                </c:pt>
                <c:pt idx="1135">
                  <c:v>0:23:368</c:v>
                </c:pt>
                <c:pt idx="1136">
                  <c:v>0:23:381</c:v>
                </c:pt>
                <c:pt idx="1137">
                  <c:v>0:23:403</c:v>
                </c:pt>
                <c:pt idx="1138">
                  <c:v>0:23:419</c:v>
                </c:pt>
                <c:pt idx="1139">
                  <c:v>0:23:442</c:v>
                </c:pt>
                <c:pt idx="1140">
                  <c:v>0:23:461</c:v>
                </c:pt>
                <c:pt idx="1141">
                  <c:v>0:23:476</c:v>
                </c:pt>
                <c:pt idx="1142">
                  <c:v>0:23:501</c:v>
                </c:pt>
                <c:pt idx="1143">
                  <c:v>0:23:514</c:v>
                </c:pt>
                <c:pt idx="1144">
                  <c:v>0:23:540</c:v>
                </c:pt>
                <c:pt idx="1145">
                  <c:v>0:23:561</c:v>
                </c:pt>
                <c:pt idx="1146">
                  <c:v>0:23:574</c:v>
                </c:pt>
                <c:pt idx="1147">
                  <c:v>0:23:594</c:v>
                </c:pt>
                <c:pt idx="1148">
                  <c:v>0:23:608</c:v>
                </c:pt>
                <c:pt idx="1149">
                  <c:v>0:23:629</c:v>
                </c:pt>
                <c:pt idx="1150">
                  <c:v>0:23:642</c:v>
                </c:pt>
                <c:pt idx="1151">
                  <c:v>0:23:656</c:v>
                </c:pt>
                <c:pt idx="1152">
                  <c:v>0:23:668</c:v>
                </c:pt>
                <c:pt idx="1153">
                  <c:v>0:23:676</c:v>
                </c:pt>
                <c:pt idx="1154">
                  <c:v>0:23:704</c:v>
                </c:pt>
                <c:pt idx="1155">
                  <c:v>0:23:716</c:v>
                </c:pt>
                <c:pt idx="1156">
                  <c:v>0:23:739</c:v>
                </c:pt>
                <c:pt idx="1157">
                  <c:v>0:23:764</c:v>
                </c:pt>
                <c:pt idx="1158">
                  <c:v>0:23:781</c:v>
                </c:pt>
                <c:pt idx="1159">
                  <c:v>0:23:804</c:v>
                </c:pt>
                <c:pt idx="1160">
                  <c:v>0:23:818</c:v>
                </c:pt>
                <c:pt idx="1161">
                  <c:v>0:23:841</c:v>
                </c:pt>
                <c:pt idx="1162">
                  <c:v>0:23:858</c:v>
                </c:pt>
                <c:pt idx="1163">
                  <c:v>0:23:868</c:v>
                </c:pt>
                <c:pt idx="1164">
                  <c:v>0:23:876</c:v>
                </c:pt>
                <c:pt idx="1165">
                  <c:v>0:23:899</c:v>
                </c:pt>
                <c:pt idx="1166">
                  <c:v>0:23:915</c:v>
                </c:pt>
                <c:pt idx="1167">
                  <c:v>0:23:939</c:v>
                </c:pt>
                <c:pt idx="1168">
                  <c:v>0:23:968</c:v>
                </c:pt>
                <c:pt idx="1169">
                  <c:v>0:23:983</c:v>
                </c:pt>
                <c:pt idx="1170">
                  <c:v>0:24:9</c:v>
                </c:pt>
                <c:pt idx="1171">
                  <c:v>0:24:41</c:v>
                </c:pt>
                <c:pt idx="1172">
                  <c:v>0:24:64</c:v>
                </c:pt>
                <c:pt idx="1173">
                  <c:v>0:24:74</c:v>
                </c:pt>
                <c:pt idx="1174">
                  <c:v>0:24:108</c:v>
                </c:pt>
                <c:pt idx="1175">
                  <c:v>0:24:138</c:v>
                </c:pt>
                <c:pt idx="1176">
                  <c:v>0:24:152</c:v>
                </c:pt>
                <c:pt idx="1177">
                  <c:v>0:24:181</c:v>
                </c:pt>
                <c:pt idx="1178">
                  <c:v>0:24:205</c:v>
                </c:pt>
                <c:pt idx="1179">
                  <c:v>0:24:221</c:v>
                </c:pt>
                <c:pt idx="1180">
                  <c:v>0:24:243</c:v>
                </c:pt>
                <c:pt idx="1181">
                  <c:v>0:24:265</c:v>
                </c:pt>
                <c:pt idx="1182">
                  <c:v>0:24:276</c:v>
                </c:pt>
                <c:pt idx="1183">
                  <c:v>0:24:300</c:v>
                </c:pt>
                <c:pt idx="1184">
                  <c:v>0:24:314</c:v>
                </c:pt>
                <c:pt idx="1185">
                  <c:v>0:24:342</c:v>
                </c:pt>
                <c:pt idx="1186">
                  <c:v>0:24:370</c:v>
                </c:pt>
                <c:pt idx="1187">
                  <c:v>0:24:378</c:v>
                </c:pt>
                <c:pt idx="1188">
                  <c:v>0:24:401</c:v>
                </c:pt>
                <c:pt idx="1189">
                  <c:v>0:24:416</c:v>
                </c:pt>
                <c:pt idx="1190">
                  <c:v>0:24:441</c:v>
                </c:pt>
                <c:pt idx="1191">
                  <c:v>0:24:464</c:v>
                </c:pt>
                <c:pt idx="1192">
                  <c:v>0:24:475</c:v>
                </c:pt>
                <c:pt idx="1193">
                  <c:v>0:24:501</c:v>
                </c:pt>
                <c:pt idx="1194">
                  <c:v>0:24:513</c:v>
                </c:pt>
                <c:pt idx="1195">
                  <c:v>0:24:541</c:v>
                </c:pt>
                <c:pt idx="1196">
                  <c:v>0:24:571</c:v>
                </c:pt>
                <c:pt idx="1197">
                  <c:v>0:24:583</c:v>
                </c:pt>
                <c:pt idx="1198">
                  <c:v>0:24:607</c:v>
                </c:pt>
                <c:pt idx="1199">
                  <c:v>0:24:642</c:v>
                </c:pt>
                <c:pt idx="1200">
                  <c:v>0:24:664</c:v>
                </c:pt>
                <c:pt idx="1201">
                  <c:v>0:24:674</c:v>
                </c:pt>
                <c:pt idx="1202">
                  <c:v>0:24:701</c:v>
                </c:pt>
                <c:pt idx="1203">
                  <c:v>0:24:715</c:v>
                </c:pt>
                <c:pt idx="1204">
                  <c:v>0:24:739</c:v>
                </c:pt>
                <c:pt idx="1205">
                  <c:v>0:24:762</c:v>
                </c:pt>
                <c:pt idx="1206">
                  <c:v>0:24:777</c:v>
                </c:pt>
                <c:pt idx="1207">
                  <c:v>0:24:798</c:v>
                </c:pt>
                <c:pt idx="1208">
                  <c:v>0:24:817</c:v>
                </c:pt>
                <c:pt idx="1209">
                  <c:v>0:24:842</c:v>
                </c:pt>
                <c:pt idx="1210">
                  <c:v>0:24:865</c:v>
                </c:pt>
                <c:pt idx="1211">
                  <c:v>0:24:876</c:v>
                </c:pt>
                <c:pt idx="1212">
                  <c:v>0:24:899</c:v>
                </c:pt>
                <c:pt idx="1213">
                  <c:v>0:24:912</c:v>
                </c:pt>
                <c:pt idx="1214">
                  <c:v>0:24:939</c:v>
                </c:pt>
                <c:pt idx="1215">
                  <c:v>0:24:975</c:v>
                </c:pt>
                <c:pt idx="1216">
                  <c:v>0:24:995</c:v>
                </c:pt>
                <c:pt idx="1217">
                  <c:v>0:25:6</c:v>
                </c:pt>
                <c:pt idx="1218">
                  <c:v>0:25:20</c:v>
                </c:pt>
                <c:pt idx="1219">
                  <c:v>0:25:31</c:v>
                </c:pt>
                <c:pt idx="1220">
                  <c:v>0:25:40</c:v>
                </c:pt>
                <c:pt idx="1221">
                  <c:v>0:25:63</c:v>
                </c:pt>
                <c:pt idx="1222">
                  <c:v>0:25:76</c:v>
                </c:pt>
                <c:pt idx="1223">
                  <c:v>0:25:99</c:v>
                </c:pt>
                <c:pt idx="1224">
                  <c:v>0:25:109</c:v>
                </c:pt>
                <c:pt idx="1225">
                  <c:v>0:25:134</c:v>
                </c:pt>
                <c:pt idx="1226">
                  <c:v>0:25:147</c:v>
                </c:pt>
                <c:pt idx="1227">
                  <c:v>0:25:172</c:v>
                </c:pt>
                <c:pt idx="1228">
                  <c:v>0:25:182</c:v>
                </c:pt>
                <c:pt idx="1229">
                  <c:v>0:25:203</c:v>
                </c:pt>
                <c:pt idx="1230">
                  <c:v>0:25:219</c:v>
                </c:pt>
                <c:pt idx="1231">
                  <c:v>0:25:241</c:v>
                </c:pt>
                <c:pt idx="1232">
                  <c:v>0:25:260</c:v>
                </c:pt>
                <c:pt idx="1233">
                  <c:v>0:25:270</c:v>
                </c:pt>
                <c:pt idx="1234">
                  <c:v>0:25:278</c:v>
                </c:pt>
                <c:pt idx="1235">
                  <c:v>0:25:301</c:v>
                </c:pt>
                <c:pt idx="1236">
                  <c:v>0:25:312</c:v>
                </c:pt>
                <c:pt idx="1237">
                  <c:v>0:25:337</c:v>
                </c:pt>
                <c:pt idx="1238">
                  <c:v>0:25:349</c:v>
                </c:pt>
                <c:pt idx="1239">
                  <c:v>0:25:370</c:v>
                </c:pt>
                <c:pt idx="1240">
                  <c:v>0:25:383</c:v>
                </c:pt>
                <c:pt idx="1241">
                  <c:v>0:25:406</c:v>
                </c:pt>
                <c:pt idx="1242">
                  <c:v>0:25:425</c:v>
                </c:pt>
                <c:pt idx="1243">
                  <c:v>0:25:436</c:v>
                </c:pt>
                <c:pt idx="1244">
                  <c:v>0:25:443</c:v>
                </c:pt>
                <c:pt idx="1245">
                  <c:v>0:25:470</c:v>
                </c:pt>
                <c:pt idx="1246">
                  <c:v>0:25:481</c:v>
                </c:pt>
                <c:pt idx="1247">
                  <c:v>0:25:506</c:v>
                </c:pt>
                <c:pt idx="1248">
                  <c:v>0:25:531</c:v>
                </c:pt>
                <c:pt idx="1249">
                  <c:v>0:25:542</c:v>
                </c:pt>
                <c:pt idx="1250">
                  <c:v>0:25:562</c:v>
                </c:pt>
                <c:pt idx="1251">
                  <c:v>0:25:575</c:v>
                </c:pt>
                <c:pt idx="1252">
                  <c:v>0:25:594</c:v>
                </c:pt>
                <c:pt idx="1253">
                  <c:v>0:25:603</c:v>
                </c:pt>
                <c:pt idx="1254">
                  <c:v>0:25:613</c:v>
                </c:pt>
                <c:pt idx="1255">
                  <c:v>0:25:633</c:v>
                </c:pt>
                <c:pt idx="1256">
                  <c:v>0:25:643</c:v>
                </c:pt>
                <c:pt idx="1257">
                  <c:v>0:25:658</c:v>
                </c:pt>
                <c:pt idx="1258">
                  <c:v>0:25:669</c:v>
                </c:pt>
                <c:pt idx="1259">
                  <c:v>0:25:677</c:v>
                </c:pt>
                <c:pt idx="1260">
                  <c:v>0:25:699</c:v>
                </c:pt>
                <c:pt idx="1261">
                  <c:v>0:25:711</c:v>
                </c:pt>
                <c:pt idx="1262">
                  <c:v>0:25:734</c:v>
                </c:pt>
                <c:pt idx="1263">
                  <c:v>0:25:744</c:v>
                </c:pt>
                <c:pt idx="1264">
                  <c:v>0:25:762</c:v>
                </c:pt>
                <c:pt idx="1265">
                  <c:v>0:25:778</c:v>
                </c:pt>
                <c:pt idx="1266">
                  <c:v>0:25:801</c:v>
                </c:pt>
                <c:pt idx="1267">
                  <c:v>0:25:815</c:v>
                </c:pt>
                <c:pt idx="1268">
                  <c:v>0:25:837</c:v>
                </c:pt>
                <c:pt idx="1269">
                  <c:v>0:25:854</c:v>
                </c:pt>
                <c:pt idx="1270">
                  <c:v>0:25:872</c:v>
                </c:pt>
                <c:pt idx="1271">
                  <c:v>0:25:888</c:v>
                </c:pt>
                <c:pt idx="1272">
                  <c:v>0:25:912</c:v>
                </c:pt>
                <c:pt idx="1273">
                  <c:v>0:25:933</c:v>
                </c:pt>
                <c:pt idx="1274">
                  <c:v>0:25:954</c:v>
                </c:pt>
                <c:pt idx="1275">
                  <c:v>0:25:979</c:v>
                </c:pt>
                <c:pt idx="1276">
                  <c:v>0:26:9</c:v>
                </c:pt>
                <c:pt idx="1277">
                  <c:v>0:26:39</c:v>
                </c:pt>
                <c:pt idx="1278">
                  <c:v>0:26:58</c:v>
                </c:pt>
                <c:pt idx="1279">
                  <c:v>0:26:70</c:v>
                </c:pt>
                <c:pt idx="1280">
                  <c:v>0:26:78</c:v>
                </c:pt>
                <c:pt idx="1281">
                  <c:v>0:26:104</c:v>
                </c:pt>
                <c:pt idx="1282">
                  <c:v>0:26:118</c:v>
                </c:pt>
                <c:pt idx="1283">
                  <c:v>0:26:148</c:v>
                </c:pt>
                <c:pt idx="1284">
                  <c:v>0:26:176</c:v>
                </c:pt>
                <c:pt idx="1285">
                  <c:v>0:26:200</c:v>
                </c:pt>
                <c:pt idx="1286">
                  <c:v>0:26:215</c:v>
                </c:pt>
                <c:pt idx="1287">
                  <c:v>0:26:237</c:v>
                </c:pt>
                <c:pt idx="1288">
                  <c:v>0:26:253</c:v>
                </c:pt>
                <c:pt idx="1289">
                  <c:v>0:26:275</c:v>
                </c:pt>
                <c:pt idx="1290">
                  <c:v>0:26:294</c:v>
                </c:pt>
                <c:pt idx="1291">
                  <c:v>0:26:307</c:v>
                </c:pt>
                <c:pt idx="1292">
                  <c:v>0:26:337</c:v>
                </c:pt>
                <c:pt idx="1293">
                  <c:v>0:26:350</c:v>
                </c:pt>
                <c:pt idx="1294">
                  <c:v>0:26:374</c:v>
                </c:pt>
                <c:pt idx="1295">
                  <c:v>0:26:411</c:v>
                </c:pt>
                <c:pt idx="1296">
                  <c:v>0:26:435</c:v>
                </c:pt>
                <c:pt idx="1297">
                  <c:v>0:26:450</c:v>
                </c:pt>
                <c:pt idx="1298">
                  <c:v>0:26:472</c:v>
                </c:pt>
                <c:pt idx="1299">
                  <c:v>0:26:482</c:v>
                </c:pt>
                <c:pt idx="1300">
                  <c:v>0:26:499</c:v>
                </c:pt>
                <c:pt idx="1301">
                  <c:v>0:26:508</c:v>
                </c:pt>
                <c:pt idx="1302">
                  <c:v>0:26:535</c:v>
                </c:pt>
                <c:pt idx="1303">
                  <c:v>0:26:544</c:v>
                </c:pt>
                <c:pt idx="1304">
                  <c:v>0:26:571</c:v>
                </c:pt>
                <c:pt idx="1305">
                  <c:v>0:26:584</c:v>
                </c:pt>
                <c:pt idx="1306">
                  <c:v>0:26:610</c:v>
                </c:pt>
                <c:pt idx="1307">
                  <c:v>0:26:638</c:v>
                </c:pt>
                <c:pt idx="1308">
                  <c:v>0:26:655</c:v>
                </c:pt>
                <c:pt idx="1309">
                  <c:v>0:26:679</c:v>
                </c:pt>
                <c:pt idx="1310">
                  <c:v>0:26:702</c:v>
                </c:pt>
                <c:pt idx="1311">
                  <c:v>0:26:714</c:v>
                </c:pt>
                <c:pt idx="1312">
                  <c:v>0:26:740</c:v>
                </c:pt>
                <c:pt idx="1313">
                  <c:v>0:26:766</c:v>
                </c:pt>
                <c:pt idx="1314">
                  <c:v>0:26:781</c:v>
                </c:pt>
                <c:pt idx="1315">
                  <c:v>0:26:803</c:v>
                </c:pt>
                <c:pt idx="1316">
                  <c:v>0:26:818</c:v>
                </c:pt>
                <c:pt idx="1317">
                  <c:v>0:26:839</c:v>
                </c:pt>
                <c:pt idx="1318">
                  <c:v>0:26:859</c:v>
                </c:pt>
                <c:pt idx="1319">
                  <c:v>0:26:869</c:v>
                </c:pt>
                <c:pt idx="1320">
                  <c:v>0:26:878</c:v>
                </c:pt>
                <c:pt idx="1321">
                  <c:v>0:26:905</c:v>
                </c:pt>
                <c:pt idx="1322">
                  <c:v>0:26:917</c:v>
                </c:pt>
                <c:pt idx="1323">
                  <c:v>0:26:941</c:v>
                </c:pt>
                <c:pt idx="1324">
                  <c:v>0:26:968</c:v>
                </c:pt>
                <c:pt idx="1325">
                  <c:v>0:26:984</c:v>
                </c:pt>
                <c:pt idx="1326">
                  <c:v>0:27:8</c:v>
                </c:pt>
                <c:pt idx="1327">
                  <c:v>0:27:36</c:v>
                </c:pt>
                <c:pt idx="1328">
                  <c:v>0:27:53</c:v>
                </c:pt>
                <c:pt idx="1329">
                  <c:v>0:27:76</c:v>
                </c:pt>
                <c:pt idx="1330">
                  <c:v>0:27:95</c:v>
                </c:pt>
                <c:pt idx="1331">
                  <c:v>0:27:107</c:v>
                </c:pt>
                <c:pt idx="1332">
                  <c:v>0:27:136</c:v>
                </c:pt>
                <c:pt idx="1333">
                  <c:v>0:27:153</c:v>
                </c:pt>
                <c:pt idx="1334">
                  <c:v>0:27:180</c:v>
                </c:pt>
                <c:pt idx="1335">
                  <c:v>0:27:205</c:v>
                </c:pt>
                <c:pt idx="1336">
                  <c:v>0:27:220</c:v>
                </c:pt>
                <c:pt idx="1337">
                  <c:v>0:27:243</c:v>
                </c:pt>
                <c:pt idx="1338">
                  <c:v>0:27:263</c:v>
                </c:pt>
                <c:pt idx="1339">
                  <c:v>0:27:274</c:v>
                </c:pt>
                <c:pt idx="1340">
                  <c:v>0:27:301</c:v>
                </c:pt>
                <c:pt idx="1341">
                  <c:v>0:27:315</c:v>
                </c:pt>
                <c:pt idx="1342">
                  <c:v>0:27:339</c:v>
                </c:pt>
                <c:pt idx="1343">
                  <c:v>0:27:366</c:v>
                </c:pt>
                <c:pt idx="1344">
                  <c:v>0:27:386</c:v>
                </c:pt>
                <c:pt idx="1345">
                  <c:v>0:27:408</c:v>
                </c:pt>
                <c:pt idx="1346">
                  <c:v>0:27:434</c:v>
                </c:pt>
                <c:pt idx="1347">
                  <c:v>0:27:448</c:v>
                </c:pt>
                <c:pt idx="1348">
                  <c:v>0:27:461</c:v>
                </c:pt>
                <c:pt idx="1349">
                  <c:v>0:27:473</c:v>
                </c:pt>
                <c:pt idx="1350">
                  <c:v>0:27:495</c:v>
                </c:pt>
                <c:pt idx="1351">
                  <c:v>0:27:510</c:v>
                </c:pt>
                <c:pt idx="1352">
                  <c:v>0:27:535</c:v>
                </c:pt>
                <c:pt idx="1353">
                  <c:v>0:27:547</c:v>
                </c:pt>
                <c:pt idx="1354">
                  <c:v>0:27:569</c:v>
                </c:pt>
                <c:pt idx="1355">
                  <c:v>0:27:582</c:v>
                </c:pt>
                <c:pt idx="1356">
                  <c:v>0:27:615</c:v>
                </c:pt>
                <c:pt idx="1357">
                  <c:v>0:27:641</c:v>
                </c:pt>
                <c:pt idx="1358">
                  <c:v>0:27:663</c:v>
                </c:pt>
                <c:pt idx="1359">
                  <c:v>0:27:674</c:v>
                </c:pt>
                <c:pt idx="1360">
                  <c:v>0:27:698</c:v>
                </c:pt>
                <c:pt idx="1361">
                  <c:v>0:27:713</c:v>
                </c:pt>
                <c:pt idx="1362">
                  <c:v>0:27:736</c:v>
                </c:pt>
                <c:pt idx="1363">
                  <c:v>0:27:749</c:v>
                </c:pt>
                <c:pt idx="1364">
                  <c:v>0:27:774</c:v>
                </c:pt>
                <c:pt idx="1365">
                  <c:v>0:27:799</c:v>
                </c:pt>
                <c:pt idx="1366">
                  <c:v>0:27:814</c:v>
                </c:pt>
                <c:pt idx="1367">
                  <c:v>0:27:836</c:v>
                </c:pt>
                <c:pt idx="1368">
                  <c:v>0:27:851</c:v>
                </c:pt>
                <c:pt idx="1369">
                  <c:v>0:27:877</c:v>
                </c:pt>
                <c:pt idx="1370">
                  <c:v>0:27:900</c:v>
                </c:pt>
                <c:pt idx="1371">
                  <c:v>0:27:912</c:v>
                </c:pt>
                <c:pt idx="1372">
                  <c:v>0:27:938</c:v>
                </c:pt>
                <c:pt idx="1373">
                  <c:v>0:27:952</c:v>
                </c:pt>
                <c:pt idx="1374">
                  <c:v>0:27:976</c:v>
                </c:pt>
                <c:pt idx="1375">
                  <c:v>0:28:2</c:v>
                </c:pt>
                <c:pt idx="1376">
                  <c:v>0:28:19</c:v>
                </c:pt>
                <c:pt idx="1377">
                  <c:v>0:28:41</c:v>
                </c:pt>
                <c:pt idx="1378">
                  <c:v>0:28:66</c:v>
                </c:pt>
                <c:pt idx="1379">
                  <c:v>0:28:78</c:v>
                </c:pt>
                <c:pt idx="1380">
                  <c:v>0:28:105</c:v>
                </c:pt>
                <c:pt idx="1381">
                  <c:v>0:28:122</c:v>
                </c:pt>
                <c:pt idx="1382">
                  <c:v>0:28:145</c:v>
                </c:pt>
                <c:pt idx="1383">
                  <c:v>0:28:173</c:v>
                </c:pt>
                <c:pt idx="1384">
                  <c:v>0:28:192</c:v>
                </c:pt>
                <c:pt idx="1385">
                  <c:v>0:28:203</c:v>
                </c:pt>
                <c:pt idx="1386">
                  <c:v>0:28:214</c:v>
                </c:pt>
                <c:pt idx="1387">
                  <c:v>0:28:237</c:v>
                </c:pt>
                <c:pt idx="1388">
                  <c:v>0:28:256</c:v>
                </c:pt>
                <c:pt idx="1389">
                  <c:v>0:28:282</c:v>
                </c:pt>
                <c:pt idx="1390">
                  <c:v>0:28:303</c:v>
                </c:pt>
                <c:pt idx="1391">
                  <c:v>0:28:313</c:v>
                </c:pt>
                <c:pt idx="1392">
                  <c:v>0:28:342</c:v>
                </c:pt>
                <c:pt idx="1393">
                  <c:v>0:28:378</c:v>
                </c:pt>
                <c:pt idx="1394">
                  <c:v>0:28:404</c:v>
                </c:pt>
                <c:pt idx="1395">
                  <c:v>0:28:418</c:v>
                </c:pt>
                <c:pt idx="1396">
                  <c:v>0:28:444</c:v>
                </c:pt>
                <c:pt idx="1397">
                  <c:v>0:28:465</c:v>
                </c:pt>
                <c:pt idx="1398">
                  <c:v>0:28:480</c:v>
                </c:pt>
                <c:pt idx="1399">
                  <c:v>0:28:505</c:v>
                </c:pt>
                <c:pt idx="1400">
                  <c:v>0:28:523</c:v>
                </c:pt>
                <c:pt idx="1401">
                  <c:v>0:28:548</c:v>
                </c:pt>
                <c:pt idx="1402">
                  <c:v>0:28:576</c:v>
                </c:pt>
                <c:pt idx="1403">
                  <c:v>0:28:604</c:v>
                </c:pt>
                <c:pt idx="1404">
                  <c:v>0:28:617</c:v>
                </c:pt>
                <c:pt idx="1405">
                  <c:v>0:28:639</c:v>
                </c:pt>
                <c:pt idx="1406">
                  <c:v>0:28:658</c:v>
                </c:pt>
                <c:pt idx="1407">
                  <c:v>0:28:665</c:v>
                </c:pt>
                <c:pt idx="1408">
                  <c:v>0:28:674</c:v>
                </c:pt>
                <c:pt idx="1409">
                  <c:v>0:28:707</c:v>
                </c:pt>
                <c:pt idx="1410">
                  <c:v>0:28:733</c:v>
                </c:pt>
                <c:pt idx="1411">
                  <c:v>0:28:751</c:v>
                </c:pt>
                <c:pt idx="1412">
                  <c:v>0:28:776</c:v>
                </c:pt>
                <c:pt idx="1413">
                  <c:v>0:28:796</c:v>
                </c:pt>
                <c:pt idx="1414">
                  <c:v>0:28:810</c:v>
                </c:pt>
                <c:pt idx="1415">
                  <c:v>0:28:825</c:v>
                </c:pt>
                <c:pt idx="1416">
                  <c:v>0:28:839</c:v>
                </c:pt>
                <c:pt idx="1417">
                  <c:v>0:28:869</c:v>
                </c:pt>
                <c:pt idx="1418">
                  <c:v>0:28:883</c:v>
                </c:pt>
                <c:pt idx="1419">
                  <c:v>0:28:907</c:v>
                </c:pt>
                <c:pt idx="1420">
                  <c:v>0:28:935</c:v>
                </c:pt>
                <c:pt idx="1421">
                  <c:v>0:28:946</c:v>
                </c:pt>
                <c:pt idx="1422">
                  <c:v>0:28:967</c:v>
                </c:pt>
                <c:pt idx="1423">
                  <c:v>0:28:982</c:v>
                </c:pt>
                <c:pt idx="1424">
                  <c:v>0:29:5</c:v>
                </c:pt>
                <c:pt idx="1425">
                  <c:v>0:29:20</c:v>
                </c:pt>
                <c:pt idx="1426">
                  <c:v>0:29:41</c:v>
                </c:pt>
                <c:pt idx="1427">
                  <c:v>0:29:62</c:v>
                </c:pt>
                <c:pt idx="1428">
                  <c:v>0:29:73</c:v>
                </c:pt>
                <c:pt idx="1429">
                  <c:v>0:29:99</c:v>
                </c:pt>
                <c:pt idx="1430">
                  <c:v>0:29:112</c:v>
                </c:pt>
                <c:pt idx="1431">
                  <c:v>0:29:135</c:v>
                </c:pt>
                <c:pt idx="1432">
                  <c:v>0:29:143</c:v>
                </c:pt>
                <c:pt idx="1433">
                  <c:v>0:29:166</c:v>
                </c:pt>
                <c:pt idx="1434">
                  <c:v>0:29:181</c:v>
                </c:pt>
                <c:pt idx="1435">
                  <c:v>0:29:203</c:v>
                </c:pt>
                <c:pt idx="1436">
                  <c:v>0:29:219</c:v>
                </c:pt>
                <c:pt idx="1437">
                  <c:v>0:29:240</c:v>
                </c:pt>
                <c:pt idx="1438">
                  <c:v>0:29:261</c:v>
                </c:pt>
                <c:pt idx="1439">
                  <c:v>0:29:272</c:v>
                </c:pt>
                <c:pt idx="1440">
                  <c:v>0:29:279</c:v>
                </c:pt>
                <c:pt idx="1441">
                  <c:v>0:29:305</c:v>
                </c:pt>
                <c:pt idx="1442">
                  <c:v>0:29:321</c:v>
                </c:pt>
                <c:pt idx="1443">
                  <c:v>0:29:347</c:v>
                </c:pt>
                <c:pt idx="1444">
                  <c:v>0:29:375</c:v>
                </c:pt>
                <c:pt idx="1445">
                  <c:v>0:29:402</c:v>
                </c:pt>
                <c:pt idx="1446">
                  <c:v>0:29:416</c:v>
                </c:pt>
                <c:pt idx="1447">
                  <c:v>0:29:437</c:v>
                </c:pt>
                <c:pt idx="1448">
                  <c:v>0:29:446</c:v>
                </c:pt>
                <c:pt idx="1449">
                  <c:v>0:29:462</c:v>
                </c:pt>
                <c:pt idx="1450">
                  <c:v>0:29:469</c:v>
                </c:pt>
                <c:pt idx="1451">
                  <c:v>0:29:476</c:v>
                </c:pt>
                <c:pt idx="1452">
                  <c:v>0:29:502</c:v>
                </c:pt>
                <c:pt idx="1453">
                  <c:v>0:29:515</c:v>
                </c:pt>
                <c:pt idx="1454">
                  <c:v>0:29:544</c:v>
                </c:pt>
                <c:pt idx="1455">
                  <c:v>0:29:576</c:v>
                </c:pt>
                <c:pt idx="1456">
                  <c:v>0:29:601</c:v>
                </c:pt>
                <c:pt idx="1457">
                  <c:v>0:29:615</c:v>
                </c:pt>
                <c:pt idx="1458">
                  <c:v>0:29:637</c:v>
                </c:pt>
                <c:pt idx="1459">
                  <c:v>0:29:651</c:v>
                </c:pt>
                <c:pt idx="1460">
                  <c:v>0:29:665</c:v>
                </c:pt>
                <c:pt idx="1461">
                  <c:v>0:29:673</c:v>
                </c:pt>
                <c:pt idx="1462">
                  <c:v>0:29:696</c:v>
                </c:pt>
                <c:pt idx="1463">
                  <c:v>0:29:706</c:v>
                </c:pt>
                <c:pt idx="1464">
                  <c:v>0:29:730</c:v>
                </c:pt>
                <c:pt idx="1465">
                  <c:v>0:29:743</c:v>
                </c:pt>
                <c:pt idx="1466">
                  <c:v>0:29:768</c:v>
                </c:pt>
                <c:pt idx="1467">
                  <c:v>0:29:783</c:v>
                </c:pt>
                <c:pt idx="1468">
                  <c:v>0:29:807</c:v>
                </c:pt>
                <c:pt idx="1469">
                  <c:v>0:29:824</c:v>
                </c:pt>
                <c:pt idx="1470">
                  <c:v>0:29:836</c:v>
                </c:pt>
                <c:pt idx="1471">
                  <c:v>0:29:845</c:v>
                </c:pt>
                <c:pt idx="1472">
                  <c:v>0:29:873</c:v>
                </c:pt>
                <c:pt idx="1473">
                  <c:v>0:29:898</c:v>
                </c:pt>
                <c:pt idx="1474">
                  <c:v>0:29:914</c:v>
                </c:pt>
                <c:pt idx="1475">
                  <c:v>0:29:941</c:v>
                </c:pt>
                <c:pt idx="1476">
                  <c:v>0:29:967</c:v>
                </c:pt>
                <c:pt idx="1477">
                  <c:v>0:29:980</c:v>
                </c:pt>
                <c:pt idx="1478">
                  <c:v>0:30:8</c:v>
                </c:pt>
                <c:pt idx="1479">
                  <c:v>0:30:30</c:v>
                </c:pt>
                <c:pt idx="1480">
                  <c:v>0:30:42</c:v>
                </c:pt>
                <c:pt idx="1481">
                  <c:v>0:30:74</c:v>
                </c:pt>
                <c:pt idx="1482">
                  <c:v>0:30:105</c:v>
                </c:pt>
                <c:pt idx="1483">
                  <c:v>0:30:120</c:v>
                </c:pt>
                <c:pt idx="1484">
                  <c:v>0:30:150</c:v>
                </c:pt>
                <c:pt idx="1485">
                  <c:v>0:30:183</c:v>
                </c:pt>
                <c:pt idx="1486">
                  <c:v>0:30:210</c:v>
                </c:pt>
                <c:pt idx="1487">
                  <c:v>0:30:233</c:v>
                </c:pt>
                <c:pt idx="1488">
                  <c:v>0:30:246</c:v>
                </c:pt>
                <c:pt idx="1489">
                  <c:v>0:30:279</c:v>
                </c:pt>
                <c:pt idx="1490">
                  <c:v>0:30:313</c:v>
                </c:pt>
                <c:pt idx="1491">
                  <c:v>0:30:345</c:v>
                </c:pt>
                <c:pt idx="1492">
                  <c:v>0:30:378</c:v>
                </c:pt>
                <c:pt idx="1493">
                  <c:v>0:30:402</c:v>
                </c:pt>
                <c:pt idx="1494">
                  <c:v>0:30:415</c:v>
                </c:pt>
                <c:pt idx="1495">
                  <c:v>0:30:433</c:v>
                </c:pt>
                <c:pt idx="1496">
                  <c:v>0:30:443</c:v>
                </c:pt>
                <c:pt idx="1497">
                  <c:v>0:30:472</c:v>
                </c:pt>
                <c:pt idx="1498">
                  <c:v>0:30:486</c:v>
                </c:pt>
                <c:pt idx="1499">
                  <c:v>0:30:508</c:v>
                </c:pt>
                <c:pt idx="1500">
                  <c:v>0:30:535</c:v>
                </c:pt>
                <c:pt idx="1501">
                  <c:v>0:30:552</c:v>
                </c:pt>
                <c:pt idx="1502">
                  <c:v>0:30:574</c:v>
                </c:pt>
                <c:pt idx="1503">
                  <c:v>0:30:598</c:v>
                </c:pt>
                <c:pt idx="1504">
                  <c:v>0:30:608</c:v>
                </c:pt>
                <c:pt idx="1505">
                  <c:v>0:30:636</c:v>
                </c:pt>
                <c:pt idx="1506">
                  <c:v>0:30:651</c:v>
                </c:pt>
                <c:pt idx="1507">
                  <c:v>0:30:677</c:v>
                </c:pt>
                <c:pt idx="1508">
                  <c:v>0:30:704</c:v>
                </c:pt>
                <c:pt idx="1509">
                  <c:v>0:30:716</c:v>
                </c:pt>
                <c:pt idx="1510">
                  <c:v>0:30:741</c:v>
                </c:pt>
                <c:pt idx="1511">
                  <c:v>0:30:767</c:v>
                </c:pt>
                <c:pt idx="1512">
                  <c:v>0:30:780</c:v>
                </c:pt>
                <c:pt idx="1513">
                  <c:v>0:30:805</c:v>
                </c:pt>
                <c:pt idx="1514">
                  <c:v>0:30:820</c:v>
                </c:pt>
                <c:pt idx="1515">
                  <c:v>0:30:842</c:v>
                </c:pt>
                <c:pt idx="1516">
                  <c:v>0:30:861</c:v>
                </c:pt>
                <c:pt idx="1517">
                  <c:v>0:30:872</c:v>
                </c:pt>
                <c:pt idx="1518">
                  <c:v>0:30:880</c:v>
                </c:pt>
                <c:pt idx="1519">
                  <c:v>0:30:910</c:v>
                </c:pt>
                <c:pt idx="1520">
                  <c:v>0:30:938</c:v>
                </c:pt>
                <c:pt idx="1521">
                  <c:v>0:30:953</c:v>
                </c:pt>
                <c:pt idx="1522">
                  <c:v>0:30:975</c:v>
                </c:pt>
                <c:pt idx="1523">
                  <c:v>0:30:995</c:v>
                </c:pt>
                <c:pt idx="1524">
                  <c:v>0:31:5</c:v>
                </c:pt>
                <c:pt idx="1525">
                  <c:v>0:31:13</c:v>
                </c:pt>
                <c:pt idx="1526">
                  <c:v>0:31:43</c:v>
                </c:pt>
                <c:pt idx="1527">
                  <c:v>0:31:73</c:v>
                </c:pt>
                <c:pt idx="1528">
                  <c:v>0:31:97</c:v>
                </c:pt>
                <c:pt idx="1529">
                  <c:v>0:31:111</c:v>
                </c:pt>
                <c:pt idx="1530">
                  <c:v>0:31:134</c:v>
                </c:pt>
                <c:pt idx="1531">
                  <c:v>0:31:152</c:v>
                </c:pt>
                <c:pt idx="1532">
                  <c:v>0:31:178</c:v>
                </c:pt>
                <c:pt idx="1533">
                  <c:v>0:31:208</c:v>
                </c:pt>
                <c:pt idx="1534">
                  <c:v>0:31:229</c:v>
                </c:pt>
              </c:strCache>
            </c:strRef>
          </c:cat>
          <c:val>
            <c:numRef>
              <c:f>CameraData!$L$3:$L$1537</c:f>
              <c:numCache>
                <c:formatCode>General</c:formatCode>
                <c:ptCount val="1535"/>
                <c:pt idx="0">
                  <c:v>129.4405094741596</c:v>
                </c:pt>
                <c:pt idx="1">
                  <c:v>130.26107943061888</c:v>
                </c:pt>
                <c:pt idx="2">
                  <c:v>129.52707960198902</c:v>
                </c:pt>
                <c:pt idx="3">
                  <c:v>128.97064988729025</c:v>
                </c:pt>
                <c:pt idx="4">
                  <c:v>128.97064988729025</c:v>
                </c:pt>
                <c:pt idx="5">
                  <c:v>128.97064988729025</c:v>
                </c:pt>
                <c:pt idx="6">
                  <c:v>128.87245843569528</c:v>
                </c:pt>
                <c:pt idx="7">
                  <c:v>128.87245843569528</c:v>
                </c:pt>
                <c:pt idx="8">
                  <c:v>129.38941255392575</c:v>
                </c:pt>
                <c:pt idx="9">
                  <c:v>129.38941255392575</c:v>
                </c:pt>
                <c:pt idx="10">
                  <c:v>129.12106167523561</c:v>
                </c:pt>
                <c:pt idx="11">
                  <c:v>129.12106167523561</c:v>
                </c:pt>
                <c:pt idx="12">
                  <c:v>129.37887705236122</c:v>
                </c:pt>
                <c:pt idx="13">
                  <c:v>129.37887705236122</c:v>
                </c:pt>
                <c:pt idx="14">
                  <c:v>129.37887705236122</c:v>
                </c:pt>
                <c:pt idx="15">
                  <c:v>129.37887705236122</c:v>
                </c:pt>
                <c:pt idx="16">
                  <c:v>129.52383500151623</c:v>
                </c:pt>
                <c:pt idx="17">
                  <c:v>129.54483236200511</c:v>
                </c:pt>
                <c:pt idx="18">
                  <c:v>129.54483236200511</c:v>
                </c:pt>
                <c:pt idx="19">
                  <c:v>129.26953641678304</c:v>
                </c:pt>
                <c:pt idx="20">
                  <c:v>129.63015696380222</c:v>
                </c:pt>
                <c:pt idx="21">
                  <c:v>129.63015696380222</c:v>
                </c:pt>
                <c:pt idx="22">
                  <c:v>129.66927283115302</c:v>
                </c:pt>
                <c:pt idx="23">
                  <c:v>129.66927283115302</c:v>
                </c:pt>
                <c:pt idx="24">
                  <c:v>129.66927283115302</c:v>
                </c:pt>
                <c:pt idx="25">
                  <c:v>129.66927283115302</c:v>
                </c:pt>
                <c:pt idx="26">
                  <c:v>129.96589966560458</c:v>
                </c:pt>
                <c:pt idx="27">
                  <c:v>129.96589966560458</c:v>
                </c:pt>
                <c:pt idx="28">
                  <c:v>130.01464334089451</c:v>
                </c:pt>
                <c:pt idx="29">
                  <c:v>130.01464334089451</c:v>
                </c:pt>
                <c:pt idx="30">
                  <c:v>129.5498101249477</c:v>
                </c:pt>
                <c:pt idx="31">
                  <c:v>129.5498101249477</c:v>
                </c:pt>
                <c:pt idx="32">
                  <c:v>129.24092406734022</c:v>
                </c:pt>
                <c:pt idx="33">
                  <c:v>129.24092406734022</c:v>
                </c:pt>
                <c:pt idx="34">
                  <c:v>129.34644804929897</c:v>
                </c:pt>
                <c:pt idx="35">
                  <c:v>129.34644804929897</c:v>
                </c:pt>
                <c:pt idx="36">
                  <c:v>129.34644804929897</c:v>
                </c:pt>
                <c:pt idx="37">
                  <c:v>129.34644804929897</c:v>
                </c:pt>
                <c:pt idx="38">
                  <c:v>129.34644804929897</c:v>
                </c:pt>
                <c:pt idx="39">
                  <c:v>129.34644804929897</c:v>
                </c:pt>
                <c:pt idx="40">
                  <c:v>129.18880111193849</c:v>
                </c:pt>
                <c:pt idx="41">
                  <c:v>129.18880111193849</c:v>
                </c:pt>
                <c:pt idx="42">
                  <c:v>129.29938326813473</c:v>
                </c:pt>
                <c:pt idx="43">
                  <c:v>129.38036493324634</c:v>
                </c:pt>
                <c:pt idx="44">
                  <c:v>129.38036493324634</c:v>
                </c:pt>
                <c:pt idx="45">
                  <c:v>129.40119436114179</c:v>
                </c:pt>
                <c:pt idx="46">
                  <c:v>129.40119436114179</c:v>
                </c:pt>
                <c:pt idx="47">
                  <c:v>129.34234353261888</c:v>
                </c:pt>
                <c:pt idx="48">
                  <c:v>129.34234353261888</c:v>
                </c:pt>
                <c:pt idx="49">
                  <c:v>129.34234353261888</c:v>
                </c:pt>
                <c:pt idx="50">
                  <c:v>129.34234353261888</c:v>
                </c:pt>
                <c:pt idx="51">
                  <c:v>129.41218150104729</c:v>
                </c:pt>
                <c:pt idx="52">
                  <c:v>129.41218150104729</c:v>
                </c:pt>
                <c:pt idx="53">
                  <c:v>129.33842293707619</c:v>
                </c:pt>
                <c:pt idx="54">
                  <c:v>129.52029945336753</c:v>
                </c:pt>
                <c:pt idx="55">
                  <c:v>129.18998743846211</c:v>
                </c:pt>
                <c:pt idx="56">
                  <c:v>129.18998743846211</c:v>
                </c:pt>
                <c:pt idx="57">
                  <c:v>129.33980932485559</c:v>
                </c:pt>
                <c:pt idx="58">
                  <c:v>129.33980932485559</c:v>
                </c:pt>
                <c:pt idx="59">
                  <c:v>129.67827187570785</c:v>
                </c:pt>
                <c:pt idx="60">
                  <c:v>129.67827187570785</c:v>
                </c:pt>
                <c:pt idx="61">
                  <c:v>129.67827187570785</c:v>
                </c:pt>
                <c:pt idx="62">
                  <c:v>129.67827187570785</c:v>
                </c:pt>
                <c:pt idx="63">
                  <c:v>129.4234318910606</c:v>
                </c:pt>
                <c:pt idx="64">
                  <c:v>129.4234318910606</c:v>
                </c:pt>
                <c:pt idx="65">
                  <c:v>129.11089122881927</c:v>
                </c:pt>
                <c:pt idx="66">
                  <c:v>129.58234686260317</c:v>
                </c:pt>
                <c:pt idx="67">
                  <c:v>129.4307966227899</c:v>
                </c:pt>
                <c:pt idx="68">
                  <c:v>129.4307966227899</c:v>
                </c:pt>
                <c:pt idx="69">
                  <c:v>129.44549223024339</c:v>
                </c:pt>
                <c:pt idx="70">
                  <c:v>129.44549223024339</c:v>
                </c:pt>
                <c:pt idx="71">
                  <c:v>129.44549223024339</c:v>
                </c:pt>
                <c:pt idx="72">
                  <c:v>129.44549223024339</c:v>
                </c:pt>
                <c:pt idx="73">
                  <c:v>129.02597646264877</c:v>
                </c:pt>
                <c:pt idx="74">
                  <c:v>129.02597646264877</c:v>
                </c:pt>
                <c:pt idx="75">
                  <c:v>129.21050788527222</c:v>
                </c:pt>
                <c:pt idx="76">
                  <c:v>129.21050788527222</c:v>
                </c:pt>
                <c:pt idx="77">
                  <c:v>129.23599095994894</c:v>
                </c:pt>
                <c:pt idx="78">
                  <c:v>129.64229305450439</c:v>
                </c:pt>
                <c:pt idx="79">
                  <c:v>129.64229305450439</c:v>
                </c:pt>
                <c:pt idx="80">
                  <c:v>129.1134966152261</c:v>
                </c:pt>
                <c:pt idx="81">
                  <c:v>129.1134966152261</c:v>
                </c:pt>
                <c:pt idx="82">
                  <c:v>129.1134966152261</c:v>
                </c:pt>
                <c:pt idx="83">
                  <c:v>129.1134966152261</c:v>
                </c:pt>
                <c:pt idx="84">
                  <c:v>129.78539072380218</c:v>
                </c:pt>
                <c:pt idx="85">
                  <c:v>129.78539072380218</c:v>
                </c:pt>
                <c:pt idx="86">
                  <c:v>129.47674678898909</c:v>
                </c:pt>
                <c:pt idx="87">
                  <c:v>128.84481925762478</c:v>
                </c:pt>
                <c:pt idx="88">
                  <c:v>128.84481925762478</c:v>
                </c:pt>
                <c:pt idx="89">
                  <c:v>129.21737034044611</c:v>
                </c:pt>
                <c:pt idx="90">
                  <c:v>129.21737034044611</c:v>
                </c:pt>
                <c:pt idx="91">
                  <c:v>129.03745952451172</c:v>
                </c:pt>
                <c:pt idx="92">
                  <c:v>129.03745952451172</c:v>
                </c:pt>
                <c:pt idx="93">
                  <c:v>129.03745952451172</c:v>
                </c:pt>
                <c:pt idx="94">
                  <c:v>129.58441972667856</c:v>
                </c:pt>
                <c:pt idx="95">
                  <c:v>129.58441972667856</c:v>
                </c:pt>
                <c:pt idx="96">
                  <c:v>129.23218698408689</c:v>
                </c:pt>
                <c:pt idx="97">
                  <c:v>129.50681113767723</c:v>
                </c:pt>
                <c:pt idx="98">
                  <c:v>129.50681113767723</c:v>
                </c:pt>
                <c:pt idx="99">
                  <c:v>129.39407547059486</c:v>
                </c:pt>
                <c:pt idx="100">
                  <c:v>129.8026433065213</c:v>
                </c:pt>
                <c:pt idx="101">
                  <c:v>129.8026433065213</c:v>
                </c:pt>
                <c:pt idx="102">
                  <c:v>129.8026433065213</c:v>
                </c:pt>
                <c:pt idx="103">
                  <c:v>129.24629368407435</c:v>
                </c:pt>
                <c:pt idx="104">
                  <c:v>129.24629368407435</c:v>
                </c:pt>
                <c:pt idx="105">
                  <c:v>127.76208505977038</c:v>
                </c:pt>
                <c:pt idx="106">
                  <c:v>126.49501354962574</c:v>
                </c:pt>
                <c:pt idx="107">
                  <c:v>126.49501354962574</c:v>
                </c:pt>
                <c:pt idx="108">
                  <c:v>128.28688037667766</c:v>
                </c:pt>
                <c:pt idx="109">
                  <c:v>128.28688037667766</c:v>
                </c:pt>
                <c:pt idx="110">
                  <c:v>128.58719173203062</c:v>
                </c:pt>
                <c:pt idx="111">
                  <c:v>128.58719173203062</c:v>
                </c:pt>
                <c:pt idx="112">
                  <c:v>128.58719173203062</c:v>
                </c:pt>
                <c:pt idx="113">
                  <c:v>127.62867431788203</c:v>
                </c:pt>
                <c:pt idx="114">
                  <c:v>127.62867431788203</c:v>
                </c:pt>
                <c:pt idx="115">
                  <c:v>127.49838482502436</c:v>
                </c:pt>
                <c:pt idx="116">
                  <c:v>126.94257793069274</c:v>
                </c:pt>
                <c:pt idx="117">
                  <c:v>126.94257793069274</c:v>
                </c:pt>
                <c:pt idx="118">
                  <c:v>125.20217465503544</c:v>
                </c:pt>
                <c:pt idx="119">
                  <c:v>125.20217465503544</c:v>
                </c:pt>
                <c:pt idx="120">
                  <c:v>125.20217465503544</c:v>
                </c:pt>
                <c:pt idx="121">
                  <c:v>125.37696461156651</c:v>
                </c:pt>
                <c:pt idx="122">
                  <c:v>125.37696461156651</c:v>
                </c:pt>
                <c:pt idx="123">
                  <c:v>128.0396071523964</c:v>
                </c:pt>
                <c:pt idx="124">
                  <c:v>128.30279761821251</c:v>
                </c:pt>
                <c:pt idx="125">
                  <c:v>128.30279761821251</c:v>
                </c:pt>
                <c:pt idx="126">
                  <c:v>128.37477871836819</c:v>
                </c:pt>
                <c:pt idx="127">
                  <c:v>129.04742002585715</c:v>
                </c:pt>
                <c:pt idx="128">
                  <c:v>129.04742002585715</c:v>
                </c:pt>
                <c:pt idx="129">
                  <c:v>130.08227555858639</c:v>
                </c:pt>
                <c:pt idx="130">
                  <c:v>130.08227555858639</c:v>
                </c:pt>
                <c:pt idx="131">
                  <c:v>130.08227555858639</c:v>
                </c:pt>
                <c:pt idx="132">
                  <c:v>129.84097509245686</c:v>
                </c:pt>
                <c:pt idx="133">
                  <c:v>130.21501114986705</c:v>
                </c:pt>
                <c:pt idx="134">
                  <c:v>130.40056508397501</c:v>
                </c:pt>
                <c:pt idx="135">
                  <c:v>130.40056508397501</c:v>
                </c:pt>
                <c:pt idx="136">
                  <c:v>130.779065253006</c:v>
                </c:pt>
                <c:pt idx="137">
                  <c:v>131.60481817220827</c:v>
                </c:pt>
                <c:pt idx="138">
                  <c:v>131.60481817220827</c:v>
                </c:pt>
                <c:pt idx="139">
                  <c:v>131.60481817220827</c:v>
                </c:pt>
                <c:pt idx="140">
                  <c:v>131.91488662997818</c:v>
                </c:pt>
                <c:pt idx="141">
                  <c:v>131.63816254798607</c:v>
                </c:pt>
                <c:pt idx="142">
                  <c:v>131.64005810003275</c:v>
                </c:pt>
                <c:pt idx="143">
                  <c:v>131.64005810003275</c:v>
                </c:pt>
                <c:pt idx="144">
                  <c:v>132.03301386130667</c:v>
                </c:pt>
                <c:pt idx="145">
                  <c:v>132.03301386130667</c:v>
                </c:pt>
                <c:pt idx="146">
                  <c:v>132.03301386130667</c:v>
                </c:pt>
                <c:pt idx="147">
                  <c:v>132.03301386130667</c:v>
                </c:pt>
                <c:pt idx="148">
                  <c:v>131.21665298905472</c:v>
                </c:pt>
                <c:pt idx="149">
                  <c:v>131.21665298905472</c:v>
                </c:pt>
                <c:pt idx="150">
                  <c:v>131.58826696989365</c:v>
                </c:pt>
                <c:pt idx="151">
                  <c:v>131.58826696989365</c:v>
                </c:pt>
                <c:pt idx="152">
                  <c:v>131.67072906379002</c:v>
                </c:pt>
                <c:pt idx="153">
                  <c:v>131.71591418442952</c:v>
                </c:pt>
                <c:pt idx="154">
                  <c:v>131.71591418442952</c:v>
                </c:pt>
                <c:pt idx="155">
                  <c:v>132.76216902981059</c:v>
                </c:pt>
                <c:pt idx="156">
                  <c:v>132.76216902981059</c:v>
                </c:pt>
                <c:pt idx="157">
                  <c:v>132.76216902981059</c:v>
                </c:pt>
                <c:pt idx="158">
                  <c:v>132.76216902981059</c:v>
                </c:pt>
                <c:pt idx="159">
                  <c:v>132.76216902981059</c:v>
                </c:pt>
                <c:pt idx="160">
                  <c:v>131.07345496461133</c:v>
                </c:pt>
                <c:pt idx="161">
                  <c:v>131.07345496461133</c:v>
                </c:pt>
                <c:pt idx="162">
                  <c:v>130.57643401556041</c:v>
                </c:pt>
                <c:pt idx="163">
                  <c:v>131.00573237175539</c:v>
                </c:pt>
                <c:pt idx="164">
                  <c:v>131.00573237175539</c:v>
                </c:pt>
                <c:pt idx="165">
                  <c:v>131.36161578916423</c:v>
                </c:pt>
                <c:pt idx="166">
                  <c:v>130.89626429424945</c:v>
                </c:pt>
                <c:pt idx="167">
                  <c:v>129.29744077815306</c:v>
                </c:pt>
                <c:pt idx="168">
                  <c:v>131.41132753218042</c:v>
                </c:pt>
                <c:pt idx="169">
                  <c:v>129.30336162640938</c:v>
                </c:pt>
                <c:pt idx="170">
                  <c:v>129.73476282434865</c:v>
                </c:pt>
                <c:pt idx="171">
                  <c:v>130.73385952307842</c:v>
                </c:pt>
                <c:pt idx="172">
                  <c:v>129.38483899522387</c:v>
                </c:pt>
                <c:pt idx="173">
                  <c:v>130.73176320733992</c:v>
                </c:pt>
                <c:pt idx="174">
                  <c:v>130.73176320733992</c:v>
                </c:pt>
                <c:pt idx="175">
                  <c:v>131.13421972852854</c:v>
                </c:pt>
                <c:pt idx="176">
                  <c:v>130.1784810338867</c:v>
                </c:pt>
                <c:pt idx="177">
                  <c:v>130.33458812264686</c:v>
                </c:pt>
                <c:pt idx="178">
                  <c:v>128.56214998703933</c:v>
                </c:pt>
                <c:pt idx="179">
                  <c:v>130.51529801758872</c:v>
                </c:pt>
                <c:pt idx="180">
                  <c:v>130.641901187521</c:v>
                </c:pt>
                <c:pt idx="181">
                  <c:v>129.85236426007037</c:v>
                </c:pt>
                <c:pt idx="182">
                  <c:v>127.99212403023087</c:v>
                </c:pt>
                <c:pt idx="183">
                  <c:v>129.46371793166608</c:v>
                </c:pt>
                <c:pt idx="184">
                  <c:v>130.35253599650449</c:v>
                </c:pt>
                <c:pt idx="185">
                  <c:v>129.67775399323509</c:v>
                </c:pt>
                <c:pt idx="186">
                  <c:v>129.40813847219965</c:v>
                </c:pt>
                <c:pt idx="187">
                  <c:v>128.2558856373461</c:v>
                </c:pt>
                <c:pt idx="188">
                  <c:v>127.88379338872458</c:v>
                </c:pt>
                <c:pt idx="189">
                  <c:v>129.44102169362694</c:v>
                </c:pt>
                <c:pt idx="190">
                  <c:v>130.01162387794409</c:v>
                </c:pt>
                <c:pt idx="191">
                  <c:v>130.03783987820623</c:v>
                </c:pt>
                <c:pt idx="192">
                  <c:v>130.34794496538871</c:v>
                </c:pt>
                <c:pt idx="193">
                  <c:v>130.16132522427696</c:v>
                </c:pt>
                <c:pt idx="194">
                  <c:v>129.81814398723316</c:v>
                </c:pt>
                <c:pt idx="195">
                  <c:v>129.81814398723316</c:v>
                </c:pt>
                <c:pt idx="196">
                  <c:v>129.89350400208627</c:v>
                </c:pt>
                <c:pt idx="197">
                  <c:v>129.89350400208627</c:v>
                </c:pt>
                <c:pt idx="198">
                  <c:v>128.5764304997615</c:v>
                </c:pt>
                <c:pt idx="199">
                  <c:v>129.42304653352895</c:v>
                </c:pt>
                <c:pt idx="200">
                  <c:v>129.42304653352895</c:v>
                </c:pt>
                <c:pt idx="201">
                  <c:v>129.57536858566138</c:v>
                </c:pt>
                <c:pt idx="202">
                  <c:v>130.01549988678272</c:v>
                </c:pt>
                <c:pt idx="203">
                  <c:v>130.01549988678272</c:v>
                </c:pt>
                <c:pt idx="204">
                  <c:v>129.90003082547747</c:v>
                </c:pt>
                <c:pt idx="205">
                  <c:v>129.90003082547747</c:v>
                </c:pt>
                <c:pt idx="206">
                  <c:v>129.59124037071334</c:v>
                </c:pt>
                <c:pt idx="207">
                  <c:v>129.59124037071334</c:v>
                </c:pt>
                <c:pt idx="208">
                  <c:v>129.56374965637571</c:v>
                </c:pt>
                <c:pt idx="209">
                  <c:v>129.56374965637571</c:v>
                </c:pt>
                <c:pt idx="210">
                  <c:v>129.69026146546238</c:v>
                </c:pt>
                <c:pt idx="211">
                  <c:v>129.69026146546238</c:v>
                </c:pt>
                <c:pt idx="212">
                  <c:v>129.7610530724069</c:v>
                </c:pt>
                <c:pt idx="213">
                  <c:v>129.7610530724069</c:v>
                </c:pt>
                <c:pt idx="214">
                  <c:v>129.73512158332454</c:v>
                </c:pt>
                <c:pt idx="215">
                  <c:v>129.73512158332454</c:v>
                </c:pt>
                <c:pt idx="216">
                  <c:v>129.13302251871903</c:v>
                </c:pt>
                <c:pt idx="217">
                  <c:v>129.13302251871903</c:v>
                </c:pt>
                <c:pt idx="218">
                  <c:v>129.69611559919596</c:v>
                </c:pt>
                <c:pt idx="219">
                  <c:v>129.69611559919596</c:v>
                </c:pt>
                <c:pt idx="220">
                  <c:v>129.69611559919596</c:v>
                </c:pt>
                <c:pt idx="221">
                  <c:v>129.69611559919596</c:v>
                </c:pt>
                <c:pt idx="222">
                  <c:v>129.69611559919596</c:v>
                </c:pt>
                <c:pt idx="223">
                  <c:v>130.21226823441023</c:v>
                </c:pt>
                <c:pt idx="224">
                  <c:v>128.93211424652898</c:v>
                </c:pt>
                <c:pt idx="225">
                  <c:v>128.93211424652898</c:v>
                </c:pt>
                <c:pt idx="226">
                  <c:v>128.86818348975825</c:v>
                </c:pt>
                <c:pt idx="227">
                  <c:v>130.2990904208084</c:v>
                </c:pt>
                <c:pt idx="228">
                  <c:v>130.2990904208084</c:v>
                </c:pt>
                <c:pt idx="229">
                  <c:v>130.2990904208084</c:v>
                </c:pt>
                <c:pt idx="230">
                  <c:v>130.15797272733624</c:v>
                </c:pt>
                <c:pt idx="231">
                  <c:v>130.15797272733624</c:v>
                </c:pt>
                <c:pt idx="232">
                  <c:v>128.92326036080536</c:v>
                </c:pt>
                <c:pt idx="233">
                  <c:v>128.92326036080536</c:v>
                </c:pt>
                <c:pt idx="234">
                  <c:v>128.76124613442508</c:v>
                </c:pt>
                <c:pt idx="235">
                  <c:v>128.96852181094422</c:v>
                </c:pt>
                <c:pt idx="236">
                  <c:v>128.96852181094422</c:v>
                </c:pt>
                <c:pt idx="237">
                  <c:v>128.57331564834905</c:v>
                </c:pt>
                <c:pt idx="238">
                  <c:v>128.57331564834905</c:v>
                </c:pt>
                <c:pt idx="239">
                  <c:v>128.57331564834905</c:v>
                </c:pt>
                <c:pt idx="240">
                  <c:v>128.57331564834905</c:v>
                </c:pt>
                <c:pt idx="241">
                  <c:v>129.85541024397097</c:v>
                </c:pt>
                <c:pt idx="242">
                  <c:v>129.85541024397097</c:v>
                </c:pt>
                <c:pt idx="243">
                  <c:v>130.17162670059861</c:v>
                </c:pt>
                <c:pt idx="244">
                  <c:v>130.22026661103871</c:v>
                </c:pt>
                <c:pt idx="245">
                  <c:v>130.22026661103871</c:v>
                </c:pt>
                <c:pt idx="246">
                  <c:v>129.84897973611498</c:v>
                </c:pt>
                <c:pt idx="247">
                  <c:v>129.81196481291698</c:v>
                </c:pt>
                <c:pt idx="248">
                  <c:v>129.81196481291698</c:v>
                </c:pt>
                <c:pt idx="249">
                  <c:v>129.66655001464335</c:v>
                </c:pt>
                <c:pt idx="250">
                  <c:v>129.66655001464335</c:v>
                </c:pt>
                <c:pt idx="251">
                  <c:v>129.66655001464335</c:v>
                </c:pt>
                <c:pt idx="252">
                  <c:v>129.66655001464335</c:v>
                </c:pt>
                <c:pt idx="253">
                  <c:v>129.66655001464335</c:v>
                </c:pt>
                <c:pt idx="254">
                  <c:v>129.45572509750195</c:v>
                </c:pt>
                <c:pt idx="255">
                  <c:v>129.45572509750195</c:v>
                </c:pt>
                <c:pt idx="256">
                  <c:v>128.82391758384776</c:v>
                </c:pt>
                <c:pt idx="257">
                  <c:v>130.13106988640337</c:v>
                </c:pt>
                <c:pt idx="258">
                  <c:v>130.13106988640337</c:v>
                </c:pt>
                <c:pt idx="259">
                  <c:v>129.13643985719136</c:v>
                </c:pt>
                <c:pt idx="260">
                  <c:v>129.13643985719136</c:v>
                </c:pt>
                <c:pt idx="261">
                  <c:v>129.13643985719136</c:v>
                </c:pt>
                <c:pt idx="262">
                  <c:v>129.13643985719136</c:v>
                </c:pt>
                <c:pt idx="263">
                  <c:v>129.64667726714018</c:v>
                </c:pt>
                <c:pt idx="264">
                  <c:v>129.89875905754451</c:v>
                </c:pt>
                <c:pt idx="265">
                  <c:v>130.21150725565695</c:v>
                </c:pt>
                <c:pt idx="266">
                  <c:v>130.21150725565695</c:v>
                </c:pt>
                <c:pt idx="267">
                  <c:v>129.29619058398433</c:v>
                </c:pt>
                <c:pt idx="268">
                  <c:v>129.29619058398433</c:v>
                </c:pt>
                <c:pt idx="269">
                  <c:v>129.49154473041858</c:v>
                </c:pt>
                <c:pt idx="270">
                  <c:v>129.49154473041858</c:v>
                </c:pt>
                <c:pt idx="271">
                  <c:v>129.49154473041858</c:v>
                </c:pt>
                <c:pt idx="272">
                  <c:v>129.49154473041858</c:v>
                </c:pt>
                <c:pt idx="273">
                  <c:v>129.18218759186578</c:v>
                </c:pt>
                <c:pt idx="274">
                  <c:v>129.18218759186578</c:v>
                </c:pt>
                <c:pt idx="275">
                  <c:v>129.37873389274606</c:v>
                </c:pt>
                <c:pt idx="276">
                  <c:v>129.57968944282896</c:v>
                </c:pt>
                <c:pt idx="277">
                  <c:v>129.57968944282896</c:v>
                </c:pt>
                <c:pt idx="278">
                  <c:v>130.63740887238234</c:v>
                </c:pt>
                <c:pt idx="279">
                  <c:v>130.63740887238234</c:v>
                </c:pt>
                <c:pt idx="280">
                  <c:v>130.61035127266905</c:v>
                </c:pt>
                <c:pt idx="281">
                  <c:v>130.61035127266905</c:v>
                </c:pt>
                <c:pt idx="282">
                  <c:v>130.61035127266905</c:v>
                </c:pt>
                <c:pt idx="283">
                  <c:v>130.68876906073453</c:v>
                </c:pt>
                <c:pt idx="284">
                  <c:v>130.68876906073453</c:v>
                </c:pt>
                <c:pt idx="285">
                  <c:v>129.06597268281055</c:v>
                </c:pt>
                <c:pt idx="286">
                  <c:v>129.06597268281055</c:v>
                </c:pt>
                <c:pt idx="287">
                  <c:v>129.34865464089683</c:v>
                </c:pt>
                <c:pt idx="288">
                  <c:v>129.18534875337062</c:v>
                </c:pt>
                <c:pt idx="289">
                  <c:v>129.18534875337062</c:v>
                </c:pt>
                <c:pt idx="290">
                  <c:v>129.23878781058727</c:v>
                </c:pt>
                <c:pt idx="291">
                  <c:v>129.23878781058727</c:v>
                </c:pt>
                <c:pt idx="292">
                  <c:v>129.23878781058727</c:v>
                </c:pt>
                <c:pt idx="293">
                  <c:v>129.23878781058727</c:v>
                </c:pt>
                <c:pt idx="294">
                  <c:v>129.23878781058727</c:v>
                </c:pt>
                <c:pt idx="295">
                  <c:v>129.58729554462505</c:v>
                </c:pt>
                <c:pt idx="296">
                  <c:v>129.58729554462505</c:v>
                </c:pt>
                <c:pt idx="297">
                  <c:v>130.39883118007617</c:v>
                </c:pt>
                <c:pt idx="298">
                  <c:v>128.26664214884553</c:v>
                </c:pt>
                <c:pt idx="299">
                  <c:v>128.26664214884553</c:v>
                </c:pt>
                <c:pt idx="300">
                  <c:v>127.68273577347878</c:v>
                </c:pt>
                <c:pt idx="301">
                  <c:v>127.68273577347878</c:v>
                </c:pt>
                <c:pt idx="302">
                  <c:v>129.197261546443</c:v>
                </c:pt>
                <c:pt idx="303">
                  <c:v>129.197261546443</c:v>
                </c:pt>
                <c:pt idx="304">
                  <c:v>129.197261546443</c:v>
                </c:pt>
                <c:pt idx="305">
                  <c:v>129.8003816302556</c:v>
                </c:pt>
                <c:pt idx="306">
                  <c:v>129.8003816302556</c:v>
                </c:pt>
                <c:pt idx="307">
                  <c:v>130.04596456745591</c:v>
                </c:pt>
                <c:pt idx="308">
                  <c:v>128.51887388955757</c:v>
                </c:pt>
                <c:pt idx="309">
                  <c:v>128.51887388955757</c:v>
                </c:pt>
                <c:pt idx="310">
                  <c:v>131.37439666164028</c:v>
                </c:pt>
                <c:pt idx="311">
                  <c:v>131.37439666164028</c:v>
                </c:pt>
                <c:pt idx="312">
                  <c:v>130.85083360701222</c:v>
                </c:pt>
                <c:pt idx="313">
                  <c:v>130.85083360701222</c:v>
                </c:pt>
                <c:pt idx="314">
                  <c:v>130.85083360701222</c:v>
                </c:pt>
                <c:pt idx="315">
                  <c:v>130.85083360701222</c:v>
                </c:pt>
                <c:pt idx="316">
                  <c:v>131.21388741855796</c:v>
                </c:pt>
                <c:pt idx="317">
                  <c:v>130.60032695050958</c:v>
                </c:pt>
                <c:pt idx="318">
                  <c:v>130.60032695050958</c:v>
                </c:pt>
                <c:pt idx="319">
                  <c:v>130.59943035086334</c:v>
                </c:pt>
                <c:pt idx="320">
                  <c:v>130.59943035086334</c:v>
                </c:pt>
                <c:pt idx="321">
                  <c:v>130.99844924437082</c:v>
                </c:pt>
                <c:pt idx="322">
                  <c:v>130.99844924437082</c:v>
                </c:pt>
                <c:pt idx="323">
                  <c:v>129.53257850104737</c:v>
                </c:pt>
                <c:pt idx="324">
                  <c:v>129.53257850104737</c:v>
                </c:pt>
                <c:pt idx="325">
                  <c:v>130.67087538483852</c:v>
                </c:pt>
                <c:pt idx="326">
                  <c:v>130.67087538483852</c:v>
                </c:pt>
                <c:pt idx="327">
                  <c:v>130.67087538483852</c:v>
                </c:pt>
                <c:pt idx="328">
                  <c:v>130.67087538483852</c:v>
                </c:pt>
                <c:pt idx="329">
                  <c:v>131.38017758950548</c:v>
                </c:pt>
                <c:pt idx="330">
                  <c:v>131.38017758950548</c:v>
                </c:pt>
                <c:pt idx="331">
                  <c:v>130.24062636109366</c:v>
                </c:pt>
                <c:pt idx="332">
                  <c:v>129.81631650516817</c:v>
                </c:pt>
                <c:pt idx="333">
                  <c:v>129.81631650516817</c:v>
                </c:pt>
                <c:pt idx="334">
                  <c:v>129.44466935262341</c:v>
                </c:pt>
                <c:pt idx="335">
                  <c:v>129.14297597597013</c:v>
                </c:pt>
                <c:pt idx="336">
                  <c:v>129.14297597597013</c:v>
                </c:pt>
                <c:pt idx="337">
                  <c:v>129.14297597597013</c:v>
                </c:pt>
                <c:pt idx="338">
                  <c:v>129.14297597597013</c:v>
                </c:pt>
                <c:pt idx="339">
                  <c:v>128.93521091967082</c:v>
                </c:pt>
                <c:pt idx="340">
                  <c:v>128.93521091967082</c:v>
                </c:pt>
                <c:pt idx="341">
                  <c:v>129.46032745401195</c:v>
                </c:pt>
                <c:pt idx="342">
                  <c:v>129.46032745401195</c:v>
                </c:pt>
                <c:pt idx="343">
                  <c:v>130.77432303621381</c:v>
                </c:pt>
                <c:pt idx="344">
                  <c:v>130.77432303621381</c:v>
                </c:pt>
                <c:pt idx="345">
                  <c:v>130.47913308153912</c:v>
                </c:pt>
                <c:pt idx="346">
                  <c:v>130.47913308153912</c:v>
                </c:pt>
                <c:pt idx="347">
                  <c:v>130.47913308153912</c:v>
                </c:pt>
                <c:pt idx="348">
                  <c:v>130.47913308153912</c:v>
                </c:pt>
                <c:pt idx="349">
                  <c:v>130.47626587429608</c:v>
                </c:pt>
                <c:pt idx="350">
                  <c:v>130.47626587429608</c:v>
                </c:pt>
                <c:pt idx="351">
                  <c:v>130.75542394367432</c:v>
                </c:pt>
                <c:pt idx="352">
                  <c:v>130.47626587429608</c:v>
                </c:pt>
                <c:pt idx="353">
                  <c:v>130.75542394367432</c:v>
                </c:pt>
                <c:pt idx="354">
                  <c:v>130.47626587429608</c:v>
                </c:pt>
                <c:pt idx="355">
                  <c:v>130.47626587429608</c:v>
                </c:pt>
                <c:pt idx="356">
                  <c:v>130.75542394367432</c:v>
                </c:pt>
                <c:pt idx="357">
                  <c:v>130.75542394367432</c:v>
                </c:pt>
                <c:pt idx="358">
                  <c:v>130.47626587429608</c:v>
                </c:pt>
                <c:pt idx="359">
                  <c:v>130.47626587429608</c:v>
                </c:pt>
                <c:pt idx="360">
                  <c:v>130.75542394367432</c:v>
                </c:pt>
                <c:pt idx="361">
                  <c:v>130.47626587429608</c:v>
                </c:pt>
                <c:pt idx="362">
                  <c:v>130.47626587429608</c:v>
                </c:pt>
                <c:pt idx="363">
                  <c:v>130.75542394367432</c:v>
                </c:pt>
                <c:pt idx="364">
                  <c:v>130.47626587429608</c:v>
                </c:pt>
                <c:pt idx="365">
                  <c:v>130.47626587429608</c:v>
                </c:pt>
                <c:pt idx="366">
                  <c:v>130.75542394367432</c:v>
                </c:pt>
                <c:pt idx="367">
                  <c:v>130.47626587429608</c:v>
                </c:pt>
                <c:pt idx="368">
                  <c:v>130.47626587429608</c:v>
                </c:pt>
                <c:pt idx="369">
                  <c:v>130.75542394367432</c:v>
                </c:pt>
                <c:pt idx="370">
                  <c:v>130.75542394367432</c:v>
                </c:pt>
                <c:pt idx="371">
                  <c:v>130.75542394367432</c:v>
                </c:pt>
                <c:pt idx="372">
                  <c:v>130.47626587429608</c:v>
                </c:pt>
                <c:pt idx="373">
                  <c:v>130.75542394367432</c:v>
                </c:pt>
                <c:pt idx="374">
                  <c:v>130.75542394367432</c:v>
                </c:pt>
                <c:pt idx="375">
                  <c:v>130.47626587429608</c:v>
                </c:pt>
                <c:pt idx="376">
                  <c:v>130.75542394367432</c:v>
                </c:pt>
                <c:pt idx="377">
                  <c:v>130.75542394367432</c:v>
                </c:pt>
                <c:pt idx="378">
                  <c:v>130.75542394367432</c:v>
                </c:pt>
                <c:pt idx="379">
                  <c:v>130.47626587429608</c:v>
                </c:pt>
                <c:pt idx="380">
                  <c:v>130.47626587429608</c:v>
                </c:pt>
                <c:pt idx="381">
                  <c:v>130.75542394367432</c:v>
                </c:pt>
                <c:pt idx="382">
                  <c:v>130.47626587429608</c:v>
                </c:pt>
                <c:pt idx="383">
                  <c:v>130.75542394367432</c:v>
                </c:pt>
                <c:pt idx="384">
                  <c:v>130.75542394367432</c:v>
                </c:pt>
                <c:pt idx="385">
                  <c:v>130.47626587429608</c:v>
                </c:pt>
                <c:pt idx="386">
                  <c:v>130.75542394367432</c:v>
                </c:pt>
                <c:pt idx="387">
                  <c:v>130.75542394367432</c:v>
                </c:pt>
                <c:pt idx="388">
                  <c:v>130.75542394367432</c:v>
                </c:pt>
                <c:pt idx="389">
                  <c:v>130.47626587429608</c:v>
                </c:pt>
                <c:pt idx="390">
                  <c:v>130.47626587429608</c:v>
                </c:pt>
                <c:pt idx="391">
                  <c:v>130.75542394367432</c:v>
                </c:pt>
                <c:pt idx="392">
                  <c:v>130.47626587429608</c:v>
                </c:pt>
                <c:pt idx="393">
                  <c:v>130.47626587429608</c:v>
                </c:pt>
                <c:pt idx="394">
                  <c:v>130.75542394367432</c:v>
                </c:pt>
                <c:pt idx="395">
                  <c:v>130.47626587429608</c:v>
                </c:pt>
                <c:pt idx="396">
                  <c:v>130.47626587429608</c:v>
                </c:pt>
                <c:pt idx="397">
                  <c:v>130.47626587429608</c:v>
                </c:pt>
                <c:pt idx="398">
                  <c:v>130.75542394367432</c:v>
                </c:pt>
                <c:pt idx="399">
                  <c:v>130.47626587429608</c:v>
                </c:pt>
                <c:pt idx="400">
                  <c:v>130.47626587429608</c:v>
                </c:pt>
                <c:pt idx="401">
                  <c:v>130.75542394367432</c:v>
                </c:pt>
                <c:pt idx="402">
                  <c:v>130.47626587429608</c:v>
                </c:pt>
                <c:pt idx="403">
                  <c:v>130.47626587429608</c:v>
                </c:pt>
                <c:pt idx="404">
                  <c:v>130.75542394367432</c:v>
                </c:pt>
                <c:pt idx="405">
                  <c:v>130.47626587429608</c:v>
                </c:pt>
                <c:pt idx="406">
                  <c:v>130.75542394367432</c:v>
                </c:pt>
                <c:pt idx="407">
                  <c:v>130.75542394367432</c:v>
                </c:pt>
                <c:pt idx="408">
                  <c:v>130.47626587429608</c:v>
                </c:pt>
                <c:pt idx="409">
                  <c:v>130.75542394367432</c:v>
                </c:pt>
                <c:pt idx="410">
                  <c:v>130.75542394367432</c:v>
                </c:pt>
                <c:pt idx="411">
                  <c:v>130.47626587429608</c:v>
                </c:pt>
                <c:pt idx="412">
                  <c:v>130.47626587429608</c:v>
                </c:pt>
                <c:pt idx="413">
                  <c:v>130.75542394367432</c:v>
                </c:pt>
                <c:pt idx="414">
                  <c:v>130.47626587429608</c:v>
                </c:pt>
                <c:pt idx="415">
                  <c:v>130.47626587429608</c:v>
                </c:pt>
                <c:pt idx="416">
                  <c:v>130.75542394367432</c:v>
                </c:pt>
                <c:pt idx="417">
                  <c:v>130.47626587429608</c:v>
                </c:pt>
                <c:pt idx="418">
                  <c:v>130.75542394367432</c:v>
                </c:pt>
                <c:pt idx="419">
                  <c:v>130.75542394367432</c:v>
                </c:pt>
                <c:pt idx="420">
                  <c:v>130.47626587429608</c:v>
                </c:pt>
                <c:pt idx="421">
                  <c:v>130.75542394367432</c:v>
                </c:pt>
                <c:pt idx="422">
                  <c:v>130.75542394367432</c:v>
                </c:pt>
                <c:pt idx="423">
                  <c:v>130.47626587429608</c:v>
                </c:pt>
                <c:pt idx="424">
                  <c:v>130.47626587429608</c:v>
                </c:pt>
                <c:pt idx="425">
                  <c:v>130.47626587429608</c:v>
                </c:pt>
                <c:pt idx="426">
                  <c:v>130.75542394367432</c:v>
                </c:pt>
                <c:pt idx="427">
                  <c:v>130.75542394367432</c:v>
                </c:pt>
                <c:pt idx="428">
                  <c:v>130.47626587429608</c:v>
                </c:pt>
                <c:pt idx="429">
                  <c:v>130.75542394367432</c:v>
                </c:pt>
                <c:pt idx="430">
                  <c:v>130.75542394367432</c:v>
                </c:pt>
                <c:pt idx="431">
                  <c:v>130.47626587429608</c:v>
                </c:pt>
                <c:pt idx="432">
                  <c:v>130.47626587429608</c:v>
                </c:pt>
                <c:pt idx="433">
                  <c:v>130.75542394367432</c:v>
                </c:pt>
                <c:pt idx="434">
                  <c:v>130.47626587429608</c:v>
                </c:pt>
                <c:pt idx="435">
                  <c:v>130.47626587429608</c:v>
                </c:pt>
                <c:pt idx="436">
                  <c:v>130.75542394367432</c:v>
                </c:pt>
                <c:pt idx="437">
                  <c:v>130.47626587429608</c:v>
                </c:pt>
                <c:pt idx="438">
                  <c:v>130.75542394367432</c:v>
                </c:pt>
                <c:pt idx="439">
                  <c:v>130.47626587429608</c:v>
                </c:pt>
                <c:pt idx="440">
                  <c:v>130.75542394367432</c:v>
                </c:pt>
                <c:pt idx="441">
                  <c:v>130.75542394367432</c:v>
                </c:pt>
                <c:pt idx="442">
                  <c:v>130.47626587429608</c:v>
                </c:pt>
                <c:pt idx="443">
                  <c:v>130.75542394367432</c:v>
                </c:pt>
                <c:pt idx="444">
                  <c:v>130.47626587429608</c:v>
                </c:pt>
                <c:pt idx="445">
                  <c:v>130.75542394367432</c:v>
                </c:pt>
                <c:pt idx="446">
                  <c:v>130.75542394367432</c:v>
                </c:pt>
                <c:pt idx="447">
                  <c:v>130.47626587429608</c:v>
                </c:pt>
                <c:pt idx="448">
                  <c:v>130.47626587429608</c:v>
                </c:pt>
                <c:pt idx="449">
                  <c:v>130.75542394367432</c:v>
                </c:pt>
                <c:pt idx="450">
                  <c:v>130.47626587429608</c:v>
                </c:pt>
                <c:pt idx="451">
                  <c:v>130.47626587429608</c:v>
                </c:pt>
                <c:pt idx="452">
                  <c:v>130.75542394367432</c:v>
                </c:pt>
                <c:pt idx="453">
                  <c:v>130.75542394367432</c:v>
                </c:pt>
                <c:pt idx="454">
                  <c:v>130.47626587429608</c:v>
                </c:pt>
                <c:pt idx="455">
                  <c:v>130.47626587429608</c:v>
                </c:pt>
                <c:pt idx="456">
                  <c:v>130.75542394367432</c:v>
                </c:pt>
                <c:pt idx="457">
                  <c:v>130.75542394367432</c:v>
                </c:pt>
                <c:pt idx="458">
                  <c:v>130.47626587429608</c:v>
                </c:pt>
                <c:pt idx="459">
                  <c:v>130.75542394367432</c:v>
                </c:pt>
                <c:pt idx="460">
                  <c:v>130.75542394367432</c:v>
                </c:pt>
                <c:pt idx="461">
                  <c:v>130.47626587429608</c:v>
                </c:pt>
                <c:pt idx="462">
                  <c:v>130.47626587429608</c:v>
                </c:pt>
                <c:pt idx="463">
                  <c:v>130.75542394367432</c:v>
                </c:pt>
                <c:pt idx="464">
                  <c:v>130.47626587429608</c:v>
                </c:pt>
                <c:pt idx="465">
                  <c:v>130.47626587429608</c:v>
                </c:pt>
                <c:pt idx="466">
                  <c:v>130.75542394367432</c:v>
                </c:pt>
                <c:pt idx="467">
                  <c:v>130.75542394367432</c:v>
                </c:pt>
                <c:pt idx="468">
                  <c:v>130.47626587429608</c:v>
                </c:pt>
                <c:pt idx="469">
                  <c:v>130.47626587429608</c:v>
                </c:pt>
                <c:pt idx="470">
                  <c:v>130.75542394367432</c:v>
                </c:pt>
                <c:pt idx="471">
                  <c:v>130.75542394367432</c:v>
                </c:pt>
                <c:pt idx="472">
                  <c:v>130.47626587429608</c:v>
                </c:pt>
                <c:pt idx="473">
                  <c:v>130.47626587429608</c:v>
                </c:pt>
                <c:pt idx="474">
                  <c:v>130.47626587429608</c:v>
                </c:pt>
                <c:pt idx="475">
                  <c:v>130.75542394367432</c:v>
                </c:pt>
                <c:pt idx="476">
                  <c:v>130.47626587429608</c:v>
                </c:pt>
                <c:pt idx="477">
                  <c:v>130.75542394367432</c:v>
                </c:pt>
                <c:pt idx="478">
                  <c:v>130.47626587429608</c:v>
                </c:pt>
                <c:pt idx="479">
                  <c:v>130.75542394367432</c:v>
                </c:pt>
                <c:pt idx="480">
                  <c:v>130.47626587429608</c:v>
                </c:pt>
                <c:pt idx="481">
                  <c:v>130.75542394367432</c:v>
                </c:pt>
                <c:pt idx="482">
                  <c:v>130.47626587429608</c:v>
                </c:pt>
                <c:pt idx="483">
                  <c:v>130.75542394367432</c:v>
                </c:pt>
                <c:pt idx="484">
                  <c:v>130.47626587429608</c:v>
                </c:pt>
                <c:pt idx="485">
                  <c:v>130.75542394367432</c:v>
                </c:pt>
                <c:pt idx="486">
                  <c:v>130.47626587429608</c:v>
                </c:pt>
                <c:pt idx="487">
                  <c:v>130.47626587429608</c:v>
                </c:pt>
                <c:pt idx="488">
                  <c:v>130.75542394367432</c:v>
                </c:pt>
                <c:pt idx="489">
                  <c:v>130.47626587429608</c:v>
                </c:pt>
                <c:pt idx="490">
                  <c:v>130.47626587429608</c:v>
                </c:pt>
                <c:pt idx="491">
                  <c:v>130.75542394367432</c:v>
                </c:pt>
                <c:pt idx="492">
                  <c:v>130.47626587429608</c:v>
                </c:pt>
                <c:pt idx="493">
                  <c:v>130.75542394367432</c:v>
                </c:pt>
                <c:pt idx="494">
                  <c:v>130.75542394367432</c:v>
                </c:pt>
                <c:pt idx="495">
                  <c:v>130.47626587429608</c:v>
                </c:pt>
                <c:pt idx="496">
                  <c:v>130.47626587429608</c:v>
                </c:pt>
                <c:pt idx="497">
                  <c:v>130.75542394367432</c:v>
                </c:pt>
                <c:pt idx="498">
                  <c:v>130.75542394367432</c:v>
                </c:pt>
                <c:pt idx="499">
                  <c:v>130.47626587429608</c:v>
                </c:pt>
                <c:pt idx="500">
                  <c:v>130.75542394367432</c:v>
                </c:pt>
                <c:pt idx="501">
                  <c:v>130.75542394367432</c:v>
                </c:pt>
                <c:pt idx="502">
                  <c:v>130.47626587429608</c:v>
                </c:pt>
                <c:pt idx="503">
                  <c:v>130.47626587429608</c:v>
                </c:pt>
                <c:pt idx="504">
                  <c:v>130.47626587429608</c:v>
                </c:pt>
                <c:pt idx="505">
                  <c:v>130.75542394367432</c:v>
                </c:pt>
                <c:pt idx="506">
                  <c:v>130.75542394367432</c:v>
                </c:pt>
                <c:pt idx="507">
                  <c:v>130.47626587429608</c:v>
                </c:pt>
                <c:pt idx="508">
                  <c:v>130.47626587429608</c:v>
                </c:pt>
                <c:pt idx="509">
                  <c:v>130.75542394367432</c:v>
                </c:pt>
                <c:pt idx="510">
                  <c:v>130.75542394367432</c:v>
                </c:pt>
                <c:pt idx="511">
                  <c:v>130.47626587429608</c:v>
                </c:pt>
                <c:pt idx="512">
                  <c:v>130.47626587429608</c:v>
                </c:pt>
                <c:pt idx="513">
                  <c:v>130.75542394367432</c:v>
                </c:pt>
                <c:pt idx="514">
                  <c:v>130.75542394367432</c:v>
                </c:pt>
                <c:pt idx="515">
                  <c:v>131.43705677939536</c:v>
                </c:pt>
                <c:pt idx="516">
                  <c:v>131.85021973121621</c:v>
                </c:pt>
                <c:pt idx="517">
                  <c:v>131.85021973121621</c:v>
                </c:pt>
                <c:pt idx="518">
                  <c:v>131.85021973121621</c:v>
                </c:pt>
                <c:pt idx="519">
                  <c:v>132.19555873644165</c:v>
                </c:pt>
                <c:pt idx="520">
                  <c:v>131.3408259070271</c:v>
                </c:pt>
                <c:pt idx="521">
                  <c:v>131.3408259070271</c:v>
                </c:pt>
                <c:pt idx="522">
                  <c:v>131.22559587073704</c:v>
                </c:pt>
                <c:pt idx="523">
                  <c:v>131.22559587073704</c:v>
                </c:pt>
                <c:pt idx="524">
                  <c:v>131.4130805416645</c:v>
                </c:pt>
                <c:pt idx="525">
                  <c:v>131.4130805416645</c:v>
                </c:pt>
                <c:pt idx="526">
                  <c:v>131.4130805416645</c:v>
                </c:pt>
                <c:pt idx="527">
                  <c:v>131.09969413278583</c:v>
                </c:pt>
                <c:pt idx="528">
                  <c:v>131.09969413278583</c:v>
                </c:pt>
                <c:pt idx="529">
                  <c:v>130.78308544922774</c:v>
                </c:pt>
                <c:pt idx="530">
                  <c:v>130.78308544922774</c:v>
                </c:pt>
                <c:pt idx="531">
                  <c:v>131.0561291461029</c:v>
                </c:pt>
                <c:pt idx="532">
                  <c:v>131.29945589316051</c:v>
                </c:pt>
                <c:pt idx="533">
                  <c:v>131.29945589316051</c:v>
                </c:pt>
                <c:pt idx="534">
                  <c:v>131.20330677452455</c:v>
                </c:pt>
                <c:pt idx="535">
                  <c:v>131.20330677452455</c:v>
                </c:pt>
                <c:pt idx="536">
                  <c:v>131.20330677452455</c:v>
                </c:pt>
                <c:pt idx="537">
                  <c:v>131.37113216129333</c:v>
                </c:pt>
                <c:pt idx="538">
                  <c:v>131.37113216129333</c:v>
                </c:pt>
                <c:pt idx="539">
                  <c:v>131.43350447070182</c:v>
                </c:pt>
                <c:pt idx="540">
                  <c:v>131.33193309146102</c:v>
                </c:pt>
                <c:pt idx="541">
                  <c:v>131.33193309146102</c:v>
                </c:pt>
                <c:pt idx="542">
                  <c:v>131.36152832199389</c:v>
                </c:pt>
                <c:pt idx="543">
                  <c:v>131.36152832199389</c:v>
                </c:pt>
                <c:pt idx="544">
                  <c:v>131.26741879419282</c:v>
                </c:pt>
                <c:pt idx="545">
                  <c:v>131.26741879419282</c:v>
                </c:pt>
                <c:pt idx="546">
                  <c:v>131.26741879419282</c:v>
                </c:pt>
                <c:pt idx="547">
                  <c:v>131.26741879419282</c:v>
                </c:pt>
                <c:pt idx="548">
                  <c:v>130.80568836541474</c:v>
                </c:pt>
                <c:pt idx="549">
                  <c:v>130.80568836541474</c:v>
                </c:pt>
                <c:pt idx="550">
                  <c:v>131.5486403594123</c:v>
                </c:pt>
                <c:pt idx="551">
                  <c:v>131.12681908404551</c:v>
                </c:pt>
                <c:pt idx="552">
                  <c:v>131.12681908404551</c:v>
                </c:pt>
                <c:pt idx="553">
                  <c:v>131.11301323537646</c:v>
                </c:pt>
                <c:pt idx="554">
                  <c:v>127.13640092377163</c:v>
                </c:pt>
                <c:pt idx="555">
                  <c:v>127.13640092377163</c:v>
                </c:pt>
                <c:pt idx="556">
                  <c:v>127.13640092377163</c:v>
                </c:pt>
                <c:pt idx="557">
                  <c:v>127.13640092377163</c:v>
                </c:pt>
                <c:pt idx="558">
                  <c:v>127.13640092377163</c:v>
                </c:pt>
                <c:pt idx="559">
                  <c:v>127.13640092377163</c:v>
                </c:pt>
                <c:pt idx="560">
                  <c:v>128.41126309233937</c:v>
                </c:pt>
                <c:pt idx="561">
                  <c:v>128.41126309233937</c:v>
                </c:pt>
                <c:pt idx="562">
                  <c:v>126.4027158752928</c:v>
                </c:pt>
                <c:pt idx="563">
                  <c:v>128.41126309233937</c:v>
                </c:pt>
                <c:pt idx="564">
                  <c:v>128.41126309233937</c:v>
                </c:pt>
                <c:pt idx="565">
                  <c:v>126.4027158752928</c:v>
                </c:pt>
                <c:pt idx="566">
                  <c:v>126.4027158752928</c:v>
                </c:pt>
                <c:pt idx="567">
                  <c:v>128.41126309233937</c:v>
                </c:pt>
                <c:pt idx="568">
                  <c:v>126.4027158752928</c:v>
                </c:pt>
                <c:pt idx="569">
                  <c:v>128.41126309233937</c:v>
                </c:pt>
                <c:pt idx="570">
                  <c:v>126.4027158752928</c:v>
                </c:pt>
                <c:pt idx="571">
                  <c:v>128.41126309233937</c:v>
                </c:pt>
                <c:pt idx="572">
                  <c:v>126.4027158752928</c:v>
                </c:pt>
                <c:pt idx="573">
                  <c:v>128.41126309233937</c:v>
                </c:pt>
                <c:pt idx="574">
                  <c:v>126.4027158752928</c:v>
                </c:pt>
                <c:pt idx="575">
                  <c:v>128.41126309233937</c:v>
                </c:pt>
                <c:pt idx="576">
                  <c:v>126.4027158752928</c:v>
                </c:pt>
                <c:pt idx="577">
                  <c:v>128.41126309233937</c:v>
                </c:pt>
                <c:pt idx="578">
                  <c:v>126.4027158752928</c:v>
                </c:pt>
                <c:pt idx="579">
                  <c:v>128.41126309233937</c:v>
                </c:pt>
                <c:pt idx="580">
                  <c:v>128.41126309233937</c:v>
                </c:pt>
                <c:pt idx="581">
                  <c:v>126.4027158752928</c:v>
                </c:pt>
                <c:pt idx="582">
                  <c:v>126.4027158752928</c:v>
                </c:pt>
                <c:pt idx="583">
                  <c:v>128.41126309233937</c:v>
                </c:pt>
                <c:pt idx="584">
                  <c:v>128.41126309233937</c:v>
                </c:pt>
                <c:pt idx="585">
                  <c:v>128.41126309233937</c:v>
                </c:pt>
                <c:pt idx="586">
                  <c:v>126.4027158752928</c:v>
                </c:pt>
                <c:pt idx="587">
                  <c:v>126.4027158752928</c:v>
                </c:pt>
                <c:pt idx="588">
                  <c:v>128.41126309233937</c:v>
                </c:pt>
                <c:pt idx="589">
                  <c:v>126.4027158752928</c:v>
                </c:pt>
                <c:pt idx="590">
                  <c:v>128.41126309233937</c:v>
                </c:pt>
                <c:pt idx="591">
                  <c:v>128.41126309233937</c:v>
                </c:pt>
                <c:pt idx="592">
                  <c:v>126.4027158752928</c:v>
                </c:pt>
                <c:pt idx="593">
                  <c:v>128.41126309233937</c:v>
                </c:pt>
                <c:pt idx="594">
                  <c:v>126.4027158752928</c:v>
                </c:pt>
                <c:pt idx="595">
                  <c:v>128.41126309233937</c:v>
                </c:pt>
                <c:pt idx="596">
                  <c:v>128.41126309233937</c:v>
                </c:pt>
                <c:pt idx="597">
                  <c:v>126.4027158752928</c:v>
                </c:pt>
                <c:pt idx="598">
                  <c:v>128.41126309233937</c:v>
                </c:pt>
                <c:pt idx="599">
                  <c:v>128.41126309233937</c:v>
                </c:pt>
                <c:pt idx="600">
                  <c:v>126.4027158752928</c:v>
                </c:pt>
                <c:pt idx="601">
                  <c:v>126.4027158752928</c:v>
                </c:pt>
                <c:pt idx="602">
                  <c:v>132.20612482400352</c:v>
                </c:pt>
                <c:pt idx="603">
                  <c:v>131.711567216437</c:v>
                </c:pt>
                <c:pt idx="604">
                  <c:v>131.711567216437</c:v>
                </c:pt>
                <c:pt idx="605">
                  <c:v>132.09733347111893</c:v>
                </c:pt>
                <c:pt idx="606">
                  <c:v>131.92234294432464</c:v>
                </c:pt>
                <c:pt idx="607">
                  <c:v>131.92234294432464</c:v>
                </c:pt>
                <c:pt idx="608">
                  <c:v>131.91897203802796</c:v>
                </c:pt>
                <c:pt idx="609">
                  <c:v>131.91897203802796</c:v>
                </c:pt>
                <c:pt idx="610">
                  <c:v>131.91897203802796</c:v>
                </c:pt>
                <c:pt idx="611">
                  <c:v>132.52105417313885</c:v>
                </c:pt>
                <c:pt idx="612">
                  <c:v>132.3548127081898</c:v>
                </c:pt>
                <c:pt idx="613">
                  <c:v>132.3548127081898</c:v>
                </c:pt>
                <c:pt idx="614">
                  <c:v>132.64791189193295</c:v>
                </c:pt>
                <c:pt idx="615">
                  <c:v>133.33749326221039</c:v>
                </c:pt>
                <c:pt idx="616">
                  <c:v>133.33749326221039</c:v>
                </c:pt>
                <c:pt idx="617">
                  <c:v>132.92792771615001</c:v>
                </c:pt>
                <c:pt idx="618">
                  <c:v>132.92792771615001</c:v>
                </c:pt>
                <c:pt idx="619">
                  <c:v>132.92792771615001</c:v>
                </c:pt>
                <c:pt idx="620">
                  <c:v>132.47498833368508</c:v>
                </c:pt>
                <c:pt idx="621">
                  <c:v>132.06385721381153</c:v>
                </c:pt>
                <c:pt idx="622">
                  <c:v>132.06385721381153</c:v>
                </c:pt>
                <c:pt idx="623">
                  <c:v>131.33826470457876</c:v>
                </c:pt>
                <c:pt idx="624">
                  <c:v>131.86679256078841</c:v>
                </c:pt>
                <c:pt idx="625">
                  <c:v>131.86679256078841</c:v>
                </c:pt>
                <c:pt idx="626">
                  <c:v>132.1351612568358</c:v>
                </c:pt>
                <c:pt idx="627">
                  <c:v>132.1351612568358</c:v>
                </c:pt>
                <c:pt idx="628">
                  <c:v>132.1351612568358</c:v>
                </c:pt>
                <c:pt idx="629">
                  <c:v>132.5892046702898</c:v>
                </c:pt>
                <c:pt idx="630">
                  <c:v>133.16807023885269</c:v>
                </c:pt>
                <c:pt idx="631">
                  <c:v>133.16807023885269</c:v>
                </c:pt>
                <c:pt idx="632">
                  <c:v>133.6950226003197</c:v>
                </c:pt>
                <c:pt idx="633">
                  <c:v>134.45561734955518</c:v>
                </c:pt>
                <c:pt idx="634">
                  <c:v>134.45561734955518</c:v>
                </c:pt>
                <c:pt idx="635">
                  <c:v>134.45561734955518</c:v>
                </c:pt>
                <c:pt idx="636">
                  <c:v>134.54238133829801</c:v>
                </c:pt>
                <c:pt idx="637">
                  <c:v>134.54238133829801</c:v>
                </c:pt>
                <c:pt idx="638">
                  <c:v>134.22443002143834</c:v>
                </c:pt>
                <c:pt idx="639">
                  <c:v>134.22443002143834</c:v>
                </c:pt>
                <c:pt idx="640">
                  <c:v>133.98102916211681</c:v>
                </c:pt>
                <c:pt idx="641">
                  <c:v>134.70200757156516</c:v>
                </c:pt>
                <c:pt idx="642">
                  <c:v>134.70200757156516</c:v>
                </c:pt>
                <c:pt idx="643">
                  <c:v>133.98102916211681</c:v>
                </c:pt>
                <c:pt idx="644">
                  <c:v>134.70200757156516</c:v>
                </c:pt>
                <c:pt idx="645">
                  <c:v>134.70200757156516</c:v>
                </c:pt>
                <c:pt idx="646">
                  <c:v>133.98102916211681</c:v>
                </c:pt>
                <c:pt idx="647">
                  <c:v>134.70200757156516</c:v>
                </c:pt>
                <c:pt idx="648">
                  <c:v>133.98102916211681</c:v>
                </c:pt>
                <c:pt idx="649">
                  <c:v>134.70200757156516</c:v>
                </c:pt>
                <c:pt idx="650">
                  <c:v>133.98102916211681</c:v>
                </c:pt>
                <c:pt idx="651">
                  <c:v>134.70200757156516</c:v>
                </c:pt>
                <c:pt idx="652">
                  <c:v>133.98102916211681</c:v>
                </c:pt>
                <c:pt idx="653">
                  <c:v>133.98102916211681</c:v>
                </c:pt>
                <c:pt idx="654">
                  <c:v>134.70200757156516</c:v>
                </c:pt>
                <c:pt idx="655">
                  <c:v>134.70200757156516</c:v>
                </c:pt>
                <c:pt idx="656">
                  <c:v>133.98102916211681</c:v>
                </c:pt>
                <c:pt idx="657">
                  <c:v>133.98102916211681</c:v>
                </c:pt>
                <c:pt idx="658">
                  <c:v>134.70200757156516</c:v>
                </c:pt>
                <c:pt idx="659">
                  <c:v>134.70200757156516</c:v>
                </c:pt>
                <c:pt idx="660">
                  <c:v>134.70200757156516</c:v>
                </c:pt>
                <c:pt idx="661">
                  <c:v>133.98102916211681</c:v>
                </c:pt>
                <c:pt idx="662">
                  <c:v>133.98102916211681</c:v>
                </c:pt>
                <c:pt idx="663">
                  <c:v>134.70200757156516</c:v>
                </c:pt>
                <c:pt idx="664">
                  <c:v>134.70200757156516</c:v>
                </c:pt>
                <c:pt idx="665">
                  <c:v>133.98102916211681</c:v>
                </c:pt>
                <c:pt idx="666">
                  <c:v>133.98102916211681</c:v>
                </c:pt>
                <c:pt idx="667">
                  <c:v>133.98102916211681</c:v>
                </c:pt>
                <c:pt idx="668">
                  <c:v>134.70200757156516</c:v>
                </c:pt>
                <c:pt idx="669">
                  <c:v>134.70200757156516</c:v>
                </c:pt>
                <c:pt idx="670">
                  <c:v>133.98102916211681</c:v>
                </c:pt>
                <c:pt idx="671">
                  <c:v>133.98102916211681</c:v>
                </c:pt>
                <c:pt idx="672">
                  <c:v>133.98102916211681</c:v>
                </c:pt>
                <c:pt idx="673">
                  <c:v>134.70200757156516</c:v>
                </c:pt>
                <c:pt idx="674">
                  <c:v>134.70200757156516</c:v>
                </c:pt>
                <c:pt idx="675">
                  <c:v>133.98102916211681</c:v>
                </c:pt>
                <c:pt idx="676">
                  <c:v>133.98102916211681</c:v>
                </c:pt>
                <c:pt idx="677">
                  <c:v>133.98102916211681</c:v>
                </c:pt>
                <c:pt idx="678">
                  <c:v>134.70200757156516</c:v>
                </c:pt>
                <c:pt idx="679">
                  <c:v>134.70200757156516</c:v>
                </c:pt>
                <c:pt idx="680">
                  <c:v>133.98102916211681</c:v>
                </c:pt>
                <c:pt idx="681">
                  <c:v>133.98102916211681</c:v>
                </c:pt>
                <c:pt idx="682">
                  <c:v>133.98102916211681</c:v>
                </c:pt>
                <c:pt idx="683">
                  <c:v>134.70200757156516</c:v>
                </c:pt>
                <c:pt idx="684">
                  <c:v>134.70200757156516</c:v>
                </c:pt>
                <c:pt idx="685">
                  <c:v>133.98102916211681</c:v>
                </c:pt>
                <c:pt idx="686">
                  <c:v>133.98102916211681</c:v>
                </c:pt>
                <c:pt idx="687">
                  <c:v>133.98102916211681</c:v>
                </c:pt>
                <c:pt idx="688">
                  <c:v>134.70200757156516</c:v>
                </c:pt>
                <c:pt idx="689">
                  <c:v>134.70200757156516</c:v>
                </c:pt>
                <c:pt idx="690">
                  <c:v>133.98102916211681</c:v>
                </c:pt>
                <c:pt idx="691">
                  <c:v>133.98102916211681</c:v>
                </c:pt>
                <c:pt idx="692">
                  <c:v>134.70200757156516</c:v>
                </c:pt>
                <c:pt idx="693">
                  <c:v>134.70200757156516</c:v>
                </c:pt>
                <c:pt idx="694">
                  <c:v>134.70200757156516</c:v>
                </c:pt>
                <c:pt idx="695">
                  <c:v>133.98102916211681</c:v>
                </c:pt>
                <c:pt idx="696">
                  <c:v>133.98102916211681</c:v>
                </c:pt>
                <c:pt idx="697">
                  <c:v>134.70200757156516</c:v>
                </c:pt>
                <c:pt idx="698">
                  <c:v>134.70200757156516</c:v>
                </c:pt>
                <c:pt idx="699">
                  <c:v>134.70200757156516</c:v>
                </c:pt>
                <c:pt idx="700">
                  <c:v>133.98102916211681</c:v>
                </c:pt>
                <c:pt idx="701">
                  <c:v>133.98102916211681</c:v>
                </c:pt>
                <c:pt idx="702">
                  <c:v>134.70200757156516</c:v>
                </c:pt>
                <c:pt idx="703">
                  <c:v>134.70200757156516</c:v>
                </c:pt>
                <c:pt idx="704">
                  <c:v>134.70200757156516</c:v>
                </c:pt>
                <c:pt idx="705">
                  <c:v>133.98102916211681</c:v>
                </c:pt>
                <c:pt idx="706">
                  <c:v>133.98102916211681</c:v>
                </c:pt>
                <c:pt idx="707">
                  <c:v>134.70200757156516</c:v>
                </c:pt>
                <c:pt idx="708">
                  <c:v>134.70200757156516</c:v>
                </c:pt>
                <c:pt idx="709">
                  <c:v>134.70200757156516</c:v>
                </c:pt>
                <c:pt idx="710">
                  <c:v>133.98102916211681</c:v>
                </c:pt>
                <c:pt idx="711">
                  <c:v>133.98102916211681</c:v>
                </c:pt>
                <c:pt idx="712">
                  <c:v>134.70200757156516</c:v>
                </c:pt>
                <c:pt idx="713">
                  <c:v>134.70200757156516</c:v>
                </c:pt>
                <c:pt idx="714">
                  <c:v>134.70200757156516</c:v>
                </c:pt>
                <c:pt idx="715">
                  <c:v>133.98102916211681</c:v>
                </c:pt>
                <c:pt idx="716">
                  <c:v>133.98102916211681</c:v>
                </c:pt>
                <c:pt idx="717">
                  <c:v>134.70200757156516</c:v>
                </c:pt>
                <c:pt idx="718">
                  <c:v>134.70200757156516</c:v>
                </c:pt>
                <c:pt idx="719">
                  <c:v>133.98102916211681</c:v>
                </c:pt>
                <c:pt idx="720">
                  <c:v>133.98102916211681</c:v>
                </c:pt>
                <c:pt idx="721">
                  <c:v>133.98102916211681</c:v>
                </c:pt>
                <c:pt idx="722">
                  <c:v>134.70200757156516</c:v>
                </c:pt>
                <c:pt idx="723">
                  <c:v>134.70200757156516</c:v>
                </c:pt>
                <c:pt idx="724">
                  <c:v>133.98102916211681</c:v>
                </c:pt>
                <c:pt idx="725">
                  <c:v>133.98102916211681</c:v>
                </c:pt>
                <c:pt idx="726">
                  <c:v>134.70200757156516</c:v>
                </c:pt>
                <c:pt idx="727">
                  <c:v>134.70200757156516</c:v>
                </c:pt>
                <c:pt idx="728">
                  <c:v>134.70200757156516</c:v>
                </c:pt>
                <c:pt idx="729">
                  <c:v>134.70200757156516</c:v>
                </c:pt>
                <c:pt idx="730">
                  <c:v>133.98102916211681</c:v>
                </c:pt>
                <c:pt idx="731">
                  <c:v>133.98102916211681</c:v>
                </c:pt>
                <c:pt idx="732">
                  <c:v>133.98102916211681</c:v>
                </c:pt>
                <c:pt idx="733">
                  <c:v>134.70200757156516</c:v>
                </c:pt>
                <c:pt idx="734">
                  <c:v>134.70200757156516</c:v>
                </c:pt>
                <c:pt idx="735">
                  <c:v>133.98102916211681</c:v>
                </c:pt>
                <c:pt idx="736">
                  <c:v>133.98102916211681</c:v>
                </c:pt>
                <c:pt idx="737">
                  <c:v>134.70200757156516</c:v>
                </c:pt>
                <c:pt idx="738">
                  <c:v>134.70200757156516</c:v>
                </c:pt>
                <c:pt idx="739">
                  <c:v>133.98102916211681</c:v>
                </c:pt>
                <c:pt idx="740">
                  <c:v>133.98102916211681</c:v>
                </c:pt>
                <c:pt idx="741">
                  <c:v>134.70200757156516</c:v>
                </c:pt>
                <c:pt idx="742">
                  <c:v>133.98102916211681</c:v>
                </c:pt>
                <c:pt idx="743">
                  <c:v>134.70200757156516</c:v>
                </c:pt>
                <c:pt idx="744">
                  <c:v>133.98102916211681</c:v>
                </c:pt>
                <c:pt idx="745">
                  <c:v>133.98102916211681</c:v>
                </c:pt>
                <c:pt idx="746">
                  <c:v>133.98102916211681</c:v>
                </c:pt>
                <c:pt idx="747">
                  <c:v>134.70200757156516</c:v>
                </c:pt>
                <c:pt idx="748">
                  <c:v>134.70200757156516</c:v>
                </c:pt>
                <c:pt idx="749">
                  <c:v>133.98102916211681</c:v>
                </c:pt>
                <c:pt idx="750">
                  <c:v>133.98102916211681</c:v>
                </c:pt>
                <c:pt idx="751">
                  <c:v>134.70200757156516</c:v>
                </c:pt>
                <c:pt idx="752">
                  <c:v>134.70200757156516</c:v>
                </c:pt>
                <c:pt idx="753">
                  <c:v>133.98102916211681</c:v>
                </c:pt>
                <c:pt idx="754">
                  <c:v>133.98102916211681</c:v>
                </c:pt>
                <c:pt idx="755">
                  <c:v>134.70200757156516</c:v>
                </c:pt>
                <c:pt idx="756">
                  <c:v>134.70200757156516</c:v>
                </c:pt>
                <c:pt idx="757">
                  <c:v>134.70200757156516</c:v>
                </c:pt>
                <c:pt idx="758">
                  <c:v>134.70200757156516</c:v>
                </c:pt>
                <c:pt idx="759">
                  <c:v>133.98102916211681</c:v>
                </c:pt>
                <c:pt idx="760">
                  <c:v>134.70200757156516</c:v>
                </c:pt>
                <c:pt idx="761">
                  <c:v>133.98102916211681</c:v>
                </c:pt>
                <c:pt idx="762">
                  <c:v>134.70200757156516</c:v>
                </c:pt>
                <c:pt idx="763">
                  <c:v>134.70200757156516</c:v>
                </c:pt>
                <c:pt idx="764">
                  <c:v>133.98102916211681</c:v>
                </c:pt>
                <c:pt idx="765">
                  <c:v>134.70200757156516</c:v>
                </c:pt>
                <c:pt idx="766">
                  <c:v>133.98102916211681</c:v>
                </c:pt>
                <c:pt idx="767">
                  <c:v>134.70200757156516</c:v>
                </c:pt>
                <c:pt idx="768">
                  <c:v>134.70200757156516</c:v>
                </c:pt>
                <c:pt idx="769">
                  <c:v>133.98102916211681</c:v>
                </c:pt>
                <c:pt idx="770">
                  <c:v>134.70200757156516</c:v>
                </c:pt>
                <c:pt idx="771">
                  <c:v>134.70200757156516</c:v>
                </c:pt>
                <c:pt idx="772">
                  <c:v>133.98102916211681</c:v>
                </c:pt>
                <c:pt idx="773">
                  <c:v>134.70200757156516</c:v>
                </c:pt>
                <c:pt idx="774">
                  <c:v>134.70200757156516</c:v>
                </c:pt>
                <c:pt idx="775">
                  <c:v>134.70200757156516</c:v>
                </c:pt>
                <c:pt idx="776">
                  <c:v>133.98102916211681</c:v>
                </c:pt>
                <c:pt idx="777">
                  <c:v>134.70200757156516</c:v>
                </c:pt>
                <c:pt idx="778">
                  <c:v>134.70200757156516</c:v>
                </c:pt>
                <c:pt idx="779">
                  <c:v>133.98102916211681</c:v>
                </c:pt>
                <c:pt idx="780">
                  <c:v>133.98102916211681</c:v>
                </c:pt>
                <c:pt idx="781">
                  <c:v>134.70200757156516</c:v>
                </c:pt>
                <c:pt idx="782">
                  <c:v>134.70200757156516</c:v>
                </c:pt>
                <c:pt idx="783">
                  <c:v>133.98102916211681</c:v>
                </c:pt>
                <c:pt idx="784">
                  <c:v>133.98102916211681</c:v>
                </c:pt>
                <c:pt idx="785">
                  <c:v>134.70200757156516</c:v>
                </c:pt>
                <c:pt idx="786">
                  <c:v>134.70200757156516</c:v>
                </c:pt>
                <c:pt idx="787">
                  <c:v>133.98102916211681</c:v>
                </c:pt>
                <c:pt idx="788">
                  <c:v>133.98102916211681</c:v>
                </c:pt>
                <c:pt idx="789">
                  <c:v>134.70200757156516</c:v>
                </c:pt>
                <c:pt idx="790">
                  <c:v>134.70200757156516</c:v>
                </c:pt>
                <c:pt idx="791">
                  <c:v>133.98102916211681</c:v>
                </c:pt>
                <c:pt idx="792">
                  <c:v>133.98102916211681</c:v>
                </c:pt>
                <c:pt idx="793">
                  <c:v>134.70200757156516</c:v>
                </c:pt>
                <c:pt idx="794">
                  <c:v>134.70200757156516</c:v>
                </c:pt>
                <c:pt idx="795">
                  <c:v>133.98102916211681</c:v>
                </c:pt>
                <c:pt idx="796">
                  <c:v>134.70200757156516</c:v>
                </c:pt>
                <c:pt idx="797">
                  <c:v>134.70200757156516</c:v>
                </c:pt>
                <c:pt idx="798">
                  <c:v>133.98102916211681</c:v>
                </c:pt>
                <c:pt idx="799">
                  <c:v>133.98102916211681</c:v>
                </c:pt>
                <c:pt idx="800">
                  <c:v>134.70200757156516</c:v>
                </c:pt>
                <c:pt idx="801">
                  <c:v>133.98102916211681</c:v>
                </c:pt>
                <c:pt idx="802">
                  <c:v>133.98102916211681</c:v>
                </c:pt>
                <c:pt idx="803">
                  <c:v>134.70200757156516</c:v>
                </c:pt>
                <c:pt idx="804">
                  <c:v>133.98102916211681</c:v>
                </c:pt>
                <c:pt idx="805">
                  <c:v>133.98102916211681</c:v>
                </c:pt>
                <c:pt idx="806">
                  <c:v>133.98102916211681</c:v>
                </c:pt>
                <c:pt idx="807">
                  <c:v>134.70200757156516</c:v>
                </c:pt>
                <c:pt idx="808">
                  <c:v>134.70200757156516</c:v>
                </c:pt>
                <c:pt idx="809">
                  <c:v>133.98102916211681</c:v>
                </c:pt>
                <c:pt idx="810">
                  <c:v>134.70200757156516</c:v>
                </c:pt>
                <c:pt idx="811">
                  <c:v>134.70200757156516</c:v>
                </c:pt>
                <c:pt idx="812">
                  <c:v>133.98102916211681</c:v>
                </c:pt>
                <c:pt idx="813">
                  <c:v>134.70200757156516</c:v>
                </c:pt>
                <c:pt idx="814">
                  <c:v>134.70200757156516</c:v>
                </c:pt>
                <c:pt idx="815">
                  <c:v>133.98102916211681</c:v>
                </c:pt>
                <c:pt idx="816">
                  <c:v>134.70200757156516</c:v>
                </c:pt>
                <c:pt idx="817">
                  <c:v>134.70200757156516</c:v>
                </c:pt>
                <c:pt idx="818">
                  <c:v>134.70200757156516</c:v>
                </c:pt>
                <c:pt idx="819">
                  <c:v>133.98102916211681</c:v>
                </c:pt>
                <c:pt idx="820">
                  <c:v>134.70200757156516</c:v>
                </c:pt>
                <c:pt idx="821">
                  <c:v>134.70200757156516</c:v>
                </c:pt>
                <c:pt idx="822">
                  <c:v>133.98102916211681</c:v>
                </c:pt>
                <c:pt idx="823">
                  <c:v>133.98102916211681</c:v>
                </c:pt>
                <c:pt idx="824">
                  <c:v>134.70200757156516</c:v>
                </c:pt>
                <c:pt idx="825">
                  <c:v>134.70200757156516</c:v>
                </c:pt>
                <c:pt idx="826">
                  <c:v>133.98102916211681</c:v>
                </c:pt>
                <c:pt idx="827">
                  <c:v>133.98102916211681</c:v>
                </c:pt>
                <c:pt idx="828">
                  <c:v>134.70200757156516</c:v>
                </c:pt>
                <c:pt idx="829">
                  <c:v>133.98102916211681</c:v>
                </c:pt>
                <c:pt idx="830">
                  <c:v>133.98102916211681</c:v>
                </c:pt>
                <c:pt idx="831">
                  <c:v>134.70200757156516</c:v>
                </c:pt>
                <c:pt idx="832">
                  <c:v>133.98102916211681</c:v>
                </c:pt>
                <c:pt idx="833">
                  <c:v>133.98102916211681</c:v>
                </c:pt>
                <c:pt idx="834">
                  <c:v>134.70200757156516</c:v>
                </c:pt>
                <c:pt idx="835">
                  <c:v>134.70200757156516</c:v>
                </c:pt>
                <c:pt idx="836">
                  <c:v>131.18447183729484</c:v>
                </c:pt>
                <c:pt idx="837">
                  <c:v>131.18447183729484</c:v>
                </c:pt>
                <c:pt idx="838">
                  <c:v>131.18447183729484</c:v>
                </c:pt>
                <c:pt idx="839">
                  <c:v>130.72716420610524</c:v>
                </c:pt>
                <c:pt idx="840">
                  <c:v>130.72716420610524</c:v>
                </c:pt>
                <c:pt idx="841">
                  <c:v>129.97102753417778</c:v>
                </c:pt>
                <c:pt idx="842">
                  <c:v>130.53927958748662</c:v>
                </c:pt>
                <c:pt idx="843">
                  <c:v>130.53927958748662</c:v>
                </c:pt>
                <c:pt idx="844">
                  <c:v>130.64659576471942</c:v>
                </c:pt>
                <c:pt idx="845">
                  <c:v>131.85617115027267</c:v>
                </c:pt>
                <c:pt idx="846">
                  <c:v>131.85617115027267</c:v>
                </c:pt>
                <c:pt idx="847">
                  <c:v>131.85617115027267</c:v>
                </c:pt>
                <c:pt idx="848">
                  <c:v>130.12417225454308</c:v>
                </c:pt>
                <c:pt idx="849">
                  <c:v>130.12417225454308</c:v>
                </c:pt>
                <c:pt idx="850">
                  <c:v>128.78243291928445</c:v>
                </c:pt>
                <c:pt idx="851">
                  <c:v>130.66075313616557</c:v>
                </c:pt>
                <c:pt idx="852">
                  <c:v>130.66075313616557</c:v>
                </c:pt>
                <c:pt idx="853">
                  <c:v>129.40032385894557</c:v>
                </c:pt>
                <c:pt idx="854">
                  <c:v>129.40032385894557</c:v>
                </c:pt>
                <c:pt idx="855">
                  <c:v>129.40032385894557</c:v>
                </c:pt>
                <c:pt idx="856">
                  <c:v>129.40032385894557</c:v>
                </c:pt>
                <c:pt idx="857">
                  <c:v>129.96024101001044</c:v>
                </c:pt>
                <c:pt idx="858">
                  <c:v>129.96024101001044</c:v>
                </c:pt>
                <c:pt idx="859">
                  <c:v>128.98831546399853</c:v>
                </c:pt>
                <c:pt idx="860">
                  <c:v>130.24664720640604</c:v>
                </c:pt>
                <c:pt idx="861">
                  <c:v>130.24664720640604</c:v>
                </c:pt>
                <c:pt idx="862">
                  <c:v>130.1133889782293</c:v>
                </c:pt>
                <c:pt idx="863">
                  <c:v>130.1133889782293</c:v>
                </c:pt>
                <c:pt idx="864">
                  <c:v>132.02773789571643</c:v>
                </c:pt>
                <c:pt idx="865">
                  <c:v>132.02773789571643</c:v>
                </c:pt>
                <c:pt idx="866">
                  <c:v>132.02773789571643</c:v>
                </c:pt>
                <c:pt idx="867">
                  <c:v>131.09334380699883</c:v>
                </c:pt>
                <c:pt idx="868">
                  <c:v>131.09334380699883</c:v>
                </c:pt>
                <c:pt idx="869">
                  <c:v>130.17827378030483</c:v>
                </c:pt>
                <c:pt idx="870">
                  <c:v>130.17827378030483</c:v>
                </c:pt>
                <c:pt idx="871">
                  <c:v>130.57067431441106</c:v>
                </c:pt>
                <c:pt idx="872">
                  <c:v>131.03287238368853</c:v>
                </c:pt>
                <c:pt idx="873">
                  <c:v>131.03287238368853</c:v>
                </c:pt>
                <c:pt idx="874">
                  <c:v>130.57067431441106</c:v>
                </c:pt>
                <c:pt idx="875">
                  <c:v>131.03287238368853</c:v>
                </c:pt>
                <c:pt idx="876">
                  <c:v>131.03287238368853</c:v>
                </c:pt>
                <c:pt idx="877">
                  <c:v>130.57067431441106</c:v>
                </c:pt>
                <c:pt idx="878">
                  <c:v>131.03287238368853</c:v>
                </c:pt>
                <c:pt idx="879">
                  <c:v>130.57067431441106</c:v>
                </c:pt>
                <c:pt idx="880">
                  <c:v>131.03287238368853</c:v>
                </c:pt>
                <c:pt idx="881">
                  <c:v>130.57067431441106</c:v>
                </c:pt>
                <c:pt idx="882">
                  <c:v>131.03287238368853</c:v>
                </c:pt>
                <c:pt idx="883">
                  <c:v>130.57067431441106</c:v>
                </c:pt>
                <c:pt idx="884">
                  <c:v>131.03287238368853</c:v>
                </c:pt>
                <c:pt idx="885">
                  <c:v>130.57067431441106</c:v>
                </c:pt>
                <c:pt idx="886">
                  <c:v>130.57067431441106</c:v>
                </c:pt>
                <c:pt idx="887">
                  <c:v>131.03287238368853</c:v>
                </c:pt>
                <c:pt idx="888">
                  <c:v>130.57067431441106</c:v>
                </c:pt>
                <c:pt idx="889">
                  <c:v>131.03287238368853</c:v>
                </c:pt>
                <c:pt idx="890">
                  <c:v>131.03287238368853</c:v>
                </c:pt>
                <c:pt idx="891">
                  <c:v>130.57067431441106</c:v>
                </c:pt>
                <c:pt idx="892">
                  <c:v>130.57067431441106</c:v>
                </c:pt>
                <c:pt idx="893">
                  <c:v>131.03287238368853</c:v>
                </c:pt>
                <c:pt idx="894">
                  <c:v>130.57067431441106</c:v>
                </c:pt>
                <c:pt idx="895">
                  <c:v>131.03287238368853</c:v>
                </c:pt>
                <c:pt idx="896">
                  <c:v>131.03287238368853</c:v>
                </c:pt>
                <c:pt idx="897">
                  <c:v>130.57067431441106</c:v>
                </c:pt>
                <c:pt idx="898">
                  <c:v>130.57067431441106</c:v>
                </c:pt>
                <c:pt idx="899">
                  <c:v>131.03287238368853</c:v>
                </c:pt>
                <c:pt idx="900">
                  <c:v>131.03287238368853</c:v>
                </c:pt>
                <c:pt idx="901">
                  <c:v>131.03287238368853</c:v>
                </c:pt>
                <c:pt idx="902">
                  <c:v>130.57067431441106</c:v>
                </c:pt>
                <c:pt idx="903">
                  <c:v>131.03287238368853</c:v>
                </c:pt>
                <c:pt idx="904">
                  <c:v>131.03287238368853</c:v>
                </c:pt>
                <c:pt idx="905">
                  <c:v>130.57067431441106</c:v>
                </c:pt>
                <c:pt idx="906">
                  <c:v>130.57067431441106</c:v>
                </c:pt>
                <c:pt idx="907">
                  <c:v>131.03287238368853</c:v>
                </c:pt>
                <c:pt idx="908">
                  <c:v>131.03287238368853</c:v>
                </c:pt>
                <c:pt idx="909">
                  <c:v>130.57067431441106</c:v>
                </c:pt>
                <c:pt idx="910">
                  <c:v>131.03287238368853</c:v>
                </c:pt>
                <c:pt idx="911">
                  <c:v>131.03287238368853</c:v>
                </c:pt>
                <c:pt idx="912">
                  <c:v>130.57067431441106</c:v>
                </c:pt>
                <c:pt idx="913">
                  <c:v>130.57067431441106</c:v>
                </c:pt>
                <c:pt idx="914">
                  <c:v>131.03287238368853</c:v>
                </c:pt>
                <c:pt idx="915">
                  <c:v>131.03287238368853</c:v>
                </c:pt>
                <c:pt idx="916">
                  <c:v>130.57067431441106</c:v>
                </c:pt>
                <c:pt idx="917">
                  <c:v>130.96741785287668</c:v>
                </c:pt>
                <c:pt idx="918">
                  <c:v>129.93916889425603</c:v>
                </c:pt>
                <c:pt idx="919">
                  <c:v>129.93916889425603</c:v>
                </c:pt>
                <c:pt idx="920">
                  <c:v>130.73920411762495</c:v>
                </c:pt>
                <c:pt idx="921">
                  <c:v>130.73920411762495</c:v>
                </c:pt>
                <c:pt idx="922">
                  <c:v>130.73920411762495</c:v>
                </c:pt>
                <c:pt idx="923">
                  <c:v>132.11247575414669</c:v>
                </c:pt>
                <c:pt idx="924">
                  <c:v>129.83719257150472</c:v>
                </c:pt>
                <c:pt idx="925">
                  <c:v>129.83719257150472</c:v>
                </c:pt>
                <c:pt idx="926">
                  <c:v>130.82616946322321</c:v>
                </c:pt>
                <c:pt idx="927">
                  <c:v>129.39701269418859</c:v>
                </c:pt>
                <c:pt idx="928">
                  <c:v>129.39701269418859</c:v>
                </c:pt>
                <c:pt idx="929">
                  <c:v>127.38095710430976</c:v>
                </c:pt>
                <c:pt idx="930">
                  <c:v>127.38095710430976</c:v>
                </c:pt>
                <c:pt idx="931">
                  <c:v>127.38095710430976</c:v>
                </c:pt>
                <c:pt idx="932">
                  <c:v>127.38095710430976</c:v>
                </c:pt>
                <c:pt idx="933">
                  <c:v>128.60560646060497</c:v>
                </c:pt>
                <c:pt idx="934">
                  <c:v>128.60560646060497</c:v>
                </c:pt>
                <c:pt idx="935">
                  <c:v>128.90066995252585</c:v>
                </c:pt>
                <c:pt idx="936">
                  <c:v>128.56608291652975</c:v>
                </c:pt>
                <c:pt idx="937">
                  <c:v>128.56608291652975</c:v>
                </c:pt>
                <c:pt idx="938">
                  <c:v>129.46885912596898</c:v>
                </c:pt>
                <c:pt idx="939">
                  <c:v>129.46885912596898</c:v>
                </c:pt>
                <c:pt idx="940">
                  <c:v>129.46885912596898</c:v>
                </c:pt>
                <c:pt idx="941">
                  <c:v>129.46885912596898</c:v>
                </c:pt>
                <c:pt idx="942">
                  <c:v>129.46885912596898</c:v>
                </c:pt>
                <c:pt idx="943">
                  <c:v>129.75770723768204</c:v>
                </c:pt>
                <c:pt idx="944">
                  <c:v>130.66016024641942</c:v>
                </c:pt>
                <c:pt idx="945">
                  <c:v>130.66016024641942</c:v>
                </c:pt>
                <c:pt idx="946">
                  <c:v>129.75259547111187</c:v>
                </c:pt>
                <c:pt idx="947">
                  <c:v>129.76086646701307</c:v>
                </c:pt>
                <c:pt idx="948">
                  <c:v>129.76086646701307</c:v>
                </c:pt>
                <c:pt idx="949">
                  <c:v>128.74598603370126</c:v>
                </c:pt>
                <c:pt idx="950">
                  <c:v>128.74598603370126</c:v>
                </c:pt>
                <c:pt idx="951">
                  <c:v>128.74598603370126</c:v>
                </c:pt>
                <c:pt idx="952">
                  <c:v>128.74598603370126</c:v>
                </c:pt>
                <c:pt idx="953">
                  <c:v>130.22298642490119</c:v>
                </c:pt>
                <c:pt idx="954">
                  <c:v>130.22298642490119</c:v>
                </c:pt>
                <c:pt idx="955">
                  <c:v>129.60627450837401</c:v>
                </c:pt>
                <c:pt idx="956">
                  <c:v>127.71217334796241</c:v>
                </c:pt>
                <c:pt idx="957">
                  <c:v>127.71217334796241</c:v>
                </c:pt>
                <c:pt idx="958">
                  <c:v>127.42898719200431</c:v>
                </c:pt>
                <c:pt idx="959">
                  <c:v>128.33451457230825</c:v>
                </c:pt>
                <c:pt idx="960">
                  <c:v>128.33451457230825</c:v>
                </c:pt>
                <c:pt idx="961">
                  <c:v>128.33451457230825</c:v>
                </c:pt>
                <c:pt idx="962">
                  <c:v>127.52264630076495</c:v>
                </c:pt>
                <c:pt idx="963">
                  <c:v>127.60327408998917</c:v>
                </c:pt>
                <c:pt idx="964">
                  <c:v>128.04564026584427</c:v>
                </c:pt>
                <c:pt idx="965">
                  <c:v>128.24108362412568</c:v>
                </c:pt>
                <c:pt idx="966">
                  <c:v>128.24108362412568</c:v>
                </c:pt>
                <c:pt idx="967">
                  <c:v>129.32844680626147</c:v>
                </c:pt>
                <c:pt idx="968">
                  <c:v>129.32844680626147</c:v>
                </c:pt>
                <c:pt idx="969">
                  <c:v>129.32844680626147</c:v>
                </c:pt>
                <c:pt idx="970">
                  <c:v>130.00497200007391</c:v>
                </c:pt>
                <c:pt idx="971">
                  <c:v>130.00497200007391</c:v>
                </c:pt>
                <c:pt idx="972">
                  <c:v>131.48943247740482</c:v>
                </c:pt>
                <c:pt idx="973">
                  <c:v>131.48943247740482</c:v>
                </c:pt>
                <c:pt idx="974">
                  <c:v>130.80333558357754</c:v>
                </c:pt>
                <c:pt idx="975">
                  <c:v>131.28485862802304</c:v>
                </c:pt>
                <c:pt idx="976">
                  <c:v>131.28485862802304</c:v>
                </c:pt>
                <c:pt idx="977">
                  <c:v>132.04009704710913</c:v>
                </c:pt>
                <c:pt idx="978">
                  <c:v>132.04009704710913</c:v>
                </c:pt>
                <c:pt idx="979">
                  <c:v>132.04009704710913</c:v>
                </c:pt>
                <c:pt idx="980">
                  <c:v>132.04009704710913</c:v>
                </c:pt>
                <c:pt idx="981">
                  <c:v>130.91241345361411</c:v>
                </c:pt>
                <c:pt idx="982">
                  <c:v>130.91241345361411</c:v>
                </c:pt>
                <c:pt idx="983">
                  <c:v>131.5121873444815</c:v>
                </c:pt>
                <c:pt idx="984">
                  <c:v>131.89156097195908</c:v>
                </c:pt>
                <c:pt idx="985">
                  <c:v>131.22920765553678</c:v>
                </c:pt>
                <c:pt idx="986">
                  <c:v>131.22920765553678</c:v>
                </c:pt>
                <c:pt idx="987">
                  <c:v>131.22920765553678</c:v>
                </c:pt>
                <c:pt idx="988">
                  <c:v>131.22920765553678</c:v>
                </c:pt>
                <c:pt idx="989">
                  <c:v>131.22920765553678</c:v>
                </c:pt>
                <c:pt idx="990">
                  <c:v>131.22920765553678</c:v>
                </c:pt>
                <c:pt idx="991">
                  <c:v>131.22920765553678</c:v>
                </c:pt>
                <c:pt idx="992">
                  <c:v>131.22920765553678</c:v>
                </c:pt>
                <c:pt idx="993">
                  <c:v>131.22920765553678</c:v>
                </c:pt>
                <c:pt idx="994">
                  <c:v>131.22920765553678</c:v>
                </c:pt>
                <c:pt idx="995">
                  <c:v>131.22920765553678</c:v>
                </c:pt>
                <c:pt idx="996">
                  <c:v>131.22920765553678</c:v>
                </c:pt>
                <c:pt idx="997">
                  <c:v>131.22920765553678</c:v>
                </c:pt>
                <c:pt idx="998">
                  <c:v>131.22920765553678</c:v>
                </c:pt>
                <c:pt idx="999">
                  <c:v>131.22920765553678</c:v>
                </c:pt>
                <c:pt idx="1000">
                  <c:v>131.22920765553678</c:v>
                </c:pt>
                <c:pt idx="1001">
                  <c:v>131.22920765553678</c:v>
                </c:pt>
                <c:pt idx="1002">
                  <c:v>131.22920765553678</c:v>
                </c:pt>
                <c:pt idx="1003">
                  <c:v>131.22920765553678</c:v>
                </c:pt>
                <c:pt idx="1004">
                  <c:v>131.22920765553678</c:v>
                </c:pt>
                <c:pt idx="1005">
                  <c:v>131.22920765553678</c:v>
                </c:pt>
                <c:pt idx="1006">
                  <c:v>131.22920765553678</c:v>
                </c:pt>
                <c:pt idx="1007">
                  <c:v>131.22920765553678</c:v>
                </c:pt>
                <c:pt idx="1008">
                  <c:v>131.22920765553678</c:v>
                </c:pt>
                <c:pt idx="1009">
                  <c:v>131.22920765553678</c:v>
                </c:pt>
                <c:pt idx="1010">
                  <c:v>131.22920765553678</c:v>
                </c:pt>
                <c:pt idx="1011">
                  <c:v>131.22920765553678</c:v>
                </c:pt>
                <c:pt idx="1012">
                  <c:v>131.22920765553678</c:v>
                </c:pt>
                <c:pt idx="1013">
                  <c:v>131.22920765553678</c:v>
                </c:pt>
                <c:pt idx="1014">
                  <c:v>131.22920765553678</c:v>
                </c:pt>
                <c:pt idx="1015">
                  <c:v>131.22920765553678</c:v>
                </c:pt>
                <c:pt idx="1016">
                  <c:v>131.22920765553678</c:v>
                </c:pt>
                <c:pt idx="1017">
                  <c:v>131.22920765553678</c:v>
                </c:pt>
                <c:pt idx="1018">
                  <c:v>131.22920765553678</c:v>
                </c:pt>
                <c:pt idx="1019">
                  <c:v>131.22920765553678</c:v>
                </c:pt>
                <c:pt idx="1020">
                  <c:v>131.22920765553678</c:v>
                </c:pt>
                <c:pt idx="1021">
                  <c:v>131.22920765553678</c:v>
                </c:pt>
                <c:pt idx="1022">
                  <c:v>131.22920765553678</c:v>
                </c:pt>
                <c:pt idx="1023">
                  <c:v>131.22920765553678</c:v>
                </c:pt>
                <c:pt idx="1024">
                  <c:v>131.22920765553678</c:v>
                </c:pt>
                <c:pt idx="1025">
                  <c:v>131.22920765553678</c:v>
                </c:pt>
                <c:pt idx="1026">
                  <c:v>131.22920765553678</c:v>
                </c:pt>
                <c:pt idx="1027">
                  <c:v>131.22920765553678</c:v>
                </c:pt>
                <c:pt idx="1028">
                  <c:v>131.22920765553678</c:v>
                </c:pt>
                <c:pt idx="1029">
                  <c:v>131.22920765553678</c:v>
                </c:pt>
                <c:pt idx="1030">
                  <c:v>131.22920765553678</c:v>
                </c:pt>
                <c:pt idx="1031">
                  <c:v>131.22920765553678</c:v>
                </c:pt>
                <c:pt idx="1032">
                  <c:v>131.22920765553678</c:v>
                </c:pt>
                <c:pt idx="1033">
                  <c:v>131.22920765553678</c:v>
                </c:pt>
                <c:pt idx="1034">
                  <c:v>131.22920765553678</c:v>
                </c:pt>
                <c:pt idx="1035">
                  <c:v>131.22920765553678</c:v>
                </c:pt>
                <c:pt idx="1036">
                  <c:v>131.22920765553678</c:v>
                </c:pt>
                <c:pt idx="1037">
                  <c:v>131.22920765553678</c:v>
                </c:pt>
                <c:pt idx="1038">
                  <c:v>131.22920765553678</c:v>
                </c:pt>
                <c:pt idx="1039">
                  <c:v>131.22920765553678</c:v>
                </c:pt>
                <c:pt idx="1040">
                  <c:v>131.22920765553678</c:v>
                </c:pt>
                <c:pt idx="1041">
                  <c:v>131.22920765553678</c:v>
                </c:pt>
                <c:pt idx="1042">
                  <c:v>131.22920765553678</c:v>
                </c:pt>
                <c:pt idx="1043">
                  <c:v>131.22920765553678</c:v>
                </c:pt>
                <c:pt idx="1044">
                  <c:v>131.22920765553678</c:v>
                </c:pt>
                <c:pt idx="1045">
                  <c:v>128.95190704014422</c:v>
                </c:pt>
                <c:pt idx="1046">
                  <c:v>128.95190704014422</c:v>
                </c:pt>
                <c:pt idx="1047">
                  <c:v>128.95190704014422</c:v>
                </c:pt>
                <c:pt idx="1048">
                  <c:v>129.99044855042234</c:v>
                </c:pt>
                <c:pt idx="1049">
                  <c:v>129.99044855042234</c:v>
                </c:pt>
                <c:pt idx="1050">
                  <c:v>130.86251260800398</c:v>
                </c:pt>
                <c:pt idx="1051">
                  <c:v>129.21595774551221</c:v>
                </c:pt>
                <c:pt idx="1052">
                  <c:v>129.06053443562831</c:v>
                </c:pt>
                <c:pt idx="1053">
                  <c:v>129.06053443562831</c:v>
                </c:pt>
                <c:pt idx="1054">
                  <c:v>129.88570139765193</c:v>
                </c:pt>
                <c:pt idx="1055">
                  <c:v>128.46950836089474</c:v>
                </c:pt>
                <c:pt idx="1056">
                  <c:v>129.44729257817639</c:v>
                </c:pt>
                <c:pt idx="1057">
                  <c:v>129.44729257817639</c:v>
                </c:pt>
                <c:pt idx="1058">
                  <c:v>129.44729257817639</c:v>
                </c:pt>
                <c:pt idx="1059">
                  <c:v>129.44729257817639</c:v>
                </c:pt>
                <c:pt idx="1060">
                  <c:v>130.13736956101425</c:v>
                </c:pt>
                <c:pt idx="1061">
                  <c:v>129.96340717448123</c:v>
                </c:pt>
                <c:pt idx="1062">
                  <c:v>130.26408352493024</c:v>
                </c:pt>
                <c:pt idx="1063">
                  <c:v>130.26408352493024</c:v>
                </c:pt>
                <c:pt idx="1064">
                  <c:v>129.86750682172197</c:v>
                </c:pt>
                <c:pt idx="1065">
                  <c:v>129.86750682172197</c:v>
                </c:pt>
                <c:pt idx="1066">
                  <c:v>129.86750682172197</c:v>
                </c:pt>
                <c:pt idx="1067">
                  <c:v>127.87001593090541</c:v>
                </c:pt>
                <c:pt idx="1068">
                  <c:v>127.87001593090541</c:v>
                </c:pt>
                <c:pt idx="1069">
                  <c:v>127.92375204620915</c:v>
                </c:pt>
                <c:pt idx="1070">
                  <c:v>127.92375204620915</c:v>
                </c:pt>
                <c:pt idx="1071">
                  <c:v>127.33826213723037</c:v>
                </c:pt>
                <c:pt idx="1072">
                  <c:v>127.33826213723037</c:v>
                </c:pt>
                <c:pt idx="1073">
                  <c:v>127.33826213723037</c:v>
                </c:pt>
                <c:pt idx="1074">
                  <c:v>128.65631126213745</c:v>
                </c:pt>
                <c:pt idx="1075">
                  <c:v>128.31617728252351</c:v>
                </c:pt>
                <c:pt idx="1076">
                  <c:v>128.31617728252351</c:v>
                </c:pt>
                <c:pt idx="1077">
                  <c:v>129.13429109585883</c:v>
                </c:pt>
                <c:pt idx="1078">
                  <c:v>129.13429109585883</c:v>
                </c:pt>
                <c:pt idx="1079">
                  <c:v>130.16603867822053</c:v>
                </c:pt>
                <c:pt idx="1080">
                  <c:v>130.16603867822053</c:v>
                </c:pt>
                <c:pt idx="1081">
                  <c:v>130.41949275813798</c:v>
                </c:pt>
                <c:pt idx="1082">
                  <c:v>130.25275059579357</c:v>
                </c:pt>
                <c:pt idx="1083">
                  <c:v>130.25275059579357</c:v>
                </c:pt>
                <c:pt idx="1084">
                  <c:v>130.25275059579357</c:v>
                </c:pt>
                <c:pt idx="1085">
                  <c:v>130.25275059579357</c:v>
                </c:pt>
                <c:pt idx="1086">
                  <c:v>130.25275059579357</c:v>
                </c:pt>
                <c:pt idx="1087">
                  <c:v>131.24745180966372</c:v>
                </c:pt>
                <c:pt idx="1088">
                  <c:v>130.88163344705779</c:v>
                </c:pt>
                <c:pt idx="1089">
                  <c:v>130.88163344705779</c:v>
                </c:pt>
                <c:pt idx="1090">
                  <c:v>130.60675274000957</c:v>
                </c:pt>
                <c:pt idx="1091">
                  <c:v>132.07727408816402</c:v>
                </c:pt>
                <c:pt idx="1092">
                  <c:v>132.07727408816402</c:v>
                </c:pt>
                <c:pt idx="1093">
                  <c:v>132.07727408816402</c:v>
                </c:pt>
                <c:pt idx="1094">
                  <c:v>131.26713074814273</c:v>
                </c:pt>
                <c:pt idx="1095">
                  <c:v>131.26713074814273</c:v>
                </c:pt>
                <c:pt idx="1096">
                  <c:v>131.26713074814273</c:v>
                </c:pt>
                <c:pt idx="1097">
                  <c:v>131.26713074814273</c:v>
                </c:pt>
                <c:pt idx="1098">
                  <c:v>130.81637109708402</c:v>
                </c:pt>
                <c:pt idx="1099">
                  <c:v>130.81637109708402</c:v>
                </c:pt>
                <c:pt idx="1100">
                  <c:v>132.14776715484072</c:v>
                </c:pt>
                <c:pt idx="1101">
                  <c:v>133.07680771986531</c:v>
                </c:pt>
                <c:pt idx="1102">
                  <c:v>133.07680771986531</c:v>
                </c:pt>
                <c:pt idx="1103">
                  <c:v>133.08000323553497</c:v>
                </c:pt>
                <c:pt idx="1104">
                  <c:v>132.52955986744993</c:v>
                </c:pt>
                <c:pt idx="1105">
                  <c:v>132.52955986744993</c:v>
                </c:pt>
                <c:pt idx="1106">
                  <c:v>132.40743873336572</c:v>
                </c:pt>
                <c:pt idx="1107">
                  <c:v>132.40743873336572</c:v>
                </c:pt>
                <c:pt idx="1108">
                  <c:v>132.40743873336572</c:v>
                </c:pt>
                <c:pt idx="1109">
                  <c:v>130.68821587235783</c:v>
                </c:pt>
                <c:pt idx="1110">
                  <c:v>130.68821587235783</c:v>
                </c:pt>
                <c:pt idx="1111">
                  <c:v>129.79096740605641</c:v>
                </c:pt>
                <c:pt idx="1112">
                  <c:v>129.79096740605641</c:v>
                </c:pt>
                <c:pt idx="1113">
                  <c:v>129.58468076601494</c:v>
                </c:pt>
                <c:pt idx="1114">
                  <c:v>129.58468076601494</c:v>
                </c:pt>
                <c:pt idx="1115">
                  <c:v>128.65623986091776</c:v>
                </c:pt>
                <c:pt idx="1116">
                  <c:v>128.65623986091776</c:v>
                </c:pt>
                <c:pt idx="1117">
                  <c:v>128.65623986091776</c:v>
                </c:pt>
                <c:pt idx="1118">
                  <c:v>128.48968717947756</c:v>
                </c:pt>
                <c:pt idx="1119">
                  <c:v>128.48968717947756</c:v>
                </c:pt>
                <c:pt idx="1120">
                  <c:v>128.71067129049558</c:v>
                </c:pt>
                <c:pt idx="1121">
                  <c:v>128.71067129049558</c:v>
                </c:pt>
                <c:pt idx="1122">
                  <c:v>129.61757973589079</c:v>
                </c:pt>
                <c:pt idx="1123">
                  <c:v>130.03399960429579</c:v>
                </c:pt>
                <c:pt idx="1124">
                  <c:v>130.03399960429579</c:v>
                </c:pt>
                <c:pt idx="1125">
                  <c:v>130.71738612089825</c:v>
                </c:pt>
                <c:pt idx="1126">
                  <c:v>130.71738612089825</c:v>
                </c:pt>
                <c:pt idx="1127">
                  <c:v>129.08348638187613</c:v>
                </c:pt>
                <c:pt idx="1128">
                  <c:v>129.08348638187613</c:v>
                </c:pt>
                <c:pt idx="1129">
                  <c:v>129.08348638187613</c:v>
                </c:pt>
                <c:pt idx="1130">
                  <c:v>129.08348638187613</c:v>
                </c:pt>
                <c:pt idx="1131">
                  <c:v>128.87810207141476</c:v>
                </c:pt>
                <c:pt idx="1132">
                  <c:v>128.87810207141476</c:v>
                </c:pt>
                <c:pt idx="1133">
                  <c:v>129.90403994310569</c:v>
                </c:pt>
                <c:pt idx="1134">
                  <c:v>129.90403994310569</c:v>
                </c:pt>
                <c:pt idx="1135">
                  <c:v>129.46157161366457</c:v>
                </c:pt>
                <c:pt idx="1136">
                  <c:v>129.46157161366457</c:v>
                </c:pt>
                <c:pt idx="1137">
                  <c:v>128.39756716001281</c:v>
                </c:pt>
                <c:pt idx="1138">
                  <c:v>128.39756716001281</c:v>
                </c:pt>
                <c:pt idx="1139">
                  <c:v>128.39756716001281</c:v>
                </c:pt>
                <c:pt idx="1140">
                  <c:v>128.44529433688882</c:v>
                </c:pt>
                <c:pt idx="1141">
                  <c:v>128.44529433688882</c:v>
                </c:pt>
                <c:pt idx="1142">
                  <c:v>128.99426598298857</c:v>
                </c:pt>
                <c:pt idx="1143">
                  <c:v>128.98570280596994</c:v>
                </c:pt>
                <c:pt idx="1144">
                  <c:v>128.98570280596994</c:v>
                </c:pt>
                <c:pt idx="1145">
                  <c:v>129.48110204323254</c:v>
                </c:pt>
                <c:pt idx="1146">
                  <c:v>129.48110204323254</c:v>
                </c:pt>
                <c:pt idx="1147">
                  <c:v>129.13738174908923</c:v>
                </c:pt>
                <c:pt idx="1148">
                  <c:v>129.13738174908923</c:v>
                </c:pt>
                <c:pt idx="1149">
                  <c:v>129.13738174908923</c:v>
                </c:pt>
                <c:pt idx="1150">
                  <c:v>129.13738174908923</c:v>
                </c:pt>
                <c:pt idx="1151">
                  <c:v>129.13738174908923</c:v>
                </c:pt>
                <c:pt idx="1152">
                  <c:v>128.65904938996712</c:v>
                </c:pt>
                <c:pt idx="1153">
                  <c:v>128.65904938996712</c:v>
                </c:pt>
                <c:pt idx="1154">
                  <c:v>127.40691845633815</c:v>
                </c:pt>
                <c:pt idx="1155">
                  <c:v>127.43046368090323</c:v>
                </c:pt>
                <c:pt idx="1156">
                  <c:v>127.43046368090323</c:v>
                </c:pt>
                <c:pt idx="1157">
                  <c:v>128.11962223976465</c:v>
                </c:pt>
                <c:pt idx="1158">
                  <c:v>128.11962223976465</c:v>
                </c:pt>
                <c:pt idx="1159">
                  <c:v>128.24584099172338</c:v>
                </c:pt>
                <c:pt idx="1160">
                  <c:v>128.24584099172338</c:v>
                </c:pt>
                <c:pt idx="1161">
                  <c:v>128.24584099172338</c:v>
                </c:pt>
                <c:pt idx="1162">
                  <c:v>128.24584099172338</c:v>
                </c:pt>
                <c:pt idx="1163">
                  <c:v>125.80817162780008</c:v>
                </c:pt>
                <c:pt idx="1164">
                  <c:v>125.80817162780008</c:v>
                </c:pt>
                <c:pt idx="1165">
                  <c:v>127.64864729428197</c:v>
                </c:pt>
                <c:pt idx="1166">
                  <c:v>129.56363086970046</c:v>
                </c:pt>
                <c:pt idx="1167">
                  <c:v>129.56363086970046</c:v>
                </c:pt>
                <c:pt idx="1168">
                  <c:v>130.63712641362716</c:v>
                </c:pt>
                <c:pt idx="1169">
                  <c:v>131.36791765918343</c:v>
                </c:pt>
                <c:pt idx="1170">
                  <c:v>131.36791765918343</c:v>
                </c:pt>
                <c:pt idx="1171">
                  <c:v>131.36791765918343</c:v>
                </c:pt>
                <c:pt idx="1172">
                  <c:v>130.73796959353467</c:v>
                </c:pt>
                <c:pt idx="1173">
                  <c:v>129.8093748219288</c:v>
                </c:pt>
                <c:pt idx="1174">
                  <c:v>129.8093748219288</c:v>
                </c:pt>
                <c:pt idx="1175">
                  <c:v>128.87440196664346</c:v>
                </c:pt>
                <c:pt idx="1176">
                  <c:v>128.94632524539037</c:v>
                </c:pt>
                <c:pt idx="1177">
                  <c:v>128.94632524539037</c:v>
                </c:pt>
                <c:pt idx="1178">
                  <c:v>128.83547783875372</c:v>
                </c:pt>
                <c:pt idx="1179">
                  <c:v>128.83547783875372</c:v>
                </c:pt>
                <c:pt idx="1180">
                  <c:v>128.83547783875372</c:v>
                </c:pt>
                <c:pt idx="1181">
                  <c:v>130.42939165000348</c:v>
                </c:pt>
                <c:pt idx="1182">
                  <c:v>130.42939165000348</c:v>
                </c:pt>
                <c:pt idx="1183">
                  <c:v>129.8871219364722</c:v>
                </c:pt>
                <c:pt idx="1184">
                  <c:v>128.43272158768576</c:v>
                </c:pt>
                <c:pt idx="1185">
                  <c:v>128.43272158768576</c:v>
                </c:pt>
                <c:pt idx="1186">
                  <c:v>129.19964827556615</c:v>
                </c:pt>
                <c:pt idx="1187">
                  <c:v>129.19964827556615</c:v>
                </c:pt>
                <c:pt idx="1188">
                  <c:v>129.75659511335058</c:v>
                </c:pt>
                <c:pt idx="1189">
                  <c:v>129.75659511335058</c:v>
                </c:pt>
                <c:pt idx="1190">
                  <c:v>129.75659511335058</c:v>
                </c:pt>
                <c:pt idx="1191">
                  <c:v>129.0753206352787</c:v>
                </c:pt>
                <c:pt idx="1192">
                  <c:v>129.0753206352787</c:v>
                </c:pt>
                <c:pt idx="1193">
                  <c:v>130.56506168148505</c:v>
                </c:pt>
                <c:pt idx="1194">
                  <c:v>132.85960427078655</c:v>
                </c:pt>
                <c:pt idx="1195">
                  <c:v>132.85960427078655</c:v>
                </c:pt>
                <c:pt idx="1196">
                  <c:v>133.67029937985478</c:v>
                </c:pt>
                <c:pt idx="1197">
                  <c:v>132.5156539147734</c:v>
                </c:pt>
                <c:pt idx="1198">
                  <c:v>132.5156539147734</c:v>
                </c:pt>
                <c:pt idx="1199">
                  <c:v>132.5156539147734</c:v>
                </c:pt>
                <c:pt idx="1200">
                  <c:v>129.90376592805151</c:v>
                </c:pt>
                <c:pt idx="1201">
                  <c:v>129.90376592805151</c:v>
                </c:pt>
                <c:pt idx="1202">
                  <c:v>130.67250089980678</c:v>
                </c:pt>
                <c:pt idx="1203">
                  <c:v>129.8177225784292</c:v>
                </c:pt>
                <c:pt idx="1204">
                  <c:v>129.8177225784292</c:v>
                </c:pt>
                <c:pt idx="1205">
                  <c:v>129.02744070816874</c:v>
                </c:pt>
                <c:pt idx="1206">
                  <c:v>129.02744070816874</c:v>
                </c:pt>
                <c:pt idx="1207">
                  <c:v>128.77341651330838</c:v>
                </c:pt>
                <c:pt idx="1208">
                  <c:v>128.77341651330838</c:v>
                </c:pt>
                <c:pt idx="1209">
                  <c:v>128.77341651330838</c:v>
                </c:pt>
                <c:pt idx="1210">
                  <c:v>131.78660167691555</c:v>
                </c:pt>
                <c:pt idx="1211">
                  <c:v>131.78660167691555</c:v>
                </c:pt>
                <c:pt idx="1212">
                  <c:v>133.00695745069126</c:v>
                </c:pt>
                <c:pt idx="1213">
                  <c:v>134.09750120281882</c:v>
                </c:pt>
                <c:pt idx="1214">
                  <c:v>133.9887573294491</c:v>
                </c:pt>
                <c:pt idx="1215">
                  <c:v>133.9887573294491</c:v>
                </c:pt>
                <c:pt idx="1216">
                  <c:v>133.9887573294491</c:v>
                </c:pt>
                <c:pt idx="1217">
                  <c:v>133.9887573294491</c:v>
                </c:pt>
                <c:pt idx="1218">
                  <c:v>133.9887573294491</c:v>
                </c:pt>
                <c:pt idx="1219">
                  <c:v>129.71732648883111</c:v>
                </c:pt>
                <c:pt idx="1220">
                  <c:v>129.71732648883111</c:v>
                </c:pt>
                <c:pt idx="1221">
                  <c:v>127.70152451423593</c:v>
                </c:pt>
                <c:pt idx="1222">
                  <c:v>127.70152451423593</c:v>
                </c:pt>
                <c:pt idx="1223">
                  <c:v>128.02176417488553</c:v>
                </c:pt>
                <c:pt idx="1224">
                  <c:v>128.02176417488553</c:v>
                </c:pt>
                <c:pt idx="1225">
                  <c:v>128.7341949796168</c:v>
                </c:pt>
                <c:pt idx="1226">
                  <c:v>128.7341949796168</c:v>
                </c:pt>
                <c:pt idx="1227">
                  <c:v>127.53891798749117</c:v>
                </c:pt>
                <c:pt idx="1228">
                  <c:v>127.53891798749117</c:v>
                </c:pt>
                <c:pt idx="1229">
                  <c:v>128.56153883918782</c:v>
                </c:pt>
                <c:pt idx="1230">
                  <c:v>128.56153883918782</c:v>
                </c:pt>
                <c:pt idx="1231">
                  <c:v>128.56153883918782</c:v>
                </c:pt>
                <c:pt idx="1232">
                  <c:v>128.56153883918782</c:v>
                </c:pt>
                <c:pt idx="1233">
                  <c:v>130.02474181635586</c:v>
                </c:pt>
                <c:pt idx="1234">
                  <c:v>130.02474181635586</c:v>
                </c:pt>
                <c:pt idx="1235">
                  <c:v>130.06436929616811</c:v>
                </c:pt>
                <c:pt idx="1236">
                  <c:v>130.06436929616811</c:v>
                </c:pt>
                <c:pt idx="1237">
                  <c:v>129.86311537726945</c:v>
                </c:pt>
                <c:pt idx="1238">
                  <c:v>129.86311537726945</c:v>
                </c:pt>
                <c:pt idx="1239">
                  <c:v>130.57523457168284</c:v>
                </c:pt>
                <c:pt idx="1240">
                  <c:v>130.57523457168284</c:v>
                </c:pt>
                <c:pt idx="1241">
                  <c:v>130.57523457168284</c:v>
                </c:pt>
                <c:pt idx="1242">
                  <c:v>130.57523457168284</c:v>
                </c:pt>
                <c:pt idx="1243">
                  <c:v>129.41515750073481</c:v>
                </c:pt>
                <c:pt idx="1244">
                  <c:v>129.41515750073481</c:v>
                </c:pt>
                <c:pt idx="1245">
                  <c:v>129.71493286379945</c:v>
                </c:pt>
                <c:pt idx="1246">
                  <c:v>130.4258109903864</c:v>
                </c:pt>
                <c:pt idx="1247">
                  <c:v>130.4258109903864</c:v>
                </c:pt>
                <c:pt idx="1248">
                  <c:v>130.02200752280362</c:v>
                </c:pt>
                <c:pt idx="1249">
                  <c:v>130.02200752280362</c:v>
                </c:pt>
                <c:pt idx="1250">
                  <c:v>129.2443498631952</c:v>
                </c:pt>
                <c:pt idx="1251">
                  <c:v>129.2443498631952</c:v>
                </c:pt>
                <c:pt idx="1252">
                  <c:v>129.2443498631952</c:v>
                </c:pt>
                <c:pt idx="1253">
                  <c:v>129.81951782844519</c:v>
                </c:pt>
                <c:pt idx="1254">
                  <c:v>129.81951782844519</c:v>
                </c:pt>
                <c:pt idx="1255">
                  <c:v>129.81951782844519</c:v>
                </c:pt>
                <c:pt idx="1256">
                  <c:v>129.81951782844519</c:v>
                </c:pt>
                <c:pt idx="1257">
                  <c:v>129.81951782844519</c:v>
                </c:pt>
                <c:pt idx="1258">
                  <c:v>129.89619440853531</c:v>
                </c:pt>
                <c:pt idx="1259">
                  <c:v>129.89619440853531</c:v>
                </c:pt>
                <c:pt idx="1260">
                  <c:v>128.18427525047682</c:v>
                </c:pt>
                <c:pt idx="1261">
                  <c:v>128.18427525047682</c:v>
                </c:pt>
                <c:pt idx="1262">
                  <c:v>128.90008587727939</c:v>
                </c:pt>
                <c:pt idx="1263">
                  <c:v>128.90008587727939</c:v>
                </c:pt>
                <c:pt idx="1264">
                  <c:v>129.52747057230755</c:v>
                </c:pt>
                <c:pt idx="1265">
                  <c:v>129.52747057230755</c:v>
                </c:pt>
                <c:pt idx="1266">
                  <c:v>127.36172607027592</c:v>
                </c:pt>
                <c:pt idx="1267">
                  <c:v>127.36172607027592</c:v>
                </c:pt>
                <c:pt idx="1268">
                  <c:v>128.11879223177996</c:v>
                </c:pt>
                <c:pt idx="1269">
                  <c:v>128.11879223177996</c:v>
                </c:pt>
                <c:pt idx="1270">
                  <c:v>127.36172607027592</c:v>
                </c:pt>
                <c:pt idx="1271">
                  <c:v>128.11879223177996</c:v>
                </c:pt>
                <c:pt idx="1272">
                  <c:v>128.11879223177996</c:v>
                </c:pt>
                <c:pt idx="1273">
                  <c:v>127.36172607027592</c:v>
                </c:pt>
                <c:pt idx="1274">
                  <c:v>128.11879223177996</c:v>
                </c:pt>
                <c:pt idx="1275">
                  <c:v>127.36172607027592</c:v>
                </c:pt>
                <c:pt idx="1276">
                  <c:v>128.11879223177996</c:v>
                </c:pt>
                <c:pt idx="1277">
                  <c:v>128.11879223177996</c:v>
                </c:pt>
                <c:pt idx="1278">
                  <c:v>128.11879223177996</c:v>
                </c:pt>
                <c:pt idx="1279">
                  <c:v>127.36172607027592</c:v>
                </c:pt>
                <c:pt idx="1280">
                  <c:v>127.36172607027592</c:v>
                </c:pt>
                <c:pt idx="1281">
                  <c:v>128.11879223177996</c:v>
                </c:pt>
                <c:pt idx="1282">
                  <c:v>127.36172607027592</c:v>
                </c:pt>
                <c:pt idx="1283">
                  <c:v>128.11879223177996</c:v>
                </c:pt>
                <c:pt idx="1284">
                  <c:v>128.11879223177996</c:v>
                </c:pt>
                <c:pt idx="1285">
                  <c:v>127.36172607027592</c:v>
                </c:pt>
                <c:pt idx="1286">
                  <c:v>127.36172607027592</c:v>
                </c:pt>
                <c:pt idx="1287">
                  <c:v>128.11879223177996</c:v>
                </c:pt>
                <c:pt idx="1288">
                  <c:v>127.36172607027592</c:v>
                </c:pt>
                <c:pt idx="1289">
                  <c:v>127.36172607027592</c:v>
                </c:pt>
                <c:pt idx="1290">
                  <c:v>128.11879223177996</c:v>
                </c:pt>
                <c:pt idx="1291">
                  <c:v>128.11879223177996</c:v>
                </c:pt>
                <c:pt idx="1292">
                  <c:v>127.36172607027592</c:v>
                </c:pt>
                <c:pt idx="1293">
                  <c:v>128.11879223177996</c:v>
                </c:pt>
                <c:pt idx="1294">
                  <c:v>127.36172607027592</c:v>
                </c:pt>
                <c:pt idx="1295">
                  <c:v>127.36172607027592</c:v>
                </c:pt>
                <c:pt idx="1296">
                  <c:v>128.11879223177996</c:v>
                </c:pt>
                <c:pt idx="1297">
                  <c:v>128.11879223177996</c:v>
                </c:pt>
                <c:pt idx="1298">
                  <c:v>127.36172607027592</c:v>
                </c:pt>
                <c:pt idx="1299">
                  <c:v>127.36172607027592</c:v>
                </c:pt>
                <c:pt idx="1300">
                  <c:v>128.11879223177996</c:v>
                </c:pt>
                <c:pt idx="1301">
                  <c:v>128.11879223177996</c:v>
                </c:pt>
                <c:pt idx="1302">
                  <c:v>129.82531051000802</c:v>
                </c:pt>
                <c:pt idx="1303">
                  <c:v>129.82531051000802</c:v>
                </c:pt>
                <c:pt idx="1304">
                  <c:v>130.37309352082585</c:v>
                </c:pt>
                <c:pt idx="1305">
                  <c:v>131.35895783664699</c:v>
                </c:pt>
                <c:pt idx="1306">
                  <c:v>131.35895783664699</c:v>
                </c:pt>
                <c:pt idx="1307">
                  <c:v>131.6257743124803</c:v>
                </c:pt>
                <c:pt idx="1308">
                  <c:v>131.6257743124803</c:v>
                </c:pt>
                <c:pt idx="1309">
                  <c:v>131.6257743124803</c:v>
                </c:pt>
                <c:pt idx="1310">
                  <c:v>129.82850466034029</c:v>
                </c:pt>
                <c:pt idx="1311">
                  <c:v>129.73928240070546</c:v>
                </c:pt>
                <c:pt idx="1312">
                  <c:v>129.73928240070546</c:v>
                </c:pt>
                <c:pt idx="1313">
                  <c:v>130.36365007140603</c:v>
                </c:pt>
                <c:pt idx="1314">
                  <c:v>130.36365007140603</c:v>
                </c:pt>
                <c:pt idx="1315">
                  <c:v>129.74353977936627</c:v>
                </c:pt>
                <c:pt idx="1316">
                  <c:v>129.74353977936627</c:v>
                </c:pt>
                <c:pt idx="1317">
                  <c:v>129.74353977936627</c:v>
                </c:pt>
                <c:pt idx="1318">
                  <c:v>129.74353977936627</c:v>
                </c:pt>
                <c:pt idx="1319">
                  <c:v>130.32785501119858</c:v>
                </c:pt>
                <c:pt idx="1320">
                  <c:v>130.32785501119858</c:v>
                </c:pt>
                <c:pt idx="1321">
                  <c:v>130.60358522590411</c:v>
                </c:pt>
                <c:pt idx="1322">
                  <c:v>130.31560201058045</c:v>
                </c:pt>
                <c:pt idx="1323">
                  <c:v>130.31560201058045</c:v>
                </c:pt>
                <c:pt idx="1324">
                  <c:v>130.50156466115644</c:v>
                </c:pt>
                <c:pt idx="1325">
                  <c:v>129.97165877005651</c:v>
                </c:pt>
                <c:pt idx="1326">
                  <c:v>129.97165877005651</c:v>
                </c:pt>
                <c:pt idx="1327">
                  <c:v>130.38875472547468</c:v>
                </c:pt>
                <c:pt idx="1328">
                  <c:v>130.38875472547468</c:v>
                </c:pt>
                <c:pt idx="1329">
                  <c:v>130.38875472547468</c:v>
                </c:pt>
                <c:pt idx="1330">
                  <c:v>130.2940423665641</c:v>
                </c:pt>
                <c:pt idx="1331">
                  <c:v>130.2940423665641</c:v>
                </c:pt>
                <c:pt idx="1332">
                  <c:v>130.49542829160723</c:v>
                </c:pt>
                <c:pt idx="1333">
                  <c:v>130.7740029367458</c:v>
                </c:pt>
                <c:pt idx="1334">
                  <c:v>130.7740029367458</c:v>
                </c:pt>
                <c:pt idx="1335">
                  <c:v>130.2281946399473</c:v>
                </c:pt>
                <c:pt idx="1336">
                  <c:v>130.2281946399473</c:v>
                </c:pt>
                <c:pt idx="1337">
                  <c:v>130.2281946399473</c:v>
                </c:pt>
                <c:pt idx="1338">
                  <c:v>130.83580821361559</c:v>
                </c:pt>
                <c:pt idx="1339">
                  <c:v>130.83580821361559</c:v>
                </c:pt>
                <c:pt idx="1340">
                  <c:v>129.53848217996844</c:v>
                </c:pt>
                <c:pt idx="1341">
                  <c:v>129.10031376712453</c:v>
                </c:pt>
                <c:pt idx="1342">
                  <c:v>129.10031376712453</c:v>
                </c:pt>
                <c:pt idx="1343">
                  <c:v>129.70990810554912</c:v>
                </c:pt>
                <c:pt idx="1344">
                  <c:v>130.65724138680565</c:v>
                </c:pt>
                <c:pt idx="1345">
                  <c:v>130.65724138680565</c:v>
                </c:pt>
                <c:pt idx="1346">
                  <c:v>130.65724138680565</c:v>
                </c:pt>
                <c:pt idx="1347">
                  <c:v>130.65724138680565</c:v>
                </c:pt>
                <c:pt idx="1348">
                  <c:v>130.2741906091149</c:v>
                </c:pt>
                <c:pt idx="1349">
                  <c:v>130.2741906091149</c:v>
                </c:pt>
                <c:pt idx="1350">
                  <c:v>129.28318570568254</c:v>
                </c:pt>
                <c:pt idx="1351">
                  <c:v>129.28318570568254</c:v>
                </c:pt>
                <c:pt idx="1352">
                  <c:v>130.77324979440559</c:v>
                </c:pt>
                <c:pt idx="1353">
                  <c:v>130.77324979440559</c:v>
                </c:pt>
                <c:pt idx="1354">
                  <c:v>129.92024354337551</c:v>
                </c:pt>
                <c:pt idx="1355">
                  <c:v>129.74765632430515</c:v>
                </c:pt>
                <c:pt idx="1356">
                  <c:v>129.74765632430515</c:v>
                </c:pt>
                <c:pt idx="1357">
                  <c:v>129.74765632430515</c:v>
                </c:pt>
                <c:pt idx="1358">
                  <c:v>131.04682068096884</c:v>
                </c:pt>
                <c:pt idx="1359">
                  <c:v>131.04682068096884</c:v>
                </c:pt>
                <c:pt idx="1360">
                  <c:v>131.31717759554536</c:v>
                </c:pt>
                <c:pt idx="1361">
                  <c:v>131.31717759554536</c:v>
                </c:pt>
                <c:pt idx="1362">
                  <c:v>130.1689800200493</c:v>
                </c:pt>
                <c:pt idx="1363">
                  <c:v>130.34600486777489</c:v>
                </c:pt>
                <c:pt idx="1364">
                  <c:v>130.34600486777489</c:v>
                </c:pt>
                <c:pt idx="1365">
                  <c:v>129.10726669920635</c:v>
                </c:pt>
                <c:pt idx="1366">
                  <c:v>129.10726669920635</c:v>
                </c:pt>
                <c:pt idx="1367">
                  <c:v>129.91789070486018</c:v>
                </c:pt>
                <c:pt idx="1368">
                  <c:v>129.91789070486018</c:v>
                </c:pt>
                <c:pt idx="1369">
                  <c:v>129.91789070486018</c:v>
                </c:pt>
                <c:pt idx="1370">
                  <c:v>129.46723571780623</c:v>
                </c:pt>
                <c:pt idx="1371">
                  <c:v>129.46723571780623</c:v>
                </c:pt>
                <c:pt idx="1372">
                  <c:v>130.72002775213903</c:v>
                </c:pt>
                <c:pt idx="1373">
                  <c:v>131.24659611639458</c:v>
                </c:pt>
                <c:pt idx="1374">
                  <c:v>131.24659611639458</c:v>
                </c:pt>
                <c:pt idx="1375">
                  <c:v>130.14310226923286</c:v>
                </c:pt>
                <c:pt idx="1376">
                  <c:v>130.14310226923286</c:v>
                </c:pt>
                <c:pt idx="1377">
                  <c:v>130.14310226923286</c:v>
                </c:pt>
                <c:pt idx="1378">
                  <c:v>128.72824050366725</c:v>
                </c:pt>
                <c:pt idx="1379">
                  <c:v>128.72824050366725</c:v>
                </c:pt>
                <c:pt idx="1380">
                  <c:v>129.75890615761216</c:v>
                </c:pt>
                <c:pt idx="1381">
                  <c:v>129.69443512695523</c:v>
                </c:pt>
                <c:pt idx="1382">
                  <c:v>129.4528565768249</c:v>
                </c:pt>
                <c:pt idx="1383">
                  <c:v>129.4528565768249</c:v>
                </c:pt>
                <c:pt idx="1384">
                  <c:v>129.4528565768249</c:v>
                </c:pt>
                <c:pt idx="1385">
                  <c:v>129.69053237873612</c:v>
                </c:pt>
                <c:pt idx="1386">
                  <c:v>129.69053237873612</c:v>
                </c:pt>
                <c:pt idx="1387">
                  <c:v>129.46454319098339</c:v>
                </c:pt>
                <c:pt idx="1388">
                  <c:v>129.46454319098339</c:v>
                </c:pt>
                <c:pt idx="1389">
                  <c:v>129.46454319098339</c:v>
                </c:pt>
                <c:pt idx="1390">
                  <c:v>130.03992807457254</c:v>
                </c:pt>
                <c:pt idx="1391">
                  <c:v>130.15170225563705</c:v>
                </c:pt>
                <c:pt idx="1392">
                  <c:v>129.71104048819439</c:v>
                </c:pt>
                <c:pt idx="1393">
                  <c:v>129.71104048819439</c:v>
                </c:pt>
                <c:pt idx="1394">
                  <c:v>129.88924097788086</c:v>
                </c:pt>
                <c:pt idx="1395">
                  <c:v>129.88924097788086</c:v>
                </c:pt>
                <c:pt idx="1396">
                  <c:v>129.88924097788086</c:v>
                </c:pt>
                <c:pt idx="1397">
                  <c:v>130.47194866089032</c:v>
                </c:pt>
                <c:pt idx="1398">
                  <c:v>130.47194866089032</c:v>
                </c:pt>
                <c:pt idx="1399">
                  <c:v>129.99527323560653</c:v>
                </c:pt>
                <c:pt idx="1400">
                  <c:v>130.34048191087831</c:v>
                </c:pt>
                <c:pt idx="1401">
                  <c:v>129.46966372957797</c:v>
                </c:pt>
                <c:pt idx="1402">
                  <c:v>129.46966372957797</c:v>
                </c:pt>
                <c:pt idx="1403">
                  <c:v>129.94410991091516</c:v>
                </c:pt>
                <c:pt idx="1404">
                  <c:v>129.94410991091516</c:v>
                </c:pt>
                <c:pt idx="1405">
                  <c:v>129.94410991091516</c:v>
                </c:pt>
                <c:pt idx="1406">
                  <c:v>129.94410991091516</c:v>
                </c:pt>
                <c:pt idx="1407">
                  <c:v>129.67481531222631</c:v>
                </c:pt>
                <c:pt idx="1408">
                  <c:v>129.10519560869733</c:v>
                </c:pt>
                <c:pt idx="1409">
                  <c:v>129.10519560869733</c:v>
                </c:pt>
                <c:pt idx="1410">
                  <c:v>130.25717017362231</c:v>
                </c:pt>
                <c:pt idx="1411">
                  <c:v>130.24493120394359</c:v>
                </c:pt>
                <c:pt idx="1412">
                  <c:v>130.24493120394359</c:v>
                </c:pt>
                <c:pt idx="1413">
                  <c:v>130.24493120394359</c:v>
                </c:pt>
                <c:pt idx="1414">
                  <c:v>130.24493120394359</c:v>
                </c:pt>
                <c:pt idx="1415">
                  <c:v>130.39127791738986</c:v>
                </c:pt>
                <c:pt idx="1416">
                  <c:v>130.39127791738986</c:v>
                </c:pt>
                <c:pt idx="1417">
                  <c:v>130.22936987530883</c:v>
                </c:pt>
                <c:pt idx="1418">
                  <c:v>130.26059152525755</c:v>
                </c:pt>
                <c:pt idx="1419">
                  <c:v>130.26059152525755</c:v>
                </c:pt>
                <c:pt idx="1420">
                  <c:v>130.19881907805461</c:v>
                </c:pt>
                <c:pt idx="1421">
                  <c:v>130.19881907805461</c:v>
                </c:pt>
                <c:pt idx="1422">
                  <c:v>129.75384698273882</c:v>
                </c:pt>
                <c:pt idx="1423">
                  <c:v>129.75384698273882</c:v>
                </c:pt>
                <c:pt idx="1424">
                  <c:v>129.77011944669698</c:v>
                </c:pt>
                <c:pt idx="1425">
                  <c:v>129.77011944669698</c:v>
                </c:pt>
                <c:pt idx="1426">
                  <c:v>129.77011944669698</c:v>
                </c:pt>
                <c:pt idx="1427">
                  <c:v>130.27017401765457</c:v>
                </c:pt>
                <c:pt idx="1428">
                  <c:v>130.27017401765457</c:v>
                </c:pt>
                <c:pt idx="1429">
                  <c:v>130.45047791560597</c:v>
                </c:pt>
                <c:pt idx="1430">
                  <c:v>130.45047791560597</c:v>
                </c:pt>
                <c:pt idx="1431">
                  <c:v>130.10724608864027</c:v>
                </c:pt>
                <c:pt idx="1432">
                  <c:v>130.10724608864027</c:v>
                </c:pt>
                <c:pt idx="1433">
                  <c:v>129.43302174661611</c:v>
                </c:pt>
                <c:pt idx="1434">
                  <c:v>129.43302174661611</c:v>
                </c:pt>
                <c:pt idx="1435">
                  <c:v>129.58925312297313</c:v>
                </c:pt>
                <c:pt idx="1436">
                  <c:v>129.58925312297313</c:v>
                </c:pt>
                <c:pt idx="1437">
                  <c:v>129.58925312297313</c:v>
                </c:pt>
                <c:pt idx="1438">
                  <c:v>129.58925312297313</c:v>
                </c:pt>
                <c:pt idx="1439">
                  <c:v>129.76614367484302</c:v>
                </c:pt>
                <c:pt idx="1440">
                  <c:v>129.76614367484302</c:v>
                </c:pt>
                <c:pt idx="1441">
                  <c:v>129.46938338792691</c:v>
                </c:pt>
                <c:pt idx="1442">
                  <c:v>129.5954268244061</c:v>
                </c:pt>
                <c:pt idx="1443">
                  <c:v>129.64147471554003</c:v>
                </c:pt>
                <c:pt idx="1444">
                  <c:v>129.64147471554003</c:v>
                </c:pt>
                <c:pt idx="1445">
                  <c:v>130.4333045090095</c:v>
                </c:pt>
                <c:pt idx="1446">
                  <c:v>130.4333045090095</c:v>
                </c:pt>
                <c:pt idx="1447">
                  <c:v>130.4333045090095</c:v>
                </c:pt>
                <c:pt idx="1448">
                  <c:v>130.4333045090095</c:v>
                </c:pt>
                <c:pt idx="1449">
                  <c:v>130.4333045090095</c:v>
                </c:pt>
                <c:pt idx="1450">
                  <c:v>130.07009628065939</c:v>
                </c:pt>
                <c:pt idx="1451">
                  <c:v>130.07009628065939</c:v>
                </c:pt>
                <c:pt idx="1452">
                  <c:v>129.95228214637095</c:v>
                </c:pt>
                <c:pt idx="1453">
                  <c:v>130.33234690221764</c:v>
                </c:pt>
                <c:pt idx="1454">
                  <c:v>130.22611931982001</c:v>
                </c:pt>
                <c:pt idx="1455">
                  <c:v>130.22611931982001</c:v>
                </c:pt>
                <c:pt idx="1456">
                  <c:v>129.77246709213784</c:v>
                </c:pt>
                <c:pt idx="1457">
                  <c:v>129.77246709213784</c:v>
                </c:pt>
                <c:pt idx="1458">
                  <c:v>129.77246709213784</c:v>
                </c:pt>
                <c:pt idx="1459">
                  <c:v>129.77246709213784</c:v>
                </c:pt>
                <c:pt idx="1460">
                  <c:v>129.97852208722793</c:v>
                </c:pt>
                <c:pt idx="1461">
                  <c:v>129.97852208722793</c:v>
                </c:pt>
                <c:pt idx="1462">
                  <c:v>130.14198199604922</c:v>
                </c:pt>
                <c:pt idx="1463">
                  <c:v>130.14198199604922</c:v>
                </c:pt>
                <c:pt idx="1464">
                  <c:v>130.89194749536733</c:v>
                </c:pt>
                <c:pt idx="1465">
                  <c:v>130.89194749536733</c:v>
                </c:pt>
                <c:pt idx="1466">
                  <c:v>130.41031417664018</c:v>
                </c:pt>
                <c:pt idx="1467">
                  <c:v>130.41031417664018</c:v>
                </c:pt>
                <c:pt idx="1468">
                  <c:v>130.41031417664018</c:v>
                </c:pt>
                <c:pt idx="1469">
                  <c:v>130.41031417664018</c:v>
                </c:pt>
                <c:pt idx="1470">
                  <c:v>130.61450756255985</c:v>
                </c:pt>
                <c:pt idx="1471">
                  <c:v>130.27436056070283</c:v>
                </c:pt>
                <c:pt idx="1472">
                  <c:v>130.27436056070283</c:v>
                </c:pt>
                <c:pt idx="1473">
                  <c:v>129.92218275514003</c:v>
                </c:pt>
                <c:pt idx="1474">
                  <c:v>129.39849473204856</c:v>
                </c:pt>
                <c:pt idx="1475">
                  <c:v>129.39849473204856</c:v>
                </c:pt>
                <c:pt idx="1476">
                  <c:v>130.35672246623878</c:v>
                </c:pt>
                <c:pt idx="1477">
                  <c:v>130.35672246623878</c:v>
                </c:pt>
                <c:pt idx="1478">
                  <c:v>130.35672246623878</c:v>
                </c:pt>
                <c:pt idx="1479">
                  <c:v>131.04568634403805</c:v>
                </c:pt>
                <c:pt idx="1480">
                  <c:v>130.72038324152052</c:v>
                </c:pt>
                <c:pt idx="1481">
                  <c:v>130.72038324152052</c:v>
                </c:pt>
                <c:pt idx="1482">
                  <c:v>129.83897757888423</c:v>
                </c:pt>
                <c:pt idx="1483">
                  <c:v>130.26544453726015</c:v>
                </c:pt>
                <c:pt idx="1484">
                  <c:v>129.86551121579586</c:v>
                </c:pt>
                <c:pt idx="1485">
                  <c:v>129.86551121579586</c:v>
                </c:pt>
                <c:pt idx="1486">
                  <c:v>129.86551121579586</c:v>
                </c:pt>
                <c:pt idx="1487">
                  <c:v>129.93485920560349</c:v>
                </c:pt>
                <c:pt idx="1488">
                  <c:v>130.34378904144225</c:v>
                </c:pt>
                <c:pt idx="1489">
                  <c:v>129.89611494809995</c:v>
                </c:pt>
                <c:pt idx="1490">
                  <c:v>129.85422323317022</c:v>
                </c:pt>
                <c:pt idx="1491">
                  <c:v>129.706884968108</c:v>
                </c:pt>
                <c:pt idx="1492">
                  <c:v>129.706884968108</c:v>
                </c:pt>
                <c:pt idx="1493">
                  <c:v>129.706884968108</c:v>
                </c:pt>
                <c:pt idx="1494">
                  <c:v>129.706884968108</c:v>
                </c:pt>
                <c:pt idx="1495">
                  <c:v>130.22766602815241</c:v>
                </c:pt>
                <c:pt idx="1496">
                  <c:v>130.22766602815241</c:v>
                </c:pt>
                <c:pt idx="1497">
                  <c:v>130.48928447248073</c:v>
                </c:pt>
                <c:pt idx="1498">
                  <c:v>129.95972526725348</c:v>
                </c:pt>
                <c:pt idx="1499">
                  <c:v>129.95972526725348</c:v>
                </c:pt>
                <c:pt idx="1500">
                  <c:v>130.31664150222718</c:v>
                </c:pt>
                <c:pt idx="1501">
                  <c:v>130.31664150222718</c:v>
                </c:pt>
                <c:pt idx="1502">
                  <c:v>130.31664150222718</c:v>
                </c:pt>
                <c:pt idx="1503">
                  <c:v>130.44228171670412</c:v>
                </c:pt>
                <c:pt idx="1504">
                  <c:v>130.44228171670412</c:v>
                </c:pt>
                <c:pt idx="1505">
                  <c:v>130.18762528689123</c:v>
                </c:pt>
                <c:pt idx="1506">
                  <c:v>130.34521542308335</c:v>
                </c:pt>
                <c:pt idx="1507">
                  <c:v>130.34521542308335</c:v>
                </c:pt>
                <c:pt idx="1508">
                  <c:v>130.14691366705549</c:v>
                </c:pt>
                <c:pt idx="1509">
                  <c:v>129.99005606849317</c:v>
                </c:pt>
                <c:pt idx="1510">
                  <c:v>129.99005606849317</c:v>
                </c:pt>
                <c:pt idx="1511">
                  <c:v>130.42851705259858</c:v>
                </c:pt>
                <c:pt idx="1512">
                  <c:v>130.42851705259858</c:v>
                </c:pt>
                <c:pt idx="1513">
                  <c:v>130.63714945822264</c:v>
                </c:pt>
                <c:pt idx="1514">
                  <c:v>130.63714945822264</c:v>
                </c:pt>
                <c:pt idx="1515">
                  <c:v>130.63714945822264</c:v>
                </c:pt>
                <c:pt idx="1516">
                  <c:v>130.63714945822264</c:v>
                </c:pt>
                <c:pt idx="1517">
                  <c:v>130.60857635875217</c:v>
                </c:pt>
                <c:pt idx="1518">
                  <c:v>130.21094217073309</c:v>
                </c:pt>
                <c:pt idx="1519">
                  <c:v>130.21094217073309</c:v>
                </c:pt>
                <c:pt idx="1520">
                  <c:v>130.06361237283087</c:v>
                </c:pt>
                <c:pt idx="1521">
                  <c:v>130.06361237283087</c:v>
                </c:pt>
                <c:pt idx="1522">
                  <c:v>130.06361237283087</c:v>
                </c:pt>
                <c:pt idx="1523">
                  <c:v>130.06361237283087</c:v>
                </c:pt>
                <c:pt idx="1524">
                  <c:v>130.30827455752762</c:v>
                </c:pt>
                <c:pt idx="1525">
                  <c:v>130.11671998759422</c:v>
                </c:pt>
                <c:pt idx="1526">
                  <c:v>130.34586461065805</c:v>
                </c:pt>
                <c:pt idx="1527">
                  <c:v>130.34586461065805</c:v>
                </c:pt>
                <c:pt idx="1528">
                  <c:v>129.85834937088183</c:v>
                </c:pt>
                <c:pt idx="1529">
                  <c:v>129.85834937088183</c:v>
                </c:pt>
                <c:pt idx="1530">
                  <c:v>130.47985393251327</c:v>
                </c:pt>
                <c:pt idx="1531">
                  <c:v>129.8671139321653</c:v>
                </c:pt>
                <c:pt idx="1532">
                  <c:v>129.8671139321653</c:v>
                </c:pt>
                <c:pt idx="1533">
                  <c:v>129.8671139321653</c:v>
                </c:pt>
                <c:pt idx="1534">
                  <c:v>129.8671139321653</c:v>
                </c:pt>
              </c:numCache>
            </c:numRef>
          </c:val>
          <c:smooth val="0"/>
        </c:ser>
        <c:ser>
          <c:idx val="6"/>
          <c:order val="1"/>
          <c:tx>
            <c:v>Abstand Interpoliert</c:v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CameraData!$A$3:$A$1537</c:f>
              <c:strCache>
                <c:ptCount val="1535"/>
                <c:pt idx="0">
                  <c:v>0:0:0</c:v>
                </c:pt>
                <c:pt idx="1">
                  <c:v>0:0:22</c:v>
                </c:pt>
                <c:pt idx="2">
                  <c:v>0:0:72</c:v>
                </c:pt>
                <c:pt idx="3">
                  <c:v>0:0:98</c:v>
                </c:pt>
                <c:pt idx="4">
                  <c:v>0:0:122</c:v>
                </c:pt>
                <c:pt idx="5">
                  <c:v>0:0:147</c:v>
                </c:pt>
                <c:pt idx="6">
                  <c:v>0:0:160</c:v>
                </c:pt>
                <c:pt idx="7">
                  <c:v>0:0:175</c:v>
                </c:pt>
                <c:pt idx="8">
                  <c:v>0:0:199</c:v>
                </c:pt>
                <c:pt idx="9">
                  <c:v>0:0:210</c:v>
                </c:pt>
                <c:pt idx="10">
                  <c:v>0:0:231</c:v>
                </c:pt>
                <c:pt idx="11">
                  <c:v>0:0:243</c:v>
                </c:pt>
                <c:pt idx="12">
                  <c:v>0:0:269</c:v>
                </c:pt>
                <c:pt idx="13">
                  <c:v>0:0:287</c:v>
                </c:pt>
                <c:pt idx="14">
                  <c:v>0:0:306</c:v>
                </c:pt>
                <c:pt idx="15">
                  <c:v>0:0:322</c:v>
                </c:pt>
                <c:pt idx="16">
                  <c:v>0:0:334</c:v>
                </c:pt>
                <c:pt idx="17">
                  <c:v>0:0:345</c:v>
                </c:pt>
                <c:pt idx="18">
                  <c:v>0:0:373</c:v>
                </c:pt>
                <c:pt idx="19">
                  <c:v>0:0:405</c:v>
                </c:pt>
                <c:pt idx="20">
                  <c:v>0:0:421</c:v>
                </c:pt>
                <c:pt idx="21">
                  <c:v>0:0:446</c:v>
                </c:pt>
                <c:pt idx="22">
                  <c:v>0:0:468</c:v>
                </c:pt>
                <c:pt idx="23">
                  <c:v>0:0:479</c:v>
                </c:pt>
                <c:pt idx="24">
                  <c:v>0:0:501</c:v>
                </c:pt>
                <c:pt idx="25">
                  <c:v>0:0:509</c:v>
                </c:pt>
                <c:pt idx="26">
                  <c:v>0:0:529</c:v>
                </c:pt>
                <c:pt idx="27">
                  <c:v>0:0:542</c:v>
                </c:pt>
                <c:pt idx="28">
                  <c:v>0:0:567</c:v>
                </c:pt>
                <c:pt idx="29">
                  <c:v>0:0:576</c:v>
                </c:pt>
                <c:pt idx="30">
                  <c:v>0:0:597</c:v>
                </c:pt>
                <c:pt idx="31">
                  <c:v>0:0:611</c:v>
                </c:pt>
                <c:pt idx="32">
                  <c:v>0:0:634</c:v>
                </c:pt>
                <c:pt idx="33">
                  <c:v>0:0:647</c:v>
                </c:pt>
                <c:pt idx="34">
                  <c:v>0:0:670</c:v>
                </c:pt>
                <c:pt idx="35">
                  <c:v>0:0:680</c:v>
                </c:pt>
                <c:pt idx="36">
                  <c:v>0:0:699</c:v>
                </c:pt>
                <c:pt idx="37">
                  <c:v>0:0:707</c:v>
                </c:pt>
                <c:pt idx="38">
                  <c:v>0:0:722</c:v>
                </c:pt>
                <c:pt idx="39">
                  <c:v>0:0:729</c:v>
                </c:pt>
                <c:pt idx="40">
                  <c:v>0:0:736</c:v>
                </c:pt>
                <c:pt idx="41">
                  <c:v>0:0:742</c:v>
                </c:pt>
                <c:pt idx="42">
                  <c:v>0:0:770</c:v>
                </c:pt>
                <c:pt idx="43">
                  <c:v>0:0:786</c:v>
                </c:pt>
                <c:pt idx="44">
                  <c:v>0:0:809</c:v>
                </c:pt>
                <c:pt idx="45">
                  <c:v>0:0:836</c:v>
                </c:pt>
                <c:pt idx="46">
                  <c:v>0:0:848</c:v>
                </c:pt>
                <c:pt idx="47">
                  <c:v>0:0:868</c:v>
                </c:pt>
                <c:pt idx="48">
                  <c:v>0:0:885</c:v>
                </c:pt>
                <c:pt idx="49">
                  <c:v>0:0:906</c:v>
                </c:pt>
                <c:pt idx="50">
                  <c:v>0:0:924</c:v>
                </c:pt>
                <c:pt idx="51">
                  <c:v>0:0:935</c:v>
                </c:pt>
                <c:pt idx="52">
                  <c:v>0:0:942</c:v>
                </c:pt>
                <c:pt idx="53">
                  <c:v>0:0:970</c:v>
                </c:pt>
                <c:pt idx="54">
                  <c:v>0:0:987</c:v>
                </c:pt>
                <c:pt idx="55">
                  <c:v>0:1:14</c:v>
                </c:pt>
                <c:pt idx="56">
                  <c:v>0:1:44</c:v>
                </c:pt>
                <c:pt idx="57">
                  <c:v>0:1:69</c:v>
                </c:pt>
                <c:pt idx="58">
                  <c:v>0:1:82</c:v>
                </c:pt>
                <c:pt idx="59">
                  <c:v>0:1:104</c:v>
                </c:pt>
                <c:pt idx="60">
                  <c:v>0:1:120</c:v>
                </c:pt>
                <c:pt idx="61">
                  <c:v>0:1:142</c:v>
                </c:pt>
                <c:pt idx="62">
                  <c:v>0:1:160</c:v>
                </c:pt>
                <c:pt idx="63">
                  <c:v>0:1:169</c:v>
                </c:pt>
                <c:pt idx="64">
                  <c:v>0:1:177</c:v>
                </c:pt>
                <c:pt idx="65">
                  <c:v>0:1:203</c:v>
                </c:pt>
                <c:pt idx="66">
                  <c:v>0:1:221</c:v>
                </c:pt>
                <c:pt idx="67">
                  <c:v>0:1:248</c:v>
                </c:pt>
                <c:pt idx="68">
                  <c:v>0:1:274</c:v>
                </c:pt>
                <c:pt idx="69">
                  <c:v>0:1:299</c:v>
                </c:pt>
                <c:pt idx="70">
                  <c:v>0:1:315</c:v>
                </c:pt>
                <c:pt idx="71">
                  <c:v>0:1:336</c:v>
                </c:pt>
                <c:pt idx="72">
                  <c:v>0:1:351</c:v>
                </c:pt>
                <c:pt idx="73">
                  <c:v>0:1:365</c:v>
                </c:pt>
                <c:pt idx="74">
                  <c:v>0:1:376</c:v>
                </c:pt>
                <c:pt idx="75">
                  <c:v>0:1:400</c:v>
                </c:pt>
                <c:pt idx="76">
                  <c:v>0:1:412</c:v>
                </c:pt>
                <c:pt idx="77">
                  <c:v>0:1:435</c:v>
                </c:pt>
                <c:pt idx="78">
                  <c:v>0:1:448</c:v>
                </c:pt>
                <c:pt idx="79">
                  <c:v>0:1:474</c:v>
                </c:pt>
                <c:pt idx="80">
                  <c:v>0:1:505</c:v>
                </c:pt>
                <c:pt idx="81">
                  <c:v>0:1:519</c:v>
                </c:pt>
                <c:pt idx="82">
                  <c:v>0:1:541</c:v>
                </c:pt>
                <c:pt idx="83">
                  <c:v>0:1:559</c:v>
                </c:pt>
                <c:pt idx="84">
                  <c:v>0:1:571</c:v>
                </c:pt>
                <c:pt idx="85">
                  <c:v>0:1:578</c:v>
                </c:pt>
                <c:pt idx="86">
                  <c:v>0:1:602</c:v>
                </c:pt>
                <c:pt idx="87">
                  <c:v>0:1:614</c:v>
                </c:pt>
                <c:pt idx="88">
                  <c:v>0:1:640</c:v>
                </c:pt>
                <c:pt idx="89">
                  <c:v>0:1:666</c:v>
                </c:pt>
                <c:pt idx="90">
                  <c:v>0:1:679</c:v>
                </c:pt>
                <c:pt idx="91">
                  <c:v>0:1:700</c:v>
                </c:pt>
                <c:pt idx="92">
                  <c:v>0:1:715</c:v>
                </c:pt>
                <c:pt idx="93">
                  <c:v>0:1:739</c:v>
                </c:pt>
                <c:pt idx="94">
                  <c:v>0:1:764</c:v>
                </c:pt>
                <c:pt idx="95">
                  <c:v>0:1:776</c:v>
                </c:pt>
                <c:pt idx="96">
                  <c:v>0:1:803</c:v>
                </c:pt>
                <c:pt idx="97">
                  <c:v>0:1:817</c:v>
                </c:pt>
                <c:pt idx="98">
                  <c:v>0:1:843</c:v>
                </c:pt>
                <c:pt idx="99">
                  <c:v>0:1:868</c:v>
                </c:pt>
                <c:pt idx="100">
                  <c:v>0:1:883</c:v>
                </c:pt>
                <c:pt idx="101">
                  <c:v>0:1:912</c:v>
                </c:pt>
                <c:pt idx="102">
                  <c:v>0:1:942</c:v>
                </c:pt>
                <c:pt idx="103">
                  <c:v>0:1:966</c:v>
                </c:pt>
                <c:pt idx="104">
                  <c:v>0:1:981</c:v>
                </c:pt>
                <c:pt idx="105">
                  <c:v>0:2:5</c:v>
                </c:pt>
                <c:pt idx="106">
                  <c:v>0:2:16</c:v>
                </c:pt>
                <c:pt idx="107">
                  <c:v>0:2:41</c:v>
                </c:pt>
                <c:pt idx="108">
                  <c:v>0:2:67</c:v>
                </c:pt>
                <c:pt idx="109">
                  <c:v>0:2:82</c:v>
                </c:pt>
                <c:pt idx="110">
                  <c:v>0:2:103</c:v>
                </c:pt>
                <c:pt idx="111">
                  <c:v>0:2:121</c:v>
                </c:pt>
                <c:pt idx="112">
                  <c:v>0:2:145</c:v>
                </c:pt>
                <c:pt idx="113">
                  <c:v>0:2:163</c:v>
                </c:pt>
                <c:pt idx="114">
                  <c:v>0:2:176</c:v>
                </c:pt>
                <c:pt idx="115">
                  <c:v>0:2:196</c:v>
                </c:pt>
                <c:pt idx="116">
                  <c:v>0:2:215</c:v>
                </c:pt>
                <c:pt idx="117">
                  <c:v>0:2:243</c:v>
                </c:pt>
                <c:pt idx="118">
                  <c:v>0:2:268</c:v>
                </c:pt>
                <c:pt idx="119">
                  <c:v>0:2:287</c:v>
                </c:pt>
                <c:pt idx="120">
                  <c:v>0:2:308</c:v>
                </c:pt>
                <c:pt idx="121">
                  <c:v>0:2:329</c:v>
                </c:pt>
                <c:pt idx="122">
                  <c:v>0:2:340</c:v>
                </c:pt>
                <c:pt idx="123">
                  <c:v>0:2:364</c:v>
                </c:pt>
                <c:pt idx="124">
                  <c:v>0:2:381</c:v>
                </c:pt>
                <c:pt idx="125">
                  <c:v>0:2:406</c:v>
                </c:pt>
                <c:pt idx="126">
                  <c:v>0:2:428</c:v>
                </c:pt>
                <c:pt idx="127">
                  <c:v>0:2:443</c:v>
                </c:pt>
                <c:pt idx="128">
                  <c:v>0:2:478</c:v>
                </c:pt>
                <c:pt idx="129">
                  <c:v>0:2:502</c:v>
                </c:pt>
                <c:pt idx="130">
                  <c:v>0:2:526</c:v>
                </c:pt>
                <c:pt idx="131">
                  <c:v>0:2:549</c:v>
                </c:pt>
                <c:pt idx="132">
                  <c:v>0:2:572</c:v>
                </c:pt>
                <c:pt idx="133">
                  <c:v>0:2:582</c:v>
                </c:pt>
                <c:pt idx="134">
                  <c:v>0:2:606</c:v>
                </c:pt>
                <c:pt idx="135">
                  <c:v>0:2:640</c:v>
                </c:pt>
                <c:pt idx="136">
                  <c:v>0:2:668</c:v>
                </c:pt>
                <c:pt idx="137">
                  <c:v>0:2:683</c:v>
                </c:pt>
                <c:pt idx="138">
                  <c:v>0:2:715</c:v>
                </c:pt>
                <c:pt idx="139">
                  <c:v>0:2:747</c:v>
                </c:pt>
                <c:pt idx="140">
                  <c:v>0:2:767</c:v>
                </c:pt>
                <c:pt idx="141">
                  <c:v>0:2:778</c:v>
                </c:pt>
                <c:pt idx="142">
                  <c:v>0:2:810</c:v>
                </c:pt>
                <c:pt idx="143">
                  <c:v>0:2:839</c:v>
                </c:pt>
                <c:pt idx="144">
                  <c:v>0:2:864</c:v>
                </c:pt>
                <c:pt idx="145">
                  <c:v>0:2:880</c:v>
                </c:pt>
                <c:pt idx="146">
                  <c:v>0:2:901</c:v>
                </c:pt>
                <c:pt idx="147">
                  <c:v>0:2:912</c:v>
                </c:pt>
                <c:pt idx="148">
                  <c:v>0:2:928</c:v>
                </c:pt>
                <c:pt idx="149">
                  <c:v>0:2:940</c:v>
                </c:pt>
                <c:pt idx="150">
                  <c:v>0:2:966</c:v>
                </c:pt>
                <c:pt idx="151">
                  <c:v>0:2:979</c:v>
                </c:pt>
                <c:pt idx="152">
                  <c:v>0:3:5</c:v>
                </c:pt>
                <c:pt idx="153">
                  <c:v>0:3:16</c:v>
                </c:pt>
                <c:pt idx="154">
                  <c:v>0:3:41</c:v>
                </c:pt>
                <c:pt idx="155">
                  <c:v>0:3:66</c:v>
                </c:pt>
                <c:pt idx="156">
                  <c:v>0:3:79</c:v>
                </c:pt>
                <c:pt idx="157">
                  <c:v>0:3:100</c:v>
                </c:pt>
                <c:pt idx="158">
                  <c:v>0:3:108</c:v>
                </c:pt>
                <c:pt idx="159">
                  <c:v>0:3:124</c:v>
                </c:pt>
                <c:pt idx="160">
                  <c:v>0:3:134</c:v>
                </c:pt>
                <c:pt idx="161">
                  <c:v>0:3:141</c:v>
                </c:pt>
                <c:pt idx="162">
                  <c:v>0:3:169</c:v>
                </c:pt>
                <c:pt idx="163">
                  <c:v>0:3:183</c:v>
                </c:pt>
                <c:pt idx="164">
                  <c:v>0:3:208</c:v>
                </c:pt>
                <c:pt idx="165">
                  <c:v>0:3:231</c:v>
                </c:pt>
                <c:pt idx="166">
                  <c:v>0:3:247</c:v>
                </c:pt>
                <c:pt idx="167">
                  <c:v>0:3:334</c:v>
                </c:pt>
                <c:pt idx="168">
                  <c:v>0:3:383</c:v>
                </c:pt>
                <c:pt idx="169">
                  <c:v>0:3:434</c:v>
                </c:pt>
                <c:pt idx="170">
                  <c:v>0:3:471</c:v>
                </c:pt>
                <c:pt idx="171">
                  <c:v>0:3:498</c:v>
                </c:pt>
                <c:pt idx="172">
                  <c:v>0:3:527</c:v>
                </c:pt>
                <c:pt idx="173">
                  <c:v>0:3:552</c:v>
                </c:pt>
                <c:pt idx="174">
                  <c:v>0:3:579</c:v>
                </c:pt>
                <c:pt idx="175">
                  <c:v>0:3:601</c:v>
                </c:pt>
                <c:pt idx="176">
                  <c:v>0:3:615</c:v>
                </c:pt>
                <c:pt idx="177">
                  <c:v>0:3:726</c:v>
                </c:pt>
                <c:pt idx="178">
                  <c:v>0:3:770</c:v>
                </c:pt>
                <c:pt idx="179">
                  <c:v>0:3:812</c:v>
                </c:pt>
                <c:pt idx="180">
                  <c:v>0:3:854</c:v>
                </c:pt>
                <c:pt idx="181">
                  <c:v>0:3:897</c:v>
                </c:pt>
                <c:pt idx="182">
                  <c:v>0:3:944</c:v>
                </c:pt>
                <c:pt idx="183">
                  <c:v>0:3:993</c:v>
                </c:pt>
                <c:pt idx="184">
                  <c:v>0:4:36</c:v>
                </c:pt>
                <c:pt idx="185">
                  <c:v>0:4:77</c:v>
                </c:pt>
                <c:pt idx="186">
                  <c:v>0:4:173</c:v>
                </c:pt>
                <c:pt idx="187">
                  <c:v>0:4:218</c:v>
                </c:pt>
                <c:pt idx="188">
                  <c:v>0:4:261</c:v>
                </c:pt>
                <c:pt idx="189">
                  <c:v>0:4:303</c:v>
                </c:pt>
                <c:pt idx="190">
                  <c:v>0:4:347</c:v>
                </c:pt>
                <c:pt idx="191">
                  <c:v>0:4:395</c:v>
                </c:pt>
                <c:pt idx="192">
                  <c:v>0:4:444</c:v>
                </c:pt>
                <c:pt idx="193">
                  <c:v>0:4:493</c:v>
                </c:pt>
                <c:pt idx="194">
                  <c:v>0:4:532</c:v>
                </c:pt>
                <c:pt idx="195">
                  <c:v>0:4:576</c:v>
                </c:pt>
                <c:pt idx="196">
                  <c:v>0:4:603</c:v>
                </c:pt>
                <c:pt idx="197">
                  <c:v>0:4:616</c:v>
                </c:pt>
                <c:pt idx="198">
                  <c:v>0:4:637</c:v>
                </c:pt>
                <c:pt idx="199">
                  <c:v>0:4:649</c:v>
                </c:pt>
                <c:pt idx="200">
                  <c:v>0:4:675</c:v>
                </c:pt>
                <c:pt idx="201">
                  <c:v>0:4:704</c:v>
                </c:pt>
                <c:pt idx="202">
                  <c:v>0:4:716</c:v>
                </c:pt>
                <c:pt idx="203">
                  <c:v>0:4:742</c:v>
                </c:pt>
                <c:pt idx="204">
                  <c:v>0:4:766</c:v>
                </c:pt>
                <c:pt idx="205">
                  <c:v>0:4:782</c:v>
                </c:pt>
                <c:pt idx="206">
                  <c:v>0:4:801</c:v>
                </c:pt>
                <c:pt idx="207">
                  <c:v>0:4:816</c:v>
                </c:pt>
                <c:pt idx="208">
                  <c:v>0:4:835</c:v>
                </c:pt>
                <c:pt idx="209">
                  <c:v>0:4:843</c:v>
                </c:pt>
                <c:pt idx="210">
                  <c:v>0:4:865</c:v>
                </c:pt>
                <c:pt idx="211">
                  <c:v>0:4:874</c:v>
                </c:pt>
                <c:pt idx="212">
                  <c:v>0:4:898</c:v>
                </c:pt>
                <c:pt idx="213">
                  <c:v>0:4:907</c:v>
                </c:pt>
                <c:pt idx="214">
                  <c:v>0:4:929</c:v>
                </c:pt>
                <c:pt idx="215">
                  <c:v>0:4:940</c:v>
                </c:pt>
                <c:pt idx="216">
                  <c:v>0:4:968</c:v>
                </c:pt>
                <c:pt idx="217">
                  <c:v>0:4:982</c:v>
                </c:pt>
                <c:pt idx="218">
                  <c:v>0:5:5</c:v>
                </c:pt>
                <c:pt idx="219">
                  <c:v>0:5:18</c:v>
                </c:pt>
                <c:pt idx="220">
                  <c:v>0:5:40</c:v>
                </c:pt>
                <c:pt idx="221">
                  <c:v>0:5:55</c:v>
                </c:pt>
                <c:pt idx="222">
                  <c:v>0:5:64</c:v>
                </c:pt>
                <c:pt idx="223">
                  <c:v>0:5:71</c:v>
                </c:pt>
                <c:pt idx="224">
                  <c:v>0:5:79</c:v>
                </c:pt>
                <c:pt idx="225">
                  <c:v>0:5:108</c:v>
                </c:pt>
                <c:pt idx="226">
                  <c:v>0:5:136</c:v>
                </c:pt>
                <c:pt idx="227">
                  <c:v>0:5:149</c:v>
                </c:pt>
                <c:pt idx="228">
                  <c:v>0:5:181</c:v>
                </c:pt>
                <c:pt idx="229">
                  <c:v>0:5:207</c:v>
                </c:pt>
                <c:pt idx="230">
                  <c:v>0:5:228</c:v>
                </c:pt>
                <c:pt idx="231">
                  <c:v>0:5:239</c:v>
                </c:pt>
                <c:pt idx="232">
                  <c:v>0:5:266</c:v>
                </c:pt>
                <c:pt idx="233">
                  <c:v>0:5:282</c:v>
                </c:pt>
                <c:pt idx="234">
                  <c:v>0:5:304</c:v>
                </c:pt>
                <c:pt idx="235">
                  <c:v>0:5:315</c:v>
                </c:pt>
                <c:pt idx="236">
                  <c:v>0:5:339</c:v>
                </c:pt>
                <c:pt idx="237">
                  <c:v>0:5:365</c:v>
                </c:pt>
                <c:pt idx="238">
                  <c:v>0:5:384</c:v>
                </c:pt>
                <c:pt idx="239">
                  <c:v>0:5:406</c:v>
                </c:pt>
                <c:pt idx="240">
                  <c:v>0:5:425</c:v>
                </c:pt>
                <c:pt idx="241">
                  <c:v>0:5:437</c:v>
                </c:pt>
                <c:pt idx="242">
                  <c:v>0:5:444</c:v>
                </c:pt>
                <c:pt idx="243">
                  <c:v>0:5:469</c:v>
                </c:pt>
                <c:pt idx="244">
                  <c:v>0:5:485</c:v>
                </c:pt>
                <c:pt idx="245">
                  <c:v>0:5:508</c:v>
                </c:pt>
                <c:pt idx="246">
                  <c:v>0:5:533</c:v>
                </c:pt>
                <c:pt idx="247">
                  <c:v>0:5:551</c:v>
                </c:pt>
                <c:pt idx="248">
                  <c:v>0:5:575</c:v>
                </c:pt>
                <c:pt idx="249">
                  <c:v>0:5:601</c:v>
                </c:pt>
                <c:pt idx="250">
                  <c:v>0:5:617</c:v>
                </c:pt>
                <c:pt idx="251">
                  <c:v>0:5:637</c:v>
                </c:pt>
                <c:pt idx="252">
                  <c:v>0:5:649</c:v>
                </c:pt>
                <c:pt idx="253">
                  <c:v>0:5:663</c:v>
                </c:pt>
                <c:pt idx="254">
                  <c:v>0:5:671</c:v>
                </c:pt>
                <c:pt idx="255">
                  <c:v>0:5:678</c:v>
                </c:pt>
                <c:pt idx="256">
                  <c:v>0:5:703</c:v>
                </c:pt>
                <c:pt idx="257">
                  <c:v>0:5:719</c:v>
                </c:pt>
                <c:pt idx="258">
                  <c:v>0:5:743</c:v>
                </c:pt>
                <c:pt idx="259">
                  <c:v>0:5:770</c:v>
                </c:pt>
                <c:pt idx="260">
                  <c:v>0:5:785</c:v>
                </c:pt>
                <c:pt idx="261">
                  <c:v>0:5:808</c:v>
                </c:pt>
                <c:pt idx="262">
                  <c:v>0:5:828</c:v>
                </c:pt>
                <c:pt idx="263">
                  <c:v>0:5:838</c:v>
                </c:pt>
                <c:pt idx="264">
                  <c:v>0:5:846</c:v>
                </c:pt>
                <c:pt idx="265">
                  <c:v>0:5:874</c:v>
                </c:pt>
                <c:pt idx="266">
                  <c:v>0:5:906</c:v>
                </c:pt>
                <c:pt idx="267">
                  <c:v>0:5:933</c:v>
                </c:pt>
                <c:pt idx="268">
                  <c:v>0:5:950</c:v>
                </c:pt>
                <c:pt idx="269">
                  <c:v>0:5:969</c:v>
                </c:pt>
                <c:pt idx="270">
                  <c:v>0:5:989</c:v>
                </c:pt>
                <c:pt idx="271">
                  <c:v>0:6:9</c:v>
                </c:pt>
                <c:pt idx="272">
                  <c:v>0:6:26</c:v>
                </c:pt>
                <c:pt idx="273">
                  <c:v>0:6:37</c:v>
                </c:pt>
                <c:pt idx="274">
                  <c:v>0:6:45</c:v>
                </c:pt>
                <c:pt idx="275">
                  <c:v>0:6:69</c:v>
                </c:pt>
                <c:pt idx="276">
                  <c:v>0:6:83</c:v>
                </c:pt>
                <c:pt idx="277">
                  <c:v>0:6:106</c:v>
                </c:pt>
                <c:pt idx="278">
                  <c:v>0:6:130</c:v>
                </c:pt>
                <c:pt idx="279">
                  <c:v>0:6:147</c:v>
                </c:pt>
                <c:pt idx="280">
                  <c:v>0:6:169</c:v>
                </c:pt>
                <c:pt idx="281">
                  <c:v>0:6:190</c:v>
                </c:pt>
                <c:pt idx="282">
                  <c:v>0:6:213</c:v>
                </c:pt>
                <c:pt idx="283">
                  <c:v>0:6:230</c:v>
                </c:pt>
                <c:pt idx="284">
                  <c:v>0:6:241</c:v>
                </c:pt>
                <c:pt idx="285">
                  <c:v>0:6:265</c:v>
                </c:pt>
                <c:pt idx="286">
                  <c:v>0:6:279</c:v>
                </c:pt>
                <c:pt idx="287">
                  <c:v>0:6:301</c:v>
                </c:pt>
                <c:pt idx="288">
                  <c:v>0:6:316</c:v>
                </c:pt>
                <c:pt idx="289">
                  <c:v>0:6:339</c:v>
                </c:pt>
                <c:pt idx="290">
                  <c:v>0:6:363</c:v>
                </c:pt>
                <c:pt idx="291">
                  <c:v>0:6:379</c:v>
                </c:pt>
                <c:pt idx="292">
                  <c:v>0:6:402</c:v>
                </c:pt>
                <c:pt idx="293">
                  <c:v>0:6:410</c:v>
                </c:pt>
                <c:pt idx="294">
                  <c:v>0:6:423</c:v>
                </c:pt>
                <c:pt idx="295">
                  <c:v>0:6:433</c:v>
                </c:pt>
                <c:pt idx="296">
                  <c:v>0:6:440</c:v>
                </c:pt>
                <c:pt idx="297">
                  <c:v>0:6:470</c:v>
                </c:pt>
                <c:pt idx="298">
                  <c:v>0:6:484</c:v>
                </c:pt>
                <c:pt idx="299">
                  <c:v>0:6:510</c:v>
                </c:pt>
                <c:pt idx="300">
                  <c:v>0:6:535</c:v>
                </c:pt>
                <c:pt idx="301">
                  <c:v>0:6:551</c:v>
                </c:pt>
                <c:pt idx="302">
                  <c:v>0:6:572</c:v>
                </c:pt>
                <c:pt idx="303">
                  <c:v>0:6:590</c:v>
                </c:pt>
                <c:pt idx="304">
                  <c:v>0:6:612</c:v>
                </c:pt>
                <c:pt idx="305">
                  <c:v>0:6:635</c:v>
                </c:pt>
                <c:pt idx="306">
                  <c:v>0:6:645</c:v>
                </c:pt>
                <c:pt idx="307">
                  <c:v>0:6:671</c:v>
                </c:pt>
                <c:pt idx="308">
                  <c:v>0:6:685</c:v>
                </c:pt>
                <c:pt idx="309">
                  <c:v>0:6:709</c:v>
                </c:pt>
                <c:pt idx="310">
                  <c:v>0:6:733</c:v>
                </c:pt>
                <c:pt idx="311">
                  <c:v>0:6:748</c:v>
                </c:pt>
                <c:pt idx="312">
                  <c:v>0:6:770</c:v>
                </c:pt>
                <c:pt idx="313">
                  <c:v>0:6:786</c:v>
                </c:pt>
                <c:pt idx="314">
                  <c:v>0:6:808</c:v>
                </c:pt>
                <c:pt idx="315">
                  <c:v>0:6:826</c:v>
                </c:pt>
                <c:pt idx="316">
                  <c:v>0:6:837</c:v>
                </c:pt>
                <c:pt idx="317">
                  <c:v>0:6:844</c:v>
                </c:pt>
                <c:pt idx="318">
                  <c:v>0:6:873</c:v>
                </c:pt>
                <c:pt idx="319">
                  <c:v>0:6:898</c:v>
                </c:pt>
                <c:pt idx="320">
                  <c:v>0:6:906</c:v>
                </c:pt>
                <c:pt idx="321">
                  <c:v>0:6:930</c:v>
                </c:pt>
                <c:pt idx="322">
                  <c:v>0:6:944</c:v>
                </c:pt>
                <c:pt idx="323">
                  <c:v>0:6:965</c:v>
                </c:pt>
                <c:pt idx="324">
                  <c:v>0:6:981</c:v>
                </c:pt>
                <c:pt idx="325">
                  <c:v>0:7:3</c:v>
                </c:pt>
                <c:pt idx="326">
                  <c:v>0:7:17</c:v>
                </c:pt>
                <c:pt idx="327">
                  <c:v>0:7:42</c:v>
                </c:pt>
                <c:pt idx="328">
                  <c:v>0:7:58</c:v>
                </c:pt>
                <c:pt idx="329">
                  <c:v>0:7:66</c:v>
                </c:pt>
                <c:pt idx="330">
                  <c:v>0:7:73</c:v>
                </c:pt>
                <c:pt idx="331">
                  <c:v>0:7:97</c:v>
                </c:pt>
                <c:pt idx="332">
                  <c:v>0:7:112</c:v>
                </c:pt>
                <c:pt idx="333">
                  <c:v>0:7:139</c:v>
                </c:pt>
                <c:pt idx="334">
                  <c:v>0:7:169</c:v>
                </c:pt>
                <c:pt idx="335">
                  <c:v>0:7:187</c:v>
                </c:pt>
                <c:pt idx="336">
                  <c:v>0:7:213</c:v>
                </c:pt>
                <c:pt idx="337">
                  <c:v>0:7:241</c:v>
                </c:pt>
                <c:pt idx="338">
                  <c:v>0:7:260</c:v>
                </c:pt>
                <c:pt idx="339">
                  <c:v>0:7:266</c:v>
                </c:pt>
                <c:pt idx="340">
                  <c:v>0:7:276</c:v>
                </c:pt>
                <c:pt idx="341">
                  <c:v>0:7:301</c:v>
                </c:pt>
                <c:pt idx="342">
                  <c:v>0:7:313</c:v>
                </c:pt>
                <c:pt idx="343">
                  <c:v>0:7:338</c:v>
                </c:pt>
                <c:pt idx="344">
                  <c:v>0:7:349</c:v>
                </c:pt>
                <c:pt idx="345">
                  <c:v>0:7:372</c:v>
                </c:pt>
                <c:pt idx="346">
                  <c:v>0:7:389</c:v>
                </c:pt>
                <c:pt idx="347">
                  <c:v>0:7:409</c:v>
                </c:pt>
                <c:pt idx="348">
                  <c:v>0:7:427</c:v>
                </c:pt>
                <c:pt idx="349">
                  <c:v>0:7:438</c:v>
                </c:pt>
                <c:pt idx="350">
                  <c:v>0:7:446</c:v>
                </c:pt>
                <c:pt idx="351">
                  <c:v>0:7:472</c:v>
                </c:pt>
                <c:pt idx="352">
                  <c:v>0:7:483</c:v>
                </c:pt>
                <c:pt idx="353">
                  <c:v>0:7:515</c:v>
                </c:pt>
                <c:pt idx="354">
                  <c:v>0:7:545</c:v>
                </c:pt>
                <c:pt idx="355">
                  <c:v>0:7:575</c:v>
                </c:pt>
                <c:pt idx="356">
                  <c:v>0:7:597</c:v>
                </c:pt>
                <c:pt idx="357">
                  <c:v>0:7:610</c:v>
                </c:pt>
                <c:pt idx="358">
                  <c:v>0:7:634</c:v>
                </c:pt>
                <c:pt idx="359">
                  <c:v>0:7:649</c:v>
                </c:pt>
                <c:pt idx="360">
                  <c:v>0:7:671</c:v>
                </c:pt>
                <c:pt idx="361">
                  <c:v>0:7:684</c:v>
                </c:pt>
                <c:pt idx="362">
                  <c:v>0:7:708</c:v>
                </c:pt>
                <c:pt idx="363">
                  <c:v>0:7:736</c:v>
                </c:pt>
                <c:pt idx="364">
                  <c:v>0:7:754</c:v>
                </c:pt>
                <c:pt idx="365">
                  <c:v>0:7:778</c:v>
                </c:pt>
                <c:pt idx="366">
                  <c:v>0:7:804</c:v>
                </c:pt>
                <c:pt idx="367">
                  <c:v>0:7:818</c:v>
                </c:pt>
                <c:pt idx="368">
                  <c:v>0:7:843</c:v>
                </c:pt>
                <c:pt idx="369">
                  <c:v>0:7:863</c:v>
                </c:pt>
                <c:pt idx="370">
                  <c:v>0:7:873</c:v>
                </c:pt>
                <c:pt idx="371">
                  <c:v>0:7:899</c:v>
                </c:pt>
                <c:pt idx="372">
                  <c:v>0:7:905</c:v>
                </c:pt>
                <c:pt idx="373">
                  <c:v>0:7:917</c:v>
                </c:pt>
                <c:pt idx="374">
                  <c:v>0:7:943</c:v>
                </c:pt>
                <c:pt idx="375">
                  <c:v>0:7:965</c:v>
                </c:pt>
                <c:pt idx="376">
                  <c:v>0:7:979</c:v>
                </c:pt>
                <c:pt idx="377">
                  <c:v>0:8:6</c:v>
                </c:pt>
                <c:pt idx="378">
                  <c:v>0:8:25</c:v>
                </c:pt>
                <c:pt idx="379">
                  <c:v>0:8:35</c:v>
                </c:pt>
                <c:pt idx="380">
                  <c:v>0:8:42</c:v>
                </c:pt>
                <c:pt idx="381">
                  <c:v>0:8:69</c:v>
                </c:pt>
                <c:pt idx="382">
                  <c:v>0:8:80</c:v>
                </c:pt>
                <c:pt idx="383">
                  <c:v>0:8:111</c:v>
                </c:pt>
                <c:pt idx="384">
                  <c:v>0:8:142</c:v>
                </c:pt>
                <c:pt idx="385">
                  <c:v>0:8:169</c:v>
                </c:pt>
                <c:pt idx="386">
                  <c:v>0:8:184</c:v>
                </c:pt>
                <c:pt idx="387">
                  <c:v>0:8:207</c:v>
                </c:pt>
                <c:pt idx="388">
                  <c:v>0:8:227</c:v>
                </c:pt>
                <c:pt idx="389">
                  <c:v>0:8:237</c:v>
                </c:pt>
                <c:pt idx="390">
                  <c:v>0:8:244</c:v>
                </c:pt>
                <c:pt idx="391">
                  <c:v>0:8:268</c:v>
                </c:pt>
                <c:pt idx="392">
                  <c:v>0:8:282</c:v>
                </c:pt>
                <c:pt idx="393">
                  <c:v>0:8:309</c:v>
                </c:pt>
                <c:pt idx="394">
                  <c:v>0:8:336</c:v>
                </c:pt>
                <c:pt idx="395">
                  <c:v>0:8:349</c:v>
                </c:pt>
                <c:pt idx="396">
                  <c:v>0:8:374</c:v>
                </c:pt>
                <c:pt idx="397">
                  <c:v>0:8:393</c:v>
                </c:pt>
                <c:pt idx="398">
                  <c:v>0:8:404</c:v>
                </c:pt>
                <c:pt idx="399">
                  <c:v>0:8:412</c:v>
                </c:pt>
                <c:pt idx="400">
                  <c:v>0:8:440</c:v>
                </c:pt>
                <c:pt idx="401">
                  <c:v>0:8:469</c:v>
                </c:pt>
                <c:pt idx="402">
                  <c:v>0:8:483</c:v>
                </c:pt>
                <c:pt idx="403">
                  <c:v>0:8:509</c:v>
                </c:pt>
                <c:pt idx="404">
                  <c:v>0:8:537</c:v>
                </c:pt>
                <c:pt idx="405">
                  <c:v>0:8:554</c:v>
                </c:pt>
                <c:pt idx="406">
                  <c:v>0:8:581</c:v>
                </c:pt>
                <c:pt idx="407">
                  <c:v>0:8:610</c:v>
                </c:pt>
                <c:pt idx="408">
                  <c:v>0:8:630</c:v>
                </c:pt>
                <c:pt idx="409">
                  <c:v>0:8:644</c:v>
                </c:pt>
                <c:pt idx="410">
                  <c:v>0:8:674</c:v>
                </c:pt>
                <c:pt idx="411">
                  <c:v>0:8:701</c:v>
                </c:pt>
                <c:pt idx="412">
                  <c:v>0:8:715</c:v>
                </c:pt>
                <c:pt idx="413">
                  <c:v>0:8:735</c:v>
                </c:pt>
                <c:pt idx="414">
                  <c:v>0:8:752</c:v>
                </c:pt>
                <c:pt idx="415">
                  <c:v>0:8:773</c:v>
                </c:pt>
                <c:pt idx="416">
                  <c:v>0:8:796</c:v>
                </c:pt>
                <c:pt idx="417">
                  <c:v>0:8:810</c:v>
                </c:pt>
                <c:pt idx="418">
                  <c:v>0:8:847</c:v>
                </c:pt>
                <c:pt idx="419">
                  <c:v>0:8:875</c:v>
                </c:pt>
                <c:pt idx="420">
                  <c:v>0:8:904</c:v>
                </c:pt>
                <c:pt idx="421">
                  <c:v>0:8:916</c:v>
                </c:pt>
                <c:pt idx="422">
                  <c:v>0:8:940</c:v>
                </c:pt>
                <c:pt idx="423">
                  <c:v>0:8:966</c:v>
                </c:pt>
                <c:pt idx="424">
                  <c:v>0:8:978</c:v>
                </c:pt>
                <c:pt idx="425">
                  <c:v>0:8:992</c:v>
                </c:pt>
                <c:pt idx="426">
                  <c:v>0:9:2</c:v>
                </c:pt>
                <c:pt idx="427">
                  <c:v>0:9:10</c:v>
                </c:pt>
                <c:pt idx="428">
                  <c:v>0:9:38</c:v>
                </c:pt>
                <c:pt idx="429">
                  <c:v>0:9:50</c:v>
                </c:pt>
                <c:pt idx="430">
                  <c:v>0:9:78</c:v>
                </c:pt>
                <c:pt idx="431">
                  <c:v>0:9:104</c:v>
                </c:pt>
                <c:pt idx="432">
                  <c:v>0:9:112</c:v>
                </c:pt>
                <c:pt idx="433">
                  <c:v>0:9:135</c:v>
                </c:pt>
                <c:pt idx="434">
                  <c:v>0:9:150</c:v>
                </c:pt>
                <c:pt idx="435">
                  <c:v>0:9:176</c:v>
                </c:pt>
                <c:pt idx="436">
                  <c:v>0:9:197</c:v>
                </c:pt>
                <c:pt idx="437">
                  <c:v>0:9:211</c:v>
                </c:pt>
                <c:pt idx="438">
                  <c:v>0:9:244</c:v>
                </c:pt>
                <c:pt idx="439">
                  <c:v>0:9:278</c:v>
                </c:pt>
                <c:pt idx="440">
                  <c:v>0:9:315</c:v>
                </c:pt>
                <c:pt idx="441">
                  <c:v>0:9:341</c:v>
                </c:pt>
                <c:pt idx="442">
                  <c:v>0:9:365</c:v>
                </c:pt>
                <c:pt idx="443">
                  <c:v>0:9:379</c:v>
                </c:pt>
                <c:pt idx="444">
                  <c:v>0:9:412</c:v>
                </c:pt>
                <c:pt idx="445">
                  <c:v>0:9:439</c:v>
                </c:pt>
                <c:pt idx="446">
                  <c:v>0:9:475</c:v>
                </c:pt>
                <c:pt idx="447">
                  <c:v>0:9:505</c:v>
                </c:pt>
                <c:pt idx="448">
                  <c:v>0:9:518</c:v>
                </c:pt>
                <c:pt idx="449">
                  <c:v>0:9:537</c:v>
                </c:pt>
                <c:pt idx="450">
                  <c:v>0:9:554</c:v>
                </c:pt>
                <c:pt idx="451">
                  <c:v>0:9:575</c:v>
                </c:pt>
                <c:pt idx="452">
                  <c:v>0:9:597</c:v>
                </c:pt>
                <c:pt idx="453">
                  <c:v>0:9:607</c:v>
                </c:pt>
                <c:pt idx="454">
                  <c:v>0:9:630</c:v>
                </c:pt>
                <c:pt idx="455">
                  <c:v>0:9:645</c:v>
                </c:pt>
                <c:pt idx="456">
                  <c:v>0:9:669</c:v>
                </c:pt>
                <c:pt idx="457">
                  <c:v>0:9:679</c:v>
                </c:pt>
                <c:pt idx="458">
                  <c:v>0:9:702</c:v>
                </c:pt>
                <c:pt idx="459">
                  <c:v>0:9:719</c:v>
                </c:pt>
                <c:pt idx="460">
                  <c:v>0:9:741</c:v>
                </c:pt>
                <c:pt idx="461">
                  <c:v>0:9:762</c:v>
                </c:pt>
                <c:pt idx="462">
                  <c:v>0:9:777</c:v>
                </c:pt>
                <c:pt idx="463">
                  <c:v>0:9:805</c:v>
                </c:pt>
                <c:pt idx="464">
                  <c:v>0:9:816</c:v>
                </c:pt>
                <c:pt idx="465">
                  <c:v>0:9:840</c:v>
                </c:pt>
                <c:pt idx="466">
                  <c:v>0:9:866</c:v>
                </c:pt>
                <c:pt idx="467">
                  <c:v>0:9:878</c:v>
                </c:pt>
                <c:pt idx="468">
                  <c:v>0:9:898</c:v>
                </c:pt>
                <c:pt idx="469">
                  <c:v>0:9:912</c:v>
                </c:pt>
                <c:pt idx="470">
                  <c:v>0:9:933</c:v>
                </c:pt>
                <c:pt idx="471">
                  <c:v>0:9:949</c:v>
                </c:pt>
                <c:pt idx="472">
                  <c:v>0:9:970</c:v>
                </c:pt>
                <c:pt idx="473">
                  <c:v>0:9:981</c:v>
                </c:pt>
                <c:pt idx="474">
                  <c:v>0:9:993</c:v>
                </c:pt>
                <c:pt idx="475">
                  <c:v>0:10:3</c:v>
                </c:pt>
                <c:pt idx="476">
                  <c:v>0:10:10</c:v>
                </c:pt>
                <c:pt idx="477">
                  <c:v>0:10:46</c:v>
                </c:pt>
                <c:pt idx="478">
                  <c:v>0:10:88</c:v>
                </c:pt>
                <c:pt idx="479">
                  <c:v>0:10:126</c:v>
                </c:pt>
                <c:pt idx="480">
                  <c:v>0:10:157</c:v>
                </c:pt>
                <c:pt idx="481">
                  <c:v>0:10:204</c:v>
                </c:pt>
                <c:pt idx="482">
                  <c:v>0:10:238</c:v>
                </c:pt>
                <c:pt idx="483">
                  <c:v>0:10:270</c:v>
                </c:pt>
                <c:pt idx="484">
                  <c:v>0:10:298</c:v>
                </c:pt>
                <c:pt idx="485">
                  <c:v>0:10:322</c:v>
                </c:pt>
                <c:pt idx="486">
                  <c:v>0:10:347</c:v>
                </c:pt>
                <c:pt idx="487">
                  <c:v>0:10:380</c:v>
                </c:pt>
                <c:pt idx="488">
                  <c:v>0:10:401</c:v>
                </c:pt>
                <c:pt idx="489">
                  <c:v>0:10:414</c:v>
                </c:pt>
                <c:pt idx="490">
                  <c:v>0:10:443</c:v>
                </c:pt>
                <c:pt idx="491">
                  <c:v>0:10:469</c:v>
                </c:pt>
                <c:pt idx="492">
                  <c:v>0:10:483</c:v>
                </c:pt>
                <c:pt idx="493">
                  <c:v>0:10:508</c:v>
                </c:pt>
                <c:pt idx="494">
                  <c:v>0:10:541</c:v>
                </c:pt>
                <c:pt idx="495">
                  <c:v>0:10:563</c:v>
                </c:pt>
                <c:pt idx="496">
                  <c:v>0:10:575</c:v>
                </c:pt>
                <c:pt idx="497">
                  <c:v>0:10:601</c:v>
                </c:pt>
                <c:pt idx="498">
                  <c:v>0:10:614</c:v>
                </c:pt>
                <c:pt idx="499">
                  <c:v>0:10:638</c:v>
                </c:pt>
                <c:pt idx="500">
                  <c:v>0:10:649</c:v>
                </c:pt>
                <c:pt idx="501">
                  <c:v>0:10:673</c:v>
                </c:pt>
                <c:pt idx="502">
                  <c:v>0:10:695</c:v>
                </c:pt>
                <c:pt idx="503">
                  <c:v>0:10:707</c:v>
                </c:pt>
                <c:pt idx="504">
                  <c:v>0:10:720</c:v>
                </c:pt>
                <c:pt idx="505">
                  <c:v>0:10:731</c:v>
                </c:pt>
                <c:pt idx="506">
                  <c:v>0:10:739</c:v>
                </c:pt>
                <c:pt idx="507">
                  <c:v>0:10:764</c:v>
                </c:pt>
                <c:pt idx="508">
                  <c:v>0:10:778</c:v>
                </c:pt>
                <c:pt idx="509">
                  <c:v>0:10:802</c:v>
                </c:pt>
                <c:pt idx="510">
                  <c:v>0:10:815</c:v>
                </c:pt>
                <c:pt idx="511">
                  <c:v>0:10:836</c:v>
                </c:pt>
                <c:pt idx="512">
                  <c:v>0:10:842</c:v>
                </c:pt>
                <c:pt idx="513">
                  <c:v>0:10:861</c:v>
                </c:pt>
                <c:pt idx="514">
                  <c:v>0:10:877</c:v>
                </c:pt>
                <c:pt idx="515">
                  <c:v>0:10:904</c:v>
                </c:pt>
                <c:pt idx="516">
                  <c:v>0:10:923</c:v>
                </c:pt>
                <c:pt idx="517">
                  <c:v>0:10:948</c:v>
                </c:pt>
                <c:pt idx="518">
                  <c:v>0:10:979</c:v>
                </c:pt>
                <c:pt idx="519">
                  <c:v>0:11:0</c:v>
                </c:pt>
                <c:pt idx="520">
                  <c:v>0:11:11</c:v>
                </c:pt>
                <c:pt idx="521">
                  <c:v>0:11:42</c:v>
                </c:pt>
                <c:pt idx="522">
                  <c:v>0:11:69</c:v>
                </c:pt>
                <c:pt idx="523">
                  <c:v>0:11:83</c:v>
                </c:pt>
                <c:pt idx="524">
                  <c:v>0:11:104</c:v>
                </c:pt>
                <c:pt idx="525">
                  <c:v>0:11:119</c:v>
                </c:pt>
                <c:pt idx="526">
                  <c:v>0:11:143</c:v>
                </c:pt>
                <c:pt idx="527">
                  <c:v>0:11:162</c:v>
                </c:pt>
                <c:pt idx="528">
                  <c:v>0:11:173</c:v>
                </c:pt>
                <c:pt idx="529">
                  <c:v>0:11:197</c:v>
                </c:pt>
                <c:pt idx="530">
                  <c:v>0:11:208</c:v>
                </c:pt>
                <c:pt idx="531">
                  <c:v>0:11:231</c:v>
                </c:pt>
                <c:pt idx="532">
                  <c:v>0:11:244</c:v>
                </c:pt>
                <c:pt idx="533">
                  <c:v>0:11:277</c:v>
                </c:pt>
                <c:pt idx="534">
                  <c:v>0:11:303</c:v>
                </c:pt>
                <c:pt idx="535">
                  <c:v>0:11:320</c:v>
                </c:pt>
                <c:pt idx="536">
                  <c:v>0:11:343</c:v>
                </c:pt>
                <c:pt idx="537">
                  <c:v>0:11:364</c:v>
                </c:pt>
                <c:pt idx="538">
                  <c:v>0:11:374</c:v>
                </c:pt>
                <c:pt idx="539">
                  <c:v>0:11:398</c:v>
                </c:pt>
                <c:pt idx="540">
                  <c:v>0:11:410</c:v>
                </c:pt>
                <c:pt idx="541">
                  <c:v>0:11:439</c:v>
                </c:pt>
                <c:pt idx="542">
                  <c:v>0:11:465</c:v>
                </c:pt>
                <c:pt idx="543">
                  <c:v>0:11:480</c:v>
                </c:pt>
                <c:pt idx="544">
                  <c:v>0:11:501</c:v>
                </c:pt>
                <c:pt idx="545">
                  <c:v>0:11:520</c:v>
                </c:pt>
                <c:pt idx="546">
                  <c:v>0:11:540</c:v>
                </c:pt>
                <c:pt idx="547">
                  <c:v>0:11:558</c:v>
                </c:pt>
                <c:pt idx="548">
                  <c:v>0:11:567</c:v>
                </c:pt>
                <c:pt idx="549">
                  <c:v>0:11:574</c:v>
                </c:pt>
                <c:pt idx="550">
                  <c:v>0:11:602</c:v>
                </c:pt>
                <c:pt idx="551">
                  <c:v>0:11:614</c:v>
                </c:pt>
                <c:pt idx="552">
                  <c:v>0:11:639</c:v>
                </c:pt>
                <c:pt idx="553">
                  <c:v>0:11:666</c:v>
                </c:pt>
                <c:pt idx="554">
                  <c:v>0:11:681</c:v>
                </c:pt>
                <c:pt idx="555">
                  <c:v>0:11:706</c:v>
                </c:pt>
                <c:pt idx="556">
                  <c:v>0:11:726</c:v>
                </c:pt>
                <c:pt idx="557">
                  <c:v>0:11:739</c:v>
                </c:pt>
                <c:pt idx="558">
                  <c:v>0:11:751</c:v>
                </c:pt>
                <c:pt idx="559">
                  <c:v>0:11:760</c:v>
                </c:pt>
                <c:pt idx="560">
                  <c:v>0:11:769</c:v>
                </c:pt>
                <c:pt idx="561">
                  <c:v>0:11:775</c:v>
                </c:pt>
                <c:pt idx="562">
                  <c:v>0:11:798</c:v>
                </c:pt>
                <c:pt idx="563">
                  <c:v>0:11:818</c:v>
                </c:pt>
                <c:pt idx="564">
                  <c:v>0:11:841</c:v>
                </c:pt>
                <c:pt idx="565">
                  <c:v>0:11:868</c:v>
                </c:pt>
                <c:pt idx="566">
                  <c:v>0:11:877</c:v>
                </c:pt>
                <c:pt idx="567">
                  <c:v>0:11:902</c:v>
                </c:pt>
                <c:pt idx="568">
                  <c:v>0:11:918</c:v>
                </c:pt>
                <c:pt idx="569">
                  <c:v>0:11:944</c:v>
                </c:pt>
                <c:pt idx="570">
                  <c:v>0:11:981</c:v>
                </c:pt>
                <c:pt idx="571">
                  <c:v>0:12:11</c:v>
                </c:pt>
                <c:pt idx="572">
                  <c:v>0:12:53</c:v>
                </c:pt>
                <c:pt idx="573">
                  <c:v>0:12:85</c:v>
                </c:pt>
                <c:pt idx="574">
                  <c:v>0:12:127</c:v>
                </c:pt>
                <c:pt idx="575">
                  <c:v>0:12:166</c:v>
                </c:pt>
                <c:pt idx="576">
                  <c:v>0:12:196</c:v>
                </c:pt>
                <c:pt idx="577">
                  <c:v>0:12:222</c:v>
                </c:pt>
                <c:pt idx="578">
                  <c:v>0:12:252</c:v>
                </c:pt>
                <c:pt idx="579">
                  <c:v>0:12:282</c:v>
                </c:pt>
                <c:pt idx="580">
                  <c:v>0:12:310</c:v>
                </c:pt>
                <c:pt idx="581">
                  <c:v>0:12:333</c:v>
                </c:pt>
                <c:pt idx="582">
                  <c:v>0:12:350</c:v>
                </c:pt>
                <c:pt idx="583">
                  <c:v>0:12:370</c:v>
                </c:pt>
                <c:pt idx="584">
                  <c:v>0:12:378</c:v>
                </c:pt>
                <c:pt idx="585">
                  <c:v>0:12:393</c:v>
                </c:pt>
                <c:pt idx="586">
                  <c:v>0:12:402</c:v>
                </c:pt>
                <c:pt idx="587">
                  <c:v>0:12:411</c:v>
                </c:pt>
                <c:pt idx="588">
                  <c:v>0:12:436</c:v>
                </c:pt>
                <c:pt idx="589">
                  <c:v>0:12:454</c:v>
                </c:pt>
                <c:pt idx="590">
                  <c:v>0:12:483</c:v>
                </c:pt>
                <c:pt idx="591">
                  <c:v>0:12:511</c:v>
                </c:pt>
                <c:pt idx="592">
                  <c:v>0:12:538</c:v>
                </c:pt>
                <c:pt idx="593">
                  <c:v>0:12:555</c:v>
                </c:pt>
                <c:pt idx="594">
                  <c:v>0:12:581</c:v>
                </c:pt>
                <c:pt idx="595">
                  <c:v>0:12:611</c:v>
                </c:pt>
                <c:pt idx="596">
                  <c:v>0:12:645</c:v>
                </c:pt>
                <c:pt idx="597">
                  <c:v>0:12:672</c:v>
                </c:pt>
                <c:pt idx="598">
                  <c:v>0:12:684</c:v>
                </c:pt>
                <c:pt idx="599">
                  <c:v>0:12:707</c:v>
                </c:pt>
                <c:pt idx="600">
                  <c:v>0:12:729</c:v>
                </c:pt>
                <c:pt idx="601">
                  <c:v>0:12:743</c:v>
                </c:pt>
                <c:pt idx="602">
                  <c:v>0:12:769</c:v>
                </c:pt>
                <c:pt idx="603">
                  <c:v>0:12:781</c:v>
                </c:pt>
                <c:pt idx="604">
                  <c:v>0:12:809</c:v>
                </c:pt>
                <c:pt idx="605">
                  <c:v>0:12:836</c:v>
                </c:pt>
                <c:pt idx="606">
                  <c:v>0:12:847</c:v>
                </c:pt>
                <c:pt idx="607">
                  <c:v>0:12:876</c:v>
                </c:pt>
                <c:pt idx="608">
                  <c:v>0:12:905</c:v>
                </c:pt>
                <c:pt idx="609">
                  <c:v>0:12:920</c:v>
                </c:pt>
                <c:pt idx="610">
                  <c:v>0:12:947</c:v>
                </c:pt>
                <c:pt idx="611">
                  <c:v>0:12:967</c:v>
                </c:pt>
                <c:pt idx="612">
                  <c:v>0:12:982</c:v>
                </c:pt>
                <c:pt idx="613">
                  <c:v>0:13:6</c:v>
                </c:pt>
                <c:pt idx="614">
                  <c:v>0:13:38</c:v>
                </c:pt>
                <c:pt idx="615">
                  <c:v>0:13:51</c:v>
                </c:pt>
                <c:pt idx="616">
                  <c:v>0:13:78</c:v>
                </c:pt>
                <c:pt idx="617">
                  <c:v>0:13:103</c:v>
                </c:pt>
                <c:pt idx="618">
                  <c:v>0:13:117</c:v>
                </c:pt>
                <c:pt idx="619">
                  <c:v>0:13:143</c:v>
                </c:pt>
                <c:pt idx="620">
                  <c:v>0:13:165</c:v>
                </c:pt>
                <c:pt idx="621">
                  <c:v>0:13:179</c:v>
                </c:pt>
                <c:pt idx="622">
                  <c:v>0:13:206</c:v>
                </c:pt>
                <c:pt idx="623">
                  <c:v>0:13:235</c:v>
                </c:pt>
                <c:pt idx="624">
                  <c:v>0:13:250</c:v>
                </c:pt>
                <c:pt idx="625">
                  <c:v>0:13:279</c:v>
                </c:pt>
                <c:pt idx="626">
                  <c:v>0:13:304</c:v>
                </c:pt>
                <c:pt idx="627">
                  <c:v>0:13:320</c:v>
                </c:pt>
                <c:pt idx="628">
                  <c:v>0:13:343</c:v>
                </c:pt>
                <c:pt idx="629">
                  <c:v>0:13:367</c:v>
                </c:pt>
                <c:pt idx="630">
                  <c:v>0:13:378</c:v>
                </c:pt>
                <c:pt idx="631">
                  <c:v>0:13:406</c:v>
                </c:pt>
                <c:pt idx="632">
                  <c:v>0:13:433</c:v>
                </c:pt>
                <c:pt idx="633">
                  <c:v>0:13:450</c:v>
                </c:pt>
                <c:pt idx="634">
                  <c:v>0:13:479</c:v>
                </c:pt>
                <c:pt idx="635">
                  <c:v>0:13:508</c:v>
                </c:pt>
                <c:pt idx="636">
                  <c:v>0:13:530</c:v>
                </c:pt>
                <c:pt idx="637">
                  <c:v>0:13:541</c:v>
                </c:pt>
                <c:pt idx="638">
                  <c:v>0:13:564</c:v>
                </c:pt>
                <c:pt idx="639">
                  <c:v>0:13:579</c:v>
                </c:pt>
                <c:pt idx="640">
                  <c:v>0:13:604</c:v>
                </c:pt>
                <c:pt idx="641">
                  <c:v>0:13:617</c:v>
                </c:pt>
                <c:pt idx="642">
                  <c:v>0:13:642</c:v>
                </c:pt>
                <c:pt idx="643">
                  <c:v>0:13:662</c:v>
                </c:pt>
                <c:pt idx="644">
                  <c:v>0:13:679</c:v>
                </c:pt>
                <c:pt idx="645">
                  <c:v>0:13:708</c:v>
                </c:pt>
                <c:pt idx="646">
                  <c:v>0:13:735</c:v>
                </c:pt>
                <c:pt idx="647">
                  <c:v>0:13:748</c:v>
                </c:pt>
                <c:pt idx="648">
                  <c:v>0:13:778</c:v>
                </c:pt>
                <c:pt idx="649">
                  <c:v>0:13:829</c:v>
                </c:pt>
                <c:pt idx="650">
                  <c:v>0:13:913</c:v>
                </c:pt>
                <c:pt idx="651">
                  <c:v>0:14:12</c:v>
                </c:pt>
                <c:pt idx="652">
                  <c:v>0:14:93</c:v>
                </c:pt>
                <c:pt idx="653">
                  <c:v>0:14:179</c:v>
                </c:pt>
                <c:pt idx="654">
                  <c:v>0:14:203</c:v>
                </c:pt>
                <c:pt idx="655">
                  <c:v>0:14:216</c:v>
                </c:pt>
                <c:pt idx="656">
                  <c:v>0:14:235</c:v>
                </c:pt>
                <c:pt idx="657">
                  <c:v>0:14:247</c:v>
                </c:pt>
                <c:pt idx="658">
                  <c:v>0:14:264</c:v>
                </c:pt>
                <c:pt idx="659">
                  <c:v>0:14:276</c:v>
                </c:pt>
                <c:pt idx="660">
                  <c:v>0:14:293</c:v>
                </c:pt>
                <c:pt idx="661">
                  <c:v>0:14:305</c:v>
                </c:pt>
                <c:pt idx="662">
                  <c:v>0:14:315</c:v>
                </c:pt>
                <c:pt idx="663">
                  <c:v>0:14:336</c:v>
                </c:pt>
                <c:pt idx="664">
                  <c:v>0:14:349</c:v>
                </c:pt>
                <c:pt idx="665">
                  <c:v>0:14:365</c:v>
                </c:pt>
                <c:pt idx="666">
                  <c:v>0:14:375</c:v>
                </c:pt>
                <c:pt idx="667">
                  <c:v>0:14:391</c:v>
                </c:pt>
                <c:pt idx="668">
                  <c:v>0:14:405</c:v>
                </c:pt>
                <c:pt idx="669">
                  <c:v>0:14:411</c:v>
                </c:pt>
                <c:pt idx="670">
                  <c:v>0:14:426</c:v>
                </c:pt>
                <c:pt idx="671">
                  <c:v>0:14:439</c:v>
                </c:pt>
                <c:pt idx="672">
                  <c:v>0:14:455</c:v>
                </c:pt>
                <c:pt idx="673">
                  <c:v>0:14:468</c:v>
                </c:pt>
                <c:pt idx="674">
                  <c:v>0:14:476</c:v>
                </c:pt>
                <c:pt idx="675">
                  <c:v>0:14:495</c:v>
                </c:pt>
                <c:pt idx="676">
                  <c:v>0:14:506</c:v>
                </c:pt>
                <c:pt idx="677">
                  <c:v>0:14:525</c:v>
                </c:pt>
                <c:pt idx="678">
                  <c:v>0:14:537</c:v>
                </c:pt>
                <c:pt idx="679">
                  <c:v>0:14:546</c:v>
                </c:pt>
                <c:pt idx="680">
                  <c:v>0:14:563</c:v>
                </c:pt>
                <c:pt idx="681">
                  <c:v>0:14:577</c:v>
                </c:pt>
                <c:pt idx="682">
                  <c:v>0:14:592</c:v>
                </c:pt>
                <c:pt idx="683">
                  <c:v>0:14:605</c:v>
                </c:pt>
                <c:pt idx="684">
                  <c:v>0:14:613</c:v>
                </c:pt>
                <c:pt idx="685">
                  <c:v>0:14:627</c:v>
                </c:pt>
                <c:pt idx="686">
                  <c:v>0:14:640</c:v>
                </c:pt>
                <c:pt idx="687">
                  <c:v>0:14:657</c:v>
                </c:pt>
                <c:pt idx="688">
                  <c:v>0:14:669</c:v>
                </c:pt>
                <c:pt idx="689">
                  <c:v>0:14:679</c:v>
                </c:pt>
                <c:pt idx="690">
                  <c:v>0:14:697</c:v>
                </c:pt>
                <c:pt idx="691">
                  <c:v>0:14:711</c:v>
                </c:pt>
                <c:pt idx="692">
                  <c:v>0:14:728</c:v>
                </c:pt>
                <c:pt idx="693">
                  <c:v>0:14:741</c:v>
                </c:pt>
                <c:pt idx="694">
                  <c:v>0:14:755</c:v>
                </c:pt>
                <c:pt idx="695">
                  <c:v>0:14:771</c:v>
                </c:pt>
                <c:pt idx="696">
                  <c:v>0:14:779</c:v>
                </c:pt>
                <c:pt idx="697">
                  <c:v>0:14:793</c:v>
                </c:pt>
                <c:pt idx="698">
                  <c:v>0:14:807</c:v>
                </c:pt>
                <c:pt idx="699">
                  <c:v>0:14:822</c:v>
                </c:pt>
                <c:pt idx="700">
                  <c:v>0:14:835</c:v>
                </c:pt>
                <c:pt idx="701">
                  <c:v>0:14:846</c:v>
                </c:pt>
                <c:pt idx="702">
                  <c:v>0:14:863</c:v>
                </c:pt>
                <c:pt idx="703">
                  <c:v>0:14:876</c:v>
                </c:pt>
                <c:pt idx="704">
                  <c:v>0:14:893</c:v>
                </c:pt>
                <c:pt idx="705">
                  <c:v>0:14:901</c:v>
                </c:pt>
                <c:pt idx="706">
                  <c:v>0:14:910</c:v>
                </c:pt>
                <c:pt idx="707">
                  <c:v>0:14:928</c:v>
                </c:pt>
                <c:pt idx="708">
                  <c:v>0:14:942</c:v>
                </c:pt>
                <c:pt idx="709">
                  <c:v>0:14:957</c:v>
                </c:pt>
                <c:pt idx="710">
                  <c:v>0:14:971</c:v>
                </c:pt>
                <c:pt idx="711">
                  <c:v>0:14:979</c:v>
                </c:pt>
                <c:pt idx="712">
                  <c:v>0:14:993</c:v>
                </c:pt>
                <c:pt idx="713">
                  <c:v>0:15:7</c:v>
                </c:pt>
                <c:pt idx="714">
                  <c:v>0:15:25</c:v>
                </c:pt>
                <c:pt idx="715">
                  <c:v>0:15:36</c:v>
                </c:pt>
                <c:pt idx="716">
                  <c:v>0:15:48</c:v>
                </c:pt>
                <c:pt idx="717">
                  <c:v>0:15:65</c:v>
                </c:pt>
                <c:pt idx="718">
                  <c:v>0:15:78</c:v>
                </c:pt>
                <c:pt idx="719">
                  <c:v>0:15:95</c:v>
                </c:pt>
                <c:pt idx="720">
                  <c:v>0:15:108</c:v>
                </c:pt>
                <c:pt idx="721">
                  <c:v>0:15:125</c:v>
                </c:pt>
                <c:pt idx="722">
                  <c:v>0:15:132</c:v>
                </c:pt>
                <c:pt idx="723">
                  <c:v>0:15:144</c:v>
                </c:pt>
                <c:pt idx="724">
                  <c:v>0:15:157</c:v>
                </c:pt>
                <c:pt idx="725">
                  <c:v>0:15:174</c:v>
                </c:pt>
                <c:pt idx="726">
                  <c:v>0:15:190</c:v>
                </c:pt>
                <c:pt idx="727">
                  <c:v>0:15:206</c:v>
                </c:pt>
                <c:pt idx="728">
                  <c:v>0:15:219</c:v>
                </c:pt>
                <c:pt idx="729">
                  <c:v>0:15:229</c:v>
                </c:pt>
                <c:pt idx="730">
                  <c:v>0:15:237</c:v>
                </c:pt>
                <c:pt idx="731">
                  <c:v>0:15:247</c:v>
                </c:pt>
                <c:pt idx="732">
                  <c:v>0:15:261</c:v>
                </c:pt>
                <c:pt idx="733">
                  <c:v>0:15:272</c:v>
                </c:pt>
                <c:pt idx="734">
                  <c:v>0:15:285</c:v>
                </c:pt>
                <c:pt idx="735">
                  <c:v>0:15:304</c:v>
                </c:pt>
                <c:pt idx="736">
                  <c:v>0:15:317</c:v>
                </c:pt>
                <c:pt idx="737">
                  <c:v>0:15:336</c:v>
                </c:pt>
                <c:pt idx="738">
                  <c:v>0:15:347</c:v>
                </c:pt>
                <c:pt idx="739">
                  <c:v>0:15:367</c:v>
                </c:pt>
                <c:pt idx="740">
                  <c:v>0:15:376</c:v>
                </c:pt>
                <c:pt idx="741">
                  <c:v>0:15:405</c:v>
                </c:pt>
                <c:pt idx="742">
                  <c:v>0:15:414</c:v>
                </c:pt>
                <c:pt idx="743">
                  <c:v>0:15:449</c:v>
                </c:pt>
                <c:pt idx="744">
                  <c:v>0:15:486</c:v>
                </c:pt>
                <c:pt idx="745">
                  <c:v>0:15:507</c:v>
                </c:pt>
                <c:pt idx="746">
                  <c:v>0:15:523</c:v>
                </c:pt>
                <c:pt idx="747">
                  <c:v>0:15:534</c:v>
                </c:pt>
                <c:pt idx="748">
                  <c:v>0:15:544</c:v>
                </c:pt>
                <c:pt idx="749">
                  <c:v>0:15:568</c:v>
                </c:pt>
                <c:pt idx="750">
                  <c:v>0:15:580</c:v>
                </c:pt>
                <c:pt idx="751">
                  <c:v>0:15:598</c:v>
                </c:pt>
                <c:pt idx="752">
                  <c:v>0:15:609</c:v>
                </c:pt>
                <c:pt idx="753">
                  <c:v>0:15:630</c:v>
                </c:pt>
                <c:pt idx="754">
                  <c:v>0:15:641</c:v>
                </c:pt>
                <c:pt idx="755">
                  <c:v>0:15:665</c:v>
                </c:pt>
                <c:pt idx="756">
                  <c:v>0:15:676</c:v>
                </c:pt>
                <c:pt idx="757">
                  <c:v>0:15:686</c:v>
                </c:pt>
                <c:pt idx="758">
                  <c:v>0:15:695</c:v>
                </c:pt>
                <c:pt idx="759">
                  <c:v>0:15:704</c:v>
                </c:pt>
                <c:pt idx="760">
                  <c:v>0:15:711</c:v>
                </c:pt>
                <c:pt idx="761">
                  <c:v>0:15:785</c:v>
                </c:pt>
                <c:pt idx="762">
                  <c:v>0:15:812</c:v>
                </c:pt>
                <c:pt idx="763">
                  <c:v>0:15:841</c:v>
                </c:pt>
                <c:pt idx="764">
                  <c:v>0:15:869</c:v>
                </c:pt>
                <c:pt idx="765">
                  <c:v>0:15:889</c:v>
                </c:pt>
                <c:pt idx="766">
                  <c:v>0:15:921</c:v>
                </c:pt>
                <c:pt idx="767">
                  <c:v>0:15:946</c:v>
                </c:pt>
                <c:pt idx="768">
                  <c:v>0:15:974</c:v>
                </c:pt>
                <c:pt idx="769">
                  <c:v>0:16:1</c:v>
                </c:pt>
                <c:pt idx="770">
                  <c:v>0:16:18</c:v>
                </c:pt>
                <c:pt idx="771">
                  <c:v>0:16:45</c:v>
                </c:pt>
                <c:pt idx="772">
                  <c:v>0:16:70</c:v>
                </c:pt>
                <c:pt idx="773">
                  <c:v>0:16:84</c:v>
                </c:pt>
                <c:pt idx="774">
                  <c:v>0:16:110</c:v>
                </c:pt>
                <c:pt idx="775">
                  <c:v>0:16:128</c:v>
                </c:pt>
                <c:pt idx="776">
                  <c:v>0:16:138</c:v>
                </c:pt>
                <c:pt idx="777">
                  <c:v>0:16:147</c:v>
                </c:pt>
                <c:pt idx="778">
                  <c:v>0:16:174</c:v>
                </c:pt>
                <c:pt idx="779">
                  <c:v>0:16:199</c:v>
                </c:pt>
                <c:pt idx="780">
                  <c:v>0:16:214</c:v>
                </c:pt>
                <c:pt idx="781">
                  <c:v>0:16:236</c:v>
                </c:pt>
                <c:pt idx="782">
                  <c:v>0:16:249</c:v>
                </c:pt>
                <c:pt idx="783">
                  <c:v>0:16:268</c:v>
                </c:pt>
                <c:pt idx="784">
                  <c:v>0:16:282</c:v>
                </c:pt>
                <c:pt idx="785">
                  <c:v>0:16:305</c:v>
                </c:pt>
                <c:pt idx="786">
                  <c:v>0:16:315</c:v>
                </c:pt>
                <c:pt idx="787">
                  <c:v>0:16:327</c:v>
                </c:pt>
                <c:pt idx="788">
                  <c:v>0:16:339</c:v>
                </c:pt>
                <c:pt idx="789">
                  <c:v>0:16:363</c:v>
                </c:pt>
                <c:pt idx="790">
                  <c:v>0:16:375</c:v>
                </c:pt>
                <c:pt idx="791">
                  <c:v>0:16:397</c:v>
                </c:pt>
                <c:pt idx="792">
                  <c:v>0:16:412</c:v>
                </c:pt>
                <c:pt idx="793">
                  <c:v>0:16:438</c:v>
                </c:pt>
                <c:pt idx="794">
                  <c:v>0:16:450</c:v>
                </c:pt>
                <c:pt idx="795">
                  <c:v>0:16:472</c:v>
                </c:pt>
                <c:pt idx="796">
                  <c:v>0:16:484</c:v>
                </c:pt>
                <c:pt idx="797">
                  <c:v>0:16:512</c:v>
                </c:pt>
                <c:pt idx="798">
                  <c:v>0:16:532</c:v>
                </c:pt>
                <c:pt idx="799">
                  <c:v>0:16:547</c:v>
                </c:pt>
                <c:pt idx="800">
                  <c:v>0:16:571</c:v>
                </c:pt>
                <c:pt idx="801">
                  <c:v>0:16:583</c:v>
                </c:pt>
                <c:pt idx="802">
                  <c:v>0:16:608</c:v>
                </c:pt>
                <c:pt idx="803">
                  <c:v>0:16:634</c:v>
                </c:pt>
                <c:pt idx="804">
                  <c:v>0:16:649</c:v>
                </c:pt>
                <c:pt idx="805">
                  <c:v>0:16:674</c:v>
                </c:pt>
                <c:pt idx="806">
                  <c:v>0:16:692</c:v>
                </c:pt>
                <c:pt idx="807">
                  <c:v>0:16:702</c:v>
                </c:pt>
                <c:pt idx="808">
                  <c:v>0:16:709</c:v>
                </c:pt>
                <c:pt idx="809">
                  <c:v>0:16:735</c:v>
                </c:pt>
                <c:pt idx="810">
                  <c:v>0:16:746</c:v>
                </c:pt>
                <c:pt idx="811">
                  <c:v>0:16:775</c:v>
                </c:pt>
                <c:pt idx="812">
                  <c:v>0:16:801</c:v>
                </c:pt>
                <c:pt idx="813">
                  <c:v>0:16:814</c:v>
                </c:pt>
                <c:pt idx="814">
                  <c:v>0:16:840</c:v>
                </c:pt>
                <c:pt idx="815">
                  <c:v>0:16:865</c:v>
                </c:pt>
                <c:pt idx="816">
                  <c:v>0:16:880</c:v>
                </c:pt>
                <c:pt idx="817">
                  <c:v>0:16:908</c:v>
                </c:pt>
                <c:pt idx="818">
                  <c:v>0:16:926</c:v>
                </c:pt>
                <c:pt idx="819">
                  <c:v>0:16:937</c:v>
                </c:pt>
                <c:pt idx="820">
                  <c:v>0:16:945</c:v>
                </c:pt>
                <c:pt idx="821">
                  <c:v>0:16:973</c:v>
                </c:pt>
                <c:pt idx="822">
                  <c:v>0:16:998</c:v>
                </c:pt>
                <c:pt idx="823">
                  <c:v>0:17:11</c:v>
                </c:pt>
                <c:pt idx="824">
                  <c:v>0:17:32</c:v>
                </c:pt>
                <c:pt idx="825">
                  <c:v>0:17:46</c:v>
                </c:pt>
                <c:pt idx="826">
                  <c:v>0:17:69</c:v>
                </c:pt>
                <c:pt idx="827">
                  <c:v>0:17:85</c:v>
                </c:pt>
                <c:pt idx="828">
                  <c:v>0:17:104</c:v>
                </c:pt>
                <c:pt idx="829">
                  <c:v>0:17:123</c:v>
                </c:pt>
                <c:pt idx="830">
                  <c:v>0:17:150</c:v>
                </c:pt>
                <c:pt idx="831">
                  <c:v>0:17:171</c:v>
                </c:pt>
                <c:pt idx="832">
                  <c:v>0:17:186</c:v>
                </c:pt>
                <c:pt idx="833">
                  <c:v>0:17:210</c:v>
                </c:pt>
                <c:pt idx="834">
                  <c:v>0:17:238</c:v>
                </c:pt>
                <c:pt idx="835">
                  <c:v>0:17:252</c:v>
                </c:pt>
                <c:pt idx="836">
                  <c:v>0:17:272</c:v>
                </c:pt>
                <c:pt idx="837">
                  <c:v>0:17:286</c:v>
                </c:pt>
                <c:pt idx="838">
                  <c:v>0:17:314</c:v>
                </c:pt>
                <c:pt idx="839">
                  <c:v>0:17:333</c:v>
                </c:pt>
                <c:pt idx="840">
                  <c:v>0:17:343</c:v>
                </c:pt>
                <c:pt idx="841">
                  <c:v>0:17:369</c:v>
                </c:pt>
                <c:pt idx="842">
                  <c:v>0:17:386</c:v>
                </c:pt>
                <c:pt idx="843">
                  <c:v>0:17:412</c:v>
                </c:pt>
                <c:pt idx="844">
                  <c:v>0:17:437</c:v>
                </c:pt>
                <c:pt idx="845">
                  <c:v>0:17:453</c:v>
                </c:pt>
                <c:pt idx="846">
                  <c:v>0:17:478</c:v>
                </c:pt>
                <c:pt idx="847">
                  <c:v>0:17:506</c:v>
                </c:pt>
                <c:pt idx="848">
                  <c:v>0:17:528</c:v>
                </c:pt>
                <c:pt idx="849">
                  <c:v>0:17:539</c:v>
                </c:pt>
                <c:pt idx="850">
                  <c:v>0:17:566</c:v>
                </c:pt>
                <c:pt idx="851">
                  <c:v>0:17:579</c:v>
                </c:pt>
                <c:pt idx="852">
                  <c:v>0:17:609</c:v>
                </c:pt>
                <c:pt idx="853">
                  <c:v>0:17:637</c:v>
                </c:pt>
                <c:pt idx="854">
                  <c:v>0:17:652</c:v>
                </c:pt>
                <c:pt idx="855">
                  <c:v>0:17:673</c:v>
                </c:pt>
                <c:pt idx="856">
                  <c:v>0:17:694</c:v>
                </c:pt>
                <c:pt idx="857">
                  <c:v>0:17:705</c:v>
                </c:pt>
                <c:pt idx="858">
                  <c:v>0:17:712</c:v>
                </c:pt>
                <c:pt idx="859">
                  <c:v>0:17:736</c:v>
                </c:pt>
                <c:pt idx="860">
                  <c:v>0:17:752</c:v>
                </c:pt>
                <c:pt idx="861">
                  <c:v>0:17:775</c:v>
                </c:pt>
                <c:pt idx="862">
                  <c:v>0:17:801</c:v>
                </c:pt>
                <c:pt idx="863">
                  <c:v>0:17:816</c:v>
                </c:pt>
                <c:pt idx="864">
                  <c:v>0:17:836</c:v>
                </c:pt>
                <c:pt idx="865">
                  <c:v>0:17:852</c:v>
                </c:pt>
                <c:pt idx="866">
                  <c:v>0:17:873</c:v>
                </c:pt>
                <c:pt idx="867">
                  <c:v>0:17:895</c:v>
                </c:pt>
                <c:pt idx="868">
                  <c:v>0:17:907</c:v>
                </c:pt>
                <c:pt idx="869">
                  <c:v>0:17:931</c:v>
                </c:pt>
                <c:pt idx="870">
                  <c:v>0:17:946</c:v>
                </c:pt>
                <c:pt idx="871">
                  <c:v>0:17:970</c:v>
                </c:pt>
                <c:pt idx="872">
                  <c:v>0:17:982</c:v>
                </c:pt>
                <c:pt idx="873">
                  <c:v>0:18:11</c:v>
                </c:pt>
                <c:pt idx="874">
                  <c:v>0:18:36</c:v>
                </c:pt>
                <c:pt idx="875">
                  <c:v>0:18:52</c:v>
                </c:pt>
                <c:pt idx="876">
                  <c:v>0:18:77</c:v>
                </c:pt>
                <c:pt idx="877">
                  <c:v>0:18:104</c:v>
                </c:pt>
                <c:pt idx="878">
                  <c:v>0:18:121</c:v>
                </c:pt>
                <c:pt idx="879">
                  <c:v>0:18:152</c:v>
                </c:pt>
                <c:pt idx="880">
                  <c:v>0:18:181</c:v>
                </c:pt>
                <c:pt idx="881">
                  <c:v>0:18:217</c:v>
                </c:pt>
                <c:pt idx="882">
                  <c:v>0:18:253</c:v>
                </c:pt>
                <c:pt idx="883">
                  <c:v>0:18:284</c:v>
                </c:pt>
                <c:pt idx="884">
                  <c:v>0:18:317</c:v>
                </c:pt>
                <c:pt idx="885">
                  <c:v>0:18:340</c:v>
                </c:pt>
                <c:pt idx="886">
                  <c:v>0:18:374</c:v>
                </c:pt>
                <c:pt idx="887">
                  <c:v>0:18:404</c:v>
                </c:pt>
                <c:pt idx="888">
                  <c:v>0:18:421</c:v>
                </c:pt>
                <c:pt idx="889">
                  <c:v>0:18:451</c:v>
                </c:pt>
                <c:pt idx="890">
                  <c:v>0:18:477</c:v>
                </c:pt>
                <c:pt idx="891">
                  <c:v>0:18:497</c:v>
                </c:pt>
                <c:pt idx="892">
                  <c:v>0:18:508</c:v>
                </c:pt>
                <c:pt idx="893">
                  <c:v>0:18:535</c:v>
                </c:pt>
                <c:pt idx="894">
                  <c:v>0:18:548</c:v>
                </c:pt>
                <c:pt idx="895">
                  <c:v>0:18:577</c:v>
                </c:pt>
                <c:pt idx="896">
                  <c:v>0:18:606</c:v>
                </c:pt>
                <c:pt idx="897">
                  <c:v>0:18:631</c:v>
                </c:pt>
                <c:pt idx="898">
                  <c:v>0:18:645</c:v>
                </c:pt>
                <c:pt idx="899">
                  <c:v>0:18:667</c:v>
                </c:pt>
                <c:pt idx="900">
                  <c:v>0:18:678</c:v>
                </c:pt>
                <c:pt idx="901">
                  <c:v>0:18:692</c:v>
                </c:pt>
                <c:pt idx="902">
                  <c:v>0:18:705</c:v>
                </c:pt>
                <c:pt idx="903">
                  <c:v>0:18:712</c:v>
                </c:pt>
                <c:pt idx="904">
                  <c:v>0:18:740</c:v>
                </c:pt>
                <c:pt idx="905">
                  <c:v>0:18:766</c:v>
                </c:pt>
                <c:pt idx="906">
                  <c:v>0:18:774</c:v>
                </c:pt>
                <c:pt idx="907">
                  <c:v>0:18:799</c:v>
                </c:pt>
                <c:pt idx="908">
                  <c:v>0:18:813</c:v>
                </c:pt>
                <c:pt idx="909">
                  <c:v>0:18:835</c:v>
                </c:pt>
                <c:pt idx="910">
                  <c:v>0:18:854</c:v>
                </c:pt>
                <c:pt idx="911">
                  <c:v>0:18:876</c:v>
                </c:pt>
                <c:pt idx="912">
                  <c:v>0:18:896</c:v>
                </c:pt>
                <c:pt idx="913">
                  <c:v>0:18:906</c:v>
                </c:pt>
                <c:pt idx="914">
                  <c:v>0:18:931</c:v>
                </c:pt>
                <c:pt idx="915">
                  <c:v>0:18:945</c:v>
                </c:pt>
                <c:pt idx="916">
                  <c:v>0:18:971</c:v>
                </c:pt>
                <c:pt idx="917">
                  <c:v>0:18:984</c:v>
                </c:pt>
                <c:pt idx="918">
                  <c:v>0:19:10</c:v>
                </c:pt>
                <c:pt idx="919">
                  <c:v>0:19:40</c:v>
                </c:pt>
                <c:pt idx="920">
                  <c:v>0:19:70</c:v>
                </c:pt>
                <c:pt idx="921">
                  <c:v>0:19:84</c:v>
                </c:pt>
                <c:pt idx="922">
                  <c:v>0:19:107</c:v>
                </c:pt>
                <c:pt idx="923">
                  <c:v>0:19:127</c:v>
                </c:pt>
                <c:pt idx="924">
                  <c:v>0:19:143</c:v>
                </c:pt>
                <c:pt idx="925">
                  <c:v>0:19:174</c:v>
                </c:pt>
                <c:pt idx="926">
                  <c:v>0:19:203</c:v>
                </c:pt>
                <c:pt idx="927">
                  <c:v>0:19:218</c:v>
                </c:pt>
                <c:pt idx="928">
                  <c:v>0:19:244</c:v>
                </c:pt>
                <c:pt idx="929">
                  <c:v>0:19:272</c:v>
                </c:pt>
                <c:pt idx="930">
                  <c:v>0:19:288</c:v>
                </c:pt>
                <c:pt idx="931">
                  <c:v>0:19:309</c:v>
                </c:pt>
                <c:pt idx="932">
                  <c:v>0:19:330</c:v>
                </c:pt>
                <c:pt idx="933">
                  <c:v>0:19:336</c:v>
                </c:pt>
                <c:pt idx="934">
                  <c:v>0:19:348</c:v>
                </c:pt>
                <c:pt idx="935">
                  <c:v>0:19:372</c:v>
                </c:pt>
                <c:pt idx="936">
                  <c:v>0:19:383</c:v>
                </c:pt>
                <c:pt idx="937">
                  <c:v>0:19:408</c:v>
                </c:pt>
                <c:pt idx="938">
                  <c:v>0:19:430</c:v>
                </c:pt>
                <c:pt idx="939">
                  <c:v>0:19:444</c:v>
                </c:pt>
                <c:pt idx="940">
                  <c:v>0:19:468</c:v>
                </c:pt>
                <c:pt idx="941">
                  <c:v>0:19:481</c:v>
                </c:pt>
                <c:pt idx="942">
                  <c:v>0:19:494</c:v>
                </c:pt>
                <c:pt idx="943">
                  <c:v>0:19:503</c:v>
                </c:pt>
                <c:pt idx="944">
                  <c:v>0:19:512</c:v>
                </c:pt>
                <c:pt idx="945">
                  <c:v>0:19:541</c:v>
                </c:pt>
                <c:pt idx="946">
                  <c:v>0:19:562</c:v>
                </c:pt>
                <c:pt idx="947">
                  <c:v>0:19:581</c:v>
                </c:pt>
                <c:pt idx="948">
                  <c:v>0:19:606</c:v>
                </c:pt>
                <c:pt idx="949">
                  <c:v>0:19:627</c:v>
                </c:pt>
                <c:pt idx="950">
                  <c:v>0:19:640</c:v>
                </c:pt>
                <c:pt idx="951">
                  <c:v>0:19:663</c:v>
                </c:pt>
                <c:pt idx="952">
                  <c:v>0:19:675</c:v>
                </c:pt>
                <c:pt idx="953">
                  <c:v>0:19:692</c:v>
                </c:pt>
                <c:pt idx="954">
                  <c:v>0:19:706</c:v>
                </c:pt>
                <c:pt idx="955">
                  <c:v>0:19:733</c:v>
                </c:pt>
                <c:pt idx="956">
                  <c:v>0:19:747</c:v>
                </c:pt>
                <c:pt idx="957">
                  <c:v>0:19:776</c:v>
                </c:pt>
                <c:pt idx="958">
                  <c:v>0:19:803</c:v>
                </c:pt>
                <c:pt idx="959">
                  <c:v>0:19:815</c:v>
                </c:pt>
                <c:pt idx="960">
                  <c:v>0:19:848</c:v>
                </c:pt>
                <c:pt idx="961">
                  <c:v>0:19:875</c:v>
                </c:pt>
                <c:pt idx="962">
                  <c:v>0:19:901</c:v>
                </c:pt>
                <c:pt idx="963">
                  <c:v>0:19:917</c:v>
                </c:pt>
                <c:pt idx="964">
                  <c:v>0:19:949</c:v>
                </c:pt>
                <c:pt idx="965">
                  <c:v>0:19:979</c:v>
                </c:pt>
                <c:pt idx="966">
                  <c:v>0:20:7</c:v>
                </c:pt>
                <c:pt idx="967">
                  <c:v>0:20:33</c:v>
                </c:pt>
                <c:pt idx="968">
                  <c:v>0:20:49</c:v>
                </c:pt>
                <c:pt idx="969">
                  <c:v>0:20:76</c:v>
                </c:pt>
                <c:pt idx="970">
                  <c:v>0:20:96</c:v>
                </c:pt>
                <c:pt idx="971">
                  <c:v>0:20:106</c:v>
                </c:pt>
                <c:pt idx="972">
                  <c:v>0:20:131</c:v>
                </c:pt>
                <c:pt idx="973">
                  <c:v>0:20:144</c:v>
                </c:pt>
                <c:pt idx="974">
                  <c:v>0:20:170</c:v>
                </c:pt>
                <c:pt idx="975">
                  <c:v>0:20:182</c:v>
                </c:pt>
                <c:pt idx="976">
                  <c:v>0:20:210</c:v>
                </c:pt>
                <c:pt idx="977">
                  <c:v>0:20:235</c:v>
                </c:pt>
                <c:pt idx="978">
                  <c:v>0:20:249</c:v>
                </c:pt>
                <c:pt idx="979">
                  <c:v>0:20:268</c:v>
                </c:pt>
                <c:pt idx="980">
                  <c:v>0:20:282</c:v>
                </c:pt>
                <c:pt idx="981">
                  <c:v>0:20:296</c:v>
                </c:pt>
                <c:pt idx="982">
                  <c:v>0:20:308</c:v>
                </c:pt>
                <c:pt idx="983">
                  <c:v>0:20:336</c:v>
                </c:pt>
                <c:pt idx="984">
                  <c:v>0:20:347</c:v>
                </c:pt>
                <c:pt idx="985">
                  <c:v>0:20:380</c:v>
                </c:pt>
                <c:pt idx="986">
                  <c:v>0:20:407</c:v>
                </c:pt>
                <c:pt idx="987">
                  <c:v>0:20:432</c:v>
                </c:pt>
                <c:pt idx="988">
                  <c:v>0:20:444</c:v>
                </c:pt>
                <c:pt idx="989">
                  <c:v>0:20:457</c:v>
                </c:pt>
                <c:pt idx="990">
                  <c:v>0:20:467</c:v>
                </c:pt>
                <c:pt idx="991">
                  <c:v>0:20:474</c:v>
                </c:pt>
                <c:pt idx="992">
                  <c:v>0:20:500</c:v>
                </c:pt>
                <c:pt idx="993">
                  <c:v>0:20:510</c:v>
                </c:pt>
                <c:pt idx="994">
                  <c:v>0:20:540</c:v>
                </c:pt>
                <c:pt idx="995">
                  <c:v>0:20:566</c:v>
                </c:pt>
                <c:pt idx="996">
                  <c:v>0:20:578</c:v>
                </c:pt>
                <c:pt idx="997">
                  <c:v>0:20:606</c:v>
                </c:pt>
                <c:pt idx="998">
                  <c:v>0:20:634</c:v>
                </c:pt>
                <c:pt idx="999">
                  <c:v>0:20:646</c:v>
                </c:pt>
                <c:pt idx="1000">
                  <c:v>0:20:669</c:v>
                </c:pt>
                <c:pt idx="1001">
                  <c:v>0:20:681</c:v>
                </c:pt>
                <c:pt idx="1002">
                  <c:v>0:20:697</c:v>
                </c:pt>
                <c:pt idx="1003">
                  <c:v>0:20:707</c:v>
                </c:pt>
                <c:pt idx="1004">
                  <c:v>0:20:732</c:v>
                </c:pt>
                <c:pt idx="1005">
                  <c:v>0:20:744</c:v>
                </c:pt>
                <c:pt idx="1006">
                  <c:v>0:20:770</c:v>
                </c:pt>
                <c:pt idx="1007">
                  <c:v>0:20:782</c:v>
                </c:pt>
                <c:pt idx="1008">
                  <c:v>0:20:811</c:v>
                </c:pt>
                <c:pt idx="1009">
                  <c:v>0:20:838</c:v>
                </c:pt>
                <c:pt idx="1010">
                  <c:v>0:20:855</c:v>
                </c:pt>
                <c:pt idx="1011">
                  <c:v>0:20:885</c:v>
                </c:pt>
                <c:pt idx="1012">
                  <c:v>0:20:919</c:v>
                </c:pt>
                <c:pt idx="1013">
                  <c:v>0:20:942</c:v>
                </c:pt>
                <c:pt idx="1014">
                  <c:v>0:20:973</c:v>
                </c:pt>
                <c:pt idx="1015">
                  <c:v>0:21:1</c:v>
                </c:pt>
                <c:pt idx="1016">
                  <c:v>0:21:19</c:v>
                </c:pt>
                <c:pt idx="1017">
                  <c:v>0:21:46</c:v>
                </c:pt>
                <c:pt idx="1018">
                  <c:v>0:21:70</c:v>
                </c:pt>
                <c:pt idx="1019">
                  <c:v>0:21:86</c:v>
                </c:pt>
                <c:pt idx="1020">
                  <c:v>0:21:113</c:v>
                </c:pt>
                <c:pt idx="1021">
                  <c:v>0:21:130</c:v>
                </c:pt>
                <c:pt idx="1022">
                  <c:v>0:21:144</c:v>
                </c:pt>
                <c:pt idx="1023">
                  <c:v>0:21:164</c:v>
                </c:pt>
                <c:pt idx="1024">
                  <c:v>0:21:178</c:v>
                </c:pt>
                <c:pt idx="1025">
                  <c:v>0:21:199</c:v>
                </c:pt>
                <c:pt idx="1026">
                  <c:v>0:21:211</c:v>
                </c:pt>
                <c:pt idx="1027">
                  <c:v>0:21:233</c:v>
                </c:pt>
                <c:pt idx="1028">
                  <c:v>0:21:245</c:v>
                </c:pt>
                <c:pt idx="1029">
                  <c:v>0:21:270</c:v>
                </c:pt>
                <c:pt idx="1030">
                  <c:v>0:21:285</c:v>
                </c:pt>
                <c:pt idx="1031">
                  <c:v>0:21:309</c:v>
                </c:pt>
                <c:pt idx="1032">
                  <c:v>0:21:331</c:v>
                </c:pt>
                <c:pt idx="1033">
                  <c:v>0:21:341</c:v>
                </c:pt>
                <c:pt idx="1034">
                  <c:v>0:21:369</c:v>
                </c:pt>
                <c:pt idx="1035">
                  <c:v>0:21:383</c:v>
                </c:pt>
                <c:pt idx="1036">
                  <c:v>0:21:408</c:v>
                </c:pt>
                <c:pt idx="1037">
                  <c:v>0:21:435</c:v>
                </c:pt>
                <c:pt idx="1038">
                  <c:v>0:21:451</c:v>
                </c:pt>
                <c:pt idx="1039">
                  <c:v>0:21:475</c:v>
                </c:pt>
                <c:pt idx="1040">
                  <c:v>0:21:500</c:v>
                </c:pt>
                <c:pt idx="1041">
                  <c:v>0:21:511</c:v>
                </c:pt>
                <c:pt idx="1042">
                  <c:v>0:21:541</c:v>
                </c:pt>
                <c:pt idx="1043">
                  <c:v>0:21:571</c:v>
                </c:pt>
                <c:pt idx="1044">
                  <c:v>0:21:580</c:v>
                </c:pt>
                <c:pt idx="1045">
                  <c:v>0:21:603</c:v>
                </c:pt>
                <c:pt idx="1046">
                  <c:v>0:21:617</c:v>
                </c:pt>
                <c:pt idx="1047">
                  <c:v>0:21:643</c:v>
                </c:pt>
                <c:pt idx="1048">
                  <c:v>0:21:666</c:v>
                </c:pt>
                <c:pt idx="1049">
                  <c:v>0:21:678</c:v>
                </c:pt>
                <c:pt idx="1050">
                  <c:v>0:21:705</c:v>
                </c:pt>
                <c:pt idx="1051">
                  <c:v>0:21:718</c:v>
                </c:pt>
                <c:pt idx="1052">
                  <c:v>0:21:747</c:v>
                </c:pt>
                <c:pt idx="1053">
                  <c:v>0:21:777</c:v>
                </c:pt>
                <c:pt idx="1054">
                  <c:v>0:21:804</c:v>
                </c:pt>
                <c:pt idx="1055">
                  <c:v>0:21:821</c:v>
                </c:pt>
                <c:pt idx="1056">
                  <c:v>0:21:854</c:v>
                </c:pt>
                <c:pt idx="1057">
                  <c:v>0:21:890</c:v>
                </c:pt>
                <c:pt idx="1058">
                  <c:v>0:21:911</c:v>
                </c:pt>
                <c:pt idx="1059">
                  <c:v>0:21:930</c:v>
                </c:pt>
                <c:pt idx="1060">
                  <c:v>0:21:938</c:v>
                </c:pt>
                <c:pt idx="1061">
                  <c:v>0:21:952</c:v>
                </c:pt>
                <c:pt idx="1062">
                  <c:v>0:21:980</c:v>
                </c:pt>
                <c:pt idx="1063">
                  <c:v>0:22:11</c:v>
                </c:pt>
                <c:pt idx="1064">
                  <c:v>0:22:37</c:v>
                </c:pt>
                <c:pt idx="1065">
                  <c:v>0:22:55</c:v>
                </c:pt>
                <c:pt idx="1066">
                  <c:v>0:22:79</c:v>
                </c:pt>
                <c:pt idx="1067">
                  <c:v>0:22:101</c:v>
                </c:pt>
                <c:pt idx="1068">
                  <c:v>0:22:112</c:v>
                </c:pt>
                <c:pt idx="1069">
                  <c:v>0:22:137</c:v>
                </c:pt>
                <c:pt idx="1070">
                  <c:v>0:22:148</c:v>
                </c:pt>
                <c:pt idx="1071">
                  <c:v>0:22:170</c:v>
                </c:pt>
                <c:pt idx="1072">
                  <c:v>0:22:184</c:v>
                </c:pt>
                <c:pt idx="1073">
                  <c:v>0:22:206</c:v>
                </c:pt>
                <c:pt idx="1074">
                  <c:v>0:22:231</c:v>
                </c:pt>
                <c:pt idx="1075">
                  <c:v>0:22:242</c:v>
                </c:pt>
                <c:pt idx="1076">
                  <c:v>0:22:273</c:v>
                </c:pt>
                <c:pt idx="1077">
                  <c:v>0:22:299</c:v>
                </c:pt>
                <c:pt idx="1078">
                  <c:v>0:22:314</c:v>
                </c:pt>
                <c:pt idx="1079">
                  <c:v>0:22:336</c:v>
                </c:pt>
                <c:pt idx="1080">
                  <c:v>0:22:348</c:v>
                </c:pt>
                <c:pt idx="1081">
                  <c:v>0:22:370</c:v>
                </c:pt>
                <c:pt idx="1082">
                  <c:v>0:22:385</c:v>
                </c:pt>
                <c:pt idx="1083">
                  <c:v>0:22:409</c:v>
                </c:pt>
                <c:pt idx="1084">
                  <c:v>0:22:433</c:v>
                </c:pt>
                <c:pt idx="1085">
                  <c:v>0:22:445</c:v>
                </c:pt>
                <c:pt idx="1086">
                  <c:v>0:22:459</c:v>
                </c:pt>
                <c:pt idx="1087">
                  <c:v>0:22:469</c:v>
                </c:pt>
                <c:pt idx="1088">
                  <c:v>0:22:477</c:v>
                </c:pt>
                <c:pt idx="1089">
                  <c:v>0:22:510</c:v>
                </c:pt>
                <c:pt idx="1090">
                  <c:v>0:22:537</c:v>
                </c:pt>
                <c:pt idx="1091">
                  <c:v>0:22:547</c:v>
                </c:pt>
                <c:pt idx="1092">
                  <c:v>0:22:573</c:v>
                </c:pt>
                <c:pt idx="1093">
                  <c:v>0:22:594</c:v>
                </c:pt>
                <c:pt idx="1094">
                  <c:v>0:22:605</c:v>
                </c:pt>
                <c:pt idx="1095">
                  <c:v>0:22:615</c:v>
                </c:pt>
                <c:pt idx="1096">
                  <c:v>0:22:640</c:v>
                </c:pt>
                <c:pt idx="1097">
                  <c:v>0:22:657</c:v>
                </c:pt>
                <c:pt idx="1098">
                  <c:v>0:22:670</c:v>
                </c:pt>
                <c:pt idx="1099">
                  <c:v>0:22:677</c:v>
                </c:pt>
                <c:pt idx="1100">
                  <c:v>0:22:705</c:v>
                </c:pt>
                <c:pt idx="1101">
                  <c:v>0:22:718</c:v>
                </c:pt>
                <c:pt idx="1102">
                  <c:v>0:22:743</c:v>
                </c:pt>
                <c:pt idx="1103">
                  <c:v>0:22:768</c:v>
                </c:pt>
                <c:pt idx="1104">
                  <c:v>0:22:785</c:v>
                </c:pt>
                <c:pt idx="1105">
                  <c:v>0:22:812</c:v>
                </c:pt>
                <c:pt idx="1106">
                  <c:v>0:22:837</c:v>
                </c:pt>
                <c:pt idx="1107">
                  <c:v>0:22:851</c:v>
                </c:pt>
                <c:pt idx="1108">
                  <c:v>0:22:877</c:v>
                </c:pt>
                <c:pt idx="1109">
                  <c:v>0:22:898</c:v>
                </c:pt>
                <c:pt idx="1110">
                  <c:v>0:22:910</c:v>
                </c:pt>
                <c:pt idx="1111">
                  <c:v>0:22:931</c:v>
                </c:pt>
                <c:pt idx="1112">
                  <c:v>0:22:940</c:v>
                </c:pt>
                <c:pt idx="1113">
                  <c:v>0:22:964</c:v>
                </c:pt>
                <c:pt idx="1114">
                  <c:v>0:22:980</c:v>
                </c:pt>
                <c:pt idx="1115">
                  <c:v>0:23:4</c:v>
                </c:pt>
                <c:pt idx="1116">
                  <c:v>0:23:18</c:v>
                </c:pt>
                <c:pt idx="1117">
                  <c:v>0:23:43</c:v>
                </c:pt>
                <c:pt idx="1118">
                  <c:v>0:23:63</c:v>
                </c:pt>
                <c:pt idx="1119">
                  <c:v>0:23:74</c:v>
                </c:pt>
                <c:pt idx="1120">
                  <c:v>0:23:99</c:v>
                </c:pt>
                <c:pt idx="1121">
                  <c:v>0:23:110</c:v>
                </c:pt>
                <c:pt idx="1122">
                  <c:v>0:23:136</c:v>
                </c:pt>
                <c:pt idx="1123">
                  <c:v>0:23:148</c:v>
                </c:pt>
                <c:pt idx="1124">
                  <c:v>0:23:176</c:v>
                </c:pt>
                <c:pt idx="1125">
                  <c:v>0:23:202</c:v>
                </c:pt>
                <c:pt idx="1126">
                  <c:v>0:23:217</c:v>
                </c:pt>
                <c:pt idx="1127">
                  <c:v>0:23:238</c:v>
                </c:pt>
                <c:pt idx="1128">
                  <c:v>0:23:254</c:v>
                </c:pt>
                <c:pt idx="1129">
                  <c:v>0:23:274</c:v>
                </c:pt>
                <c:pt idx="1130">
                  <c:v>0:23:292</c:v>
                </c:pt>
                <c:pt idx="1131">
                  <c:v>0:23:304</c:v>
                </c:pt>
                <c:pt idx="1132">
                  <c:v>0:23:312</c:v>
                </c:pt>
                <c:pt idx="1133">
                  <c:v>0:23:336</c:v>
                </c:pt>
                <c:pt idx="1134">
                  <c:v>0:23:347</c:v>
                </c:pt>
                <c:pt idx="1135">
                  <c:v>0:23:368</c:v>
                </c:pt>
                <c:pt idx="1136">
                  <c:v>0:23:381</c:v>
                </c:pt>
                <c:pt idx="1137">
                  <c:v>0:23:403</c:v>
                </c:pt>
                <c:pt idx="1138">
                  <c:v>0:23:419</c:v>
                </c:pt>
                <c:pt idx="1139">
                  <c:v>0:23:442</c:v>
                </c:pt>
                <c:pt idx="1140">
                  <c:v>0:23:461</c:v>
                </c:pt>
                <c:pt idx="1141">
                  <c:v>0:23:476</c:v>
                </c:pt>
                <c:pt idx="1142">
                  <c:v>0:23:501</c:v>
                </c:pt>
                <c:pt idx="1143">
                  <c:v>0:23:514</c:v>
                </c:pt>
                <c:pt idx="1144">
                  <c:v>0:23:540</c:v>
                </c:pt>
                <c:pt idx="1145">
                  <c:v>0:23:561</c:v>
                </c:pt>
                <c:pt idx="1146">
                  <c:v>0:23:574</c:v>
                </c:pt>
                <c:pt idx="1147">
                  <c:v>0:23:594</c:v>
                </c:pt>
                <c:pt idx="1148">
                  <c:v>0:23:608</c:v>
                </c:pt>
                <c:pt idx="1149">
                  <c:v>0:23:629</c:v>
                </c:pt>
                <c:pt idx="1150">
                  <c:v>0:23:642</c:v>
                </c:pt>
                <c:pt idx="1151">
                  <c:v>0:23:656</c:v>
                </c:pt>
                <c:pt idx="1152">
                  <c:v>0:23:668</c:v>
                </c:pt>
                <c:pt idx="1153">
                  <c:v>0:23:676</c:v>
                </c:pt>
                <c:pt idx="1154">
                  <c:v>0:23:704</c:v>
                </c:pt>
                <c:pt idx="1155">
                  <c:v>0:23:716</c:v>
                </c:pt>
                <c:pt idx="1156">
                  <c:v>0:23:739</c:v>
                </c:pt>
                <c:pt idx="1157">
                  <c:v>0:23:764</c:v>
                </c:pt>
                <c:pt idx="1158">
                  <c:v>0:23:781</c:v>
                </c:pt>
                <c:pt idx="1159">
                  <c:v>0:23:804</c:v>
                </c:pt>
                <c:pt idx="1160">
                  <c:v>0:23:818</c:v>
                </c:pt>
                <c:pt idx="1161">
                  <c:v>0:23:841</c:v>
                </c:pt>
                <c:pt idx="1162">
                  <c:v>0:23:858</c:v>
                </c:pt>
                <c:pt idx="1163">
                  <c:v>0:23:868</c:v>
                </c:pt>
                <c:pt idx="1164">
                  <c:v>0:23:876</c:v>
                </c:pt>
                <c:pt idx="1165">
                  <c:v>0:23:899</c:v>
                </c:pt>
                <c:pt idx="1166">
                  <c:v>0:23:915</c:v>
                </c:pt>
                <c:pt idx="1167">
                  <c:v>0:23:939</c:v>
                </c:pt>
                <c:pt idx="1168">
                  <c:v>0:23:968</c:v>
                </c:pt>
                <c:pt idx="1169">
                  <c:v>0:23:983</c:v>
                </c:pt>
                <c:pt idx="1170">
                  <c:v>0:24:9</c:v>
                </c:pt>
                <c:pt idx="1171">
                  <c:v>0:24:41</c:v>
                </c:pt>
                <c:pt idx="1172">
                  <c:v>0:24:64</c:v>
                </c:pt>
                <c:pt idx="1173">
                  <c:v>0:24:74</c:v>
                </c:pt>
                <c:pt idx="1174">
                  <c:v>0:24:108</c:v>
                </c:pt>
                <c:pt idx="1175">
                  <c:v>0:24:138</c:v>
                </c:pt>
                <c:pt idx="1176">
                  <c:v>0:24:152</c:v>
                </c:pt>
                <c:pt idx="1177">
                  <c:v>0:24:181</c:v>
                </c:pt>
                <c:pt idx="1178">
                  <c:v>0:24:205</c:v>
                </c:pt>
                <c:pt idx="1179">
                  <c:v>0:24:221</c:v>
                </c:pt>
                <c:pt idx="1180">
                  <c:v>0:24:243</c:v>
                </c:pt>
                <c:pt idx="1181">
                  <c:v>0:24:265</c:v>
                </c:pt>
                <c:pt idx="1182">
                  <c:v>0:24:276</c:v>
                </c:pt>
                <c:pt idx="1183">
                  <c:v>0:24:300</c:v>
                </c:pt>
                <c:pt idx="1184">
                  <c:v>0:24:314</c:v>
                </c:pt>
                <c:pt idx="1185">
                  <c:v>0:24:342</c:v>
                </c:pt>
                <c:pt idx="1186">
                  <c:v>0:24:370</c:v>
                </c:pt>
                <c:pt idx="1187">
                  <c:v>0:24:378</c:v>
                </c:pt>
                <c:pt idx="1188">
                  <c:v>0:24:401</c:v>
                </c:pt>
                <c:pt idx="1189">
                  <c:v>0:24:416</c:v>
                </c:pt>
                <c:pt idx="1190">
                  <c:v>0:24:441</c:v>
                </c:pt>
                <c:pt idx="1191">
                  <c:v>0:24:464</c:v>
                </c:pt>
                <c:pt idx="1192">
                  <c:v>0:24:475</c:v>
                </c:pt>
                <c:pt idx="1193">
                  <c:v>0:24:501</c:v>
                </c:pt>
                <c:pt idx="1194">
                  <c:v>0:24:513</c:v>
                </c:pt>
                <c:pt idx="1195">
                  <c:v>0:24:541</c:v>
                </c:pt>
                <c:pt idx="1196">
                  <c:v>0:24:571</c:v>
                </c:pt>
                <c:pt idx="1197">
                  <c:v>0:24:583</c:v>
                </c:pt>
                <c:pt idx="1198">
                  <c:v>0:24:607</c:v>
                </c:pt>
                <c:pt idx="1199">
                  <c:v>0:24:642</c:v>
                </c:pt>
                <c:pt idx="1200">
                  <c:v>0:24:664</c:v>
                </c:pt>
                <c:pt idx="1201">
                  <c:v>0:24:674</c:v>
                </c:pt>
                <c:pt idx="1202">
                  <c:v>0:24:701</c:v>
                </c:pt>
                <c:pt idx="1203">
                  <c:v>0:24:715</c:v>
                </c:pt>
                <c:pt idx="1204">
                  <c:v>0:24:739</c:v>
                </c:pt>
                <c:pt idx="1205">
                  <c:v>0:24:762</c:v>
                </c:pt>
                <c:pt idx="1206">
                  <c:v>0:24:777</c:v>
                </c:pt>
                <c:pt idx="1207">
                  <c:v>0:24:798</c:v>
                </c:pt>
                <c:pt idx="1208">
                  <c:v>0:24:817</c:v>
                </c:pt>
                <c:pt idx="1209">
                  <c:v>0:24:842</c:v>
                </c:pt>
                <c:pt idx="1210">
                  <c:v>0:24:865</c:v>
                </c:pt>
                <c:pt idx="1211">
                  <c:v>0:24:876</c:v>
                </c:pt>
                <c:pt idx="1212">
                  <c:v>0:24:899</c:v>
                </c:pt>
                <c:pt idx="1213">
                  <c:v>0:24:912</c:v>
                </c:pt>
                <c:pt idx="1214">
                  <c:v>0:24:939</c:v>
                </c:pt>
                <c:pt idx="1215">
                  <c:v>0:24:975</c:v>
                </c:pt>
                <c:pt idx="1216">
                  <c:v>0:24:995</c:v>
                </c:pt>
                <c:pt idx="1217">
                  <c:v>0:25:6</c:v>
                </c:pt>
                <c:pt idx="1218">
                  <c:v>0:25:20</c:v>
                </c:pt>
                <c:pt idx="1219">
                  <c:v>0:25:31</c:v>
                </c:pt>
                <c:pt idx="1220">
                  <c:v>0:25:40</c:v>
                </c:pt>
                <c:pt idx="1221">
                  <c:v>0:25:63</c:v>
                </c:pt>
                <c:pt idx="1222">
                  <c:v>0:25:76</c:v>
                </c:pt>
                <c:pt idx="1223">
                  <c:v>0:25:99</c:v>
                </c:pt>
                <c:pt idx="1224">
                  <c:v>0:25:109</c:v>
                </c:pt>
                <c:pt idx="1225">
                  <c:v>0:25:134</c:v>
                </c:pt>
                <c:pt idx="1226">
                  <c:v>0:25:147</c:v>
                </c:pt>
                <c:pt idx="1227">
                  <c:v>0:25:172</c:v>
                </c:pt>
                <c:pt idx="1228">
                  <c:v>0:25:182</c:v>
                </c:pt>
                <c:pt idx="1229">
                  <c:v>0:25:203</c:v>
                </c:pt>
                <c:pt idx="1230">
                  <c:v>0:25:219</c:v>
                </c:pt>
                <c:pt idx="1231">
                  <c:v>0:25:241</c:v>
                </c:pt>
                <c:pt idx="1232">
                  <c:v>0:25:260</c:v>
                </c:pt>
                <c:pt idx="1233">
                  <c:v>0:25:270</c:v>
                </c:pt>
                <c:pt idx="1234">
                  <c:v>0:25:278</c:v>
                </c:pt>
                <c:pt idx="1235">
                  <c:v>0:25:301</c:v>
                </c:pt>
                <c:pt idx="1236">
                  <c:v>0:25:312</c:v>
                </c:pt>
                <c:pt idx="1237">
                  <c:v>0:25:337</c:v>
                </c:pt>
                <c:pt idx="1238">
                  <c:v>0:25:349</c:v>
                </c:pt>
                <c:pt idx="1239">
                  <c:v>0:25:370</c:v>
                </c:pt>
                <c:pt idx="1240">
                  <c:v>0:25:383</c:v>
                </c:pt>
                <c:pt idx="1241">
                  <c:v>0:25:406</c:v>
                </c:pt>
                <c:pt idx="1242">
                  <c:v>0:25:425</c:v>
                </c:pt>
                <c:pt idx="1243">
                  <c:v>0:25:436</c:v>
                </c:pt>
                <c:pt idx="1244">
                  <c:v>0:25:443</c:v>
                </c:pt>
                <c:pt idx="1245">
                  <c:v>0:25:470</c:v>
                </c:pt>
                <c:pt idx="1246">
                  <c:v>0:25:481</c:v>
                </c:pt>
                <c:pt idx="1247">
                  <c:v>0:25:506</c:v>
                </c:pt>
                <c:pt idx="1248">
                  <c:v>0:25:531</c:v>
                </c:pt>
                <c:pt idx="1249">
                  <c:v>0:25:542</c:v>
                </c:pt>
                <c:pt idx="1250">
                  <c:v>0:25:562</c:v>
                </c:pt>
                <c:pt idx="1251">
                  <c:v>0:25:575</c:v>
                </c:pt>
                <c:pt idx="1252">
                  <c:v>0:25:594</c:v>
                </c:pt>
                <c:pt idx="1253">
                  <c:v>0:25:603</c:v>
                </c:pt>
                <c:pt idx="1254">
                  <c:v>0:25:613</c:v>
                </c:pt>
                <c:pt idx="1255">
                  <c:v>0:25:633</c:v>
                </c:pt>
                <c:pt idx="1256">
                  <c:v>0:25:643</c:v>
                </c:pt>
                <c:pt idx="1257">
                  <c:v>0:25:658</c:v>
                </c:pt>
                <c:pt idx="1258">
                  <c:v>0:25:669</c:v>
                </c:pt>
                <c:pt idx="1259">
                  <c:v>0:25:677</c:v>
                </c:pt>
                <c:pt idx="1260">
                  <c:v>0:25:699</c:v>
                </c:pt>
                <c:pt idx="1261">
                  <c:v>0:25:711</c:v>
                </c:pt>
                <c:pt idx="1262">
                  <c:v>0:25:734</c:v>
                </c:pt>
                <c:pt idx="1263">
                  <c:v>0:25:744</c:v>
                </c:pt>
                <c:pt idx="1264">
                  <c:v>0:25:762</c:v>
                </c:pt>
                <c:pt idx="1265">
                  <c:v>0:25:778</c:v>
                </c:pt>
                <c:pt idx="1266">
                  <c:v>0:25:801</c:v>
                </c:pt>
                <c:pt idx="1267">
                  <c:v>0:25:815</c:v>
                </c:pt>
                <c:pt idx="1268">
                  <c:v>0:25:837</c:v>
                </c:pt>
                <c:pt idx="1269">
                  <c:v>0:25:854</c:v>
                </c:pt>
                <c:pt idx="1270">
                  <c:v>0:25:872</c:v>
                </c:pt>
                <c:pt idx="1271">
                  <c:v>0:25:888</c:v>
                </c:pt>
                <c:pt idx="1272">
                  <c:v>0:25:912</c:v>
                </c:pt>
                <c:pt idx="1273">
                  <c:v>0:25:933</c:v>
                </c:pt>
                <c:pt idx="1274">
                  <c:v>0:25:954</c:v>
                </c:pt>
                <c:pt idx="1275">
                  <c:v>0:25:979</c:v>
                </c:pt>
                <c:pt idx="1276">
                  <c:v>0:26:9</c:v>
                </c:pt>
                <c:pt idx="1277">
                  <c:v>0:26:39</c:v>
                </c:pt>
                <c:pt idx="1278">
                  <c:v>0:26:58</c:v>
                </c:pt>
                <c:pt idx="1279">
                  <c:v>0:26:70</c:v>
                </c:pt>
                <c:pt idx="1280">
                  <c:v>0:26:78</c:v>
                </c:pt>
                <c:pt idx="1281">
                  <c:v>0:26:104</c:v>
                </c:pt>
                <c:pt idx="1282">
                  <c:v>0:26:118</c:v>
                </c:pt>
                <c:pt idx="1283">
                  <c:v>0:26:148</c:v>
                </c:pt>
                <c:pt idx="1284">
                  <c:v>0:26:176</c:v>
                </c:pt>
                <c:pt idx="1285">
                  <c:v>0:26:200</c:v>
                </c:pt>
                <c:pt idx="1286">
                  <c:v>0:26:215</c:v>
                </c:pt>
                <c:pt idx="1287">
                  <c:v>0:26:237</c:v>
                </c:pt>
                <c:pt idx="1288">
                  <c:v>0:26:253</c:v>
                </c:pt>
                <c:pt idx="1289">
                  <c:v>0:26:275</c:v>
                </c:pt>
                <c:pt idx="1290">
                  <c:v>0:26:294</c:v>
                </c:pt>
                <c:pt idx="1291">
                  <c:v>0:26:307</c:v>
                </c:pt>
                <c:pt idx="1292">
                  <c:v>0:26:337</c:v>
                </c:pt>
                <c:pt idx="1293">
                  <c:v>0:26:350</c:v>
                </c:pt>
                <c:pt idx="1294">
                  <c:v>0:26:374</c:v>
                </c:pt>
                <c:pt idx="1295">
                  <c:v>0:26:411</c:v>
                </c:pt>
                <c:pt idx="1296">
                  <c:v>0:26:435</c:v>
                </c:pt>
                <c:pt idx="1297">
                  <c:v>0:26:450</c:v>
                </c:pt>
                <c:pt idx="1298">
                  <c:v>0:26:472</c:v>
                </c:pt>
                <c:pt idx="1299">
                  <c:v>0:26:482</c:v>
                </c:pt>
                <c:pt idx="1300">
                  <c:v>0:26:499</c:v>
                </c:pt>
                <c:pt idx="1301">
                  <c:v>0:26:508</c:v>
                </c:pt>
                <c:pt idx="1302">
                  <c:v>0:26:535</c:v>
                </c:pt>
                <c:pt idx="1303">
                  <c:v>0:26:544</c:v>
                </c:pt>
                <c:pt idx="1304">
                  <c:v>0:26:571</c:v>
                </c:pt>
                <c:pt idx="1305">
                  <c:v>0:26:584</c:v>
                </c:pt>
                <c:pt idx="1306">
                  <c:v>0:26:610</c:v>
                </c:pt>
                <c:pt idx="1307">
                  <c:v>0:26:638</c:v>
                </c:pt>
                <c:pt idx="1308">
                  <c:v>0:26:655</c:v>
                </c:pt>
                <c:pt idx="1309">
                  <c:v>0:26:679</c:v>
                </c:pt>
                <c:pt idx="1310">
                  <c:v>0:26:702</c:v>
                </c:pt>
                <c:pt idx="1311">
                  <c:v>0:26:714</c:v>
                </c:pt>
                <c:pt idx="1312">
                  <c:v>0:26:740</c:v>
                </c:pt>
                <c:pt idx="1313">
                  <c:v>0:26:766</c:v>
                </c:pt>
                <c:pt idx="1314">
                  <c:v>0:26:781</c:v>
                </c:pt>
                <c:pt idx="1315">
                  <c:v>0:26:803</c:v>
                </c:pt>
                <c:pt idx="1316">
                  <c:v>0:26:818</c:v>
                </c:pt>
                <c:pt idx="1317">
                  <c:v>0:26:839</c:v>
                </c:pt>
                <c:pt idx="1318">
                  <c:v>0:26:859</c:v>
                </c:pt>
                <c:pt idx="1319">
                  <c:v>0:26:869</c:v>
                </c:pt>
                <c:pt idx="1320">
                  <c:v>0:26:878</c:v>
                </c:pt>
                <c:pt idx="1321">
                  <c:v>0:26:905</c:v>
                </c:pt>
                <c:pt idx="1322">
                  <c:v>0:26:917</c:v>
                </c:pt>
                <c:pt idx="1323">
                  <c:v>0:26:941</c:v>
                </c:pt>
                <c:pt idx="1324">
                  <c:v>0:26:968</c:v>
                </c:pt>
                <c:pt idx="1325">
                  <c:v>0:26:984</c:v>
                </c:pt>
                <c:pt idx="1326">
                  <c:v>0:27:8</c:v>
                </c:pt>
                <c:pt idx="1327">
                  <c:v>0:27:36</c:v>
                </c:pt>
                <c:pt idx="1328">
                  <c:v>0:27:53</c:v>
                </c:pt>
                <c:pt idx="1329">
                  <c:v>0:27:76</c:v>
                </c:pt>
                <c:pt idx="1330">
                  <c:v>0:27:95</c:v>
                </c:pt>
                <c:pt idx="1331">
                  <c:v>0:27:107</c:v>
                </c:pt>
                <c:pt idx="1332">
                  <c:v>0:27:136</c:v>
                </c:pt>
                <c:pt idx="1333">
                  <c:v>0:27:153</c:v>
                </c:pt>
                <c:pt idx="1334">
                  <c:v>0:27:180</c:v>
                </c:pt>
                <c:pt idx="1335">
                  <c:v>0:27:205</c:v>
                </c:pt>
                <c:pt idx="1336">
                  <c:v>0:27:220</c:v>
                </c:pt>
                <c:pt idx="1337">
                  <c:v>0:27:243</c:v>
                </c:pt>
                <c:pt idx="1338">
                  <c:v>0:27:263</c:v>
                </c:pt>
                <c:pt idx="1339">
                  <c:v>0:27:274</c:v>
                </c:pt>
                <c:pt idx="1340">
                  <c:v>0:27:301</c:v>
                </c:pt>
                <c:pt idx="1341">
                  <c:v>0:27:315</c:v>
                </c:pt>
                <c:pt idx="1342">
                  <c:v>0:27:339</c:v>
                </c:pt>
                <c:pt idx="1343">
                  <c:v>0:27:366</c:v>
                </c:pt>
                <c:pt idx="1344">
                  <c:v>0:27:386</c:v>
                </c:pt>
                <c:pt idx="1345">
                  <c:v>0:27:408</c:v>
                </c:pt>
                <c:pt idx="1346">
                  <c:v>0:27:434</c:v>
                </c:pt>
                <c:pt idx="1347">
                  <c:v>0:27:448</c:v>
                </c:pt>
                <c:pt idx="1348">
                  <c:v>0:27:461</c:v>
                </c:pt>
                <c:pt idx="1349">
                  <c:v>0:27:473</c:v>
                </c:pt>
                <c:pt idx="1350">
                  <c:v>0:27:495</c:v>
                </c:pt>
                <c:pt idx="1351">
                  <c:v>0:27:510</c:v>
                </c:pt>
                <c:pt idx="1352">
                  <c:v>0:27:535</c:v>
                </c:pt>
                <c:pt idx="1353">
                  <c:v>0:27:547</c:v>
                </c:pt>
                <c:pt idx="1354">
                  <c:v>0:27:569</c:v>
                </c:pt>
                <c:pt idx="1355">
                  <c:v>0:27:582</c:v>
                </c:pt>
                <c:pt idx="1356">
                  <c:v>0:27:615</c:v>
                </c:pt>
                <c:pt idx="1357">
                  <c:v>0:27:641</c:v>
                </c:pt>
                <c:pt idx="1358">
                  <c:v>0:27:663</c:v>
                </c:pt>
                <c:pt idx="1359">
                  <c:v>0:27:674</c:v>
                </c:pt>
                <c:pt idx="1360">
                  <c:v>0:27:698</c:v>
                </c:pt>
                <c:pt idx="1361">
                  <c:v>0:27:713</c:v>
                </c:pt>
                <c:pt idx="1362">
                  <c:v>0:27:736</c:v>
                </c:pt>
                <c:pt idx="1363">
                  <c:v>0:27:749</c:v>
                </c:pt>
                <c:pt idx="1364">
                  <c:v>0:27:774</c:v>
                </c:pt>
                <c:pt idx="1365">
                  <c:v>0:27:799</c:v>
                </c:pt>
                <c:pt idx="1366">
                  <c:v>0:27:814</c:v>
                </c:pt>
                <c:pt idx="1367">
                  <c:v>0:27:836</c:v>
                </c:pt>
                <c:pt idx="1368">
                  <c:v>0:27:851</c:v>
                </c:pt>
                <c:pt idx="1369">
                  <c:v>0:27:877</c:v>
                </c:pt>
                <c:pt idx="1370">
                  <c:v>0:27:900</c:v>
                </c:pt>
                <c:pt idx="1371">
                  <c:v>0:27:912</c:v>
                </c:pt>
                <c:pt idx="1372">
                  <c:v>0:27:938</c:v>
                </c:pt>
                <c:pt idx="1373">
                  <c:v>0:27:952</c:v>
                </c:pt>
                <c:pt idx="1374">
                  <c:v>0:27:976</c:v>
                </c:pt>
                <c:pt idx="1375">
                  <c:v>0:28:2</c:v>
                </c:pt>
                <c:pt idx="1376">
                  <c:v>0:28:19</c:v>
                </c:pt>
                <c:pt idx="1377">
                  <c:v>0:28:41</c:v>
                </c:pt>
                <c:pt idx="1378">
                  <c:v>0:28:66</c:v>
                </c:pt>
                <c:pt idx="1379">
                  <c:v>0:28:78</c:v>
                </c:pt>
                <c:pt idx="1380">
                  <c:v>0:28:105</c:v>
                </c:pt>
                <c:pt idx="1381">
                  <c:v>0:28:122</c:v>
                </c:pt>
                <c:pt idx="1382">
                  <c:v>0:28:145</c:v>
                </c:pt>
                <c:pt idx="1383">
                  <c:v>0:28:173</c:v>
                </c:pt>
                <c:pt idx="1384">
                  <c:v>0:28:192</c:v>
                </c:pt>
                <c:pt idx="1385">
                  <c:v>0:28:203</c:v>
                </c:pt>
                <c:pt idx="1386">
                  <c:v>0:28:214</c:v>
                </c:pt>
                <c:pt idx="1387">
                  <c:v>0:28:237</c:v>
                </c:pt>
                <c:pt idx="1388">
                  <c:v>0:28:256</c:v>
                </c:pt>
                <c:pt idx="1389">
                  <c:v>0:28:282</c:v>
                </c:pt>
                <c:pt idx="1390">
                  <c:v>0:28:303</c:v>
                </c:pt>
                <c:pt idx="1391">
                  <c:v>0:28:313</c:v>
                </c:pt>
                <c:pt idx="1392">
                  <c:v>0:28:342</c:v>
                </c:pt>
                <c:pt idx="1393">
                  <c:v>0:28:378</c:v>
                </c:pt>
                <c:pt idx="1394">
                  <c:v>0:28:404</c:v>
                </c:pt>
                <c:pt idx="1395">
                  <c:v>0:28:418</c:v>
                </c:pt>
                <c:pt idx="1396">
                  <c:v>0:28:444</c:v>
                </c:pt>
                <c:pt idx="1397">
                  <c:v>0:28:465</c:v>
                </c:pt>
                <c:pt idx="1398">
                  <c:v>0:28:480</c:v>
                </c:pt>
                <c:pt idx="1399">
                  <c:v>0:28:505</c:v>
                </c:pt>
                <c:pt idx="1400">
                  <c:v>0:28:523</c:v>
                </c:pt>
                <c:pt idx="1401">
                  <c:v>0:28:548</c:v>
                </c:pt>
                <c:pt idx="1402">
                  <c:v>0:28:576</c:v>
                </c:pt>
                <c:pt idx="1403">
                  <c:v>0:28:604</c:v>
                </c:pt>
                <c:pt idx="1404">
                  <c:v>0:28:617</c:v>
                </c:pt>
                <c:pt idx="1405">
                  <c:v>0:28:639</c:v>
                </c:pt>
                <c:pt idx="1406">
                  <c:v>0:28:658</c:v>
                </c:pt>
                <c:pt idx="1407">
                  <c:v>0:28:665</c:v>
                </c:pt>
                <c:pt idx="1408">
                  <c:v>0:28:674</c:v>
                </c:pt>
                <c:pt idx="1409">
                  <c:v>0:28:707</c:v>
                </c:pt>
                <c:pt idx="1410">
                  <c:v>0:28:733</c:v>
                </c:pt>
                <c:pt idx="1411">
                  <c:v>0:28:751</c:v>
                </c:pt>
                <c:pt idx="1412">
                  <c:v>0:28:776</c:v>
                </c:pt>
                <c:pt idx="1413">
                  <c:v>0:28:796</c:v>
                </c:pt>
                <c:pt idx="1414">
                  <c:v>0:28:810</c:v>
                </c:pt>
                <c:pt idx="1415">
                  <c:v>0:28:825</c:v>
                </c:pt>
                <c:pt idx="1416">
                  <c:v>0:28:839</c:v>
                </c:pt>
                <c:pt idx="1417">
                  <c:v>0:28:869</c:v>
                </c:pt>
                <c:pt idx="1418">
                  <c:v>0:28:883</c:v>
                </c:pt>
                <c:pt idx="1419">
                  <c:v>0:28:907</c:v>
                </c:pt>
                <c:pt idx="1420">
                  <c:v>0:28:935</c:v>
                </c:pt>
                <c:pt idx="1421">
                  <c:v>0:28:946</c:v>
                </c:pt>
                <c:pt idx="1422">
                  <c:v>0:28:967</c:v>
                </c:pt>
                <c:pt idx="1423">
                  <c:v>0:28:982</c:v>
                </c:pt>
                <c:pt idx="1424">
                  <c:v>0:29:5</c:v>
                </c:pt>
                <c:pt idx="1425">
                  <c:v>0:29:20</c:v>
                </c:pt>
                <c:pt idx="1426">
                  <c:v>0:29:41</c:v>
                </c:pt>
                <c:pt idx="1427">
                  <c:v>0:29:62</c:v>
                </c:pt>
                <c:pt idx="1428">
                  <c:v>0:29:73</c:v>
                </c:pt>
                <c:pt idx="1429">
                  <c:v>0:29:99</c:v>
                </c:pt>
                <c:pt idx="1430">
                  <c:v>0:29:112</c:v>
                </c:pt>
                <c:pt idx="1431">
                  <c:v>0:29:135</c:v>
                </c:pt>
                <c:pt idx="1432">
                  <c:v>0:29:143</c:v>
                </c:pt>
                <c:pt idx="1433">
                  <c:v>0:29:166</c:v>
                </c:pt>
                <c:pt idx="1434">
                  <c:v>0:29:181</c:v>
                </c:pt>
                <c:pt idx="1435">
                  <c:v>0:29:203</c:v>
                </c:pt>
                <c:pt idx="1436">
                  <c:v>0:29:219</c:v>
                </c:pt>
                <c:pt idx="1437">
                  <c:v>0:29:240</c:v>
                </c:pt>
                <c:pt idx="1438">
                  <c:v>0:29:261</c:v>
                </c:pt>
                <c:pt idx="1439">
                  <c:v>0:29:272</c:v>
                </c:pt>
                <c:pt idx="1440">
                  <c:v>0:29:279</c:v>
                </c:pt>
                <c:pt idx="1441">
                  <c:v>0:29:305</c:v>
                </c:pt>
                <c:pt idx="1442">
                  <c:v>0:29:321</c:v>
                </c:pt>
                <c:pt idx="1443">
                  <c:v>0:29:347</c:v>
                </c:pt>
                <c:pt idx="1444">
                  <c:v>0:29:375</c:v>
                </c:pt>
                <c:pt idx="1445">
                  <c:v>0:29:402</c:v>
                </c:pt>
                <c:pt idx="1446">
                  <c:v>0:29:416</c:v>
                </c:pt>
                <c:pt idx="1447">
                  <c:v>0:29:437</c:v>
                </c:pt>
                <c:pt idx="1448">
                  <c:v>0:29:446</c:v>
                </c:pt>
                <c:pt idx="1449">
                  <c:v>0:29:462</c:v>
                </c:pt>
                <c:pt idx="1450">
                  <c:v>0:29:469</c:v>
                </c:pt>
                <c:pt idx="1451">
                  <c:v>0:29:476</c:v>
                </c:pt>
                <c:pt idx="1452">
                  <c:v>0:29:502</c:v>
                </c:pt>
                <c:pt idx="1453">
                  <c:v>0:29:515</c:v>
                </c:pt>
                <c:pt idx="1454">
                  <c:v>0:29:544</c:v>
                </c:pt>
                <c:pt idx="1455">
                  <c:v>0:29:576</c:v>
                </c:pt>
                <c:pt idx="1456">
                  <c:v>0:29:601</c:v>
                </c:pt>
                <c:pt idx="1457">
                  <c:v>0:29:615</c:v>
                </c:pt>
                <c:pt idx="1458">
                  <c:v>0:29:637</c:v>
                </c:pt>
                <c:pt idx="1459">
                  <c:v>0:29:651</c:v>
                </c:pt>
                <c:pt idx="1460">
                  <c:v>0:29:665</c:v>
                </c:pt>
                <c:pt idx="1461">
                  <c:v>0:29:673</c:v>
                </c:pt>
                <c:pt idx="1462">
                  <c:v>0:29:696</c:v>
                </c:pt>
                <c:pt idx="1463">
                  <c:v>0:29:706</c:v>
                </c:pt>
                <c:pt idx="1464">
                  <c:v>0:29:730</c:v>
                </c:pt>
                <c:pt idx="1465">
                  <c:v>0:29:743</c:v>
                </c:pt>
                <c:pt idx="1466">
                  <c:v>0:29:768</c:v>
                </c:pt>
                <c:pt idx="1467">
                  <c:v>0:29:783</c:v>
                </c:pt>
                <c:pt idx="1468">
                  <c:v>0:29:807</c:v>
                </c:pt>
                <c:pt idx="1469">
                  <c:v>0:29:824</c:v>
                </c:pt>
                <c:pt idx="1470">
                  <c:v>0:29:836</c:v>
                </c:pt>
                <c:pt idx="1471">
                  <c:v>0:29:845</c:v>
                </c:pt>
                <c:pt idx="1472">
                  <c:v>0:29:873</c:v>
                </c:pt>
                <c:pt idx="1473">
                  <c:v>0:29:898</c:v>
                </c:pt>
                <c:pt idx="1474">
                  <c:v>0:29:914</c:v>
                </c:pt>
                <c:pt idx="1475">
                  <c:v>0:29:941</c:v>
                </c:pt>
                <c:pt idx="1476">
                  <c:v>0:29:967</c:v>
                </c:pt>
                <c:pt idx="1477">
                  <c:v>0:29:980</c:v>
                </c:pt>
                <c:pt idx="1478">
                  <c:v>0:30:8</c:v>
                </c:pt>
                <c:pt idx="1479">
                  <c:v>0:30:30</c:v>
                </c:pt>
                <c:pt idx="1480">
                  <c:v>0:30:42</c:v>
                </c:pt>
                <c:pt idx="1481">
                  <c:v>0:30:74</c:v>
                </c:pt>
                <c:pt idx="1482">
                  <c:v>0:30:105</c:v>
                </c:pt>
                <c:pt idx="1483">
                  <c:v>0:30:120</c:v>
                </c:pt>
                <c:pt idx="1484">
                  <c:v>0:30:150</c:v>
                </c:pt>
                <c:pt idx="1485">
                  <c:v>0:30:183</c:v>
                </c:pt>
                <c:pt idx="1486">
                  <c:v>0:30:210</c:v>
                </c:pt>
                <c:pt idx="1487">
                  <c:v>0:30:233</c:v>
                </c:pt>
                <c:pt idx="1488">
                  <c:v>0:30:246</c:v>
                </c:pt>
                <c:pt idx="1489">
                  <c:v>0:30:279</c:v>
                </c:pt>
                <c:pt idx="1490">
                  <c:v>0:30:313</c:v>
                </c:pt>
                <c:pt idx="1491">
                  <c:v>0:30:345</c:v>
                </c:pt>
                <c:pt idx="1492">
                  <c:v>0:30:378</c:v>
                </c:pt>
                <c:pt idx="1493">
                  <c:v>0:30:402</c:v>
                </c:pt>
                <c:pt idx="1494">
                  <c:v>0:30:415</c:v>
                </c:pt>
                <c:pt idx="1495">
                  <c:v>0:30:433</c:v>
                </c:pt>
                <c:pt idx="1496">
                  <c:v>0:30:443</c:v>
                </c:pt>
                <c:pt idx="1497">
                  <c:v>0:30:472</c:v>
                </c:pt>
                <c:pt idx="1498">
                  <c:v>0:30:486</c:v>
                </c:pt>
                <c:pt idx="1499">
                  <c:v>0:30:508</c:v>
                </c:pt>
                <c:pt idx="1500">
                  <c:v>0:30:535</c:v>
                </c:pt>
                <c:pt idx="1501">
                  <c:v>0:30:552</c:v>
                </c:pt>
                <c:pt idx="1502">
                  <c:v>0:30:574</c:v>
                </c:pt>
                <c:pt idx="1503">
                  <c:v>0:30:598</c:v>
                </c:pt>
                <c:pt idx="1504">
                  <c:v>0:30:608</c:v>
                </c:pt>
                <c:pt idx="1505">
                  <c:v>0:30:636</c:v>
                </c:pt>
                <c:pt idx="1506">
                  <c:v>0:30:651</c:v>
                </c:pt>
                <c:pt idx="1507">
                  <c:v>0:30:677</c:v>
                </c:pt>
                <c:pt idx="1508">
                  <c:v>0:30:704</c:v>
                </c:pt>
                <c:pt idx="1509">
                  <c:v>0:30:716</c:v>
                </c:pt>
                <c:pt idx="1510">
                  <c:v>0:30:741</c:v>
                </c:pt>
                <c:pt idx="1511">
                  <c:v>0:30:767</c:v>
                </c:pt>
                <c:pt idx="1512">
                  <c:v>0:30:780</c:v>
                </c:pt>
                <c:pt idx="1513">
                  <c:v>0:30:805</c:v>
                </c:pt>
                <c:pt idx="1514">
                  <c:v>0:30:820</c:v>
                </c:pt>
                <c:pt idx="1515">
                  <c:v>0:30:842</c:v>
                </c:pt>
                <c:pt idx="1516">
                  <c:v>0:30:861</c:v>
                </c:pt>
                <c:pt idx="1517">
                  <c:v>0:30:872</c:v>
                </c:pt>
                <c:pt idx="1518">
                  <c:v>0:30:880</c:v>
                </c:pt>
                <c:pt idx="1519">
                  <c:v>0:30:910</c:v>
                </c:pt>
                <c:pt idx="1520">
                  <c:v>0:30:938</c:v>
                </c:pt>
                <c:pt idx="1521">
                  <c:v>0:30:953</c:v>
                </c:pt>
                <c:pt idx="1522">
                  <c:v>0:30:975</c:v>
                </c:pt>
                <c:pt idx="1523">
                  <c:v>0:30:995</c:v>
                </c:pt>
                <c:pt idx="1524">
                  <c:v>0:31:5</c:v>
                </c:pt>
                <c:pt idx="1525">
                  <c:v>0:31:13</c:v>
                </c:pt>
                <c:pt idx="1526">
                  <c:v>0:31:43</c:v>
                </c:pt>
                <c:pt idx="1527">
                  <c:v>0:31:73</c:v>
                </c:pt>
                <c:pt idx="1528">
                  <c:v>0:31:97</c:v>
                </c:pt>
                <c:pt idx="1529">
                  <c:v>0:31:111</c:v>
                </c:pt>
                <c:pt idx="1530">
                  <c:v>0:31:134</c:v>
                </c:pt>
                <c:pt idx="1531">
                  <c:v>0:31:152</c:v>
                </c:pt>
                <c:pt idx="1532">
                  <c:v>0:31:178</c:v>
                </c:pt>
                <c:pt idx="1533">
                  <c:v>0:31:208</c:v>
                </c:pt>
                <c:pt idx="1534">
                  <c:v>0:31:229</c:v>
                </c:pt>
              </c:strCache>
            </c:strRef>
          </c:cat>
          <c:val>
            <c:numRef>
              <c:f>CameraData!$M$3:$M$1537</c:f>
              <c:numCache>
                <c:formatCode>General</c:formatCode>
                <c:ptCount val="15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129.39065119000935</c:v>
                </c:pt>
                <c:pt idx="101">
                  <c:v>129.39423667349806</c:v>
                </c:pt>
                <c:pt idx="102">
                  <c:v>129.38969770197232</c:v>
                </c:pt>
                <c:pt idx="103">
                  <c:v>129.38691764337909</c:v>
                </c:pt>
                <c:pt idx="104">
                  <c:v>129.38964678988194</c:v>
                </c:pt>
                <c:pt idx="105">
                  <c:v>129.37768080149064</c:v>
                </c:pt>
                <c:pt idx="106">
                  <c:v>129.35316955062265</c:v>
                </c:pt>
                <c:pt idx="107">
                  <c:v>129.32963049234473</c:v>
                </c:pt>
                <c:pt idx="108">
                  <c:v>129.3238326897802</c:v>
                </c:pt>
                <c:pt idx="109">
                  <c:v>129.31291652960942</c:v>
                </c:pt>
                <c:pt idx="110">
                  <c:v>129.3049737491946</c:v>
                </c:pt>
                <c:pt idx="111">
                  <c:v>129.29968790817281</c:v>
                </c:pt>
                <c:pt idx="112">
                  <c:v>129.29440206715097</c:v>
                </c:pt>
                <c:pt idx="113">
                  <c:v>129.27707332720561</c:v>
                </c:pt>
                <c:pt idx="114">
                  <c:v>129.25974458726029</c:v>
                </c:pt>
                <c:pt idx="115">
                  <c:v>129.24112585233615</c:v>
                </c:pt>
                <c:pt idx="116">
                  <c:v>129.21700407885427</c:v>
                </c:pt>
                <c:pt idx="117">
                  <c:v>129.19144707815309</c:v>
                </c:pt>
                <c:pt idx="118">
                  <c:v>129.14845046719299</c:v>
                </c:pt>
                <c:pt idx="119">
                  <c:v>129.10545385623291</c:v>
                </c:pt>
                <c:pt idx="120">
                  <c:v>129.06518294770075</c:v>
                </c:pt>
                <c:pt idx="121">
                  <c:v>129.02307213233209</c:v>
                </c:pt>
                <c:pt idx="122">
                  <c:v>128.98096131696343</c:v>
                </c:pt>
                <c:pt idx="123">
                  <c:v>128.96482601321335</c:v>
                </c:pt>
                <c:pt idx="124">
                  <c:v>128.9512965556595</c:v>
                </c:pt>
                <c:pt idx="125">
                  <c:v>128.93776709810564</c:v>
                </c:pt>
                <c:pt idx="126">
                  <c:v>128.92495032471172</c:v>
                </c:pt>
                <c:pt idx="127">
                  <c:v>128.91585646689245</c:v>
                </c:pt>
                <c:pt idx="128">
                  <c:v>128.90676260907318</c:v>
                </c:pt>
                <c:pt idx="129">
                  <c:v>128.90743223499092</c:v>
                </c:pt>
                <c:pt idx="130">
                  <c:v>128.90810186090866</c:v>
                </c:pt>
                <c:pt idx="131">
                  <c:v>128.91337379589521</c:v>
                </c:pt>
                <c:pt idx="132">
                  <c:v>128.91625661735569</c:v>
                </c:pt>
                <c:pt idx="133">
                  <c:v>128.92590104391539</c:v>
                </c:pt>
                <c:pt idx="134">
                  <c:v>128.93738263813947</c:v>
                </c:pt>
                <c:pt idx="135">
                  <c:v>128.94781944046301</c:v>
                </c:pt>
                <c:pt idx="136">
                  <c:v>128.9620037692126</c:v>
                </c:pt>
                <c:pt idx="137">
                  <c:v>128.98436386943942</c:v>
                </c:pt>
                <c:pt idx="138">
                  <c:v>129.0067239696663</c:v>
                </c:pt>
                <c:pt idx="139">
                  <c:v>129.02908406989312</c:v>
                </c:pt>
                <c:pt idx="140">
                  <c:v>129.05451415485035</c:v>
                </c:pt>
                <c:pt idx="141">
                  <c:v>129.07876525817755</c:v>
                </c:pt>
                <c:pt idx="142">
                  <c:v>129.10303512934678</c:v>
                </c:pt>
                <c:pt idx="143">
                  <c:v>129.12621012768241</c:v>
                </c:pt>
                <c:pt idx="144">
                  <c:v>129.1524739784553</c:v>
                </c:pt>
                <c:pt idx="145">
                  <c:v>129.17873782922817</c:v>
                </c:pt>
                <c:pt idx="146">
                  <c:v>129.20479544804169</c:v>
                </c:pt>
                <c:pt idx="147">
                  <c:v>129.23085306685519</c:v>
                </c:pt>
                <c:pt idx="148">
                  <c:v>129.24941058622585</c:v>
                </c:pt>
                <c:pt idx="149">
                  <c:v>129.26796810559651</c:v>
                </c:pt>
                <c:pt idx="150">
                  <c:v>129.29020497131208</c:v>
                </c:pt>
                <c:pt idx="151">
                  <c:v>129.31244183702771</c:v>
                </c:pt>
                <c:pt idx="152">
                  <c:v>129.33480369408454</c:v>
                </c:pt>
                <c:pt idx="153">
                  <c:v>129.35761292857345</c:v>
                </c:pt>
                <c:pt idx="154">
                  <c:v>129.38115244587399</c:v>
                </c:pt>
                <c:pt idx="155">
                  <c:v>129.41325016445265</c:v>
                </c:pt>
                <c:pt idx="156">
                  <c:v>129.44861829902044</c:v>
                </c:pt>
                <c:pt idx="157">
                  <c:v>129.48398643358826</c:v>
                </c:pt>
                <c:pt idx="158">
                  <c:v>129.51787118314223</c:v>
                </c:pt>
                <c:pt idx="159">
                  <c:v>129.55175593269624</c:v>
                </c:pt>
                <c:pt idx="160">
                  <c:v>129.56556962664578</c:v>
                </c:pt>
                <c:pt idx="161">
                  <c:v>129.57938332059533</c:v>
                </c:pt>
                <c:pt idx="162">
                  <c:v>129.58827601504927</c:v>
                </c:pt>
                <c:pt idx="163">
                  <c:v>129.60141918827748</c:v>
                </c:pt>
                <c:pt idx="164">
                  <c:v>129.6170855296705</c:v>
                </c:pt>
                <c:pt idx="165">
                  <c:v>129.63627546925571</c:v>
                </c:pt>
                <c:pt idx="166">
                  <c:v>129.65395243029954</c:v>
                </c:pt>
                <c:pt idx="167">
                  <c:v>129.65113157797825</c:v>
                </c:pt>
                <c:pt idx="168">
                  <c:v>129.67074079490288</c:v>
                </c:pt>
                <c:pt idx="169">
                  <c:v>129.66947906226545</c:v>
                </c:pt>
                <c:pt idx="170">
                  <c:v>129.67234312755363</c:v>
                </c:pt>
                <c:pt idx="171">
                  <c:v>129.68509923936386</c:v>
                </c:pt>
                <c:pt idx="172">
                  <c:v>129.68449871228447</c:v>
                </c:pt>
                <c:pt idx="173">
                  <c:v>129.69723406849332</c:v>
                </c:pt>
                <c:pt idx="174">
                  <c:v>129.71412304616354</c:v>
                </c:pt>
                <c:pt idx="175">
                  <c:v>129.73499674186527</c:v>
                </c:pt>
                <c:pt idx="176">
                  <c:v>129.74458063442583</c:v>
                </c:pt>
                <c:pt idx="177">
                  <c:v>129.75571014172655</c:v>
                </c:pt>
                <c:pt idx="178">
                  <c:v>129.74903844892546</c:v>
                </c:pt>
                <c:pt idx="179">
                  <c:v>129.75768206242137</c:v>
                </c:pt>
                <c:pt idx="180">
                  <c:v>129.76757917264922</c:v>
                </c:pt>
                <c:pt idx="181">
                  <c:v>129.77489469388533</c:v>
                </c:pt>
                <c:pt idx="182">
                  <c:v>129.76379199502398</c:v>
                </c:pt>
                <c:pt idx="183">
                  <c:v>129.76725953281053</c:v>
                </c:pt>
                <c:pt idx="184">
                  <c:v>129.77952724945683</c:v>
                </c:pt>
                <c:pt idx="185">
                  <c:v>129.77846153925321</c:v>
                </c:pt>
                <c:pt idx="186">
                  <c:v>129.77472636844524</c:v>
                </c:pt>
                <c:pt idx="187">
                  <c:v>129.76263863427056</c:v>
                </c:pt>
                <c:pt idx="188">
                  <c:v>129.7531235266577</c:v>
                </c:pt>
                <c:pt idx="189">
                  <c:v>129.75902652107357</c:v>
                </c:pt>
                <c:pt idx="190">
                  <c:v>129.76689041748443</c:v>
                </c:pt>
                <c:pt idx="191">
                  <c:v>129.77501387825436</c:v>
                </c:pt>
                <c:pt idx="192">
                  <c:v>129.78798898162935</c:v>
                </c:pt>
                <c:pt idx="193">
                  <c:v>129.79911636479537</c:v>
                </c:pt>
                <c:pt idx="194">
                  <c:v>129.8068459139312</c:v>
                </c:pt>
                <c:pt idx="195">
                  <c:v>129.80916001552083</c:v>
                </c:pt>
                <c:pt idx="196">
                  <c:v>129.81222025587141</c:v>
                </c:pt>
                <c:pt idx="197">
                  <c:v>129.81876794911895</c:v>
                </c:pt>
                <c:pt idx="198">
                  <c:v>129.8095562596346</c:v>
                </c:pt>
                <c:pt idx="199">
                  <c:v>129.80872690711828</c:v>
                </c:pt>
                <c:pt idx="200">
                  <c:v>129.80901374932557</c:v>
                </c:pt>
                <c:pt idx="201">
                  <c:v>129.8067635045646</c:v>
                </c:pt>
                <c:pt idx="202">
                  <c:v>129.80887099545825</c:v>
                </c:pt>
                <c:pt idx="203">
                  <c:v>129.81097848635193</c:v>
                </c:pt>
                <c:pt idx="204">
                  <c:v>129.81745113131632</c:v>
                </c:pt>
                <c:pt idx="205">
                  <c:v>129.82392377628071</c:v>
                </c:pt>
                <c:pt idx="206">
                  <c:v>129.84203422490393</c:v>
                </c:pt>
                <c:pt idx="207">
                  <c:v>129.87268993600381</c:v>
                </c:pt>
                <c:pt idx="208">
                  <c:v>129.90307346181325</c:v>
                </c:pt>
                <c:pt idx="209">
                  <c:v>129.91571573190924</c:v>
                </c:pt>
                <c:pt idx="210">
                  <c:v>129.92961059417445</c:v>
                </c:pt>
                <c:pt idx="211">
                  <c:v>129.94053207668367</c:v>
                </c:pt>
                <c:pt idx="212">
                  <c:v>129.95215446619235</c:v>
                </c:pt>
                <c:pt idx="213">
                  <c:v>129.96377685570104</c:v>
                </c:pt>
                <c:pt idx="214">
                  <c:v>129.98463276922027</c:v>
                </c:pt>
                <c:pt idx="215">
                  <c:v>130.00548868273953</c:v>
                </c:pt>
                <c:pt idx="216">
                  <c:v>130.02167321436025</c:v>
                </c:pt>
                <c:pt idx="217">
                  <c:v>130.04336078453875</c:v>
                </c:pt>
                <c:pt idx="218">
                  <c:v>130.07062353373186</c:v>
                </c:pt>
                <c:pt idx="219">
                  <c:v>130.11511799852553</c:v>
                </c:pt>
                <c:pt idx="220">
                  <c:v>130.15961246331918</c:v>
                </c:pt>
                <c:pt idx="221">
                  <c:v>130.20410692811285</c:v>
                </c:pt>
                <c:pt idx="222">
                  <c:v>130.2468707992775</c:v>
                </c:pt>
                <c:pt idx="223">
                  <c:v>130.29474509257298</c:v>
                </c:pt>
                <c:pt idx="224">
                  <c:v>130.3035817964753</c:v>
                </c:pt>
                <c:pt idx="225">
                  <c:v>130.3098126541814</c:v>
                </c:pt>
                <c:pt idx="226">
                  <c:v>130.31541053409768</c:v>
                </c:pt>
                <c:pt idx="227">
                  <c:v>130.33446312521096</c:v>
                </c:pt>
                <c:pt idx="228">
                  <c:v>130.34685590139858</c:v>
                </c:pt>
                <c:pt idx="229">
                  <c:v>130.35924867758621</c:v>
                </c:pt>
                <c:pt idx="230">
                  <c:v>130.35999815450455</c:v>
                </c:pt>
                <c:pt idx="231">
                  <c:v>130.36074763142287</c:v>
                </c:pt>
                <c:pt idx="232">
                  <c:v>130.34927223342501</c:v>
                </c:pt>
                <c:pt idx="233">
                  <c:v>130.34018594895323</c:v>
                </c:pt>
                <c:pt idx="234">
                  <c:v>130.32579223592907</c:v>
                </c:pt>
                <c:pt idx="235">
                  <c:v>130.31161358966142</c:v>
                </c:pt>
                <c:pt idx="236">
                  <c:v>130.2974349433938</c:v>
                </c:pt>
                <c:pt idx="237">
                  <c:v>130.27559583839721</c:v>
                </c:pt>
                <c:pt idx="238">
                  <c:v>130.24558096192331</c:v>
                </c:pt>
                <c:pt idx="239">
                  <c:v>130.2155660854495</c:v>
                </c:pt>
                <c:pt idx="240">
                  <c:v>130.18555120897562</c:v>
                </c:pt>
                <c:pt idx="241">
                  <c:v>130.16516035366863</c:v>
                </c:pt>
                <c:pt idx="242">
                  <c:v>130.14750934075758</c:v>
                </c:pt>
                <c:pt idx="243">
                  <c:v>130.13297041601069</c:v>
                </c:pt>
                <c:pt idx="244">
                  <c:v>130.11891307453553</c:v>
                </c:pt>
                <c:pt idx="245">
                  <c:v>130.10096508195861</c:v>
                </c:pt>
                <c:pt idx="246">
                  <c:v>130.07934098170918</c:v>
                </c:pt>
                <c:pt idx="247">
                  <c:v>130.05735039707167</c:v>
                </c:pt>
                <c:pt idx="248">
                  <c:v>130.03535981243414</c:v>
                </c:pt>
                <c:pt idx="249">
                  <c:v>130.02001225823204</c:v>
                </c:pt>
                <c:pt idx="250">
                  <c:v>130.00466470402995</c:v>
                </c:pt>
                <c:pt idx="251">
                  <c:v>129.98563780348292</c:v>
                </c:pt>
                <c:pt idx="252">
                  <c:v>129.96661090293586</c:v>
                </c:pt>
                <c:pt idx="253">
                  <c:v>129.9467675460136</c:v>
                </c:pt>
                <c:pt idx="254">
                  <c:v>129.92438943624205</c:v>
                </c:pt>
                <c:pt idx="255">
                  <c:v>129.90201132647047</c:v>
                </c:pt>
                <c:pt idx="256">
                  <c:v>129.8630187378966</c:v>
                </c:pt>
                <c:pt idx="257">
                  <c:v>129.83696825132819</c:v>
                </c:pt>
                <c:pt idx="258">
                  <c:v>129.81091776475981</c:v>
                </c:pt>
                <c:pt idx="259">
                  <c:v>129.77501945612005</c:v>
                </c:pt>
                <c:pt idx="260">
                  <c:v>129.73912114748023</c:v>
                </c:pt>
                <c:pt idx="261">
                  <c:v>129.71994278008003</c:v>
                </c:pt>
                <c:pt idx="262">
                  <c:v>129.70076441267983</c:v>
                </c:pt>
                <c:pt idx="263">
                  <c:v>129.69155890031925</c:v>
                </c:pt>
                <c:pt idx="264">
                  <c:v>129.68059876849537</c:v>
                </c:pt>
                <c:pt idx="265">
                  <c:v>129.6727351534845</c:v>
                </c:pt>
                <c:pt idx="266">
                  <c:v>129.66134794028147</c:v>
                </c:pt>
                <c:pt idx="267">
                  <c:v>129.6455056263184</c:v>
                </c:pt>
                <c:pt idx="268">
                  <c:v>129.64549324815835</c:v>
                </c:pt>
                <c:pt idx="269">
                  <c:v>129.62648549764586</c:v>
                </c:pt>
                <c:pt idx="270">
                  <c:v>129.62834869669547</c:v>
                </c:pt>
                <c:pt idx="271">
                  <c:v>129.62594059675556</c:v>
                </c:pt>
                <c:pt idx="272">
                  <c:v>129.61364045029359</c:v>
                </c:pt>
                <c:pt idx="273">
                  <c:v>129.61163400075537</c:v>
                </c:pt>
                <c:pt idx="274">
                  <c:v>129.59629166792891</c:v>
                </c:pt>
                <c:pt idx="275">
                  <c:v>129.58289533808147</c:v>
                </c:pt>
                <c:pt idx="276">
                  <c:v>129.56750394911413</c:v>
                </c:pt>
                <c:pt idx="277">
                  <c:v>129.5615753194997</c:v>
                </c:pt>
                <c:pt idx="278">
                  <c:v>129.56457354474463</c:v>
                </c:pt>
                <c:pt idx="279">
                  <c:v>129.58512066242128</c:v>
                </c:pt>
                <c:pt idx="280">
                  <c:v>129.58606178375874</c:v>
                </c:pt>
                <c:pt idx="281">
                  <c:v>129.58574940836414</c:v>
                </c:pt>
                <c:pt idx="282">
                  <c:v>129.59325423027107</c:v>
                </c:pt>
                <c:pt idx="283">
                  <c:v>129.61995368601865</c:v>
                </c:pt>
                <c:pt idx="284">
                  <c:v>129.63208290511832</c:v>
                </c:pt>
                <c:pt idx="285">
                  <c:v>129.61934465448769</c:v>
                </c:pt>
                <c:pt idx="286">
                  <c:v>129.6132874137904</c:v>
                </c:pt>
                <c:pt idx="287">
                  <c:v>129.61269846496566</c:v>
                </c:pt>
                <c:pt idx="288">
                  <c:v>129.62190107007481</c:v>
                </c:pt>
                <c:pt idx="289">
                  <c:v>129.63478775685348</c:v>
                </c:pt>
                <c:pt idx="290">
                  <c:v>129.63278544117981</c:v>
                </c:pt>
                <c:pt idx="291">
                  <c:v>129.62513359892878</c:v>
                </c:pt>
                <c:pt idx="292">
                  <c:v>129.61722219231868</c:v>
                </c:pt>
                <c:pt idx="293">
                  <c:v>129.60624043831075</c:v>
                </c:pt>
                <c:pt idx="294">
                  <c:v>129.59710640451186</c:v>
                </c:pt>
                <c:pt idx="295">
                  <c:v>129.59482077636721</c:v>
                </c:pt>
                <c:pt idx="296">
                  <c:v>129.59253514822257</c:v>
                </c:pt>
                <c:pt idx="297">
                  <c:v>129.59753838760861</c:v>
                </c:pt>
                <c:pt idx="298">
                  <c:v>129.58143084450722</c:v>
                </c:pt>
                <c:pt idx="299">
                  <c:v>129.57836363311202</c:v>
                </c:pt>
                <c:pt idx="300">
                  <c:v>129.56113283350754</c:v>
                </c:pt>
                <c:pt idx="301">
                  <c:v>129.54390203390307</c:v>
                </c:pt>
                <c:pt idx="302">
                  <c:v>129.54015839985141</c:v>
                </c:pt>
                <c:pt idx="303">
                  <c:v>129.53205703014507</c:v>
                </c:pt>
                <c:pt idx="304">
                  <c:v>129.52395566043876</c:v>
                </c:pt>
                <c:pt idx="305">
                  <c:v>129.52296903474351</c:v>
                </c:pt>
                <c:pt idx="306">
                  <c:v>129.52198240904823</c:v>
                </c:pt>
                <c:pt idx="307">
                  <c:v>129.52648462881797</c:v>
                </c:pt>
                <c:pt idx="308">
                  <c:v>129.51586713890552</c:v>
                </c:pt>
                <c:pt idx="309">
                  <c:v>129.50552183428351</c:v>
                </c:pt>
                <c:pt idx="310">
                  <c:v>129.52344903235547</c:v>
                </c:pt>
                <c:pt idx="311">
                  <c:v>129.54012363825822</c:v>
                </c:pt>
                <c:pt idx="312">
                  <c:v>129.55161445154087</c:v>
                </c:pt>
                <c:pt idx="313">
                  <c:v>129.56240435782411</c:v>
                </c:pt>
                <c:pt idx="314">
                  <c:v>129.57319426410729</c:v>
                </c:pt>
                <c:pt idx="315">
                  <c:v>129.58424091780716</c:v>
                </c:pt>
                <c:pt idx="316">
                  <c:v>129.59888216370058</c:v>
                </c:pt>
                <c:pt idx="317">
                  <c:v>129.61340993035196</c:v>
                </c:pt>
                <c:pt idx="318">
                  <c:v>129.62793769700335</c:v>
                </c:pt>
                <c:pt idx="319">
                  <c:v>129.6368814074159</c:v>
                </c:pt>
                <c:pt idx="320">
                  <c:v>129.64582511782842</c:v>
                </c:pt>
                <c:pt idx="321">
                  <c:v>129.6587195103549</c:v>
                </c:pt>
                <c:pt idx="322">
                  <c:v>129.67161390288138</c:v>
                </c:pt>
                <c:pt idx="323">
                  <c:v>129.66999472369179</c:v>
                </c:pt>
                <c:pt idx="324">
                  <c:v>129.66326512237137</c:v>
                </c:pt>
                <c:pt idx="325">
                  <c:v>129.68048057918631</c:v>
                </c:pt>
                <c:pt idx="326">
                  <c:v>129.69769603600128</c:v>
                </c:pt>
                <c:pt idx="327">
                  <c:v>129.71554447060601</c:v>
                </c:pt>
                <c:pt idx="328">
                  <c:v>129.71922550985386</c:v>
                </c:pt>
                <c:pt idx="329">
                  <c:v>129.72992934320729</c:v>
                </c:pt>
                <c:pt idx="330">
                  <c:v>129.74063317656072</c:v>
                </c:pt>
                <c:pt idx="331">
                  <c:v>129.74145152937021</c:v>
                </c:pt>
                <c:pt idx="332">
                  <c:v>129.73806879449725</c:v>
                </c:pt>
                <c:pt idx="333">
                  <c:v>129.74691093454047</c:v>
                </c:pt>
                <c:pt idx="334">
                  <c:v>129.75207339980599</c:v>
                </c:pt>
                <c:pt idx="335">
                  <c:v>129.75585290318764</c:v>
                </c:pt>
                <c:pt idx="336">
                  <c:v>129.75758017214829</c:v>
                </c:pt>
                <c:pt idx="337">
                  <c:v>129.75930744110894</c:v>
                </c:pt>
                <c:pt idx="338">
                  <c:v>129.76494764237253</c:v>
                </c:pt>
                <c:pt idx="339">
                  <c:v>129.76853076387079</c:v>
                </c:pt>
                <c:pt idx="340">
                  <c:v>129.77211388536901</c:v>
                </c:pt>
                <c:pt idx="341">
                  <c:v>129.78089618047457</c:v>
                </c:pt>
                <c:pt idx="342">
                  <c:v>129.77698446968287</c:v>
                </c:pt>
                <c:pt idx="343">
                  <c:v>129.78608261614073</c:v>
                </c:pt>
                <c:pt idx="344">
                  <c:v>129.79204990659238</c:v>
                </c:pt>
                <c:pt idx="345">
                  <c:v>129.79461294095373</c:v>
                </c:pt>
                <c:pt idx="346">
                  <c:v>129.79717597531516</c:v>
                </c:pt>
                <c:pt idx="347">
                  <c:v>129.80341511734903</c:v>
                </c:pt>
                <c:pt idx="348">
                  <c:v>129.81002074377105</c:v>
                </c:pt>
                <c:pt idx="349">
                  <c:v>129.81659798200252</c:v>
                </c:pt>
                <c:pt idx="350">
                  <c:v>129.82461497071196</c:v>
                </c:pt>
                <c:pt idx="351">
                  <c:v>129.83539590070239</c:v>
                </c:pt>
                <c:pt idx="352">
                  <c:v>129.84341288941184</c:v>
                </c:pt>
                <c:pt idx="353">
                  <c:v>129.85419381940224</c:v>
                </c:pt>
                <c:pt idx="354">
                  <c:v>129.86221080811166</c:v>
                </c:pt>
                <c:pt idx="355">
                  <c:v>129.87231517223836</c:v>
                </c:pt>
                <c:pt idx="356">
                  <c:v>129.88518347764602</c:v>
                </c:pt>
                <c:pt idx="357">
                  <c:v>129.90430730299082</c:v>
                </c:pt>
                <c:pt idx="358">
                  <c:v>129.90772508504918</c:v>
                </c:pt>
                <c:pt idx="359">
                  <c:v>129.91114286710751</c:v>
                </c:pt>
                <c:pt idx="360">
                  <c:v>129.92717241251825</c:v>
                </c:pt>
                <c:pt idx="361">
                  <c:v>129.94043801664799</c:v>
                </c:pt>
                <c:pt idx="362">
                  <c:v>129.95370362077773</c:v>
                </c:pt>
                <c:pt idx="363">
                  <c:v>129.96973316618846</c:v>
                </c:pt>
                <c:pt idx="364">
                  <c:v>129.97794691477418</c:v>
                </c:pt>
                <c:pt idx="365">
                  <c:v>129.98366480404897</c:v>
                </c:pt>
                <c:pt idx="366">
                  <c:v>129.98905011779172</c:v>
                </c:pt>
                <c:pt idx="367">
                  <c:v>129.99167149025348</c:v>
                </c:pt>
                <c:pt idx="368">
                  <c:v>130.00335540401895</c:v>
                </c:pt>
                <c:pt idx="369">
                  <c:v>130.01780325906537</c:v>
                </c:pt>
                <c:pt idx="370">
                  <c:v>130.03031691464216</c:v>
                </c:pt>
                <c:pt idx="371">
                  <c:v>130.04283057021894</c:v>
                </c:pt>
                <c:pt idx="372">
                  <c:v>130.05258028451476</c:v>
                </c:pt>
                <c:pt idx="373">
                  <c:v>130.06509394009154</c:v>
                </c:pt>
                <c:pt idx="374">
                  <c:v>130.08067053763421</c:v>
                </c:pt>
                <c:pt idx="375">
                  <c:v>130.09348319389591</c:v>
                </c:pt>
                <c:pt idx="376">
                  <c:v>130.10711378845954</c:v>
                </c:pt>
                <c:pt idx="377">
                  <c:v>130.11875472411145</c:v>
                </c:pt>
                <c:pt idx="378">
                  <c:v>130.13039565976339</c:v>
                </c:pt>
                <c:pt idx="379">
                  <c:v>130.12880018453484</c:v>
                </c:pt>
                <c:pt idx="380">
                  <c:v>130.12720470930626</c:v>
                </c:pt>
                <c:pt idx="381">
                  <c:v>130.12864107238551</c:v>
                </c:pt>
                <c:pt idx="382">
                  <c:v>130.1273134941838</c:v>
                </c:pt>
                <c:pt idx="383">
                  <c:v>130.12874985726305</c:v>
                </c:pt>
                <c:pt idx="384">
                  <c:v>130.12940980659909</c:v>
                </c:pt>
                <c:pt idx="385">
                  <c:v>130.12730581465416</c:v>
                </c:pt>
                <c:pt idx="386">
                  <c:v>130.1440330548607</c:v>
                </c:pt>
                <c:pt idx="387">
                  <c:v>130.16076029506726</c:v>
                </c:pt>
                <c:pt idx="388">
                  <c:v>130.17468870400566</c:v>
                </c:pt>
                <c:pt idx="389">
                  <c:v>130.18747006163858</c:v>
                </c:pt>
                <c:pt idx="390">
                  <c:v>130.2002514192715</c:v>
                </c:pt>
                <c:pt idx="391">
                  <c:v>130.215267618609</c:v>
                </c:pt>
                <c:pt idx="392">
                  <c:v>130.22751987666553</c:v>
                </c:pt>
                <c:pt idx="393">
                  <c:v>130.23977213472205</c:v>
                </c:pt>
                <c:pt idx="394">
                  <c:v>130.25478833405953</c:v>
                </c:pt>
                <c:pt idx="395">
                  <c:v>130.26704059211605</c:v>
                </c:pt>
                <c:pt idx="396">
                  <c:v>130.27584227854842</c:v>
                </c:pt>
                <c:pt idx="397">
                  <c:v>130.28464396498083</c:v>
                </c:pt>
                <c:pt idx="398">
                  <c:v>130.28817458640256</c:v>
                </c:pt>
                <c:pt idx="399">
                  <c:v>130.31005204903079</c:v>
                </c:pt>
                <c:pt idx="400">
                  <c:v>130.33192951165901</c:v>
                </c:pt>
                <c:pt idx="401">
                  <c:v>130.36235216680944</c:v>
                </c:pt>
                <c:pt idx="402">
                  <c:v>130.39001088067894</c:v>
                </c:pt>
                <c:pt idx="403">
                  <c:v>130.40267428986559</c:v>
                </c:pt>
                <c:pt idx="404">
                  <c:v>130.41810164033322</c:v>
                </c:pt>
                <c:pt idx="405">
                  <c:v>130.43076504951989</c:v>
                </c:pt>
                <c:pt idx="406">
                  <c:v>130.44022091400916</c:v>
                </c:pt>
                <c:pt idx="407">
                  <c:v>130.44967677849846</c:v>
                </c:pt>
                <c:pt idx="408">
                  <c:v>130.45393718747707</c:v>
                </c:pt>
                <c:pt idx="409">
                  <c:v>130.47608124741882</c:v>
                </c:pt>
                <c:pt idx="410">
                  <c:v>130.49822530736057</c:v>
                </c:pt>
                <c:pt idx="411">
                  <c:v>130.48933292332745</c:v>
                </c:pt>
                <c:pt idx="412">
                  <c:v>130.48044053929434</c:v>
                </c:pt>
                <c:pt idx="413">
                  <c:v>130.47949588916228</c:v>
                </c:pt>
                <c:pt idx="414">
                  <c:v>130.47578729774926</c:v>
                </c:pt>
                <c:pt idx="415">
                  <c:v>130.47207870633622</c:v>
                </c:pt>
                <c:pt idx="416">
                  <c:v>130.47113405620416</c:v>
                </c:pt>
                <c:pt idx="417">
                  <c:v>130.46383087259761</c:v>
                </c:pt>
                <c:pt idx="418">
                  <c:v>130.46536648639133</c:v>
                </c:pt>
                <c:pt idx="419">
                  <c:v>130.46690210018505</c:v>
                </c:pt>
                <c:pt idx="420">
                  <c:v>130.465682649922</c:v>
                </c:pt>
                <c:pt idx="421">
                  <c:v>130.46722714093991</c:v>
                </c:pt>
                <c:pt idx="422">
                  <c:v>130.46482094984393</c:v>
                </c:pt>
                <c:pt idx="423">
                  <c:v>130.45965081746695</c:v>
                </c:pt>
                <c:pt idx="424">
                  <c:v>130.46899425680604</c:v>
                </c:pt>
                <c:pt idx="425">
                  <c:v>130.47833769614516</c:v>
                </c:pt>
                <c:pt idx="426">
                  <c:v>130.47917481058909</c:v>
                </c:pt>
                <c:pt idx="427">
                  <c:v>130.48001192503298</c:v>
                </c:pt>
                <c:pt idx="428">
                  <c:v>130.47808509819595</c:v>
                </c:pt>
                <c:pt idx="429">
                  <c:v>130.47892221263987</c:v>
                </c:pt>
                <c:pt idx="430">
                  <c:v>130.47273653297816</c:v>
                </c:pt>
                <c:pt idx="431">
                  <c:v>130.46378691203549</c:v>
                </c:pt>
                <c:pt idx="432">
                  <c:v>130.46611997652263</c:v>
                </c:pt>
                <c:pt idx="433">
                  <c:v>130.47541806997319</c:v>
                </c:pt>
                <c:pt idx="434">
                  <c:v>130.48195222214278</c:v>
                </c:pt>
                <c:pt idx="435">
                  <c:v>130.49216604909003</c:v>
                </c:pt>
                <c:pt idx="436">
                  <c:v>130.50813088045345</c:v>
                </c:pt>
                <c:pt idx="437">
                  <c:v>130.52133177053588</c:v>
                </c:pt>
                <c:pt idx="438">
                  <c:v>130.53729660189927</c:v>
                </c:pt>
                <c:pt idx="439">
                  <c:v>130.55049749198173</c:v>
                </c:pt>
                <c:pt idx="440">
                  <c:v>130.56851940311046</c:v>
                </c:pt>
                <c:pt idx="441">
                  <c:v>130.58654131423918</c:v>
                </c:pt>
                <c:pt idx="442">
                  <c:v>130.59660011047964</c:v>
                </c:pt>
                <c:pt idx="443">
                  <c:v>130.60942284800103</c:v>
                </c:pt>
                <c:pt idx="444">
                  <c:v>130.60647178699196</c:v>
                </c:pt>
                <c:pt idx="445">
                  <c:v>130.60628466726385</c:v>
                </c:pt>
                <c:pt idx="446">
                  <c:v>130.6090202203543</c:v>
                </c:pt>
                <c:pt idx="447">
                  <c:v>130.60899183216378</c:v>
                </c:pt>
                <c:pt idx="448">
                  <c:v>130.60896344397324</c:v>
                </c:pt>
                <c:pt idx="449">
                  <c:v>130.61169899706371</c:v>
                </c:pt>
                <c:pt idx="450">
                  <c:v>130.61169899706371</c:v>
                </c:pt>
                <c:pt idx="451">
                  <c:v>130.61169899706371</c:v>
                </c:pt>
                <c:pt idx="452">
                  <c:v>130.61169899706371</c:v>
                </c:pt>
                <c:pt idx="453">
                  <c:v>130.61446293834467</c:v>
                </c:pt>
                <c:pt idx="454">
                  <c:v>130.61169899706371</c:v>
                </c:pt>
                <c:pt idx="455">
                  <c:v>130.61169899706371</c:v>
                </c:pt>
                <c:pt idx="456">
                  <c:v>130.61446293834467</c:v>
                </c:pt>
                <c:pt idx="457">
                  <c:v>130.61446293834467</c:v>
                </c:pt>
                <c:pt idx="458">
                  <c:v>130.61169899706371</c:v>
                </c:pt>
                <c:pt idx="459">
                  <c:v>130.61446293834467</c:v>
                </c:pt>
                <c:pt idx="460">
                  <c:v>130.61722687962566</c:v>
                </c:pt>
                <c:pt idx="461">
                  <c:v>130.61446293834467</c:v>
                </c:pt>
                <c:pt idx="462">
                  <c:v>130.61446293834467</c:v>
                </c:pt>
                <c:pt idx="463">
                  <c:v>130.61722687962563</c:v>
                </c:pt>
                <c:pt idx="464">
                  <c:v>130.61446293834467</c:v>
                </c:pt>
                <c:pt idx="465">
                  <c:v>130.61446293834467</c:v>
                </c:pt>
                <c:pt idx="466">
                  <c:v>130.61722687962563</c:v>
                </c:pt>
                <c:pt idx="467">
                  <c:v>130.61722687962563</c:v>
                </c:pt>
                <c:pt idx="468">
                  <c:v>130.61722687962566</c:v>
                </c:pt>
                <c:pt idx="469">
                  <c:v>130.61722687962566</c:v>
                </c:pt>
                <c:pt idx="470">
                  <c:v>130.61722687962563</c:v>
                </c:pt>
                <c:pt idx="471">
                  <c:v>130.61722687962563</c:v>
                </c:pt>
                <c:pt idx="472">
                  <c:v>130.61446293834467</c:v>
                </c:pt>
                <c:pt idx="473">
                  <c:v>130.61446293834467</c:v>
                </c:pt>
                <c:pt idx="474">
                  <c:v>130.61169899706371</c:v>
                </c:pt>
                <c:pt idx="475">
                  <c:v>130.61169899706368</c:v>
                </c:pt>
                <c:pt idx="476">
                  <c:v>130.61169899706371</c:v>
                </c:pt>
                <c:pt idx="477">
                  <c:v>130.61169899706368</c:v>
                </c:pt>
                <c:pt idx="478">
                  <c:v>130.60893505578272</c:v>
                </c:pt>
                <c:pt idx="479">
                  <c:v>130.60893505578272</c:v>
                </c:pt>
                <c:pt idx="480">
                  <c:v>130.60893505578272</c:v>
                </c:pt>
                <c:pt idx="481">
                  <c:v>130.61169899706371</c:v>
                </c:pt>
                <c:pt idx="482">
                  <c:v>130.60893505578272</c:v>
                </c:pt>
                <c:pt idx="483">
                  <c:v>130.61169899706371</c:v>
                </c:pt>
                <c:pt idx="484">
                  <c:v>130.60893505578272</c:v>
                </c:pt>
                <c:pt idx="485">
                  <c:v>130.60893505578272</c:v>
                </c:pt>
                <c:pt idx="486">
                  <c:v>130.60893505578272</c:v>
                </c:pt>
                <c:pt idx="487">
                  <c:v>130.60617111450176</c:v>
                </c:pt>
                <c:pt idx="488">
                  <c:v>130.60617111450176</c:v>
                </c:pt>
                <c:pt idx="489">
                  <c:v>130.60340717322077</c:v>
                </c:pt>
                <c:pt idx="490">
                  <c:v>130.60340717322077</c:v>
                </c:pt>
                <c:pt idx="491">
                  <c:v>130.60617111450176</c:v>
                </c:pt>
                <c:pt idx="492">
                  <c:v>130.60340717322077</c:v>
                </c:pt>
                <c:pt idx="493">
                  <c:v>130.60617111450176</c:v>
                </c:pt>
                <c:pt idx="494">
                  <c:v>130.60893505578272</c:v>
                </c:pt>
                <c:pt idx="495">
                  <c:v>130.60617111450176</c:v>
                </c:pt>
                <c:pt idx="496">
                  <c:v>130.60617111450176</c:v>
                </c:pt>
                <c:pt idx="497">
                  <c:v>130.60893505578272</c:v>
                </c:pt>
                <c:pt idx="498">
                  <c:v>130.61169899706371</c:v>
                </c:pt>
                <c:pt idx="499">
                  <c:v>130.60893505578272</c:v>
                </c:pt>
                <c:pt idx="500">
                  <c:v>130.61169899706371</c:v>
                </c:pt>
                <c:pt idx="501">
                  <c:v>130.61446293834467</c:v>
                </c:pt>
                <c:pt idx="502">
                  <c:v>130.61169899706371</c:v>
                </c:pt>
                <c:pt idx="503">
                  <c:v>130.61169899706371</c:v>
                </c:pt>
                <c:pt idx="504">
                  <c:v>130.61169899706371</c:v>
                </c:pt>
                <c:pt idx="505">
                  <c:v>130.61169899706371</c:v>
                </c:pt>
                <c:pt idx="506">
                  <c:v>130.61446293834467</c:v>
                </c:pt>
                <c:pt idx="507">
                  <c:v>130.61169899706371</c:v>
                </c:pt>
                <c:pt idx="508">
                  <c:v>130.60893505578272</c:v>
                </c:pt>
                <c:pt idx="509">
                  <c:v>130.61169899706371</c:v>
                </c:pt>
                <c:pt idx="510">
                  <c:v>130.61169899706371</c:v>
                </c:pt>
                <c:pt idx="511">
                  <c:v>130.60893505578272</c:v>
                </c:pt>
                <c:pt idx="512">
                  <c:v>130.60893505578272</c:v>
                </c:pt>
                <c:pt idx="513">
                  <c:v>130.61169899706371</c:v>
                </c:pt>
                <c:pt idx="514">
                  <c:v>130.61169899706371</c:v>
                </c:pt>
                <c:pt idx="515">
                  <c:v>130.6212117783023</c:v>
                </c:pt>
                <c:pt idx="516">
                  <c:v>130.63481528183615</c:v>
                </c:pt>
                <c:pt idx="517">
                  <c:v>130.64565484408905</c:v>
                </c:pt>
                <c:pt idx="518">
                  <c:v>130.65925834762288</c:v>
                </c:pt>
                <c:pt idx="519">
                  <c:v>130.6735171079473</c:v>
                </c:pt>
                <c:pt idx="520">
                  <c:v>130.67931316699043</c:v>
                </c:pt>
                <c:pt idx="521">
                  <c:v>130.68787316731448</c:v>
                </c:pt>
                <c:pt idx="522">
                  <c:v>130.69252833490918</c:v>
                </c:pt>
                <c:pt idx="523">
                  <c:v>130.69718350250386</c:v>
                </c:pt>
                <c:pt idx="524">
                  <c:v>130.70645889525008</c:v>
                </c:pt>
                <c:pt idx="525">
                  <c:v>130.7157342879963</c:v>
                </c:pt>
                <c:pt idx="526">
                  <c:v>130.72500968074252</c:v>
                </c:pt>
                <c:pt idx="527">
                  <c:v>130.72841829647629</c:v>
                </c:pt>
                <c:pt idx="528">
                  <c:v>130.73182691221007</c:v>
                </c:pt>
                <c:pt idx="529">
                  <c:v>130.73486472978365</c:v>
                </c:pt>
                <c:pt idx="530">
                  <c:v>130.73513860607625</c:v>
                </c:pt>
                <c:pt idx="531">
                  <c:v>130.73811588530822</c:v>
                </c:pt>
                <c:pt idx="532">
                  <c:v>130.74626628153462</c:v>
                </c:pt>
                <c:pt idx="533">
                  <c:v>130.75441667776099</c:v>
                </c:pt>
                <c:pt idx="534">
                  <c:v>130.75885116123476</c:v>
                </c:pt>
                <c:pt idx="535">
                  <c:v>130.76604958598952</c:v>
                </c:pt>
                <c:pt idx="536">
                  <c:v>130.77324801074425</c:v>
                </c:pt>
                <c:pt idx="537">
                  <c:v>130.77934413171079</c:v>
                </c:pt>
                <c:pt idx="538">
                  <c:v>130.78820419395828</c:v>
                </c:pt>
                <c:pt idx="539">
                  <c:v>130.79491786254272</c:v>
                </c:pt>
                <c:pt idx="540">
                  <c:v>130.8033898151879</c:v>
                </c:pt>
                <c:pt idx="541">
                  <c:v>130.80909782655215</c:v>
                </c:pt>
                <c:pt idx="542">
                  <c:v>130.81509886000083</c:v>
                </c:pt>
                <c:pt idx="543">
                  <c:v>130.82386383473053</c:v>
                </c:pt>
                <c:pt idx="544">
                  <c:v>130.82893309067626</c:v>
                </c:pt>
                <c:pt idx="545">
                  <c:v>130.83676628790295</c:v>
                </c:pt>
                <c:pt idx="546">
                  <c:v>130.84183554384865</c:v>
                </c:pt>
                <c:pt idx="547">
                  <c:v>130.84690479979437</c:v>
                </c:pt>
                <c:pt idx="548">
                  <c:v>130.85016640861733</c:v>
                </c:pt>
                <c:pt idx="549">
                  <c:v>130.85342801744031</c:v>
                </c:pt>
                <c:pt idx="550">
                  <c:v>130.86128164531888</c:v>
                </c:pt>
                <c:pt idx="551">
                  <c:v>130.86772276620749</c:v>
                </c:pt>
                <c:pt idx="552">
                  <c:v>130.8741638870961</c:v>
                </c:pt>
                <c:pt idx="553">
                  <c:v>130.87770437513277</c:v>
                </c:pt>
                <c:pt idx="554">
                  <c:v>130.84187246404463</c:v>
                </c:pt>
                <c:pt idx="555">
                  <c:v>130.80880449423745</c:v>
                </c:pt>
                <c:pt idx="556">
                  <c:v>130.7757365244303</c:v>
                </c:pt>
                <c:pt idx="557">
                  <c:v>130.73990461334216</c:v>
                </c:pt>
                <c:pt idx="558">
                  <c:v>130.70407270225402</c:v>
                </c:pt>
                <c:pt idx="559">
                  <c:v>130.67100473244685</c:v>
                </c:pt>
                <c:pt idx="560">
                  <c:v>130.64779521906729</c:v>
                </c:pt>
                <c:pt idx="561">
                  <c:v>130.62458570568774</c:v>
                </c:pt>
                <c:pt idx="562">
                  <c:v>130.58425352747977</c:v>
                </c:pt>
                <c:pt idx="563">
                  <c:v>130.56380795538121</c:v>
                </c:pt>
                <c:pt idx="564">
                  <c:v>130.54059844200168</c:v>
                </c:pt>
                <c:pt idx="565">
                  <c:v>130.50026626379369</c:v>
                </c:pt>
                <c:pt idx="566">
                  <c:v>130.45993408558576</c:v>
                </c:pt>
                <c:pt idx="567">
                  <c:v>130.43672457220617</c:v>
                </c:pt>
                <c:pt idx="568">
                  <c:v>130.39362845271728</c:v>
                </c:pt>
                <c:pt idx="569">
                  <c:v>130.37318288061866</c:v>
                </c:pt>
                <c:pt idx="570">
                  <c:v>130.33285070241072</c:v>
                </c:pt>
                <c:pt idx="571">
                  <c:v>130.30964118903114</c:v>
                </c:pt>
                <c:pt idx="572">
                  <c:v>130.26654506954225</c:v>
                </c:pt>
                <c:pt idx="573">
                  <c:v>130.24609949744362</c:v>
                </c:pt>
                <c:pt idx="574">
                  <c:v>130.20576731923569</c:v>
                </c:pt>
                <c:pt idx="575">
                  <c:v>130.1853217471371</c:v>
                </c:pt>
                <c:pt idx="576">
                  <c:v>130.14222562764817</c:v>
                </c:pt>
                <c:pt idx="577">
                  <c:v>130.12178005554958</c:v>
                </c:pt>
                <c:pt idx="578">
                  <c:v>130.07868393606066</c:v>
                </c:pt>
                <c:pt idx="579">
                  <c:v>130.05823836396206</c:v>
                </c:pt>
                <c:pt idx="580">
                  <c:v>130.03502885058251</c:v>
                </c:pt>
                <c:pt idx="581">
                  <c:v>129.99469667237457</c:v>
                </c:pt>
                <c:pt idx="582">
                  <c:v>129.95160055288568</c:v>
                </c:pt>
                <c:pt idx="583">
                  <c:v>129.93115498078708</c:v>
                </c:pt>
                <c:pt idx="584">
                  <c:v>129.90794546740753</c:v>
                </c:pt>
                <c:pt idx="585">
                  <c:v>129.88749989530896</c:v>
                </c:pt>
                <c:pt idx="586">
                  <c:v>129.84440377582001</c:v>
                </c:pt>
                <c:pt idx="587">
                  <c:v>129.80407159761208</c:v>
                </c:pt>
                <c:pt idx="588">
                  <c:v>129.78362602551346</c:v>
                </c:pt>
                <c:pt idx="589">
                  <c:v>129.74052990602451</c:v>
                </c:pt>
                <c:pt idx="590">
                  <c:v>129.72008433392594</c:v>
                </c:pt>
                <c:pt idx="591">
                  <c:v>129.69963876182734</c:v>
                </c:pt>
                <c:pt idx="592">
                  <c:v>129.65654264233842</c:v>
                </c:pt>
                <c:pt idx="593">
                  <c:v>129.63609707023983</c:v>
                </c:pt>
                <c:pt idx="594">
                  <c:v>129.59300095075091</c:v>
                </c:pt>
                <c:pt idx="595">
                  <c:v>129.56979143737135</c:v>
                </c:pt>
                <c:pt idx="596">
                  <c:v>129.54934586527276</c:v>
                </c:pt>
                <c:pt idx="597">
                  <c:v>129.50901368706482</c:v>
                </c:pt>
                <c:pt idx="598">
                  <c:v>129.48580417368524</c:v>
                </c:pt>
                <c:pt idx="599">
                  <c:v>129.46259466030568</c:v>
                </c:pt>
                <c:pt idx="600">
                  <c:v>129.42226248209772</c:v>
                </c:pt>
                <c:pt idx="601">
                  <c:v>129.3791663626088</c:v>
                </c:pt>
                <c:pt idx="602">
                  <c:v>129.39352973766157</c:v>
                </c:pt>
                <c:pt idx="603">
                  <c:v>129.40576044401939</c:v>
                </c:pt>
                <c:pt idx="604">
                  <c:v>129.41799115037722</c:v>
                </c:pt>
                <c:pt idx="605">
                  <c:v>129.43404132460319</c:v>
                </c:pt>
                <c:pt idx="606">
                  <c:v>129.44559497807498</c:v>
                </c:pt>
                <c:pt idx="607">
                  <c:v>129.45714863154677</c:v>
                </c:pt>
                <c:pt idx="608">
                  <c:v>129.47143285098966</c:v>
                </c:pt>
                <c:pt idx="609">
                  <c:v>129.48571707043254</c:v>
                </c:pt>
                <c:pt idx="610">
                  <c:v>129.49723734859444</c:v>
                </c:pt>
                <c:pt idx="611">
                  <c:v>129.51471883601488</c:v>
                </c:pt>
                <c:pt idx="612">
                  <c:v>129.53331830961781</c:v>
                </c:pt>
                <c:pt idx="613">
                  <c:v>129.55191778322072</c:v>
                </c:pt>
                <c:pt idx="614">
                  <c:v>129.57065528765892</c:v>
                </c:pt>
                <c:pt idx="615">
                  <c:v>129.59622033041668</c:v>
                </c:pt>
                <c:pt idx="616">
                  <c:v>129.61503653321682</c:v>
                </c:pt>
                <c:pt idx="617">
                  <c:v>129.62570690930528</c:v>
                </c:pt>
                <c:pt idx="618">
                  <c:v>129.63637728539373</c:v>
                </c:pt>
                <c:pt idx="619">
                  <c:v>129.64704766148219</c:v>
                </c:pt>
                <c:pt idx="620">
                  <c:v>129.64981429115787</c:v>
                </c:pt>
                <c:pt idx="621">
                  <c:v>129.65697301696761</c:v>
                </c:pt>
                <c:pt idx="622">
                  <c:v>129.66413174277736</c:v>
                </c:pt>
                <c:pt idx="623">
                  <c:v>129.6652472757857</c:v>
                </c:pt>
                <c:pt idx="624">
                  <c:v>129.67159575786542</c:v>
                </c:pt>
                <c:pt idx="625">
                  <c:v>129.67608795607458</c:v>
                </c:pt>
                <c:pt idx="626">
                  <c:v>129.68323727008618</c:v>
                </c:pt>
                <c:pt idx="627">
                  <c:v>129.69038658409778</c:v>
                </c:pt>
                <c:pt idx="628">
                  <c:v>129.70063873384083</c:v>
                </c:pt>
                <c:pt idx="629">
                  <c:v>129.71538636292505</c:v>
                </c:pt>
                <c:pt idx="630">
                  <c:v>129.73900007371341</c:v>
                </c:pt>
                <c:pt idx="631">
                  <c:v>129.76261378450178</c:v>
                </c:pt>
                <c:pt idx="632">
                  <c:v>129.78874144246433</c:v>
                </c:pt>
                <c:pt idx="633">
                  <c:v>129.81999056579497</c:v>
                </c:pt>
                <c:pt idx="634">
                  <c:v>129.85123968912561</c:v>
                </c:pt>
                <c:pt idx="635">
                  <c:v>129.88344078392788</c:v>
                </c:pt>
                <c:pt idx="636">
                  <c:v>129.91650092812367</c:v>
                </c:pt>
                <c:pt idx="637">
                  <c:v>129.94956107231945</c:v>
                </c:pt>
                <c:pt idx="638">
                  <c:v>129.97781154618229</c:v>
                </c:pt>
                <c:pt idx="639">
                  <c:v>130.00606202004511</c:v>
                </c:pt>
                <c:pt idx="640">
                  <c:v>130.03128503679179</c:v>
                </c:pt>
                <c:pt idx="641">
                  <c:v>130.06465211085225</c:v>
                </c:pt>
                <c:pt idx="642">
                  <c:v>130.09801918491269</c:v>
                </c:pt>
                <c:pt idx="643">
                  <c:v>130.12395483679506</c:v>
                </c:pt>
                <c:pt idx="644">
                  <c:v>130.15702888877101</c:v>
                </c:pt>
                <c:pt idx="645">
                  <c:v>130.19103471824994</c:v>
                </c:pt>
                <c:pt idx="646">
                  <c:v>130.21790214763533</c:v>
                </c:pt>
                <c:pt idx="647">
                  <c:v>130.25190797711429</c:v>
                </c:pt>
                <c:pt idx="648">
                  <c:v>130.27877540649968</c:v>
                </c:pt>
                <c:pt idx="649">
                  <c:v>130.31735282438231</c:v>
                </c:pt>
                <c:pt idx="650">
                  <c:v>130.34879184217147</c:v>
                </c:pt>
                <c:pt idx="651">
                  <c:v>130.38001329971752</c:v>
                </c:pt>
                <c:pt idx="652">
                  <c:v>130.40827280544099</c:v>
                </c:pt>
                <c:pt idx="653">
                  <c:v>130.43653231116448</c:v>
                </c:pt>
                <c:pt idx="654">
                  <c:v>130.47206690855245</c:v>
                </c:pt>
                <c:pt idx="655">
                  <c:v>130.54697390506527</c:v>
                </c:pt>
                <c:pt idx="656">
                  <c:v>130.61474250148453</c:v>
                </c:pt>
                <c:pt idx="657">
                  <c:v>130.68251109790381</c:v>
                </c:pt>
                <c:pt idx="658">
                  <c:v>130.75741809441661</c:v>
                </c:pt>
                <c:pt idx="659">
                  <c:v>130.8323250909294</c:v>
                </c:pt>
                <c:pt idx="660">
                  <c:v>130.9072320874422</c:v>
                </c:pt>
                <c:pt idx="661">
                  <c:v>130.9623782861529</c:v>
                </c:pt>
                <c:pt idx="662">
                  <c:v>131.01752448486354</c:v>
                </c:pt>
                <c:pt idx="663">
                  <c:v>131.09969568977712</c:v>
                </c:pt>
                <c:pt idx="664">
                  <c:v>131.16198028858133</c:v>
                </c:pt>
                <c:pt idx="665">
                  <c:v>131.21712648729201</c:v>
                </c:pt>
                <c:pt idx="666">
                  <c:v>131.29215929211205</c:v>
                </c:pt>
                <c:pt idx="667">
                  <c:v>131.36719209693209</c:v>
                </c:pt>
                <c:pt idx="668">
                  <c:v>131.4294766957363</c:v>
                </c:pt>
                <c:pt idx="669">
                  <c:v>131.5116479006499</c:v>
                </c:pt>
                <c:pt idx="670">
                  <c:v>131.56679409936055</c:v>
                </c:pt>
                <c:pt idx="671">
                  <c:v>131.64182690418059</c:v>
                </c:pt>
                <c:pt idx="672">
                  <c:v>131.69697310289126</c:v>
                </c:pt>
                <c:pt idx="673">
                  <c:v>131.77914430780484</c:v>
                </c:pt>
                <c:pt idx="674">
                  <c:v>131.84142890660905</c:v>
                </c:pt>
                <c:pt idx="675">
                  <c:v>131.91646171142906</c:v>
                </c:pt>
                <c:pt idx="676">
                  <c:v>131.97160791013971</c:v>
                </c:pt>
                <c:pt idx="677">
                  <c:v>132.04664071495975</c:v>
                </c:pt>
                <c:pt idx="678">
                  <c:v>132.10892531376393</c:v>
                </c:pt>
                <c:pt idx="679">
                  <c:v>132.19109651867754</c:v>
                </c:pt>
                <c:pt idx="680">
                  <c:v>132.24624271738821</c:v>
                </c:pt>
                <c:pt idx="681">
                  <c:v>132.30138891609889</c:v>
                </c:pt>
                <c:pt idx="682">
                  <c:v>132.37642172091893</c:v>
                </c:pt>
                <c:pt idx="683">
                  <c:v>132.45859292583251</c:v>
                </c:pt>
                <c:pt idx="684">
                  <c:v>132.52087752463675</c:v>
                </c:pt>
                <c:pt idx="685">
                  <c:v>132.57602372334742</c:v>
                </c:pt>
                <c:pt idx="686">
                  <c:v>132.63116992205806</c:v>
                </c:pt>
                <c:pt idx="687">
                  <c:v>132.7062027268781</c:v>
                </c:pt>
                <c:pt idx="688">
                  <c:v>132.78837393179171</c:v>
                </c:pt>
                <c:pt idx="689">
                  <c:v>132.85065853059592</c:v>
                </c:pt>
                <c:pt idx="690">
                  <c:v>132.92569133541596</c:v>
                </c:pt>
                <c:pt idx="691">
                  <c:v>132.98083753412661</c:v>
                </c:pt>
                <c:pt idx="692">
                  <c:v>133.04312213293085</c:v>
                </c:pt>
                <c:pt idx="693">
                  <c:v>133.1252933378444</c:v>
                </c:pt>
                <c:pt idx="694">
                  <c:v>133.18757793664864</c:v>
                </c:pt>
                <c:pt idx="695">
                  <c:v>133.26261074146865</c:v>
                </c:pt>
                <c:pt idx="696">
                  <c:v>133.31775694017932</c:v>
                </c:pt>
                <c:pt idx="697">
                  <c:v>133.38004153898356</c:v>
                </c:pt>
                <c:pt idx="698">
                  <c:v>133.46221274389714</c:v>
                </c:pt>
                <c:pt idx="699">
                  <c:v>133.52449734270135</c:v>
                </c:pt>
                <c:pt idx="700">
                  <c:v>133.57964354141203</c:v>
                </c:pt>
                <c:pt idx="701">
                  <c:v>133.65467634623207</c:v>
                </c:pt>
                <c:pt idx="702">
                  <c:v>133.73684755114564</c:v>
                </c:pt>
                <c:pt idx="703">
                  <c:v>133.76155926151756</c:v>
                </c:pt>
                <c:pt idx="704">
                  <c:v>133.79116758186535</c:v>
                </c:pt>
                <c:pt idx="705">
                  <c:v>133.81363750211963</c:v>
                </c:pt>
                <c:pt idx="706">
                  <c:v>133.83228795450574</c:v>
                </c:pt>
                <c:pt idx="707">
                  <c:v>133.85980938645864</c:v>
                </c:pt>
                <c:pt idx="708">
                  <c:v>133.88733081841153</c:v>
                </c:pt>
                <c:pt idx="709">
                  <c:v>133.91488562567426</c:v>
                </c:pt>
                <c:pt idx="710">
                  <c:v>133.93530203284345</c:v>
                </c:pt>
                <c:pt idx="711">
                  <c:v>133.95571844001267</c:v>
                </c:pt>
                <c:pt idx="712">
                  <c:v>133.97731203801689</c:v>
                </c:pt>
                <c:pt idx="713">
                  <c:v>134.0005515911196</c:v>
                </c:pt>
                <c:pt idx="714">
                  <c:v>134.02379114422234</c:v>
                </c:pt>
                <c:pt idx="715">
                  <c:v>134.03699032511526</c:v>
                </c:pt>
                <c:pt idx="716">
                  <c:v>134.04336196768858</c:v>
                </c:pt>
                <c:pt idx="717">
                  <c:v>134.05687201035545</c:v>
                </c:pt>
                <c:pt idx="718">
                  <c:v>134.07443715743875</c:v>
                </c:pt>
                <c:pt idx="719">
                  <c:v>134.08486390442854</c:v>
                </c:pt>
                <c:pt idx="720">
                  <c:v>134.09529065141831</c:v>
                </c:pt>
                <c:pt idx="721">
                  <c:v>134.11020194674933</c:v>
                </c:pt>
                <c:pt idx="722">
                  <c:v>134.13632224732112</c:v>
                </c:pt>
                <c:pt idx="723">
                  <c:v>134.16244254789297</c:v>
                </c:pt>
                <c:pt idx="724">
                  <c:v>134.18860853262106</c:v>
                </c:pt>
                <c:pt idx="725">
                  <c:v>134.20954156827779</c:v>
                </c:pt>
                <c:pt idx="726">
                  <c:v>134.23761300402802</c:v>
                </c:pt>
                <c:pt idx="727">
                  <c:v>134.26302732397585</c:v>
                </c:pt>
                <c:pt idx="728">
                  <c:v>134.28844164392368</c:v>
                </c:pt>
                <c:pt idx="729">
                  <c:v>134.31385596387148</c:v>
                </c:pt>
                <c:pt idx="730">
                  <c:v>134.32763640438461</c:v>
                </c:pt>
                <c:pt idx="731">
                  <c:v>134.33568550263473</c:v>
                </c:pt>
                <c:pt idx="732">
                  <c:v>134.34373460088489</c:v>
                </c:pt>
                <c:pt idx="733">
                  <c:v>134.35370474911505</c:v>
                </c:pt>
                <c:pt idx="734">
                  <c:v>134.35614425626366</c:v>
                </c:pt>
                <c:pt idx="735">
                  <c:v>134.35144536331873</c:v>
                </c:pt>
                <c:pt idx="736">
                  <c:v>134.3467464703738</c:v>
                </c:pt>
                <c:pt idx="737">
                  <c:v>134.3483269281289</c:v>
                </c:pt>
                <c:pt idx="738">
                  <c:v>134.34990738588402</c:v>
                </c:pt>
                <c:pt idx="739">
                  <c:v>134.3474974763858</c:v>
                </c:pt>
                <c:pt idx="740">
                  <c:v>134.34508756688757</c:v>
                </c:pt>
                <c:pt idx="741">
                  <c:v>134.35222596698111</c:v>
                </c:pt>
                <c:pt idx="742">
                  <c:v>134.34508756688757</c:v>
                </c:pt>
                <c:pt idx="743">
                  <c:v>134.34508756688757</c:v>
                </c:pt>
                <c:pt idx="744">
                  <c:v>134.34508756688757</c:v>
                </c:pt>
                <c:pt idx="745">
                  <c:v>134.33794916679403</c:v>
                </c:pt>
                <c:pt idx="746">
                  <c:v>134.33081076670049</c:v>
                </c:pt>
                <c:pt idx="747">
                  <c:v>134.33794916679403</c:v>
                </c:pt>
                <c:pt idx="748">
                  <c:v>134.33794916679403</c:v>
                </c:pt>
                <c:pt idx="749">
                  <c:v>134.33794916679403</c:v>
                </c:pt>
                <c:pt idx="750">
                  <c:v>134.33081076670049</c:v>
                </c:pt>
                <c:pt idx="751">
                  <c:v>134.33794916679403</c:v>
                </c:pt>
                <c:pt idx="752">
                  <c:v>134.33794916679403</c:v>
                </c:pt>
                <c:pt idx="753">
                  <c:v>134.33794916679403</c:v>
                </c:pt>
                <c:pt idx="754">
                  <c:v>134.33794916679403</c:v>
                </c:pt>
                <c:pt idx="755">
                  <c:v>134.33794916679403</c:v>
                </c:pt>
                <c:pt idx="756">
                  <c:v>134.33794916679403</c:v>
                </c:pt>
                <c:pt idx="757">
                  <c:v>134.34508756688757</c:v>
                </c:pt>
                <c:pt idx="758">
                  <c:v>134.35222596698114</c:v>
                </c:pt>
                <c:pt idx="759">
                  <c:v>134.34508756688757</c:v>
                </c:pt>
                <c:pt idx="760">
                  <c:v>134.34508756688757</c:v>
                </c:pt>
                <c:pt idx="761">
                  <c:v>134.33794916679403</c:v>
                </c:pt>
                <c:pt idx="762">
                  <c:v>134.34508756688757</c:v>
                </c:pt>
                <c:pt idx="763">
                  <c:v>134.35222596698111</c:v>
                </c:pt>
                <c:pt idx="764">
                  <c:v>134.34508756688757</c:v>
                </c:pt>
                <c:pt idx="765">
                  <c:v>134.34508756688757</c:v>
                </c:pt>
                <c:pt idx="766">
                  <c:v>134.34508756688757</c:v>
                </c:pt>
                <c:pt idx="767">
                  <c:v>134.35222596698111</c:v>
                </c:pt>
                <c:pt idx="768">
                  <c:v>134.35936436707465</c:v>
                </c:pt>
                <c:pt idx="769">
                  <c:v>134.35222596698111</c:v>
                </c:pt>
                <c:pt idx="770">
                  <c:v>134.35222596698111</c:v>
                </c:pt>
                <c:pt idx="771">
                  <c:v>134.35936436707465</c:v>
                </c:pt>
                <c:pt idx="772">
                  <c:v>134.35936436707465</c:v>
                </c:pt>
                <c:pt idx="773">
                  <c:v>134.36650276716821</c:v>
                </c:pt>
                <c:pt idx="774">
                  <c:v>134.36650276716821</c:v>
                </c:pt>
                <c:pt idx="775">
                  <c:v>134.36650276716821</c:v>
                </c:pt>
                <c:pt idx="776">
                  <c:v>134.36650276716821</c:v>
                </c:pt>
                <c:pt idx="777">
                  <c:v>134.37364116726175</c:v>
                </c:pt>
                <c:pt idx="778">
                  <c:v>134.38077956735532</c:v>
                </c:pt>
                <c:pt idx="779">
                  <c:v>134.37364116726175</c:v>
                </c:pt>
                <c:pt idx="780">
                  <c:v>134.36650276716821</c:v>
                </c:pt>
                <c:pt idx="781">
                  <c:v>134.37364116726175</c:v>
                </c:pt>
                <c:pt idx="782">
                  <c:v>134.38077956735532</c:v>
                </c:pt>
                <c:pt idx="783">
                  <c:v>134.38077956735532</c:v>
                </c:pt>
                <c:pt idx="784">
                  <c:v>134.37364116726175</c:v>
                </c:pt>
                <c:pt idx="785">
                  <c:v>134.37364116726175</c:v>
                </c:pt>
                <c:pt idx="786">
                  <c:v>134.38077956735532</c:v>
                </c:pt>
                <c:pt idx="787">
                  <c:v>134.38077956735532</c:v>
                </c:pt>
                <c:pt idx="788">
                  <c:v>134.38077956735532</c:v>
                </c:pt>
                <c:pt idx="789">
                  <c:v>134.38077956735532</c:v>
                </c:pt>
                <c:pt idx="790">
                  <c:v>134.38077956735532</c:v>
                </c:pt>
                <c:pt idx="791">
                  <c:v>134.38077956735532</c:v>
                </c:pt>
                <c:pt idx="792">
                  <c:v>134.38077956735532</c:v>
                </c:pt>
                <c:pt idx="793">
                  <c:v>134.38077956735532</c:v>
                </c:pt>
                <c:pt idx="794">
                  <c:v>134.38077956735532</c:v>
                </c:pt>
                <c:pt idx="795">
                  <c:v>134.37364116726175</c:v>
                </c:pt>
                <c:pt idx="796">
                  <c:v>134.38077956735532</c:v>
                </c:pt>
                <c:pt idx="797">
                  <c:v>134.38791796744886</c:v>
                </c:pt>
                <c:pt idx="798">
                  <c:v>134.38077956735532</c:v>
                </c:pt>
                <c:pt idx="799">
                  <c:v>134.37364116726175</c:v>
                </c:pt>
                <c:pt idx="800">
                  <c:v>134.37364116726175</c:v>
                </c:pt>
                <c:pt idx="801">
                  <c:v>134.37364116726175</c:v>
                </c:pt>
                <c:pt idx="802">
                  <c:v>134.37364116726175</c:v>
                </c:pt>
                <c:pt idx="803">
                  <c:v>134.37364116726175</c:v>
                </c:pt>
                <c:pt idx="804">
                  <c:v>134.36650276716821</c:v>
                </c:pt>
                <c:pt idx="805">
                  <c:v>134.35936436707465</c:v>
                </c:pt>
                <c:pt idx="806">
                  <c:v>134.35936436707465</c:v>
                </c:pt>
                <c:pt idx="807">
                  <c:v>134.36650276716821</c:v>
                </c:pt>
                <c:pt idx="808">
                  <c:v>134.36650276716821</c:v>
                </c:pt>
                <c:pt idx="809">
                  <c:v>134.35936436707465</c:v>
                </c:pt>
                <c:pt idx="810">
                  <c:v>134.35936436707465</c:v>
                </c:pt>
                <c:pt idx="811">
                  <c:v>134.36650276716821</c:v>
                </c:pt>
                <c:pt idx="812">
                  <c:v>134.36650276716821</c:v>
                </c:pt>
                <c:pt idx="813">
                  <c:v>134.36650276716821</c:v>
                </c:pt>
                <c:pt idx="814">
                  <c:v>134.36650276716821</c:v>
                </c:pt>
                <c:pt idx="815">
                  <c:v>134.35936436707468</c:v>
                </c:pt>
                <c:pt idx="816">
                  <c:v>134.36650276716821</c:v>
                </c:pt>
                <c:pt idx="817">
                  <c:v>134.37364116726178</c:v>
                </c:pt>
                <c:pt idx="818">
                  <c:v>134.37364116726178</c:v>
                </c:pt>
                <c:pt idx="819">
                  <c:v>134.36650276716821</c:v>
                </c:pt>
                <c:pt idx="820">
                  <c:v>134.37364116726178</c:v>
                </c:pt>
                <c:pt idx="821">
                  <c:v>134.38077956735532</c:v>
                </c:pt>
                <c:pt idx="822">
                  <c:v>134.38077956735532</c:v>
                </c:pt>
                <c:pt idx="823">
                  <c:v>134.37364116726178</c:v>
                </c:pt>
                <c:pt idx="824">
                  <c:v>134.37364116726178</c:v>
                </c:pt>
                <c:pt idx="825">
                  <c:v>134.38077956735532</c:v>
                </c:pt>
                <c:pt idx="826">
                  <c:v>134.38077956735532</c:v>
                </c:pt>
                <c:pt idx="827">
                  <c:v>134.37364116726175</c:v>
                </c:pt>
                <c:pt idx="828">
                  <c:v>134.37364116726175</c:v>
                </c:pt>
                <c:pt idx="829">
                  <c:v>134.36650276716821</c:v>
                </c:pt>
                <c:pt idx="830">
                  <c:v>134.35936436707465</c:v>
                </c:pt>
                <c:pt idx="831">
                  <c:v>134.36650276716821</c:v>
                </c:pt>
                <c:pt idx="832">
                  <c:v>134.36650276716821</c:v>
                </c:pt>
                <c:pt idx="833">
                  <c:v>134.36650276716821</c:v>
                </c:pt>
                <c:pt idx="834">
                  <c:v>134.36650276716821</c:v>
                </c:pt>
                <c:pt idx="835">
                  <c:v>134.36650276716821</c:v>
                </c:pt>
                <c:pt idx="836">
                  <c:v>134.33881408078383</c:v>
                </c:pt>
                <c:pt idx="837">
                  <c:v>134.31112539439945</c:v>
                </c:pt>
                <c:pt idx="838">
                  <c:v>134.27629830792154</c:v>
                </c:pt>
                <c:pt idx="839">
                  <c:v>134.23694342311501</c:v>
                </c:pt>
                <c:pt idx="840">
                  <c:v>134.20472693840205</c:v>
                </c:pt>
                <c:pt idx="841">
                  <c:v>134.16502395198683</c:v>
                </c:pt>
                <c:pt idx="842">
                  <c:v>134.1238088234316</c:v>
                </c:pt>
                <c:pt idx="843">
                  <c:v>134.08973209496992</c:v>
                </c:pt>
                <c:pt idx="844">
                  <c:v>134.04957950282292</c:v>
                </c:pt>
                <c:pt idx="845">
                  <c:v>134.02854130468589</c:v>
                </c:pt>
                <c:pt idx="846">
                  <c:v>134.00750310654882</c:v>
                </c:pt>
                <c:pt idx="847">
                  <c:v>133.98646490841176</c:v>
                </c:pt>
                <c:pt idx="848">
                  <c:v>133.94113980626304</c:v>
                </c:pt>
                <c:pt idx="849">
                  <c:v>133.89581470411431</c:v>
                </c:pt>
                <c:pt idx="850">
                  <c:v>133.84434345418529</c:v>
                </c:pt>
                <c:pt idx="851">
                  <c:v>133.81146943412639</c:v>
                </c:pt>
                <c:pt idx="852">
                  <c:v>133.77145701397393</c:v>
                </c:pt>
                <c:pt idx="853">
                  <c:v>133.7189650960272</c:v>
                </c:pt>
                <c:pt idx="854">
                  <c:v>133.67361157817402</c:v>
                </c:pt>
                <c:pt idx="855">
                  <c:v>133.62825806032083</c:v>
                </c:pt>
                <c:pt idx="856">
                  <c:v>133.57576614237411</c:v>
                </c:pt>
                <c:pt idx="857">
                  <c:v>133.52881795859633</c:v>
                </c:pt>
                <c:pt idx="858">
                  <c:v>133.48186977481859</c:v>
                </c:pt>
                <c:pt idx="859">
                  <c:v>133.42529856583278</c:v>
                </c:pt>
                <c:pt idx="860">
                  <c:v>133.38832448706339</c:v>
                </c:pt>
                <c:pt idx="861">
                  <c:v>133.34421200820043</c:v>
                </c:pt>
                <c:pt idx="862">
                  <c:v>133.30591854103324</c:v>
                </c:pt>
                <c:pt idx="863">
                  <c:v>133.26048667377248</c:v>
                </c:pt>
                <c:pt idx="864">
                  <c:v>133.23400875618981</c:v>
                </c:pt>
                <c:pt idx="865">
                  <c:v>133.21466923870071</c:v>
                </c:pt>
                <c:pt idx="866">
                  <c:v>133.18819132111804</c:v>
                </c:pt>
                <c:pt idx="867">
                  <c:v>133.15960037700796</c:v>
                </c:pt>
                <c:pt idx="868">
                  <c:v>133.12387103280435</c:v>
                </c:pt>
                <c:pt idx="869">
                  <c:v>133.07908158932653</c:v>
                </c:pt>
                <c:pt idx="870">
                  <c:v>133.04143054594226</c:v>
                </c:pt>
                <c:pt idx="871">
                  <c:v>133.00052625626748</c:v>
                </c:pt>
                <c:pt idx="872">
                  <c:v>132.96419818510037</c:v>
                </c:pt>
                <c:pt idx="873">
                  <c:v>132.93500851402683</c:v>
                </c:pt>
                <c:pt idx="874">
                  <c:v>132.89410422435205</c:v>
                </c:pt>
                <c:pt idx="875">
                  <c:v>132.85777615318494</c:v>
                </c:pt>
                <c:pt idx="876">
                  <c:v>132.82144808201787</c:v>
                </c:pt>
                <c:pt idx="877">
                  <c:v>132.78768219243665</c:v>
                </c:pt>
                <c:pt idx="878">
                  <c:v>132.75135412126954</c:v>
                </c:pt>
                <c:pt idx="879">
                  <c:v>132.71044983159473</c:v>
                </c:pt>
                <c:pt idx="880">
                  <c:v>132.68126016052119</c:v>
                </c:pt>
                <c:pt idx="881">
                  <c:v>132.64749427093992</c:v>
                </c:pt>
                <c:pt idx="882">
                  <c:v>132.61116619977281</c:v>
                </c:pt>
                <c:pt idx="883">
                  <c:v>132.57026191009803</c:v>
                </c:pt>
                <c:pt idx="884">
                  <c:v>132.54107223902446</c:v>
                </c:pt>
                <c:pt idx="885">
                  <c:v>132.50730634944321</c:v>
                </c:pt>
                <c:pt idx="886">
                  <c:v>132.4664020597684</c:v>
                </c:pt>
                <c:pt idx="887">
                  <c:v>132.43007398860129</c:v>
                </c:pt>
                <c:pt idx="888">
                  <c:v>132.39630809902005</c:v>
                </c:pt>
                <c:pt idx="889">
                  <c:v>132.36711842794645</c:v>
                </c:pt>
                <c:pt idx="890">
                  <c:v>132.33079035677937</c:v>
                </c:pt>
                <c:pt idx="891">
                  <c:v>132.28988606710456</c:v>
                </c:pt>
                <c:pt idx="892">
                  <c:v>132.25612017752331</c:v>
                </c:pt>
                <c:pt idx="893">
                  <c:v>132.22693050644978</c:v>
                </c:pt>
                <c:pt idx="894">
                  <c:v>132.18602621677499</c:v>
                </c:pt>
                <c:pt idx="895">
                  <c:v>132.14969814560791</c:v>
                </c:pt>
                <c:pt idx="896">
                  <c:v>132.12050847453438</c:v>
                </c:pt>
                <c:pt idx="897">
                  <c:v>132.07960418485956</c:v>
                </c:pt>
                <c:pt idx="898">
                  <c:v>132.03869989518478</c:v>
                </c:pt>
                <c:pt idx="899">
                  <c:v>132.00951022411121</c:v>
                </c:pt>
                <c:pt idx="900">
                  <c:v>131.98032055303764</c:v>
                </c:pt>
                <c:pt idx="901">
                  <c:v>131.94399248187057</c:v>
                </c:pt>
                <c:pt idx="902">
                  <c:v>131.91022659228932</c:v>
                </c:pt>
                <c:pt idx="903">
                  <c:v>131.88103692121578</c:v>
                </c:pt>
                <c:pt idx="904">
                  <c:v>131.8447088500487</c:v>
                </c:pt>
                <c:pt idx="905">
                  <c:v>131.81094296046746</c:v>
                </c:pt>
                <c:pt idx="906">
                  <c:v>131.77717707088621</c:v>
                </c:pt>
                <c:pt idx="907">
                  <c:v>131.74798739981264</c:v>
                </c:pt>
                <c:pt idx="908">
                  <c:v>131.71165932864557</c:v>
                </c:pt>
                <c:pt idx="909">
                  <c:v>131.67075503897075</c:v>
                </c:pt>
                <c:pt idx="910">
                  <c:v>131.64156536789721</c:v>
                </c:pt>
                <c:pt idx="911">
                  <c:v>131.60523729673014</c:v>
                </c:pt>
                <c:pt idx="912">
                  <c:v>131.56433300705532</c:v>
                </c:pt>
                <c:pt idx="913">
                  <c:v>131.53056711747408</c:v>
                </c:pt>
                <c:pt idx="914">
                  <c:v>131.49423904630697</c:v>
                </c:pt>
                <c:pt idx="915">
                  <c:v>131.4579109751399</c:v>
                </c:pt>
                <c:pt idx="916">
                  <c:v>131.42414508555862</c:v>
                </c:pt>
                <c:pt idx="917">
                  <c:v>131.38716894973004</c:v>
                </c:pt>
                <c:pt idx="918">
                  <c:v>131.34001213114283</c:v>
                </c:pt>
                <c:pt idx="919">
                  <c:v>131.29285531255562</c:v>
                </c:pt>
                <c:pt idx="920">
                  <c:v>131.26075803488737</c:v>
                </c:pt>
                <c:pt idx="921">
                  <c:v>131.22152235712556</c:v>
                </c:pt>
                <c:pt idx="922">
                  <c:v>131.18228667936378</c:v>
                </c:pt>
                <c:pt idx="923">
                  <c:v>131.16378615057201</c:v>
                </c:pt>
                <c:pt idx="924">
                  <c:v>131.12275806551645</c:v>
                </c:pt>
                <c:pt idx="925">
                  <c:v>131.07459158036735</c:v>
                </c:pt>
                <c:pt idx="926">
                  <c:v>131.03621694563128</c:v>
                </c:pt>
                <c:pt idx="927">
                  <c:v>130.99083064396865</c:v>
                </c:pt>
                <c:pt idx="928">
                  <c:v>130.94544434230599</c:v>
                </c:pt>
                <c:pt idx="929">
                  <c:v>130.87295869411534</c:v>
                </c:pt>
                <c:pt idx="930">
                  <c:v>130.80761144601823</c:v>
                </c:pt>
                <c:pt idx="931">
                  <c:v>130.74226419792114</c:v>
                </c:pt>
                <c:pt idx="932">
                  <c:v>130.66977854973049</c:v>
                </c:pt>
                <c:pt idx="933">
                  <c:v>130.61655654278482</c:v>
                </c:pt>
                <c:pt idx="934">
                  <c:v>130.56333453583918</c:v>
                </c:pt>
                <c:pt idx="935">
                  <c:v>130.50589554951205</c:v>
                </c:pt>
                <c:pt idx="936">
                  <c:v>130.44514382025426</c:v>
                </c:pt>
                <c:pt idx="937">
                  <c:v>130.41921917747442</c:v>
                </c:pt>
                <c:pt idx="938">
                  <c:v>130.40223291300583</c:v>
                </c:pt>
                <c:pt idx="939">
                  <c:v>130.38524664853728</c:v>
                </c:pt>
                <c:pt idx="940">
                  <c:v>130.3727881823973</c:v>
                </c:pt>
                <c:pt idx="941">
                  <c:v>130.36032971625735</c:v>
                </c:pt>
                <c:pt idx="942">
                  <c:v>130.35535775181964</c:v>
                </c:pt>
                <c:pt idx="943">
                  <c:v>130.34761941172255</c:v>
                </c:pt>
                <c:pt idx="944">
                  <c:v>130.34881624992983</c:v>
                </c:pt>
                <c:pt idx="945">
                  <c:v>130.34895055172882</c:v>
                </c:pt>
                <c:pt idx="946">
                  <c:v>130.32812306975694</c:v>
                </c:pt>
                <c:pt idx="947">
                  <c:v>130.30737747883359</c:v>
                </c:pt>
                <c:pt idx="948">
                  <c:v>130.28663188791023</c:v>
                </c:pt>
                <c:pt idx="949">
                  <c:v>130.2729864797831</c:v>
                </c:pt>
                <c:pt idx="950">
                  <c:v>130.25934107165597</c:v>
                </c:pt>
                <c:pt idx="951">
                  <c:v>130.25898021140267</c:v>
                </c:pt>
                <c:pt idx="952">
                  <c:v>130.24002212127928</c:v>
                </c:pt>
                <c:pt idx="953">
                  <c:v>130.23568779740538</c:v>
                </c:pt>
                <c:pt idx="954">
                  <c:v>130.24383297132573</c:v>
                </c:pt>
                <c:pt idx="955">
                  <c:v>130.24587208666662</c:v>
                </c:pt>
                <c:pt idx="956">
                  <c:v>130.22915772517172</c:v>
                </c:pt>
                <c:pt idx="957">
                  <c:v>130.21244336367684</c:v>
                </c:pt>
                <c:pt idx="958">
                  <c:v>130.18738144468668</c:v>
                </c:pt>
                <c:pt idx="959">
                  <c:v>130.17128514332333</c:v>
                </c:pt>
                <c:pt idx="960">
                  <c:v>130.16481186716797</c:v>
                </c:pt>
                <c:pt idx="961">
                  <c:v>130.14587986088981</c:v>
                </c:pt>
                <c:pt idx="962">
                  <c:v>130.11890955489335</c:v>
                </c:pt>
                <c:pt idx="963">
                  <c:v>130.09405693223752</c:v>
                </c:pt>
                <c:pt idx="964">
                  <c:v>130.07358417270893</c:v>
                </c:pt>
                <c:pt idx="965">
                  <c:v>130.03609254625752</c:v>
                </c:pt>
                <c:pt idx="966">
                  <c:v>129.99860091980611</c:v>
                </c:pt>
                <c:pt idx="967">
                  <c:v>129.97187526545508</c:v>
                </c:pt>
                <c:pt idx="968">
                  <c:v>129.95440103772501</c:v>
                </c:pt>
                <c:pt idx="969">
                  <c:v>129.93692680999493</c:v>
                </c:pt>
                <c:pt idx="970">
                  <c:v>129.93521095078469</c:v>
                </c:pt>
                <c:pt idx="971">
                  <c:v>129.93349509157449</c:v>
                </c:pt>
                <c:pt idx="972">
                  <c:v>129.94259170704967</c:v>
                </c:pt>
                <c:pt idx="973">
                  <c:v>129.94711210401715</c:v>
                </c:pt>
                <c:pt idx="974">
                  <c:v>129.9448394624319</c:v>
                </c:pt>
                <c:pt idx="975">
                  <c:v>129.95191059424985</c:v>
                </c:pt>
                <c:pt idx="976">
                  <c:v>129.9544055075601</c:v>
                </c:pt>
                <c:pt idx="977">
                  <c:v>129.96437802898009</c:v>
                </c:pt>
                <c:pt idx="978">
                  <c:v>129.9789267689078</c:v>
                </c:pt>
                <c:pt idx="979">
                  <c:v>129.98889929032782</c:v>
                </c:pt>
                <c:pt idx="980">
                  <c:v>130.00344803025553</c:v>
                </c:pt>
                <c:pt idx="981">
                  <c:v>130.00225536758151</c:v>
                </c:pt>
                <c:pt idx="982">
                  <c:v>130.0056389234152</c:v>
                </c:pt>
                <c:pt idx="983">
                  <c:v>130.01038461609633</c:v>
                </c:pt>
                <c:pt idx="984">
                  <c:v>130.02346270181462</c:v>
                </c:pt>
                <c:pt idx="985">
                  <c:v>130.02540661539729</c:v>
                </c:pt>
                <c:pt idx="986">
                  <c:v>130.03192674748763</c:v>
                </c:pt>
                <c:pt idx="987">
                  <c:v>130.03844687957798</c:v>
                </c:pt>
                <c:pt idx="988">
                  <c:v>130.04039079316064</c:v>
                </c:pt>
                <c:pt idx="989">
                  <c:v>130.04691092525098</c:v>
                </c:pt>
                <c:pt idx="990">
                  <c:v>130.04885483883362</c:v>
                </c:pt>
                <c:pt idx="991">
                  <c:v>130.05079875241626</c:v>
                </c:pt>
                <c:pt idx="992">
                  <c:v>130.05731888450663</c:v>
                </c:pt>
                <c:pt idx="993">
                  <c:v>130.06383901659697</c:v>
                </c:pt>
                <c:pt idx="994">
                  <c:v>130.06578293017964</c:v>
                </c:pt>
                <c:pt idx="995">
                  <c:v>130.07230306226998</c:v>
                </c:pt>
                <c:pt idx="996">
                  <c:v>130.07424697585265</c:v>
                </c:pt>
                <c:pt idx="997">
                  <c:v>130.07619088943531</c:v>
                </c:pt>
                <c:pt idx="998">
                  <c:v>130.08271102152565</c:v>
                </c:pt>
                <c:pt idx="999">
                  <c:v>130.089231153616</c:v>
                </c:pt>
                <c:pt idx="1000">
                  <c:v>130.09117506719866</c:v>
                </c:pt>
                <c:pt idx="1001">
                  <c:v>130.0931189807813</c:v>
                </c:pt>
                <c:pt idx="1002">
                  <c:v>130.09506289436396</c:v>
                </c:pt>
                <c:pt idx="1003">
                  <c:v>130.10158302645434</c:v>
                </c:pt>
                <c:pt idx="1004">
                  <c:v>130.10352694003703</c:v>
                </c:pt>
                <c:pt idx="1005">
                  <c:v>130.10547085361966</c:v>
                </c:pt>
                <c:pt idx="1006">
                  <c:v>130.11199098571001</c:v>
                </c:pt>
                <c:pt idx="1007">
                  <c:v>130.11851111780038</c:v>
                </c:pt>
                <c:pt idx="1008">
                  <c:v>130.12045503138305</c:v>
                </c:pt>
                <c:pt idx="1009">
                  <c:v>130.12239894496571</c:v>
                </c:pt>
                <c:pt idx="1010">
                  <c:v>130.12891907705605</c:v>
                </c:pt>
                <c:pt idx="1011">
                  <c:v>130.13086299063872</c:v>
                </c:pt>
                <c:pt idx="1012">
                  <c:v>130.13280690422138</c:v>
                </c:pt>
                <c:pt idx="1013">
                  <c:v>130.13932703631173</c:v>
                </c:pt>
                <c:pt idx="1014">
                  <c:v>130.14584716840207</c:v>
                </c:pt>
                <c:pt idx="1015">
                  <c:v>130.14779108198474</c:v>
                </c:pt>
                <c:pt idx="1016">
                  <c:v>130.14973499556737</c:v>
                </c:pt>
                <c:pt idx="1017">
                  <c:v>130.15625512765774</c:v>
                </c:pt>
                <c:pt idx="1018">
                  <c:v>130.15884710590188</c:v>
                </c:pt>
                <c:pt idx="1019">
                  <c:v>130.17161976690468</c:v>
                </c:pt>
                <c:pt idx="1020">
                  <c:v>130.18439242790745</c:v>
                </c:pt>
                <c:pt idx="1021">
                  <c:v>130.18924394808479</c:v>
                </c:pt>
                <c:pt idx="1022">
                  <c:v>130.19409546826213</c:v>
                </c:pt>
                <c:pt idx="1023">
                  <c:v>130.19894698843947</c:v>
                </c:pt>
                <c:pt idx="1024">
                  <c:v>130.19020175974035</c:v>
                </c:pt>
                <c:pt idx="1025">
                  <c:v>130.20398408730503</c:v>
                </c:pt>
                <c:pt idx="1026">
                  <c:v>130.21776641486971</c:v>
                </c:pt>
                <c:pt idx="1027">
                  <c:v>130.22175689202132</c:v>
                </c:pt>
                <c:pt idx="1028">
                  <c:v>130.23989743619308</c:v>
                </c:pt>
                <c:pt idx="1029">
                  <c:v>130.25803798036486</c:v>
                </c:pt>
                <c:pt idx="1030">
                  <c:v>130.29613947097107</c:v>
                </c:pt>
                <c:pt idx="1031">
                  <c:v>130.33424096157728</c:v>
                </c:pt>
                <c:pt idx="1032">
                  <c:v>130.37234245218349</c:v>
                </c:pt>
                <c:pt idx="1033">
                  <c:v>130.4104439427897</c:v>
                </c:pt>
                <c:pt idx="1034">
                  <c:v>130.43642019224447</c:v>
                </c:pt>
                <c:pt idx="1035">
                  <c:v>130.46239644169924</c:v>
                </c:pt>
                <c:pt idx="1036">
                  <c:v>130.48545127044193</c:v>
                </c:pt>
                <c:pt idx="1037">
                  <c:v>130.51181884211525</c:v>
                </c:pt>
                <c:pt idx="1038">
                  <c:v>130.53818641378859</c:v>
                </c:pt>
                <c:pt idx="1039">
                  <c:v>130.55561560715066</c:v>
                </c:pt>
                <c:pt idx="1040">
                  <c:v>130.57304480051272</c:v>
                </c:pt>
                <c:pt idx="1041">
                  <c:v>130.59047399387475</c:v>
                </c:pt>
                <c:pt idx="1042">
                  <c:v>130.60790318723681</c:v>
                </c:pt>
                <c:pt idx="1043">
                  <c:v>130.62533238059888</c:v>
                </c:pt>
                <c:pt idx="1044">
                  <c:v>130.63990169166672</c:v>
                </c:pt>
                <c:pt idx="1045">
                  <c:v>130.6229882935848</c:v>
                </c:pt>
                <c:pt idx="1046">
                  <c:v>130.60607489550284</c:v>
                </c:pt>
                <c:pt idx="1047">
                  <c:v>130.59814728727545</c:v>
                </c:pt>
                <c:pt idx="1048">
                  <c:v>130.60042037721021</c:v>
                </c:pt>
                <c:pt idx="1049">
                  <c:v>130.60269346714495</c:v>
                </c:pt>
                <c:pt idx="1050">
                  <c:v>130.62364917580143</c:v>
                </c:pt>
                <c:pt idx="1051">
                  <c:v>130.62830236106686</c:v>
                </c:pt>
                <c:pt idx="1052">
                  <c:v>130.63141670168002</c:v>
                </c:pt>
                <c:pt idx="1053">
                  <c:v>130.63453104229313</c:v>
                </c:pt>
                <c:pt idx="1054">
                  <c:v>130.63119158657781</c:v>
                </c:pt>
                <c:pt idx="1055">
                  <c:v>130.61383041762724</c:v>
                </c:pt>
                <c:pt idx="1056">
                  <c:v>130.61225633911044</c:v>
                </c:pt>
                <c:pt idx="1057">
                  <c:v>130.62943573742939</c:v>
                </c:pt>
                <c:pt idx="1058">
                  <c:v>130.64661513574831</c:v>
                </c:pt>
                <c:pt idx="1059">
                  <c:v>130.66659835739358</c:v>
                </c:pt>
                <c:pt idx="1060">
                  <c:v>130.68444840678671</c:v>
                </c:pt>
                <c:pt idx="1061">
                  <c:v>130.70057605631317</c:v>
                </c:pt>
                <c:pt idx="1062">
                  <c:v>130.71968069940843</c:v>
                </c:pt>
                <c:pt idx="1063">
                  <c:v>130.74682364222195</c:v>
                </c:pt>
                <c:pt idx="1064">
                  <c:v>130.76924178808068</c:v>
                </c:pt>
                <c:pt idx="1065">
                  <c:v>130.78728007081213</c:v>
                </c:pt>
                <c:pt idx="1066">
                  <c:v>130.80338327078834</c:v>
                </c:pt>
                <c:pt idx="1067">
                  <c:v>130.7997093332317</c:v>
                </c:pt>
                <c:pt idx="1068">
                  <c:v>130.7852694235747</c:v>
                </c:pt>
                <c:pt idx="1069">
                  <c:v>130.77136155466329</c:v>
                </c:pt>
                <c:pt idx="1070">
                  <c:v>130.75745368575187</c:v>
                </c:pt>
                <c:pt idx="1071">
                  <c:v>130.73105061780294</c:v>
                </c:pt>
                <c:pt idx="1072">
                  <c:v>130.70464754985397</c:v>
                </c:pt>
                <c:pt idx="1073">
                  <c:v>130.66354685341662</c:v>
                </c:pt>
                <c:pt idx="1074">
                  <c:v>130.63549614831496</c:v>
                </c:pt>
                <c:pt idx="1075">
                  <c:v>130.61087081860157</c:v>
                </c:pt>
                <c:pt idx="1076">
                  <c:v>130.58147793399266</c:v>
                </c:pt>
                <c:pt idx="1077">
                  <c:v>130.56018518614945</c:v>
                </c:pt>
                <c:pt idx="1078">
                  <c:v>130.5314148301965</c:v>
                </c:pt>
                <c:pt idx="1079">
                  <c:v>130.51285979684116</c:v>
                </c:pt>
                <c:pt idx="1080">
                  <c:v>130.49430476348581</c:v>
                </c:pt>
                <c:pt idx="1081">
                  <c:v>130.47825917646631</c:v>
                </c:pt>
                <c:pt idx="1082">
                  <c:v>130.47172786104233</c:v>
                </c:pt>
                <c:pt idx="1083">
                  <c:v>130.46519654561837</c:v>
                </c:pt>
                <c:pt idx="1084">
                  <c:v>130.45272687483927</c:v>
                </c:pt>
                <c:pt idx="1085">
                  <c:v>130.43650102953072</c:v>
                </c:pt>
                <c:pt idx="1086">
                  <c:v>130.42683313785005</c:v>
                </c:pt>
                <c:pt idx="1087">
                  <c:v>130.42701377303945</c:v>
                </c:pt>
                <c:pt idx="1088">
                  <c:v>130.42357244424261</c:v>
                </c:pt>
                <c:pt idx="1089">
                  <c:v>130.4201311154458</c:v>
                </c:pt>
                <c:pt idx="1090">
                  <c:v>130.41396819549007</c:v>
                </c:pt>
                <c:pt idx="1091">
                  <c:v>130.42236489284284</c:v>
                </c:pt>
                <c:pt idx="1092">
                  <c:v>130.43076159019557</c:v>
                </c:pt>
                <c:pt idx="1093">
                  <c:v>130.43915828754831</c:v>
                </c:pt>
                <c:pt idx="1094">
                  <c:v>130.43953376371275</c:v>
                </c:pt>
                <c:pt idx="1095">
                  <c:v>130.43990923987718</c:v>
                </c:pt>
                <c:pt idx="1096">
                  <c:v>130.44028471604159</c:v>
                </c:pt>
                <c:pt idx="1097">
                  <c:v>130.44066019220602</c:v>
                </c:pt>
                <c:pt idx="1098">
                  <c:v>130.43657270152826</c:v>
                </c:pt>
                <c:pt idx="1099">
                  <c:v>130.43248521085053</c:v>
                </c:pt>
                <c:pt idx="1100">
                  <c:v>130.44157985935848</c:v>
                </c:pt>
                <c:pt idx="1101">
                  <c:v>130.45987292930232</c:v>
                </c:pt>
                <c:pt idx="1102">
                  <c:v>130.47816599924619</c:v>
                </c:pt>
                <c:pt idx="1103">
                  <c:v>130.49649070795903</c:v>
                </c:pt>
                <c:pt idx="1104">
                  <c:v>130.5093654823344</c:v>
                </c:pt>
                <c:pt idx="1105">
                  <c:v>130.52224025670978</c:v>
                </c:pt>
                <c:pt idx="1106">
                  <c:v>130.53390591094572</c:v>
                </c:pt>
                <c:pt idx="1107">
                  <c:v>130.54557156518166</c:v>
                </c:pt>
                <c:pt idx="1108">
                  <c:v>130.5572372194176</c:v>
                </c:pt>
                <c:pt idx="1109">
                  <c:v>130.55188086512871</c:v>
                </c:pt>
                <c:pt idx="1110">
                  <c:v>130.54652451083979</c:v>
                </c:pt>
                <c:pt idx="1111">
                  <c:v>130.53228450836968</c:v>
                </c:pt>
                <c:pt idx="1112">
                  <c:v>130.51804450589955</c:v>
                </c:pt>
                <c:pt idx="1113">
                  <c:v>130.50176206144886</c:v>
                </c:pt>
                <c:pt idx="1114">
                  <c:v>130.48547961699813</c:v>
                </c:pt>
                <c:pt idx="1115">
                  <c:v>130.46000468833853</c:v>
                </c:pt>
                <c:pt idx="1116">
                  <c:v>130.43452975967895</c:v>
                </c:pt>
                <c:pt idx="1117">
                  <c:v>130.40905483101938</c:v>
                </c:pt>
                <c:pt idx="1118">
                  <c:v>130.38193086590988</c:v>
                </c:pt>
                <c:pt idx="1119">
                  <c:v>130.35480690080038</c:v>
                </c:pt>
                <c:pt idx="1120">
                  <c:v>130.32987089718611</c:v>
                </c:pt>
                <c:pt idx="1121">
                  <c:v>130.30493489357184</c:v>
                </c:pt>
                <c:pt idx="1122">
                  <c:v>130.28897818149613</c:v>
                </c:pt>
                <c:pt idx="1123">
                  <c:v>130.27714443841452</c:v>
                </c:pt>
                <c:pt idx="1124">
                  <c:v>130.26531069533291</c:v>
                </c:pt>
                <c:pt idx="1125">
                  <c:v>130.26024315538601</c:v>
                </c:pt>
                <c:pt idx="1126">
                  <c:v>130.25517561543907</c:v>
                </c:pt>
                <c:pt idx="1127">
                  <c:v>130.23393085035335</c:v>
                </c:pt>
                <c:pt idx="1128">
                  <c:v>130.21268608526759</c:v>
                </c:pt>
                <c:pt idx="1129">
                  <c:v>130.19144132018184</c:v>
                </c:pt>
                <c:pt idx="1130">
                  <c:v>130.17019655509608</c:v>
                </c:pt>
                <c:pt idx="1131">
                  <c:v>130.14691828198593</c:v>
                </c:pt>
                <c:pt idx="1132">
                  <c:v>130.12364000887581</c:v>
                </c:pt>
                <c:pt idx="1133">
                  <c:v>130.11051953647549</c:v>
                </c:pt>
                <c:pt idx="1134">
                  <c:v>130.09739906407518</c:v>
                </c:pt>
                <c:pt idx="1135">
                  <c:v>130.07989771712596</c:v>
                </c:pt>
                <c:pt idx="1136">
                  <c:v>130.06239637017671</c:v>
                </c:pt>
                <c:pt idx="1137">
                  <c:v>130.0343603256666</c:v>
                </c:pt>
                <c:pt idx="1138">
                  <c:v>130.00632428115648</c:v>
                </c:pt>
                <c:pt idx="1139">
                  <c:v>129.97828823664636</c:v>
                </c:pt>
                <c:pt idx="1140">
                  <c:v>129.95072473844189</c:v>
                </c:pt>
                <c:pt idx="1141">
                  <c:v>129.92316124023748</c:v>
                </c:pt>
                <c:pt idx="1142">
                  <c:v>129.90103310486569</c:v>
                </c:pt>
                <c:pt idx="1143">
                  <c:v>129.87882018556309</c:v>
                </c:pt>
                <c:pt idx="1144">
                  <c:v>129.85660726626043</c:v>
                </c:pt>
                <c:pt idx="1145">
                  <c:v>129.83929928990099</c:v>
                </c:pt>
                <c:pt idx="1146">
                  <c:v>129.84453884438702</c:v>
                </c:pt>
                <c:pt idx="1147">
                  <c:v>129.84637522764385</c:v>
                </c:pt>
                <c:pt idx="1148">
                  <c:v>129.84821161090073</c:v>
                </c:pt>
                <c:pt idx="1149">
                  <c:v>129.83976540494695</c:v>
                </c:pt>
                <c:pt idx="1150">
                  <c:v>129.83131919899319</c:v>
                </c:pt>
                <c:pt idx="1151">
                  <c:v>129.81423869543957</c:v>
                </c:pt>
                <c:pt idx="1152">
                  <c:v>129.80872475132526</c:v>
                </c:pt>
                <c:pt idx="1153">
                  <c:v>129.80474965186329</c:v>
                </c:pt>
                <c:pt idx="1154">
                  <c:v>129.78837721642475</c:v>
                </c:pt>
                <c:pt idx="1155">
                  <c:v>129.76406793210052</c:v>
                </c:pt>
                <c:pt idx="1156">
                  <c:v>129.75378036101145</c:v>
                </c:pt>
                <c:pt idx="1157">
                  <c:v>129.74063511013611</c:v>
                </c:pt>
                <c:pt idx="1158">
                  <c:v>129.72748985926074</c:v>
                </c:pt>
                <c:pt idx="1159">
                  <c:v>129.71559429899887</c:v>
                </c:pt>
                <c:pt idx="1160">
                  <c:v>129.70369873873693</c:v>
                </c:pt>
                <c:pt idx="1161">
                  <c:v>129.68497073310041</c:v>
                </c:pt>
                <c:pt idx="1162">
                  <c:v>129.66796512733052</c:v>
                </c:pt>
                <c:pt idx="1163">
                  <c:v>129.62384718775499</c:v>
                </c:pt>
                <c:pt idx="1164">
                  <c:v>129.57972924817943</c:v>
                </c:pt>
                <c:pt idx="1165">
                  <c:v>129.55776034196717</c:v>
                </c:pt>
                <c:pt idx="1166">
                  <c:v>129.55475166917486</c:v>
                </c:pt>
                <c:pt idx="1167">
                  <c:v>129.55174299638259</c:v>
                </c:pt>
                <c:pt idx="1168">
                  <c:v>129.5791401298749</c:v>
                </c:pt>
                <c:pt idx="1169">
                  <c:v>129.61377282025387</c:v>
                </c:pt>
                <c:pt idx="1170">
                  <c:v>129.64787346988729</c:v>
                </c:pt>
                <c:pt idx="1171">
                  <c:v>129.6819741195207</c:v>
                </c:pt>
                <c:pt idx="1172">
                  <c:v>129.7156345893851</c:v>
                </c:pt>
                <c:pt idx="1173">
                  <c:v>129.74010105160986</c:v>
                </c:pt>
                <c:pt idx="1174">
                  <c:v>129.76456751383458</c:v>
                </c:pt>
                <c:pt idx="1175">
                  <c:v>129.76672682774057</c:v>
                </c:pt>
                <c:pt idx="1176">
                  <c:v>129.77296591648184</c:v>
                </c:pt>
                <c:pt idx="1177">
                  <c:v>129.77920500522308</c:v>
                </c:pt>
                <c:pt idx="1178">
                  <c:v>129.77624645812301</c:v>
                </c:pt>
                <c:pt idx="1179">
                  <c:v>129.77328791102298</c:v>
                </c:pt>
                <c:pt idx="1180">
                  <c:v>129.76011404132527</c:v>
                </c:pt>
                <c:pt idx="1181">
                  <c:v>129.76272149649142</c:v>
                </c:pt>
                <c:pt idx="1182">
                  <c:v>129.76281950532177</c:v>
                </c:pt>
                <c:pt idx="1183">
                  <c:v>129.75919941958591</c:v>
                </c:pt>
                <c:pt idx="1184">
                  <c:v>129.74117933039673</c:v>
                </c:pt>
                <c:pt idx="1185">
                  <c:v>129.72315924120755</c:v>
                </c:pt>
                <c:pt idx="1186">
                  <c:v>129.71273248556173</c:v>
                </c:pt>
                <c:pt idx="1187">
                  <c:v>129.70230572991591</c:v>
                </c:pt>
                <c:pt idx="1188">
                  <c:v>129.68754477252668</c:v>
                </c:pt>
                <c:pt idx="1189">
                  <c:v>129.67640577912363</c:v>
                </c:pt>
                <c:pt idx="1190">
                  <c:v>129.66526678572063</c:v>
                </c:pt>
                <c:pt idx="1191">
                  <c:v>129.65010409161437</c:v>
                </c:pt>
                <c:pt idx="1192">
                  <c:v>129.62038178019966</c:v>
                </c:pt>
                <c:pt idx="1193">
                  <c:v>129.60540938013355</c:v>
                </c:pt>
                <c:pt idx="1194">
                  <c:v>129.61315522352584</c:v>
                </c:pt>
                <c:pt idx="1195">
                  <c:v>129.62892228810648</c:v>
                </c:pt>
                <c:pt idx="1196">
                  <c:v>129.65271603693532</c:v>
                </c:pt>
                <c:pt idx="1197">
                  <c:v>129.66507765244651</c:v>
                </c:pt>
                <c:pt idx="1198">
                  <c:v>129.67743926795771</c:v>
                </c:pt>
                <c:pt idx="1199">
                  <c:v>129.69426385031107</c:v>
                </c:pt>
                <c:pt idx="1200">
                  <c:v>129.68522815556818</c:v>
                </c:pt>
                <c:pt idx="1201">
                  <c:v>129.66301032163958</c:v>
                </c:pt>
                <c:pt idx="1202">
                  <c:v>129.63920530361921</c:v>
                </c:pt>
                <c:pt idx="1203">
                  <c:v>129.60693713390202</c:v>
                </c:pt>
                <c:pt idx="1204">
                  <c:v>129.57463732541581</c:v>
                </c:pt>
                <c:pt idx="1205">
                  <c:v>129.5399628782942</c:v>
                </c:pt>
                <c:pt idx="1206">
                  <c:v>129.5052884311726</c:v>
                </c:pt>
                <c:pt idx="1207">
                  <c:v>129.46930801315222</c:v>
                </c:pt>
                <c:pt idx="1208">
                  <c:v>129.43332759513186</c:v>
                </c:pt>
                <c:pt idx="1209">
                  <c:v>129.39734717711147</c:v>
                </c:pt>
                <c:pt idx="1210">
                  <c:v>129.40822228408729</c:v>
                </c:pt>
                <c:pt idx="1211">
                  <c:v>129.4190973910631</c:v>
                </c:pt>
                <c:pt idx="1212">
                  <c:v>129.45093887665351</c:v>
                </c:pt>
                <c:pt idx="1213">
                  <c:v>129.49357782513636</c:v>
                </c:pt>
                <c:pt idx="1214">
                  <c:v>129.5371825435862</c:v>
                </c:pt>
                <c:pt idx="1215">
                  <c:v>129.58078726203604</c:v>
                </c:pt>
                <c:pt idx="1216">
                  <c:v>129.63358446469476</c:v>
                </c:pt>
                <c:pt idx="1217">
                  <c:v>129.68638166735352</c:v>
                </c:pt>
                <c:pt idx="1218">
                  <c:v>129.73917887001224</c:v>
                </c:pt>
                <c:pt idx="1219">
                  <c:v>129.75133371465935</c:v>
                </c:pt>
                <c:pt idx="1220">
                  <c:v>129.76348855930641</c:v>
                </c:pt>
                <c:pt idx="1221">
                  <c:v>129.75349700706622</c:v>
                </c:pt>
                <c:pt idx="1222">
                  <c:v>129.74350545482602</c:v>
                </c:pt>
                <c:pt idx="1223">
                  <c:v>129.72770530075667</c:v>
                </c:pt>
                <c:pt idx="1224">
                  <c:v>129.70778217769319</c:v>
                </c:pt>
                <c:pt idx="1225">
                  <c:v>129.69491282497361</c:v>
                </c:pt>
                <c:pt idx="1226">
                  <c:v>129.67527726911933</c:v>
                </c:pt>
                <c:pt idx="1227">
                  <c:v>129.64380728760042</c:v>
                </c:pt>
                <c:pt idx="1228">
                  <c:v>129.62851453122039</c:v>
                </c:pt>
                <c:pt idx="1229">
                  <c:v>129.62334673376802</c:v>
                </c:pt>
                <c:pt idx="1230">
                  <c:v>129.61817893631564</c:v>
                </c:pt>
                <c:pt idx="1231">
                  <c:v>129.61301113886327</c:v>
                </c:pt>
                <c:pt idx="1232">
                  <c:v>129.60987684943527</c:v>
                </c:pt>
                <c:pt idx="1233">
                  <c:v>129.62122971819707</c:v>
                </c:pt>
                <c:pt idx="1234">
                  <c:v>129.62242478624904</c:v>
                </c:pt>
                <c:pt idx="1235">
                  <c:v>129.62401220558627</c:v>
                </c:pt>
                <c:pt idx="1236">
                  <c:v>129.62998049947245</c:v>
                </c:pt>
                <c:pt idx="1237">
                  <c:v>129.63395618030023</c:v>
                </c:pt>
                <c:pt idx="1238">
                  <c:v>129.64846655868891</c:v>
                </c:pt>
                <c:pt idx="1239">
                  <c:v>129.67002762217078</c:v>
                </c:pt>
                <c:pt idx="1240">
                  <c:v>129.69158868565268</c:v>
                </c:pt>
                <c:pt idx="1241">
                  <c:v>129.71267720282884</c:v>
                </c:pt>
                <c:pt idx="1242">
                  <c:v>129.73376572000501</c:v>
                </c:pt>
                <c:pt idx="1243">
                  <c:v>129.737932962755</c:v>
                </c:pt>
                <c:pt idx="1244">
                  <c:v>129.74218498943583</c:v>
                </c:pt>
                <c:pt idx="1245">
                  <c:v>129.7494050890183</c:v>
                </c:pt>
                <c:pt idx="1246">
                  <c:v>129.75875864295051</c:v>
                </c:pt>
                <c:pt idx="1247">
                  <c:v>129.7681121968827</c:v>
                </c:pt>
                <c:pt idx="1248">
                  <c:v>129.77687086790962</c:v>
                </c:pt>
                <c:pt idx="1249">
                  <c:v>129.78562953893649</c:v>
                </c:pt>
                <c:pt idx="1250">
                  <c:v>129.78668862917516</c:v>
                </c:pt>
                <c:pt idx="1251">
                  <c:v>129.78774771941383</c:v>
                </c:pt>
                <c:pt idx="1252">
                  <c:v>129.7888068096525</c:v>
                </c:pt>
                <c:pt idx="1253">
                  <c:v>129.8002965961721</c:v>
                </c:pt>
                <c:pt idx="1254">
                  <c:v>129.81178638269171</c:v>
                </c:pt>
                <c:pt idx="1255">
                  <c:v>129.8356735051878</c:v>
                </c:pt>
                <c:pt idx="1256">
                  <c:v>129.85932750664861</c:v>
                </c:pt>
                <c:pt idx="1257">
                  <c:v>129.88298150810945</c:v>
                </c:pt>
                <c:pt idx="1258">
                  <c:v>129.90057133156262</c:v>
                </c:pt>
                <c:pt idx="1259">
                  <c:v>129.91816115501581</c:v>
                </c:pt>
                <c:pt idx="1260">
                  <c:v>129.91755159322128</c:v>
                </c:pt>
                <c:pt idx="1261">
                  <c:v>129.91694203142674</c:v>
                </c:pt>
                <c:pt idx="1262">
                  <c:v>129.92341970356097</c:v>
                </c:pt>
                <c:pt idx="1263">
                  <c:v>129.92989737569519</c:v>
                </c:pt>
                <c:pt idx="1264">
                  <c:v>129.96672211772002</c:v>
                </c:pt>
                <c:pt idx="1265">
                  <c:v>130.00354685974483</c:v>
                </c:pt>
                <c:pt idx="1266">
                  <c:v>130.00070605554677</c:v>
                </c:pt>
                <c:pt idx="1267">
                  <c:v>129.9789050179287</c:v>
                </c:pt>
                <c:pt idx="1268">
                  <c:v>129.96459968488</c:v>
                </c:pt>
                <c:pt idx="1269">
                  <c:v>129.93966568307954</c:v>
                </c:pt>
                <c:pt idx="1270">
                  <c:v>129.90000041982304</c:v>
                </c:pt>
                <c:pt idx="1271">
                  <c:v>129.86783086113587</c:v>
                </c:pt>
                <c:pt idx="1272">
                  <c:v>129.8356613024487</c:v>
                </c:pt>
                <c:pt idx="1273">
                  <c:v>129.80223314875309</c:v>
                </c:pt>
                <c:pt idx="1274">
                  <c:v>129.78549470726648</c:v>
                </c:pt>
                <c:pt idx="1275">
                  <c:v>129.76126056121052</c:v>
                </c:pt>
                <c:pt idx="1276">
                  <c:v>129.75377927670692</c:v>
                </c:pt>
                <c:pt idx="1277">
                  <c:v>129.74558588053256</c:v>
                </c:pt>
                <c:pt idx="1278">
                  <c:v>129.7373924843582</c:v>
                </c:pt>
                <c:pt idx="1279">
                  <c:v>129.72280088269011</c:v>
                </c:pt>
                <c:pt idx="1280">
                  <c:v>129.70820928102199</c:v>
                </c:pt>
                <c:pt idx="1281">
                  <c:v>129.70111338392326</c:v>
                </c:pt>
                <c:pt idx="1282">
                  <c:v>129.6707404573913</c:v>
                </c:pt>
                <c:pt idx="1283">
                  <c:v>129.6478632354287</c:v>
                </c:pt>
                <c:pt idx="1284">
                  <c:v>129.63035502053077</c:v>
                </c:pt>
                <c:pt idx="1285">
                  <c:v>129.61975110451684</c:v>
                </c:pt>
                <c:pt idx="1286">
                  <c:v>129.60914718850287</c:v>
                </c:pt>
                <c:pt idx="1287">
                  <c:v>129.59844564351488</c:v>
                </c:pt>
                <c:pt idx="1288">
                  <c:v>129.58024839395756</c:v>
                </c:pt>
                <c:pt idx="1289">
                  <c:v>129.55653681927365</c:v>
                </c:pt>
                <c:pt idx="1290">
                  <c:v>129.54032094915908</c:v>
                </c:pt>
                <c:pt idx="1291">
                  <c:v>129.52410507904452</c:v>
                </c:pt>
                <c:pt idx="1292">
                  <c:v>129.50713879622273</c:v>
                </c:pt>
                <c:pt idx="1293">
                  <c:v>129.49766821797024</c:v>
                </c:pt>
                <c:pt idx="1294">
                  <c:v>129.46595202379984</c:v>
                </c:pt>
                <c:pt idx="1295">
                  <c:v>129.41151758617102</c:v>
                </c:pt>
                <c:pt idx="1296">
                  <c:v>129.36457885311154</c:v>
                </c:pt>
                <c:pt idx="1297">
                  <c:v>129.3096134358039</c:v>
                </c:pt>
                <c:pt idx="1298">
                  <c:v>129.25858444724452</c:v>
                </c:pt>
                <c:pt idx="1299">
                  <c:v>129.20755545868514</c:v>
                </c:pt>
                <c:pt idx="1300">
                  <c:v>129.16402217469511</c:v>
                </c:pt>
                <c:pt idx="1301">
                  <c:v>129.14634916780133</c:v>
                </c:pt>
                <c:pt idx="1302">
                  <c:v>129.14557238148407</c:v>
                </c:pt>
                <c:pt idx="1303">
                  <c:v>129.13718435782272</c:v>
                </c:pt>
                <c:pt idx="1304">
                  <c:v>129.14268308002465</c:v>
                </c:pt>
                <c:pt idx="1305">
                  <c:v>129.15794283505647</c:v>
                </c:pt>
                <c:pt idx="1306">
                  <c:v>129.1810271630612</c:v>
                </c:pt>
                <c:pt idx="1307">
                  <c:v>129.20675323835144</c:v>
                </c:pt>
                <c:pt idx="1308">
                  <c:v>129.23499440467987</c:v>
                </c:pt>
                <c:pt idx="1309">
                  <c:v>129.26323557100829</c:v>
                </c:pt>
                <c:pt idx="1310">
                  <c:v>129.27368198830564</c:v>
                </c:pt>
                <c:pt idx="1311">
                  <c:v>129.25341150042237</c:v>
                </c:pt>
                <c:pt idx="1312">
                  <c:v>129.23314101253914</c:v>
                </c:pt>
                <c:pt idx="1313">
                  <c:v>129.20696965234816</c:v>
                </c:pt>
                <c:pt idx="1314">
                  <c:v>129.17000082926489</c:v>
                </c:pt>
                <c:pt idx="1315">
                  <c:v>129.12796897233335</c:v>
                </c:pt>
                <c:pt idx="1316">
                  <c:v>129.08593711540186</c:v>
                </c:pt>
                <c:pt idx="1317">
                  <c:v>129.04390525847035</c:v>
                </c:pt>
                <c:pt idx="1318">
                  <c:v>129.00187340153883</c:v>
                </c:pt>
                <c:pt idx="1319">
                  <c:v>128.9656268439324</c:v>
                </c:pt>
                <c:pt idx="1320">
                  <c:v>128.97167168078752</c:v>
                </c:pt>
                <c:pt idx="1321">
                  <c:v>128.98044651976844</c:v>
                </c:pt>
                <c:pt idx="1322">
                  <c:v>129.00632847517781</c:v>
                </c:pt>
                <c:pt idx="1323">
                  <c:v>129.03221043058716</c:v>
                </c:pt>
                <c:pt idx="1324">
                  <c:v>129.05676291064921</c:v>
                </c:pt>
                <c:pt idx="1325">
                  <c:v>129.07606879773013</c:v>
                </c:pt>
                <c:pt idx="1326">
                  <c:v>129.08832091446718</c:v>
                </c:pt>
                <c:pt idx="1327">
                  <c:v>129.10470269412912</c:v>
                </c:pt>
                <c:pt idx="1328">
                  <c:v>129.13291889945569</c:v>
                </c:pt>
                <c:pt idx="1329">
                  <c:v>129.16113510478226</c:v>
                </c:pt>
                <c:pt idx="1330">
                  <c:v>129.17828860505332</c:v>
                </c:pt>
                <c:pt idx="1331">
                  <c:v>129.19544210532436</c:v>
                </c:pt>
                <c:pt idx="1332">
                  <c:v>129.21458952564535</c:v>
                </c:pt>
                <c:pt idx="1333">
                  <c:v>129.23649511076968</c:v>
                </c:pt>
                <c:pt idx="1334">
                  <c:v>129.2439135377042</c:v>
                </c:pt>
                <c:pt idx="1335">
                  <c:v>129.24592792209623</c:v>
                </c:pt>
                <c:pt idx="1336">
                  <c:v>129.24754995520294</c:v>
                </c:pt>
                <c:pt idx="1337">
                  <c:v>129.24917198830966</c:v>
                </c:pt>
                <c:pt idx="1338">
                  <c:v>129.25880261045171</c:v>
                </c:pt>
                <c:pt idx="1339">
                  <c:v>129.26843323259376</c:v>
                </c:pt>
                <c:pt idx="1340">
                  <c:v>129.25816835742827</c:v>
                </c:pt>
                <c:pt idx="1341">
                  <c:v>129.24356518114553</c:v>
                </c:pt>
                <c:pt idx="1342">
                  <c:v>129.22896200486278</c:v>
                </c:pt>
                <c:pt idx="1343">
                  <c:v>129.22039441608916</c:v>
                </c:pt>
                <c:pt idx="1344">
                  <c:v>129.23269227634731</c:v>
                </c:pt>
                <c:pt idx="1345">
                  <c:v>129.24499013660542</c:v>
                </c:pt>
                <c:pt idx="1346">
                  <c:v>129.2543199239619</c:v>
                </c:pt>
                <c:pt idx="1347">
                  <c:v>129.25661131402546</c:v>
                </c:pt>
                <c:pt idx="1348">
                  <c:v>129.2551101221317</c:v>
                </c:pt>
                <c:pt idx="1349">
                  <c:v>129.25760698437239</c:v>
                </c:pt>
                <c:pt idx="1350">
                  <c:v>129.25029191687614</c:v>
                </c:pt>
                <c:pt idx="1351">
                  <c:v>129.25067643016811</c:v>
                </c:pt>
                <c:pt idx="1352">
                  <c:v>129.26581405324939</c:v>
                </c:pt>
                <c:pt idx="1353">
                  <c:v>129.28095167633066</c:v>
                </c:pt>
                <c:pt idx="1354">
                  <c:v>129.2819489606369</c:v>
                </c:pt>
                <c:pt idx="1355">
                  <c:v>129.28123746059589</c:v>
                </c:pt>
                <c:pt idx="1356">
                  <c:v>129.28052596055491</c:v>
                </c:pt>
                <c:pt idx="1357">
                  <c:v>129.2798144605139</c:v>
                </c:pt>
                <c:pt idx="1358">
                  <c:v>129.29196597390521</c:v>
                </c:pt>
                <c:pt idx="1359">
                  <c:v>129.30335831323623</c:v>
                </c:pt>
                <c:pt idx="1360">
                  <c:v>129.3174274537017</c:v>
                </c:pt>
                <c:pt idx="1361">
                  <c:v>129.34844628880137</c:v>
                </c:pt>
                <c:pt idx="1362">
                  <c:v>129.36809683107435</c:v>
                </c:pt>
                <c:pt idx="1363">
                  <c:v>129.38241286068325</c:v>
                </c:pt>
                <c:pt idx="1364">
                  <c:v>129.39672889029211</c:v>
                </c:pt>
                <c:pt idx="1365">
                  <c:v>129.39256845590495</c:v>
                </c:pt>
                <c:pt idx="1366">
                  <c:v>129.38840802151782</c:v>
                </c:pt>
                <c:pt idx="1367">
                  <c:v>129.41371658225626</c:v>
                </c:pt>
                <c:pt idx="1368">
                  <c:v>129.43902514299472</c:v>
                </c:pt>
                <c:pt idx="1369">
                  <c:v>129.45683799916384</c:v>
                </c:pt>
                <c:pt idx="1370">
                  <c:v>129.47018892476805</c:v>
                </c:pt>
                <c:pt idx="1371">
                  <c:v>129.49103555494162</c:v>
                </c:pt>
                <c:pt idx="1372">
                  <c:v>129.51679036207389</c:v>
                </c:pt>
                <c:pt idx="1373">
                  <c:v>129.54775871736712</c:v>
                </c:pt>
                <c:pt idx="1374">
                  <c:v>129.58622277722966</c:v>
                </c:pt>
                <c:pt idx="1375">
                  <c:v>129.6062654508678</c:v>
                </c:pt>
                <c:pt idx="1376">
                  <c:v>129.63380382907528</c:v>
                </c:pt>
                <c:pt idx="1377">
                  <c:v>129.65384650271338</c:v>
                </c:pt>
                <c:pt idx="1378">
                  <c:v>129.65988064401921</c:v>
                </c:pt>
                <c:pt idx="1379">
                  <c:v>129.66591478532501</c:v>
                </c:pt>
                <c:pt idx="1380">
                  <c:v>129.68964924163527</c:v>
                </c:pt>
                <c:pt idx="1381">
                  <c:v>129.71274537090932</c:v>
                </c:pt>
                <c:pt idx="1382">
                  <c:v>129.72595392878108</c:v>
                </c:pt>
                <c:pt idx="1383">
                  <c:v>129.74665819122214</c:v>
                </c:pt>
                <c:pt idx="1384">
                  <c:v>129.75986674909387</c:v>
                </c:pt>
                <c:pt idx="1385">
                  <c:v>129.77542853272712</c:v>
                </c:pt>
                <c:pt idx="1386">
                  <c:v>129.79848602092969</c:v>
                </c:pt>
                <c:pt idx="1387">
                  <c:v>129.81930599242185</c:v>
                </c:pt>
                <c:pt idx="1388">
                  <c:v>129.83263025934465</c:v>
                </c:pt>
                <c:pt idx="1389">
                  <c:v>129.85345023083681</c:v>
                </c:pt>
                <c:pt idx="1390">
                  <c:v>129.87996708236452</c:v>
                </c:pt>
                <c:pt idx="1391">
                  <c:v>129.90009490438288</c:v>
                </c:pt>
                <c:pt idx="1392">
                  <c:v>129.91585973860481</c:v>
                </c:pt>
                <c:pt idx="1393">
                  <c:v>129.93912027739609</c:v>
                </c:pt>
                <c:pt idx="1394">
                  <c:v>129.95664947290203</c:v>
                </c:pt>
                <c:pt idx="1395">
                  <c:v>129.98167437297732</c:v>
                </c:pt>
                <c:pt idx="1396">
                  <c:v>130.00669927305262</c:v>
                </c:pt>
                <c:pt idx="1397">
                  <c:v>130.02999785155865</c:v>
                </c:pt>
                <c:pt idx="1398">
                  <c:v>130.05329643006471</c:v>
                </c:pt>
                <c:pt idx="1399">
                  <c:v>130.07937115447393</c:v>
                </c:pt>
                <c:pt idx="1400">
                  <c:v>130.10886378655908</c:v>
                </c:pt>
                <c:pt idx="1401">
                  <c:v>130.12223875188383</c:v>
                </c:pt>
                <c:pt idx="1402">
                  <c:v>130.13561371720857</c:v>
                </c:pt>
                <c:pt idx="1403">
                  <c:v>130.13678994890071</c:v>
                </c:pt>
                <c:pt idx="1404">
                  <c:v>130.13796618059288</c:v>
                </c:pt>
                <c:pt idx="1405">
                  <c:v>130.13371881811852</c:v>
                </c:pt>
                <c:pt idx="1406">
                  <c:v>130.11971042281425</c:v>
                </c:pt>
                <c:pt idx="1407">
                  <c:v>130.10303574435463</c:v>
                </c:pt>
                <c:pt idx="1408">
                  <c:v>130.07807951956471</c:v>
                </c:pt>
                <c:pt idx="1409">
                  <c:v>130.05312329477476</c:v>
                </c:pt>
                <c:pt idx="1410">
                  <c:v>130.03957275874649</c:v>
                </c:pt>
                <c:pt idx="1411">
                  <c:v>130.04369579383169</c:v>
                </c:pt>
                <c:pt idx="1412">
                  <c:v>130.04870221762613</c:v>
                </c:pt>
                <c:pt idx="1413">
                  <c:v>130.05370864142057</c:v>
                </c:pt>
                <c:pt idx="1414">
                  <c:v>130.05253320708925</c:v>
                </c:pt>
                <c:pt idx="1415">
                  <c:v>130.05280675011883</c:v>
                </c:pt>
                <c:pt idx="1416">
                  <c:v>130.05921999901014</c:v>
                </c:pt>
                <c:pt idx="1417">
                  <c:v>130.06403019797989</c:v>
                </c:pt>
                <c:pt idx="1418">
                  <c:v>130.06914952219662</c:v>
                </c:pt>
                <c:pt idx="1419">
                  <c:v>130.07426884641333</c:v>
                </c:pt>
                <c:pt idx="1420">
                  <c:v>130.07299126291684</c:v>
                </c:pt>
                <c:pt idx="1421">
                  <c:v>130.07171367942038</c:v>
                </c:pt>
                <c:pt idx="1422">
                  <c:v>130.06330042948807</c:v>
                </c:pt>
                <c:pt idx="1423">
                  <c:v>130.05773849851934</c:v>
                </c:pt>
                <c:pt idx="1424">
                  <c:v>130.05233768105515</c:v>
                </c:pt>
                <c:pt idx="1425">
                  <c:v>130.04509564922884</c:v>
                </c:pt>
                <c:pt idx="1426">
                  <c:v>130.0431002103837</c:v>
                </c:pt>
                <c:pt idx="1427">
                  <c:v>130.04605580689454</c:v>
                </c:pt>
                <c:pt idx="1428">
                  <c:v>130.04488174048046</c:v>
                </c:pt>
                <c:pt idx="1429">
                  <c:v>130.04549286117486</c:v>
                </c:pt>
                <c:pt idx="1430">
                  <c:v>130.04610398186924</c:v>
                </c:pt>
                <c:pt idx="1431">
                  <c:v>130.04425451377099</c:v>
                </c:pt>
                <c:pt idx="1432">
                  <c:v>130.04240504567272</c:v>
                </c:pt>
                <c:pt idx="1433">
                  <c:v>130.03188616898964</c:v>
                </c:pt>
                <c:pt idx="1434">
                  <c:v>130.01860912750323</c:v>
                </c:pt>
                <c:pt idx="1435">
                  <c:v>130.00687893132724</c:v>
                </c:pt>
                <c:pt idx="1436">
                  <c:v>130.00055277769383</c:v>
                </c:pt>
                <c:pt idx="1437">
                  <c:v>129.99422662406045</c:v>
                </c:pt>
                <c:pt idx="1438">
                  <c:v>129.98790047042701</c:v>
                </c:pt>
                <c:pt idx="1439">
                  <c:v>129.97730973241937</c:v>
                </c:pt>
                <c:pt idx="1440">
                  <c:v>129.96671899441171</c:v>
                </c:pt>
                <c:pt idx="1441">
                  <c:v>129.96603484795583</c:v>
                </c:pt>
                <c:pt idx="1442">
                  <c:v>129.97093695743388</c:v>
                </c:pt>
                <c:pt idx="1443">
                  <c:v>129.9762949866261</c:v>
                </c:pt>
                <c:pt idx="1444">
                  <c:v>129.97561742830916</c:v>
                </c:pt>
                <c:pt idx="1445">
                  <c:v>129.97340023149928</c:v>
                </c:pt>
                <c:pt idx="1446">
                  <c:v>129.97118303468943</c:v>
                </c:pt>
                <c:pt idx="1447">
                  <c:v>129.96896583787958</c:v>
                </c:pt>
                <c:pt idx="1448">
                  <c:v>129.96674864106973</c:v>
                </c:pt>
                <c:pt idx="1449">
                  <c:v>129.9683240262172</c:v>
                </c:pt>
                <c:pt idx="1450">
                  <c:v>129.96630329029188</c:v>
                </c:pt>
                <c:pt idx="1451">
                  <c:v>129.97409448410352</c:v>
                </c:pt>
                <c:pt idx="1452">
                  <c:v>129.98071920133805</c:v>
                </c:pt>
                <c:pt idx="1453">
                  <c:v>129.97635382616787</c:v>
                </c:pt>
                <c:pt idx="1454">
                  <c:v>129.97093669275611</c:v>
                </c:pt>
                <c:pt idx="1455">
                  <c:v>129.97396516579022</c:v>
                </c:pt>
                <c:pt idx="1456">
                  <c:v>129.97421081695691</c:v>
                </c:pt>
                <c:pt idx="1457">
                  <c:v>129.97445646812355</c:v>
                </c:pt>
                <c:pt idx="1458">
                  <c:v>129.97470211929024</c:v>
                </c:pt>
                <c:pt idx="1459">
                  <c:v>129.9620847570246</c:v>
                </c:pt>
                <c:pt idx="1460">
                  <c:v>129.95150754322518</c:v>
                </c:pt>
                <c:pt idx="1461">
                  <c:v>129.93825352829131</c:v>
                </c:pt>
                <c:pt idx="1462">
                  <c:v>129.92661792829631</c:v>
                </c:pt>
                <c:pt idx="1463">
                  <c:v>129.92635062112797</c:v>
                </c:pt>
                <c:pt idx="1464">
                  <c:v>129.93175599367839</c:v>
                </c:pt>
                <c:pt idx="1465">
                  <c:v>129.93716136622882</c:v>
                </c:pt>
                <c:pt idx="1466">
                  <c:v>129.95006282640145</c:v>
                </c:pt>
                <c:pt idx="1467">
                  <c:v>129.96296428657405</c:v>
                </c:pt>
                <c:pt idx="1468">
                  <c:v>129.96783976649266</c:v>
                </c:pt>
                <c:pt idx="1469">
                  <c:v>129.97271524641127</c:v>
                </c:pt>
                <c:pt idx="1470">
                  <c:v>129.97961244302215</c:v>
                </c:pt>
                <c:pt idx="1471">
                  <c:v>129.98760377810032</c:v>
                </c:pt>
                <c:pt idx="1472">
                  <c:v>129.9955951131785</c:v>
                </c:pt>
                <c:pt idx="1473">
                  <c:v>129.98769565776266</c:v>
                </c:pt>
                <c:pt idx="1474">
                  <c:v>129.96939762425427</c:v>
                </c:pt>
                <c:pt idx="1475">
                  <c:v>129.95109959074588</c:v>
                </c:pt>
                <c:pt idx="1476">
                  <c:v>129.9532146422014</c:v>
                </c:pt>
                <c:pt idx="1477">
                  <c:v>129.95532969365689</c:v>
                </c:pt>
                <c:pt idx="1478">
                  <c:v>129.95744474511241</c:v>
                </c:pt>
                <c:pt idx="1479">
                  <c:v>129.98038975343289</c:v>
                </c:pt>
                <c:pt idx="1480">
                  <c:v>130.00011393895622</c:v>
                </c:pt>
                <c:pt idx="1481">
                  <c:v>130.00963351404442</c:v>
                </c:pt>
                <c:pt idx="1482">
                  <c:v>130.01106462742985</c:v>
                </c:pt>
                <c:pt idx="1483">
                  <c:v>130.01911005278069</c:v>
                </c:pt>
                <c:pt idx="1484">
                  <c:v>130.02319574227545</c:v>
                </c:pt>
                <c:pt idx="1485">
                  <c:v>130.02728143177021</c:v>
                </c:pt>
                <c:pt idx="1486">
                  <c:v>130.02901389550348</c:v>
                </c:pt>
                <c:pt idx="1487">
                  <c:v>130.03143297299721</c:v>
                </c:pt>
                <c:pt idx="1488">
                  <c:v>130.0401383774572</c:v>
                </c:pt>
                <c:pt idx="1489">
                  <c:v>130.04441136515143</c:v>
                </c:pt>
                <c:pt idx="1490">
                  <c:v>130.04826958339089</c:v>
                </c:pt>
                <c:pt idx="1491">
                  <c:v>130.04497212689125</c:v>
                </c:pt>
                <c:pt idx="1492">
                  <c:v>130.04056799533157</c:v>
                </c:pt>
                <c:pt idx="1493">
                  <c:v>130.0405268515683</c:v>
                </c:pt>
                <c:pt idx="1494">
                  <c:v>130.04048570780509</c:v>
                </c:pt>
                <c:pt idx="1495">
                  <c:v>130.04383645087711</c:v>
                </c:pt>
                <c:pt idx="1496">
                  <c:v>130.0471871939491</c:v>
                </c:pt>
                <c:pt idx="1497">
                  <c:v>130.05312821864811</c:v>
                </c:pt>
                <c:pt idx="1498">
                  <c:v>130.04805669989923</c:v>
                </c:pt>
                <c:pt idx="1499">
                  <c:v>130.04298518115039</c:v>
                </c:pt>
                <c:pt idx="1500">
                  <c:v>130.04616704517633</c:v>
                </c:pt>
                <c:pt idx="1501">
                  <c:v>130.04593100152636</c:v>
                </c:pt>
                <c:pt idx="1502">
                  <c:v>130.05431692006746</c:v>
                </c:pt>
                <c:pt idx="1503">
                  <c:v>130.06394680112811</c:v>
                </c:pt>
                <c:pt idx="1504">
                  <c:v>130.06887919524479</c:v>
                </c:pt>
                <c:pt idx="1505">
                  <c:v>130.07129023857129</c:v>
                </c:pt>
                <c:pt idx="1506">
                  <c:v>130.07526158027594</c:v>
                </c:pt>
                <c:pt idx="1507">
                  <c:v>130.07923292198058</c:v>
                </c:pt>
                <c:pt idx="1508">
                  <c:v>130.08390716311749</c:v>
                </c:pt>
                <c:pt idx="1509">
                  <c:v>130.09266815776894</c:v>
                </c:pt>
                <c:pt idx="1510">
                  <c:v>130.10142915242037</c:v>
                </c:pt>
                <c:pt idx="1511">
                  <c:v>130.10312565617261</c:v>
                </c:pt>
                <c:pt idx="1512">
                  <c:v>130.10494333784249</c:v>
                </c:pt>
                <c:pt idx="1513">
                  <c:v>130.10882668689473</c:v>
                </c:pt>
                <c:pt idx="1514">
                  <c:v>130.112710035947</c:v>
                </c:pt>
                <c:pt idx="1515">
                  <c:v>130.11659338499925</c:v>
                </c:pt>
                <c:pt idx="1516">
                  <c:v>130.11902775669066</c:v>
                </c:pt>
                <c:pt idx="1517">
                  <c:v>130.12117922640709</c:v>
                </c:pt>
                <c:pt idx="1518">
                  <c:v>130.12099677388656</c:v>
                </c:pt>
                <c:pt idx="1519">
                  <c:v>130.12050519611898</c:v>
                </c:pt>
                <c:pt idx="1520">
                  <c:v>130.1185549074811</c:v>
                </c:pt>
                <c:pt idx="1521">
                  <c:v>130.11721622723138</c:v>
                </c:pt>
                <c:pt idx="1522">
                  <c:v>130.11587754698164</c:v>
                </c:pt>
                <c:pt idx="1523">
                  <c:v>130.11894453104193</c:v>
                </c:pt>
                <c:pt idx="1524">
                  <c:v>130.12443391297055</c:v>
                </c:pt>
                <c:pt idx="1525">
                  <c:v>130.12786560149428</c:v>
                </c:pt>
                <c:pt idx="1526">
                  <c:v>130.1335660486622</c:v>
                </c:pt>
                <c:pt idx="1527">
                  <c:v>130.13926649583013</c:v>
                </c:pt>
                <c:pt idx="1528">
                  <c:v>130.13518902407989</c:v>
                </c:pt>
                <c:pt idx="1529">
                  <c:v>130.13111155232968</c:v>
                </c:pt>
                <c:pt idx="1530">
                  <c:v>130.13140240398224</c:v>
                </c:pt>
                <c:pt idx="1531">
                  <c:v>130.12562652295807</c:v>
                </c:pt>
                <c:pt idx="1532">
                  <c:v>130.12324897685437</c:v>
                </c:pt>
                <c:pt idx="1533">
                  <c:v>130.12087143075064</c:v>
                </c:pt>
                <c:pt idx="1534">
                  <c:v>130.12516937318182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493544"/>
        <c:axId val="281498248"/>
      </c:lineChart>
      <c:lineChart>
        <c:grouping val="standard"/>
        <c:varyColors val="0"/>
        <c:ser>
          <c:idx val="1"/>
          <c:order val="2"/>
          <c:tx>
            <c:v>ElapsedTime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CameraData!$N$3:$N$1537</c:f>
              <c:numCache>
                <c:formatCode>General</c:formatCode>
                <c:ptCount val="1535"/>
                <c:pt idx="0">
                  <c:v>0</c:v>
                </c:pt>
                <c:pt idx="1">
                  <c:v>45.454545454545453</c:v>
                </c:pt>
                <c:pt idx="2">
                  <c:v>20</c:v>
                </c:pt>
                <c:pt idx="3">
                  <c:v>38.46153846153846</c:v>
                </c:pt>
                <c:pt idx="4">
                  <c:v>41.666666666666664</c:v>
                </c:pt>
                <c:pt idx="5">
                  <c:v>40</c:v>
                </c:pt>
                <c:pt idx="6">
                  <c:v>76.92307692307692</c:v>
                </c:pt>
                <c:pt idx="7">
                  <c:v>66.666666666666671</c:v>
                </c:pt>
                <c:pt idx="8">
                  <c:v>41.666666666666664</c:v>
                </c:pt>
                <c:pt idx="9">
                  <c:v>90.909090909090907</c:v>
                </c:pt>
                <c:pt idx="10">
                  <c:v>47.61904761904762</c:v>
                </c:pt>
                <c:pt idx="11">
                  <c:v>83.333333333333329</c:v>
                </c:pt>
                <c:pt idx="12">
                  <c:v>38.46153846153846</c:v>
                </c:pt>
                <c:pt idx="13">
                  <c:v>55.555555555555557</c:v>
                </c:pt>
                <c:pt idx="14">
                  <c:v>52.631578947368418</c:v>
                </c:pt>
                <c:pt idx="15">
                  <c:v>62.5</c:v>
                </c:pt>
                <c:pt idx="16">
                  <c:v>83.333333333333329</c:v>
                </c:pt>
                <c:pt idx="17">
                  <c:v>90.909090909090907</c:v>
                </c:pt>
                <c:pt idx="18">
                  <c:v>35.714285714285715</c:v>
                </c:pt>
                <c:pt idx="19">
                  <c:v>31.25</c:v>
                </c:pt>
                <c:pt idx="20">
                  <c:v>62.5</c:v>
                </c:pt>
                <c:pt idx="21">
                  <c:v>40</c:v>
                </c:pt>
                <c:pt idx="22">
                  <c:v>45.454545454545453</c:v>
                </c:pt>
                <c:pt idx="23">
                  <c:v>90.909090909090907</c:v>
                </c:pt>
                <c:pt idx="24">
                  <c:v>45.454545454545453</c:v>
                </c:pt>
                <c:pt idx="25">
                  <c:v>125</c:v>
                </c:pt>
                <c:pt idx="26">
                  <c:v>50</c:v>
                </c:pt>
                <c:pt idx="27">
                  <c:v>76.92307692307692</c:v>
                </c:pt>
                <c:pt idx="28">
                  <c:v>40</c:v>
                </c:pt>
                <c:pt idx="29">
                  <c:v>111.11111111111111</c:v>
                </c:pt>
                <c:pt idx="30">
                  <c:v>47.61904761904762</c:v>
                </c:pt>
                <c:pt idx="31">
                  <c:v>71.428571428571431</c:v>
                </c:pt>
                <c:pt idx="32">
                  <c:v>43.478260869565219</c:v>
                </c:pt>
                <c:pt idx="33">
                  <c:v>76.92307692307692</c:v>
                </c:pt>
                <c:pt idx="34">
                  <c:v>43.478260869565219</c:v>
                </c:pt>
                <c:pt idx="35">
                  <c:v>100</c:v>
                </c:pt>
                <c:pt idx="36">
                  <c:v>52.631578947368418</c:v>
                </c:pt>
                <c:pt idx="37">
                  <c:v>125</c:v>
                </c:pt>
                <c:pt idx="38">
                  <c:v>66.666666666666671</c:v>
                </c:pt>
                <c:pt idx="39">
                  <c:v>142.85714285714286</c:v>
                </c:pt>
                <c:pt idx="40">
                  <c:v>142.85714285714286</c:v>
                </c:pt>
                <c:pt idx="41">
                  <c:v>166.66666666666666</c:v>
                </c:pt>
                <c:pt idx="42">
                  <c:v>35.714285714285715</c:v>
                </c:pt>
                <c:pt idx="43">
                  <c:v>62.5</c:v>
                </c:pt>
                <c:pt idx="44">
                  <c:v>43.478260869565219</c:v>
                </c:pt>
                <c:pt idx="45">
                  <c:v>37.037037037037038</c:v>
                </c:pt>
                <c:pt idx="46">
                  <c:v>83.333333333333329</c:v>
                </c:pt>
                <c:pt idx="47">
                  <c:v>50</c:v>
                </c:pt>
                <c:pt idx="48">
                  <c:v>58.823529411764703</c:v>
                </c:pt>
                <c:pt idx="49">
                  <c:v>47.61904761904762</c:v>
                </c:pt>
                <c:pt idx="50">
                  <c:v>55.555555555555557</c:v>
                </c:pt>
                <c:pt idx="51">
                  <c:v>90.909090909090907</c:v>
                </c:pt>
                <c:pt idx="52">
                  <c:v>142.85714285714286</c:v>
                </c:pt>
                <c:pt idx="53">
                  <c:v>35.714285714285715</c:v>
                </c:pt>
                <c:pt idx="54">
                  <c:v>58.823529411764703</c:v>
                </c:pt>
                <c:pt idx="55">
                  <c:v>37.037037037037038</c:v>
                </c:pt>
                <c:pt idx="56">
                  <c:v>33.333333333333336</c:v>
                </c:pt>
                <c:pt idx="57">
                  <c:v>40</c:v>
                </c:pt>
                <c:pt idx="58">
                  <c:v>76.92307692307692</c:v>
                </c:pt>
                <c:pt idx="59">
                  <c:v>45.454545454545453</c:v>
                </c:pt>
                <c:pt idx="60">
                  <c:v>62.5</c:v>
                </c:pt>
                <c:pt idx="61">
                  <c:v>45.454545454545453</c:v>
                </c:pt>
                <c:pt idx="62">
                  <c:v>55.555555555555557</c:v>
                </c:pt>
                <c:pt idx="63">
                  <c:v>111.11111111111111</c:v>
                </c:pt>
                <c:pt idx="64">
                  <c:v>125</c:v>
                </c:pt>
                <c:pt idx="65">
                  <c:v>38.46153846153846</c:v>
                </c:pt>
                <c:pt idx="66">
                  <c:v>55.555555555555557</c:v>
                </c:pt>
                <c:pt idx="67">
                  <c:v>37.037037037037038</c:v>
                </c:pt>
                <c:pt idx="68">
                  <c:v>38.46153846153846</c:v>
                </c:pt>
                <c:pt idx="69">
                  <c:v>40</c:v>
                </c:pt>
                <c:pt idx="70">
                  <c:v>62.5</c:v>
                </c:pt>
                <c:pt idx="71">
                  <c:v>47.61904761904762</c:v>
                </c:pt>
                <c:pt idx="72">
                  <c:v>66.666666666666671</c:v>
                </c:pt>
                <c:pt idx="73">
                  <c:v>71.428571428571431</c:v>
                </c:pt>
                <c:pt idx="74">
                  <c:v>90.909090909090907</c:v>
                </c:pt>
                <c:pt idx="75">
                  <c:v>41.666666666666664</c:v>
                </c:pt>
                <c:pt idx="76">
                  <c:v>83.333333333333329</c:v>
                </c:pt>
                <c:pt idx="77">
                  <c:v>43.478260869565219</c:v>
                </c:pt>
                <c:pt idx="78">
                  <c:v>76.92307692307692</c:v>
                </c:pt>
                <c:pt idx="79">
                  <c:v>38.46153846153846</c:v>
                </c:pt>
                <c:pt idx="80">
                  <c:v>32.258064516129032</c:v>
                </c:pt>
                <c:pt idx="81">
                  <c:v>71.428571428571431</c:v>
                </c:pt>
                <c:pt idx="82">
                  <c:v>45.454545454545453</c:v>
                </c:pt>
                <c:pt idx="83">
                  <c:v>55.555555555555557</c:v>
                </c:pt>
                <c:pt idx="84">
                  <c:v>83.333333333333329</c:v>
                </c:pt>
                <c:pt idx="85">
                  <c:v>142.85714285714286</c:v>
                </c:pt>
                <c:pt idx="86">
                  <c:v>41.666666666666664</c:v>
                </c:pt>
                <c:pt idx="87">
                  <c:v>83.333333333333329</c:v>
                </c:pt>
                <c:pt idx="88">
                  <c:v>38.46153846153846</c:v>
                </c:pt>
                <c:pt idx="89">
                  <c:v>38.46153846153846</c:v>
                </c:pt>
                <c:pt idx="90">
                  <c:v>76.92307692307692</c:v>
                </c:pt>
                <c:pt idx="91">
                  <c:v>47.61904761904762</c:v>
                </c:pt>
                <c:pt idx="92">
                  <c:v>66.666666666666671</c:v>
                </c:pt>
                <c:pt idx="93">
                  <c:v>41.666666666666664</c:v>
                </c:pt>
                <c:pt idx="94">
                  <c:v>40</c:v>
                </c:pt>
                <c:pt idx="95">
                  <c:v>83.333333333333329</c:v>
                </c:pt>
                <c:pt idx="96">
                  <c:v>37.037037037037038</c:v>
                </c:pt>
                <c:pt idx="97">
                  <c:v>71.428571428571431</c:v>
                </c:pt>
                <c:pt idx="98">
                  <c:v>38.46153846153846</c:v>
                </c:pt>
                <c:pt idx="99">
                  <c:v>40</c:v>
                </c:pt>
                <c:pt idx="100">
                  <c:v>66.666666666666671</c:v>
                </c:pt>
                <c:pt idx="101">
                  <c:v>34.482758620689658</c:v>
                </c:pt>
                <c:pt idx="102">
                  <c:v>33.333333333333336</c:v>
                </c:pt>
                <c:pt idx="103">
                  <c:v>41.666666666666664</c:v>
                </c:pt>
                <c:pt idx="104">
                  <c:v>66.666666666666671</c:v>
                </c:pt>
                <c:pt idx="105">
                  <c:v>41.666666666666664</c:v>
                </c:pt>
                <c:pt idx="106">
                  <c:v>90.909090909090907</c:v>
                </c:pt>
                <c:pt idx="107">
                  <c:v>40</c:v>
                </c:pt>
                <c:pt idx="108">
                  <c:v>38.46153846153846</c:v>
                </c:pt>
                <c:pt idx="109">
                  <c:v>66.666666666666671</c:v>
                </c:pt>
                <c:pt idx="110">
                  <c:v>47.61904761904762</c:v>
                </c:pt>
                <c:pt idx="111">
                  <c:v>55.555555555555557</c:v>
                </c:pt>
                <c:pt idx="112">
                  <c:v>41.666666666666664</c:v>
                </c:pt>
                <c:pt idx="113">
                  <c:v>55.555555555555557</c:v>
                </c:pt>
                <c:pt idx="114">
                  <c:v>76.92307692307692</c:v>
                </c:pt>
                <c:pt idx="115">
                  <c:v>50</c:v>
                </c:pt>
                <c:pt idx="116">
                  <c:v>52.631578947368418</c:v>
                </c:pt>
                <c:pt idx="117">
                  <c:v>35.714285714285715</c:v>
                </c:pt>
                <c:pt idx="118">
                  <c:v>40</c:v>
                </c:pt>
                <c:pt idx="119">
                  <c:v>52.631578947368418</c:v>
                </c:pt>
                <c:pt idx="120">
                  <c:v>47.61904761904762</c:v>
                </c:pt>
                <c:pt idx="121">
                  <c:v>47.61904761904762</c:v>
                </c:pt>
                <c:pt idx="122">
                  <c:v>90.909090909090907</c:v>
                </c:pt>
                <c:pt idx="123">
                  <c:v>41.666666666666664</c:v>
                </c:pt>
                <c:pt idx="124">
                  <c:v>58.823529411764703</c:v>
                </c:pt>
                <c:pt idx="125">
                  <c:v>40</c:v>
                </c:pt>
                <c:pt idx="126">
                  <c:v>45.454545454545453</c:v>
                </c:pt>
                <c:pt idx="127">
                  <c:v>66.666666666666671</c:v>
                </c:pt>
                <c:pt idx="128">
                  <c:v>28.571428571428573</c:v>
                </c:pt>
                <c:pt idx="129">
                  <c:v>41.666666666666664</c:v>
                </c:pt>
                <c:pt idx="130">
                  <c:v>41.666666666666664</c:v>
                </c:pt>
                <c:pt idx="131">
                  <c:v>43.478260869565219</c:v>
                </c:pt>
                <c:pt idx="132">
                  <c:v>43.478260869565219</c:v>
                </c:pt>
                <c:pt idx="133">
                  <c:v>100</c:v>
                </c:pt>
                <c:pt idx="134">
                  <c:v>41.666666666666664</c:v>
                </c:pt>
                <c:pt idx="135">
                  <c:v>29.411764705882351</c:v>
                </c:pt>
                <c:pt idx="136">
                  <c:v>35.714285714285715</c:v>
                </c:pt>
                <c:pt idx="137">
                  <c:v>66.666666666666671</c:v>
                </c:pt>
                <c:pt idx="138">
                  <c:v>31.25</c:v>
                </c:pt>
                <c:pt idx="139">
                  <c:v>31.25</c:v>
                </c:pt>
                <c:pt idx="140">
                  <c:v>50</c:v>
                </c:pt>
                <c:pt idx="141">
                  <c:v>90.909090909090907</c:v>
                </c:pt>
                <c:pt idx="142">
                  <c:v>31.25</c:v>
                </c:pt>
                <c:pt idx="143">
                  <c:v>34.482758620689658</c:v>
                </c:pt>
                <c:pt idx="144">
                  <c:v>40</c:v>
                </c:pt>
                <c:pt idx="145">
                  <c:v>62.5</c:v>
                </c:pt>
                <c:pt idx="146">
                  <c:v>47.61904761904762</c:v>
                </c:pt>
                <c:pt idx="147">
                  <c:v>90.909090909090907</c:v>
                </c:pt>
                <c:pt idx="148">
                  <c:v>62.5</c:v>
                </c:pt>
                <c:pt idx="149">
                  <c:v>83.333333333333329</c:v>
                </c:pt>
                <c:pt idx="150">
                  <c:v>38.46153846153846</c:v>
                </c:pt>
                <c:pt idx="151">
                  <c:v>76.92307692307692</c:v>
                </c:pt>
                <c:pt idx="152">
                  <c:v>38.46153846153846</c:v>
                </c:pt>
                <c:pt idx="153">
                  <c:v>90.909090909090907</c:v>
                </c:pt>
                <c:pt idx="154">
                  <c:v>40</c:v>
                </c:pt>
                <c:pt idx="155">
                  <c:v>40</c:v>
                </c:pt>
                <c:pt idx="156">
                  <c:v>76.92307692307692</c:v>
                </c:pt>
                <c:pt idx="157">
                  <c:v>47.61904761904762</c:v>
                </c:pt>
                <c:pt idx="158">
                  <c:v>125</c:v>
                </c:pt>
                <c:pt idx="159">
                  <c:v>62.5</c:v>
                </c:pt>
                <c:pt idx="160">
                  <c:v>100</c:v>
                </c:pt>
                <c:pt idx="161">
                  <c:v>142.85714285714286</c:v>
                </c:pt>
                <c:pt idx="162">
                  <c:v>35.714285714285715</c:v>
                </c:pt>
                <c:pt idx="163">
                  <c:v>71.428571428571431</c:v>
                </c:pt>
                <c:pt idx="164">
                  <c:v>40</c:v>
                </c:pt>
                <c:pt idx="165">
                  <c:v>43.478260869565219</c:v>
                </c:pt>
                <c:pt idx="166">
                  <c:v>62.5</c:v>
                </c:pt>
                <c:pt idx="167">
                  <c:v>11.494252873563218</c:v>
                </c:pt>
                <c:pt idx="168">
                  <c:v>20.408163265306122</c:v>
                </c:pt>
                <c:pt idx="169">
                  <c:v>19.607843137254903</c:v>
                </c:pt>
                <c:pt idx="170">
                  <c:v>27.027027027027028</c:v>
                </c:pt>
                <c:pt idx="171">
                  <c:v>37.037037037037038</c:v>
                </c:pt>
                <c:pt idx="172">
                  <c:v>34.482758620689658</c:v>
                </c:pt>
                <c:pt idx="173">
                  <c:v>40</c:v>
                </c:pt>
                <c:pt idx="174">
                  <c:v>37.037037037037038</c:v>
                </c:pt>
                <c:pt idx="175">
                  <c:v>45.454545454545453</c:v>
                </c:pt>
                <c:pt idx="176">
                  <c:v>71.428571428571431</c:v>
                </c:pt>
                <c:pt idx="177">
                  <c:v>9.0090090090090094</c:v>
                </c:pt>
                <c:pt idx="178">
                  <c:v>22.727272727272727</c:v>
                </c:pt>
                <c:pt idx="179">
                  <c:v>23.80952380952381</c:v>
                </c:pt>
                <c:pt idx="180">
                  <c:v>23.80952380952381</c:v>
                </c:pt>
                <c:pt idx="181">
                  <c:v>23.255813953488371</c:v>
                </c:pt>
                <c:pt idx="182">
                  <c:v>21.276595744680851</c:v>
                </c:pt>
                <c:pt idx="183">
                  <c:v>20.408163265306122</c:v>
                </c:pt>
                <c:pt idx="184">
                  <c:v>23.255813953488371</c:v>
                </c:pt>
                <c:pt idx="185">
                  <c:v>24.390243902439025</c:v>
                </c:pt>
                <c:pt idx="186">
                  <c:v>10.416666666666666</c:v>
                </c:pt>
                <c:pt idx="187">
                  <c:v>22.222222222222221</c:v>
                </c:pt>
                <c:pt idx="188">
                  <c:v>23.255813953488371</c:v>
                </c:pt>
                <c:pt idx="189">
                  <c:v>23.80952380952381</c:v>
                </c:pt>
                <c:pt idx="190">
                  <c:v>22.727272727272727</c:v>
                </c:pt>
                <c:pt idx="191">
                  <c:v>20.833333333333332</c:v>
                </c:pt>
                <c:pt idx="192">
                  <c:v>20.408163265306122</c:v>
                </c:pt>
                <c:pt idx="193">
                  <c:v>20.408163265306122</c:v>
                </c:pt>
                <c:pt idx="194">
                  <c:v>25.641025641025642</c:v>
                </c:pt>
                <c:pt idx="195">
                  <c:v>22.727272727272727</c:v>
                </c:pt>
                <c:pt idx="196">
                  <c:v>37.037037037037038</c:v>
                </c:pt>
                <c:pt idx="197">
                  <c:v>76.92307692307692</c:v>
                </c:pt>
                <c:pt idx="198">
                  <c:v>47.61904761904762</c:v>
                </c:pt>
                <c:pt idx="199">
                  <c:v>83.333333333333329</c:v>
                </c:pt>
                <c:pt idx="200">
                  <c:v>38.46153846153846</c:v>
                </c:pt>
                <c:pt idx="201">
                  <c:v>34.482758620689658</c:v>
                </c:pt>
                <c:pt idx="202">
                  <c:v>83.333333333333329</c:v>
                </c:pt>
                <c:pt idx="203">
                  <c:v>38.46153846153846</c:v>
                </c:pt>
                <c:pt idx="204">
                  <c:v>41.666666666666664</c:v>
                </c:pt>
                <c:pt idx="205">
                  <c:v>62.5</c:v>
                </c:pt>
                <c:pt idx="206">
                  <c:v>52.631578947368418</c:v>
                </c:pt>
                <c:pt idx="207">
                  <c:v>66.666666666666671</c:v>
                </c:pt>
                <c:pt idx="208">
                  <c:v>52.631578947368418</c:v>
                </c:pt>
                <c:pt idx="209">
                  <c:v>125</c:v>
                </c:pt>
                <c:pt idx="210">
                  <c:v>45.454545454545453</c:v>
                </c:pt>
                <c:pt idx="211">
                  <c:v>111.11111111111111</c:v>
                </c:pt>
                <c:pt idx="212">
                  <c:v>41.666666666666664</c:v>
                </c:pt>
                <c:pt idx="213">
                  <c:v>111.11111111111111</c:v>
                </c:pt>
                <c:pt idx="214">
                  <c:v>45.454545454545453</c:v>
                </c:pt>
                <c:pt idx="215">
                  <c:v>90.909090909090907</c:v>
                </c:pt>
                <c:pt idx="216">
                  <c:v>35.714285714285715</c:v>
                </c:pt>
                <c:pt idx="217">
                  <c:v>71.428571428571431</c:v>
                </c:pt>
                <c:pt idx="218">
                  <c:v>43.478260869565219</c:v>
                </c:pt>
                <c:pt idx="219">
                  <c:v>76.92307692307692</c:v>
                </c:pt>
                <c:pt idx="220">
                  <c:v>45.454545454545453</c:v>
                </c:pt>
                <c:pt idx="221">
                  <c:v>66.666666666666671</c:v>
                </c:pt>
                <c:pt idx="222">
                  <c:v>111.11111111111111</c:v>
                </c:pt>
                <c:pt idx="223">
                  <c:v>142.85714285714286</c:v>
                </c:pt>
                <c:pt idx="224">
                  <c:v>125</c:v>
                </c:pt>
                <c:pt idx="225">
                  <c:v>34.482758620689658</c:v>
                </c:pt>
                <c:pt idx="226">
                  <c:v>35.714285714285715</c:v>
                </c:pt>
                <c:pt idx="227">
                  <c:v>76.92307692307692</c:v>
                </c:pt>
                <c:pt idx="228">
                  <c:v>31.25</c:v>
                </c:pt>
                <c:pt idx="229">
                  <c:v>38.46153846153846</c:v>
                </c:pt>
                <c:pt idx="230">
                  <c:v>47.61904761904762</c:v>
                </c:pt>
                <c:pt idx="231">
                  <c:v>90.909090909090907</c:v>
                </c:pt>
                <c:pt idx="232">
                  <c:v>37.037037037037038</c:v>
                </c:pt>
                <c:pt idx="233">
                  <c:v>62.5</c:v>
                </c:pt>
                <c:pt idx="234">
                  <c:v>45.454545454545453</c:v>
                </c:pt>
                <c:pt idx="235">
                  <c:v>90.909090909090907</c:v>
                </c:pt>
                <c:pt idx="236">
                  <c:v>41.666666666666664</c:v>
                </c:pt>
                <c:pt idx="237">
                  <c:v>38.46153846153846</c:v>
                </c:pt>
                <c:pt idx="238">
                  <c:v>52.631578947368418</c:v>
                </c:pt>
                <c:pt idx="239">
                  <c:v>45.454545454545453</c:v>
                </c:pt>
                <c:pt idx="240">
                  <c:v>52.631578947368418</c:v>
                </c:pt>
                <c:pt idx="241">
                  <c:v>83.333333333333329</c:v>
                </c:pt>
                <c:pt idx="242">
                  <c:v>142.85714285714286</c:v>
                </c:pt>
                <c:pt idx="243">
                  <c:v>40</c:v>
                </c:pt>
                <c:pt idx="244">
                  <c:v>62.5</c:v>
                </c:pt>
                <c:pt idx="245">
                  <c:v>43.478260869565219</c:v>
                </c:pt>
                <c:pt idx="246">
                  <c:v>40</c:v>
                </c:pt>
                <c:pt idx="247">
                  <c:v>55.555555555555557</c:v>
                </c:pt>
                <c:pt idx="248">
                  <c:v>41.666666666666664</c:v>
                </c:pt>
                <c:pt idx="249">
                  <c:v>38.46153846153846</c:v>
                </c:pt>
                <c:pt idx="250">
                  <c:v>62.5</c:v>
                </c:pt>
                <c:pt idx="251">
                  <c:v>50</c:v>
                </c:pt>
                <c:pt idx="252">
                  <c:v>83.333333333333329</c:v>
                </c:pt>
                <c:pt idx="253">
                  <c:v>71.428571428571431</c:v>
                </c:pt>
                <c:pt idx="254">
                  <c:v>125</c:v>
                </c:pt>
                <c:pt idx="255">
                  <c:v>142.85714285714286</c:v>
                </c:pt>
                <c:pt idx="256">
                  <c:v>40</c:v>
                </c:pt>
                <c:pt idx="257">
                  <c:v>62.5</c:v>
                </c:pt>
                <c:pt idx="258">
                  <c:v>41.666666666666664</c:v>
                </c:pt>
                <c:pt idx="259">
                  <c:v>37.037037037037038</c:v>
                </c:pt>
                <c:pt idx="260">
                  <c:v>66.666666666666671</c:v>
                </c:pt>
                <c:pt idx="261">
                  <c:v>43.478260869565219</c:v>
                </c:pt>
                <c:pt idx="262">
                  <c:v>50</c:v>
                </c:pt>
                <c:pt idx="263">
                  <c:v>100</c:v>
                </c:pt>
                <c:pt idx="264">
                  <c:v>125</c:v>
                </c:pt>
                <c:pt idx="265">
                  <c:v>35.714285714285715</c:v>
                </c:pt>
                <c:pt idx="266">
                  <c:v>31.25</c:v>
                </c:pt>
                <c:pt idx="267">
                  <c:v>37.037037037037038</c:v>
                </c:pt>
                <c:pt idx="268">
                  <c:v>58.823529411764703</c:v>
                </c:pt>
                <c:pt idx="269">
                  <c:v>52.631578947368418</c:v>
                </c:pt>
                <c:pt idx="270">
                  <c:v>50</c:v>
                </c:pt>
                <c:pt idx="271">
                  <c:v>50</c:v>
                </c:pt>
                <c:pt idx="272">
                  <c:v>58.823529411764703</c:v>
                </c:pt>
                <c:pt idx="273">
                  <c:v>90.909090909090907</c:v>
                </c:pt>
                <c:pt idx="274">
                  <c:v>125</c:v>
                </c:pt>
                <c:pt idx="275">
                  <c:v>41.666666666666664</c:v>
                </c:pt>
                <c:pt idx="276">
                  <c:v>71.428571428571431</c:v>
                </c:pt>
                <c:pt idx="277">
                  <c:v>43.478260869565219</c:v>
                </c:pt>
                <c:pt idx="278">
                  <c:v>41.666666666666664</c:v>
                </c:pt>
                <c:pt idx="279">
                  <c:v>58.823529411764703</c:v>
                </c:pt>
                <c:pt idx="280">
                  <c:v>45.454545454545453</c:v>
                </c:pt>
                <c:pt idx="281">
                  <c:v>47.61904761904762</c:v>
                </c:pt>
                <c:pt idx="282">
                  <c:v>43.478260869565219</c:v>
                </c:pt>
                <c:pt idx="283">
                  <c:v>58.823529411764703</c:v>
                </c:pt>
                <c:pt idx="284">
                  <c:v>90.909090909090907</c:v>
                </c:pt>
                <c:pt idx="285">
                  <c:v>41.666666666666664</c:v>
                </c:pt>
                <c:pt idx="286">
                  <c:v>71.428571428571431</c:v>
                </c:pt>
                <c:pt idx="287">
                  <c:v>45.454545454545453</c:v>
                </c:pt>
                <c:pt idx="288">
                  <c:v>66.666666666666671</c:v>
                </c:pt>
                <c:pt idx="289">
                  <c:v>43.478260869565219</c:v>
                </c:pt>
                <c:pt idx="290">
                  <c:v>41.666666666666664</c:v>
                </c:pt>
                <c:pt idx="291">
                  <c:v>62.5</c:v>
                </c:pt>
                <c:pt idx="292">
                  <c:v>43.478260869565219</c:v>
                </c:pt>
                <c:pt idx="293">
                  <c:v>125</c:v>
                </c:pt>
                <c:pt idx="294">
                  <c:v>76.92307692307692</c:v>
                </c:pt>
                <c:pt idx="295">
                  <c:v>100</c:v>
                </c:pt>
                <c:pt idx="296">
                  <c:v>142.85714285714286</c:v>
                </c:pt>
                <c:pt idx="297">
                  <c:v>33.333333333333336</c:v>
                </c:pt>
                <c:pt idx="298">
                  <c:v>71.428571428571431</c:v>
                </c:pt>
                <c:pt idx="299">
                  <c:v>38.46153846153846</c:v>
                </c:pt>
                <c:pt idx="300">
                  <c:v>40</c:v>
                </c:pt>
                <c:pt idx="301">
                  <c:v>62.5</c:v>
                </c:pt>
                <c:pt idx="302">
                  <c:v>47.61904761904762</c:v>
                </c:pt>
                <c:pt idx="303">
                  <c:v>55.555555555555557</c:v>
                </c:pt>
                <c:pt idx="304">
                  <c:v>45.454545454545453</c:v>
                </c:pt>
                <c:pt idx="305">
                  <c:v>43.478260869565219</c:v>
                </c:pt>
                <c:pt idx="306">
                  <c:v>100</c:v>
                </c:pt>
                <c:pt idx="307">
                  <c:v>38.46153846153846</c:v>
                </c:pt>
                <c:pt idx="308">
                  <c:v>71.428571428571431</c:v>
                </c:pt>
                <c:pt idx="309">
                  <c:v>41.666666666666664</c:v>
                </c:pt>
                <c:pt idx="310">
                  <c:v>41.666666666666664</c:v>
                </c:pt>
                <c:pt idx="311">
                  <c:v>66.666666666666671</c:v>
                </c:pt>
                <c:pt idx="312">
                  <c:v>45.454545454545453</c:v>
                </c:pt>
                <c:pt idx="313">
                  <c:v>62.5</c:v>
                </c:pt>
                <c:pt idx="314">
                  <c:v>45.454545454545453</c:v>
                </c:pt>
                <c:pt idx="315">
                  <c:v>55.555555555555557</c:v>
                </c:pt>
                <c:pt idx="316">
                  <c:v>90.909090909090907</c:v>
                </c:pt>
                <c:pt idx="317">
                  <c:v>142.85714285714286</c:v>
                </c:pt>
                <c:pt idx="318">
                  <c:v>34.482758620689658</c:v>
                </c:pt>
                <c:pt idx="319">
                  <c:v>40</c:v>
                </c:pt>
                <c:pt idx="320">
                  <c:v>125</c:v>
                </c:pt>
                <c:pt idx="321">
                  <c:v>41.666666666666664</c:v>
                </c:pt>
                <c:pt idx="322">
                  <c:v>71.428571428571431</c:v>
                </c:pt>
                <c:pt idx="323">
                  <c:v>47.61904761904762</c:v>
                </c:pt>
                <c:pt idx="324">
                  <c:v>62.5</c:v>
                </c:pt>
                <c:pt idx="325">
                  <c:v>45.454545454545453</c:v>
                </c:pt>
                <c:pt idx="326">
                  <c:v>71.428571428571431</c:v>
                </c:pt>
                <c:pt idx="327">
                  <c:v>40</c:v>
                </c:pt>
                <c:pt idx="328">
                  <c:v>62.5</c:v>
                </c:pt>
                <c:pt idx="329">
                  <c:v>125</c:v>
                </c:pt>
                <c:pt idx="330">
                  <c:v>142.85714285714286</c:v>
                </c:pt>
                <c:pt idx="331">
                  <c:v>41.666666666666664</c:v>
                </c:pt>
                <c:pt idx="332">
                  <c:v>66.666666666666671</c:v>
                </c:pt>
                <c:pt idx="333">
                  <c:v>37.037037037037038</c:v>
                </c:pt>
                <c:pt idx="334">
                  <c:v>33.333333333333336</c:v>
                </c:pt>
                <c:pt idx="335">
                  <c:v>55.555555555555557</c:v>
                </c:pt>
                <c:pt idx="336">
                  <c:v>38.46153846153846</c:v>
                </c:pt>
                <c:pt idx="337">
                  <c:v>35.714285714285715</c:v>
                </c:pt>
                <c:pt idx="338">
                  <c:v>52.631578947368418</c:v>
                </c:pt>
                <c:pt idx="339">
                  <c:v>166.66666666666666</c:v>
                </c:pt>
                <c:pt idx="340">
                  <c:v>100</c:v>
                </c:pt>
                <c:pt idx="341">
                  <c:v>40</c:v>
                </c:pt>
                <c:pt idx="342">
                  <c:v>83.333333333333329</c:v>
                </c:pt>
                <c:pt idx="343">
                  <c:v>40</c:v>
                </c:pt>
                <c:pt idx="344">
                  <c:v>90.909090909090907</c:v>
                </c:pt>
                <c:pt idx="345">
                  <c:v>43.478260869565219</c:v>
                </c:pt>
                <c:pt idx="346">
                  <c:v>58.823529411764703</c:v>
                </c:pt>
                <c:pt idx="347">
                  <c:v>50</c:v>
                </c:pt>
                <c:pt idx="348">
                  <c:v>55.555555555555557</c:v>
                </c:pt>
                <c:pt idx="349">
                  <c:v>90.909090909090907</c:v>
                </c:pt>
                <c:pt idx="350">
                  <c:v>125</c:v>
                </c:pt>
                <c:pt idx="351">
                  <c:v>38.46153846153846</c:v>
                </c:pt>
                <c:pt idx="352">
                  <c:v>90.909090909090907</c:v>
                </c:pt>
                <c:pt idx="353">
                  <c:v>31.25</c:v>
                </c:pt>
                <c:pt idx="354">
                  <c:v>33.333333333333336</c:v>
                </c:pt>
                <c:pt idx="355">
                  <c:v>33.333333333333336</c:v>
                </c:pt>
                <c:pt idx="356">
                  <c:v>45.454545454545453</c:v>
                </c:pt>
                <c:pt idx="357">
                  <c:v>76.92307692307692</c:v>
                </c:pt>
                <c:pt idx="358">
                  <c:v>41.666666666666664</c:v>
                </c:pt>
                <c:pt idx="359">
                  <c:v>66.666666666666671</c:v>
                </c:pt>
                <c:pt idx="360">
                  <c:v>45.454545454545453</c:v>
                </c:pt>
                <c:pt idx="361">
                  <c:v>76.92307692307692</c:v>
                </c:pt>
                <c:pt idx="362">
                  <c:v>41.666666666666664</c:v>
                </c:pt>
                <c:pt idx="363">
                  <c:v>35.714285714285715</c:v>
                </c:pt>
                <c:pt idx="364">
                  <c:v>55.555555555555557</c:v>
                </c:pt>
                <c:pt idx="365">
                  <c:v>41.666666666666664</c:v>
                </c:pt>
                <c:pt idx="366">
                  <c:v>38.46153846153846</c:v>
                </c:pt>
                <c:pt idx="367">
                  <c:v>71.428571428571431</c:v>
                </c:pt>
                <c:pt idx="368">
                  <c:v>40</c:v>
                </c:pt>
                <c:pt idx="369">
                  <c:v>50</c:v>
                </c:pt>
                <c:pt idx="370">
                  <c:v>100</c:v>
                </c:pt>
                <c:pt idx="371">
                  <c:v>38.46153846153846</c:v>
                </c:pt>
                <c:pt idx="372">
                  <c:v>166.66666666666666</c:v>
                </c:pt>
                <c:pt idx="373">
                  <c:v>83.333333333333329</c:v>
                </c:pt>
                <c:pt idx="374">
                  <c:v>38.46153846153846</c:v>
                </c:pt>
                <c:pt idx="375">
                  <c:v>45.454545454545453</c:v>
                </c:pt>
                <c:pt idx="376">
                  <c:v>71.428571428571431</c:v>
                </c:pt>
                <c:pt idx="377">
                  <c:v>37.037037037037038</c:v>
                </c:pt>
                <c:pt idx="378">
                  <c:v>52.631578947368418</c:v>
                </c:pt>
                <c:pt idx="379">
                  <c:v>100</c:v>
                </c:pt>
                <c:pt idx="380">
                  <c:v>142.85714285714286</c:v>
                </c:pt>
                <c:pt idx="381">
                  <c:v>37.037037037037038</c:v>
                </c:pt>
                <c:pt idx="382">
                  <c:v>90.909090909090907</c:v>
                </c:pt>
                <c:pt idx="383">
                  <c:v>32.258064516129032</c:v>
                </c:pt>
                <c:pt idx="384">
                  <c:v>32.258064516129032</c:v>
                </c:pt>
                <c:pt idx="385">
                  <c:v>37.037037037037038</c:v>
                </c:pt>
                <c:pt idx="386">
                  <c:v>66.666666666666671</c:v>
                </c:pt>
                <c:pt idx="387">
                  <c:v>43.478260869565219</c:v>
                </c:pt>
                <c:pt idx="388">
                  <c:v>50</c:v>
                </c:pt>
                <c:pt idx="389">
                  <c:v>100</c:v>
                </c:pt>
                <c:pt idx="390">
                  <c:v>142.85714285714286</c:v>
                </c:pt>
                <c:pt idx="391">
                  <c:v>41.666666666666664</c:v>
                </c:pt>
                <c:pt idx="392">
                  <c:v>71.428571428571431</c:v>
                </c:pt>
                <c:pt idx="393">
                  <c:v>37.037037037037038</c:v>
                </c:pt>
                <c:pt idx="394">
                  <c:v>37.037037037037038</c:v>
                </c:pt>
                <c:pt idx="395">
                  <c:v>76.92307692307692</c:v>
                </c:pt>
                <c:pt idx="396">
                  <c:v>40</c:v>
                </c:pt>
                <c:pt idx="397">
                  <c:v>52.631578947368418</c:v>
                </c:pt>
                <c:pt idx="398">
                  <c:v>90.909090909090907</c:v>
                </c:pt>
                <c:pt idx="399">
                  <c:v>125</c:v>
                </c:pt>
                <c:pt idx="400">
                  <c:v>35.714285714285715</c:v>
                </c:pt>
                <c:pt idx="401">
                  <c:v>34.482758620689658</c:v>
                </c:pt>
                <c:pt idx="402">
                  <c:v>71.428571428571431</c:v>
                </c:pt>
                <c:pt idx="403">
                  <c:v>38.46153846153846</c:v>
                </c:pt>
                <c:pt idx="404">
                  <c:v>35.714285714285715</c:v>
                </c:pt>
                <c:pt idx="405">
                  <c:v>58.823529411764703</c:v>
                </c:pt>
                <c:pt idx="406">
                  <c:v>37.037037037037038</c:v>
                </c:pt>
                <c:pt idx="407">
                  <c:v>34.482758620689658</c:v>
                </c:pt>
                <c:pt idx="408">
                  <c:v>50</c:v>
                </c:pt>
                <c:pt idx="409">
                  <c:v>71.428571428571431</c:v>
                </c:pt>
                <c:pt idx="410">
                  <c:v>33.333333333333336</c:v>
                </c:pt>
                <c:pt idx="411">
                  <c:v>37.037037037037038</c:v>
                </c:pt>
                <c:pt idx="412">
                  <c:v>71.428571428571431</c:v>
                </c:pt>
                <c:pt idx="413">
                  <c:v>50</c:v>
                </c:pt>
                <c:pt idx="414">
                  <c:v>58.823529411764703</c:v>
                </c:pt>
                <c:pt idx="415">
                  <c:v>47.61904761904762</c:v>
                </c:pt>
                <c:pt idx="416">
                  <c:v>43.478260869565219</c:v>
                </c:pt>
                <c:pt idx="417">
                  <c:v>71.428571428571431</c:v>
                </c:pt>
                <c:pt idx="418">
                  <c:v>27.027027027027028</c:v>
                </c:pt>
                <c:pt idx="419">
                  <c:v>35.714285714285715</c:v>
                </c:pt>
                <c:pt idx="420">
                  <c:v>34.482758620689658</c:v>
                </c:pt>
                <c:pt idx="421">
                  <c:v>83.333333333333329</c:v>
                </c:pt>
                <c:pt idx="422">
                  <c:v>41.666666666666664</c:v>
                </c:pt>
                <c:pt idx="423">
                  <c:v>38.46153846153846</c:v>
                </c:pt>
                <c:pt idx="424">
                  <c:v>83.333333333333329</c:v>
                </c:pt>
                <c:pt idx="425">
                  <c:v>71.428571428571431</c:v>
                </c:pt>
                <c:pt idx="426">
                  <c:v>100</c:v>
                </c:pt>
                <c:pt idx="427">
                  <c:v>125</c:v>
                </c:pt>
                <c:pt idx="428">
                  <c:v>35.714285714285715</c:v>
                </c:pt>
                <c:pt idx="429">
                  <c:v>83.333333333333329</c:v>
                </c:pt>
                <c:pt idx="430">
                  <c:v>35.714285714285715</c:v>
                </c:pt>
                <c:pt idx="431">
                  <c:v>38.46153846153846</c:v>
                </c:pt>
                <c:pt idx="432">
                  <c:v>125</c:v>
                </c:pt>
                <c:pt idx="433">
                  <c:v>43.478260869565219</c:v>
                </c:pt>
                <c:pt idx="434">
                  <c:v>66.666666666666671</c:v>
                </c:pt>
                <c:pt idx="435">
                  <c:v>38.46153846153846</c:v>
                </c:pt>
                <c:pt idx="436">
                  <c:v>47.61904761904762</c:v>
                </c:pt>
                <c:pt idx="437">
                  <c:v>71.428571428571431</c:v>
                </c:pt>
                <c:pt idx="438">
                  <c:v>30.303030303030305</c:v>
                </c:pt>
                <c:pt idx="439">
                  <c:v>29.411764705882351</c:v>
                </c:pt>
                <c:pt idx="440">
                  <c:v>27.027027027027028</c:v>
                </c:pt>
                <c:pt idx="441">
                  <c:v>38.46153846153846</c:v>
                </c:pt>
                <c:pt idx="442">
                  <c:v>41.666666666666664</c:v>
                </c:pt>
                <c:pt idx="443">
                  <c:v>71.428571428571431</c:v>
                </c:pt>
                <c:pt idx="444">
                  <c:v>30.303030303030305</c:v>
                </c:pt>
                <c:pt idx="445">
                  <c:v>37.037037037037038</c:v>
                </c:pt>
                <c:pt idx="446">
                  <c:v>27.777777777777779</c:v>
                </c:pt>
                <c:pt idx="447">
                  <c:v>33.333333333333336</c:v>
                </c:pt>
                <c:pt idx="448">
                  <c:v>76.92307692307692</c:v>
                </c:pt>
                <c:pt idx="449">
                  <c:v>52.631578947368418</c:v>
                </c:pt>
                <c:pt idx="450">
                  <c:v>58.823529411764703</c:v>
                </c:pt>
                <c:pt idx="451">
                  <c:v>47.61904761904762</c:v>
                </c:pt>
                <c:pt idx="452">
                  <c:v>45.454545454545453</c:v>
                </c:pt>
                <c:pt idx="453">
                  <c:v>100</c:v>
                </c:pt>
                <c:pt idx="454">
                  <c:v>43.478260869565219</c:v>
                </c:pt>
                <c:pt idx="455">
                  <c:v>66.666666666666671</c:v>
                </c:pt>
                <c:pt idx="456">
                  <c:v>41.666666666666664</c:v>
                </c:pt>
                <c:pt idx="457">
                  <c:v>100</c:v>
                </c:pt>
                <c:pt idx="458">
                  <c:v>43.478260869565219</c:v>
                </c:pt>
                <c:pt idx="459">
                  <c:v>58.823529411764703</c:v>
                </c:pt>
                <c:pt idx="460">
                  <c:v>45.454545454545453</c:v>
                </c:pt>
                <c:pt idx="461">
                  <c:v>47.61904761904762</c:v>
                </c:pt>
                <c:pt idx="462">
                  <c:v>66.666666666666671</c:v>
                </c:pt>
                <c:pt idx="463">
                  <c:v>35.714285714285715</c:v>
                </c:pt>
                <c:pt idx="464">
                  <c:v>90.909090909090907</c:v>
                </c:pt>
                <c:pt idx="465">
                  <c:v>41.666666666666664</c:v>
                </c:pt>
                <c:pt idx="466">
                  <c:v>38.46153846153846</c:v>
                </c:pt>
                <c:pt idx="467">
                  <c:v>83.333333333333329</c:v>
                </c:pt>
                <c:pt idx="468">
                  <c:v>50</c:v>
                </c:pt>
                <c:pt idx="469">
                  <c:v>71.428571428571431</c:v>
                </c:pt>
                <c:pt idx="470">
                  <c:v>47.61904761904762</c:v>
                </c:pt>
                <c:pt idx="471">
                  <c:v>62.5</c:v>
                </c:pt>
                <c:pt idx="472">
                  <c:v>47.61904761904762</c:v>
                </c:pt>
                <c:pt idx="473">
                  <c:v>90.909090909090907</c:v>
                </c:pt>
                <c:pt idx="474">
                  <c:v>83.333333333333329</c:v>
                </c:pt>
                <c:pt idx="475">
                  <c:v>100</c:v>
                </c:pt>
                <c:pt idx="476">
                  <c:v>142.85714285714286</c:v>
                </c:pt>
                <c:pt idx="477">
                  <c:v>27.777777777777779</c:v>
                </c:pt>
                <c:pt idx="478">
                  <c:v>23.80952380952381</c:v>
                </c:pt>
                <c:pt idx="479">
                  <c:v>26.315789473684209</c:v>
                </c:pt>
                <c:pt idx="480">
                  <c:v>32.258064516129032</c:v>
                </c:pt>
                <c:pt idx="481">
                  <c:v>21.276595744680851</c:v>
                </c:pt>
                <c:pt idx="482">
                  <c:v>29.411764705882351</c:v>
                </c:pt>
                <c:pt idx="483">
                  <c:v>31.25</c:v>
                </c:pt>
                <c:pt idx="484">
                  <c:v>35.714285714285715</c:v>
                </c:pt>
                <c:pt idx="485">
                  <c:v>41.666666666666664</c:v>
                </c:pt>
                <c:pt idx="486">
                  <c:v>40</c:v>
                </c:pt>
                <c:pt idx="487">
                  <c:v>30.303030303030305</c:v>
                </c:pt>
                <c:pt idx="488">
                  <c:v>47.61904761904762</c:v>
                </c:pt>
                <c:pt idx="489">
                  <c:v>76.92307692307692</c:v>
                </c:pt>
                <c:pt idx="490">
                  <c:v>34.482758620689658</c:v>
                </c:pt>
                <c:pt idx="491">
                  <c:v>38.46153846153846</c:v>
                </c:pt>
                <c:pt idx="492">
                  <c:v>71.428571428571431</c:v>
                </c:pt>
                <c:pt idx="493">
                  <c:v>40</c:v>
                </c:pt>
                <c:pt idx="494">
                  <c:v>30.303030303030305</c:v>
                </c:pt>
                <c:pt idx="495">
                  <c:v>45.454545454545453</c:v>
                </c:pt>
                <c:pt idx="496">
                  <c:v>83.333333333333329</c:v>
                </c:pt>
                <c:pt idx="497">
                  <c:v>38.46153846153846</c:v>
                </c:pt>
                <c:pt idx="498">
                  <c:v>76.92307692307692</c:v>
                </c:pt>
                <c:pt idx="499">
                  <c:v>41.666666666666664</c:v>
                </c:pt>
                <c:pt idx="500">
                  <c:v>90.909090909090907</c:v>
                </c:pt>
                <c:pt idx="501">
                  <c:v>41.666666666666664</c:v>
                </c:pt>
                <c:pt idx="502">
                  <c:v>45.454545454545453</c:v>
                </c:pt>
                <c:pt idx="503">
                  <c:v>83.333333333333329</c:v>
                </c:pt>
                <c:pt idx="504">
                  <c:v>76.92307692307692</c:v>
                </c:pt>
                <c:pt idx="505">
                  <c:v>90.909090909090907</c:v>
                </c:pt>
                <c:pt idx="506">
                  <c:v>125</c:v>
                </c:pt>
                <c:pt idx="507">
                  <c:v>40</c:v>
                </c:pt>
                <c:pt idx="508">
                  <c:v>71.428571428571431</c:v>
                </c:pt>
                <c:pt idx="509">
                  <c:v>41.666666666666664</c:v>
                </c:pt>
                <c:pt idx="510">
                  <c:v>76.92307692307692</c:v>
                </c:pt>
                <c:pt idx="511">
                  <c:v>47.61904761904762</c:v>
                </c:pt>
                <c:pt idx="512">
                  <c:v>166.66666666666666</c:v>
                </c:pt>
                <c:pt idx="513">
                  <c:v>52.631578947368418</c:v>
                </c:pt>
                <c:pt idx="514">
                  <c:v>62.5</c:v>
                </c:pt>
                <c:pt idx="515">
                  <c:v>37.037037037037038</c:v>
                </c:pt>
                <c:pt idx="516">
                  <c:v>52.631578947368418</c:v>
                </c:pt>
                <c:pt idx="517">
                  <c:v>40</c:v>
                </c:pt>
                <c:pt idx="518">
                  <c:v>32.258064516129032</c:v>
                </c:pt>
                <c:pt idx="519">
                  <c:v>47.61904761904762</c:v>
                </c:pt>
                <c:pt idx="520">
                  <c:v>90.909090909090907</c:v>
                </c:pt>
                <c:pt idx="521">
                  <c:v>32.258064516129032</c:v>
                </c:pt>
                <c:pt idx="522">
                  <c:v>37.037037037037038</c:v>
                </c:pt>
                <c:pt idx="523">
                  <c:v>71.428571428571431</c:v>
                </c:pt>
                <c:pt idx="524">
                  <c:v>47.61904761904762</c:v>
                </c:pt>
                <c:pt idx="525">
                  <c:v>66.666666666666671</c:v>
                </c:pt>
                <c:pt idx="526">
                  <c:v>41.666666666666664</c:v>
                </c:pt>
                <c:pt idx="527">
                  <c:v>52.631578947368418</c:v>
                </c:pt>
                <c:pt idx="528">
                  <c:v>90.909090909090907</c:v>
                </c:pt>
                <c:pt idx="529">
                  <c:v>41.666666666666664</c:v>
                </c:pt>
                <c:pt idx="530">
                  <c:v>90.909090909090907</c:v>
                </c:pt>
                <c:pt idx="531">
                  <c:v>43.478260869565219</c:v>
                </c:pt>
                <c:pt idx="532">
                  <c:v>76.92307692307692</c:v>
                </c:pt>
                <c:pt idx="533">
                  <c:v>30.303030303030305</c:v>
                </c:pt>
                <c:pt idx="534">
                  <c:v>38.46153846153846</c:v>
                </c:pt>
                <c:pt idx="535">
                  <c:v>58.823529411764703</c:v>
                </c:pt>
                <c:pt idx="536">
                  <c:v>43.478260869565219</c:v>
                </c:pt>
                <c:pt idx="537">
                  <c:v>47.61904761904762</c:v>
                </c:pt>
                <c:pt idx="538">
                  <c:v>100</c:v>
                </c:pt>
                <c:pt idx="539">
                  <c:v>41.666666666666664</c:v>
                </c:pt>
                <c:pt idx="540">
                  <c:v>83.333333333333329</c:v>
                </c:pt>
                <c:pt idx="541">
                  <c:v>34.482758620689658</c:v>
                </c:pt>
                <c:pt idx="542">
                  <c:v>38.46153846153846</c:v>
                </c:pt>
                <c:pt idx="543">
                  <c:v>66.666666666666671</c:v>
                </c:pt>
                <c:pt idx="544">
                  <c:v>47.61904761904762</c:v>
                </c:pt>
                <c:pt idx="545">
                  <c:v>52.631578947368418</c:v>
                </c:pt>
                <c:pt idx="546">
                  <c:v>50</c:v>
                </c:pt>
                <c:pt idx="547">
                  <c:v>55.555555555555557</c:v>
                </c:pt>
                <c:pt idx="548">
                  <c:v>111.11111111111111</c:v>
                </c:pt>
                <c:pt idx="549">
                  <c:v>142.85714285714286</c:v>
                </c:pt>
                <c:pt idx="550">
                  <c:v>35.714285714285715</c:v>
                </c:pt>
                <c:pt idx="551">
                  <c:v>83.333333333333329</c:v>
                </c:pt>
                <c:pt idx="552">
                  <c:v>40</c:v>
                </c:pt>
                <c:pt idx="553">
                  <c:v>37.037037037037038</c:v>
                </c:pt>
                <c:pt idx="554">
                  <c:v>66.666666666666671</c:v>
                </c:pt>
                <c:pt idx="555">
                  <c:v>40</c:v>
                </c:pt>
                <c:pt idx="556">
                  <c:v>50</c:v>
                </c:pt>
                <c:pt idx="557">
                  <c:v>76.92307692307692</c:v>
                </c:pt>
                <c:pt idx="558">
                  <c:v>83.333333333333329</c:v>
                </c:pt>
                <c:pt idx="559">
                  <c:v>111.11111111111111</c:v>
                </c:pt>
                <c:pt idx="560">
                  <c:v>111.11111111111111</c:v>
                </c:pt>
                <c:pt idx="561">
                  <c:v>166.66666666666666</c:v>
                </c:pt>
                <c:pt idx="562">
                  <c:v>43.478260869565219</c:v>
                </c:pt>
                <c:pt idx="563">
                  <c:v>50</c:v>
                </c:pt>
                <c:pt idx="564">
                  <c:v>43.478260869565219</c:v>
                </c:pt>
                <c:pt idx="565">
                  <c:v>37.037037037037038</c:v>
                </c:pt>
                <c:pt idx="566">
                  <c:v>111.11111111111111</c:v>
                </c:pt>
                <c:pt idx="567">
                  <c:v>40</c:v>
                </c:pt>
                <c:pt idx="568">
                  <c:v>62.5</c:v>
                </c:pt>
                <c:pt idx="569">
                  <c:v>38.46153846153846</c:v>
                </c:pt>
                <c:pt idx="570">
                  <c:v>27.027027027027028</c:v>
                </c:pt>
                <c:pt idx="571">
                  <c:v>33.333333333333336</c:v>
                </c:pt>
                <c:pt idx="572">
                  <c:v>23.80952380952381</c:v>
                </c:pt>
                <c:pt idx="573">
                  <c:v>31.25</c:v>
                </c:pt>
                <c:pt idx="574">
                  <c:v>23.80952380952381</c:v>
                </c:pt>
                <c:pt idx="575">
                  <c:v>25.641025641025642</c:v>
                </c:pt>
                <c:pt idx="576">
                  <c:v>33.333333333333336</c:v>
                </c:pt>
                <c:pt idx="577">
                  <c:v>38.46153846153846</c:v>
                </c:pt>
                <c:pt idx="578">
                  <c:v>33.333333333333336</c:v>
                </c:pt>
                <c:pt idx="579">
                  <c:v>33.333333333333336</c:v>
                </c:pt>
                <c:pt idx="580">
                  <c:v>35.714285714285715</c:v>
                </c:pt>
                <c:pt idx="581">
                  <c:v>43.478260869565219</c:v>
                </c:pt>
                <c:pt idx="582">
                  <c:v>58.823529411764703</c:v>
                </c:pt>
                <c:pt idx="583">
                  <c:v>50</c:v>
                </c:pt>
                <c:pt idx="584">
                  <c:v>125</c:v>
                </c:pt>
                <c:pt idx="585">
                  <c:v>66.666666666666671</c:v>
                </c:pt>
                <c:pt idx="586">
                  <c:v>111.11111111111111</c:v>
                </c:pt>
                <c:pt idx="587">
                  <c:v>111.11111111111111</c:v>
                </c:pt>
                <c:pt idx="588">
                  <c:v>40</c:v>
                </c:pt>
                <c:pt idx="589">
                  <c:v>55.555555555555557</c:v>
                </c:pt>
                <c:pt idx="590">
                  <c:v>34.482758620689658</c:v>
                </c:pt>
                <c:pt idx="591">
                  <c:v>35.714285714285715</c:v>
                </c:pt>
                <c:pt idx="592">
                  <c:v>37.037037037037038</c:v>
                </c:pt>
                <c:pt idx="593">
                  <c:v>58.823529411764703</c:v>
                </c:pt>
                <c:pt idx="594">
                  <c:v>38.46153846153846</c:v>
                </c:pt>
                <c:pt idx="595">
                  <c:v>33.333333333333336</c:v>
                </c:pt>
                <c:pt idx="596">
                  <c:v>29.411764705882351</c:v>
                </c:pt>
                <c:pt idx="597">
                  <c:v>37.037037037037038</c:v>
                </c:pt>
                <c:pt idx="598">
                  <c:v>83.333333333333329</c:v>
                </c:pt>
                <c:pt idx="599">
                  <c:v>43.478260869565219</c:v>
                </c:pt>
                <c:pt idx="600">
                  <c:v>45.454545454545453</c:v>
                </c:pt>
                <c:pt idx="601">
                  <c:v>71.428571428571431</c:v>
                </c:pt>
                <c:pt idx="602">
                  <c:v>38.46153846153846</c:v>
                </c:pt>
                <c:pt idx="603">
                  <c:v>83.333333333333329</c:v>
                </c:pt>
                <c:pt idx="604">
                  <c:v>35.714285714285715</c:v>
                </c:pt>
                <c:pt idx="605">
                  <c:v>37.037037037037038</c:v>
                </c:pt>
                <c:pt idx="606">
                  <c:v>90.909090909090907</c:v>
                </c:pt>
                <c:pt idx="607">
                  <c:v>34.482758620689658</c:v>
                </c:pt>
                <c:pt idx="608">
                  <c:v>34.482758620689658</c:v>
                </c:pt>
                <c:pt idx="609">
                  <c:v>66.666666666666671</c:v>
                </c:pt>
                <c:pt idx="610">
                  <c:v>37.037037037037038</c:v>
                </c:pt>
                <c:pt idx="611">
                  <c:v>50</c:v>
                </c:pt>
                <c:pt idx="612">
                  <c:v>66.666666666666671</c:v>
                </c:pt>
                <c:pt idx="613">
                  <c:v>41.666666666666664</c:v>
                </c:pt>
                <c:pt idx="614">
                  <c:v>31.25</c:v>
                </c:pt>
                <c:pt idx="615">
                  <c:v>76.92307692307692</c:v>
                </c:pt>
                <c:pt idx="616">
                  <c:v>37.037037037037038</c:v>
                </c:pt>
                <c:pt idx="617">
                  <c:v>40</c:v>
                </c:pt>
                <c:pt idx="618">
                  <c:v>71.428571428571431</c:v>
                </c:pt>
                <c:pt idx="619">
                  <c:v>38.46153846153846</c:v>
                </c:pt>
                <c:pt idx="620">
                  <c:v>45.454545454545453</c:v>
                </c:pt>
                <c:pt idx="621">
                  <c:v>71.428571428571431</c:v>
                </c:pt>
                <c:pt idx="622">
                  <c:v>37.037037037037038</c:v>
                </c:pt>
                <c:pt idx="623">
                  <c:v>34.482758620689658</c:v>
                </c:pt>
                <c:pt idx="624">
                  <c:v>66.666666666666671</c:v>
                </c:pt>
                <c:pt idx="625">
                  <c:v>34.482758620689658</c:v>
                </c:pt>
                <c:pt idx="626">
                  <c:v>40</c:v>
                </c:pt>
                <c:pt idx="627">
                  <c:v>62.5</c:v>
                </c:pt>
                <c:pt idx="628">
                  <c:v>43.478260869565219</c:v>
                </c:pt>
                <c:pt idx="629">
                  <c:v>41.666666666666664</c:v>
                </c:pt>
                <c:pt idx="630">
                  <c:v>90.909090909090907</c:v>
                </c:pt>
                <c:pt idx="631">
                  <c:v>35.714285714285715</c:v>
                </c:pt>
                <c:pt idx="632">
                  <c:v>37.037037037037038</c:v>
                </c:pt>
                <c:pt idx="633">
                  <c:v>58.823529411764703</c:v>
                </c:pt>
                <c:pt idx="634">
                  <c:v>34.482758620689658</c:v>
                </c:pt>
                <c:pt idx="635">
                  <c:v>34.482758620689658</c:v>
                </c:pt>
                <c:pt idx="636">
                  <c:v>45.454545454545453</c:v>
                </c:pt>
                <c:pt idx="637">
                  <c:v>90.909090909090907</c:v>
                </c:pt>
                <c:pt idx="638">
                  <c:v>43.478260869565219</c:v>
                </c:pt>
                <c:pt idx="639">
                  <c:v>66.666666666666671</c:v>
                </c:pt>
                <c:pt idx="640">
                  <c:v>40</c:v>
                </c:pt>
                <c:pt idx="641">
                  <c:v>76.92307692307692</c:v>
                </c:pt>
                <c:pt idx="642">
                  <c:v>40</c:v>
                </c:pt>
                <c:pt idx="643">
                  <c:v>50</c:v>
                </c:pt>
                <c:pt idx="644">
                  <c:v>58.823529411764703</c:v>
                </c:pt>
                <c:pt idx="645">
                  <c:v>34.482758620689658</c:v>
                </c:pt>
                <c:pt idx="646">
                  <c:v>37.037037037037038</c:v>
                </c:pt>
                <c:pt idx="647">
                  <c:v>76.92307692307692</c:v>
                </c:pt>
                <c:pt idx="648">
                  <c:v>33.333333333333336</c:v>
                </c:pt>
                <c:pt idx="649">
                  <c:v>19.607843137254903</c:v>
                </c:pt>
                <c:pt idx="650">
                  <c:v>11.904761904761905</c:v>
                </c:pt>
                <c:pt idx="651">
                  <c:v>10.1010101010101</c:v>
                </c:pt>
                <c:pt idx="652">
                  <c:v>12.345679012345679</c:v>
                </c:pt>
                <c:pt idx="653">
                  <c:v>11.627906976744185</c:v>
                </c:pt>
                <c:pt idx="654">
                  <c:v>41.666666666666664</c:v>
                </c:pt>
                <c:pt idx="655">
                  <c:v>76.92307692307692</c:v>
                </c:pt>
                <c:pt idx="656">
                  <c:v>52.631578947368418</c:v>
                </c:pt>
                <c:pt idx="657">
                  <c:v>83.333333333333329</c:v>
                </c:pt>
                <c:pt idx="658">
                  <c:v>58.823529411764703</c:v>
                </c:pt>
                <c:pt idx="659">
                  <c:v>83.333333333333329</c:v>
                </c:pt>
                <c:pt idx="660">
                  <c:v>58.823529411764703</c:v>
                </c:pt>
                <c:pt idx="661">
                  <c:v>83.333333333333329</c:v>
                </c:pt>
                <c:pt idx="662">
                  <c:v>100</c:v>
                </c:pt>
                <c:pt idx="663">
                  <c:v>47.61904761904762</c:v>
                </c:pt>
                <c:pt idx="664">
                  <c:v>76.92307692307692</c:v>
                </c:pt>
                <c:pt idx="665">
                  <c:v>62.5</c:v>
                </c:pt>
                <c:pt idx="666">
                  <c:v>100</c:v>
                </c:pt>
                <c:pt idx="667">
                  <c:v>62.5</c:v>
                </c:pt>
                <c:pt idx="668">
                  <c:v>71.428571428571431</c:v>
                </c:pt>
                <c:pt idx="669">
                  <c:v>166.66666666666666</c:v>
                </c:pt>
                <c:pt idx="670">
                  <c:v>66.666666666666671</c:v>
                </c:pt>
                <c:pt idx="671">
                  <c:v>76.92307692307692</c:v>
                </c:pt>
                <c:pt idx="672">
                  <c:v>62.5</c:v>
                </c:pt>
                <c:pt idx="673">
                  <c:v>76.92307692307692</c:v>
                </c:pt>
                <c:pt idx="674">
                  <c:v>125</c:v>
                </c:pt>
                <c:pt idx="675">
                  <c:v>52.631578947368418</c:v>
                </c:pt>
                <c:pt idx="676">
                  <c:v>90.909090909090907</c:v>
                </c:pt>
                <c:pt idx="677">
                  <c:v>52.631578947368418</c:v>
                </c:pt>
                <c:pt idx="678">
                  <c:v>83.333333333333329</c:v>
                </c:pt>
                <c:pt idx="679">
                  <c:v>111.11111111111111</c:v>
                </c:pt>
                <c:pt idx="680">
                  <c:v>58.823529411764703</c:v>
                </c:pt>
                <c:pt idx="681">
                  <c:v>71.428571428571431</c:v>
                </c:pt>
                <c:pt idx="682">
                  <c:v>66.666666666666671</c:v>
                </c:pt>
                <c:pt idx="683">
                  <c:v>76.92307692307692</c:v>
                </c:pt>
                <c:pt idx="684">
                  <c:v>125</c:v>
                </c:pt>
                <c:pt idx="685">
                  <c:v>71.428571428571431</c:v>
                </c:pt>
                <c:pt idx="686">
                  <c:v>76.92307692307692</c:v>
                </c:pt>
                <c:pt idx="687">
                  <c:v>58.823529411764703</c:v>
                </c:pt>
                <c:pt idx="688">
                  <c:v>83.333333333333329</c:v>
                </c:pt>
                <c:pt idx="689">
                  <c:v>100</c:v>
                </c:pt>
                <c:pt idx="690">
                  <c:v>55.555555555555557</c:v>
                </c:pt>
                <c:pt idx="691">
                  <c:v>71.428571428571431</c:v>
                </c:pt>
                <c:pt idx="692">
                  <c:v>58.823529411764703</c:v>
                </c:pt>
                <c:pt idx="693">
                  <c:v>76.92307692307692</c:v>
                </c:pt>
                <c:pt idx="694">
                  <c:v>71.428571428571431</c:v>
                </c:pt>
                <c:pt idx="695">
                  <c:v>62.5</c:v>
                </c:pt>
                <c:pt idx="696">
                  <c:v>125</c:v>
                </c:pt>
                <c:pt idx="697">
                  <c:v>71.428571428571431</c:v>
                </c:pt>
                <c:pt idx="698">
                  <c:v>71.428571428571431</c:v>
                </c:pt>
                <c:pt idx="699">
                  <c:v>66.666666666666671</c:v>
                </c:pt>
                <c:pt idx="700">
                  <c:v>76.92307692307692</c:v>
                </c:pt>
                <c:pt idx="701">
                  <c:v>90.909090909090907</c:v>
                </c:pt>
                <c:pt idx="702">
                  <c:v>58.823529411764703</c:v>
                </c:pt>
                <c:pt idx="703">
                  <c:v>76.92307692307692</c:v>
                </c:pt>
                <c:pt idx="704">
                  <c:v>58.823529411764703</c:v>
                </c:pt>
                <c:pt idx="705">
                  <c:v>125</c:v>
                </c:pt>
                <c:pt idx="706">
                  <c:v>111.11111111111111</c:v>
                </c:pt>
                <c:pt idx="707">
                  <c:v>55.555555555555557</c:v>
                </c:pt>
                <c:pt idx="708">
                  <c:v>71.428571428571431</c:v>
                </c:pt>
                <c:pt idx="709">
                  <c:v>66.666666666666671</c:v>
                </c:pt>
                <c:pt idx="710">
                  <c:v>71.428571428571431</c:v>
                </c:pt>
                <c:pt idx="711">
                  <c:v>125</c:v>
                </c:pt>
                <c:pt idx="712">
                  <c:v>71.428571428571431</c:v>
                </c:pt>
                <c:pt idx="713">
                  <c:v>71.428571428571431</c:v>
                </c:pt>
                <c:pt idx="714">
                  <c:v>55.555555555555557</c:v>
                </c:pt>
                <c:pt idx="715">
                  <c:v>90.909090909090907</c:v>
                </c:pt>
                <c:pt idx="716">
                  <c:v>83.333333333333329</c:v>
                </c:pt>
                <c:pt idx="717">
                  <c:v>58.823529411764703</c:v>
                </c:pt>
                <c:pt idx="718">
                  <c:v>76.92307692307692</c:v>
                </c:pt>
                <c:pt idx="719">
                  <c:v>58.823529411764703</c:v>
                </c:pt>
                <c:pt idx="720">
                  <c:v>76.92307692307692</c:v>
                </c:pt>
                <c:pt idx="721">
                  <c:v>58.823529411764703</c:v>
                </c:pt>
                <c:pt idx="722">
                  <c:v>142.85714285714286</c:v>
                </c:pt>
                <c:pt idx="723">
                  <c:v>83.333333333333329</c:v>
                </c:pt>
                <c:pt idx="724">
                  <c:v>76.92307692307692</c:v>
                </c:pt>
                <c:pt idx="725">
                  <c:v>58.823529411764703</c:v>
                </c:pt>
                <c:pt idx="726">
                  <c:v>62.5</c:v>
                </c:pt>
                <c:pt idx="727">
                  <c:v>62.5</c:v>
                </c:pt>
                <c:pt idx="728">
                  <c:v>76.92307692307692</c:v>
                </c:pt>
                <c:pt idx="729">
                  <c:v>100</c:v>
                </c:pt>
                <c:pt idx="730">
                  <c:v>125</c:v>
                </c:pt>
                <c:pt idx="731">
                  <c:v>100</c:v>
                </c:pt>
                <c:pt idx="732">
                  <c:v>71.428571428571431</c:v>
                </c:pt>
                <c:pt idx="733">
                  <c:v>90.909090909090907</c:v>
                </c:pt>
                <c:pt idx="734">
                  <c:v>76.92307692307692</c:v>
                </c:pt>
                <c:pt idx="735">
                  <c:v>52.631578947368418</c:v>
                </c:pt>
                <c:pt idx="736">
                  <c:v>76.92307692307692</c:v>
                </c:pt>
                <c:pt idx="737">
                  <c:v>52.631578947368418</c:v>
                </c:pt>
                <c:pt idx="738">
                  <c:v>90.909090909090907</c:v>
                </c:pt>
                <c:pt idx="739">
                  <c:v>50</c:v>
                </c:pt>
                <c:pt idx="740">
                  <c:v>111.11111111111111</c:v>
                </c:pt>
                <c:pt idx="741">
                  <c:v>34.482758620689658</c:v>
                </c:pt>
                <c:pt idx="742">
                  <c:v>111.11111111111111</c:v>
                </c:pt>
                <c:pt idx="743">
                  <c:v>28.571428571428573</c:v>
                </c:pt>
                <c:pt idx="744">
                  <c:v>27.027027027027028</c:v>
                </c:pt>
                <c:pt idx="745">
                  <c:v>47.61904761904762</c:v>
                </c:pt>
                <c:pt idx="746">
                  <c:v>62.5</c:v>
                </c:pt>
                <c:pt idx="747">
                  <c:v>90.909090909090907</c:v>
                </c:pt>
                <c:pt idx="748">
                  <c:v>100</c:v>
                </c:pt>
                <c:pt idx="749">
                  <c:v>41.666666666666664</c:v>
                </c:pt>
                <c:pt idx="750">
                  <c:v>83.333333333333329</c:v>
                </c:pt>
                <c:pt idx="751">
                  <c:v>55.555555555555557</c:v>
                </c:pt>
                <c:pt idx="752">
                  <c:v>90.909090909090907</c:v>
                </c:pt>
                <c:pt idx="753">
                  <c:v>47.61904761904762</c:v>
                </c:pt>
                <c:pt idx="754">
                  <c:v>90.909090909090907</c:v>
                </c:pt>
                <c:pt idx="755">
                  <c:v>41.666666666666664</c:v>
                </c:pt>
                <c:pt idx="756">
                  <c:v>90.909090909090907</c:v>
                </c:pt>
                <c:pt idx="757">
                  <c:v>100</c:v>
                </c:pt>
                <c:pt idx="758">
                  <c:v>111.11111111111111</c:v>
                </c:pt>
                <c:pt idx="759">
                  <c:v>111.11111111111111</c:v>
                </c:pt>
                <c:pt idx="760">
                  <c:v>142.85714285714286</c:v>
                </c:pt>
                <c:pt idx="761">
                  <c:v>13.513513513513514</c:v>
                </c:pt>
                <c:pt idx="762">
                  <c:v>37.037037037037038</c:v>
                </c:pt>
                <c:pt idx="763">
                  <c:v>34.482758620689658</c:v>
                </c:pt>
                <c:pt idx="764">
                  <c:v>35.714285714285715</c:v>
                </c:pt>
                <c:pt idx="765">
                  <c:v>50</c:v>
                </c:pt>
                <c:pt idx="766">
                  <c:v>31.25</c:v>
                </c:pt>
                <c:pt idx="767">
                  <c:v>40</c:v>
                </c:pt>
                <c:pt idx="768">
                  <c:v>35.714285714285715</c:v>
                </c:pt>
                <c:pt idx="769">
                  <c:v>37.037037037037038</c:v>
                </c:pt>
                <c:pt idx="770">
                  <c:v>58.823529411764703</c:v>
                </c:pt>
                <c:pt idx="771">
                  <c:v>37.037037037037038</c:v>
                </c:pt>
                <c:pt idx="772">
                  <c:v>40</c:v>
                </c:pt>
                <c:pt idx="773">
                  <c:v>71.428571428571431</c:v>
                </c:pt>
                <c:pt idx="774">
                  <c:v>38.46153846153846</c:v>
                </c:pt>
                <c:pt idx="775">
                  <c:v>55.555555555555557</c:v>
                </c:pt>
                <c:pt idx="776">
                  <c:v>100</c:v>
                </c:pt>
                <c:pt idx="777">
                  <c:v>111.11111111111111</c:v>
                </c:pt>
                <c:pt idx="778">
                  <c:v>37.037037037037038</c:v>
                </c:pt>
                <c:pt idx="779">
                  <c:v>40</c:v>
                </c:pt>
                <c:pt idx="780">
                  <c:v>66.666666666666671</c:v>
                </c:pt>
                <c:pt idx="781">
                  <c:v>45.454545454545453</c:v>
                </c:pt>
                <c:pt idx="782">
                  <c:v>76.92307692307692</c:v>
                </c:pt>
                <c:pt idx="783">
                  <c:v>52.631578947368418</c:v>
                </c:pt>
                <c:pt idx="784">
                  <c:v>71.428571428571431</c:v>
                </c:pt>
                <c:pt idx="785">
                  <c:v>43.478260869565219</c:v>
                </c:pt>
                <c:pt idx="786">
                  <c:v>100</c:v>
                </c:pt>
                <c:pt idx="787">
                  <c:v>83.333333333333329</c:v>
                </c:pt>
                <c:pt idx="788">
                  <c:v>83.333333333333329</c:v>
                </c:pt>
                <c:pt idx="789">
                  <c:v>41.666666666666664</c:v>
                </c:pt>
                <c:pt idx="790">
                  <c:v>83.333333333333329</c:v>
                </c:pt>
                <c:pt idx="791">
                  <c:v>45.454545454545453</c:v>
                </c:pt>
                <c:pt idx="792">
                  <c:v>66.666666666666671</c:v>
                </c:pt>
                <c:pt idx="793">
                  <c:v>38.46153846153846</c:v>
                </c:pt>
                <c:pt idx="794">
                  <c:v>83.333333333333329</c:v>
                </c:pt>
                <c:pt idx="795">
                  <c:v>45.454545454545453</c:v>
                </c:pt>
                <c:pt idx="796">
                  <c:v>83.333333333333329</c:v>
                </c:pt>
                <c:pt idx="797">
                  <c:v>35.714285714285715</c:v>
                </c:pt>
                <c:pt idx="798">
                  <c:v>50</c:v>
                </c:pt>
                <c:pt idx="799">
                  <c:v>66.666666666666671</c:v>
                </c:pt>
                <c:pt idx="800">
                  <c:v>41.666666666666664</c:v>
                </c:pt>
                <c:pt idx="801">
                  <c:v>83.333333333333329</c:v>
                </c:pt>
                <c:pt idx="802">
                  <c:v>40</c:v>
                </c:pt>
                <c:pt idx="803">
                  <c:v>38.46153846153846</c:v>
                </c:pt>
                <c:pt idx="804">
                  <c:v>66.666666666666671</c:v>
                </c:pt>
                <c:pt idx="805">
                  <c:v>40</c:v>
                </c:pt>
                <c:pt idx="806">
                  <c:v>55.555555555555557</c:v>
                </c:pt>
                <c:pt idx="807">
                  <c:v>100</c:v>
                </c:pt>
                <c:pt idx="808">
                  <c:v>142.85714285714286</c:v>
                </c:pt>
                <c:pt idx="809">
                  <c:v>38.46153846153846</c:v>
                </c:pt>
                <c:pt idx="810">
                  <c:v>90.909090909090907</c:v>
                </c:pt>
                <c:pt idx="811">
                  <c:v>34.482758620689658</c:v>
                </c:pt>
                <c:pt idx="812">
                  <c:v>38.46153846153846</c:v>
                </c:pt>
                <c:pt idx="813">
                  <c:v>76.92307692307692</c:v>
                </c:pt>
                <c:pt idx="814">
                  <c:v>38.46153846153846</c:v>
                </c:pt>
                <c:pt idx="815">
                  <c:v>40</c:v>
                </c:pt>
                <c:pt idx="816">
                  <c:v>66.666666666666671</c:v>
                </c:pt>
                <c:pt idx="817">
                  <c:v>35.714285714285715</c:v>
                </c:pt>
                <c:pt idx="818">
                  <c:v>55.555555555555557</c:v>
                </c:pt>
                <c:pt idx="819">
                  <c:v>90.909090909090907</c:v>
                </c:pt>
                <c:pt idx="820">
                  <c:v>125</c:v>
                </c:pt>
                <c:pt idx="821">
                  <c:v>35.714285714285715</c:v>
                </c:pt>
                <c:pt idx="822">
                  <c:v>40</c:v>
                </c:pt>
                <c:pt idx="823">
                  <c:v>76.92307692307692</c:v>
                </c:pt>
                <c:pt idx="824">
                  <c:v>47.61904761904762</c:v>
                </c:pt>
                <c:pt idx="825">
                  <c:v>71.428571428571431</c:v>
                </c:pt>
                <c:pt idx="826">
                  <c:v>43.478260869565219</c:v>
                </c:pt>
                <c:pt idx="827">
                  <c:v>62.5</c:v>
                </c:pt>
                <c:pt idx="828">
                  <c:v>52.631578947368418</c:v>
                </c:pt>
                <c:pt idx="829">
                  <c:v>52.631578947368418</c:v>
                </c:pt>
                <c:pt idx="830">
                  <c:v>37.037037037037038</c:v>
                </c:pt>
                <c:pt idx="831">
                  <c:v>47.61904761904762</c:v>
                </c:pt>
                <c:pt idx="832">
                  <c:v>66.666666666666671</c:v>
                </c:pt>
                <c:pt idx="833">
                  <c:v>41.666666666666664</c:v>
                </c:pt>
                <c:pt idx="834">
                  <c:v>35.714285714285715</c:v>
                </c:pt>
                <c:pt idx="835">
                  <c:v>71.428571428571431</c:v>
                </c:pt>
                <c:pt idx="836">
                  <c:v>50</c:v>
                </c:pt>
                <c:pt idx="837">
                  <c:v>71.428571428571431</c:v>
                </c:pt>
                <c:pt idx="838">
                  <c:v>35.714285714285715</c:v>
                </c:pt>
                <c:pt idx="839">
                  <c:v>52.631578947368418</c:v>
                </c:pt>
                <c:pt idx="840">
                  <c:v>100</c:v>
                </c:pt>
                <c:pt idx="841">
                  <c:v>38.46153846153846</c:v>
                </c:pt>
                <c:pt idx="842">
                  <c:v>58.823529411764703</c:v>
                </c:pt>
                <c:pt idx="843">
                  <c:v>38.46153846153846</c:v>
                </c:pt>
                <c:pt idx="844">
                  <c:v>40</c:v>
                </c:pt>
                <c:pt idx="845">
                  <c:v>62.5</c:v>
                </c:pt>
                <c:pt idx="846">
                  <c:v>40</c:v>
                </c:pt>
                <c:pt idx="847">
                  <c:v>35.714285714285715</c:v>
                </c:pt>
                <c:pt idx="848">
                  <c:v>45.454545454545453</c:v>
                </c:pt>
                <c:pt idx="849">
                  <c:v>90.909090909090907</c:v>
                </c:pt>
                <c:pt idx="850">
                  <c:v>37.037037037037038</c:v>
                </c:pt>
                <c:pt idx="851">
                  <c:v>76.92307692307692</c:v>
                </c:pt>
                <c:pt idx="852">
                  <c:v>33.333333333333336</c:v>
                </c:pt>
                <c:pt idx="853">
                  <c:v>35.714285714285715</c:v>
                </c:pt>
                <c:pt idx="854">
                  <c:v>66.666666666666671</c:v>
                </c:pt>
                <c:pt idx="855">
                  <c:v>47.61904761904762</c:v>
                </c:pt>
                <c:pt idx="856">
                  <c:v>47.61904761904762</c:v>
                </c:pt>
                <c:pt idx="857">
                  <c:v>90.909090909090907</c:v>
                </c:pt>
                <c:pt idx="858">
                  <c:v>142.85714285714286</c:v>
                </c:pt>
                <c:pt idx="859">
                  <c:v>41.666666666666664</c:v>
                </c:pt>
                <c:pt idx="860">
                  <c:v>62.5</c:v>
                </c:pt>
                <c:pt idx="861">
                  <c:v>43.478260869565219</c:v>
                </c:pt>
                <c:pt idx="862">
                  <c:v>38.46153846153846</c:v>
                </c:pt>
                <c:pt idx="863">
                  <c:v>66.666666666666671</c:v>
                </c:pt>
                <c:pt idx="864">
                  <c:v>50</c:v>
                </c:pt>
                <c:pt idx="865">
                  <c:v>62.5</c:v>
                </c:pt>
                <c:pt idx="866">
                  <c:v>47.61904761904762</c:v>
                </c:pt>
                <c:pt idx="867">
                  <c:v>45.454545454545453</c:v>
                </c:pt>
                <c:pt idx="868">
                  <c:v>83.333333333333329</c:v>
                </c:pt>
                <c:pt idx="869">
                  <c:v>41.666666666666664</c:v>
                </c:pt>
                <c:pt idx="870">
                  <c:v>66.666666666666671</c:v>
                </c:pt>
                <c:pt idx="871">
                  <c:v>41.666666666666664</c:v>
                </c:pt>
                <c:pt idx="872">
                  <c:v>83.333333333333329</c:v>
                </c:pt>
                <c:pt idx="873">
                  <c:v>34.482758620689658</c:v>
                </c:pt>
                <c:pt idx="874">
                  <c:v>40</c:v>
                </c:pt>
                <c:pt idx="875">
                  <c:v>62.5</c:v>
                </c:pt>
                <c:pt idx="876">
                  <c:v>40</c:v>
                </c:pt>
                <c:pt idx="877">
                  <c:v>37.037037037037038</c:v>
                </c:pt>
                <c:pt idx="878">
                  <c:v>58.823529411764703</c:v>
                </c:pt>
                <c:pt idx="879">
                  <c:v>32.258064516129032</c:v>
                </c:pt>
                <c:pt idx="880">
                  <c:v>34.482758620689658</c:v>
                </c:pt>
                <c:pt idx="881">
                  <c:v>27.777777777777779</c:v>
                </c:pt>
                <c:pt idx="882">
                  <c:v>27.777777777777779</c:v>
                </c:pt>
                <c:pt idx="883">
                  <c:v>32.258064516129032</c:v>
                </c:pt>
                <c:pt idx="884">
                  <c:v>30.303030303030305</c:v>
                </c:pt>
                <c:pt idx="885">
                  <c:v>43.478260869565219</c:v>
                </c:pt>
                <c:pt idx="886">
                  <c:v>29.411764705882351</c:v>
                </c:pt>
                <c:pt idx="887">
                  <c:v>33.333333333333336</c:v>
                </c:pt>
                <c:pt idx="888">
                  <c:v>58.823529411764703</c:v>
                </c:pt>
                <c:pt idx="889">
                  <c:v>33.333333333333336</c:v>
                </c:pt>
                <c:pt idx="890">
                  <c:v>38.46153846153846</c:v>
                </c:pt>
                <c:pt idx="891">
                  <c:v>50</c:v>
                </c:pt>
                <c:pt idx="892">
                  <c:v>90.909090909090907</c:v>
                </c:pt>
                <c:pt idx="893">
                  <c:v>37.037037037037038</c:v>
                </c:pt>
                <c:pt idx="894">
                  <c:v>76.92307692307692</c:v>
                </c:pt>
                <c:pt idx="895">
                  <c:v>34.482758620689658</c:v>
                </c:pt>
                <c:pt idx="896">
                  <c:v>34.482758620689658</c:v>
                </c:pt>
                <c:pt idx="897">
                  <c:v>40</c:v>
                </c:pt>
                <c:pt idx="898">
                  <c:v>71.428571428571431</c:v>
                </c:pt>
                <c:pt idx="899">
                  <c:v>45.454545454545453</c:v>
                </c:pt>
                <c:pt idx="900">
                  <c:v>90.909090909090907</c:v>
                </c:pt>
                <c:pt idx="901">
                  <c:v>71.428571428571431</c:v>
                </c:pt>
                <c:pt idx="902">
                  <c:v>76.92307692307692</c:v>
                </c:pt>
                <c:pt idx="903">
                  <c:v>142.85714285714286</c:v>
                </c:pt>
                <c:pt idx="904">
                  <c:v>35.714285714285715</c:v>
                </c:pt>
                <c:pt idx="905">
                  <c:v>38.46153846153846</c:v>
                </c:pt>
                <c:pt idx="906">
                  <c:v>125</c:v>
                </c:pt>
                <c:pt idx="907">
                  <c:v>40</c:v>
                </c:pt>
                <c:pt idx="908">
                  <c:v>71.428571428571431</c:v>
                </c:pt>
                <c:pt idx="909">
                  <c:v>45.454545454545453</c:v>
                </c:pt>
                <c:pt idx="910">
                  <c:v>52.631578947368418</c:v>
                </c:pt>
                <c:pt idx="911">
                  <c:v>45.454545454545453</c:v>
                </c:pt>
                <c:pt idx="912">
                  <c:v>50</c:v>
                </c:pt>
                <c:pt idx="913">
                  <c:v>100</c:v>
                </c:pt>
                <c:pt idx="914">
                  <c:v>40</c:v>
                </c:pt>
                <c:pt idx="915">
                  <c:v>71.428571428571431</c:v>
                </c:pt>
                <c:pt idx="916">
                  <c:v>38.46153846153846</c:v>
                </c:pt>
                <c:pt idx="917">
                  <c:v>76.92307692307692</c:v>
                </c:pt>
                <c:pt idx="918">
                  <c:v>38.46153846153846</c:v>
                </c:pt>
                <c:pt idx="919">
                  <c:v>33.333333333333336</c:v>
                </c:pt>
                <c:pt idx="920">
                  <c:v>33.333333333333336</c:v>
                </c:pt>
                <c:pt idx="921">
                  <c:v>71.428571428571431</c:v>
                </c:pt>
                <c:pt idx="922">
                  <c:v>43.478260869565219</c:v>
                </c:pt>
                <c:pt idx="923">
                  <c:v>50</c:v>
                </c:pt>
                <c:pt idx="924">
                  <c:v>62.5</c:v>
                </c:pt>
                <c:pt idx="925">
                  <c:v>32.258064516129032</c:v>
                </c:pt>
                <c:pt idx="926">
                  <c:v>34.482758620689658</c:v>
                </c:pt>
                <c:pt idx="927">
                  <c:v>66.666666666666671</c:v>
                </c:pt>
                <c:pt idx="928">
                  <c:v>38.46153846153846</c:v>
                </c:pt>
                <c:pt idx="929">
                  <c:v>35.714285714285715</c:v>
                </c:pt>
                <c:pt idx="930">
                  <c:v>62.5</c:v>
                </c:pt>
                <c:pt idx="931">
                  <c:v>47.61904761904762</c:v>
                </c:pt>
                <c:pt idx="932">
                  <c:v>47.61904761904762</c:v>
                </c:pt>
                <c:pt idx="933">
                  <c:v>166.66666666666666</c:v>
                </c:pt>
                <c:pt idx="934">
                  <c:v>83.333333333333329</c:v>
                </c:pt>
                <c:pt idx="935">
                  <c:v>41.666666666666664</c:v>
                </c:pt>
                <c:pt idx="936">
                  <c:v>90.909090909090907</c:v>
                </c:pt>
                <c:pt idx="937">
                  <c:v>40</c:v>
                </c:pt>
                <c:pt idx="938">
                  <c:v>45.454545454545453</c:v>
                </c:pt>
                <c:pt idx="939">
                  <c:v>71.428571428571431</c:v>
                </c:pt>
                <c:pt idx="940">
                  <c:v>41.666666666666664</c:v>
                </c:pt>
                <c:pt idx="941">
                  <c:v>76.92307692307692</c:v>
                </c:pt>
                <c:pt idx="942">
                  <c:v>76.92307692307692</c:v>
                </c:pt>
                <c:pt idx="943">
                  <c:v>111.11111111111111</c:v>
                </c:pt>
                <c:pt idx="944">
                  <c:v>111.11111111111111</c:v>
                </c:pt>
                <c:pt idx="945">
                  <c:v>34.482758620689658</c:v>
                </c:pt>
                <c:pt idx="946">
                  <c:v>47.61904761904762</c:v>
                </c:pt>
                <c:pt idx="947">
                  <c:v>52.631578947368418</c:v>
                </c:pt>
                <c:pt idx="948">
                  <c:v>40</c:v>
                </c:pt>
                <c:pt idx="949">
                  <c:v>47.61904761904762</c:v>
                </c:pt>
                <c:pt idx="950">
                  <c:v>76.92307692307692</c:v>
                </c:pt>
                <c:pt idx="951">
                  <c:v>43.478260869565219</c:v>
                </c:pt>
                <c:pt idx="952">
                  <c:v>83.333333333333329</c:v>
                </c:pt>
                <c:pt idx="953">
                  <c:v>58.823529411764703</c:v>
                </c:pt>
                <c:pt idx="954">
                  <c:v>71.428571428571431</c:v>
                </c:pt>
                <c:pt idx="955">
                  <c:v>37.037037037037038</c:v>
                </c:pt>
                <c:pt idx="956">
                  <c:v>71.428571428571431</c:v>
                </c:pt>
                <c:pt idx="957">
                  <c:v>34.482758620689658</c:v>
                </c:pt>
                <c:pt idx="958">
                  <c:v>37.037037037037038</c:v>
                </c:pt>
                <c:pt idx="959">
                  <c:v>83.333333333333329</c:v>
                </c:pt>
                <c:pt idx="960">
                  <c:v>30.303030303030305</c:v>
                </c:pt>
                <c:pt idx="961">
                  <c:v>37.037037037037038</c:v>
                </c:pt>
                <c:pt idx="962">
                  <c:v>38.46153846153846</c:v>
                </c:pt>
                <c:pt idx="963">
                  <c:v>62.5</c:v>
                </c:pt>
                <c:pt idx="964">
                  <c:v>31.25</c:v>
                </c:pt>
                <c:pt idx="965">
                  <c:v>33.333333333333336</c:v>
                </c:pt>
                <c:pt idx="966">
                  <c:v>35.714285714285715</c:v>
                </c:pt>
                <c:pt idx="967">
                  <c:v>38.46153846153846</c:v>
                </c:pt>
                <c:pt idx="968">
                  <c:v>62.5</c:v>
                </c:pt>
                <c:pt idx="969">
                  <c:v>37.037037037037038</c:v>
                </c:pt>
                <c:pt idx="970">
                  <c:v>50</c:v>
                </c:pt>
                <c:pt idx="971">
                  <c:v>100</c:v>
                </c:pt>
                <c:pt idx="972">
                  <c:v>40</c:v>
                </c:pt>
                <c:pt idx="973">
                  <c:v>76.92307692307692</c:v>
                </c:pt>
                <c:pt idx="974">
                  <c:v>38.46153846153846</c:v>
                </c:pt>
                <c:pt idx="975">
                  <c:v>83.333333333333329</c:v>
                </c:pt>
                <c:pt idx="976">
                  <c:v>35.714285714285715</c:v>
                </c:pt>
                <c:pt idx="977">
                  <c:v>40</c:v>
                </c:pt>
                <c:pt idx="978">
                  <c:v>71.428571428571431</c:v>
                </c:pt>
                <c:pt idx="979">
                  <c:v>52.631578947368418</c:v>
                </c:pt>
                <c:pt idx="980">
                  <c:v>71.428571428571431</c:v>
                </c:pt>
                <c:pt idx="981">
                  <c:v>71.428571428571431</c:v>
                </c:pt>
                <c:pt idx="982">
                  <c:v>83.333333333333329</c:v>
                </c:pt>
                <c:pt idx="983">
                  <c:v>35.714285714285715</c:v>
                </c:pt>
                <c:pt idx="984">
                  <c:v>90.909090909090907</c:v>
                </c:pt>
                <c:pt idx="985">
                  <c:v>30.303030303030305</c:v>
                </c:pt>
                <c:pt idx="986">
                  <c:v>37.037037037037038</c:v>
                </c:pt>
                <c:pt idx="987">
                  <c:v>40</c:v>
                </c:pt>
                <c:pt idx="988">
                  <c:v>83.333333333333329</c:v>
                </c:pt>
                <c:pt idx="989">
                  <c:v>76.92307692307692</c:v>
                </c:pt>
                <c:pt idx="990">
                  <c:v>100</c:v>
                </c:pt>
                <c:pt idx="991">
                  <c:v>142.85714285714286</c:v>
                </c:pt>
                <c:pt idx="992">
                  <c:v>38.46153846153846</c:v>
                </c:pt>
                <c:pt idx="993">
                  <c:v>100</c:v>
                </c:pt>
                <c:pt idx="994">
                  <c:v>33.333333333333336</c:v>
                </c:pt>
                <c:pt idx="995">
                  <c:v>38.46153846153846</c:v>
                </c:pt>
                <c:pt idx="996">
                  <c:v>83.333333333333329</c:v>
                </c:pt>
                <c:pt idx="997">
                  <c:v>35.714285714285715</c:v>
                </c:pt>
                <c:pt idx="998">
                  <c:v>35.714285714285715</c:v>
                </c:pt>
                <c:pt idx="999">
                  <c:v>83.333333333333329</c:v>
                </c:pt>
                <c:pt idx="1000">
                  <c:v>43.478260869565219</c:v>
                </c:pt>
                <c:pt idx="1001">
                  <c:v>83.333333333333329</c:v>
                </c:pt>
                <c:pt idx="1002">
                  <c:v>62.5</c:v>
                </c:pt>
                <c:pt idx="1003">
                  <c:v>100</c:v>
                </c:pt>
                <c:pt idx="1004">
                  <c:v>40</c:v>
                </c:pt>
                <c:pt idx="1005">
                  <c:v>83.333333333333329</c:v>
                </c:pt>
                <c:pt idx="1006">
                  <c:v>38.46153846153846</c:v>
                </c:pt>
                <c:pt idx="1007">
                  <c:v>83.333333333333329</c:v>
                </c:pt>
                <c:pt idx="1008">
                  <c:v>34.482758620689658</c:v>
                </c:pt>
                <c:pt idx="1009">
                  <c:v>37.037037037037038</c:v>
                </c:pt>
                <c:pt idx="1010">
                  <c:v>58.823529411764703</c:v>
                </c:pt>
                <c:pt idx="1011">
                  <c:v>33.333333333333336</c:v>
                </c:pt>
                <c:pt idx="1012">
                  <c:v>29.411764705882351</c:v>
                </c:pt>
                <c:pt idx="1013">
                  <c:v>43.478260869565219</c:v>
                </c:pt>
                <c:pt idx="1014">
                  <c:v>32.258064516129032</c:v>
                </c:pt>
                <c:pt idx="1015">
                  <c:v>35.714285714285715</c:v>
                </c:pt>
                <c:pt idx="1016">
                  <c:v>55.555555555555557</c:v>
                </c:pt>
                <c:pt idx="1017">
                  <c:v>37.037037037037038</c:v>
                </c:pt>
                <c:pt idx="1018">
                  <c:v>41.666666666666664</c:v>
                </c:pt>
                <c:pt idx="1019">
                  <c:v>62.5</c:v>
                </c:pt>
                <c:pt idx="1020">
                  <c:v>37.037037037037038</c:v>
                </c:pt>
                <c:pt idx="1021">
                  <c:v>58.823529411764703</c:v>
                </c:pt>
                <c:pt idx="1022">
                  <c:v>71.428571428571431</c:v>
                </c:pt>
                <c:pt idx="1023">
                  <c:v>50</c:v>
                </c:pt>
                <c:pt idx="1024">
                  <c:v>71.428571428571431</c:v>
                </c:pt>
                <c:pt idx="1025">
                  <c:v>47.61904761904762</c:v>
                </c:pt>
                <c:pt idx="1026">
                  <c:v>83.333333333333329</c:v>
                </c:pt>
                <c:pt idx="1027">
                  <c:v>45.454545454545453</c:v>
                </c:pt>
                <c:pt idx="1028">
                  <c:v>83.333333333333329</c:v>
                </c:pt>
                <c:pt idx="1029">
                  <c:v>40</c:v>
                </c:pt>
                <c:pt idx="1030">
                  <c:v>66.666666666666671</c:v>
                </c:pt>
                <c:pt idx="1031">
                  <c:v>41.666666666666664</c:v>
                </c:pt>
                <c:pt idx="1032">
                  <c:v>45.454545454545453</c:v>
                </c:pt>
                <c:pt idx="1033">
                  <c:v>100</c:v>
                </c:pt>
                <c:pt idx="1034">
                  <c:v>35.714285714285715</c:v>
                </c:pt>
                <c:pt idx="1035">
                  <c:v>71.428571428571431</c:v>
                </c:pt>
                <c:pt idx="1036">
                  <c:v>40</c:v>
                </c:pt>
                <c:pt idx="1037">
                  <c:v>37.037037037037038</c:v>
                </c:pt>
                <c:pt idx="1038">
                  <c:v>62.5</c:v>
                </c:pt>
                <c:pt idx="1039">
                  <c:v>41.666666666666664</c:v>
                </c:pt>
                <c:pt idx="1040">
                  <c:v>40</c:v>
                </c:pt>
                <c:pt idx="1041">
                  <c:v>90.909090909090907</c:v>
                </c:pt>
                <c:pt idx="1042">
                  <c:v>33.333333333333336</c:v>
                </c:pt>
                <c:pt idx="1043">
                  <c:v>33.333333333333336</c:v>
                </c:pt>
                <c:pt idx="1044">
                  <c:v>111.11111111111111</c:v>
                </c:pt>
                <c:pt idx="1045">
                  <c:v>43.478260869565219</c:v>
                </c:pt>
                <c:pt idx="1046">
                  <c:v>71.428571428571431</c:v>
                </c:pt>
                <c:pt idx="1047">
                  <c:v>38.46153846153846</c:v>
                </c:pt>
                <c:pt idx="1048">
                  <c:v>43.478260869565219</c:v>
                </c:pt>
                <c:pt idx="1049">
                  <c:v>83.333333333333329</c:v>
                </c:pt>
                <c:pt idx="1050">
                  <c:v>37.037037037037038</c:v>
                </c:pt>
                <c:pt idx="1051">
                  <c:v>76.92307692307692</c:v>
                </c:pt>
                <c:pt idx="1052">
                  <c:v>34.482758620689658</c:v>
                </c:pt>
                <c:pt idx="1053">
                  <c:v>33.333333333333336</c:v>
                </c:pt>
                <c:pt idx="1054">
                  <c:v>37.037037037037038</c:v>
                </c:pt>
                <c:pt idx="1055">
                  <c:v>58.823529411764703</c:v>
                </c:pt>
                <c:pt idx="1056">
                  <c:v>30.303030303030305</c:v>
                </c:pt>
                <c:pt idx="1057">
                  <c:v>27.777777777777779</c:v>
                </c:pt>
                <c:pt idx="1058">
                  <c:v>47.61904761904762</c:v>
                </c:pt>
                <c:pt idx="1059">
                  <c:v>52.631578947368418</c:v>
                </c:pt>
                <c:pt idx="1060">
                  <c:v>125</c:v>
                </c:pt>
                <c:pt idx="1061">
                  <c:v>71.428571428571431</c:v>
                </c:pt>
                <c:pt idx="1062">
                  <c:v>35.714285714285715</c:v>
                </c:pt>
                <c:pt idx="1063">
                  <c:v>32.258064516129032</c:v>
                </c:pt>
                <c:pt idx="1064">
                  <c:v>38.46153846153846</c:v>
                </c:pt>
                <c:pt idx="1065">
                  <c:v>55.555555555555557</c:v>
                </c:pt>
                <c:pt idx="1066">
                  <c:v>41.666666666666664</c:v>
                </c:pt>
                <c:pt idx="1067">
                  <c:v>45.454545454545453</c:v>
                </c:pt>
                <c:pt idx="1068">
                  <c:v>90.909090909090907</c:v>
                </c:pt>
                <c:pt idx="1069">
                  <c:v>40</c:v>
                </c:pt>
                <c:pt idx="1070">
                  <c:v>90.909090909090907</c:v>
                </c:pt>
                <c:pt idx="1071">
                  <c:v>45.454545454545453</c:v>
                </c:pt>
                <c:pt idx="1072">
                  <c:v>71.428571428571431</c:v>
                </c:pt>
                <c:pt idx="1073">
                  <c:v>45.454545454545453</c:v>
                </c:pt>
                <c:pt idx="1074">
                  <c:v>40</c:v>
                </c:pt>
                <c:pt idx="1075">
                  <c:v>90.909090909090907</c:v>
                </c:pt>
                <c:pt idx="1076">
                  <c:v>32.258064516129032</c:v>
                </c:pt>
                <c:pt idx="1077">
                  <c:v>38.46153846153846</c:v>
                </c:pt>
                <c:pt idx="1078">
                  <c:v>66.666666666666671</c:v>
                </c:pt>
                <c:pt idx="1079">
                  <c:v>45.454545454545453</c:v>
                </c:pt>
                <c:pt idx="1080">
                  <c:v>83.333333333333329</c:v>
                </c:pt>
                <c:pt idx="1081">
                  <c:v>45.454545454545453</c:v>
                </c:pt>
                <c:pt idx="1082">
                  <c:v>66.666666666666671</c:v>
                </c:pt>
                <c:pt idx="1083">
                  <c:v>41.666666666666664</c:v>
                </c:pt>
                <c:pt idx="1084">
                  <c:v>41.666666666666664</c:v>
                </c:pt>
                <c:pt idx="1085">
                  <c:v>83.333333333333329</c:v>
                </c:pt>
                <c:pt idx="1086">
                  <c:v>71.428571428571431</c:v>
                </c:pt>
                <c:pt idx="1087">
                  <c:v>100</c:v>
                </c:pt>
                <c:pt idx="1088">
                  <c:v>125</c:v>
                </c:pt>
                <c:pt idx="1089">
                  <c:v>30.303030303030305</c:v>
                </c:pt>
                <c:pt idx="1090">
                  <c:v>37.037037037037038</c:v>
                </c:pt>
                <c:pt idx="1091">
                  <c:v>100</c:v>
                </c:pt>
                <c:pt idx="1092">
                  <c:v>38.46153846153846</c:v>
                </c:pt>
                <c:pt idx="1093">
                  <c:v>47.61904761904762</c:v>
                </c:pt>
                <c:pt idx="1094">
                  <c:v>90.909090909090907</c:v>
                </c:pt>
                <c:pt idx="1095">
                  <c:v>100</c:v>
                </c:pt>
                <c:pt idx="1096">
                  <c:v>40</c:v>
                </c:pt>
                <c:pt idx="1097">
                  <c:v>58.823529411764703</c:v>
                </c:pt>
                <c:pt idx="1098">
                  <c:v>76.92307692307692</c:v>
                </c:pt>
                <c:pt idx="1099">
                  <c:v>142.85714285714286</c:v>
                </c:pt>
                <c:pt idx="1100">
                  <c:v>35.714285714285715</c:v>
                </c:pt>
                <c:pt idx="1101">
                  <c:v>76.92307692307692</c:v>
                </c:pt>
                <c:pt idx="1102">
                  <c:v>40</c:v>
                </c:pt>
                <c:pt idx="1103">
                  <c:v>40</c:v>
                </c:pt>
                <c:pt idx="1104">
                  <c:v>58.823529411764703</c:v>
                </c:pt>
                <c:pt idx="1105">
                  <c:v>37.037037037037038</c:v>
                </c:pt>
                <c:pt idx="1106">
                  <c:v>40</c:v>
                </c:pt>
                <c:pt idx="1107">
                  <c:v>71.428571428571431</c:v>
                </c:pt>
                <c:pt idx="1108">
                  <c:v>38.46153846153846</c:v>
                </c:pt>
                <c:pt idx="1109">
                  <c:v>47.61904761904762</c:v>
                </c:pt>
                <c:pt idx="1110">
                  <c:v>83.333333333333329</c:v>
                </c:pt>
                <c:pt idx="1111">
                  <c:v>47.61904761904762</c:v>
                </c:pt>
                <c:pt idx="1112">
                  <c:v>111.11111111111111</c:v>
                </c:pt>
                <c:pt idx="1113">
                  <c:v>41.666666666666664</c:v>
                </c:pt>
                <c:pt idx="1114">
                  <c:v>62.5</c:v>
                </c:pt>
                <c:pt idx="1115">
                  <c:v>41.666666666666664</c:v>
                </c:pt>
                <c:pt idx="1116">
                  <c:v>71.428571428571431</c:v>
                </c:pt>
                <c:pt idx="1117">
                  <c:v>40</c:v>
                </c:pt>
                <c:pt idx="1118">
                  <c:v>50</c:v>
                </c:pt>
                <c:pt idx="1119">
                  <c:v>90.909090909090907</c:v>
                </c:pt>
                <c:pt idx="1120">
                  <c:v>40</c:v>
                </c:pt>
                <c:pt idx="1121">
                  <c:v>90.909090909090907</c:v>
                </c:pt>
                <c:pt idx="1122">
                  <c:v>38.46153846153846</c:v>
                </c:pt>
                <c:pt idx="1123">
                  <c:v>83.333333333333329</c:v>
                </c:pt>
                <c:pt idx="1124">
                  <c:v>35.714285714285715</c:v>
                </c:pt>
                <c:pt idx="1125">
                  <c:v>38.46153846153846</c:v>
                </c:pt>
                <c:pt idx="1126">
                  <c:v>66.666666666666671</c:v>
                </c:pt>
                <c:pt idx="1127">
                  <c:v>47.61904761904762</c:v>
                </c:pt>
                <c:pt idx="1128">
                  <c:v>62.5</c:v>
                </c:pt>
                <c:pt idx="1129">
                  <c:v>50</c:v>
                </c:pt>
                <c:pt idx="1130">
                  <c:v>55.555555555555557</c:v>
                </c:pt>
                <c:pt idx="1131">
                  <c:v>83.333333333333329</c:v>
                </c:pt>
                <c:pt idx="1132">
                  <c:v>125</c:v>
                </c:pt>
                <c:pt idx="1133">
                  <c:v>41.666666666666664</c:v>
                </c:pt>
                <c:pt idx="1134">
                  <c:v>90.909090909090907</c:v>
                </c:pt>
                <c:pt idx="1135">
                  <c:v>47.61904761904762</c:v>
                </c:pt>
                <c:pt idx="1136">
                  <c:v>76.92307692307692</c:v>
                </c:pt>
                <c:pt idx="1137">
                  <c:v>45.454545454545453</c:v>
                </c:pt>
                <c:pt idx="1138">
                  <c:v>62.5</c:v>
                </c:pt>
                <c:pt idx="1139">
                  <c:v>43.478260869565219</c:v>
                </c:pt>
                <c:pt idx="1140">
                  <c:v>52.631578947368418</c:v>
                </c:pt>
                <c:pt idx="1141">
                  <c:v>66.666666666666671</c:v>
                </c:pt>
                <c:pt idx="1142">
                  <c:v>40</c:v>
                </c:pt>
                <c:pt idx="1143">
                  <c:v>76.92307692307692</c:v>
                </c:pt>
                <c:pt idx="1144">
                  <c:v>38.46153846153846</c:v>
                </c:pt>
                <c:pt idx="1145">
                  <c:v>47.61904761904762</c:v>
                </c:pt>
                <c:pt idx="1146">
                  <c:v>76.92307692307692</c:v>
                </c:pt>
                <c:pt idx="1147">
                  <c:v>50</c:v>
                </c:pt>
                <c:pt idx="1148">
                  <c:v>71.428571428571431</c:v>
                </c:pt>
                <c:pt idx="1149">
                  <c:v>47.61904761904762</c:v>
                </c:pt>
                <c:pt idx="1150">
                  <c:v>76.92307692307692</c:v>
                </c:pt>
                <c:pt idx="1151">
                  <c:v>71.428571428571431</c:v>
                </c:pt>
                <c:pt idx="1152">
                  <c:v>83.333333333333329</c:v>
                </c:pt>
                <c:pt idx="1153">
                  <c:v>125</c:v>
                </c:pt>
                <c:pt idx="1154">
                  <c:v>35.714285714285715</c:v>
                </c:pt>
                <c:pt idx="1155">
                  <c:v>83.333333333333329</c:v>
                </c:pt>
                <c:pt idx="1156">
                  <c:v>43.478260869565219</c:v>
                </c:pt>
                <c:pt idx="1157">
                  <c:v>40</c:v>
                </c:pt>
                <c:pt idx="1158">
                  <c:v>58.823529411764703</c:v>
                </c:pt>
                <c:pt idx="1159">
                  <c:v>43.478260869565219</c:v>
                </c:pt>
                <c:pt idx="1160">
                  <c:v>71.428571428571431</c:v>
                </c:pt>
                <c:pt idx="1161">
                  <c:v>43.478260869565219</c:v>
                </c:pt>
                <c:pt idx="1162">
                  <c:v>58.823529411764703</c:v>
                </c:pt>
                <c:pt idx="1163">
                  <c:v>100</c:v>
                </c:pt>
                <c:pt idx="1164">
                  <c:v>125</c:v>
                </c:pt>
                <c:pt idx="1165">
                  <c:v>43.478260869565219</c:v>
                </c:pt>
                <c:pt idx="1166">
                  <c:v>62.5</c:v>
                </c:pt>
                <c:pt idx="1167">
                  <c:v>41.666666666666664</c:v>
                </c:pt>
                <c:pt idx="1168">
                  <c:v>34.482758620689658</c:v>
                </c:pt>
                <c:pt idx="1169">
                  <c:v>66.666666666666671</c:v>
                </c:pt>
                <c:pt idx="1170">
                  <c:v>38.46153846153846</c:v>
                </c:pt>
                <c:pt idx="1171">
                  <c:v>31.25</c:v>
                </c:pt>
                <c:pt idx="1172">
                  <c:v>43.478260869565219</c:v>
                </c:pt>
                <c:pt idx="1173">
                  <c:v>100</c:v>
                </c:pt>
                <c:pt idx="1174">
                  <c:v>29.411764705882351</c:v>
                </c:pt>
                <c:pt idx="1175">
                  <c:v>33.333333333333336</c:v>
                </c:pt>
                <c:pt idx="1176">
                  <c:v>71.428571428571431</c:v>
                </c:pt>
                <c:pt idx="1177">
                  <c:v>34.482758620689658</c:v>
                </c:pt>
                <c:pt idx="1178">
                  <c:v>41.666666666666664</c:v>
                </c:pt>
                <c:pt idx="1179">
                  <c:v>62.5</c:v>
                </c:pt>
                <c:pt idx="1180">
                  <c:v>45.454545454545453</c:v>
                </c:pt>
                <c:pt idx="1181">
                  <c:v>45.454545454545453</c:v>
                </c:pt>
                <c:pt idx="1182">
                  <c:v>90.909090909090907</c:v>
                </c:pt>
                <c:pt idx="1183">
                  <c:v>41.666666666666664</c:v>
                </c:pt>
                <c:pt idx="1184">
                  <c:v>71.428571428571431</c:v>
                </c:pt>
                <c:pt idx="1185">
                  <c:v>35.714285714285715</c:v>
                </c:pt>
                <c:pt idx="1186">
                  <c:v>35.714285714285715</c:v>
                </c:pt>
                <c:pt idx="1187">
                  <c:v>125</c:v>
                </c:pt>
                <c:pt idx="1188">
                  <c:v>43.478260869565219</c:v>
                </c:pt>
                <c:pt idx="1189">
                  <c:v>66.666666666666671</c:v>
                </c:pt>
                <c:pt idx="1190">
                  <c:v>40</c:v>
                </c:pt>
                <c:pt idx="1191">
                  <c:v>43.478260869565219</c:v>
                </c:pt>
                <c:pt idx="1192">
                  <c:v>90.909090909090907</c:v>
                </c:pt>
                <c:pt idx="1193">
                  <c:v>38.46153846153846</c:v>
                </c:pt>
                <c:pt idx="1194">
                  <c:v>83.333333333333329</c:v>
                </c:pt>
                <c:pt idx="1195">
                  <c:v>35.714285714285715</c:v>
                </c:pt>
                <c:pt idx="1196">
                  <c:v>33.333333333333336</c:v>
                </c:pt>
                <c:pt idx="1197">
                  <c:v>83.333333333333329</c:v>
                </c:pt>
                <c:pt idx="1198">
                  <c:v>41.666666666666664</c:v>
                </c:pt>
                <c:pt idx="1199">
                  <c:v>28.571428571428573</c:v>
                </c:pt>
                <c:pt idx="1200">
                  <c:v>45.454545454545453</c:v>
                </c:pt>
                <c:pt idx="1201">
                  <c:v>100</c:v>
                </c:pt>
                <c:pt idx="1202">
                  <c:v>37.037037037037038</c:v>
                </c:pt>
                <c:pt idx="1203">
                  <c:v>71.428571428571431</c:v>
                </c:pt>
                <c:pt idx="1204">
                  <c:v>41.666666666666664</c:v>
                </c:pt>
                <c:pt idx="1205">
                  <c:v>43.478260869565219</c:v>
                </c:pt>
                <c:pt idx="1206">
                  <c:v>66.666666666666671</c:v>
                </c:pt>
                <c:pt idx="1207">
                  <c:v>47.61904761904762</c:v>
                </c:pt>
                <c:pt idx="1208">
                  <c:v>52.631578947368418</c:v>
                </c:pt>
                <c:pt idx="1209">
                  <c:v>40</c:v>
                </c:pt>
                <c:pt idx="1210">
                  <c:v>43.478260869565219</c:v>
                </c:pt>
                <c:pt idx="1211">
                  <c:v>90.909090909090907</c:v>
                </c:pt>
                <c:pt idx="1212">
                  <c:v>43.478260869565219</c:v>
                </c:pt>
                <c:pt idx="1213">
                  <c:v>76.92307692307692</c:v>
                </c:pt>
                <c:pt idx="1214">
                  <c:v>37.037037037037038</c:v>
                </c:pt>
                <c:pt idx="1215">
                  <c:v>27.777777777777779</c:v>
                </c:pt>
                <c:pt idx="1216">
                  <c:v>50</c:v>
                </c:pt>
                <c:pt idx="1217">
                  <c:v>90.909090909090907</c:v>
                </c:pt>
                <c:pt idx="1218">
                  <c:v>71.428571428571431</c:v>
                </c:pt>
                <c:pt idx="1219">
                  <c:v>90.909090909090907</c:v>
                </c:pt>
                <c:pt idx="1220">
                  <c:v>111.11111111111111</c:v>
                </c:pt>
                <c:pt idx="1221">
                  <c:v>43.478260869565219</c:v>
                </c:pt>
                <c:pt idx="1222">
                  <c:v>76.92307692307692</c:v>
                </c:pt>
                <c:pt idx="1223">
                  <c:v>43.478260869565219</c:v>
                </c:pt>
                <c:pt idx="1224">
                  <c:v>100</c:v>
                </c:pt>
                <c:pt idx="1225">
                  <c:v>40</c:v>
                </c:pt>
                <c:pt idx="1226">
                  <c:v>76.92307692307692</c:v>
                </c:pt>
                <c:pt idx="1227">
                  <c:v>40</c:v>
                </c:pt>
                <c:pt idx="1228">
                  <c:v>100</c:v>
                </c:pt>
                <c:pt idx="1229">
                  <c:v>47.61904761904762</c:v>
                </c:pt>
                <c:pt idx="1230">
                  <c:v>62.5</c:v>
                </c:pt>
                <c:pt idx="1231">
                  <c:v>45.454545454545453</c:v>
                </c:pt>
                <c:pt idx="1232">
                  <c:v>52.631578947368418</c:v>
                </c:pt>
                <c:pt idx="1233">
                  <c:v>100</c:v>
                </c:pt>
                <c:pt idx="1234">
                  <c:v>125</c:v>
                </c:pt>
                <c:pt idx="1235">
                  <c:v>43.478260869565219</c:v>
                </c:pt>
                <c:pt idx="1236">
                  <c:v>90.909090909090907</c:v>
                </c:pt>
                <c:pt idx="1237">
                  <c:v>40</c:v>
                </c:pt>
                <c:pt idx="1238">
                  <c:v>83.333333333333329</c:v>
                </c:pt>
                <c:pt idx="1239">
                  <c:v>47.61904761904762</c:v>
                </c:pt>
                <c:pt idx="1240">
                  <c:v>76.92307692307692</c:v>
                </c:pt>
                <c:pt idx="1241">
                  <c:v>43.478260869565219</c:v>
                </c:pt>
                <c:pt idx="1242">
                  <c:v>52.631578947368418</c:v>
                </c:pt>
                <c:pt idx="1243">
                  <c:v>90.909090909090907</c:v>
                </c:pt>
                <c:pt idx="1244">
                  <c:v>142.85714285714286</c:v>
                </c:pt>
                <c:pt idx="1245">
                  <c:v>37.037037037037038</c:v>
                </c:pt>
                <c:pt idx="1246">
                  <c:v>90.909090909090907</c:v>
                </c:pt>
                <c:pt idx="1247">
                  <c:v>40</c:v>
                </c:pt>
                <c:pt idx="1248">
                  <c:v>40</c:v>
                </c:pt>
                <c:pt idx="1249">
                  <c:v>90.909090909090907</c:v>
                </c:pt>
                <c:pt idx="1250">
                  <c:v>50</c:v>
                </c:pt>
                <c:pt idx="1251">
                  <c:v>76.92307692307692</c:v>
                </c:pt>
                <c:pt idx="1252">
                  <c:v>52.631578947368418</c:v>
                </c:pt>
                <c:pt idx="1253">
                  <c:v>111.11111111111111</c:v>
                </c:pt>
                <c:pt idx="1254">
                  <c:v>100</c:v>
                </c:pt>
                <c:pt idx="1255">
                  <c:v>50</c:v>
                </c:pt>
                <c:pt idx="1256">
                  <c:v>100</c:v>
                </c:pt>
                <c:pt idx="1257">
                  <c:v>66.666666666666671</c:v>
                </c:pt>
                <c:pt idx="1258">
                  <c:v>90.909090909090907</c:v>
                </c:pt>
                <c:pt idx="1259">
                  <c:v>125</c:v>
                </c:pt>
                <c:pt idx="1260">
                  <c:v>45.454545454545453</c:v>
                </c:pt>
                <c:pt idx="1261">
                  <c:v>83.333333333333329</c:v>
                </c:pt>
                <c:pt idx="1262">
                  <c:v>43.478260869565219</c:v>
                </c:pt>
                <c:pt idx="1263">
                  <c:v>100</c:v>
                </c:pt>
                <c:pt idx="1264">
                  <c:v>55.555555555555557</c:v>
                </c:pt>
                <c:pt idx="1265">
                  <c:v>62.5</c:v>
                </c:pt>
                <c:pt idx="1266">
                  <c:v>43.478260869565219</c:v>
                </c:pt>
                <c:pt idx="1267">
                  <c:v>71.428571428571431</c:v>
                </c:pt>
                <c:pt idx="1268">
                  <c:v>45.454545454545453</c:v>
                </c:pt>
                <c:pt idx="1269">
                  <c:v>58.823529411764703</c:v>
                </c:pt>
                <c:pt idx="1270">
                  <c:v>55.555555555555557</c:v>
                </c:pt>
                <c:pt idx="1271">
                  <c:v>62.5</c:v>
                </c:pt>
                <c:pt idx="1272">
                  <c:v>41.666666666666664</c:v>
                </c:pt>
                <c:pt idx="1273">
                  <c:v>47.61904761904762</c:v>
                </c:pt>
                <c:pt idx="1274">
                  <c:v>47.61904761904762</c:v>
                </c:pt>
                <c:pt idx="1275">
                  <c:v>40</c:v>
                </c:pt>
                <c:pt idx="1276">
                  <c:v>33.333333333333336</c:v>
                </c:pt>
                <c:pt idx="1277">
                  <c:v>33.333333333333336</c:v>
                </c:pt>
                <c:pt idx="1278">
                  <c:v>52.631578947368418</c:v>
                </c:pt>
                <c:pt idx="1279">
                  <c:v>83.333333333333329</c:v>
                </c:pt>
                <c:pt idx="1280">
                  <c:v>125</c:v>
                </c:pt>
                <c:pt idx="1281">
                  <c:v>38.46153846153846</c:v>
                </c:pt>
                <c:pt idx="1282">
                  <c:v>71.428571428571431</c:v>
                </c:pt>
                <c:pt idx="1283">
                  <c:v>33.333333333333336</c:v>
                </c:pt>
                <c:pt idx="1284">
                  <c:v>35.714285714285715</c:v>
                </c:pt>
                <c:pt idx="1285">
                  <c:v>41.666666666666664</c:v>
                </c:pt>
                <c:pt idx="1286">
                  <c:v>66.666666666666671</c:v>
                </c:pt>
                <c:pt idx="1287">
                  <c:v>45.454545454545453</c:v>
                </c:pt>
                <c:pt idx="1288">
                  <c:v>62.5</c:v>
                </c:pt>
                <c:pt idx="1289">
                  <c:v>45.454545454545453</c:v>
                </c:pt>
                <c:pt idx="1290">
                  <c:v>52.631578947368418</c:v>
                </c:pt>
                <c:pt idx="1291">
                  <c:v>76.92307692307692</c:v>
                </c:pt>
                <c:pt idx="1292">
                  <c:v>33.333333333333336</c:v>
                </c:pt>
                <c:pt idx="1293">
                  <c:v>76.92307692307692</c:v>
                </c:pt>
                <c:pt idx="1294">
                  <c:v>41.666666666666664</c:v>
                </c:pt>
                <c:pt idx="1295">
                  <c:v>27.027027027027028</c:v>
                </c:pt>
                <c:pt idx="1296">
                  <c:v>41.666666666666664</c:v>
                </c:pt>
                <c:pt idx="1297">
                  <c:v>66.666666666666671</c:v>
                </c:pt>
                <c:pt idx="1298">
                  <c:v>45.454545454545453</c:v>
                </c:pt>
                <c:pt idx="1299">
                  <c:v>100</c:v>
                </c:pt>
                <c:pt idx="1300">
                  <c:v>58.823529411764703</c:v>
                </c:pt>
                <c:pt idx="1301">
                  <c:v>111.11111111111111</c:v>
                </c:pt>
                <c:pt idx="1302">
                  <c:v>37.037037037037038</c:v>
                </c:pt>
                <c:pt idx="1303">
                  <c:v>111.11111111111111</c:v>
                </c:pt>
                <c:pt idx="1304">
                  <c:v>37.037037037037038</c:v>
                </c:pt>
                <c:pt idx="1305">
                  <c:v>76.92307692307692</c:v>
                </c:pt>
                <c:pt idx="1306">
                  <c:v>38.46153846153846</c:v>
                </c:pt>
                <c:pt idx="1307">
                  <c:v>35.714285714285715</c:v>
                </c:pt>
                <c:pt idx="1308">
                  <c:v>58.823529411764703</c:v>
                </c:pt>
                <c:pt idx="1309">
                  <c:v>41.666666666666664</c:v>
                </c:pt>
                <c:pt idx="1310">
                  <c:v>43.478260869565219</c:v>
                </c:pt>
                <c:pt idx="1311">
                  <c:v>83.333333333333329</c:v>
                </c:pt>
                <c:pt idx="1312">
                  <c:v>38.46153846153846</c:v>
                </c:pt>
                <c:pt idx="1313">
                  <c:v>38.46153846153846</c:v>
                </c:pt>
                <c:pt idx="1314">
                  <c:v>66.666666666666671</c:v>
                </c:pt>
                <c:pt idx="1315">
                  <c:v>45.454545454545453</c:v>
                </c:pt>
                <c:pt idx="1316">
                  <c:v>66.666666666666671</c:v>
                </c:pt>
                <c:pt idx="1317">
                  <c:v>47.61904761904762</c:v>
                </c:pt>
                <c:pt idx="1318">
                  <c:v>50</c:v>
                </c:pt>
                <c:pt idx="1319">
                  <c:v>100</c:v>
                </c:pt>
                <c:pt idx="1320">
                  <c:v>111.11111111111111</c:v>
                </c:pt>
                <c:pt idx="1321">
                  <c:v>37.037037037037038</c:v>
                </c:pt>
                <c:pt idx="1322">
                  <c:v>83.333333333333329</c:v>
                </c:pt>
                <c:pt idx="1323">
                  <c:v>41.666666666666664</c:v>
                </c:pt>
                <c:pt idx="1324">
                  <c:v>37.037037037037038</c:v>
                </c:pt>
                <c:pt idx="1325">
                  <c:v>62.5</c:v>
                </c:pt>
                <c:pt idx="1326">
                  <c:v>41.666666666666664</c:v>
                </c:pt>
                <c:pt idx="1327">
                  <c:v>35.714285714285715</c:v>
                </c:pt>
                <c:pt idx="1328">
                  <c:v>58.823529411764703</c:v>
                </c:pt>
                <c:pt idx="1329">
                  <c:v>43.478260869565219</c:v>
                </c:pt>
                <c:pt idx="1330">
                  <c:v>52.631578947368418</c:v>
                </c:pt>
                <c:pt idx="1331">
                  <c:v>83.333333333333329</c:v>
                </c:pt>
                <c:pt idx="1332">
                  <c:v>34.482758620689658</c:v>
                </c:pt>
                <c:pt idx="1333">
                  <c:v>58.823529411764703</c:v>
                </c:pt>
                <c:pt idx="1334">
                  <c:v>37.037037037037038</c:v>
                </c:pt>
                <c:pt idx="1335">
                  <c:v>40</c:v>
                </c:pt>
                <c:pt idx="1336">
                  <c:v>66.666666666666671</c:v>
                </c:pt>
                <c:pt idx="1337">
                  <c:v>43.478260869565219</c:v>
                </c:pt>
                <c:pt idx="1338">
                  <c:v>50</c:v>
                </c:pt>
                <c:pt idx="1339">
                  <c:v>90.909090909090907</c:v>
                </c:pt>
                <c:pt idx="1340">
                  <c:v>37.037037037037038</c:v>
                </c:pt>
                <c:pt idx="1341">
                  <c:v>71.428571428571431</c:v>
                </c:pt>
                <c:pt idx="1342">
                  <c:v>41.666666666666664</c:v>
                </c:pt>
                <c:pt idx="1343">
                  <c:v>37.037037037037038</c:v>
                </c:pt>
                <c:pt idx="1344">
                  <c:v>50</c:v>
                </c:pt>
                <c:pt idx="1345">
                  <c:v>45.454545454545453</c:v>
                </c:pt>
                <c:pt idx="1346">
                  <c:v>38.46153846153846</c:v>
                </c:pt>
                <c:pt idx="1347">
                  <c:v>71.428571428571431</c:v>
                </c:pt>
                <c:pt idx="1348">
                  <c:v>76.92307692307692</c:v>
                </c:pt>
                <c:pt idx="1349">
                  <c:v>83.333333333333329</c:v>
                </c:pt>
                <c:pt idx="1350">
                  <c:v>45.454545454545453</c:v>
                </c:pt>
                <c:pt idx="1351">
                  <c:v>66.666666666666671</c:v>
                </c:pt>
                <c:pt idx="1352">
                  <c:v>40</c:v>
                </c:pt>
                <c:pt idx="1353">
                  <c:v>83.333333333333329</c:v>
                </c:pt>
                <c:pt idx="1354">
                  <c:v>45.454545454545453</c:v>
                </c:pt>
                <c:pt idx="1355">
                  <c:v>76.92307692307692</c:v>
                </c:pt>
                <c:pt idx="1356">
                  <c:v>30.303030303030305</c:v>
                </c:pt>
                <c:pt idx="1357">
                  <c:v>38.46153846153846</c:v>
                </c:pt>
                <c:pt idx="1358">
                  <c:v>45.454545454545453</c:v>
                </c:pt>
                <c:pt idx="1359">
                  <c:v>90.909090909090907</c:v>
                </c:pt>
                <c:pt idx="1360">
                  <c:v>41.666666666666664</c:v>
                </c:pt>
                <c:pt idx="1361">
                  <c:v>66.666666666666671</c:v>
                </c:pt>
                <c:pt idx="1362">
                  <c:v>43.478260869565219</c:v>
                </c:pt>
                <c:pt idx="1363">
                  <c:v>76.92307692307692</c:v>
                </c:pt>
                <c:pt idx="1364">
                  <c:v>40</c:v>
                </c:pt>
                <c:pt idx="1365">
                  <c:v>40</c:v>
                </c:pt>
                <c:pt idx="1366">
                  <c:v>66.666666666666671</c:v>
                </c:pt>
                <c:pt idx="1367">
                  <c:v>45.454545454545453</c:v>
                </c:pt>
                <c:pt idx="1368">
                  <c:v>66.666666666666671</c:v>
                </c:pt>
                <c:pt idx="1369">
                  <c:v>38.46153846153846</c:v>
                </c:pt>
                <c:pt idx="1370">
                  <c:v>43.478260869565219</c:v>
                </c:pt>
                <c:pt idx="1371">
                  <c:v>83.333333333333329</c:v>
                </c:pt>
                <c:pt idx="1372">
                  <c:v>38.46153846153846</c:v>
                </c:pt>
                <c:pt idx="1373">
                  <c:v>71.428571428571431</c:v>
                </c:pt>
                <c:pt idx="1374">
                  <c:v>41.666666666666664</c:v>
                </c:pt>
                <c:pt idx="1375">
                  <c:v>38.46153846153846</c:v>
                </c:pt>
                <c:pt idx="1376">
                  <c:v>58.823529411764703</c:v>
                </c:pt>
                <c:pt idx="1377">
                  <c:v>45.454545454545453</c:v>
                </c:pt>
                <c:pt idx="1378">
                  <c:v>40</c:v>
                </c:pt>
                <c:pt idx="1379">
                  <c:v>83.333333333333329</c:v>
                </c:pt>
                <c:pt idx="1380">
                  <c:v>37.037037037037038</c:v>
                </c:pt>
                <c:pt idx="1381">
                  <c:v>58.823529411764703</c:v>
                </c:pt>
                <c:pt idx="1382">
                  <c:v>43.478260869565219</c:v>
                </c:pt>
                <c:pt idx="1383">
                  <c:v>35.714285714285715</c:v>
                </c:pt>
                <c:pt idx="1384">
                  <c:v>52.631578947368418</c:v>
                </c:pt>
                <c:pt idx="1385">
                  <c:v>90.909090909090907</c:v>
                </c:pt>
                <c:pt idx="1386">
                  <c:v>90.909090909090907</c:v>
                </c:pt>
                <c:pt idx="1387">
                  <c:v>43.478260869565219</c:v>
                </c:pt>
                <c:pt idx="1388">
                  <c:v>52.631578947368418</c:v>
                </c:pt>
                <c:pt idx="1389">
                  <c:v>38.46153846153846</c:v>
                </c:pt>
                <c:pt idx="1390">
                  <c:v>47.61904761904762</c:v>
                </c:pt>
                <c:pt idx="1391">
                  <c:v>100</c:v>
                </c:pt>
                <c:pt idx="1392">
                  <c:v>34.482758620689658</c:v>
                </c:pt>
                <c:pt idx="1393">
                  <c:v>27.777777777777779</c:v>
                </c:pt>
                <c:pt idx="1394">
                  <c:v>38.46153846153846</c:v>
                </c:pt>
                <c:pt idx="1395">
                  <c:v>71.428571428571431</c:v>
                </c:pt>
                <c:pt idx="1396">
                  <c:v>38.46153846153846</c:v>
                </c:pt>
                <c:pt idx="1397">
                  <c:v>47.61904761904762</c:v>
                </c:pt>
                <c:pt idx="1398">
                  <c:v>66.666666666666671</c:v>
                </c:pt>
                <c:pt idx="1399">
                  <c:v>40</c:v>
                </c:pt>
                <c:pt idx="1400">
                  <c:v>55.555555555555557</c:v>
                </c:pt>
                <c:pt idx="1401">
                  <c:v>40</c:v>
                </c:pt>
                <c:pt idx="1402">
                  <c:v>35.714285714285715</c:v>
                </c:pt>
                <c:pt idx="1403">
                  <c:v>35.714285714285715</c:v>
                </c:pt>
                <c:pt idx="1404">
                  <c:v>76.92307692307692</c:v>
                </c:pt>
                <c:pt idx="1405">
                  <c:v>45.454545454545453</c:v>
                </c:pt>
                <c:pt idx="1406">
                  <c:v>52.631578947368418</c:v>
                </c:pt>
                <c:pt idx="1407">
                  <c:v>142.85714285714286</c:v>
                </c:pt>
                <c:pt idx="1408">
                  <c:v>111.11111111111111</c:v>
                </c:pt>
                <c:pt idx="1409">
                  <c:v>30.303030303030305</c:v>
                </c:pt>
                <c:pt idx="1410">
                  <c:v>38.46153846153846</c:v>
                </c:pt>
                <c:pt idx="1411">
                  <c:v>55.555555555555557</c:v>
                </c:pt>
                <c:pt idx="1412">
                  <c:v>40</c:v>
                </c:pt>
                <c:pt idx="1413">
                  <c:v>50</c:v>
                </c:pt>
                <c:pt idx="1414">
                  <c:v>71.428571428571431</c:v>
                </c:pt>
                <c:pt idx="1415">
                  <c:v>66.666666666666671</c:v>
                </c:pt>
                <c:pt idx="1416">
                  <c:v>71.428571428571431</c:v>
                </c:pt>
                <c:pt idx="1417">
                  <c:v>33.333333333333336</c:v>
                </c:pt>
                <c:pt idx="1418">
                  <c:v>71.428571428571431</c:v>
                </c:pt>
                <c:pt idx="1419">
                  <c:v>41.666666666666664</c:v>
                </c:pt>
                <c:pt idx="1420">
                  <c:v>35.714285714285715</c:v>
                </c:pt>
                <c:pt idx="1421">
                  <c:v>90.909090909090907</c:v>
                </c:pt>
                <c:pt idx="1422">
                  <c:v>47.61904761904762</c:v>
                </c:pt>
                <c:pt idx="1423">
                  <c:v>66.666666666666671</c:v>
                </c:pt>
                <c:pt idx="1424">
                  <c:v>43.478260869565219</c:v>
                </c:pt>
                <c:pt idx="1425">
                  <c:v>66.666666666666671</c:v>
                </c:pt>
                <c:pt idx="1426">
                  <c:v>47.61904761904762</c:v>
                </c:pt>
                <c:pt idx="1427">
                  <c:v>47.61904761904762</c:v>
                </c:pt>
                <c:pt idx="1428">
                  <c:v>90.909090909090907</c:v>
                </c:pt>
                <c:pt idx="1429">
                  <c:v>38.46153846153846</c:v>
                </c:pt>
                <c:pt idx="1430">
                  <c:v>76.92307692307692</c:v>
                </c:pt>
                <c:pt idx="1431">
                  <c:v>43.478260869565219</c:v>
                </c:pt>
                <c:pt idx="1432">
                  <c:v>125</c:v>
                </c:pt>
                <c:pt idx="1433">
                  <c:v>43.478260869565219</c:v>
                </c:pt>
                <c:pt idx="1434">
                  <c:v>66.666666666666671</c:v>
                </c:pt>
                <c:pt idx="1435">
                  <c:v>45.454545454545453</c:v>
                </c:pt>
                <c:pt idx="1436">
                  <c:v>62.5</c:v>
                </c:pt>
                <c:pt idx="1437">
                  <c:v>47.61904761904762</c:v>
                </c:pt>
                <c:pt idx="1438">
                  <c:v>47.61904761904762</c:v>
                </c:pt>
                <c:pt idx="1439">
                  <c:v>90.909090909090907</c:v>
                </c:pt>
                <c:pt idx="1440">
                  <c:v>142.85714285714286</c:v>
                </c:pt>
                <c:pt idx="1441">
                  <c:v>38.46153846153846</c:v>
                </c:pt>
                <c:pt idx="1442">
                  <c:v>62.5</c:v>
                </c:pt>
                <c:pt idx="1443">
                  <c:v>38.46153846153846</c:v>
                </c:pt>
                <c:pt idx="1444">
                  <c:v>35.714285714285715</c:v>
                </c:pt>
                <c:pt idx="1445">
                  <c:v>37.037037037037038</c:v>
                </c:pt>
                <c:pt idx="1446">
                  <c:v>71.428571428571431</c:v>
                </c:pt>
                <c:pt idx="1447">
                  <c:v>47.61904761904762</c:v>
                </c:pt>
                <c:pt idx="1448">
                  <c:v>111.11111111111111</c:v>
                </c:pt>
                <c:pt idx="1449">
                  <c:v>62.5</c:v>
                </c:pt>
                <c:pt idx="1450">
                  <c:v>142.85714285714286</c:v>
                </c:pt>
                <c:pt idx="1451">
                  <c:v>142.85714285714286</c:v>
                </c:pt>
                <c:pt idx="1452">
                  <c:v>38.46153846153846</c:v>
                </c:pt>
                <c:pt idx="1453">
                  <c:v>76.92307692307692</c:v>
                </c:pt>
                <c:pt idx="1454">
                  <c:v>34.482758620689658</c:v>
                </c:pt>
                <c:pt idx="1455">
                  <c:v>31.25</c:v>
                </c:pt>
                <c:pt idx="1456">
                  <c:v>40</c:v>
                </c:pt>
                <c:pt idx="1457">
                  <c:v>71.428571428571431</c:v>
                </c:pt>
                <c:pt idx="1458">
                  <c:v>45.454545454545453</c:v>
                </c:pt>
                <c:pt idx="1459">
                  <c:v>71.428571428571431</c:v>
                </c:pt>
                <c:pt idx="1460">
                  <c:v>71.428571428571431</c:v>
                </c:pt>
                <c:pt idx="1461">
                  <c:v>125</c:v>
                </c:pt>
                <c:pt idx="1462">
                  <c:v>43.478260869565219</c:v>
                </c:pt>
                <c:pt idx="1463">
                  <c:v>100</c:v>
                </c:pt>
                <c:pt idx="1464">
                  <c:v>41.666666666666664</c:v>
                </c:pt>
                <c:pt idx="1465">
                  <c:v>76.92307692307692</c:v>
                </c:pt>
                <c:pt idx="1466">
                  <c:v>40</c:v>
                </c:pt>
                <c:pt idx="1467">
                  <c:v>66.666666666666671</c:v>
                </c:pt>
                <c:pt idx="1468">
                  <c:v>41.666666666666664</c:v>
                </c:pt>
                <c:pt idx="1469">
                  <c:v>58.823529411764703</c:v>
                </c:pt>
                <c:pt idx="1470">
                  <c:v>83.333333333333329</c:v>
                </c:pt>
                <c:pt idx="1471">
                  <c:v>111.11111111111111</c:v>
                </c:pt>
                <c:pt idx="1472">
                  <c:v>35.714285714285715</c:v>
                </c:pt>
                <c:pt idx="1473">
                  <c:v>40</c:v>
                </c:pt>
                <c:pt idx="1474">
                  <c:v>62.5</c:v>
                </c:pt>
                <c:pt idx="1475">
                  <c:v>37.037037037037038</c:v>
                </c:pt>
                <c:pt idx="1476">
                  <c:v>38.46153846153846</c:v>
                </c:pt>
                <c:pt idx="1477">
                  <c:v>76.92307692307692</c:v>
                </c:pt>
                <c:pt idx="1478">
                  <c:v>35.714285714285715</c:v>
                </c:pt>
                <c:pt idx="1479">
                  <c:v>45.454545454545453</c:v>
                </c:pt>
                <c:pt idx="1480">
                  <c:v>83.333333333333329</c:v>
                </c:pt>
                <c:pt idx="1481">
                  <c:v>31.25</c:v>
                </c:pt>
                <c:pt idx="1482">
                  <c:v>32.258064516129032</c:v>
                </c:pt>
                <c:pt idx="1483">
                  <c:v>66.666666666666671</c:v>
                </c:pt>
                <c:pt idx="1484">
                  <c:v>33.333333333333336</c:v>
                </c:pt>
                <c:pt idx="1485">
                  <c:v>30.303030303030305</c:v>
                </c:pt>
                <c:pt idx="1486">
                  <c:v>37.037037037037038</c:v>
                </c:pt>
                <c:pt idx="1487">
                  <c:v>43.478260869565219</c:v>
                </c:pt>
                <c:pt idx="1488">
                  <c:v>76.92307692307692</c:v>
                </c:pt>
                <c:pt idx="1489">
                  <c:v>30.303030303030305</c:v>
                </c:pt>
                <c:pt idx="1490">
                  <c:v>29.411764705882351</c:v>
                </c:pt>
                <c:pt idx="1491">
                  <c:v>31.25</c:v>
                </c:pt>
                <c:pt idx="1492">
                  <c:v>30.303030303030305</c:v>
                </c:pt>
                <c:pt idx="1493">
                  <c:v>41.666666666666664</c:v>
                </c:pt>
                <c:pt idx="1494">
                  <c:v>76.92307692307692</c:v>
                </c:pt>
                <c:pt idx="1495">
                  <c:v>55.555555555555557</c:v>
                </c:pt>
                <c:pt idx="1496">
                  <c:v>100</c:v>
                </c:pt>
                <c:pt idx="1497">
                  <c:v>34.482758620689658</c:v>
                </c:pt>
                <c:pt idx="1498">
                  <c:v>71.428571428571431</c:v>
                </c:pt>
                <c:pt idx="1499">
                  <c:v>45.454545454545453</c:v>
                </c:pt>
                <c:pt idx="1500">
                  <c:v>37.037037037037038</c:v>
                </c:pt>
                <c:pt idx="1501">
                  <c:v>58.823529411764703</c:v>
                </c:pt>
                <c:pt idx="1502">
                  <c:v>45.454545454545453</c:v>
                </c:pt>
                <c:pt idx="1503">
                  <c:v>41.666666666666664</c:v>
                </c:pt>
                <c:pt idx="1504">
                  <c:v>100</c:v>
                </c:pt>
                <c:pt idx="1505">
                  <c:v>35.714285714285715</c:v>
                </c:pt>
                <c:pt idx="1506">
                  <c:v>66.666666666666671</c:v>
                </c:pt>
                <c:pt idx="1507">
                  <c:v>38.46153846153846</c:v>
                </c:pt>
                <c:pt idx="1508">
                  <c:v>37.037037037037038</c:v>
                </c:pt>
                <c:pt idx="1509">
                  <c:v>83.333333333333329</c:v>
                </c:pt>
                <c:pt idx="1510">
                  <c:v>40</c:v>
                </c:pt>
                <c:pt idx="1511">
                  <c:v>38.46153846153846</c:v>
                </c:pt>
                <c:pt idx="1512">
                  <c:v>76.92307692307692</c:v>
                </c:pt>
                <c:pt idx="1513">
                  <c:v>40</c:v>
                </c:pt>
                <c:pt idx="1514">
                  <c:v>66.666666666666671</c:v>
                </c:pt>
                <c:pt idx="1515">
                  <c:v>45.454545454545453</c:v>
                </c:pt>
                <c:pt idx="1516">
                  <c:v>52.631578947368418</c:v>
                </c:pt>
                <c:pt idx="1517">
                  <c:v>90.909090909090907</c:v>
                </c:pt>
                <c:pt idx="1518">
                  <c:v>125</c:v>
                </c:pt>
                <c:pt idx="1519">
                  <c:v>33.333333333333336</c:v>
                </c:pt>
                <c:pt idx="1520">
                  <c:v>35.714285714285715</c:v>
                </c:pt>
                <c:pt idx="1521">
                  <c:v>66.666666666666671</c:v>
                </c:pt>
                <c:pt idx="1522">
                  <c:v>45.454545454545453</c:v>
                </c:pt>
                <c:pt idx="1523">
                  <c:v>50</c:v>
                </c:pt>
                <c:pt idx="1524">
                  <c:v>100</c:v>
                </c:pt>
                <c:pt idx="1525">
                  <c:v>125</c:v>
                </c:pt>
                <c:pt idx="1526">
                  <c:v>33.333333333333336</c:v>
                </c:pt>
                <c:pt idx="1527">
                  <c:v>33.333333333333336</c:v>
                </c:pt>
                <c:pt idx="1528">
                  <c:v>41.666666666666664</c:v>
                </c:pt>
                <c:pt idx="1529">
                  <c:v>71.428571428571431</c:v>
                </c:pt>
                <c:pt idx="1530">
                  <c:v>43.478260869565219</c:v>
                </c:pt>
                <c:pt idx="1531">
                  <c:v>55.555555555555557</c:v>
                </c:pt>
                <c:pt idx="1532">
                  <c:v>38.46153846153846</c:v>
                </c:pt>
                <c:pt idx="1533">
                  <c:v>33.333333333333336</c:v>
                </c:pt>
                <c:pt idx="1534">
                  <c:v>47.61904761904762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494328"/>
        <c:axId val="281493936"/>
      </c:lineChart>
      <c:catAx>
        <c:axId val="281493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Zeit [m:s:ms]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498248"/>
        <c:crosses val="autoZero"/>
        <c:auto val="1"/>
        <c:lblAlgn val="ctr"/>
        <c:lblOffset val="100"/>
        <c:tickLblSkip val="50"/>
        <c:tickMarkSkip val="50"/>
        <c:noMultiLvlLbl val="0"/>
      </c:catAx>
      <c:valAx>
        <c:axId val="28149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/>
                </a:r>
                <a:br>
                  <a:rPr lang="de-DE"/>
                </a:br>
                <a:r>
                  <a:rPr lang="de-DE"/>
                  <a:t>Abstand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493544"/>
        <c:crosses val="autoZero"/>
        <c:crossBetween val="between"/>
      </c:valAx>
      <c:valAx>
        <c:axId val="281493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494328"/>
        <c:crosses val="max"/>
        <c:crossBetween val="between"/>
      </c:valAx>
      <c:catAx>
        <c:axId val="281494328"/>
        <c:scaling>
          <c:orientation val="minMax"/>
        </c:scaling>
        <c:delete val="1"/>
        <c:axPos val="b"/>
        <c:majorTickMark val="out"/>
        <c:minorTickMark val="none"/>
        <c:tickLblPos val="nextTo"/>
        <c:crossAx val="281493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view3D>
      <c:rotX val="30"/>
      <c:hPercent val="100"/>
      <c:rotY val="20"/>
      <c:depthPercent val="290"/>
      <c:rAngAx val="0"/>
    </c:view3D>
    <c:floor>
      <c:thickness val="0"/>
      <c:spPr>
        <a:solidFill>
          <a:schemeClr val="bg2"/>
        </a:solidFill>
        <a:ln w="6350" cap="flat" cmpd="sng" algn="ctr">
          <a:solidFill>
            <a:schemeClr val="tx1">
              <a:tint val="75000"/>
            </a:schemeClr>
          </a:solidFill>
          <a:prstDash val="solid"/>
          <a:round/>
        </a:ln>
        <a:effectLst/>
        <a:sp3d contourW="6350">
          <a:contourClr>
            <a:schemeClr val="tx1">
              <a:tint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255119121670484"/>
          <c:y val="1.7432622271541395E-2"/>
          <c:w val="0.70910922984337943"/>
          <c:h val="0.92495464865992205"/>
        </c:manualLayout>
      </c:layout>
      <c:surface3DChart>
        <c:wireframe val="0"/>
        <c:ser>
          <c:idx val="0"/>
          <c:order val="0"/>
          <c:tx>
            <c:v>0</c:v>
          </c:tx>
          <c:cat>
            <c:strLit>
              <c:ptCount val="50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  <c:pt idx="12">
                <c:v>130</c:v>
              </c:pt>
              <c:pt idx="13">
                <c:v>140</c:v>
              </c:pt>
              <c:pt idx="14">
                <c:v>150</c:v>
              </c:pt>
              <c:pt idx="15">
                <c:v>160</c:v>
              </c:pt>
              <c:pt idx="16">
                <c:v>170</c:v>
              </c:pt>
              <c:pt idx="17">
                <c:v>180</c:v>
              </c:pt>
              <c:pt idx="18">
                <c:v>190</c:v>
              </c:pt>
              <c:pt idx="19">
                <c:v>200</c:v>
              </c:pt>
              <c:pt idx="20">
                <c:v>210</c:v>
              </c:pt>
              <c:pt idx="21">
                <c:v>220</c:v>
              </c:pt>
              <c:pt idx="22">
                <c:v>230</c:v>
              </c:pt>
              <c:pt idx="23">
                <c:v>240</c:v>
              </c:pt>
              <c:pt idx="24">
                <c:v>250</c:v>
              </c:pt>
              <c:pt idx="25">
                <c:v>260</c:v>
              </c:pt>
              <c:pt idx="26">
                <c:v>270</c:v>
              </c:pt>
              <c:pt idx="27">
                <c:v>280</c:v>
              </c:pt>
              <c:pt idx="28">
                <c:v>290</c:v>
              </c:pt>
              <c:pt idx="29">
                <c:v>300</c:v>
              </c:pt>
              <c:pt idx="30">
                <c:v>310</c:v>
              </c:pt>
              <c:pt idx="31">
                <c:v>320</c:v>
              </c:pt>
              <c:pt idx="32">
                <c:v>330</c:v>
              </c:pt>
              <c:pt idx="33">
                <c:v>340</c:v>
              </c:pt>
              <c:pt idx="34">
                <c:v>350</c:v>
              </c:pt>
              <c:pt idx="35">
                <c:v>360</c:v>
              </c:pt>
              <c:pt idx="36">
                <c:v>370</c:v>
              </c:pt>
              <c:pt idx="37">
                <c:v>380</c:v>
              </c:pt>
              <c:pt idx="38">
                <c:v>390</c:v>
              </c:pt>
              <c:pt idx="39">
                <c:v>400</c:v>
              </c:pt>
              <c:pt idx="40">
                <c:v>410</c:v>
              </c:pt>
              <c:pt idx="41">
                <c:v>420</c:v>
              </c:pt>
              <c:pt idx="42">
                <c:v>430</c:v>
              </c:pt>
              <c:pt idx="43">
                <c:v>440</c:v>
              </c:pt>
              <c:pt idx="44">
                <c:v>450</c:v>
              </c:pt>
              <c:pt idx="45">
                <c:v>460</c:v>
              </c:pt>
              <c:pt idx="46">
                <c:v>470</c:v>
              </c:pt>
              <c:pt idx="47">
                <c:v>480</c:v>
              </c:pt>
              <c:pt idx="48">
                <c:v>490</c:v>
              </c:pt>
              <c:pt idx="49">
                <c:v>500</c:v>
              </c:pt>
            </c:strLit>
          </c:cat>
          <c: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129</c:v>
              </c:pt>
              <c:pt idx="18">
                <c:v>125</c:v>
              </c:pt>
              <c:pt idx="19">
                <c:v>126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</c:numLit>
          </c:val>
        </c:ser>
        <c:ser>
          <c:idx val="1"/>
          <c:order val="1"/>
          <c:tx>
            <c:v>10</c:v>
          </c:tx>
          <c:cat>
            <c:strLit>
              <c:ptCount val="50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  <c:pt idx="12">
                <c:v>130</c:v>
              </c:pt>
              <c:pt idx="13">
                <c:v>140</c:v>
              </c:pt>
              <c:pt idx="14">
                <c:v>150</c:v>
              </c:pt>
              <c:pt idx="15">
                <c:v>160</c:v>
              </c:pt>
              <c:pt idx="16">
                <c:v>170</c:v>
              </c:pt>
              <c:pt idx="17">
                <c:v>180</c:v>
              </c:pt>
              <c:pt idx="18">
                <c:v>190</c:v>
              </c:pt>
              <c:pt idx="19">
                <c:v>200</c:v>
              </c:pt>
              <c:pt idx="20">
                <c:v>210</c:v>
              </c:pt>
              <c:pt idx="21">
                <c:v>220</c:v>
              </c:pt>
              <c:pt idx="22">
                <c:v>230</c:v>
              </c:pt>
              <c:pt idx="23">
                <c:v>240</c:v>
              </c:pt>
              <c:pt idx="24">
                <c:v>250</c:v>
              </c:pt>
              <c:pt idx="25">
                <c:v>260</c:v>
              </c:pt>
              <c:pt idx="26">
                <c:v>270</c:v>
              </c:pt>
              <c:pt idx="27">
                <c:v>280</c:v>
              </c:pt>
              <c:pt idx="28">
                <c:v>290</c:v>
              </c:pt>
              <c:pt idx="29">
                <c:v>300</c:v>
              </c:pt>
              <c:pt idx="30">
                <c:v>310</c:v>
              </c:pt>
              <c:pt idx="31">
                <c:v>320</c:v>
              </c:pt>
              <c:pt idx="32">
                <c:v>330</c:v>
              </c:pt>
              <c:pt idx="33">
                <c:v>340</c:v>
              </c:pt>
              <c:pt idx="34">
                <c:v>350</c:v>
              </c:pt>
              <c:pt idx="35">
                <c:v>360</c:v>
              </c:pt>
              <c:pt idx="36">
                <c:v>370</c:v>
              </c:pt>
              <c:pt idx="37">
                <c:v>380</c:v>
              </c:pt>
              <c:pt idx="38">
                <c:v>390</c:v>
              </c:pt>
              <c:pt idx="39">
                <c:v>400</c:v>
              </c:pt>
              <c:pt idx="40">
                <c:v>410</c:v>
              </c:pt>
              <c:pt idx="41">
                <c:v>420</c:v>
              </c:pt>
              <c:pt idx="42">
                <c:v>430</c:v>
              </c:pt>
              <c:pt idx="43">
                <c:v>440</c:v>
              </c:pt>
              <c:pt idx="44">
                <c:v>450</c:v>
              </c:pt>
              <c:pt idx="45">
                <c:v>460</c:v>
              </c:pt>
              <c:pt idx="46">
                <c:v>470</c:v>
              </c:pt>
              <c:pt idx="47">
                <c:v>480</c:v>
              </c:pt>
              <c:pt idx="48">
                <c:v>490</c:v>
              </c:pt>
              <c:pt idx="49">
                <c:v>500</c:v>
              </c:pt>
            </c:strLit>
          </c:cat>
          <c: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128</c:v>
              </c:pt>
              <c:pt idx="18">
                <c:v>127</c:v>
              </c:pt>
              <c:pt idx="19">
                <c:v>126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</c:numLit>
          </c:val>
        </c:ser>
        <c:ser>
          <c:idx val="2"/>
          <c:order val="2"/>
          <c:tx>
            <c:v>20</c:v>
          </c:tx>
          <c:cat>
            <c:strLit>
              <c:ptCount val="50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  <c:pt idx="12">
                <c:v>130</c:v>
              </c:pt>
              <c:pt idx="13">
                <c:v>140</c:v>
              </c:pt>
              <c:pt idx="14">
                <c:v>150</c:v>
              </c:pt>
              <c:pt idx="15">
                <c:v>160</c:v>
              </c:pt>
              <c:pt idx="16">
                <c:v>170</c:v>
              </c:pt>
              <c:pt idx="17">
                <c:v>180</c:v>
              </c:pt>
              <c:pt idx="18">
                <c:v>190</c:v>
              </c:pt>
              <c:pt idx="19">
                <c:v>200</c:v>
              </c:pt>
              <c:pt idx="20">
                <c:v>210</c:v>
              </c:pt>
              <c:pt idx="21">
                <c:v>220</c:v>
              </c:pt>
              <c:pt idx="22">
                <c:v>230</c:v>
              </c:pt>
              <c:pt idx="23">
                <c:v>240</c:v>
              </c:pt>
              <c:pt idx="24">
                <c:v>250</c:v>
              </c:pt>
              <c:pt idx="25">
                <c:v>260</c:v>
              </c:pt>
              <c:pt idx="26">
                <c:v>270</c:v>
              </c:pt>
              <c:pt idx="27">
                <c:v>280</c:v>
              </c:pt>
              <c:pt idx="28">
                <c:v>290</c:v>
              </c:pt>
              <c:pt idx="29">
                <c:v>300</c:v>
              </c:pt>
              <c:pt idx="30">
                <c:v>310</c:v>
              </c:pt>
              <c:pt idx="31">
                <c:v>320</c:v>
              </c:pt>
              <c:pt idx="32">
                <c:v>330</c:v>
              </c:pt>
              <c:pt idx="33">
                <c:v>340</c:v>
              </c:pt>
              <c:pt idx="34">
                <c:v>350</c:v>
              </c:pt>
              <c:pt idx="35">
                <c:v>360</c:v>
              </c:pt>
              <c:pt idx="36">
                <c:v>370</c:v>
              </c:pt>
              <c:pt idx="37">
                <c:v>380</c:v>
              </c:pt>
              <c:pt idx="38">
                <c:v>390</c:v>
              </c:pt>
              <c:pt idx="39">
                <c:v>400</c:v>
              </c:pt>
              <c:pt idx="40">
                <c:v>410</c:v>
              </c:pt>
              <c:pt idx="41">
                <c:v>420</c:v>
              </c:pt>
              <c:pt idx="42">
                <c:v>430</c:v>
              </c:pt>
              <c:pt idx="43">
                <c:v>440</c:v>
              </c:pt>
              <c:pt idx="44">
                <c:v>450</c:v>
              </c:pt>
              <c:pt idx="45">
                <c:v>460</c:v>
              </c:pt>
              <c:pt idx="46">
                <c:v>470</c:v>
              </c:pt>
              <c:pt idx="47">
                <c:v>480</c:v>
              </c:pt>
              <c:pt idx="48">
                <c:v>490</c:v>
              </c:pt>
              <c:pt idx="49">
                <c:v>500</c:v>
              </c:pt>
            </c:strLit>
          </c:cat>
          <c: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130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125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</c:numLit>
          </c:val>
        </c:ser>
        <c:ser>
          <c:idx val="3"/>
          <c:order val="3"/>
          <c:tx>
            <c:v>30</c:v>
          </c:tx>
          <c:cat>
            <c:strLit>
              <c:ptCount val="50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  <c:pt idx="12">
                <c:v>130</c:v>
              </c:pt>
              <c:pt idx="13">
                <c:v>140</c:v>
              </c:pt>
              <c:pt idx="14">
                <c:v>150</c:v>
              </c:pt>
              <c:pt idx="15">
                <c:v>160</c:v>
              </c:pt>
              <c:pt idx="16">
                <c:v>170</c:v>
              </c:pt>
              <c:pt idx="17">
                <c:v>180</c:v>
              </c:pt>
              <c:pt idx="18">
                <c:v>190</c:v>
              </c:pt>
              <c:pt idx="19">
                <c:v>200</c:v>
              </c:pt>
              <c:pt idx="20">
                <c:v>210</c:v>
              </c:pt>
              <c:pt idx="21">
                <c:v>220</c:v>
              </c:pt>
              <c:pt idx="22">
                <c:v>230</c:v>
              </c:pt>
              <c:pt idx="23">
                <c:v>240</c:v>
              </c:pt>
              <c:pt idx="24">
                <c:v>250</c:v>
              </c:pt>
              <c:pt idx="25">
                <c:v>260</c:v>
              </c:pt>
              <c:pt idx="26">
                <c:v>270</c:v>
              </c:pt>
              <c:pt idx="27">
                <c:v>280</c:v>
              </c:pt>
              <c:pt idx="28">
                <c:v>290</c:v>
              </c:pt>
              <c:pt idx="29">
                <c:v>300</c:v>
              </c:pt>
              <c:pt idx="30">
                <c:v>310</c:v>
              </c:pt>
              <c:pt idx="31">
                <c:v>320</c:v>
              </c:pt>
              <c:pt idx="32">
                <c:v>330</c:v>
              </c:pt>
              <c:pt idx="33">
                <c:v>340</c:v>
              </c:pt>
              <c:pt idx="34">
                <c:v>350</c:v>
              </c:pt>
              <c:pt idx="35">
                <c:v>360</c:v>
              </c:pt>
              <c:pt idx="36">
                <c:v>370</c:v>
              </c:pt>
              <c:pt idx="37">
                <c:v>380</c:v>
              </c:pt>
              <c:pt idx="38">
                <c:v>390</c:v>
              </c:pt>
              <c:pt idx="39">
                <c:v>400</c:v>
              </c:pt>
              <c:pt idx="40">
                <c:v>410</c:v>
              </c:pt>
              <c:pt idx="41">
                <c:v>420</c:v>
              </c:pt>
              <c:pt idx="42">
                <c:v>430</c:v>
              </c:pt>
              <c:pt idx="43">
                <c:v>440</c:v>
              </c:pt>
              <c:pt idx="44">
                <c:v>450</c:v>
              </c:pt>
              <c:pt idx="45">
                <c:v>460</c:v>
              </c:pt>
              <c:pt idx="46">
                <c:v>470</c:v>
              </c:pt>
              <c:pt idx="47">
                <c:v>480</c:v>
              </c:pt>
              <c:pt idx="48">
                <c:v>490</c:v>
              </c:pt>
              <c:pt idx="49">
                <c:v>500</c:v>
              </c:pt>
            </c:strLit>
          </c:cat>
          <c: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</c:numLit>
          </c:val>
        </c:ser>
        <c:ser>
          <c:idx val="4"/>
          <c:order val="4"/>
          <c:tx>
            <c:v>40</c:v>
          </c:tx>
          <c:cat>
            <c:strLit>
              <c:ptCount val="50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  <c:pt idx="12">
                <c:v>130</c:v>
              </c:pt>
              <c:pt idx="13">
                <c:v>140</c:v>
              </c:pt>
              <c:pt idx="14">
                <c:v>150</c:v>
              </c:pt>
              <c:pt idx="15">
                <c:v>160</c:v>
              </c:pt>
              <c:pt idx="16">
                <c:v>170</c:v>
              </c:pt>
              <c:pt idx="17">
                <c:v>180</c:v>
              </c:pt>
              <c:pt idx="18">
                <c:v>190</c:v>
              </c:pt>
              <c:pt idx="19">
                <c:v>200</c:v>
              </c:pt>
              <c:pt idx="20">
                <c:v>210</c:v>
              </c:pt>
              <c:pt idx="21">
                <c:v>220</c:v>
              </c:pt>
              <c:pt idx="22">
                <c:v>230</c:v>
              </c:pt>
              <c:pt idx="23">
                <c:v>240</c:v>
              </c:pt>
              <c:pt idx="24">
                <c:v>250</c:v>
              </c:pt>
              <c:pt idx="25">
                <c:v>260</c:v>
              </c:pt>
              <c:pt idx="26">
                <c:v>270</c:v>
              </c:pt>
              <c:pt idx="27">
                <c:v>280</c:v>
              </c:pt>
              <c:pt idx="28">
                <c:v>290</c:v>
              </c:pt>
              <c:pt idx="29">
                <c:v>300</c:v>
              </c:pt>
              <c:pt idx="30">
                <c:v>310</c:v>
              </c:pt>
              <c:pt idx="31">
                <c:v>320</c:v>
              </c:pt>
              <c:pt idx="32">
                <c:v>330</c:v>
              </c:pt>
              <c:pt idx="33">
                <c:v>340</c:v>
              </c:pt>
              <c:pt idx="34">
                <c:v>350</c:v>
              </c:pt>
              <c:pt idx="35">
                <c:v>360</c:v>
              </c:pt>
              <c:pt idx="36">
                <c:v>370</c:v>
              </c:pt>
              <c:pt idx="37">
                <c:v>380</c:v>
              </c:pt>
              <c:pt idx="38">
                <c:v>390</c:v>
              </c:pt>
              <c:pt idx="39">
                <c:v>400</c:v>
              </c:pt>
              <c:pt idx="40">
                <c:v>410</c:v>
              </c:pt>
              <c:pt idx="41">
                <c:v>420</c:v>
              </c:pt>
              <c:pt idx="42">
                <c:v>430</c:v>
              </c:pt>
              <c:pt idx="43">
                <c:v>440</c:v>
              </c:pt>
              <c:pt idx="44">
                <c:v>450</c:v>
              </c:pt>
              <c:pt idx="45">
                <c:v>460</c:v>
              </c:pt>
              <c:pt idx="46">
                <c:v>470</c:v>
              </c:pt>
              <c:pt idx="47">
                <c:v>480</c:v>
              </c:pt>
              <c:pt idx="48">
                <c:v>490</c:v>
              </c:pt>
              <c:pt idx="49">
                <c:v>500</c:v>
              </c:pt>
            </c:strLit>
          </c:cat>
          <c: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125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</c:numLit>
          </c:val>
        </c:ser>
        <c:ser>
          <c:idx val="5"/>
          <c:order val="5"/>
          <c:tx>
            <c:v>50</c:v>
          </c:tx>
          <c:cat>
            <c:strLit>
              <c:ptCount val="50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  <c:pt idx="12">
                <c:v>130</c:v>
              </c:pt>
              <c:pt idx="13">
                <c:v>140</c:v>
              </c:pt>
              <c:pt idx="14">
                <c:v>150</c:v>
              </c:pt>
              <c:pt idx="15">
                <c:v>160</c:v>
              </c:pt>
              <c:pt idx="16">
                <c:v>170</c:v>
              </c:pt>
              <c:pt idx="17">
                <c:v>180</c:v>
              </c:pt>
              <c:pt idx="18">
                <c:v>190</c:v>
              </c:pt>
              <c:pt idx="19">
                <c:v>200</c:v>
              </c:pt>
              <c:pt idx="20">
                <c:v>210</c:v>
              </c:pt>
              <c:pt idx="21">
                <c:v>220</c:v>
              </c:pt>
              <c:pt idx="22">
                <c:v>230</c:v>
              </c:pt>
              <c:pt idx="23">
                <c:v>240</c:v>
              </c:pt>
              <c:pt idx="24">
                <c:v>250</c:v>
              </c:pt>
              <c:pt idx="25">
                <c:v>260</c:v>
              </c:pt>
              <c:pt idx="26">
                <c:v>270</c:v>
              </c:pt>
              <c:pt idx="27">
                <c:v>280</c:v>
              </c:pt>
              <c:pt idx="28">
                <c:v>290</c:v>
              </c:pt>
              <c:pt idx="29">
                <c:v>300</c:v>
              </c:pt>
              <c:pt idx="30">
                <c:v>310</c:v>
              </c:pt>
              <c:pt idx="31">
                <c:v>320</c:v>
              </c:pt>
              <c:pt idx="32">
                <c:v>330</c:v>
              </c:pt>
              <c:pt idx="33">
                <c:v>340</c:v>
              </c:pt>
              <c:pt idx="34">
                <c:v>350</c:v>
              </c:pt>
              <c:pt idx="35">
                <c:v>360</c:v>
              </c:pt>
              <c:pt idx="36">
                <c:v>370</c:v>
              </c:pt>
              <c:pt idx="37">
                <c:v>380</c:v>
              </c:pt>
              <c:pt idx="38">
                <c:v>390</c:v>
              </c:pt>
              <c:pt idx="39">
                <c:v>400</c:v>
              </c:pt>
              <c:pt idx="40">
                <c:v>410</c:v>
              </c:pt>
              <c:pt idx="41">
                <c:v>420</c:v>
              </c:pt>
              <c:pt idx="42">
                <c:v>430</c:v>
              </c:pt>
              <c:pt idx="43">
                <c:v>440</c:v>
              </c:pt>
              <c:pt idx="44">
                <c:v>450</c:v>
              </c:pt>
              <c:pt idx="45">
                <c:v>460</c:v>
              </c:pt>
              <c:pt idx="46">
                <c:v>470</c:v>
              </c:pt>
              <c:pt idx="47">
                <c:v>480</c:v>
              </c:pt>
              <c:pt idx="48">
                <c:v>490</c:v>
              </c:pt>
              <c:pt idx="49">
                <c:v>500</c:v>
              </c:pt>
            </c:strLit>
          </c:cat>
          <c: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</c:numLit>
          </c:val>
        </c:ser>
        <c:ser>
          <c:idx val="6"/>
          <c:order val="6"/>
          <c:tx>
            <c:v>60</c:v>
          </c:tx>
          <c:cat>
            <c:strLit>
              <c:ptCount val="50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  <c:pt idx="12">
                <c:v>130</c:v>
              </c:pt>
              <c:pt idx="13">
                <c:v>140</c:v>
              </c:pt>
              <c:pt idx="14">
                <c:v>150</c:v>
              </c:pt>
              <c:pt idx="15">
                <c:v>160</c:v>
              </c:pt>
              <c:pt idx="16">
                <c:v>170</c:v>
              </c:pt>
              <c:pt idx="17">
                <c:v>180</c:v>
              </c:pt>
              <c:pt idx="18">
                <c:v>190</c:v>
              </c:pt>
              <c:pt idx="19">
                <c:v>200</c:v>
              </c:pt>
              <c:pt idx="20">
                <c:v>210</c:v>
              </c:pt>
              <c:pt idx="21">
                <c:v>220</c:v>
              </c:pt>
              <c:pt idx="22">
                <c:v>230</c:v>
              </c:pt>
              <c:pt idx="23">
                <c:v>240</c:v>
              </c:pt>
              <c:pt idx="24">
                <c:v>250</c:v>
              </c:pt>
              <c:pt idx="25">
                <c:v>260</c:v>
              </c:pt>
              <c:pt idx="26">
                <c:v>270</c:v>
              </c:pt>
              <c:pt idx="27">
                <c:v>280</c:v>
              </c:pt>
              <c:pt idx="28">
                <c:v>290</c:v>
              </c:pt>
              <c:pt idx="29">
                <c:v>300</c:v>
              </c:pt>
              <c:pt idx="30">
                <c:v>310</c:v>
              </c:pt>
              <c:pt idx="31">
                <c:v>320</c:v>
              </c:pt>
              <c:pt idx="32">
                <c:v>330</c:v>
              </c:pt>
              <c:pt idx="33">
                <c:v>340</c:v>
              </c:pt>
              <c:pt idx="34">
                <c:v>350</c:v>
              </c:pt>
              <c:pt idx="35">
                <c:v>360</c:v>
              </c:pt>
              <c:pt idx="36">
                <c:v>370</c:v>
              </c:pt>
              <c:pt idx="37">
                <c:v>380</c:v>
              </c:pt>
              <c:pt idx="38">
                <c:v>390</c:v>
              </c:pt>
              <c:pt idx="39">
                <c:v>400</c:v>
              </c:pt>
              <c:pt idx="40">
                <c:v>410</c:v>
              </c:pt>
              <c:pt idx="41">
                <c:v>420</c:v>
              </c:pt>
              <c:pt idx="42">
                <c:v>430</c:v>
              </c:pt>
              <c:pt idx="43">
                <c:v>440</c:v>
              </c:pt>
              <c:pt idx="44">
                <c:v>450</c:v>
              </c:pt>
              <c:pt idx="45">
                <c:v>460</c:v>
              </c:pt>
              <c:pt idx="46">
                <c:v>470</c:v>
              </c:pt>
              <c:pt idx="47">
                <c:v>480</c:v>
              </c:pt>
              <c:pt idx="48">
                <c:v>490</c:v>
              </c:pt>
              <c:pt idx="49">
                <c:v>500</c:v>
              </c:pt>
            </c:strLit>
          </c:cat>
          <c: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</c:numLit>
          </c:val>
        </c:ser>
        <c:ser>
          <c:idx val="7"/>
          <c:order val="7"/>
          <c:tx>
            <c:v>70</c:v>
          </c:tx>
          <c:cat>
            <c:strLit>
              <c:ptCount val="50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  <c:pt idx="12">
                <c:v>130</c:v>
              </c:pt>
              <c:pt idx="13">
                <c:v>140</c:v>
              </c:pt>
              <c:pt idx="14">
                <c:v>150</c:v>
              </c:pt>
              <c:pt idx="15">
                <c:v>160</c:v>
              </c:pt>
              <c:pt idx="16">
                <c:v>170</c:v>
              </c:pt>
              <c:pt idx="17">
                <c:v>180</c:v>
              </c:pt>
              <c:pt idx="18">
                <c:v>190</c:v>
              </c:pt>
              <c:pt idx="19">
                <c:v>200</c:v>
              </c:pt>
              <c:pt idx="20">
                <c:v>210</c:v>
              </c:pt>
              <c:pt idx="21">
                <c:v>220</c:v>
              </c:pt>
              <c:pt idx="22">
                <c:v>230</c:v>
              </c:pt>
              <c:pt idx="23">
                <c:v>240</c:v>
              </c:pt>
              <c:pt idx="24">
                <c:v>250</c:v>
              </c:pt>
              <c:pt idx="25">
                <c:v>260</c:v>
              </c:pt>
              <c:pt idx="26">
                <c:v>270</c:v>
              </c:pt>
              <c:pt idx="27">
                <c:v>280</c:v>
              </c:pt>
              <c:pt idx="28">
                <c:v>290</c:v>
              </c:pt>
              <c:pt idx="29">
                <c:v>300</c:v>
              </c:pt>
              <c:pt idx="30">
                <c:v>310</c:v>
              </c:pt>
              <c:pt idx="31">
                <c:v>320</c:v>
              </c:pt>
              <c:pt idx="32">
                <c:v>330</c:v>
              </c:pt>
              <c:pt idx="33">
                <c:v>340</c:v>
              </c:pt>
              <c:pt idx="34">
                <c:v>350</c:v>
              </c:pt>
              <c:pt idx="35">
                <c:v>360</c:v>
              </c:pt>
              <c:pt idx="36">
                <c:v>370</c:v>
              </c:pt>
              <c:pt idx="37">
                <c:v>380</c:v>
              </c:pt>
              <c:pt idx="38">
                <c:v>390</c:v>
              </c:pt>
              <c:pt idx="39">
                <c:v>400</c:v>
              </c:pt>
              <c:pt idx="40">
                <c:v>410</c:v>
              </c:pt>
              <c:pt idx="41">
                <c:v>420</c:v>
              </c:pt>
              <c:pt idx="42">
                <c:v>430</c:v>
              </c:pt>
              <c:pt idx="43">
                <c:v>440</c:v>
              </c:pt>
              <c:pt idx="44">
                <c:v>450</c:v>
              </c:pt>
              <c:pt idx="45">
                <c:v>460</c:v>
              </c:pt>
              <c:pt idx="46">
                <c:v>470</c:v>
              </c:pt>
              <c:pt idx="47">
                <c:v>480</c:v>
              </c:pt>
              <c:pt idx="48">
                <c:v>490</c:v>
              </c:pt>
              <c:pt idx="49">
                <c:v>500</c:v>
              </c:pt>
            </c:strLit>
          </c:cat>
          <c: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</c:numLit>
          </c:val>
        </c:ser>
        <c:ser>
          <c:idx val="8"/>
          <c:order val="8"/>
          <c:tx>
            <c:v>80</c:v>
          </c:tx>
          <c:cat>
            <c:strLit>
              <c:ptCount val="50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  <c:pt idx="12">
                <c:v>130</c:v>
              </c:pt>
              <c:pt idx="13">
                <c:v>140</c:v>
              </c:pt>
              <c:pt idx="14">
                <c:v>150</c:v>
              </c:pt>
              <c:pt idx="15">
                <c:v>160</c:v>
              </c:pt>
              <c:pt idx="16">
                <c:v>170</c:v>
              </c:pt>
              <c:pt idx="17">
                <c:v>180</c:v>
              </c:pt>
              <c:pt idx="18">
                <c:v>190</c:v>
              </c:pt>
              <c:pt idx="19">
                <c:v>200</c:v>
              </c:pt>
              <c:pt idx="20">
                <c:v>210</c:v>
              </c:pt>
              <c:pt idx="21">
                <c:v>220</c:v>
              </c:pt>
              <c:pt idx="22">
                <c:v>230</c:v>
              </c:pt>
              <c:pt idx="23">
                <c:v>240</c:v>
              </c:pt>
              <c:pt idx="24">
                <c:v>250</c:v>
              </c:pt>
              <c:pt idx="25">
                <c:v>260</c:v>
              </c:pt>
              <c:pt idx="26">
                <c:v>270</c:v>
              </c:pt>
              <c:pt idx="27">
                <c:v>280</c:v>
              </c:pt>
              <c:pt idx="28">
                <c:v>290</c:v>
              </c:pt>
              <c:pt idx="29">
                <c:v>300</c:v>
              </c:pt>
              <c:pt idx="30">
                <c:v>310</c:v>
              </c:pt>
              <c:pt idx="31">
                <c:v>320</c:v>
              </c:pt>
              <c:pt idx="32">
                <c:v>330</c:v>
              </c:pt>
              <c:pt idx="33">
                <c:v>340</c:v>
              </c:pt>
              <c:pt idx="34">
                <c:v>350</c:v>
              </c:pt>
              <c:pt idx="35">
                <c:v>360</c:v>
              </c:pt>
              <c:pt idx="36">
                <c:v>370</c:v>
              </c:pt>
              <c:pt idx="37">
                <c:v>380</c:v>
              </c:pt>
              <c:pt idx="38">
                <c:v>390</c:v>
              </c:pt>
              <c:pt idx="39">
                <c:v>400</c:v>
              </c:pt>
              <c:pt idx="40">
                <c:v>410</c:v>
              </c:pt>
              <c:pt idx="41">
                <c:v>420</c:v>
              </c:pt>
              <c:pt idx="42">
                <c:v>430</c:v>
              </c:pt>
              <c:pt idx="43">
                <c:v>440</c:v>
              </c:pt>
              <c:pt idx="44">
                <c:v>450</c:v>
              </c:pt>
              <c:pt idx="45">
                <c:v>460</c:v>
              </c:pt>
              <c:pt idx="46">
                <c:v>470</c:v>
              </c:pt>
              <c:pt idx="47">
                <c:v>480</c:v>
              </c:pt>
              <c:pt idx="48">
                <c:v>490</c:v>
              </c:pt>
              <c:pt idx="49">
                <c:v>500</c:v>
              </c:pt>
            </c:strLit>
          </c:cat>
          <c: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</c:numLit>
          </c:val>
        </c:ser>
        <c:ser>
          <c:idx val="9"/>
          <c:order val="9"/>
          <c:tx>
            <c:v>90</c:v>
          </c:tx>
          <c:cat>
            <c:strLit>
              <c:ptCount val="50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  <c:pt idx="6">
                <c:v>70</c:v>
              </c:pt>
              <c:pt idx="7">
                <c:v>80</c:v>
              </c:pt>
              <c:pt idx="8">
                <c:v>90</c:v>
              </c:pt>
              <c:pt idx="9">
                <c:v>100</c:v>
              </c:pt>
              <c:pt idx="10">
                <c:v>110</c:v>
              </c:pt>
              <c:pt idx="11">
                <c:v>120</c:v>
              </c:pt>
              <c:pt idx="12">
                <c:v>130</c:v>
              </c:pt>
              <c:pt idx="13">
                <c:v>140</c:v>
              </c:pt>
              <c:pt idx="14">
                <c:v>150</c:v>
              </c:pt>
              <c:pt idx="15">
                <c:v>160</c:v>
              </c:pt>
              <c:pt idx="16">
                <c:v>170</c:v>
              </c:pt>
              <c:pt idx="17">
                <c:v>180</c:v>
              </c:pt>
              <c:pt idx="18">
                <c:v>190</c:v>
              </c:pt>
              <c:pt idx="19">
                <c:v>200</c:v>
              </c:pt>
              <c:pt idx="20">
                <c:v>210</c:v>
              </c:pt>
              <c:pt idx="21">
                <c:v>220</c:v>
              </c:pt>
              <c:pt idx="22">
                <c:v>230</c:v>
              </c:pt>
              <c:pt idx="23">
                <c:v>240</c:v>
              </c:pt>
              <c:pt idx="24">
                <c:v>250</c:v>
              </c:pt>
              <c:pt idx="25">
                <c:v>260</c:v>
              </c:pt>
              <c:pt idx="26">
                <c:v>270</c:v>
              </c:pt>
              <c:pt idx="27">
                <c:v>280</c:v>
              </c:pt>
              <c:pt idx="28">
                <c:v>290</c:v>
              </c:pt>
              <c:pt idx="29">
                <c:v>300</c:v>
              </c:pt>
              <c:pt idx="30">
                <c:v>310</c:v>
              </c:pt>
              <c:pt idx="31">
                <c:v>320</c:v>
              </c:pt>
              <c:pt idx="32">
                <c:v>330</c:v>
              </c:pt>
              <c:pt idx="33">
                <c:v>340</c:v>
              </c:pt>
              <c:pt idx="34">
                <c:v>350</c:v>
              </c:pt>
              <c:pt idx="35">
                <c:v>360</c:v>
              </c:pt>
              <c:pt idx="36">
                <c:v>370</c:v>
              </c:pt>
              <c:pt idx="37">
                <c:v>380</c:v>
              </c:pt>
              <c:pt idx="38">
                <c:v>390</c:v>
              </c:pt>
              <c:pt idx="39">
                <c:v>400</c:v>
              </c:pt>
              <c:pt idx="40">
                <c:v>410</c:v>
              </c:pt>
              <c:pt idx="41">
                <c:v>420</c:v>
              </c:pt>
              <c:pt idx="42">
                <c:v>430</c:v>
              </c:pt>
              <c:pt idx="43">
                <c:v>440</c:v>
              </c:pt>
              <c:pt idx="44">
                <c:v>450</c:v>
              </c:pt>
              <c:pt idx="45">
                <c:v>460</c:v>
              </c:pt>
              <c:pt idx="46">
                <c:v>470</c:v>
              </c:pt>
              <c:pt idx="47">
                <c:v>480</c:v>
              </c:pt>
              <c:pt idx="48">
                <c:v>490</c:v>
              </c:pt>
              <c:pt idx="49">
                <c:v>500</c:v>
              </c:pt>
            </c:strLit>
          </c:cat>
          <c: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</c:numLit>
          </c:val>
        </c:ser>
        <c:bandFmts/>
        <c:axId val="281497464"/>
        <c:axId val="281497856"/>
        <c:axId val="290534512"/>
      </c:surface3DChart>
      <c:catAx>
        <c:axId val="281497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497856"/>
        <c:crossesAt val="-1"/>
        <c:auto val="1"/>
        <c:lblAlgn val="ctr"/>
        <c:lblOffset val="100"/>
        <c:noMultiLvlLbl val="0"/>
      </c:catAx>
      <c:valAx>
        <c:axId val="28149785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497464"/>
        <c:crossesAt val="1"/>
        <c:crossBetween val="midCat"/>
        <c:majorUnit val="20"/>
        <c:minorUnit val="1"/>
      </c:valAx>
      <c:serAx>
        <c:axId val="2905345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81497856"/>
        <c:crossesAt val="-1"/>
        <c:tickLblSkip val="1"/>
      </c:serAx>
    </c:plotArea>
    <c:plotVisOnly val="1"/>
    <c:dispBlanksAs val="zero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>
      <a:softEdge rad="0"/>
    </a:effectLst>
    <a:scene3d>
      <a:camera prst="orthographicFront"/>
      <a:lightRig rig="threePt" dir="t"/>
    </a:scene3d>
    <a:sp3d>
      <a:bevelT w="0"/>
    </a:sp3d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7.7847518463533398E-4"/>
          <c:w val="0.97218863361547803"/>
          <c:h val="0.97334878331402097"/>
        </c:manualLayout>
      </c:layout>
      <c:scatterChart>
        <c:scatterStyle val="lineMarker"/>
        <c:varyColors val="0"/>
        <c:ser>
          <c:idx val="0"/>
          <c:order val="0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tx>
                <c:strRef>
                  <c:f>'3DPlot'!$C$32</c:f>
                  <c:strCache>
                    <c:ptCount val="1"/>
                    <c:pt idx="0">
                      <c:v>x-value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{9CD3C759-93D7-4967-89FE-1CCBFE07A467}</c15:txfldGUID>
                      <c15:f>'3DPlot'!$C$32</c15:f>
                      <c15:dlblFieldTableCache>
                        <c:ptCount val="1"/>
                        <c:pt idx="0">
                          <c:v>x-value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/>
              <c:tx>
                <c:strRef>
                  <c:f>'3DPlot'!$E$32</c:f>
                  <c:strCache>
                    <c:ptCount val="1"/>
                    <c:pt idx="0">
                      <c:v>z-value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{C29D4B12-D461-43A6-8709-332A53649692}</c15:txfldGUID>
                      <c15:f>'3DPlot'!$E$32</c15:f>
                      <c15:dlblFieldTableCache>
                        <c:ptCount val="1"/>
                        <c:pt idx="0">
                          <c:v>z-value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strRef>
                  <c:f>'3DPlot'!$D$32</c:f>
                  <c:strCache>
                    <c:ptCount val="1"/>
                    <c:pt idx="0">
                      <c:v>y-value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{7D4270BE-31E4-448B-8CA3-26B0310A9527}</c15:txfldGUID>
                      <c15:f>'3DPlot'!$D$32</c15:f>
                      <c15:dlblFieldTableCache>
                        <c:ptCount val="1"/>
                        <c:pt idx="0">
                          <c:v>y-value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'3DPlot'!$N$10:$N$20</c:f>
              <c:numCache>
                <c:formatCode>General</c:formatCode>
                <c:ptCount val="11"/>
                <c:pt idx="0">
                  <c:v>0.98353829072479593</c:v>
                </c:pt>
                <c:pt idx="1">
                  <c:v>-0.26353829072479529</c:v>
                </c:pt>
                <c:pt idx="2">
                  <c:v>-0.98353829072479593</c:v>
                </c:pt>
                <c:pt idx="3">
                  <c:v>0.26353829072479529</c:v>
                </c:pt>
                <c:pt idx="4">
                  <c:v>0.98353829072479593</c:v>
                </c:pt>
                <c:pt idx="5">
                  <c:v>0.98353829072479593</c:v>
                </c:pt>
                <c:pt idx="6">
                  <c:v>-0.26353829072479529</c:v>
                </c:pt>
                <c:pt idx="7">
                  <c:v>-0.98353829072479593</c:v>
                </c:pt>
                <c:pt idx="8">
                  <c:v>-0.98353829072479593</c:v>
                </c:pt>
                <c:pt idx="9">
                  <c:v>-0.26353829072479529</c:v>
                </c:pt>
                <c:pt idx="10">
                  <c:v>-0.26353829072479529</c:v>
                </c:pt>
              </c:numCache>
            </c:numRef>
          </c:xVal>
          <c:yVal>
            <c:numRef>
              <c:f>'3DPlot'!$O$10:$O$20</c:f>
              <c:numCache>
                <c:formatCode>General</c:formatCode>
                <c:ptCount val="11"/>
                <c:pt idx="0">
                  <c:v>-0.49176914536239813</c:v>
                </c:pt>
                <c:pt idx="1">
                  <c:v>-0.13176914536239792</c:v>
                </c:pt>
                <c:pt idx="2">
                  <c:v>-0.75530743608719342</c:v>
                </c:pt>
                <c:pt idx="3">
                  <c:v>-1.1153074360871937</c:v>
                </c:pt>
                <c:pt idx="4">
                  <c:v>-0.49176914536239813</c:v>
                </c:pt>
                <c:pt idx="5">
                  <c:v>0.75530743608719342</c:v>
                </c:pt>
                <c:pt idx="6">
                  <c:v>1.1153074360871937</c:v>
                </c:pt>
                <c:pt idx="7">
                  <c:v>0.49176914536239813</c:v>
                </c:pt>
                <c:pt idx="8">
                  <c:v>-0.75530743608719342</c:v>
                </c:pt>
                <c:pt idx="9">
                  <c:v>-0.13176914536239792</c:v>
                </c:pt>
                <c:pt idx="10">
                  <c:v>1.1153074360871937</c:v>
                </c:pt>
              </c:numCache>
            </c:numRef>
          </c:yVal>
          <c:smooth val="0"/>
        </c:ser>
        <c:ser>
          <c:idx val="1"/>
          <c:order val="1"/>
          <c:tx>
            <c:v>labx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'3DPlot'!$X$9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{AF2974A6-462A-4CA3-A673-DA8FCDFDBFB9}</c15:txfldGUID>
                      <c15:f>'3DPlot'!$X$9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'3DPlot'!$X$10</c:f>
                  <c:strCache>
                    <c:ptCount val="1"/>
                    <c:pt idx="0">
                      <c:v>-200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{3F7528F7-FEC7-497C-808B-2E69C8F77033}</c15:txfldGUID>
                      <c15:f>'3DPlot'!$X$10</c15:f>
                      <c15:dlblFieldTableCache>
                        <c:ptCount val="1"/>
                        <c:pt idx="0">
                          <c:v>-200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'3DPlot'!$X$11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{029761CB-9A2B-4D4A-A17A-CC7F34DE0D67}</c15:txfldGUID>
                      <c15:f>'3DPlot'!$X$11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'3DPlot'!$X$12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{03C5EFA6-D9BD-4DF8-B9EB-A22C2E491968}</c15:txfldGUID>
                      <c15:f>'3DPlot'!$X$12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'3DPlot'!$X$13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{B5AF32B8-567C-4F5D-A4A4-C767F96ABAE6}</c15:txfldGUID>
                      <c15:f>'3DPlot'!$X$13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'3DPlot'!$X$14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{A0ADFA06-EE91-4364-9D31-67E61E18E50A}</c15:txfldGUID>
                      <c15:f>'3DPlot'!$X$14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'3DPlot'!$X$15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{FC96B91E-C08F-45EB-B216-136AFF73283F}</c15:txfldGUID>
                      <c15:f>'3DPlot'!$X$15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'3DPlot'!$X$16</c:f>
                  <c:strCache>
                    <c:ptCount val="1"/>
                    <c:pt idx="0">
                      <c:v>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{4D3981B7-4E1D-40D5-8BAE-91E973DE908A}</c15:txfldGUID>
                      <c15:f>'3DPlot'!$X$16</c15:f>
                      <c15:dlblFieldTableCache>
                        <c:ptCount val="1"/>
                        <c:pt idx="0">
                          <c:v>200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'3DPlot'!$X$17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{7AAD598D-E6FA-4848-A31F-0A9E50C068BD}</c15:txfldGUID>
                      <c15:f>'3DPlot'!$X$17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'3DPlot'!$X$18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{4ACEB020-6DAF-4597-B6E8-8B98792D8EFF}</c15:txfldGUID>
                      <c15:f>'3DPlot'!$X$18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'3DPlot'!$X$19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{87640406-69BA-4538-95FC-81C27F4CE1D1}</c15:txfldGUID>
                      <c15:f>'3DPlot'!$X$19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'3DPlot'!$X$20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{BA77E3B1-ABE1-4045-8AE6-180F1B0FF186}</c15:txfldGUID>
                      <c15:f>'3DPlot'!$X$20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'3DPlot'!$X$21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{A63BF32C-73C8-44B0-93CE-99A2B9E5BF38}</c15:txfldGUID>
                      <c15:f>'3DPlot'!$X$21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'3DPlot'!$X$22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{632FEC17-26D5-41F1-8FDA-40315A94FDD2}</c15:txfldGUID>
                      <c15:f>'3DPlot'!$X$22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'3DPlot'!$X$23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{1F37F96C-251E-4AF7-AA7B-4D4503DDFE98}</c15:txfldGUID>
                      <c15:f>'3DPlot'!$X$23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'3DPlot'!$X$24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{949D0F9D-C867-4CF3-8DE1-764E07DCAB06}</c15:txfldGUID>
                      <c15:f>'3DPlot'!$X$24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'3DPlot'!$X$25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{15A8A703-D761-43F5-BC98-0069B373BC10}</c15:txfldGUID>
                      <c15:f>'3DPlot'!$X$25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'3DPlot'!$X$26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{F8B247AF-F326-4DE7-B0C4-1E97CC77CA2E}</c15:txfldGUID>
                      <c15:f>'3DPlot'!$X$26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'3DPlot'!$X$27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{DFF2496E-2CA0-40AD-9475-E0E98DF6BDFC}</c15:txfldGUID>
                      <c15:f>'3DPlot'!$X$27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'3DPlot'!$X$28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{DBB5F287-9F88-4C55-BA3D-308FD19B332E}</c15:txfldGUID>
                      <c15:f>'3DPlot'!$X$28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'3DPlot'!$X$29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{8D8A3537-E4E9-475C-9DF2-194AA9378F9D}</c15:txfldGUID>
                      <c15:f>'3DPlot'!$X$29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'3DPlot'!$Y$9:$Y$29</c:f>
              <c:numCache>
                <c:formatCode>General</c:formatCode>
                <c:ptCount val="21"/>
                <c:pt idx="0">
                  <c:v>-3.906450606386893E-2</c:v>
                </c:pt>
                <c:pt idx="1">
                  <c:v>-3.906450606386893E-2</c:v>
                </c:pt>
                <c:pt idx="2">
                  <c:v>-3.906450606386893E-2</c:v>
                </c:pt>
                <c:pt idx="3">
                  <c:v>0.27270463929852889</c:v>
                </c:pt>
                <c:pt idx="4">
                  <c:v>0.27270463929852889</c:v>
                </c:pt>
                <c:pt idx="5">
                  <c:v>0.27270463929852889</c:v>
                </c:pt>
                <c:pt idx="6">
                  <c:v>0.58447378466092681</c:v>
                </c:pt>
                <c:pt idx="7">
                  <c:v>0.58447378466092681</c:v>
                </c:pt>
                <c:pt idx="8">
                  <c:v>0.58447378466092681</c:v>
                </c:pt>
                <c:pt idx="9">
                  <c:v>0.89624293002332445</c:v>
                </c:pt>
                <c:pt idx="10">
                  <c:v>0.89624293002332445</c:v>
                </c:pt>
                <c:pt idx="11">
                  <c:v>0.89624293002332445</c:v>
                </c:pt>
                <c:pt idx="12">
                  <c:v>0.89624293002332445</c:v>
                </c:pt>
                <c:pt idx="13">
                  <c:v>0.89624293002332445</c:v>
                </c:pt>
                <c:pt idx="14">
                  <c:v>0.89624293002332445</c:v>
                </c:pt>
                <c:pt idx="15">
                  <c:v>0.89624293002332445</c:v>
                </c:pt>
                <c:pt idx="16">
                  <c:v>0.89624293002332445</c:v>
                </c:pt>
                <c:pt idx="17">
                  <c:v>0.89624293002332445</c:v>
                </c:pt>
                <c:pt idx="18">
                  <c:v>0.89624293002332445</c:v>
                </c:pt>
                <c:pt idx="19">
                  <c:v>0.89624293002332445</c:v>
                </c:pt>
                <c:pt idx="20">
                  <c:v>0.89624293002332445</c:v>
                </c:pt>
              </c:numCache>
            </c:numRef>
          </c:xVal>
          <c:yVal>
            <c:numRef>
              <c:f>'3DPlot'!$Z$9:$Z$29</c:f>
              <c:numCache>
                <c:formatCode>General</c:formatCode>
                <c:ptCount val="21"/>
                <c:pt idx="0">
                  <c:v>1.0505074360871938</c:v>
                </c:pt>
                <c:pt idx="1">
                  <c:v>1.1752150942321529</c:v>
                </c:pt>
                <c:pt idx="2">
                  <c:v>1.0505074360871938</c:v>
                </c:pt>
                <c:pt idx="3">
                  <c:v>0.96050743608719369</c:v>
                </c:pt>
                <c:pt idx="4">
                  <c:v>1.085215094232153</c:v>
                </c:pt>
                <c:pt idx="5">
                  <c:v>0.96050743608719369</c:v>
                </c:pt>
                <c:pt idx="6">
                  <c:v>0.8705074360871935</c:v>
                </c:pt>
                <c:pt idx="7">
                  <c:v>0.99521509423215282</c:v>
                </c:pt>
                <c:pt idx="8">
                  <c:v>0.8705074360871935</c:v>
                </c:pt>
                <c:pt idx="9">
                  <c:v>0.78050743608719353</c:v>
                </c:pt>
                <c:pt idx="10">
                  <c:v>0.90521509423215263</c:v>
                </c:pt>
                <c:pt idx="11">
                  <c:v>0.78050743608719353</c:v>
                </c:pt>
                <c:pt idx="12">
                  <c:v>0.78050743608719353</c:v>
                </c:pt>
                <c:pt idx="13">
                  <c:v>0.90521509423215263</c:v>
                </c:pt>
                <c:pt idx="14">
                  <c:v>0.78050743608719353</c:v>
                </c:pt>
                <c:pt idx="15">
                  <c:v>0.78050743608719353</c:v>
                </c:pt>
                <c:pt idx="16">
                  <c:v>0.90521509423215263</c:v>
                </c:pt>
                <c:pt idx="17">
                  <c:v>0.78050743608719353</c:v>
                </c:pt>
                <c:pt idx="18">
                  <c:v>0.78050743608719353</c:v>
                </c:pt>
                <c:pt idx="19">
                  <c:v>0.90521509423215263</c:v>
                </c:pt>
                <c:pt idx="20">
                  <c:v>0.78050743608719353</c:v>
                </c:pt>
              </c:numCache>
            </c:numRef>
          </c:yVal>
          <c:smooth val="0"/>
        </c:ser>
        <c:ser>
          <c:idx val="3"/>
          <c:order val="2"/>
          <c:tx>
            <c:v>cut_plane_x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6411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'3DPlot'!$M$33:$M$1622</c:f>
              <c:numCache>
                <c:formatCode>General</c:formatCode>
                <c:ptCount val="1590"/>
                <c:pt idx="0">
                  <c:v>-0.93990245072479583</c:v>
                </c:pt>
                <c:pt idx="1">
                  <c:v>-0.94000793072479594</c:v>
                </c:pt>
                <c:pt idx="2">
                  <c:v>-0.94005773072479581</c:v>
                </c:pt>
                <c:pt idx="3">
                  <c:v>-0.94024193072479578</c:v>
                </c:pt>
                <c:pt idx="4">
                  <c:v>-0.94024193072479578</c:v>
                </c:pt>
                <c:pt idx="5">
                  <c:v>-0.94024193072479578</c:v>
                </c:pt>
                <c:pt idx="6">
                  <c:v>-0.93965789072479589</c:v>
                </c:pt>
                <c:pt idx="7">
                  <c:v>-0.93965789072479589</c:v>
                </c:pt>
                <c:pt idx="8">
                  <c:v>-0.93989297072479594</c:v>
                </c:pt>
                <c:pt idx="9">
                  <c:v>-0.93989297072479594</c:v>
                </c:pt>
                <c:pt idx="10">
                  <c:v>-0.93994073072479578</c:v>
                </c:pt>
                <c:pt idx="11">
                  <c:v>-0.93994073072479578</c:v>
                </c:pt>
                <c:pt idx="12">
                  <c:v>-0.94008629072479577</c:v>
                </c:pt>
                <c:pt idx="13">
                  <c:v>-0.94008629072479577</c:v>
                </c:pt>
                <c:pt idx="14">
                  <c:v>-0.94008629072479577</c:v>
                </c:pt>
                <c:pt idx="15">
                  <c:v>-0.94008629072479577</c:v>
                </c:pt>
                <c:pt idx="16">
                  <c:v>-0.94002761072479579</c:v>
                </c:pt>
                <c:pt idx="17">
                  <c:v>-0.94003073072479593</c:v>
                </c:pt>
                <c:pt idx="18">
                  <c:v>-0.94003073072479593</c:v>
                </c:pt>
                <c:pt idx="19">
                  <c:v>-0.93979553072479582</c:v>
                </c:pt>
                <c:pt idx="20">
                  <c:v>-0.93980201072479586</c:v>
                </c:pt>
                <c:pt idx="21">
                  <c:v>-0.93980201072479586</c:v>
                </c:pt>
                <c:pt idx="22">
                  <c:v>-0.94016813072479588</c:v>
                </c:pt>
                <c:pt idx="23">
                  <c:v>-0.94016813072479588</c:v>
                </c:pt>
                <c:pt idx="24">
                  <c:v>-0.94016813072479588</c:v>
                </c:pt>
                <c:pt idx="25">
                  <c:v>-0.94016813072479588</c:v>
                </c:pt>
                <c:pt idx="26">
                  <c:v>-0.94078085072479589</c:v>
                </c:pt>
                <c:pt idx="27">
                  <c:v>-0.94078085072479589</c:v>
                </c:pt>
                <c:pt idx="28">
                  <c:v>-0.94096745072479593</c:v>
                </c:pt>
                <c:pt idx="29">
                  <c:v>-0.94096745072479593</c:v>
                </c:pt>
                <c:pt idx="30">
                  <c:v>-0.93982289072479597</c:v>
                </c:pt>
                <c:pt idx="31">
                  <c:v>-0.93982289072479597</c:v>
                </c:pt>
                <c:pt idx="32">
                  <c:v>-0.93976565072479579</c:v>
                </c:pt>
                <c:pt idx="33">
                  <c:v>-0.93976565072479579</c:v>
                </c:pt>
                <c:pt idx="34">
                  <c:v>-0.940023410724796</c:v>
                </c:pt>
                <c:pt idx="35">
                  <c:v>-0.940023410724796</c:v>
                </c:pt>
                <c:pt idx="36">
                  <c:v>-0.940023410724796</c:v>
                </c:pt>
                <c:pt idx="37">
                  <c:v>-0.940023410724796</c:v>
                </c:pt>
                <c:pt idx="38">
                  <c:v>-0.940023410724796</c:v>
                </c:pt>
                <c:pt idx="39">
                  <c:v>-0.940023410724796</c:v>
                </c:pt>
                <c:pt idx="40">
                  <c:v>-0.93968645072479584</c:v>
                </c:pt>
                <c:pt idx="41">
                  <c:v>-0.93968645072479584</c:v>
                </c:pt>
                <c:pt idx="42">
                  <c:v>-0.93969917072479592</c:v>
                </c:pt>
                <c:pt idx="43">
                  <c:v>-0.94004921072479597</c:v>
                </c:pt>
                <c:pt idx="44">
                  <c:v>-0.94004921072479597</c:v>
                </c:pt>
                <c:pt idx="45">
                  <c:v>-0.94021733072479574</c:v>
                </c:pt>
                <c:pt idx="46">
                  <c:v>-0.94021733072479574</c:v>
                </c:pt>
                <c:pt idx="47">
                  <c:v>-0.94012217072479587</c:v>
                </c:pt>
                <c:pt idx="48">
                  <c:v>-0.94012217072479587</c:v>
                </c:pt>
                <c:pt idx="49">
                  <c:v>-0.94012217072479587</c:v>
                </c:pt>
                <c:pt idx="50">
                  <c:v>-0.94012217072479587</c:v>
                </c:pt>
                <c:pt idx="51">
                  <c:v>-0.94013921072479589</c:v>
                </c:pt>
                <c:pt idx="52">
                  <c:v>-0.94013921072479589</c:v>
                </c:pt>
                <c:pt idx="53">
                  <c:v>-0.93993509072479575</c:v>
                </c:pt>
                <c:pt idx="54">
                  <c:v>-0.94006757072479596</c:v>
                </c:pt>
                <c:pt idx="55">
                  <c:v>-0.93988793072479571</c:v>
                </c:pt>
                <c:pt idx="56">
                  <c:v>-0.93988793072479571</c:v>
                </c:pt>
                <c:pt idx="57">
                  <c:v>-0.93995945072479581</c:v>
                </c:pt>
                <c:pt idx="58">
                  <c:v>-0.93995945072479581</c:v>
                </c:pt>
                <c:pt idx="59">
                  <c:v>-0.94025489072479573</c:v>
                </c:pt>
                <c:pt idx="60">
                  <c:v>-0.94025489072479573</c:v>
                </c:pt>
                <c:pt idx="61">
                  <c:v>-0.94025489072479573</c:v>
                </c:pt>
                <c:pt idx="62">
                  <c:v>-0.94025489072479573</c:v>
                </c:pt>
                <c:pt idx="63">
                  <c:v>-0.94045661072479592</c:v>
                </c:pt>
                <c:pt idx="64">
                  <c:v>-0.94045661072479592</c:v>
                </c:pt>
                <c:pt idx="65">
                  <c:v>-0.9396236907247959</c:v>
                </c:pt>
                <c:pt idx="66">
                  <c:v>-0.93979925072479586</c:v>
                </c:pt>
                <c:pt idx="67">
                  <c:v>-0.93996917072479591</c:v>
                </c:pt>
                <c:pt idx="68">
                  <c:v>-0.93996917072479591</c:v>
                </c:pt>
                <c:pt idx="69">
                  <c:v>-0.93992393072479596</c:v>
                </c:pt>
                <c:pt idx="70">
                  <c:v>-0.93992393072479596</c:v>
                </c:pt>
                <c:pt idx="71">
                  <c:v>-0.93992393072479596</c:v>
                </c:pt>
                <c:pt idx="72">
                  <c:v>-0.93992393072479596</c:v>
                </c:pt>
                <c:pt idx="73">
                  <c:v>-0.93997145072479593</c:v>
                </c:pt>
                <c:pt idx="74">
                  <c:v>-0.93997145072479593</c:v>
                </c:pt>
                <c:pt idx="75">
                  <c:v>-0.94007549072479579</c:v>
                </c:pt>
                <c:pt idx="76">
                  <c:v>-0.94007549072479579</c:v>
                </c:pt>
                <c:pt idx="77">
                  <c:v>-0.94008965072479578</c:v>
                </c:pt>
                <c:pt idx="78">
                  <c:v>-0.9401269707247959</c:v>
                </c:pt>
                <c:pt idx="79">
                  <c:v>-0.9401269707247959</c:v>
                </c:pt>
                <c:pt idx="80">
                  <c:v>-0.94014617072479589</c:v>
                </c:pt>
                <c:pt idx="81">
                  <c:v>-0.94014617072479589</c:v>
                </c:pt>
                <c:pt idx="82">
                  <c:v>-0.94014617072479589</c:v>
                </c:pt>
                <c:pt idx="83">
                  <c:v>-0.94014617072479589</c:v>
                </c:pt>
                <c:pt idx="84">
                  <c:v>-0.94000409072479585</c:v>
                </c:pt>
                <c:pt idx="85">
                  <c:v>-0.94000409072479585</c:v>
                </c:pt>
                <c:pt idx="86">
                  <c:v>-0.94026977072479589</c:v>
                </c:pt>
                <c:pt idx="87">
                  <c:v>-0.93998525072479577</c:v>
                </c:pt>
                <c:pt idx="88">
                  <c:v>-0.93998525072479577</c:v>
                </c:pt>
                <c:pt idx="89">
                  <c:v>-0.93999845072479582</c:v>
                </c:pt>
                <c:pt idx="90">
                  <c:v>-0.93999845072479582</c:v>
                </c:pt>
                <c:pt idx="91">
                  <c:v>-0.93984833072479579</c:v>
                </c:pt>
                <c:pt idx="92">
                  <c:v>-0.93984833072479579</c:v>
                </c:pt>
                <c:pt idx="93">
                  <c:v>-0.93984833072479579</c:v>
                </c:pt>
                <c:pt idx="94">
                  <c:v>-0.93990665072479596</c:v>
                </c:pt>
                <c:pt idx="95">
                  <c:v>-0.93990665072479596</c:v>
                </c:pt>
                <c:pt idx="96">
                  <c:v>-0.93999665072479577</c:v>
                </c:pt>
                <c:pt idx="97">
                  <c:v>-0.94011005072479592</c:v>
                </c:pt>
                <c:pt idx="98">
                  <c:v>-0.94011005072479592</c:v>
                </c:pt>
                <c:pt idx="99">
                  <c:v>-0.94032365072479596</c:v>
                </c:pt>
                <c:pt idx="100">
                  <c:v>-0.94004477072479597</c:v>
                </c:pt>
                <c:pt idx="101">
                  <c:v>-0.94004477072479597</c:v>
                </c:pt>
                <c:pt idx="102">
                  <c:v>-0.94004477072479597</c:v>
                </c:pt>
                <c:pt idx="103">
                  <c:v>-0.93982025072479591</c:v>
                </c:pt>
                <c:pt idx="104">
                  <c:v>-0.93982025072479591</c:v>
                </c:pt>
                <c:pt idx="105">
                  <c:v>-0.93900497072479594</c:v>
                </c:pt>
                <c:pt idx="106">
                  <c:v>-0.93749453072479594</c:v>
                </c:pt>
                <c:pt idx="107">
                  <c:v>-0.93749453072479594</c:v>
                </c:pt>
                <c:pt idx="108">
                  <c:v>-0.93881645072479591</c:v>
                </c:pt>
                <c:pt idx="109">
                  <c:v>-0.93881645072479591</c:v>
                </c:pt>
                <c:pt idx="110">
                  <c:v>-0.93956585072479593</c:v>
                </c:pt>
                <c:pt idx="111">
                  <c:v>-0.93956585072479593</c:v>
                </c:pt>
                <c:pt idx="112">
                  <c:v>-0.93956585072479593</c:v>
                </c:pt>
                <c:pt idx="113">
                  <c:v>-0.93951953072479588</c:v>
                </c:pt>
                <c:pt idx="114">
                  <c:v>-0.93951953072479588</c:v>
                </c:pt>
                <c:pt idx="115">
                  <c:v>-0.93895265072479583</c:v>
                </c:pt>
                <c:pt idx="116">
                  <c:v>-0.93800093072479573</c:v>
                </c:pt>
                <c:pt idx="117">
                  <c:v>-0.93800093072479573</c:v>
                </c:pt>
                <c:pt idx="118">
                  <c:v>-0.93512009072479585</c:v>
                </c:pt>
                <c:pt idx="119">
                  <c:v>-0.93512009072479585</c:v>
                </c:pt>
                <c:pt idx="120">
                  <c:v>-0.93512009072479585</c:v>
                </c:pt>
                <c:pt idx="121">
                  <c:v>-0.93533477072479598</c:v>
                </c:pt>
                <c:pt idx="122">
                  <c:v>-0.93533477072479598</c:v>
                </c:pt>
                <c:pt idx="123">
                  <c:v>-0.9374437707247959</c:v>
                </c:pt>
                <c:pt idx="124">
                  <c:v>-0.93790073072479585</c:v>
                </c:pt>
                <c:pt idx="125">
                  <c:v>-0.93790073072479585</c:v>
                </c:pt>
                <c:pt idx="126">
                  <c:v>-0.93847721072479584</c:v>
                </c:pt>
                <c:pt idx="127">
                  <c:v>-0.93806249072479575</c:v>
                </c:pt>
                <c:pt idx="128">
                  <c:v>-0.93806249072479575</c:v>
                </c:pt>
                <c:pt idx="129">
                  <c:v>-0.93881033072479569</c:v>
                </c:pt>
                <c:pt idx="130">
                  <c:v>-0.93881033072479569</c:v>
                </c:pt>
                <c:pt idx="131">
                  <c:v>-0.93881033072479569</c:v>
                </c:pt>
                <c:pt idx="132">
                  <c:v>-0.93902405072479589</c:v>
                </c:pt>
                <c:pt idx="133">
                  <c:v>-0.94149005072479586</c:v>
                </c:pt>
                <c:pt idx="134">
                  <c:v>-0.94209101072479595</c:v>
                </c:pt>
                <c:pt idx="135">
                  <c:v>-0.94209101072479595</c:v>
                </c:pt>
                <c:pt idx="136">
                  <c:v>-0.94216649072479597</c:v>
                </c:pt>
                <c:pt idx="137">
                  <c:v>-0.94273709072479595</c:v>
                </c:pt>
                <c:pt idx="138">
                  <c:v>-0.94273709072479595</c:v>
                </c:pt>
                <c:pt idx="139">
                  <c:v>-0.94273709072479595</c:v>
                </c:pt>
                <c:pt idx="140">
                  <c:v>-0.94261733072479581</c:v>
                </c:pt>
                <c:pt idx="141">
                  <c:v>-0.94170197072479589</c:v>
                </c:pt>
                <c:pt idx="142">
                  <c:v>-0.94131425072479591</c:v>
                </c:pt>
                <c:pt idx="143">
                  <c:v>-0.94131425072479591</c:v>
                </c:pt>
                <c:pt idx="144">
                  <c:v>-0.94127465072479577</c:v>
                </c:pt>
                <c:pt idx="145">
                  <c:v>-0.94127465072479577</c:v>
                </c:pt>
                <c:pt idx="146">
                  <c:v>-0.94127465072479577</c:v>
                </c:pt>
                <c:pt idx="147">
                  <c:v>-0.94127465072479577</c:v>
                </c:pt>
                <c:pt idx="148">
                  <c:v>-0.94082225072479575</c:v>
                </c:pt>
                <c:pt idx="149">
                  <c:v>-0.94082225072479575</c:v>
                </c:pt>
                <c:pt idx="150">
                  <c:v>-0.94001021072479585</c:v>
                </c:pt>
                <c:pt idx="151">
                  <c:v>-0.94001021072479585</c:v>
                </c:pt>
                <c:pt idx="152">
                  <c:v>-0.93961961072479594</c:v>
                </c:pt>
                <c:pt idx="153">
                  <c:v>-0.93863573072479578</c:v>
                </c:pt>
                <c:pt idx="154">
                  <c:v>-0.93863573072479578</c:v>
                </c:pt>
                <c:pt idx="155">
                  <c:v>-0.93489089072479592</c:v>
                </c:pt>
                <c:pt idx="156">
                  <c:v>-0.93489089072479592</c:v>
                </c:pt>
                <c:pt idx="157">
                  <c:v>-0.93489089072479592</c:v>
                </c:pt>
                <c:pt idx="158">
                  <c:v>-0.93489089072479592</c:v>
                </c:pt>
                <c:pt idx="159">
                  <c:v>-0.93489089072479592</c:v>
                </c:pt>
                <c:pt idx="160">
                  <c:v>-0.93358901072479583</c:v>
                </c:pt>
                <c:pt idx="161">
                  <c:v>-0.93358901072479583</c:v>
                </c:pt>
                <c:pt idx="162">
                  <c:v>-0.93404657072479591</c:v>
                </c:pt>
                <c:pt idx="163">
                  <c:v>-0.93183617072479574</c:v>
                </c:pt>
                <c:pt idx="164">
                  <c:v>-0.93183617072479574</c:v>
                </c:pt>
                <c:pt idx="165">
                  <c:v>-0.93185369072479585</c:v>
                </c:pt>
                <c:pt idx="166">
                  <c:v>-0.93820313072479589</c:v>
                </c:pt>
                <c:pt idx="167">
                  <c:v>-0.93912425072479577</c:v>
                </c:pt>
                <c:pt idx="168">
                  <c:v>-0.9403157307247958</c:v>
                </c:pt>
                <c:pt idx="169">
                  <c:v>-0.94062041072479585</c:v>
                </c:pt>
                <c:pt idx="170">
                  <c:v>-0.94007765072479588</c:v>
                </c:pt>
                <c:pt idx="171">
                  <c:v>-0.94125077072479579</c:v>
                </c:pt>
                <c:pt idx="172">
                  <c:v>-0.94053245072479585</c:v>
                </c:pt>
                <c:pt idx="173">
                  <c:v>-0.94005257072479587</c:v>
                </c:pt>
                <c:pt idx="174">
                  <c:v>-0.94005257072479587</c:v>
                </c:pt>
                <c:pt idx="175">
                  <c:v>-0.94083293072479579</c:v>
                </c:pt>
                <c:pt idx="176">
                  <c:v>-0.94065773072479597</c:v>
                </c:pt>
                <c:pt idx="177">
                  <c:v>-0.94040921072479589</c:v>
                </c:pt>
                <c:pt idx="178">
                  <c:v>-0.94007885072479591</c:v>
                </c:pt>
                <c:pt idx="179">
                  <c:v>-0.94011245072479577</c:v>
                </c:pt>
                <c:pt idx="180">
                  <c:v>-0.9401417307247959</c:v>
                </c:pt>
                <c:pt idx="181">
                  <c:v>-0.9407858907247959</c:v>
                </c:pt>
                <c:pt idx="182">
                  <c:v>-0.94004981072479588</c:v>
                </c:pt>
                <c:pt idx="183">
                  <c:v>-0.94022285072479583</c:v>
                </c:pt>
                <c:pt idx="184">
                  <c:v>-0.94049213072479576</c:v>
                </c:pt>
                <c:pt idx="185">
                  <c:v>-0.94048877072479597</c:v>
                </c:pt>
                <c:pt idx="186">
                  <c:v>-0.94009229072479583</c:v>
                </c:pt>
                <c:pt idx="187">
                  <c:v>-0.94042637072479585</c:v>
                </c:pt>
                <c:pt idx="188">
                  <c:v>-0.94036553072479589</c:v>
                </c:pt>
                <c:pt idx="189">
                  <c:v>-0.94064093072479593</c:v>
                </c:pt>
                <c:pt idx="190">
                  <c:v>-0.9399232107247959</c:v>
                </c:pt>
                <c:pt idx="191">
                  <c:v>-0.93957185072479588</c:v>
                </c:pt>
                <c:pt idx="192">
                  <c:v>-0.9401425707247959</c:v>
                </c:pt>
                <c:pt idx="193">
                  <c:v>-0.94029341072479589</c:v>
                </c:pt>
                <c:pt idx="194">
                  <c:v>-0.94077353072479597</c:v>
                </c:pt>
                <c:pt idx="195">
                  <c:v>-0.94077353072479597</c:v>
                </c:pt>
                <c:pt idx="196">
                  <c:v>-0.94008809072479593</c:v>
                </c:pt>
                <c:pt idx="197">
                  <c:v>-0.94008809072479593</c:v>
                </c:pt>
                <c:pt idx="198">
                  <c:v>-0.9400231707247958</c:v>
                </c:pt>
                <c:pt idx="199">
                  <c:v>-0.94044629072479591</c:v>
                </c:pt>
                <c:pt idx="200">
                  <c:v>-0.94044629072479591</c:v>
                </c:pt>
                <c:pt idx="201">
                  <c:v>-0.93994985072479575</c:v>
                </c:pt>
                <c:pt idx="202">
                  <c:v>-0.94065437072479596</c:v>
                </c:pt>
                <c:pt idx="203">
                  <c:v>-0.94065437072479596</c:v>
                </c:pt>
                <c:pt idx="204">
                  <c:v>-0.94094417072479586</c:v>
                </c:pt>
                <c:pt idx="205">
                  <c:v>-0.94094417072479586</c:v>
                </c:pt>
                <c:pt idx="206">
                  <c:v>-0.9403939707247958</c:v>
                </c:pt>
                <c:pt idx="207">
                  <c:v>-0.9403939707247958</c:v>
                </c:pt>
                <c:pt idx="208">
                  <c:v>-0.94021997072479579</c:v>
                </c:pt>
                <c:pt idx="209">
                  <c:v>-0.94021997072479579</c:v>
                </c:pt>
                <c:pt idx="210">
                  <c:v>-0.94047089072479584</c:v>
                </c:pt>
                <c:pt idx="211">
                  <c:v>-0.94047089072479584</c:v>
                </c:pt>
                <c:pt idx="212">
                  <c:v>-0.94011257072479593</c:v>
                </c:pt>
                <c:pt idx="213">
                  <c:v>-0.94011257072479593</c:v>
                </c:pt>
                <c:pt idx="214">
                  <c:v>-0.94042781072479587</c:v>
                </c:pt>
                <c:pt idx="215">
                  <c:v>-0.94042781072479587</c:v>
                </c:pt>
                <c:pt idx="216">
                  <c:v>-0.94049465072479599</c:v>
                </c:pt>
                <c:pt idx="217">
                  <c:v>-0.94049465072479599</c:v>
                </c:pt>
                <c:pt idx="218">
                  <c:v>-0.9407666907247958</c:v>
                </c:pt>
                <c:pt idx="219">
                  <c:v>-0.9407666907247958</c:v>
                </c:pt>
                <c:pt idx="220">
                  <c:v>-0.9407666907247958</c:v>
                </c:pt>
                <c:pt idx="221">
                  <c:v>-0.9407666907247958</c:v>
                </c:pt>
                <c:pt idx="222">
                  <c:v>-0.9407666907247958</c:v>
                </c:pt>
                <c:pt idx="223">
                  <c:v>-0.94003505072479587</c:v>
                </c:pt>
                <c:pt idx="224">
                  <c:v>-0.94004981072479588</c:v>
                </c:pt>
                <c:pt idx="225">
                  <c:v>-0.94004981072479588</c:v>
                </c:pt>
                <c:pt idx="226">
                  <c:v>-0.94049345072479595</c:v>
                </c:pt>
                <c:pt idx="227">
                  <c:v>-0.94036985072479584</c:v>
                </c:pt>
                <c:pt idx="228">
                  <c:v>-0.94036985072479584</c:v>
                </c:pt>
                <c:pt idx="229">
                  <c:v>-0.94036985072479584</c:v>
                </c:pt>
                <c:pt idx="230">
                  <c:v>-0.94054721072479586</c:v>
                </c:pt>
                <c:pt idx="231">
                  <c:v>-0.94054721072479586</c:v>
                </c:pt>
                <c:pt idx="232">
                  <c:v>-0.94020317072479587</c:v>
                </c:pt>
                <c:pt idx="233">
                  <c:v>-0.94020317072479587</c:v>
                </c:pt>
                <c:pt idx="234">
                  <c:v>-0.94046813072479596</c:v>
                </c:pt>
                <c:pt idx="235">
                  <c:v>-0.94022753072479592</c:v>
                </c:pt>
                <c:pt idx="236">
                  <c:v>-0.94022753072479592</c:v>
                </c:pt>
                <c:pt idx="237">
                  <c:v>-0.94028597072479592</c:v>
                </c:pt>
                <c:pt idx="238">
                  <c:v>-0.94028597072479592</c:v>
                </c:pt>
                <c:pt idx="239">
                  <c:v>-0.94028597072479592</c:v>
                </c:pt>
                <c:pt idx="240">
                  <c:v>-0.94028597072479592</c:v>
                </c:pt>
                <c:pt idx="241">
                  <c:v>-0.9403026507247958</c:v>
                </c:pt>
                <c:pt idx="242">
                  <c:v>-0.9403026507247958</c:v>
                </c:pt>
                <c:pt idx="243">
                  <c:v>-0.94022477072479582</c:v>
                </c:pt>
                <c:pt idx="244">
                  <c:v>-0.94068233072479579</c:v>
                </c:pt>
                <c:pt idx="245">
                  <c:v>-0.94068233072479579</c:v>
                </c:pt>
                <c:pt idx="246">
                  <c:v>-0.94031105072479593</c:v>
                </c:pt>
                <c:pt idx="247">
                  <c:v>-0.94065521072479585</c:v>
                </c:pt>
                <c:pt idx="248">
                  <c:v>-0.94065521072479585</c:v>
                </c:pt>
                <c:pt idx="249">
                  <c:v>-0.9406856907247958</c:v>
                </c:pt>
                <c:pt idx="250">
                  <c:v>-0.9406856907247958</c:v>
                </c:pt>
                <c:pt idx="251">
                  <c:v>-0.9406856907247958</c:v>
                </c:pt>
                <c:pt idx="252">
                  <c:v>-0.9406856907247958</c:v>
                </c:pt>
                <c:pt idx="253">
                  <c:v>-0.9406856907247958</c:v>
                </c:pt>
                <c:pt idx="254">
                  <c:v>-0.94037693072479589</c:v>
                </c:pt>
                <c:pt idx="255">
                  <c:v>-0.94037693072479589</c:v>
                </c:pt>
                <c:pt idx="256">
                  <c:v>-0.94035989072479587</c:v>
                </c:pt>
                <c:pt idx="257">
                  <c:v>-0.94001285072479579</c:v>
                </c:pt>
                <c:pt idx="258">
                  <c:v>-0.94001285072479579</c:v>
                </c:pt>
                <c:pt idx="259">
                  <c:v>-0.94004825072479581</c:v>
                </c:pt>
                <c:pt idx="260">
                  <c:v>-0.94004825072479581</c:v>
                </c:pt>
                <c:pt idx="261">
                  <c:v>-0.94004825072479581</c:v>
                </c:pt>
                <c:pt idx="262">
                  <c:v>-0.94004825072479581</c:v>
                </c:pt>
                <c:pt idx="263">
                  <c:v>-0.94030589072479587</c:v>
                </c:pt>
                <c:pt idx="264">
                  <c:v>-0.94068797072479582</c:v>
                </c:pt>
                <c:pt idx="265">
                  <c:v>-0.94045913072479581</c:v>
                </c:pt>
                <c:pt idx="266">
                  <c:v>-0.94045913072479581</c:v>
                </c:pt>
                <c:pt idx="267">
                  <c:v>-0.94019333072479572</c:v>
                </c:pt>
                <c:pt idx="268">
                  <c:v>-0.94019333072479572</c:v>
                </c:pt>
                <c:pt idx="269">
                  <c:v>-0.94023017072479576</c:v>
                </c:pt>
                <c:pt idx="270">
                  <c:v>-0.94023017072479576</c:v>
                </c:pt>
                <c:pt idx="271">
                  <c:v>-0.94023017072479576</c:v>
                </c:pt>
                <c:pt idx="272">
                  <c:v>-0.94023017072479576</c:v>
                </c:pt>
                <c:pt idx="273">
                  <c:v>-0.94032305072479583</c:v>
                </c:pt>
                <c:pt idx="274">
                  <c:v>-0.94032305072479583</c:v>
                </c:pt>
                <c:pt idx="275">
                  <c:v>-0.94015709072479592</c:v>
                </c:pt>
                <c:pt idx="276">
                  <c:v>-0.94044617072479575</c:v>
                </c:pt>
                <c:pt idx="277">
                  <c:v>-0.94044617072479575</c:v>
                </c:pt>
                <c:pt idx="278">
                  <c:v>-0.94018445072479595</c:v>
                </c:pt>
                <c:pt idx="279">
                  <c:v>-0.94018445072479595</c:v>
                </c:pt>
                <c:pt idx="280">
                  <c:v>-0.94022585072479581</c:v>
                </c:pt>
                <c:pt idx="281">
                  <c:v>-0.94022585072479581</c:v>
                </c:pt>
                <c:pt idx="282">
                  <c:v>-0.94022585072479581</c:v>
                </c:pt>
                <c:pt idx="283">
                  <c:v>-0.94022777072479591</c:v>
                </c:pt>
                <c:pt idx="284">
                  <c:v>-0.94022777072479591</c:v>
                </c:pt>
                <c:pt idx="285">
                  <c:v>-0.94034957072479586</c:v>
                </c:pt>
                <c:pt idx="286">
                  <c:v>-0.94034957072479586</c:v>
                </c:pt>
                <c:pt idx="287">
                  <c:v>-0.94077161072479587</c:v>
                </c:pt>
                <c:pt idx="288">
                  <c:v>-0.9400493307247958</c:v>
                </c:pt>
                <c:pt idx="289">
                  <c:v>-0.9400493307247958</c:v>
                </c:pt>
                <c:pt idx="290">
                  <c:v>-0.93992417072479584</c:v>
                </c:pt>
                <c:pt idx="291">
                  <c:v>-0.93992417072479584</c:v>
                </c:pt>
                <c:pt idx="292">
                  <c:v>-0.93992417072479584</c:v>
                </c:pt>
                <c:pt idx="293">
                  <c:v>-0.93992417072479584</c:v>
                </c:pt>
                <c:pt idx="294">
                  <c:v>-0.93992417072479584</c:v>
                </c:pt>
                <c:pt idx="295">
                  <c:v>-0.93999797072479596</c:v>
                </c:pt>
                <c:pt idx="296">
                  <c:v>-0.93999797072479596</c:v>
                </c:pt>
                <c:pt idx="297">
                  <c:v>-0.94021421072479594</c:v>
                </c:pt>
                <c:pt idx="298">
                  <c:v>-0.94019693072479593</c:v>
                </c:pt>
                <c:pt idx="299">
                  <c:v>-0.94019693072479593</c:v>
                </c:pt>
                <c:pt idx="300">
                  <c:v>-0.93979661072479581</c:v>
                </c:pt>
                <c:pt idx="301">
                  <c:v>-0.93979661072479581</c:v>
                </c:pt>
                <c:pt idx="302">
                  <c:v>-0.93943673072479583</c:v>
                </c:pt>
                <c:pt idx="303">
                  <c:v>-0.93943673072479583</c:v>
                </c:pt>
                <c:pt idx="304">
                  <c:v>-0.93943673072479583</c:v>
                </c:pt>
                <c:pt idx="305">
                  <c:v>-0.93978437072479581</c:v>
                </c:pt>
                <c:pt idx="306">
                  <c:v>-0.93978437072479581</c:v>
                </c:pt>
                <c:pt idx="307">
                  <c:v>-0.9399569307247958</c:v>
                </c:pt>
                <c:pt idx="308">
                  <c:v>-0.94002845072479591</c:v>
                </c:pt>
                <c:pt idx="309">
                  <c:v>-0.94002845072479591</c:v>
                </c:pt>
                <c:pt idx="310">
                  <c:v>-0.94038209072479595</c:v>
                </c:pt>
                <c:pt idx="311">
                  <c:v>-0.94038209072479595</c:v>
                </c:pt>
                <c:pt idx="312">
                  <c:v>-0.94002197072479599</c:v>
                </c:pt>
                <c:pt idx="313">
                  <c:v>-0.94002197072479599</c:v>
                </c:pt>
                <c:pt idx="314">
                  <c:v>-0.94002197072479599</c:v>
                </c:pt>
                <c:pt idx="315">
                  <c:v>-0.94002197072479599</c:v>
                </c:pt>
                <c:pt idx="316">
                  <c:v>-0.94086953072479595</c:v>
                </c:pt>
                <c:pt idx="317">
                  <c:v>-0.94074665072479591</c:v>
                </c:pt>
                <c:pt idx="318">
                  <c:v>-0.94074665072479591</c:v>
                </c:pt>
                <c:pt idx="319">
                  <c:v>-0.93990461072479581</c:v>
                </c:pt>
                <c:pt idx="320">
                  <c:v>-0.93990461072479581</c:v>
                </c:pt>
                <c:pt idx="321">
                  <c:v>-0.94016753072479586</c:v>
                </c:pt>
                <c:pt idx="322">
                  <c:v>-0.94016753072479586</c:v>
                </c:pt>
                <c:pt idx="323">
                  <c:v>-0.93969125072479587</c:v>
                </c:pt>
                <c:pt idx="324">
                  <c:v>-0.93969125072479587</c:v>
                </c:pt>
                <c:pt idx="325">
                  <c:v>-0.94004717072479582</c:v>
                </c:pt>
                <c:pt idx="326">
                  <c:v>-0.94004717072479582</c:v>
                </c:pt>
                <c:pt idx="327">
                  <c:v>-0.94004717072479582</c:v>
                </c:pt>
                <c:pt idx="328">
                  <c:v>-0.94004717072479582</c:v>
                </c:pt>
                <c:pt idx="329">
                  <c:v>-0.93540065072479583</c:v>
                </c:pt>
                <c:pt idx="330">
                  <c:v>-0.93540065072479583</c:v>
                </c:pt>
                <c:pt idx="331">
                  <c:v>-0.94011245072479577</c:v>
                </c:pt>
                <c:pt idx="332">
                  <c:v>-0.94113869072479583</c:v>
                </c:pt>
                <c:pt idx="333">
                  <c:v>-0.94113869072479583</c:v>
                </c:pt>
                <c:pt idx="334">
                  <c:v>-0.94079381072479595</c:v>
                </c:pt>
                <c:pt idx="335">
                  <c:v>-0.94057373072479589</c:v>
                </c:pt>
                <c:pt idx="336">
                  <c:v>-0.94057373072479589</c:v>
                </c:pt>
                <c:pt idx="337">
                  <c:v>-0.94057373072479589</c:v>
                </c:pt>
                <c:pt idx="338">
                  <c:v>-0.94057373072479589</c:v>
                </c:pt>
                <c:pt idx="339">
                  <c:v>-0.94052165072479577</c:v>
                </c:pt>
                <c:pt idx="340">
                  <c:v>-0.94052165072479577</c:v>
                </c:pt>
                <c:pt idx="341">
                  <c:v>-0.94150037072479587</c:v>
                </c:pt>
                <c:pt idx="342">
                  <c:v>-0.94150037072479587</c:v>
                </c:pt>
                <c:pt idx="343">
                  <c:v>-0.94185137072479586</c:v>
                </c:pt>
                <c:pt idx="344">
                  <c:v>-0.94185137072479586</c:v>
                </c:pt>
                <c:pt idx="345">
                  <c:v>-0.94117745072479586</c:v>
                </c:pt>
                <c:pt idx="346">
                  <c:v>-0.94117745072479586</c:v>
                </c:pt>
                <c:pt idx="347">
                  <c:v>-0.94117745072479586</c:v>
                </c:pt>
                <c:pt idx="348">
                  <c:v>-0.94117745072479586</c:v>
                </c:pt>
                <c:pt idx="349">
                  <c:v>-0.94179449072479571</c:v>
                </c:pt>
                <c:pt idx="350">
                  <c:v>-0.94179449072479571</c:v>
                </c:pt>
                <c:pt idx="351">
                  <c:v>-0.93819293072479581</c:v>
                </c:pt>
                <c:pt idx="352">
                  <c:v>-0.94179449072479571</c:v>
                </c:pt>
                <c:pt idx="353">
                  <c:v>-0.93819293072479581</c:v>
                </c:pt>
                <c:pt idx="354">
                  <c:v>-0.94179449072479571</c:v>
                </c:pt>
                <c:pt idx="355">
                  <c:v>-0.94179449072479571</c:v>
                </c:pt>
                <c:pt idx="356">
                  <c:v>-0.93819293072479581</c:v>
                </c:pt>
                <c:pt idx="357">
                  <c:v>-0.93819293072479581</c:v>
                </c:pt>
                <c:pt idx="358">
                  <c:v>-0.94179449072479571</c:v>
                </c:pt>
                <c:pt idx="359">
                  <c:v>-0.94179449072479571</c:v>
                </c:pt>
                <c:pt idx="360">
                  <c:v>-0.93819293072479581</c:v>
                </c:pt>
                <c:pt idx="361">
                  <c:v>-0.94179449072479571</c:v>
                </c:pt>
                <c:pt idx="362">
                  <c:v>-0.94179449072479571</c:v>
                </c:pt>
                <c:pt idx="363">
                  <c:v>-0.93819293072479581</c:v>
                </c:pt>
                <c:pt idx="364">
                  <c:v>-0.94179449072479571</c:v>
                </c:pt>
                <c:pt idx="365">
                  <c:v>-0.94179449072479571</c:v>
                </c:pt>
                <c:pt idx="366">
                  <c:v>-0.93819293072479581</c:v>
                </c:pt>
                <c:pt idx="367">
                  <c:v>-0.94179449072479571</c:v>
                </c:pt>
                <c:pt idx="368">
                  <c:v>-0.94179449072479571</c:v>
                </c:pt>
                <c:pt idx="369">
                  <c:v>-0.93819293072479581</c:v>
                </c:pt>
                <c:pt idx="370">
                  <c:v>-0.93819293072479581</c:v>
                </c:pt>
                <c:pt idx="371">
                  <c:v>-0.93819293072479581</c:v>
                </c:pt>
                <c:pt idx="372">
                  <c:v>-0.94179449072479571</c:v>
                </c:pt>
                <c:pt idx="373">
                  <c:v>-0.93819293072479581</c:v>
                </c:pt>
                <c:pt idx="374">
                  <c:v>-0.93819293072479581</c:v>
                </c:pt>
                <c:pt idx="375">
                  <c:v>-0.94179449072479571</c:v>
                </c:pt>
                <c:pt idx="376">
                  <c:v>-0.93819293072479581</c:v>
                </c:pt>
                <c:pt idx="377">
                  <c:v>-0.93819293072479581</c:v>
                </c:pt>
                <c:pt idx="378">
                  <c:v>-0.93819293072479581</c:v>
                </c:pt>
                <c:pt idx="379">
                  <c:v>-0.94179449072479571</c:v>
                </c:pt>
                <c:pt idx="380">
                  <c:v>-0.94179449072479571</c:v>
                </c:pt>
                <c:pt idx="381">
                  <c:v>-0.93819293072479581</c:v>
                </c:pt>
                <c:pt idx="382">
                  <c:v>-0.94179449072479571</c:v>
                </c:pt>
                <c:pt idx="383">
                  <c:v>-0.93819293072479581</c:v>
                </c:pt>
                <c:pt idx="384">
                  <c:v>-0.93819293072479581</c:v>
                </c:pt>
                <c:pt idx="385">
                  <c:v>-0.94179449072479571</c:v>
                </c:pt>
                <c:pt idx="386">
                  <c:v>-0.93819293072479581</c:v>
                </c:pt>
                <c:pt idx="387">
                  <c:v>-0.93819293072479581</c:v>
                </c:pt>
                <c:pt idx="388">
                  <c:v>-0.93819293072479581</c:v>
                </c:pt>
                <c:pt idx="389">
                  <c:v>-0.94179449072479571</c:v>
                </c:pt>
                <c:pt idx="390">
                  <c:v>-0.94179449072479571</c:v>
                </c:pt>
                <c:pt idx="391">
                  <c:v>-0.93819293072479581</c:v>
                </c:pt>
                <c:pt idx="392">
                  <c:v>-0.94179449072479571</c:v>
                </c:pt>
                <c:pt idx="393">
                  <c:v>-0.94179449072479571</c:v>
                </c:pt>
                <c:pt idx="394">
                  <c:v>-0.93819293072479581</c:v>
                </c:pt>
                <c:pt idx="395">
                  <c:v>-0.94179449072479571</c:v>
                </c:pt>
                <c:pt idx="396">
                  <c:v>-0.94179449072479571</c:v>
                </c:pt>
                <c:pt idx="397">
                  <c:v>-0.94179449072479571</c:v>
                </c:pt>
                <c:pt idx="398">
                  <c:v>-0.93819293072479581</c:v>
                </c:pt>
                <c:pt idx="399">
                  <c:v>-0.94179449072479571</c:v>
                </c:pt>
                <c:pt idx="400">
                  <c:v>-0.94179449072479571</c:v>
                </c:pt>
                <c:pt idx="401">
                  <c:v>-0.93819293072479581</c:v>
                </c:pt>
                <c:pt idx="402">
                  <c:v>-0.94179449072479571</c:v>
                </c:pt>
                <c:pt idx="403">
                  <c:v>-0.94179449072479571</c:v>
                </c:pt>
                <c:pt idx="404">
                  <c:v>-0.93819293072479581</c:v>
                </c:pt>
                <c:pt idx="405">
                  <c:v>-0.94179449072479571</c:v>
                </c:pt>
                <c:pt idx="406">
                  <c:v>-0.93819293072479581</c:v>
                </c:pt>
                <c:pt idx="407">
                  <c:v>-0.93819293072479581</c:v>
                </c:pt>
                <c:pt idx="408">
                  <c:v>-0.94179449072479571</c:v>
                </c:pt>
                <c:pt idx="409">
                  <c:v>-0.93819293072479581</c:v>
                </c:pt>
                <c:pt idx="410">
                  <c:v>-0.93819293072479581</c:v>
                </c:pt>
                <c:pt idx="411">
                  <c:v>-0.94179449072479571</c:v>
                </c:pt>
                <c:pt idx="412">
                  <c:v>-0.94179449072479571</c:v>
                </c:pt>
                <c:pt idx="413">
                  <c:v>-0.93819293072479581</c:v>
                </c:pt>
                <c:pt idx="414">
                  <c:v>-0.94179449072479571</c:v>
                </c:pt>
                <c:pt idx="415">
                  <c:v>-0.94179449072479571</c:v>
                </c:pt>
                <c:pt idx="416">
                  <c:v>-0.93819293072479581</c:v>
                </c:pt>
                <c:pt idx="417">
                  <c:v>-0.94179449072479571</c:v>
                </c:pt>
                <c:pt idx="418">
                  <c:v>-0.93819293072479581</c:v>
                </c:pt>
                <c:pt idx="419">
                  <c:v>-0.93819293072479581</c:v>
                </c:pt>
                <c:pt idx="420">
                  <c:v>-0.94179449072479571</c:v>
                </c:pt>
                <c:pt idx="421">
                  <c:v>-0.93819293072479581</c:v>
                </c:pt>
                <c:pt idx="422">
                  <c:v>-0.93819293072479581</c:v>
                </c:pt>
                <c:pt idx="423">
                  <c:v>-0.94179449072479571</c:v>
                </c:pt>
                <c:pt idx="424">
                  <c:v>-0.94179449072479571</c:v>
                </c:pt>
                <c:pt idx="425">
                  <c:v>-0.94179449072479571</c:v>
                </c:pt>
                <c:pt idx="426">
                  <c:v>-0.93819293072479581</c:v>
                </c:pt>
                <c:pt idx="427">
                  <c:v>-0.93819293072479581</c:v>
                </c:pt>
                <c:pt idx="428">
                  <c:v>-0.94179449072479571</c:v>
                </c:pt>
                <c:pt idx="429">
                  <c:v>-0.93819293072479581</c:v>
                </c:pt>
                <c:pt idx="430">
                  <c:v>-0.93819293072479581</c:v>
                </c:pt>
                <c:pt idx="431">
                  <c:v>-0.94179449072479571</c:v>
                </c:pt>
                <c:pt idx="432">
                  <c:v>-0.94179449072479571</c:v>
                </c:pt>
                <c:pt idx="433">
                  <c:v>-0.93819293072479581</c:v>
                </c:pt>
                <c:pt idx="434">
                  <c:v>-0.94179449072479571</c:v>
                </c:pt>
                <c:pt idx="435">
                  <c:v>-0.94179449072479571</c:v>
                </c:pt>
                <c:pt idx="436">
                  <c:v>-0.93819293072479581</c:v>
                </c:pt>
                <c:pt idx="437">
                  <c:v>-0.94179449072479571</c:v>
                </c:pt>
                <c:pt idx="438">
                  <c:v>-0.93819293072479581</c:v>
                </c:pt>
                <c:pt idx="439">
                  <c:v>-0.94179449072479571</c:v>
                </c:pt>
                <c:pt idx="440">
                  <c:v>-0.93819293072479581</c:v>
                </c:pt>
                <c:pt idx="441">
                  <c:v>-0.93819293072479581</c:v>
                </c:pt>
                <c:pt idx="442">
                  <c:v>-0.94179449072479571</c:v>
                </c:pt>
                <c:pt idx="443">
                  <c:v>-0.93819293072479581</c:v>
                </c:pt>
                <c:pt idx="444">
                  <c:v>-0.94179449072479571</c:v>
                </c:pt>
                <c:pt idx="445">
                  <c:v>-0.93819293072479581</c:v>
                </c:pt>
                <c:pt idx="446">
                  <c:v>-0.93819293072479581</c:v>
                </c:pt>
                <c:pt idx="447">
                  <c:v>-0.94179449072479571</c:v>
                </c:pt>
                <c:pt idx="448">
                  <c:v>-0.94179449072479571</c:v>
                </c:pt>
                <c:pt idx="449">
                  <c:v>-0.93819293072479581</c:v>
                </c:pt>
                <c:pt idx="450">
                  <c:v>-0.94179449072479571</c:v>
                </c:pt>
                <c:pt idx="451">
                  <c:v>-0.94179449072479571</c:v>
                </c:pt>
                <c:pt idx="452">
                  <c:v>-0.93819293072479581</c:v>
                </c:pt>
                <c:pt idx="453">
                  <c:v>-0.93819293072479581</c:v>
                </c:pt>
                <c:pt idx="454">
                  <c:v>-0.94179449072479571</c:v>
                </c:pt>
                <c:pt idx="455">
                  <c:v>-0.94179449072479571</c:v>
                </c:pt>
                <c:pt idx="456">
                  <c:v>-0.93819293072479581</c:v>
                </c:pt>
                <c:pt idx="457">
                  <c:v>-0.93819293072479581</c:v>
                </c:pt>
                <c:pt idx="458">
                  <c:v>-0.94179449072479571</c:v>
                </c:pt>
                <c:pt idx="459">
                  <c:v>-0.93819293072479581</c:v>
                </c:pt>
                <c:pt idx="460">
                  <c:v>-0.93819293072479581</c:v>
                </c:pt>
                <c:pt idx="461">
                  <c:v>-0.94179449072479571</c:v>
                </c:pt>
                <c:pt idx="462">
                  <c:v>-0.94179449072479571</c:v>
                </c:pt>
                <c:pt idx="463">
                  <c:v>-0.93819293072479581</c:v>
                </c:pt>
                <c:pt idx="464">
                  <c:v>-0.94179449072479571</c:v>
                </c:pt>
                <c:pt idx="465">
                  <c:v>-0.94179449072479571</c:v>
                </c:pt>
                <c:pt idx="466">
                  <c:v>-0.93819293072479581</c:v>
                </c:pt>
                <c:pt idx="467">
                  <c:v>-0.93819293072479581</c:v>
                </c:pt>
                <c:pt idx="468">
                  <c:v>-0.94179449072479571</c:v>
                </c:pt>
                <c:pt idx="469">
                  <c:v>-0.94179449072479571</c:v>
                </c:pt>
                <c:pt idx="470">
                  <c:v>-0.93819293072479581</c:v>
                </c:pt>
                <c:pt idx="471">
                  <c:v>-0.93819293072479581</c:v>
                </c:pt>
                <c:pt idx="472">
                  <c:v>-0.94179449072479571</c:v>
                </c:pt>
                <c:pt idx="473">
                  <c:v>-0.94179449072479571</c:v>
                </c:pt>
                <c:pt idx="474">
                  <c:v>-0.94179449072479571</c:v>
                </c:pt>
                <c:pt idx="475">
                  <c:v>-0.93819293072479581</c:v>
                </c:pt>
                <c:pt idx="476">
                  <c:v>-0.94179449072479571</c:v>
                </c:pt>
                <c:pt idx="477">
                  <c:v>-0.93819293072479581</c:v>
                </c:pt>
                <c:pt idx="478">
                  <c:v>-0.94179449072479571</c:v>
                </c:pt>
                <c:pt idx="479">
                  <c:v>-0.93819293072479581</c:v>
                </c:pt>
                <c:pt idx="480">
                  <c:v>-0.94179449072479571</c:v>
                </c:pt>
                <c:pt idx="481">
                  <c:v>-0.93819293072479581</c:v>
                </c:pt>
                <c:pt idx="482">
                  <c:v>-0.94179449072479571</c:v>
                </c:pt>
                <c:pt idx="483">
                  <c:v>-0.93819293072479581</c:v>
                </c:pt>
                <c:pt idx="484">
                  <c:v>-0.94179449072479571</c:v>
                </c:pt>
                <c:pt idx="485">
                  <c:v>-0.93819293072479581</c:v>
                </c:pt>
                <c:pt idx="486">
                  <c:v>-0.94179449072479571</c:v>
                </c:pt>
                <c:pt idx="487">
                  <c:v>-0.94179449072479571</c:v>
                </c:pt>
                <c:pt idx="488">
                  <c:v>-0.93819293072479581</c:v>
                </c:pt>
                <c:pt idx="489">
                  <c:v>-0.94179449072479571</c:v>
                </c:pt>
                <c:pt idx="490">
                  <c:v>-0.94179449072479571</c:v>
                </c:pt>
                <c:pt idx="491">
                  <c:v>-0.93819293072479581</c:v>
                </c:pt>
                <c:pt idx="492">
                  <c:v>-0.94179449072479571</c:v>
                </c:pt>
                <c:pt idx="493">
                  <c:v>-0.93819293072479581</c:v>
                </c:pt>
                <c:pt idx="494">
                  <c:v>-0.93819293072479581</c:v>
                </c:pt>
                <c:pt idx="495">
                  <c:v>-0.94179449072479571</c:v>
                </c:pt>
                <c:pt idx="496">
                  <c:v>-0.94179449072479571</c:v>
                </c:pt>
                <c:pt idx="497">
                  <c:v>-0.93819293072479581</c:v>
                </c:pt>
                <c:pt idx="498">
                  <c:v>-0.93819293072479581</c:v>
                </c:pt>
                <c:pt idx="499">
                  <c:v>-0.94179449072479571</c:v>
                </c:pt>
                <c:pt idx="500">
                  <c:v>-0.93819293072479581</c:v>
                </c:pt>
                <c:pt idx="501">
                  <c:v>-0.93819293072479581</c:v>
                </c:pt>
                <c:pt idx="502">
                  <c:v>-0.94179449072479571</c:v>
                </c:pt>
                <c:pt idx="503">
                  <c:v>-0.94179449072479571</c:v>
                </c:pt>
                <c:pt idx="504">
                  <c:v>-0.94179449072479571</c:v>
                </c:pt>
                <c:pt idx="505">
                  <c:v>-0.93819293072479581</c:v>
                </c:pt>
                <c:pt idx="506">
                  <c:v>-0.93819293072479581</c:v>
                </c:pt>
                <c:pt idx="507">
                  <c:v>-0.94179449072479571</c:v>
                </c:pt>
                <c:pt idx="508">
                  <c:v>-0.94179449072479571</c:v>
                </c:pt>
                <c:pt idx="509">
                  <c:v>-0.93819293072479581</c:v>
                </c:pt>
                <c:pt idx="510">
                  <c:v>-0.93819293072479581</c:v>
                </c:pt>
                <c:pt idx="511">
                  <c:v>-0.94179449072479571</c:v>
                </c:pt>
                <c:pt idx="512">
                  <c:v>-0.94179449072479571</c:v>
                </c:pt>
                <c:pt idx="513">
                  <c:v>-0.93819293072479581</c:v>
                </c:pt>
                <c:pt idx="514">
                  <c:v>-0.93819293072479581</c:v>
                </c:pt>
                <c:pt idx="515">
                  <c:v>-0.94146665072479585</c:v>
                </c:pt>
                <c:pt idx="516">
                  <c:v>-0.94099625072479587</c:v>
                </c:pt>
                <c:pt idx="517">
                  <c:v>-0.94099625072479587</c:v>
                </c:pt>
                <c:pt idx="518">
                  <c:v>-0.94099625072479587</c:v>
                </c:pt>
                <c:pt idx="519">
                  <c:v>-0.94235333072479588</c:v>
                </c:pt>
                <c:pt idx="520">
                  <c:v>-0.94185173072479589</c:v>
                </c:pt>
                <c:pt idx="521">
                  <c:v>-0.94185173072479589</c:v>
                </c:pt>
                <c:pt idx="522">
                  <c:v>-0.94171697072479599</c:v>
                </c:pt>
                <c:pt idx="523">
                  <c:v>-0.94171697072479599</c:v>
                </c:pt>
                <c:pt idx="524">
                  <c:v>-0.94188125072479589</c:v>
                </c:pt>
                <c:pt idx="525">
                  <c:v>-0.94188125072479589</c:v>
                </c:pt>
                <c:pt idx="526">
                  <c:v>-0.94188125072479589</c:v>
                </c:pt>
                <c:pt idx="527">
                  <c:v>-0.94209377072479583</c:v>
                </c:pt>
                <c:pt idx="528">
                  <c:v>-0.94209377072479583</c:v>
                </c:pt>
                <c:pt idx="529">
                  <c:v>-0.94143605072479586</c:v>
                </c:pt>
                <c:pt idx="530">
                  <c:v>-0.94143605072479586</c:v>
                </c:pt>
                <c:pt idx="531">
                  <c:v>-0.94115141072479591</c:v>
                </c:pt>
                <c:pt idx="532">
                  <c:v>-0.94144781072479589</c:v>
                </c:pt>
                <c:pt idx="533">
                  <c:v>-0.94144781072479589</c:v>
                </c:pt>
                <c:pt idx="534">
                  <c:v>-0.94187873072479589</c:v>
                </c:pt>
                <c:pt idx="535">
                  <c:v>-0.94187873072479589</c:v>
                </c:pt>
                <c:pt idx="536">
                  <c:v>-0.94187873072479589</c:v>
                </c:pt>
                <c:pt idx="537">
                  <c:v>-0.94174157072479581</c:v>
                </c:pt>
                <c:pt idx="538">
                  <c:v>-0.94174157072479581</c:v>
                </c:pt>
                <c:pt idx="539">
                  <c:v>-0.94162541072479577</c:v>
                </c:pt>
                <c:pt idx="540">
                  <c:v>-0.94181093072479594</c:v>
                </c:pt>
                <c:pt idx="541">
                  <c:v>-0.94181093072479594</c:v>
                </c:pt>
                <c:pt idx="542">
                  <c:v>-0.94167197072479591</c:v>
                </c:pt>
                <c:pt idx="543">
                  <c:v>-0.94167197072479591</c:v>
                </c:pt>
                <c:pt idx="544">
                  <c:v>-0.94190153072479588</c:v>
                </c:pt>
                <c:pt idx="545">
                  <c:v>-0.94190153072479588</c:v>
                </c:pt>
                <c:pt idx="546">
                  <c:v>-0.94190153072479588</c:v>
                </c:pt>
                <c:pt idx="547">
                  <c:v>-0.94190153072479588</c:v>
                </c:pt>
                <c:pt idx="548">
                  <c:v>-0.94193033072479582</c:v>
                </c:pt>
                <c:pt idx="549">
                  <c:v>-0.94193033072479582</c:v>
                </c:pt>
                <c:pt idx="550">
                  <c:v>-0.9419776107247958</c:v>
                </c:pt>
                <c:pt idx="551">
                  <c:v>-0.94152653072479586</c:v>
                </c:pt>
                <c:pt idx="552">
                  <c:v>-0.94152653072479586</c:v>
                </c:pt>
                <c:pt idx="553">
                  <c:v>-0.94159421072479588</c:v>
                </c:pt>
                <c:pt idx="554">
                  <c:v>-0.93887513072479578</c:v>
                </c:pt>
                <c:pt idx="555">
                  <c:v>-0.93887513072479578</c:v>
                </c:pt>
                <c:pt idx="556">
                  <c:v>-0.93887513072479578</c:v>
                </c:pt>
                <c:pt idx="557">
                  <c:v>-0.93887513072479578</c:v>
                </c:pt>
                <c:pt idx="558">
                  <c:v>-0.93887513072479578</c:v>
                </c:pt>
                <c:pt idx="559">
                  <c:v>-0.93887513072479578</c:v>
                </c:pt>
                <c:pt idx="560">
                  <c:v>-0.93916457072479587</c:v>
                </c:pt>
                <c:pt idx="561">
                  <c:v>-0.93916457072479587</c:v>
                </c:pt>
                <c:pt idx="562">
                  <c:v>-0.93667181072479588</c:v>
                </c:pt>
                <c:pt idx="563">
                  <c:v>-0.93916457072479587</c:v>
                </c:pt>
                <c:pt idx="564">
                  <c:v>-0.93916457072479587</c:v>
                </c:pt>
                <c:pt idx="565">
                  <c:v>-0.93667181072479588</c:v>
                </c:pt>
                <c:pt idx="566">
                  <c:v>-0.93667181072479588</c:v>
                </c:pt>
                <c:pt idx="567">
                  <c:v>-0.93916457072479587</c:v>
                </c:pt>
                <c:pt idx="568">
                  <c:v>-0.93667181072479588</c:v>
                </c:pt>
                <c:pt idx="569">
                  <c:v>-0.93916457072479587</c:v>
                </c:pt>
                <c:pt idx="570">
                  <c:v>-0.93667181072479588</c:v>
                </c:pt>
                <c:pt idx="571">
                  <c:v>-0.93916457072479587</c:v>
                </c:pt>
                <c:pt idx="572">
                  <c:v>-0.93667181072479588</c:v>
                </c:pt>
                <c:pt idx="573">
                  <c:v>-0.93916457072479587</c:v>
                </c:pt>
                <c:pt idx="574">
                  <c:v>-0.93667181072479588</c:v>
                </c:pt>
                <c:pt idx="575">
                  <c:v>-0.93916457072479587</c:v>
                </c:pt>
                <c:pt idx="576">
                  <c:v>-0.93667181072479588</c:v>
                </c:pt>
                <c:pt idx="577">
                  <c:v>-0.93916457072479587</c:v>
                </c:pt>
                <c:pt idx="578">
                  <c:v>-0.93667181072479588</c:v>
                </c:pt>
                <c:pt idx="579">
                  <c:v>-0.93916457072479587</c:v>
                </c:pt>
                <c:pt idx="580">
                  <c:v>-0.93916457072479587</c:v>
                </c:pt>
                <c:pt idx="581">
                  <c:v>-0.93667181072479588</c:v>
                </c:pt>
                <c:pt idx="582">
                  <c:v>-0.93667181072479588</c:v>
                </c:pt>
                <c:pt idx="583">
                  <c:v>-0.93916457072479587</c:v>
                </c:pt>
                <c:pt idx="584">
                  <c:v>-0.93916457072479587</c:v>
                </c:pt>
                <c:pt idx="585">
                  <c:v>-0.93916457072479587</c:v>
                </c:pt>
                <c:pt idx="586">
                  <c:v>-0.93667181072479588</c:v>
                </c:pt>
                <c:pt idx="587">
                  <c:v>-0.93667181072479588</c:v>
                </c:pt>
                <c:pt idx="588">
                  <c:v>-0.93916457072479587</c:v>
                </c:pt>
                <c:pt idx="589">
                  <c:v>-0.93667181072479588</c:v>
                </c:pt>
                <c:pt idx="590">
                  <c:v>-0.93916457072479587</c:v>
                </c:pt>
                <c:pt idx="591">
                  <c:v>-0.93916457072479587</c:v>
                </c:pt>
                <c:pt idx="592">
                  <c:v>-0.93667181072479588</c:v>
                </c:pt>
                <c:pt idx="593">
                  <c:v>-0.93916457072479587</c:v>
                </c:pt>
                <c:pt idx="594">
                  <c:v>-0.93667181072479588</c:v>
                </c:pt>
                <c:pt idx="595">
                  <c:v>-0.93916457072479587</c:v>
                </c:pt>
                <c:pt idx="596">
                  <c:v>-0.93916457072479587</c:v>
                </c:pt>
                <c:pt idx="597">
                  <c:v>-0.93667181072479588</c:v>
                </c:pt>
                <c:pt idx="598">
                  <c:v>-0.93916457072479587</c:v>
                </c:pt>
                <c:pt idx="599">
                  <c:v>-0.93916457072479587</c:v>
                </c:pt>
                <c:pt idx="600">
                  <c:v>-0.93667181072479588</c:v>
                </c:pt>
                <c:pt idx="601">
                  <c:v>-0.93667181072479588</c:v>
                </c:pt>
                <c:pt idx="602">
                  <c:v>-0.941646290724796</c:v>
                </c:pt>
                <c:pt idx="603">
                  <c:v>-0.94170341072479591</c:v>
                </c:pt>
                <c:pt idx="604">
                  <c:v>-0.94170341072479591</c:v>
                </c:pt>
                <c:pt idx="605">
                  <c:v>-0.94176821072479588</c:v>
                </c:pt>
                <c:pt idx="606">
                  <c:v>-0.9414840507247958</c:v>
                </c:pt>
                <c:pt idx="607">
                  <c:v>-0.9414840507247958</c:v>
                </c:pt>
                <c:pt idx="608">
                  <c:v>-0.94147085072479586</c:v>
                </c:pt>
                <c:pt idx="609">
                  <c:v>-0.94147085072479586</c:v>
                </c:pt>
                <c:pt idx="610">
                  <c:v>-0.94147085072479586</c:v>
                </c:pt>
                <c:pt idx="611">
                  <c:v>-0.94148717072479593</c:v>
                </c:pt>
                <c:pt idx="612">
                  <c:v>-0.94150529072479572</c:v>
                </c:pt>
                <c:pt idx="613">
                  <c:v>-0.94150529072479572</c:v>
                </c:pt>
                <c:pt idx="614">
                  <c:v>-0.94127441072479578</c:v>
                </c:pt>
                <c:pt idx="615">
                  <c:v>-0.94076897072479582</c:v>
                </c:pt>
                <c:pt idx="616">
                  <c:v>-0.94076897072479582</c:v>
                </c:pt>
                <c:pt idx="617">
                  <c:v>-0.94156697072479589</c:v>
                </c:pt>
                <c:pt idx="618">
                  <c:v>-0.94156697072479589</c:v>
                </c:pt>
                <c:pt idx="619">
                  <c:v>-0.94156697072479589</c:v>
                </c:pt>
                <c:pt idx="620">
                  <c:v>-0.94121057072479586</c:v>
                </c:pt>
                <c:pt idx="621">
                  <c:v>-0.94093409072479584</c:v>
                </c:pt>
                <c:pt idx="622">
                  <c:v>-0.94093409072479584</c:v>
                </c:pt>
                <c:pt idx="623">
                  <c:v>-0.94058105072479592</c:v>
                </c:pt>
                <c:pt idx="624">
                  <c:v>-0.94044353072479592</c:v>
                </c:pt>
                <c:pt idx="625">
                  <c:v>-0.94044353072479592</c:v>
                </c:pt>
                <c:pt idx="626">
                  <c:v>-0.94083725072479596</c:v>
                </c:pt>
                <c:pt idx="627">
                  <c:v>-0.94083725072479596</c:v>
                </c:pt>
                <c:pt idx="628">
                  <c:v>-0.94083725072479596</c:v>
                </c:pt>
                <c:pt idx="629">
                  <c:v>-0.94094225072479587</c:v>
                </c:pt>
                <c:pt idx="630">
                  <c:v>-0.94091573072479584</c:v>
                </c:pt>
                <c:pt idx="631">
                  <c:v>-0.94091573072479584</c:v>
                </c:pt>
                <c:pt idx="632">
                  <c:v>-0.94104161072479586</c:v>
                </c:pt>
                <c:pt idx="633">
                  <c:v>-0.94073501072479582</c:v>
                </c:pt>
                <c:pt idx="634">
                  <c:v>-0.94073501072479582</c:v>
                </c:pt>
                <c:pt idx="635">
                  <c:v>-0.94073501072479582</c:v>
                </c:pt>
                <c:pt idx="636">
                  <c:v>-0.94035065072479584</c:v>
                </c:pt>
                <c:pt idx="637">
                  <c:v>-0.94035065072479584</c:v>
                </c:pt>
                <c:pt idx="638">
                  <c:v>-0.94032545072479579</c:v>
                </c:pt>
                <c:pt idx="639">
                  <c:v>-0.94032545072479579</c:v>
                </c:pt>
                <c:pt idx="640">
                  <c:v>-0.93972089072479592</c:v>
                </c:pt>
                <c:pt idx="641">
                  <c:v>-0.93721769072479577</c:v>
                </c:pt>
                <c:pt idx="642">
                  <c:v>-0.93721769072479577</c:v>
                </c:pt>
                <c:pt idx="643">
                  <c:v>-0.93972089072479592</c:v>
                </c:pt>
                <c:pt idx="644">
                  <c:v>-0.93721769072479577</c:v>
                </c:pt>
                <c:pt idx="645">
                  <c:v>-0.93721769072479577</c:v>
                </c:pt>
                <c:pt idx="646">
                  <c:v>-0.93972089072479592</c:v>
                </c:pt>
                <c:pt idx="647">
                  <c:v>-0.93721769072479577</c:v>
                </c:pt>
                <c:pt idx="648">
                  <c:v>-0.93972089072479592</c:v>
                </c:pt>
                <c:pt idx="649">
                  <c:v>-0.93721769072479577</c:v>
                </c:pt>
                <c:pt idx="650">
                  <c:v>-0.93972089072479592</c:v>
                </c:pt>
                <c:pt idx="651">
                  <c:v>-0.93721769072479577</c:v>
                </c:pt>
                <c:pt idx="652">
                  <c:v>-0.93972089072479592</c:v>
                </c:pt>
                <c:pt idx="653">
                  <c:v>-0.93972089072479592</c:v>
                </c:pt>
                <c:pt idx="654">
                  <c:v>-0.93721769072479577</c:v>
                </c:pt>
                <c:pt idx="655">
                  <c:v>-0.93721769072479577</c:v>
                </c:pt>
                <c:pt idx="656">
                  <c:v>-0.93972089072479592</c:v>
                </c:pt>
                <c:pt idx="657">
                  <c:v>-0.93972089072479592</c:v>
                </c:pt>
                <c:pt idx="658">
                  <c:v>-0.93721769072479577</c:v>
                </c:pt>
                <c:pt idx="659">
                  <c:v>-0.93721769072479577</c:v>
                </c:pt>
                <c:pt idx="660">
                  <c:v>-0.93721769072479577</c:v>
                </c:pt>
                <c:pt idx="661">
                  <c:v>-0.93972089072479592</c:v>
                </c:pt>
                <c:pt idx="662">
                  <c:v>-0.93972089072479592</c:v>
                </c:pt>
                <c:pt idx="663">
                  <c:v>-0.93721769072479577</c:v>
                </c:pt>
                <c:pt idx="664">
                  <c:v>-0.93721769072479577</c:v>
                </c:pt>
                <c:pt idx="665">
                  <c:v>-0.93972089072479592</c:v>
                </c:pt>
                <c:pt idx="666">
                  <c:v>-0.93972089072479592</c:v>
                </c:pt>
                <c:pt idx="667">
                  <c:v>-0.93972089072479592</c:v>
                </c:pt>
                <c:pt idx="668">
                  <c:v>-0.93721769072479577</c:v>
                </c:pt>
                <c:pt idx="669">
                  <c:v>-0.93721769072479577</c:v>
                </c:pt>
                <c:pt idx="670">
                  <c:v>-0.93972089072479592</c:v>
                </c:pt>
                <c:pt idx="671">
                  <c:v>-0.93972089072479592</c:v>
                </c:pt>
                <c:pt idx="672">
                  <c:v>-0.93972089072479592</c:v>
                </c:pt>
                <c:pt idx="673">
                  <c:v>-0.93721769072479577</c:v>
                </c:pt>
                <c:pt idx="674">
                  <c:v>-0.93721769072479577</c:v>
                </c:pt>
                <c:pt idx="675">
                  <c:v>-0.93972089072479592</c:v>
                </c:pt>
                <c:pt idx="676">
                  <c:v>-0.93972089072479592</c:v>
                </c:pt>
                <c:pt idx="677">
                  <c:v>-0.93972089072479592</c:v>
                </c:pt>
                <c:pt idx="678">
                  <c:v>-0.93721769072479577</c:v>
                </c:pt>
                <c:pt idx="679">
                  <c:v>-0.93721769072479577</c:v>
                </c:pt>
                <c:pt idx="680">
                  <c:v>-0.93972089072479592</c:v>
                </c:pt>
                <c:pt idx="681">
                  <c:v>-0.93972089072479592</c:v>
                </c:pt>
                <c:pt idx="682">
                  <c:v>-0.93972089072479592</c:v>
                </c:pt>
                <c:pt idx="683">
                  <c:v>-0.93721769072479577</c:v>
                </c:pt>
                <c:pt idx="684">
                  <c:v>-0.93721769072479577</c:v>
                </c:pt>
                <c:pt idx="685">
                  <c:v>-0.93972089072479592</c:v>
                </c:pt>
                <c:pt idx="686">
                  <c:v>-0.93972089072479592</c:v>
                </c:pt>
                <c:pt idx="687">
                  <c:v>-0.93972089072479592</c:v>
                </c:pt>
                <c:pt idx="688">
                  <c:v>-0.93721769072479577</c:v>
                </c:pt>
                <c:pt idx="689">
                  <c:v>-0.93721769072479577</c:v>
                </c:pt>
                <c:pt idx="690">
                  <c:v>-0.93972089072479592</c:v>
                </c:pt>
                <c:pt idx="691">
                  <c:v>-0.93972089072479592</c:v>
                </c:pt>
                <c:pt idx="692">
                  <c:v>-0.93721769072479577</c:v>
                </c:pt>
                <c:pt idx="693">
                  <c:v>-0.93721769072479577</c:v>
                </c:pt>
                <c:pt idx="694">
                  <c:v>-0.93721769072479577</c:v>
                </c:pt>
                <c:pt idx="695">
                  <c:v>-0.93972089072479592</c:v>
                </c:pt>
                <c:pt idx="696">
                  <c:v>-0.93972089072479592</c:v>
                </c:pt>
                <c:pt idx="697">
                  <c:v>-0.93721769072479577</c:v>
                </c:pt>
                <c:pt idx="698">
                  <c:v>-0.93721769072479577</c:v>
                </c:pt>
                <c:pt idx="699">
                  <c:v>-0.93721769072479577</c:v>
                </c:pt>
                <c:pt idx="700">
                  <c:v>-0.93972089072479592</c:v>
                </c:pt>
                <c:pt idx="701">
                  <c:v>-0.93972089072479592</c:v>
                </c:pt>
                <c:pt idx="702">
                  <c:v>-0.93721769072479577</c:v>
                </c:pt>
                <c:pt idx="703">
                  <c:v>-0.93721769072479577</c:v>
                </c:pt>
                <c:pt idx="704">
                  <c:v>-0.93721769072479577</c:v>
                </c:pt>
                <c:pt idx="705">
                  <c:v>-0.93972089072479592</c:v>
                </c:pt>
                <c:pt idx="706">
                  <c:v>-0.93972089072479592</c:v>
                </c:pt>
                <c:pt idx="707">
                  <c:v>-0.93721769072479577</c:v>
                </c:pt>
                <c:pt idx="708">
                  <c:v>-0.93721769072479577</c:v>
                </c:pt>
                <c:pt idx="709">
                  <c:v>-0.93721769072479577</c:v>
                </c:pt>
                <c:pt idx="710">
                  <c:v>-0.93972089072479592</c:v>
                </c:pt>
                <c:pt idx="711">
                  <c:v>-0.93972089072479592</c:v>
                </c:pt>
                <c:pt idx="712">
                  <c:v>-0.93721769072479577</c:v>
                </c:pt>
                <c:pt idx="713">
                  <c:v>-0.93721769072479577</c:v>
                </c:pt>
                <c:pt idx="714">
                  <c:v>-0.93721769072479577</c:v>
                </c:pt>
                <c:pt idx="715">
                  <c:v>-0.93972089072479592</c:v>
                </c:pt>
                <c:pt idx="716">
                  <c:v>-0.93972089072479592</c:v>
                </c:pt>
                <c:pt idx="717">
                  <c:v>-0.93721769072479577</c:v>
                </c:pt>
                <c:pt idx="718">
                  <c:v>-0.93721769072479577</c:v>
                </c:pt>
                <c:pt idx="719">
                  <c:v>-0.93972089072479592</c:v>
                </c:pt>
                <c:pt idx="720">
                  <c:v>-0.93972089072479592</c:v>
                </c:pt>
                <c:pt idx="721">
                  <c:v>-0.93972089072479592</c:v>
                </c:pt>
                <c:pt idx="722">
                  <c:v>-0.93721769072479577</c:v>
                </c:pt>
                <c:pt idx="723">
                  <c:v>-0.93721769072479577</c:v>
                </c:pt>
                <c:pt idx="724">
                  <c:v>-0.93972089072479592</c:v>
                </c:pt>
                <c:pt idx="725">
                  <c:v>-0.93972089072479592</c:v>
                </c:pt>
                <c:pt idx="726">
                  <c:v>-0.93721769072479577</c:v>
                </c:pt>
                <c:pt idx="727">
                  <c:v>-0.93721769072479577</c:v>
                </c:pt>
                <c:pt idx="728">
                  <c:v>-0.93721769072479577</c:v>
                </c:pt>
                <c:pt idx="729">
                  <c:v>-0.93721769072479577</c:v>
                </c:pt>
                <c:pt idx="730">
                  <c:v>-0.93972089072479592</c:v>
                </c:pt>
                <c:pt idx="731">
                  <c:v>-0.93972089072479592</c:v>
                </c:pt>
                <c:pt idx="732">
                  <c:v>-0.93972089072479592</c:v>
                </c:pt>
                <c:pt idx="733">
                  <c:v>-0.93721769072479577</c:v>
                </c:pt>
                <c:pt idx="734">
                  <c:v>-0.93721769072479577</c:v>
                </c:pt>
                <c:pt idx="735">
                  <c:v>-0.93972089072479592</c:v>
                </c:pt>
                <c:pt idx="736">
                  <c:v>-0.93972089072479592</c:v>
                </c:pt>
                <c:pt idx="737">
                  <c:v>-0.93721769072479577</c:v>
                </c:pt>
                <c:pt idx="738">
                  <c:v>-0.93721769072479577</c:v>
                </c:pt>
                <c:pt idx="739">
                  <c:v>-0.93972089072479592</c:v>
                </c:pt>
                <c:pt idx="740">
                  <c:v>-0.93972089072479592</c:v>
                </c:pt>
                <c:pt idx="741">
                  <c:v>-0.93721769072479577</c:v>
                </c:pt>
                <c:pt idx="742">
                  <c:v>-0.93972089072479592</c:v>
                </c:pt>
                <c:pt idx="743">
                  <c:v>-0.93721769072479577</c:v>
                </c:pt>
                <c:pt idx="744">
                  <c:v>-0.93972089072479592</c:v>
                </c:pt>
                <c:pt idx="745">
                  <c:v>-0.93972089072479592</c:v>
                </c:pt>
                <c:pt idx="746">
                  <c:v>-0.93972089072479592</c:v>
                </c:pt>
                <c:pt idx="747">
                  <c:v>-0.93721769072479577</c:v>
                </c:pt>
                <c:pt idx="748">
                  <c:v>-0.93721769072479577</c:v>
                </c:pt>
                <c:pt idx="749">
                  <c:v>-0.93972089072479592</c:v>
                </c:pt>
                <c:pt idx="750">
                  <c:v>-0.93972089072479592</c:v>
                </c:pt>
                <c:pt idx="751">
                  <c:v>-0.93721769072479577</c:v>
                </c:pt>
                <c:pt idx="752">
                  <c:v>-0.93721769072479577</c:v>
                </c:pt>
                <c:pt idx="753">
                  <c:v>-0.93972089072479592</c:v>
                </c:pt>
                <c:pt idx="754">
                  <c:v>-0.93972089072479592</c:v>
                </c:pt>
                <c:pt idx="755">
                  <c:v>-0.93721769072479577</c:v>
                </c:pt>
                <c:pt idx="756">
                  <c:v>-0.93721769072479577</c:v>
                </c:pt>
                <c:pt idx="757">
                  <c:v>-0.93721769072479577</c:v>
                </c:pt>
                <c:pt idx="758">
                  <c:v>-0.93721769072479577</c:v>
                </c:pt>
                <c:pt idx="759">
                  <c:v>-0.93972089072479592</c:v>
                </c:pt>
                <c:pt idx="760">
                  <c:v>-0.93721769072479577</c:v>
                </c:pt>
                <c:pt idx="761">
                  <c:v>-0.93972089072479592</c:v>
                </c:pt>
                <c:pt idx="762">
                  <c:v>-0.93721769072479577</c:v>
                </c:pt>
                <c:pt idx="763">
                  <c:v>-0.93721769072479577</c:v>
                </c:pt>
                <c:pt idx="764">
                  <c:v>-0.93972089072479592</c:v>
                </c:pt>
                <c:pt idx="765">
                  <c:v>-0.93721769072479577</c:v>
                </c:pt>
                <c:pt idx="766">
                  <c:v>-0.93972089072479592</c:v>
                </c:pt>
                <c:pt idx="767">
                  <c:v>-0.93721769072479577</c:v>
                </c:pt>
                <c:pt idx="768">
                  <c:v>-0.93721769072479577</c:v>
                </c:pt>
                <c:pt idx="769">
                  <c:v>-0.93972089072479592</c:v>
                </c:pt>
                <c:pt idx="770">
                  <c:v>-0.93721769072479577</c:v>
                </c:pt>
                <c:pt idx="771">
                  <c:v>-0.93721769072479577</c:v>
                </c:pt>
                <c:pt idx="772">
                  <c:v>-0.93972089072479592</c:v>
                </c:pt>
                <c:pt idx="773">
                  <c:v>-0.93721769072479577</c:v>
                </c:pt>
                <c:pt idx="774">
                  <c:v>-0.93721769072479577</c:v>
                </c:pt>
                <c:pt idx="775">
                  <c:v>-0.93721769072479577</c:v>
                </c:pt>
                <c:pt idx="776">
                  <c:v>-0.93972089072479592</c:v>
                </c:pt>
                <c:pt idx="777">
                  <c:v>-0.93721769072479577</c:v>
                </c:pt>
                <c:pt idx="778">
                  <c:v>-0.93721769072479577</c:v>
                </c:pt>
                <c:pt idx="779">
                  <c:v>-0.93972089072479592</c:v>
                </c:pt>
                <c:pt idx="780">
                  <c:v>-0.93972089072479592</c:v>
                </c:pt>
                <c:pt idx="781">
                  <c:v>-0.93721769072479577</c:v>
                </c:pt>
                <c:pt idx="782">
                  <c:v>-0.93721769072479577</c:v>
                </c:pt>
                <c:pt idx="783">
                  <c:v>-0.93972089072479592</c:v>
                </c:pt>
                <c:pt idx="784">
                  <c:v>-0.93972089072479592</c:v>
                </c:pt>
                <c:pt idx="785">
                  <c:v>-0.93721769072479577</c:v>
                </c:pt>
                <c:pt idx="786">
                  <c:v>-0.93721769072479577</c:v>
                </c:pt>
                <c:pt idx="787">
                  <c:v>-0.93972089072479592</c:v>
                </c:pt>
                <c:pt idx="788">
                  <c:v>-0.93972089072479592</c:v>
                </c:pt>
                <c:pt idx="789">
                  <c:v>-0.93721769072479577</c:v>
                </c:pt>
                <c:pt idx="790">
                  <c:v>-0.93721769072479577</c:v>
                </c:pt>
                <c:pt idx="791">
                  <c:v>-0.93972089072479592</c:v>
                </c:pt>
                <c:pt idx="792">
                  <c:v>-0.93972089072479592</c:v>
                </c:pt>
                <c:pt idx="793">
                  <c:v>-0.93721769072479577</c:v>
                </c:pt>
                <c:pt idx="794">
                  <c:v>-0.93721769072479577</c:v>
                </c:pt>
                <c:pt idx="795">
                  <c:v>-0.93972089072479592</c:v>
                </c:pt>
                <c:pt idx="796">
                  <c:v>-0.93721769072479577</c:v>
                </c:pt>
                <c:pt idx="797">
                  <c:v>-0.93721769072479577</c:v>
                </c:pt>
                <c:pt idx="798">
                  <c:v>-0.93972089072479592</c:v>
                </c:pt>
                <c:pt idx="799">
                  <c:v>-0.93972089072479592</c:v>
                </c:pt>
                <c:pt idx="800">
                  <c:v>-0.93721769072479577</c:v>
                </c:pt>
                <c:pt idx="801">
                  <c:v>-0.93972089072479592</c:v>
                </c:pt>
                <c:pt idx="802">
                  <c:v>-0.93972089072479592</c:v>
                </c:pt>
                <c:pt idx="803">
                  <c:v>-0.93721769072479577</c:v>
                </c:pt>
                <c:pt idx="804">
                  <c:v>-0.93972089072479592</c:v>
                </c:pt>
                <c:pt idx="805">
                  <c:v>-0.93972089072479592</c:v>
                </c:pt>
                <c:pt idx="806">
                  <c:v>-0.93972089072479592</c:v>
                </c:pt>
                <c:pt idx="807">
                  <c:v>-0.93721769072479577</c:v>
                </c:pt>
                <c:pt idx="808">
                  <c:v>-0.93721769072479577</c:v>
                </c:pt>
                <c:pt idx="809">
                  <c:v>-0.93972089072479592</c:v>
                </c:pt>
                <c:pt idx="810">
                  <c:v>-0.93721769072479577</c:v>
                </c:pt>
                <c:pt idx="811">
                  <c:v>-0.93721769072479577</c:v>
                </c:pt>
                <c:pt idx="812">
                  <c:v>-0.93972089072479592</c:v>
                </c:pt>
                <c:pt idx="813">
                  <c:v>-0.93721769072479577</c:v>
                </c:pt>
                <c:pt idx="814">
                  <c:v>-0.93721769072479577</c:v>
                </c:pt>
                <c:pt idx="815">
                  <c:v>-0.93972089072479592</c:v>
                </c:pt>
                <c:pt idx="816">
                  <c:v>-0.93721769072479577</c:v>
                </c:pt>
                <c:pt idx="817">
                  <c:v>-0.93721769072479577</c:v>
                </c:pt>
                <c:pt idx="818">
                  <c:v>-0.93721769072479577</c:v>
                </c:pt>
                <c:pt idx="819">
                  <c:v>-0.93972089072479592</c:v>
                </c:pt>
                <c:pt idx="820">
                  <c:v>-0.93721769072479577</c:v>
                </c:pt>
                <c:pt idx="821">
                  <c:v>-0.93721769072479577</c:v>
                </c:pt>
                <c:pt idx="822">
                  <c:v>-0.93972089072479592</c:v>
                </c:pt>
                <c:pt idx="823">
                  <c:v>-0.93972089072479592</c:v>
                </c:pt>
                <c:pt idx="824">
                  <c:v>-0.93721769072479577</c:v>
                </c:pt>
                <c:pt idx="825">
                  <c:v>-0.93721769072479577</c:v>
                </c:pt>
                <c:pt idx="826">
                  <c:v>-0.93972089072479592</c:v>
                </c:pt>
                <c:pt idx="827">
                  <c:v>-0.93972089072479592</c:v>
                </c:pt>
                <c:pt idx="828">
                  <c:v>-0.93721769072479577</c:v>
                </c:pt>
                <c:pt idx="829">
                  <c:v>-0.93972089072479592</c:v>
                </c:pt>
                <c:pt idx="830">
                  <c:v>-0.93972089072479592</c:v>
                </c:pt>
                <c:pt idx="831">
                  <c:v>-0.93721769072479577</c:v>
                </c:pt>
                <c:pt idx="832">
                  <c:v>-0.93972089072479592</c:v>
                </c:pt>
                <c:pt idx="833">
                  <c:v>-0.93972089072479592</c:v>
                </c:pt>
                <c:pt idx="834">
                  <c:v>-0.93721769072479577</c:v>
                </c:pt>
                <c:pt idx="835">
                  <c:v>-0.93721769072479577</c:v>
                </c:pt>
                <c:pt idx="836">
                  <c:v>-0.94116329072479588</c:v>
                </c:pt>
                <c:pt idx="837">
                  <c:v>-0.94116329072479588</c:v>
                </c:pt>
                <c:pt idx="838">
                  <c:v>-0.94116329072479588</c:v>
                </c:pt>
                <c:pt idx="839">
                  <c:v>-0.94097333072479572</c:v>
                </c:pt>
                <c:pt idx="840">
                  <c:v>-0.94097333072479572</c:v>
                </c:pt>
                <c:pt idx="841">
                  <c:v>-0.94054013072479581</c:v>
                </c:pt>
                <c:pt idx="842">
                  <c:v>-0.94066697072479588</c:v>
                </c:pt>
                <c:pt idx="843">
                  <c:v>-0.94066697072479588</c:v>
                </c:pt>
                <c:pt idx="844">
                  <c:v>-0.94073921072479594</c:v>
                </c:pt>
                <c:pt idx="845">
                  <c:v>-0.94008701072479595</c:v>
                </c:pt>
                <c:pt idx="846">
                  <c:v>-0.94008701072479595</c:v>
                </c:pt>
                <c:pt idx="847">
                  <c:v>-0.94008701072479595</c:v>
                </c:pt>
                <c:pt idx="848">
                  <c:v>-0.94151309072479594</c:v>
                </c:pt>
                <c:pt idx="849">
                  <c:v>-0.94151309072479594</c:v>
                </c:pt>
                <c:pt idx="850">
                  <c:v>-0.94068617072479588</c:v>
                </c:pt>
                <c:pt idx="851">
                  <c:v>-0.94129457072479594</c:v>
                </c:pt>
                <c:pt idx="852">
                  <c:v>-0.94129457072479594</c:v>
                </c:pt>
                <c:pt idx="853">
                  <c:v>-0.94080221072479597</c:v>
                </c:pt>
                <c:pt idx="854">
                  <c:v>-0.94080221072479597</c:v>
                </c:pt>
                <c:pt idx="855">
                  <c:v>-0.94080221072479597</c:v>
                </c:pt>
                <c:pt idx="856">
                  <c:v>-0.94080221072479597</c:v>
                </c:pt>
                <c:pt idx="857">
                  <c:v>-0.94094681072479591</c:v>
                </c:pt>
                <c:pt idx="858">
                  <c:v>-0.94094681072479591</c:v>
                </c:pt>
                <c:pt idx="859">
                  <c:v>-0.94029365072479587</c:v>
                </c:pt>
                <c:pt idx="860">
                  <c:v>-0.94053257072479601</c:v>
                </c:pt>
                <c:pt idx="861">
                  <c:v>-0.94053257072479601</c:v>
                </c:pt>
                <c:pt idx="862">
                  <c:v>-0.94075973072479591</c:v>
                </c:pt>
                <c:pt idx="863">
                  <c:v>-0.94075973072479591</c:v>
                </c:pt>
                <c:pt idx="864">
                  <c:v>-0.94069673072479598</c:v>
                </c:pt>
                <c:pt idx="865">
                  <c:v>-0.94069673072479598</c:v>
                </c:pt>
                <c:pt idx="866">
                  <c:v>-0.94069673072479598</c:v>
                </c:pt>
                <c:pt idx="867">
                  <c:v>-0.94049189072479589</c:v>
                </c:pt>
                <c:pt idx="868">
                  <c:v>-0.94049189072479589</c:v>
                </c:pt>
                <c:pt idx="869">
                  <c:v>-0.94095785072479587</c:v>
                </c:pt>
                <c:pt idx="870">
                  <c:v>-0.94095785072479587</c:v>
                </c:pt>
                <c:pt idx="871">
                  <c:v>-0.94088501072479591</c:v>
                </c:pt>
                <c:pt idx="872">
                  <c:v>-0.94076069072479573</c:v>
                </c:pt>
                <c:pt idx="873">
                  <c:v>-0.94076069072479573</c:v>
                </c:pt>
                <c:pt idx="874">
                  <c:v>-0.94088501072479591</c:v>
                </c:pt>
                <c:pt idx="875">
                  <c:v>-0.94076069072479573</c:v>
                </c:pt>
                <c:pt idx="876">
                  <c:v>-0.94076069072479573</c:v>
                </c:pt>
                <c:pt idx="877">
                  <c:v>-0.94088501072479591</c:v>
                </c:pt>
                <c:pt idx="878">
                  <c:v>-0.94076069072479573</c:v>
                </c:pt>
                <c:pt idx="879">
                  <c:v>-0.94088501072479591</c:v>
                </c:pt>
                <c:pt idx="880">
                  <c:v>-0.94076069072479573</c:v>
                </c:pt>
                <c:pt idx="881">
                  <c:v>-0.94088501072479591</c:v>
                </c:pt>
                <c:pt idx="882">
                  <c:v>-0.94076069072479573</c:v>
                </c:pt>
                <c:pt idx="883">
                  <c:v>-0.94088501072479591</c:v>
                </c:pt>
                <c:pt idx="884">
                  <c:v>-0.94076069072479573</c:v>
                </c:pt>
                <c:pt idx="885">
                  <c:v>-0.94088501072479591</c:v>
                </c:pt>
                <c:pt idx="886">
                  <c:v>-0.94088501072479591</c:v>
                </c:pt>
                <c:pt idx="887">
                  <c:v>-0.94076069072479573</c:v>
                </c:pt>
                <c:pt idx="888">
                  <c:v>-0.94088501072479591</c:v>
                </c:pt>
                <c:pt idx="889">
                  <c:v>-0.94076069072479573</c:v>
                </c:pt>
                <c:pt idx="890">
                  <c:v>-0.94076069072479573</c:v>
                </c:pt>
                <c:pt idx="891">
                  <c:v>-0.94088501072479591</c:v>
                </c:pt>
                <c:pt idx="892">
                  <c:v>-0.94088501072479591</c:v>
                </c:pt>
                <c:pt idx="893">
                  <c:v>-0.94076069072479573</c:v>
                </c:pt>
                <c:pt idx="894">
                  <c:v>-0.94088501072479591</c:v>
                </c:pt>
                <c:pt idx="895">
                  <c:v>-0.94076069072479573</c:v>
                </c:pt>
                <c:pt idx="896">
                  <c:v>-0.94076069072479573</c:v>
                </c:pt>
                <c:pt idx="897">
                  <c:v>-0.94088501072479591</c:v>
                </c:pt>
                <c:pt idx="898">
                  <c:v>-0.94088501072479591</c:v>
                </c:pt>
                <c:pt idx="899">
                  <c:v>-0.94076069072479573</c:v>
                </c:pt>
                <c:pt idx="900">
                  <c:v>-0.94076069072479573</c:v>
                </c:pt>
                <c:pt idx="901">
                  <c:v>-0.94076069072479573</c:v>
                </c:pt>
                <c:pt idx="902">
                  <c:v>-0.94088501072479591</c:v>
                </c:pt>
                <c:pt idx="903">
                  <c:v>-0.94076069072479573</c:v>
                </c:pt>
                <c:pt idx="904">
                  <c:v>-0.94076069072479573</c:v>
                </c:pt>
                <c:pt idx="905">
                  <c:v>-0.94088501072479591</c:v>
                </c:pt>
                <c:pt idx="906">
                  <c:v>-0.94088501072479591</c:v>
                </c:pt>
                <c:pt idx="907">
                  <c:v>-0.94076069072479573</c:v>
                </c:pt>
                <c:pt idx="908">
                  <c:v>-0.94076069072479573</c:v>
                </c:pt>
                <c:pt idx="909">
                  <c:v>-0.94088501072479591</c:v>
                </c:pt>
                <c:pt idx="910">
                  <c:v>-0.94076069072479573</c:v>
                </c:pt>
                <c:pt idx="911">
                  <c:v>-0.94076069072479573</c:v>
                </c:pt>
                <c:pt idx="912">
                  <c:v>-0.94088501072479591</c:v>
                </c:pt>
                <c:pt idx="913">
                  <c:v>-0.94088501072479591</c:v>
                </c:pt>
                <c:pt idx="914">
                  <c:v>-0.94076069072479573</c:v>
                </c:pt>
                <c:pt idx="915">
                  <c:v>-0.94076069072479573</c:v>
                </c:pt>
                <c:pt idx="916">
                  <c:v>-0.94088501072479591</c:v>
                </c:pt>
                <c:pt idx="917">
                  <c:v>-0.93874313072479598</c:v>
                </c:pt>
                <c:pt idx="918">
                  <c:v>-0.93991169072479586</c:v>
                </c:pt>
                <c:pt idx="919">
                  <c:v>-0.93991169072479586</c:v>
                </c:pt>
                <c:pt idx="920">
                  <c:v>-0.94097801072479592</c:v>
                </c:pt>
                <c:pt idx="921">
                  <c:v>-0.94097801072479592</c:v>
                </c:pt>
                <c:pt idx="922">
                  <c:v>-0.94097801072479592</c:v>
                </c:pt>
                <c:pt idx="923">
                  <c:v>-0.9411923307247958</c:v>
                </c:pt>
                <c:pt idx="924">
                  <c:v>-0.93938837072479575</c:v>
                </c:pt>
                <c:pt idx="925">
                  <c:v>-0.93938837072479575</c:v>
                </c:pt>
                <c:pt idx="926">
                  <c:v>-0.93962465072479584</c:v>
                </c:pt>
                <c:pt idx="927">
                  <c:v>-0.94093121072479591</c:v>
                </c:pt>
                <c:pt idx="928">
                  <c:v>-0.94093121072479591</c:v>
                </c:pt>
                <c:pt idx="929">
                  <c:v>-0.9395992107247958</c:v>
                </c:pt>
                <c:pt idx="930">
                  <c:v>-0.9395992107247958</c:v>
                </c:pt>
                <c:pt idx="931">
                  <c:v>-0.9395992107247958</c:v>
                </c:pt>
                <c:pt idx="932">
                  <c:v>-0.9395992107247958</c:v>
                </c:pt>
                <c:pt idx="933">
                  <c:v>-0.93957629072479587</c:v>
                </c:pt>
                <c:pt idx="934">
                  <c:v>-0.93957629072479587</c:v>
                </c:pt>
                <c:pt idx="935">
                  <c:v>-0.9403933707247959</c:v>
                </c:pt>
                <c:pt idx="936">
                  <c:v>-0.94031369072479598</c:v>
                </c:pt>
                <c:pt idx="937">
                  <c:v>-0.94031369072479598</c:v>
                </c:pt>
                <c:pt idx="938">
                  <c:v>-0.9410712507247958</c:v>
                </c:pt>
                <c:pt idx="939">
                  <c:v>-0.9410712507247958</c:v>
                </c:pt>
                <c:pt idx="940">
                  <c:v>-0.9410712507247958</c:v>
                </c:pt>
                <c:pt idx="941">
                  <c:v>-0.9410712507247958</c:v>
                </c:pt>
                <c:pt idx="942">
                  <c:v>-0.9410712507247958</c:v>
                </c:pt>
                <c:pt idx="943">
                  <c:v>-0.94093025072479586</c:v>
                </c:pt>
                <c:pt idx="944">
                  <c:v>-0.94051493072479597</c:v>
                </c:pt>
                <c:pt idx="945">
                  <c:v>-0.94051493072479597</c:v>
                </c:pt>
                <c:pt idx="946">
                  <c:v>-0.93986081072479577</c:v>
                </c:pt>
                <c:pt idx="947">
                  <c:v>-0.94083689072479582</c:v>
                </c:pt>
                <c:pt idx="948">
                  <c:v>-0.94083689072479582</c:v>
                </c:pt>
                <c:pt idx="949">
                  <c:v>-0.94081745072479583</c:v>
                </c:pt>
                <c:pt idx="950">
                  <c:v>-0.94081745072479583</c:v>
                </c:pt>
                <c:pt idx="951">
                  <c:v>-0.94081745072479583</c:v>
                </c:pt>
                <c:pt idx="952">
                  <c:v>-0.94081745072479583</c:v>
                </c:pt>
                <c:pt idx="953">
                  <c:v>-0.93995393072479583</c:v>
                </c:pt>
                <c:pt idx="954">
                  <c:v>-0.93995393072479583</c:v>
                </c:pt>
                <c:pt idx="955">
                  <c:v>-0.94057109072479583</c:v>
                </c:pt>
                <c:pt idx="956">
                  <c:v>-0.94096721072479583</c:v>
                </c:pt>
                <c:pt idx="957">
                  <c:v>-0.94096721072479583</c:v>
                </c:pt>
                <c:pt idx="958">
                  <c:v>-0.94090697072479579</c:v>
                </c:pt>
                <c:pt idx="959">
                  <c:v>-0.93970745072479578</c:v>
                </c:pt>
                <c:pt idx="960">
                  <c:v>-0.93970745072479578</c:v>
                </c:pt>
                <c:pt idx="961">
                  <c:v>-0.93970745072479578</c:v>
                </c:pt>
                <c:pt idx="962">
                  <c:v>-0.94244393072479582</c:v>
                </c:pt>
                <c:pt idx="963">
                  <c:v>-0.94144469072479597</c:v>
                </c:pt>
                <c:pt idx="964">
                  <c:v>-0.94005593072479576</c:v>
                </c:pt>
                <c:pt idx="965">
                  <c:v>-0.94090373072479583</c:v>
                </c:pt>
                <c:pt idx="966">
                  <c:v>-0.94090373072479583</c:v>
                </c:pt>
                <c:pt idx="967">
                  <c:v>-0.94265453072479588</c:v>
                </c:pt>
                <c:pt idx="968">
                  <c:v>-0.94265453072479588</c:v>
                </c:pt>
                <c:pt idx="969">
                  <c:v>-0.94265453072479588</c:v>
                </c:pt>
                <c:pt idx="970">
                  <c:v>-0.94274693072479587</c:v>
                </c:pt>
                <c:pt idx="971">
                  <c:v>-0.94274693072479587</c:v>
                </c:pt>
                <c:pt idx="972">
                  <c:v>-0.94163081072479593</c:v>
                </c:pt>
                <c:pt idx="973">
                  <c:v>-0.94163081072479593</c:v>
                </c:pt>
                <c:pt idx="974">
                  <c:v>-0.94290785072479577</c:v>
                </c:pt>
                <c:pt idx="975">
                  <c:v>-0.94187909072479592</c:v>
                </c:pt>
                <c:pt idx="976">
                  <c:v>-0.94187909072479592</c:v>
                </c:pt>
                <c:pt idx="977">
                  <c:v>-0.94214801072479593</c:v>
                </c:pt>
                <c:pt idx="978">
                  <c:v>-0.94214801072479593</c:v>
                </c:pt>
                <c:pt idx="979">
                  <c:v>-0.94214801072479593</c:v>
                </c:pt>
                <c:pt idx="980">
                  <c:v>-0.94214801072479593</c:v>
                </c:pt>
                <c:pt idx="981">
                  <c:v>-0.94303493072479583</c:v>
                </c:pt>
                <c:pt idx="982">
                  <c:v>-0.94303493072479583</c:v>
                </c:pt>
                <c:pt idx="983">
                  <c:v>-0.94138901072479586</c:v>
                </c:pt>
                <c:pt idx="984">
                  <c:v>-0.94218905072479586</c:v>
                </c:pt>
                <c:pt idx="985">
                  <c:v>-0.94151753072479583</c:v>
                </c:pt>
                <c:pt idx="986">
                  <c:v>-0.94151753072479583</c:v>
                </c:pt>
                <c:pt idx="987">
                  <c:v>-0.94151753072479583</c:v>
                </c:pt>
                <c:pt idx="988">
                  <c:v>-0.94151753072479583</c:v>
                </c:pt>
                <c:pt idx="989">
                  <c:v>-0.94151753072479583</c:v>
                </c:pt>
                <c:pt idx="990">
                  <c:v>-0.94151753072479583</c:v>
                </c:pt>
                <c:pt idx="991">
                  <c:v>-0.94151753072479583</c:v>
                </c:pt>
                <c:pt idx="992">
                  <c:v>-0.94151753072479583</c:v>
                </c:pt>
                <c:pt idx="993">
                  <c:v>-0.94151753072479583</c:v>
                </c:pt>
                <c:pt idx="994">
                  <c:v>-0.94151753072479583</c:v>
                </c:pt>
                <c:pt idx="995">
                  <c:v>-0.94151753072479583</c:v>
                </c:pt>
                <c:pt idx="996">
                  <c:v>-0.94151753072479583</c:v>
                </c:pt>
                <c:pt idx="997">
                  <c:v>-0.94151753072479583</c:v>
                </c:pt>
                <c:pt idx="998">
                  <c:v>-0.94151753072479583</c:v>
                </c:pt>
                <c:pt idx="999">
                  <c:v>-0.94151753072479583</c:v>
                </c:pt>
                <c:pt idx="1000">
                  <c:v>-0.94151753072479583</c:v>
                </c:pt>
                <c:pt idx="1001">
                  <c:v>-0.94151753072479583</c:v>
                </c:pt>
                <c:pt idx="1002">
                  <c:v>-0.94151753072479583</c:v>
                </c:pt>
                <c:pt idx="1003">
                  <c:v>-0.94151753072479583</c:v>
                </c:pt>
                <c:pt idx="1004">
                  <c:v>-0.94151753072479583</c:v>
                </c:pt>
                <c:pt idx="1005">
                  <c:v>-0.94151753072479583</c:v>
                </c:pt>
                <c:pt idx="1006">
                  <c:v>-0.94151753072479583</c:v>
                </c:pt>
                <c:pt idx="1007">
                  <c:v>-0.94151753072479583</c:v>
                </c:pt>
                <c:pt idx="1008">
                  <c:v>-0.94151753072479583</c:v>
                </c:pt>
                <c:pt idx="1009">
                  <c:v>-0.94151753072479583</c:v>
                </c:pt>
                <c:pt idx="1010">
                  <c:v>-0.94151753072479583</c:v>
                </c:pt>
                <c:pt idx="1011">
                  <c:v>-0.94151753072479583</c:v>
                </c:pt>
                <c:pt idx="1012">
                  <c:v>-0.94151753072479583</c:v>
                </c:pt>
                <c:pt idx="1013">
                  <c:v>-0.94151753072479583</c:v>
                </c:pt>
                <c:pt idx="1014">
                  <c:v>-0.94151753072479583</c:v>
                </c:pt>
                <c:pt idx="1015">
                  <c:v>-0.94151753072479583</c:v>
                </c:pt>
                <c:pt idx="1016">
                  <c:v>-0.94151753072479583</c:v>
                </c:pt>
                <c:pt idx="1017">
                  <c:v>-0.94151753072479583</c:v>
                </c:pt>
                <c:pt idx="1018">
                  <c:v>-0.94151753072479583</c:v>
                </c:pt>
                <c:pt idx="1019">
                  <c:v>-0.94151753072479583</c:v>
                </c:pt>
                <c:pt idx="1020">
                  <c:v>-0.94151753072479583</c:v>
                </c:pt>
                <c:pt idx="1021">
                  <c:v>-0.94151753072479583</c:v>
                </c:pt>
                <c:pt idx="1022">
                  <c:v>-0.94151753072479583</c:v>
                </c:pt>
                <c:pt idx="1023">
                  <c:v>-0.94151753072479583</c:v>
                </c:pt>
                <c:pt idx="1024">
                  <c:v>-0.94151753072479583</c:v>
                </c:pt>
                <c:pt idx="1025">
                  <c:v>-0.94151753072479583</c:v>
                </c:pt>
                <c:pt idx="1026">
                  <c:v>-0.94151753072479583</c:v>
                </c:pt>
                <c:pt idx="1027">
                  <c:v>-0.94151753072479583</c:v>
                </c:pt>
                <c:pt idx="1028">
                  <c:v>-0.94151753072479583</c:v>
                </c:pt>
                <c:pt idx="1029">
                  <c:v>-0.94151753072479583</c:v>
                </c:pt>
                <c:pt idx="1030">
                  <c:v>-0.94151753072479583</c:v>
                </c:pt>
                <c:pt idx="1031">
                  <c:v>-0.94151753072479583</c:v>
                </c:pt>
                <c:pt idx="1032">
                  <c:v>-0.94151753072479583</c:v>
                </c:pt>
                <c:pt idx="1033">
                  <c:v>-0.94151753072479583</c:v>
                </c:pt>
                <c:pt idx="1034">
                  <c:v>-0.94151753072479583</c:v>
                </c:pt>
                <c:pt idx="1035">
                  <c:v>-0.94151753072479583</c:v>
                </c:pt>
                <c:pt idx="1036">
                  <c:v>-0.94151753072479583</c:v>
                </c:pt>
                <c:pt idx="1037">
                  <c:v>-0.94151753072479583</c:v>
                </c:pt>
                <c:pt idx="1038">
                  <c:v>-0.94151753072479583</c:v>
                </c:pt>
                <c:pt idx="1039">
                  <c:v>-0.94151753072479583</c:v>
                </c:pt>
                <c:pt idx="1040">
                  <c:v>-0.94151753072479583</c:v>
                </c:pt>
                <c:pt idx="1041">
                  <c:v>-0.94151753072479583</c:v>
                </c:pt>
                <c:pt idx="1042">
                  <c:v>-0.94151753072479583</c:v>
                </c:pt>
                <c:pt idx="1043">
                  <c:v>-0.94151753072479583</c:v>
                </c:pt>
                <c:pt idx="1044">
                  <c:v>-0.94151753072479583</c:v>
                </c:pt>
                <c:pt idx="1045">
                  <c:v>-0.94224353072479605</c:v>
                </c:pt>
                <c:pt idx="1046">
                  <c:v>-0.94224353072479605</c:v>
                </c:pt>
                <c:pt idx="1047">
                  <c:v>-0.94224353072479605</c:v>
                </c:pt>
                <c:pt idx="1048">
                  <c:v>-0.94188593072479587</c:v>
                </c:pt>
                <c:pt idx="1049">
                  <c:v>-0.94188593072479587</c:v>
                </c:pt>
                <c:pt idx="1050">
                  <c:v>-0.94184309072479577</c:v>
                </c:pt>
                <c:pt idx="1051">
                  <c:v>-0.94243121072479585</c:v>
                </c:pt>
                <c:pt idx="1052">
                  <c:v>-0.94234601072479574</c:v>
                </c:pt>
                <c:pt idx="1053">
                  <c:v>-0.94234601072479574</c:v>
                </c:pt>
                <c:pt idx="1054">
                  <c:v>-0.94282277072479592</c:v>
                </c:pt>
                <c:pt idx="1055">
                  <c:v>-0.94297745072479577</c:v>
                </c:pt>
                <c:pt idx="1056">
                  <c:v>-0.94222205072479592</c:v>
                </c:pt>
                <c:pt idx="1057">
                  <c:v>-0.94222205072479592</c:v>
                </c:pt>
                <c:pt idx="1058">
                  <c:v>-0.94222205072479592</c:v>
                </c:pt>
                <c:pt idx="1059">
                  <c:v>-0.94222205072479592</c:v>
                </c:pt>
                <c:pt idx="1060">
                  <c:v>-0.94245233072479595</c:v>
                </c:pt>
                <c:pt idx="1061">
                  <c:v>-0.94313309072479579</c:v>
                </c:pt>
                <c:pt idx="1062">
                  <c:v>-0.94263473072479598</c:v>
                </c:pt>
                <c:pt idx="1063">
                  <c:v>-0.94263473072479598</c:v>
                </c:pt>
                <c:pt idx="1064">
                  <c:v>-0.94268633072479591</c:v>
                </c:pt>
                <c:pt idx="1065">
                  <c:v>-0.94268633072479591</c:v>
                </c:pt>
                <c:pt idx="1066">
                  <c:v>-0.94268633072479591</c:v>
                </c:pt>
                <c:pt idx="1067">
                  <c:v>-0.94294589072479584</c:v>
                </c:pt>
                <c:pt idx="1068">
                  <c:v>-0.94294589072479584</c:v>
                </c:pt>
                <c:pt idx="1069">
                  <c:v>-0.94313261072479593</c:v>
                </c:pt>
                <c:pt idx="1070">
                  <c:v>-0.94313261072479593</c:v>
                </c:pt>
                <c:pt idx="1071">
                  <c:v>-0.94264613072479586</c:v>
                </c:pt>
                <c:pt idx="1072">
                  <c:v>-0.94264613072479586</c:v>
                </c:pt>
                <c:pt idx="1073">
                  <c:v>-0.94264613072479586</c:v>
                </c:pt>
                <c:pt idx="1074">
                  <c:v>-0.94220369072479582</c:v>
                </c:pt>
                <c:pt idx="1075">
                  <c:v>-0.94288157072479595</c:v>
                </c:pt>
                <c:pt idx="1076">
                  <c:v>-0.94288157072479595</c:v>
                </c:pt>
                <c:pt idx="1077">
                  <c:v>-0.94291289072479589</c:v>
                </c:pt>
                <c:pt idx="1078">
                  <c:v>-0.94291289072479589</c:v>
                </c:pt>
                <c:pt idx="1079">
                  <c:v>-0.94279817072479588</c:v>
                </c:pt>
                <c:pt idx="1080">
                  <c:v>-0.94279817072479588</c:v>
                </c:pt>
                <c:pt idx="1081">
                  <c:v>-0.9431417307247959</c:v>
                </c:pt>
                <c:pt idx="1082">
                  <c:v>-0.94270733072479596</c:v>
                </c:pt>
                <c:pt idx="1083">
                  <c:v>-0.94270733072479596</c:v>
                </c:pt>
                <c:pt idx="1084">
                  <c:v>-0.94270733072479596</c:v>
                </c:pt>
                <c:pt idx="1085">
                  <c:v>-0.94270733072479596</c:v>
                </c:pt>
                <c:pt idx="1086">
                  <c:v>-0.94270733072479596</c:v>
                </c:pt>
                <c:pt idx="1087">
                  <c:v>-0.94289405072479593</c:v>
                </c:pt>
                <c:pt idx="1088">
                  <c:v>-0.94268381072479579</c:v>
                </c:pt>
                <c:pt idx="1089">
                  <c:v>-0.94268381072479579</c:v>
                </c:pt>
                <c:pt idx="1090">
                  <c:v>-0.94329161072479595</c:v>
                </c:pt>
                <c:pt idx="1091">
                  <c:v>-0.94162757072479586</c:v>
                </c:pt>
                <c:pt idx="1092">
                  <c:v>-0.94162757072479586</c:v>
                </c:pt>
                <c:pt idx="1093">
                  <c:v>-0.94162757072479586</c:v>
                </c:pt>
                <c:pt idx="1094">
                  <c:v>-0.94195301072479587</c:v>
                </c:pt>
                <c:pt idx="1095">
                  <c:v>-0.94195301072479587</c:v>
                </c:pt>
                <c:pt idx="1096">
                  <c:v>-0.94195301072479587</c:v>
                </c:pt>
                <c:pt idx="1097">
                  <c:v>-0.94195301072479587</c:v>
                </c:pt>
                <c:pt idx="1098">
                  <c:v>-0.94218917072479591</c:v>
                </c:pt>
                <c:pt idx="1099">
                  <c:v>-0.94218917072479591</c:v>
                </c:pt>
                <c:pt idx="1100">
                  <c:v>-0.94199117072479588</c:v>
                </c:pt>
                <c:pt idx="1101">
                  <c:v>-0.94226201072479587</c:v>
                </c:pt>
                <c:pt idx="1102">
                  <c:v>-0.94226201072479587</c:v>
                </c:pt>
                <c:pt idx="1103">
                  <c:v>-0.94263377072479582</c:v>
                </c:pt>
                <c:pt idx="1104">
                  <c:v>-0.94309577072479589</c:v>
                </c:pt>
                <c:pt idx="1105">
                  <c:v>-0.94309577072479589</c:v>
                </c:pt>
                <c:pt idx="1106">
                  <c:v>-0.94257365072479593</c:v>
                </c:pt>
                <c:pt idx="1107">
                  <c:v>-0.94257365072479593</c:v>
                </c:pt>
                <c:pt idx="1108">
                  <c:v>-0.94257365072479593</c:v>
                </c:pt>
                <c:pt idx="1109">
                  <c:v>-0.94200233072479589</c:v>
                </c:pt>
                <c:pt idx="1110">
                  <c:v>-0.94200233072479589</c:v>
                </c:pt>
                <c:pt idx="1111">
                  <c:v>-0.94196837072479578</c:v>
                </c:pt>
                <c:pt idx="1112">
                  <c:v>-0.94196837072479578</c:v>
                </c:pt>
                <c:pt idx="1113">
                  <c:v>-0.94173065072479589</c:v>
                </c:pt>
                <c:pt idx="1114">
                  <c:v>-0.94173065072479589</c:v>
                </c:pt>
                <c:pt idx="1115">
                  <c:v>-0.94122569072479589</c:v>
                </c:pt>
                <c:pt idx="1116">
                  <c:v>-0.94122569072479589</c:v>
                </c:pt>
                <c:pt idx="1117">
                  <c:v>-0.94122569072479589</c:v>
                </c:pt>
                <c:pt idx="1118">
                  <c:v>-0.94061261072479585</c:v>
                </c:pt>
                <c:pt idx="1119">
                  <c:v>-0.94061261072479585</c:v>
                </c:pt>
                <c:pt idx="1120">
                  <c:v>-0.94062341072479594</c:v>
                </c:pt>
                <c:pt idx="1121">
                  <c:v>-0.94062341072479594</c:v>
                </c:pt>
                <c:pt idx="1122">
                  <c:v>-0.94117073072479585</c:v>
                </c:pt>
                <c:pt idx="1123">
                  <c:v>-0.94141973072479601</c:v>
                </c:pt>
                <c:pt idx="1124">
                  <c:v>-0.94141973072479601</c:v>
                </c:pt>
                <c:pt idx="1125">
                  <c:v>-0.9414509307247958</c:v>
                </c:pt>
                <c:pt idx="1126">
                  <c:v>-0.9414509307247958</c:v>
                </c:pt>
                <c:pt idx="1127">
                  <c:v>-0.94128389072479579</c:v>
                </c:pt>
                <c:pt idx="1128">
                  <c:v>-0.94128389072479579</c:v>
                </c:pt>
                <c:pt idx="1129">
                  <c:v>-0.94128389072479579</c:v>
                </c:pt>
                <c:pt idx="1130">
                  <c:v>-0.94128389072479579</c:v>
                </c:pt>
                <c:pt idx="1131">
                  <c:v>-0.94051085072479601</c:v>
                </c:pt>
                <c:pt idx="1132">
                  <c:v>-0.94051085072479601</c:v>
                </c:pt>
                <c:pt idx="1133">
                  <c:v>-0.94098953072479574</c:v>
                </c:pt>
                <c:pt idx="1134">
                  <c:v>-0.94098953072479574</c:v>
                </c:pt>
                <c:pt idx="1135">
                  <c:v>-0.941860370724796</c:v>
                </c:pt>
                <c:pt idx="1136">
                  <c:v>-0.941860370724796</c:v>
                </c:pt>
                <c:pt idx="1137">
                  <c:v>-0.94059653072479588</c:v>
                </c:pt>
                <c:pt idx="1138">
                  <c:v>-0.94059653072479588</c:v>
                </c:pt>
                <c:pt idx="1139">
                  <c:v>-0.94059653072479588</c:v>
                </c:pt>
                <c:pt idx="1140">
                  <c:v>-0.94091213072479585</c:v>
                </c:pt>
                <c:pt idx="1141">
                  <c:v>-0.94091213072479585</c:v>
                </c:pt>
                <c:pt idx="1142">
                  <c:v>-0.94056833072479584</c:v>
                </c:pt>
                <c:pt idx="1143">
                  <c:v>-0.94070489072479579</c:v>
                </c:pt>
                <c:pt idx="1144">
                  <c:v>-0.94070489072479579</c:v>
                </c:pt>
                <c:pt idx="1145">
                  <c:v>-0.94142333072479578</c:v>
                </c:pt>
                <c:pt idx="1146">
                  <c:v>-0.94142333072479578</c:v>
                </c:pt>
                <c:pt idx="1147">
                  <c:v>-0.94183505072479579</c:v>
                </c:pt>
                <c:pt idx="1148">
                  <c:v>-0.94183505072479579</c:v>
                </c:pt>
                <c:pt idx="1149">
                  <c:v>-0.94183505072479579</c:v>
                </c:pt>
                <c:pt idx="1150">
                  <c:v>-0.94183505072479579</c:v>
                </c:pt>
                <c:pt idx="1151">
                  <c:v>-0.94183505072479579</c:v>
                </c:pt>
                <c:pt idx="1152">
                  <c:v>-0.94101305072479591</c:v>
                </c:pt>
                <c:pt idx="1153">
                  <c:v>-0.94101305072479591</c:v>
                </c:pt>
                <c:pt idx="1154">
                  <c:v>-0.94153217072479589</c:v>
                </c:pt>
                <c:pt idx="1155">
                  <c:v>-0.94161953072479587</c:v>
                </c:pt>
                <c:pt idx="1156">
                  <c:v>-0.94161953072479587</c:v>
                </c:pt>
                <c:pt idx="1157">
                  <c:v>-0.94124477072479595</c:v>
                </c:pt>
                <c:pt idx="1158">
                  <c:v>-0.94124477072479595</c:v>
                </c:pt>
                <c:pt idx="1159">
                  <c:v>-0.9439189707247958</c:v>
                </c:pt>
                <c:pt idx="1160">
                  <c:v>-0.9439189707247958</c:v>
                </c:pt>
                <c:pt idx="1161">
                  <c:v>-0.9439189707247958</c:v>
                </c:pt>
                <c:pt idx="1162">
                  <c:v>-0.9439189707247958</c:v>
                </c:pt>
                <c:pt idx="1163">
                  <c:v>-0.94118429072479604</c:v>
                </c:pt>
                <c:pt idx="1164">
                  <c:v>-0.94118429072479604</c:v>
                </c:pt>
                <c:pt idx="1165">
                  <c:v>-0.93895661072479586</c:v>
                </c:pt>
                <c:pt idx="1166">
                  <c:v>-0.94052081072479599</c:v>
                </c:pt>
                <c:pt idx="1167">
                  <c:v>-0.94052081072479599</c:v>
                </c:pt>
                <c:pt idx="1168">
                  <c:v>-0.94218341072479594</c:v>
                </c:pt>
                <c:pt idx="1169">
                  <c:v>-0.94272089072479592</c:v>
                </c:pt>
                <c:pt idx="1170">
                  <c:v>-0.94272089072479592</c:v>
                </c:pt>
                <c:pt idx="1171">
                  <c:v>-0.94272089072479592</c:v>
                </c:pt>
                <c:pt idx="1172">
                  <c:v>-0.94331093072479588</c:v>
                </c:pt>
                <c:pt idx="1173">
                  <c:v>-0.94423913072479593</c:v>
                </c:pt>
                <c:pt idx="1174">
                  <c:v>-0.94423913072479593</c:v>
                </c:pt>
                <c:pt idx="1175">
                  <c:v>-0.94172201072479589</c:v>
                </c:pt>
                <c:pt idx="1176">
                  <c:v>-0.94102037072479594</c:v>
                </c:pt>
                <c:pt idx="1177">
                  <c:v>-0.94102037072479594</c:v>
                </c:pt>
                <c:pt idx="1178">
                  <c:v>-0.94093937072479583</c:v>
                </c:pt>
                <c:pt idx="1179">
                  <c:v>-0.94093937072479583</c:v>
                </c:pt>
                <c:pt idx="1180">
                  <c:v>-0.94093937072479583</c:v>
                </c:pt>
                <c:pt idx="1181">
                  <c:v>-0.9407884107247958</c:v>
                </c:pt>
                <c:pt idx="1182">
                  <c:v>-0.9407884107247958</c:v>
                </c:pt>
                <c:pt idx="1183">
                  <c:v>-0.94263725072479587</c:v>
                </c:pt>
                <c:pt idx="1184">
                  <c:v>-0.94297577072479588</c:v>
                </c:pt>
                <c:pt idx="1185">
                  <c:v>-0.94297577072479588</c:v>
                </c:pt>
                <c:pt idx="1186">
                  <c:v>-0.94094549072479583</c:v>
                </c:pt>
                <c:pt idx="1187">
                  <c:v>-0.94094549072479583</c:v>
                </c:pt>
                <c:pt idx="1188">
                  <c:v>-0.94194605072479587</c:v>
                </c:pt>
                <c:pt idx="1189">
                  <c:v>-0.94194605072479587</c:v>
                </c:pt>
                <c:pt idx="1190">
                  <c:v>-0.94194605072479587</c:v>
                </c:pt>
                <c:pt idx="1191">
                  <c:v>-0.94208189072479576</c:v>
                </c:pt>
                <c:pt idx="1192">
                  <c:v>-0.94208189072479576</c:v>
                </c:pt>
                <c:pt idx="1193">
                  <c:v>-0.94069805072479584</c:v>
                </c:pt>
                <c:pt idx="1194">
                  <c:v>-0.94006889072479582</c:v>
                </c:pt>
                <c:pt idx="1195">
                  <c:v>-0.94006889072479582</c:v>
                </c:pt>
                <c:pt idx="1196">
                  <c:v>-0.94079105072479585</c:v>
                </c:pt>
                <c:pt idx="1197">
                  <c:v>-0.94180169072479591</c:v>
                </c:pt>
                <c:pt idx="1198">
                  <c:v>-0.94180169072479591</c:v>
                </c:pt>
                <c:pt idx="1199">
                  <c:v>-0.94180169072479591</c:v>
                </c:pt>
                <c:pt idx="1200">
                  <c:v>-0.94297049072479577</c:v>
                </c:pt>
                <c:pt idx="1201">
                  <c:v>-0.94297049072479577</c:v>
                </c:pt>
                <c:pt idx="1202">
                  <c:v>-0.94091981072479591</c:v>
                </c:pt>
                <c:pt idx="1203">
                  <c:v>-0.9411942507247959</c:v>
                </c:pt>
                <c:pt idx="1204">
                  <c:v>-0.9411942507247959</c:v>
                </c:pt>
                <c:pt idx="1205">
                  <c:v>-0.94161065072479577</c:v>
                </c:pt>
                <c:pt idx="1206">
                  <c:v>-0.94161065072479577</c:v>
                </c:pt>
                <c:pt idx="1207">
                  <c:v>-0.94113233072479596</c:v>
                </c:pt>
                <c:pt idx="1208">
                  <c:v>-0.94113233072479596</c:v>
                </c:pt>
                <c:pt idx="1209">
                  <c:v>-0.94113233072479596</c:v>
                </c:pt>
                <c:pt idx="1210">
                  <c:v>-0.94108913072479594</c:v>
                </c:pt>
                <c:pt idx="1211">
                  <c:v>-0.94108913072479594</c:v>
                </c:pt>
                <c:pt idx="1212">
                  <c:v>-0.94227065072479599</c:v>
                </c:pt>
                <c:pt idx="1213">
                  <c:v>-0.94135589072479586</c:v>
                </c:pt>
                <c:pt idx="1214">
                  <c:v>-0.94109609072479583</c:v>
                </c:pt>
                <c:pt idx="1215">
                  <c:v>-0.94109609072479583</c:v>
                </c:pt>
                <c:pt idx="1216">
                  <c:v>-0.94109609072479583</c:v>
                </c:pt>
                <c:pt idx="1217">
                  <c:v>-0.94109609072479583</c:v>
                </c:pt>
                <c:pt idx="1218">
                  <c:v>-0.94109609072479583</c:v>
                </c:pt>
                <c:pt idx="1219">
                  <c:v>-0.94070801072479571</c:v>
                </c:pt>
                <c:pt idx="1220">
                  <c:v>-0.94070801072479571</c:v>
                </c:pt>
                <c:pt idx="1221">
                  <c:v>-0.9401704107247959</c:v>
                </c:pt>
                <c:pt idx="1222">
                  <c:v>-0.9401704107247959</c:v>
                </c:pt>
                <c:pt idx="1223">
                  <c:v>-0.94020377072479577</c:v>
                </c:pt>
                <c:pt idx="1224">
                  <c:v>-0.94020377072479577</c:v>
                </c:pt>
                <c:pt idx="1225">
                  <c:v>-0.94081901072479579</c:v>
                </c:pt>
                <c:pt idx="1226">
                  <c:v>-0.94081901072479579</c:v>
                </c:pt>
                <c:pt idx="1227">
                  <c:v>-0.94041677072479579</c:v>
                </c:pt>
                <c:pt idx="1228">
                  <c:v>-0.94041677072479579</c:v>
                </c:pt>
                <c:pt idx="1229">
                  <c:v>-0.94002281072479588</c:v>
                </c:pt>
                <c:pt idx="1230">
                  <c:v>-0.94002281072479588</c:v>
                </c:pt>
                <c:pt idx="1231">
                  <c:v>-0.94002281072479588</c:v>
                </c:pt>
                <c:pt idx="1232">
                  <c:v>-0.94002281072479588</c:v>
                </c:pt>
                <c:pt idx="1233">
                  <c:v>-0.94045781072479595</c:v>
                </c:pt>
                <c:pt idx="1234">
                  <c:v>-0.94045781072479595</c:v>
                </c:pt>
                <c:pt idx="1235">
                  <c:v>-0.94035773072479589</c:v>
                </c:pt>
                <c:pt idx="1236">
                  <c:v>-0.94035773072479589</c:v>
                </c:pt>
                <c:pt idx="1237">
                  <c:v>-0.94040513072479592</c:v>
                </c:pt>
                <c:pt idx="1238">
                  <c:v>-0.94040513072479592</c:v>
                </c:pt>
                <c:pt idx="1239">
                  <c:v>-0.94067189072479584</c:v>
                </c:pt>
                <c:pt idx="1240">
                  <c:v>-0.94067189072479584</c:v>
                </c:pt>
                <c:pt idx="1241">
                  <c:v>-0.94067189072479584</c:v>
                </c:pt>
                <c:pt idx="1242">
                  <c:v>-0.94067189072479584</c:v>
                </c:pt>
                <c:pt idx="1243">
                  <c:v>-0.9410548107247958</c:v>
                </c:pt>
                <c:pt idx="1244">
                  <c:v>-0.9410548107247958</c:v>
                </c:pt>
                <c:pt idx="1245">
                  <c:v>-0.94100201072479572</c:v>
                </c:pt>
                <c:pt idx="1246">
                  <c:v>-0.94041857072479595</c:v>
                </c:pt>
                <c:pt idx="1247">
                  <c:v>-0.94041857072479595</c:v>
                </c:pt>
                <c:pt idx="1248">
                  <c:v>-0.94045697072479584</c:v>
                </c:pt>
                <c:pt idx="1249">
                  <c:v>-0.94045697072479584</c:v>
                </c:pt>
                <c:pt idx="1250">
                  <c:v>-0.9401887707247959</c:v>
                </c:pt>
                <c:pt idx="1251">
                  <c:v>-0.9401887707247959</c:v>
                </c:pt>
                <c:pt idx="1252">
                  <c:v>-0.9401887707247959</c:v>
                </c:pt>
                <c:pt idx="1253">
                  <c:v>-0.94006865072479595</c:v>
                </c:pt>
                <c:pt idx="1254">
                  <c:v>-0.94006865072479595</c:v>
                </c:pt>
                <c:pt idx="1255">
                  <c:v>-0.94006865072479595</c:v>
                </c:pt>
                <c:pt idx="1256">
                  <c:v>-0.94006865072479595</c:v>
                </c:pt>
                <c:pt idx="1257">
                  <c:v>-0.94006865072479595</c:v>
                </c:pt>
                <c:pt idx="1258">
                  <c:v>-0.94120493072479594</c:v>
                </c:pt>
                <c:pt idx="1259">
                  <c:v>-0.94120493072479594</c:v>
                </c:pt>
                <c:pt idx="1260">
                  <c:v>-0.94051973072479578</c:v>
                </c:pt>
                <c:pt idx="1261">
                  <c:v>-0.94051973072479578</c:v>
                </c:pt>
                <c:pt idx="1262">
                  <c:v>-0.94114853072479598</c:v>
                </c:pt>
                <c:pt idx="1263">
                  <c:v>-0.94114853072479598</c:v>
                </c:pt>
                <c:pt idx="1264">
                  <c:v>-0.94092401072479592</c:v>
                </c:pt>
                <c:pt idx="1265">
                  <c:v>-0.94092401072479592</c:v>
                </c:pt>
                <c:pt idx="1266">
                  <c:v>-0.94129277072479578</c:v>
                </c:pt>
                <c:pt idx="1267">
                  <c:v>-0.94129277072479578</c:v>
                </c:pt>
                <c:pt idx="1268">
                  <c:v>-0.94340177072479592</c:v>
                </c:pt>
                <c:pt idx="1269">
                  <c:v>-0.94340177072479592</c:v>
                </c:pt>
                <c:pt idx="1270">
                  <c:v>-0.94129277072479578</c:v>
                </c:pt>
                <c:pt idx="1271">
                  <c:v>-0.94340177072479592</c:v>
                </c:pt>
                <c:pt idx="1272">
                  <c:v>-0.94340177072479592</c:v>
                </c:pt>
                <c:pt idx="1273">
                  <c:v>-0.94129277072479578</c:v>
                </c:pt>
                <c:pt idx="1274">
                  <c:v>-0.94340177072479592</c:v>
                </c:pt>
                <c:pt idx="1275">
                  <c:v>-0.94129277072479578</c:v>
                </c:pt>
                <c:pt idx="1276">
                  <c:v>-0.94340177072479592</c:v>
                </c:pt>
                <c:pt idx="1277">
                  <c:v>-0.94340177072479592</c:v>
                </c:pt>
                <c:pt idx="1278">
                  <c:v>-0.94340177072479592</c:v>
                </c:pt>
                <c:pt idx="1279">
                  <c:v>-0.94129277072479578</c:v>
                </c:pt>
                <c:pt idx="1280">
                  <c:v>-0.94129277072479578</c:v>
                </c:pt>
                <c:pt idx="1281">
                  <c:v>-0.94340177072479592</c:v>
                </c:pt>
                <c:pt idx="1282">
                  <c:v>-0.94129277072479578</c:v>
                </c:pt>
                <c:pt idx="1283">
                  <c:v>-0.94340177072479592</c:v>
                </c:pt>
                <c:pt idx="1284">
                  <c:v>-0.94340177072479592</c:v>
                </c:pt>
                <c:pt idx="1285">
                  <c:v>-0.94129277072479578</c:v>
                </c:pt>
                <c:pt idx="1286">
                  <c:v>-0.94129277072479578</c:v>
                </c:pt>
                <c:pt idx="1287">
                  <c:v>-0.94340177072479592</c:v>
                </c:pt>
                <c:pt idx="1288">
                  <c:v>-0.94129277072479578</c:v>
                </c:pt>
                <c:pt idx="1289">
                  <c:v>-0.94129277072479578</c:v>
                </c:pt>
                <c:pt idx="1290">
                  <c:v>-0.94340177072479592</c:v>
                </c:pt>
                <c:pt idx="1291">
                  <c:v>-0.94340177072479592</c:v>
                </c:pt>
                <c:pt idx="1292">
                  <c:v>-0.94129277072479578</c:v>
                </c:pt>
                <c:pt idx="1293">
                  <c:v>-0.94340177072479592</c:v>
                </c:pt>
                <c:pt idx="1294">
                  <c:v>-0.94129277072479578</c:v>
                </c:pt>
                <c:pt idx="1295">
                  <c:v>-0.94129277072479578</c:v>
                </c:pt>
                <c:pt idx="1296">
                  <c:v>-0.94340177072479592</c:v>
                </c:pt>
                <c:pt idx="1297">
                  <c:v>-0.94340177072479592</c:v>
                </c:pt>
                <c:pt idx="1298">
                  <c:v>-0.94129277072479578</c:v>
                </c:pt>
                <c:pt idx="1299">
                  <c:v>-0.94129277072479578</c:v>
                </c:pt>
                <c:pt idx="1300">
                  <c:v>-0.94340177072479592</c:v>
                </c:pt>
                <c:pt idx="1301">
                  <c:v>-0.94340177072479592</c:v>
                </c:pt>
                <c:pt idx="1302">
                  <c:v>-0.94096289072479589</c:v>
                </c:pt>
                <c:pt idx="1303">
                  <c:v>-0.94096289072479589</c:v>
                </c:pt>
                <c:pt idx="1304">
                  <c:v>-0.94076009072479583</c:v>
                </c:pt>
                <c:pt idx="1305">
                  <c:v>-0.94098293072479577</c:v>
                </c:pt>
                <c:pt idx="1306">
                  <c:v>-0.94098293072479577</c:v>
                </c:pt>
                <c:pt idx="1307">
                  <c:v>-0.94101029072479581</c:v>
                </c:pt>
                <c:pt idx="1308">
                  <c:v>-0.94101029072479581</c:v>
                </c:pt>
                <c:pt idx="1309">
                  <c:v>-0.94101029072479581</c:v>
                </c:pt>
                <c:pt idx="1310">
                  <c:v>-0.94194533072479592</c:v>
                </c:pt>
                <c:pt idx="1311">
                  <c:v>-0.94097645072479585</c:v>
                </c:pt>
                <c:pt idx="1312">
                  <c:v>-0.94097645072479585</c:v>
                </c:pt>
                <c:pt idx="1313">
                  <c:v>-0.94082213072479592</c:v>
                </c:pt>
                <c:pt idx="1314">
                  <c:v>-0.94082213072479592</c:v>
                </c:pt>
                <c:pt idx="1315">
                  <c:v>-0.94136093072479587</c:v>
                </c:pt>
                <c:pt idx="1316">
                  <c:v>-0.94136093072479587</c:v>
                </c:pt>
                <c:pt idx="1317">
                  <c:v>-0.94136093072479587</c:v>
                </c:pt>
                <c:pt idx="1318">
                  <c:v>-0.94136093072479587</c:v>
                </c:pt>
                <c:pt idx="1319">
                  <c:v>-0.94115981072479593</c:v>
                </c:pt>
                <c:pt idx="1320">
                  <c:v>-0.94115981072479593</c:v>
                </c:pt>
                <c:pt idx="1321">
                  <c:v>-0.94115633072479588</c:v>
                </c:pt>
                <c:pt idx="1322">
                  <c:v>-0.94156325072479585</c:v>
                </c:pt>
                <c:pt idx="1323">
                  <c:v>-0.94156325072479585</c:v>
                </c:pt>
                <c:pt idx="1324">
                  <c:v>-0.94125089072479584</c:v>
                </c:pt>
                <c:pt idx="1325">
                  <c:v>-0.94154357072479589</c:v>
                </c:pt>
                <c:pt idx="1326">
                  <c:v>-0.94154357072479589</c:v>
                </c:pt>
                <c:pt idx="1327">
                  <c:v>-0.94131401072479592</c:v>
                </c:pt>
                <c:pt idx="1328">
                  <c:v>-0.94131401072479592</c:v>
                </c:pt>
                <c:pt idx="1329">
                  <c:v>-0.94131401072479592</c:v>
                </c:pt>
                <c:pt idx="1330">
                  <c:v>-0.9413785707247958</c:v>
                </c:pt>
                <c:pt idx="1331">
                  <c:v>-0.9413785707247958</c:v>
                </c:pt>
                <c:pt idx="1332">
                  <c:v>-0.94129073072479585</c:v>
                </c:pt>
                <c:pt idx="1333">
                  <c:v>-0.94187009072479577</c:v>
                </c:pt>
                <c:pt idx="1334">
                  <c:v>-0.94187009072479577</c:v>
                </c:pt>
                <c:pt idx="1335">
                  <c:v>-0.94173869072479599</c:v>
                </c:pt>
                <c:pt idx="1336">
                  <c:v>-0.94173869072479599</c:v>
                </c:pt>
                <c:pt idx="1337">
                  <c:v>-0.94173869072479599</c:v>
                </c:pt>
                <c:pt idx="1338">
                  <c:v>-0.94116065072479582</c:v>
                </c:pt>
                <c:pt idx="1339">
                  <c:v>-0.94116065072479582</c:v>
                </c:pt>
                <c:pt idx="1340">
                  <c:v>-0.9414876507247959</c:v>
                </c:pt>
                <c:pt idx="1341">
                  <c:v>-0.94110353072479591</c:v>
                </c:pt>
                <c:pt idx="1342">
                  <c:v>-0.94110353072479591</c:v>
                </c:pt>
                <c:pt idx="1343">
                  <c:v>-0.94079801072479585</c:v>
                </c:pt>
                <c:pt idx="1344">
                  <c:v>-0.94092461072479594</c:v>
                </c:pt>
                <c:pt idx="1345">
                  <c:v>-0.94092461072479594</c:v>
                </c:pt>
                <c:pt idx="1346">
                  <c:v>-0.94092461072479594</c:v>
                </c:pt>
                <c:pt idx="1347">
                  <c:v>-0.94092461072479594</c:v>
                </c:pt>
                <c:pt idx="1348">
                  <c:v>-0.94167905072479596</c:v>
                </c:pt>
                <c:pt idx="1349">
                  <c:v>-0.94167905072479596</c:v>
                </c:pt>
                <c:pt idx="1350">
                  <c:v>-0.94188617072479597</c:v>
                </c:pt>
                <c:pt idx="1351">
                  <c:v>-0.94188617072479597</c:v>
                </c:pt>
                <c:pt idx="1352">
                  <c:v>-0.94100993072479588</c:v>
                </c:pt>
                <c:pt idx="1353">
                  <c:v>-0.94100993072479588</c:v>
                </c:pt>
                <c:pt idx="1354">
                  <c:v>-0.94166669072479581</c:v>
                </c:pt>
                <c:pt idx="1355">
                  <c:v>-0.94148921072479597</c:v>
                </c:pt>
                <c:pt idx="1356">
                  <c:v>-0.94148921072479597</c:v>
                </c:pt>
                <c:pt idx="1357">
                  <c:v>-0.94148921072479597</c:v>
                </c:pt>
                <c:pt idx="1358">
                  <c:v>-0.94083425072479598</c:v>
                </c:pt>
                <c:pt idx="1359">
                  <c:v>-0.94083425072479598</c:v>
                </c:pt>
                <c:pt idx="1360">
                  <c:v>-0.94076081072479578</c:v>
                </c:pt>
                <c:pt idx="1361">
                  <c:v>-0.94076081072479578</c:v>
                </c:pt>
                <c:pt idx="1362">
                  <c:v>-0.94185017072479582</c:v>
                </c:pt>
                <c:pt idx="1363">
                  <c:v>-0.94184345072479592</c:v>
                </c:pt>
                <c:pt idx="1364">
                  <c:v>-0.94184345072479592</c:v>
                </c:pt>
                <c:pt idx="1365">
                  <c:v>-0.94137545072479589</c:v>
                </c:pt>
                <c:pt idx="1366">
                  <c:v>-0.94137545072479589</c:v>
                </c:pt>
                <c:pt idx="1367">
                  <c:v>-0.94105613072479599</c:v>
                </c:pt>
                <c:pt idx="1368">
                  <c:v>-0.94105613072479599</c:v>
                </c:pt>
                <c:pt idx="1369">
                  <c:v>-0.94105613072479599</c:v>
                </c:pt>
                <c:pt idx="1370">
                  <c:v>-0.94140221072479591</c:v>
                </c:pt>
                <c:pt idx="1371">
                  <c:v>-0.94140221072479591</c:v>
                </c:pt>
                <c:pt idx="1372">
                  <c:v>-0.94093973072479586</c:v>
                </c:pt>
                <c:pt idx="1373">
                  <c:v>-0.94154717072479588</c:v>
                </c:pt>
                <c:pt idx="1374">
                  <c:v>-0.94154717072479588</c:v>
                </c:pt>
                <c:pt idx="1375">
                  <c:v>-0.94160321072479602</c:v>
                </c:pt>
                <c:pt idx="1376">
                  <c:v>-0.94160321072479602</c:v>
                </c:pt>
                <c:pt idx="1377">
                  <c:v>-0.94160321072479602</c:v>
                </c:pt>
                <c:pt idx="1378">
                  <c:v>-0.94216157072479589</c:v>
                </c:pt>
                <c:pt idx="1379">
                  <c:v>-0.94216157072479589</c:v>
                </c:pt>
                <c:pt idx="1380">
                  <c:v>-0.9410932107247959</c:v>
                </c:pt>
                <c:pt idx="1381">
                  <c:v>-0.94090529072479578</c:v>
                </c:pt>
                <c:pt idx="1382">
                  <c:v>-0.94162697072479584</c:v>
                </c:pt>
                <c:pt idx="1383">
                  <c:v>-0.94162697072479584</c:v>
                </c:pt>
                <c:pt idx="1384">
                  <c:v>-0.94162697072479584</c:v>
                </c:pt>
                <c:pt idx="1385">
                  <c:v>-0.94108373072479601</c:v>
                </c:pt>
                <c:pt idx="1386">
                  <c:v>-0.94108373072479601</c:v>
                </c:pt>
                <c:pt idx="1387">
                  <c:v>-0.9411655707247959</c:v>
                </c:pt>
                <c:pt idx="1388">
                  <c:v>-0.9411655707247959</c:v>
                </c:pt>
                <c:pt idx="1389">
                  <c:v>-0.9411655707247959</c:v>
                </c:pt>
                <c:pt idx="1390">
                  <c:v>-0.94148645072479586</c:v>
                </c:pt>
                <c:pt idx="1391">
                  <c:v>-0.94190525072479592</c:v>
                </c:pt>
                <c:pt idx="1392">
                  <c:v>-0.94213757072479587</c:v>
                </c:pt>
                <c:pt idx="1393">
                  <c:v>-0.94213757072479587</c:v>
                </c:pt>
                <c:pt idx="1394">
                  <c:v>-0.9407023707247959</c:v>
                </c:pt>
                <c:pt idx="1395">
                  <c:v>-0.9407023707247959</c:v>
                </c:pt>
                <c:pt idx="1396">
                  <c:v>-0.9407023707247959</c:v>
                </c:pt>
                <c:pt idx="1397">
                  <c:v>-0.94148621072479577</c:v>
                </c:pt>
                <c:pt idx="1398">
                  <c:v>-0.94148621072479577</c:v>
                </c:pt>
                <c:pt idx="1399">
                  <c:v>-0.94109429072479589</c:v>
                </c:pt>
                <c:pt idx="1400">
                  <c:v>-0.94136717072479581</c:v>
                </c:pt>
                <c:pt idx="1401">
                  <c:v>-0.94118189072479586</c:v>
                </c:pt>
                <c:pt idx="1402">
                  <c:v>-0.94118189072479586</c:v>
                </c:pt>
                <c:pt idx="1403">
                  <c:v>-0.94142657072479574</c:v>
                </c:pt>
                <c:pt idx="1404">
                  <c:v>-0.94142657072479574</c:v>
                </c:pt>
                <c:pt idx="1405">
                  <c:v>-0.94142657072479574</c:v>
                </c:pt>
                <c:pt idx="1406">
                  <c:v>-0.94142657072479574</c:v>
                </c:pt>
                <c:pt idx="1407">
                  <c:v>-0.94245113072479592</c:v>
                </c:pt>
                <c:pt idx="1408">
                  <c:v>-0.94105877072479582</c:v>
                </c:pt>
                <c:pt idx="1409">
                  <c:v>-0.94105877072479582</c:v>
                </c:pt>
                <c:pt idx="1410">
                  <c:v>-0.94078349072479595</c:v>
                </c:pt>
                <c:pt idx="1411">
                  <c:v>-0.94129349072479584</c:v>
                </c:pt>
                <c:pt idx="1412">
                  <c:v>-0.94129349072479584</c:v>
                </c:pt>
                <c:pt idx="1413">
                  <c:v>-0.94129349072479584</c:v>
                </c:pt>
                <c:pt idx="1414">
                  <c:v>-0.94129349072479584</c:v>
                </c:pt>
                <c:pt idx="1415">
                  <c:v>-0.94155845072479583</c:v>
                </c:pt>
                <c:pt idx="1416">
                  <c:v>-0.94155845072479583</c:v>
                </c:pt>
                <c:pt idx="1417">
                  <c:v>-0.94136861072479583</c:v>
                </c:pt>
                <c:pt idx="1418">
                  <c:v>-0.94147817072479578</c:v>
                </c:pt>
                <c:pt idx="1419">
                  <c:v>-0.94147817072479578</c:v>
                </c:pt>
                <c:pt idx="1420">
                  <c:v>-0.94137917072479593</c:v>
                </c:pt>
                <c:pt idx="1421">
                  <c:v>-0.94137917072479593</c:v>
                </c:pt>
                <c:pt idx="1422">
                  <c:v>-0.94184405072479593</c:v>
                </c:pt>
                <c:pt idx="1423">
                  <c:v>-0.94184405072479593</c:v>
                </c:pt>
                <c:pt idx="1424">
                  <c:v>-0.94089497072479578</c:v>
                </c:pt>
                <c:pt idx="1425">
                  <c:v>-0.94089497072479578</c:v>
                </c:pt>
                <c:pt idx="1426">
                  <c:v>-0.94089497072479578</c:v>
                </c:pt>
                <c:pt idx="1427">
                  <c:v>-0.9411906507247958</c:v>
                </c:pt>
                <c:pt idx="1428">
                  <c:v>-0.9411906507247958</c:v>
                </c:pt>
                <c:pt idx="1429">
                  <c:v>-0.94144961072479583</c:v>
                </c:pt>
                <c:pt idx="1430">
                  <c:v>-0.94144961072479583</c:v>
                </c:pt>
                <c:pt idx="1431">
                  <c:v>-0.94135973072479584</c:v>
                </c:pt>
                <c:pt idx="1432">
                  <c:v>-0.94135973072479584</c:v>
                </c:pt>
                <c:pt idx="1433">
                  <c:v>-0.94192289072479596</c:v>
                </c:pt>
                <c:pt idx="1434">
                  <c:v>-0.94192289072479596</c:v>
                </c:pt>
                <c:pt idx="1435">
                  <c:v>-0.94101689072479588</c:v>
                </c:pt>
                <c:pt idx="1436">
                  <c:v>-0.94101689072479588</c:v>
                </c:pt>
                <c:pt idx="1437">
                  <c:v>-0.94101689072479588</c:v>
                </c:pt>
                <c:pt idx="1438">
                  <c:v>-0.94101689072479588</c:v>
                </c:pt>
                <c:pt idx="1439">
                  <c:v>-0.94088717072479588</c:v>
                </c:pt>
                <c:pt idx="1440">
                  <c:v>-0.94088717072479588</c:v>
                </c:pt>
                <c:pt idx="1441">
                  <c:v>-0.94164425072479585</c:v>
                </c:pt>
                <c:pt idx="1442">
                  <c:v>-0.94123349072479578</c:v>
                </c:pt>
                <c:pt idx="1443">
                  <c:v>-0.94117577072479586</c:v>
                </c:pt>
                <c:pt idx="1444">
                  <c:v>-0.94117577072479586</c:v>
                </c:pt>
                <c:pt idx="1445">
                  <c:v>-0.9411995307247959</c:v>
                </c:pt>
                <c:pt idx="1446">
                  <c:v>-0.9411995307247959</c:v>
                </c:pt>
                <c:pt idx="1447">
                  <c:v>-0.9411995307247959</c:v>
                </c:pt>
                <c:pt idx="1448">
                  <c:v>-0.9411995307247959</c:v>
                </c:pt>
                <c:pt idx="1449">
                  <c:v>-0.9411995307247959</c:v>
                </c:pt>
                <c:pt idx="1450">
                  <c:v>-0.94173545072479592</c:v>
                </c:pt>
                <c:pt idx="1451">
                  <c:v>-0.94173545072479592</c:v>
                </c:pt>
                <c:pt idx="1452">
                  <c:v>-0.94124645072479585</c:v>
                </c:pt>
                <c:pt idx="1453">
                  <c:v>-0.94116605072479587</c:v>
                </c:pt>
                <c:pt idx="1454">
                  <c:v>-0.94134953072479588</c:v>
                </c:pt>
                <c:pt idx="1455">
                  <c:v>-0.94134953072479588</c:v>
                </c:pt>
                <c:pt idx="1456">
                  <c:v>-0.94154189072479588</c:v>
                </c:pt>
                <c:pt idx="1457">
                  <c:v>-0.94154189072479588</c:v>
                </c:pt>
                <c:pt idx="1458">
                  <c:v>-0.94154189072479588</c:v>
                </c:pt>
                <c:pt idx="1459">
                  <c:v>-0.94154189072479588</c:v>
                </c:pt>
                <c:pt idx="1460">
                  <c:v>-0.94155761072479593</c:v>
                </c:pt>
                <c:pt idx="1461">
                  <c:v>-0.94155761072479593</c:v>
                </c:pt>
                <c:pt idx="1462">
                  <c:v>-0.94110917072479583</c:v>
                </c:pt>
                <c:pt idx="1463">
                  <c:v>-0.94110917072479583</c:v>
                </c:pt>
                <c:pt idx="1464">
                  <c:v>-0.94123697072479595</c:v>
                </c:pt>
                <c:pt idx="1465">
                  <c:v>-0.94123697072479595</c:v>
                </c:pt>
                <c:pt idx="1466">
                  <c:v>-0.94135085072479596</c:v>
                </c:pt>
                <c:pt idx="1467">
                  <c:v>-0.94135085072479596</c:v>
                </c:pt>
                <c:pt idx="1468">
                  <c:v>-0.94135085072479596</c:v>
                </c:pt>
                <c:pt idx="1469">
                  <c:v>-0.94135085072479596</c:v>
                </c:pt>
                <c:pt idx="1470">
                  <c:v>-0.94143557072479589</c:v>
                </c:pt>
                <c:pt idx="1471">
                  <c:v>-0.94137401072479598</c:v>
                </c:pt>
                <c:pt idx="1472">
                  <c:v>-0.94137401072479598</c:v>
                </c:pt>
                <c:pt idx="1473">
                  <c:v>-0.94145513072479592</c:v>
                </c:pt>
                <c:pt idx="1474">
                  <c:v>-0.94096493072479581</c:v>
                </c:pt>
                <c:pt idx="1475">
                  <c:v>-0.94096493072479581</c:v>
                </c:pt>
                <c:pt idx="1476">
                  <c:v>-0.94095437072479593</c:v>
                </c:pt>
                <c:pt idx="1477">
                  <c:v>-0.94095437072479593</c:v>
                </c:pt>
                <c:pt idx="1478">
                  <c:v>-0.94095437072479593</c:v>
                </c:pt>
                <c:pt idx="1479">
                  <c:v>-0.94108853072479581</c:v>
                </c:pt>
                <c:pt idx="1480">
                  <c:v>-0.94239077072479593</c:v>
                </c:pt>
                <c:pt idx="1481">
                  <c:v>-0.94239077072479593</c:v>
                </c:pt>
                <c:pt idx="1482">
                  <c:v>-0.94150193072479593</c:v>
                </c:pt>
                <c:pt idx="1483">
                  <c:v>-0.94104245072479598</c:v>
                </c:pt>
                <c:pt idx="1484">
                  <c:v>-0.94110857072479581</c:v>
                </c:pt>
                <c:pt idx="1485">
                  <c:v>-0.94110857072479581</c:v>
                </c:pt>
                <c:pt idx="1486">
                  <c:v>-0.94110857072479581</c:v>
                </c:pt>
                <c:pt idx="1487">
                  <c:v>-0.94108049072479583</c:v>
                </c:pt>
                <c:pt idx="1488">
                  <c:v>-0.94141517072479597</c:v>
                </c:pt>
                <c:pt idx="1489">
                  <c:v>-0.94161521072479593</c:v>
                </c:pt>
                <c:pt idx="1490">
                  <c:v>-0.94107557072479597</c:v>
                </c:pt>
                <c:pt idx="1491">
                  <c:v>-0.94140821072479597</c:v>
                </c:pt>
                <c:pt idx="1492">
                  <c:v>-0.94140821072479597</c:v>
                </c:pt>
                <c:pt idx="1493">
                  <c:v>-0.94140821072479597</c:v>
                </c:pt>
                <c:pt idx="1494">
                  <c:v>-0.94140821072479597</c:v>
                </c:pt>
                <c:pt idx="1495">
                  <c:v>-0.9414659307247959</c:v>
                </c:pt>
                <c:pt idx="1496">
                  <c:v>-0.9414659307247959</c:v>
                </c:pt>
                <c:pt idx="1497">
                  <c:v>-0.94150733072479587</c:v>
                </c:pt>
                <c:pt idx="1498">
                  <c:v>-0.94142681072479584</c:v>
                </c:pt>
                <c:pt idx="1499">
                  <c:v>-0.94142681072479584</c:v>
                </c:pt>
                <c:pt idx="1500">
                  <c:v>-0.94131269072479584</c:v>
                </c:pt>
                <c:pt idx="1501">
                  <c:v>-0.94131269072479584</c:v>
                </c:pt>
                <c:pt idx="1502">
                  <c:v>-0.94131269072479584</c:v>
                </c:pt>
                <c:pt idx="1503">
                  <c:v>-0.94113761072479585</c:v>
                </c:pt>
                <c:pt idx="1504">
                  <c:v>-0.94113761072479585</c:v>
                </c:pt>
                <c:pt idx="1505">
                  <c:v>-0.94123829072479581</c:v>
                </c:pt>
                <c:pt idx="1506">
                  <c:v>-0.94142753072479579</c:v>
                </c:pt>
                <c:pt idx="1507">
                  <c:v>-0.94142753072479579</c:v>
                </c:pt>
                <c:pt idx="1508">
                  <c:v>-0.94150469072479581</c:v>
                </c:pt>
                <c:pt idx="1509">
                  <c:v>-0.94153373072479596</c:v>
                </c:pt>
                <c:pt idx="1510">
                  <c:v>-0.94153373072479596</c:v>
                </c:pt>
                <c:pt idx="1511">
                  <c:v>-0.94127453072479594</c:v>
                </c:pt>
                <c:pt idx="1512">
                  <c:v>-0.94127453072479594</c:v>
                </c:pt>
                <c:pt idx="1513">
                  <c:v>-0.94149485072479588</c:v>
                </c:pt>
                <c:pt idx="1514">
                  <c:v>-0.94149485072479588</c:v>
                </c:pt>
                <c:pt idx="1515">
                  <c:v>-0.94149485072479588</c:v>
                </c:pt>
                <c:pt idx="1516">
                  <c:v>-0.94149485072479588</c:v>
                </c:pt>
                <c:pt idx="1517">
                  <c:v>-0.94150877072479588</c:v>
                </c:pt>
                <c:pt idx="1518">
                  <c:v>-0.94125905072479588</c:v>
                </c:pt>
                <c:pt idx="1519">
                  <c:v>-0.94125905072479588</c:v>
                </c:pt>
                <c:pt idx="1520">
                  <c:v>-0.94128209072479585</c:v>
                </c:pt>
                <c:pt idx="1521">
                  <c:v>-0.94128209072479585</c:v>
                </c:pt>
                <c:pt idx="1522">
                  <c:v>-0.94128209072479585</c:v>
                </c:pt>
                <c:pt idx="1523">
                  <c:v>-0.94128209072479585</c:v>
                </c:pt>
                <c:pt idx="1524">
                  <c:v>-0.9412682907247959</c:v>
                </c:pt>
                <c:pt idx="1525">
                  <c:v>-0.94148981072479587</c:v>
                </c:pt>
                <c:pt idx="1526">
                  <c:v>-0.94141865072479591</c:v>
                </c:pt>
                <c:pt idx="1527">
                  <c:v>-0.94141865072479591</c:v>
                </c:pt>
                <c:pt idx="1528">
                  <c:v>-0.94123481072479587</c:v>
                </c:pt>
                <c:pt idx="1529">
                  <c:v>-0.94123481072479587</c:v>
                </c:pt>
                <c:pt idx="1530">
                  <c:v>-0.94116209072479595</c:v>
                </c:pt>
                <c:pt idx="1531">
                  <c:v>-0.94149353072479591</c:v>
                </c:pt>
                <c:pt idx="1532">
                  <c:v>-0.94149353072479591</c:v>
                </c:pt>
                <c:pt idx="1533">
                  <c:v>-0.94149353072479591</c:v>
                </c:pt>
                <c:pt idx="1534">
                  <c:v>-0.94149353072479591</c:v>
                </c:pt>
                <c:pt idx="1535">
                  <c:v>-0.68351669072479559</c:v>
                </c:pt>
                <c:pt idx="1536">
                  <c:v>-0.6835514907247956</c:v>
                </c:pt>
                <c:pt idx="1537">
                  <c:v>-0.68373629072479569</c:v>
                </c:pt>
                <c:pt idx="1538">
                  <c:v>-0.68484629072479575</c:v>
                </c:pt>
                <c:pt idx="1539">
                  <c:v>-0.68599709072479564</c:v>
                </c:pt>
                <c:pt idx="1540">
                  <c:v>-0.6887246907247957</c:v>
                </c:pt>
                <c:pt idx="1541">
                  <c:v>-0.69082829072479568</c:v>
                </c:pt>
                <c:pt idx="1542">
                  <c:v>-0.69258869072479567</c:v>
                </c:pt>
                <c:pt idx="1543">
                  <c:v>-0.69411269072479564</c:v>
                </c:pt>
                <c:pt idx="1544">
                  <c:v>-0.69664829072479562</c:v>
                </c:pt>
                <c:pt idx="1545">
                  <c:v>-0.69721349072479566</c:v>
                </c:pt>
                <c:pt idx="1546">
                  <c:v>-0.69661109072479566</c:v>
                </c:pt>
                <c:pt idx="1547">
                  <c:v>-0.69561629072479569</c:v>
                </c:pt>
                <c:pt idx="1548">
                  <c:v>-0.69460949072479561</c:v>
                </c:pt>
                <c:pt idx="1549">
                  <c:v>-0.6929954907247956</c:v>
                </c:pt>
                <c:pt idx="1550">
                  <c:v>-0.6918830907247957</c:v>
                </c:pt>
                <c:pt idx="1551">
                  <c:v>-0.69130109072479562</c:v>
                </c:pt>
                <c:pt idx="1552">
                  <c:v>-0.69084509072479572</c:v>
                </c:pt>
                <c:pt idx="1553">
                  <c:v>-0.69081509072479563</c:v>
                </c:pt>
                <c:pt idx="1554">
                  <c:v>-0.69064349072479569</c:v>
                </c:pt>
                <c:pt idx="1555">
                  <c:v>-0.69035189072479564</c:v>
                </c:pt>
                <c:pt idx="1556">
                  <c:v>-0.69062189072479563</c:v>
                </c:pt>
                <c:pt idx="1557">
                  <c:v>-0.69094949072479561</c:v>
                </c:pt>
                <c:pt idx="1558">
                  <c:v>-0.69099029072479567</c:v>
                </c:pt>
                <c:pt idx="1559">
                  <c:v>-0.6920414907247957</c:v>
                </c:pt>
                <c:pt idx="1560">
                  <c:v>-0.6921806907247956</c:v>
                </c:pt>
                <c:pt idx="1561">
                  <c:v>-0.69206309072479566</c:v>
                </c:pt>
                <c:pt idx="1562">
                  <c:v>-0.69193469072479574</c:v>
                </c:pt>
                <c:pt idx="1563">
                  <c:v>-0.69150029072479569</c:v>
                </c:pt>
                <c:pt idx="1564">
                  <c:v>-0.69165869072479569</c:v>
                </c:pt>
                <c:pt idx="1565">
                  <c:v>-0.69134069072479565</c:v>
                </c:pt>
                <c:pt idx="1566">
                  <c:v>-0.69181589072479577</c:v>
                </c:pt>
                <c:pt idx="1567">
                  <c:v>-0.69155069072479569</c:v>
                </c:pt>
                <c:pt idx="1568">
                  <c:v>-0.69137549072479565</c:v>
                </c:pt>
                <c:pt idx="1569">
                  <c:v>-0.69147269072479567</c:v>
                </c:pt>
                <c:pt idx="1570">
                  <c:v>-0.69155789072479568</c:v>
                </c:pt>
                <c:pt idx="1571">
                  <c:v>-0.69119669072479573</c:v>
                </c:pt>
                <c:pt idx="1572">
                  <c:v>-0.6915818907247957</c:v>
                </c:pt>
                <c:pt idx="1573">
                  <c:v>-0.69184949072479562</c:v>
                </c:pt>
                <c:pt idx="1574">
                  <c:v>-0.69207149072479568</c:v>
                </c:pt>
                <c:pt idx="1575">
                  <c:v>-0.69206669072479565</c:v>
                </c:pt>
                <c:pt idx="1576">
                  <c:v>-0.69206669072479565</c:v>
                </c:pt>
              </c:numCache>
            </c:numRef>
          </c:xVal>
          <c:yVal>
            <c:numRef>
              <c:f>'3DPlot'!$N$33:$N$1622</c:f>
              <c:numCache>
                <c:formatCode>General</c:formatCode>
                <c:ptCount val="1590"/>
                <c:pt idx="0">
                  <c:v>-0.31657633381276939</c:v>
                </c:pt>
                <c:pt idx="1">
                  <c:v>-0.31225303107402896</c:v>
                </c:pt>
                <c:pt idx="2">
                  <c:v>-0.31632920480354537</c:v>
                </c:pt>
                <c:pt idx="3">
                  <c:v>-0.31970285872551196</c:v>
                </c:pt>
                <c:pt idx="4">
                  <c:v>-0.31970285872551196</c:v>
                </c:pt>
                <c:pt idx="5">
                  <c:v>-0.31970285872551196</c:v>
                </c:pt>
                <c:pt idx="6">
                  <c:v>-0.31879218105190837</c:v>
                </c:pt>
                <c:pt idx="7">
                  <c:v>-0.31879218105190837</c:v>
                </c:pt>
                <c:pt idx="8">
                  <c:v>-0.31670821216125772</c:v>
                </c:pt>
                <c:pt idx="9">
                  <c:v>-0.31670821216125772</c:v>
                </c:pt>
                <c:pt idx="10">
                  <c:v>-0.31845058599163956</c:v>
                </c:pt>
                <c:pt idx="11">
                  <c:v>-0.31845058599163956</c:v>
                </c:pt>
                <c:pt idx="12">
                  <c:v>-0.3173599135981135</c:v>
                </c:pt>
                <c:pt idx="13">
                  <c:v>-0.3173599135981135</c:v>
                </c:pt>
                <c:pt idx="14">
                  <c:v>-0.3173599135981135</c:v>
                </c:pt>
                <c:pt idx="15">
                  <c:v>-0.3173599135981135</c:v>
                </c:pt>
                <c:pt idx="16">
                  <c:v>-0.3164207610092335</c:v>
                </c:pt>
                <c:pt idx="17">
                  <c:v>-0.31608675233150185</c:v>
                </c:pt>
                <c:pt idx="18">
                  <c:v>-0.31608675233150185</c:v>
                </c:pt>
                <c:pt idx="19">
                  <c:v>-0.31718999941389098</c:v>
                </c:pt>
                <c:pt idx="20">
                  <c:v>-0.31543889604743885</c:v>
                </c:pt>
                <c:pt idx="21">
                  <c:v>-0.31543889604743885</c:v>
                </c:pt>
                <c:pt idx="22">
                  <c:v>-0.31622902298483563</c:v>
                </c:pt>
                <c:pt idx="23">
                  <c:v>-0.31622902298483563</c:v>
                </c:pt>
                <c:pt idx="24">
                  <c:v>-0.31622902298483563</c:v>
                </c:pt>
                <c:pt idx="25">
                  <c:v>-0.31622902298483563</c:v>
                </c:pt>
                <c:pt idx="26">
                  <c:v>-0.31579109125864985</c:v>
                </c:pt>
                <c:pt idx="27">
                  <c:v>-0.31579109125864985</c:v>
                </c:pt>
                <c:pt idx="28">
                  <c:v>-0.31537487944959114</c:v>
                </c:pt>
                <c:pt idx="29">
                  <c:v>-0.31537487944959114</c:v>
                </c:pt>
                <c:pt idx="30">
                  <c:v>-0.31466383795206793</c:v>
                </c:pt>
                <c:pt idx="31">
                  <c:v>-0.31466383795206793</c:v>
                </c:pt>
                <c:pt idx="32">
                  <c:v>-0.31636557787050429</c:v>
                </c:pt>
                <c:pt idx="33">
                  <c:v>-0.31636557787050429</c:v>
                </c:pt>
                <c:pt idx="34">
                  <c:v>-0.31675425007172286</c:v>
                </c:pt>
                <c:pt idx="35">
                  <c:v>-0.31675425007172286</c:v>
                </c:pt>
                <c:pt idx="36">
                  <c:v>-0.31675425007172286</c:v>
                </c:pt>
                <c:pt idx="37">
                  <c:v>-0.31675425007172286</c:v>
                </c:pt>
                <c:pt idx="38">
                  <c:v>-0.31675425007172286</c:v>
                </c:pt>
                <c:pt idx="39">
                  <c:v>-0.31675425007172286</c:v>
                </c:pt>
                <c:pt idx="40">
                  <c:v>-0.3169720727812827</c:v>
                </c:pt>
                <c:pt idx="41">
                  <c:v>-0.3169720727812827</c:v>
                </c:pt>
                <c:pt idx="42">
                  <c:v>-0.31662684041431804</c:v>
                </c:pt>
                <c:pt idx="43">
                  <c:v>-0.31738267274572496</c:v>
                </c:pt>
                <c:pt idx="44">
                  <c:v>-0.31738267274572496</c:v>
                </c:pt>
                <c:pt idx="45">
                  <c:v>-0.31780844547524151</c:v>
                </c:pt>
                <c:pt idx="46">
                  <c:v>-0.31780844547524151</c:v>
                </c:pt>
                <c:pt idx="47">
                  <c:v>-0.31784741661841176</c:v>
                </c:pt>
                <c:pt idx="48">
                  <c:v>-0.31784741661841176</c:v>
                </c:pt>
                <c:pt idx="49">
                  <c:v>-0.31784741661841176</c:v>
                </c:pt>
                <c:pt idx="50">
                  <c:v>-0.31784741661841176</c:v>
                </c:pt>
                <c:pt idx="51">
                  <c:v>-0.31741031627661376</c:v>
                </c:pt>
                <c:pt idx="52">
                  <c:v>-0.31741031627661376</c:v>
                </c:pt>
                <c:pt idx="53">
                  <c:v>-0.31732915237577108</c:v>
                </c:pt>
                <c:pt idx="54">
                  <c:v>-0.31663910333403567</c:v>
                </c:pt>
                <c:pt idx="55">
                  <c:v>-0.31811013408490385</c:v>
                </c:pt>
                <c:pt idx="56">
                  <c:v>-0.31811013408490385</c:v>
                </c:pt>
                <c:pt idx="57">
                  <c:v>-0.31742881457923855</c:v>
                </c:pt>
                <c:pt idx="58">
                  <c:v>-0.31742881457923855</c:v>
                </c:pt>
                <c:pt idx="59">
                  <c:v>-0.31611086247874315</c:v>
                </c:pt>
                <c:pt idx="60">
                  <c:v>-0.31611086247874315</c:v>
                </c:pt>
                <c:pt idx="61">
                  <c:v>-0.31611086247874315</c:v>
                </c:pt>
                <c:pt idx="62">
                  <c:v>-0.31611086247874315</c:v>
                </c:pt>
                <c:pt idx="63">
                  <c:v>-0.31779202563358583</c:v>
                </c:pt>
                <c:pt idx="64">
                  <c:v>-0.31779202563358583</c:v>
                </c:pt>
                <c:pt idx="65">
                  <c:v>-0.3171779443402703</c:v>
                </c:pt>
                <c:pt idx="66">
                  <c:v>-0.31528477816658135</c:v>
                </c:pt>
                <c:pt idx="67">
                  <c:v>-0.31664700148571812</c:v>
                </c:pt>
                <c:pt idx="68">
                  <c:v>-0.31664700148571812</c:v>
                </c:pt>
                <c:pt idx="69">
                  <c:v>-0.31650057391044634</c:v>
                </c:pt>
                <c:pt idx="70">
                  <c:v>-0.31650057391044634</c:v>
                </c:pt>
                <c:pt idx="71">
                  <c:v>-0.31650057391044634</c:v>
                </c:pt>
                <c:pt idx="72">
                  <c:v>-0.31650057391044634</c:v>
                </c:pt>
                <c:pt idx="73">
                  <c:v>-0.3189423498569246</c:v>
                </c:pt>
                <c:pt idx="74">
                  <c:v>-0.3189423498569246</c:v>
                </c:pt>
                <c:pt idx="75">
                  <c:v>-0.31819192152403719</c:v>
                </c:pt>
                <c:pt idx="76">
                  <c:v>-0.31819192152403719</c:v>
                </c:pt>
                <c:pt idx="77">
                  <c:v>-0.31810233985626973</c:v>
                </c:pt>
                <c:pt idx="78">
                  <c:v>-0.31597513897746216</c:v>
                </c:pt>
                <c:pt idx="79">
                  <c:v>-0.31597513897746216</c:v>
                </c:pt>
                <c:pt idx="80">
                  <c:v>-0.31896521292758451</c:v>
                </c:pt>
                <c:pt idx="81">
                  <c:v>-0.31896521292758451</c:v>
                </c:pt>
                <c:pt idx="82">
                  <c:v>-0.31896521292758451</c:v>
                </c:pt>
                <c:pt idx="83">
                  <c:v>-0.31896521292758451</c:v>
                </c:pt>
                <c:pt idx="84">
                  <c:v>-0.31496542263868182</c:v>
                </c:pt>
                <c:pt idx="85">
                  <c:v>-0.31496542263868182</c:v>
                </c:pt>
                <c:pt idx="86">
                  <c:v>-0.31732343660810614</c:v>
                </c:pt>
                <c:pt idx="87">
                  <c:v>-0.31990083213281695</c:v>
                </c:pt>
                <c:pt idx="88">
                  <c:v>-0.31990083213281695</c:v>
                </c:pt>
                <c:pt idx="89">
                  <c:v>-0.31789407806716774</c:v>
                </c:pt>
                <c:pt idx="90">
                  <c:v>-0.31789407806716774</c:v>
                </c:pt>
                <c:pt idx="91">
                  <c:v>-0.31864034947811676</c:v>
                </c:pt>
                <c:pt idx="92">
                  <c:v>-0.31864034947811676</c:v>
                </c:pt>
                <c:pt idx="93">
                  <c:v>-0.31864034947811676</c:v>
                </c:pt>
                <c:pt idx="94">
                  <c:v>-0.31589407899966804</c:v>
                </c:pt>
                <c:pt idx="95">
                  <c:v>-0.31589407899966804</c:v>
                </c:pt>
                <c:pt idx="96">
                  <c:v>-0.31819140190879497</c:v>
                </c:pt>
                <c:pt idx="97">
                  <c:v>-0.31694900186452585</c:v>
                </c:pt>
                <c:pt idx="98">
                  <c:v>-0.31694900186452585</c:v>
                </c:pt>
                <c:pt idx="99">
                  <c:v>-0.3181054575477234</c:v>
                </c:pt>
                <c:pt idx="100">
                  <c:v>-0.31524507956207198</c:v>
                </c:pt>
                <c:pt idx="101">
                  <c:v>-0.31524507956207198</c:v>
                </c:pt>
                <c:pt idx="102">
                  <c:v>-0.31524507956207198</c:v>
                </c:pt>
                <c:pt idx="103">
                  <c:v>-0.31774723479970213</c:v>
                </c:pt>
                <c:pt idx="104">
                  <c:v>-0.31774723479970213</c:v>
                </c:pt>
                <c:pt idx="105">
                  <c:v>-0.32335263618722104</c:v>
                </c:pt>
                <c:pt idx="106">
                  <c:v>-0.32566191024692037</c:v>
                </c:pt>
                <c:pt idx="107">
                  <c:v>-0.32566191024692037</c:v>
                </c:pt>
                <c:pt idx="108">
                  <c:v>-0.3195765922216402</c:v>
                </c:pt>
                <c:pt idx="109">
                  <c:v>-0.3195765922216402</c:v>
                </c:pt>
                <c:pt idx="110">
                  <c:v>-0.32019025782276189</c:v>
                </c:pt>
                <c:pt idx="111">
                  <c:v>-0.32019025782276189</c:v>
                </c:pt>
                <c:pt idx="112">
                  <c:v>-0.32019025782276189</c:v>
                </c:pt>
                <c:pt idx="113">
                  <c:v>-0.3250640409491638</c:v>
                </c:pt>
                <c:pt idx="114">
                  <c:v>-0.3250640409491638</c:v>
                </c:pt>
                <c:pt idx="115">
                  <c:v>-0.32374837515573435</c:v>
                </c:pt>
                <c:pt idx="116">
                  <c:v>-0.32424980386452551</c:v>
                </c:pt>
                <c:pt idx="117">
                  <c:v>-0.32424980386452551</c:v>
                </c:pt>
                <c:pt idx="118">
                  <c:v>-0.32503681311046861</c:v>
                </c:pt>
                <c:pt idx="119">
                  <c:v>-0.32503681311046861</c:v>
                </c:pt>
                <c:pt idx="120">
                  <c:v>-0.32503681311046861</c:v>
                </c:pt>
                <c:pt idx="121">
                  <c:v>-0.32466986082637733</c:v>
                </c:pt>
                <c:pt idx="122">
                  <c:v>-0.32466986082637733</c:v>
                </c:pt>
                <c:pt idx="123">
                  <c:v>-0.31602169650316964</c:v>
                </c:pt>
                <c:pt idx="124">
                  <c:v>-0.31591777345471556</c:v>
                </c:pt>
                <c:pt idx="125">
                  <c:v>-0.31591777345471556</c:v>
                </c:pt>
                <c:pt idx="126">
                  <c:v>-0.31732572291517203</c:v>
                </c:pt>
                <c:pt idx="127">
                  <c:v>-0.31250660331225694</c:v>
                </c:pt>
                <c:pt idx="128">
                  <c:v>-0.31250660331225694</c:v>
                </c:pt>
                <c:pt idx="129">
                  <c:v>-0.30873627511434099</c:v>
                </c:pt>
                <c:pt idx="130">
                  <c:v>-0.30873627511434099</c:v>
                </c:pt>
                <c:pt idx="131">
                  <c:v>-0.30873627511434099</c:v>
                </c:pt>
                <c:pt idx="132">
                  <c:v>-0.31062736282706094</c:v>
                </c:pt>
                <c:pt idx="133">
                  <c:v>-0.31704544245349126</c:v>
                </c:pt>
                <c:pt idx="134">
                  <c:v>-0.31812250092766997</c:v>
                </c:pt>
                <c:pt idx="135">
                  <c:v>-0.31812250092766997</c:v>
                </c:pt>
                <c:pt idx="136">
                  <c:v>-0.31659867726818702</c:v>
                </c:pt>
                <c:pt idx="137">
                  <c:v>-0.31349501542610431</c:v>
                </c:pt>
                <c:pt idx="138">
                  <c:v>-0.31349501542610431</c:v>
                </c:pt>
                <c:pt idx="139">
                  <c:v>-0.31349501542610431</c:v>
                </c:pt>
                <c:pt idx="140">
                  <c:v>-0.31105053748036615</c:v>
                </c:pt>
                <c:pt idx="141">
                  <c:v>-0.30972780491964197</c:v>
                </c:pt>
                <c:pt idx="142">
                  <c:v>-0.30807303821910687</c:v>
                </c:pt>
                <c:pt idx="143">
                  <c:v>-0.30807303821910687</c:v>
                </c:pt>
                <c:pt idx="144">
                  <c:v>-0.30481629772665125</c:v>
                </c:pt>
                <c:pt idx="145">
                  <c:v>-0.30481629772665125</c:v>
                </c:pt>
                <c:pt idx="146">
                  <c:v>-0.30481629772665125</c:v>
                </c:pt>
                <c:pt idx="147">
                  <c:v>-0.30481629772665125</c:v>
                </c:pt>
                <c:pt idx="148">
                  <c:v>-0.30821728341036109</c:v>
                </c:pt>
                <c:pt idx="149">
                  <c:v>-0.30821728341036109</c:v>
                </c:pt>
                <c:pt idx="150">
                  <c:v>-0.3038114657711482</c:v>
                </c:pt>
                <c:pt idx="151">
                  <c:v>-0.3038114657711482</c:v>
                </c:pt>
                <c:pt idx="152">
                  <c:v>-0.30240486731032157</c:v>
                </c:pt>
                <c:pt idx="153">
                  <c:v>-0.29899920508943117</c:v>
                </c:pt>
                <c:pt idx="154">
                  <c:v>-0.29899920508943117</c:v>
                </c:pt>
                <c:pt idx="155">
                  <c:v>-0.27946510144065323</c:v>
                </c:pt>
                <c:pt idx="156">
                  <c:v>-0.27946510144065323</c:v>
                </c:pt>
                <c:pt idx="157">
                  <c:v>-0.27946510144065323</c:v>
                </c:pt>
                <c:pt idx="158">
                  <c:v>-0.27946510144065323</c:v>
                </c:pt>
                <c:pt idx="159">
                  <c:v>-0.27946510144065323</c:v>
                </c:pt>
                <c:pt idx="160">
                  <c:v>-0.28438596170800484</c:v>
                </c:pt>
                <c:pt idx="161">
                  <c:v>-0.28438596170800484</c:v>
                </c:pt>
                <c:pt idx="162">
                  <c:v>-0.28994927426089995</c:v>
                </c:pt>
                <c:pt idx="163">
                  <c:v>-0.2824106963260371</c:v>
                </c:pt>
                <c:pt idx="164">
                  <c:v>-0.2824106963260371</c:v>
                </c:pt>
                <c:pt idx="165">
                  <c:v>-0.27995665745984122</c:v>
                </c:pt>
                <c:pt idx="166">
                  <c:v>-0.30134609929267081</c:v>
                </c:pt>
                <c:pt idx="167">
                  <c:v>-0.31503900015698733</c:v>
                </c:pt>
                <c:pt idx="168">
                  <c:v>-0.30781520513589206</c:v>
                </c:pt>
                <c:pt idx="169">
                  <c:v>-0.32117503262991315</c:v>
                </c:pt>
                <c:pt idx="170">
                  <c:v>-0.31810524970162651</c:v>
                </c:pt>
                <c:pt idx="171">
                  <c:v>-0.3159660976722467</c:v>
                </c:pt>
                <c:pt idx="172">
                  <c:v>-0.32178682761616262</c:v>
                </c:pt>
                <c:pt idx="173">
                  <c:v>-0.31354500241241073</c:v>
                </c:pt>
                <c:pt idx="174">
                  <c:v>-0.31354500241241073</c:v>
                </c:pt>
                <c:pt idx="175">
                  <c:v>-0.31358023232583665</c:v>
                </c:pt>
                <c:pt idx="176">
                  <c:v>-0.31848747867384081</c:v>
                </c:pt>
                <c:pt idx="177">
                  <c:v>-0.31703390699511286</c:v>
                </c:pt>
                <c:pt idx="178">
                  <c:v>-0.32598282462054678</c:v>
                </c:pt>
                <c:pt idx="179">
                  <c:v>-0.31450015915075263</c:v>
                </c:pt>
                <c:pt idx="180">
                  <c:v>-0.31353575326109834</c:v>
                </c:pt>
                <c:pt idx="181">
                  <c:v>-0.31901582345218177</c:v>
                </c:pt>
                <c:pt idx="182">
                  <c:v>-0.32728705887864606</c:v>
                </c:pt>
                <c:pt idx="183">
                  <c:v>-0.31876391398272885</c:v>
                </c:pt>
                <c:pt idx="184">
                  <c:v>-0.31409111803203721</c:v>
                </c:pt>
                <c:pt idx="185">
                  <c:v>-0.31752515124515562</c:v>
                </c:pt>
                <c:pt idx="186">
                  <c:v>-0.31787350130357372</c:v>
                </c:pt>
                <c:pt idx="187">
                  <c:v>-0.32496978274421573</c:v>
                </c:pt>
                <c:pt idx="188">
                  <c:v>-0.32665094589905835</c:v>
                </c:pt>
                <c:pt idx="189">
                  <c:v>-0.31842761899793132</c:v>
                </c:pt>
                <c:pt idx="190">
                  <c:v>-0.31355934379309741</c:v>
                </c:pt>
                <c:pt idx="191">
                  <c:v>-0.31333445431624274</c:v>
                </c:pt>
                <c:pt idx="192">
                  <c:v>-0.31369569083266924</c:v>
                </c:pt>
                <c:pt idx="193">
                  <c:v>-0.31521140849437268</c:v>
                </c:pt>
                <c:pt idx="194">
                  <c:v>-0.31797544981410736</c:v>
                </c:pt>
                <c:pt idx="195">
                  <c:v>-0.31797544981410736</c:v>
                </c:pt>
                <c:pt idx="196">
                  <c:v>-0.31568872705592271</c:v>
                </c:pt>
                <c:pt idx="197">
                  <c:v>-0.31568872705592271</c:v>
                </c:pt>
                <c:pt idx="198">
                  <c:v>-0.32281566579585852</c:v>
                </c:pt>
                <c:pt idx="199">
                  <c:v>-0.31914073895642353</c:v>
                </c:pt>
                <c:pt idx="200">
                  <c:v>-0.31914073895642353</c:v>
                </c:pt>
                <c:pt idx="201">
                  <c:v>-0.31718023064733625</c:v>
                </c:pt>
                <c:pt idx="202">
                  <c:v>-0.31651460352198757</c:v>
                </c:pt>
                <c:pt idx="203">
                  <c:v>-0.31651460352198757</c:v>
                </c:pt>
                <c:pt idx="204">
                  <c:v>-0.31738204920743424</c:v>
                </c:pt>
                <c:pt idx="205">
                  <c:v>-0.31738204920743424</c:v>
                </c:pt>
                <c:pt idx="206">
                  <c:v>-0.31726555147011709</c:v>
                </c:pt>
                <c:pt idx="207">
                  <c:v>-0.31726555147011709</c:v>
                </c:pt>
                <c:pt idx="208">
                  <c:v>-0.31692198187192777</c:v>
                </c:pt>
                <c:pt idx="209">
                  <c:v>-0.31692198187192777</c:v>
                </c:pt>
                <c:pt idx="210">
                  <c:v>-0.31705115822115632</c:v>
                </c:pt>
                <c:pt idx="211">
                  <c:v>-0.31705115822115632</c:v>
                </c:pt>
                <c:pt idx="212">
                  <c:v>-0.3160503792645431</c:v>
                </c:pt>
                <c:pt idx="213">
                  <c:v>-0.3160503792645431</c:v>
                </c:pt>
                <c:pt idx="214">
                  <c:v>-0.31724871593626758</c:v>
                </c:pt>
                <c:pt idx="215">
                  <c:v>-0.31724871593626758</c:v>
                </c:pt>
                <c:pt idx="216">
                  <c:v>-0.32069241399289222</c:v>
                </c:pt>
                <c:pt idx="217">
                  <c:v>-0.32069241399289222</c:v>
                </c:pt>
                <c:pt idx="218">
                  <c:v>-0.31802273480115389</c:v>
                </c:pt>
                <c:pt idx="219">
                  <c:v>-0.31802273480115389</c:v>
                </c:pt>
                <c:pt idx="220">
                  <c:v>-0.31802273480115389</c:v>
                </c:pt>
                <c:pt idx="221">
                  <c:v>-0.31802273480115389</c:v>
                </c:pt>
                <c:pt idx="222">
                  <c:v>-0.31802273480115389</c:v>
                </c:pt>
                <c:pt idx="223">
                  <c:v>-0.31327251617936408</c:v>
                </c:pt>
                <c:pt idx="224">
                  <c:v>-0.32071163975685618</c:v>
                </c:pt>
                <c:pt idx="225">
                  <c:v>-0.32071163975685618</c:v>
                </c:pt>
                <c:pt idx="226">
                  <c:v>-0.32228597001788795</c:v>
                </c:pt>
                <c:pt idx="227">
                  <c:v>-0.3140625391937123</c:v>
                </c:pt>
                <c:pt idx="228">
                  <c:v>-0.3140625391937123</c:v>
                </c:pt>
                <c:pt idx="229">
                  <c:v>-0.3140625391937123</c:v>
                </c:pt>
                <c:pt idx="230">
                  <c:v>-0.31517971196459416</c:v>
                </c:pt>
                <c:pt idx="231">
                  <c:v>-0.31517971196459416</c:v>
                </c:pt>
                <c:pt idx="232">
                  <c:v>-0.32113335948748301</c:v>
                </c:pt>
                <c:pt idx="233">
                  <c:v>-0.32113335948748301</c:v>
                </c:pt>
                <c:pt idx="234">
                  <c:v>-0.32265687137782062</c:v>
                </c:pt>
                <c:pt idx="235">
                  <c:v>-0.32089838947492821</c:v>
                </c:pt>
                <c:pt idx="236">
                  <c:v>-0.32089838947492821</c:v>
                </c:pt>
                <c:pt idx="237">
                  <c:v>-0.32326814674882787</c:v>
                </c:pt>
                <c:pt idx="238">
                  <c:v>-0.32326814674882787</c:v>
                </c:pt>
                <c:pt idx="239">
                  <c:v>-0.32326814674882787</c:v>
                </c:pt>
                <c:pt idx="240">
                  <c:v>-0.32326814674882787</c:v>
                </c:pt>
                <c:pt idx="241">
                  <c:v>-0.31620376968406122</c:v>
                </c:pt>
                <c:pt idx="242">
                  <c:v>-0.31620376968406122</c:v>
                </c:pt>
                <c:pt idx="243">
                  <c:v>-0.31443655824509875</c:v>
                </c:pt>
                <c:pt idx="244">
                  <c:v>-0.3152859213201144</c:v>
                </c:pt>
                <c:pt idx="245">
                  <c:v>-0.3152859213201144</c:v>
                </c:pt>
                <c:pt idx="246">
                  <c:v>-0.31634988549018783</c:v>
                </c:pt>
                <c:pt idx="247">
                  <c:v>-0.31752671009088235</c:v>
                </c:pt>
                <c:pt idx="248">
                  <c:v>-0.31752671009088235</c:v>
                </c:pt>
                <c:pt idx="249">
                  <c:v>-0.31803988210414885</c:v>
                </c:pt>
                <c:pt idx="250">
                  <c:v>-0.31803988210414885</c:v>
                </c:pt>
                <c:pt idx="251">
                  <c:v>-0.31803988210414885</c:v>
                </c:pt>
                <c:pt idx="252">
                  <c:v>-0.31803988210414885</c:v>
                </c:pt>
                <c:pt idx="253">
                  <c:v>-0.31803988210414885</c:v>
                </c:pt>
                <c:pt idx="254">
                  <c:v>-0.31827880119254498</c:v>
                </c:pt>
                <c:pt idx="255">
                  <c:v>-0.31827880119254498</c:v>
                </c:pt>
                <c:pt idx="256">
                  <c:v>-0.32170846963762822</c:v>
                </c:pt>
                <c:pt idx="257">
                  <c:v>-0.31376958012012007</c:v>
                </c:pt>
                <c:pt idx="258">
                  <c:v>-0.31376958012012007</c:v>
                </c:pt>
                <c:pt idx="259">
                  <c:v>-0.31982278592342789</c:v>
                </c:pt>
                <c:pt idx="260">
                  <c:v>-0.31982278592342789</c:v>
                </c:pt>
                <c:pt idx="261">
                  <c:v>-0.31982278592342789</c:v>
                </c:pt>
                <c:pt idx="262">
                  <c:v>-0.31982278592342789</c:v>
                </c:pt>
                <c:pt idx="263">
                  <c:v>-0.31785895207679016</c:v>
                </c:pt>
                <c:pt idx="264">
                  <c:v>-0.31736801959589284</c:v>
                </c:pt>
                <c:pt idx="265">
                  <c:v>-0.31488269989211237</c:v>
                </c:pt>
                <c:pt idx="266">
                  <c:v>-0.31488269989211237</c:v>
                </c:pt>
                <c:pt idx="267">
                  <c:v>-0.31901478422169705</c:v>
                </c:pt>
                <c:pt idx="268">
                  <c:v>-0.31901478422169705</c:v>
                </c:pt>
                <c:pt idx="269">
                  <c:v>-0.31799914426915482</c:v>
                </c:pt>
                <c:pt idx="270">
                  <c:v>-0.31799914426915482</c:v>
                </c:pt>
                <c:pt idx="271">
                  <c:v>-0.31799914426915482</c:v>
                </c:pt>
                <c:pt idx="272">
                  <c:v>-0.31799914426915482</c:v>
                </c:pt>
                <c:pt idx="273">
                  <c:v>-0.32009028385014893</c:v>
                </c:pt>
                <c:pt idx="274">
                  <c:v>-0.32009028385014893</c:v>
                </c:pt>
                <c:pt idx="275">
                  <c:v>-0.31876100413737218</c:v>
                </c:pt>
                <c:pt idx="276">
                  <c:v>-0.3183587180168061</c:v>
                </c:pt>
                <c:pt idx="277">
                  <c:v>-0.3183587180168061</c:v>
                </c:pt>
                <c:pt idx="278">
                  <c:v>-0.31194905615730067</c:v>
                </c:pt>
                <c:pt idx="279">
                  <c:v>-0.31194905615730067</c:v>
                </c:pt>
                <c:pt idx="280">
                  <c:v>-0.31266913896003934</c:v>
                </c:pt>
                <c:pt idx="281">
                  <c:v>-0.31266913896003934</c:v>
                </c:pt>
                <c:pt idx="282">
                  <c:v>-0.31266913896003934</c:v>
                </c:pt>
                <c:pt idx="283">
                  <c:v>-0.31229252183244155</c:v>
                </c:pt>
                <c:pt idx="284">
                  <c:v>-0.31229252183244155</c:v>
                </c:pt>
                <c:pt idx="285">
                  <c:v>-0.32151496492140669</c:v>
                </c:pt>
                <c:pt idx="286">
                  <c:v>-0.32151496492140669</c:v>
                </c:pt>
                <c:pt idx="287">
                  <c:v>-0.32050867804322525</c:v>
                </c:pt>
                <c:pt idx="288">
                  <c:v>-0.31940470349949701</c:v>
                </c:pt>
                <c:pt idx="289">
                  <c:v>-0.31940470349949701</c:v>
                </c:pt>
                <c:pt idx="290">
                  <c:v>-0.31904772782805702</c:v>
                </c:pt>
                <c:pt idx="291">
                  <c:v>-0.31904772782805702</c:v>
                </c:pt>
                <c:pt idx="292">
                  <c:v>-0.31904772782805702</c:v>
                </c:pt>
                <c:pt idx="293">
                  <c:v>-0.31904772782805702</c:v>
                </c:pt>
                <c:pt idx="294">
                  <c:v>-0.31904772782805702</c:v>
                </c:pt>
                <c:pt idx="295">
                  <c:v>-0.31752161786150818</c:v>
                </c:pt>
                <c:pt idx="296">
                  <c:v>-0.31752161786150818</c:v>
                </c:pt>
                <c:pt idx="297">
                  <c:v>-0.31364092338613397</c:v>
                </c:pt>
                <c:pt idx="298">
                  <c:v>-0.32523333159509549</c:v>
                </c:pt>
                <c:pt idx="299">
                  <c:v>-0.32523333159509549</c:v>
                </c:pt>
                <c:pt idx="300">
                  <c:v>-0.32713595476619367</c:v>
                </c:pt>
                <c:pt idx="301">
                  <c:v>-0.32713595476619367</c:v>
                </c:pt>
                <c:pt idx="302">
                  <c:v>-0.31765661390145006</c:v>
                </c:pt>
                <c:pt idx="303">
                  <c:v>-0.31765661390145006</c:v>
                </c:pt>
                <c:pt idx="304">
                  <c:v>-0.31765661390145006</c:v>
                </c:pt>
                <c:pt idx="305">
                  <c:v>-0.31523489510332336</c:v>
                </c:pt>
                <c:pt idx="306">
                  <c:v>-0.31523489510332336</c:v>
                </c:pt>
                <c:pt idx="307">
                  <c:v>-0.31420293923217385</c:v>
                </c:pt>
                <c:pt idx="308">
                  <c:v>-0.32280402641443162</c:v>
                </c:pt>
                <c:pt idx="309">
                  <c:v>-0.32280402641443162</c:v>
                </c:pt>
                <c:pt idx="310">
                  <c:v>-0.30728737997279365</c:v>
                </c:pt>
                <c:pt idx="311">
                  <c:v>-0.30728737997279365</c:v>
                </c:pt>
                <c:pt idx="312">
                  <c:v>-0.30831819269041016</c:v>
                </c:pt>
                <c:pt idx="313">
                  <c:v>-0.30831819269041016</c:v>
                </c:pt>
                <c:pt idx="314">
                  <c:v>-0.30831819269041016</c:v>
                </c:pt>
                <c:pt idx="315">
                  <c:v>-0.30831819269041016</c:v>
                </c:pt>
                <c:pt idx="316">
                  <c:v>-0.30845526719132116</c:v>
                </c:pt>
                <c:pt idx="317">
                  <c:v>-0.31159790017657413</c:v>
                </c:pt>
                <c:pt idx="318">
                  <c:v>-0.31159790017657413</c:v>
                </c:pt>
                <c:pt idx="319">
                  <c:v>-0.30956755557892573</c:v>
                </c:pt>
                <c:pt idx="320">
                  <c:v>-0.30956755557892573</c:v>
                </c:pt>
                <c:pt idx="321">
                  <c:v>-0.30928602804066352</c:v>
                </c:pt>
                <c:pt idx="322">
                  <c:v>-0.30928602804066352</c:v>
                </c:pt>
                <c:pt idx="323">
                  <c:v>-0.31688062049864313</c:v>
                </c:pt>
                <c:pt idx="324">
                  <c:v>-0.31688062049864313</c:v>
                </c:pt>
                <c:pt idx="325">
                  <c:v>-0.31168550730642092</c:v>
                </c:pt>
                <c:pt idx="326">
                  <c:v>-0.31168550730642092</c:v>
                </c:pt>
                <c:pt idx="327">
                  <c:v>-0.31168550730642092</c:v>
                </c:pt>
                <c:pt idx="328">
                  <c:v>-0.31168550730642092</c:v>
                </c:pt>
                <c:pt idx="329">
                  <c:v>-0.29382809812140198</c:v>
                </c:pt>
                <c:pt idx="330">
                  <c:v>-0.29382809812140198</c:v>
                </c:pt>
                <c:pt idx="331">
                  <c:v>-0.31372489320928482</c:v>
                </c:pt>
                <c:pt idx="332">
                  <c:v>-0.31901083514585588</c:v>
                </c:pt>
                <c:pt idx="333">
                  <c:v>-0.31901083514585588</c:v>
                </c:pt>
                <c:pt idx="334">
                  <c:v>-0.31973517879358115</c:v>
                </c:pt>
                <c:pt idx="335">
                  <c:v>-0.32061125009204949</c:v>
                </c:pt>
                <c:pt idx="336">
                  <c:v>-0.32061125009204949</c:v>
                </c:pt>
                <c:pt idx="337">
                  <c:v>-0.32061125009204949</c:v>
                </c:pt>
                <c:pt idx="338">
                  <c:v>-0.32061125009204949</c:v>
                </c:pt>
                <c:pt idx="339">
                  <c:v>-0.32163115088957828</c:v>
                </c:pt>
                <c:pt idx="340">
                  <c:v>-0.32163115088957828</c:v>
                </c:pt>
                <c:pt idx="341">
                  <c:v>-0.32116931686224814</c:v>
                </c:pt>
                <c:pt idx="342">
                  <c:v>-0.32116931686224814</c:v>
                </c:pt>
                <c:pt idx="343">
                  <c:v>-0.31426685190697318</c:v>
                </c:pt>
                <c:pt idx="344">
                  <c:v>-0.31426685190697318</c:v>
                </c:pt>
                <c:pt idx="345">
                  <c:v>-0.31286513782942382</c:v>
                </c:pt>
                <c:pt idx="346">
                  <c:v>-0.31286513782942382</c:v>
                </c:pt>
                <c:pt idx="347">
                  <c:v>-0.31286513782942382</c:v>
                </c:pt>
                <c:pt idx="348">
                  <c:v>-0.31286513782942382</c:v>
                </c:pt>
                <c:pt idx="349">
                  <c:v>-0.31378277834727369</c:v>
                </c:pt>
                <c:pt idx="350">
                  <c:v>-0.31378277834727369</c:v>
                </c:pt>
                <c:pt idx="351">
                  <c:v>-0.30125412739478885</c:v>
                </c:pt>
                <c:pt idx="352">
                  <c:v>-0.31378277834727369</c:v>
                </c:pt>
                <c:pt idx="353">
                  <c:v>-0.30125412739478885</c:v>
                </c:pt>
                <c:pt idx="354">
                  <c:v>-0.31378277834727369</c:v>
                </c:pt>
                <c:pt idx="355">
                  <c:v>-0.31378277834727369</c:v>
                </c:pt>
                <c:pt idx="356">
                  <c:v>-0.30125412739478885</c:v>
                </c:pt>
                <c:pt idx="357">
                  <c:v>-0.30125412739478885</c:v>
                </c:pt>
                <c:pt idx="358">
                  <c:v>-0.31378277834727369</c:v>
                </c:pt>
                <c:pt idx="359">
                  <c:v>-0.31378277834727369</c:v>
                </c:pt>
                <c:pt idx="360">
                  <c:v>-0.30125412739478885</c:v>
                </c:pt>
                <c:pt idx="361">
                  <c:v>-0.31378277834727369</c:v>
                </c:pt>
                <c:pt idx="362">
                  <c:v>-0.31378277834727369</c:v>
                </c:pt>
                <c:pt idx="363">
                  <c:v>-0.30125412739478885</c:v>
                </c:pt>
                <c:pt idx="364">
                  <c:v>-0.31378277834727369</c:v>
                </c:pt>
                <c:pt idx="365">
                  <c:v>-0.31378277834727369</c:v>
                </c:pt>
                <c:pt idx="366">
                  <c:v>-0.30125412739478885</c:v>
                </c:pt>
                <c:pt idx="367">
                  <c:v>-0.31378277834727369</c:v>
                </c:pt>
                <c:pt idx="368">
                  <c:v>-0.31378277834727369</c:v>
                </c:pt>
                <c:pt idx="369">
                  <c:v>-0.30125412739478885</c:v>
                </c:pt>
                <c:pt idx="370">
                  <c:v>-0.30125412739478885</c:v>
                </c:pt>
                <c:pt idx="371">
                  <c:v>-0.30125412739478885</c:v>
                </c:pt>
                <c:pt idx="372">
                  <c:v>-0.31378277834727369</c:v>
                </c:pt>
                <c:pt idx="373">
                  <c:v>-0.30125412739478885</c:v>
                </c:pt>
                <c:pt idx="374">
                  <c:v>-0.30125412739478885</c:v>
                </c:pt>
                <c:pt idx="375">
                  <c:v>-0.31378277834727369</c:v>
                </c:pt>
                <c:pt idx="376">
                  <c:v>-0.30125412739478885</c:v>
                </c:pt>
                <c:pt idx="377">
                  <c:v>-0.30125412739478885</c:v>
                </c:pt>
                <c:pt idx="378">
                  <c:v>-0.30125412739478885</c:v>
                </c:pt>
                <c:pt idx="379">
                  <c:v>-0.31378277834727369</c:v>
                </c:pt>
                <c:pt idx="380">
                  <c:v>-0.31378277834727369</c:v>
                </c:pt>
                <c:pt idx="381">
                  <c:v>-0.30125412739478885</c:v>
                </c:pt>
                <c:pt idx="382">
                  <c:v>-0.31378277834727369</c:v>
                </c:pt>
                <c:pt idx="383">
                  <c:v>-0.30125412739478885</c:v>
                </c:pt>
                <c:pt idx="384">
                  <c:v>-0.30125412739478885</c:v>
                </c:pt>
                <c:pt idx="385">
                  <c:v>-0.31378277834727369</c:v>
                </c:pt>
                <c:pt idx="386">
                  <c:v>-0.30125412739478885</c:v>
                </c:pt>
                <c:pt idx="387">
                  <c:v>-0.30125412739478885</c:v>
                </c:pt>
                <c:pt idx="388">
                  <c:v>-0.30125412739478885</c:v>
                </c:pt>
                <c:pt idx="389">
                  <c:v>-0.31378277834727369</c:v>
                </c:pt>
                <c:pt idx="390">
                  <c:v>-0.31378277834727369</c:v>
                </c:pt>
                <c:pt idx="391">
                  <c:v>-0.30125412739478885</c:v>
                </c:pt>
                <c:pt idx="392">
                  <c:v>-0.31378277834727369</c:v>
                </c:pt>
                <c:pt idx="393">
                  <c:v>-0.31378277834727369</c:v>
                </c:pt>
                <c:pt idx="394">
                  <c:v>-0.30125412739478885</c:v>
                </c:pt>
                <c:pt idx="395">
                  <c:v>-0.31378277834727369</c:v>
                </c:pt>
                <c:pt idx="396">
                  <c:v>-0.31378277834727369</c:v>
                </c:pt>
                <c:pt idx="397">
                  <c:v>-0.31378277834727369</c:v>
                </c:pt>
                <c:pt idx="398">
                  <c:v>-0.30125412739478885</c:v>
                </c:pt>
                <c:pt idx="399">
                  <c:v>-0.31378277834727369</c:v>
                </c:pt>
                <c:pt idx="400">
                  <c:v>-0.31378277834727369</c:v>
                </c:pt>
                <c:pt idx="401">
                  <c:v>-0.30125412739478885</c:v>
                </c:pt>
                <c:pt idx="402">
                  <c:v>-0.31378277834727369</c:v>
                </c:pt>
                <c:pt idx="403">
                  <c:v>-0.31378277834727369</c:v>
                </c:pt>
                <c:pt idx="404">
                  <c:v>-0.30125412739478885</c:v>
                </c:pt>
                <c:pt idx="405">
                  <c:v>-0.31378277834727369</c:v>
                </c:pt>
                <c:pt idx="406">
                  <c:v>-0.30125412739478885</c:v>
                </c:pt>
                <c:pt idx="407">
                  <c:v>-0.30125412739478885</c:v>
                </c:pt>
                <c:pt idx="408">
                  <c:v>-0.31378277834727369</c:v>
                </c:pt>
                <c:pt idx="409">
                  <c:v>-0.30125412739478885</c:v>
                </c:pt>
                <c:pt idx="410">
                  <c:v>-0.30125412739478885</c:v>
                </c:pt>
                <c:pt idx="411">
                  <c:v>-0.31378277834727369</c:v>
                </c:pt>
                <c:pt idx="412">
                  <c:v>-0.31378277834727369</c:v>
                </c:pt>
                <c:pt idx="413">
                  <c:v>-0.30125412739478885</c:v>
                </c:pt>
                <c:pt idx="414">
                  <c:v>-0.31378277834727369</c:v>
                </c:pt>
                <c:pt idx="415">
                  <c:v>-0.31378277834727369</c:v>
                </c:pt>
                <c:pt idx="416">
                  <c:v>-0.30125412739478885</c:v>
                </c:pt>
                <c:pt idx="417">
                  <c:v>-0.31378277834727369</c:v>
                </c:pt>
                <c:pt idx="418">
                  <c:v>-0.30125412739478885</c:v>
                </c:pt>
                <c:pt idx="419">
                  <c:v>-0.30125412739478885</c:v>
                </c:pt>
                <c:pt idx="420">
                  <c:v>-0.31378277834727369</c:v>
                </c:pt>
                <c:pt idx="421">
                  <c:v>-0.30125412739478885</c:v>
                </c:pt>
                <c:pt idx="422">
                  <c:v>-0.30125412739478885</c:v>
                </c:pt>
                <c:pt idx="423">
                  <c:v>-0.31378277834727369</c:v>
                </c:pt>
                <c:pt idx="424">
                  <c:v>-0.31378277834727369</c:v>
                </c:pt>
                <c:pt idx="425">
                  <c:v>-0.31378277834727369</c:v>
                </c:pt>
                <c:pt idx="426">
                  <c:v>-0.30125412739478885</c:v>
                </c:pt>
                <c:pt idx="427">
                  <c:v>-0.30125412739478885</c:v>
                </c:pt>
                <c:pt idx="428">
                  <c:v>-0.31378277834727369</c:v>
                </c:pt>
                <c:pt idx="429">
                  <c:v>-0.30125412739478885</c:v>
                </c:pt>
                <c:pt idx="430">
                  <c:v>-0.30125412739478885</c:v>
                </c:pt>
                <c:pt idx="431">
                  <c:v>-0.31378277834727369</c:v>
                </c:pt>
                <c:pt idx="432">
                  <c:v>-0.31378277834727369</c:v>
                </c:pt>
                <c:pt idx="433">
                  <c:v>-0.30125412739478885</c:v>
                </c:pt>
                <c:pt idx="434">
                  <c:v>-0.31378277834727369</c:v>
                </c:pt>
                <c:pt idx="435">
                  <c:v>-0.31378277834727369</c:v>
                </c:pt>
                <c:pt idx="436">
                  <c:v>-0.30125412739478885</c:v>
                </c:pt>
                <c:pt idx="437">
                  <c:v>-0.31378277834727369</c:v>
                </c:pt>
                <c:pt idx="438">
                  <c:v>-0.30125412739478885</c:v>
                </c:pt>
                <c:pt idx="439">
                  <c:v>-0.31378277834727369</c:v>
                </c:pt>
                <c:pt idx="440">
                  <c:v>-0.30125412739478885</c:v>
                </c:pt>
                <c:pt idx="441">
                  <c:v>-0.30125412739478885</c:v>
                </c:pt>
                <c:pt idx="442">
                  <c:v>-0.31378277834727369</c:v>
                </c:pt>
                <c:pt idx="443">
                  <c:v>-0.30125412739478885</c:v>
                </c:pt>
                <c:pt idx="444">
                  <c:v>-0.31378277834727369</c:v>
                </c:pt>
                <c:pt idx="445">
                  <c:v>-0.30125412739478885</c:v>
                </c:pt>
                <c:pt idx="446">
                  <c:v>-0.30125412739478885</c:v>
                </c:pt>
                <c:pt idx="447">
                  <c:v>-0.31378277834727369</c:v>
                </c:pt>
                <c:pt idx="448">
                  <c:v>-0.31378277834727369</c:v>
                </c:pt>
                <c:pt idx="449">
                  <c:v>-0.30125412739478885</c:v>
                </c:pt>
                <c:pt idx="450">
                  <c:v>-0.31378277834727369</c:v>
                </c:pt>
                <c:pt idx="451">
                  <c:v>-0.31378277834727369</c:v>
                </c:pt>
                <c:pt idx="452">
                  <c:v>-0.30125412739478885</c:v>
                </c:pt>
                <c:pt idx="453">
                  <c:v>-0.30125412739478885</c:v>
                </c:pt>
                <c:pt idx="454">
                  <c:v>-0.31378277834727369</c:v>
                </c:pt>
                <c:pt idx="455">
                  <c:v>-0.31378277834727369</c:v>
                </c:pt>
                <c:pt idx="456">
                  <c:v>-0.30125412739478885</c:v>
                </c:pt>
                <c:pt idx="457">
                  <c:v>-0.30125412739478885</c:v>
                </c:pt>
                <c:pt idx="458">
                  <c:v>-0.31378277834727369</c:v>
                </c:pt>
                <c:pt idx="459">
                  <c:v>-0.30125412739478885</c:v>
                </c:pt>
                <c:pt idx="460">
                  <c:v>-0.30125412739478885</c:v>
                </c:pt>
                <c:pt idx="461">
                  <c:v>-0.31378277834727369</c:v>
                </c:pt>
                <c:pt idx="462">
                  <c:v>-0.31378277834727369</c:v>
                </c:pt>
                <c:pt idx="463">
                  <c:v>-0.30125412739478885</c:v>
                </c:pt>
                <c:pt idx="464">
                  <c:v>-0.31378277834727369</c:v>
                </c:pt>
                <c:pt idx="465">
                  <c:v>-0.31378277834727369</c:v>
                </c:pt>
                <c:pt idx="466">
                  <c:v>-0.30125412739478885</c:v>
                </c:pt>
                <c:pt idx="467">
                  <c:v>-0.30125412739478885</c:v>
                </c:pt>
                <c:pt idx="468">
                  <c:v>-0.31378277834727369</c:v>
                </c:pt>
                <c:pt idx="469">
                  <c:v>-0.31378277834727369</c:v>
                </c:pt>
                <c:pt idx="470">
                  <c:v>-0.30125412739478885</c:v>
                </c:pt>
                <c:pt idx="471">
                  <c:v>-0.30125412739478885</c:v>
                </c:pt>
                <c:pt idx="472">
                  <c:v>-0.31378277834727369</c:v>
                </c:pt>
                <c:pt idx="473">
                  <c:v>-0.31378277834727369</c:v>
                </c:pt>
                <c:pt idx="474">
                  <c:v>-0.31378277834727369</c:v>
                </c:pt>
                <c:pt idx="475">
                  <c:v>-0.30125412739478885</c:v>
                </c:pt>
                <c:pt idx="476">
                  <c:v>-0.31378277834727369</c:v>
                </c:pt>
                <c:pt idx="477">
                  <c:v>-0.30125412739478885</c:v>
                </c:pt>
                <c:pt idx="478">
                  <c:v>-0.31378277834727369</c:v>
                </c:pt>
                <c:pt idx="479">
                  <c:v>-0.30125412739478885</c:v>
                </c:pt>
                <c:pt idx="480">
                  <c:v>-0.31378277834727369</c:v>
                </c:pt>
                <c:pt idx="481">
                  <c:v>-0.30125412739478885</c:v>
                </c:pt>
                <c:pt idx="482">
                  <c:v>-0.31378277834727369</c:v>
                </c:pt>
                <c:pt idx="483">
                  <c:v>-0.30125412739478885</c:v>
                </c:pt>
                <c:pt idx="484">
                  <c:v>-0.31378277834727369</c:v>
                </c:pt>
                <c:pt idx="485">
                  <c:v>-0.30125412739478885</c:v>
                </c:pt>
                <c:pt idx="486">
                  <c:v>-0.31378277834727369</c:v>
                </c:pt>
                <c:pt idx="487">
                  <c:v>-0.31378277834727369</c:v>
                </c:pt>
                <c:pt idx="488">
                  <c:v>-0.30125412739478885</c:v>
                </c:pt>
                <c:pt idx="489">
                  <c:v>-0.31378277834727369</c:v>
                </c:pt>
                <c:pt idx="490">
                  <c:v>-0.31378277834727369</c:v>
                </c:pt>
                <c:pt idx="491">
                  <c:v>-0.30125412739478885</c:v>
                </c:pt>
                <c:pt idx="492">
                  <c:v>-0.31378277834727369</c:v>
                </c:pt>
                <c:pt idx="493">
                  <c:v>-0.30125412739478885</c:v>
                </c:pt>
                <c:pt idx="494">
                  <c:v>-0.30125412739478885</c:v>
                </c:pt>
                <c:pt idx="495">
                  <c:v>-0.31378277834727369</c:v>
                </c:pt>
                <c:pt idx="496">
                  <c:v>-0.31378277834727369</c:v>
                </c:pt>
                <c:pt idx="497">
                  <c:v>-0.30125412739478885</c:v>
                </c:pt>
                <c:pt idx="498">
                  <c:v>-0.30125412739478885</c:v>
                </c:pt>
                <c:pt idx="499">
                  <c:v>-0.31378277834727369</c:v>
                </c:pt>
                <c:pt idx="500">
                  <c:v>-0.30125412739478885</c:v>
                </c:pt>
                <c:pt idx="501">
                  <c:v>-0.30125412739478885</c:v>
                </c:pt>
                <c:pt idx="502">
                  <c:v>-0.31378277834727369</c:v>
                </c:pt>
                <c:pt idx="503">
                  <c:v>-0.31378277834727369</c:v>
                </c:pt>
                <c:pt idx="504">
                  <c:v>-0.31378277834727369</c:v>
                </c:pt>
                <c:pt idx="505">
                  <c:v>-0.30125412739478885</c:v>
                </c:pt>
                <c:pt idx="506">
                  <c:v>-0.30125412739478885</c:v>
                </c:pt>
                <c:pt idx="507">
                  <c:v>-0.31378277834727369</c:v>
                </c:pt>
                <c:pt idx="508">
                  <c:v>-0.31378277834727369</c:v>
                </c:pt>
                <c:pt idx="509">
                  <c:v>-0.30125412739478885</c:v>
                </c:pt>
                <c:pt idx="510">
                  <c:v>-0.30125412739478885</c:v>
                </c:pt>
                <c:pt idx="511">
                  <c:v>-0.31378277834727369</c:v>
                </c:pt>
                <c:pt idx="512">
                  <c:v>-0.31378277834727369</c:v>
                </c:pt>
                <c:pt idx="513">
                  <c:v>-0.30125412739478885</c:v>
                </c:pt>
                <c:pt idx="514">
                  <c:v>-0.30125412739478885</c:v>
                </c:pt>
                <c:pt idx="515">
                  <c:v>-0.32011668030445622</c:v>
                </c:pt>
                <c:pt idx="516">
                  <c:v>-0.31728124385043377</c:v>
                </c:pt>
                <c:pt idx="517">
                  <c:v>-0.31728124385043377</c:v>
                </c:pt>
                <c:pt idx="518">
                  <c:v>-0.31728124385043377</c:v>
                </c:pt>
                <c:pt idx="519">
                  <c:v>-0.31861197848588896</c:v>
                </c:pt>
                <c:pt idx="520">
                  <c:v>-0.32181530253143914</c:v>
                </c:pt>
                <c:pt idx="521">
                  <c:v>-0.32181530253143914</c:v>
                </c:pt>
                <c:pt idx="522">
                  <c:v>-0.32198209902420799</c:v>
                </c:pt>
                <c:pt idx="523">
                  <c:v>-0.32198209902420799</c:v>
                </c:pt>
                <c:pt idx="524">
                  <c:v>-0.32112712410457572</c:v>
                </c:pt>
                <c:pt idx="525">
                  <c:v>-0.32112712410457572</c:v>
                </c:pt>
                <c:pt idx="526">
                  <c:v>-0.32112712410457572</c:v>
                </c:pt>
                <c:pt idx="527">
                  <c:v>-0.32300844305074106</c:v>
                </c:pt>
                <c:pt idx="528">
                  <c:v>-0.32300844305074106</c:v>
                </c:pt>
                <c:pt idx="529">
                  <c:v>-0.32306819880360216</c:v>
                </c:pt>
                <c:pt idx="530">
                  <c:v>-0.32306819880360216</c:v>
                </c:pt>
                <c:pt idx="531">
                  <c:v>-0.32123499622887119</c:v>
                </c:pt>
                <c:pt idx="532">
                  <c:v>-0.32102527951709081</c:v>
                </c:pt>
                <c:pt idx="533">
                  <c:v>-0.32102527951709081</c:v>
                </c:pt>
                <c:pt idx="534">
                  <c:v>-0.3225640680955511</c:v>
                </c:pt>
                <c:pt idx="535">
                  <c:v>-0.3225640680955511</c:v>
                </c:pt>
                <c:pt idx="536">
                  <c:v>-0.3225640680955511</c:v>
                </c:pt>
                <c:pt idx="537">
                  <c:v>-0.32119612900874944</c:v>
                </c:pt>
                <c:pt idx="538">
                  <c:v>-0.32119612900874944</c:v>
                </c:pt>
                <c:pt idx="539">
                  <c:v>-0.32059171255894003</c:v>
                </c:pt>
                <c:pt idx="540">
                  <c:v>-0.32151226292214691</c:v>
                </c:pt>
                <c:pt idx="541">
                  <c:v>-0.32151226292214691</c:v>
                </c:pt>
                <c:pt idx="542">
                  <c:v>-0.32099701244791118</c:v>
                </c:pt>
                <c:pt idx="543">
                  <c:v>-0.32099701244791118</c:v>
                </c:pt>
                <c:pt idx="544">
                  <c:v>-0.32199186779076255</c:v>
                </c:pt>
                <c:pt idx="545">
                  <c:v>-0.32199186779076255</c:v>
                </c:pt>
                <c:pt idx="546">
                  <c:v>-0.32199186779076255</c:v>
                </c:pt>
                <c:pt idx="547">
                  <c:v>-0.32199186779076255</c:v>
                </c:pt>
                <c:pt idx="548">
                  <c:v>-0.32462610922297797</c:v>
                </c:pt>
                <c:pt idx="549">
                  <c:v>-0.32462610922297797</c:v>
                </c:pt>
                <c:pt idx="550">
                  <c:v>-0.32025198811354355</c:v>
                </c:pt>
                <c:pt idx="551">
                  <c:v>-0.32164091965613301</c:v>
                </c:pt>
                <c:pt idx="552">
                  <c:v>-0.32164091965613301</c:v>
                </c:pt>
                <c:pt idx="553">
                  <c:v>-0.32219586873487815</c:v>
                </c:pt>
                <c:pt idx="554">
                  <c:v>-0.33602854609936539</c:v>
                </c:pt>
                <c:pt idx="555">
                  <c:v>-0.33602854609936539</c:v>
                </c:pt>
                <c:pt idx="556">
                  <c:v>-0.33602854609936539</c:v>
                </c:pt>
                <c:pt idx="557">
                  <c:v>-0.33602854609936539</c:v>
                </c:pt>
                <c:pt idx="558">
                  <c:v>-0.33602854609936539</c:v>
                </c:pt>
                <c:pt idx="559">
                  <c:v>-0.33602854609936539</c:v>
                </c:pt>
                <c:pt idx="560">
                  <c:v>-0.33007957511365693</c:v>
                </c:pt>
                <c:pt idx="561">
                  <c:v>-0.33007957511365693</c:v>
                </c:pt>
                <c:pt idx="562">
                  <c:v>-0.33406304948395249</c:v>
                </c:pt>
                <c:pt idx="563">
                  <c:v>-0.33007957511365693</c:v>
                </c:pt>
                <c:pt idx="564">
                  <c:v>-0.33007957511365693</c:v>
                </c:pt>
                <c:pt idx="565">
                  <c:v>-0.33406304948395249</c:v>
                </c:pt>
                <c:pt idx="566">
                  <c:v>-0.33406304948395249</c:v>
                </c:pt>
                <c:pt idx="567">
                  <c:v>-0.33007957511365693</c:v>
                </c:pt>
                <c:pt idx="568">
                  <c:v>-0.33406304948395249</c:v>
                </c:pt>
                <c:pt idx="569">
                  <c:v>-0.33007957511365693</c:v>
                </c:pt>
                <c:pt idx="570">
                  <c:v>-0.33406304948395249</c:v>
                </c:pt>
                <c:pt idx="571">
                  <c:v>-0.33007957511365693</c:v>
                </c:pt>
                <c:pt idx="572">
                  <c:v>-0.33406304948395249</c:v>
                </c:pt>
                <c:pt idx="573">
                  <c:v>-0.33007957511365693</c:v>
                </c:pt>
                <c:pt idx="574">
                  <c:v>-0.33406304948395249</c:v>
                </c:pt>
                <c:pt idx="575">
                  <c:v>-0.33007957511365693</c:v>
                </c:pt>
                <c:pt idx="576">
                  <c:v>-0.33406304948395249</c:v>
                </c:pt>
                <c:pt idx="577">
                  <c:v>-0.33007957511365693</c:v>
                </c:pt>
                <c:pt idx="578">
                  <c:v>-0.33406304948395249</c:v>
                </c:pt>
                <c:pt idx="579">
                  <c:v>-0.33007957511365693</c:v>
                </c:pt>
                <c:pt idx="580">
                  <c:v>-0.33007957511365693</c:v>
                </c:pt>
                <c:pt idx="581">
                  <c:v>-0.33406304948395249</c:v>
                </c:pt>
                <c:pt idx="582">
                  <c:v>-0.33406304948395249</c:v>
                </c:pt>
                <c:pt idx="583">
                  <c:v>-0.33007957511365693</c:v>
                </c:pt>
                <c:pt idx="584">
                  <c:v>-0.33007957511365693</c:v>
                </c:pt>
                <c:pt idx="585">
                  <c:v>-0.33007957511365693</c:v>
                </c:pt>
                <c:pt idx="586">
                  <c:v>-0.33406304948395249</c:v>
                </c:pt>
                <c:pt idx="587">
                  <c:v>-0.33406304948395249</c:v>
                </c:pt>
                <c:pt idx="588">
                  <c:v>-0.33007957511365693</c:v>
                </c:pt>
                <c:pt idx="589">
                  <c:v>-0.33406304948395249</c:v>
                </c:pt>
                <c:pt idx="590">
                  <c:v>-0.33007957511365693</c:v>
                </c:pt>
                <c:pt idx="591">
                  <c:v>-0.33007957511365693</c:v>
                </c:pt>
                <c:pt idx="592">
                  <c:v>-0.33406304948395249</c:v>
                </c:pt>
                <c:pt idx="593">
                  <c:v>-0.33007957511365693</c:v>
                </c:pt>
                <c:pt idx="594">
                  <c:v>-0.33406304948395249</c:v>
                </c:pt>
                <c:pt idx="595">
                  <c:v>-0.33007957511365693</c:v>
                </c:pt>
                <c:pt idx="596">
                  <c:v>-0.33007957511365693</c:v>
                </c:pt>
                <c:pt idx="597">
                  <c:v>-0.33406304948395249</c:v>
                </c:pt>
                <c:pt idx="598">
                  <c:v>-0.33007957511365693</c:v>
                </c:pt>
                <c:pt idx="599">
                  <c:v>-0.33007957511365693</c:v>
                </c:pt>
                <c:pt idx="600">
                  <c:v>-0.33406304948395249</c:v>
                </c:pt>
                <c:pt idx="601">
                  <c:v>-0.33406304948395249</c:v>
                </c:pt>
                <c:pt idx="602">
                  <c:v>-0.3111727509853483</c:v>
                </c:pt>
                <c:pt idx="603">
                  <c:v>-0.31361411123963279</c:v>
                </c:pt>
                <c:pt idx="604">
                  <c:v>-0.31361411123963279</c:v>
                </c:pt>
                <c:pt idx="605">
                  <c:v>-0.31139805615439681</c:v>
                </c:pt>
                <c:pt idx="606">
                  <c:v>-0.31154146996126358</c:v>
                </c:pt>
                <c:pt idx="607">
                  <c:v>-0.31154146996126358</c:v>
                </c:pt>
                <c:pt idx="608">
                  <c:v>-0.31150260274114167</c:v>
                </c:pt>
                <c:pt idx="609">
                  <c:v>-0.31150260274114167</c:v>
                </c:pt>
                <c:pt idx="610">
                  <c:v>-0.31150260274114167</c:v>
                </c:pt>
                <c:pt idx="611">
                  <c:v>-0.30828847069855231</c:v>
                </c:pt>
                <c:pt idx="612">
                  <c:v>-0.30929683603770258</c:v>
                </c:pt>
                <c:pt idx="613">
                  <c:v>-0.30929683603770258</c:v>
                </c:pt>
                <c:pt idx="614">
                  <c:v>-0.30699930528247865</c:v>
                </c:pt>
                <c:pt idx="615">
                  <c:v>-0.30137457420794722</c:v>
                </c:pt>
                <c:pt idx="616">
                  <c:v>-0.30137457420794722</c:v>
                </c:pt>
                <c:pt idx="617">
                  <c:v>-0.30592203896220327</c:v>
                </c:pt>
                <c:pt idx="618">
                  <c:v>-0.30592203896220327</c:v>
                </c:pt>
                <c:pt idx="619">
                  <c:v>-0.30592203896220327</c:v>
                </c:pt>
                <c:pt idx="620">
                  <c:v>-0.30743453500940471</c:v>
                </c:pt>
                <c:pt idx="621">
                  <c:v>-0.30898548258453407</c:v>
                </c:pt>
                <c:pt idx="622">
                  <c:v>-0.30898548258453407</c:v>
                </c:pt>
                <c:pt idx="623">
                  <c:v>-0.31205973420390432</c:v>
                </c:pt>
                <c:pt idx="624">
                  <c:v>-0.30881089186313121</c:v>
                </c:pt>
                <c:pt idx="625">
                  <c:v>-0.30881089186313121</c:v>
                </c:pt>
                <c:pt idx="626">
                  <c:v>-0.30843479435077564</c:v>
                </c:pt>
                <c:pt idx="627">
                  <c:v>-0.30843479435077564</c:v>
                </c:pt>
                <c:pt idx="628">
                  <c:v>-0.30843479435077564</c:v>
                </c:pt>
                <c:pt idx="629">
                  <c:v>-0.30622362364881706</c:v>
                </c:pt>
                <c:pt idx="630">
                  <c:v>-0.30355810137901701</c:v>
                </c:pt>
                <c:pt idx="631">
                  <c:v>-0.30355810137901701</c:v>
                </c:pt>
                <c:pt idx="632">
                  <c:v>-0.30120746594603298</c:v>
                </c:pt>
                <c:pt idx="633">
                  <c:v>-0.29619473770384791</c:v>
                </c:pt>
                <c:pt idx="634">
                  <c:v>-0.29619473770384791</c:v>
                </c:pt>
                <c:pt idx="635">
                  <c:v>-0.29619473770384791</c:v>
                </c:pt>
                <c:pt idx="636">
                  <c:v>-0.29459816791044713</c:v>
                </c:pt>
                <c:pt idx="637">
                  <c:v>-0.29459816791044713</c:v>
                </c:pt>
                <c:pt idx="638">
                  <c:v>-0.29676288500974668</c:v>
                </c:pt>
                <c:pt idx="639">
                  <c:v>-0.29676288500974668</c:v>
                </c:pt>
                <c:pt idx="640">
                  <c:v>-0.29690858512367935</c:v>
                </c:pt>
                <c:pt idx="641">
                  <c:v>-0.28599458657502635</c:v>
                </c:pt>
                <c:pt idx="642">
                  <c:v>-0.28599458657502635</c:v>
                </c:pt>
                <c:pt idx="643">
                  <c:v>-0.29690858512367935</c:v>
                </c:pt>
                <c:pt idx="644">
                  <c:v>-0.28599458657502635</c:v>
                </c:pt>
                <c:pt idx="645">
                  <c:v>-0.28599458657502635</c:v>
                </c:pt>
                <c:pt idx="646">
                  <c:v>-0.29690858512367935</c:v>
                </c:pt>
                <c:pt idx="647">
                  <c:v>-0.28599458657502635</c:v>
                </c:pt>
                <c:pt idx="648">
                  <c:v>-0.29690858512367935</c:v>
                </c:pt>
                <c:pt idx="649">
                  <c:v>-0.28599458657502635</c:v>
                </c:pt>
                <c:pt idx="650">
                  <c:v>-0.29690858512367935</c:v>
                </c:pt>
                <c:pt idx="651">
                  <c:v>-0.28599458657502635</c:v>
                </c:pt>
                <c:pt idx="652">
                  <c:v>-0.29690858512367935</c:v>
                </c:pt>
                <c:pt idx="653">
                  <c:v>-0.29690858512367935</c:v>
                </c:pt>
                <c:pt idx="654">
                  <c:v>-0.28599458657502635</c:v>
                </c:pt>
                <c:pt idx="655">
                  <c:v>-0.28599458657502635</c:v>
                </c:pt>
                <c:pt idx="656">
                  <c:v>-0.29690858512367935</c:v>
                </c:pt>
                <c:pt idx="657">
                  <c:v>-0.29690858512367935</c:v>
                </c:pt>
                <c:pt idx="658">
                  <c:v>-0.28599458657502635</c:v>
                </c:pt>
                <c:pt idx="659">
                  <c:v>-0.28599458657502635</c:v>
                </c:pt>
                <c:pt idx="660">
                  <c:v>-0.28599458657502635</c:v>
                </c:pt>
                <c:pt idx="661">
                  <c:v>-0.29690858512367935</c:v>
                </c:pt>
                <c:pt idx="662">
                  <c:v>-0.29690858512367935</c:v>
                </c:pt>
                <c:pt idx="663">
                  <c:v>-0.28599458657502635</c:v>
                </c:pt>
                <c:pt idx="664">
                  <c:v>-0.28599458657502635</c:v>
                </c:pt>
                <c:pt idx="665">
                  <c:v>-0.29690858512367935</c:v>
                </c:pt>
                <c:pt idx="666">
                  <c:v>-0.29690858512367935</c:v>
                </c:pt>
                <c:pt idx="667">
                  <c:v>-0.29690858512367935</c:v>
                </c:pt>
                <c:pt idx="668">
                  <c:v>-0.28599458657502635</c:v>
                </c:pt>
                <c:pt idx="669">
                  <c:v>-0.28599458657502635</c:v>
                </c:pt>
                <c:pt idx="670">
                  <c:v>-0.29690858512367935</c:v>
                </c:pt>
                <c:pt idx="671">
                  <c:v>-0.29690858512367935</c:v>
                </c:pt>
                <c:pt idx="672">
                  <c:v>-0.29690858512367935</c:v>
                </c:pt>
                <c:pt idx="673">
                  <c:v>-0.28599458657502635</c:v>
                </c:pt>
                <c:pt idx="674">
                  <c:v>-0.28599458657502635</c:v>
                </c:pt>
                <c:pt idx="675">
                  <c:v>-0.29690858512367935</c:v>
                </c:pt>
                <c:pt idx="676">
                  <c:v>-0.29690858512367935</c:v>
                </c:pt>
                <c:pt idx="677">
                  <c:v>-0.29690858512367935</c:v>
                </c:pt>
                <c:pt idx="678">
                  <c:v>-0.28599458657502635</c:v>
                </c:pt>
                <c:pt idx="679">
                  <c:v>-0.28599458657502635</c:v>
                </c:pt>
                <c:pt idx="680">
                  <c:v>-0.29690858512367935</c:v>
                </c:pt>
                <c:pt idx="681">
                  <c:v>-0.29690858512367935</c:v>
                </c:pt>
                <c:pt idx="682">
                  <c:v>-0.29690858512367935</c:v>
                </c:pt>
                <c:pt idx="683">
                  <c:v>-0.28599458657502635</c:v>
                </c:pt>
                <c:pt idx="684">
                  <c:v>-0.28599458657502635</c:v>
                </c:pt>
                <c:pt idx="685">
                  <c:v>-0.29690858512367935</c:v>
                </c:pt>
                <c:pt idx="686">
                  <c:v>-0.29690858512367935</c:v>
                </c:pt>
                <c:pt idx="687">
                  <c:v>-0.29690858512367935</c:v>
                </c:pt>
                <c:pt idx="688">
                  <c:v>-0.28599458657502635</c:v>
                </c:pt>
                <c:pt idx="689">
                  <c:v>-0.28599458657502635</c:v>
                </c:pt>
                <c:pt idx="690">
                  <c:v>-0.29690858512367935</c:v>
                </c:pt>
                <c:pt idx="691">
                  <c:v>-0.29690858512367935</c:v>
                </c:pt>
                <c:pt idx="692">
                  <c:v>-0.28599458657502635</c:v>
                </c:pt>
                <c:pt idx="693">
                  <c:v>-0.28599458657502635</c:v>
                </c:pt>
                <c:pt idx="694">
                  <c:v>-0.28599458657502635</c:v>
                </c:pt>
                <c:pt idx="695">
                  <c:v>-0.29690858512367935</c:v>
                </c:pt>
                <c:pt idx="696">
                  <c:v>-0.29690858512367935</c:v>
                </c:pt>
                <c:pt idx="697">
                  <c:v>-0.28599458657502635</c:v>
                </c:pt>
                <c:pt idx="698">
                  <c:v>-0.28599458657502635</c:v>
                </c:pt>
                <c:pt idx="699">
                  <c:v>-0.28599458657502635</c:v>
                </c:pt>
                <c:pt idx="700">
                  <c:v>-0.29690858512367935</c:v>
                </c:pt>
                <c:pt idx="701">
                  <c:v>-0.29690858512367935</c:v>
                </c:pt>
                <c:pt idx="702">
                  <c:v>-0.28599458657502635</c:v>
                </c:pt>
                <c:pt idx="703">
                  <c:v>-0.28599458657502635</c:v>
                </c:pt>
                <c:pt idx="704">
                  <c:v>-0.28599458657502635</c:v>
                </c:pt>
                <c:pt idx="705">
                  <c:v>-0.29690858512367935</c:v>
                </c:pt>
                <c:pt idx="706">
                  <c:v>-0.29690858512367935</c:v>
                </c:pt>
                <c:pt idx="707">
                  <c:v>-0.28599458657502635</c:v>
                </c:pt>
                <c:pt idx="708">
                  <c:v>-0.28599458657502635</c:v>
                </c:pt>
                <c:pt idx="709">
                  <c:v>-0.28599458657502635</c:v>
                </c:pt>
                <c:pt idx="710">
                  <c:v>-0.29690858512367935</c:v>
                </c:pt>
                <c:pt idx="711">
                  <c:v>-0.29690858512367935</c:v>
                </c:pt>
                <c:pt idx="712">
                  <c:v>-0.28599458657502635</c:v>
                </c:pt>
                <c:pt idx="713">
                  <c:v>-0.28599458657502635</c:v>
                </c:pt>
                <c:pt idx="714">
                  <c:v>-0.28599458657502635</c:v>
                </c:pt>
                <c:pt idx="715">
                  <c:v>-0.29690858512367935</c:v>
                </c:pt>
                <c:pt idx="716">
                  <c:v>-0.29690858512367935</c:v>
                </c:pt>
                <c:pt idx="717">
                  <c:v>-0.28599458657502635</c:v>
                </c:pt>
                <c:pt idx="718">
                  <c:v>-0.28599458657502635</c:v>
                </c:pt>
                <c:pt idx="719">
                  <c:v>-0.29690858512367935</c:v>
                </c:pt>
                <c:pt idx="720">
                  <c:v>-0.29690858512367935</c:v>
                </c:pt>
                <c:pt idx="721">
                  <c:v>-0.29690858512367935</c:v>
                </c:pt>
                <c:pt idx="722">
                  <c:v>-0.28599458657502635</c:v>
                </c:pt>
                <c:pt idx="723">
                  <c:v>-0.28599458657502635</c:v>
                </c:pt>
                <c:pt idx="724">
                  <c:v>-0.29690858512367935</c:v>
                </c:pt>
                <c:pt idx="725">
                  <c:v>-0.29690858512367935</c:v>
                </c:pt>
                <c:pt idx="726">
                  <c:v>-0.28599458657502635</c:v>
                </c:pt>
                <c:pt idx="727">
                  <c:v>-0.28599458657502635</c:v>
                </c:pt>
                <c:pt idx="728">
                  <c:v>-0.28599458657502635</c:v>
                </c:pt>
                <c:pt idx="729">
                  <c:v>-0.28599458657502635</c:v>
                </c:pt>
                <c:pt idx="730">
                  <c:v>-0.29690858512367935</c:v>
                </c:pt>
                <c:pt idx="731">
                  <c:v>-0.29690858512367935</c:v>
                </c:pt>
                <c:pt idx="732">
                  <c:v>-0.29690858512367935</c:v>
                </c:pt>
                <c:pt idx="733">
                  <c:v>-0.28599458657502635</c:v>
                </c:pt>
                <c:pt idx="734">
                  <c:v>-0.28599458657502635</c:v>
                </c:pt>
                <c:pt idx="735">
                  <c:v>-0.29690858512367935</c:v>
                </c:pt>
                <c:pt idx="736">
                  <c:v>-0.29690858512367935</c:v>
                </c:pt>
                <c:pt idx="737">
                  <c:v>-0.28599458657502635</c:v>
                </c:pt>
                <c:pt idx="738">
                  <c:v>-0.28599458657502635</c:v>
                </c:pt>
                <c:pt idx="739">
                  <c:v>-0.29690858512367935</c:v>
                </c:pt>
                <c:pt idx="740">
                  <c:v>-0.29690858512367935</c:v>
                </c:pt>
                <c:pt idx="741">
                  <c:v>-0.28599458657502635</c:v>
                </c:pt>
                <c:pt idx="742">
                  <c:v>-0.29690858512367935</c:v>
                </c:pt>
                <c:pt idx="743">
                  <c:v>-0.28599458657502635</c:v>
                </c:pt>
                <c:pt idx="744">
                  <c:v>-0.29690858512367935</c:v>
                </c:pt>
                <c:pt idx="745">
                  <c:v>-0.29690858512367935</c:v>
                </c:pt>
                <c:pt idx="746">
                  <c:v>-0.29690858512367935</c:v>
                </c:pt>
                <c:pt idx="747">
                  <c:v>-0.28599458657502635</c:v>
                </c:pt>
                <c:pt idx="748">
                  <c:v>-0.28599458657502635</c:v>
                </c:pt>
                <c:pt idx="749">
                  <c:v>-0.29690858512367935</c:v>
                </c:pt>
                <c:pt idx="750">
                  <c:v>-0.29690858512367935</c:v>
                </c:pt>
                <c:pt idx="751">
                  <c:v>-0.28599458657502635</c:v>
                </c:pt>
                <c:pt idx="752">
                  <c:v>-0.28599458657502635</c:v>
                </c:pt>
                <c:pt idx="753">
                  <c:v>-0.29690858512367935</c:v>
                </c:pt>
                <c:pt idx="754">
                  <c:v>-0.29690858512367935</c:v>
                </c:pt>
                <c:pt idx="755">
                  <c:v>-0.28599458657502635</c:v>
                </c:pt>
                <c:pt idx="756">
                  <c:v>-0.28599458657502635</c:v>
                </c:pt>
                <c:pt idx="757">
                  <c:v>-0.28599458657502635</c:v>
                </c:pt>
                <c:pt idx="758">
                  <c:v>-0.28599458657502635</c:v>
                </c:pt>
                <c:pt idx="759">
                  <c:v>-0.29690858512367935</c:v>
                </c:pt>
                <c:pt idx="760">
                  <c:v>-0.28599458657502635</c:v>
                </c:pt>
                <c:pt idx="761">
                  <c:v>-0.29690858512367935</c:v>
                </c:pt>
                <c:pt idx="762">
                  <c:v>-0.28599458657502635</c:v>
                </c:pt>
                <c:pt idx="763">
                  <c:v>-0.28599458657502635</c:v>
                </c:pt>
                <c:pt idx="764">
                  <c:v>-0.29690858512367935</c:v>
                </c:pt>
                <c:pt idx="765">
                  <c:v>-0.28599458657502635</c:v>
                </c:pt>
                <c:pt idx="766">
                  <c:v>-0.29690858512367935</c:v>
                </c:pt>
                <c:pt idx="767">
                  <c:v>-0.28599458657502635</c:v>
                </c:pt>
                <c:pt idx="768">
                  <c:v>-0.28599458657502635</c:v>
                </c:pt>
                <c:pt idx="769">
                  <c:v>-0.29690858512367935</c:v>
                </c:pt>
                <c:pt idx="770">
                  <c:v>-0.28599458657502635</c:v>
                </c:pt>
                <c:pt idx="771">
                  <c:v>-0.28599458657502635</c:v>
                </c:pt>
                <c:pt idx="772">
                  <c:v>-0.29690858512367935</c:v>
                </c:pt>
                <c:pt idx="773">
                  <c:v>-0.28599458657502635</c:v>
                </c:pt>
                <c:pt idx="774">
                  <c:v>-0.28599458657502635</c:v>
                </c:pt>
                <c:pt idx="775">
                  <c:v>-0.28599458657502635</c:v>
                </c:pt>
                <c:pt idx="776">
                  <c:v>-0.29690858512367935</c:v>
                </c:pt>
                <c:pt idx="777">
                  <c:v>-0.28599458657502635</c:v>
                </c:pt>
                <c:pt idx="778">
                  <c:v>-0.28599458657502635</c:v>
                </c:pt>
                <c:pt idx="779">
                  <c:v>-0.29690858512367935</c:v>
                </c:pt>
                <c:pt idx="780">
                  <c:v>-0.29690858512367935</c:v>
                </c:pt>
                <c:pt idx="781">
                  <c:v>-0.28599458657502635</c:v>
                </c:pt>
                <c:pt idx="782">
                  <c:v>-0.28599458657502635</c:v>
                </c:pt>
                <c:pt idx="783">
                  <c:v>-0.29690858512367935</c:v>
                </c:pt>
                <c:pt idx="784">
                  <c:v>-0.29690858512367935</c:v>
                </c:pt>
                <c:pt idx="785">
                  <c:v>-0.28599458657502635</c:v>
                </c:pt>
                <c:pt idx="786">
                  <c:v>-0.28599458657502635</c:v>
                </c:pt>
                <c:pt idx="787">
                  <c:v>-0.29690858512367935</c:v>
                </c:pt>
                <c:pt idx="788">
                  <c:v>-0.29690858512367935</c:v>
                </c:pt>
                <c:pt idx="789">
                  <c:v>-0.28599458657502635</c:v>
                </c:pt>
                <c:pt idx="790">
                  <c:v>-0.28599458657502635</c:v>
                </c:pt>
                <c:pt idx="791">
                  <c:v>-0.29690858512367935</c:v>
                </c:pt>
                <c:pt idx="792">
                  <c:v>-0.29690858512367935</c:v>
                </c:pt>
                <c:pt idx="793">
                  <c:v>-0.28599458657502635</c:v>
                </c:pt>
                <c:pt idx="794">
                  <c:v>-0.28599458657502635</c:v>
                </c:pt>
                <c:pt idx="795">
                  <c:v>-0.29690858512367935</c:v>
                </c:pt>
                <c:pt idx="796">
                  <c:v>-0.28599458657502635</c:v>
                </c:pt>
                <c:pt idx="797">
                  <c:v>-0.28599458657502635</c:v>
                </c:pt>
                <c:pt idx="798">
                  <c:v>-0.29690858512367935</c:v>
                </c:pt>
                <c:pt idx="799">
                  <c:v>-0.29690858512367935</c:v>
                </c:pt>
                <c:pt idx="800">
                  <c:v>-0.28599458657502635</c:v>
                </c:pt>
                <c:pt idx="801">
                  <c:v>-0.29690858512367935</c:v>
                </c:pt>
                <c:pt idx="802">
                  <c:v>-0.29690858512367935</c:v>
                </c:pt>
                <c:pt idx="803">
                  <c:v>-0.28599458657502635</c:v>
                </c:pt>
                <c:pt idx="804">
                  <c:v>-0.29690858512367935</c:v>
                </c:pt>
                <c:pt idx="805">
                  <c:v>-0.29690858512367935</c:v>
                </c:pt>
                <c:pt idx="806">
                  <c:v>-0.29690858512367935</c:v>
                </c:pt>
                <c:pt idx="807">
                  <c:v>-0.28599458657502635</c:v>
                </c:pt>
                <c:pt idx="808">
                  <c:v>-0.28599458657502635</c:v>
                </c:pt>
                <c:pt idx="809">
                  <c:v>-0.29690858512367935</c:v>
                </c:pt>
                <c:pt idx="810">
                  <c:v>-0.28599458657502635</c:v>
                </c:pt>
                <c:pt idx="811">
                  <c:v>-0.28599458657502635</c:v>
                </c:pt>
                <c:pt idx="812">
                  <c:v>-0.29690858512367935</c:v>
                </c:pt>
                <c:pt idx="813">
                  <c:v>-0.28599458657502635</c:v>
                </c:pt>
                <c:pt idx="814">
                  <c:v>-0.28599458657502635</c:v>
                </c:pt>
                <c:pt idx="815">
                  <c:v>-0.29690858512367935</c:v>
                </c:pt>
                <c:pt idx="816">
                  <c:v>-0.28599458657502635</c:v>
                </c:pt>
                <c:pt idx="817">
                  <c:v>-0.28599458657502635</c:v>
                </c:pt>
                <c:pt idx="818">
                  <c:v>-0.28599458657502635</c:v>
                </c:pt>
                <c:pt idx="819">
                  <c:v>-0.29690858512367935</c:v>
                </c:pt>
                <c:pt idx="820">
                  <c:v>-0.28599458657502635</c:v>
                </c:pt>
                <c:pt idx="821">
                  <c:v>-0.28599458657502635</c:v>
                </c:pt>
                <c:pt idx="822">
                  <c:v>-0.29690858512367935</c:v>
                </c:pt>
                <c:pt idx="823">
                  <c:v>-0.29690858512367935</c:v>
                </c:pt>
                <c:pt idx="824">
                  <c:v>-0.28599458657502635</c:v>
                </c:pt>
                <c:pt idx="825">
                  <c:v>-0.28599458657502635</c:v>
                </c:pt>
                <c:pt idx="826">
                  <c:v>-0.29690858512367935</c:v>
                </c:pt>
                <c:pt idx="827">
                  <c:v>-0.29690858512367935</c:v>
                </c:pt>
                <c:pt idx="828">
                  <c:v>-0.28599458657502635</c:v>
                </c:pt>
                <c:pt idx="829">
                  <c:v>-0.29690858512367935</c:v>
                </c:pt>
                <c:pt idx="830">
                  <c:v>-0.29690858512367935</c:v>
                </c:pt>
                <c:pt idx="831">
                  <c:v>-0.28599458657502635</c:v>
                </c:pt>
                <c:pt idx="832">
                  <c:v>-0.29690858512367935</c:v>
                </c:pt>
                <c:pt idx="833">
                  <c:v>-0.29690858512367935</c:v>
                </c:pt>
                <c:pt idx="834">
                  <c:v>-0.28599458657502635</c:v>
                </c:pt>
                <c:pt idx="835">
                  <c:v>-0.28599458657502635</c:v>
                </c:pt>
                <c:pt idx="836">
                  <c:v>-0.31412323025400957</c:v>
                </c:pt>
                <c:pt idx="837">
                  <c:v>-0.31412323025400957</c:v>
                </c:pt>
                <c:pt idx="838">
                  <c:v>-0.31412323025400957</c:v>
                </c:pt>
                <c:pt idx="839">
                  <c:v>-0.31569257220871527</c:v>
                </c:pt>
                <c:pt idx="840">
                  <c:v>-0.31569257220871527</c:v>
                </c:pt>
                <c:pt idx="841">
                  <c:v>-0.31858017803306193</c:v>
                </c:pt>
                <c:pt idx="842">
                  <c:v>-0.31558147846991791</c:v>
                </c:pt>
                <c:pt idx="843">
                  <c:v>-0.31558147846991791</c:v>
                </c:pt>
                <c:pt idx="844">
                  <c:v>-0.3150928322960867</c:v>
                </c:pt>
                <c:pt idx="845">
                  <c:v>-0.30644903274091412</c:v>
                </c:pt>
                <c:pt idx="846">
                  <c:v>-0.30644903274091412</c:v>
                </c:pt>
                <c:pt idx="847">
                  <c:v>-0.30644903274091412</c:v>
                </c:pt>
                <c:pt idx="848">
                  <c:v>-0.3194107310363074</c:v>
                </c:pt>
                <c:pt idx="849">
                  <c:v>-0.3194107310363074</c:v>
                </c:pt>
                <c:pt idx="850">
                  <c:v>-0.32417092627074884</c:v>
                </c:pt>
                <c:pt idx="851">
                  <c:v>-0.31489870404157433</c:v>
                </c:pt>
                <c:pt idx="852">
                  <c:v>-0.31489870404157433</c:v>
                </c:pt>
                <c:pt idx="853">
                  <c:v>-0.32070810637320879</c:v>
                </c:pt>
                <c:pt idx="854">
                  <c:v>-0.32070810637320879</c:v>
                </c:pt>
                <c:pt idx="855">
                  <c:v>-0.32070810637320879</c:v>
                </c:pt>
                <c:pt idx="856">
                  <c:v>-0.32070810637320879</c:v>
                </c:pt>
                <c:pt idx="857">
                  <c:v>-0.31777758032985071</c:v>
                </c:pt>
                <c:pt idx="858">
                  <c:v>-0.31777758032985071</c:v>
                </c:pt>
                <c:pt idx="859">
                  <c:v>-0.3216802025684487</c:v>
                </c:pt>
                <c:pt idx="860">
                  <c:v>-0.31618423215095204</c:v>
                </c:pt>
                <c:pt idx="861">
                  <c:v>-0.31618423215095204</c:v>
                </c:pt>
                <c:pt idx="862">
                  <c:v>-0.31829355826542549</c:v>
                </c:pt>
                <c:pt idx="863">
                  <c:v>-0.31829355826542549</c:v>
                </c:pt>
                <c:pt idx="864">
                  <c:v>-0.30834926568189802</c:v>
                </c:pt>
                <c:pt idx="865">
                  <c:v>-0.30834926568189802</c:v>
                </c:pt>
                <c:pt idx="866">
                  <c:v>-0.30834926568189802</c:v>
                </c:pt>
                <c:pt idx="867">
                  <c:v>-0.31346612481863406</c:v>
                </c:pt>
                <c:pt idx="868">
                  <c:v>-0.31346612481863406</c:v>
                </c:pt>
                <c:pt idx="869">
                  <c:v>-0.31974255733002138</c:v>
                </c:pt>
                <c:pt idx="870">
                  <c:v>-0.31974255733002138</c:v>
                </c:pt>
                <c:pt idx="871">
                  <c:v>-0.31696209616863114</c:v>
                </c:pt>
                <c:pt idx="872">
                  <c:v>-0.31342497129144614</c:v>
                </c:pt>
                <c:pt idx="873">
                  <c:v>-0.31342497129144614</c:v>
                </c:pt>
                <c:pt idx="874">
                  <c:v>-0.31696209616863114</c:v>
                </c:pt>
                <c:pt idx="875">
                  <c:v>-0.31342497129144614</c:v>
                </c:pt>
                <c:pt idx="876">
                  <c:v>-0.31342497129144614</c:v>
                </c:pt>
                <c:pt idx="877">
                  <c:v>-0.31696209616863114</c:v>
                </c:pt>
                <c:pt idx="878">
                  <c:v>-0.31342497129144614</c:v>
                </c:pt>
                <c:pt idx="879">
                  <c:v>-0.31696209616863114</c:v>
                </c:pt>
                <c:pt idx="880">
                  <c:v>-0.31342497129144614</c:v>
                </c:pt>
                <c:pt idx="881">
                  <c:v>-0.31696209616863114</c:v>
                </c:pt>
                <c:pt idx="882">
                  <c:v>-0.31342497129144614</c:v>
                </c:pt>
                <c:pt idx="883">
                  <c:v>-0.31696209616863114</c:v>
                </c:pt>
                <c:pt idx="884">
                  <c:v>-0.31342497129144614</c:v>
                </c:pt>
                <c:pt idx="885">
                  <c:v>-0.31696209616863114</c:v>
                </c:pt>
                <c:pt idx="886">
                  <c:v>-0.31696209616863114</c:v>
                </c:pt>
                <c:pt idx="887">
                  <c:v>-0.31342497129144614</c:v>
                </c:pt>
                <c:pt idx="888">
                  <c:v>-0.31696209616863114</c:v>
                </c:pt>
                <c:pt idx="889">
                  <c:v>-0.31342497129144614</c:v>
                </c:pt>
                <c:pt idx="890">
                  <c:v>-0.31342497129144614</c:v>
                </c:pt>
                <c:pt idx="891">
                  <c:v>-0.31696209616863114</c:v>
                </c:pt>
                <c:pt idx="892">
                  <c:v>-0.31696209616863114</c:v>
                </c:pt>
                <c:pt idx="893">
                  <c:v>-0.31342497129144614</c:v>
                </c:pt>
                <c:pt idx="894">
                  <c:v>-0.31696209616863114</c:v>
                </c:pt>
                <c:pt idx="895">
                  <c:v>-0.31342497129144614</c:v>
                </c:pt>
                <c:pt idx="896">
                  <c:v>-0.31342497129144614</c:v>
                </c:pt>
                <c:pt idx="897">
                  <c:v>-0.31696209616863114</c:v>
                </c:pt>
                <c:pt idx="898">
                  <c:v>-0.31696209616863114</c:v>
                </c:pt>
                <c:pt idx="899">
                  <c:v>-0.31342497129144614</c:v>
                </c:pt>
                <c:pt idx="900">
                  <c:v>-0.31342497129144614</c:v>
                </c:pt>
                <c:pt idx="901">
                  <c:v>-0.31342497129144614</c:v>
                </c:pt>
                <c:pt idx="902">
                  <c:v>-0.31696209616863114</c:v>
                </c:pt>
                <c:pt idx="903">
                  <c:v>-0.31342497129144614</c:v>
                </c:pt>
                <c:pt idx="904">
                  <c:v>-0.31342497129144614</c:v>
                </c:pt>
                <c:pt idx="905">
                  <c:v>-0.31696209616863114</c:v>
                </c:pt>
                <c:pt idx="906">
                  <c:v>-0.31696209616863114</c:v>
                </c:pt>
                <c:pt idx="907">
                  <c:v>-0.31342497129144614</c:v>
                </c:pt>
                <c:pt idx="908">
                  <c:v>-0.31342497129144614</c:v>
                </c:pt>
                <c:pt idx="909">
                  <c:v>-0.31696209616863114</c:v>
                </c:pt>
                <c:pt idx="910">
                  <c:v>-0.31342497129144614</c:v>
                </c:pt>
                <c:pt idx="911">
                  <c:v>-0.31342497129144614</c:v>
                </c:pt>
                <c:pt idx="912">
                  <c:v>-0.31696209616863114</c:v>
                </c:pt>
                <c:pt idx="913">
                  <c:v>-0.31696209616863114</c:v>
                </c:pt>
                <c:pt idx="914">
                  <c:v>-0.31342497129144614</c:v>
                </c:pt>
                <c:pt idx="915">
                  <c:v>-0.31342497129144614</c:v>
                </c:pt>
                <c:pt idx="916">
                  <c:v>-0.31696209616863114</c:v>
                </c:pt>
                <c:pt idx="917">
                  <c:v>-0.30938059801475676</c:v>
                </c:pt>
                <c:pt idx="918">
                  <c:v>-0.31931252375551827</c:v>
                </c:pt>
                <c:pt idx="919">
                  <c:v>-0.31931252375551827</c:v>
                </c:pt>
                <c:pt idx="920">
                  <c:v>-0.31693746640614745</c:v>
                </c:pt>
                <c:pt idx="921">
                  <c:v>-0.31693746640614745</c:v>
                </c:pt>
                <c:pt idx="922">
                  <c:v>-0.31693746640614745</c:v>
                </c:pt>
                <c:pt idx="923">
                  <c:v>-0.30865168175289937</c:v>
                </c:pt>
                <c:pt idx="924">
                  <c:v>-0.3159419875250053</c:v>
                </c:pt>
                <c:pt idx="925">
                  <c:v>-0.3159419875250053</c:v>
                </c:pt>
                <c:pt idx="926">
                  <c:v>-0.31060668214041859</c:v>
                </c:pt>
                <c:pt idx="927">
                  <c:v>-0.32162876065946394</c:v>
                </c:pt>
                <c:pt idx="928">
                  <c:v>-0.32162876065946394</c:v>
                </c:pt>
                <c:pt idx="929">
                  <c:v>-0.32879072146672894</c:v>
                </c:pt>
                <c:pt idx="930">
                  <c:v>-0.32879072146672894</c:v>
                </c:pt>
                <c:pt idx="931">
                  <c:v>-0.32879072146672894</c:v>
                </c:pt>
                <c:pt idx="932">
                  <c:v>-0.32879072146672894</c:v>
                </c:pt>
                <c:pt idx="933">
                  <c:v>-0.32213517767458083</c:v>
                </c:pt>
                <c:pt idx="934">
                  <c:v>-0.32213517767458083</c:v>
                </c:pt>
                <c:pt idx="935">
                  <c:v>-0.3230153019719389</c:v>
                </c:pt>
                <c:pt idx="936">
                  <c:v>-0.32469428274276396</c:v>
                </c:pt>
                <c:pt idx="937">
                  <c:v>-0.32469428274276396</c:v>
                </c:pt>
                <c:pt idx="938">
                  <c:v>-0.32102133044124953</c:v>
                </c:pt>
                <c:pt idx="939">
                  <c:v>-0.32102133044124953</c:v>
                </c:pt>
                <c:pt idx="940">
                  <c:v>-0.32102133044124953</c:v>
                </c:pt>
                <c:pt idx="941">
                  <c:v>-0.32102133044124953</c:v>
                </c:pt>
                <c:pt idx="942">
                  <c:v>-0.32102133044124953</c:v>
                </c:pt>
                <c:pt idx="943">
                  <c:v>-0.31841338154029303</c:v>
                </c:pt>
                <c:pt idx="944">
                  <c:v>-0.31193637754538922</c:v>
                </c:pt>
                <c:pt idx="945">
                  <c:v>-0.31193637754538922</c:v>
                </c:pt>
                <c:pt idx="946">
                  <c:v>-0.31561203184616338</c:v>
                </c:pt>
                <c:pt idx="947">
                  <c:v>-0.31831922725839357</c:v>
                </c:pt>
                <c:pt idx="948">
                  <c:v>-0.31831922725839357</c:v>
                </c:pt>
                <c:pt idx="949">
                  <c:v>-0.32312857809475398</c:v>
                </c:pt>
                <c:pt idx="950">
                  <c:v>-0.32312857809475398</c:v>
                </c:pt>
                <c:pt idx="951">
                  <c:v>-0.32312857809475398</c:v>
                </c:pt>
                <c:pt idx="952">
                  <c:v>-0.32312857809475398</c:v>
                </c:pt>
                <c:pt idx="953">
                  <c:v>-0.3126872215704703</c:v>
                </c:pt>
                <c:pt idx="954">
                  <c:v>-0.3126872215704703</c:v>
                </c:pt>
                <c:pt idx="955">
                  <c:v>-0.31777477440754237</c:v>
                </c:pt>
                <c:pt idx="956">
                  <c:v>-0.32794769769766896</c:v>
                </c:pt>
                <c:pt idx="957">
                  <c:v>-0.32794769769766896</c:v>
                </c:pt>
                <c:pt idx="958">
                  <c:v>-0.32817154794403913</c:v>
                </c:pt>
                <c:pt idx="959">
                  <c:v>-0.32010545661522316</c:v>
                </c:pt>
                <c:pt idx="960">
                  <c:v>-0.32010545661522316</c:v>
                </c:pt>
                <c:pt idx="961">
                  <c:v>-0.32010545661522316</c:v>
                </c:pt>
                <c:pt idx="962">
                  <c:v>-0.32998188744811013</c:v>
                </c:pt>
                <c:pt idx="963">
                  <c:v>-0.32501987365357071</c:v>
                </c:pt>
                <c:pt idx="964">
                  <c:v>-0.31856365426835764</c:v>
                </c:pt>
                <c:pt idx="965">
                  <c:v>-0.32154759675862121</c:v>
                </c:pt>
                <c:pt idx="966">
                  <c:v>-0.32154759675862121</c:v>
                </c:pt>
                <c:pt idx="967">
                  <c:v>-0.32178932176932556</c:v>
                </c:pt>
                <c:pt idx="968">
                  <c:v>-0.32178932176932556</c:v>
                </c:pt>
                <c:pt idx="969">
                  <c:v>-0.32178932176932556</c:v>
                </c:pt>
                <c:pt idx="970">
                  <c:v>-0.31930660014175632</c:v>
                </c:pt>
                <c:pt idx="971">
                  <c:v>-0.31930660014175632</c:v>
                </c:pt>
                <c:pt idx="972">
                  <c:v>-0.30984492619524978</c:v>
                </c:pt>
                <c:pt idx="973">
                  <c:v>-0.30984492619524978</c:v>
                </c:pt>
                <c:pt idx="974">
                  <c:v>-0.31816729176155362</c:v>
                </c:pt>
                <c:pt idx="975">
                  <c:v>-0.31416116216669532</c:v>
                </c:pt>
                <c:pt idx="976">
                  <c:v>-0.31416116216669532</c:v>
                </c:pt>
                <c:pt idx="977">
                  <c:v>-0.31205245959051253</c:v>
                </c:pt>
                <c:pt idx="978">
                  <c:v>-0.31205245959051253</c:v>
                </c:pt>
                <c:pt idx="979">
                  <c:v>-0.31205245959051253</c:v>
                </c:pt>
                <c:pt idx="980">
                  <c:v>-0.31205245959051253</c:v>
                </c:pt>
                <c:pt idx="981">
                  <c:v>-0.32070706714272418</c:v>
                </c:pt>
                <c:pt idx="982">
                  <c:v>-0.32070706714272418</c:v>
                </c:pt>
                <c:pt idx="983">
                  <c:v>-0.31398989698284291</c:v>
                </c:pt>
                <c:pt idx="984">
                  <c:v>-0.31453393414150022</c:v>
                </c:pt>
                <c:pt idx="985">
                  <c:v>-0.31735523706093305</c:v>
                </c:pt>
                <c:pt idx="986">
                  <c:v>-0.31735523706093305</c:v>
                </c:pt>
                <c:pt idx="987">
                  <c:v>-0.31735523706093305</c:v>
                </c:pt>
                <c:pt idx="988">
                  <c:v>-0.31735523706093305</c:v>
                </c:pt>
                <c:pt idx="989">
                  <c:v>-0.31735523706093305</c:v>
                </c:pt>
                <c:pt idx="990">
                  <c:v>-0.31735523706093305</c:v>
                </c:pt>
                <c:pt idx="991">
                  <c:v>-0.31735523706093305</c:v>
                </c:pt>
                <c:pt idx="992">
                  <c:v>-0.31735523706093305</c:v>
                </c:pt>
                <c:pt idx="993">
                  <c:v>-0.31735523706093305</c:v>
                </c:pt>
                <c:pt idx="994">
                  <c:v>-0.31735523706093305</c:v>
                </c:pt>
                <c:pt idx="995">
                  <c:v>-0.31735523706093305</c:v>
                </c:pt>
                <c:pt idx="996">
                  <c:v>-0.31735523706093305</c:v>
                </c:pt>
                <c:pt idx="997">
                  <c:v>-0.31735523706093305</c:v>
                </c:pt>
                <c:pt idx="998">
                  <c:v>-0.31735523706093305</c:v>
                </c:pt>
                <c:pt idx="999">
                  <c:v>-0.31735523706093305</c:v>
                </c:pt>
                <c:pt idx="1000">
                  <c:v>-0.31735523706093305</c:v>
                </c:pt>
                <c:pt idx="1001">
                  <c:v>-0.31735523706093305</c:v>
                </c:pt>
                <c:pt idx="1002">
                  <c:v>-0.31735523706093305</c:v>
                </c:pt>
                <c:pt idx="1003">
                  <c:v>-0.31735523706093305</c:v>
                </c:pt>
                <c:pt idx="1004">
                  <c:v>-0.31735523706093305</c:v>
                </c:pt>
                <c:pt idx="1005">
                  <c:v>-0.31735523706093305</c:v>
                </c:pt>
                <c:pt idx="1006">
                  <c:v>-0.31735523706093305</c:v>
                </c:pt>
                <c:pt idx="1007">
                  <c:v>-0.31735523706093305</c:v>
                </c:pt>
                <c:pt idx="1008">
                  <c:v>-0.31735523706093305</c:v>
                </c:pt>
                <c:pt idx="1009">
                  <c:v>-0.31735523706093305</c:v>
                </c:pt>
                <c:pt idx="1010">
                  <c:v>-0.31735523706093305</c:v>
                </c:pt>
                <c:pt idx="1011">
                  <c:v>-0.31735523706093305</c:v>
                </c:pt>
                <c:pt idx="1012">
                  <c:v>-0.31735523706093305</c:v>
                </c:pt>
                <c:pt idx="1013">
                  <c:v>-0.31735523706093305</c:v>
                </c:pt>
                <c:pt idx="1014">
                  <c:v>-0.31735523706093305</c:v>
                </c:pt>
                <c:pt idx="1015">
                  <c:v>-0.31735523706093305</c:v>
                </c:pt>
                <c:pt idx="1016">
                  <c:v>-0.31735523706093305</c:v>
                </c:pt>
                <c:pt idx="1017">
                  <c:v>-0.31735523706093305</c:v>
                </c:pt>
                <c:pt idx="1018">
                  <c:v>-0.31735523706093305</c:v>
                </c:pt>
                <c:pt idx="1019">
                  <c:v>-0.31735523706093305</c:v>
                </c:pt>
                <c:pt idx="1020">
                  <c:v>-0.31735523706093305</c:v>
                </c:pt>
                <c:pt idx="1021">
                  <c:v>-0.31735523706093305</c:v>
                </c:pt>
                <c:pt idx="1022">
                  <c:v>-0.31735523706093305</c:v>
                </c:pt>
                <c:pt idx="1023">
                  <c:v>-0.31735523706093305</c:v>
                </c:pt>
                <c:pt idx="1024">
                  <c:v>-0.31735523706093305</c:v>
                </c:pt>
                <c:pt idx="1025">
                  <c:v>-0.31735523706093305</c:v>
                </c:pt>
                <c:pt idx="1026">
                  <c:v>-0.31735523706093305</c:v>
                </c:pt>
                <c:pt idx="1027">
                  <c:v>-0.31735523706093305</c:v>
                </c:pt>
                <c:pt idx="1028">
                  <c:v>-0.31735523706093305</c:v>
                </c:pt>
                <c:pt idx="1029">
                  <c:v>-0.31735523706093305</c:v>
                </c:pt>
                <c:pt idx="1030">
                  <c:v>-0.31735523706093305</c:v>
                </c:pt>
                <c:pt idx="1031">
                  <c:v>-0.31735523706093305</c:v>
                </c:pt>
                <c:pt idx="1032">
                  <c:v>-0.31735523706093305</c:v>
                </c:pt>
                <c:pt idx="1033">
                  <c:v>-0.31735523706093305</c:v>
                </c:pt>
                <c:pt idx="1034">
                  <c:v>-0.31735523706093305</c:v>
                </c:pt>
                <c:pt idx="1035">
                  <c:v>-0.31735523706093305</c:v>
                </c:pt>
                <c:pt idx="1036">
                  <c:v>-0.31735523706093305</c:v>
                </c:pt>
                <c:pt idx="1037">
                  <c:v>-0.31735523706093305</c:v>
                </c:pt>
                <c:pt idx="1038">
                  <c:v>-0.31735523706093305</c:v>
                </c:pt>
                <c:pt idx="1039">
                  <c:v>-0.31735523706093305</c:v>
                </c:pt>
                <c:pt idx="1040">
                  <c:v>-0.31735523706093305</c:v>
                </c:pt>
                <c:pt idx="1041">
                  <c:v>-0.31735523706093305</c:v>
                </c:pt>
                <c:pt idx="1042">
                  <c:v>-0.31735523706093305</c:v>
                </c:pt>
                <c:pt idx="1043">
                  <c:v>-0.31735523706093305</c:v>
                </c:pt>
                <c:pt idx="1044">
                  <c:v>-0.31735523706093305</c:v>
                </c:pt>
                <c:pt idx="1045">
                  <c:v>-0.33171844158777886</c:v>
                </c:pt>
                <c:pt idx="1046">
                  <c:v>-0.33171844158777886</c:v>
                </c:pt>
                <c:pt idx="1047">
                  <c:v>-0.33171844158777886</c:v>
                </c:pt>
                <c:pt idx="1048">
                  <c:v>-0.32554000851108367</c:v>
                </c:pt>
                <c:pt idx="1049">
                  <c:v>-0.32554000851108367</c:v>
                </c:pt>
                <c:pt idx="1050">
                  <c:v>-0.32101842059589275</c:v>
                </c:pt>
                <c:pt idx="1051">
                  <c:v>-0.33128404324524041</c:v>
                </c:pt>
                <c:pt idx="1052">
                  <c:v>-0.33170742574464257</c:v>
                </c:pt>
                <c:pt idx="1053">
                  <c:v>-0.33170742574464257</c:v>
                </c:pt>
                <c:pt idx="1054">
                  <c:v>-0.32783951380422838</c:v>
                </c:pt>
                <c:pt idx="1055">
                  <c:v>-0.33559477129511783</c:v>
                </c:pt>
                <c:pt idx="1056">
                  <c:v>-0.32796235084750097</c:v>
                </c:pt>
                <c:pt idx="1057">
                  <c:v>-0.32796235084750097</c:v>
                </c:pt>
                <c:pt idx="1058">
                  <c:v>-0.32796235084750097</c:v>
                </c:pt>
                <c:pt idx="1059">
                  <c:v>-0.32796235084750097</c:v>
                </c:pt>
                <c:pt idx="1060">
                  <c:v>-0.32517419938052505</c:v>
                </c:pt>
                <c:pt idx="1061">
                  <c:v>-0.32775076352084836</c:v>
                </c:pt>
                <c:pt idx="1062">
                  <c:v>-0.32443967127405143</c:v>
                </c:pt>
                <c:pt idx="1063">
                  <c:v>-0.32443967127405143</c:v>
                </c:pt>
                <c:pt idx="1064">
                  <c:v>-0.32619576294682917</c:v>
                </c:pt>
                <c:pt idx="1065">
                  <c:v>-0.32619576294682917</c:v>
                </c:pt>
                <c:pt idx="1066">
                  <c:v>-0.32619576294682917</c:v>
                </c:pt>
                <c:pt idx="1067">
                  <c:v>-0.33671932260244009</c:v>
                </c:pt>
                <c:pt idx="1068">
                  <c:v>-0.33671932260244009</c:v>
                </c:pt>
                <c:pt idx="1069">
                  <c:v>-0.33560069490887978</c:v>
                </c:pt>
                <c:pt idx="1070">
                  <c:v>-0.33560069490887978</c:v>
                </c:pt>
                <c:pt idx="1071">
                  <c:v>-0.33705998235527262</c:v>
                </c:pt>
                <c:pt idx="1072">
                  <c:v>-0.33705998235527262</c:v>
                </c:pt>
                <c:pt idx="1073">
                  <c:v>-0.33705998235527262</c:v>
                </c:pt>
                <c:pt idx="1074">
                  <c:v>-0.32956099910187087</c:v>
                </c:pt>
                <c:pt idx="1075">
                  <c:v>-0.33458391180280456</c:v>
                </c:pt>
                <c:pt idx="1076">
                  <c:v>-0.33458391180280456</c:v>
                </c:pt>
                <c:pt idx="1077">
                  <c:v>-0.33151787010426226</c:v>
                </c:pt>
                <c:pt idx="1078">
                  <c:v>-0.33151787010426226</c:v>
                </c:pt>
                <c:pt idx="1079">
                  <c:v>-0.32740999984496733</c:v>
                </c:pt>
                <c:pt idx="1080">
                  <c:v>-0.32740999984496733</c:v>
                </c:pt>
                <c:pt idx="1081">
                  <c:v>-0.32834229351264926</c:v>
                </c:pt>
                <c:pt idx="1082">
                  <c:v>-0.32911173976340363</c:v>
                </c:pt>
                <c:pt idx="1083">
                  <c:v>-0.32911173976340363</c:v>
                </c:pt>
                <c:pt idx="1084">
                  <c:v>-0.32911173976340363</c:v>
                </c:pt>
                <c:pt idx="1085">
                  <c:v>-0.32911173976340363</c:v>
                </c:pt>
                <c:pt idx="1086">
                  <c:v>-0.32911173976340363</c:v>
                </c:pt>
                <c:pt idx="1087">
                  <c:v>-0.32466882159589272</c:v>
                </c:pt>
                <c:pt idx="1088">
                  <c:v>-0.32686035084169335</c:v>
                </c:pt>
                <c:pt idx="1089">
                  <c:v>-0.32686035084169335</c:v>
                </c:pt>
                <c:pt idx="1090">
                  <c:v>-0.32958656417179066</c:v>
                </c:pt>
                <c:pt idx="1091">
                  <c:v>-0.31631735757602164</c:v>
                </c:pt>
                <c:pt idx="1092">
                  <c:v>-0.31631735757602164</c:v>
                </c:pt>
                <c:pt idx="1093">
                  <c:v>-0.31631735757602164</c:v>
                </c:pt>
                <c:pt idx="1094">
                  <c:v>-0.32270446813401266</c:v>
                </c:pt>
                <c:pt idx="1095">
                  <c:v>-0.32270446813401266</c:v>
                </c:pt>
                <c:pt idx="1096">
                  <c:v>-0.32270446813401266</c:v>
                </c:pt>
                <c:pt idx="1097">
                  <c:v>-0.32270446813401266</c:v>
                </c:pt>
                <c:pt idx="1098">
                  <c:v>-0.32656042892385484</c:v>
                </c:pt>
                <c:pt idx="1099">
                  <c:v>-0.32656042892385484</c:v>
                </c:pt>
                <c:pt idx="1100">
                  <c:v>-0.31880298904894755</c:v>
                </c:pt>
                <c:pt idx="1101">
                  <c:v>-0.31414526194028181</c:v>
                </c:pt>
                <c:pt idx="1102">
                  <c:v>-0.31414526194028181</c:v>
                </c:pt>
                <c:pt idx="1103">
                  <c:v>-0.31366035699619488</c:v>
                </c:pt>
                <c:pt idx="1104">
                  <c:v>-0.3158109405609047</c:v>
                </c:pt>
                <c:pt idx="1105">
                  <c:v>-0.3158109405609047</c:v>
                </c:pt>
                <c:pt idx="1106">
                  <c:v>-0.31362824477422246</c:v>
                </c:pt>
                <c:pt idx="1107">
                  <c:v>-0.31362824477422246</c:v>
                </c:pt>
                <c:pt idx="1108">
                  <c:v>-0.31362824477422246</c:v>
                </c:pt>
                <c:pt idx="1109">
                  <c:v>-0.3206662253846817</c:v>
                </c:pt>
                <c:pt idx="1110">
                  <c:v>-0.3206662253846817</c:v>
                </c:pt>
                <c:pt idx="1111">
                  <c:v>-0.32447905810941524</c:v>
                </c:pt>
                <c:pt idx="1112">
                  <c:v>-0.32447905810941524</c:v>
                </c:pt>
                <c:pt idx="1113">
                  <c:v>-0.32412894135917347</c:v>
                </c:pt>
                <c:pt idx="1114">
                  <c:v>-0.32412894135917347</c:v>
                </c:pt>
                <c:pt idx="1115">
                  <c:v>-0.32801566337135801</c:v>
                </c:pt>
                <c:pt idx="1116">
                  <c:v>-0.32801566337135801</c:v>
                </c:pt>
                <c:pt idx="1117">
                  <c:v>-0.32801566337135801</c:v>
                </c:pt>
                <c:pt idx="1118">
                  <c:v>-0.32806627389595511</c:v>
                </c:pt>
                <c:pt idx="1119">
                  <c:v>-0.32806627389595511</c:v>
                </c:pt>
                <c:pt idx="1120">
                  <c:v>-0.3276844606159347</c:v>
                </c:pt>
                <c:pt idx="1121">
                  <c:v>-0.3276844606159347</c:v>
                </c:pt>
                <c:pt idx="1122">
                  <c:v>-0.3246483487553472</c:v>
                </c:pt>
                <c:pt idx="1123">
                  <c:v>-0.32288113731638474</c:v>
                </c:pt>
                <c:pt idx="1124">
                  <c:v>-0.32288113731638474</c:v>
                </c:pt>
                <c:pt idx="1125">
                  <c:v>-0.31886305657095398</c:v>
                </c:pt>
                <c:pt idx="1126">
                  <c:v>-0.31886305657095398</c:v>
                </c:pt>
                <c:pt idx="1127">
                  <c:v>-0.3271423979951979</c:v>
                </c:pt>
                <c:pt idx="1128">
                  <c:v>-0.3271423979951979</c:v>
                </c:pt>
                <c:pt idx="1129">
                  <c:v>-0.3271423979951979</c:v>
                </c:pt>
                <c:pt idx="1130">
                  <c:v>-0.3271423979951979</c:v>
                </c:pt>
                <c:pt idx="1131">
                  <c:v>-0.32580158282404281</c:v>
                </c:pt>
                <c:pt idx="1132">
                  <c:v>-0.32580158282404281</c:v>
                </c:pt>
                <c:pt idx="1133">
                  <c:v>-0.32115092248267174</c:v>
                </c:pt>
                <c:pt idx="1134">
                  <c:v>-0.32115092248267174</c:v>
                </c:pt>
                <c:pt idx="1135">
                  <c:v>-0.32479373710013465</c:v>
                </c:pt>
                <c:pt idx="1136">
                  <c:v>-0.32479373710013465</c:v>
                </c:pt>
                <c:pt idx="1137">
                  <c:v>-0.32701644326047152</c:v>
                </c:pt>
                <c:pt idx="1138">
                  <c:v>-0.32701644326047152</c:v>
                </c:pt>
                <c:pt idx="1139">
                  <c:v>-0.32701644326047152</c:v>
                </c:pt>
                <c:pt idx="1140">
                  <c:v>-0.32781685857966519</c:v>
                </c:pt>
                <c:pt idx="1141">
                  <c:v>-0.32781685857966519</c:v>
                </c:pt>
                <c:pt idx="1142">
                  <c:v>-0.32369308809395675</c:v>
                </c:pt>
                <c:pt idx="1143">
                  <c:v>-0.32411688628555274</c:v>
                </c:pt>
                <c:pt idx="1144">
                  <c:v>-0.32411688628555274</c:v>
                </c:pt>
                <c:pt idx="1145">
                  <c:v>-0.32229023086287439</c:v>
                </c:pt>
                <c:pt idx="1146">
                  <c:v>-0.32229023086287439</c:v>
                </c:pt>
                <c:pt idx="1147">
                  <c:v>-0.32447749926368857</c:v>
                </c:pt>
                <c:pt idx="1148">
                  <c:v>-0.32447749926368857</c:v>
                </c:pt>
                <c:pt idx="1149">
                  <c:v>-0.32447749926368857</c:v>
                </c:pt>
                <c:pt idx="1150">
                  <c:v>-0.32447749926368857</c:v>
                </c:pt>
                <c:pt idx="1151">
                  <c:v>-0.32447749926368857</c:v>
                </c:pt>
                <c:pt idx="1152">
                  <c:v>-0.3246277719917533</c:v>
                </c:pt>
                <c:pt idx="1153">
                  <c:v>-0.3246277719917533</c:v>
                </c:pt>
                <c:pt idx="1154">
                  <c:v>-0.33185021601321862</c:v>
                </c:pt>
                <c:pt idx="1155">
                  <c:v>-0.33102174147094227</c:v>
                </c:pt>
                <c:pt idx="1156">
                  <c:v>-0.33102174147094227</c:v>
                </c:pt>
                <c:pt idx="1157">
                  <c:v>-0.32592462771341246</c:v>
                </c:pt>
                <c:pt idx="1158">
                  <c:v>-0.32592462771341246</c:v>
                </c:pt>
                <c:pt idx="1159">
                  <c:v>-0.33111007606212811</c:v>
                </c:pt>
                <c:pt idx="1160">
                  <c:v>-0.33111007606212811</c:v>
                </c:pt>
                <c:pt idx="1161">
                  <c:v>-0.33111007606212811</c:v>
                </c:pt>
                <c:pt idx="1162">
                  <c:v>-0.33111007606212811</c:v>
                </c:pt>
                <c:pt idx="1163">
                  <c:v>-0.33464335578652038</c:v>
                </c:pt>
                <c:pt idx="1164">
                  <c:v>-0.33464335578652038</c:v>
                </c:pt>
                <c:pt idx="1165">
                  <c:v>-0.31997981364964223</c:v>
                </c:pt>
                <c:pt idx="1166">
                  <c:v>-0.31779233740273111</c:v>
                </c:pt>
                <c:pt idx="1167">
                  <c:v>-0.31779233740273111</c:v>
                </c:pt>
                <c:pt idx="1168">
                  <c:v>-0.31911205619505018</c:v>
                </c:pt>
                <c:pt idx="1169">
                  <c:v>-0.31791559013819776</c:v>
                </c:pt>
                <c:pt idx="1170">
                  <c:v>-0.31791559013819776</c:v>
                </c:pt>
                <c:pt idx="1171">
                  <c:v>-0.31791559013819776</c:v>
                </c:pt>
                <c:pt idx="1172">
                  <c:v>-0.32246419804598675</c:v>
                </c:pt>
                <c:pt idx="1173">
                  <c:v>-0.32772883575762468</c:v>
                </c:pt>
                <c:pt idx="1174">
                  <c:v>-0.32772883575762468</c:v>
                </c:pt>
                <c:pt idx="1175">
                  <c:v>-0.32502933065098005</c:v>
                </c:pt>
                <c:pt idx="1176">
                  <c:v>-0.32340906640253164</c:v>
                </c:pt>
                <c:pt idx="1177">
                  <c:v>-0.32340906640253164</c:v>
                </c:pt>
                <c:pt idx="1178">
                  <c:v>-0.32459389307795722</c:v>
                </c:pt>
                <c:pt idx="1179">
                  <c:v>-0.32459389307795722</c:v>
                </c:pt>
                <c:pt idx="1180">
                  <c:v>-0.32459389307795722</c:v>
                </c:pt>
                <c:pt idx="1181">
                  <c:v>-0.3169536784017063</c:v>
                </c:pt>
                <c:pt idx="1182">
                  <c:v>-0.3169536784017063</c:v>
                </c:pt>
                <c:pt idx="1183">
                  <c:v>-0.3249107544526938</c:v>
                </c:pt>
                <c:pt idx="1184">
                  <c:v>-0.33252592367426731</c:v>
                </c:pt>
                <c:pt idx="1185">
                  <c:v>-0.33252592367426731</c:v>
                </c:pt>
                <c:pt idx="1186">
                  <c:v>-0.32318999661639031</c:v>
                </c:pt>
                <c:pt idx="1187">
                  <c:v>-0.32318999661639031</c:v>
                </c:pt>
                <c:pt idx="1188">
                  <c:v>-0.32344211393194006</c:v>
                </c:pt>
                <c:pt idx="1189">
                  <c:v>-0.32344211393194006</c:v>
                </c:pt>
                <c:pt idx="1190">
                  <c:v>-0.32344211393194006</c:v>
                </c:pt>
                <c:pt idx="1191">
                  <c:v>-0.32741696268921372</c:v>
                </c:pt>
                <c:pt idx="1192">
                  <c:v>-0.32741696268921372</c:v>
                </c:pt>
                <c:pt idx="1193">
                  <c:v>-0.3168741772696389</c:v>
                </c:pt>
                <c:pt idx="1194">
                  <c:v>-0.30400860779406569</c:v>
                </c:pt>
                <c:pt idx="1195">
                  <c:v>-0.30400860779406569</c:v>
                </c:pt>
                <c:pt idx="1196">
                  <c:v>-0.30230821887525922</c:v>
                </c:pt>
                <c:pt idx="1197">
                  <c:v>-0.31248623439476009</c:v>
                </c:pt>
                <c:pt idx="1198">
                  <c:v>-0.31248623439476009</c:v>
                </c:pt>
                <c:pt idx="1199">
                  <c:v>-0.31248623439476009</c:v>
                </c:pt>
                <c:pt idx="1200">
                  <c:v>-0.32826009038132203</c:v>
                </c:pt>
                <c:pt idx="1201">
                  <c:v>-0.32826009038132203</c:v>
                </c:pt>
                <c:pt idx="1202">
                  <c:v>-0.3177729037926702</c:v>
                </c:pt>
                <c:pt idx="1203">
                  <c:v>-0.32318843777066358</c:v>
                </c:pt>
                <c:pt idx="1204">
                  <c:v>-0.32318843777066358</c:v>
                </c:pt>
                <c:pt idx="1205">
                  <c:v>-0.3279491526203473</c:v>
                </c:pt>
                <c:pt idx="1206">
                  <c:v>-0.3279491526203473</c:v>
                </c:pt>
                <c:pt idx="1207">
                  <c:v>-0.32782756265365603</c:v>
                </c:pt>
                <c:pt idx="1208">
                  <c:v>-0.32782756265365603</c:v>
                </c:pt>
                <c:pt idx="1209">
                  <c:v>-0.32782756265365603</c:v>
                </c:pt>
                <c:pt idx="1210">
                  <c:v>-0.31091969836236244</c:v>
                </c:pt>
                <c:pt idx="1211">
                  <c:v>-0.31091969836236244</c:v>
                </c:pt>
                <c:pt idx="1212">
                  <c:v>-0.30669730490367109</c:v>
                </c:pt>
                <c:pt idx="1213">
                  <c:v>-0.29692781088764336</c:v>
                </c:pt>
                <c:pt idx="1214">
                  <c:v>-0.29732635577846495</c:v>
                </c:pt>
                <c:pt idx="1215">
                  <c:v>-0.29732635577846495</c:v>
                </c:pt>
                <c:pt idx="1216">
                  <c:v>-0.29732635577846495</c:v>
                </c:pt>
                <c:pt idx="1217">
                  <c:v>-0.29732635577846495</c:v>
                </c:pt>
                <c:pt idx="1218">
                  <c:v>-0.29732635577846495</c:v>
                </c:pt>
                <c:pt idx="1219">
                  <c:v>-0.32069885722189623</c:v>
                </c:pt>
                <c:pt idx="1220">
                  <c:v>-0.32069885722189623</c:v>
                </c:pt>
                <c:pt idx="1221">
                  <c:v>-0.33102007870216699</c:v>
                </c:pt>
                <c:pt idx="1222">
                  <c:v>-0.33102007870216699</c:v>
                </c:pt>
                <c:pt idx="1223">
                  <c:v>-0.32948139404675497</c:v>
                </c:pt>
                <c:pt idx="1224">
                  <c:v>-0.32948139404675497</c:v>
                </c:pt>
                <c:pt idx="1225">
                  <c:v>-0.32709812677655642</c:v>
                </c:pt>
                <c:pt idx="1226">
                  <c:v>-0.32709812677655642</c:v>
                </c:pt>
                <c:pt idx="1227">
                  <c:v>-0.33250628221810946</c:v>
                </c:pt>
                <c:pt idx="1228">
                  <c:v>-0.33250628221810946</c:v>
                </c:pt>
                <c:pt idx="1229">
                  <c:v>-0.32538724162985616</c:v>
                </c:pt>
                <c:pt idx="1230">
                  <c:v>-0.32538724162985616</c:v>
                </c:pt>
                <c:pt idx="1231">
                  <c:v>-0.32538724162985616</c:v>
                </c:pt>
                <c:pt idx="1232">
                  <c:v>-0.32538724162985616</c:v>
                </c:pt>
                <c:pt idx="1233">
                  <c:v>-0.31804414294913558</c:v>
                </c:pt>
                <c:pt idx="1234">
                  <c:v>-0.31804414294913558</c:v>
                </c:pt>
                <c:pt idx="1235">
                  <c:v>-0.31756339492698676</c:v>
                </c:pt>
                <c:pt idx="1236">
                  <c:v>-0.31756339492698676</c:v>
                </c:pt>
                <c:pt idx="1237">
                  <c:v>-0.31894588324057199</c:v>
                </c:pt>
                <c:pt idx="1238">
                  <c:v>-0.31894588324057199</c:v>
                </c:pt>
                <c:pt idx="1239">
                  <c:v>-0.3158359860155821</c:v>
                </c:pt>
                <c:pt idx="1240">
                  <c:v>-0.3158359860155821</c:v>
                </c:pt>
                <c:pt idx="1241">
                  <c:v>-0.3158359860155821</c:v>
                </c:pt>
                <c:pt idx="1242">
                  <c:v>-0.3158359860155821</c:v>
                </c:pt>
                <c:pt idx="1243">
                  <c:v>-0.32275258450544686</c:v>
                </c:pt>
                <c:pt idx="1244">
                  <c:v>-0.32275258450544686</c:v>
                </c:pt>
                <c:pt idx="1245">
                  <c:v>-0.32020148151199479</c:v>
                </c:pt>
                <c:pt idx="1246">
                  <c:v>-0.31453538906417872</c:v>
                </c:pt>
                <c:pt idx="1247">
                  <c:v>-0.31453538906417872</c:v>
                </c:pt>
                <c:pt idx="1248">
                  <c:v>-0.31659846942209002</c:v>
                </c:pt>
                <c:pt idx="1249">
                  <c:v>-0.31659846942209002</c:v>
                </c:pt>
                <c:pt idx="1250">
                  <c:v>-0.31994655827413682</c:v>
                </c:pt>
                <c:pt idx="1251">
                  <c:v>-0.31994655827413682</c:v>
                </c:pt>
                <c:pt idx="1252">
                  <c:v>-0.31994655827413682</c:v>
                </c:pt>
                <c:pt idx="1253">
                  <c:v>-0.31652447621159074</c:v>
                </c:pt>
                <c:pt idx="1254">
                  <c:v>-0.31652447621159074</c:v>
                </c:pt>
                <c:pt idx="1255">
                  <c:v>-0.31652447621159074</c:v>
                </c:pt>
                <c:pt idx="1256">
                  <c:v>-0.31652447621159074</c:v>
                </c:pt>
                <c:pt idx="1257">
                  <c:v>-0.31652447621159074</c:v>
                </c:pt>
                <c:pt idx="1258">
                  <c:v>-0.31867204600789545</c:v>
                </c:pt>
                <c:pt idx="1259">
                  <c:v>-0.31867204600789545</c:v>
                </c:pt>
                <c:pt idx="1260">
                  <c:v>-0.32584543835049029</c:v>
                </c:pt>
                <c:pt idx="1261">
                  <c:v>-0.32584543835049029</c:v>
                </c:pt>
                <c:pt idx="1262">
                  <c:v>-0.32283374840628959</c:v>
                </c:pt>
                <c:pt idx="1263">
                  <c:v>-0.32283374840628959</c:v>
                </c:pt>
                <c:pt idx="1264">
                  <c:v>-0.31839633816034657</c:v>
                </c:pt>
                <c:pt idx="1265">
                  <c:v>-0.31839633816034657</c:v>
                </c:pt>
                <c:pt idx="1266">
                  <c:v>-0.33091750665334269</c:v>
                </c:pt>
                <c:pt idx="1267">
                  <c:v>-0.33091750665334269</c:v>
                </c:pt>
                <c:pt idx="1268">
                  <c:v>-0.3310554125386414</c:v>
                </c:pt>
                <c:pt idx="1269">
                  <c:v>-0.3310554125386414</c:v>
                </c:pt>
                <c:pt idx="1270">
                  <c:v>-0.33091750665334269</c:v>
                </c:pt>
                <c:pt idx="1271">
                  <c:v>-0.3310554125386414</c:v>
                </c:pt>
                <c:pt idx="1272">
                  <c:v>-0.3310554125386414</c:v>
                </c:pt>
                <c:pt idx="1273">
                  <c:v>-0.33091750665334269</c:v>
                </c:pt>
                <c:pt idx="1274">
                  <c:v>-0.3310554125386414</c:v>
                </c:pt>
                <c:pt idx="1275">
                  <c:v>-0.33091750665334269</c:v>
                </c:pt>
                <c:pt idx="1276">
                  <c:v>-0.3310554125386414</c:v>
                </c:pt>
                <c:pt idx="1277">
                  <c:v>-0.3310554125386414</c:v>
                </c:pt>
                <c:pt idx="1278">
                  <c:v>-0.3310554125386414</c:v>
                </c:pt>
                <c:pt idx="1279">
                  <c:v>-0.33091750665334269</c:v>
                </c:pt>
                <c:pt idx="1280">
                  <c:v>-0.33091750665334269</c:v>
                </c:pt>
                <c:pt idx="1281">
                  <c:v>-0.3310554125386414</c:v>
                </c:pt>
                <c:pt idx="1282">
                  <c:v>-0.33091750665334269</c:v>
                </c:pt>
                <c:pt idx="1283">
                  <c:v>-0.3310554125386414</c:v>
                </c:pt>
                <c:pt idx="1284">
                  <c:v>-0.3310554125386414</c:v>
                </c:pt>
                <c:pt idx="1285">
                  <c:v>-0.33091750665334269</c:v>
                </c:pt>
                <c:pt idx="1286">
                  <c:v>-0.33091750665334269</c:v>
                </c:pt>
                <c:pt idx="1287">
                  <c:v>-0.3310554125386414</c:v>
                </c:pt>
                <c:pt idx="1288">
                  <c:v>-0.33091750665334269</c:v>
                </c:pt>
                <c:pt idx="1289">
                  <c:v>-0.33091750665334269</c:v>
                </c:pt>
                <c:pt idx="1290">
                  <c:v>-0.3310554125386414</c:v>
                </c:pt>
                <c:pt idx="1291">
                  <c:v>-0.3310554125386414</c:v>
                </c:pt>
                <c:pt idx="1292">
                  <c:v>-0.33091750665334269</c:v>
                </c:pt>
                <c:pt idx="1293">
                  <c:v>-0.3310554125386414</c:v>
                </c:pt>
                <c:pt idx="1294">
                  <c:v>-0.33091750665334269</c:v>
                </c:pt>
                <c:pt idx="1295">
                  <c:v>-0.33091750665334269</c:v>
                </c:pt>
                <c:pt idx="1296">
                  <c:v>-0.3310554125386414</c:v>
                </c:pt>
                <c:pt idx="1297">
                  <c:v>-0.3310554125386414</c:v>
                </c:pt>
                <c:pt idx="1298">
                  <c:v>-0.33091750665334269</c:v>
                </c:pt>
                <c:pt idx="1299">
                  <c:v>-0.33091750665334269</c:v>
                </c:pt>
                <c:pt idx="1300">
                  <c:v>-0.3310554125386414</c:v>
                </c:pt>
                <c:pt idx="1301">
                  <c:v>-0.3310554125386414</c:v>
                </c:pt>
                <c:pt idx="1302">
                  <c:v>-0.32159716805273381</c:v>
                </c:pt>
                <c:pt idx="1303">
                  <c:v>-0.32159716805273381</c:v>
                </c:pt>
                <c:pt idx="1304">
                  <c:v>-0.31836994170603922</c:v>
                </c:pt>
                <c:pt idx="1305">
                  <c:v>-0.31378537642348509</c:v>
                </c:pt>
                <c:pt idx="1306">
                  <c:v>-0.31378537642348509</c:v>
                </c:pt>
                <c:pt idx="1307">
                  <c:v>-0.31270166687420536</c:v>
                </c:pt>
                <c:pt idx="1308">
                  <c:v>-0.31270166687420536</c:v>
                </c:pt>
                <c:pt idx="1309">
                  <c:v>-0.31270166687420536</c:v>
                </c:pt>
                <c:pt idx="1310">
                  <c:v>-0.32389584196149079</c:v>
                </c:pt>
                <c:pt idx="1311">
                  <c:v>-0.32133912712342216</c:v>
                </c:pt>
                <c:pt idx="1312">
                  <c:v>-0.32133912712342216</c:v>
                </c:pt>
                <c:pt idx="1313">
                  <c:v>-0.31787911314819028</c:v>
                </c:pt>
                <c:pt idx="1314">
                  <c:v>-0.31787911314819028</c:v>
                </c:pt>
                <c:pt idx="1315">
                  <c:v>-0.32269677782842709</c:v>
                </c:pt>
                <c:pt idx="1316">
                  <c:v>-0.32269677782842709</c:v>
                </c:pt>
                <c:pt idx="1317">
                  <c:v>-0.32269677782842709</c:v>
                </c:pt>
                <c:pt idx="1318">
                  <c:v>-0.32269677782842709</c:v>
                </c:pt>
                <c:pt idx="1319">
                  <c:v>-0.31898963484397125</c:v>
                </c:pt>
                <c:pt idx="1320">
                  <c:v>-0.31898963484397125</c:v>
                </c:pt>
                <c:pt idx="1321">
                  <c:v>-0.31763562144566237</c:v>
                </c:pt>
                <c:pt idx="1322">
                  <c:v>-0.32014297283571524</c:v>
                </c:pt>
                <c:pt idx="1323">
                  <c:v>-0.32014297283571524</c:v>
                </c:pt>
                <c:pt idx="1324">
                  <c:v>-0.31834229817515042</c:v>
                </c:pt>
                <c:pt idx="1325">
                  <c:v>-0.32199363448258639</c:v>
                </c:pt>
                <c:pt idx="1326">
                  <c:v>-0.32199363448258639</c:v>
                </c:pt>
                <c:pt idx="1327">
                  <c:v>-0.31908326951062838</c:v>
                </c:pt>
                <c:pt idx="1328">
                  <c:v>-0.31908326951062838</c:v>
                </c:pt>
                <c:pt idx="1329">
                  <c:v>-0.31908326951062838</c:v>
                </c:pt>
                <c:pt idx="1330">
                  <c:v>-0.31987703375472099</c:v>
                </c:pt>
                <c:pt idx="1331">
                  <c:v>-0.31987703375472099</c:v>
                </c:pt>
                <c:pt idx="1332">
                  <c:v>-0.31848072367569125</c:v>
                </c:pt>
                <c:pt idx="1333">
                  <c:v>-0.31826456373490669</c:v>
                </c:pt>
                <c:pt idx="1334">
                  <c:v>-0.31826456373490669</c:v>
                </c:pt>
                <c:pt idx="1335">
                  <c:v>-0.32063910146903518</c:v>
                </c:pt>
                <c:pt idx="1336">
                  <c:v>-0.32063910146903518</c:v>
                </c:pt>
                <c:pt idx="1337">
                  <c:v>-0.32063910146903518</c:v>
                </c:pt>
                <c:pt idx="1338">
                  <c:v>-0.31583858409179344</c:v>
                </c:pt>
                <c:pt idx="1339">
                  <c:v>-0.31583858409179344</c:v>
                </c:pt>
                <c:pt idx="1340">
                  <c:v>-0.32385489628039987</c:v>
                </c:pt>
                <c:pt idx="1341">
                  <c:v>-0.32501291080932421</c:v>
                </c:pt>
                <c:pt idx="1342">
                  <c:v>-0.32501291080932421</c:v>
                </c:pt>
                <c:pt idx="1343">
                  <c:v>-0.32124694737944343</c:v>
                </c:pt>
                <c:pt idx="1344">
                  <c:v>-0.3168637849647935</c:v>
                </c:pt>
                <c:pt idx="1345">
                  <c:v>-0.3168637849647935</c:v>
                </c:pt>
                <c:pt idx="1346">
                  <c:v>-0.3168637849647935</c:v>
                </c:pt>
                <c:pt idx="1347">
                  <c:v>-0.3168637849647935</c:v>
                </c:pt>
                <c:pt idx="1348">
                  <c:v>-0.3210023125233824</c:v>
                </c:pt>
                <c:pt idx="1349">
                  <c:v>-0.3210023125233824</c:v>
                </c:pt>
                <c:pt idx="1350">
                  <c:v>-0.32640069919838083</c:v>
                </c:pt>
                <c:pt idx="1351">
                  <c:v>-0.32640069919838083</c:v>
                </c:pt>
                <c:pt idx="1352">
                  <c:v>-0.31589511823015243</c:v>
                </c:pt>
                <c:pt idx="1353">
                  <c:v>-0.31589511823015243</c:v>
                </c:pt>
                <c:pt idx="1354">
                  <c:v>-0.32235092192317161</c:v>
                </c:pt>
                <c:pt idx="1355">
                  <c:v>-0.32284528386466793</c:v>
                </c:pt>
                <c:pt idx="1356">
                  <c:v>-0.32284528386466793</c:v>
                </c:pt>
                <c:pt idx="1357">
                  <c:v>-0.32284528386466793</c:v>
                </c:pt>
                <c:pt idx="1358">
                  <c:v>-0.31454993829096228</c:v>
                </c:pt>
                <c:pt idx="1359">
                  <c:v>-0.31454993829096228</c:v>
                </c:pt>
                <c:pt idx="1360">
                  <c:v>-0.3136574471508381</c:v>
                </c:pt>
                <c:pt idx="1361">
                  <c:v>-0.3136574471508381</c:v>
                </c:pt>
                <c:pt idx="1362">
                  <c:v>-0.32258921747327707</c:v>
                </c:pt>
                <c:pt idx="1363">
                  <c:v>-0.32072650075278519</c:v>
                </c:pt>
                <c:pt idx="1364">
                  <c:v>-0.32072650075278519</c:v>
                </c:pt>
                <c:pt idx="1365">
                  <c:v>-0.32565785724803048</c:v>
                </c:pt>
                <c:pt idx="1366">
                  <c:v>-0.32565785724803048</c:v>
                </c:pt>
                <c:pt idx="1367">
                  <c:v>-0.32025708034291783</c:v>
                </c:pt>
                <c:pt idx="1368">
                  <c:v>-0.32025708034291783</c:v>
                </c:pt>
                <c:pt idx="1369">
                  <c:v>-0.32025708034291783</c:v>
                </c:pt>
                <c:pt idx="1370">
                  <c:v>-0.32379960921862233</c:v>
                </c:pt>
                <c:pt idx="1371">
                  <c:v>-0.32379960921862233</c:v>
                </c:pt>
                <c:pt idx="1372">
                  <c:v>-0.31612073516834649</c:v>
                </c:pt>
                <c:pt idx="1373">
                  <c:v>-0.3151856355783561</c:v>
                </c:pt>
                <c:pt idx="1374">
                  <c:v>-0.3151856355783561</c:v>
                </c:pt>
                <c:pt idx="1375">
                  <c:v>-0.3213190699750707</c:v>
                </c:pt>
                <c:pt idx="1376">
                  <c:v>-0.3213190699750707</c:v>
                </c:pt>
                <c:pt idx="1377">
                  <c:v>-0.3213190699750707</c:v>
                </c:pt>
                <c:pt idx="1378">
                  <c:v>-0.32967957530015718</c:v>
                </c:pt>
                <c:pt idx="1379">
                  <c:v>-0.32967957530015718</c:v>
                </c:pt>
                <c:pt idx="1380">
                  <c:v>-0.32086658902210125</c:v>
                </c:pt>
                <c:pt idx="1381">
                  <c:v>-0.32109750603576631</c:v>
                </c:pt>
                <c:pt idx="1382">
                  <c:v>-0.32429563392889388</c:v>
                </c:pt>
                <c:pt idx="1383">
                  <c:v>-0.32429563392889388</c:v>
                </c:pt>
                <c:pt idx="1384">
                  <c:v>-0.32429563392889388</c:v>
                </c:pt>
                <c:pt idx="1385">
                  <c:v>-0.32187973482148069</c:v>
                </c:pt>
                <c:pt idx="1386">
                  <c:v>-0.32187973482148069</c:v>
                </c:pt>
                <c:pt idx="1387">
                  <c:v>-0.32381207998443678</c:v>
                </c:pt>
                <c:pt idx="1388">
                  <c:v>-0.32381207998443678</c:v>
                </c:pt>
                <c:pt idx="1389">
                  <c:v>-0.32381207998443678</c:v>
                </c:pt>
                <c:pt idx="1390">
                  <c:v>-0.3217321640926758</c:v>
                </c:pt>
                <c:pt idx="1391">
                  <c:v>-0.32203000754954525</c:v>
                </c:pt>
                <c:pt idx="1392">
                  <c:v>-0.32437991552119017</c:v>
                </c:pt>
                <c:pt idx="1393">
                  <c:v>-0.32437991552119017</c:v>
                </c:pt>
                <c:pt idx="1394">
                  <c:v>-0.31993699735367898</c:v>
                </c:pt>
                <c:pt idx="1395">
                  <c:v>-0.31993699735367898</c:v>
                </c:pt>
                <c:pt idx="1396">
                  <c:v>-0.31993699735367898</c:v>
                </c:pt>
                <c:pt idx="1397">
                  <c:v>-0.31887490379847783</c:v>
                </c:pt>
                <c:pt idx="1398">
                  <c:v>-0.31887490379847783</c:v>
                </c:pt>
                <c:pt idx="1399">
                  <c:v>-0.32051377027259947</c:v>
                </c:pt>
                <c:pt idx="1400">
                  <c:v>-0.31922034401153943</c:v>
                </c:pt>
                <c:pt idx="1401">
                  <c:v>-0.32360090834997796</c:v>
                </c:pt>
                <c:pt idx="1402">
                  <c:v>-0.32360090834997796</c:v>
                </c:pt>
                <c:pt idx="1403">
                  <c:v>-0.32174640155031398</c:v>
                </c:pt>
                <c:pt idx="1404">
                  <c:v>-0.32174640155031398</c:v>
                </c:pt>
                <c:pt idx="1405">
                  <c:v>-0.32174640155031398</c:v>
                </c:pt>
                <c:pt idx="1406">
                  <c:v>-0.32174640155031398</c:v>
                </c:pt>
                <c:pt idx="1407">
                  <c:v>-0.32498194174088496</c:v>
                </c:pt>
                <c:pt idx="1408">
                  <c:v>-0.32411865297737652</c:v>
                </c:pt>
                <c:pt idx="1409">
                  <c:v>-0.32411865297737652</c:v>
                </c:pt>
                <c:pt idx="1410">
                  <c:v>-0.31763655675309843</c:v>
                </c:pt>
                <c:pt idx="1411">
                  <c:v>-0.31965120897043026</c:v>
                </c:pt>
                <c:pt idx="1412">
                  <c:v>-0.31965120897043026</c:v>
                </c:pt>
                <c:pt idx="1413">
                  <c:v>-0.31965120897043026</c:v>
                </c:pt>
                <c:pt idx="1414">
                  <c:v>-0.31965120897043026</c:v>
                </c:pt>
                <c:pt idx="1415">
                  <c:v>-0.31975845755643489</c:v>
                </c:pt>
                <c:pt idx="1416">
                  <c:v>-0.31975845755643489</c:v>
                </c:pt>
                <c:pt idx="1417">
                  <c:v>-0.32030322217643142</c:v>
                </c:pt>
                <c:pt idx="1418">
                  <c:v>-0.32046918728481266</c:v>
                </c:pt>
                <c:pt idx="1419">
                  <c:v>-0.32046918728481266</c:v>
                </c:pt>
                <c:pt idx="1420">
                  <c:v>-0.32068815314790555</c:v>
                </c:pt>
                <c:pt idx="1421">
                  <c:v>-0.32068815314790555</c:v>
                </c:pt>
                <c:pt idx="1422">
                  <c:v>-0.32391039118827442</c:v>
                </c:pt>
                <c:pt idx="1423">
                  <c:v>-0.32391039118827442</c:v>
                </c:pt>
                <c:pt idx="1424">
                  <c:v>-0.32123406092143503</c:v>
                </c:pt>
                <c:pt idx="1425">
                  <c:v>-0.32123406092143503</c:v>
                </c:pt>
                <c:pt idx="1426">
                  <c:v>-0.32123406092143503</c:v>
                </c:pt>
                <c:pt idx="1427">
                  <c:v>-0.31962491643917124</c:v>
                </c:pt>
                <c:pt idx="1428">
                  <c:v>-0.31962491643917124</c:v>
                </c:pt>
                <c:pt idx="1429">
                  <c:v>-0.31934079082469768</c:v>
                </c:pt>
                <c:pt idx="1430">
                  <c:v>-0.31934079082469768</c:v>
                </c:pt>
                <c:pt idx="1431">
                  <c:v>-0.32117763070612454</c:v>
                </c:pt>
                <c:pt idx="1432">
                  <c:v>-0.32117763070612454</c:v>
                </c:pt>
                <c:pt idx="1433">
                  <c:v>-0.32586882103639253</c:v>
                </c:pt>
                <c:pt idx="1434">
                  <c:v>-0.32586882103639253</c:v>
                </c:pt>
                <c:pt idx="1435">
                  <c:v>-0.322501090728188</c:v>
                </c:pt>
                <c:pt idx="1436">
                  <c:v>-0.322501090728188</c:v>
                </c:pt>
                <c:pt idx="1437">
                  <c:v>-0.322501090728188</c:v>
                </c:pt>
                <c:pt idx="1438">
                  <c:v>-0.322501090728188</c:v>
                </c:pt>
                <c:pt idx="1439">
                  <c:v>-0.32153325537793459</c:v>
                </c:pt>
                <c:pt idx="1440">
                  <c:v>-0.32153325537793459</c:v>
                </c:pt>
                <c:pt idx="1441">
                  <c:v>-0.32479612733024893</c:v>
                </c:pt>
                <c:pt idx="1442">
                  <c:v>-0.32301623727937506</c:v>
                </c:pt>
                <c:pt idx="1443">
                  <c:v>-0.3229729013681697</c:v>
                </c:pt>
                <c:pt idx="1444">
                  <c:v>-0.3229729013681697</c:v>
                </c:pt>
                <c:pt idx="1445">
                  <c:v>-0.31889807863828318</c:v>
                </c:pt>
                <c:pt idx="1446">
                  <c:v>-0.31889807863828318</c:v>
                </c:pt>
                <c:pt idx="1447">
                  <c:v>-0.31889807863828318</c:v>
                </c:pt>
                <c:pt idx="1448">
                  <c:v>-0.31889807863828318</c:v>
                </c:pt>
                <c:pt idx="1449">
                  <c:v>-0.31889807863828318</c:v>
                </c:pt>
                <c:pt idx="1450">
                  <c:v>-0.32205837854177333</c:v>
                </c:pt>
                <c:pt idx="1451">
                  <c:v>-0.32205837854177333</c:v>
                </c:pt>
                <c:pt idx="1452">
                  <c:v>-0.32133808789293766</c:v>
                </c:pt>
                <c:pt idx="1453">
                  <c:v>-0.31923156770077243</c:v>
                </c:pt>
                <c:pt idx="1454">
                  <c:v>-0.32051034081200058</c:v>
                </c:pt>
                <c:pt idx="1455">
                  <c:v>-0.32051034081200058</c:v>
                </c:pt>
                <c:pt idx="1456">
                  <c:v>-0.32359633573584601</c:v>
                </c:pt>
                <c:pt idx="1457">
                  <c:v>-0.32359633573584601</c:v>
                </c:pt>
                <c:pt idx="1458">
                  <c:v>-0.32359633573584601</c:v>
                </c:pt>
                <c:pt idx="1459">
                  <c:v>-0.32359633573584601</c:v>
                </c:pt>
                <c:pt idx="1460">
                  <c:v>-0.32222527895759068</c:v>
                </c:pt>
                <c:pt idx="1461">
                  <c:v>-0.32222527895759068</c:v>
                </c:pt>
                <c:pt idx="1462">
                  <c:v>-0.32018537343948444</c:v>
                </c:pt>
                <c:pt idx="1463">
                  <c:v>-0.32018537343948444</c:v>
                </c:pt>
                <c:pt idx="1464">
                  <c:v>-0.31650202883312467</c:v>
                </c:pt>
                <c:pt idx="1465">
                  <c:v>-0.31650202883312467</c:v>
                </c:pt>
                <c:pt idx="1466">
                  <c:v>-0.31937498150763916</c:v>
                </c:pt>
                <c:pt idx="1467">
                  <c:v>-0.31937498150763916</c:v>
                </c:pt>
                <c:pt idx="1468">
                  <c:v>-0.31937498150763916</c:v>
                </c:pt>
                <c:pt idx="1469">
                  <c:v>-0.31937498150763916</c:v>
                </c:pt>
                <c:pt idx="1470">
                  <c:v>-0.31848643944335625</c:v>
                </c:pt>
                <c:pt idx="1471">
                  <c:v>-0.32027838456785096</c:v>
                </c:pt>
                <c:pt idx="1472">
                  <c:v>-0.32027838456785096</c:v>
                </c:pt>
                <c:pt idx="1473">
                  <c:v>-0.3223996618328967</c:v>
                </c:pt>
                <c:pt idx="1474">
                  <c:v>-0.32417539496183245</c:v>
                </c:pt>
                <c:pt idx="1475">
                  <c:v>-0.32417539496183245</c:v>
                </c:pt>
                <c:pt idx="1476">
                  <c:v>-0.31912016219282963</c:v>
                </c:pt>
                <c:pt idx="1477">
                  <c:v>-0.31912016219282963</c:v>
                </c:pt>
                <c:pt idx="1478">
                  <c:v>-0.31912016219282963</c:v>
                </c:pt>
                <c:pt idx="1479">
                  <c:v>-0.31598729797413128</c:v>
                </c:pt>
                <c:pt idx="1480">
                  <c:v>-0.3205133545804057</c:v>
                </c:pt>
                <c:pt idx="1481">
                  <c:v>-0.3205133545804057</c:v>
                </c:pt>
                <c:pt idx="1482">
                  <c:v>-0.32228763278666317</c:v>
                </c:pt>
                <c:pt idx="1483">
                  <c:v>-0.31869511692465224</c:v>
                </c:pt>
                <c:pt idx="1484">
                  <c:v>-0.32144606394028147</c:v>
                </c:pt>
                <c:pt idx="1485">
                  <c:v>-0.32144606394028147</c:v>
                </c:pt>
                <c:pt idx="1486">
                  <c:v>-0.32144606394028147</c:v>
                </c:pt>
                <c:pt idx="1487">
                  <c:v>-0.3213199013594582</c:v>
                </c:pt>
                <c:pt idx="1488">
                  <c:v>-0.31985718445246636</c:v>
                </c:pt>
                <c:pt idx="1489">
                  <c:v>-0.3227781495753666</c:v>
                </c:pt>
                <c:pt idx="1490">
                  <c:v>-0.32168186533722409</c:v>
                </c:pt>
                <c:pt idx="1491">
                  <c:v>-0.32327355074734748</c:v>
                </c:pt>
                <c:pt idx="1492">
                  <c:v>-0.32327355074734748</c:v>
                </c:pt>
                <c:pt idx="1493">
                  <c:v>-0.32327355074734748</c:v>
                </c:pt>
                <c:pt idx="1494">
                  <c:v>-0.32327355074734748</c:v>
                </c:pt>
                <c:pt idx="1495">
                  <c:v>-0.32032556563184916</c:v>
                </c:pt>
                <c:pt idx="1496">
                  <c:v>-0.32032556563184916</c:v>
                </c:pt>
                <c:pt idx="1497">
                  <c:v>-0.31895804223724111</c:v>
                </c:pt>
                <c:pt idx="1498">
                  <c:v>-0.32156578329210067</c:v>
                </c:pt>
                <c:pt idx="1499">
                  <c:v>-0.32156578329210067</c:v>
                </c:pt>
                <c:pt idx="1500">
                  <c:v>-0.31932904752022245</c:v>
                </c:pt>
                <c:pt idx="1501">
                  <c:v>-0.31932904752022245</c:v>
                </c:pt>
                <c:pt idx="1502">
                  <c:v>-0.31932904752022245</c:v>
                </c:pt>
                <c:pt idx="1503">
                  <c:v>-0.31838220462575678</c:v>
                </c:pt>
                <c:pt idx="1504">
                  <c:v>-0.31838220462575678</c:v>
                </c:pt>
                <c:pt idx="1505">
                  <c:v>-0.32036744662037608</c:v>
                </c:pt>
                <c:pt idx="1506">
                  <c:v>-0.32009236231111798</c:v>
                </c:pt>
                <c:pt idx="1507">
                  <c:v>-0.32009236231111798</c:v>
                </c:pt>
                <c:pt idx="1508">
                  <c:v>-0.32129942851891274</c:v>
                </c:pt>
                <c:pt idx="1509">
                  <c:v>-0.32213767182774383</c:v>
                </c:pt>
                <c:pt idx="1510">
                  <c:v>-0.32213767182774383</c:v>
                </c:pt>
                <c:pt idx="1511">
                  <c:v>-0.31919872801746096</c:v>
                </c:pt>
                <c:pt idx="1512">
                  <c:v>-0.31919872801746096</c:v>
                </c:pt>
                <c:pt idx="1513">
                  <c:v>-0.31862382571341263</c:v>
                </c:pt>
                <c:pt idx="1514">
                  <c:v>-0.31862382571341263</c:v>
                </c:pt>
                <c:pt idx="1515">
                  <c:v>-0.31862382571341263</c:v>
                </c:pt>
                <c:pt idx="1516">
                  <c:v>-0.31862382571341263</c:v>
                </c:pt>
                <c:pt idx="1517">
                  <c:v>-0.31871901922579665</c:v>
                </c:pt>
                <c:pt idx="1518">
                  <c:v>-0.32027110995445912</c:v>
                </c:pt>
                <c:pt idx="1519">
                  <c:v>-0.32027110995445912</c:v>
                </c:pt>
                <c:pt idx="1520">
                  <c:v>-0.32113658110198517</c:v>
                </c:pt>
                <c:pt idx="1521">
                  <c:v>-0.32113658110198517</c:v>
                </c:pt>
                <c:pt idx="1522">
                  <c:v>-0.32113658110198517</c:v>
                </c:pt>
                <c:pt idx="1523">
                  <c:v>-0.32113658110198517</c:v>
                </c:pt>
                <c:pt idx="1524">
                  <c:v>-0.31989792228746028</c:v>
                </c:pt>
                <c:pt idx="1525">
                  <c:v>-0.32154718106642743</c:v>
                </c:pt>
                <c:pt idx="1526">
                  <c:v>-0.32006139324267868</c:v>
                </c:pt>
                <c:pt idx="1527">
                  <c:v>-0.32006139324267868</c:v>
                </c:pt>
                <c:pt idx="1528">
                  <c:v>-0.32213694436640467</c:v>
                </c:pt>
                <c:pt idx="1529">
                  <c:v>-0.32213694436640467</c:v>
                </c:pt>
                <c:pt idx="1530">
                  <c:v>-0.31867111070045934</c:v>
                </c:pt>
                <c:pt idx="1531">
                  <c:v>-0.32267152452765274</c:v>
                </c:pt>
                <c:pt idx="1532">
                  <c:v>-0.32267152452765274</c:v>
                </c:pt>
                <c:pt idx="1533">
                  <c:v>-0.32267152452765274</c:v>
                </c:pt>
                <c:pt idx="1534">
                  <c:v>-0.32267152452765274</c:v>
                </c:pt>
                <c:pt idx="1535">
                  <c:v>5.1453424445145356E-2</c:v>
                </c:pt>
                <c:pt idx="1536">
                  <c:v>4.989769640978705E-2</c:v>
                </c:pt>
                <c:pt idx="1537">
                  <c:v>4.9064233561184896E-2</c:v>
                </c:pt>
                <c:pt idx="1538">
                  <c:v>4.7836902358941509E-2</c:v>
                </c:pt>
                <c:pt idx="1539">
                  <c:v>4.6761298807441343E-2</c:v>
                </c:pt>
                <c:pt idx="1540">
                  <c:v>4.4033318785520352E-2</c:v>
                </c:pt>
                <c:pt idx="1541">
                  <c:v>4.1326123373290106E-2</c:v>
                </c:pt>
                <c:pt idx="1542">
                  <c:v>3.7993311209366047E-2</c:v>
                </c:pt>
                <c:pt idx="1543">
                  <c:v>3.48278151534532E-2</c:v>
                </c:pt>
                <c:pt idx="1544">
                  <c:v>2.7614516360251945E-2</c:v>
                </c:pt>
                <c:pt idx="1545">
                  <c:v>2.5358346978312629E-2</c:v>
                </c:pt>
                <c:pt idx="1546">
                  <c:v>2.7334963359910237E-2</c:v>
                </c:pt>
                <c:pt idx="1547">
                  <c:v>3.1002407739856571E-2</c:v>
                </c:pt>
                <c:pt idx="1548">
                  <c:v>3.5557354953601218E-2</c:v>
                </c:pt>
                <c:pt idx="1549">
                  <c:v>4.0239088286459883E-2</c:v>
                </c:pt>
                <c:pt idx="1550">
                  <c:v>4.2328980790872488E-2</c:v>
                </c:pt>
                <c:pt idx="1551">
                  <c:v>4.3182189018681025E-2</c:v>
                </c:pt>
                <c:pt idx="1552">
                  <c:v>4.3182189018680976E-2</c:v>
                </c:pt>
                <c:pt idx="1553">
                  <c:v>4.2634514553327701E-2</c:v>
                </c:pt>
                <c:pt idx="1554">
                  <c:v>4.1502792555662256E-2</c:v>
                </c:pt>
                <c:pt idx="1555">
                  <c:v>4.0711938156926232E-2</c:v>
                </c:pt>
                <c:pt idx="1556">
                  <c:v>3.9946025289819248E-2</c:v>
                </c:pt>
                <c:pt idx="1557">
                  <c:v>3.9408743129311453E-2</c:v>
                </c:pt>
                <c:pt idx="1558">
                  <c:v>3.9178033961743186E-2</c:v>
                </c:pt>
                <c:pt idx="1559">
                  <c:v>3.8209471150150665E-2</c:v>
                </c:pt>
                <c:pt idx="1560">
                  <c:v>3.7980840443551628E-2</c:v>
                </c:pt>
                <c:pt idx="1561">
                  <c:v>3.8199078845305205E-2</c:v>
                </c:pt>
                <c:pt idx="1562">
                  <c:v>3.8073331956675768E-2</c:v>
                </c:pt>
                <c:pt idx="1563">
                  <c:v>3.8624124113482684E-2</c:v>
                </c:pt>
                <c:pt idx="1564">
                  <c:v>3.8549299518595641E-2</c:v>
                </c:pt>
                <c:pt idx="1565">
                  <c:v>3.8583594124585584E-2</c:v>
                </c:pt>
                <c:pt idx="1566">
                  <c:v>3.8300923432790297E-2</c:v>
                </c:pt>
                <c:pt idx="1567">
                  <c:v>3.862620257445179E-2</c:v>
                </c:pt>
                <c:pt idx="1568">
                  <c:v>3.8856911742019939E-2</c:v>
                </c:pt>
                <c:pt idx="1569">
                  <c:v>3.8785204838586544E-2</c:v>
                </c:pt>
                <c:pt idx="1570">
                  <c:v>3.8761302537442144E-2</c:v>
                </c:pt>
                <c:pt idx="1571">
                  <c:v>3.8899520191886063E-2</c:v>
                </c:pt>
                <c:pt idx="1572">
                  <c:v>3.8619967191544494E-2</c:v>
                </c:pt>
                <c:pt idx="1573">
                  <c:v>3.8201157306274436E-2</c:v>
                </c:pt>
                <c:pt idx="1574">
                  <c:v>3.7925761227870912E-2</c:v>
                </c:pt>
                <c:pt idx="1575">
                  <c:v>3.7780268960035127E-2</c:v>
                </c:pt>
                <c:pt idx="1576">
                  <c:v>3.7780268960035127E-2</c:v>
                </c:pt>
              </c:numCache>
            </c:numRef>
          </c:yVal>
          <c:smooth val="0"/>
        </c:ser>
        <c:ser>
          <c:idx val="4"/>
          <c:order val="3"/>
          <c:tx>
            <c:v>projxframe</c:v>
          </c:tx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'3DPlot'!$M$24:$M$28</c:f>
              <c:numCache>
                <c:formatCode>General</c:formatCode>
                <c:ptCount val="5"/>
                <c:pt idx="0">
                  <c:v>-0.26353829072479529</c:v>
                </c:pt>
                <c:pt idx="1">
                  <c:v>-0.26353829072479529</c:v>
                </c:pt>
                <c:pt idx="2">
                  <c:v>-0.98353829072479593</c:v>
                </c:pt>
                <c:pt idx="3">
                  <c:v>-0.98353829072479593</c:v>
                </c:pt>
                <c:pt idx="4">
                  <c:v>-0.26353829072479529</c:v>
                </c:pt>
              </c:numCache>
            </c:numRef>
          </c:xVal>
          <c:yVal>
            <c:numRef>
              <c:f>'3DPlot'!$N$24:$N$28</c:f>
              <c:numCache>
                <c:formatCode>General</c:formatCode>
                <c:ptCount val="5"/>
                <c:pt idx="0">
                  <c:v>-0.13176914536239792</c:v>
                </c:pt>
                <c:pt idx="1">
                  <c:v>1.1153074360871937</c:v>
                </c:pt>
                <c:pt idx="2">
                  <c:v>0.49176914536239813</c:v>
                </c:pt>
                <c:pt idx="3">
                  <c:v>-0.75530743608719342</c:v>
                </c:pt>
                <c:pt idx="4">
                  <c:v>-0.13176914536239792</c:v>
                </c:pt>
              </c:numCache>
            </c:numRef>
          </c:yVal>
          <c:smooth val="0"/>
        </c:ser>
        <c:ser>
          <c:idx val="5"/>
          <c:order val="4"/>
          <c:tx>
            <c:v>projyframe</c:v>
          </c:tx>
          <c:spPr>
            <a:ln w="254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numRef>
              <c:f>'3DPlot'!$O$24:$O$28</c:f>
              <c:numCache>
                <c:formatCode>General</c:formatCode>
                <c:ptCount val="5"/>
                <c:pt idx="0">
                  <c:v>-0.26353829072479529</c:v>
                </c:pt>
                <c:pt idx="1">
                  <c:v>0.98353829072479593</c:v>
                </c:pt>
                <c:pt idx="2">
                  <c:v>0.26353829072479529</c:v>
                </c:pt>
                <c:pt idx="3">
                  <c:v>-0.98353829072479593</c:v>
                </c:pt>
                <c:pt idx="4">
                  <c:v>-0.26353829072479529</c:v>
                </c:pt>
              </c:numCache>
            </c:numRef>
          </c:xVal>
          <c:yVal>
            <c:numRef>
              <c:f>'3DPlot'!$P$24:$P$28</c:f>
              <c:numCache>
                <c:formatCode>General</c:formatCode>
                <c:ptCount val="5"/>
                <c:pt idx="0">
                  <c:v>-0.13176914536239792</c:v>
                </c:pt>
                <c:pt idx="1">
                  <c:v>-0.49176914536239813</c:v>
                </c:pt>
                <c:pt idx="2">
                  <c:v>-1.1153074360871937</c:v>
                </c:pt>
                <c:pt idx="3">
                  <c:v>-0.75530743608719342</c:v>
                </c:pt>
                <c:pt idx="4">
                  <c:v>-0.13176914536239792</c:v>
                </c:pt>
              </c:numCache>
            </c:numRef>
          </c:yVal>
          <c:smooth val="0"/>
        </c:ser>
        <c:ser>
          <c:idx val="6"/>
          <c:order val="5"/>
          <c:tx>
            <c:v>projzframe</c:v>
          </c:tx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'3DPlot'!$Q$24:$Q$28</c:f>
              <c:numCache>
                <c:formatCode>General</c:formatCode>
                <c:ptCount val="5"/>
                <c:pt idx="0">
                  <c:v>-0.26353829072479529</c:v>
                </c:pt>
                <c:pt idx="1">
                  <c:v>0.98353829072479593</c:v>
                </c:pt>
                <c:pt idx="2">
                  <c:v>0.98353829072479593</c:v>
                </c:pt>
                <c:pt idx="3">
                  <c:v>-0.26353829072479529</c:v>
                </c:pt>
                <c:pt idx="4">
                  <c:v>-0.26353829072479529</c:v>
                </c:pt>
              </c:numCache>
            </c:numRef>
          </c:xVal>
          <c:yVal>
            <c:numRef>
              <c:f>'3DPlot'!$R$24:$R$28</c:f>
              <c:numCache>
                <c:formatCode>General</c:formatCode>
                <c:ptCount val="5"/>
                <c:pt idx="0">
                  <c:v>-0.13176914536239792</c:v>
                </c:pt>
                <c:pt idx="1">
                  <c:v>-0.49176914536239813</c:v>
                </c:pt>
                <c:pt idx="2">
                  <c:v>0.75530743608719342</c:v>
                </c:pt>
                <c:pt idx="3">
                  <c:v>1.1153074360871937</c:v>
                </c:pt>
                <c:pt idx="4">
                  <c:v>-0.13176914536239792</c:v>
                </c:pt>
              </c:numCache>
            </c:numRef>
          </c:yVal>
          <c:smooth val="0"/>
        </c:ser>
        <c:ser>
          <c:idx val="7"/>
          <c:order val="6"/>
          <c:tx>
            <c:v>cut_plane_y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9330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'3DPlot'!$O$33:$O$1622</c:f>
              <c:numCache>
                <c:formatCode>General</c:formatCode>
                <c:ptCount val="1590"/>
                <c:pt idx="0">
                  <c:v>-0.43697797749720585</c:v>
                </c:pt>
                <c:pt idx="1">
                  <c:v>-0.43680520353496977</c:v>
                </c:pt>
                <c:pt idx="2">
                  <c:v>-0.43650893978361749</c:v>
                </c:pt>
                <c:pt idx="3">
                  <c:v>-0.43590779330644963</c:v>
                </c:pt>
                <c:pt idx="4">
                  <c:v>-0.43590779330644963</c:v>
                </c:pt>
                <c:pt idx="5">
                  <c:v>-0.43590779330644963</c:v>
                </c:pt>
                <c:pt idx="6">
                  <c:v>-0.43671985553938242</c:v>
                </c:pt>
                <c:pt idx="7">
                  <c:v>-0.43671985553938242</c:v>
                </c:pt>
                <c:pt idx="8">
                  <c:v>-0.43677083585904608</c:v>
                </c:pt>
                <c:pt idx="9">
                  <c:v>-0.43677083585904608</c:v>
                </c:pt>
                <c:pt idx="10">
                  <c:v>-0.4369178943318438</c:v>
                </c:pt>
                <c:pt idx="11">
                  <c:v>-0.4369178943318438</c:v>
                </c:pt>
                <c:pt idx="12">
                  <c:v>-0.43669728147061582</c:v>
                </c:pt>
                <c:pt idx="13">
                  <c:v>-0.43669728147061582</c:v>
                </c:pt>
                <c:pt idx="14">
                  <c:v>-0.43669728147061582</c:v>
                </c:pt>
                <c:pt idx="15">
                  <c:v>-0.43669728147061582</c:v>
                </c:pt>
                <c:pt idx="16">
                  <c:v>-0.43680524207881188</c:v>
                </c:pt>
                <c:pt idx="17">
                  <c:v>-0.43641459764821927</c:v>
                </c:pt>
                <c:pt idx="18">
                  <c:v>-0.43641459764821927</c:v>
                </c:pt>
                <c:pt idx="19">
                  <c:v>-0.43699514161705993</c:v>
                </c:pt>
                <c:pt idx="20">
                  <c:v>-0.4373955419322253</c:v>
                </c:pt>
                <c:pt idx="21">
                  <c:v>-0.4373955419322253</c:v>
                </c:pt>
                <c:pt idx="22">
                  <c:v>-0.43707467862041932</c:v>
                </c:pt>
                <c:pt idx="23">
                  <c:v>-0.43707467862041932</c:v>
                </c:pt>
                <c:pt idx="24">
                  <c:v>-0.43707467862041932</c:v>
                </c:pt>
                <c:pt idx="25">
                  <c:v>-0.43707467862041932</c:v>
                </c:pt>
                <c:pt idx="26">
                  <c:v>-0.43564733721774052</c:v>
                </c:pt>
                <c:pt idx="27">
                  <c:v>-0.43564733721774052</c:v>
                </c:pt>
                <c:pt idx="28">
                  <c:v>-0.43420868466296636</c:v>
                </c:pt>
                <c:pt idx="29">
                  <c:v>-0.43420868466296636</c:v>
                </c:pt>
                <c:pt idx="30">
                  <c:v>-0.43516279866497332</c:v>
                </c:pt>
                <c:pt idx="31">
                  <c:v>-0.43516279866497332</c:v>
                </c:pt>
                <c:pt idx="32">
                  <c:v>-0.43546892560389311</c:v>
                </c:pt>
                <c:pt idx="33">
                  <c:v>-0.43546892560389311</c:v>
                </c:pt>
                <c:pt idx="34">
                  <c:v>-0.43569005272931316</c:v>
                </c:pt>
                <c:pt idx="35">
                  <c:v>-0.43569005272931316</c:v>
                </c:pt>
                <c:pt idx="36">
                  <c:v>-0.43569005272931316</c:v>
                </c:pt>
                <c:pt idx="37">
                  <c:v>-0.43569005272931316</c:v>
                </c:pt>
                <c:pt idx="38">
                  <c:v>-0.43569005272931316</c:v>
                </c:pt>
                <c:pt idx="39">
                  <c:v>-0.43569005272931316</c:v>
                </c:pt>
                <c:pt idx="40">
                  <c:v>-0.43646907038513788</c:v>
                </c:pt>
                <c:pt idx="41">
                  <c:v>-0.43646907038513788</c:v>
                </c:pt>
                <c:pt idx="42">
                  <c:v>-0.43685856339730822</c:v>
                </c:pt>
                <c:pt idx="43">
                  <c:v>-0.43695856454272758</c:v>
                </c:pt>
                <c:pt idx="44">
                  <c:v>-0.43695856454272758</c:v>
                </c:pt>
                <c:pt idx="45">
                  <c:v>-0.43693837597892859</c:v>
                </c:pt>
                <c:pt idx="46">
                  <c:v>-0.43693837597892859</c:v>
                </c:pt>
                <c:pt idx="47">
                  <c:v>-0.43697899144173402</c:v>
                </c:pt>
                <c:pt idx="48">
                  <c:v>-0.43697899144173402</c:v>
                </c:pt>
                <c:pt idx="49">
                  <c:v>-0.43697899144173402</c:v>
                </c:pt>
                <c:pt idx="50">
                  <c:v>-0.43697899144173402</c:v>
                </c:pt>
                <c:pt idx="51">
                  <c:v>-0.43680335810990006</c:v>
                </c:pt>
                <c:pt idx="52">
                  <c:v>-0.43680335810990006</c:v>
                </c:pt>
                <c:pt idx="53">
                  <c:v>-0.4371061747402592</c:v>
                </c:pt>
                <c:pt idx="54">
                  <c:v>-0.436920026673699</c:v>
                </c:pt>
                <c:pt idx="55">
                  <c:v>-0.43728473560150161</c:v>
                </c:pt>
                <c:pt idx="56">
                  <c:v>-0.43728473560150161</c:v>
                </c:pt>
                <c:pt idx="57">
                  <c:v>-0.43715235858043472</c:v>
                </c:pt>
                <c:pt idx="58">
                  <c:v>-0.43715235858043472</c:v>
                </c:pt>
                <c:pt idx="59">
                  <c:v>-0.436465725772543</c:v>
                </c:pt>
                <c:pt idx="60">
                  <c:v>-0.436465725772543</c:v>
                </c:pt>
                <c:pt idx="61">
                  <c:v>-0.436465725772543</c:v>
                </c:pt>
                <c:pt idx="62">
                  <c:v>-0.436465725772543</c:v>
                </c:pt>
                <c:pt idx="63">
                  <c:v>-0.43574211494910764</c:v>
                </c:pt>
                <c:pt idx="64">
                  <c:v>-0.43574211494910764</c:v>
                </c:pt>
                <c:pt idx="65">
                  <c:v>-0.43643047249390332</c:v>
                </c:pt>
                <c:pt idx="66">
                  <c:v>-0.43670096619866616</c:v>
                </c:pt>
                <c:pt idx="67">
                  <c:v>-0.43663300634075469</c:v>
                </c:pt>
                <c:pt idx="68">
                  <c:v>-0.43663300634075469</c:v>
                </c:pt>
                <c:pt idx="69">
                  <c:v>-0.43677685432741703</c:v>
                </c:pt>
                <c:pt idx="70">
                  <c:v>-0.43677685432741703</c:v>
                </c:pt>
                <c:pt idx="71">
                  <c:v>-0.43677685432741703</c:v>
                </c:pt>
                <c:pt idx="72">
                  <c:v>-0.43677685432741703</c:v>
                </c:pt>
                <c:pt idx="73">
                  <c:v>-0.43667846636738744</c:v>
                </c:pt>
                <c:pt idx="74">
                  <c:v>-0.43667846636738744</c:v>
                </c:pt>
                <c:pt idx="75">
                  <c:v>-0.43657206219426775</c:v>
                </c:pt>
                <c:pt idx="76">
                  <c:v>-0.43657206219426775</c:v>
                </c:pt>
                <c:pt idx="77">
                  <c:v>-0.43658248096452335</c:v>
                </c:pt>
                <c:pt idx="78">
                  <c:v>-0.43661340969704349</c:v>
                </c:pt>
                <c:pt idx="79">
                  <c:v>-0.43661340969704349</c:v>
                </c:pt>
                <c:pt idx="80">
                  <c:v>-0.43656698229194463</c:v>
                </c:pt>
                <c:pt idx="81">
                  <c:v>-0.43656698229194463</c:v>
                </c:pt>
                <c:pt idx="82">
                  <c:v>-0.43656698229194463</c:v>
                </c:pt>
                <c:pt idx="83">
                  <c:v>-0.43656698229194463</c:v>
                </c:pt>
                <c:pt idx="84">
                  <c:v>-0.43694150376581026</c:v>
                </c:pt>
                <c:pt idx="85">
                  <c:v>-0.43694150376581026</c:v>
                </c:pt>
                <c:pt idx="86">
                  <c:v>-0.4365325153352459</c:v>
                </c:pt>
                <c:pt idx="87">
                  <c:v>-0.43650660784132406</c:v>
                </c:pt>
                <c:pt idx="88">
                  <c:v>-0.43650660784132406</c:v>
                </c:pt>
                <c:pt idx="89">
                  <c:v>-0.43656314375252953</c:v>
                </c:pt>
                <c:pt idx="90">
                  <c:v>-0.43656314375252953</c:v>
                </c:pt>
                <c:pt idx="91">
                  <c:v>-0.43696251687123056</c:v>
                </c:pt>
                <c:pt idx="92">
                  <c:v>-0.43696251687123056</c:v>
                </c:pt>
                <c:pt idx="93">
                  <c:v>-0.43696251687123056</c:v>
                </c:pt>
                <c:pt idx="94">
                  <c:v>-0.43715801529519027</c:v>
                </c:pt>
                <c:pt idx="95">
                  <c:v>-0.43715801529519027</c:v>
                </c:pt>
                <c:pt idx="96">
                  <c:v>-0.43721777368808984</c:v>
                </c:pt>
                <c:pt idx="97">
                  <c:v>-0.4370814466026548</c:v>
                </c:pt>
                <c:pt idx="98">
                  <c:v>-0.4370814466026548</c:v>
                </c:pt>
                <c:pt idx="99">
                  <c:v>-0.43677704216763508</c:v>
                </c:pt>
                <c:pt idx="100">
                  <c:v>-0.43735318904879145</c:v>
                </c:pt>
                <c:pt idx="101">
                  <c:v>-0.43735318904879145</c:v>
                </c:pt>
                <c:pt idx="102">
                  <c:v>-0.43735318904879145</c:v>
                </c:pt>
                <c:pt idx="103">
                  <c:v>-0.43757309596550559</c:v>
                </c:pt>
                <c:pt idx="104">
                  <c:v>-0.43757309596550559</c:v>
                </c:pt>
                <c:pt idx="105">
                  <c:v>-0.43751105022070114</c:v>
                </c:pt>
                <c:pt idx="106">
                  <c:v>-0.43766904280210811</c:v>
                </c:pt>
                <c:pt idx="107">
                  <c:v>-0.43766904280210811</c:v>
                </c:pt>
                <c:pt idx="108">
                  <c:v>-0.43715230426733331</c:v>
                </c:pt>
                <c:pt idx="109">
                  <c:v>-0.43715230426733331</c:v>
                </c:pt>
                <c:pt idx="110">
                  <c:v>-0.43689609288896691</c:v>
                </c:pt>
                <c:pt idx="111">
                  <c:v>-0.43689609288896691</c:v>
                </c:pt>
                <c:pt idx="112">
                  <c:v>-0.43689609288896691</c:v>
                </c:pt>
                <c:pt idx="113">
                  <c:v>-0.43631197111321679</c:v>
                </c:pt>
                <c:pt idx="114">
                  <c:v>-0.43631197111321679</c:v>
                </c:pt>
                <c:pt idx="115">
                  <c:v>-0.43603020399665054</c:v>
                </c:pt>
                <c:pt idx="116">
                  <c:v>-0.43683873259136663</c:v>
                </c:pt>
                <c:pt idx="117">
                  <c:v>-0.43683873259136663</c:v>
                </c:pt>
                <c:pt idx="118">
                  <c:v>-0.43718626209159417</c:v>
                </c:pt>
                <c:pt idx="119">
                  <c:v>-0.43718626209159417</c:v>
                </c:pt>
                <c:pt idx="120">
                  <c:v>-0.43718626209159417</c:v>
                </c:pt>
                <c:pt idx="121">
                  <c:v>-0.43709525244456665</c:v>
                </c:pt>
                <c:pt idx="122">
                  <c:v>-0.43709525244456665</c:v>
                </c:pt>
                <c:pt idx="123">
                  <c:v>-0.43632132315740041</c:v>
                </c:pt>
                <c:pt idx="124">
                  <c:v>-0.43615256248265805</c:v>
                </c:pt>
                <c:pt idx="125">
                  <c:v>-0.43615256248265805</c:v>
                </c:pt>
                <c:pt idx="126">
                  <c:v>-0.43607105370137073</c:v>
                </c:pt>
                <c:pt idx="127">
                  <c:v>-0.4364698952861939</c:v>
                </c:pt>
                <c:pt idx="128">
                  <c:v>-0.4364698952861939</c:v>
                </c:pt>
                <c:pt idx="129">
                  <c:v>-0.4357132932752476</c:v>
                </c:pt>
                <c:pt idx="130">
                  <c:v>-0.4357132932752476</c:v>
                </c:pt>
                <c:pt idx="131">
                  <c:v>-0.4357132932752476</c:v>
                </c:pt>
                <c:pt idx="132">
                  <c:v>-0.43548944527973155</c:v>
                </c:pt>
                <c:pt idx="133">
                  <c:v>-0.43614250769944907</c:v>
                </c:pt>
                <c:pt idx="134">
                  <c:v>-0.4363030937816248</c:v>
                </c:pt>
                <c:pt idx="135">
                  <c:v>-0.4363030937816248</c:v>
                </c:pt>
                <c:pt idx="136">
                  <c:v>-0.43693773174383227</c:v>
                </c:pt>
                <c:pt idx="137">
                  <c:v>-0.43617068622565491</c:v>
                </c:pt>
                <c:pt idx="138">
                  <c:v>-0.43617068622565491</c:v>
                </c:pt>
                <c:pt idx="139">
                  <c:v>-0.43617068622565491</c:v>
                </c:pt>
                <c:pt idx="140">
                  <c:v>-0.43557314001038699</c:v>
                </c:pt>
                <c:pt idx="141">
                  <c:v>-0.43597781057185142</c:v>
                </c:pt>
                <c:pt idx="142">
                  <c:v>-0.43530279530440003</c:v>
                </c:pt>
                <c:pt idx="143">
                  <c:v>-0.43530279530440003</c:v>
                </c:pt>
                <c:pt idx="144">
                  <c:v>-0.4334159631181278</c:v>
                </c:pt>
                <c:pt idx="145">
                  <c:v>-0.4334159631181278</c:v>
                </c:pt>
                <c:pt idx="146">
                  <c:v>-0.4334159631181278</c:v>
                </c:pt>
                <c:pt idx="147">
                  <c:v>-0.4334159631181278</c:v>
                </c:pt>
                <c:pt idx="148">
                  <c:v>-0.43420892496927777</c:v>
                </c:pt>
                <c:pt idx="149">
                  <c:v>-0.43420892496927777</c:v>
                </c:pt>
                <c:pt idx="150">
                  <c:v>-0.43479501370165546</c:v>
                </c:pt>
                <c:pt idx="151">
                  <c:v>-0.43479501370165546</c:v>
                </c:pt>
                <c:pt idx="152">
                  <c:v>-0.43536372736193574</c:v>
                </c:pt>
                <c:pt idx="153">
                  <c:v>-0.43531562245174082</c:v>
                </c:pt>
                <c:pt idx="154">
                  <c:v>-0.43531562245174082</c:v>
                </c:pt>
                <c:pt idx="155">
                  <c:v>-0.43082331592573447</c:v>
                </c:pt>
                <c:pt idx="156">
                  <c:v>-0.43082331592573447</c:v>
                </c:pt>
                <c:pt idx="157">
                  <c:v>-0.43082331592573447</c:v>
                </c:pt>
                <c:pt idx="158">
                  <c:v>-0.43082331592573447</c:v>
                </c:pt>
                <c:pt idx="159">
                  <c:v>-0.43082331592573447</c:v>
                </c:pt>
                <c:pt idx="160">
                  <c:v>-0.43053234737957202</c:v>
                </c:pt>
                <c:pt idx="161">
                  <c:v>-0.43053234737957202</c:v>
                </c:pt>
                <c:pt idx="162">
                  <c:v>-0.43326441917956349</c:v>
                </c:pt>
                <c:pt idx="163">
                  <c:v>-0.43501878740113703</c:v>
                </c:pt>
                <c:pt idx="164">
                  <c:v>-0.43501878740113703</c:v>
                </c:pt>
                <c:pt idx="165">
                  <c:v>-0.43405080513264654</c:v>
                </c:pt>
                <c:pt idx="166">
                  <c:v>-0.43395535335971497</c:v>
                </c:pt>
                <c:pt idx="167">
                  <c:v>-0.43730920800097783</c:v>
                </c:pt>
                <c:pt idx="168">
                  <c:v>-0.43841058671796795</c:v>
                </c:pt>
                <c:pt idx="169">
                  <c:v>-0.43939258518626795</c:v>
                </c:pt>
                <c:pt idx="170">
                  <c:v>-0.44113181944574797</c:v>
                </c:pt>
                <c:pt idx="171">
                  <c:v>-0.44060408287322339</c:v>
                </c:pt>
                <c:pt idx="172">
                  <c:v>-0.44149184162555782</c:v>
                </c:pt>
                <c:pt idx="173">
                  <c:v>-0.44276722191394818</c:v>
                </c:pt>
                <c:pt idx="174">
                  <c:v>-0.44276722191394818</c:v>
                </c:pt>
                <c:pt idx="175">
                  <c:v>-0.44247369309274726</c:v>
                </c:pt>
                <c:pt idx="176">
                  <c:v>-0.44263021546341291</c:v>
                </c:pt>
                <c:pt idx="177">
                  <c:v>-0.44295457126801629</c:v>
                </c:pt>
                <c:pt idx="178">
                  <c:v>-0.44296497494389753</c:v>
                </c:pt>
                <c:pt idx="179">
                  <c:v>-0.44211221526363209</c:v>
                </c:pt>
                <c:pt idx="180">
                  <c:v>-0.44158872856890452</c:v>
                </c:pt>
                <c:pt idx="181">
                  <c:v>-0.44000389506413623</c:v>
                </c:pt>
                <c:pt idx="182">
                  <c:v>-0.44030023858900375</c:v>
                </c:pt>
                <c:pt idx="183">
                  <c:v>-0.43906408205196584</c:v>
                </c:pt>
                <c:pt idx="184">
                  <c:v>-0.43810857696440947</c:v>
                </c:pt>
                <c:pt idx="185">
                  <c:v>-0.43756289453605174</c:v>
                </c:pt>
                <c:pt idx="186">
                  <c:v>-0.43780445009203567</c:v>
                </c:pt>
                <c:pt idx="187">
                  <c:v>-0.43699854621201811</c:v>
                </c:pt>
                <c:pt idx="188">
                  <c:v>-0.43663669310217074</c:v>
                </c:pt>
                <c:pt idx="189">
                  <c:v>-0.43595449417219018</c:v>
                </c:pt>
                <c:pt idx="190">
                  <c:v>-0.43714106011206366</c:v>
                </c:pt>
                <c:pt idx="191">
                  <c:v>-0.43888229461573619</c:v>
                </c:pt>
                <c:pt idx="192">
                  <c:v>-0.43928200923950489</c:v>
                </c:pt>
                <c:pt idx="193">
                  <c:v>-0.43925903794096521</c:v>
                </c:pt>
                <c:pt idx="194">
                  <c:v>-0.43806168405434298</c:v>
                </c:pt>
                <c:pt idx="195">
                  <c:v>-0.43806168405434298</c:v>
                </c:pt>
                <c:pt idx="196">
                  <c:v>-0.43869159807862695</c:v>
                </c:pt>
                <c:pt idx="197">
                  <c:v>-0.43869159807862695</c:v>
                </c:pt>
                <c:pt idx="198">
                  <c:v>-0.43862184565687373</c:v>
                </c:pt>
                <c:pt idx="199">
                  <c:v>-0.43811308768138557</c:v>
                </c:pt>
                <c:pt idx="200">
                  <c:v>-0.43811308768138557</c:v>
                </c:pt>
                <c:pt idx="201">
                  <c:v>-0.43895413731499017</c:v>
                </c:pt>
                <c:pt idx="202">
                  <c:v>-0.4381238178123712</c:v>
                </c:pt>
                <c:pt idx="203">
                  <c:v>-0.4381238178123712</c:v>
                </c:pt>
                <c:pt idx="204">
                  <c:v>-0.43685929273816687</c:v>
                </c:pt>
                <c:pt idx="205">
                  <c:v>-0.43685929273816687</c:v>
                </c:pt>
                <c:pt idx="206">
                  <c:v>-0.43682834424976785</c:v>
                </c:pt>
                <c:pt idx="207">
                  <c:v>-0.43682834424976785</c:v>
                </c:pt>
                <c:pt idx="208">
                  <c:v>-0.43696081331965925</c:v>
                </c:pt>
                <c:pt idx="209">
                  <c:v>-0.43696081331965925</c:v>
                </c:pt>
                <c:pt idx="210">
                  <c:v>-0.43697432111546575</c:v>
                </c:pt>
                <c:pt idx="211">
                  <c:v>-0.43697432111546575</c:v>
                </c:pt>
                <c:pt idx="212">
                  <c:v>-0.43794117586782866</c:v>
                </c:pt>
                <c:pt idx="213">
                  <c:v>-0.43794117586782866</c:v>
                </c:pt>
                <c:pt idx="214">
                  <c:v>-0.43797473244499363</c:v>
                </c:pt>
                <c:pt idx="215">
                  <c:v>-0.43797473244499363</c:v>
                </c:pt>
                <c:pt idx="216">
                  <c:v>-0.43772138553270662</c:v>
                </c:pt>
                <c:pt idx="217">
                  <c:v>-0.43772138553270662</c:v>
                </c:pt>
                <c:pt idx="218">
                  <c:v>-0.43701540572370462</c:v>
                </c:pt>
                <c:pt idx="219">
                  <c:v>-0.43701540572370462</c:v>
                </c:pt>
                <c:pt idx="220">
                  <c:v>-0.43701540572370462</c:v>
                </c:pt>
                <c:pt idx="221">
                  <c:v>-0.43701540572370462</c:v>
                </c:pt>
                <c:pt idx="222">
                  <c:v>-0.43701540572370462</c:v>
                </c:pt>
                <c:pt idx="223">
                  <c:v>-0.43792382731288354</c:v>
                </c:pt>
                <c:pt idx="224">
                  <c:v>-0.4383125544027458</c:v>
                </c:pt>
                <c:pt idx="225">
                  <c:v>-0.4383125544027458</c:v>
                </c:pt>
                <c:pt idx="226">
                  <c:v>-0.43790210282902547</c:v>
                </c:pt>
                <c:pt idx="227">
                  <c:v>-0.4382301004360829</c:v>
                </c:pt>
                <c:pt idx="228">
                  <c:v>-0.4382301004360829</c:v>
                </c:pt>
                <c:pt idx="229">
                  <c:v>-0.4382301004360829</c:v>
                </c:pt>
                <c:pt idx="230">
                  <c:v>-0.43780979898442307</c:v>
                </c:pt>
                <c:pt idx="231">
                  <c:v>-0.43780979898442307</c:v>
                </c:pt>
                <c:pt idx="232">
                  <c:v>-0.43809631208091854</c:v>
                </c:pt>
                <c:pt idx="233">
                  <c:v>-0.43809631208091854</c:v>
                </c:pt>
                <c:pt idx="234">
                  <c:v>-0.43765885619641726</c:v>
                </c:pt>
                <c:pt idx="235">
                  <c:v>-0.4379961203073463</c:v>
                </c:pt>
                <c:pt idx="236">
                  <c:v>-0.4379961203073463</c:v>
                </c:pt>
                <c:pt idx="237">
                  <c:v>-0.43792096722855861</c:v>
                </c:pt>
                <c:pt idx="238">
                  <c:v>-0.43792096722855861</c:v>
                </c:pt>
                <c:pt idx="239">
                  <c:v>-0.43792096722855861</c:v>
                </c:pt>
                <c:pt idx="240">
                  <c:v>-0.43792096722855861</c:v>
                </c:pt>
                <c:pt idx="241">
                  <c:v>-0.43803834866251057</c:v>
                </c:pt>
                <c:pt idx="242">
                  <c:v>-0.43803834866251057</c:v>
                </c:pt>
                <c:pt idx="243">
                  <c:v>-0.43845509041162806</c:v>
                </c:pt>
                <c:pt idx="244">
                  <c:v>-0.43782675847833086</c:v>
                </c:pt>
                <c:pt idx="245">
                  <c:v>-0.43782675847833086</c:v>
                </c:pt>
                <c:pt idx="246">
                  <c:v>-0.4381755093195453</c:v>
                </c:pt>
                <c:pt idx="247">
                  <c:v>-0.43790610764147209</c:v>
                </c:pt>
                <c:pt idx="248">
                  <c:v>-0.43790610764147209</c:v>
                </c:pt>
                <c:pt idx="249">
                  <c:v>-0.43722325983688293</c:v>
                </c:pt>
                <c:pt idx="250">
                  <c:v>-0.43722325983688293</c:v>
                </c:pt>
                <c:pt idx="251">
                  <c:v>-0.43722325983688293</c:v>
                </c:pt>
                <c:pt idx="252">
                  <c:v>-0.43722325983688293</c:v>
                </c:pt>
                <c:pt idx="253">
                  <c:v>-0.43722325983688293</c:v>
                </c:pt>
                <c:pt idx="254">
                  <c:v>-0.43736048559932389</c:v>
                </c:pt>
                <c:pt idx="255">
                  <c:v>-0.43736048559932389</c:v>
                </c:pt>
                <c:pt idx="256">
                  <c:v>-0.43726441212097444</c:v>
                </c:pt>
                <c:pt idx="257">
                  <c:v>-0.43811830686891029</c:v>
                </c:pt>
                <c:pt idx="258">
                  <c:v>-0.43811830686891029</c:v>
                </c:pt>
                <c:pt idx="259">
                  <c:v>-0.43873546809415659</c:v>
                </c:pt>
                <c:pt idx="260">
                  <c:v>-0.43873546809415659</c:v>
                </c:pt>
                <c:pt idx="261">
                  <c:v>-0.43873546809415659</c:v>
                </c:pt>
                <c:pt idx="262">
                  <c:v>-0.43873546809415659</c:v>
                </c:pt>
                <c:pt idx="263">
                  <c:v>-0.43882069975677113</c:v>
                </c:pt>
                <c:pt idx="264">
                  <c:v>-0.43827324004987323</c:v>
                </c:pt>
                <c:pt idx="265">
                  <c:v>-0.43829677717304411</c:v>
                </c:pt>
                <c:pt idx="266">
                  <c:v>-0.43829677717304411</c:v>
                </c:pt>
                <c:pt idx="267">
                  <c:v>-0.43810595765250371</c:v>
                </c:pt>
                <c:pt idx="268">
                  <c:v>-0.43810595765250371</c:v>
                </c:pt>
                <c:pt idx="269">
                  <c:v>-0.43803570495107175</c:v>
                </c:pt>
                <c:pt idx="270">
                  <c:v>-0.43803570495107175</c:v>
                </c:pt>
                <c:pt idx="271">
                  <c:v>-0.43803570495107175</c:v>
                </c:pt>
                <c:pt idx="272">
                  <c:v>-0.43803570495107175</c:v>
                </c:pt>
                <c:pt idx="273">
                  <c:v>-0.43812110249158315</c:v>
                </c:pt>
                <c:pt idx="274">
                  <c:v>-0.43812110249158315</c:v>
                </c:pt>
                <c:pt idx="275">
                  <c:v>-0.43863947576565365</c:v>
                </c:pt>
                <c:pt idx="276">
                  <c:v>-0.43827228171466565</c:v>
                </c:pt>
                <c:pt idx="277">
                  <c:v>-0.43827228171466565</c:v>
                </c:pt>
                <c:pt idx="278">
                  <c:v>-0.43884454417851021</c:v>
                </c:pt>
                <c:pt idx="279">
                  <c:v>-0.43884454417851021</c:v>
                </c:pt>
                <c:pt idx="280">
                  <c:v>-0.43954985657355933</c:v>
                </c:pt>
                <c:pt idx="281">
                  <c:v>-0.43954985657355933</c:v>
                </c:pt>
                <c:pt idx="282">
                  <c:v>-0.43954985657355933</c:v>
                </c:pt>
                <c:pt idx="283">
                  <c:v>-0.4396362660119526</c:v>
                </c:pt>
                <c:pt idx="284">
                  <c:v>-0.4396362660119526</c:v>
                </c:pt>
                <c:pt idx="285">
                  <c:v>-0.43922618784996437</c:v>
                </c:pt>
                <c:pt idx="286">
                  <c:v>-0.43922618784996437</c:v>
                </c:pt>
                <c:pt idx="287">
                  <c:v>-0.43790232063593476</c:v>
                </c:pt>
                <c:pt idx="288">
                  <c:v>-0.43849851235167236</c:v>
                </c:pt>
                <c:pt idx="289">
                  <c:v>-0.43849851235167236</c:v>
                </c:pt>
                <c:pt idx="290">
                  <c:v>-0.43906033566347846</c:v>
                </c:pt>
                <c:pt idx="291">
                  <c:v>-0.43906033566347846</c:v>
                </c:pt>
                <c:pt idx="292">
                  <c:v>-0.43906033566347846</c:v>
                </c:pt>
                <c:pt idx="293">
                  <c:v>-0.43906033566347846</c:v>
                </c:pt>
                <c:pt idx="294">
                  <c:v>-0.43906033566347846</c:v>
                </c:pt>
                <c:pt idx="295">
                  <c:v>-0.43935424468010442</c:v>
                </c:pt>
                <c:pt idx="296">
                  <c:v>-0.43935424468010442</c:v>
                </c:pt>
                <c:pt idx="297">
                  <c:v>-0.43927773345260906</c:v>
                </c:pt>
                <c:pt idx="298">
                  <c:v>-0.43877689950815202</c:v>
                </c:pt>
                <c:pt idx="299">
                  <c:v>-0.43877689950815202</c:v>
                </c:pt>
                <c:pt idx="300">
                  <c:v>-0.43866512185218481</c:v>
                </c:pt>
                <c:pt idx="301">
                  <c:v>-0.43866512185218481</c:v>
                </c:pt>
                <c:pt idx="302">
                  <c:v>-0.43899347224057245</c:v>
                </c:pt>
                <c:pt idx="303">
                  <c:v>-0.43899347224057245</c:v>
                </c:pt>
                <c:pt idx="304">
                  <c:v>-0.43899347224057245</c:v>
                </c:pt>
                <c:pt idx="305">
                  <c:v>-0.43871024737493153</c:v>
                </c:pt>
                <c:pt idx="306">
                  <c:v>-0.43871024737493153</c:v>
                </c:pt>
                <c:pt idx="307">
                  <c:v>-0.43834999390550716</c:v>
                </c:pt>
                <c:pt idx="308">
                  <c:v>-0.43805487339056104</c:v>
                </c:pt>
                <c:pt idx="309">
                  <c:v>-0.43805487339056104</c:v>
                </c:pt>
                <c:pt idx="310">
                  <c:v>-0.43677920783689722</c:v>
                </c:pt>
                <c:pt idx="311">
                  <c:v>-0.43677920783689722</c:v>
                </c:pt>
                <c:pt idx="312">
                  <c:v>-0.43554254888471078</c:v>
                </c:pt>
                <c:pt idx="313">
                  <c:v>-0.43554254888471078</c:v>
                </c:pt>
                <c:pt idx="314">
                  <c:v>-0.43554254888471078</c:v>
                </c:pt>
                <c:pt idx="315">
                  <c:v>-0.43554254888471078</c:v>
                </c:pt>
                <c:pt idx="316">
                  <c:v>-0.4343369531779267</c:v>
                </c:pt>
                <c:pt idx="317">
                  <c:v>-0.4346273231801045</c:v>
                </c:pt>
                <c:pt idx="318">
                  <c:v>-0.4346273231801045</c:v>
                </c:pt>
                <c:pt idx="319">
                  <c:v>-0.43597639673371152</c:v>
                </c:pt>
                <c:pt idx="320">
                  <c:v>-0.43597639673371152</c:v>
                </c:pt>
                <c:pt idx="321">
                  <c:v>-0.43783993952600214</c:v>
                </c:pt>
                <c:pt idx="322">
                  <c:v>-0.43783993952600214</c:v>
                </c:pt>
                <c:pt idx="323">
                  <c:v>-0.43942648007629243</c:v>
                </c:pt>
                <c:pt idx="324">
                  <c:v>-0.43942648007629243</c:v>
                </c:pt>
                <c:pt idx="325">
                  <c:v>-0.43943508924835856</c:v>
                </c:pt>
                <c:pt idx="326">
                  <c:v>-0.43943508924835856</c:v>
                </c:pt>
                <c:pt idx="327">
                  <c:v>-0.43943508924835856</c:v>
                </c:pt>
                <c:pt idx="328">
                  <c:v>-0.43943508924835856</c:v>
                </c:pt>
                <c:pt idx="329">
                  <c:v>-0.43983486463519444</c:v>
                </c:pt>
                <c:pt idx="330">
                  <c:v>-0.43983486463519444</c:v>
                </c:pt>
                <c:pt idx="331">
                  <c:v>-0.43851720524845827</c:v>
                </c:pt>
                <c:pt idx="332">
                  <c:v>-0.43774516081800807</c:v>
                </c:pt>
                <c:pt idx="333">
                  <c:v>-0.43774516081800807</c:v>
                </c:pt>
                <c:pt idx="334">
                  <c:v>-0.43738110701556832</c:v>
                </c:pt>
                <c:pt idx="335">
                  <c:v>-0.43723647514874575</c:v>
                </c:pt>
                <c:pt idx="336">
                  <c:v>-0.43723647514874575</c:v>
                </c:pt>
                <c:pt idx="337">
                  <c:v>-0.43723647514874575</c:v>
                </c:pt>
                <c:pt idx="338">
                  <c:v>-0.43723647514874575</c:v>
                </c:pt>
                <c:pt idx="339">
                  <c:v>-0.43728088769923551</c:v>
                </c:pt>
                <c:pt idx="340">
                  <c:v>-0.43728088769923551</c:v>
                </c:pt>
                <c:pt idx="341">
                  <c:v>-0.43587519727550394</c:v>
                </c:pt>
                <c:pt idx="342">
                  <c:v>-0.43587519727550394</c:v>
                </c:pt>
                <c:pt idx="343">
                  <c:v>-0.43448668132895457</c:v>
                </c:pt>
                <c:pt idx="344">
                  <c:v>-0.43448668132895457</c:v>
                </c:pt>
                <c:pt idx="345">
                  <c:v>-0.43295648737121656</c:v>
                </c:pt>
                <c:pt idx="346">
                  <c:v>-0.43295648737121656</c:v>
                </c:pt>
                <c:pt idx="347">
                  <c:v>-0.43295648737121656</c:v>
                </c:pt>
                <c:pt idx="348">
                  <c:v>-0.43295648737121656</c:v>
                </c:pt>
                <c:pt idx="349">
                  <c:v>-0.43034718437043379</c:v>
                </c:pt>
                <c:pt idx="350">
                  <c:v>-0.43034718437043379</c:v>
                </c:pt>
                <c:pt idx="351">
                  <c:v>-0.43241046974166852</c:v>
                </c:pt>
                <c:pt idx="352">
                  <c:v>-0.43034718437043379</c:v>
                </c:pt>
                <c:pt idx="353">
                  <c:v>-0.43241046974166852</c:v>
                </c:pt>
                <c:pt idx="354">
                  <c:v>-0.43034718437043379</c:v>
                </c:pt>
                <c:pt idx="355">
                  <c:v>-0.43034718437043379</c:v>
                </c:pt>
                <c:pt idx="356">
                  <c:v>-0.43241046974166852</c:v>
                </c:pt>
                <c:pt idx="357">
                  <c:v>-0.43241046974166852</c:v>
                </c:pt>
                <c:pt idx="358">
                  <c:v>-0.43034718437043379</c:v>
                </c:pt>
                <c:pt idx="359">
                  <c:v>-0.43034718437043379</c:v>
                </c:pt>
                <c:pt idx="360">
                  <c:v>-0.43241046974166852</c:v>
                </c:pt>
                <c:pt idx="361">
                  <c:v>-0.43034718437043379</c:v>
                </c:pt>
                <c:pt idx="362">
                  <c:v>-0.43034718437043379</c:v>
                </c:pt>
                <c:pt idx="363">
                  <c:v>-0.43241046974166852</c:v>
                </c:pt>
                <c:pt idx="364">
                  <c:v>-0.43034718437043379</c:v>
                </c:pt>
                <c:pt idx="365">
                  <c:v>-0.43034718437043379</c:v>
                </c:pt>
                <c:pt idx="366">
                  <c:v>-0.43241046974166852</c:v>
                </c:pt>
                <c:pt idx="367">
                  <c:v>-0.43034718437043379</c:v>
                </c:pt>
                <c:pt idx="368">
                  <c:v>-0.43034718437043379</c:v>
                </c:pt>
                <c:pt idx="369">
                  <c:v>-0.43241046974166852</c:v>
                </c:pt>
                <c:pt idx="370">
                  <c:v>-0.43241046974166852</c:v>
                </c:pt>
                <c:pt idx="371">
                  <c:v>-0.43241046974166852</c:v>
                </c:pt>
                <c:pt idx="372">
                  <c:v>-0.43034718437043379</c:v>
                </c:pt>
                <c:pt idx="373">
                  <c:v>-0.43241046974166852</c:v>
                </c:pt>
                <c:pt idx="374">
                  <c:v>-0.43241046974166852</c:v>
                </c:pt>
                <c:pt idx="375">
                  <c:v>-0.43034718437043379</c:v>
                </c:pt>
                <c:pt idx="376">
                  <c:v>-0.43241046974166852</c:v>
                </c:pt>
                <c:pt idx="377">
                  <c:v>-0.43241046974166852</c:v>
                </c:pt>
                <c:pt idx="378">
                  <c:v>-0.43241046974166852</c:v>
                </c:pt>
                <c:pt idx="379">
                  <c:v>-0.43034718437043379</c:v>
                </c:pt>
                <c:pt idx="380">
                  <c:v>-0.43034718437043379</c:v>
                </c:pt>
                <c:pt idx="381">
                  <c:v>-0.43241046974166852</c:v>
                </c:pt>
                <c:pt idx="382">
                  <c:v>-0.43034718437043379</c:v>
                </c:pt>
                <c:pt idx="383">
                  <c:v>-0.43241046974166852</c:v>
                </c:pt>
                <c:pt idx="384">
                  <c:v>-0.43241046974166852</c:v>
                </c:pt>
                <c:pt idx="385">
                  <c:v>-0.43034718437043379</c:v>
                </c:pt>
                <c:pt idx="386">
                  <c:v>-0.43241046974166852</c:v>
                </c:pt>
                <c:pt idx="387">
                  <c:v>-0.43241046974166852</c:v>
                </c:pt>
                <c:pt idx="388">
                  <c:v>-0.43241046974166852</c:v>
                </c:pt>
                <c:pt idx="389">
                  <c:v>-0.43034718437043379</c:v>
                </c:pt>
                <c:pt idx="390">
                  <c:v>-0.43034718437043379</c:v>
                </c:pt>
                <c:pt idx="391">
                  <c:v>-0.43241046974166852</c:v>
                </c:pt>
                <c:pt idx="392">
                  <c:v>-0.43034718437043379</c:v>
                </c:pt>
                <c:pt idx="393">
                  <c:v>-0.43034718437043379</c:v>
                </c:pt>
                <c:pt idx="394">
                  <c:v>-0.43241046974166852</c:v>
                </c:pt>
                <c:pt idx="395">
                  <c:v>-0.43034718437043379</c:v>
                </c:pt>
                <c:pt idx="396">
                  <c:v>-0.43034718437043379</c:v>
                </c:pt>
                <c:pt idx="397">
                  <c:v>-0.43034718437043379</c:v>
                </c:pt>
                <c:pt idx="398">
                  <c:v>-0.43241046974166852</c:v>
                </c:pt>
                <c:pt idx="399">
                  <c:v>-0.43034718437043379</c:v>
                </c:pt>
                <c:pt idx="400">
                  <c:v>-0.43034718437043379</c:v>
                </c:pt>
                <c:pt idx="401">
                  <c:v>-0.43241046974166852</c:v>
                </c:pt>
                <c:pt idx="402">
                  <c:v>-0.43034718437043379</c:v>
                </c:pt>
                <c:pt idx="403">
                  <c:v>-0.43034718437043379</c:v>
                </c:pt>
                <c:pt idx="404">
                  <c:v>-0.43241046974166852</c:v>
                </c:pt>
                <c:pt idx="405">
                  <c:v>-0.43034718437043379</c:v>
                </c:pt>
                <c:pt idx="406">
                  <c:v>-0.43241046974166852</c:v>
                </c:pt>
                <c:pt idx="407">
                  <c:v>-0.43241046974166852</c:v>
                </c:pt>
                <c:pt idx="408">
                  <c:v>-0.43034718437043379</c:v>
                </c:pt>
                <c:pt idx="409">
                  <c:v>-0.43241046974166852</c:v>
                </c:pt>
                <c:pt idx="410">
                  <c:v>-0.43241046974166852</c:v>
                </c:pt>
                <c:pt idx="411">
                  <c:v>-0.43034718437043379</c:v>
                </c:pt>
                <c:pt idx="412">
                  <c:v>-0.43034718437043379</c:v>
                </c:pt>
                <c:pt idx="413">
                  <c:v>-0.43241046974166852</c:v>
                </c:pt>
                <c:pt idx="414">
                  <c:v>-0.43034718437043379</c:v>
                </c:pt>
                <c:pt idx="415">
                  <c:v>-0.43034718437043379</c:v>
                </c:pt>
                <c:pt idx="416">
                  <c:v>-0.43241046974166852</c:v>
                </c:pt>
                <c:pt idx="417">
                  <c:v>-0.43034718437043379</c:v>
                </c:pt>
                <c:pt idx="418">
                  <c:v>-0.43241046974166852</c:v>
                </c:pt>
                <c:pt idx="419">
                  <c:v>-0.43241046974166852</c:v>
                </c:pt>
                <c:pt idx="420">
                  <c:v>-0.43034718437043379</c:v>
                </c:pt>
                <c:pt idx="421">
                  <c:v>-0.43241046974166852</c:v>
                </c:pt>
                <c:pt idx="422">
                  <c:v>-0.43241046974166852</c:v>
                </c:pt>
                <c:pt idx="423">
                  <c:v>-0.43034718437043379</c:v>
                </c:pt>
                <c:pt idx="424">
                  <c:v>-0.43034718437043379</c:v>
                </c:pt>
                <c:pt idx="425">
                  <c:v>-0.43034718437043379</c:v>
                </c:pt>
                <c:pt idx="426">
                  <c:v>-0.43241046974166852</c:v>
                </c:pt>
                <c:pt idx="427">
                  <c:v>-0.43241046974166852</c:v>
                </c:pt>
                <c:pt idx="428">
                  <c:v>-0.43034718437043379</c:v>
                </c:pt>
                <c:pt idx="429">
                  <c:v>-0.43241046974166852</c:v>
                </c:pt>
                <c:pt idx="430">
                  <c:v>-0.43241046974166852</c:v>
                </c:pt>
                <c:pt idx="431">
                  <c:v>-0.43034718437043379</c:v>
                </c:pt>
                <c:pt idx="432">
                  <c:v>-0.43034718437043379</c:v>
                </c:pt>
                <c:pt idx="433">
                  <c:v>-0.43241046974166852</c:v>
                </c:pt>
                <c:pt idx="434">
                  <c:v>-0.43034718437043379</c:v>
                </c:pt>
                <c:pt idx="435">
                  <c:v>-0.43034718437043379</c:v>
                </c:pt>
                <c:pt idx="436">
                  <c:v>-0.43241046974166852</c:v>
                </c:pt>
                <c:pt idx="437">
                  <c:v>-0.43034718437043379</c:v>
                </c:pt>
                <c:pt idx="438">
                  <c:v>-0.43241046974166852</c:v>
                </c:pt>
                <c:pt idx="439">
                  <c:v>-0.43034718437043379</c:v>
                </c:pt>
                <c:pt idx="440">
                  <c:v>-0.43241046974166852</c:v>
                </c:pt>
                <c:pt idx="441">
                  <c:v>-0.43241046974166852</c:v>
                </c:pt>
                <c:pt idx="442">
                  <c:v>-0.43034718437043379</c:v>
                </c:pt>
                <c:pt idx="443">
                  <c:v>-0.43241046974166852</c:v>
                </c:pt>
                <c:pt idx="444">
                  <c:v>-0.43034718437043379</c:v>
                </c:pt>
                <c:pt idx="445">
                  <c:v>-0.43241046974166852</c:v>
                </c:pt>
                <c:pt idx="446">
                  <c:v>-0.43241046974166852</c:v>
                </c:pt>
                <c:pt idx="447">
                  <c:v>-0.43034718437043379</c:v>
                </c:pt>
                <c:pt idx="448">
                  <c:v>-0.43034718437043379</c:v>
                </c:pt>
                <c:pt idx="449">
                  <c:v>-0.43241046974166852</c:v>
                </c:pt>
                <c:pt idx="450">
                  <c:v>-0.43034718437043379</c:v>
                </c:pt>
                <c:pt idx="451">
                  <c:v>-0.43034718437043379</c:v>
                </c:pt>
                <c:pt idx="452">
                  <c:v>-0.43241046974166852</c:v>
                </c:pt>
                <c:pt idx="453">
                  <c:v>-0.43241046974166852</c:v>
                </c:pt>
                <c:pt idx="454">
                  <c:v>-0.43034718437043379</c:v>
                </c:pt>
                <c:pt idx="455">
                  <c:v>-0.43034718437043379</c:v>
                </c:pt>
                <c:pt idx="456">
                  <c:v>-0.43241046974166852</c:v>
                </c:pt>
                <c:pt idx="457">
                  <c:v>-0.43241046974166852</c:v>
                </c:pt>
                <c:pt idx="458">
                  <c:v>-0.43034718437043379</c:v>
                </c:pt>
                <c:pt idx="459">
                  <c:v>-0.43241046974166852</c:v>
                </c:pt>
                <c:pt idx="460">
                  <c:v>-0.43241046974166852</c:v>
                </c:pt>
                <c:pt idx="461">
                  <c:v>-0.43034718437043379</c:v>
                </c:pt>
                <c:pt idx="462">
                  <c:v>-0.43034718437043379</c:v>
                </c:pt>
                <c:pt idx="463">
                  <c:v>-0.43241046974166852</c:v>
                </c:pt>
                <c:pt idx="464">
                  <c:v>-0.43034718437043379</c:v>
                </c:pt>
                <c:pt idx="465">
                  <c:v>-0.43034718437043379</c:v>
                </c:pt>
                <c:pt idx="466">
                  <c:v>-0.43241046974166852</c:v>
                </c:pt>
                <c:pt idx="467">
                  <c:v>-0.43241046974166852</c:v>
                </c:pt>
                <c:pt idx="468">
                  <c:v>-0.43034718437043379</c:v>
                </c:pt>
                <c:pt idx="469">
                  <c:v>-0.43034718437043379</c:v>
                </c:pt>
                <c:pt idx="470">
                  <c:v>-0.43241046974166852</c:v>
                </c:pt>
                <c:pt idx="471">
                  <c:v>-0.43241046974166852</c:v>
                </c:pt>
                <c:pt idx="472">
                  <c:v>-0.43034718437043379</c:v>
                </c:pt>
                <c:pt idx="473">
                  <c:v>-0.43034718437043379</c:v>
                </c:pt>
                <c:pt idx="474">
                  <c:v>-0.43034718437043379</c:v>
                </c:pt>
                <c:pt idx="475">
                  <c:v>-0.43241046974166852</c:v>
                </c:pt>
                <c:pt idx="476">
                  <c:v>-0.43034718437043379</c:v>
                </c:pt>
                <c:pt idx="477">
                  <c:v>-0.43241046974166852</c:v>
                </c:pt>
                <c:pt idx="478">
                  <c:v>-0.43034718437043379</c:v>
                </c:pt>
                <c:pt idx="479">
                  <c:v>-0.43241046974166852</c:v>
                </c:pt>
                <c:pt idx="480">
                  <c:v>-0.43034718437043379</c:v>
                </c:pt>
                <c:pt idx="481">
                  <c:v>-0.43241046974166852</c:v>
                </c:pt>
                <c:pt idx="482">
                  <c:v>-0.43034718437043379</c:v>
                </c:pt>
                <c:pt idx="483">
                  <c:v>-0.43241046974166852</c:v>
                </c:pt>
                <c:pt idx="484">
                  <c:v>-0.43034718437043379</c:v>
                </c:pt>
                <c:pt idx="485">
                  <c:v>-0.43241046974166852</c:v>
                </c:pt>
                <c:pt idx="486">
                  <c:v>-0.43034718437043379</c:v>
                </c:pt>
                <c:pt idx="487">
                  <c:v>-0.43034718437043379</c:v>
                </c:pt>
                <c:pt idx="488">
                  <c:v>-0.43241046974166852</c:v>
                </c:pt>
                <c:pt idx="489">
                  <c:v>-0.43034718437043379</c:v>
                </c:pt>
                <c:pt idx="490">
                  <c:v>-0.43034718437043379</c:v>
                </c:pt>
                <c:pt idx="491">
                  <c:v>-0.43241046974166852</c:v>
                </c:pt>
                <c:pt idx="492">
                  <c:v>-0.43034718437043379</c:v>
                </c:pt>
                <c:pt idx="493">
                  <c:v>-0.43241046974166852</c:v>
                </c:pt>
                <c:pt idx="494">
                  <c:v>-0.43241046974166852</c:v>
                </c:pt>
                <c:pt idx="495">
                  <c:v>-0.43034718437043379</c:v>
                </c:pt>
                <c:pt idx="496">
                  <c:v>-0.43034718437043379</c:v>
                </c:pt>
                <c:pt idx="497">
                  <c:v>-0.43241046974166852</c:v>
                </c:pt>
                <c:pt idx="498">
                  <c:v>-0.43241046974166852</c:v>
                </c:pt>
                <c:pt idx="499">
                  <c:v>-0.43034718437043379</c:v>
                </c:pt>
                <c:pt idx="500">
                  <c:v>-0.43241046974166852</c:v>
                </c:pt>
                <c:pt idx="501">
                  <c:v>-0.43241046974166852</c:v>
                </c:pt>
                <c:pt idx="502">
                  <c:v>-0.43034718437043379</c:v>
                </c:pt>
                <c:pt idx="503">
                  <c:v>-0.43034718437043379</c:v>
                </c:pt>
                <c:pt idx="504">
                  <c:v>-0.43034718437043379</c:v>
                </c:pt>
                <c:pt idx="505">
                  <c:v>-0.43241046974166852</c:v>
                </c:pt>
                <c:pt idx="506">
                  <c:v>-0.43241046974166852</c:v>
                </c:pt>
                <c:pt idx="507">
                  <c:v>-0.43034718437043379</c:v>
                </c:pt>
                <c:pt idx="508">
                  <c:v>-0.43034718437043379</c:v>
                </c:pt>
                <c:pt idx="509">
                  <c:v>-0.43241046974166852</c:v>
                </c:pt>
                <c:pt idx="510">
                  <c:v>-0.43241046974166852</c:v>
                </c:pt>
                <c:pt idx="511">
                  <c:v>-0.43034718437043379</c:v>
                </c:pt>
                <c:pt idx="512">
                  <c:v>-0.43034718437043379</c:v>
                </c:pt>
                <c:pt idx="513">
                  <c:v>-0.43241046974166852</c:v>
                </c:pt>
                <c:pt idx="514">
                  <c:v>-0.43241046974166852</c:v>
                </c:pt>
                <c:pt idx="515">
                  <c:v>-0.45091426837719434</c:v>
                </c:pt>
                <c:pt idx="516">
                  <c:v>-0.45208486527380953</c:v>
                </c:pt>
                <c:pt idx="517">
                  <c:v>-0.45208486527380953</c:v>
                </c:pt>
                <c:pt idx="518">
                  <c:v>-0.45208486527380953</c:v>
                </c:pt>
                <c:pt idx="519">
                  <c:v>-0.45096119818416086</c:v>
                </c:pt>
                <c:pt idx="520">
                  <c:v>-0.45084478896325614</c:v>
                </c:pt>
                <c:pt idx="521">
                  <c:v>-0.45084478896325614</c:v>
                </c:pt>
                <c:pt idx="522">
                  <c:v>-0.45076147087224089</c:v>
                </c:pt>
                <c:pt idx="523">
                  <c:v>-0.45076147087224089</c:v>
                </c:pt>
                <c:pt idx="524">
                  <c:v>-0.45038639025076382</c:v>
                </c:pt>
                <c:pt idx="525">
                  <c:v>-0.45038639025076382</c:v>
                </c:pt>
                <c:pt idx="526">
                  <c:v>-0.45038639025076382</c:v>
                </c:pt>
                <c:pt idx="527">
                  <c:v>-0.44965300266373448</c:v>
                </c:pt>
                <c:pt idx="528">
                  <c:v>-0.44965300266373448</c:v>
                </c:pt>
                <c:pt idx="529">
                  <c:v>-0.45007275683010689</c:v>
                </c:pt>
                <c:pt idx="530">
                  <c:v>-0.45007275683010689</c:v>
                </c:pt>
                <c:pt idx="531">
                  <c:v>-0.45082895812189916</c:v>
                </c:pt>
                <c:pt idx="532">
                  <c:v>-0.4511381406568592</c:v>
                </c:pt>
                <c:pt idx="533">
                  <c:v>-0.4511381406568592</c:v>
                </c:pt>
                <c:pt idx="534">
                  <c:v>-0.45069392466582681</c:v>
                </c:pt>
                <c:pt idx="535">
                  <c:v>-0.45069392466582681</c:v>
                </c:pt>
                <c:pt idx="536">
                  <c:v>-0.45069392466582681</c:v>
                </c:pt>
                <c:pt idx="537">
                  <c:v>-0.45072122289000555</c:v>
                </c:pt>
                <c:pt idx="538">
                  <c:v>-0.45072122289000555</c:v>
                </c:pt>
                <c:pt idx="539">
                  <c:v>-0.45086367539608352</c:v>
                </c:pt>
                <c:pt idx="540">
                  <c:v>-0.45056548556705395</c:v>
                </c:pt>
                <c:pt idx="541">
                  <c:v>-0.45056548556705395</c:v>
                </c:pt>
                <c:pt idx="542">
                  <c:v>-0.45067734384449787</c:v>
                </c:pt>
                <c:pt idx="543">
                  <c:v>-0.45067734384449787</c:v>
                </c:pt>
                <c:pt idx="544">
                  <c:v>-0.4503482135360084</c:v>
                </c:pt>
                <c:pt idx="545">
                  <c:v>-0.4503482135360084</c:v>
                </c:pt>
                <c:pt idx="546">
                  <c:v>-0.4503482135360084</c:v>
                </c:pt>
                <c:pt idx="547">
                  <c:v>-0.4503482135360084</c:v>
                </c:pt>
                <c:pt idx="548">
                  <c:v>-0.45022658492337114</c:v>
                </c:pt>
                <c:pt idx="549">
                  <c:v>-0.45022658492337114</c:v>
                </c:pt>
                <c:pt idx="550">
                  <c:v>-0.44987370922529835</c:v>
                </c:pt>
                <c:pt idx="551">
                  <c:v>-0.45038241053929656</c:v>
                </c:pt>
                <c:pt idx="552">
                  <c:v>-0.45038241053929656</c:v>
                </c:pt>
                <c:pt idx="553">
                  <c:v>-0.45070792362251133</c:v>
                </c:pt>
                <c:pt idx="554">
                  <c:v>-0.45012337107623501</c:v>
                </c:pt>
                <c:pt idx="555">
                  <c:v>-0.45012337107623501</c:v>
                </c:pt>
                <c:pt idx="556">
                  <c:v>-0.45012337107623501</c:v>
                </c:pt>
                <c:pt idx="557">
                  <c:v>-0.45012337107623501</c:v>
                </c:pt>
                <c:pt idx="558">
                  <c:v>-0.45012337107623501</c:v>
                </c:pt>
                <c:pt idx="559">
                  <c:v>-0.45012337107623501</c:v>
                </c:pt>
                <c:pt idx="560">
                  <c:v>-0.45067999723381047</c:v>
                </c:pt>
                <c:pt idx="561">
                  <c:v>-0.45067999723381047</c:v>
                </c:pt>
                <c:pt idx="562">
                  <c:v>-0.45070555250547534</c:v>
                </c:pt>
                <c:pt idx="563">
                  <c:v>-0.45067999723381047</c:v>
                </c:pt>
                <c:pt idx="564">
                  <c:v>-0.45067999723381047</c:v>
                </c:pt>
                <c:pt idx="565">
                  <c:v>-0.45070555250547534</c:v>
                </c:pt>
                <c:pt idx="566">
                  <c:v>-0.45070555250547534</c:v>
                </c:pt>
                <c:pt idx="567">
                  <c:v>-0.45067999723381047</c:v>
                </c:pt>
                <c:pt idx="568">
                  <c:v>-0.45070555250547534</c:v>
                </c:pt>
                <c:pt idx="569">
                  <c:v>-0.45067999723381047</c:v>
                </c:pt>
                <c:pt idx="570">
                  <c:v>-0.45070555250547534</c:v>
                </c:pt>
                <c:pt idx="571">
                  <c:v>-0.45067999723381047</c:v>
                </c:pt>
                <c:pt idx="572">
                  <c:v>-0.45070555250547534</c:v>
                </c:pt>
                <c:pt idx="573">
                  <c:v>-0.45067999723381047</c:v>
                </c:pt>
                <c:pt idx="574">
                  <c:v>-0.45070555250547534</c:v>
                </c:pt>
                <c:pt idx="575">
                  <c:v>-0.45067999723381047</c:v>
                </c:pt>
                <c:pt idx="576">
                  <c:v>-0.45070555250547534</c:v>
                </c:pt>
                <c:pt idx="577">
                  <c:v>-0.45067999723381047</c:v>
                </c:pt>
                <c:pt idx="578">
                  <c:v>-0.45070555250547534</c:v>
                </c:pt>
                <c:pt idx="579">
                  <c:v>-0.45067999723381047</c:v>
                </c:pt>
                <c:pt idx="580">
                  <c:v>-0.45067999723381047</c:v>
                </c:pt>
                <c:pt idx="581">
                  <c:v>-0.45070555250547534</c:v>
                </c:pt>
                <c:pt idx="582">
                  <c:v>-0.45070555250547534</c:v>
                </c:pt>
                <c:pt idx="583">
                  <c:v>-0.45067999723381047</c:v>
                </c:pt>
                <c:pt idx="584">
                  <c:v>-0.45067999723381047</c:v>
                </c:pt>
                <c:pt idx="585">
                  <c:v>-0.45067999723381047</c:v>
                </c:pt>
                <c:pt idx="586">
                  <c:v>-0.45070555250547534</c:v>
                </c:pt>
                <c:pt idx="587">
                  <c:v>-0.45070555250547534</c:v>
                </c:pt>
                <c:pt idx="588">
                  <c:v>-0.45067999723381047</c:v>
                </c:pt>
                <c:pt idx="589">
                  <c:v>-0.45070555250547534</c:v>
                </c:pt>
                <c:pt idx="590">
                  <c:v>-0.45067999723381047</c:v>
                </c:pt>
                <c:pt idx="591">
                  <c:v>-0.45067999723381047</c:v>
                </c:pt>
                <c:pt idx="592">
                  <c:v>-0.45070555250547534</c:v>
                </c:pt>
                <c:pt idx="593">
                  <c:v>-0.45067999723381047</c:v>
                </c:pt>
                <c:pt idx="594">
                  <c:v>-0.45070555250547534</c:v>
                </c:pt>
                <c:pt idx="595">
                  <c:v>-0.45067999723381047</c:v>
                </c:pt>
                <c:pt idx="596">
                  <c:v>-0.45067999723381047</c:v>
                </c:pt>
                <c:pt idx="597">
                  <c:v>-0.45070555250547534</c:v>
                </c:pt>
                <c:pt idx="598">
                  <c:v>-0.45067999723381047</c:v>
                </c:pt>
                <c:pt idx="599">
                  <c:v>-0.45067999723381047</c:v>
                </c:pt>
                <c:pt idx="600">
                  <c:v>-0.45070555250547534</c:v>
                </c:pt>
                <c:pt idx="601">
                  <c:v>-0.45070555250547534</c:v>
                </c:pt>
                <c:pt idx="602">
                  <c:v>-0.44395626556326773</c:v>
                </c:pt>
                <c:pt idx="603">
                  <c:v>-0.44318361198288575</c:v>
                </c:pt>
                <c:pt idx="604">
                  <c:v>-0.44318361198288575</c:v>
                </c:pt>
                <c:pt idx="605">
                  <c:v>-0.44278309653343234</c:v>
                </c:pt>
                <c:pt idx="606">
                  <c:v>-0.4429031452303947</c:v>
                </c:pt>
                <c:pt idx="607">
                  <c:v>-0.4429031452303947</c:v>
                </c:pt>
                <c:pt idx="608">
                  <c:v>-0.44287981273317045</c:v>
                </c:pt>
                <c:pt idx="609">
                  <c:v>-0.44287981273317045</c:v>
                </c:pt>
                <c:pt idx="610">
                  <c:v>-0.44287981273317045</c:v>
                </c:pt>
                <c:pt idx="611">
                  <c:v>-0.44302785519708604</c:v>
                </c:pt>
                <c:pt idx="612">
                  <c:v>-0.44306265484636281</c:v>
                </c:pt>
                <c:pt idx="613">
                  <c:v>-0.44306265484636281</c:v>
                </c:pt>
                <c:pt idx="614">
                  <c:v>-0.44317207086852595</c:v>
                </c:pt>
                <c:pt idx="615">
                  <c:v>-0.44285525120147029</c:v>
                </c:pt>
                <c:pt idx="616">
                  <c:v>-0.44285525120147029</c:v>
                </c:pt>
                <c:pt idx="617">
                  <c:v>-0.44247897271546266</c:v>
                </c:pt>
                <c:pt idx="618">
                  <c:v>-0.44247897271546266</c:v>
                </c:pt>
                <c:pt idx="619">
                  <c:v>-0.44247897271546266</c:v>
                </c:pt>
                <c:pt idx="620">
                  <c:v>-0.44267674237134436</c:v>
                </c:pt>
                <c:pt idx="621">
                  <c:v>-0.44288864873755457</c:v>
                </c:pt>
                <c:pt idx="622">
                  <c:v>-0.44288864873755457</c:v>
                </c:pt>
                <c:pt idx="623">
                  <c:v>-0.4431044315432684</c:v>
                </c:pt>
                <c:pt idx="624">
                  <c:v>-0.44330221925910568</c:v>
                </c:pt>
                <c:pt idx="625">
                  <c:v>-0.44330221925910568</c:v>
                </c:pt>
                <c:pt idx="626">
                  <c:v>-0.44311916634018511</c:v>
                </c:pt>
                <c:pt idx="627">
                  <c:v>-0.44311916634018511</c:v>
                </c:pt>
                <c:pt idx="628">
                  <c:v>-0.44311916634018511</c:v>
                </c:pt>
                <c:pt idx="629">
                  <c:v>-0.44309447037571437</c:v>
                </c:pt>
                <c:pt idx="630">
                  <c:v>-0.44403973480180886</c:v>
                </c:pt>
                <c:pt idx="631">
                  <c:v>-0.44403973480180886</c:v>
                </c:pt>
                <c:pt idx="632">
                  <c:v>-0.44430248145662293</c:v>
                </c:pt>
                <c:pt idx="633">
                  <c:v>-0.44450094747211011</c:v>
                </c:pt>
                <c:pt idx="634">
                  <c:v>-0.44450094747211011</c:v>
                </c:pt>
                <c:pt idx="635">
                  <c:v>-0.44450094747211011</c:v>
                </c:pt>
                <c:pt idx="636">
                  <c:v>-0.44458268234442688</c:v>
                </c:pt>
                <c:pt idx="637">
                  <c:v>-0.44458268234442688</c:v>
                </c:pt>
                <c:pt idx="638">
                  <c:v>-0.44529886937209856</c:v>
                </c:pt>
                <c:pt idx="639">
                  <c:v>-0.44529886937209856</c:v>
                </c:pt>
                <c:pt idx="640">
                  <c:v>-0.44619080126983818</c:v>
                </c:pt>
                <c:pt idx="641">
                  <c:v>-0.44664644634389999</c:v>
                </c:pt>
                <c:pt idx="642">
                  <c:v>-0.44664644634389999</c:v>
                </c:pt>
                <c:pt idx="643">
                  <c:v>-0.44619080126983818</c:v>
                </c:pt>
                <c:pt idx="644">
                  <c:v>-0.44664644634389999</c:v>
                </c:pt>
                <c:pt idx="645">
                  <c:v>-0.44664644634389999</c:v>
                </c:pt>
                <c:pt idx="646">
                  <c:v>-0.44619080126983818</c:v>
                </c:pt>
                <c:pt idx="647">
                  <c:v>-0.44664644634389999</c:v>
                </c:pt>
                <c:pt idx="648">
                  <c:v>-0.44619080126983818</c:v>
                </c:pt>
                <c:pt idx="649">
                  <c:v>-0.44664644634389999</c:v>
                </c:pt>
                <c:pt idx="650">
                  <c:v>-0.44619080126983818</c:v>
                </c:pt>
                <c:pt idx="651">
                  <c:v>-0.44664644634389999</c:v>
                </c:pt>
                <c:pt idx="652">
                  <c:v>-0.44619080126983818</c:v>
                </c:pt>
                <c:pt idx="653">
                  <c:v>-0.44619080126983818</c:v>
                </c:pt>
                <c:pt idx="654">
                  <c:v>-0.44664644634389999</c:v>
                </c:pt>
                <c:pt idx="655">
                  <c:v>-0.44664644634389999</c:v>
                </c:pt>
                <c:pt idx="656">
                  <c:v>-0.44619080126983818</c:v>
                </c:pt>
                <c:pt idx="657">
                  <c:v>-0.44619080126983818</c:v>
                </c:pt>
                <c:pt idx="658">
                  <c:v>-0.44664644634389999</c:v>
                </c:pt>
                <c:pt idx="659">
                  <c:v>-0.44664644634389999</c:v>
                </c:pt>
                <c:pt idx="660">
                  <c:v>-0.44664644634389999</c:v>
                </c:pt>
                <c:pt idx="661">
                  <c:v>-0.44619080126983818</c:v>
                </c:pt>
                <c:pt idx="662">
                  <c:v>-0.44619080126983818</c:v>
                </c:pt>
                <c:pt idx="663">
                  <c:v>-0.44664644634389999</c:v>
                </c:pt>
                <c:pt idx="664">
                  <c:v>-0.44664644634389999</c:v>
                </c:pt>
                <c:pt idx="665">
                  <c:v>-0.44619080126983818</c:v>
                </c:pt>
                <c:pt idx="666">
                  <c:v>-0.44619080126983818</c:v>
                </c:pt>
                <c:pt idx="667">
                  <c:v>-0.44619080126983818</c:v>
                </c:pt>
                <c:pt idx="668">
                  <c:v>-0.44664644634389999</c:v>
                </c:pt>
                <c:pt idx="669">
                  <c:v>-0.44664644634389999</c:v>
                </c:pt>
                <c:pt idx="670">
                  <c:v>-0.44619080126983818</c:v>
                </c:pt>
                <c:pt idx="671">
                  <c:v>-0.44619080126983818</c:v>
                </c:pt>
                <c:pt idx="672">
                  <c:v>-0.44619080126983818</c:v>
                </c:pt>
                <c:pt idx="673">
                  <c:v>-0.44664644634389999</c:v>
                </c:pt>
                <c:pt idx="674">
                  <c:v>-0.44664644634389999</c:v>
                </c:pt>
                <c:pt idx="675">
                  <c:v>-0.44619080126983818</c:v>
                </c:pt>
                <c:pt idx="676">
                  <c:v>-0.44619080126983818</c:v>
                </c:pt>
                <c:pt idx="677">
                  <c:v>-0.44619080126983818</c:v>
                </c:pt>
                <c:pt idx="678">
                  <c:v>-0.44664644634389999</c:v>
                </c:pt>
                <c:pt idx="679">
                  <c:v>-0.44664644634389999</c:v>
                </c:pt>
                <c:pt idx="680">
                  <c:v>-0.44619080126983818</c:v>
                </c:pt>
                <c:pt idx="681">
                  <c:v>-0.44619080126983818</c:v>
                </c:pt>
                <c:pt idx="682">
                  <c:v>-0.44619080126983818</c:v>
                </c:pt>
                <c:pt idx="683">
                  <c:v>-0.44664644634389999</c:v>
                </c:pt>
                <c:pt idx="684">
                  <c:v>-0.44664644634389999</c:v>
                </c:pt>
                <c:pt idx="685">
                  <c:v>-0.44619080126983818</c:v>
                </c:pt>
                <c:pt idx="686">
                  <c:v>-0.44619080126983818</c:v>
                </c:pt>
                <c:pt idx="687">
                  <c:v>-0.44619080126983818</c:v>
                </c:pt>
                <c:pt idx="688">
                  <c:v>-0.44664644634389999</c:v>
                </c:pt>
                <c:pt idx="689">
                  <c:v>-0.44664644634389999</c:v>
                </c:pt>
                <c:pt idx="690">
                  <c:v>-0.44619080126983818</c:v>
                </c:pt>
                <c:pt idx="691">
                  <c:v>-0.44619080126983818</c:v>
                </c:pt>
                <c:pt idx="692">
                  <c:v>-0.44664644634389999</c:v>
                </c:pt>
                <c:pt idx="693">
                  <c:v>-0.44664644634389999</c:v>
                </c:pt>
                <c:pt idx="694">
                  <c:v>-0.44664644634389999</c:v>
                </c:pt>
                <c:pt idx="695">
                  <c:v>-0.44619080126983818</c:v>
                </c:pt>
                <c:pt idx="696">
                  <c:v>-0.44619080126983818</c:v>
                </c:pt>
                <c:pt idx="697">
                  <c:v>-0.44664644634389999</c:v>
                </c:pt>
                <c:pt idx="698">
                  <c:v>-0.44664644634389999</c:v>
                </c:pt>
                <c:pt idx="699">
                  <c:v>-0.44664644634389999</c:v>
                </c:pt>
                <c:pt idx="700">
                  <c:v>-0.44619080126983818</c:v>
                </c:pt>
                <c:pt idx="701">
                  <c:v>-0.44619080126983818</c:v>
                </c:pt>
                <c:pt idx="702">
                  <c:v>-0.44664644634389999</c:v>
                </c:pt>
                <c:pt idx="703">
                  <c:v>-0.44664644634389999</c:v>
                </c:pt>
                <c:pt idx="704">
                  <c:v>-0.44664644634389999</c:v>
                </c:pt>
                <c:pt idx="705">
                  <c:v>-0.44619080126983818</c:v>
                </c:pt>
                <c:pt idx="706">
                  <c:v>-0.44619080126983818</c:v>
                </c:pt>
                <c:pt idx="707">
                  <c:v>-0.44664644634389999</c:v>
                </c:pt>
                <c:pt idx="708">
                  <c:v>-0.44664644634389999</c:v>
                </c:pt>
                <c:pt idx="709">
                  <c:v>-0.44664644634389999</c:v>
                </c:pt>
                <c:pt idx="710">
                  <c:v>-0.44619080126983818</c:v>
                </c:pt>
                <c:pt idx="711">
                  <c:v>-0.44619080126983818</c:v>
                </c:pt>
                <c:pt idx="712">
                  <c:v>-0.44664644634389999</c:v>
                </c:pt>
                <c:pt idx="713">
                  <c:v>-0.44664644634389999</c:v>
                </c:pt>
                <c:pt idx="714">
                  <c:v>-0.44664644634389999</c:v>
                </c:pt>
                <c:pt idx="715">
                  <c:v>-0.44619080126983818</c:v>
                </c:pt>
                <c:pt idx="716">
                  <c:v>-0.44619080126983818</c:v>
                </c:pt>
                <c:pt idx="717">
                  <c:v>-0.44664644634389999</c:v>
                </c:pt>
                <c:pt idx="718">
                  <c:v>-0.44664644634389999</c:v>
                </c:pt>
                <c:pt idx="719">
                  <c:v>-0.44619080126983818</c:v>
                </c:pt>
                <c:pt idx="720">
                  <c:v>-0.44619080126983818</c:v>
                </c:pt>
                <c:pt idx="721">
                  <c:v>-0.44619080126983818</c:v>
                </c:pt>
                <c:pt idx="722">
                  <c:v>-0.44664644634389999</c:v>
                </c:pt>
                <c:pt idx="723">
                  <c:v>-0.44664644634389999</c:v>
                </c:pt>
                <c:pt idx="724">
                  <c:v>-0.44619080126983818</c:v>
                </c:pt>
                <c:pt idx="725">
                  <c:v>-0.44619080126983818</c:v>
                </c:pt>
                <c:pt idx="726">
                  <c:v>-0.44664644634389999</c:v>
                </c:pt>
                <c:pt idx="727">
                  <c:v>-0.44664644634389999</c:v>
                </c:pt>
                <c:pt idx="728">
                  <c:v>-0.44664644634389999</c:v>
                </c:pt>
                <c:pt idx="729">
                  <c:v>-0.44664644634389999</c:v>
                </c:pt>
                <c:pt idx="730">
                  <c:v>-0.44619080126983818</c:v>
                </c:pt>
                <c:pt idx="731">
                  <c:v>-0.44619080126983818</c:v>
                </c:pt>
                <c:pt idx="732">
                  <c:v>-0.44619080126983818</c:v>
                </c:pt>
                <c:pt idx="733">
                  <c:v>-0.44664644634389999</c:v>
                </c:pt>
                <c:pt idx="734">
                  <c:v>-0.44664644634389999</c:v>
                </c:pt>
                <c:pt idx="735">
                  <c:v>-0.44619080126983818</c:v>
                </c:pt>
                <c:pt idx="736">
                  <c:v>-0.44619080126983818</c:v>
                </c:pt>
                <c:pt idx="737">
                  <c:v>-0.44664644634389999</c:v>
                </c:pt>
                <c:pt idx="738">
                  <c:v>-0.44664644634389999</c:v>
                </c:pt>
                <c:pt idx="739">
                  <c:v>-0.44619080126983818</c:v>
                </c:pt>
                <c:pt idx="740">
                  <c:v>-0.44619080126983818</c:v>
                </c:pt>
                <c:pt idx="741">
                  <c:v>-0.44664644634389999</c:v>
                </c:pt>
                <c:pt idx="742">
                  <c:v>-0.44619080126983818</c:v>
                </c:pt>
                <c:pt idx="743">
                  <c:v>-0.44664644634389999</c:v>
                </c:pt>
                <c:pt idx="744">
                  <c:v>-0.44619080126983818</c:v>
                </c:pt>
                <c:pt idx="745">
                  <c:v>-0.44619080126983818</c:v>
                </c:pt>
                <c:pt idx="746">
                  <c:v>-0.44619080126983818</c:v>
                </c:pt>
                <c:pt idx="747">
                  <c:v>-0.44664644634389999</c:v>
                </c:pt>
                <c:pt idx="748">
                  <c:v>-0.44664644634389999</c:v>
                </c:pt>
                <c:pt idx="749">
                  <c:v>-0.44619080126983818</c:v>
                </c:pt>
                <c:pt idx="750">
                  <c:v>-0.44619080126983818</c:v>
                </c:pt>
                <c:pt idx="751">
                  <c:v>-0.44664644634389999</c:v>
                </c:pt>
                <c:pt idx="752">
                  <c:v>-0.44664644634389999</c:v>
                </c:pt>
                <c:pt idx="753">
                  <c:v>-0.44619080126983818</c:v>
                </c:pt>
                <c:pt idx="754">
                  <c:v>-0.44619080126983818</c:v>
                </c:pt>
                <c:pt idx="755">
                  <c:v>-0.44664644634389999</c:v>
                </c:pt>
                <c:pt idx="756">
                  <c:v>-0.44664644634389999</c:v>
                </c:pt>
                <c:pt idx="757">
                  <c:v>-0.44664644634389999</c:v>
                </c:pt>
                <c:pt idx="758">
                  <c:v>-0.44664644634389999</c:v>
                </c:pt>
                <c:pt idx="759">
                  <c:v>-0.44619080126983818</c:v>
                </c:pt>
                <c:pt idx="760">
                  <c:v>-0.44664644634389999</c:v>
                </c:pt>
                <c:pt idx="761">
                  <c:v>-0.44619080126983818</c:v>
                </c:pt>
                <c:pt idx="762">
                  <c:v>-0.44664644634389999</c:v>
                </c:pt>
                <c:pt idx="763">
                  <c:v>-0.44664644634389999</c:v>
                </c:pt>
                <c:pt idx="764">
                  <c:v>-0.44619080126983818</c:v>
                </c:pt>
                <c:pt idx="765">
                  <c:v>-0.44664644634389999</c:v>
                </c:pt>
                <c:pt idx="766">
                  <c:v>-0.44619080126983818</c:v>
                </c:pt>
                <c:pt idx="767">
                  <c:v>-0.44664644634389999</c:v>
                </c:pt>
                <c:pt idx="768">
                  <c:v>-0.44664644634389999</c:v>
                </c:pt>
                <c:pt idx="769">
                  <c:v>-0.44619080126983818</c:v>
                </c:pt>
                <c:pt idx="770">
                  <c:v>-0.44664644634389999</c:v>
                </c:pt>
                <c:pt idx="771">
                  <c:v>-0.44664644634389999</c:v>
                </c:pt>
                <c:pt idx="772">
                  <c:v>-0.44619080126983818</c:v>
                </c:pt>
                <c:pt idx="773">
                  <c:v>-0.44664644634389999</c:v>
                </c:pt>
                <c:pt idx="774">
                  <c:v>-0.44664644634389999</c:v>
                </c:pt>
                <c:pt idx="775">
                  <c:v>-0.44664644634389999</c:v>
                </c:pt>
                <c:pt idx="776">
                  <c:v>-0.44619080126983818</c:v>
                </c:pt>
                <c:pt idx="777">
                  <c:v>-0.44664644634389999</c:v>
                </c:pt>
                <c:pt idx="778">
                  <c:v>-0.44664644634389999</c:v>
                </c:pt>
                <c:pt idx="779">
                  <c:v>-0.44619080126983818</c:v>
                </c:pt>
                <c:pt idx="780">
                  <c:v>-0.44619080126983818</c:v>
                </c:pt>
                <c:pt idx="781">
                  <c:v>-0.44664644634389999</c:v>
                </c:pt>
                <c:pt idx="782">
                  <c:v>-0.44664644634389999</c:v>
                </c:pt>
                <c:pt idx="783">
                  <c:v>-0.44619080126983818</c:v>
                </c:pt>
                <c:pt idx="784">
                  <c:v>-0.44619080126983818</c:v>
                </c:pt>
                <c:pt idx="785">
                  <c:v>-0.44664644634389999</c:v>
                </c:pt>
                <c:pt idx="786">
                  <c:v>-0.44664644634389999</c:v>
                </c:pt>
                <c:pt idx="787">
                  <c:v>-0.44619080126983818</c:v>
                </c:pt>
                <c:pt idx="788">
                  <c:v>-0.44619080126983818</c:v>
                </c:pt>
                <c:pt idx="789">
                  <c:v>-0.44664644634389999</c:v>
                </c:pt>
                <c:pt idx="790">
                  <c:v>-0.44664644634389999</c:v>
                </c:pt>
                <c:pt idx="791">
                  <c:v>-0.44619080126983818</c:v>
                </c:pt>
                <c:pt idx="792">
                  <c:v>-0.44619080126983818</c:v>
                </c:pt>
                <c:pt idx="793">
                  <c:v>-0.44664644634389999</c:v>
                </c:pt>
                <c:pt idx="794">
                  <c:v>-0.44664644634389999</c:v>
                </c:pt>
                <c:pt idx="795">
                  <c:v>-0.44619080126983818</c:v>
                </c:pt>
                <c:pt idx="796">
                  <c:v>-0.44664644634389999</c:v>
                </c:pt>
                <c:pt idx="797">
                  <c:v>-0.44664644634389999</c:v>
                </c:pt>
                <c:pt idx="798">
                  <c:v>-0.44619080126983818</c:v>
                </c:pt>
                <c:pt idx="799">
                  <c:v>-0.44619080126983818</c:v>
                </c:pt>
                <c:pt idx="800">
                  <c:v>-0.44664644634389999</c:v>
                </c:pt>
                <c:pt idx="801">
                  <c:v>-0.44619080126983818</c:v>
                </c:pt>
                <c:pt idx="802">
                  <c:v>-0.44619080126983818</c:v>
                </c:pt>
                <c:pt idx="803">
                  <c:v>-0.44664644634389999</c:v>
                </c:pt>
                <c:pt idx="804">
                  <c:v>-0.44619080126983818</c:v>
                </c:pt>
                <c:pt idx="805">
                  <c:v>-0.44619080126983818</c:v>
                </c:pt>
                <c:pt idx="806">
                  <c:v>-0.44619080126983818</c:v>
                </c:pt>
                <c:pt idx="807">
                  <c:v>-0.44664644634389999</c:v>
                </c:pt>
                <c:pt idx="808">
                  <c:v>-0.44664644634389999</c:v>
                </c:pt>
                <c:pt idx="809">
                  <c:v>-0.44619080126983818</c:v>
                </c:pt>
                <c:pt idx="810">
                  <c:v>-0.44664644634389999</c:v>
                </c:pt>
                <c:pt idx="811">
                  <c:v>-0.44664644634389999</c:v>
                </c:pt>
                <c:pt idx="812">
                  <c:v>-0.44619080126983818</c:v>
                </c:pt>
                <c:pt idx="813">
                  <c:v>-0.44664644634389999</c:v>
                </c:pt>
                <c:pt idx="814">
                  <c:v>-0.44664644634389999</c:v>
                </c:pt>
                <c:pt idx="815">
                  <c:v>-0.44619080126983818</c:v>
                </c:pt>
                <c:pt idx="816">
                  <c:v>-0.44664644634389999</c:v>
                </c:pt>
                <c:pt idx="817">
                  <c:v>-0.44664644634389999</c:v>
                </c:pt>
                <c:pt idx="818">
                  <c:v>-0.44664644634389999</c:v>
                </c:pt>
                <c:pt idx="819">
                  <c:v>-0.44619080126983818</c:v>
                </c:pt>
                <c:pt idx="820">
                  <c:v>-0.44664644634389999</c:v>
                </c:pt>
                <c:pt idx="821">
                  <c:v>-0.44664644634389999</c:v>
                </c:pt>
                <c:pt idx="822">
                  <c:v>-0.44619080126983818</c:v>
                </c:pt>
                <c:pt idx="823">
                  <c:v>-0.44619080126983818</c:v>
                </c:pt>
                <c:pt idx="824">
                  <c:v>-0.44664644634389999</c:v>
                </c:pt>
                <c:pt idx="825">
                  <c:v>-0.44664644634389999</c:v>
                </c:pt>
                <c:pt idx="826">
                  <c:v>-0.44619080126983818</c:v>
                </c:pt>
                <c:pt idx="827">
                  <c:v>-0.44619080126983818</c:v>
                </c:pt>
                <c:pt idx="828">
                  <c:v>-0.44664644634389999</c:v>
                </c:pt>
                <c:pt idx="829">
                  <c:v>-0.44619080126983818</c:v>
                </c:pt>
                <c:pt idx="830">
                  <c:v>-0.44619080126983818</c:v>
                </c:pt>
                <c:pt idx="831">
                  <c:v>-0.44664644634389999</c:v>
                </c:pt>
                <c:pt idx="832">
                  <c:v>-0.44619080126983818</c:v>
                </c:pt>
                <c:pt idx="833">
                  <c:v>-0.44619080126983818</c:v>
                </c:pt>
                <c:pt idx="834">
                  <c:v>-0.44664644634389999</c:v>
                </c:pt>
                <c:pt idx="835">
                  <c:v>-0.44664644634389999</c:v>
                </c:pt>
                <c:pt idx="836">
                  <c:v>-0.442113328551197</c:v>
                </c:pt>
                <c:pt idx="837">
                  <c:v>-0.442113328551197</c:v>
                </c:pt>
                <c:pt idx="838">
                  <c:v>-0.442113328551197</c:v>
                </c:pt>
                <c:pt idx="839">
                  <c:v>-0.44152960412060416</c:v>
                </c:pt>
                <c:pt idx="840">
                  <c:v>-0.44152960412060416</c:v>
                </c:pt>
                <c:pt idx="841">
                  <c:v>-0.44159663771433816</c:v>
                </c:pt>
                <c:pt idx="842">
                  <c:v>-0.4412626829174926</c:v>
                </c:pt>
                <c:pt idx="843">
                  <c:v>-0.4412626829174926</c:v>
                </c:pt>
                <c:pt idx="844">
                  <c:v>-0.44107599864226915</c:v>
                </c:pt>
                <c:pt idx="845">
                  <c:v>-0.4413469470816872</c:v>
                </c:pt>
                <c:pt idx="846">
                  <c:v>-0.4413469470816872</c:v>
                </c:pt>
                <c:pt idx="847">
                  <c:v>-0.4413469470816872</c:v>
                </c:pt>
                <c:pt idx="848">
                  <c:v>-0.43923226489780653</c:v>
                </c:pt>
                <c:pt idx="849">
                  <c:v>-0.43923226489780653</c:v>
                </c:pt>
                <c:pt idx="850">
                  <c:v>-0.43913940535056223</c:v>
                </c:pt>
                <c:pt idx="851">
                  <c:v>-0.43791881165929364</c:v>
                </c:pt>
                <c:pt idx="852">
                  <c:v>-0.43791881165929364</c:v>
                </c:pt>
                <c:pt idx="853">
                  <c:v>-0.43854710585229884</c:v>
                </c:pt>
                <c:pt idx="854">
                  <c:v>-0.43854710585229884</c:v>
                </c:pt>
                <c:pt idx="855">
                  <c:v>-0.43854710585229884</c:v>
                </c:pt>
                <c:pt idx="856">
                  <c:v>-0.43854710585229884</c:v>
                </c:pt>
                <c:pt idx="857">
                  <c:v>-0.4381043327824361</c:v>
                </c:pt>
                <c:pt idx="858">
                  <c:v>-0.4381043327824361</c:v>
                </c:pt>
                <c:pt idx="859">
                  <c:v>-0.4390867137190072</c:v>
                </c:pt>
                <c:pt idx="860">
                  <c:v>-0.4403290627133562</c:v>
                </c:pt>
                <c:pt idx="861">
                  <c:v>-0.4403290627133562</c:v>
                </c:pt>
                <c:pt idx="862">
                  <c:v>-0.44129558324158297</c:v>
                </c:pt>
                <c:pt idx="863">
                  <c:v>-0.44129558324158297</c:v>
                </c:pt>
                <c:pt idx="864">
                  <c:v>-0.44276025205385888</c:v>
                </c:pt>
                <c:pt idx="865">
                  <c:v>-0.44276025205385888</c:v>
                </c:pt>
                <c:pt idx="866">
                  <c:v>-0.44276025205385888</c:v>
                </c:pt>
                <c:pt idx="867">
                  <c:v>-0.44357006473744076</c:v>
                </c:pt>
                <c:pt idx="868">
                  <c:v>-0.44357006473744076</c:v>
                </c:pt>
                <c:pt idx="869">
                  <c:v>-0.44304818420035991</c:v>
                </c:pt>
                <c:pt idx="870">
                  <c:v>-0.44304818420035991</c:v>
                </c:pt>
                <c:pt idx="871">
                  <c:v>-0.44255320877753929</c:v>
                </c:pt>
                <c:pt idx="872">
                  <c:v>-0.44172990235363668</c:v>
                </c:pt>
                <c:pt idx="873">
                  <c:v>-0.44172990235363668</c:v>
                </c:pt>
                <c:pt idx="874">
                  <c:v>-0.44255320877753929</c:v>
                </c:pt>
                <c:pt idx="875">
                  <c:v>-0.44172990235363668</c:v>
                </c:pt>
                <c:pt idx="876">
                  <c:v>-0.44172990235363668</c:v>
                </c:pt>
                <c:pt idx="877">
                  <c:v>-0.44255320877753929</c:v>
                </c:pt>
                <c:pt idx="878">
                  <c:v>-0.44172990235363668</c:v>
                </c:pt>
                <c:pt idx="879">
                  <c:v>-0.44255320877753929</c:v>
                </c:pt>
                <c:pt idx="880">
                  <c:v>-0.44172990235363668</c:v>
                </c:pt>
                <c:pt idx="881">
                  <c:v>-0.44255320877753929</c:v>
                </c:pt>
                <c:pt idx="882">
                  <c:v>-0.44172990235363668</c:v>
                </c:pt>
                <c:pt idx="883">
                  <c:v>-0.44255320877753929</c:v>
                </c:pt>
                <c:pt idx="884">
                  <c:v>-0.44172990235363668</c:v>
                </c:pt>
                <c:pt idx="885">
                  <c:v>-0.44255320877753929</c:v>
                </c:pt>
                <c:pt idx="886">
                  <c:v>-0.44255320877753929</c:v>
                </c:pt>
                <c:pt idx="887">
                  <c:v>-0.44172990235363668</c:v>
                </c:pt>
                <c:pt idx="888">
                  <c:v>-0.44255320877753929</c:v>
                </c:pt>
                <c:pt idx="889">
                  <c:v>-0.44172990235363668</c:v>
                </c:pt>
                <c:pt idx="890">
                  <c:v>-0.44172990235363668</c:v>
                </c:pt>
                <c:pt idx="891">
                  <c:v>-0.44255320877753929</c:v>
                </c:pt>
                <c:pt idx="892">
                  <c:v>-0.44255320877753929</c:v>
                </c:pt>
                <c:pt idx="893">
                  <c:v>-0.44172990235363668</c:v>
                </c:pt>
                <c:pt idx="894">
                  <c:v>-0.44255320877753929</c:v>
                </c:pt>
                <c:pt idx="895">
                  <c:v>-0.44172990235363668</c:v>
                </c:pt>
                <c:pt idx="896">
                  <c:v>-0.44172990235363668</c:v>
                </c:pt>
                <c:pt idx="897">
                  <c:v>-0.44255320877753929</c:v>
                </c:pt>
                <c:pt idx="898">
                  <c:v>-0.44255320877753929</c:v>
                </c:pt>
                <c:pt idx="899">
                  <c:v>-0.44172990235363668</c:v>
                </c:pt>
                <c:pt idx="900">
                  <c:v>-0.44172990235363668</c:v>
                </c:pt>
                <c:pt idx="901">
                  <c:v>-0.44172990235363668</c:v>
                </c:pt>
                <c:pt idx="902">
                  <c:v>-0.44255320877753929</c:v>
                </c:pt>
                <c:pt idx="903">
                  <c:v>-0.44172990235363668</c:v>
                </c:pt>
                <c:pt idx="904">
                  <c:v>-0.44172990235363668</c:v>
                </c:pt>
                <c:pt idx="905">
                  <c:v>-0.44255320877753929</c:v>
                </c:pt>
                <c:pt idx="906">
                  <c:v>-0.44255320877753929</c:v>
                </c:pt>
                <c:pt idx="907">
                  <c:v>-0.44172990235363668</c:v>
                </c:pt>
                <c:pt idx="908">
                  <c:v>-0.44172990235363668</c:v>
                </c:pt>
                <c:pt idx="909">
                  <c:v>-0.44255320877753929</c:v>
                </c:pt>
                <c:pt idx="910">
                  <c:v>-0.44172990235363668</c:v>
                </c:pt>
                <c:pt idx="911">
                  <c:v>-0.44172990235363668</c:v>
                </c:pt>
                <c:pt idx="912">
                  <c:v>-0.44255320877753929</c:v>
                </c:pt>
                <c:pt idx="913">
                  <c:v>-0.44255320877753929</c:v>
                </c:pt>
                <c:pt idx="914">
                  <c:v>-0.44172990235363668</c:v>
                </c:pt>
                <c:pt idx="915">
                  <c:v>-0.44172990235363668</c:v>
                </c:pt>
                <c:pt idx="916">
                  <c:v>-0.44255320877753929</c:v>
                </c:pt>
                <c:pt idx="917">
                  <c:v>-0.44449020450631543</c:v>
                </c:pt>
                <c:pt idx="918">
                  <c:v>-0.44523662908349476</c:v>
                </c:pt>
                <c:pt idx="919">
                  <c:v>-0.44523662908349476</c:v>
                </c:pt>
                <c:pt idx="920">
                  <c:v>-0.44347224112817685</c:v>
                </c:pt>
                <c:pt idx="921">
                  <c:v>-0.44347224112817685</c:v>
                </c:pt>
                <c:pt idx="922">
                  <c:v>-0.44347224112817685</c:v>
                </c:pt>
                <c:pt idx="923">
                  <c:v>-0.44152179206735304</c:v>
                </c:pt>
                <c:pt idx="924">
                  <c:v>-0.44203505624025902</c:v>
                </c:pt>
                <c:pt idx="925">
                  <c:v>-0.44203505624025902</c:v>
                </c:pt>
                <c:pt idx="926">
                  <c:v>-0.44119432972760475</c:v>
                </c:pt>
                <c:pt idx="927">
                  <c:v>-0.43931975325289951</c:v>
                </c:pt>
                <c:pt idx="928">
                  <c:v>-0.43931975325289951</c:v>
                </c:pt>
                <c:pt idx="929">
                  <c:v>-0.43958385539258227</c:v>
                </c:pt>
                <c:pt idx="930">
                  <c:v>-0.43958385539258227</c:v>
                </c:pt>
                <c:pt idx="931">
                  <c:v>-0.43958385539258227</c:v>
                </c:pt>
                <c:pt idx="932">
                  <c:v>-0.43958385539258227</c:v>
                </c:pt>
                <c:pt idx="933">
                  <c:v>-0.44008642228709061</c:v>
                </c:pt>
                <c:pt idx="934">
                  <c:v>-0.44008642228709061</c:v>
                </c:pt>
                <c:pt idx="935">
                  <c:v>-0.43989383790983444</c:v>
                </c:pt>
                <c:pt idx="936">
                  <c:v>-0.43997471901969609</c:v>
                </c:pt>
                <c:pt idx="937">
                  <c:v>-0.43997471901969609</c:v>
                </c:pt>
                <c:pt idx="938">
                  <c:v>-0.43822269328410152</c:v>
                </c:pt>
                <c:pt idx="939">
                  <c:v>-0.43822269328410152</c:v>
                </c:pt>
                <c:pt idx="940">
                  <c:v>-0.43822269328410152</c:v>
                </c:pt>
                <c:pt idx="941">
                  <c:v>-0.43822269328410152</c:v>
                </c:pt>
                <c:pt idx="942">
                  <c:v>-0.43822269328410152</c:v>
                </c:pt>
                <c:pt idx="943">
                  <c:v>-0.43734669752390964</c:v>
                </c:pt>
                <c:pt idx="944">
                  <c:v>-0.43722802586572196</c:v>
                </c:pt>
                <c:pt idx="945">
                  <c:v>-0.43722802586572196</c:v>
                </c:pt>
                <c:pt idx="946">
                  <c:v>-0.43848894784111042</c:v>
                </c:pt>
                <c:pt idx="947">
                  <c:v>-0.43774608865815484</c:v>
                </c:pt>
                <c:pt idx="948">
                  <c:v>-0.43774608865815484</c:v>
                </c:pt>
                <c:pt idx="949">
                  <c:v>-0.43632150512000661</c:v>
                </c:pt>
                <c:pt idx="950">
                  <c:v>-0.43632150512000661</c:v>
                </c:pt>
                <c:pt idx="951">
                  <c:v>-0.43632150512000661</c:v>
                </c:pt>
                <c:pt idx="952">
                  <c:v>-0.43632150512000661</c:v>
                </c:pt>
                <c:pt idx="953">
                  <c:v>-0.43748448456486222</c:v>
                </c:pt>
                <c:pt idx="954">
                  <c:v>-0.43748448456486222</c:v>
                </c:pt>
                <c:pt idx="955">
                  <c:v>-0.43683991483358048</c:v>
                </c:pt>
                <c:pt idx="956">
                  <c:v>-0.43354250576847214</c:v>
                </c:pt>
                <c:pt idx="957">
                  <c:v>-0.43354250576847214</c:v>
                </c:pt>
                <c:pt idx="958">
                  <c:v>-0.43123160430810098</c:v>
                </c:pt>
                <c:pt idx="959">
                  <c:v>-0.43343785045203981</c:v>
                </c:pt>
                <c:pt idx="960">
                  <c:v>-0.43343785045203981</c:v>
                </c:pt>
                <c:pt idx="961">
                  <c:v>-0.43343785045203981</c:v>
                </c:pt>
                <c:pt idx="962">
                  <c:v>-0.42313084471751317</c:v>
                </c:pt>
                <c:pt idx="963">
                  <c:v>-0.42038580662268471</c:v>
                </c:pt>
                <c:pt idx="964">
                  <c:v>-0.42366147157182321</c:v>
                </c:pt>
                <c:pt idx="965">
                  <c:v>-0.4265390445927052</c:v>
                </c:pt>
                <c:pt idx="966">
                  <c:v>-0.4265390445927052</c:v>
                </c:pt>
                <c:pt idx="967">
                  <c:v>-0.4267246075984133</c:v>
                </c:pt>
                <c:pt idx="968">
                  <c:v>-0.4267246075984133</c:v>
                </c:pt>
                <c:pt idx="969">
                  <c:v>-0.4267246075984133</c:v>
                </c:pt>
                <c:pt idx="970">
                  <c:v>-0.42928356919194788</c:v>
                </c:pt>
                <c:pt idx="971">
                  <c:v>-0.42928356919194788</c:v>
                </c:pt>
                <c:pt idx="972">
                  <c:v>-0.43507625345317869</c:v>
                </c:pt>
                <c:pt idx="973">
                  <c:v>-0.43507625345317869</c:v>
                </c:pt>
                <c:pt idx="974">
                  <c:v>-0.43537839133563044</c:v>
                </c:pt>
                <c:pt idx="975">
                  <c:v>-0.43932172566587002</c:v>
                </c:pt>
                <c:pt idx="976">
                  <c:v>-0.43932172566587002</c:v>
                </c:pt>
                <c:pt idx="977">
                  <c:v>-0.44136539152584536</c:v>
                </c:pt>
                <c:pt idx="978">
                  <c:v>-0.44136539152584536</c:v>
                </c:pt>
                <c:pt idx="979">
                  <c:v>-0.44136539152584536</c:v>
                </c:pt>
                <c:pt idx="980">
                  <c:v>-0.44136539152584536</c:v>
                </c:pt>
                <c:pt idx="981">
                  <c:v>-0.44030796325079274</c:v>
                </c:pt>
                <c:pt idx="982">
                  <c:v>-0.44030796325079274</c:v>
                </c:pt>
                <c:pt idx="983">
                  <c:v>-0.44358550159435584</c:v>
                </c:pt>
                <c:pt idx="984">
                  <c:v>-0.44372677339020505</c:v>
                </c:pt>
                <c:pt idx="985">
                  <c:v>-0.44554504178506932</c:v>
                </c:pt>
                <c:pt idx="986">
                  <c:v>-0.44554504178506932</c:v>
                </c:pt>
                <c:pt idx="987">
                  <c:v>-0.44554504178506932</c:v>
                </c:pt>
                <c:pt idx="988">
                  <c:v>-0.44554504178506932</c:v>
                </c:pt>
                <c:pt idx="989">
                  <c:v>-0.44554504178506932</c:v>
                </c:pt>
                <c:pt idx="990">
                  <c:v>-0.44554504178506932</c:v>
                </c:pt>
                <c:pt idx="991">
                  <c:v>-0.44554504178506932</c:v>
                </c:pt>
                <c:pt idx="992">
                  <c:v>-0.44554504178506932</c:v>
                </c:pt>
                <c:pt idx="993">
                  <c:v>-0.44554504178506932</c:v>
                </c:pt>
                <c:pt idx="994">
                  <c:v>-0.44554504178506932</c:v>
                </c:pt>
                <c:pt idx="995">
                  <c:v>-0.44554504178506932</c:v>
                </c:pt>
                <c:pt idx="996">
                  <c:v>-0.44554504178506932</c:v>
                </c:pt>
                <c:pt idx="997">
                  <c:v>-0.44554504178506932</c:v>
                </c:pt>
                <c:pt idx="998">
                  <c:v>-0.44554504178506932</c:v>
                </c:pt>
                <c:pt idx="999">
                  <c:v>-0.44554504178506932</c:v>
                </c:pt>
                <c:pt idx="1000">
                  <c:v>-0.44554504178506932</c:v>
                </c:pt>
                <c:pt idx="1001">
                  <c:v>-0.44554504178506932</c:v>
                </c:pt>
                <c:pt idx="1002">
                  <c:v>-0.44554504178506932</c:v>
                </c:pt>
                <c:pt idx="1003">
                  <c:v>-0.44554504178506932</c:v>
                </c:pt>
                <c:pt idx="1004">
                  <c:v>-0.44554504178506932</c:v>
                </c:pt>
                <c:pt idx="1005">
                  <c:v>-0.44554504178506932</c:v>
                </c:pt>
                <c:pt idx="1006">
                  <c:v>-0.44554504178506932</c:v>
                </c:pt>
                <c:pt idx="1007">
                  <c:v>-0.44554504178506932</c:v>
                </c:pt>
                <c:pt idx="1008">
                  <c:v>-0.44554504178506932</c:v>
                </c:pt>
                <c:pt idx="1009">
                  <c:v>-0.44554504178506932</c:v>
                </c:pt>
                <c:pt idx="1010">
                  <c:v>-0.44554504178506932</c:v>
                </c:pt>
                <c:pt idx="1011">
                  <c:v>-0.44554504178506932</c:v>
                </c:pt>
                <c:pt idx="1012">
                  <c:v>-0.44554504178506932</c:v>
                </c:pt>
                <c:pt idx="1013">
                  <c:v>-0.44554504178506932</c:v>
                </c:pt>
                <c:pt idx="1014">
                  <c:v>-0.44554504178506932</c:v>
                </c:pt>
                <c:pt idx="1015">
                  <c:v>-0.44554504178506932</c:v>
                </c:pt>
                <c:pt idx="1016">
                  <c:v>-0.44554504178506932</c:v>
                </c:pt>
                <c:pt idx="1017">
                  <c:v>-0.44554504178506932</c:v>
                </c:pt>
                <c:pt idx="1018">
                  <c:v>-0.44554504178506932</c:v>
                </c:pt>
                <c:pt idx="1019">
                  <c:v>-0.44554504178506932</c:v>
                </c:pt>
                <c:pt idx="1020">
                  <c:v>-0.44554504178506932</c:v>
                </c:pt>
                <c:pt idx="1021">
                  <c:v>-0.44554504178506932</c:v>
                </c:pt>
                <c:pt idx="1022">
                  <c:v>-0.44554504178506932</c:v>
                </c:pt>
                <c:pt idx="1023">
                  <c:v>-0.44554504178506932</c:v>
                </c:pt>
                <c:pt idx="1024">
                  <c:v>-0.44554504178506932</c:v>
                </c:pt>
                <c:pt idx="1025">
                  <c:v>-0.44554504178506932</c:v>
                </c:pt>
                <c:pt idx="1026">
                  <c:v>-0.44554504178506932</c:v>
                </c:pt>
                <c:pt idx="1027">
                  <c:v>-0.44554504178506932</c:v>
                </c:pt>
                <c:pt idx="1028">
                  <c:v>-0.44554504178506932</c:v>
                </c:pt>
                <c:pt idx="1029">
                  <c:v>-0.44554504178506932</c:v>
                </c:pt>
                <c:pt idx="1030">
                  <c:v>-0.44554504178506932</c:v>
                </c:pt>
                <c:pt idx="1031">
                  <c:v>-0.44554504178506932</c:v>
                </c:pt>
                <c:pt idx="1032">
                  <c:v>-0.44554504178506932</c:v>
                </c:pt>
                <c:pt idx="1033">
                  <c:v>-0.44554504178506932</c:v>
                </c:pt>
                <c:pt idx="1034">
                  <c:v>-0.44554504178506932</c:v>
                </c:pt>
                <c:pt idx="1035">
                  <c:v>-0.44554504178506932</c:v>
                </c:pt>
                <c:pt idx="1036">
                  <c:v>-0.44554504178506932</c:v>
                </c:pt>
                <c:pt idx="1037">
                  <c:v>-0.44554504178506932</c:v>
                </c:pt>
                <c:pt idx="1038">
                  <c:v>-0.44554504178506932</c:v>
                </c:pt>
                <c:pt idx="1039">
                  <c:v>-0.44554504178506932</c:v>
                </c:pt>
                <c:pt idx="1040">
                  <c:v>-0.44554504178506932</c:v>
                </c:pt>
                <c:pt idx="1041">
                  <c:v>-0.44554504178506932</c:v>
                </c:pt>
                <c:pt idx="1042">
                  <c:v>-0.44554504178506932</c:v>
                </c:pt>
                <c:pt idx="1043">
                  <c:v>-0.44554504178506932</c:v>
                </c:pt>
                <c:pt idx="1044">
                  <c:v>-0.44554504178506932</c:v>
                </c:pt>
                <c:pt idx="1045">
                  <c:v>-0.44415522048006739</c:v>
                </c:pt>
                <c:pt idx="1046">
                  <c:v>-0.44415522048006739</c:v>
                </c:pt>
                <c:pt idx="1047">
                  <c:v>-0.44415522048006739</c:v>
                </c:pt>
                <c:pt idx="1048">
                  <c:v>-0.44549286520797532</c:v>
                </c:pt>
                <c:pt idx="1049">
                  <c:v>-0.44549286520797532</c:v>
                </c:pt>
                <c:pt idx="1050">
                  <c:v>-0.44629663432220695</c:v>
                </c:pt>
                <c:pt idx="1051">
                  <c:v>-0.44480369527691294</c:v>
                </c:pt>
                <c:pt idx="1052">
                  <c:v>-0.44454078686405624</c:v>
                </c:pt>
                <c:pt idx="1053">
                  <c:v>-0.44454078686405624</c:v>
                </c:pt>
                <c:pt idx="1054">
                  <c:v>-0.44347491313280329</c:v>
                </c:pt>
                <c:pt idx="1055">
                  <c:v>-0.44210005370565514</c:v>
                </c:pt>
                <c:pt idx="1056">
                  <c:v>-0.44292017908174414</c:v>
                </c:pt>
                <c:pt idx="1057">
                  <c:v>-0.44292017908174414</c:v>
                </c:pt>
                <c:pt idx="1058">
                  <c:v>-0.44292017908174414</c:v>
                </c:pt>
                <c:pt idx="1059">
                  <c:v>-0.44292017908174414</c:v>
                </c:pt>
                <c:pt idx="1060">
                  <c:v>-0.44348904037360765</c:v>
                </c:pt>
                <c:pt idx="1061">
                  <c:v>-0.44242217842927867</c:v>
                </c:pt>
                <c:pt idx="1062">
                  <c:v>-0.44254969498859387</c:v>
                </c:pt>
                <c:pt idx="1063">
                  <c:v>-0.44254969498859387</c:v>
                </c:pt>
                <c:pt idx="1064">
                  <c:v>-0.44149591748371136</c:v>
                </c:pt>
                <c:pt idx="1065">
                  <c:v>-0.44149591748371136</c:v>
                </c:pt>
                <c:pt idx="1066">
                  <c:v>-0.44149591748371136</c:v>
                </c:pt>
                <c:pt idx="1067">
                  <c:v>-0.43852617267604771</c:v>
                </c:pt>
                <c:pt idx="1068">
                  <c:v>-0.43852617267604771</c:v>
                </c:pt>
                <c:pt idx="1069">
                  <c:v>-0.43591710286501045</c:v>
                </c:pt>
                <c:pt idx="1070">
                  <c:v>-0.43591710286501045</c:v>
                </c:pt>
                <c:pt idx="1071">
                  <c:v>-0.43559383401260754</c:v>
                </c:pt>
                <c:pt idx="1072">
                  <c:v>-0.43559383401260754</c:v>
                </c:pt>
                <c:pt idx="1073">
                  <c:v>-0.43559383401260754</c:v>
                </c:pt>
                <c:pt idx="1074">
                  <c:v>-0.43840065204557449</c:v>
                </c:pt>
                <c:pt idx="1075">
                  <c:v>-0.43962381628081343</c:v>
                </c:pt>
                <c:pt idx="1076">
                  <c:v>-0.43962381628081343</c:v>
                </c:pt>
                <c:pt idx="1077">
                  <c:v>-0.4420562263538218</c:v>
                </c:pt>
                <c:pt idx="1078">
                  <c:v>-0.4420562263538218</c:v>
                </c:pt>
                <c:pt idx="1079">
                  <c:v>-0.44530986020031726</c:v>
                </c:pt>
                <c:pt idx="1080">
                  <c:v>-0.44530986020031726</c:v>
                </c:pt>
                <c:pt idx="1081">
                  <c:v>-0.44705497839329378</c:v>
                </c:pt>
                <c:pt idx="1082">
                  <c:v>-0.44870880812893121</c:v>
                </c:pt>
                <c:pt idx="1083">
                  <c:v>-0.44870880812893121</c:v>
                </c:pt>
                <c:pt idx="1084">
                  <c:v>-0.44870880812893121</c:v>
                </c:pt>
                <c:pt idx="1085">
                  <c:v>-0.44870880812893121</c:v>
                </c:pt>
                <c:pt idx="1086">
                  <c:v>-0.44870880812893121</c:v>
                </c:pt>
                <c:pt idx="1087">
                  <c:v>-0.44957502898124863</c:v>
                </c:pt>
                <c:pt idx="1088">
                  <c:v>-0.45055325296337001</c:v>
                </c:pt>
                <c:pt idx="1089">
                  <c:v>-0.45055325296337001</c:v>
                </c:pt>
                <c:pt idx="1090">
                  <c:v>-0.44949324392025386</c:v>
                </c:pt>
                <c:pt idx="1091">
                  <c:v>-0.45008672430182289</c:v>
                </c:pt>
                <c:pt idx="1092">
                  <c:v>-0.45008672430182289</c:v>
                </c:pt>
                <c:pt idx="1093">
                  <c:v>-0.45008672430182289</c:v>
                </c:pt>
                <c:pt idx="1094">
                  <c:v>-0.45102853190220443</c:v>
                </c:pt>
                <c:pt idx="1095">
                  <c:v>-0.45102853190220443</c:v>
                </c:pt>
                <c:pt idx="1096">
                  <c:v>-0.45102853190220443</c:v>
                </c:pt>
                <c:pt idx="1097">
                  <c:v>-0.45102853190220443</c:v>
                </c:pt>
                <c:pt idx="1098">
                  <c:v>-0.45166687409972189</c:v>
                </c:pt>
                <c:pt idx="1099">
                  <c:v>-0.45166687409972189</c:v>
                </c:pt>
                <c:pt idx="1100">
                  <c:v>-0.45225874122949755</c:v>
                </c:pt>
                <c:pt idx="1101">
                  <c:v>-0.45199458537605575</c:v>
                </c:pt>
                <c:pt idx="1102">
                  <c:v>-0.45199458537605575</c:v>
                </c:pt>
                <c:pt idx="1103">
                  <c:v>-0.44991786639295211</c:v>
                </c:pt>
                <c:pt idx="1104">
                  <c:v>-0.44657410043551327</c:v>
                </c:pt>
                <c:pt idx="1105">
                  <c:v>-0.44657410043551327</c:v>
                </c:pt>
                <c:pt idx="1106">
                  <c:v>-0.44485213687958614</c:v>
                </c:pt>
                <c:pt idx="1107">
                  <c:v>-0.44485213687958614</c:v>
                </c:pt>
                <c:pt idx="1108">
                  <c:v>-0.44485213687958614</c:v>
                </c:pt>
                <c:pt idx="1109">
                  <c:v>-0.44364714609163713</c:v>
                </c:pt>
                <c:pt idx="1110">
                  <c:v>-0.44364714609163713</c:v>
                </c:pt>
                <c:pt idx="1111">
                  <c:v>-0.44189222040923659</c:v>
                </c:pt>
                <c:pt idx="1112">
                  <c:v>-0.44189222040923659</c:v>
                </c:pt>
                <c:pt idx="1113">
                  <c:v>-0.4407592553083286</c:v>
                </c:pt>
                <c:pt idx="1114">
                  <c:v>-0.4407592553083286</c:v>
                </c:pt>
                <c:pt idx="1115">
                  <c:v>-0.44121672666006229</c:v>
                </c:pt>
                <c:pt idx="1116">
                  <c:v>-0.44121672666006229</c:v>
                </c:pt>
                <c:pt idx="1117">
                  <c:v>-0.44121672666006229</c:v>
                </c:pt>
                <c:pt idx="1118">
                  <c:v>-0.44287223484629185</c:v>
                </c:pt>
                <c:pt idx="1119">
                  <c:v>-0.44287223484629185</c:v>
                </c:pt>
                <c:pt idx="1120">
                  <c:v>-0.44405341621798228</c:v>
                </c:pt>
                <c:pt idx="1121">
                  <c:v>-0.44405341621798228</c:v>
                </c:pt>
                <c:pt idx="1122">
                  <c:v>-0.4445360441203195</c:v>
                </c:pt>
                <c:pt idx="1123">
                  <c:v>-0.44423804515478116</c:v>
                </c:pt>
                <c:pt idx="1124">
                  <c:v>-0.44423804515478116</c:v>
                </c:pt>
                <c:pt idx="1125">
                  <c:v>-0.44387703956991509</c:v>
                </c:pt>
                <c:pt idx="1126">
                  <c:v>-0.44387703956991509</c:v>
                </c:pt>
                <c:pt idx="1127">
                  <c:v>-0.44323657812268241</c:v>
                </c:pt>
                <c:pt idx="1128">
                  <c:v>-0.44323657812268241</c:v>
                </c:pt>
                <c:pt idx="1129">
                  <c:v>-0.44323657812268241</c:v>
                </c:pt>
                <c:pt idx="1130">
                  <c:v>-0.44323657812268241</c:v>
                </c:pt>
                <c:pt idx="1131">
                  <c:v>-0.44326291421139169</c:v>
                </c:pt>
                <c:pt idx="1132">
                  <c:v>-0.44326291421139169</c:v>
                </c:pt>
                <c:pt idx="1133">
                  <c:v>-0.44269202338352903</c:v>
                </c:pt>
                <c:pt idx="1134">
                  <c:v>-0.44269202338352903</c:v>
                </c:pt>
                <c:pt idx="1135">
                  <c:v>-0.44001430697101435</c:v>
                </c:pt>
                <c:pt idx="1136">
                  <c:v>-0.44001430697101435</c:v>
                </c:pt>
                <c:pt idx="1137">
                  <c:v>-0.44063900856904703</c:v>
                </c:pt>
                <c:pt idx="1138">
                  <c:v>-0.44063900856904703</c:v>
                </c:pt>
                <c:pt idx="1139">
                  <c:v>-0.44063900856904703</c:v>
                </c:pt>
                <c:pt idx="1140">
                  <c:v>-0.44067682226052918</c:v>
                </c:pt>
                <c:pt idx="1141">
                  <c:v>-0.44067682226052918</c:v>
                </c:pt>
                <c:pt idx="1142">
                  <c:v>-0.4408638092305085</c:v>
                </c:pt>
                <c:pt idx="1143">
                  <c:v>-0.4407520451062274</c:v>
                </c:pt>
                <c:pt idx="1144">
                  <c:v>-0.4407520451062274</c:v>
                </c:pt>
                <c:pt idx="1145">
                  <c:v>-0.43849215446058037</c:v>
                </c:pt>
                <c:pt idx="1146">
                  <c:v>-0.43849215446058037</c:v>
                </c:pt>
                <c:pt idx="1147">
                  <c:v>-0.43650340792586267</c:v>
                </c:pt>
                <c:pt idx="1148">
                  <c:v>-0.43650340792586267</c:v>
                </c:pt>
                <c:pt idx="1149">
                  <c:v>-0.43650340792586267</c:v>
                </c:pt>
                <c:pt idx="1150">
                  <c:v>-0.43650340792586267</c:v>
                </c:pt>
                <c:pt idx="1151">
                  <c:v>-0.43650340792586267</c:v>
                </c:pt>
                <c:pt idx="1152">
                  <c:v>-0.43692786096902164</c:v>
                </c:pt>
                <c:pt idx="1153">
                  <c:v>-0.43692786096902164</c:v>
                </c:pt>
                <c:pt idx="1154">
                  <c:v>-0.43393427800822343</c:v>
                </c:pt>
                <c:pt idx="1155">
                  <c:v>-0.43195647918934293</c:v>
                </c:pt>
                <c:pt idx="1156">
                  <c:v>-0.43195647918934293</c:v>
                </c:pt>
                <c:pt idx="1157">
                  <c:v>-0.43219263082968051</c:v>
                </c:pt>
                <c:pt idx="1158">
                  <c:v>-0.43219263082968051</c:v>
                </c:pt>
                <c:pt idx="1159">
                  <c:v>-0.42195098338326514</c:v>
                </c:pt>
                <c:pt idx="1160">
                  <c:v>-0.42195098338326514</c:v>
                </c:pt>
                <c:pt idx="1161">
                  <c:v>-0.42195098338326514</c:v>
                </c:pt>
                <c:pt idx="1162">
                  <c:v>-0.42195098338326514</c:v>
                </c:pt>
                <c:pt idx="1163">
                  <c:v>-0.4220259980981857</c:v>
                </c:pt>
                <c:pt idx="1164">
                  <c:v>-0.4220259980981857</c:v>
                </c:pt>
                <c:pt idx="1165">
                  <c:v>-0.43069979391949997</c:v>
                </c:pt>
                <c:pt idx="1166">
                  <c:v>-0.43674598715322993</c:v>
                </c:pt>
                <c:pt idx="1167">
                  <c:v>-0.43674598715322993</c:v>
                </c:pt>
                <c:pt idx="1168">
                  <c:v>-0.43982417495774778</c:v>
                </c:pt>
                <c:pt idx="1169">
                  <c:v>-0.4416796590197673</c:v>
                </c:pt>
                <c:pt idx="1170">
                  <c:v>-0.4416796590197673</c:v>
                </c:pt>
                <c:pt idx="1171">
                  <c:v>-0.4416796590197673</c:v>
                </c:pt>
                <c:pt idx="1172">
                  <c:v>-0.44002449351944006</c:v>
                </c:pt>
                <c:pt idx="1173">
                  <c:v>-0.43384591585090421</c:v>
                </c:pt>
                <c:pt idx="1174">
                  <c:v>-0.43384591585090421</c:v>
                </c:pt>
                <c:pt idx="1175">
                  <c:v>-0.43550743770619632</c:v>
                </c:pt>
                <c:pt idx="1176">
                  <c:v>-0.43757274887128766</c:v>
                </c:pt>
                <c:pt idx="1177">
                  <c:v>-0.43757274887128766</c:v>
                </c:pt>
                <c:pt idx="1178">
                  <c:v>-0.43894630781897581</c:v>
                </c:pt>
                <c:pt idx="1179">
                  <c:v>-0.43894630781897581</c:v>
                </c:pt>
                <c:pt idx="1180">
                  <c:v>-0.43894630781897581</c:v>
                </c:pt>
                <c:pt idx="1181">
                  <c:v>-0.44181701437582821</c:v>
                </c:pt>
                <c:pt idx="1182">
                  <c:v>-0.44181701437582821</c:v>
                </c:pt>
                <c:pt idx="1183">
                  <c:v>-0.43986570026300598</c:v>
                </c:pt>
                <c:pt idx="1184">
                  <c:v>-0.43665332558190101</c:v>
                </c:pt>
                <c:pt idx="1185">
                  <c:v>-0.43665332558190101</c:v>
                </c:pt>
                <c:pt idx="1186">
                  <c:v>-0.43995788331276964</c:v>
                </c:pt>
                <c:pt idx="1187">
                  <c:v>-0.43995788331276964</c:v>
                </c:pt>
                <c:pt idx="1188">
                  <c:v>-0.44006771886446927</c:v>
                </c:pt>
                <c:pt idx="1189">
                  <c:v>-0.44006771886446927</c:v>
                </c:pt>
                <c:pt idx="1190">
                  <c:v>-0.44006771886446927</c:v>
                </c:pt>
                <c:pt idx="1191">
                  <c:v>-0.43949584290449661</c:v>
                </c:pt>
                <c:pt idx="1192">
                  <c:v>-0.43949584290449661</c:v>
                </c:pt>
                <c:pt idx="1193">
                  <c:v>-0.44326149387844732</c:v>
                </c:pt>
                <c:pt idx="1194">
                  <c:v>-0.4459782403464766</c:v>
                </c:pt>
                <c:pt idx="1195">
                  <c:v>-0.4459782403464766</c:v>
                </c:pt>
                <c:pt idx="1196">
                  <c:v>-0.4467929957826493</c:v>
                </c:pt>
                <c:pt idx="1197">
                  <c:v>-0.4475930357249569</c:v>
                </c:pt>
                <c:pt idx="1198">
                  <c:v>-0.4475930357249569</c:v>
                </c:pt>
                <c:pt idx="1199">
                  <c:v>-0.4475930357249569</c:v>
                </c:pt>
                <c:pt idx="1200">
                  <c:v>-0.44351600808508918</c:v>
                </c:pt>
                <c:pt idx="1201">
                  <c:v>-0.44351600808508918</c:v>
                </c:pt>
                <c:pt idx="1202">
                  <c:v>-0.4444014140115396</c:v>
                </c:pt>
                <c:pt idx="1203">
                  <c:v>-0.44397172339673874</c:v>
                </c:pt>
                <c:pt idx="1204">
                  <c:v>-0.44397172339673874</c:v>
                </c:pt>
                <c:pt idx="1205">
                  <c:v>-0.44236785933479023</c:v>
                </c:pt>
                <c:pt idx="1206">
                  <c:v>-0.44236785933479023</c:v>
                </c:pt>
                <c:pt idx="1207">
                  <c:v>-0.44239195531254188</c:v>
                </c:pt>
                <c:pt idx="1208">
                  <c:v>-0.44239195531254188</c:v>
                </c:pt>
                <c:pt idx="1209">
                  <c:v>-0.44239195531254188</c:v>
                </c:pt>
                <c:pt idx="1210">
                  <c:v>-0.44272755482415721</c:v>
                </c:pt>
                <c:pt idx="1211">
                  <c:v>-0.44272755482415721</c:v>
                </c:pt>
                <c:pt idx="1212">
                  <c:v>-0.44077938025843677</c:v>
                </c:pt>
                <c:pt idx="1213">
                  <c:v>-0.43942751991663842</c:v>
                </c:pt>
                <c:pt idx="1214">
                  <c:v>-0.44048650340152151</c:v>
                </c:pt>
                <c:pt idx="1215">
                  <c:v>-0.44048650340152151</c:v>
                </c:pt>
                <c:pt idx="1216">
                  <c:v>-0.44048650340152151</c:v>
                </c:pt>
                <c:pt idx="1217">
                  <c:v>-0.44048650340152151</c:v>
                </c:pt>
                <c:pt idx="1218">
                  <c:v>-0.44048650340152151</c:v>
                </c:pt>
                <c:pt idx="1219">
                  <c:v>-0.44181533608503215</c:v>
                </c:pt>
                <c:pt idx="1220">
                  <c:v>-0.44181533608503215</c:v>
                </c:pt>
                <c:pt idx="1221">
                  <c:v>-0.44274492168310775</c:v>
                </c:pt>
                <c:pt idx="1222">
                  <c:v>-0.44274492168310775</c:v>
                </c:pt>
                <c:pt idx="1223">
                  <c:v>-0.44299433770084384</c:v>
                </c:pt>
                <c:pt idx="1224">
                  <c:v>-0.44299433770084384</c:v>
                </c:pt>
                <c:pt idx="1225">
                  <c:v>-0.44250747377198768</c:v>
                </c:pt>
                <c:pt idx="1226">
                  <c:v>-0.44250747377198768</c:v>
                </c:pt>
                <c:pt idx="1227">
                  <c:v>-0.44238878780969493</c:v>
                </c:pt>
                <c:pt idx="1228">
                  <c:v>-0.44238878780969493</c:v>
                </c:pt>
                <c:pt idx="1229">
                  <c:v>-0.44237269201387408</c:v>
                </c:pt>
                <c:pt idx="1230">
                  <c:v>-0.44237269201387408</c:v>
                </c:pt>
                <c:pt idx="1231">
                  <c:v>-0.44237269201387408</c:v>
                </c:pt>
                <c:pt idx="1232">
                  <c:v>-0.44237269201387408</c:v>
                </c:pt>
                <c:pt idx="1233">
                  <c:v>-0.44164463721709973</c:v>
                </c:pt>
                <c:pt idx="1234">
                  <c:v>-0.44164463721709973</c:v>
                </c:pt>
                <c:pt idx="1235">
                  <c:v>-0.44174128354782338</c:v>
                </c:pt>
                <c:pt idx="1236">
                  <c:v>-0.44174128354782338</c:v>
                </c:pt>
                <c:pt idx="1237">
                  <c:v>-0.44188876144348477</c:v>
                </c:pt>
                <c:pt idx="1238">
                  <c:v>-0.44188876144348477</c:v>
                </c:pt>
                <c:pt idx="1239">
                  <c:v>-0.44193291827369602</c:v>
                </c:pt>
                <c:pt idx="1240">
                  <c:v>-0.44193291827369602</c:v>
                </c:pt>
                <c:pt idx="1241">
                  <c:v>-0.44193291827369602</c:v>
                </c:pt>
                <c:pt idx="1242">
                  <c:v>-0.44193291827369602</c:v>
                </c:pt>
                <c:pt idx="1243">
                  <c:v>-0.44061342285544453</c:v>
                </c:pt>
                <c:pt idx="1244">
                  <c:v>-0.44061342285544453</c:v>
                </c:pt>
                <c:pt idx="1245">
                  <c:v>-0.43952757579228613</c:v>
                </c:pt>
                <c:pt idx="1246">
                  <c:v>-0.43989144634046995</c:v>
                </c:pt>
                <c:pt idx="1247">
                  <c:v>-0.43989144634046995</c:v>
                </c:pt>
                <c:pt idx="1248">
                  <c:v>-0.43938097676005933</c:v>
                </c:pt>
                <c:pt idx="1249">
                  <c:v>-0.43938097676005933</c:v>
                </c:pt>
                <c:pt idx="1250">
                  <c:v>-0.43916515397648037</c:v>
                </c:pt>
                <c:pt idx="1251">
                  <c:v>-0.43916515397648037</c:v>
                </c:pt>
                <c:pt idx="1252">
                  <c:v>-0.43916515397648037</c:v>
                </c:pt>
                <c:pt idx="1253">
                  <c:v>-0.43946935178331853</c:v>
                </c:pt>
                <c:pt idx="1254">
                  <c:v>-0.43946935178331853</c:v>
                </c:pt>
                <c:pt idx="1255">
                  <c:v>-0.43946935178331853</c:v>
                </c:pt>
                <c:pt idx="1256">
                  <c:v>-0.43946935178331853</c:v>
                </c:pt>
                <c:pt idx="1257">
                  <c:v>-0.43946935178331853</c:v>
                </c:pt>
                <c:pt idx="1258">
                  <c:v>-0.4375538795039387</c:v>
                </c:pt>
                <c:pt idx="1259">
                  <c:v>-0.4375538795039387</c:v>
                </c:pt>
                <c:pt idx="1260">
                  <c:v>-0.43726415866483087</c:v>
                </c:pt>
                <c:pt idx="1261">
                  <c:v>-0.43726415866483087</c:v>
                </c:pt>
                <c:pt idx="1262">
                  <c:v>-0.43534097232546698</c:v>
                </c:pt>
                <c:pt idx="1263">
                  <c:v>-0.43534097232546698</c:v>
                </c:pt>
                <c:pt idx="1264">
                  <c:v>-0.43505207199694973</c:v>
                </c:pt>
                <c:pt idx="1265">
                  <c:v>-0.43505207199694973</c:v>
                </c:pt>
                <c:pt idx="1266">
                  <c:v>-0.43326027181958821</c:v>
                </c:pt>
                <c:pt idx="1267">
                  <c:v>-0.43326027181958821</c:v>
                </c:pt>
                <c:pt idx="1268">
                  <c:v>-0.42585314219569176</c:v>
                </c:pt>
                <c:pt idx="1269">
                  <c:v>-0.42585314219569176</c:v>
                </c:pt>
                <c:pt idx="1270">
                  <c:v>-0.43326027181958821</c:v>
                </c:pt>
                <c:pt idx="1271">
                  <c:v>-0.42585314219569176</c:v>
                </c:pt>
                <c:pt idx="1272">
                  <c:v>-0.42585314219569176</c:v>
                </c:pt>
                <c:pt idx="1273">
                  <c:v>-0.43326027181958821</c:v>
                </c:pt>
                <c:pt idx="1274">
                  <c:v>-0.42585314219569176</c:v>
                </c:pt>
                <c:pt idx="1275">
                  <c:v>-0.43326027181958821</c:v>
                </c:pt>
                <c:pt idx="1276">
                  <c:v>-0.42585314219569176</c:v>
                </c:pt>
                <c:pt idx="1277">
                  <c:v>-0.42585314219569176</c:v>
                </c:pt>
                <c:pt idx="1278">
                  <c:v>-0.42585314219569176</c:v>
                </c:pt>
                <c:pt idx="1279">
                  <c:v>-0.43326027181958821</c:v>
                </c:pt>
                <c:pt idx="1280">
                  <c:v>-0.43326027181958821</c:v>
                </c:pt>
                <c:pt idx="1281">
                  <c:v>-0.42585314219569176</c:v>
                </c:pt>
                <c:pt idx="1282">
                  <c:v>-0.43326027181958821</c:v>
                </c:pt>
                <c:pt idx="1283">
                  <c:v>-0.42585314219569176</c:v>
                </c:pt>
                <c:pt idx="1284">
                  <c:v>-0.42585314219569176</c:v>
                </c:pt>
                <c:pt idx="1285">
                  <c:v>-0.43326027181958821</c:v>
                </c:pt>
                <c:pt idx="1286">
                  <c:v>-0.43326027181958821</c:v>
                </c:pt>
                <c:pt idx="1287">
                  <c:v>-0.42585314219569176</c:v>
                </c:pt>
                <c:pt idx="1288">
                  <c:v>-0.43326027181958821</c:v>
                </c:pt>
                <c:pt idx="1289">
                  <c:v>-0.43326027181958821</c:v>
                </c:pt>
                <c:pt idx="1290">
                  <c:v>-0.42585314219569176</c:v>
                </c:pt>
                <c:pt idx="1291">
                  <c:v>-0.42585314219569176</c:v>
                </c:pt>
                <c:pt idx="1292">
                  <c:v>-0.43326027181958821</c:v>
                </c:pt>
                <c:pt idx="1293">
                  <c:v>-0.42585314219569176</c:v>
                </c:pt>
                <c:pt idx="1294">
                  <c:v>-0.43326027181958821</c:v>
                </c:pt>
                <c:pt idx="1295">
                  <c:v>-0.43326027181958821</c:v>
                </c:pt>
                <c:pt idx="1296">
                  <c:v>-0.42585314219569176</c:v>
                </c:pt>
                <c:pt idx="1297">
                  <c:v>-0.42585314219569176</c:v>
                </c:pt>
                <c:pt idx="1298">
                  <c:v>-0.43326027181958821</c:v>
                </c:pt>
                <c:pt idx="1299">
                  <c:v>-0.43326027181958821</c:v>
                </c:pt>
                <c:pt idx="1300">
                  <c:v>-0.42585314219569176</c:v>
                </c:pt>
                <c:pt idx="1301">
                  <c:v>-0.42585314219569176</c:v>
                </c:pt>
                <c:pt idx="1302">
                  <c:v>-0.44282111207163755</c:v>
                </c:pt>
                <c:pt idx="1303">
                  <c:v>-0.44282111207163755</c:v>
                </c:pt>
                <c:pt idx="1304">
                  <c:v>-0.44357481980960939</c:v>
                </c:pt>
                <c:pt idx="1305">
                  <c:v>-0.44392891461980694</c:v>
                </c:pt>
                <c:pt idx="1306">
                  <c:v>-0.44392891461980694</c:v>
                </c:pt>
                <c:pt idx="1307">
                  <c:v>-0.44439945445993956</c:v>
                </c:pt>
                <c:pt idx="1308">
                  <c:v>-0.44439945445993956</c:v>
                </c:pt>
                <c:pt idx="1309">
                  <c:v>-0.44439945445993956</c:v>
                </c:pt>
                <c:pt idx="1310">
                  <c:v>-0.44143878310406376</c:v>
                </c:pt>
                <c:pt idx="1311">
                  <c:v>-0.44164792281981563</c:v>
                </c:pt>
                <c:pt idx="1312">
                  <c:v>-0.44164792281981563</c:v>
                </c:pt>
                <c:pt idx="1313">
                  <c:v>-0.44248736697065827</c:v>
                </c:pt>
                <c:pt idx="1314">
                  <c:v>-0.44248736697065827</c:v>
                </c:pt>
                <c:pt idx="1315">
                  <c:v>-0.4418300646444755</c:v>
                </c:pt>
                <c:pt idx="1316">
                  <c:v>-0.4418300646444755</c:v>
                </c:pt>
                <c:pt idx="1317">
                  <c:v>-0.4418300646444755</c:v>
                </c:pt>
                <c:pt idx="1318">
                  <c:v>-0.4418300646444755</c:v>
                </c:pt>
                <c:pt idx="1319">
                  <c:v>-0.44220992644685836</c:v>
                </c:pt>
                <c:pt idx="1320">
                  <c:v>-0.44220992644685836</c:v>
                </c:pt>
                <c:pt idx="1321">
                  <c:v>-0.44252585393628202</c:v>
                </c:pt>
                <c:pt idx="1322">
                  <c:v>-0.44185296150131936</c:v>
                </c:pt>
                <c:pt idx="1323">
                  <c:v>-0.44185296150131936</c:v>
                </c:pt>
                <c:pt idx="1324">
                  <c:v>-0.44226281472655132</c:v>
                </c:pt>
                <c:pt idx="1325">
                  <c:v>-0.44180911939255391</c:v>
                </c:pt>
                <c:pt idx="1326">
                  <c:v>-0.44180911939255391</c:v>
                </c:pt>
                <c:pt idx="1327">
                  <c:v>-0.4421108140162513</c:v>
                </c:pt>
                <c:pt idx="1328">
                  <c:v>-0.4421108140162513</c:v>
                </c:pt>
                <c:pt idx="1329">
                  <c:v>-0.4421108140162513</c:v>
                </c:pt>
                <c:pt idx="1330">
                  <c:v>-0.44218457120603955</c:v>
                </c:pt>
                <c:pt idx="1331">
                  <c:v>-0.44218457120603955</c:v>
                </c:pt>
                <c:pt idx="1332">
                  <c:v>-0.44222377713277466</c:v>
                </c:pt>
                <c:pt idx="1333">
                  <c:v>-0.44138334044479427</c:v>
                </c:pt>
                <c:pt idx="1334">
                  <c:v>-0.44138334044479427</c:v>
                </c:pt>
                <c:pt idx="1335">
                  <c:v>-0.44095591564127279</c:v>
                </c:pt>
                <c:pt idx="1336">
                  <c:v>-0.44095591564127279</c:v>
                </c:pt>
                <c:pt idx="1337">
                  <c:v>-0.44095591564127279</c:v>
                </c:pt>
                <c:pt idx="1338">
                  <c:v>-0.44175807764779207</c:v>
                </c:pt>
                <c:pt idx="1339">
                  <c:v>-0.44175807764779207</c:v>
                </c:pt>
                <c:pt idx="1340">
                  <c:v>-0.44118406481769473</c:v>
                </c:pt>
                <c:pt idx="1341">
                  <c:v>-0.44110251677326884</c:v>
                </c:pt>
                <c:pt idx="1342">
                  <c:v>-0.44110251677326884</c:v>
                </c:pt>
                <c:pt idx="1343">
                  <c:v>-0.44213370698401022</c:v>
                </c:pt>
                <c:pt idx="1344">
                  <c:v>-0.44293980783632758</c:v>
                </c:pt>
                <c:pt idx="1345">
                  <c:v>-0.44293980783632758</c:v>
                </c:pt>
                <c:pt idx="1346">
                  <c:v>-0.44293980783632758</c:v>
                </c:pt>
                <c:pt idx="1347">
                  <c:v>-0.44293980783632758</c:v>
                </c:pt>
                <c:pt idx="1348">
                  <c:v>-0.44222706223825214</c:v>
                </c:pt>
                <c:pt idx="1349">
                  <c:v>-0.44222706223825214</c:v>
                </c:pt>
                <c:pt idx="1350">
                  <c:v>-0.44082140044929241</c:v>
                </c:pt>
                <c:pt idx="1351">
                  <c:v>-0.44082140044929241</c:v>
                </c:pt>
                <c:pt idx="1352">
                  <c:v>-0.4420534992948057</c:v>
                </c:pt>
                <c:pt idx="1353">
                  <c:v>-0.4420534992948057</c:v>
                </c:pt>
                <c:pt idx="1354">
                  <c:v>-0.44128407133934533</c:v>
                </c:pt>
                <c:pt idx="1355">
                  <c:v>-0.44144610793864497</c:v>
                </c:pt>
                <c:pt idx="1356">
                  <c:v>-0.44144610793864497</c:v>
                </c:pt>
                <c:pt idx="1357">
                  <c:v>-0.44144610793864497</c:v>
                </c:pt>
                <c:pt idx="1358">
                  <c:v>-0.44318101432242052</c:v>
                </c:pt>
                <c:pt idx="1359">
                  <c:v>-0.44318101432242052</c:v>
                </c:pt>
                <c:pt idx="1360">
                  <c:v>-0.44442277246213169</c:v>
                </c:pt>
                <c:pt idx="1361">
                  <c:v>-0.44442277246213169</c:v>
                </c:pt>
                <c:pt idx="1362">
                  <c:v>-0.44287285076206634</c:v>
                </c:pt>
                <c:pt idx="1363">
                  <c:v>-0.44159348911069707</c:v>
                </c:pt>
                <c:pt idx="1364">
                  <c:v>-0.44159348911069707</c:v>
                </c:pt>
                <c:pt idx="1365">
                  <c:v>-0.44076679870895752</c:v>
                </c:pt>
                <c:pt idx="1366">
                  <c:v>-0.44076679870895752</c:v>
                </c:pt>
                <c:pt idx="1367">
                  <c:v>-0.44113586498191781</c:v>
                </c:pt>
                <c:pt idx="1368">
                  <c:v>-0.44113586498191781</c:v>
                </c:pt>
                <c:pt idx="1369">
                  <c:v>-0.44113586498191781</c:v>
                </c:pt>
                <c:pt idx="1370">
                  <c:v>-0.44091203098419546</c:v>
                </c:pt>
                <c:pt idx="1371">
                  <c:v>-0.44091203098419546</c:v>
                </c:pt>
                <c:pt idx="1372">
                  <c:v>-0.44228555948123449</c:v>
                </c:pt>
                <c:pt idx="1373">
                  <c:v>-0.4423715655856158</c:v>
                </c:pt>
                <c:pt idx="1374">
                  <c:v>-0.4423715655856158</c:v>
                </c:pt>
                <c:pt idx="1375">
                  <c:v>-0.44196010775214506</c:v>
                </c:pt>
                <c:pt idx="1376">
                  <c:v>-0.44196010775214506</c:v>
                </c:pt>
                <c:pt idx="1377">
                  <c:v>-0.44196010775214506</c:v>
                </c:pt>
                <c:pt idx="1378">
                  <c:v>-0.43951815738174999</c:v>
                </c:pt>
                <c:pt idx="1379">
                  <c:v>-0.43951815738174999</c:v>
                </c:pt>
                <c:pt idx="1380">
                  <c:v>-0.4405004589353711</c:v>
                </c:pt>
                <c:pt idx="1381">
                  <c:v>-0.44124987287090323</c:v>
                </c:pt>
                <c:pt idx="1382">
                  <c:v>-0.44038870091989829</c:v>
                </c:pt>
                <c:pt idx="1383">
                  <c:v>-0.44038870091989829</c:v>
                </c:pt>
                <c:pt idx="1384">
                  <c:v>-0.44038870091989829</c:v>
                </c:pt>
                <c:pt idx="1385">
                  <c:v>-0.44151732296190421</c:v>
                </c:pt>
                <c:pt idx="1386">
                  <c:v>-0.44151732296190421</c:v>
                </c:pt>
                <c:pt idx="1387">
                  <c:v>-0.4420975259407659</c:v>
                </c:pt>
                <c:pt idx="1388">
                  <c:v>-0.4420975259407659</c:v>
                </c:pt>
                <c:pt idx="1389">
                  <c:v>-0.4420975259407659</c:v>
                </c:pt>
                <c:pt idx="1390">
                  <c:v>-0.44228387755454202</c:v>
                </c:pt>
                <c:pt idx="1391">
                  <c:v>-0.44159309116619727</c:v>
                </c:pt>
                <c:pt idx="1392">
                  <c:v>-0.44012626932397231</c:v>
                </c:pt>
                <c:pt idx="1393">
                  <c:v>-0.44012626932397231</c:v>
                </c:pt>
                <c:pt idx="1394">
                  <c:v>-0.44215170683749483</c:v>
                </c:pt>
                <c:pt idx="1395">
                  <c:v>-0.44215170683749483</c:v>
                </c:pt>
                <c:pt idx="1396">
                  <c:v>-0.44215170683749483</c:v>
                </c:pt>
                <c:pt idx="1397">
                  <c:v>-0.44164762849800276</c:v>
                </c:pt>
                <c:pt idx="1398">
                  <c:v>-0.44164762849800276</c:v>
                </c:pt>
                <c:pt idx="1399">
                  <c:v>-0.44200208383200035</c:v>
                </c:pt>
                <c:pt idx="1400">
                  <c:v>-0.44163895477546095</c:v>
                </c:pt>
                <c:pt idx="1401">
                  <c:v>-0.44174346419607535</c:v>
                </c:pt>
                <c:pt idx="1402">
                  <c:v>-0.44174346419607535</c:v>
                </c:pt>
                <c:pt idx="1403">
                  <c:v>-0.44178190890641816</c:v>
                </c:pt>
                <c:pt idx="1404">
                  <c:v>-0.44178190890641816</c:v>
                </c:pt>
                <c:pt idx="1405">
                  <c:v>-0.44178190890641816</c:v>
                </c:pt>
                <c:pt idx="1406">
                  <c:v>-0.44178190890641816</c:v>
                </c:pt>
                <c:pt idx="1407">
                  <c:v>-0.43902486505774496</c:v>
                </c:pt>
                <c:pt idx="1408">
                  <c:v>-0.43998807683553054</c:v>
                </c:pt>
                <c:pt idx="1409">
                  <c:v>-0.43998807683553054</c:v>
                </c:pt>
                <c:pt idx="1410">
                  <c:v>-0.44140850921715663</c:v>
                </c:pt>
                <c:pt idx="1411">
                  <c:v>-0.44184306108397903</c:v>
                </c:pt>
                <c:pt idx="1412">
                  <c:v>-0.44184306108397903</c:v>
                </c:pt>
                <c:pt idx="1413">
                  <c:v>-0.44184306108397903</c:v>
                </c:pt>
                <c:pt idx="1414">
                  <c:v>-0.44184306108397903</c:v>
                </c:pt>
                <c:pt idx="1415">
                  <c:v>-0.44194262755236419</c:v>
                </c:pt>
                <c:pt idx="1416">
                  <c:v>-0.44194262755236419</c:v>
                </c:pt>
                <c:pt idx="1417">
                  <c:v>-0.44232597512611294</c:v>
                </c:pt>
                <c:pt idx="1418">
                  <c:v>-0.44230163027817981</c:v>
                </c:pt>
                <c:pt idx="1419">
                  <c:v>-0.44230163027817981</c:v>
                </c:pt>
                <c:pt idx="1420">
                  <c:v>-0.44259280936360074</c:v>
                </c:pt>
                <c:pt idx="1421">
                  <c:v>-0.44259280936360074</c:v>
                </c:pt>
                <c:pt idx="1422">
                  <c:v>-0.44132721472226694</c:v>
                </c:pt>
                <c:pt idx="1423">
                  <c:v>-0.44132721472226694</c:v>
                </c:pt>
                <c:pt idx="1424">
                  <c:v>-0.44215069819822478</c:v>
                </c:pt>
                <c:pt idx="1425">
                  <c:v>-0.44215069819822478</c:v>
                </c:pt>
                <c:pt idx="1426">
                  <c:v>-0.44215069819822478</c:v>
                </c:pt>
                <c:pt idx="1427">
                  <c:v>-0.442524476369138</c:v>
                </c:pt>
                <c:pt idx="1428">
                  <c:v>-0.442524476369138</c:v>
                </c:pt>
                <c:pt idx="1429">
                  <c:v>-0.44235771560114573</c:v>
                </c:pt>
                <c:pt idx="1430">
                  <c:v>-0.44235771560114573</c:v>
                </c:pt>
                <c:pt idx="1431">
                  <c:v>-0.44264554392075228</c:v>
                </c:pt>
                <c:pt idx="1432">
                  <c:v>-0.44264554392075228</c:v>
                </c:pt>
                <c:pt idx="1433">
                  <c:v>-0.4411298272594758</c:v>
                </c:pt>
                <c:pt idx="1434">
                  <c:v>-0.4411298272594758</c:v>
                </c:pt>
                <c:pt idx="1435">
                  <c:v>-0.44192187790969217</c:v>
                </c:pt>
                <c:pt idx="1436">
                  <c:v>-0.44192187790969217</c:v>
                </c:pt>
                <c:pt idx="1437">
                  <c:v>-0.44192187790969217</c:v>
                </c:pt>
                <c:pt idx="1438">
                  <c:v>-0.44192187790969217</c:v>
                </c:pt>
                <c:pt idx="1439">
                  <c:v>-0.44259776938130851</c:v>
                </c:pt>
                <c:pt idx="1440">
                  <c:v>-0.44259776938130851</c:v>
                </c:pt>
                <c:pt idx="1441">
                  <c:v>-0.44122920734822768</c:v>
                </c:pt>
                <c:pt idx="1442">
                  <c:v>-0.44167924195857322</c:v>
                </c:pt>
                <c:pt idx="1443">
                  <c:v>-0.44229073442909361</c:v>
                </c:pt>
                <c:pt idx="1444">
                  <c:v>-0.44229073442909361</c:v>
                </c:pt>
                <c:pt idx="1445">
                  <c:v>-0.44276936561217733</c:v>
                </c:pt>
                <c:pt idx="1446">
                  <c:v>-0.44276936561217733</c:v>
                </c:pt>
                <c:pt idx="1447">
                  <c:v>-0.44276936561217733</c:v>
                </c:pt>
                <c:pt idx="1448">
                  <c:v>-0.44276936561217733</c:v>
                </c:pt>
                <c:pt idx="1449">
                  <c:v>-0.44276936561217733</c:v>
                </c:pt>
                <c:pt idx="1450">
                  <c:v>-0.44179164641144308</c:v>
                </c:pt>
                <c:pt idx="1451">
                  <c:v>-0.44179164641144308</c:v>
                </c:pt>
                <c:pt idx="1452">
                  <c:v>-0.44212883464665326</c:v>
                </c:pt>
                <c:pt idx="1453">
                  <c:v>-0.44258015692406882</c:v>
                </c:pt>
                <c:pt idx="1454">
                  <c:v>-0.44270206251785993</c:v>
                </c:pt>
                <c:pt idx="1455">
                  <c:v>-0.44270206251785993</c:v>
                </c:pt>
                <c:pt idx="1456">
                  <c:v>-0.44253401738582088</c:v>
                </c:pt>
                <c:pt idx="1457">
                  <c:v>-0.44253401738582088</c:v>
                </c:pt>
                <c:pt idx="1458">
                  <c:v>-0.44253401738582088</c:v>
                </c:pt>
                <c:pt idx="1459">
                  <c:v>-0.44253401738582088</c:v>
                </c:pt>
                <c:pt idx="1460">
                  <c:v>-0.44215036111061168</c:v>
                </c:pt>
                <c:pt idx="1461">
                  <c:v>-0.44215036111061168</c:v>
                </c:pt>
                <c:pt idx="1462">
                  <c:v>-0.4426761996898691</c:v>
                </c:pt>
                <c:pt idx="1463">
                  <c:v>-0.4426761996898691</c:v>
                </c:pt>
                <c:pt idx="1464">
                  <c:v>-0.44286682117265974</c:v>
                </c:pt>
                <c:pt idx="1465">
                  <c:v>-0.44286682117265974</c:v>
                </c:pt>
                <c:pt idx="1466">
                  <c:v>-0.44255310978979512</c:v>
                </c:pt>
                <c:pt idx="1467">
                  <c:v>-0.44255310978979512</c:v>
                </c:pt>
                <c:pt idx="1468">
                  <c:v>-0.44255310978979512</c:v>
                </c:pt>
                <c:pt idx="1469">
                  <c:v>-0.44255310978979512</c:v>
                </c:pt>
                <c:pt idx="1470">
                  <c:v>-0.44253369889524408</c:v>
                </c:pt>
                <c:pt idx="1471">
                  <c:v>-0.44264345604062078</c:v>
                </c:pt>
                <c:pt idx="1472">
                  <c:v>-0.44264345604062078</c:v>
                </c:pt>
                <c:pt idx="1473">
                  <c:v>-0.44243993081090494</c:v>
                </c:pt>
                <c:pt idx="1474">
                  <c:v>-0.44304653466428978</c:v>
                </c:pt>
                <c:pt idx="1475">
                  <c:v>-0.44304653466428978</c:v>
                </c:pt>
                <c:pt idx="1476">
                  <c:v>-0.44362288008043455</c:v>
                </c:pt>
                <c:pt idx="1477">
                  <c:v>-0.44362288008043455</c:v>
                </c:pt>
                <c:pt idx="1478">
                  <c:v>-0.44362288008043455</c:v>
                </c:pt>
                <c:pt idx="1479">
                  <c:v>-0.44408096822246595</c:v>
                </c:pt>
                <c:pt idx="1480">
                  <c:v>-0.44173488568343527</c:v>
                </c:pt>
                <c:pt idx="1481">
                  <c:v>-0.44173488568343527</c:v>
                </c:pt>
                <c:pt idx="1482">
                  <c:v>-0.44131822005408666</c:v>
                </c:pt>
                <c:pt idx="1483">
                  <c:v>-0.4418102594857326</c:v>
                </c:pt>
                <c:pt idx="1484">
                  <c:v>-0.44223148454230038</c:v>
                </c:pt>
                <c:pt idx="1485">
                  <c:v>-0.44223148454230038</c:v>
                </c:pt>
                <c:pt idx="1486">
                  <c:v>-0.44223148454230038</c:v>
                </c:pt>
                <c:pt idx="1487">
                  <c:v>-0.44276162719707174</c:v>
                </c:pt>
                <c:pt idx="1488">
                  <c:v>-0.44239810019603271</c:v>
                </c:pt>
                <c:pt idx="1489">
                  <c:v>-0.44199299628488431</c:v>
                </c:pt>
                <c:pt idx="1490">
                  <c:v>-0.4426468085733315</c:v>
                </c:pt>
                <c:pt idx="1491">
                  <c:v>-0.44215263679983041</c:v>
                </c:pt>
                <c:pt idx="1492">
                  <c:v>-0.44215263679983041</c:v>
                </c:pt>
                <c:pt idx="1493">
                  <c:v>-0.44215263679983041</c:v>
                </c:pt>
                <c:pt idx="1494">
                  <c:v>-0.44215263679983041</c:v>
                </c:pt>
                <c:pt idx="1495">
                  <c:v>-0.44186148712616996</c:v>
                </c:pt>
                <c:pt idx="1496">
                  <c:v>-0.44186148712616996</c:v>
                </c:pt>
                <c:pt idx="1497">
                  <c:v>-0.44181980064893078</c:v>
                </c:pt>
                <c:pt idx="1498">
                  <c:v>-0.4416395145224149</c:v>
                </c:pt>
                <c:pt idx="1499">
                  <c:v>-0.4416395145224149</c:v>
                </c:pt>
                <c:pt idx="1500">
                  <c:v>-0.44187270535034867</c:v>
                </c:pt>
                <c:pt idx="1501">
                  <c:v>-0.44187270535034867</c:v>
                </c:pt>
                <c:pt idx="1502">
                  <c:v>-0.44187270535034867</c:v>
                </c:pt>
                <c:pt idx="1503">
                  <c:v>-0.44237447616493036</c:v>
                </c:pt>
                <c:pt idx="1504">
                  <c:v>-0.44237447616493036</c:v>
                </c:pt>
                <c:pt idx="1505">
                  <c:v>-0.44270539767878048</c:v>
                </c:pt>
                <c:pt idx="1506">
                  <c:v>-0.44270258788523709</c:v>
                </c:pt>
                <c:pt idx="1507">
                  <c:v>-0.44270258788523709</c:v>
                </c:pt>
                <c:pt idx="1508">
                  <c:v>-0.44245348147461555</c:v>
                </c:pt>
                <c:pt idx="1509">
                  <c:v>-0.44223544442691576</c:v>
                </c:pt>
                <c:pt idx="1510">
                  <c:v>-0.44223544442691576</c:v>
                </c:pt>
                <c:pt idx="1511">
                  <c:v>-0.4428141240050773</c:v>
                </c:pt>
                <c:pt idx="1512">
                  <c:v>-0.4428141240050773</c:v>
                </c:pt>
                <c:pt idx="1513">
                  <c:v>-0.44264208253563864</c:v>
                </c:pt>
                <c:pt idx="1514">
                  <c:v>-0.44264208253563864</c:v>
                </c:pt>
                <c:pt idx="1515">
                  <c:v>-0.44264208253563864</c:v>
                </c:pt>
                <c:pt idx="1516">
                  <c:v>-0.44264208253563864</c:v>
                </c:pt>
                <c:pt idx="1517">
                  <c:v>-0.44247408523931969</c:v>
                </c:pt>
                <c:pt idx="1518">
                  <c:v>-0.44265741258222807</c:v>
                </c:pt>
                <c:pt idx="1519">
                  <c:v>-0.44265741258222807</c:v>
                </c:pt>
                <c:pt idx="1520">
                  <c:v>-0.44259471606725348</c:v>
                </c:pt>
                <c:pt idx="1521">
                  <c:v>-0.44259471606725348</c:v>
                </c:pt>
                <c:pt idx="1522">
                  <c:v>-0.44259471606725348</c:v>
                </c:pt>
                <c:pt idx="1523">
                  <c:v>-0.44259471606725348</c:v>
                </c:pt>
                <c:pt idx="1524">
                  <c:v>-0.44287475848675745</c:v>
                </c:pt>
                <c:pt idx="1525">
                  <c:v>-0.44264187495739177</c:v>
                </c:pt>
                <c:pt idx="1526">
                  <c:v>-0.44270508745904302</c:v>
                </c:pt>
                <c:pt idx="1527">
                  <c:v>-0.44270508745904302</c:v>
                </c:pt>
                <c:pt idx="1528">
                  <c:v>-0.44258562778756033</c:v>
                </c:pt>
                <c:pt idx="1529">
                  <c:v>-0.44258562778756033</c:v>
                </c:pt>
                <c:pt idx="1530">
                  <c:v>-0.44300176180748857</c:v>
                </c:pt>
                <c:pt idx="1531">
                  <c:v>-0.4421901002360174</c:v>
                </c:pt>
                <c:pt idx="1532">
                  <c:v>-0.4421901002360174</c:v>
                </c:pt>
                <c:pt idx="1533">
                  <c:v>-0.4421901002360174</c:v>
                </c:pt>
                <c:pt idx="1534">
                  <c:v>-0.4421901002360174</c:v>
                </c:pt>
                <c:pt idx="1535">
                  <c:v>8.6495421028434799E-2</c:v>
                </c:pt>
                <c:pt idx="1536">
                  <c:v>8.5710816233838263E-2</c:v>
                </c:pt>
                <c:pt idx="1537">
                  <c:v>8.4799594125143929E-2</c:v>
                </c:pt>
                <c:pt idx="1538">
                  <c:v>8.1631917765752127E-2</c:v>
                </c:pt>
                <c:pt idx="1539">
                  <c:v>7.8386029108916705E-2</c:v>
                </c:pt>
                <c:pt idx="1540">
                  <c:v>7.1870433992763633E-2</c:v>
                </c:pt>
                <c:pt idx="1541">
                  <c:v>6.7113678565729723E-2</c:v>
                </c:pt>
                <c:pt idx="1542">
                  <c:v>6.3161541473831961E-2</c:v>
                </c:pt>
                <c:pt idx="1543">
                  <c:v>5.981369197346189E-2</c:v>
                </c:pt>
                <c:pt idx="1544">
                  <c:v>5.4437875059210543E-2</c:v>
                </c:pt>
                <c:pt idx="1545">
                  <c:v>5.141593419375478E-2</c:v>
                </c:pt>
                <c:pt idx="1546">
                  <c:v>4.9767360964238394E-2</c:v>
                </c:pt>
                <c:pt idx="1547">
                  <c:v>4.8600041941150016E-2</c:v>
                </c:pt>
                <c:pt idx="1548">
                  <c:v>4.7631784405279397E-2</c:v>
                </c:pt>
                <c:pt idx="1549">
                  <c:v>4.7997148978102942E-2</c:v>
                </c:pt>
                <c:pt idx="1550">
                  <c:v>4.8726072929307099E-2</c:v>
                </c:pt>
                <c:pt idx="1551">
                  <c:v>4.8997862629671561E-2</c:v>
                </c:pt>
                <c:pt idx="1552">
                  <c:v>4.9559864139094849E-2</c:v>
                </c:pt>
                <c:pt idx="1553">
                  <c:v>4.9734836791688317E-2</c:v>
                </c:pt>
                <c:pt idx="1554">
                  <c:v>5.0515945470871848E-2</c:v>
                </c:pt>
                <c:pt idx="1555">
                  <c:v>5.1248698811559558E-2</c:v>
                </c:pt>
                <c:pt idx="1556">
                  <c:v>5.1150171841508885E-2</c:v>
                </c:pt>
                <c:pt idx="1557">
                  <c:v>5.0852189910318299E-2</c:v>
                </c:pt>
                <c:pt idx="1558">
                  <c:v>5.100624562616974E-2</c:v>
                </c:pt>
                <c:pt idx="1559">
                  <c:v>4.9864632574014738E-2</c:v>
                </c:pt>
                <c:pt idx="1560">
                  <c:v>4.9769080254365522E-2</c:v>
                </c:pt>
                <c:pt idx="1561">
                  <c:v>4.9966181386432808E-2</c:v>
                </c:pt>
                <c:pt idx="1562">
                  <c:v>5.0144464449690791E-2</c:v>
                </c:pt>
                <c:pt idx="1563">
                  <c:v>5.0876603983512028E-2</c:v>
                </c:pt>
                <c:pt idx="1564">
                  <c:v>5.0721321674965535E-2</c:v>
                </c:pt>
                <c:pt idx="1565">
                  <c:v>5.1176500098925062E-2</c:v>
                </c:pt>
                <c:pt idx="1566">
                  <c:v>5.0582827823687317E-2</c:v>
                </c:pt>
                <c:pt idx="1567">
                  <c:v>5.091973472712065E-2</c:v>
                </c:pt>
                <c:pt idx="1568">
                  <c:v>5.1113640875842414E-2</c:v>
                </c:pt>
                <c:pt idx="1569">
                  <c:v>5.103202933311049E-2</c:v>
                </c:pt>
                <c:pt idx="1570">
                  <c:v>5.0942152795930083E-2</c:v>
                </c:pt>
                <c:pt idx="1571">
                  <c:v>5.1378177390816973E-2</c:v>
                </c:pt>
                <c:pt idx="1572">
                  <c:v>5.1109890820328054E-2</c:v>
                </c:pt>
                <c:pt idx="1573">
                  <c:v>5.1038705381906274E-2</c:v>
                </c:pt>
                <c:pt idx="1574">
                  <c:v>5.0977266491767897E-2</c:v>
                </c:pt>
                <c:pt idx="1575">
                  <c:v>5.1091185692644793E-2</c:v>
                </c:pt>
                <c:pt idx="1576">
                  <c:v>5.1091185692644793E-2</c:v>
                </c:pt>
              </c:numCache>
            </c:numRef>
          </c:xVal>
          <c:yVal>
            <c:numRef>
              <c:f>'3DPlot'!$P$33:$P$1622</c:f>
              <c:numCache>
                <c:formatCode>General</c:formatCode>
                <c:ptCount val="1590"/>
                <c:pt idx="0">
                  <c:v>-0.86269948013172038</c:v>
                </c:pt>
                <c:pt idx="1">
                  <c:v>-0.8628711534913116</c:v>
                </c:pt>
                <c:pt idx="2">
                  <c:v>-0.86301418155641996</c:v>
                </c:pt>
                <c:pt idx="3">
                  <c:v>-0.86340041343579732</c:v>
                </c:pt>
                <c:pt idx="4">
                  <c:v>-0.86340041343579732</c:v>
                </c:pt>
                <c:pt idx="5">
                  <c:v>-0.86340041343579732</c:v>
                </c:pt>
                <c:pt idx="6">
                  <c:v>-0.86249159995897084</c:v>
                </c:pt>
                <c:pt idx="7">
                  <c:v>-0.86249159995897084</c:v>
                </c:pt>
                <c:pt idx="8">
                  <c:v>-0.86274833021089259</c:v>
                </c:pt>
                <c:pt idx="9">
                  <c:v>-0.86274833021089259</c:v>
                </c:pt>
                <c:pt idx="10">
                  <c:v>-0.8627610265841773</c:v>
                </c:pt>
                <c:pt idx="11">
                  <c:v>-0.8627610265841773</c:v>
                </c:pt>
                <c:pt idx="12">
                  <c:v>-0.86299279024195208</c:v>
                </c:pt>
                <c:pt idx="13">
                  <c:v>-0.86299279024195208</c:v>
                </c:pt>
                <c:pt idx="14">
                  <c:v>-0.86299279024195208</c:v>
                </c:pt>
                <c:pt idx="15">
                  <c:v>-0.86299279024195208</c:v>
                </c:pt>
                <c:pt idx="16">
                  <c:v>-0.86289386687125813</c:v>
                </c:pt>
                <c:pt idx="17">
                  <c:v>-0.86301023887051798</c:v>
                </c:pt>
                <c:pt idx="18">
                  <c:v>-0.86301023887051798</c:v>
                </c:pt>
                <c:pt idx="19">
                  <c:v>-0.86257106469554767</c:v>
                </c:pt>
                <c:pt idx="20">
                  <c:v>-0.86246296154016433</c:v>
                </c:pt>
                <c:pt idx="21">
                  <c:v>-0.86246296154016433</c:v>
                </c:pt>
                <c:pt idx="22">
                  <c:v>-0.86297834576099786</c:v>
                </c:pt>
                <c:pt idx="23">
                  <c:v>-0.86297834576099786</c:v>
                </c:pt>
                <c:pt idx="24">
                  <c:v>-0.86297834576099786</c:v>
                </c:pt>
                <c:pt idx="25">
                  <c:v>-0.86297834576099786</c:v>
                </c:pt>
                <c:pt idx="26">
                  <c:v>-0.86409789184640473</c:v>
                </c:pt>
                <c:pt idx="27">
                  <c:v>-0.86409789184640473</c:v>
                </c:pt>
                <c:pt idx="28">
                  <c:v>-0.86472866218675093</c:v>
                </c:pt>
                <c:pt idx="29">
                  <c:v>-0.86472866218675093</c:v>
                </c:pt>
                <c:pt idx="30">
                  <c:v>-0.86313160915059528</c:v>
                </c:pt>
                <c:pt idx="31">
                  <c:v>-0.86313160915059528</c:v>
                </c:pt>
                <c:pt idx="32">
                  <c:v>-0.86297714285648264</c:v>
                </c:pt>
                <c:pt idx="33">
                  <c:v>-0.86297714285648264</c:v>
                </c:pt>
                <c:pt idx="34">
                  <c:v>-0.86321094456456227</c:v>
                </c:pt>
                <c:pt idx="35">
                  <c:v>-0.86321094456456227</c:v>
                </c:pt>
                <c:pt idx="36">
                  <c:v>-0.86321094456456227</c:v>
                </c:pt>
                <c:pt idx="37">
                  <c:v>-0.86321094456456227</c:v>
                </c:pt>
                <c:pt idx="38">
                  <c:v>-0.86321094456456227</c:v>
                </c:pt>
                <c:pt idx="39">
                  <c:v>-0.86321094456456227</c:v>
                </c:pt>
                <c:pt idx="40">
                  <c:v>-0.86259697364450316</c:v>
                </c:pt>
                <c:pt idx="41">
                  <c:v>-0.86259697364450316</c:v>
                </c:pt>
                <c:pt idx="42">
                  <c:v>-0.86249922448763916</c:v>
                </c:pt>
                <c:pt idx="43">
                  <c:v>-0.86287454801997987</c:v>
                </c:pt>
                <c:pt idx="44">
                  <c:v>-0.86287454801997987</c:v>
                </c:pt>
                <c:pt idx="45">
                  <c:v>-0.86307450421086407</c:v>
                </c:pt>
                <c:pt idx="46">
                  <c:v>-0.86307450421086407</c:v>
                </c:pt>
                <c:pt idx="47">
                  <c:v>-0.8629528982334399</c:v>
                </c:pt>
                <c:pt idx="48">
                  <c:v>-0.8629528982334399</c:v>
                </c:pt>
                <c:pt idx="49">
                  <c:v>-0.8629528982334399</c:v>
                </c:pt>
                <c:pt idx="50">
                  <c:v>-0.8629528982334399</c:v>
                </c:pt>
                <c:pt idx="51">
                  <c:v>-0.8630232753063205</c:v>
                </c:pt>
                <c:pt idx="52">
                  <c:v>-0.8630232753063205</c:v>
                </c:pt>
                <c:pt idx="53">
                  <c:v>-0.86270016220089996</c:v>
                </c:pt>
                <c:pt idx="54">
                  <c:v>-0.86290687324639337</c:v>
                </c:pt>
                <c:pt idx="55">
                  <c:v>-0.86259416044285742</c:v>
                </c:pt>
                <c:pt idx="56">
                  <c:v>-0.86259416044285742</c:v>
                </c:pt>
                <c:pt idx="57">
                  <c:v>-0.86271495857973601</c:v>
                </c:pt>
                <c:pt idx="58">
                  <c:v>-0.86271495857973601</c:v>
                </c:pt>
                <c:pt idx="59">
                  <c:v>-0.86325431712503009</c:v>
                </c:pt>
                <c:pt idx="60">
                  <c:v>-0.86325431712503009</c:v>
                </c:pt>
                <c:pt idx="61">
                  <c:v>-0.86325431712503009</c:v>
                </c:pt>
                <c:pt idx="62">
                  <c:v>-0.86325431712503009</c:v>
                </c:pt>
                <c:pt idx="63">
                  <c:v>-0.86369613176948157</c:v>
                </c:pt>
                <c:pt idx="64">
                  <c:v>-0.86369613176948157</c:v>
                </c:pt>
                <c:pt idx="65">
                  <c:v>-0.86253564689016149</c:v>
                </c:pt>
                <c:pt idx="66">
                  <c:v>-0.86266028131004979</c:v>
                </c:pt>
                <c:pt idx="67">
                  <c:v>-0.8628761063466609</c:v>
                </c:pt>
                <c:pt idx="68">
                  <c:v>-0.8628761063466609</c:v>
                </c:pt>
                <c:pt idx="69">
                  <c:v>-0.86278234235739371</c:v>
                </c:pt>
                <c:pt idx="70">
                  <c:v>-0.86278234235739371</c:v>
                </c:pt>
                <c:pt idx="71">
                  <c:v>-0.86278234235739371</c:v>
                </c:pt>
                <c:pt idx="72">
                  <c:v>-0.86278234235739371</c:v>
                </c:pt>
                <c:pt idx="73">
                  <c:v>-0.86286561588458155</c:v>
                </c:pt>
                <c:pt idx="74">
                  <c:v>-0.86286561588458155</c:v>
                </c:pt>
                <c:pt idx="75">
                  <c:v>-0.86301646716759117</c:v>
                </c:pt>
                <c:pt idx="76">
                  <c:v>-0.86301646716759117</c:v>
                </c:pt>
                <c:pt idx="77">
                  <c:v>-0.86302981008730884</c:v>
                </c:pt>
                <c:pt idx="78">
                  <c:v>-0.86306397515537814</c:v>
                </c:pt>
                <c:pt idx="79">
                  <c:v>-0.86306397515537814</c:v>
                </c:pt>
                <c:pt idx="80">
                  <c:v>-0.8630995478431307</c:v>
                </c:pt>
                <c:pt idx="81">
                  <c:v>-0.8630995478431307</c:v>
                </c:pt>
                <c:pt idx="82">
                  <c:v>-0.8630995478431307</c:v>
                </c:pt>
                <c:pt idx="83">
                  <c:v>-0.8630995478431307</c:v>
                </c:pt>
                <c:pt idx="84">
                  <c:v>-0.86282737295376111</c:v>
                </c:pt>
                <c:pt idx="85">
                  <c:v>-0.86282737295376111</c:v>
                </c:pt>
                <c:pt idx="86">
                  <c:v>-0.86325221858303858</c:v>
                </c:pt>
                <c:pt idx="87">
                  <c:v>-0.86293116203515363</c:v>
                </c:pt>
                <c:pt idx="88">
                  <c:v>-0.86293116203515363</c:v>
                </c:pt>
                <c:pt idx="89">
                  <c:v>-0.86293008357048373</c:v>
                </c:pt>
                <c:pt idx="90">
                  <c:v>-0.86293008357048373</c:v>
                </c:pt>
                <c:pt idx="91">
                  <c:v>-0.86264145083686761</c:v>
                </c:pt>
                <c:pt idx="92">
                  <c:v>-0.86264145083686761</c:v>
                </c:pt>
                <c:pt idx="93">
                  <c:v>-0.86264145083686761</c:v>
                </c:pt>
                <c:pt idx="94">
                  <c:v>-0.8626523574384164</c:v>
                </c:pt>
                <c:pt idx="95">
                  <c:v>-0.8626523574384164</c:v>
                </c:pt>
                <c:pt idx="96">
                  <c:v>-0.86273902972475691</c:v>
                </c:pt>
                <c:pt idx="97">
                  <c:v>-0.86290932700554601</c:v>
                </c:pt>
                <c:pt idx="98">
                  <c:v>-0.86290932700554601</c:v>
                </c:pt>
                <c:pt idx="99">
                  <c:v>-0.86324384503179452</c:v>
                </c:pt>
                <c:pt idx="100">
                  <c:v>-0.86275550286718705</c:v>
                </c:pt>
                <c:pt idx="101">
                  <c:v>-0.86275550286718705</c:v>
                </c:pt>
                <c:pt idx="102">
                  <c:v>-0.86275550286718705</c:v>
                </c:pt>
                <c:pt idx="103">
                  <c:v>-0.8624327678435294</c:v>
                </c:pt>
                <c:pt idx="104">
                  <c:v>-0.8624327678435294</c:v>
                </c:pt>
                <c:pt idx="105">
                  <c:v>-0.86150927465233196</c:v>
                </c:pt>
                <c:pt idx="106">
                  <c:v>-0.85971956024143992</c:v>
                </c:pt>
                <c:pt idx="107">
                  <c:v>-0.85971956024143992</c:v>
                </c:pt>
                <c:pt idx="108">
                  <c:v>-0.86139515154321056</c:v>
                </c:pt>
                <c:pt idx="109">
                  <c:v>-0.86139515154321056</c:v>
                </c:pt>
                <c:pt idx="110">
                  <c:v>-0.86233444598080677</c:v>
                </c:pt>
                <c:pt idx="111">
                  <c:v>-0.86233444598080677</c:v>
                </c:pt>
                <c:pt idx="112">
                  <c:v>-0.86233444598080677</c:v>
                </c:pt>
                <c:pt idx="113">
                  <c:v>-0.86244958168410335</c:v>
                </c:pt>
                <c:pt idx="114">
                  <c:v>-0.86244958168410335</c:v>
                </c:pt>
                <c:pt idx="115">
                  <c:v>-0.86187634420320602</c:v>
                </c:pt>
                <c:pt idx="116">
                  <c:v>-0.86054399050591623</c:v>
                </c:pt>
                <c:pt idx="117">
                  <c:v>-0.86054399050591623</c:v>
                </c:pt>
                <c:pt idx="118">
                  <c:v>-0.8571171598816778</c:v>
                </c:pt>
                <c:pt idx="119">
                  <c:v>-0.8571171598816778</c:v>
                </c:pt>
                <c:pt idx="120">
                  <c:v>-0.8571171598816778</c:v>
                </c:pt>
                <c:pt idx="121">
                  <c:v>-0.85739132321536238</c:v>
                </c:pt>
                <c:pt idx="122">
                  <c:v>-0.85739132321536238</c:v>
                </c:pt>
                <c:pt idx="123">
                  <c:v>-0.86005000079194371</c:v>
                </c:pt>
                <c:pt idx="124">
                  <c:v>-0.86062636976045703</c:v>
                </c:pt>
                <c:pt idx="125">
                  <c:v>-0.86062636976045703</c:v>
                </c:pt>
                <c:pt idx="126">
                  <c:v>-0.86131556108523077</c:v>
                </c:pt>
                <c:pt idx="127">
                  <c:v>-0.86072154802977319</c:v>
                </c:pt>
                <c:pt idx="128">
                  <c:v>-0.86072154802977319</c:v>
                </c:pt>
                <c:pt idx="129">
                  <c:v>-0.86180349146773927</c:v>
                </c:pt>
                <c:pt idx="130">
                  <c:v>-0.86180349146773927</c:v>
                </c:pt>
                <c:pt idx="131">
                  <c:v>-0.86180349146773927</c:v>
                </c:pt>
                <c:pt idx="132">
                  <c:v>-0.86211489341703629</c:v>
                </c:pt>
                <c:pt idx="133">
                  <c:v>-0.86477386206276863</c:v>
                </c:pt>
                <c:pt idx="134">
                  <c:v>-0.86542143368942703</c:v>
                </c:pt>
                <c:pt idx="135">
                  <c:v>-0.86542143368942703</c:v>
                </c:pt>
                <c:pt idx="136">
                  <c:v>-0.86532538628690459</c:v>
                </c:pt>
                <c:pt idx="137">
                  <c:v>-0.86620568538230391</c:v>
                </c:pt>
                <c:pt idx="138">
                  <c:v>-0.86620568538230391</c:v>
                </c:pt>
                <c:pt idx="139">
                  <c:v>-0.86620568538230391</c:v>
                </c:pt>
                <c:pt idx="140">
                  <c:v>-0.8662398951799466</c:v>
                </c:pt>
                <c:pt idx="141">
                  <c:v>-0.86506611016633861</c:v>
                </c:pt>
                <c:pt idx="142">
                  <c:v>-0.86481326979678341</c:v>
                </c:pt>
                <c:pt idx="143">
                  <c:v>-0.86481326979678341</c:v>
                </c:pt>
                <c:pt idx="144">
                  <c:v>-0.86531222519079343</c:v>
                </c:pt>
                <c:pt idx="145">
                  <c:v>-0.86531222519079343</c:v>
                </c:pt>
                <c:pt idx="146">
                  <c:v>-0.86531222519079343</c:v>
                </c:pt>
                <c:pt idx="147">
                  <c:v>-0.86531222519079343</c:v>
                </c:pt>
                <c:pt idx="148">
                  <c:v>-0.86456093029812131</c:v>
                </c:pt>
                <c:pt idx="149">
                  <c:v>-0.86456093029812131</c:v>
                </c:pt>
                <c:pt idx="150">
                  <c:v>-0.86345407802923224</c:v>
                </c:pt>
                <c:pt idx="151">
                  <c:v>-0.86345407802923224</c:v>
                </c:pt>
                <c:pt idx="152">
                  <c:v>-0.86283887850651408</c:v>
                </c:pt>
                <c:pt idx="153">
                  <c:v>-0.86171667843223854</c:v>
                </c:pt>
                <c:pt idx="154">
                  <c:v>-0.86171667843223854</c:v>
                </c:pt>
                <c:pt idx="155">
                  <c:v>-0.85868932685913058</c:v>
                </c:pt>
                <c:pt idx="156">
                  <c:v>-0.85868932685913058</c:v>
                </c:pt>
                <c:pt idx="157">
                  <c:v>-0.85868932685913058</c:v>
                </c:pt>
                <c:pt idx="158">
                  <c:v>-0.85868932685913058</c:v>
                </c:pt>
                <c:pt idx="159">
                  <c:v>-0.85868932685913058</c:v>
                </c:pt>
                <c:pt idx="160">
                  <c:v>-0.85727004070645163</c:v>
                </c:pt>
                <c:pt idx="161">
                  <c:v>-0.85727004070645163</c:v>
                </c:pt>
                <c:pt idx="162">
                  <c:v>-0.85700970429020717</c:v>
                </c:pt>
                <c:pt idx="163">
                  <c:v>-0.85395091173768212</c:v>
                </c:pt>
                <c:pt idx="164">
                  <c:v>-0.85395091173768212</c:v>
                </c:pt>
                <c:pt idx="165">
                  <c:v>-0.85425057450275643</c:v>
                </c:pt>
                <c:pt idx="166">
                  <c:v>-0.86160983084256149</c:v>
                </c:pt>
                <c:pt idx="167">
                  <c:v>-0.86170527416249532</c:v>
                </c:pt>
                <c:pt idx="168">
                  <c:v>-0.86276313611059641</c:v>
                </c:pt>
                <c:pt idx="169">
                  <c:v>-0.86283147173062147</c:v>
                </c:pt>
                <c:pt idx="170">
                  <c:v>-0.86170267278246337</c:v>
                </c:pt>
                <c:pt idx="171">
                  <c:v>-0.86320961950415098</c:v>
                </c:pt>
                <c:pt idx="172">
                  <c:v>-0.8621239011361046</c:v>
                </c:pt>
                <c:pt idx="173">
                  <c:v>-0.86120161286533647</c:v>
                </c:pt>
                <c:pt idx="174">
                  <c:v>-0.86120161286533647</c:v>
                </c:pt>
                <c:pt idx="175">
                  <c:v>-0.86218742944943372</c:v>
                </c:pt>
                <c:pt idx="176">
                  <c:v>-0.86193994179869071</c:v>
                </c:pt>
                <c:pt idx="177">
                  <c:v>-0.86155934216534213</c:v>
                </c:pt>
                <c:pt idx="178">
                  <c:v>-0.86117487201294807</c:v>
                </c:pt>
                <c:pt idx="179">
                  <c:v>-0.86145984046651514</c:v>
                </c:pt>
                <c:pt idx="180">
                  <c:v>-0.86164476769033804</c:v>
                </c:pt>
                <c:pt idx="181">
                  <c:v>-0.86284608161443987</c:v>
                </c:pt>
                <c:pt idx="182">
                  <c:v>-0.86191058263522213</c:v>
                </c:pt>
                <c:pt idx="183">
                  <c:v>-0.86246723967109296</c:v>
                </c:pt>
                <c:pt idx="184">
                  <c:v>-0.86305400799182397</c:v>
                </c:pt>
                <c:pt idx="185">
                  <c:v>-0.86320765314646741</c:v>
                </c:pt>
                <c:pt idx="186">
                  <c:v>-0.86268010639437487</c:v>
                </c:pt>
                <c:pt idx="187">
                  <c:v>-0.86329851316127126</c:v>
                </c:pt>
                <c:pt idx="188">
                  <c:v>-0.86333271917570498</c:v>
                </c:pt>
                <c:pt idx="189">
                  <c:v>-0.86384765757190729</c:v>
                </c:pt>
                <c:pt idx="190">
                  <c:v>-0.86267637381910312</c:v>
                </c:pt>
                <c:pt idx="191">
                  <c:v>-0.86176800713322921</c:v>
                </c:pt>
                <c:pt idx="192">
                  <c:v>-0.86231163015167711</c:v>
                </c:pt>
                <c:pt idx="193">
                  <c:v>-0.86249243642358397</c:v>
                </c:pt>
                <c:pt idx="194">
                  <c:v>-0.86339247754044901</c:v>
                </c:pt>
                <c:pt idx="195">
                  <c:v>-0.86339247754044901</c:v>
                </c:pt>
                <c:pt idx="196">
                  <c:v>-0.86241915908767908</c:v>
                </c:pt>
                <c:pt idx="197">
                  <c:v>-0.86241915908767908</c:v>
                </c:pt>
                <c:pt idx="198">
                  <c:v>-0.86236433171846527</c:v>
                </c:pt>
                <c:pt idx="199">
                  <c:v>-0.86299977438731457</c:v>
                </c:pt>
                <c:pt idx="200">
                  <c:v>-0.86299977438731457</c:v>
                </c:pt>
                <c:pt idx="201">
                  <c:v>-0.86218374473585979</c:v>
                </c:pt>
                <c:pt idx="202">
                  <c:v>-0.86323694695333408</c:v>
                </c:pt>
                <c:pt idx="203">
                  <c:v>-0.86323694695333408</c:v>
                </c:pt>
                <c:pt idx="204">
                  <c:v>-0.86393661611535078</c:v>
                </c:pt>
                <c:pt idx="205">
                  <c:v>-0.86393661611535078</c:v>
                </c:pt>
                <c:pt idx="206">
                  <c:v>-0.86331023393818851</c:v>
                </c:pt>
                <c:pt idx="207">
                  <c:v>-0.86331023393818851</c:v>
                </c:pt>
                <c:pt idx="208">
                  <c:v>-0.86307107551792994</c:v>
                </c:pt>
                <c:pt idx="209">
                  <c:v>-0.86307107551792994</c:v>
                </c:pt>
                <c:pt idx="210">
                  <c:v>-0.86335691361224765</c:v>
                </c:pt>
                <c:pt idx="211">
                  <c:v>-0.86335691361224765</c:v>
                </c:pt>
                <c:pt idx="212">
                  <c:v>-0.86266405438956373</c:v>
                </c:pt>
                <c:pt idx="213">
                  <c:v>-0.86266405438956373</c:v>
                </c:pt>
                <c:pt idx="214">
                  <c:v>-0.86301837523785274</c:v>
                </c:pt>
                <c:pt idx="215">
                  <c:v>-0.86301837523785274</c:v>
                </c:pt>
                <c:pt idx="216">
                  <c:v>-0.86316869037584165</c:v>
                </c:pt>
                <c:pt idx="217">
                  <c:v>-0.86316869037584165</c:v>
                </c:pt>
                <c:pt idx="218">
                  <c:v>-0.863686613926687</c:v>
                </c:pt>
                <c:pt idx="219">
                  <c:v>-0.863686613926687</c:v>
                </c:pt>
                <c:pt idx="220">
                  <c:v>-0.863686613926687</c:v>
                </c:pt>
                <c:pt idx="221">
                  <c:v>-0.863686613926687</c:v>
                </c:pt>
                <c:pt idx="222">
                  <c:v>-0.863686613926687</c:v>
                </c:pt>
                <c:pt idx="223">
                  <c:v>-0.86257955010026233</c:v>
                </c:pt>
                <c:pt idx="224">
                  <c:v>-0.86248437763522201</c:v>
                </c:pt>
                <c:pt idx="225">
                  <c:v>-0.86248437763522201</c:v>
                </c:pt>
                <c:pt idx="226">
                  <c:v>-0.86311513614535706</c:v>
                </c:pt>
                <c:pt idx="227">
                  <c:v>-0.86287773040544924</c:v>
                </c:pt>
                <c:pt idx="228">
                  <c:v>-0.86287773040544924</c:v>
                </c:pt>
                <c:pt idx="229">
                  <c:v>-0.86287773040544924</c:v>
                </c:pt>
                <c:pt idx="230">
                  <c:v>-0.86320385867106442</c:v>
                </c:pt>
                <c:pt idx="231">
                  <c:v>-0.86320385867106442</c:v>
                </c:pt>
                <c:pt idx="232">
                  <c:v>-0.86272388629114649</c:v>
                </c:pt>
                <c:pt idx="233">
                  <c:v>-0.86272388629114649</c:v>
                </c:pt>
                <c:pt idx="234">
                  <c:v>-0.86315611838213324</c:v>
                </c:pt>
                <c:pt idx="235">
                  <c:v>-0.86278093766998276</c:v>
                </c:pt>
                <c:pt idx="236">
                  <c:v>-0.86278093766998276</c:v>
                </c:pt>
                <c:pt idx="237">
                  <c:v>-0.86287011319457985</c:v>
                </c:pt>
                <c:pt idx="238">
                  <c:v>-0.86287011319457985</c:v>
                </c:pt>
                <c:pt idx="239">
                  <c:v>-0.86287011319457985</c:v>
                </c:pt>
                <c:pt idx="240">
                  <c:v>-0.86287011319457985</c:v>
                </c:pt>
                <c:pt idx="241">
                  <c:v>-0.86285548849831495</c:v>
                </c:pt>
                <c:pt idx="242">
                  <c:v>-0.86285548849831495</c:v>
                </c:pt>
                <c:pt idx="243">
                  <c:v>-0.8626452574398682</c:v>
                </c:pt>
                <c:pt idx="244">
                  <c:v>-0.86335498602362393</c:v>
                </c:pt>
                <c:pt idx="245">
                  <c:v>-0.86335498602362393</c:v>
                </c:pt>
                <c:pt idx="246">
                  <c:v>-0.86282559311170681</c:v>
                </c:pt>
                <c:pt idx="247">
                  <c:v>-0.86330076441467318</c:v>
                </c:pt>
                <c:pt idx="248">
                  <c:v>-0.86330076441467318</c:v>
                </c:pt>
                <c:pt idx="249">
                  <c:v>-0.86353308086898051</c:v>
                </c:pt>
                <c:pt idx="250">
                  <c:v>-0.86353308086898051</c:v>
                </c:pt>
                <c:pt idx="251">
                  <c:v>-0.86353308086898051</c:v>
                </c:pt>
                <c:pt idx="252">
                  <c:v>-0.86353308086898051</c:v>
                </c:pt>
                <c:pt idx="253">
                  <c:v>-0.86353308086898051</c:v>
                </c:pt>
                <c:pt idx="254">
                  <c:v>-0.8631369418653082</c:v>
                </c:pt>
                <c:pt idx="255">
                  <c:v>-0.8631369418653082</c:v>
                </c:pt>
                <c:pt idx="256">
                  <c:v>-0.86314499979242765</c:v>
                </c:pt>
                <c:pt idx="257">
                  <c:v>-0.86249777433629815</c:v>
                </c:pt>
                <c:pt idx="258">
                  <c:v>-0.86249777433629815</c:v>
                </c:pt>
                <c:pt idx="259">
                  <c:v>-0.86236049163559214</c:v>
                </c:pt>
                <c:pt idx="260">
                  <c:v>-0.86236049163559214</c:v>
                </c:pt>
                <c:pt idx="261">
                  <c:v>-0.86236049163559214</c:v>
                </c:pt>
                <c:pt idx="262">
                  <c:v>-0.86236049163559214</c:v>
                </c:pt>
                <c:pt idx="263">
                  <c:v>-0.86263338442062321</c:v>
                </c:pt>
                <c:pt idx="264">
                  <c:v>-0.86323261040690125</c:v>
                </c:pt>
                <c:pt idx="265">
                  <c:v>-0.86296157415349928</c:v>
                </c:pt>
                <c:pt idx="266">
                  <c:v>-0.86296157415349928</c:v>
                </c:pt>
                <c:pt idx="267">
                  <c:v>-0.86270973960117314</c:v>
                </c:pt>
                <c:pt idx="268">
                  <c:v>-0.86270973960117314</c:v>
                </c:pt>
                <c:pt idx="269">
                  <c:v>-0.86277255897704874</c:v>
                </c:pt>
                <c:pt idx="270">
                  <c:v>-0.86277255897704874</c:v>
                </c:pt>
                <c:pt idx="271">
                  <c:v>-0.86277255897704874</c:v>
                </c:pt>
                <c:pt idx="272">
                  <c:v>-0.86277255897704874</c:v>
                </c:pt>
                <c:pt idx="273">
                  <c:v>-0.86285515541655211</c:v>
                </c:pt>
                <c:pt idx="274">
                  <c:v>-0.86285515541655211</c:v>
                </c:pt>
                <c:pt idx="275">
                  <c:v>-0.86251387984054018</c:v>
                </c:pt>
                <c:pt idx="276">
                  <c:v>-0.86295368046426613</c:v>
                </c:pt>
                <c:pt idx="277">
                  <c:v>-0.86295368046426613</c:v>
                </c:pt>
                <c:pt idx="278">
                  <c:v>-0.86248627429558777</c:v>
                </c:pt>
                <c:pt idx="279">
                  <c:v>-0.86248627429558777</c:v>
                </c:pt>
                <c:pt idx="280">
                  <c:v>-0.86233047274730434</c:v>
                </c:pt>
                <c:pt idx="281">
                  <c:v>-0.86233047274730434</c:v>
                </c:pt>
                <c:pt idx="282">
                  <c:v>-0.86233047274730434</c:v>
                </c:pt>
                <c:pt idx="283">
                  <c:v>-0.86230774551607958</c:v>
                </c:pt>
                <c:pt idx="284">
                  <c:v>-0.86230774551607958</c:v>
                </c:pt>
                <c:pt idx="285">
                  <c:v>-0.86256676741026062</c:v>
                </c:pt>
                <c:pt idx="286">
                  <c:v>-0.86256676741026062</c:v>
                </c:pt>
                <c:pt idx="287">
                  <c:v>-0.86343626477167368</c:v>
                </c:pt>
                <c:pt idx="288">
                  <c:v>-0.86243014194302825</c:v>
                </c:pt>
                <c:pt idx="289">
                  <c:v>-0.86243014194302825</c:v>
                </c:pt>
                <c:pt idx="290">
                  <c:v>-0.86212343520349055</c:v>
                </c:pt>
                <c:pt idx="291">
                  <c:v>-0.86212343520349055</c:v>
                </c:pt>
                <c:pt idx="292">
                  <c:v>-0.86212343520349055</c:v>
                </c:pt>
                <c:pt idx="293">
                  <c:v>-0.86212343520349055</c:v>
                </c:pt>
                <c:pt idx="294">
                  <c:v>-0.86212343520349055</c:v>
                </c:pt>
                <c:pt idx="295">
                  <c:v>-0.86212380787828991</c:v>
                </c:pt>
                <c:pt idx="296">
                  <c:v>-0.86212380787828991</c:v>
                </c:pt>
                <c:pt idx="297">
                  <c:v>-0.86239558721160436</c:v>
                </c:pt>
                <c:pt idx="298">
                  <c:v>-0.86252021229262688</c:v>
                </c:pt>
                <c:pt idx="299">
                  <c:v>-0.86252021229262688</c:v>
                </c:pt>
                <c:pt idx="300">
                  <c:v>-0.8620902300029839</c:v>
                </c:pt>
                <c:pt idx="301">
                  <c:v>-0.8620902300029839</c:v>
                </c:pt>
                <c:pt idx="302">
                  <c:v>-0.86157988978066991</c:v>
                </c:pt>
                <c:pt idx="303">
                  <c:v>-0.86157988978066991</c:v>
                </c:pt>
                <c:pt idx="304">
                  <c:v>-0.86157988978066991</c:v>
                </c:pt>
                <c:pt idx="305">
                  <c:v>-0.86206306985204151</c:v>
                </c:pt>
                <c:pt idx="306">
                  <c:v>-0.86206306985204151</c:v>
                </c:pt>
                <c:pt idx="307">
                  <c:v>-0.86236632119571865</c:v>
                </c:pt>
                <c:pt idx="308">
                  <c:v>-0.86253409933259728</c:v>
                </c:pt>
                <c:pt idx="309">
                  <c:v>-0.86253409933259728</c:v>
                </c:pt>
                <c:pt idx="310">
                  <c:v>-0.8633107005563917</c:v>
                </c:pt>
                <c:pt idx="311">
                  <c:v>-0.8633107005563917</c:v>
                </c:pt>
                <c:pt idx="312">
                  <c:v>-0.8632518624879808</c:v>
                </c:pt>
                <c:pt idx="313">
                  <c:v>-0.8632518624879808</c:v>
                </c:pt>
                <c:pt idx="314">
                  <c:v>-0.8632518624879808</c:v>
                </c:pt>
                <c:pt idx="315">
                  <c:v>-0.8632518624879808</c:v>
                </c:pt>
                <c:pt idx="316">
                  <c:v>-0.86457856597921234</c:v>
                </c:pt>
                <c:pt idx="317">
                  <c:v>-0.86435285377759519</c:v>
                </c:pt>
                <c:pt idx="318">
                  <c:v>-0.86435285377759519</c:v>
                </c:pt>
                <c:pt idx="319">
                  <c:v>-0.86299110574659255</c:v>
                </c:pt>
                <c:pt idx="320">
                  <c:v>-0.86299110574659255</c:v>
                </c:pt>
                <c:pt idx="321">
                  <c:v>-0.86275674114575562</c:v>
                </c:pt>
                <c:pt idx="322">
                  <c:v>-0.86275674114575562</c:v>
                </c:pt>
                <c:pt idx="323">
                  <c:v>-0.86174878556644119</c:v>
                </c:pt>
                <c:pt idx="324">
                  <c:v>-0.86174878556644119</c:v>
                </c:pt>
                <c:pt idx="325">
                  <c:v>-0.86215728132815606</c:v>
                </c:pt>
                <c:pt idx="326">
                  <c:v>-0.86215728132815606</c:v>
                </c:pt>
                <c:pt idx="327">
                  <c:v>-0.86215728132815606</c:v>
                </c:pt>
                <c:pt idx="328">
                  <c:v>-0.86215728132815606</c:v>
                </c:pt>
                <c:pt idx="329">
                  <c:v>-0.85667653696896373</c:v>
                </c:pt>
                <c:pt idx="330">
                  <c:v>-0.85667653696896373</c:v>
                </c:pt>
                <c:pt idx="331">
                  <c:v>-0.86249763046651529</c:v>
                </c:pt>
                <c:pt idx="332">
                  <c:v>-0.86390550037689484</c:v>
                </c:pt>
                <c:pt idx="333">
                  <c:v>-0.86390550037689484</c:v>
                </c:pt>
                <c:pt idx="334">
                  <c:v>-0.86361236053563772</c:v>
                </c:pt>
                <c:pt idx="335">
                  <c:v>-0.86339998566477272</c:v>
                </c:pt>
                <c:pt idx="336">
                  <c:v>-0.86339998566477272</c:v>
                </c:pt>
                <c:pt idx="337">
                  <c:v>-0.86339998566477272</c:v>
                </c:pt>
                <c:pt idx="338">
                  <c:v>-0.86339998566477272</c:v>
                </c:pt>
                <c:pt idx="339">
                  <c:v>-0.86332702806174377</c:v>
                </c:pt>
                <c:pt idx="340">
                  <c:v>-0.86332702806174377</c:v>
                </c:pt>
                <c:pt idx="341">
                  <c:v>-0.86486294444493572</c:v>
                </c:pt>
                <c:pt idx="342">
                  <c:v>-0.86486294444493572</c:v>
                </c:pt>
                <c:pt idx="343">
                  <c:v>-0.86566907436166407</c:v>
                </c:pt>
                <c:pt idx="344">
                  <c:v>-0.86566907436166407</c:v>
                </c:pt>
                <c:pt idx="345">
                  <c:v>-0.86533262752154561</c:v>
                </c:pt>
                <c:pt idx="346">
                  <c:v>-0.86533262752154561</c:v>
                </c:pt>
                <c:pt idx="347">
                  <c:v>-0.86533262752154561</c:v>
                </c:pt>
                <c:pt idx="348">
                  <c:v>-0.86533262752154561</c:v>
                </c:pt>
                <c:pt idx="349">
                  <c:v>-0.86679836483669659</c:v>
                </c:pt>
                <c:pt idx="350">
                  <c:v>-0.86679836483669659</c:v>
                </c:pt>
                <c:pt idx="351">
                  <c:v>-0.8620440223834428</c:v>
                </c:pt>
                <c:pt idx="352">
                  <c:v>-0.86679836483669659</c:v>
                </c:pt>
                <c:pt idx="353">
                  <c:v>-0.8620440223834428</c:v>
                </c:pt>
                <c:pt idx="354">
                  <c:v>-0.86679836483669659</c:v>
                </c:pt>
                <c:pt idx="355">
                  <c:v>-0.86679836483669659</c:v>
                </c:pt>
                <c:pt idx="356">
                  <c:v>-0.8620440223834428</c:v>
                </c:pt>
                <c:pt idx="357">
                  <c:v>-0.8620440223834428</c:v>
                </c:pt>
                <c:pt idx="358">
                  <c:v>-0.86679836483669659</c:v>
                </c:pt>
                <c:pt idx="359">
                  <c:v>-0.86679836483669659</c:v>
                </c:pt>
                <c:pt idx="360">
                  <c:v>-0.8620440223834428</c:v>
                </c:pt>
                <c:pt idx="361">
                  <c:v>-0.86679836483669659</c:v>
                </c:pt>
                <c:pt idx="362">
                  <c:v>-0.86679836483669659</c:v>
                </c:pt>
                <c:pt idx="363">
                  <c:v>-0.8620440223834428</c:v>
                </c:pt>
                <c:pt idx="364">
                  <c:v>-0.86679836483669659</c:v>
                </c:pt>
                <c:pt idx="365">
                  <c:v>-0.86679836483669659</c:v>
                </c:pt>
                <c:pt idx="366">
                  <c:v>-0.8620440223834428</c:v>
                </c:pt>
                <c:pt idx="367">
                  <c:v>-0.86679836483669659</c:v>
                </c:pt>
                <c:pt idx="368">
                  <c:v>-0.86679836483669659</c:v>
                </c:pt>
                <c:pt idx="369">
                  <c:v>-0.8620440223834428</c:v>
                </c:pt>
                <c:pt idx="370">
                  <c:v>-0.8620440223834428</c:v>
                </c:pt>
                <c:pt idx="371">
                  <c:v>-0.8620440223834428</c:v>
                </c:pt>
                <c:pt idx="372">
                  <c:v>-0.86679836483669659</c:v>
                </c:pt>
                <c:pt idx="373">
                  <c:v>-0.8620440223834428</c:v>
                </c:pt>
                <c:pt idx="374">
                  <c:v>-0.8620440223834428</c:v>
                </c:pt>
                <c:pt idx="375">
                  <c:v>-0.86679836483669659</c:v>
                </c:pt>
                <c:pt idx="376">
                  <c:v>-0.8620440223834428</c:v>
                </c:pt>
                <c:pt idx="377">
                  <c:v>-0.8620440223834428</c:v>
                </c:pt>
                <c:pt idx="378">
                  <c:v>-0.8620440223834428</c:v>
                </c:pt>
                <c:pt idx="379">
                  <c:v>-0.86679836483669659</c:v>
                </c:pt>
                <c:pt idx="380">
                  <c:v>-0.86679836483669659</c:v>
                </c:pt>
                <c:pt idx="381">
                  <c:v>-0.8620440223834428</c:v>
                </c:pt>
                <c:pt idx="382">
                  <c:v>-0.86679836483669659</c:v>
                </c:pt>
                <c:pt idx="383">
                  <c:v>-0.8620440223834428</c:v>
                </c:pt>
                <c:pt idx="384">
                  <c:v>-0.8620440223834428</c:v>
                </c:pt>
                <c:pt idx="385">
                  <c:v>-0.86679836483669659</c:v>
                </c:pt>
                <c:pt idx="386">
                  <c:v>-0.8620440223834428</c:v>
                </c:pt>
                <c:pt idx="387">
                  <c:v>-0.8620440223834428</c:v>
                </c:pt>
                <c:pt idx="388">
                  <c:v>-0.8620440223834428</c:v>
                </c:pt>
                <c:pt idx="389">
                  <c:v>-0.86679836483669659</c:v>
                </c:pt>
                <c:pt idx="390">
                  <c:v>-0.86679836483669659</c:v>
                </c:pt>
                <c:pt idx="391">
                  <c:v>-0.8620440223834428</c:v>
                </c:pt>
                <c:pt idx="392">
                  <c:v>-0.86679836483669659</c:v>
                </c:pt>
                <c:pt idx="393">
                  <c:v>-0.86679836483669659</c:v>
                </c:pt>
                <c:pt idx="394">
                  <c:v>-0.8620440223834428</c:v>
                </c:pt>
                <c:pt idx="395">
                  <c:v>-0.86679836483669659</c:v>
                </c:pt>
                <c:pt idx="396">
                  <c:v>-0.86679836483669659</c:v>
                </c:pt>
                <c:pt idx="397">
                  <c:v>-0.86679836483669659</c:v>
                </c:pt>
                <c:pt idx="398">
                  <c:v>-0.8620440223834428</c:v>
                </c:pt>
                <c:pt idx="399">
                  <c:v>-0.86679836483669659</c:v>
                </c:pt>
                <c:pt idx="400">
                  <c:v>-0.86679836483669659</c:v>
                </c:pt>
                <c:pt idx="401">
                  <c:v>-0.8620440223834428</c:v>
                </c:pt>
                <c:pt idx="402">
                  <c:v>-0.86679836483669659</c:v>
                </c:pt>
                <c:pt idx="403">
                  <c:v>-0.86679836483669659</c:v>
                </c:pt>
                <c:pt idx="404">
                  <c:v>-0.8620440223834428</c:v>
                </c:pt>
                <c:pt idx="405">
                  <c:v>-0.86679836483669659</c:v>
                </c:pt>
                <c:pt idx="406">
                  <c:v>-0.8620440223834428</c:v>
                </c:pt>
                <c:pt idx="407">
                  <c:v>-0.8620440223834428</c:v>
                </c:pt>
                <c:pt idx="408">
                  <c:v>-0.86679836483669659</c:v>
                </c:pt>
                <c:pt idx="409">
                  <c:v>-0.8620440223834428</c:v>
                </c:pt>
                <c:pt idx="410">
                  <c:v>-0.8620440223834428</c:v>
                </c:pt>
                <c:pt idx="411">
                  <c:v>-0.86679836483669659</c:v>
                </c:pt>
                <c:pt idx="412">
                  <c:v>-0.86679836483669659</c:v>
                </c:pt>
                <c:pt idx="413">
                  <c:v>-0.8620440223834428</c:v>
                </c:pt>
                <c:pt idx="414">
                  <c:v>-0.86679836483669659</c:v>
                </c:pt>
                <c:pt idx="415">
                  <c:v>-0.86679836483669659</c:v>
                </c:pt>
                <c:pt idx="416">
                  <c:v>-0.8620440223834428</c:v>
                </c:pt>
                <c:pt idx="417">
                  <c:v>-0.86679836483669659</c:v>
                </c:pt>
                <c:pt idx="418">
                  <c:v>-0.8620440223834428</c:v>
                </c:pt>
                <c:pt idx="419">
                  <c:v>-0.8620440223834428</c:v>
                </c:pt>
                <c:pt idx="420">
                  <c:v>-0.86679836483669659</c:v>
                </c:pt>
                <c:pt idx="421">
                  <c:v>-0.8620440223834428</c:v>
                </c:pt>
                <c:pt idx="422">
                  <c:v>-0.8620440223834428</c:v>
                </c:pt>
                <c:pt idx="423">
                  <c:v>-0.86679836483669659</c:v>
                </c:pt>
                <c:pt idx="424">
                  <c:v>-0.86679836483669659</c:v>
                </c:pt>
                <c:pt idx="425">
                  <c:v>-0.86679836483669659</c:v>
                </c:pt>
                <c:pt idx="426">
                  <c:v>-0.8620440223834428</c:v>
                </c:pt>
                <c:pt idx="427">
                  <c:v>-0.8620440223834428</c:v>
                </c:pt>
                <c:pt idx="428">
                  <c:v>-0.86679836483669659</c:v>
                </c:pt>
                <c:pt idx="429">
                  <c:v>-0.8620440223834428</c:v>
                </c:pt>
                <c:pt idx="430">
                  <c:v>-0.8620440223834428</c:v>
                </c:pt>
                <c:pt idx="431">
                  <c:v>-0.86679836483669659</c:v>
                </c:pt>
                <c:pt idx="432">
                  <c:v>-0.86679836483669659</c:v>
                </c:pt>
                <c:pt idx="433">
                  <c:v>-0.8620440223834428</c:v>
                </c:pt>
                <c:pt idx="434">
                  <c:v>-0.86679836483669659</c:v>
                </c:pt>
                <c:pt idx="435">
                  <c:v>-0.86679836483669659</c:v>
                </c:pt>
                <c:pt idx="436">
                  <c:v>-0.8620440223834428</c:v>
                </c:pt>
                <c:pt idx="437">
                  <c:v>-0.86679836483669659</c:v>
                </c:pt>
                <c:pt idx="438">
                  <c:v>-0.8620440223834428</c:v>
                </c:pt>
                <c:pt idx="439">
                  <c:v>-0.86679836483669659</c:v>
                </c:pt>
                <c:pt idx="440">
                  <c:v>-0.8620440223834428</c:v>
                </c:pt>
                <c:pt idx="441">
                  <c:v>-0.8620440223834428</c:v>
                </c:pt>
                <c:pt idx="442">
                  <c:v>-0.86679836483669659</c:v>
                </c:pt>
                <c:pt idx="443">
                  <c:v>-0.8620440223834428</c:v>
                </c:pt>
                <c:pt idx="444">
                  <c:v>-0.86679836483669659</c:v>
                </c:pt>
                <c:pt idx="445">
                  <c:v>-0.8620440223834428</c:v>
                </c:pt>
                <c:pt idx="446">
                  <c:v>-0.8620440223834428</c:v>
                </c:pt>
                <c:pt idx="447">
                  <c:v>-0.86679836483669659</c:v>
                </c:pt>
                <c:pt idx="448">
                  <c:v>-0.86679836483669659</c:v>
                </c:pt>
                <c:pt idx="449">
                  <c:v>-0.8620440223834428</c:v>
                </c:pt>
                <c:pt idx="450">
                  <c:v>-0.86679836483669659</c:v>
                </c:pt>
                <c:pt idx="451">
                  <c:v>-0.86679836483669659</c:v>
                </c:pt>
                <c:pt idx="452">
                  <c:v>-0.8620440223834428</c:v>
                </c:pt>
                <c:pt idx="453">
                  <c:v>-0.8620440223834428</c:v>
                </c:pt>
                <c:pt idx="454">
                  <c:v>-0.86679836483669659</c:v>
                </c:pt>
                <c:pt idx="455">
                  <c:v>-0.86679836483669659</c:v>
                </c:pt>
                <c:pt idx="456">
                  <c:v>-0.8620440223834428</c:v>
                </c:pt>
                <c:pt idx="457">
                  <c:v>-0.8620440223834428</c:v>
                </c:pt>
                <c:pt idx="458">
                  <c:v>-0.86679836483669659</c:v>
                </c:pt>
                <c:pt idx="459">
                  <c:v>-0.8620440223834428</c:v>
                </c:pt>
                <c:pt idx="460">
                  <c:v>-0.8620440223834428</c:v>
                </c:pt>
                <c:pt idx="461">
                  <c:v>-0.86679836483669659</c:v>
                </c:pt>
                <c:pt idx="462">
                  <c:v>-0.86679836483669659</c:v>
                </c:pt>
                <c:pt idx="463">
                  <c:v>-0.8620440223834428</c:v>
                </c:pt>
                <c:pt idx="464">
                  <c:v>-0.86679836483669659</c:v>
                </c:pt>
                <c:pt idx="465">
                  <c:v>-0.86679836483669659</c:v>
                </c:pt>
                <c:pt idx="466">
                  <c:v>-0.8620440223834428</c:v>
                </c:pt>
                <c:pt idx="467">
                  <c:v>-0.8620440223834428</c:v>
                </c:pt>
                <c:pt idx="468">
                  <c:v>-0.86679836483669659</c:v>
                </c:pt>
                <c:pt idx="469">
                  <c:v>-0.86679836483669659</c:v>
                </c:pt>
                <c:pt idx="470">
                  <c:v>-0.8620440223834428</c:v>
                </c:pt>
                <c:pt idx="471">
                  <c:v>-0.8620440223834428</c:v>
                </c:pt>
                <c:pt idx="472">
                  <c:v>-0.86679836483669659</c:v>
                </c:pt>
                <c:pt idx="473">
                  <c:v>-0.86679836483669659</c:v>
                </c:pt>
                <c:pt idx="474">
                  <c:v>-0.86679836483669659</c:v>
                </c:pt>
                <c:pt idx="475">
                  <c:v>-0.8620440223834428</c:v>
                </c:pt>
                <c:pt idx="476">
                  <c:v>-0.86679836483669659</c:v>
                </c:pt>
                <c:pt idx="477">
                  <c:v>-0.8620440223834428</c:v>
                </c:pt>
                <c:pt idx="478">
                  <c:v>-0.86679836483669659</c:v>
                </c:pt>
                <c:pt idx="479">
                  <c:v>-0.8620440223834428</c:v>
                </c:pt>
                <c:pt idx="480">
                  <c:v>-0.86679836483669659</c:v>
                </c:pt>
                <c:pt idx="481">
                  <c:v>-0.8620440223834428</c:v>
                </c:pt>
                <c:pt idx="482">
                  <c:v>-0.86679836483669659</c:v>
                </c:pt>
                <c:pt idx="483">
                  <c:v>-0.8620440223834428</c:v>
                </c:pt>
                <c:pt idx="484">
                  <c:v>-0.86679836483669659</c:v>
                </c:pt>
                <c:pt idx="485">
                  <c:v>-0.8620440223834428</c:v>
                </c:pt>
                <c:pt idx="486">
                  <c:v>-0.86679836483669659</c:v>
                </c:pt>
                <c:pt idx="487">
                  <c:v>-0.86679836483669659</c:v>
                </c:pt>
                <c:pt idx="488">
                  <c:v>-0.8620440223834428</c:v>
                </c:pt>
                <c:pt idx="489">
                  <c:v>-0.86679836483669659</c:v>
                </c:pt>
                <c:pt idx="490">
                  <c:v>-0.86679836483669659</c:v>
                </c:pt>
                <c:pt idx="491">
                  <c:v>-0.8620440223834428</c:v>
                </c:pt>
                <c:pt idx="492">
                  <c:v>-0.86679836483669659</c:v>
                </c:pt>
                <c:pt idx="493">
                  <c:v>-0.8620440223834428</c:v>
                </c:pt>
                <c:pt idx="494">
                  <c:v>-0.8620440223834428</c:v>
                </c:pt>
                <c:pt idx="495">
                  <c:v>-0.86679836483669659</c:v>
                </c:pt>
                <c:pt idx="496">
                  <c:v>-0.86679836483669659</c:v>
                </c:pt>
                <c:pt idx="497">
                  <c:v>-0.8620440223834428</c:v>
                </c:pt>
                <c:pt idx="498">
                  <c:v>-0.8620440223834428</c:v>
                </c:pt>
                <c:pt idx="499">
                  <c:v>-0.86679836483669659</c:v>
                </c:pt>
                <c:pt idx="500">
                  <c:v>-0.8620440223834428</c:v>
                </c:pt>
                <c:pt idx="501">
                  <c:v>-0.8620440223834428</c:v>
                </c:pt>
                <c:pt idx="502">
                  <c:v>-0.86679836483669659</c:v>
                </c:pt>
                <c:pt idx="503">
                  <c:v>-0.86679836483669659</c:v>
                </c:pt>
                <c:pt idx="504">
                  <c:v>-0.86679836483669659</c:v>
                </c:pt>
                <c:pt idx="505">
                  <c:v>-0.8620440223834428</c:v>
                </c:pt>
                <c:pt idx="506">
                  <c:v>-0.8620440223834428</c:v>
                </c:pt>
                <c:pt idx="507">
                  <c:v>-0.86679836483669659</c:v>
                </c:pt>
                <c:pt idx="508">
                  <c:v>-0.86679836483669659</c:v>
                </c:pt>
                <c:pt idx="509">
                  <c:v>-0.8620440223834428</c:v>
                </c:pt>
                <c:pt idx="510">
                  <c:v>-0.8620440223834428</c:v>
                </c:pt>
                <c:pt idx="511">
                  <c:v>-0.86679836483669659</c:v>
                </c:pt>
                <c:pt idx="512">
                  <c:v>-0.86679836483669659</c:v>
                </c:pt>
                <c:pt idx="513">
                  <c:v>-0.8620440223834428</c:v>
                </c:pt>
                <c:pt idx="514">
                  <c:v>-0.8620440223834428</c:v>
                </c:pt>
                <c:pt idx="515">
                  <c:v>-0.86048260206832006</c:v>
                </c:pt>
                <c:pt idx="516">
                  <c:v>-0.85960150871837993</c:v>
                </c:pt>
                <c:pt idx="517">
                  <c:v>-0.85960150871837993</c:v>
                </c:pt>
                <c:pt idx="518">
                  <c:v>-0.85960150871837993</c:v>
                </c:pt>
                <c:pt idx="519">
                  <c:v>-0.8614929044733477</c:v>
                </c:pt>
                <c:pt idx="520">
                  <c:v>-0.86094731113080947</c:v>
                </c:pt>
                <c:pt idx="521">
                  <c:v>-0.86094731113080947</c:v>
                </c:pt>
                <c:pt idx="522">
                  <c:v>-0.86081575554739542</c:v>
                </c:pt>
                <c:pt idx="523">
                  <c:v>-0.86081575554739542</c:v>
                </c:pt>
                <c:pt idx="524">
                  <c:v>-0.86111372620072912</c:v>
                </c:pt>
                <c:pt idx="525">
                  <c:v>-0.86111372620072912</c:v>
                </c:pt>
                <c:pt idx="526">
                  <c:v>-0.86111372620072912</c:v>
                </c:pt>
                <c:pt idx="527">
                  <c:v>-0.86157083391954148</c:v>
                </c:pt>
                <c:pt idx="528">
                  <c:v>-0.86157083391954148</c:v>
                </c:pt>
                <c:pt idx="529">
                  <c:v>-0.86069019169096417</c:v>
                </c:pt>
                <c:pt idx="530">
                  <c:v>-0.86069019169096417</c:v>
                </c:pt>
                <c:pt idx="531">
                  <c:v>-0.86014322122003095</c:v>
                </c:pt>
                <c:pt idx="532">
                  <c:v>-0.86039622114971281</c:v>
                </c:pt>
                <c:pt idx="533">
                  <c:v>-0.86039622114971281</c:v>
                </c:pt>
                <c:pt idx="534">
                  <c:v>-0.86102203881671135</c:v>
                </c:pt>
                <c:pt idx="535">
                  <c:v>-0.86102203881671135</c:v>
                </c:pt>
                <c:pt idx="536">
                  <c:v>-0.86102203881671135</c:v>
                </c:pt>
                <c:pt idx="537">
                  <c:v>-0.86085577977232852</c:v>
                </c:pt>
                <c:pt idx="538">
                  <c:v>-0.86085577977232852</c:v>
                </c:pt>
                <c:pt idx="539">
                  <c:v>-0.86068052726142485</c:v>
                </c:pt>
                <c:pt idx="540">
                  <c:v>-0.86098082729433489</c:v>
                </c:pt>
                <c:pt idx="541">
                  <c:v>-0.86098082729433489</c:v>
                </c:pt>
                <c:pt idx="542">
                  <c:v>-0.86078807940422508</c:v>
                </c:pt>
                <c:pt idx="543">
                  <c:v>-0.86078807940422508</c:v>
                </c:pt>
                <c:pt idx="544">
                  <c:v>-0.86114816419591778</c:v>
                </c:pt>
                <c:pt idx="545">
                  <c:v>-0.86114816419591778</c:v>
                </c:pt>
                <c:pt idx="546">
                  <c:v>-0.86114816419591778</c:v>
                </c:pt>
                <c:pt idx="547">
                  <c:v>-0.86114816419591778</c:v>
                </c:pt>
                <c:pt idx="548">
                  <c:v>-0.86121653072754678</c:v>
                </c:pt>
                <c:pt idx="549">
                  <c:v>-0.86121653072754678</c:v>
                </c:pt>
                <c:pt idx="550">
                  <c:v>-0.86137299140863777</c:v>
                </c:pt>
                <c:pt idx="551">
                  <c:v>-0.86070527966949861</c:v>
                </c:pt>
                <c:pt idx="552">
                  <c:v>-0.86070527966949861</c:v>
                </c:pt>
                <c:pt idx="553">
                  <c:v>-0.86068946226882681</c:v>
                </c:pt>
                <c:pt idx="554">
                  <c:v>-0.85771848491390457</c:v>
                </c:pt>
                <c:pt idx="555">
                  <c:v>-0.85771848491390457</c:v>
                </c:pt>
                <c:pt idx="556">
                  <c:v>-0.85771848491390457</c:v>
                </c:pt>
                <c:pt idx="557">
                  <c:v>-0.85771848491390457</c:v>
                </c:pt>
                <c:pt idx="558">
                  <c:v>-0.85771848491390457</c:v>
                </c:pt>
                <c:pt idx="559">
                  <c:v>-0.85771848491390457</c:v>
                </c:pt>
                <c:pt idx="560">
                  <c:v>-0.85789201730677589</c:v>
                </c:pt>
                <c:pt idx="561">
                  <c:v>-0.85789201730677589</c:v>
                </c:pt>
                <c:pt idx="562">
                  <c:v>-0.85500624882123832</c:v>
                </c:pt>
                <c:pt idx="563">
                  <c:v>-0.85789201730677589</c:v>
                </c:pt>
                <c:pt idx="564">
                  <c:v>-0.85789201730677589</c:v>
                </c:pt>
                <c:pt idx="565">
                  <c:v>-0.85500624882123832</c:v>
                </c:pt>
                <c:pt idx="566">
                  <c:v>-0.85500624882123832</c:v>
                </c:pt>
                <c:pt idx="567">
                  <c:v>-0.85789201730677589</c:v>
                </c:pt>
                <c:pt idx="568">
                  <c:v>-0.85500624882123832</c:v>
                </c:pt>
                <c:pt idx="569">
                  <c:v>-0.85789201730677589</c:v>
                </c:pt>
                <c:pt idx="570">
                  <c:v>-0.85500624882123832</c:v>
                </c:pt>
                <c:pt idx="571">
                  <c:v>-0.85789201730677589</c:v>
                </c:pt>
                <c:pt idx="572">
                  <c:v>-0.85500624882123832</c:v>
                </c:pt>
                <c:pt idx="573">
                  <c:v>-0.85789201730677589</c:v>
                </c:pt>
                <c:pt idx="574">
                  <c:v>-0.85500624882123832</c:v>
                </c:pt>
                <c:pt idx="575">
                  <c:v>-0.85789201730677589</c:v>
                </c:pt>
                <c:pt idx="576">
                  <c:v>-0.85500624882123832</c:v>
                </c:pt>
                <c:pt idx="577">
                  <c:v>-0.85789201730677589</c:v>
                </c:pt>
                <c:pt idx="578">
                  <c:v>-0.85500624882123832</c:v>
                </c:pt>
                <c:pt idx="579">
                  <c:v>-0.85789201730677589</c:v>
                </c:pt>
                <c:pt idx="580">
                  <c:v>-0.85789201730677589</c:v>
                </c:pt>
                <c:pt idx="581">
                  <c:v>-0.85500624882123832</c:v>
                </c:pt>
                <c:pt idx="582">
                  <c:v>-0.85500624882123832</c:v>
                </c:pt>
                <c:pt idx="583">
                  <c:v>-0.85789201730677589</c:v>
                </c:pt>
                <c:pt idx="584">
                  <c:v>-0.85789201730677589</c:v>
                </c:pt>
                <c:pt idx="585">
                  <c:v>-0.85789201730677589</c:v>
                </c:pt>
                <c:pt idx="586">
                  <c:v>-0.85500624882123832</c:v>
                </c:pt>
                <c:pt idx="587">
                  <c:v>-0.85500624882123832</c:v>
                </c:pt>
                <c:pt idx="588">
                  <c:v>-0.85789201730677589</c:v>
                </c:pt>
                <c:pt idx="589">
                  <c:v>-0.85500624882123832</c:v>
                </c:pt>
                <c:pt idx="590">
                  <c:v>-0.85789201730677589</c:v>
                </c:pt>
                <c:pt idx="591">
                  <c:v>-0.85789201730677589</c:v>
                </c:pt>
                <c:pt idx="592">
                  <c:v>-0.85500624882123832</c:v>
                </c:pt>
                <c:pt idx="593">
                  <c:v>-0.85789201730677589</c:v>
                </c:pt>
                <c:pt idx="594">
                  <c:v>-0.85500624882123832</c:v>
                </c:pt>
                <c:pt idx="595">
                  <c:v>-0.85789201730677589</c:v>
                </c:pt>
                <c:pt idx="596">
                  <c:v>-0.85789201730677589</c:v>
                </c:pt>
                <c:pt idx="597">
                  <c:v>-0.85500624882123832</c:v>
                </c:pt>
                <c:pt idx="598">
                  <c:v>-0.85789201730677589</c:v>
                </c:pt>
                <c:pt idx="599">
                  <c:v>-0.85789201730677589</c:v>
                </c:pt>
                <c:pt idx="600">
                  <c:v>-0.85500624882123832</c:v>
                </c:pt>
                <c:pt idx="601">
                  <c:v>-0.85500624882123832</c:v>
                </c:pt>
                <c:pt idx="602">
                  <c:v>-0.86269863487185594</c:v>
                </c:pt>
                <c:pt idx="603">
                  <c:v>-0.86298763724292016</c:v>
                </c:pt>
                <c:pt idx="604">
                  <c:v>-0.86298763724292016</c:v>
                </c:pt>
                <c:pt idx="605">
                  <c:v>-0.8631780806890853</c:v>
                </c:pt>
                <c:pt idx="606">
                  <c:v>-0.86281530591034594</c:v>
                </c:pt>
                <c:pt idx="607">
                  <c:v>-0.86281530591034594</c:v>
                </c:pt>
                <c:pt idx="608">
                  <c:v>-0.86280679937501592</c:v>
                </c:pt>
                <c:pt idx="609">
                  <c:v>-0.86280679937501592</c:v>
                </c:pt>
                <c:pt idx="610">
                  <c:v>-0.86280679937501592</c:v>
                </c:pt>
                <c:pt idx="611">
                  <c:v>-0.86278290790960566</c:v>
                </c:pt>
                <c:pt idx="612">
                  <c:v>-0.86279378528992212</c:v>
                </c:pt>
                <c:pt idx="613">
                  <c:v>-0.86279378528992212</c:v>
                </c:pt>
                <c:pt idx="614">
                  <c:v>-0.86249560234469658</c:v>
                </c:pt>
                <c:pt idx="615">
                  <c:v>-0.86200342846460765</c:v>
                </c:pt>
                <c:pt idx="616">
                  <c:v>-0.86200342846460765</c:v>
                </c:pt>
                <c:pt idx="617">
                  <c:v>-0.8630335017368278</c:v>
                </c:pt>
                <c:pt idx="618">
                  <c:v>-0.8630335017368278</c:v>
                </c:pt>
                <c:pt idx="619">
                  <c:v>-0.8630335017368278</c:v>
                </c:pt>
                <c:pt idx="620">
                  <c:v>-0.86256487528291892</c:v>
                </c:pt>
                <c:pt idx="621">
                  <c:v>-0.86218445157928059</c:v>
                </c:pt>
                <c:pt idx="622">
                  <c:v>-0.86218445157928059</c:v>
                </c:pt>
                <c:pt idx="623">
                  <c:v>-0.86171450497072855</c:v>
                </c:pt>
                <c:pt idx="624">
                  <c:v>-0.86149861415720019</c:v>
                </c:pt>
                <c:pt idx="625">
                  <c:v>-0.86149861415720019</c:v>
                </c:pt>
                <c:pt idx="626">
                  <c:v>-0.86200608567917814</c:v>
                </c:pt>
                <c:pt idx="627">
                  <c:v>-0.86200608567917814</c:v>
                </c:pt>
                <c:pt idx="628">
                  <c:v>-0.86200608567917814</c:v>
                </c:pt>
                <c:pt idx="629">
                  <c:v>-0.86213445834657565</c:v>
                </c:pt>
                <c:pt idx="630">
                  <c:v>-0.86183096135286708</c:v>
                </c:pt>
                <c:pt idx="631">
                  <c:v>-0.86183096135286708</c:v>
                </c:pt>
                <c:pt idx="632">
                  <c:v>-0.86190046663069542</c:v>
                </c:pt>
                <c:pt idx="633">
                  <c:v>-0.86148914324189518</c:v>
                </c:pt>
                <c:pt idx="634">
                  <c:v>-0.86148914324189518</c:v>
                </c:pt>
                <c:pt idx="635">
                  <c:v>-0.86148914324189518</c:v>
                </c:pt>
                <c:pt idx="636">
                  <c:v>-0.86102172771769669</c:v>
                </c:pt>
                <c:pt idx="637">
                  <c:v>-0.86102172771769669</c:v>
                </c:pt>
                <c:pt idx="638">
                  <c:v>-0.86078588387752131</c:v>
                </c:pt>
                <c:pt idx="639">
                  <c:v>-0.86078588387752131</c:v>
                </c:pt>
                <c:pt idx="640">
                  <c:v>-0.85983031955940925</c:v>
                </c:pt>
                <c:pt idx="641">
                  <c:v>-0.85680833976865611</c:v>
                </c:pt>
                <c:pt idx="642">
                  <c:v>-0.85680833976865611</c:v>
                </c:pt>
                <c:pt idx="643">
                  <c:v>-0.85983031955940925</c:v>
                </c:pt>
                <c:pt idx="644">
                  <c:v>-0.85680833976865611</c:v>
                </c:pt>
                <c:pt idx="645">
                  <c:v>-0.85680833976865611</c:v>
                </c:pt>
                <c:pt idx="646">
                  <c:v>-0.85983031955940925</c:v>
                </c:pt>
                <c:pt idx="647">
                  <c:v>-0.85680833976865611</c:v>
                </c:pt>
                <c:pt idx="648">
                  <c:v>-0.85983031955940925</c:v>
                </c:pt>
                <c:pt idx="649">
                  <c:v>-0.85680833976865611</c:v>
                </c:pt>
                <c:pt idx="650">
                  <c:v>-0.85983031955940925</c:v>
                </c:pt>
                <c:pt idx="651">
                  <c:v>-0.85680833976865611</c:v>
                </c:pt>
                <c:pt idx="652">
                  <c:v>-0.85983031955940925</c:v>
                </c:pt>
                <c:pt idx="653">
                  <c:v>-0.85983031955940925</c:v>
                </c:pt>
                <c:pt idx="654">
                  <c:v>-0.85680833976865611</c:v>
                </c:pt>
                <c:pt idx="655">
                  <c:v>-0.85680833976865611</c:v>
                </c:pt>
                <c:pt idx="656">
                  <c:v>-0.85983031955940925</c:v>
                </c:pt>
                <c:pt idx="657">
                  <c:v>-0.85983031955940925</c:v>
                </c:pt>
                <c:pt idx="658">
                  <c:v>-0.85680833976865611</c:v>
                </c:pt>
                <c:pt idx="659">
                  <c:v>-0.85680833976865611</c:v>
                </c:pt>
                <c:pt idx="660">
                  <c:v>-0.85680833976865611</c:v>
                </c:pt>
                <c:pt idx="661">
                  <c:v>-0.85983031955940925</c:v>
                </c:pt>
                <c:pt idx="662">
                  <c:v>-0.85983031955940925</c:v>
                </c:pt>
                <c:pt idx="663">
                  <c:v>-0.85680833976865611</c:v>
                </c:pt>
                <c:pt idx="664">
                  <c:v>-0.85680833976865611</c:v>
                </c:pt>
                <c:pt idx="665">
                  <c:v>-0.85983031955940925</c:v>
                </c:pt>
                <c:pt idx="666">
                  <c:v>-0.85983031955940925</c:v>
                </c:pt>
                <c:pt idx="667">
                  <c:v>-0.85983031955940925</c:v>
                </c:pt>
                <c:pt idx="668">
                  <c:v>-0.85680833976865611</c:v>
                </c:pt>
                <c:pt idx="669">
                  <c:v>-0.85680833976865611</c:v>
                </c:pt>
                <c:pt idx="670">
                  <c:v>-0.85983031955940925</c:v>
                </c:pt>
                <c:pt idx="671">
                  <c:v>-0.85983031955940925</c:v>
                </c:pt>
                <c:pt idx="672">
                  <c:v>-0.85983031955940925</c:v>
                </c:pt>
                <c:pt idx="673">
                  <c:v>-0.85680833976865611</c:v>
                </c:pt>
                <c:pt idx="674">
                  <c:v>-0.85680833976865611</c:v>
                </c:pt>
                <c:pt idx="675">
                  <c:v>-0.85983031955940925</c:v>
                </c:pt>
                <c:pt idx="676">
                  <c:v>-0.85983031955940925</c:v>
                </c:pt>
                <c:pt idx="677">
                  <c:v>-0.85983031955940925</c:v>
                </c:pt>
                <c:pt idx="678">
                  <c:v>-0.85680833976865611</c:v>
                </c:pt>
                <c:pt idx="679">
                  <c:v>-0.85680833976865611</c:v>
                </c:pt>
                <c:pt idx="680">
                  <c:v>-0.85983031955940925</c:v>
                </c:pt>
                <c:pt idx="681">
                  <c:v>-0.85983031955940925</c:v>
                </c:pt>
                <c:pt idx="682">
                  <c:v>-0.85983031955940925</c:v>
                </c:pt>
                <c:pt idx="683">
                  <c:v>-0.85680833976865611</c:v>
                </c:pt>
                <c:pt idx="684">
                  <c:v>-0.85680833976865611</c:v>
                </c:pt>
                <c:pt idx="685">
                  <c:v>-0.85983031955940925</c:v>
                </c:pt>
                <c:pt idx="686">
                  <c:v>-0.85983031955940925</c:v>
                </c:pt>
                <c:pt idx="687">
                  <c:v>-0.85983031955940925</c:v>
                </c:pt>
                <c:pt idx="688">
                  <c:v>-0.85680833976865611</c:v>
                </c:pt>
                <c:pt idx="689">
                  <c:v>-0.85680833976865611</c:v>
                </c:pt>
                <c:pt idx="690">
                  <c:v>-0.85983031955940925</c:v>
                </c:pt>
                <c:pt idx="691">
                  <c:v>-0.85983031955940925</c:v>
                </c:pt>
                <c:pt idx="692">
                  <c:v>-0.85680833976865611</c:v>
                </c:pt>
                <c:pt idx="693">
                  <c:v>-0.85680833976865611</c:v>
                </c:pt>
                <c:pt idx="694">
                  <c:v>-0.85680833976865611</c:v>
                </c:pt>
                <c:pt idx="695">
                  <c:v>-0.85983031955940925</c:v>
                </c:pt>
                <c:pt idx="696">
                  <c:v>-0.85983031955940925</c:v>
                </c:pt>
                <c:pt idx="697">
                  <c:v>-0.85680833976865611</c:v>
                </c:pt>
                <c:pt idx="698">
                  <c:v>-0.85680833976865611</c:v>
                </c:pt>
                <c:pt idx="699">
                  <c:v>-0.85680833976865611</c:v>
                </c:pt>
                <c:pt idx="700">
                  <c:v>-0.85983031955940925</c:v>
                </c:pt>
                <c:pt idx="701">
                  <c:v>-0.85983031955940925</c:v>
                </c:pt>
                <c:pt idx="702">
                  <c:v>-0.85680833976865611</c:v>
                </c:pt>
                <c:pt idx="703">
                  <c:v>-0.85680833976865611</c:v>
                </c:pt>
                <c:pt idx="704">
                  <c:v>-0.85680833976865611</c:v>
                </c:pt>
                <c:pt idx="705">
                  <c:v>-0.85983031955940925</c:v>
                </c:pt>
                <c:pt idx="706">
                  <c:v>-0.85983031955940925</c:v>
                </c:pt>
                <c:pt idx="707">
                  <c:v>-0.85680833976865611</c:v>
                </c:pt>
                <c:pt idx="708">
                  <c:v>-0.85680833976865611</c:v>
                </c:pt>
                <c:pt idx="709">
                  <c:v>-0.85680833976865611</c:v>
                </c:pt>
                <c:pt idx="710">
                  <c:v>-0.85983031955940925</c:v>
                </c:pt>
                <c:pt idx="711">
                  <c:v>-0.85983031955940925</c:v>
                </c:pt>
                <c:pt idx="712">
                  <c:v>-0.85680833976865611</c:v>
                </c:pt>
                <c:pt idx="713">
                  <c:v>-0.85680833976865611</c:v>
                </c:pt>
                <c:pt idx="714">
                  <c:v>-0.85680833976865611</c:v>
                </c:pt>
                <c:pt idx="715">
                  <c:v>-0.85983031955940925</c:v>
                </c:pt>
                <c:pt idx="716">
                  <c:v>-0.85983031955940925</c:v>
                </c:pt>
                <c:pt idx="717">
                  <c:v>-0.85680833976865611</c:v>
                </c:pt>
                <c:pt idx="718">
                  <c:v>-0.85680833976865611</c:v>
                </c:pt>
                <c:pt idx="719">
                  <c:v>-0.85983031955940925</c:v>
                </c:pt>
                <c:pt idx="720">
                  <c:v>-0.85983031955940925</c:v>
                </c:pt>
                <c:pt idx="721">
                  <c:v>-0.85983031955940925</c:v>
                </c:pt>
                <c:pt idx="722">
                  <c:v>-0.85680833976865611</c:v>
                </c:pt>
                <c:pt idx="723">
                  <c:v>-0.85680833976865611</c:v>
                </c:pt>
                <c:pt idx="724">
                  <c:v>-0.85983031955940925</c:v>
                </c:pt>
                <c:pt idx="725">
                  <c:v>-0.85983031955940925</c:v>
                </c:pt>
                <c:pt idx="726">
                  <c:v>-0.85680833976865611</c:v>
                </c:pt>
                <c:pt idx="727">
                  <c:v>-0.85680833976865611</c:v>
                </c:pt>
                <c:pt idx="728">
                  <c:v>-0.85680833976865611</c:v>
                </c:pt>
                <c:pt idx="729">
                  <c:v>-0.85680833976865611</c:v>
                </c:pt>
                <c:pt idx="730">
                  <c:v>-0.85983031955940925</c:v>
                </c:pt>
                <c:pt idx="731">
                  <c:v>-0.85983031955940925</c:v>
                </c:pt>
                <c:pt idx="732">
                  <c:v>-0.85983031955940925</c:v>
                </c:pt>
                <c:pt idx="733">
                  <c:v>-0.85680833976865611</c:v>
                </c:pt>
                <c:pt idx="734">
                  <c:v>-0.85680833976865611</c:v>
                </c:pt>
                <c:pt idx="735">
                  <c:v>-0.85983031955940925</c:v>
                </c:pt>
                <c:pt idx="736">
                  <c:v>-0.85983031955940925</c:v>
                </c:pt>
                <c:pt idx="737">
                  <c:v>-0.85680833976865611</c:v>
                </c:pt>
                <c:pt idx="738">
                  <c:v>-0.85680833976865611</c:v>
                </c:pt>
                <c:pt idx="739">
                  <c:v>-0.85983031955940925</c:v>
                </c:pt>
                <c:pt idx="740">
                  <c:v>-0.85983031955940925</c:v>
                </c:pt>
                <c:pt idx="741">
                  <c:v>-0.85680833976865611</c:v>
                </c:pt>
                <c:pt idx="742">
                  <c:v>-0.85983031955940925</c:v>
                </c:pt>
                <c:pt idx="743">
                  <c:v>-0.85680833976865611</c:v>
                </c:pt>
                <c:pt idx="744">
                  <c:v>-0.85983031955940925</c:v>
                </c:pt>
                <c:pt idx="745">
                  <c:v>-0.85983031955940925</c:v>
                </c:pt>
                <c:pt idx="746">
                  <c:v>-0.85983031955940925</c:v>
                </c:pt>
                <c:pt idx="747">
                  <c:v>-0.85680833976865611</c:v>
                </c:pt>
                <c:pt idx="748">
                  <c:v>-0.85680833976865611</c:v>
                </c:pt>
                <c:pt idx="749">
                  <c:v>-0.85983031955940925</c:v>
                </c:pt>
                <c:pt idx="750">
                  <c:v>-0.85983031955940925</c:v>
                </c:pt>
                <c:pt idx="751">
                  <c:v>-0.85680833976865611</c:v>
                </c:pt>
                <c:pt idx="752">
                  <c:v>-0.85680833976865611</c:v>
                </c:pt>
                <c:pt idx="753">
                  <c:v>-0.85983031955940925</c:v>
                </c:pt>
                <c:pt idx="754">
                  <c:v>-0.85983031955940925</c:v>
                </c:pt>
                <c:pt idx="755">
                  <c:v>-0.85680833976865611</c:v>
                </c:pt>
                <c:pt idx="756">
                  <c:v>-0.85680833976865611</c:v>
                </c:pt>
                <c:pt idx="757">
                  <c:v>-0.85680833976865611</c:v>
                </c:pt>
                <c:pt idx="758">
                  <c:v>-0.85680833976865611</c:v>
                </c:pt>
                <c:pt idx="759">
                  <c:v>-0.85983031955940925</c:v>
                </c:pt>
                <c:pt idx="760">
                  <c:v>-0.85680833976865611</c:v>
                </c:pt>
                <c:pt idx="761">
                  <c:v>-0.85983031955940925</c:v>
                </c:pt>
                <c:pt idx="762">
                  <c:v>-0.85680833976865611</c:v>
                </c:pt>
                <c:pt idx="763">
                  <c:v>-0.85680833976865611</c:v>
                </c:pt>
                <c:pt idx="764">
                  <c:v>-0.85983031955940925</c:v>
                </c:pt>
                <c:pt idx="765">
                  <c:v>-0.85680833976865611</c:v>
                </c:pt>
                <c:pt idx="766">
                  <c:v>-0.85983031955940925</c:v>
                </c:pt>
                <c:pt idx="767">
                  <c:v>-0.85680833976865611</c:v>
                </c:pt>
                <c:pt idx="768">
                  <c:v>-0.85680833976865611</c:v>
                </c:pt>
                <c:pt idx="769">
                  <c:v>-0.85983031955940925</c:v>
                </c:pt>
                <c:pt idx="770">
                  <c:v>-0.85680833976865611</c:v>
                </c:pt>
                <c:pt idx="771">
                  <c:v>-0.85680833976865611</c:v>
                </c:pt>
                <c:pt idx="772">
                  <c:v>-0.85983031955940925</c:v>
                </c:pt>
                <c:pt idx="773">
                  <c:v>-0.85680833976865611</c:v>
                </c:pt>
                <c:pt idx="774">
                  <c:v>-0.85680833976865611</c:v>
                </c:pt>
                <c:pt idx="775">
                  <c:v>-0.85680833976865611</c:v>
                </c:pt>
                <c:pt idx="776">
                  <c:v>-0.85983031955940925</c:v>
                </c:pt>
                <c:pt idx="777">
                  <c:v>-0.85680833976865611</c:v>
                </c:pt>
                <c:pt idx="778">
                  <c:v>-0.85680833976865611</c:v>
                </c:pt>
                <c:pt idx="779">
                  <c:v>-0.85983031955940925</c:v>
                </c:pt>
                <c:pt idx="780">
                  <c:v>-0.85983031955940925</c:v>
                </c:pt>
                <c:pt idx="781">
                  <c:v>-0.85680833976865611</c:v>
                </c:pt>
                <c:pt idx="782">
                  <c:v>-0.85680833976865611</c:v>
                </c:pt>
                <c:pt idx="783">
                  <c:v>-0.85983031955940925</c:v>
                </c:pt>
                <c:pt idx="784">
                  <c:v>-0.85983031955940925</c:v>
                </c:pt>
                <c:pt idx="785">
                  <c:v>-0.85680833976865611</c:v>
                </c:pt>
                <c:pt idx="786">
                  <c:v>-0.85680833976865611</c:v>
                </c:pt>
                <c:pt idx="787">
                  <c:v>-0.85983031955940925</c:v>
                </c:pt>
                <c:pt idx="788">
                  <c:v>-0.85983031955940925</c:v>
                </c:pt>
                <c:pt idx="789">
                  <c:v>-0.85680833976865611</c:v>
                </c:pt>
                <c:pt idx="790">
                  <c:v>-0.85680833976865611</c:v>
                </c:pt>
                <c:pt idx="791">
                  <c:v>-0.85983031955940925</c:v>
                </c:pt>
                <c:pt idx="792">
                  <c:v>-0.85983031955940925</c:v>
                </c:pt>
                <c:pt idx="793">
                  <c:v>-0.85680833976865611</c:v>
                </c:pt>
                <c:pt idx="794">
                  <c:v>-0.85680833976865611</c:v>
                </c:pt>
                <c:pt idx="795">
                  <c:v>-0.85983031955940925</c:v>
                </c:pt>
                <c:pt idx="796">
                  <c:v>-0.85680833976865611</c:v>
                </c:pt>
                <c:pt idx="797">
                  <c:v>-0.85680833976865611</c:v>
                </c:pt>
                <c:pt idx="798">
                  <c:v>-0.85983031955940925</c:v>
                </c:pt>
                <c:pt idx="799">
                  <c:v>-0.85983031955940925</c:v>
                </c:pt>
                <c:pt idx="800">
                  <c:v>-0.85680833976865611</c:v>
                </c:pt>
                <c:pt idx="801">
                  <c:v>-0.85983031955940925</c:v>
                </c:pt>
                <c:pt idx="802">
                  <c:v>-0.85983031955940925</c:v>
                </c:pt>
                <c:pt idx="803">
                  <c:v>-0.85680833976865611</c:v>
                </c:pt>
                <c:pt idx="804">
                  <c:v>-0.85983031955940925</c:v>
                </c:pt>
                <c:pt idx="805">
                  <c:v>-0.85983031955940925</c:v>
                </c:pt>
                <c:pt idx="806">
                  <c:v>-0.85983031955940925</c:v>
                </c:pt>
                <c:pt idx="807">
                  <c:v>-0.85680833976865611</c:v>
                </c:pt>
                <c:pt idx="808">
                  <c:v>-0.85680833976865611</c:v>
                </c:pt>
                <c:pt idx="809">
                  <c:v>-0.85983031955940925</c:v>
                </c:pt>
                <c:pt idx="810">
                  <c:v>-0.85680833976865611</c:v>
                </c:pt>
                <c:pt idx="811">
                  <c:v>-0.85680833976865611</c:v>
                </c:pt>
                <c:pt idx="812">
                  <c:v>-0.85983031955940925</c:v>
                </c:pt>
                <c:pt idx="813">
                  <c:v>-0.85680833976865611</c:v>
                </c:pt>
                <c:pt idx="814">
                  <c:v>-0.85680833976865611</c:v>
                </c:pt>
                <c:pt idx="815">
                  <c:v>-0.85983031955940925</c:v>
                </c:pt>
                <c:pt idx="816">
                  <c:v>-0.85680833976865611</c:v>
                </c:pt>
                <c:pt idx="817">
                  <c:v>-0.85680833976865611</c:v>
                </c:pt>
                <c:pt idx="818">
                  <c:v>-0.85680833976865611</c:v>
                </c:pt>
                <c:pt idx="819">
                  <c:v>-0.85983031955940925</c:v>
                </c:pt>
                <c:pt idx="820">
                  <c:v>-0.85680833976865611</c:v>
                </c:pt>
                <c:pt idx="821">
                  <c:v>-0.85680833976865611</c:v>
                </c:pt>
                <c:pt idx="822">
                  <c:v>-0.85983031955940925</c:v>
                </c:pt>
                <c:pt idx="823">
                  <c:v>-0.85983031955940925</c:v>
                </c:pt>
                <c:pt idx="824">
                  <c:v>-0.85680833976865611</c:v>
                </c:pt>
                <c:pt idx="825">
                  <c:v>-0.85680833976865611</c:v>
                </c:pt>
                <c:pt idx="826">
                  <c:v>-0.85983031955940925</c:v>
                </c:pt>
                <c:pt idx="827">
                  <c:v>-0.85983031955940925</c:v>
                </c:pt>
                <c:pt idx="828">
                  <c:v>-0.85680833976865611</c:v>
                </c:pt>
                <c:pt idx="829">
                  <c:v>-0.85983031955940925</c:v>
                </c:pt>
                <c:pt idx="830">
                  <c:v>-0.85983031955940925</c:v>
                </c:pt>
                <c:pt idx="831">
                  <c:v>-0.85680833976865611</c:v>
                </c:pt>
                <c:pt idx="832">
                  <c:v>-0.85983031955940925</c:v>
                </c:pt>
                <c:pt idx="833">
                  <c:v>-0.85983031955940925</c:v>
                </c:pt>
                <c:pt idx="834">
                  <c:v>-0.85680833976865611</c:v>
                </c:pt>
                <c:pt idx="835">
                  <c:v>-0.85680833976865611</c:v>
                </c:pt>
                <c:pt idx="836">
                  <c:v>-0.86267292460182809</c:v>
                </c:pt>
                <c:pt idx="837">
                  <c:v>-0.86267292460182809</c:v>
                </c:pt>
                <c:pt idx="838">
                  <c:v>-0.86267292460182809</c:v>
                </c:pt>
                <c:pt idx="839">
                  <c:v>-0.86262208441612498</c:v>
                </c:pt>
                <c:pt idx="840">
                  <c:v>-0.86262208441612498</c:v>
                </c:pt>
                <c:pt idx="841">
                  <c:v>-0.86210251721120568</c:v>
                </c:pt>
                <c:pt idx="842">
                  <c:v>-0.86234538387342174</c:v>
                </c:pt>
                <c:pt idx="843">
                  <c:v>-0.86234538387342174</c:v>
                </c:pt>
                <c:pt idx="844">
                  <c:v>-0.86248269054859117</c:v>
                </c:pt>
                <c:pt idx="845">
                  <c:v>-0.86165137878024278</c:v>
                </c:pt>
                <c:pt idx="846">
                  <c:v>-0.86165137878024278</c:v>
                </c:pt>
                <c:pt idx="847">
                  <c:v>-0.86165137878024278</c:v>
                </c:pt>
                <c:pt idx="848">
                  <c:v>-0.8639085302880718</c:v>
                </c:pt>
                <c:pt idx="849">
                  <c:v>-0.8639085302880718</c:v>
                </c:pt>
                <c:pt idx="850">
                  <c:v>-0.86298049156117429</c:v>
                </c:pt>
                <c:pt idx="851">
                  <c:v>-0.86403536641683676</c:v>
                </c:pt>
                <c:pt idx="852">
                  <c:v>-0.86403536641683676</c:v>
                </c:pt>
                <c:pt idx="853">
                  <c:v>-0.86328546514902949</c:v>
                </c:pt>
                <c:pt idx="854">
                  <c:v>-0.86328546514902949</c:v>
                </c:pt>
                <c:pt idx="855">
                  <c:v>-0.86328546514902949</c:v>
                </c:pt>
                <c:pt idx="856">
                  <c:v>-0.86328546514902949</c:v>
                </c:pt>
                <c:pt idx="857">
                  <c:v>-0.86358025242241676</c:v>
                </c:pt>
                <c:pt idx="858">
                  <c:v>-0.86358025242241676</c:v>
                </c:pt>
                <c:pt idx="859">
                  <c:v>-0.86254245926968098</c:v>
                </c:pt>
                <c:pt idx="860">
                  <c:v>-0.86245970505915315</c:v>
                </c:pt>
                <c:pt idx="861">
                  <c:v>-0.86245970505915315</c:v>
                </c:pt>
                <c:pt idx="862">
                  <c:v>-0.86244299638987676</c:v>
                </c:pt>
                <c:pt idx="863">
                  <c:v>-0.86244299638987676</c:v>
                </c:pt>
                <c:pt idx="864">
                  <c:v>-0.86194743678943841</c:v>
                </c:pt>
                <c:pt idx="865">
                  <c:v>-0.86194743678943841</c:v>
                </c:pt>
                <c:pt idx="866">
                  <c:v>-0.86194743678943841</c:v>
                </c:pt>
                <c:pt idx="867">
                  <c:v>-0.86147713514572721</c:v>
                </c:pt>
                <c:pt idx="868">
                  <c:v>-0.86147713514572721</c:v>
                </c:pt>
                <c:pt idx="869">
                  <c:v>-0.86216583334287455</c:v>
                </c:pt>
                <c:pt idx="870">
                  <c:v>-0.86216583334287455</c:v>
                </c:pt>
                <c:pt idx="871">
                  <c:v>-0.86222461205246292</c:v>
                </c:pt>
                <c:pt idx="872">
                  <c:v>-0.86231872777426433</c:v>
                </c:pt>
                <c:pt idx="873">
                  <c:v>-0.86231872777426433</c:v>
                </c:pt>
                <c:pt idx="874">
                  <c:v>-0.86222461205246292</c:v>
                </c:pt>
                <c:pt idx="875">
                  <c:v>-0.86231872777426433</c:v>
                </c:pt>
                <c:pt idx="876">
                  <c:v>-0.86231872777426433</c:v>
                </c:pt>
                <c:pt idx="877">
                  <c:v>-0.86222461205246292</c:v>
                </c:pt>
                <c:pt idx="878">
                  <c:v>-0.86231872777426433</c:v>
                </c:pt>
                <c:pt idx="879">
                  <c:v>-0.86222461205246292</c:v>
                </c:pt>
                <c:pt idx="880">
                  <c:v>-0.86231872777426433</c:v>
                </c:pt>
                <c:pt idx="881">
                  <c:v>-0.86222461205246292</c:v>
                </c:pt>
                <c:pt idx="882">
                  <c:v>-0.86231872777426433</c:v>
                </c:pt>
                <c:pt idx="883">
                  <c:v>-0.86222461205246292</c:v>
                </c:pt>
                <c:pt idx="884">
                  <c:v>-0.86231872777426433</c:v>
                </c:pt>
                <c:pt idx="885">
                  <c:v>-0.86222461205246292</c:v>
                </c:pt>
                <c:pt idx="886">
                  <c:v>-0.86222461205246292</c:v>
                </c:pt>
                <c:pt idx="887">
                  <c:v>-0.86231872777426433</c:v>
                </c:pt>
                <c:pt idx="888">
                  <c:v>-0.86222461205246292</c:v>
                </c:pt>
                <c:pt idx="889">
                  <c:v>-0.86231872777426433</c:v>
                </c:pt>
                <c:pt idx="890">
                  <c:v>-0.86231872777426433</c:v>
                </c:pt>
                <c:pt idx="891">
                  <c:v>-0.86222461205246292</c:v>
                </c:pt>
                <c:pt idx="892">
                  <c:v>-0.86222461205246292</c:v>
                </c:pt>
                <c:pt idx="893">
                  <c:v>-0.86231872777426433</c:v>
                </c:pt>
                <c:pt idx="894">
                  <c:v>-0.86222461205246292</c:v>
                </c:pt>
                <c:pt idx="895">
                  <c:v>-0.86231872777426433</c:v>
                </c:pt>
                <c:pt idx="896">
                  <c:v>-0.86231872777426433</c:v>
                </c:pt>
                <c:pt idx="897">
                  <c:v>-0.86222461205246292</c:v>
                </c:pt>
                <c:pt idx="898">
                  <c:v>-0.86222461205246292</c:v>
                </c:pt>
                <c:pt idx="899">
                  <c:v>-0.86231872777426433</c:v>
                </c:pt>
                <c:pt idx="900">
                  <c:v>-0.86231872777426433</c:v>
                </c:pt>
                <c:pt idx="901">
                  <c:v>-0.86231872777426433</c:v>
                </c:pt>
                <c:pt idx="902">
                  <c:v>-0.86222461205246292</c:v>
                </c:pt>
                <c:pt idx="903">
                  <c:v>-0.86231872777426433</c:v>
                </c:pt>
                <c:pt idx="904">
                  <c:v>-0.86231872777426433</c:v>
                </c:pt>
                <c:pt idx="905">
                  <c:v>-0.86222461205246292</c:v>
                </c:pt>
                <c:pt idx="906">
                  <c:v>-0.86222461205246292</c:v>
                </c:pt>
                <c:pt idx="907">
                  <c:v>-0.86231872777426433</c:v>
                </c:pt>
                <c:pt idx="908">
                  <c:v>-0.86231872777426433</c:v>
                </c:pt>
                <c:pt idx="909">
                  <c:v>-0.86222461205246292</c:v>
                </c:pt>
                <c:pt idx="910">
                  <c:v>-0.86231872777426433</c:v>
                </c:pt>
                <c:pt idx="911">
                  <c:v>-0.86231872777426433</c:v>
                </c:pt>
                <c:pt idx="912">
                  <c:v>-0.86222461205246292</c:v>
                </c:pt>
                <c:pt idx="913">
                  <c:v>-0.86222461205246292</c:v>
                </c:pt>
                <c:pt idx="914">
                  <c:v>-0.86231872777426433</c:v>
                </c:pt>
                <c:pt idx="915">
                  <c:v>-0.86231872777426433</c:v>
                </c:pt>
                <c:pt idx="916">
                  <c:v>-0.86222461205246292</c:v>
                </c:pt>
                <c:pt idx="917">
                  <c:v>-0.8591922195606051</c:v>
                </c:pt>
                <c:pt idx="918">
                  <c:v>-0.86032608220645146</c:v>
                </c:pt>
                <c:pt idx="919">
                  <c:v>-0.86032608220645146</c:v>
                </c:pt>
                <c:pt idx="920">
                  <c:v>-0.86206669741501474</c:v>
                </c:pt>
                <c:pt idx="921">
                  <c:v>-0.86206669741501474</c:v>
                </c:pt>
                <c:pt idx="922">
                  <c:v>-0.86206669741501474</c:v>
                </c:pt>
                <c:pt idx="923">
                  <c:v>-0.86287721897955383</c:v>
                </c:pt>
                <c:pt idx="924">
                  <c:v>-0.86064601879214286</c:v>
                </c:pt>
                <c:pt idx="925">
                  <c:v>-0.86064601879214286</c:v>
                </c:pt>
                <c:pt idx="926">
                  <c:v>-0.86116154827454927</c:v>
                </c:pt>
                <c:pt idx="927">
                  <c:v>-0.86321137742611764</c:v>
                </c:pt>
                <c:pt idx="928">
                  <c:v>-0.86321137742611764</c:v>
                </c:pt>
                <c:pt idx="929">
                  <c:v>-0.86159707658827678</c:v>
                </c:pt>
                <c:pt idx="930">
                  <c:v>-0.86159707658827678</c:v>
                </c:pt>
                <c:pt idx="931">
                  <c:v>-0.86159707658827678</c:v>
                </c:pt>
                <c:pt idx="932">
                  <c:v>-0.86159707658827678</c:v>
                </c:pt>
                <c:pt idx="933">
                  <c:v>-0.86142553228602203</c:v>
                </c:pt>
                <c:pt idx="934">
                  <c:v>-0.86142553228602203</c:v>
                </c:pt>
                <c:pt idx="935">
                  <c:v>-0.86242460932294629</c:v>
                </c:pt>
                <c:pt idx="936">
                  <c:v>-0.86230925441877293</c:v>
                </c:pt>
                <c:pt idx="937">
                  <c:v>-0.86230925441877293</c:v>
                </c:pt>
                <c:pt idx="938">
                  <c:v>-0.86368977562366378</c:v>
                </c:pt>
                <c:pt idx="939">
                  <c:v>-0.86368977562366378</c:v>
                </c:pt>
                <c:pt idx="940">
                  <c:v>-0.86368977562366378</c:v>
                </c:pt>
                <c:pt idx="941">
                  <c:v>-0.86368977562366378</c:v>
                </c:pt>
                <c:pt idx="942">
                  <c:v>-0.86368977562366378</c:v>
                </c:pt>
                <c:pt idx="943">
                  <c:v>-0.86377984104173</c:v>
                </c:pt>
                <c:pt idx="944">
                  <c:v>-0.86333452837103031</c:v>
                </c:pt>
                <c:pt idx="945">
                  <c:v>-0.86333452837103031</c:v>
                </c:pt>
                <c:pt idx="946">
                  <c:v>-0.86221521883390684</c:v>
                </c:pt>
                <c:pt idx="947">
                  <c:v>-0.86355674391003268</c:v>
                </c:pt>
                <c:pt idx="948">
                  <c:v>-0.86355674391003268</c:v>
                </c:pt>
                <c:pt idx="949">
                  <c:v>-0.86394553837618326</c:v>
                </c:pt>
                <c:pt idx="950">
                  <c:v>-0.86394553837618326</c:v>
                </c:pt>
                <c:pt idx="951">
                  <c:v>-0.86394553837618326</c:v>
                </c:pt>
                <c:pt idx="952">
                  <c:v>-0.86394553837618326</c:v>
                </c:pt>
                <c:pt idx="953">
                  <c:v>-0.8626127081195073</c:v>
                </c:pt>
                <c:pt idx="954">
                  <c:v>-0.8626127081195073</c:v>
                </c:pt>
                <c:pt idx="955">
                  <c:v>-0.86351141435770684</c:v>
                </c:pt>
                <c:pt idx="956">
                  <c:v>-0.86492069434065377</c:v>
                </c:pt>
                <c:pt idx="957">
                  <c:v>-0.86492069434065377</c:v>
                </c:pt>
                <c:pt idx="958">
                  <c:v>-0.86551823497032987</c:v>
                </c:pt>
                <c:pt idx="959">
                  <c:v>-0.86349626017798253</c:v>
                </c:pt>
                <c:pt idx="960">
                  <c:v>-0.86349626017798253</c:v>
                </c:pt>
                <c:pt idx="961">
                  <c:v>-0.86349626017798253</c:v>
                </c:pt>
                <c:pt idx="962">
                  <c:v>-0.86963145137493036</c:v>
                </c:pt>
                <c:pt idx="963">
                  <c:v>-0.8692700526504531</c:v>
                </c:pt>
                <c:pt idx="964">
                  <c:v>-0.86672084771069313</c:v>
                </c:pt>
                <c:pt idx="965">
                  <c:v>-0.86686911904802166</c:v>
                </c:pt>
                <c:pt idx="966">
                  <c:v>-0.86686911904802166</c:v>
                </c:pt>
                <c:pt idx="967">
                  <c:v>-0.86883720132496767</c:v>
                </c:pt>
                <c:pt idx="968">
                  <c:v>-0.86883720132496767</c:v>
                </c:pt>
                <c:pt idx="969">
                  <c:v>-0.86883720132496767</c:v>
                </c:pt>
                <c:pt idx="970">
                  <c:v>-0.86820518707227723</c:v>
                </c:pt>
                <c:pt idx="971">
                  <c:v>-0.86820518707227723</c:v>
                </c:pt>
                <c:pt idx="972">
                  <c:v>-0.86524419879860537</c:v>
                </c:pt>
                <c:pt idx="973">
                  <c:v>-0.86524419879860537</c:v>
                </c:pt>
                <c:pt idx="974">
                  <c:v>-0.86663157788025424</c:v>
                </c:pt>
                <c:pt idx="975">
                  <c:v>-0.86430532558585693</c:v>
                </c:pt>
                <c:pt idx="976">
                  <c:v>-0.86430532558585693</c:v>
                </c:pt>
                <c:pt idx="977">
                  <c:v>-0.86402589213744263</c:v>
                </c:pt>
                <c:pt idx="978">
                  <c:v>-0.86402589213744263</c:v>
                </c:pt>
                <c:pt idx="979">
                  <c:v>-0.86402589213744263</c:v>
                </c:pt>
                <c:pt idx="980">
                  <c:v>-0.86402589213744263</c:v>
                </c:pt>
                <c:pt idx="981">
                  <c:v>-0.86535527238856713</c:v>
                </c:pt>
                <c:pt idx="982">
                  <c:v>-0.86535527238856713</c:v>
                </c:pt>
                <c:pt idx="983">
                  <c:v>-0.86250858385597018</c:v>
                </c:pt>
                <c:pt idx="984">
                  <c:v>-0.86339160882001398</c:v>
                </c:pt>
                <c:pt idx="985">
                  <c:v>-0.86209131544086459</c:v>
                </c:pt>
                <c:pt idx="986">
                  <c:v>-0.86209131544086459</c:v>
                </c:pt>
                <c:pt idx="987">
                  <c:v>-0.86209131544086459</c:v>
                </c:pt>
                <c:pt idx="988">
                  <c:v>-0.86209131544086459</c:v>
                </c:pt>
                <c:pt idx="989">
                  <c:v>-0.86209131544086459</c:v>
                </c:pt>
                <c:pt idx="990">
                  <c:v>-0.86209131544086459</c:v>
                </c:pt>
                <c:pt idx="991">
                  <c:v>-0.86209131544086459</c:v>
                </c:pt>
                <c:pt idx="992">
                  <c:v>-0.86209131544086459</c:v>
                </c:pt>
                <c:pt idx="993">
                  <c:v>-0.86209131544086459</c:v>
                </c:pt>
                <c:pt idx="994">
                  <c:v>-0.86209131544086459</c:v>
                </c:pt>
                <c:pt idx="995">
                  <c:v>-0.86209131544086459</c:v>
                </c:pt>
                <c:pt idx="996">
                  <c:v>-0.86209131544086459</c:v>
                </c:pt>
                <c:pt idx="997">
                  <c:v>-0.86209131544086459</c:v>
                </c:pt>
                <c:pt idx="998">
                  <c:v>-0.86209131544086459</c:v>
                </c:pt>
                <c:pt idx="999">
                  <c:v>-0.86209131544086459</c:v>
                </c:pt>
                <c:pt idx="1000">
                  <c:v>-0.86209131544086459</c:v>
                </c:pt>
                <c:pt idx="1001">
                  <c:v>-0.86209131544086459</c:v>
                </c:pt>
                <c:pt idx="1002">
                  <c:v>-0.86209131544086459</c:v>
                </c:pt>
                <c:pt idx="1003">
                  <c:v>-0.86209131544086459</c:v>
                </c:pt>
                <c:pt idx="1004">
                  <c:v>-0.86209131544086459</c:v>
                </c:pt>
                <c:pt idx="1005">
                  <c:v>-0.86209131544086459</c:v>
                </c:pt>
                <c:pt idx="1006">
                  <c:v>-0.86209131544086459</c:v>
                </c:pt>
                <c:pt idx="1007">
                  <c:v>-0.86209131544086459</c:v>
                </c:pt>
                <c:pt idx="1008">
                  <c:v>-0.86209131544086459</c:v>
                </c:pt>
                <c:pt idx="1009">
                  <c:v>-0.86209131544086459</c:v>
                </c:pt>
                <c:pt idx="1010">
                  <c:v>-0.86209131544086459</c:v>
                </c:pt>
                <c:pt idx="1011">
                  <c:v>-0.86209131544086459</c:v>
                </c:pt>
                <c:pt idx="1012">
                  <c:v>-0.86209131544086459</c:v>
                </c:pt>
                <c:pt idx="1013">
                  <c:v>-0.86209131544086459</c:v>
                </c:pt>
                <c:pt idx="1014">
                  <c:v>-0.86209131544086459</c:v>
                </c:pt>
                <c:pt idx="1015">
                  <c:v>-0.86209131544086459</c:v>
                </c:pt>
                <c:pt idx="1016">
                  <c:v>-0.86209131544086459</c:v>
                </c:pt>
                <c:pt idx="1017">
                  <c:v>-0.86209131544086459</c:v>
                </c:pt>
                <c:pt idx="1018">
                  <c:v>-0.86209131544086459</c:v>
                </c:pt>
                <c:pt idx="1019">
                  <c:v>-0.86209131544086459</c:v>
                </c:pt>
                <c:pt idx="1020">
                  <c:v>-0.86209131544086459</c:v>
                </c:pt>
                <c:pt idx="1021">
                  <c:v>-0.86209131544086459</c:v>
                </c:pt>
                <c:pt idx="1022">
                  <c:v>-0.86209131544086459</c:v>
                </c:pt>
                <c:pt idx="1023">
                  <c:v>-0.86209131544086459</c:v>
                </c:pt>
                <c:pt idx="1024">
                  <c:v>-0.86209131544086459</c:v>
                </c:pt>
                <c:pt idx="1025">
                  <c:v>-0.86209131544086459</c:v>
                </c:pt>
                <c:pt idx="1026">
                  <c:v>-0.86209131544086459</c:v>
                </c:pt>
                <c:pt idx="1027">
                  <c:v>-0.86209131544086459</c:v>
                </c:pt>
                <c:pt idx="1028">
                  <c:v>-0.86209131544086459</c:v>
                </c:pt>
                <c:pt idx="1029">
                  <c:v>-0.86209131544086459</c:v>
                </c:pt>
                <c:pt idx="1030">
                  <c:v>-0.86209131544086459</c:v>
                </c:pt>
                <c:pt idx="1031">
                  <c:v>-0.86209131544086459</c:v>
                </c:pt>
                <c:pt idx="1032">
                  <c:v>-0.86209131544086459</c:v>
                </c:pt>
                <c:pt idx="1033">
                  <c:v>-0.86209131544086459</c:v>
                </c:pt>
                <c:pt idx="1034">
                  <c:v>-0.86209131544086459</c:v>
                </c:pt>
                <c:pt idx="1035">
                  <c:v>-0.86209131544086459</c:v>
                </c:pt>
                <c:pt idx="1036">
                  <c:v>-0.86209131544086459</c:v>
                </c:pt>
                <c:pt idx="1037">
                  <c:v>-0.86209131544086459</c:v>
                </c:pt>
                <c:pt idx="1038">
                  <c:v>-0.86209131544086459</c:v>
                </c:pt>
                <c:pt idx="1039">
                  <c:v>-0.86209131544086459</c:v>
                </c:pt>
                <c:pt idx="1040">
                  <c:v>-0.86209131544086459</c:v>
                </c:pt>
                <c:pt idx="1041">
                  <c:v>-0.86209131544086459</c:v>
                </c:pt>
                <c:pt idx="1042">
                  <c:v>-0.86209131544086459</c:v>
                </c:pt>
                <c:pt idx="1043">
                  <c:v>-0.86209131544086459</c:v>
                </c:pt>
                <c:pt idx="1044">
                  <c:v>-0.86209131544086459</c:v>
                </c:pt>
                <c:pt idx="1045">
                  <c:v>-0.86333083488401219</c:v>
                </c:pt>
                <c:pt idx="1046">
                  <c:v>-0.86333083488401219</c:v>
                </c:pt>
                <c:pt idx="1047">
                  <c:v>-0.86333083488401219</c:v>
                </c:pt>
                <c:pt idx="1048">
                  <c:v>-0.86253176919961883</c:v>
                </c:pt>
                <c:pt idx="1049">
                  <c:v>-0.86253176919961883</c:v>
                </c:pt>
                <c:pt idx="1050">
                  <c:v>-0.86225027367132068</c:v>
                </c:pt>
                <c:pt idx="1051">
                  <c:v>-0.86336035053179438</c:v>
                </c:pt>
                <c:pt idx="1052">
                  <c:v>-0.86333786516739197</c:v>
                </c:pt>
                <c:pt idx="1053">
                  <c:v>-0.86333786516739197</c:v>
                </c:pt>
                <c:pt idx="1054">
                  <c:v>-0.86419607143890032</c:v>
                </c:pt>
                <c:pt idx="1055">
                  <c:v>-0.86477156824835755</c:v>
                </c:pt>
                <c:pt idx="1056">
                  <c:v>-0.86366255765833888</c:v>
                </c:pt>
                <c:pt idx="1057">
                  <c:v>-0.86366255765833888</c:v>
                </c:pt>
                <c:pt idx="1058">
                  <c:v>-0.86366255765833888</c:v>
                </c:pt>
                <c:pt idx="1059">
                  <c:v>-0.86366255765833888</c:v>
                </c:pt>
                <c:pt idx="1060">
                  <c:v>-0.86376424598832235</c:v>
                </c:pt>
                <c:pt idx="1061">
                  <c:v>-0.86485829644220258</c:v>
                </c:pt>
                <c:pt idx="1062">
                  <c:v>-0.86424602902197256</c:v>
                </c:pt>
                <c:pt idx="1063">
                  <c:v>-0.86424602902197256</c:v>
                </c:pt>
                <c:pt idx="1064">
                  <c:v>-0.86460981093280775</c:v>
                </c:pt>
                <c:pt idx="1065">
                  <c:v>-0.86460981093280775</c:v>
                </c:pt>
                <c:pt idx="1066">
                  <c:v>-0.86460981093280775</c:v>
                </c:pt>
                <c:pt idx="1067">
                  <c:v>-0.86576681648661413</c:v>
                </c:pt>
                <c:pt idx="1068">
                  <c:v>-0.86576681648661413</c:v>
                </c:pt>
                <c:pt idx="1069">
                  <c:v>-0.86673559575000891</c:v>
                </c:pt>
                <c:pt idx="1070">
                  <c:v>-0.86673559575000891</c:v>
                </c:pt>
                <c:pt idx="1071">
                  <c:v>-0.8662671767115756</c:v>
                </c:pt>
                <c:pt idx="1072">
                  <c:v>-0.8662671767115756</c:v>
                </c:pt>
                <c:pt idx="1073">
                  <c:v>-0.8662671767115756</c:v>
                </c:pt>
                <c:pt idx="1074">
                  <c:v>-0.86494603243192536</c:v>
                </c:pt>
                <c:pt idx="1075">
                  <c:v>-0.86537568373264273</c:v>
                </c:pt>
                <c:pt idx="1076">
                  <c:v>-0.86537568373264273</c:v>
                </c:pt>
                <c:pt idx="1077">
                  <c:v>-0.86470967264828924</c:v>
                </c:pt>
                <c:pt idx="1078">
                  <c:v>-0.86470967264828924</c:v>
                </c:pt>
                <c:pt idx="1079">
                  <c:v>-0.86363796221396705</c:v>
                </c:pt>
                <c:pt idx="1080">
                  <c:v>-0.86363796221396705</c:v>
                </c:pt>
                <c:pt idx="1081">
                  <c:v>-0.86353089890169121</c:v>
                </c:pt>
                <c:pt idx="1082">
                  <c:v>-0.86255187746628725</c:v>
                </c:pt>
                <c:pt idx="1083">
                  <c:v>-0.86255187746628725</c:v>
                </c:pt>
                <c:pt idx="1084">
                  <c:v>-0.86255187746628725</c:v>
                </c:pt>
                <c:pt idx="1085">
                  <c:v>-0.86255187746628725</c:v>
                </c:pt>
                <c:pt idx="1086">
                  <c:v>-0.86255187746628725</c:v>
                </c:pt>
                <c:pt idx="1087">
                  <c:v>-0.86251742672968201</c:v>
                </c:pt>
                <c:pt idx="1088">
                  <c:v>-0.86199227354879038</c:v>
                </c:pt>
                <c:pt idx="1089">
                  <c:v>-0.86199227354879038</c:v>
                </c:pt>
                <c:pt idx="1090">
                  <c:v>-0.86300009878921047</c:v>
                </c:pt>
                <c:pt idx="1091">
                  <c:v>-0.86090730787629699</c:v>
                </c:pt>
                <c:pt idx="1092">
                  <c:v>-0.86090730787629699</c:v>
                </c:pt>
                <c:pt idx="1093">
                  <c:v>-0.86090730787629699</c:v>
                </c:pt>
                <c:pt idx="1094">
                  <c:v>-0.86101121718370477</c:v>
                </c:pt>
                <c:pt idx="1095">
                  <c:v>-0.86101121718370477</c:v>
                </c:pt>
                <c:pt idx="1096">
                  <c:v>-0.86101121718370477</c:v>
                </c:pt>
                <c:pt idx="1097">
                  <c:v>-0.86101121718370477</c:v>
                </c:pt>
                <c:pt idx="1098">
                  <c:v>-0.86109963774306253</c:v>
                </c:pt>
                <c:pt idx="1099">
                  <c:v>-0.86109963774306253</c:v>
                </c:pt>
                <c:pt idx="1100">
                  <c:v>-0.86070014971311304</c:v>
                </c:pt>
                <c:pt idx="1101">
                  <c:v>-0.86108914403347403</c:v>
                </c:pt>
                <c:pt idx="1102">
                  <c:v>-0.86108914403347403</c:v>
                </c:pt>
                <c:pt idx="1103">
                  <c:v>-0.86211791263758497</c:v>
                </c:pt>
                <c:pt idx="1104">
                  <c:v>-0.86361664637413338</c:v>
                </c:pt>
                <c:pt idx="1105">
                  <c:v>-0.86361664637413338</c:v>
                </c:pt>
                <c:pt idx="1106">
                  <c:v>-0.86351084219030938</c:v>
                </c:pt>
                <c:pt idx="1107">
                  <c:v>-0.86351084219030938</c:v>
                </c:pt>
                <c:pt idx="1108">
                  <c:v>-0.86351084219030938</c:v>
                </c:pt>
                <c:pt idx="1109">
                  <c:v>-0.86319898955661933</c:v>
                </c:pt>
                <c:pt idx="1110">
                  <c:v>-0.86319898955661933</c:v>
                </c:pt>
                <c:pt idx="1111">
                  <c:v>-0.86366637933390666</c:v>
                </c:pt>
                <c:pt idx="1112">
                  <c:v>-0.86366637933390666</c:v>
                </c:pt>
                <c:pt idx="1113">
                  <c:v>-0.86371894277491923</c:v>
                </c:pt>
                <c:pt idx="1114">
                  <c:v>-0.86371894277491923</c:v>
                </c:pt>
                <c:pt idx="1115">
                  <c:v>-0.86300380458702419</c:v>
                </c:pt>
                <c:pt idx="1116">
                  <c:v>-0.86300380458702419</c:v>
                </c:pt>
                <c:pt idx="1117">
                  <c:v>-0.86300380458702419</c:v>
                </c:pt>
                <c:pt idx="1118">
                  <c:v>-0.86181797673247196</c:v>
                </c:pt>
                <c:pt idx="1119">
                  <c:v>-0.86181797673247196</c:v>
                </c:pt>
                <c:pt idx="1120">
                  <c:v>-0.86148946980683294</c:v>
                </c:pt>
                <c:pt idx="1121">
                  <c:v>-0.86148946980683294</c:v>
                </c:pt>
                <c:pt idx="1122">
                  <c:v>-0.86198213783083222</c:v>
                </c:pt>
                <c:pt idx="1123">
                  <c:v>-0.86235568315637445</c:v>
                </c:pt>
                <c:pt idx="1124">
                  <c:v>-0.86235568315637445</c:v>
                </c:pt>
                <c:pt idx="1125">
                  <c:v>-0.8624959231489725</c:v>
                </c:pt>
                <c:pt idx="1126">
                  <c:v>-0.8624959231489725</c:v>
                </c:pt>
                <c:pt idx="1127">
                  <c:v>-0.86248792726552437</c:v>
                </c:pt>
                <c:pt idx="1128">
                  <c:v>-0.86248792726552437</c:v>
                </c:pt>
                <c:pt idx="1129">
                  <c:v>-0.86248792726552437</c:v>
                </c:pt>
                <c:pt idx="1130">
                  <c:v>-0.86248792726552437</c:v>
                </c:pt>
                <c:pt idx="1131">
                  <c:v>-0.86158769498738286</c:v>
                </c:pt>
                <c:pt idx="1132">
                  <c:v>-0.86158769498738286</c:v>
                </c:pt>
                <c:pt idx="1133">
                  <c:v>-0.86230522902766638</c:v>
                </c:pt>
                <c:pt idx="1134">
                  <c:v>-0.86230522902766638</c:v>
                </c:pt>
                <c:pt idx="1135">
                  <c:v>-0.86408377859029828</c:v>
                </c:pt>
                <c:pt idx="1136">
                  <c:v>-0.86408377859029828</c:v>
                </c:pt>
                <c:pt idx="1137">
                  <c:v>-0.86244408604397915</c:v>
                </c:pt>
                <c:pt idx="1138">
                  <c:v>-0.86244408604397915</c:v>
                </c:pt>
                <c:pt idx="1139">
                  <c:v>-0.86244408604397915</c:v>
                </c:pt>
                <c:pt idx="1140">
                  <c:v>-0.8627975936614134</c:v>
                </c:pt>
                <c:pt idx="1141">
                  <c:v>-0.8627975936614134</c:v>
                </c:pt>
                <c:pt idx="1142">
                  <c:v>-0.86234662912759241</c:v>
                </c:pt>
                <c:pt idx="1143">
                  <c:v>-0.86253657855673316</c:v>
                </c:pt>
                <c:pt idx="1144">
                  <c:v>-0.86253657855673316</c:v>
                </c:pt>
                <c:pt idx="1145">
                  <c:v>-0.86401853584782806</c:v>
                </c:pt>
                <c:pt idx="1146">
                  <c:v>-0.86401853584782806</c:v>
                </c:pt>
                <c:pt idx="1147">
                  <c:v>-0.86506805082707416</c:v>
                </c:pt>
                <c:pt idx="1148">
                  <c:v>-0.86506805082707416</c:v>
                </c:pt>
                <c:pt idx="1149">
                  <c:v>-0.86506805082707416</c:v>
                </c:pt>
                <c:pt idx="1150">
                  <c:v>-0.86506805082707416</c:v>
                </c:pt>
                <c:pt idx="1151">
                  <c:v>-0.86506805082707416</c:v>
                </c:pt>
                <c:pt idx="1152">
                  <c:v>-0.8639963579451635</c:v>
                </c:pt>
                <c:pt idx="1153">
                  <c:v>-0.8639963579451635</c:v>
                </c:pt>
                <c:pt idx="1154">
                  <c:v>-0.86545995905277595</c:v>
                </c:pt>
                <c:pt idx="1155">
                  <c:v>-0.86613177503205074</c:v>
                </c:pt>
                <c:pt idx="1156">
                  <c:v>-0.86613177503205074</c:v>
                </c:pt>
                <c:pt idx="1157">
                  <c:v>-0.86563086835172853</c:v>
                </c:pt>
                <c:pt idx="1158">
                  <c:v>-0.86563086835172853</c:v>
                </c:pt>
                <c:pt idx="1159">
                  <c:v>-0.87167527748652862</c:v>
                </c:pt>
                <c:pt idx="1160">
                  <c:v>-0.87167527748652862</c:v>
                </c:pt>
                <c:pt idx="1161">
                  <c:v>-0.87167527748652862</c:v>
                </c:pt>
                <c:pt idx="1162">
                  <c:v>-0.87167527748652862</c:v>
                </c:pt>
                <c:pt idx="1163">
                  <c:v>-0.86849588613530759</c:v>
                </c:pt>
                <c:pt idx="1164">
                  <c:v>-0.86849588613530759</c:v>
                </c:pt>
                <c:pt idx="1165">
                  <c:v>-0.8634196736638049</c:v>
                </c:pt>
                <c:pt idx="1166">
                  <c:v>-0.86348047060040456</c:v>
                </c:pt>
                <c:pt idx="1167">
                  <c:v>-0.86348047060040456</c:v>
                </c:pt>
                <c:pt idx="1168">
                  <c:v>-0.86451167943673668</c:v>
                </c:pt>
                <c:pt idx="1169">
                  <c:v>-0.86459667577076271</c:v>
                </c:pt>
                <c:pt idx="1170">
                  <c:v>-0.86459667577076271</c:v>
                </c:pt>
                <c:pt idx="1171">
                  <c:v>-0.86459667577076271</c:v>
                </c:pt>
                <c:pt idx="1172">
                  <c:v>-0.86575580040001177</c:v>
                </c:pt>
                <c:pt idx="1173">
                  <c:v>-0.86861119517980434</c:v>
                </c:pt>
                <c:pt idx="1174">
                  <c:v>-0.86861119517980434</c:v>
                </c:pt>
                <c:pt idx="1175">
                  <c:v>-0.86522503531543049</c:v>
                </c:pt>
                <c:pt idx="1176">
                  <c:v>-0.86381864725111912</c:v>
                </c:pt>
                <c:pt idx="1177">
                  <c:v>-0.86381864725111912</c:v>
                </c:pt>
                <c:pt idx="1178">
                  <c:v>-0.86332860419341262</c:v>
                </c:pt>
                <c:pt idx="1179">
                  <c:v>-0.86332860419341262</c:v>
                </c:pt>
                <c:pt idx="1180">
                  <c:v>-0.86332860419341262</c:v>
                </c:pt>
                <c:pt idx="1181">
                  <c:v>-0.86232558899845724</c:v>
                </c:pt>
                <c:pt idx="1182">
                  <c:v>-0.86232558899845724</c:v>
                </c:pt>
                <c:pt idx="1183">
                  <c:v>-0.86502374140599003</c:v>
                </c:pt>
                <c:pt idx="1184">
                  <c:v>-0.86634196332567925</c:v>
                </c:pt>
                <c:pt idx="1185">
                  <c:v>-0.86634196332567925</c:v>
                </c:pt>
                <c:pt idx="1186">
                  <c:v>-0.86304365426888374</c:v>
                </c:pt>
                <c:pt idx="1187">
                  <c:v>-0.86304365426888374</c:v>
                </c:pt>
                <c:pt idx="1188">
                  <c:v>-0.86416729464689435</c:v>
                </c:pt>
                <c:pt idx="1189">
                  <c:v>-0.86416729464689435</c:v>
                </c:pt>
                <c:pt idx="1190">
                  <c:v>-0.86416729464689435</c:v>
                </c:pt>
                <c:pt idx="1191">
                  <c:v>-0.86448923553774437</c:v>
                </c:pt>
                <c:pt idx="1192">
                  <c:v>-0.86448923553774437</c:v>
                </c:pt>
                <c:pt idx="1193">
                  <c:v>-0.86180426494297135</c:v>
                </c:pt>
                <c:pt idx="1194">
                  <c:v>-0.86029351639992624</c:v>
                </c:pt>
                <c:pt idx="1195">
                  <c:v>-0.86029351639992624</c:v>
                </c:pt>
                <c:pt idx="1196">
                  <c:v>-0.8608921953055233</c:v>
                </c:pt>
                <c:pt idx="1197">
                  <c:v>-0.86182823021960397</c:v>
                </c:pt>
                <c:pt idx="1198">
                  <c:v>-0.86182823021960397</c:v>
                </c:pt>
                <c:pt idx="1199">
                  <c:v>-0.86182823021960397</c:v>
                </c:pt>
                <c:pt idx="1200">
                  <c:v>-0.86435478071154725</c:v>
                </c:pt>
                <c:pt idx="1201">
                  <c:v>-0.86435478071154725</c:v>
                </c:pt>
                <c:pt idx="1202">
                  <c:v>-0.86173126473651462</c:v>
                </c:pt>
                <c:pt idx="1203">
                  <c:v>-0.8621722017483292</c:v>
                </c:pt>
                <c:pt idx="1204">
                  <c:v>-0.8621722017483292</c:v>
                </c:pt>
                <c:pt idx="1205">
                  <c:v>-0.86311601472646493</c:v>
                </c:pt>
                <c:pt idx="1206">
                  <c:v>-0.86311601472646493</c:v>
                </c:pt>
                <c:pt idx="1207">
                  <c:v>-0.86255674245532687</c:v>
                </c:pt>
                <c:pt idx="1208">
                  <c:v>-0.86255674245532687</c:v>
                </c:pt>
                <c:pt idx="1209">
                  <c:v>-0.86255674245532687</c:v>
                </c:pt>
                <c:pt idx="1210">
                  <c:v>-0.86240998015788328</c:v>
                </c:pt>
                <c:pt idx="1211">
                  <c:v>-0.86240998015788328</c:v>
                </c:pt>
                <c:pt idx="1212">
                  <c:v>-0.86433667149296278</c:v>
                </c:pt>
                <c:pt idx="1213">
                  <c:v>-0.86367064609459687</c:v>
                </c:pt>
                <c:pt idx="1214">
                  <c:v>-0.86306495269469374</c:v>
                </c:pt>
                <c:pt idx="1215">
                  <c:v>-0.86306495269469374</c:v>
                </c:pt>
                <c:pt idx="1216">
                  <c:v>-0.86306495269469374</c:v>
                </c:pt>
                <c:pt idx="1217">
                  <c:v>-0.86306495269469374</c:v>
                </c:pt>
                <c:pt idx="1218">
                  <c:v>-0.86306495269469374</c:v>
                </c:pt>
                <c:pt idx="1219">
                  <c:v>-0.86223323555599285</c:v>
                </c:pt>
                <c:pt idx="1220">
                  <c:v>-0.86223323555599285</c:v>
                </c:pt>
                <c:pt idx="1221">
                  <c:v>-0.86134412029891849</c:v>
                </c:pt>
                <c:pt idx="1222">
                  <c:v>-0.86134412029891849</c:v>
                </c:pt>
                <c:pt idx="1223">
                  <c:v>-0.86131064090638865</c:v>
                </c:pt>
                <c:pt idx="1224">
                  <c:v>-0.86131064090638865</c:v>
                </c:pt>
                <c:pt idx="1225">
                  <c:v>-0.86216160437581302</c:v>
                </c:pt>
                <c:pt idx="1226">
                  <c:v>-0.86216160437581302</c:v>
                </c:pt>
                <c:pt idx="1227">
                  <c:v>-0.86173139931739484</c:v>
                </c:pt>
                <c:pt idx="1228">
                  <c:v>-0.86173139931739484</c:v>
                </c:pt>
                <c:pt idx="1229">
                  <c:v>-0.8612811399493201</c:v>
                </c:pt>
                <c:pt idx="1230">
                  <c:v>-0.8612811399493201</c:v>
                </c:pt>
                <c:pt idx="1231">
                  <c:v>-0.8612811399493201</c:v>
                </c:pt>
                <c:pt idx="1232">
                  <c:v>-0.8612811399493201</c:v>
                </c:pt>
                <c:pt idx="1233">
                  <c:v>-0.86199360599996622</c:v>
                </c:pt>
                <c:pt idx="1234">
                  <c:v>-0.86199360599996622</c:v>
                </c:pt>
                <c:pt idx="1235">
                  <c:v>-0.86185014417755546</c:v>
                </c:pt>
                <c:pt idx="1236">
                  <c:v>-0.86185014417755546</c:v>
                </c:pt>
                <c:pt idx="1237">
                  <c:v>-0.86186230378169482</c:v>
                </c:pt>
                <c:pt idx="1238">
                  <c:v>-0.86186230378169482</c:v>
                </c:pt>
                <c:pt idx="1239">
                  <c:v>-0.86215758471840831</c:v>
                </c:pt>
                <c:pt idx="1240">
                  <c:v>-0.86215758471840831</c:v>
                </c:pt>
                <c:pt idx="1241">
                  <c:v>-0.86215758471840831</c:v>
                </c:pt>
                <c:pt idx="1242">
                  <c:v>-0.86215758471840831</c:v>
                </c:pt>
                <c:pt idx="1243">
                  <c:v>-0.86298064816602549</c:v>
                </c:pt>
                <c:pt idx="1244">
                  <c:v>-0.86298064816602549</c:v>
                </c:pt>
                <c:pt idx="1245">
                  <c:v>-0.86323313702470561</c:v>
                </c:pt>
                <c:pt idx="1246">
                  <c:v>-0.86245439816312175</c:v>
                </c:pt>
                <c:pt idx="1247">
                  <c:v>-0.86245439816312175</c:v>
                </c:pt>
                <c:pt idx="1248">
                  <c:v>-0.86264609853862684</c:v>
                </c:pt>
                <c:pt idx="1249">
                  <c:v>-0.86264609853862684</c:v>
                </c:pt>
                <c:pt idx="1250">
                  <c:v>-0.86239871052533201</c:v>
                </c:pt>
                <c:pt idx="1251">
                  <c:v>-0.86239871052533201</c:v>
                </c:pt>
                <c:pt idx="1252">
                  <c:v>-0.86239871052533201</c:v>
                </c:pt>
                <c:pt idx="1253">
                  <c:v>-0.86217219355382935</c:v>
                </c:pt>
                <c:pt idx="1254">
                  <c:v>-0.86217219355382935</c:v>
                </c:pt>
                <c:pt idx="1255">
                  <c:v>-0.86217219355382935</c:v>
                </c:pt>
                <c:pt idx="1256">
                  <c:v>-0.86217219355382935</c:v>
                </c:pt>
                <c:pt idx="1257">
                  <c:v>-0.86217219355382935</c:v>
                </c:pt>
                <c:pt idx="1258">
                  <c:v>-0.86403720589964161</c:v>
                </c:pt>
                <c:pt idx="1259">
                  <c:v>-0.86403720589964161</c:v>
                </c:pt>
                <c:pt idx="1260">
                  <c:v>-0.86332964029296855</c:v>
                </c:pt>
                <c:pt idx="1261">
                  <c:v>-0.86332964029296855</c:v>
                </c:pt>
                <c:pt idx="1262">
                  <c:v>-0.86461089206686814</c:v>
                </c:pt>
                <c:pt idx="1263">
                  <c:v>-0.86461089206686814</c:v>
                </c:pt>
                <c:pt idx="1264">
                  <c:v>-0.86443503704321056</c:v>
                </c:pt>
                <c:pt idx="1265">
                  <c:v>-0.86443503704321056</c:v>
                </c:pt>
                <c:pt idx="1266">
                  <c:v>-0.86537809257110998</c:v>
                </c:pt>
                <c:pt idx="1267">
                  <c:v>-0.86537809257110998</c:v>
                </c:pt>
                <c:pt idx="1268">
                  <c:v>-0.86995161014769151</c:v>
                </c:pt>
                <c:pt idx="1269">
                  <c:v>-0.86995161014769151</c:v>
                </c:pt>
                <c:pt idx="1270">
                  <c:v>-0.86537809257110998</c:v>
                </c:pt>
                <c:pt idx="1271">
                  <c:v>-0.86995161014769151</c:v>
                </c:pt>
                <c:pt idx="1272">
                  <c:v>-0.86995161014769151</c:v>
                </c:pt>
                <c:pt idx="1273">
                  <c:v>-0.86537809257110998</c:v>
                </c:pt>
                <c:pt idx="1274">
                  <c:v>-0.86995161014769151</c:v>
                </c:pt>
                <c:pt idx="1275">
                  <c:v>-0.86537809257110998</c:v>
                </c:pt>
                <c:pt idx="1276">
                  <c:v>-0.86995161014769151</c:v>
                </c:pt>
                <c:pt idx="1277">
                  <c:v>-0.86995161014769151</c:v>
                </c:pt>
                <c:pt idx="1278">
                  <c:v>-0.86995161014769151</c:v>
                </c:pt>
                <c:pt idx="1279">
                  <c:v>-0.86537809257110998</c:v>
                </c:pt>
                <c:pt idx="1280">
                  <c:v>-0.86537809257110998</c:v>
                </c:pt>
                <c:pt idx="1281">
                  <c:v>-0.86995161014769151</c:v>
                </c:pt>
                <c:pt idx="1282">
                  <c:v>-0.86537809257110998</c:v>
                </c:pt>
                <c:pt idx="1283">
                  <c:v>-0.86995161014769151</c:v>
                </c:pt>
                <c:pt idx="1284">
                  <c:v>-0.86995161014769151</c:v>
                </c:pt>
                <c:pt idx="1285">
                  <c:v>-0.86537809257110998</c:v>
                </c:pt>
                <c:pt idx="1286">
                  <c:v>-0.86537809257110998</c:v>
                </c:pt>
                <c:pt idx="1287">
                  <c:v>-0.86995161014769151</c:v>
                </c:pt>
                <c:pt idx="1288">
                  <c:v>-0.86537809257110998</c:v>
                </c:pt>
                <c:pt idx="1289">
                  <c:v>-0.86537809257110998</c:v>
                </c:pt>
                <c:pt idx="1290">
                  <c:v>-0.86995161014769151</c:v>
                </c:pt>
                <c:pt idx="1291">
                  <c:v>-0.86995161014769151</c:v>
                </c:pt>
                <c:pt idx="1292">
                  <c:v>-0.86537809257110998</c:v>
                </c:pt>
                <c:pt idx="1293">
                  <c:v>-0.86995161014769151</c:v>
                </c:pt>
                <c:pt idx="1294">
                  <c:v>-0.86537809257110998</c:v>
                </c:pt>
                <c:pt idx="1295">
                  <c:v>-0.86537809257110998</c:v>
                </c:pt>
                <c:pt idx="1296">
                  <c:v>-0.86995161014769151</c:v>
                </c:pt>
                <c:pt idx="1297">
                  <c:v>-0.86995161014769151</c:v>
                </c:pt>
                <c:pt idx="1298">
                  <c:v>-0.86537809257110998</c:v>
                </c:pt>
                <c:pt idx="1299">
                  <c:v>-0.86537809257110998</c:v>
                </c:pt>
                <c:pt idx="1300">
                  <c:v>-0.86995161014769151</c:v>
                </c:pt>
                <c:pt idx="1301">
                  <c:v>-0.86995161014769151</c:v>
                </c:pt>
                <c:pt idx="1302">
                  <c:v>-0.86223720311090946</c:v>
                </c:pt>
                <c:pt idx="1303">
                  <c:v>-0.86223720311090946</c:v>
                </c:pt>
                <c:pt idx="1304">
                  <c:v>-0.86178545315902222</c:v>
                </c:pt>
                <c:pt idx="1305">
                  <c:v>-0.86194054826000144</c:v>
                </c:pt>
                <c:pt idx="1306">
                  <c:v>-0.86194054826000144</c:v>
                </c:pt>
                <c:pt idx="1307">
                  <c:v>-0.86183630771504893</c:v>
                </c:pt>
                <c:pt idx="1308">
                  <c:v>-0.86183630771504893</c:v>
                </c:pt>
                <c:pt idx="1309">
                  <c:v>-0.86183630771504893</c:v>
                </c:pt>
                <c:pt idx="1310">
                  <c:v>-0.86377067110860362</c:v>
                </c:pt>
                <c:pt idx="1311">
                  <c:v>-0.86259153141538492</c:v>
                </c:pt>
                <c:pt idx="1312">
                  <c:v>-0.86259153141538492</c:v>
                </c:pt>
                <c:pt idx="1313">
                  <c:v>-0.8621710113750729</c:v>
                </c:pt>
                <c:pt idx="1314">
                  <c:v>-0.8621710113750729</c:v>
                </c:pt>
                <c:pt idx="1315">
                  <c:v>-0.86298291086263201</c:v>
                </c:pt>
                <c:pt idx="1316">
                  <c:v>-0.86298291086263201</c:v>
                </c:pt>
                <c:pt idx="1317">
                  <c:v>-0.86298291086263201</c:v>
                </c:pt>
                <c:pt idx="1318">
                  <c:v>-0.86298291086263201</c:v>
                </c:pt>
                <c:pt idx="1319">
                  <c:v>-0.86264102083342287</c:v>
                </c:pt>
                <c:pt idx="1320">
                  <c:v>-0.86264102083342287</c:v>
                </c:pt>
                <c:pt idx="1321">
                  <c:v>-0.86254580206501763</c:v>
                </c:pt>
                <c:pt idx="1322">
                  <c:v>-0.86320992012232578</c:v>
                </c:pt>
                <c:pt idx="1323">
                  <c:v>-0.86320992012232578</c:v>
                </c:pt>
                <c:pt idx="1324">
                  <c:v>-0.86273092342719959</c:v>
                </c:pt>
                <c:pt idx="1325">
                  <c:v>-0.86319985174237923</c:v>
                </c:pt>
                <c:pt idx="1326">
                  <c:v>-0.86319985174237923</c:v>
                </c:pt>
                <c:pt idx="1327">
                  <c:v>-0.86284768695068637</c:v>
                </c:pt>
                <c:pt idx="1328">
                  <c:v>-0.86284768695068637</c:v>
                </c:pt>
                <c:pt idx="1329">
                  <c:v>-0.86284768695068637</c:v>
                </c:pt>
                <c:pt idx="1330">
                  <c:v>-0.86290094255075467</c:v>
                </c:pt>
                <c:pt idx="1331">
                  <c:v>-0.86290094255075467</c:v>
                </c:pt>
                <c:pt idx="1332">
                  <c:v>-0.86278819587928623</c:v>
                </c:pt>
                <c:pt idx="1333">
                  <c:v>-0.86369979635722283</c:v>
                </c:pt>
                <c:pt idx="1334">
                  <c:v>-0.86369979635722283</c:v>
                </c:pt>
                <c:pt idx="1335">
                  <c:v>-0.86367145561916558</c:v>
                </c:pt>
                <c:pt idx="1336">
                  <c:v>-0.86367145561916558</c:v>
                </c:pt>
                <c:pt idx="1337">
                  <c:v>-0.86367145561916558</c:v>
                </c:pt>
                <c:pt idx="1338">
                  <c:v>-0.86277242829476197</c:v>
                </c:pt>
                <c:pt idx="1339">
                  <c:v>-0.86277242829476197</c:v>
                </c:pt>
                <c:pt idx="1340">
                  <c:v>-0.86331571860179956</c:v>
                </c:pt>
                <c:pt idx="1341">
                  <c:v>-0.86289571592369785</c:v>
                </c:pt>
                <c:pt idx="1342">
                  <c:v>-0.86289571592369785</c:v>
                </c:pt>
                <c:pt idx="1343">
                  <c:v>-0.86224525284233366</c:v>
                </c:pt>
                <c:pt idx="1344">
                  <c:v>-0.86215873665845277</c:v>
                </c:pt>
                <c:pt idx="1345">
                  <c:v>-0.86215873665845277</c:v>
                </c:pt>
                <c:pt idx="1346">
                  <c:v>-0.86215873665845277</c:v>
                </c:pt>
                <c:pt idx="1347">
                  <c:v>-0.86215873665845277</c:v>
                </c:pt>
                <c:pt idx="1348">
                  <c:v>-0.86323564086408389</c:v>
                </c:pt>
                <c:pt idx="1349">
                  <c:v>-0.86323564086408389</c:v>
                </c:pt>
                <c:pt idx="1350">
                  <c:v>-0.86388058204571572</c:v>
                </c:pt>
                <c:pt idx="1351">
                  <c:v>-0.86388058204571572</c:v>
                </c:pt>
                <c:pt idx="1352">
                  <c:v>-0.86251311094590355</c:v>
                </c:pt>
                <c:pt idx="1353">
                  <c:v>-0.86251311094590355</c:v>
                </c:pt>
                <c:pt idx="1354">
                  <c:v>-0.86349358679009303</c:v>
                </c:pt>
                <c:pt idx="1355">
                  <c:v>-0.86324187460142954</c:v>
                </c:pt>
                <c:pt idx="1356">
                  <c:v>-0.86324187460142954</c:v>
                </c:pt>
                <c:pt idx="1357">
                  <c:v>-0.86324187460142954</c:v>
                </c:pt>
                <c:pt idx="1358">
                  <c:v>-0.86198476760296683</c:v>
                </c:pt>
                <c:pt idx="1359">
                  <c:v>-0.86198476760296683</c:v>
                </c:pt>
                <c:pt idx="1360">
                  <c:v>-0.86154150169731269</c:v>
                </c:pt>
                <c:pt idx="1361">
                  <c:v>-0.86154150169731269</c:v>
                </c:pt>
                <c:pt idx="1362">
                  <c:v>-0.86324681013117954</c:v>
                </c:pt>
                <c:pt idx="1363">
                  <c:v>-0.86360837044046612</c:v>
                </c:pt>
                <c:pt idx="1364">
                  <c:v>-0.86360837044046612</c:v>
                </c:pt>
                <c:pt idx="1365">
                  <c:v>-0.8633066155514949</c:v>
                </c:pt>
                <c:pt idx="1366">
                  <c:v>-0.8633066155514949</c:v>
                </c:pt>
                <c:pt idx="1367">
                  <c:v>-0.86283135631955854</c:v>
                </c:pt>
                <c:pt idx="1368">
                  <c:v>-0.86283135631955854</c:v>
                </c:pt>
                <c:pt idx="1369">
                  <c:v>-0.86283135631955854</c:v>
                </c:pt>
                <c:pt idx="1370">
                  <c:v>-0.86329559039130022</c:v>
                </c:pt>
                <c:pt idx="1371">
                  <c:v>-0.86329559039130022</c:v>
                </c:pt>
                <c:pt idx="1372">
                  <c:v>-0.86236506096255805</c:v>
                </c:pt>
                <c:pt idx="1373">
                  <c:v>-0.86304164443383269</c:v>
                </c:pt>
                <c:pt idx="1374">
                  <c:v>-0.86304164443383269</c:v>
                </c:pt>
                <c:pt idx="1375">
                  <c:v>-0.86322513149746094</c:v>
                </c:pt>
                <c:pt idx="1376">
                  <c:v>-0.86322513149746094</c:v>
                </c:pt>
                <c:pt idx="1377">
                  <c:v>-0.86322513149746094</c:v>
                </c:pt>
                <c:pt idx="1378">
                  <c:v>-0.86457480044191803</c:v>
                </c:pt>
                <c:pt idx="1379">
                  <c:v>-0.86457480044191803</c:v>
                </c:pt>
                <c:pt idx="1380">
                  <c:v>-0.86305759854153086</c:v>
                </c:pt>
                <c:pt idx="1381">
                  <c:v>-0.86262427004765163</c:v>
                </c:pt>
                <c:pt idx="1382">
                  <c:v>-0.8637061932610548</c:v>
                </c:pt>
                <c:pt idx="1383">
                  <c:v>-0.8637061932610548</c:v>
                </c:pt>
                <c:pt idx="1384">
                  <c:v>-0.8637061932610548</c:v>
                </c:pt>
                <c:pt idx="1385">
                  <c:v>-0.86275310862070298</c:v>
                </c:pt>
                <c:pt idx="1386">
                  <c:v>-0.86275310862070298</c:v>
                </c:pt>
                <c:pt idx="1387">
                  <c:v>-0.86268011913974874</c:v>
                </c:pt>
                <c:pt idx="1388">
                  <c:v>-0.86268011913974874</c:v>
                </c:pt>
                <c:pt idx="1389">
                  <c:v>-0.86268011913974874</c:v>
                </c:pt>
                <c:pt idx="1390">
                  <c:v>-0.86299684437131507</c:v>
                </c:pt>
                <c:pt idx="1391">
                  <c:v>-0.86367984581041979</c:v>
                </c:pt>
                <c:pt idx="1392">
                  <c:v>-0.864371540832227</c:v>
                </c:pt>
                <c:pt idx="1393">
                  <c:v>-0.864371540832227</c:v>
                </c:pt>
                <c:pt idx="1394">
                  <c:v>-0.86212962117271574</c:v>
                </c:pt>
                <c:pt idx="1395">
                  <c:v>-0.86212962117271574</c:v>
                </c:pt>
                <c:pt idx="1396">
                  <c:v>-0.86212962117271574</c:v>
                </c:pt>
                <c:pt idx="1397">
                  <c:v>-0.86318023652521814</c:v>
                </c:pt>
                <c:pt idx="1398">
                  <c:v>-0.86318023652521814</c:v>
                </c:pt>
                <c:pt idx="1399">
                  <c:v>-0.86262536384896693</c:v>
                </c:pt>
                <c:pt idx="1400">
                  <c:v>-0.86304528486115162</c:v>
                </c:pt>
                <c:pt idx="1401">
                  <c:v>-0.86280117267433831</c:v>
                </c:pt>
                <c:pt idx="1402">
                  <c:v>-0.86280117267433831</c:v>
                </c:pt>
                <c:pt idx="1403">
                  <c:v>-0.86307260677013631</c:v>
                </c:pt>
                <c:pt idx="1404">
                  <c:v>-0.86307260677013631</c:v>
                </c:pt>
                <c:pt idx="1405">
                  <c:v>-0.86307260677013631</c:v>
                </c:pt>
                <c:pt idx="1406">
                  <c:v>-0.86307260677013631</c:v>
                </c:pt>
                <c:pt idx="1407">
                  <c:v>-0.86505155675783796</c:v>
                </c:pt>
                <c:pt idx="1408">
                  <c:v>-0.86316574262662449</c:v>
                </c:pt>
                <c:pt idx="1409">
                  <c:v>-0.86316574262662449</c:v>
                </c:pt>
                <c:pt idx="1410">
                  <c:v>-0.86243783315347067</c:v>
                </c:pt>
                <c:pt idx="1411">
                  <c:v>-0.86290128610940087</c:v>
                </c:pt>
                <c:pt idx="1412">
                  <c:v>-0.86290128610940087</c:v>
                </c:pt>
                <c:pt idx="1413">
                  <c:v>-0.86290128610940087</c:v>
                </c:pt>
                <c:pt idx="1414">
                  <c:v>-0.86290128610940087</c:v>
                </c:pt>
                <c:pt idx="1415">
                  <c:v>-0.86317849320038742</c:v>
                </c:pt>
                <c:pt idx="1416">
                  <c:v>-0.86317849320038742</c:v>
                </c:pt>
                <c:pt idx="1417">
                  <c:v>-0.86284862193773304</c:v>
                </c:pt>
                <c:pt idx="1418">
                  <c:v>-0.86298215868097172</c:v>
                </c:pt>
                <c:pt idx="1419">
                  <c:v>-0.86298215868097172</c:v>
                </c:pt>
                <c:pt idx="1420">
                  <c:v>-0.86278378716599702</c:v>
                </c:pt>
                <c:pt idx="1421">
                  <c:v>-0.86278378716599702</c:v>
                </c:pt>
                <c:pt idx="1422">
                  <c:v>-0.86368593005570837</c:v>
                </c:pt>
                <c:pt idx="1423">
                  <c:v>-0.86368593005570837</c:v>
                </c:pt>
                <c:pt idx="1424">
                  <c:v>-0.86235230766548465</c:v>
                </c:pt>
                <c:pt idx="1425">
                  <c:v>-0.86235230766548465</c:v>
                </c:pt>
                <c:pt idx="1426">
                  <c:v>-0.86235230766548465</c:v>
                </c:pt>
                <c:pt idx="1427">
                  <c:v>-0.86258582905687553</c:v>
                </c:pt>
                <c:pt idx="1428">
                  <c:v>-0.86258582905687553</c:v>
                </c:pt>
                <c:pt idx="1429">
                  <c:v>-0.86293298999543955</c:v>
                </c:pt>
                <c:pt idx="1430">
                  <c:v>-0.86293298999543955</c:v>
                </c:pt>
                <c:pt idx="1431">
                  <c:v>-0.86274611663214751</c:v>
                </c:pt>
                <c:pt idx="1432">
                  <c:v>-0.86274611663214751</c:v>
                </c:pt>
                <c:pt idx="1433">
                  <c:v>-0.8638339474985427</c:v>
                </c:pt>
                <c:pt idx="1434">
                  <c:v>-0.8638339474985427</c:v>
                </c:pt>
                <c:pt idx="1435">
                  <c:v>-0.86255914348271401</c:v>
                </c:pt>
                <c:pt idx="1436">
                  <c:v>-0.86255914348271401</c:v>
                </c:pt>
                <c:pt idx="1437">
                  <c:v>-0.86255914348271401</c:v>
                </c:pt>
                <c:pt idx="1438">
                  <c:v>-0.86255914348271401</c:v>
                </c:pt>
                <c:pt idx="1439">
                  <c:v>-0.86221424266733504</c:v>
                </c:pt>
                <c:pt idx="1440">
                  <c:v>-0.86221424266733504</c:v>
                </c:pt>
                <c:pt idx="1441">
                  <c:v>-0.86348351318003225</c:v>
                </c:pt>
                <c:pt idx="1442">
                  <c:v>-0.86287929458517376</c:v>
                </c:pt>
                <c:pt idx="1443">
                  <c:v>-0.86263612259886713</c:v>
                </c:pt>
                <c:pt idx="1444">
                  <c:v>-0.86263612259886713</c:v>
                </c:pt>
                <c:pt idx="1445">
                  <c:v>-0.86252538936246126</c:v>
                </c:pt>
                <c:pt idx="1446">
                  <c:v>-0.86252538936246126</c:v>
                </c:pt>
                <c:pt idx="1447">
                  <c:v>-0.86252538936246126</c:v>
                </c:pt>
                <c:pt idx="1448">
                  <c:v>-0.86252538936246126</c:v>
                </c:pt>
                <c:pt idx="1449">
                  <c:v>-0.86252538936246126</c:v>
                </c:pt>
                <c:pt idx="1450">
                  <c:v>-0.86342645969685727</c:v>
                </c:pt>
                <c:pt idx="1451">
                  <c:v>-0.86342645969685727</c:v>
                </c:pt>
                <c:pt idx="1452">
                  <c:v>-0.86276447327440675</c:v>
                </c:pt>
                <c:pt idx="1453">
                  <c:v>-0.86254134983194253</c:v>
                </c:pt>
                <c:pt idx="1454">
                  <c:v>-0.86271802317302881</c:v>
                </c:pt>
                <c:pt idx="1455">
                  <c:v>-0.86271802317302881</c:v>
                </c:pt>
                <c:pt idx="1456">
                  <c:v>-0.86298865181970075</c:v>
                </c:pt>
                <c:pt idx="1457">
                  <c:v>-0.86298865181970075</c:v>
                </c:pt>
                <c:pt idx="1458">
                  <c:v>-0.86298865181970075</c:v>
                </c:pt>
                <c:pt idx="1459">
                  <c:v>-0.86298865181970075</c:v>
                </c:pt>
                <c:pt idx="1460">
                  <c:v>-0.86311755573904836</c:v>
                </c:pt>
                <c:pt idx="1461">
                  <c:v>-0.86311755573904836</c:v>
                </c:pt>
                <c:pt idx="1462">
                  <c:v>-0.86244794530697522</c:v>
                </c:pt>
                <c:pt idx="1463">
                  <c:v>-0.86244794530697522</c:v>
                </c:pt>
                <c:pt idx="1464">
                  <c:v>-0.86254048835357899</c:v>
                </c:pt>
                <c:pt idx="1465">
                  <c:v>-0.86254048835357899</c:v>
                </c:pt>
                <c:pt idx="1466">
                  <c:v>-0.86276254632656169</c:v>
                </c:pt>
                <c:pt idx="1467">
                  <c:v>-0.86276254632656169</c:v>
                </c:pt>
                <c:pt idx="1468">
                  <c:v>-0.86276254632656169</c:v>
                </c:pt>
                <c:pt idx="1469">
                  <c:v>-0.86276254632656169</c:v>
                </c:pt>
                <c:pt idx="1470">
                  <c:v>-0.86286597599877057</c:v>
                </c:pt>
                <c:pt idx="1471">
                  <c:v>-0.86276320847491361</c:v>
                </c:pt>
                <c:pt idx="1472">
                  <c:v>-0.86276320847491361</c:v>
                </c:pt>
                <c:pt idx="1473">
                  <c:v>-0.86291563045566855</c:v>
                </c:pt>
                <c:pt idx="1474">
                  <c:v>-0.8621744848027334</c:v>
                </c:pt>
                <c:pt idx="1475">
                  <c:v>-0.8621744848027334</c:v>
                </c:pt>
                <c:pt idx="1476">
                  <c:v>-0.86199591457446945</c:v>
                </c:pt>
                <c:pt idx="1477">
                  <c:v>-0.86199591457446945</c:v>
                </c:pt>
                <c:pt idx="1478">
                  <c:v>-0.86199591457446945</c:v>
                </c:pt>
                <c:pt idx="1479">
                  <c:v>-0.86201859054264107</c:v>
                </c:pt>
                <c:pt idx="1480">
                  <c:v>-0.86419954346446526</c:v>
                </c:pt>
                <c:pt idx="1481">
                  <c:v>-0.86419954346446526</c:v>
                </c:pt>
                <c:pt idx="1482">
                  <c:v>-0.86329348044456555</c:v>
                </c:pt>
                <c:pt idx="1483">
                  <c:v>-0.86262087909203466</c:v>
                </c:pt>
                <c:pt idx="1484">
                  <c:v>-0.86257563069173282</c:v>
                </c:pt>
                <c:pt idx="1485">
                  <c:v>-0.86257563069173282</c:v>
                </c:pt>
                <c:pt idx="1486">
                  <c:v>-0.86257563069173282</c:v>
                </c:pt>
                <c:pt idx="1487">
                  <c:v>-0.86239016769839461</c:v>
                </c:pt>
                <c:pt idx="1488">
                  <c:v>-0.8628815640805334</c:v>
                </c:pt>
                <c:pt idx="1489">
                  <c:v>-0.86322949380230629</c:v>
                </c:pt>
                <c:pt idx="1490">
                  <c:v>-0.86241763185340814</c:v>
                </c:pt>
                <c:pt idx="1491">
                  <c:v>-0.86294438654372296</c:v>
                </c:pt>
                <c:pt idx="1492">
                  <c:v>-0.86294438654372296</c:v>
                </c:pt>
                <c:pt idx="1493">
                  <c:v>-0.86294438654372296</c:v>
                </c:pt>
                <c:pt idx="1494">
                  <c:v>-0.86294438654372296</c:v>
                </c:pt>
                <c:pt idx="1495">
                  <c:v>-0.86309508353002928</c:v>
                </c:pt>
                <c:pt idx="1496">
                  <c:v>-0.86309508353002928</c:v>
                </c:pt>
                <c:pt idx="1497">
                  <c:v>-0.86315492198174593</c:v>
                </c:pt>
                <c:pt idx="1498">
                  <c:v>-0.86311398961623342</c:v>
                </c:pt>
                <c:pt idx="1499">
                  <c:v>-0.86311398961623342</c:v>
                </c:pt>
                <c:pt idx="1500">
                  <c:v>-0.86291489879715333</c:v>
                </c:pt>
                <c:pt idx="1501">
                  <c:v>-0.86291489879715333</c:v>
                </c:pt>
                <c:pt idx="1502">
                  <c:v>-0.86291489879715333</c:v>
                </c:pt>
                <c:pt idx="1503">
                  <c:v>-0.86256788506945892</c:v>
                </c:pt>
                <c:pt idx="1504">
                  <c:v>-0.86256788506945892</c:v>
                </c:pt>
                <c:pt idx="1505">
                  <c:v>-0.86258861150711175</c:v>
                </c:pt>
                <c:pt idx="1506">
                  <c:v>-0.86280793815452406</c:v>
                </c:pt>
                <c:pt idx="1507">
                  <c:v>-0.86280793815452406</c:v>
                </c:pt>
                <c:pt idx="1508">
                  <c:v>-0.86296894567468008</c:v>
                </c:pt>
                <c:pt idx="1509">
                  <c:v>-0.86306542005240594</c:v>
                </c:pt>
                <c:pt idx="1510">
                  <c:v>-0.86306542005240594</c:v>
                </c:pt>
                <c:pt idx="1511">
                  <c:v>-0.86259907126774493</c:v>
                </c:pt>
                <c:pt idx="1512">
                  <c:v>-0.86259907126774493</c:v>
                </c:pt>
                <c:pt idx="1513">
                  <c:v>-0.86290313898470683</c:v>
                </c:pt>
                <c:pt idx="1514">
                  <c:v>-0.86290313898470683</c:v>
                </c:pt>
                <c:pt idx="1515">
                  <c:v>-0.86290313898470683</c:v>
                </c:pt>
                <c:pt idx="1516">
                  <c:v>-0.86290313898470683</c:v>
                </c:pt>
                <c:pt idx="1517">
                  <c:v>-0.86296770905832754</c:v>
                </c:pt>
                <c:pt idx="1518">
                  <c:v>-0.86262643519449445</c:v>
                </c:pt>
                <c:pt idx="1519">
                  <c:v>-0.86262643519449445</c:v>
                </c:pt>
                <c:pt idx="1520">
                  <c:v>-0.8626711384197977</c:v>
                </c:pt>
                <c:pt idx="1521">
                  <c:v>-0.8626711384197977</c:v>
                </c:pt>
                <c:pt idx="1522">
                  <c:v>-0.8626711384197977</c:v>
                </c:pt>
                <c:pt idx="1523">
                  <c:v>-0.8626711384197977</c:v>
                </c:pt>
                <c:pt idx="1524">
                  <c:v>-0.86257436226922535</c:v>
                </c:pt>
                <c:pt idx="1525">
                  <c:v>-0.86289737921667164</c:v>
                </c:pt>
                <c:pt idx="1526">
                  <c:v>-0.86279696284893836</c:v>
                </c:pt>
                <c:pt idx="1527">
                  <c:v>-0.86279696284893836</c:v>
                </c:pt>
                <c:pt idx="1528">
                  <c:v>-0.86261916773870673</c:v>
                </c:pt>
                <c:pt idx="1529">
                  <c:v>-0.86261916773870673</c:v>
                </c:pt>
                <c:pt idx="1530">
                  <c:v>-0.86241507037134346</c:v>
                </c:pt>
                <c:pt idx="1531">
                  <c:v>-0.86303209083117383</c:v>
                </c:pt>
                <c:pt idx="1532">
                  <c:v>-0.86303209083117383</c:v>
                </c:pt>
                <c:pt idx="1533">
                  <c:v>-0.86303209083117383</c:v>
                </c:pt>
                <c:pt idx="1534">
                  <c:v>-0.86303209083117383</c:v>
                </c:pt>
                <c:pt idx="1535">
                  <c:v>-0.71776445880314033</c:v>
                </c:pt>
                <c:pt idx="1536">
                  <c:v>-0.71757814648719209</c:v>
                </c:pt>
                <c:pt idx="1537">
                  <c:v>-0.71752848798181146</c:v>
                </c:pt>
                <c:pt idx="1538">
                  <c:v>-0.71789577618001232</c:v>
                </c:pt>
                <c:pt idx="1539">
                  <c:v>-0.71828759821468735</c:v>
                </c:pt>
                <c:pt idx="1540">
                  <c:v>-0.71955626910604975</c:v>
                </c:pt>
                <c:pt idx="1541">
                  <c:v>-0.72061214014545072</c:v>
                </c:pt>
                <c:pt idx="1542">
                  <c:v>-0.72150399126627285</c:v>
                </c:pt>
                <c:pt idx="1543">
                  <c:v>-0.72229731398164032</c:v>
                </c:pt>
                <c:pt idx="1544">
                  <c:v>-0.72367330799547613</c:v>
                </c:pt>
                <c:pt idx="1545">
                  <c:v>-0.7234535855536951</c:v>
                </c:pt>
                <c:pt idx="1546">
                  <c:v>-0.72228209185045533</c:v>
                </c:pt>
                <c:pt idx="1547">
                  <c:v>-0.72079641977877074</c:v>
                </c:pt>
                <c:pt idx="1548">
                  <c:v>-0.71935435540224046</c:v>
                </c:pt>
                <c:pt idx="1549">
                  <c:v>-0.71759614040053232</c:v>
                </c:pt>
                <c:pt idx="1550">
                  <c:v>-0.71652207374136256</c:v>
                </c:pt>
                <c:pt idx="1551">
                  <c:v>-0.71592849695635985</c:v>
                </c:pt>
                <c:pt idx="1552">
                  <c:v>-0.71556418937223432</c:v>
                </c:pt>
                <c:pt idx="1553">
                  <c:v>-0.71558005861012075</c:v>
                </c:pt>
                <c:pt idx="1554">
                  <c:v>-0.71560739865083134</c:v>
                </c:pt>
                <c:pt idx="1555">
                  <c:v>-0.71548221564308778</c:v>
                </c:pt>
                <c:pt idx="1556">
                  <c:v>-0.71576554250210955</c:v>
                </c:pt>
                <c:pt idx="1557">
                  <c:v>-0.71605780242438932</c:v>
                </c:pt>
                <c:pt idx="1558">
                  <c:v>-0.71614938626086377</c:v>
                </c:pt>
                <c:pt idx="1559">
                  <c:v>-0.717033652165322</c:v>
                </c:pt>
                <c:pt idx="1560">
                  <c:v>-0.71716680290152879</c:v>
                </c:pt>
                <c:pt idx="1561">
                  <c:v>-0.71708790831404379</c:v>
                </c:pt>
                <c:pt idx="1562">
                  <c:v>-0.71699111065219789</c:v>
                </c:pt>
                <c:pt idx="1563">
                  <c:v>-0.71670085921679394</c:v>
                </c:pt>
                <c:pt idx="1564">
                  <c:v>-0.71683893764075335</c:v>
                </c:pt>
                <c:pt idx="1565">
                  <c:v>-0.71660314156234983</c:v>
                </c:pt>
                <c:pt idx="1566">
                  <c:v>-0.71698047683422839</c:v>
                </c:pt>
                <c:pt idx="1567">
                  <c:v>-0.71677150689714453</c:v>
                </c:pt>
                <c:pt idx="1568">
                  <c:v>-0.71662517924640157</c:v>
                </c:pt>
                <c:pt idx="1569">
                  <c:v>-0.71671385691564937</c:v>
                </c:pt>
                <c:pt idx="1570">
                  <c:v>-0.71678629228005175</c:v>
                </c:pt>
                <c:pt idx="1571">
                  <c:v>-0.7164950839042048</c:v>
                </c:pt>
                <c:pt idx="1572">
                  <c:v>-0.71686242688974267</c:v>
                </c:pt>
                <c:pt idx="1573">
                  <c:v>-0.71715087528779531</c:v>
                </c:pt>
                <c:pt idx="1574">
                  <c:v>-0.71738948292743543</c:v>
                </c:pt>
                <c:pt idx="1575">
                  <c:v>-0.71741682600549728</c:v>
                </c:pt>
                <c:pt idx="1576">
                  <c:v>-0.71741682600549728</c:v>
                </c:pt>
              </c:numCache>
            </c:numRef>
          </c:yVal>
          <c:smooth val="0"/>
        </c:ser>
        <c:ser>
          <c:idx val="8"/>
          <c:order val="7"/>
          <c:tx>
            <c:v>cut_plane_z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3333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'3DPlot'!$Q$33:$Q$1622</c:f>
              <c:numCache>
                <c:formatCode>General</c:formatCode>
                <c:ptCount val="1590"/>
                <c:pt idx="0">
                  <c:v>0.23938618250279478</c:v>
                </c:pt>
                <c:pt idx="1">
                  <c:v>0.2396644364650308</c:v>
                </c:pt>
                <c:pt idx="2">
                  <c:v>0.24001050021638304</c:v>
                </c:pt>
                <c:pt idx="3">
                  <c:v>0.24079584669355097</c:v>
                </c:pt>
                <c:pt idx="4">
                  <c:v>0.24079584669355097</c:v>
                </c:pt>
                <c:pt idx="5">
                  <c:v>0.24079584669355097</c:v>
                </c:pt>
                <c:pt idx="6">
                  <c:v>0.23939974446061815</c:v>
                </c:pt>
                <c:pt idx="7">
                  <c:v>0.23939974446061815</c:v>
                </c:pt>
                <c:pt idx="8">
                  <c:v>0.23958384414095457</c:v>
                </c:pt>
                <c:pt idx="9">
                  <c:v>0.23958384414095457</c:v>
                </c:pt>
                <c:pt idx="10">
                  <c:v>0.23948454566815666</c:v>
                </c:pt>
                <c:pt idx="11">
                  <c:v>0.23948454566815666</c:v>
                </c:pt>
                <c:pt idx="12">
                  <c:v>0.23985071852938478</c:v>
                </c:pt>
                <c:pt idx="13">
                  <c:v>0.23985071852938478</c:v>
                </c:pt>
                <c:pt idx="14">
                  <c:v>0.23985071852938478</c:v>
                </c:pt>
                <c:pt idx="15">
                  <c:v>0.23985071852938478</c:v>
                </c:pt>
                <c:pt idx="16">
                  <c:v>0.23968407792118857</c:v>
                </c:pt>
                <c:pt idx="17">
                  <c:v>0.24007784235178134</c:v>
                </c:pt>
                <c:pt idx="18">
                  <c:v>0.24007784235178134</c:v>
                </c:pt>
                <c:pt idx="19">
                  <c:v>0.23926209838294057</c:v>
                </c:pt>
                <c:pt idx="20">
                  <c:v>0.23886817806777524</c:v>
                </c:pt>
                <c:pt idx="21">
                  <c:v>0.23886817806777524</c:v>
                </c:pt>
                <c:pt idx="22">
                  <c:v>0.23955516137958119</c:v>
                </c:pt>
                <c:pt idx="23">
                  <c:v>0.23955516137958119</c:v>
                </c:pt>
                <c:pt idx="24">
                  <c:v>0.23955516137958119</c:v>
                </c:pt>
                <c:pt idx="25">
                  <c:v>0.23955516137958119</c:v>
                </c:pt>
                <c:pt idx="26">
                  <c:v>0.24159522278226009</c:v>
                </c:pt>
                <c:pt idx="27">
                  <c:v>0.24159522278226009</c:v>
                </c:pt>
                <c:pt idx="28">
                  <c:v>0.24322047533703423</c:v>
                </c:pt>
                <c:pt idx="29">
                  <c:v>0.24322047533703423</c:v>
                </c:pt>
                <c:pt idx="30">
                  <c:v>0.24112180133502731</c:v>
                </c:pt>
                <c:pt idx="31">
                  <c:v>0.24112180133502731</c:v>
                </c:pt>
                <c:pt idx="32">
                  <c:v>0.24075843439610745</c:v>
                </c:pt>
                <c:pt idx="33">
                  <c:v>0.24075843439610745</c:v>
                </c:pt>
                <c:pt idx="34">
                  <c:v>0.24079506727068745</c:v>
                </c:pt>
                <c:pt idx="35">
                  <c:v>0.24079506727068745</c:v>
                </c:pt>
                <c:pt idx="36">
                  <c:v>0.24079506727068745</c:v>
                </c:pt>
                <c:pt idx="37">
                  <c:v>0.24079506727068745</c:v>
                </c:pt>
                <c:pt idx="38">
                  <c:v>0.24079506727068745</c:v>
                </c:pt>
                <c:pt idx="39">
                  <c:v>0.24079506727068745</c:v>
                </c:pt>
                <c:pt idx="40">
                  <c:v>0.23967908961486281</c:v>
                </c:pt>
                <c:pt idx="41">
                  <c:v>0.23967908961486281</c:v>
                </c:pt>
                <c:pt idx="42">
                  <c:v>0.23930231660269236</c:v>
                </c:pt>
                <c:pt idx="43">
                  <c:v>0.23955235545727296</c:v>
                </c:pt>
                <c:pt idx="44">
                  <c:v>0.23955235545727296</c:v>
                </c:pt>
                <c:pt idx="45">
                  <c:v>0.23974066402107189</c:v>
                </c:pt>
                <c:pt idx="46">
                  <c:v>0.23974066402107189</c:v>
                </c:pt>
                <c:pt idx="47">
                  <c:v>0.23960488855826656</c:v>
                </c:pt>
                <c:pt idx="48">
                  <c:v>0.23960488855826656</c:v>
                </c:pt>
                <c:pt idx="49">
                  <c:v>0.23960488855826656</c:v>
                </c:pt>
                <c:pt idx="50">
                  <c:v>0.23960488855826656</c:v>
                </c:pt>
                <c:pt idx="51">
                  <c:v>0.23979756189010049</c:v>
                </c:pt>
                <c:pt idx="52">
                  <c:v>0.23979756189010049</c:v>
                </c:pt>
                <c:pt idx="53">
                  <c:v>0.23929062525974126</c:v>
                </c:pt>
                <c:pt idx="54">
                  <c:v>0.23960925332630162</c:v>
                </c:pt>
                <c:pt idx="55">
                  <c:v>0.23906490439849884</c:v>
                </c:pt>
                <c:pt idx="56">
                  <c:v>0.23906490439849884</c:v>
                </c:pt>
                <c:pt idx="57">
                  <c:v>0.23926880141956594</c:v>
                </c:pt>
                <c:pt idx="58">
                  <c:v>0.23926880141956594</c:v>
                </c:pt>
                <c:pt idx="59">
                  <c:v>0.24025087422745744</c:v>
                </c:pt>
                <c:pt idx="60">
                  <c:v>0.24025087422745744</c:v>
                </c:pt>
                <c:pt idx="61">
                  <c:v>0.24025087422745744</c:v>
                </c:pt>
                <c:pt idx="62">
                  <c:v>0.24025087422745744</c:v>
                </c:pt>
                <c:pt idx="63">
                  <c:v>0.24117620505089304</c:v>
                </c:pt>
                <c:pt idx="64">
                  <c:v>0.24117620505089304</c:v>
                </c:pt>
                <c:pt idx="65">
                  <c:v>0.23965492750609718</c:v>
                </c:pt>
                <c:pt idx="66">
                  <c:v>0.23955999380133439</c:v>
                </c:pt>
                <c:pt idx="67">
                  <c:v>0.2397978736592459</c:v>
                </c:pt>
                <c:pt idx="68">
                  <c:v>0.2397978736592459</c:v>
                </c:pt>
                <c:pt idx="69">
                  <c:v>0.23960878567258356</c:v>
                </c:pt>
                <c:pt idx="70">
                  <c:v>0.23960878567258356</c:v>
                </c:pt>
                <c:pt idx="71">
                  <c:v>0.23960878567258356</c:v>
                </c:pt>
                <c:pt idx="72">
                  <c:v>0.23960878567258356</c:v>
                </c:pt>
                <c:pt idx="73">
                  <c:v>0.23975469363261315</c:v>
                </c:pt>
                <c:pt idx="74">
                  <c:v>0.23975469363261315</c:v>
                </c:pt>
                <c:pt idx="75">
                  <c:v>0.23996513780573278</c:v>
                </c:pt>
                <c:pt idx="76">
                  <c:v>0.23996513780573278</c:v>
                </c:pt>
                <c:pt idx="77">
                  <c:v>0.23996887903547717</c:v>
                </c:pt>
                <c:pt idx="78">
                  <c:v>0.23997527030295707</c:v>
                </c:pt>
                <c:pt idx="79">
                  <c:v>0.23997527030295707</c:v>
                </c:pt>
                <c:pt idx="80">
                  <c:v>0.24004089770805589</c:v>
                </c:pt>
                <c:pt idx="81">
                  <c:v>0.24004089770805589</c:v>
                </c:pt>
                <c:pt idx="82">
                  <c:v>0.24004089770805589</c:v>
                </c:pt>
                <c:pt idx="83">
                  <c:v>0.24004089770805589</c:v>
                </c:pt>
                <c:pt idx="84">
                  <c:v>0.23952429623419039</c:v>
                </c:pt>
                <c:pt idx="85">
                  <c:v>0.23952429623419039</c:v>
                </c:pt>
                <c:pt idx="86">
                  <c:v>0.24019896466475463</c:v>
                </c:pt>
                <c:pt idx="87">
                  <c:v>0.23994035215867646</c:v>
                </c:pt>
                <c:pt idx="88">
                  <c:v>0.23994035215867646</c:v>
                </c:pt>
                <c:pt idx="89">
                  <c:v>0.23989701624747112</c:v>
                </c:pt>
                <c:pt idx="90">
                  <c:v>0.23989701624747112</c:v>
                </c:pt>
                <c:pt idx="91">
                  <c:v>0.23934752312876992</c:v>
                </c:pt>
                <c:pt idx="92">
                  <c:v>0.23934752312876992</c:v>
                </c:pt>
                <c:pt idx="93">
                  <c:v>0.23934752312876992</c:v>
                </c:pt>
                <c:pt idx="94">
                  <c:v>0.23921034470481042</c:v>
                </c:pt>
                <c:pt idx="95">
                  <c:v>0.23921034470481042</c:v>
                </c:pt>
                <c:pt idx="96">
                  <c:v>0.23924058631191061</c:v>
                </c:pt>
                <c:pt idx="97">
                  <c:v>0.23949031339734586</c:v>
                </c:pt>
                <c:pt idx="98">
                  <c:v>0.23949031339734586</c:v>
                </c:pt>
                <c:pt idx="99">
                  <c:v>0.24000831783236554</c:v>
                </c:pt>
                <c:pt idx="100">
                  <c:v>0.2391532909512091</c:v>
                </c:pt>
                <c:pt idx="101">
                  <c:v>0.2391532909512091</c:v>
                </c:pt>
                <c:pt idx="102">
                  <c:v>0.2391532909512091</c:v>
                </c:pt>
                <c:pt idx="103">
                  <c:v>0.23870886403449509</c:v>
                </c:pt>
                <c:pt idx="104">
                  <c:v>0.23870886403449509</c:v>
                </c:pt>
                <c:pt idx="105">
                  <c:v>0.23795562977929949</c:v>
                </c:pt>
                <c:pt idx="106">
                  <c:v>0.23628719719789254</c:v>
                </c:pt>
                <c:pt idx="107">
                  <c:v>0.23628719719789254</c:v>
                </c:pt>
                <c:pt idx="108">
                  <c:v>0.23812585573266734</c:v>
                </c:pt>
                <c:pt idx="109">
                  <c:v>0.23812585573266734</c:v>
                </c:pt>
                <c:pt idx="110">
                  <c:v>0.23913146711103378</c:v>
                </c:pt>
                <c:pt idx="111">
                  <c:v>0.23913146711103378</c:v>
                </c:pt>
                <c:pt idx="112">
                  <c:v>0.23913146711103378</c:v>
                </c:pt>
                <c:pt idx="113">
                  <c:v>0.23966926888678389</c:v>
                </c:pt>
                <c:pt idx="114">
                  <c:v>0.23966926888678389</c:v>
                </c:pt>
                <c:pt idx="115">
                  <c:v>0.23938415600334997</c:v>
                </c:pt>
                <c:pt idx="116">
                  <c:v>0.23762390740863387</c:v>
                </c:pt>
                <c:pt idx="117">
                  <c:v>0.23762390740863387</c:v>
                </c:pt>
                <c:pt idx="118">
                  <c:v>0.23439553790840628</c:v>
                </c:pt>
                <c:pt idx="119">
                  <c:v>0.23439553790840628</c:v>
                </c:pt>
                <c:pt idx="120">
                  <c:v>0.23439553790840628</c:v>
                </c:pt>
                <c:pt idx="121">
                  <c:v>0.2347012275554341</c:v>
                </c:pt>
                <c:pt idx="122">
                  <c:v>0.2347012275554341</c:v>
                </c:pt>
                <c:pt idx="123">
                  <c:v>0.23758415684260017</c:v>
                </c:pt>
                <c:pt idx="124">
                  <c:v>0.23820987751734252</c:v>
                </c:pt>
                <c:pt idx="125">
                  <c:v>0.23820987751734252</c:v>
                </c:pt>
                <c:pt idx="126">
                  <c:v>0.23886786629862983</c:v>
                </c:pt>
                <c:pt idx="127">
                  <c:v>0.23805430471380662</c:v>
                </c:pt>
                <c:pt idx="128">
                  <c:v>0.23805430471380662</c:v>
                </c:pt>
                <c:pt idx="129">
                  <c:v>0.23955874672475291</c:v>
                </c:pt>
                <c:pt idx="130">
                  <c:v>0.23955874672475291</c:v>
                </c:pt>
                <c:pt idx="131">
                  <c:v>0.23955874672475291</c:v>
                </c:pt>
                <c:pt idx="132">
                  <c:v>0.23999631472026908</c:v>
                </c:pt>
                <c:pt idx="133">
                  <c:v>0.24180925230055145</c:v>
                </c:pt>
                <c:pt idx="134">
                  <c:v>0.24224962621837576</c:v>
                </c:pt>
                <c:pt idx="135">
                  <c:v>0.24224962621837576</c:v>
                </c:pt>
                <c:pt idx="136">
                  <c:v>0.2416904682561683</c:v>
                </c:pt>
                <c:pt idx="137">
                  <c:v>0.24302811377434566</c:v>
                </c:pt>
                <c:pt idx="138">
                  <c:v>0.24302811377434566</c:v>
                </c:pt>
                <c:pt idx="139">
                  <c:v>0.24302811377434566</c:v>
                </c:pt>
                <c:pt idx="140">
                  <c:v>0.2435058999896135</c:v>
                </c:pt>
                <c:pt idx="141">
                  <c:v>0.2421858694281491</c:v>
                </c:pt>
                <c:pt idx="142">
                  <c:v>0.2424731646956006</c:v>
                </c:pt>
                <c:pt idx="143">
                  <c:v>0.2424731646956006</c:v>
                </c:pt>
                <c:pt idx="144">
                  <c:v>0.24432039688187274</c:v>
                </c:pt>
                <c:pt idx="145">
                  <c:v>0.24432039688187274</c:v>
                </c:pt>
                <c:pt idx="146">
                  <c:v>0.24432039688187274</c:v>
                </c:pt>
                <c:pt idx="147">
                  <c:v>0.24432039688187274</c:v>
                </c:pt>
                <c:pt idx="148">
                  <c:v>0.2430750350307227</c:v>
                </c:pt>
                <c:pt idx="149">
                  <c:v>0.2430750350307227</c:v>
                </c:pt>
                <c:pt idx="150">
                  <c:v>0.2416769062983451</c:v>
                </c:pt>
                <c:pt idx="151">
                  <c:v>0.2416769062983451</c:v>
                </c:pt>
                <c:pt idx="152">
                  <c:v>0.24071759263806494</c:v>
                </c:pt>
                <c:pt idx="153">
                  <c:v>0.23978181754825975</c:v>
                </c:pt>
                <c:pt idx="154">
                  <c:v>0.23978181754825975</c:v>
                </c:pt>
                <c:pt idx="155">
                  <c:v>0.24052928407426608</c:v>
                </c:pt>
                <c:pt idx="156">
                  <c:v>0.24052928407426608</c:v>
                </c:pt>
                <c:pt idx="157">
                  <c:v>0.24052928407426608</c:v>
                </c:pt>
                <c:pt idx="158">
                  <c:v>0.24052928407426608</c:v>
                </c:pt>
                <c:pt idx="159">
                  <c:v>0.24052928407426608</c:v>
                </c:pt>
                <c:pt idx="160">
                  <c:v>0.23951837262042849</c:v>
                </c:pt>
                <c:pt idx="161">
                  <c:v>0.23951837262042849</c:v>
                </c:pt>
                <c:pt idx="162">
                  <c:v>0.23724386082043711</c:v>
                </c:pt>
                <c:pt idx="163">
                  <c:v>0.23327909259886354</c:v>
                </c:pt>
                <c:pt idx="164">
                  <c:v>0.23327909259886354</c:v>
                </c:pt>
                <c:pt idx="165">
                  <c:v>0.23426459486735399</c:v>
                </c:pt>
                <c:pt idx="166">
                  <c:v>0.24070948664028555</c:v>
                </c:pt>
                <c:pt idx="167">
                  <c:v>0.23827675199902268</c:v>
                </c:pt>
                <c:pt idx="168">
                  <c:v>0.2383668532820325</c:v>
                </c:pt>
                <c:pt idx="169">
                  <c:v>0.23768953481373264</c:v>
                </c:pt>
                <c:pt idx="170">
                  <c:v>0.23540754055425259</c:v>
                </c:pt>
                <c:pt idx="171">
                  <c:v>0.23710839712677717</c:v>
                </c:pt>
                <c:pt idx="172">
                  <c:v>0.23550231837444277</c:v>
                </c:pt>
                <c:pt idx="173">
                  <c:v>0.23374705808605242</c:v>
                </c:pt>
                <c:pt idx="174">
                  <c:v>0.23374705808605242</c:v>
                </c:pt>
                <c:pt idx="175">
                  <c:v>0.2348209469072533</c:v>
                </c:pt>
                <c:pt idx="176">
                  <c:v>0.2344892245365876</c:v>
                </c:pt>
                <c:pt idx="177">
                  <c:v>0.23391634873198422</c:v>
                </c:pt>
                <c:pt idx="178">
                  <c:v>0.23357558505610312</c:v>
                </c:pt>
                <c:pt idx="179">
                  <c:v>0.23446194473636853</c:v>
                </c:pt>
                <c:pt idx="180">
                  <c:v>0.23501471143109601</c:v>
                </c:pt>
                <c:pt idx="181">
                  <c:v>0.23724370493586447</c:v>
                </c:pt>
                <c:pt idx="182">
                  <c:v>0.23621128141099684</c:v>
                </c:pt>
                <c:pt idx="183">
                  <c:v>0.23762047794803484</c:v>
                </c:pt>
                <c:pt idx="184">
                  <c:v>0.23884526303559112</c:v>
                </c:pt>
                <c:pt idx="185">
                  <c:v>0.23938758546394892</c:v>
                </c:pt>
                <c:pt idx="186">
                  <c:v>0.23874954990796482</c:v>
                </c:pt>
                <c:pt idx="187">
                  <c:v>0.23988953378798239</c:v>
                </c:pt>
                <c:pt idx="188">
                  <c:v>0.24019054689782984</c:v>
                </c:pt>
                <c:pt idx="189">
                  <c:v>0.24114814582781041</c:v>
                </c:pt>
                <c:pt idx="190">
                  <c:v>0.23924385988793692</c:v>
                </c:pt>
                <c:pt idx="191">
                  <c:v>0.23715126538426445</c:v>
                </c:pt>
                <c:pt idx="192">
                  <c:v>0.2373222707604957</c:v>
                </c:pt>
                <c:pt idx="193">
                  <c:v>0.23749608205903533</c:v>
                </c:pt>
                <c:pt idx="194">
                  <c:v>0.2391735559456577</c:v>
                </c:pt>
                <c:pt idx="195">
                  <c:v>0.2391735559456577</c:v>
                </c:pt>
                <c:pt idx="196">
                  <c:v>0.23785820192137375</c:v>
                </c:pt>
                <c:pt idx="197">
                  <c:v>0.23785820192137375</c:v>
                </c:pt>
                <c:pt idx="198">
                  <c:v>0.23786303434312675</c:v>
                </c:pt>
                <c:pt idx="199">
                  <c:v>0.23879491231861499</c:v>
                </c:pt>
                <c:pt idx="200">
                  <c:v>0.23879491231861499</c:v>
                </c:pt>
                <c:pt idx="201">
                  <c:v>0.23745742268501033</c:v>
                </c:pt>
                <c:pt idx="202">
                  <c:v>0.23899226218762937</c:v>
                </c:pt>
                <c:pt idx="203">
                  <c:v>0.23899226218762937</c:v>
                </c:pt>
                <c:pt idx="204">
                  <c:v>0.24054658726183373</c:v>
                </c:pt>
                <c:pt idx="205">
                  <c:v>0.24054658726183373</c:v>
                </c:pt>
                <c:pt idx="206">
                  <c:v>0.24002733575023269</c:v>
                </c:pt>
                <c:pt idx="207">
                  <c:v>0.24002733575023269</c:v>
                </c:pt>
                <c:pt idx="208">
                  <c:v>0.23972086668034132</c:v>
                </c:pt>
                <c:pt idx="209">
                  <c:v>0.23972086668034132</c:v>
                </c:pt>
                <c:pt idx="210">
                  <c:v>0.2399582788845348</c:v>
                </c:pt>
                <c:pt idx="211">
                  <c:v>0.2399582788845348</c:v>
                </c:pt>
                <c:pt idx="212">
                  <c:v>0.23863310413217195</c:v>
                </c:pt>
                <c:pt idx="213">
                  <c:v>0.23863310413217195</c:v>
                </c:pt>
                <c:pt idx="214">
                  <c:v>0.23891478755500692</c:v>
                </c:pt>
                <c:pt idx="215">
                  <c:v>0.23891478755500692</c:v>
                </c:pt>
                <c:pt idx="216">
                  <c:v>0.23923497446729408</c:v>
                </c:pt>
                <c:pt idx="217">
                  <c:v>0.23923497446729408</c:v>
                </c:pt>
                <c:pt idx="218">
                  <c:v>0.24021299427629597</c:v>
                </c:pt>
                <c:pt idx="219">
                  <c:v>0.24021299427629597</c:v>
                </c:pt>
                <c:pt idx="220">
                  <c:v>0.24021299427629597</c:v>
                </c:pt>
                <c:pt idx="221">
                  <c:v>0.24021299427629597</c:v>
                </c:pt>
                <c:pt idx="222">
                  <c:v>0.24021299427629597</c:v>
                </c:pt>
                <c:pt idx="223">
                  <c:v>0.23857293268711705</c:v>
                </c:pt>
                <c:pt idx="224">
                  <c:v>0.23819896559725484</c:v>
                </c:pt>
                <c:pt idx="225">
                  <c:v>0.23819896559725484</c:v>
                </c:pt>
                <c:pt idx="226">
                  <c:v>0.23905305717097516</c:v>
                </c:pt>
                <c:pt idx="227">
                  <c:v>0.23860145956391768</c:v>
                </c:pt>
                <c:pt idx="228">
                  <c:v>0.23860145956391768</c:v>
                </c:pt>
                <c:pt idx="229">
                  <c:v>0.23860145956391768</c:v>
                </c:pt>
                <c:pt idx="230">
                  <c:v>0.23919912101557736</c:v>
                </c:pt>
                <c:pt idx="231">
                  <c:v>0.23919912101557736</c:v>
                </c:pt>
                <c:pt idx="232">
                  <c:v>0.2385685679190819</c:v>
                </c:pt>
                <c:pt idx="233">
                  <c:v>0.2385685679190819</c:v>
                </c:pt>
                <c:pt idx="234">
                  <c:v>0.23927098380358344</c:v>
                </c:pt>
                <c:pt idx="235">
                  <c:v>0.23869311969265419</c:v>
                </c:pt>
                <c:pt idx="236">
                  <c:v>0.23869311969265419</c:v>
                </c:pt>
                <c:pt idx="237">
                  <c:v>0.23882671277144199</c:v>
                </c:pt>
                <c:pt idx="238">
                  <c:v>0.23882671277144199</c:v>
                </c:pt>
                <c:pt idx="239">
                  <c:v>0.23882671277144199</c:v>
                </c:pt>
                <c:pt idx="240">
                  <c:v>0.23882671277144199</c:v>
                </c:pt>
                <c:pt idx="241">
                  <c:v>0.23872601133748989</c:v>
                </c:pt>
                <c:pt idx="242">
                  <c:v>0.23872601133748989</c:v>
                </c:pt>
                <c:pt idx="243">
                  <c:v>0.23823138958837245</c:v>
                </c:pt>
                <c:pt idx="244">
                  <c:v>0.23931728152166976</c:v>
                </c:pt>
                <c:pt idx="245">
                  <c:v>0.23931728152166976</c:v>
                </c:pt>
                <c:pt idx="246">
                  <c:v>0.23859725068045526</c:v>
                </c:pt>
                <c:pt idx="247">
                  <c:v>0.23921081235852845</c:v>
                </c:pt>
                <c:pt idx="248">
                  <c:v>0.23921081235852845</c:v>
                </c:pt>
                <c:pt idx="249">
                  <c:v>0.23992414016311764</c:v>
                </c:pt>
                <c:pt idx="250">
                  <c:v>0.23992414016311764</c:v>
                </c:pt>
                <c:pt idx="251">
                  <c:v>0.23992414016311764</c:v>
                </c:pt>
                <c:pt idx="252">
                  <c:v>0.23992414016311764</c:v>
                </c:pt>
                <c:pt idx="253">
                  <c:v>0.23992414016311764</c:v>
                </c:pt>
                <c:pt idx="254">
                  <c:v>0.23947815440067677</c:v>
                </c:pt>
                <c:pt idx="255">
                  <c:v>0.23947815440067677</c:v>
                </c:pt>
                <c:pt idx="256">
                  <c:v>0.23955718787902616</c:v>
                </c:pt>
                <c:pt idx="257">
                  <c:v>0.23835625313109021</c:v>
                </c:pt>
                <c:pt idx="258">
                  <c:v>0.23835625313109021</c:v>
                </c:pt>
                <c:pt idx="259">
                  <c:v>0.23777449190584393</c:v>
                </c:pt>
                <c:pt idx="260">
                  <c:v>0.23777449190584393</c:v>
                </c:pt>
                <c:pt idx="261">
                  <c:v>0.23777449190584393</c:v>
                </c:pt>
                <c:pt idx="262">
                  <c:v>0.23777449190584393</c:v>
                </c:pt>
                <c:pt idx="263">
                  <c:v>0.23794690024322931</c:v>
                </c:pt>
                <c:pt idx="264">
                  <c:v>0.23887643995012725</c:v>
                </c:pt>
                <c:pt idx="265">
                  <c:v>0.23862406282695639</c:v>
                </c:pt>
                <c:pt idx="266">
                  <c:v>0.23862406282695639</c:v>
                </c:pt>
                <c:pt idx="267">
                  <c:v>0.2385490823474968</c:v>
                </c:pt>
                <c:pt idx="268">
                  <c:v>0.2385490823474968</c:v>
                </c:pt>
                <c:pt idx="269">
                  <c:v>0.23865617504892872</c:v>
                </c:pt>
                <c:pt idx="270">
                  <c:v>0.23865617504892872</c:v>
                </c:pt>
                <c:pt idx="271">
                  <c:v>0.23865617504892872</c:v>
                </c:pt>
                <c:pt idx="272">
                  <c:v>0.23865617504892872</c:v>
                </c:pt>
                <c:pt idx="273">
                  <c:v>0.23866365750841745</c:v>
                </c:pt>
                <c:pt idx="274">
                  <c:v>0.23866365750841745</c:v>
                </c:pt>
                <c:pt idx="275">
                  <c:v>0.23797932423434701</c:v>
                </c:pt>
                <c:pt idx="276">
                  <c:v>0.23863559828533482</c:v>
                </c:pt>
                <c:pt idx="277">
                  <c:v>0.23863559828533482</c:v>
                </c:pt>
                <c:pt idx="278">
                  <c:v>0.23780161582149037</c:v>
                </c:pt>
                <c:pt idx="279">
                  <c:v>0.23780161582149037</c:v>
                </c:pt>
                <c:pt idx="280">
                  <c:v>0.23713770342644122</c:v>
                </c:pt>
                <c:pt idx="281">
                  <c:v>0.23713770342644122</c:v>
                </c:pt>
                <c:pt idx="282">
                  <c:v>0.23713770342644122</c:v>
                </c:pt>
                <c:pt idx="283">
                  <c:v>0.23705321398804799</c:v>
                </c:pt>
                <c:pt idx="284">
                  <c:v>0.23705321398804799</c:v>
                </c:pt>
                <c:pt idx="285">
                  <c:v>0.23758509215003626</c:v>
                </c:pt>
                <c:pt idx="286">
                  <c:v>0.23758509215003626</c:v>
                </c:pt>
                <c:pt idx="287">
                  <c:v>0.23933099936406568</c:v>
                </c:pt>
                <c:pt idx="288">
                  <c:v>0.23801252764832809</c:v>
                </c:pt>
                <c:pt idx="289">
                  <c:v>0.23801252764832809</c:v>
                </c:pt>
                <c:pt idx="290">
                  <c:v>0.23732554433652209</c:v>
                </c:pt>
                <c:pt idx="291">
                  <c:v>0.23732554433652209</c:v>
                </c:pt>
                <c:pt idx="292">
                  <c:v>0.23732554433652209</c:v>
                </c:pt>
                <c:pt idx="293">
                  <c:v>0.23732554433652209</c:v>
                </c:pt>
                <c:pt idx="294">
                  <c:v>0.23732554433652209</c:v>
                </c:pt>
                <c:pt idx="295">
                  <c:v>0.23710543531989617</c:v>
                </c:pt>
                <c:pt idx="296">
                  <c:v>0.23710543531989617</c:v>
                </c:pt>
                <c:pt idx="297">
                  <c:v>0.23739818654739153</c:v>
                </c:pt>
                <c:pt idx="298">
                  <c:v>0.23788174049184857</c:v>
                </c:pt>
                <c:pt idx="299">
                  <c:v>0.23788174049184857</c:v>
                </c:pt>
                <c:pt idx="300">
                  <c:v>0.23759319814781568</c:v>
                </c:pt>
                <c:pt idx="301">
                  <c:v>0.23759319814781568</c:v>
                </c:pt>
                <c:pt idx="302">
                  <c:v>0.23690496775942815</c:v>
                </c:pt>
                <c:pt idx="303">
                  <c:v>0.23690496775942815</c:v>
                </c:pt>
                <c:pt idx="304">
                  <c:v>0.23690496775942815</c:v>
                </c:pt>
                <c:pt idx="305">
                  <c:v>0.23753583262506903</c:v>
                </c:pt>
                <c:pt idx="306">
                  <c:v>0.23753583262506903</c:v>
                </c:pt>
                <c:pt idx="307">
                  <c:v>0.23806864609449332</c:v>
                </c:pt>
                <c:pt idx="308">
                  <c:v>0.23843528660943955</c:v>
                </c:pt>
                <c:pt idx="309">
                  <c:v>0.23843528660943955</c:v>
                </c:pt>
                <c:pt idx="310">
                  <c:v>0.24006459216310344</c:v>
                </c:pt>
                <c:pt idx="311">
                  <c:v>0.24006459216310344</c:v>
                </c:pt>
                <c:pt idx="312">
                  <c:v>0.24094113111528978</c:v>
                </c:pt>
                <c:pt idx="313">
                  <c:v>0.24094113111528978</c:v>
                </c:pt>
                <c:pt idx="314">
                  <c:v>0.24094113111528978</c:v>
                </c:pt>
                <c:pt idx="315">
                  <c:v>0.24094113111528978</c:v>
                </c:pt>
                <c:pt idx="316">
                  <c:v>0.24299428682207391</c:v>
                </c:pt>
                <c:pt idx="317">
                  <c:v>0.24258103681989598</c:v>
                </c:pt>
                <c:pt idx="318">
                  <c:v>0.24258103681989598</c:v>
                </c:pt>
                <c:pt idx="319">
                  <c:v>0.24038992326628908</c:v>
                </c:pt>
                <c:pt idx="320">
                  <c:v>0.24038992326628908</c:v>
                </c:pt>
                <c:pt idx="321">
                  <c:v>0.23878930047399849</c:v>
                </c:pt>
                <c:pt idx="322">
                  <c:v>0.23878930047399849</c:v>
                </c:pt>
                <c:pt idx="323">
                  <c:v>0.23672647992370821</c:v>
                </c:pt>
                <c:pt idx="324">
                  <c:v>0.23672647992370821</c:v>
                </c:pt>
                <c:pt idx="325">
                  <c:v>0.23707379075164195</c:v>
                </c:pt>
                <c:pt idx="326">
                  <c:v>0.23707379075164195</c:v>
                </c:pt>
                <c:pt idx="327">
                  <c:v>0.23707379075164195</c:v>
                </c:pt>
                <c:pt idx="328">
                  <c:v>0.23707379075164195</c:v>
                </c:pt>
                <c:pt idx="329">
                  <c:v>0.23202749536480619</c:v>
                </c:pt>
                <c:pt idx="330">
                  <c:v>0.23202749536480619</c:v>
                </c:pt>
                <c:pt idx="331">
                  <c:v>0.23805695475154229</c:v>
                </c:pt>
                <c:pt idx="332">
                  <c:v>0.23985523918199253</c:v>
                </c:pt>
                <c:pt idx="333">
                  <c:v>0.23985523918199253</c:v>
                </c:pt>
                <c:pt idx="334">
                  <c:v>0.23987441298443229</c:v>
                </c:pt>
                <c:pt idx="335">
                  <c:v>0.23979896485125471</c:v>
                </c:pt>
                <c:pt idx="336">
                  <c:v>0.23979896485125471</c:v>
                </c:pt>
                <c:pt idx="337">
                  <c:v>0.23979896485125471</c:v>
                </c:pt>
                <c:pt idx="338">
                  <c:v>0.23979896485125471</c:v>
                </c:pt>
                <c:pt idx="339">
                  <c:v>0.23970247230076497</c:v>
                </c:pt>
                <c:pt idx="340">
                  <c:v>0.23970247230076497</c:v>
                </c:pt>
                <c:pt idx="341">
                  <c:v>0.24208688272449655</c:v>
                </c:pt>
                <c:pt idx="342">
                  <c:v>0.24208688272449655</c:v>
                </c:pt>
                <c:pt idx="343">
                  <c:v>0.24382639867104608</c:v>
                </c:pt>
                <c:pt idx="344">
                  <c:v>0.24382639867104608</c:v>
                </c:pt>
                <c:pt idx="345">
                  <c:v>0.24468267262878399</c:v>
                </c:pt>
                <c:pt idx="346">
                  <c:v>0.24468267262878399</c:v>
                </c:pt>
                <c:pt idx="347">
                  <c:v>0.24468267262878399</c:v>
                </c:pt>
                <c:pt idx="348">
                  <c:v>0.24468267262878399</c:v>
                </c:pt>
                <c:pt idx="349">
                  <c:v>0.24790901562956663</c:v>
                </c:pt>
                <c:pt idx="350">
                  <c:v>0.24790901562956663</c:v>
                </c:pt>
                <c:pt idx="351">
                  <c:v>0.24224417025833192</c:v>
                </c:pt>
                <c:pt idx="352">
                  <c:v>0.24790901562956663</c:v>
                </c:pt>
                <c:pt idx="353">
                  <c:v>0.24224417025833192</c:v>
                </c:pt>
                <c:pt idx="354">
                  <c:v>0.24790901562956663</c:v>
                </c:pt>
                <c:pt idx="355">
                  <c:v>0.24790901562956663</c:v>
                </c:pt>
                <c:pt idx="356">
                  <c:v>0.24224417025833192</c:v>
                </c:pt>
                <c:pt idx="357">
                  <c:v>0.24224417025833192</c:v>
                </c:pt>
                <c:pt idx="358">
                  <c:v>0.24790901562956663</c:v>
                </c:pt>
                <c:pt idx="359">
                  <c:v>0.24790901562956663</c:v>
                </c:pt>
                <c:pt idx="360">
                  <c:v>0.24224417025833192</c:v>
                </c:pt>
                <c:pt idx="361">
                  <c:v>0.24790901562956663</c:v>
                </c:pt>
                <c:pt idx="362">
                  <c:v>0.24790901562956663</c:v>
                </c:pt>
                <c:pt idx="363">
                  <c:v>0.24224417025833192</c:v>
                </c:pt>
                <c:pt idx="364">
                  <c:v>0.24790901562956663</c:v>
                </c:pt>
                <c:pt idx="365">
                  <c:v>0.24790901562956663</c:v>
                </c:pt>
                <c:pt idx="366">
                  <c:v>0.24224417025833192</c:v>
                </c:pt>
                <c:pt idx="367">
                  <c:v>0.24790901562956663</c:v>
                </c:pt>
                <c:pt idx="368">
                  <c:v>0.24790901562956663</c:v>
                </c:pt>
                <c:pt idx="369">
                  <c:v>0.24224417025833192</c:v>
                </c:pt>
                <c:pt idx="370">
                  <c:v>0.24224417025833192</c:v>
                </c:pt>
                <c:pt idx="371">
                  <c:v>0.24224417025833192</c:v>
                </c:pt>
                <c:pt idx="372">
                  <c:v>0.24790901562956663</c:v>
                </c:pt>
                <c:pt idx="373">
                  <c:v>0.24224417025833192</c:v>
                </c:pt>
                <c:pt idx="374">
                  <c:v>0.24224417025833192</c:v>
                </c:pt>
                <c:pt idx="375">
                  <c:v>0.24790901562956663</c:v>
                </c:pt>
                <c:pt idx="376">
                  <c:v>0.24224417025833192</c:v>
                </c:pt>
                <c:pt idx="377">
                  <c:v>0.24224417025833192</c:v>
                </c:pt>
                <c:pt idx="378">
                  <c:v>0.24224417025833192</c:v>
                </c:pt>
                <c:pt idx="379">
                  <c:v>0.24790901562956663</c:v>
                </c:pt>
                <c:pt idx="380">
                  <c:v>0.24790901562956663</c:v>
                </c:pt>
                <c:pt idx="381">
                  <c:v>0.24224417025833192</c:v>
                </c:pt>
                <c:pt idx="382">
                  <c:v>0.24790901562956663</c:v>
                </c:pt>
                <c:pt idx="383">
                  <c:v>0.24224417025833192</c:v>
                </c:pt>
                <c:pt idx="384">
                  <c:v>0.24224417025833192</c:v>
                </c:pt>
                <c:pt idx="385">
                  <c:v>0.24790901562956663</c:v>
                </c:pt>
                <c:pt idx="386">
                  <c:v>0.24224417025833192</c:v>
                </c:pt>
                <c:pt idx="387">
                  <c:v>0.24224417025833192</c:v>
                </c:pt>
                <c:pt idx="388">
                  <c:v>0.24224417025833192</c:v>
                </c:pt>
                <c:pt idx="389">
                  <c:v>0.24790901562956663</c:v>
                </c:pt>
                <c:pt idx="390">
                  <c:v>0.24790901562956663</c:v>
                </c:pt>
                <c:pt idx="391">
                  <c:v>0.24224417025833192</c:v>
                </c:pt>
                <c:pt idx="392">
                  <c:v>0.24790901562956663</c:v>
                </c:pt>
                <c:pt idx="393">
                  <c:v>0.24790901562956663</c:v>
                </c:pt>
                <c:pt idx="394">
                  <c:v>0.24224417025833192</c:v>
                </c:pt>
                <c:pt idx="395">
                  <c:v>0.24790901562956663</c:v>
                </c:pt>
                <c:pt idx="396">
                  <c:v>0.24790901562956663</c:v>
                </c:pt>
                <c:pt idx="397">
                  <c:v>0.24790901562956663</c:v>
                </c:pt>
                <c:pt idx="398">
                  <c:v>0.24224417025833192</c:v>
                </c:pt>
                <c:pt idx="399">
                  <c:v>0.24790901562956663</c:v>
                </c:pt>
                <c:pt idx="400">
                  <c:v>0.24790901562956663</c:v>
                </c:pt>
                <c:pt idx="401">
                  <c:v>0.24224417025833192</c:v>
                </c:pt>
                <c:pt idx="402">
                  <c:v>0.24790901562956663</c:v>
                </c:pt>
                <c:pt idx="403">
                  <c:v>0.24790901562956663</c:v>
                </c:pt>
                <c:pt idx="404">
                  <c:v>0.24224417025833192</c:v>
                </c:pt>
                <c:pt idx="405">
                  <c:v>0.24790901562956663</c:v>
                </c:pt>
                <c:pt idx="406">
                  <c:v>0.24224417025833192</c:v>
                </c:pt>
                <c:pt idx="407">
                  <c:v>0.24224417025833192</c:v>
                </c:pt>
                <c:pt idx="408">
                  <c:v>0.24790901562956663</c:v>
                </c:pt>
                <c:pt idx="409">
                  <c:v>0.24224417025833192</c:v>
                </c:pt>
                <c:pt idx="410">
                  <c:v>0.24224417025833192</c:v>
                </c:pt>
                <c:pt idx="411">
                  <c:v>0.24790901562956663</c:v>
                </c:pt>
                <c:pt idx="412">
                  <c:v>0.24790901562956663</c:v>
                </c:pt>
                <c:pt idx="413">
                  <c:v>0.24224417025833192</c:v>
                </c:pt>
                <c:pt idx="414">
                  <c:v>0.24790901562956663</c:v>
                </c:pt>
                <c:pt idx="415">
                  <c:v>0.24790901562956663</c:v>
                </c:pt>
                <c:pt idx="416">
                  <c:v>0.24224417025833192</c:v>
                </c:pt>
                <c:pt idx="417">
                  <c:v>0.24790901562956663</c:v>
                </c:pt>
                <c:pt idx="418">
                  <c:v>0.24224417025833192</c:v>
                </c:pt>
                <c:pt idx="419">
                  <c:v>0.24224417025833192</c:v>
                </c:pt>
                <c:pt idx="420">
                  <c:v>0.24790901562956663</c:v>
                </c:pt>
                <c:pt idx="421">
                  <c:v>0.24224417025833192</c:v>
                </c:pt>
                <c:pt idx="422">
                  <c:v>0.24224417025833192</c:v>
                </c:pt>
                <c:pt idx="423">
                  <c:v>0.24790901562956663</c:v>
                </c:pt>
                <c:pt idx="424">
                  <c:v>0.24790901562956663</c:v>
                </c:pt>
                <c:pt idx="425">
                  <c:v>0.24790901562956663</c:v>
                </c:pt>
                <c:pt idx="426">
                  <c:v>0.24224417025833192</c:v>
                </c:pt>
                <c:pt idx="427">
                  <c:v>0.24224417025833192</c:v>
                </c:pt>
                <c:pt idx="428">
                  <c:v>0.24790901562956663</c:v>
                </c:pt>
                <c:pt idx="429">
                  <c:v>0.24224417025833192</c:v>
                </c:pt>
                <c:pt idx="430">
                  <c:v>0.24224417025833192</c:v>
                </c:pt>
                <c:pt idx="431">
                  <c:v>0.24790901562956663</c:v>
                </c:pt>
                <c:pt idx="432">
                  <c:v>0.24790901562956663</c:v>
                </c:pt>
                <c:pt idx="433">
                  <c:v>0.24224417025833192</c:v>
                </c:pt>
                <c:pt idx="434">
                  <c:v>0.24790901562956663</c:v>
                </c:pt>
                <c:pt idx="435">
                  <c:v>0.24790901562956663</c:v>
                </c:pt>
                <c:pt idx="436">
                  <c:v>0.24224417025833192</c:v>
                </c:pt>
                <c:pt idx="437">
                  <c:v>0.24790901562956663</c:v>
                </c:pt>
                <c:pt idx="438">
                  <c:v>0.24224417025833192</c:v>
                </c:pt>
                <c:pt idx="439">
                  <c:v>0.24790901562956663</c:v>
                </c:pt>
                <c:pt idx="440">
                  <c:v>0.24224417025833192</c:v>
                </c:pt>
                <c:pt idx="441">
                  <c:v>0.24224417025833192</c:v>
                </c:pt>
                <c:pt idx="442">
                  <c:v>0.24790901562956663</c:v>
                </c:pt>
                <c:pt idx="443">
                  <c:v>0.24224417025833192</c:v>
                </c:pt>
                <c:pt idx="444">
                  <c:v>0.24790901562956663</c:v>
                </c:pt>
                <c:pt idx="445">
                  <c:v>0.24224417025833192</c:v>
                </c:pt>
                <c:pt idx="446">
                  <c:v>0.24224417025833192</c:v>
                </c:pt>
                <c:pt idx="447">
                  <c:v>0.24790901562956663</c:v>
                </c:pt>
                <c:pt idx="448">
                  <c:v>0.24790901562956663</c:v>
                </c:pt>
                <c:pt idx="449">
                  <c:v>0.24224417025833192</c:v>
                </c:pt>
                <c:pt idx="450">
                  <c:v>0.24790901562956663</c:v>
                </c:pt>
                <c:pt idx="451">
                  <c:v>0.24790901562956663</c:v>
                </c:pt>
                <c:pt idx="452">
                  <c:v>0.24224417025833192</c:v>
                </c:pt>
                <c:pt idx="453">
                  <c:v>0.24224417025833192</c:v>
                </c:pt>
                <c:pt idx="454">
                  <c:v>0.24790901562956663</c:v>
                </c:pt>
                <c:pt idx="455">
                  <c:v>0.24790901562956663</c:v>
                </c:pt>
                <c:pt idx="456">
                  <c:v>0.24224417025833192</c:v>
                </c:pt>
                <c:pt idx="457">
                  <c:v>0.24224417025833192</c:v>
                </c:pt>
                <c:pt idx="458">
                  <c:v>0.24790901562956663</c:v>
                </c:pt>
                <c:pt idx="459">
                  <c:v>0.24224417025833192</c:v>
                </c:pt>
                <c:pt idx="460">
                  <c:v>0.24224417025833192</c:v>
                </c:pt>
                <c:pt idx="461">
                  <c:v>0.24790901562956663</c:v>
                </c:pt>
                <c:pt idx="462">
                  <c:v>0.24790901562956663</c:v>
                </c:pt>
                <c:pt idx="463">
                  <c:v>0.24224417025833192</c:v>
                </c:pt>
                <c:pt idx="464">
                  <c:v>0.24790901562956663</c:v>
                </c:pt>
                <c:pt idx="465">
                  <c:v>0.24790901562956663</c:v>
                </c:pt>
                <c:pt idx="466">
                  <c:v>0.24224417025833192</c:v>
                </c:pt>
                <c:pt idx="467">
                  <c:v>0.24224417025833192</c:v>
                </c:pt>
                <c:pt idx="468">
                  <c:v>0.24790901562956663</c:v>
                </c:pt>
                <c:pt idx="469">
                  <c:v>0.24790901562956663</c:v>
                </c:pt>
                <c:pt idx="470">
                  <c:v>0.24224417025833192</c:v>
                </c:pt>
                <c:pt idx="471">
                  <c:v>0.24224417025833192</c:v>
                </c:pt>
                <c:pt idx="472">
                  <c:v>0.24790901562956663</c:v>
                </c:pt>
                <c:pt idx="473">
                  <c:v>0.24790901562956663</c:v>
                </c:pt>
                <c:pt idx="474">
                  <c:v>0.24790901562956663</c:v>
                </c:pt>
                <c:pt idx="475">
                  <c:v>0.24224417025833192</c:v>
                </c:pt>
                <c:pt idx="476">
                  <c:v>0.24790901562956663</c:v>
                </c:pt>
                <c:pt idx="477">
                  <c:v>0.24224417025833192</c:v>
                </c:pt>
                <c:pt idx="478">
                  <c:v>0.24790901562956663</c:v>
                </c:pt>
                <c:pt idx="479">
                  <c:v>0.24224417025833192</c:v>
                </c:pt>
                <c:pt idx="480">
                  <c:v>0.24790901562956663</c:v>
                </c:pt>
                <c:pt idx="481">
                  <c:v>0.24224417025833192</c:v>
                </c:pt>
                <c:pt idx="482">
                  <c:v>0.24790901562956663</c:v>
                </c:pt>
                <c:pt idx="483">
                  <c:v>0.24224417025833192</c:v>
                </c:pt>
                <c:pt idx="484">
                  <c:v>0.24790901562956663</c:v>
                </c:pt>
                <c:pt idx="485">
                  <c:v>0.24224417025833192</c:v>
                </c:pt>
                <c:pt idx="486">
                  <c:v>0.24790901562956663</c:v>
                </c:pt>
                <c:pt idx="487">
                  <c:v>0.24790901562956663</c:v>
                </c:pt>
                <c:pt idx="488">
                  <c:v>0.24224417025833192</c:v>
                </c:pt>
                <c:pt idx="489">
                  <c:v>0.24790901562956663</c:v>
                </c:pt>
                <c:pt idx="490">
                  <c:v>0.24790901562956663</c:v>
                </c:pt>
                <c:pt idx="491">
                  <c:v>0.24224417025833192</c:v>
                </c:pt>
                <c:pt idx="492">
                  <c:v>0.24790901562956663</c:v>
                </c:pt>
                <c:pt idx="493">
                  <c:v>0.24224417025833192</c:v>
                </c:pt>
                <c:pt idx="494">
                  <c:v>0.24224417025833192</c:v>
                </c:pt>
                <c:pt idx="495">
                  <c:v>0.24790901562956663</c:v>
                </c:pt>
                <c:pt idx="496">
                  <c:v>0.24790901562956663</c:v>
                </c:pt>
                <c:pt idx="497">
                  <c:v>0.24224417025833192</c:v>
                </c:pt>
                <c:pt idx="498">
                  <c:v>0.24224417025833192</c:v>
                </c:pt>
                <c:pt idx="499">
                  <c:v>0.24790901562956663</c:v>
                </c:pt>
                <c:pt idx="500">
                  <c:v>0.24224417025833192</c:v>
                </c:pt>
                <c:pt idx="501">
                  <c:v>0.24224417025833192</c:v>
                </c:pt>
                <c:pt idx="502">
                  <c:v>0.24790901562956663</c:v>
                </c:pt>
                <c:pt idx="503">
                  <c:v>0.24790901562956663</c:v>
                </c:pt>
                <c:pt idx="504">
                  <c:v>0.24790901562956663</c:v>
                </c:pt>
                <c:pt idx="505">
                  <c:v>0.24224417025833192</c:v>
                </c:pt>
                <c:pt idx="506">
                  <c:v>0.24224417025833192</c:v>
                </c:pt>
                <c:pt idx="507">
                  <c:v>0.24790901562956663</c:v>
                </c:pt>
                <c:pt idx="508">
                  <c:v>0.24790901562956663</c:v>
                </c:pt>
                <c:pt idx="509">
                  <c:v>0.24224417025833192</c:v>
                </c:pt>
                <c:pt idx="510">
                  <c:v>0.24224417025833192</c:v>
                </c:pt>
                <c:pt idx="511">
                  <c:v>0.24790901562956663</c:v>
                </c:pt>
                <c:pt idx="512">
                  <c:v>0.24790901562956663</c:v>
                </c:pt>
                <c:pt idx="513">
                  <c:v>0.24224417025833192</c:v>
                </c:pt>
                <c:pt idx="514">
                  <c:v>0.24224417025833192</c:v>
                </c:pt>
                <c:pt idx="515">
                  <c:v>0.22701409162280614</c:v>
                </c:pt>
                <c:pt idx="516">
                  <c:v>0.22537309472619116</c:v>
                </c:pt>
                <c:pt idx="517">
                  <c:v>0.22537309472619116</c:v>
                </c:pt>
                <c:pt idx="518">
                  <c:v>0.22537309472619116</c:v>
                </c:pt>
                <c:pt idx="519">
                  <c:v>0.22785384181583973</c:v>
                </c:pt>
                <c:pt idx="520">
                  <c:v>0.22746865103674452</c:v>
                </c:pt>
                <c:pt idx="521">
                  <c:v>0.22746865103674452</c:v>
                </c:pt>
                <c:pt idx="522">
                  <c:v>0.22741720912775976</c:v>
                </c:pt>
                <c:pt idx="523">
                  <c:v>0.22741720912775976</c:v>
                </c:pt>
                <c:pt idx="524">
                  <c:v>0.22795656974923667</c:v>
                </c:pt>
                <c:pt idx="525">
                  <c:v>0.22795656974923667</c:v>
                </c:pt>
                <c:pt idx="526">
                  <c:v>0.22795656974923667</c:v>
                </c:pt>
                <c:pt idx="527">
                  <c:v>0.22890247733626612</c:v>
                </c:pt>
                <c:pt idx="528">
                  <c:v>0.22890247733626612</c:v>
                </c:pt>
                <c:pt idx="529">
                  <c:v>0.22782500316989371</c:v>
                </c:pt>
                <c:pt idx="530">
                  <c:v>0.22782500316989371</c:v>
                </c:pt>
                <c:pt idx="531">
                  <c:v>0.22678416187810138</c:v>
                </c:pt>
                <c:pt idx="532">
                  <c:v>0.22677137934314145</c:v>
                </c:pt>
                <c:pt idx="533">
                  <c:v>0.22677137934314145</c:v>
                </c:pt>
                <c:pt idx="534">
                  <c:v>0.22764651533417371</c:v>
                </c:pt>
                <c:pt idx="535">
                  <c:v>0.22764651533417371</c:v>
                </c:pt>
                <c:pt idx="536">
                  <c:v>0.22764651533417371</c:v>
                </c:pt>
                <c:pt idx="537">
                  <c:v>0.22748205710999503</c:v>
                </c:pt>
                <c:pt idx="538">
                  <c:v>0.22748205710999503</c:v>
                </c:pt>
                <c:pt idx="539">
                  <c:v>0.22722344460391697</c:v>
                </c:pt>
                <c:pt idx="540">
                  <c:v>0.22770715443294673</c:v>
                </c:pt>
                <c:pt idx="541">
                  <c:v>0.22770715443294673</c:v>
                </c:pt>
                <c:pt idx="542">
                  <c:v>0.22745633615550273</c:v>
                </c:pt>
                <c:pt idx="543">
                  <c:v>0.22745633615550273</c:v>
                </c:pt>
                <c:pt idx="544">
                  <c:v>0.22801502646399205</c:v>
                </c:pt>
                <c:pt idx="545">
                  <c:v>0.22801502646399205</c:v>
                </c:pt>
                <c:pt idx="546">
                  <c:v>0.22801502646399205</c:v>
                </c:pt>
                <c:pt idx="547">
                  <c:v>0.22801502646399205</c:v>
                </c:pt>
                <c:pt idx="548">
                  <c:v>0.22816545507662941</c:v>
                </c:pt>
                <c:pt idx="549">
                  <c:v>0.22816545507662941</c:v>
                </c:pt>
                <c:pt idx="550">
                  <c:v>0.22856561077470211</c:v>
                </c:pt>
                <c:pt idx="551">
                  <c:v>0.22760582946070398</c:v>
                </c:pt>
                <c:pt idx="552">
                  <c:v>0.22760582946070398</c:v>
                </c:pt>
                <c:pt idx="553">
                  <c:v>0.22734799637748929</c:v>
                </c:pt>
                <c:pt idx="554">
                  <c:v>0.22521346892376556</c:v>
                </c:pt>
                <c:pt idx="555">
                  <c:v>0.22521346892376556</c:v>
                </c:pt>
                <c:pt idx="556">
                  <c:v>0.22521346892376556</c:v>
                </c:pt>
                <c:pt idx="557">
                  <c:v>0.22521346892376556</c:v>
                </c:pt>
                <c:pt idx="558">
                  <c:v>0.22521346892376556</c:v>
                </c:pt>
                <c:pt idx="559">
                  <c:v>0.22521346892376556</c:v>
                </c:pt>
                <c:pt idx="560">
                  <c:v>0.22494628276619003</c:v>
                </c:pt>
                <c:pt idx="561">
                  <c:v>0.22494628276619003</c:v>
                </c:pt>
                <c:pt idx="562">
                  <c:v>0.22242796749452529</c:v>
                </c:pt>
                <c:pt idx="563">
                  <c:v>0.22494628276619003</c:v>
                </c:pt>
                <c:pt idx="564">
                  <c:v>0.22494628276619003</c:v>
                </c:pt>
                <c:pt idx="565">
                  <c:v>0.22242796749452529</c:v>
                </c:pt>
                <c:pt idx="566">
                  <c:v>0.22242796749452529</c:v>
                </c:pt>
                <c:pt idx="567">
                  <c:v>0.22494628276619003</c:v>
                </c:pt>
                <c:pt idx="568">
                  <c:v>0.22242796749452529</c:v>
                </c:pt>
                <c:pt idx="569">
                  <c:v>0.22494628276619003</c:v>
                </c:pt>
                <c:pt idx="570">
                  <c:v>0.22242796749452529</c:v>
                </c:pt>
                <c:pt idx="571">
                  <c:v>0.22494628276619003</c:v>
                </c:pt>
                <c:pt idx="572">
                  <c:v>0.22242796749452529</c:v>
                </c:pt>
                <c:pt idx="573">
                  <c:v>0.22494628276619003</c:v>
                </c:pt>
                <c:pt idx="574">
                  <c:v>0.22242796749452529</c:v>
                </c:pt>
                <c:pt idx="575">
                  <c:v>0.22494628276619003</c:v>
                </c:pt>
                <c:pt idx="576">
                  <c:v>0.22242796749452529</c:v>
                </c:pt>
                <c:pt idx="577">
                  <c:v>0.22494628276619003</c:v>
                </c:pt>
                <c:pt idx="578">
                  <c:v>0.22242796749452529</c:v>
                </c:pt>
                <c:pt idx="579">
                  <c:v>0.22494628276619003</c:v>
                </c:pt>
                <c:pt idx="580">
                  <c:v>0.22494628276619003</c:v>
                </c:pt>
                <c:pt idx="581">
                  <c:v>0.22242796749452529</c:v>
                </c:pt>
                <c:pt idx="582">
                  <c:v>0.22242796749452529</c:v>
                </c:pt>
                <c:pt idx="583">
                  <c:v>0.22494628276619003</c:v>
                </c:pt>
                <c:pt idx="584">
                  <c:v>0.22494628276619003</c:v>
                </c:pt>
                <c:pt idx="585">
                  <c:v>0.22494628276619003</c:v>
                </c:pt>
                <c:pt idx="586">
                  <c:v>0.22242796749452529</c:v>
                </c:pt>
                <c:pt idx="587">
                  <c:v>0.22242796749452529</c:v>
                </c:pt>
                <c:pt idx="588">
                  <c:v>0.22494628276619003</c:v>
                </c:pt>
                <c:pt idx="589">
                  <c:v>0.22242796749452529</c:v>
                </c:pt>
                <c:pt idx="590">
                  <c:v>0.22494628276619003</c:v>
                </c:pt>
                <c:pt idx="591">
                  <c:v>0.22494628276619003</c:v>
                </c:pt>
                <c:pt idx="592">
                  <c:v>0.22242796749452529</c:v>
                </c:pt>
                <c:pt idx="593">
                  <c:v>0.22494628276619003</c:v>
                </c:pt>
                <c:pt idx="594">
                  <c:v>0.22242796749452529</c:v>
                </c:pt>
                <c:pt idx="595">
                  <c:v>0.22494628276619003</c:v>
                </c:pt>
                <c:pt idx="596">
                  <c:v>0.22494628276619003</c:v>
                </c:pt>
                <c:pt idx="597">
                  <c:v>0.22242796749452529</c:v>
                </c:pt>
                <c:pt idx="598">
                  <c:v>0.22494628276619003</c:v>
                </c:pt>
                <c:pt idx="599">
                  <c:v>0.22494628276619003</c:v>
                </c:pt>
                <c:pt idx="600">
                  <c:v>0.22242796749452529</c:v>
                </c:pt>
                <c:pt idx="601">
                  <c:v>0.22242796749452529</c:v>
                </c:pt>
                <c:pt idx="602">
                  <c:v>0.23415173443673287</c:v>
                </c:pt>
                <c:pt idx="603">
                  <c:v>0.23498150801711484</c:v>
                </c:pt>
                <c:pt idx="604">
                  <c:v>0.23498150801711484</c:v>
                </c:pt>
                <c:pt idx="605">
                  <c:v>0.23544682346656828</c:v>
                </c:pt>
                <c:pt idx="606">
                  <c:v>0.23504261476960595</c:v>
                </c:pt>
                <c:pt idx="607">
                  <c:v>0.23504261476960595</c:v>
                </c:pt>
                <c:pt idx="608">
                  <c:v>0.23505274726683015</c:v>
                </c:pt>
                <c:pt idx="609">
                  <c:v>0.23505274726683015</c:v>
                </c:pt>
                <c:pt idx="610">
                  <c:v>0.23505274726683015</c:v>
                </c:pt>
                <c:pt idx="611">
                  <c:v>0.23492102480291452</c:v>
                </c:pt>
                <c:pt idx="612">
                  <c:v>0.23490434515363767</c:v>
                </c:pt>
                <c:pt idx="613">
                  <c:v>0.23490434515363767</c:v>
                </c:pt>
                <c:pt idx="614">
                  <c:v>0.23456404913147463</c:v>
                </c:pt>
                <c:pt idx="615">
                  <c:v>0.23437542879853029</c:v>
                </c:pt>
                <c:pt idx="616">
                  <c:v>0.23437542879853029</c:v>
                </c:pt>
                <c:pt idx="617">
                  <c:v>0.23554970728453786</c:v>
                </c:pt>
                <c:pt idx="618">
                  <c:v>0.23554970728453786</c:v>
                </c:pt>
                <c:pt idx="619">
                  <c:v>0.23554970728453786</c:v>
                </c:pt>
                <c:pt idx="620">
                  <c:v>0.23499553762865619</c:v>
                </c:pt>
                <c:pt idx="621">
                  <c:v>0.23450715126244601</c:v>
                </c:pt>
                <c:pt idx="622">
                  <c:v>0.23450715126244601</c:v>
                </c:pt>
                <c:pt idx="623">
                  <c:v>0.23393832845673224</c:v>
                </c:pt>
                <c:pt idx="624">
                  <c:v>0.23360302074089501</c:v>
                </c:pt>
                <c:pt idx="625">
                  <c:v>0.23360302074089501</c:v>
                </c:pt>
                <c:pt idx="626">
                  <c:v>0.23417979365981548</c:v>
                </c:pt>
                <c:pt idx="627">
                  <c:v>0.23417979365981548</c:v>
                </c:pt>
                <c:pt idx="628">
                  <c:v>0.23417979365981548</c:v>
                </c:pt>
                <c:pt idx="629">
                  <c:v>0.23430948962428622</c:v>
                </c:pt>
                <c:pt idx="630">
                  <c:v>0.23333770519819169</c:v>
                </c:pt>
                <c:pt idx="631">
                  <c:v>0.23333770519819169</c:v>
                </c:pt>
                <c:pt idx="632">
                  <c:v>0.23320083854337756</c:v>
                </c:pt>
                <c:pt idx="633">
                  <c:v>0.23269577252789042</c:v>
                </c:pt>
                <c:pt idx="634">
                  <c:v>0.23269577252789042</c:v>
                </c:pt>
                <c:pt idx="635">
                  <c:v>0.23269577252789042</c:v>
                </c:pt>
                <c:pt idx="636">
                  <c:v>0.23222967765557367</c:v>
                </c:pt>
                <c:pt idx="637">
                  <c:v>0.23222967765557367</c:v>
                </c:pt>
                <c:pt idx="638">
                  <c:v>0.23148829062790191</c:v>
                </c:pt>
                <c:pt idx="639">
                  <c:v>0.23148829062790191</c:v>
                </c:pt>
                <c:pt idx="640">
                  <c:v>0.22999179873016237</c:v>
                </c:pt>
                <c:pt idx="641">
                  <c:v>0.22703295365610052</c:v>
                </c:pt>
                <c:pt idx="642">
                  <c:v>0.22703295365610052</c:v>
                </c:pt>
                <c:pt idx="643">
                  <c:v>0.22999179873016237</c:v>
                </c:pt>
                <c:pt idx="644">
                  <c:v>0.22703295365610052</c:v>
                </c:pt>
                <c:pt idx="645">
                  <c:v>0.22703295365610052</c:v>
                </c:pt>
                <c:pt idx="646">
                  <c:v>0.22999179873016237</c:v>
                </c:pt>
                <c:pt idx="647">
                  <c:v>0.22703295365610052</c:v>
                </c:pt>
                <c:pt idx="648">
                  <c:v>0.22999179873016237</c:v>
                </c:pt>
                <c:pt idx="649">
                  <c:v>0.22703295365610052</c:v>
                </c:pt>
                <c:pt idx="650">
                  <c:v>0.22999179873016237</c:v>
                </c:pt>
                <c:pt idx="651">
                  <c:v>0.22703295365610052</c:v>
                </c:pt>
                <c:pt idx="652">
                  <c:v>0.22999179873016237</c:v>
                </c:pt>
                <c:pt idx="653">
                  <c:v>0.22999179873016237</c:v>
                </c:pt>
                <c:pt idx="654">
                  <c:v>0.22703295365610052</c:v>
                </c:pt>
                <c:pt idx="655">
                  <c:v>0.22703295365610052</c:v>
                </c:pt>
                <c:pt idx="656">
                  <c:v>0.22999179873016237</c:v>
                </c:pt>
                <c:pt idx="657">
                  <c:v>0.22999179873016237</c:v>
                </c:pt>
                <c:pt idx="658">
                  <c:v>0.22703295365610052</c:v>
                </c:pt>
                <c:pt idx="659">
                  <c:v>0.22703295365610052</c:v>
                </c:pt>
                <c:pt idx="660">
                  <c:v>0.22703295365610052</c:v>
                </c:pt>
                <c:pt idx="661">
                  <c:v>0.22999179873016237</c:v>
                </c:pt>
                <c:pt idx="662">
                  <c:v>0.22999179873016237</c:v>
                </c:pt>
                <c:pt idx="663">
                  <c:v>0.22703295365610052</c:v>
                </c:pt>
                <c:pt idx="664">
                  <c:v>0.22703295365610052</c:v>
                </c:pt>
                <c:pt idx="665">
                  <c:v>0.22999179873016237</c:v>
                </c:pt>
                <c:pt idx="666">
                  <c:v>0.22999179873016237</c:v>
                </c:pt>
                <c:pt idx="667">
                  <c:v>0.22999179873016237</c:v>
                </c:pt>
                <c:pt idx="668">
                  <c:v>0.22703295365610052</c:v>
                </c:pt>
                <c:pt idx="669">
                  <c:v>0.22703295365610052</c:v>
                </c:pt>
                <c:pt idx="670">
                  <c:v>0.22999179873016237</c:v>
                </c:pt>
                <c:pt idx="671">
                  <c:v>0.22999179873016237</c:v>
                </c:pt>
                <c:pt idx="672">
                  <c:v>0.22999179873016237</c:v>
                </c:pt>
                <c:pt idx="673">
                  <c:v>0.22703295365610052</c:v>
                </c:pt>
                <c:pt idx="674">
                  <c:v>0.22703295365610052</c:v>
                </c:pt>
                <c:pt idx="675">
                  <c:v>0.22999179873016237</c:v>
                </c:pt>
                <c:pt idx="676">
                  <c:v>0.22999179873016237</c:v>
                </c:pt>
                <c:pt idx="677">
                  <c:v>0.22999179873016237</c:v>
                </c:pt>
                <c:pt idx="678">
                  <c:v>0.22703295365610052</c:v>
                </c:pt>
                <c:pt idx="679">
                  <c:v>0.22703295365610052</c:v>
                </c:pt>
                <c:pt idx="680">
                  <c:v>0.22999179873016237</c:v>
                </c:pt>
                <c:pt idx="681">
                  <c:v>0.22999179873016237</c:v>
                </c:pt>
                <c:pt idx="682">
                  <c:v>0.22999179873016237</c:v>
                </c:pt>
                <c:pt idx="683">
                  <c:v>0.22703295365610052</c:v>
                </c:pt>
                <c:pt idx="684">
                  <c:v>0.22703295365610052</c:v>
                </c:pt>
                <c:pt idx="685">
                  <c:v>0.22999179873016237</c:v>
                </c:pt>
                <c:pt idx="686">
                  <c:v>0.22999179873016237</c:v>
                </c:pt>
                <c:pt idx="687">
                  <c:v>0.22999179873016237</c:v>
                </c:pt>
                <c:pt idx="688">
                  <c:v>0.22703295365610052</c:v>
                </c:pt>
                <c:pt idx="689">
                  <c:v>0.22703295365610052</c:v>
                </c:pt>
                <c:pt idx="690">
                  <c:v>0.22999179873016237</c:v>
                </c:pt>
                <c:pt idx="691">
                  <c:v>0.22999179873016237</c:v>
                </c:pt>
                <c:pt idx="692">
                  <c:v>0.22703295365610052</c:v>
                </c:pt>
                <c:pt idx="693">
                  <c:v>0.22703295365610052</c:v>
                </c:pt>
                <c:pt idx="694">
                  <c:v>0.22703295365610052</c:v>
                </c:pt>
                <c:pt idx="695">
                  <c:v>0.22999179873016237</c:v>
                </c:pt>
                <c:pt idx="696">
                  <c:v>0.22999179873016237</c:v>
                </c:pt>
                <c:pt idx="697">
                  <c:v>0.22703295365610052</c:v>
                </c:pt>
                <c:pt idx="698">
                  <c:v>0.22703295365610052</c:v>
                </c:pt>
                <c:pt idx="699">
                  <c:v>0.22703295365610052</c:v>
                </c:pt>
                <c:pt idx="700">
                  <c:v>0.22999179873016237</c:v>
                </c:pt>
                <c:pt idx="701">
                  <c:v>0.22999179873016237</c:v>
                </c:pt>
                <c:pt idx="702">
                  <c:v>0.22703295365610052</c:v>
                </c:pt>
                <c:pt idx="703">
                  <c:v>0.22703295365610052</c:v>
                </c:pt>
                <c:pt idx="704">
                  <c:v>0.22703295365610052</c:v>
                </c:pt>
                <c:pt idx="705">
                  <c:v>0.22999179873016237</c:v>
                </c:pt>
                <c:pt idx="706">
                  <c:v>0.22999179873016237</c:v>
                </c:pt>
                <c:pt idx="707">
                  <c:v>0.22703295365610052</c:v>
                </c:pt>
                <c:pt idx="708">
                  <c:v>0.22703295365610052</c:v>
                </c:pt>
                <c:pt idx="709">
                  <c:v>0.22703295365610052</c:v>
                </c:pt>
                <c:pt idx="710">
                  <c:v>0.22999179873016237</c:v>
                </c:pt>
                <c:pt idx="711">
                  <c:v>0.22999179873016237</c:v>
                </c:pt>
                <c:pt idx="712">
                  <c:v>0.22703295365610052</c:v>
                </c:pt>
                <c:pt idx="713">
                  <c:v>0.22703295365610052</c:v>
                </c:pt>
                <c:pt idx="714">
                  <c:v>0.22703295365610052</c:v>
                </c:pt>
                <c:pt idx="715">
                  <c:v>0.22999179873016237</c:v>
                </c:pt>
                <c:pt idx="716">
                  <c:v>0.22999179873016237</c:v>
                </c:pt>
                <c:pt idx="717">
                  <c:v>0.22703295365610052</c:v>
                </c:pt>
                <c:pt idx="718">
                  <c:v>0.22703295365610052</c:v>
                </c:pt>
                <c:pt idx="719">
                  <c:v>0.22999179873016237</c:v>
                </c:pt>
                <c:pt idx="720">
                  <c:v>0.22999179873016237</c:v>
                </c:pt>
                <c:pt idx="721">
                  <c:v>0.22999179873016237</c:v>
                </c:pt>
                <c:pt idx="722">
                  <c:v>0.22703295365610052</c:v>
                </c:pt>
                <c:pt idx="723">
                  <c:v>0.22703295365610052</c:v>
                </c:pt>
                <c:pt idx="724">
                  <c:v>0.22999179873016237</c:v>
                </c:pt>
                <c:pt idx="725">
                  <c:v>0.22999179873016237</c:v>
                </c:pt>
                <c:pt idx="726">
                  <c:v>0.22703295365610052</c:v>
                </c:pt>
                <c:pt idx="727">
                  <c:v>0.22703295365610052</c:v>
                </c:pt>
                <c:pt idx="728">
                  <c:v>0.22703295365610052</c:v>
                </c:pt>
                <c:pt idx="729">
                  <c:v>0.22703295365610052</c:v>
                </c:pt>
                <c:pt idx="730">
                  <c:v>0.22999179873016237</c:v>
                </c:pt>
                <c:pt idx="731">
                  <c:v>0.22999179873016237</c:v>
                </c:pt>
                <c:pt idx="732">
                  <c:v>0.22999179873016237</c:v>
                </c:pt>
                <c:pt idx="733">
                  <c:v>0.22703295365610052</c:v>
                </c:pt>
                <c:pt idx="734">
                  <c:v>0.22703295365610052</c:v>
                </c:pt>
                <c:pt idx="735">
                  <c:v>0.22999179873016237</c:v>
                </c:pt>
                <c:pt idx="736">
                  <c:v>0.22999179873016237</c:v>
                </c:pt>
                <c:pt idx="737">
                  <c:v>0.22703295365610052</c:v>
                </c:pt>
                <c:pt idx="738">
                  <c:v>0.22703295365610052</c:v>
                </c:pt>
                <c:pt idx="739">
                  <c:v>0.22999179873016237</c:v>
                </c:pt>
                <c:pt idx="740">
                  <c:v>0.22999179873016237</c:v>
                </c:pt>
                <c:pt idx="741">
                  <c:v>0.22703295365610052</c:v>
                </c:pt>
                <c:pt idx="742">
                  <c:v>0.22999179873016237</c:v>
                </c:pt>
                <c:pt idx="743">
                  <c:v>0.22703295365610052</c:v>
                </c:pt>
                <c:pt idx="744">
                  <c:v>0.22999179873016237</c:v>
                </c:pt>
                <c:pt idx="745">
                  <c:v>0.22999179873016237</c:v>
                </c:pt>
                <c:pt idx="746">
                  <c:v>0.22999179873016237</c:v>
                </c:pt>
                <c:pt idx="747">
                  <c:v>0.22703295365610052</c:v>
                </c:pt>
                <c:pt idx="748">
                  <c:v>0.22703295365610052</c:v>
                </c:pt>
                <c:pt idx="749">
                  <c:v>0.22999179873016237</c:v>
                </c:pt>
                <c:pt idx="750">
                  <c:v>0.22999179873016237</c:v>
                </c:pt>
                <c:pt idx="751">
                  <c:v>0.22703295365610052</c:v>
                </c:pt>
                <c:pt idx="752">
                  <c:v>0.22703295365610052</c:v>
                </c:pt>
                <c:pt idx="753">
                  <c:v>0.22999179873016237</c:v>
                </c:pt>
                <c:pt idx="754">
                  <c:v>0.22999179873016237</c:v>
                </c:pt>
                <c:pt idx="755">
                  <c:v>0.22703295365610052</c:v>
                </c:pt>
                <c:pt idx="756">
                  <c:v>0.22703295365610052</c:v>
                </c:pt>
                <c:pt idx="757">
                  <c:v>0.22703295365610052</c:v>
                </c:pt>
                <c:pt idx="758">
                  <c:v>0.22703295365610052</c:v>
                </c:pt>
                <c:pt idx="759">
                  <c:v>0.22999179873016237</c:v>
                </c:pt>
                <c:pt idx="760">
                  <c:v>0.22703295365610052</c:v>
                </c:pt>
                <c:pt idx="761">
                  <c:v>0.22999179873016237</c:v>
                </c:pt>
                <c:pt idx="762">
                  <c:v>0.22703295365610052</c:v>
                </c:pt>
                <c:pt idx="763">
                  <c:v>0.22703295365610052</c:v>
                </c:pt>
                <c:pt idx="764">
                  <c:v>0.22999179873016237</c:v>
                </c:pt>
                <c:pt idx="765">
                  <c:v>0.22703295365610052</c:v>
                </c:pt>
                <c:pt idx="766">
                  <c:v>0.22999179873016237</c:v>
                </c:pt>
                <c:pt idx="767">
                  <c:v>0.22703295365610052</c:v>
                </c:pt>
                <c:pt idx="768">
                  <c:v>0.22703295365610052</c:v>
                </c:pt>
                <c:pt idx="769">
                  <c:v>0.22999179873016237</c:v>
                </c:pt>
                <c:pt idx="770">
                  <c:v>0.22703295365610052</c:v>
                </c:pt>
                <c:pt idx="771">
                  <c:v>0.22703295365610052</c:v>
                </c:pt>
                <c:pt idx="772">
                  <c:v>0.22999179873016237</c:v>
                </c:pt>
                <c:pt idx="773">
                  <c:v>0.22703295365610052</c:v>
                </c:pt>
                <c:pt idx="774">
                  <c:v>0.22703295365610052</c:v>
                </c:pt>
                <c:pt idx="775">
                  <c:v>0.22703295365610052</c:v>
                </c:pt>
                <c:pt idx="776">
                  <c:v>0.22999179873016237</c:v>
                </c:pt>
                <c:pt idx="777">
                  <c:v>0.22703295365610052</c:v>
                </c:pt>
                <c:pt idx="778">
                  <c:v>0.22703295365610052</c:v>
                </c:pt>
                <c:pt idx="779">
                  <c:v>0.22999179873016237</c:v>
                </c:pt>
                <c:pt idx="780">
                  <c:v>0.22999179873016237</c:v>
                </c:pt>
                <c:pt idx="781">
                  <c:v>0.22703295365610052</c:v>
                </c:pt>
                <c:pt idx="782">
                  <c:v>0.22703295365610052</c:v>
                </c:pt>
                <c:pt idx="783">
                  <c:v>0.22999179873016237</c:v>
                </c:pt>
                <c:pt idx="784">
                  <c:v>0.22999179873016237</c:v>
                </c:pt>
                <c:pt idx="785">
                  <c:v>0.22703295365610052</c:v>
                </c:pt>
                <c:pt idx="786">
                  <c:v>0.22703295365610052</c:v>
                </c:pt>
                <c:pt idx="787">
                  <c:v>0.22999179873016237</c:v>
                </c:pt>
                <c:pt idx="788">
                  <c:v>0.22999179873016237</c:v>
                </c:pt>
                <c:pt idx="789">
                  <c:v>0.22703295365610052</c:v>
                </c:pt>
                <c:pt idx="790">
                  <c:v>0.22703295365610052</c:v>
                </c:pt>
                <c:pt idx="791">
                  <c:v>0.22999179873016237</c:v>
                </c:pt>
                <c:pt idx="792">
                  <c:v>0.22999179873016237</c:v>
                </c:pt>
                <c:pt idx="793">
                  <c:v>0.22703295365610052</c:v>
                </c:pt>
                <c:pt idx="794">
                  <c:v>0.22703295365610052</c:v>
                </c:pt>
                <c:pt idx="795">
                  <c:v>0.22999179873016237</c:v>
                </c:pt>
                <c:pt idx="796">
                  <c:v>0.22703295365610052</c:v>
                </c:pt>
                <c:pt idx="797">
                  <c:v>0.22703295365610052</c:v>
                </c:pt>
                <c:pt idx="798">
                  <c:v>0.22999179873016237</c:v>
                </c:pt>
                <c:pt idx="799">
                  <c:v>0.22999179873016237</c:v>
                </c:pt>
                <c:pt idx="800">
                  <c:v>0.22703295365610052</c:v>
                </c:pt>
                <c:pt idx="801">
                  <c:v>0.22999179873016237</c:v>
                </c:pt>
                <c:pt idx="802">
                  <c:v>0.22999179873016237</c:v>
                </c:pt>
                <c:pt idx="803">
                  <c:v>0.22703295365610052</c:v>
                </c:pt>
                <c:pt idx="804">
                  <c:v>0.22999179873016237</c:v>
                </c:pt>
                <c:pt idx="805">
                  <c:v>0.22999179873016237</c:v>
                </c:pt>
                <c:pt idx="806">
                  <c:v>0.22999179873016237</c:v>
                </c:pt>
                <c:pt idx="807">
                  <c:v>0.22703295365610052</c:v>
                </c:pt>
                <c:pt idx="808">
                  <c:v>0.22703295365610052</c:v>
                </c:pt>
                <c:pt idx="809">
                  <c:v>0.22999179873016237</c:v>
                </c:pt>
                <c:pt idx="810">
                  <c:v>0.22703295365610052</c:v>
                </c:pt>
                <c:pt idx="811">
                  <c:v>0.22703295365610052</c:v>
                </c:pt>
                <c:pt idx="812">
                  <c:v>0.22999179873016237</c:v>
                </c:pt>
                <c:pt idx="813">
                  <c:v>0.22703295365610052</c:v>
                </c:pt>
                <c:pt idx="814">
                  <c:v>0.22703295365610052</c:v>
                </c:pt>
                <c:pt idx="815">
                  <c:v>0.22999179873016237</c:v>
                </c:pt>
                <c:pt idx="816">
                  <c:v>0.22703295365610052</c:v>
                </c:pt>
                <c:pt idx="817">
                  <c:v>0.22703295365610052</c:v>
                </c:pt>
                <c:pt idx="818">
                  <c:v>0.22703295365610052</c:v>
                </c:pt>
                <c:pt idx="819">
                  <c:v>0.22999179873016237</c:v>
                </c:pt>
                <c:pt idx="820">
                  <c:v>0.22703295365610052</c:v>
                </c:pt>
                <c:pt idx="821">
                  <c:v>0.22703295365610052</c:v>
                </c:pt>
                <c:pt idx="822">
                  <c:v>0.22999179873016237</c:v>
                </c:pt>
                <c:pt idx="823">
                  <c:v>0.22999179873016237</c:v>
                </c:pt>
                <c:pt idx="824">
                  <c:v>0.22703295365610052</c:v>
                </c:pt>
                <c:pt idx="825">
                  <c:v>0.22703295365610052</c:v>
                </c:pt>
                <c:pt idx="826">
                  <c:v>0.22999179873016237</c:v>
                </c:pt>
                <c:pt idx="827">
                  <c:v>0.22999179873016237</c:v>
                </c:pt>
                <c:pt idx="828">
                  <c:v>0.22703295365610052</c:v>
                </c:pt>
                <c:pt idx="829">
                  <c:v>0.22999179873016237</c:v>
                </c:pt>
                <c:pt idx="830">
                  <c:v>0.22999179873016237</c:v>
                </c:pt>
                <c:pt idx="831">
                  <c:v>0.22703295365610052</c:v>
                </c:pt>
                <c:pt idx="832">
                  <c:v>0.22999179873016237</c:v>
                </c:pt>
                <c:pt idx="833">
                  <c:v>0.22999179873016237</c:v>
                </c:pt>
                <c:pt idx="834">
                  <c:v>0.22703295365610052</c:v>
                </c:pt>
                <c:pt idx="835">
                  <c:v>0.22703295365610052</c:v>
                </c:pt>
                <c:pt idx="836">
                  <c:v>0.23551167144880358</c:v>
                </c:pt>
                <c:pt idx="837">
                  <c:v>0.23551167144880358</c:v>
                </c:pt>
                <c:pt idx="838">
                  <c:v>0.23551167144880358</c:v>
                </c:pt>
                <c:pt idx="839">
                  <c:v>0.23590543587939639</c:v>
                </c:pt>
                <c:pt idx="840">
                  <c:v>0.23590543587939639</c:v>
                </c:pt>
                <c:pt idx="841">
                  <c:v>0.23540520228566239</c:v>
                </c:pt>
                <c:pt idx="842">
                  <c:v>0.23586599708250794</c:v>
                </c:pt>
                <c:pt idx="843">
                  <c:v>0.23586599708250794</c:v>
                </c:pt>
                <c:pt idx="844">
                  <c:v>0.23612492135773153</c:v>
                </c:pt>
                <c:pt idx="845">
                  <c:v>0.23520177291831337</c:v>
                </c:pt>
                <c:pt idx="846">
                  <c:v>0.23520177291831337</c:v>
                </c:pt>
                <c:pt idx="847">
                  <c:v>0.23520177291831337</c:v>
                </c:pt>
                <c:pt idx="848">
                  <c:v>0.23874253510219418</c:v>
                </c:pt>
                <c:pt idx="849">
                  <c:v>0.23874253510219418</c:v>
                </c:pt>
                <c:pt idx="850">
                  <c:v>0.23800847464943839</c:v>
                </c:pt>
                <c:pt idx="851">
                  <c:v>0.23983746834070693</c:v>
                </c:pt>
                <c:pt idx="852">
                  <c:v>0.23983746834070693</c:v>
                </c:pt>
                <c:pt idx="853">
                  <c:v>0.23871681414770174</c:v>
                </c:pt>
                <c:pt idx="854">
                  <c:v>0.23871681414770174</c:v>
                </c:pt>
                <c:pt idx="855">
                  <c:v>0.23871681414770174</c:v>
                </c:pt>
                <c:pt idx="856">
                  <c:v>0.23871681414770174</c:v>
                </c:pt>
                <c:pt idx="857">
                  <c:v>0.2393041872175645</c:v>
                </c:pt>
                <c:pt idx="858">
                  <c:v>0.2393041872175645</c:v>
                </c:pt>
                <c:pt idx="859">
                  <c:v>0.23766864628099341</c:v>
                </c:pt>
                <c:pt idx="860">
                  <c:v>0.23666521728664447</c:v>
                </c:pt>
                <c:pt idx="861">
                  <c:v>0.23666521728664447</c:v>
                </c:pt>
                <c:pt idx="862">
                  <c:v>0.2359258567584176</c:v>
                </c:pt>
                <c:pt idx="863">
                  <c:v>0.2359258567584176</c:v>
                </c:pt>
                <c:pt idx="864">
                  <c:v>0.23439818794614181</c:v>
                </c:pt>
                <c:pt idx="865">
                  <c:v>0.23439818794614181</c:v>
                </c:pt>
                <c:pt idx="866">
                  <c:v>0.23439818794614181</c:v>
                </c:pt>
                <c:pt idx="867">
                  <c:v>0.23338353526255995</c:v>
                </c:pt>
                <c:pt idx="868">
                  <c:v>0.23338353526255995</c:v>
                </c:pt>
                <c:pt idx="869">
                  <c:v>0.23437137579964068</c:v>
                </c:pt>
                <c:pt idx="870">
                  <c:v>0.23437137579964068</c:v>
                </c:pt>
                <c:pt idx="871">
                  <c:v>0.23479351122246137</c:v>
                </c:pt>
                <c:pt idx="872">
                  <c:v>0.23549249764636382</c:v>
                </c:pt>
                <c:pt idx="873">
                  <c:v>0.23549249764636382</c:v>
                </c:pt>
                <c:pt idx="874">
                  <c:v>0.23479351122246137</c:v>
                </c:pt>
                <c:pt idx="875">
                  <c:v>0.23549249764636382</c:v>
                </c:pt>
                <c:pt idx="876">
                  <c:v>0.23549249764636382</c:v>
                </c:pt>
                <c:pt idx="877">
                  <c:v>0.23479351122246137</c:v>
                </c:pt>
                <c:pt idx="878">
                  <c:v>0.23549249764636382</c:v>
                </c:pt>
                <c:pt idx="879">
                  <c:v>0.23479351122246137</c:v>
                </c:pt>
                <c:pt idx="880">
                  <c:v>0.23549249764636382</c:v>
                </c:pt>
                <c:pt idx="881">
                  <c:v>0.23479351122246137</c:v>
                </c:pt>
                <c:pt idx="882">
                  <c:v>0.23549249764636382</c:v>
                </c:pt>
                <c:pt idx="883">
                  <c:v>0.23479351122246137</c:v>
                </c:pt>
                <c:pt idx="884">
                  <c:v>0.23549249764636382</c:v>
                </c:pt>
                <c:pt idx="885">
                  <c:v>0.23479351122246137</c:v>
                </c:pt>
                <c:pt idx="886">
                  <c:v>0.23479351122246137</c:v>
                </c:pt>
                <c:pt idx="887">
                  <c:v>0.23549249764636382</c:v>
                </c:pt>
                <c:pt idx="888">
                  <c:v>0.23479351122246137</c:v>
                </c:pt>
                <c:pt idx="889">
                  <c:v>0.23549249764636382</c:v>
                </c:pt>
                <c:pt idx="890">
                  <c:v>0.23549249764636382</c:v>
                </c:pt>
                <c:pt idx="891">
                  <c:v>0.23479351122246137</c:v>
                </c:pt>
                <c:pt idx="892">
                  <c:v>0.23479351122246137</c:v>
                </c:pt>
                <c:pt idx="893">
                  <c:v>0.23549249764636382</c:v>
                </c:pt>
                <c:pt idx="894">
                  <c:v>0.23479351122246137</c:v>
                </c:pt>
                <c:pt idx="895">
                  <c:v>0.23549249764636382</c:v>
                </c:pt>
                <c:pt idx="896">
                  <c:v>0.23549249764636382</c:v>
                </c:pt>
                <c:pt idx="897">
                  <c:v>0.23479351122246137</c:v>
                </c:pt>
                <c:pt idx="898">
                  <c:v>0.23479351122246137</c:v>
                </c:pt>
                <c:pt idx="899">
                  <c:v>0.23549249764636382</c:v>
                </c:pt>
                <c:pt idx="900">
                  <c:v>0.23549249764636382</c:v>
                </c:pt>
                <c:pt idx="901">
                  <c:v>0.23549249764636382</c:v>
                </c:pt>
                <c:pt idx="902">
                  <c:v>0.23479351122246137</c:v>
                </c:pt>
                <c:pt idx="903">
                  <c:v>0.23549249764636382</c:v>
                </c:pt>
                <c:pt idx="904">
                  <c:v>0.23549249764636382</c:v>
                </c:pt>
                <c:pt idx="905">
                  <c:v>0.23479351122246137</c:v>
                </c:pt>
                <c:pt idx="906">
                  <c:v>0.23479351122246137</c:v>
                </c:pt>
                <c:pt idx="907">
                  <c:v>0.23549249764636382</c:v>
                </c:pt>
                <c:pt idx="908">
                  <c:v>0.23549249764636382</c:v>
                </c:pt>
                <c:pt idx="909">
                  <c:v>0.23479351122246137</c:v>
                </c:pt>
                <c:pt idx="910">
                  <c:v>0.23549249764636382</c:v>
                </c:pt>
                <c:pt idx="911">
                  <c:v>0.23549249764636382</c:v>
                </c:pt>
                <c:pt idx="912">
                  <c:v>0.23479351122246137</c:v>
                </c:pt>
                <c:pt idx="913">
                  <c:v>0.23479351122246137</c:v>
                </c:pt>
                <c:pt idx="914">
                  <c:v>0.23549249764636382</c:v>
                </c:pt>
                <c:pt idx="915">
                  <c:v>0.23549249764636382</c:v>
                </c:pt>
                <c:pt idx="916">
                  <c:v>0.23479351122246137</c:v>
                </c:pt>
                <c:pt idx="917">
                  <c:v>0.23071463549368512</c:v>
                </c:pt>
                <c:pt idx="918">
                  <c:v>0.23113677091650578</c:v>
                </c:pt>
                <c:pt idx="919">
                  <c:v>0.23113677091650578</c:v>
                </c:pt>
                <c:pt idx="920">
                  <c:v>0.2339674788718237</c:v>
                </c:pt>
                <c:pt idx="921">
                  <c:v>0.2339674788718237</c:v>
                </c:pt>
                <c:pt idx="922">
                  <c:v>0.2339674788718237</c:v>
                </c:pt>
                <c:pt idx="923">
                  <c:v>0.23613224793264742</c:v>
                </c:pt>
                <c:pt idx="924">
                  <c:v>0.23381502375974147</c:v>
                </c:pt>
                <c:pt idx="925">
                  <c:v>0.23381502375974147</c:v>
                </c:pt>
                <c:pt idx="926">
                  <c:v>0.23489203027239589</c:v>
                </c:pt>
                <c:pt idx="927">
                  <c:v>0.23807316674710111</c:v>
                </c:pt>
                <c:pt idx="928">
                  <c:v>0.23807316674710111</c:v>
                </c:pt>
                <c:pt idx="929">
                  <c:v>0.23647706460741824</c:v>
                </c:pt>
                <c:pt idx="930">
                  <c:v>0.23647706460741824</c:v>
                </c:pt>
                <c:pt idx="931">
                  <c:v>0.23647706460741824</c:v>
                </c:pt>
                <c:pt idx="932">
                  <c:v>0.23647706460741824</c:v>
                </c:pt>
                <c:pt idx="933">
                  <c:v>0.23595157771291003</c:v>
                </c:pt>
                <c:pt idx="934">
                  <c:v>0.23595157771291003</c:v>
                </c:pt>
                <c:pt idx="935">
                  <c:v>0.23696124209016609</c:v>
                </c:pt>
                <c:pt idx="936">
                  <c:v>0.23680068098030446</c:v>
                </c:pt>
                <c:pt idx="937">
                  <c:v>0.23680068098030446</c:v>
                </c:pt>
                <c:pt idx="938">
                  <c:v>0.23931026671589911</c:v>
                </c:pt>
                <c:pt idx="939">
                  <c:v>0.23931026671589911</c:v>
                </c:pt>
                <c:pt idx="940">
                  <c:v>0.23931026671589911</c:v>
                </c:pt>
                <c:pt idx="941">
                  <c:v>0.23931026671589911</c:v>
                </c:pt>
                <c:pt idx="942">
                  <c:v>0.23931026671589911</c:v>
                </c:pt>
                <c:pt idx="943">
                  <c:v>0.24004526247609084</c:v>
                </c:pt>
                <c:pt idx="944">
                  <c:v>0.23974861413427864</c:v>
                </c:pt>
                <c:pt idx="945">
                  <c:v>0.23974861413427864</c:v>
                </c:pt>
                <c:pt idx="946">
                  <c:v>0.23783357215889012</c:v>
                </c:pt>
                <c:pt idx="947">
                  <c:v>0.23955251134184563</c:v>
                </c:pt>
                <c:pt idx="948">
                  <c:v>0.23955251134184563</c:v>
                </c:pt>
                <c:pt idx="949">
                  <c:v>0.24095765487999396</c:v>
                </c:pt>
                <c:pt idx="950">
                  <c:v>0.24095765487999396</c:v>
                </c:pt>
                <c:pt idx="951">
                  <c:v>0.24095765487999396</c:v>
                </c:pt>
                <c:pt idx="952">
                  <c:v>0.24095765487999396</c:v>
                </c:pt>
                <c:pt idx="953">
                  <c:v>0.2389311554351384</c:v>
                </c:pt>
                <c:pt idx="954">
                  <c:v>0.2389311554351384</c:v>
                </c:pt>
                <c:pt idx="955">
                  <c:v>0.24019288516642007</c:v>
                </c:pt>
                <c:pt idx="956">
                  <c:v>0.24388641423152835</c:v>
                </c:pt>
                <c:pt idx="957">
                  <c:v>0.24388641423152835</c:v>
                </c:pt>
                <c:pt idx="958">
                  <c:v>0.24613707569189958</c:v>
                </c:pt>
                <c:pt idx="959">
                  <c:v>0.24273130954796071</c:v>
                </c:pt>
                <c:pt idx="960">
                  <c:v>0.24273130954796071</c:v>
                </c:pt>
                <c:pt idx="961">
                  <c:v>0.24273130954796071</c:v>
                </c:pt>
                <c:pt idx="962">
                  <c:v>0.25577479528248731</c:v>
                </c:pt>
                <c:pt idx="963">
                  <c:v>0.25752059337731587</c:v>
                </c:pt>
                <c:pt idx="964">
                  <c:v>0.25285616842817721</c:v>
                </c:pt>
                <c:pt idx="965">
                  <c:v>0.25082639540729534</c:v>
                </c:pt>
                <c:pt idx="966">
                  <c:v>0.25082639540729534</c:v>
                </c:pt>
                <c:pt idx="967">
                  <c:v>0.2523916324015873</c:v>
                </c:pt>
                <c:pt idx="968">
                  <c:v>0.2523916324015873</c:v>
                </c:pt>
                <c:pt idx="969">
                  <c:v>0.2523916324015873</c:v>
                </c:pt>
                <c:pt idx="970">
                  <c:v>0.24992507080805271</c:v>
                </c:pt>
                <c:pt idx="971">
                  <c:v>0.24992507080805271</c:v>
                </c:pt>
                <c:pt idx="972">
                  <c:v>0.24301626654682193</c:v>
                </c:pt>
                <c:pt idx="973">
                  <c:v>0.24301626654682193</c:v>
                </c:pt>
                <c:pt idx="974">
                  <c:v>0.24399116866437018</c:v>
                </c:pt>
                <c:pt idx="975">
                  <c:v>0.23901907433413055</c:v>
                </c:pt>
                <c:pt idx="976">
                  <c:v>0.23901907433413055</c:v>
                </c:pt>
                <c:pt idx="977">
                  <c:v>0.23724432847415519</c:v>
                </c:pt>
                <c:pt idx="978">
                  <c:v>0.23724432847415519</c:v>
                </c:pt>
                <c:pt idx="979">
                  <c:v>0.23724432847415519</c:v>
                </c:pt>
                <c:pt idx="980">
                  <c:v>0.23724432847415519</c:v>
                </c:pt>
                <c:pt idx="981">
                  <c:v>0.23918867674920777</c:v>
                </c:pt>
                <c:pt idx="982">
                  <c:v>0.23918867674920777</c:v>
                </c:pt>
                <c:pt idx="983">
                  <c:v>0.23426521840564471</c:v>
                </c:pt>
                <c:pt idx="984">
                  <c:v>0.23492398660979547</c:v>
                </c:pt>
                <c:pt idx="985">
                  <c:v>0.23243419821493136</c:v>
                </c:pt>
                <c:pt idx="986">
                  <c:v>0.23243419821493136</c:v>
                </c:pt>
                <c:pt idx="987">
                  <c:v>0.23243419821493136</c:v>
                </c:pt>
                <c:pt idx="988">
                  <c:v>0.23243419821493136</c:v>
                </c:pt>
                <c:pt idx="989">
                  <c:v>0.23243419821493136</c:v>
                </c:pt>
                <c:pt idx="990">
                  <c:v>0.23243419821493136</c:v>
                </c:pt>
                <c:pt idx="991">
                  <c:v>0.23243419821493136</c:v>
                </c:pt>
                <c:pt idx="992">
                  <c:v>0.23243419821493136</c:v>
                </c:pt>
                <c:pt idx="993">
                  <c:v>0.23243419821493136</c:v>
                </c:pt>
                <c:pt idx="994">
                  <c:v>0.23243419821493136</c:v>
                </c:pt>
                <c:pt idx="995">
                  <c:v>0.23243419821493136</c:v>
                </c:pt>
                <c:pt idx="996">
                  <c:v>0.23243419821493136</c:v>
                </c:pt>
                <c:pt idx="997">
                  <c:v>0.23243419821493136</c:v>
                </c:pt>
                <c:pt idx="998">
                  <c:v>0.23243419821493136</c:v>
                </c:pt>
                <c:pt idx="999">
                  <c:v>0.23243419821493136</c:v>
                </c:pt>
                <c:pt idx="1000">
                  <c:v>0.23243419821493136</c:v>
                </c:pt>
                <c:pt idx="1001">
                  <c:v>0.23243419821493136</c:v>
                </c:pt>
                <c:pt idx="1002">
                  <c:v>0.23243419821493136</c:v>
                </c:pt>
                <c:pt idx="1003">
                  <c:v>0.23243419821493136</c:v>
                </c:pt>
                <c:pt idx="1004">
                  <c:v>0.23243419821493136</c:v>
                </c:pt>
                <c:pt idx="1005">
                  <c:v>0.23243419821493136</c:v>
                </c:pt>
                <c:pt idx="1006">
                  <c:v>0.23243419821493136</c:v>
                </c:pt>
                <c:pt idx="1007">
                  <c:v>0.23243419821493136</c:v>
                </c:pt>
                <c:pt idx="1008">
                  <c:v>0.23243419821493136</c:v>
                </c:pt>
                <c:pt idx="1009">
                  <c:v>0.23243419821493136</c:v>
                </c:pt>
                <c:pt idx="1010">
                  <c:v>0.23243419821493136</c:v>
                </c:pt>
                <c:pt idx="1011">
                  <c:v>0.23243419821493136</c:v>
                </c:pt>
                <c:pt idx="1012">
                  <c:v>0.23243419821493136</c:v>
                </c:pt>
                <c:pt idx="1013">
                  <c:v>0.23243419821493136</c:v>
                </c:pt>
                <c:pt idx="1014">
                  <c:v>0.23243419821493136</c:v>
                </c:pt>
                <c:pt idx="1015">
                  <c:v>0.23243419821493136</c:v>
                </c:pt>
                <c:pt idx="1016">
                  <c:v>0.23243419821493136</c:v>
                </c:pt>
                <c:pt idx="1017">
                  <c:v>0.23243419821493136</c:v>
                </c:pt>
                <c:pt idx="1018">
                  <c:v>0.23243419821493136</c:v>
                </c:pt>
                <c:pt idx="1019">
                  <c:v>0.23243419821493136</c:v>
                </c:pt>
                <c:pt idx="1020">
                  <c:v>0.23243419821493136</c:v>
                </c:pt>
                <c:pt idx="1021">
                  <c:v>0.23243419821493136</c:v>
                </c:pt>
                <c:pt idx="1022">
                  <c:v>0.23243419821493136</c:v>
                </c:pt>
                <c:pt idx="1023">
                  <c:v>0.23243419821493136</c:v>
                </c:pt>
                <c:pt idx="1024">
                  <c:v>0.23243419821493136</c:v>
                </c:pt>
                <c:pt idx="1025">
                  <c:v>0.23243419821493136</c:v>
                </c:pt>
                <c:pt idx="1026">
                  <c:v>0.23243419821493136</c:v>
                </c:pt>
                <c:pt idx="1027">
                  <c:v>0.23243419821493136</c:v>
                </c:pt>
                <c:pt idx="1028">
                  <c:v>0.23243419821493136</c:v>
                </c:pt>
                <c:pt idx="1029">
                  <c:v>0.23243419821493136</c:v>
                </c:pt>
                <c:pt idx="1030">
                  <c:v>0.23243419821493136</c:v>
                </c:pt>
                <c:pt idx="1031">
                  <c:v>0.23243419821493136</c:v>
                </c:pt>
                <c:pt idx="1032">
                  <c:v>0.23243419821493136</c:v>
                </c:pt>
                <c:pt idx="1033">
                  <c:v>0.23243419821493136</c:v>
                </c:pt>
                <c:pt idx="1034">
                  <c:v>0.23243419821493136</c:v>
                </c:pt>
                <c:pt idx="1035">
                  <c:v>0.23243419821493136</c:v>
                </c:pt>
                <c:pt idx="1036">
                  <c:v>0.23243419821493136</c:v>
                </c:pt>
                <c:pt idx="1037">
                  <c:v>0.23243419821493136</c:v>
                </c:pt>
                <c:pt idx="1038">
                  <c:v>0.23243419821493136</c:v>
                </c:pt>
                <c:pt idx="1039">
                  <c:v>0.23243419821493136</c:v>
                </c:pt>
                <c:pt idx="1040">
                  <c:v>0.23243419821493136</c:v>
                </c:pt>
                <c:pt idx="1041">
                  <c:v>0.23243419821493136</c:v>
                </c:pt>
                <c:pt idx="1042">
                  <c:v>0.23243419821493136</c:v>
                </c:pt>
                <c:pt idx="1043">
                  <c:v>0.23243419821493136</c:v>
                </c:pt>
                <c:pt idx="1044">
                  <c:v>0.23243419821493136</c:v>
                </c:pt>
                <c:pt idx="1045">
                  <c:v>0.23455001951993326</c:v>
                </c:pt>
                <c:pt idx="1046">
                  <c:v>0.23455001951993326</c:v>
                </c:pt>
                <c:pt idx="1047">
                  <c:v>0.23455001951993326</c:v>
                </c:pt>
                <c:pt idx="1048">
                  <c:v>0.23285477479202529</c:v>
                </c:pt>
                <c:pt idx="1049">
                  <c:v>0.23285477479202529</c:v>
                </c:pt>
                <c:pt idx="1050">
                  <c:v>0.23200816567779362</c:v>
                </c:pt>
                <c:pt idx="1051">
                  <c:v>0.23408922472308771</c:v>
                </c:pt>
                <c:pt idx="1052">
                  <c:v>0.23426693313594427</c:v>
                </c:pt>
                <c:pt idx="1053">
                  <c:v>0.23426693313594427</c:v>
                </c:pt>
                <c:pt idx="1054">
                  <c:v>0.2358095668671974</c:v>
                </c:pt>
                <c:pt idx="1055">
                  <c:v>0.23733910629434535</c:v>
                </c:pt>
                <c:pt idx="1056">
                  <c:v>0.23576358091825644</c:v>
                </c:pt>
                <c:pt idx="1057">
                  <c:v>0.23576358091825644</c:v>
                </c:pt>
                <c:pt idx="1058">
                  <c:v>0.23576358091825644</c:v>
                </c:pt>
                <c:pt idx="1059">
                  <c:v>0.23576358091825644</c:v>
                </c:pt>
                <c:pt idx="1060">
                  <c:v>0.23542499962639288</c:v>
                </c:pt>
                <c:pt idx="1061">
                  <c:v>0.23717262157072189</c:v>
                </c:pt>
                <c:pt idx="1062">
                  <c:v>0.23654674501140682</c:v>
                </c:pt>
                <c:pt idx="1063">
                  <c:v>0.23654674501140682</c:v>
                </c:pt>
                <c:pt idx="1064">
                  <c:v>0.23765212251628917</c:v>
                </c:pt>
                <c:pt idx="1065">
                  <c:v>0.23765212251628917</c:v>
                </c:pt>
                <c:pt idx="1066">
                  <c:v>0.23765212251628917</c:v>
                </c:pt>
                <c:pt idx="1067">
                  <c:v>0.24088142732395285</c:v>
                </c:pt>
                <c:pt idx="1068">
                  <c:v>0.24088142732395285</c:v>
                </c:pt>
                <c:pt idx="1069">
                  <c:v>0.24367721713499019</c:v>
                </c:pt>
                <c:pt idx="1070">
                  <c:v>0.24367721713499019</c:v>
                </c:pt>
                <c:pt idx="1071">
                  <c:v>0.24351400598739301</c:v>
                </c:pt>
                <c:pt idx="1072">
                  <c:v>0.24351400598739301</c:v>
                </c:pt>
                <c:pt idx="1073">
                  <c:v>0.24351400598739301</c:v>
                </c:pt>
                <c:pt idx="1074">
                  <c:v>0.24026474795442601</c:v>
                </c:pt>
                <c:pt idx="1075">
                  <c:v>0.23971946371918718</c:v>
                </c:pt>
                <c:pt idx="1076">
                  <c:v>0.23971946371918718</c:v>
                </c:pt>
                <c:pt idx="1077">
                  <c:v>0.23731837364617875</c:v>
                </c:pt>
                <c:pt idx="1078">
                  <c:v>0.23731837364617875</c:v>
                </c:pt>
                <c:pt idx="1079">
                  <c:v>0.23395001979968333</c:v>
                </c:pt>
                <c:pt idx="1080">
                  <c:v>0.23395001979968333</c:v>
                </c:pt>
                <c:pt idx="1081">
                  <c:v>0.23254846160670672</c:v>
                </c:pt>
                <c:pt idx="1082">
                  <c:v>0.23046023187106934</c:v>
                </c:pt>
                <c:pt idx="1083">
                  <c:v>0.23046023187106934</c:v>
                </c:pt>
                <c:pt idx="1084">
                  <c:v>0.23046023187106934</c:v>
                </c:pt>
                <c:pt idx="1085">
                  <c:v>0.23046023187106934</c:v>
                </c:pt>
                <c:pt idx="1086">
                  <c:v>0.23046023187106934</c:v>
                </c:pt>
                <c:pt idx="1087">
                  <c:v>0.22978073101875202</c:v>
                </c:pt>
                <c:pt idx="1088">
                  <c:v>0.2285922670366306</c:v>
                </c:pt>
                <c:pt idx="1089">
                  <c:v>0.2285922670366306</c:v>
                </c:pt>
                <c:pt idx="1090">
                  <c:v>0.23026007607974669</c:v>
                </c:pt>
                <c:pt idx="1091">
                  <c:v>0.22800255569817762</c:v>
                </c:pt>
                <c:pt idx="1092">
                  <c:v>0.22800255569817762</c:v>
                </c:pt>
                <c:pt idx="1093">
                  <c:v>0.22800255569817762</c:v>
                </c:pt>
                <c:pt idx="1094">
                  <c:v>0.22738618809779612</c:v>
                </c:pt>
                <c:pt idx="1095">
                  <c:v>0.22738618809779612</c:v>
                </c:pt>
                <c:pt idx="1096">
                  <c:v>0.22738618809779612</c:v>
                </c:pt>
                <c:pt idx="1097">
                  <c:v>0.22738618809779612</c:v>
                </c:pt>
                <c:pt idx="1098">
                  <c:v>0.2269840059002787</c:v>
                </c:pt>
                <c:pt idx="1099">
                  <c:v>0.2269840059002787</c:v>
                </c:pt>
                <c:pt idx="1100">
                  <c:v>0.22619413877050298</c:v>
                </c:pt>
                <c:pt idx="1101">
                  <c:v>0.22672913462394492</c:v>
                </c:pt>
                <c:pt idx="1102">
                  <c:v>0.22672913462394492</c:v>
                </c:pt>
                <c:pt idx="1103">
                  <c:v>0.22917761360704847</c:v>
                </c:pt>
                <c:pt idx="1104">
                  <c:v>0.23298337956448728</c:v>
                </c:pt>
                <c:pt idx="1105">
                  <c:v>0.23298337956448728</c:v>
                </c:pt>
                <c:pt idx="1106">
                  <c:v>0.23418322312041442</c:v>
                </c:pt>
                <c:pt idx="1107">
                  <c:v>0.23418322312041442</c:v>
                </c:pt>
                <c:pt idx="1108">
                  <c:v>0.23418322312041442</c:v>
                </c:pt>
                <c:pt idx="1109">
                  <c:v>0.23481689390836347</c:v>
                </c:pt>
                <c:pt idx="1110">
                  <c:v>0.23481689390836347</c:v>
                </c:pt>
                <c:pt idx="1111">
                  <c:v>0.23653785959076393</c:v>
                </c:pt>
                <c:pt idx="1112">
                  <c:v>0.23653785959076393</c:v>
                </c:pt>
                <c:pt idx="1113">
                  <c:v>0.23743310469167203</c:v>
                </c:pt>
                <c:pt idx="1114">
                  <c:v>0.23743310469167203</c:v>
                </c:pt>
                <c:pt idx="1115">
                  <c:v>0.23647067333993835</c:v>
                </c:pt>
                <c:pt idx="1116">
                  <c:v>0.23647067333993835</c:v>
                </c:pt>
                <c:pt idx="1117">
                  <c:v>0.23647067333993835</c:v>
                </c:pt>
                <c:pt idx="1118">
                  <c:v>0.2342020851537088</c:v>
                </c:pt>
                <c:pt idx="1119">
                  <c:v>0.2342020851537088</c:v>
                </c:pt>
                <c:pt idx="1120">
                  <c:v>0.23303170378201843</c:v>
                </c:pt>
                <c:pt idx="1121">
                  <c:v>0.23303170378201843</c:v>
                </c:pt>
                <c:pt idx="1122">
                  <c:v>0.23309639587968112</c:v>
                </c:pt>
                <c:pt idx="1123">
                  <c:v>0.23364339484521945</c:v>
                </c:pt>
                <c:pt idx="1124">
                  <c:v>0.23364339484521945</c:v>
                </c:pt>
                <c:pt idx="1125">
                  <c:v>0.23403560043008537</c:v>
                </c:pt>
                <c:pt idx="1126">
                  <c:v>0.23403560043008537</c:v>
                </c:pt>
                <c:pt idx="1127">
                  <c:v>0.23450902187731815</c:v>
                </c:pt>
                <c:pt idx="1128">
                  <c:v>0.23450902187731815</c:v>
                </c:pt>
                <c:pt idx="1129">
                  <c:v>0.23450902187731815</c:v>
                </c:pt>
                <c:pt idx="1130">
                  <c:v>0.23450902187731815</c:v>
                </c:pt>
                <c:pt idx="1131">
                  <c:v>0.23370964578860895</c:v>
                </c:pt>
                <c:pt idx="1132">
                  <c:v>0.23370964578860895</c:v>
                </c:pt>
                <c:pt idx="1133">
                  <c:v>0.23475921661647145</c:v>
                </c:pt>
                <c:pt idx="1134">
                  <c:v>0.23475921661647145</c:v>
                </c:pt>
                <c:pt idx="1135">
                  <c:v>0.23830777302898631</c:v>
                </c:pt>
                <c:pt idx="1136">
                  <c:v>0.23830777302898631</c:v>
                </c:pt>
                <c:pt idx="1137">
                  <c:v>0.23641923143095359</c:v>
                </c:pt>
                <c:pt idx="1138">
                  <c:v>0.23641923143095359</c:v>
                </c:pt>
                <c:pt idx="1139">
                  <c:v>0.23641923143095359</c:v>
                </c:pt>
                <c:pt idx="1140">
                  <c:v>0.23669701773947147</c:v>
                </c:pt>
                <c:pt idx="1141">
                  <c:v>0.23669701773947147</c:v>
                </c:pt>
                <c:pt idx="1142">
                  <c:v>0.23616623076949209</c:v>
                </c:pt>
                <c:pt idx="1143">
                  <c:v>0.23641455489377317</c:v>
                </c:pt>
                <c:pt idx="1144">
                  <c:v>0.23641455489377317</c:v>
                </c:pt>
                <c:pt idx="1145">
                  <c:v>0.23939288553942015</c:v>
                </c:pt>
                <c:pt idx="1146">
                  <c:v>0.23939288553942015</c:v>
                </c:pt>
                <c:pt idx="1147">
                  <c:v>0.24179335207413791</c:v>
                </c:pt>
                <c:pt idx="1148">
                  <c:v>0.24179335207413791</c:v>
                </c:pt>
                <c:pt idx="1149">
                  <c:v>0.24179335207413791</c:v>
                </c:pt>
                <c:pt idx="1150">
                  <c:v>0.24179335207413791</c:v>
                </c:pt>
                <c:pt idx="1151">
                  <c:v>0.24179335207413791</c:v>
                </c:pt>
                <c:pt idx="1152">
                  <c:v>0.24054689903097898</c:v>
                </c:pt>
                <c:pt idx="1153">
                  <c:v>0.24054689903097898</c:v>
                </c:pt>
                <c:pt idx="1154">
                  <c:v>0.24405960199177715</c:v>
                </c:pt>
                <c:pt idx="1155">
                  <c:v>0.24612476081065773</c:v>
                </c:pt>
                <c:pt idx="1156">
                  <c:v>0.24612476081065773</c:v>
                </c:pt>
                <c:pt idx="1157">
                  <c:v>0.24551384917032007</c:v>
                </c:pt>
                <c:pt idx="1158">
                  <c:v>0.24551384917032007</c:v>
                </c:pt>
                <c:pt idx="1159">
                  <c:v>0.25842969661673537</c:v>
                </c:pt>
                <c:pt idx="1160">
                  <c:v>0.25842969661673537</c:v>
                </c:pt>
                <c:pt idx="1161">
                  <c:v>0.25842969661673537</c:v>
                </c:pt>
                <c:pt idx="1162">
                  <c:v>0.25842969661673537</c:v>
                </c:pt>
                <c:pt idx="1163">
                  <c:v>0.25562000190181494</c:v>
                </c:pt>
                <c:pt idx="1164">
                  <c:v>0.25562000190181494</c:v>
                </c:pt>
                <c:pt idx="1165">
                  <c:v>0.2447185260805006</c:v>
                </c:pt>
                <c:pt idx="1166">
                  <c:v>0.24023653284677074</c:v>
                </c:pt>
                <c:pt idx="1167">
                  <c:v>0.24023653284677074</c:v>
                </c:pt>
                <c:pt idx="1168">
                  <c:v>0.23882094504225282</c:v>
                </c:pt>
                <c:pt idx="1169">
                  <c:v>0.23750294098023325</c:v>
                </c:pt>
                <c:pt idx="1170">
                  <c:v>0.23750294098023325</c:v>
                </c:pt>
                <c:pt idx="1171">
                  <c:v>0.23750294098023325</c:v>
                </c:pt>
                <c:pt idx="1172">
                  <c:v>0.23974814648056061</c:v>
                </c:pt>
                <c:pt idx="1173">
                  <c:v>0.24685492414909643</c:v>
                </c:pt>
                <c:pt idx="1174">
                  <c:v>0.24685492414909643</c:v>
                </c:pt>
                <c:pt idx="1175">
                  <c:v>0.24267628229380425</c:v>
                </c:pt>
                <c:pt idx="1176">
                  <c:v>0.2399093311287129</c:v>
                </c:pt>
                <c:pt idx="1177">
                  <c:v>0.2399093311287129</c:v>
                </c:pt>
                <c:pt idx="1178">
                  <c:v>0.23845477218102473</c:v>
                </c:pt>
                <c:pt idx="1179">
                  <c:v>0.23845477218102473</c:v>
                </c:pt>
                <c:pt idx="1180">
                  <c:v>0.23845477218102473</c:v>
                </c:pt>
                <c:pt idx="1181">
                  <c:v>0.23543310562417236</c:v>
                </c:pt>
                <c:pt idx="1182">
                  <c:v>0.23543310562417236</c:v>
                </c:pt>
                <c:pt idx="1183">
                  <c:v>0.23923325973699455</c:v>
                </c:pt>
                <c:pt idx="1184">
                  <c:v>0.24278415441809953</c:v>
                </c:pt>
                <c:pt idx="1185">
                  <c:v>0.24278415441809953</c:v>
                </c:pt>
                <c:pt idx="1186">
                  <c:v>0.23744931668723093</c:v>
                </c:pt>
                <c:pt idx="1187">
                  <c:v>0.23744931668723093</c:v>
                </c:pt>
                <c:pt idx="1188">
                  <c:v>0.23834004113553131</c:v>
                </c:pt>
                <c:pt idx="1189">
                  <c:v>0.23834004113553131</c:v>
                </c:pt>
                <c:pt idx="1190">
                  <c:v>0.23834004113553131</c:v>
                </c:pt>
                <c:pt idx="1191">
                  <c:v>0.23904775709550397</c:v>
                </c:pt>
                <c:pt idx="1192">
                  <c:v>0.23904775709550397</c:v>
                </c:pt>
                <c:pt idx="1193">
                  <c:v>0.23389826612155329</c:v>
                </c:pt>
                <c:pt idx="1194">
                  <c:v>0.23055235965352394</c:v>
                </c:pt>
                <c:pt idx="1195">
                  <c:v>0.23055235965352394</c:v>
                </c:pt>
                <c:pt idx="1196">
                  <c:v>0.23045976421735134</c:v>
                </c:pt>
                <c:pt idx="1197">
                  <c:v>0.2306703642750437</c:v>
                </c:pt>
                <c:pt idx="1198">
                  <c:v>0.2306703642750437</c:v>
                </c:pt>
                <c:pt idx="1199">
                  <c:v>0.2306703642750437</c:v>
                </c:pt>
                <c:pt idx="1200">
                  <c:v>0.23591619191491137</c:v>
                </c:pt>
                <c:pt idx="1201">
                  <c:v>0.23591619191491137</c:v>
                </c:pt>
                <c:pt idx="1202">
                  <c:v>0.232980105988461</c:v>
                </c:pt>
                <c:pt idx="1203">
                  <c:v>0.2336842366032619</c:v>
                </c:pt>
                <c:pt idx="1204">
                  <c:v>0.2336842366032619</c:v>
                </c:pt>
                <c:pt idx="1205">
                  <c:v>0.23570450066521034</c:v>
                </c:pt>
                <c:pt idx="1206">
                  <c:v>0.23570450066521034</c:v>
                </c:pt>
                <c:pt idx="1207">
                  <c:v>0.23520208468745873</c:v>
                </c:pt>
                <c:pt idx="1208">
                  <c:v>0.23520208468745873</c:v>
                </c:pt>
                <c:pt idx="1209">
                  <c:v>0.23520208468745873</c:v>
                </c:pt>
                <c:pt idx="1210">
                  <c:v>0.23482328517584342</c:v>
                </c:pt>
                <c:pt idx="1211">
                  <c:v>0.23482328517584342</c:v>
                </c:pt>
                <c:pt idx="1212">
                  <c:v>0.23795297974156387</c:v>
                </c:pt>
                <c:pt idx="1213">
                  <c:v>0.23839008008336204</c:v>
                </c:pt>
                <c:pt idx="1214">
                  <c:v>0.23707129659847906</c:v>
                </c:pt>
                <c:pt idx="1215">
                  <c:v>0.23707129659847906</c:v>
                </c:pt>
                <c:pt idx="1216">
                  <c:v>0.23707129659847906</c:v>
                </c:pt>
                <c:pt idx="1217">
                  <c:v>0.23707129659847906</c:v>
                </c:pt>
                <c:pt idx="1218">
                  <c:v>0.23707129659847906</c:v>
                </c:pt>
                <c:pt idx="1219">
                  <c:v>0.23535438391496832</c:v>
                </c:pt>
                <c:pt idx="1220">
                  <c:v>0.23535438391496832</c:v>
                </c:pt>
                <c:pt idx="1221">
                  <c:v>0.23388719831689281</c:v>
                </c:pt>
                <c:pt idx="1222">
                  <c:v>0.23388719831689281</c:v>
                </c:pt>
                <c:pt idx="1223">
                  <c:v>0.23367114229915675</c:v>
                </c:pt>
                <c:pt idx="1224">
                  <c:v>0.23367114229915675</c:v>
                </c:pt>
                <c:pt idx="1225">
                  <c:v>0.23477324622801279</c:v>
                </c:pt>
                <c:pt idx="1226">
                  <c:v>0.23477324622801279</c:v>
                </c:pt>
                <c:pt idx="1227">
                  <c:v>0.23448969219030569</c:v>
                </c:pt>
                <c:pt idx="1228">
                  <c:v>0.23448969219030569</c:v>
                </c:pt>
                <c:pt idx="1229">
                  <c:v>0.23411182798612651</c:v>
                </c:pt>
                <c:pt idx="1230">
                  <c:v>0.23411182798612651</c:v>
                </c:pt>
                <c:pt idx="1231">
                  <c:v>0.23411182798612651</c:v>
                </c:pt>
                <c:pt idx="1232">
                  <c:v>0.23411182798612651</c:v>
                </c:pt>
                <c:pt idx="1233">
                  <c:v>0.2352748827829009</c:v>
                </c:pt>
                <c:pt idx="1234">
                  <c:v>0.2352748827829009</c:v>
                </c:pt>
                <c:pt idx="1235">
                  <c:v>0.23507815645217719</c:v>
                </c:pt>
                <c:pt idx="1236">
                  <c:v>0.23507815645217719</c:v>
                </c:pt>
                <c:pt idx="1237">
                  <c:v>0.2349780785565159</c:v>
                </c:pt>
                <c:pt idx="1238">
                  <c:v>0.2349780785565159</c:v>
                </c:pt>
                <c:pt idx="1239">
                  <c:v>0.23520068172630459</c:v>
                </c:pt>
                <c:pt idx="1240">
                  <c:v>0.23520068172630459</c:v>
                </c:pt>
                <c:pt idx="1241">
                  <c:v>0.23520068172630459</c:v>
                </c:pt>
                <c:pt idx="1242">
                  <c:v>0.23520068172630459</c:v>
                </c:pt>
                <c:pt idx="1243">
                  <c:v>0.23690309714455599</c:v>
                </c:pt>
                <c:pt idx="1244">
                  <c:v>0.23690309714455599</c:v>
                </c:pt>
                <c:pt idx="1245">
                  <c:v>0.23793614420771433</c:v>
                </c:pt>
                <c:pt idx="1246">
                  <c:v>0.23698883365953063</c:v>
                </c:pt>
                <c:pt idx="1247">
                  <c:v>0.23698883365953063</c:v>
                </c:pt>
                <c:pt idx="1248">
                  <c:v>0.23753770323994119</c:v>
                </c:pt>
                <c:pt idx="1249">
                  <c:v>0.23753770323994119</c:v>
                </c:pt>
                <c:pt idx="1250">
                  <c:v>0.23748532602352027</c:v>
                </c:pt>
                <c:pt idx="1251">
                  <c:v>0.23748532602352027</c:v>
                </c:pt>
                <c:pt idx="1252">
                  <c:v>0.23748532602352027</c:v>
                </c:pt>
                <c:pt idx="1253">
                  <c:v>0.23706100821668205</c:v>
                </c:pt>
                <c:pt idx="1254">
                  <c:v>0.23706100821668205</c:v>
                </c:pt>
                <c:pt idx="1255">
                  <c:v>0.23706100821668205</c:v>
                </c:pt>
                <c:pt idx="1256">
                  <c:v>0.23706100821668205</c:v>
                </c:pt>
                <c:pt idx="1257">
                  <c:v>0.23706100821668205</c:v>
                </c:pt>
                <c:pt idx="1258">
                  <c:v>0.24011276049606192</c:v>
                </c:pt>
                <c:pt idx="1259">
                  <c:v>0.24011276049606192</c:v>
                </c:pt>
                <c:pt idx="1260">
                  <c:v>0.23971728133516973</c:v>
                </c:pt>
                <c:pt idx="1261">
                  <c:v>0.23971728133516973</c:v>
                </c:pt>
                <c:pt idx="1262">
                  <c:v>0.24226926767453366</c:v>
                </c:pt>
                <c:pt idx="1263">
                  <c:v>0.24226926767453366</c:v>
                </c:pt>
                <c:pt idx="1264">
                  <c:v>0.24233364800305093</c:v>
                </c:pt>
                <c:pt idx="1265">
                  <c:v>0.24233364800305093</c:v>
                </c:pt>
                <c:pt idx="1266">
                  <c:v>0.2444942081804124</c:v>
                </c:pt>
                <c:pt idx="1267">
                  <c:v>0.2444942081804124</c:v>
                </c:pt>
                <c:pt idx="1268">
                  <c:v>0.25401033780430887</c:v>
                </c:pt>
                <c:pt idx="1269">
                  <c:v>0.25401033780430887</c:v>
                </c:pt>
                <c:pt idx="1270">
                  <c:v>0.2444942081804124</c:v>
                </c:pt>
                <c:pt idx="1271">
                  <c:v>0.25401033780430887</c:v>
                </c:pt>
                <c:pt idx="1272">
                  <c:v>0.25401033780430887</c:v>
                </c:pt>
                <c:pt idx="1273">
                  <c:v>0.2444942081804124</c:v>
                </c:pt>
                <c:pt idx="1274">
                  <c:v>0.25401033780430887</c:v>
                </c:pt>
                <c:pt idx="1275">
                  <c:v>0.2444942081804124</c:v>
                </c:pt>
                <c:pt idx="1276">
                  <c:v>0.25401033780430887</c:v>
                </c:pt>
                <c:pt idx="1277">
                  <c:v>0.25401033780430887</c:v>
                </c:pt>
                <c:pt idx="1278">
                  <c:v>0.25401033780430887</c:v>
                </c:pt>
                <c:pt idx="1279">
                  <c:v>0.2444942081804124</c:v>
                </c:pt>
                <c:pt idx="1280">
                  <c:v>0.2444942081804124</c:v>
                </c:pt>
                <c:pt idx="1281">
                  <c:v>0.25401033780430887</c:v>
                </c:pt>
                <c:pt idx="1282">
                  <c:v>0.2444942081804124</c:v>
                </c:pt>
                <c:pt idx="1283">
                  <c:v>0.25401033780430887</c:v>
                </c:pt>
                <c:pt idx="1284">
                  <c:v>0.25401033780430887</c:v>
                </c:pt>
                <c:pt idx="1285">
                  <c:v>0.2444942081804124</c:v>
                </c:pt>
                <c:pt idx="1286">
                  <c:v>0.2444942081804124</c:v>
                </c:pt>
                <c:pt idx="1287">
                  <c:v>0.25401033780430887</c:v>
                </c:pt>
                <c:pt idx="1288">
                  <c:v>0.2444942081804124</c:v>
                </c:pt>
                <c:pt idx="1289">
                  <c:v>0.2444942081804124</c:v>
                </c:pt>
                <c:pt idx="1290">
                  <c:v>0.25401033780430887</c:v>
                </c:pt>
                <c:pt idx="1291">
                  <c:v>0.25401033780430887</c:v>
                </c:pt>
                <c:pt idx="1292">
                  <c:v>0.2444942081804124</c:v>
                </c:pt>
                <c:pt idx="1293">
                  <c:v>0.25401033780430887</c:v>
                </c:pt>
                <c:pt idx="1294">
                  <c:v>0.2444942081804124</c:v>
                </c:pt>
                <c:pt idx="1295">
                  <c:v>0.2444942081804124</c:v>
                </c:pt>
                <c:pt idx="1296">
                  <c:v>0.25401033780430887</c:v>
                </c:pt>
                <c:pt idx="1297">
                  <c:v>0.25401033780430887</c:v>
                </c:pt>
                <c:pt idx="1298">
                  <c:v>0.2444942081804124</c:v>
                </c:pt>
                <c:pt idx="1299">
                  <c:v>0.2444942081804124</c:v>
                </c:pt>
                <c:pt idx="1300">
                  <c:v>0.25401033780430887</c:v>
                </c:pt>
                <c:pt idx="1301">
                  <c:v>0.25401033780430887</c:v>
                </c:pt>
                <c:pt idx="1302">
                  <c:v>0.234603487928363</c:v>
                </c:pt>
                <c:pt idx="1303">
                  <c:v>0.234603487928363</c:v>
                </c:pt>
                <c:pt idx="1304">
                  <c:v>0.23364698019039112</c:v>
                </c:pt>
                <c:pt idx="1305">
                  <c:v>0.23351572538019358</c:v>
                </c:pt>
                <c:pt idx="1306">
                  <c:v>0.23351572538019358</c:v>
                </c:pt>
                <c:pt idx="1307">
                  <c:v>0.23307254554006093</c:v>
                </c:pt>
                <c:pt idx="1308">
                  <c:v>0.23307254554006093</c:v>
                </c:pt>
                <c:pt idx="1309">
                  <c:v>0.23307254554006093</c:v>
                </c:pt>
                <c:pt idx="1310">
                  <c:v>0.23696825689593679</c:v>
                </c:pt>
                <c:pt idx="1311">
                  <c:v>0.23579023718018491</c:v>
                </c:pt>
                <c:pt idx="1312">
                  <c:v>0.23579023718018491</c:v>
                </c:pt>
                <c:pt idx="1313">
                  <c:v>0.23479647302934223</c:v>
                </c:pt>
                <c:pt idx="1314">
                  <c:v>0.23479647302934223</c:v>
                </c:pt>
                <c:pt idx="1315">
                  <c:v>0.23599257535552512</c:v>
                </c:pt>
                <c:pt idx="1316">
                  <c:v>0.23599257535552512</c:v>
                </c:pt>
                <c:pt idx="1317">
                  <c:v>0.23599257535552512</c:v>
                </c:pt>
                <c:pt idx="1318">
                  <c:v>0.23599257535552512</c:v>
                </c:pt>
                <c:pt idx="1319">
                  <c:v>0.23541159355314234</c:v>
                </c:pt>
                <c:pt idx="1320">
                  <c:v>0.23541159355314234</c:v>
                </c:pt>
                <c:pt idx="1321">
                  <c:v>0.23509218606371854</c:v>
                </c:pt>
                <c:pt idx="1322">
                  <c:v>0.2361719984986812</c:v>
                </c:pt>
                <c:pt idx="1323">
                  <c:v>0.2361719984986812</c:v>
                </c:pt>
                <c:pt idx="1324">
                  <c:v>0.23544978527344926</c:v>
                </c:pt>
                <c:pt idx="1325">
                  <c:v>0.23619616060744675</c:v>
                </c:pt>
                <c:pt idx="1326">
                  <c:v>0.23619616060744675</c:v>
                </c:pt>
                <c:pt idx="1327">
                  <c:v>0.2356649059837492</c:v>
                </c:pt>
                <c:pt idx="1328">
                  <c:v>0.2356649059837492</c:v>
                </c:pt>
                <c:pt idx="1329">
                  <c:v>0.2356649059837492</c:v>
                </c:pt>
                <c:pt idx="1330">
                  <c:v>0.23565570879396097</c:v>
                </c:pt>
                <c:pt idx="1331">
                  <c:v>0.23565570879396097</c:v>
                </c:pt>
                <c:pt idx="1332">
                  <c:v>0.23552866286722585</c:v>
                </c:pt>
                <c:pt idx="1333">
                  <c:v>0.23694845955520627</c:v>
                </c:pt>
                <c:pt idx="1334">
                  <c:v>0.23694845955520627</c:v>
                </c:pt>
                <c:pt idx="1335">
                  <c:v>0.23724448435872783</c:v>
                </c:pt>
                <c:pt idx="1336">
                  <c:v>0.23724448435872783</c:v>
                </c:pt>
                <c:pt idx="1337">
                  <c:v>0.23724448435872783</c:v>
                </c:pt>
                <c:pt idx="1338">
                  <c:v>0.23586428235220844</c:v>
                </c:pt>
                <c:pt idx="1339">
                  <c:v>0.23586428235220844</c:v>
                </c:pt>
                <c:pt idx="1340">
                  <c:v>0.23676529518230588</c:v>
                </c:pt>
                <c:pt idx="1341">
                  <c:v>0.23646272322673165</c:v>
                </c:pt>
                <c:pt idx="1342">
                  <c:v>0.23646272322673165</c:v>
                </c:pt>
                <c:pt idx="1343">
                  <c:v>0.2351260130159904</c:v>
                </c:pt>
                <c:pt idx="1344">
                  <c:v>0.23444651216367304</c:v>
                </c:pt>
                <c:pt idx="1345">
                  <c:v>0.23444651216367304</c:v>
                </c:pt>
                <c:pt idx="1346">
                  <c:v>0.23444651216367304</c:v>
                </c:pt>
                <c:pt idx="1347">
                  <c:v>0.23444651216367304</c:v>
                </c:pt>
                <c:pt idx="1348">
                  <c:v>0.23591369776174845</c:v>
                </c:pt>
                <c:pt idx="1349">
                  <c:v>0.23591369776174845</c:v>
                </c:pt>
                <c:pt idx="1350">
                  <c:v>0.23752647955070813</c:v>
                </c:pt>
                <c:pt idx="1351">
                  <c:v>0.23752647955070813</c:v>
                </c:pt>
                <c:pt idx="1352">
                  <c:v>0.23541814070519487</c:v>
                </c:pt>
                <c:pt idx="1353">
                  <c:v>0.23541814070519487</c:v>
                </c:pt>
                <c:pt idx="1354">
                  <c:v>0.23684432866065522</c:v>
                </c:pt>
                <c:pt idx="1355">
                  <c:v>0.23650481206135557</c:v>
                </c:pt>
                <c:pt idx="1356">
                  <c:v>0.23650481206135557</c:v>
                </c:pt>
                <c:pt idx="1357">
                  <c:v>0.23650481206135557</c:v>
                </c:pt>
                <c:pt idx="1358">
                  <c:v>0.23411494567758007</c:v>
                </c:pt>
                <c:pt idx="1359">
                  <c:v>0.23411494567758007</c:v>
                </c:pt>
                <c:pt idx="1360">
                  <c:v>0.23279974753786886</c:v>
                </c:pt>
                <c:pt idx="1361">
                  <c:v>0.23279974753786886</c:v>
                </c:pt>
                <c:pt idx="1362">
                  <c:v>0.23543902923793422</c:v>
                </c:pt>
                <c:pt idx="1363">
                  <c:v>0.23671167088930353</c:v>
                </c:pt>
                <c:pt idx="1364">
                  <c:v>0.23671167088930353</c:v>
                </c:pt>
                <c:pt idx="1365">
                  <c:v>0.23707036129104297</c:v>
                </c:pt>
                <c:pt idx="1366">
                  <c:v>0.23707036129104297</c:v>
                </c:pt>
                <c:pt idx="1367">
                  <c:v>0.23638197501808281</c:v>
                </c:pt>
                <c:pt idx="1368">
                  <c:v>0.23638197501808281</c:v>
                </c:pt>
                <c:pt idx="1369">
                  <c:v>0.23638197501808281</c:v>
                </c:pt>
                <c:pt idx="1370">
                  <c:v>0.23695188901580516</c:v>
                </c:pt>
                <c:pt idx="1371">
                  <c:v>0.23695188901580516</c:v>
                </c:pt>
                <c:pt idx="1372">
                  <c:v>0.23511588051876606</c:v>
                </c:pt>
                <c:pt idx="1373">
                  <c:v>0.23563731441438465</c:v>
                </c:pt>
                <c:pt idx="1374">
                  <c:v>0.23563731441438465</c:v>
                </c:pt>
                <c:pt idx="1375">
                  <c:v>0.23610481224785565</c:v>
                </c:pt>
                <c:pt idx="1376">
                  <c:v>0.23610481224785565</c:v>
                </c:pt>
                <c:pt idx="1377">
                  <c:v>0.23610481224785565</c:v>
                </c:pt>
                <c:pt idx="1378">
                  <c:v>0.23910512261825062</c:v>
                </c:pt>
                <c:pt idx="1379">
                  <c:v>0.23910512261825062</c:v>
                </c:pt>
                <c:pt idx="1380">
                  <c:v>0.23705446106462949</c:v>
                </c:pt>
                <c:pt idx="1381">
                  <c:v>0.23611712712909741</c:v>
                </c:pt>
                <c:pt idx="1382">
                  <c:v>0.23769997908010229</c:v>
                </c:pt>
                <c:pt idx="1383">
                  <c:v>0.23769997908010229</c:v>
                </c:pt>
                <c:pt idx="1384">
                  <c:v>0.23769997908010229</c:v>
                </c:pt>
                <c:pt idx="1385">
                  <c:v>0.23602811703809648</c:v>
                </c:pt>
                <c:pt idx="1386">
                  <c:v>0.23602811703809648</c:v>
                </c:pt>
                <c:pt idx="1387">
                  <c:v>0.23552975405923471</c:v>
                </c:pt>
                <c:pt idx="1388">
                  <c:v>0.23552975405923471</c:v>
                </c:pt>
                <c:pt idx="1389">
                  <c:v>0.23552975405923471</c:v>
                </c:pt>
                <c:pt idx="1390">
                  <c:v>0.23566428244545853</c:v>
                </c:pt>
                <c:pt idx="1391">
                  <c:v>0.23677386883380327</c:v>
                </c:pt>
                <c:pt idx="1392">
                  <c:v>0.23847301067602836</c:v>
                </c:pt>
                <c:pt idx="1393">
                  <c:v>0.23847301067602836</c:v>
                </c:pt>
                <c:pt idx="1394">
                  <c:v>0.23501237316250573</c:v>
                </c:pt>
                <c:pt idx="1395">
                  <c:v>0.23501237316250573</c:v>
                </c:pt>
                <c:pt idx="1396">
                  <c:v>0.23501237316250573</c:v>
                </c:pt>
                <c:pt idx="1397">
                  <c:v>0.23630029150199777</c:v>
                </c:pt>
                <c:pt idx="1398">
                  <c:v>0.23630029150199777</c:v>
                </c:pt>
                <c:pt idx="1399">
                  <c:v>0.2355539161680002</c:v>
                </c:pt>
                <c:pt idx="1400">
                  <c:v>0.23618992522453958</c:v>
                </c:pt>
                <c:pt idx="1401">
                  <c:v>0.23590013580392524</c:v>
                </c:pt>
                <c:pt idx="1402">
                  <c:v>0.23590013580392524</c:v>
                </c:pt>
                <c:pt idx="1403">
                  <c:v>0.23610637109358243</c:v>
                </c:pt>
                <c:pt idx="1404">
                  <c:v>0.23610637109358243</c:v>
                </c:pt>
                <c:pt idx="1405">
                  <c:v>0.23610637109358243</c:v>
                </c:pt>
                <c:pt idx="1406">
                  <c:v>0.23610637109358243</c:v>
                </c:pt>
                <c:pt idx="1407">
                  <c:v>0.23988797494225564</c:v>
                </c:pt>
                <c:pt idx="1408">
                  <c:v>0.23753240316447005</c:v>
                </c:pt>
                <c:pt idx="1409">
                  <c:v>0.23753240316447005</c:v>
                </c:pt>
                <c:pt idx="1410">
                  <c:v>0.23583669078284389</c:v>
                </c:pt>
                <c:pt idx="1411">
                  <c:v>0.23591213891602161</c:v>
                </c:pt>
                <c:pt idx="1412">
                  <c:v>0.23591213891602161</c:v>
                </c:pt>
                <c:pt idx="1413">
                  <c:v>0.23591213891602161</c:v>
                </c:pt>
                <c:pt idx="1414">
                  <c:v>0.23591213891602161</c:v>
                </c:pt>
                <c:pt idx="1415">
                  <c:v>0.23607753244763635</c:v>
                </c:pt>
                <c:pt idx="1416">
                  <c:v>0.23607753244763635</c:v>
                </c:pt>
                <c:pt idx="1417">
                  <c:v>0.23550434487388766</c:v>
                </c:pt>
                <c:pt idx="1418">
                  <c:v>0.23563824972182076</c:v>
                </c:pt>
                <c:pt idx="1419">
                  <c:v>0.23563824972182076</c:v>
                </c:pt>
                <c:pt idx="1420">
                  <c:v>0.2352480706363998</c:v>
                </c:pt>
                <c:pt idx="1421">
                  <c:v>0.2352480706363998</c:v>
                </c:pt>
                <c:pt idx="1422">
                  <c:v>0.23697854527773374</c:v>
                </c:pt>
                <c:pt idx="1423">
                  <c:v>0.23697854527773374</c:v>
                </c:pt>
                <c:pt idx="1424">
                  <c:v>0.23520598180177582</c:v>
                </c:pt>
                <c:pt idx="1425">
                  <c:v>0.23520598180177582</c:v>
                </c:pt>
                <c:pt idx="1426">
                  <c:v>0.23520598180177582</c:v>
                </c:pt>
                <c:pt idx="1427">
                  <c:v>0.23512788363086254</c:v>
                </c:pt>
                <c:pt idx="1428">
                  <c:v>0.23512788363086254</c:v>
                </c:pt>
                <c:pt idx="1429">
                  <c:v>0.23555360439885487</c:v>
                </c:pt>
                <c:pt idx="1430">
                  <c:v>0.23555360439885487</c:v>
                </c:pt>
                <c:pt idx="1431">
                  <c:v>0.23517589607924835</c:v>
                </c:pt>
                <c:pt idx="1432">
                  <c:v>0.23517589607924835</c:v>
                </c:pt>
                <c:pt idx="1433">
                  <c:v>0.23725477274052478</c:v>
                </c:pt>
                <c:pt idx="1434">
                  <c:v>0.23725477274052478</c:v>
                </c:pt>
                <c:pt idx="1435">
                  <c:v>0.23555672209030851</c:v>
                </c:pt>
                <c:pt idx="1436">
                  <c:v>0.23555672209030851</c:v>
                </c:pt>
                <c:pt idx="1437">
                  <c:v>0.23555672209030851</c:v>
                </c:pt>
                <c:pt idx="1438">
                  <c:v>0.23555672209030851</c:v>
                </c:pt>
                <c:pt idx="1439">
                  <c:v>0.23475111061869214</c:v>
                </c:pt>
                <c:pt idx="1440">
                  <c:v>0.23475111061869214</c:v>
                </c:pt>
                <c:pt idx="1441">
                  <c:v>0.23687675265177285</c:v>
                </c:pt>
                <c:pt idx="1442">
                  <c:v>0.23601595804142736</c:v>
                </c:pt>
                <c:pt idx="1443">
                  <c:v>0.23534674557090693</c:v>
                </c:pt>
                <c:pt idx="1444">
                  <c:v>0.23534674557090693</c:v>
                </c:pt>
                <c:pt idx="1445">
                  <c:v>0.23489187438782322</c:v>
                </c:pt>
                <c:pt idx="1446">
                  <c:v>0.23489187438782322</c:v>
                </c:pt>
                <c:pt idx="1447">
                  <c:v>0.23489187438782322</c:v>
                </c:pt>
                <c:pt idx="1448">
                  <c:v>0.23489187438782322</c:v>
                </c:pt>
                <c:pt idx="1449">
                  <c:v>0.23489187438782322</c:v>
                </c:pt>
                <c:pt idx="1450">
                  <c:v>0.23640551358855758</c:v>
                </c:pt>
                <c:pt idx="1451">
                  <c:v>0.23640551358855758</c:v>
                </c:pt>
                <c:pt idx="1452">
                  <c:v>0.23557932535334725</c:v>
                </c:pt>
                <c:pt idx="1453">
                  <c:v>0.2350476030759317</c:v>
                </c:pt>
                <c:pt idx="1454">
                  <c:v>0.23510917748214077</c:v>
                </c:pt>
                <c:pt idx="1455">
                  <c:v>0.23510917748214077</c:v>
                </c:pt>
                <c:pt idx="1456">
                  <c:v>0.23546958261417972</c:v>
                </c:pt>
                <c:pt idx="1457">
                  <c:v>0.23546958261417972</c:v>
                </c:pt>
                <c:pt idx="1458">
                  <c:v>0.23546958261417972</c:v>
                </c:pt>
                <c:pt idx="1459">
                  <c:v>0.23546958261417972</c:v>
                </c:pt>
                <c:pt idx="1460">
                  <c:v>0.23586895888938897</c:v>
                </c:pt>
                <c:pt idx="1461">
                  <c:v>0.23586895888938897</c:v>
                </c:pt>
                <c:pt idx="1462">
                  <c:v>0.2348946803101315</c:v>
                </c:pt>
                <c:pt idx="1463">
                  <c:v>0.2348946803101315</c:v>
                </c:pt>
                <c:pt idx="1464">
                  <c:v>0.23483185882734098</c:v>
                </c:pt>
                <c:pt idx="1465">
                  <c:v>0.23483185882734098</c:v>
                </c:pt>
                <c:pt idx="1466">
                  <c:v>0.23525945021020545</c:v>
                </c:pt>
                <c:pt idx="1467">
                  <c:v>0.23525945021020545</c:v>
                </c:pt>
                <c:pt idx="1468">
                  <c:v>0.23525945021020545</c:v>
                </c:pt>
                <c:pt idx="1469">
                  <c:v>0.23525945021020545</c:v>
                </c:pt>
                <c:pt idx="1470">
                  <c:v>0.2353635811047565</c:v>
                </c:pt>
                <c:pt idx="1471">
                  <c:v>0.23519226395937981</c:v>
                </c:pt>
                <c:pt idx="1472">
                  <c:v>0.23519226395937981</c:v>
                </c:pt>
                <c:pt idx="1473">
                  <c:v>0.23547690918909572</c:v>
                </c:pt>
                <c:pt idx="1474">
                  <c:v>0.23438010533571085</c:v>
                </c:pt>
                <c:pt idx="1475">
                  <c:v>0.23438010533571085</c:v>
                </c:pt>
                <c:pt idx="1476">
                  <c:v>0.23379319991956607</c:v>
                </c:pt>
                <c:pt idx="1477">
                  <c:v>0.23379319991956607</c:v>
                </c:pt>
                <c:pt idx="1478">
                  <c:v>0.23379319991956607</c:v>
                </c:pt>
                <c:pt idx="1479">
                  <c:v>0.2334692717775346</c:v>
                </c:pt>
                <c:pt idx="1480">
                  <c:v>0.2371175943165654</c:v>
                </c:pt>
                <c:pt idx="1481">
                  <c:v>0.2371175943165654</c:v>
                </c:pt>
                <c:pt idx="1482">
                  <c:v>0.23664541994591395</c:v>
                </c:pt>
                <c:pt idx="1483">
                  <c:v>0.23569390051426797</c:v>
                </c:pt>
                <c:pt idx="1484">
                  <c:v>0.2353387954577002</c:v>
                </c:pt>
                <c:pt idx="1485">
                  <c:v>0.2353387954577002</c:v>
                </c:pt>
                <c:pt idx="1486">
                  <c:v>0.2353387954577002</c:v>
                </c:pt>
                <c:pt idx="1487">
                  <c:v>0.2347805728029288</c:v>
                </c:pt>
                <c:pt idx="1488">
                  <c:v>0.23547877980396789</c:v>
                </c:pt>
                <c:pt idx="1489">
                  <c:v>0.2360839237151163</c:v>
                </c:pt>
                <c:pt idx="1490">
                  <c:v>0.23489047142666911</c:v>
                </c:pt>
                <c:pt idx="1491">
                  <c:v>0.23571728320017016</c:v>
                </c:pt>
                <c:pt idx="1492">
                  <c:v>0.23571728320017016</c:v>
                </c:pt>
                <c:pt idx="1493">
                  <c:v>0.23571728320017016</c:v>
                </c:pt>
                <c:pt idx="1494">
                  <c:v>0.23571728320017016</c:v>
                </c:pt>
                <c:pt idx="1495">
                  <c:v>0.23606615287383062</c:v>
                </c:pt>
                <c:pt idx="1496">
                  <c:v>0.23606615287383062</c:v>
                </c:pt>
                <c:pt idx="1497">
                  <c:v>0.23614923935106977</c:v>
                </c:pt>
                <c:pt idx="1498">
                  <c:v>0.23624900547758573</c:v>
                </c:pt>
                <c:pt idx="1499">
                  <c:v>0.23624900547758573</c:v>
                </c:pt>
                <c:pt idx="1500">
                  <c:v>0.23590169464965199</c:v>
                </c:pt>
                <c:pt idx="1501">
                  <c:v>0.23590169464965199</c:v>
                </c:pt>
                <c:pt idx="1502">
                  <c:v>0.23590169464965199</c:v>
                </c:pt>
                <c:pt idx="1503">
                  <c:v>0.23522484383507025</c:v>
                </c:pt>
                <c:pt idx="1504">
                  <c:v>0.23522484383507025</c:v>
                </c:pt>
                <c:pt idx="1505">
                  <c:v>0.2349946023212201</c:v>
                </c:pt>
                <c:pt idx="1506">
                  <c:v>0.23518665211476342</c:v>
                </c:pt>
                <c:pt idx="1507">
                  <c:v>0.23518665211476342</c:v>
                </c:pt>
                <c:pt idx="1508">
                  <c:v>0.23551291852538506</c:v>
                </c:pt>
                <c:pt idx="1509">
                  <c:v>0.23575999557308483</c:v>
                </c:pt>
                <c:pt idx="1510">
                  <c:v>0.23575999557308483</c:v>
                </c:pt>
                <c:pt idx="1511">
                  <c:v>0.23492211599492335</c:v>
                </c:pt>
                <c:pt idx="1512">
                  <c:v>0.23492211599492335</c:v>
                </c:pt>
                <c:pt idx="1513">
                  <c:v>0.2353144774643619</c:v>
                </c:pt>
                <c:pt idx="1514">
                  <c:v>0.2353144774643619</c:v>
                </c:pt>
                <c:pt idx="1515">
                  <c:v>0.2353144774643619</c:v>
                </c:pt>
                <c:pt idx="1516">
                  <c:v>0.2353144774643619</c:v>
                </c:pt>
                <c:pt idx="1517">
                  <c:v>0.2354963947606809</c:v>
                </c:pt>
                <c:pt idx="1518">
                  <c:v>0.23506334741777252</c:v>
                </c:pt>
                <c:pt idx="1519">
                  <c:v>0.23506334741777252</c:v>
                </c:pt>
                <c:pt idx="1520">
                  <c:v>0.23514908393274717</c:v>
                </c:pt>
                <c:pt idx="1521">
                  <c:v>0.23514908393274717</c:v>
                </c:pt>
                <c:pt idx="1522">
                  <c:v>0.23514908393274717</c:v>
                </c:pt>
                <c:pt idx="1523">
                  <c:v>0.23514908393274717</c:v>
                </c:pt>
                <c:pt idx="1524">
                  <c:v>0.23485524151324308</c:v>
                </c:pt>
                <c:pt idx="1525">
                  <c:v>0.23530964504260882</c:v>
                </c:pt>
                <c:pt idx="1526">
                  <c:v>0.23517527254095763</c:v>
                </c:pt>
                <c:pt idx="1527">
                  <c:v>0.23517527254095763</c:v>
                </c:pt>
                <c:pt idx="1528">
                  <c:v>0.23511089221244028</c:v>
                </c:pt>
                <c:pt idx="1529">
                  <c:v>0.23511089221244028</c:v>
                </c:pt>
                <c:pt idx="1530">
                  <c:v>0.23462203819251204</c:v>
                </c:pt>
                <c:pt idx="1531">
                  <c:v>0.23576513976398319</c:v>
                </c:pt>
                <c:pt idx="1532">
                  <c:v>0.23576513976398319</c:v>
                </c:pt>
                <c:pt idx="1533">
                  <c:v>0.23576513976398319</c:v>
                </c:pt>
                <c:pt idx="1534">
                  <c:v>0.23576513976398319</c:v>
                </c:pt>
                <c:pt idx="1535">
                  <c:v>0.50647382102843508</c:v>
                </c:pt>
                <c:pt idx="1536">
                  <c:v>0.50572401623383856</c:v>
                </c:pt>
                <c:pt idx="1537">
                  <c:v>0.50499759412514433</c:v>
                </c:pt>
                <c:pt idx="1538">
                  <c:v>0.50293991776575253</c:v>
                </c:pt>
                <c:pt idx="1539">
                  <c:v>0.50084482910891714</c:v>
                </c:pt>
                <c:pt idx="1540">
                  <c:v>0.49705683399276401</c:v>
                </c:pt>
                <c:pt idx="1541">
                  <c:v>0.49440367856573009</c:v>
                </c:pt>
                <c:pt idx="1542">
                  <c:v>0.49221194147383235</c:v>
                </c:pt>
                <c:pt idx="1543">
                  <c:v>0.49038809197346228</c:v>
                </c:pt>
                <c:pt idx="1544">
                  <c:v>0.48754787505921082</c:v>
                </c:pt>
                <c:pt idx="1545">
                  <c:v>0.48509113419375521</c:v>
                </c:pt>
                <c:pt idx="1546">
                  <c:v>0.48284016096423876</c:v>
                </c:pt>
                <c:pt idx="1547">
                  <c:v>0.48067804194115038</c:v>
                </c:pt>
                <c:pt idx="1548">
                  <c:v>0.4787029844052797</c:v>
                </c:pt>
                <c:pt idx="1549">
                  <c:v>0.47745434897810329</c:v>
                </c:pt>
                <c:pt idx="1550">
                  <c:v>0.4770708729293075</c:v>
                </c:pt>
                <c:pt idx="1551">
                  <c:v>0.47676066262967187</c:v>
                </c:pt>
                <c:pt idx="1552">
                  <c:v>0.47686666413909523</c:v>
                </c:pt>
                <c:pt idx="1553">
                  <c:v>0.47701163679168868</c:v>
                </c:pt>
                <c:pt idx="1554">
                  <c:v>0.4776211454708722</c:v>
                </c:pt>
                <c:pt idx="1555">
                  <c:v>0.47806229881155993</c:v>
                </c:pt>
                <c:pt idx="1556">
                  <c:v>0.47823377184150923</c:v>
                </c:pt>
                <c:pt idx="1557">
                  <c:v>0.47826338991031869</c:v>
                </c:pt>
                <c:pt idx="1558">
                  <c:v>0.47845824562617012</c:v>
                </c:pt>
                <c:pt idx="1559">
                  <c:v>0.47836783257401516</c:v>
                </c:pt>
                <c:pt idx="1560">
                  <c:v>0.47841148025436581</c:v>
                </c:pt>
                <c:pt idx="1561">
                  <c:v>0.47849098138643315</c:v>
                </c:pt>
                <c:pt idx="1562">
                  <c:v>0.47854086444969118</c:v>
                </c:pt>
                <c:pt idx="1563">
                  <c:v>0.47883860398351241</c:v>
                </c:pt>
                <c:pt idx="1564">
                  <c:v>0.47884172167496591</c:v>
                </c:pt>
                <c:pt idx="1565">
                  <c:v>0.47897890009892535</c:v>
                </c:pt>
                <c:pt idx="1566">
                  <c:v>0.47886042782368776</c:v>
                </c:pt>
                <c:pt idx="1567">
                  <c:v>0.47893213472712104</c:v>
                </c:pt>
                <c:pt idx="1568">
                  <c:v>0.47895084087584272</c:v>
                </c:pt>
                <c:pt idx="1569">
                  <c:v>0.47896642933311079</c:v>
                </c:pt>
                <c:pt idx="1570">
                  <c:v>0.4789617527959304</c:v>
                </c:pt>
                <c:pt idx="1571">
                  <c:v>0.47903657739081734</c:v>
                </c:pt>
                <c:pt idx="1572">
                  <c:v>0.47915349082032838</c:v>
                </c:pt>
                <c:pt idx="1573">
                  <c:v>0.47934990538190658</c:v>
                </c:pt>
                <c:pt idx="1574">
                  <c:v>0.47951046649176826</c:v>
                </c:pt>
                <c:pt idx="1575">
                  <c:v>0.47961958569264512</c:v>
                </c:pt>
                <c:pt idx="1576">
                  <c:v>0.47961958569264512</c:v>
                </c:pt>
              </c:numCache>
            </c:numRef>
          </c:xVal>
          <c:yVal>
            <c:numRef>
              <c:f>'3DPlot'!$R$33:$R$1622</c:f>
              <c:numCache>
                <c:formatCode>General</c:formatCode>
                <c:ptCount val="1590"/>
                <c:pt idx="0">
                  <c:v>0.12399042095655291</c:v>
                </c:pt>
                <c:pt idx="1">
                  <c:v>0.12832474705488445</c:v>
                </c:pt>
                <c:pt idx="2">
                  <c:v>0.1241918013904765</c:v>
                </c:pt>
                <c:pt idx="3">
                  <c:v>0.12075095934788706</c:v>
                </c:pt>
                <c:pt idx="4">
                  <c:v>0.12075095934788706</c:v>
                </c:pt>
                <c:pt idx="5">
                  <c:v>0.12075095934788706</c:v>
                </c:pt>
                <c:pt idx="6">
                  <c:v>0.12155886354466436</c:v>
                </c:pt>
                <c:pt idx="7">
                  <c:v>0.12155886354466436</c:v>
                </c:pt>
                <c:pt idx="8">
                  <c:v>0.12379327268723675</c:v>
                </c:pt>
                <c:pt idx="9">
                  <c:v>0.12379327268723675</c:v>
                </c:pt>
                <c:pt idx="10">
                  <c:v>0.12212092523013954</c:v>
                </c:pt>
                <c:pt idx="11">
                  <c:v>0.12212092523013954</c:v>
                </c:pt>
                <c:pt idx="12">
                  <c:v>0.12323195128144049</c:v>
                </c:pt>
                <c:pt idx="13">
                  <c:v>0.12323195128144049</c:v>
                </c:pt>
                <c:pt idx="14">
                  <c:v>0.12323195128144049</c:v>
                </c:pt>
                <c:pt idx="15">
                  <c:v>0.12323195128144049</c:v>
                </c:pt>
                <c:pt idx="16">
                  <c:v>0.12416839049962641</c:v>
                </c:pt>
                <c:pt idx="17">
                  <c:v>0.12439143117661784</c:v>
                </c:pt>
                <c:pt idx="18">
                  <c:v>0.12439143117661784</c:v>
                </c:pt>
                <c:pt idx="19">
                  <c:v>0.12331997991925862</c:v>
                </c:pt>
                <c:pt idx="20">
                  <c:v>0.12519041013032731</c:v>
                </c:pt>
                <c:pt idx="21">
                  <c:v>0.12519041013032731</c:v>
                </c:pt>
                <c:pt idx="22">
                  <c:v>0.12451903741376412</c:v>
                </c:pt>
                <c:pt idx="23">
                  <c:v>0.12451903741376412</c:v>
                </c:pt>
                <c:pt idx="24">
                  <c:v>0.12451903741376412</c:v>
                </c:pt>
                <c:pt idx="25">
                  <c:v>0.12451903741376412</c:v>
                </c:pt>
                <c:pt idx="26">
                  <c:v>0.12489868522535662</c:v>
                </c:pt>
                <c:pt idx="27">
                  <c:v>0.12489868522535662</c:v>
                </c:pt>
                <c:pt idx="28">
                  <c:v>0.12500732737476158</c:v>
                </c:pt>
                <c:pt idx="29">
                  <c:v>0.12500732737476158</c:v>
                </c:pt>
                <c:pt idx="30">
                  <c:v>0.12533298583612926</c:v>
                </c:pt>
                <c:pt idx="31">
                  <c:v>0.12533298583612926</c:v>
                </c:pt>
                <c:pt idx="32">
                  <c:v>0.1236865696235802</c:v>
                </c:pt>
                <c:pt idx="33">
                  <c:v>0.1236865696235802</c:v>
                </c:pt>
                <c:pt idx="34">
                  <c:v>0.12351054913044127</c:v>
                </c:pt>
                <c:pt idx="35">
                  <c:v>0.12351054913044127</c:v>
                </c:pt>
                <c:pt idx="36">
                  <c:v>0.12351054913044127</c:v>
                </c:pt>
                <c:pt idx="37">
                  <c:v>0.12351054913044127</c:v>
                </c:pt>
                <c:pt idx="38">
                  <c:v>0.12351054913044127</c:v>
                </c:pt>
                <c:pt idx="39">
                  <c:v>0.12351054913044127</c:v>
                </c:pt>
                <c:pt idx="40">
                  <c:v>0.12332306550082216</c:v>
                </c:pt>
                <c:pt idx="41">
                  <c:v>0.12332306550082216</c:v>
                </c:pt>
                <c:pt idx="42">
                  <c:v>0.1237880787109229</c:v>
                </c:pt>
                <c:pt idx="43">
                  <c:v>0.12326320991185674</c:v>
                </c:pt>
                <c:pt idx="44">
                  <c:v>0.12326320991185674</c:v>
                </c:pt>
                <c:pt idx="45">
                  <c:v>0.12292867337322434</c:v>
                </c:pt>
                <c:pt idx="46">
                  <c:v>0.12292867337322434</c:v>
                </c:pt>
                <c:pt idx="47">
                  <c:v>0.12284648625262999</c:v>
                </c:pt>
                <c:pt idx="48">
                  <c:v>0.12284648625262999</c:v>
                </c:pt>
                <c:pt idx="49">
                  <c:v>0.12284648625262999</c:v>
                </c:pt>
                <c:pt idx="50">
                  <c:v>0.12284648625262999</c:v>
                </c:pt>
                <c:pt idx="51">
                  <c:v>0.1232427236673085</c:v>
                </c:pt>
                <c:pt idx="52">
                  <c:v>0.1232427236673085</c:v>
                </c:pt>
                <c:pt idx="53">
                  <c:v>0.12329345446273068</c:v>
                </c:pt>
                <c:pt idx="54">
                  <c:v>0.1240062545499595</c:v>
                </c:pt>
                <c:pt idx="55">
                  <c:v>0.12253679099555541</c:v>
                </c:pt>
                <c:pt idx="56">
                  <c:v>0.12253679099555541</c:v>
                </c:pt>
                <c:pt idx="57">
                  <c:v>0.12322118863809939</c:v>
                </c:pt>
                <c:pt idx="58">
                  <c:v>0.12322118863809939</c:v>
                </c:pt>
                <c:pt idx="59">
                  <c:v>0.12451149928388877</c:v>
                </c:pt>
                <c:pt idx="60">
                  <c:v>0.12451149928388877</c:v>
                </c:pt>
                <c:pt idx="61">
                  <c:v>0.12451149928388877</c:v>
                </c:pt>
                <c:pt idx="62">
                  <c:v>0.12451149928388877</c:v>
                </c:pt>
                <c:pt idx="63">
                  <c:v>0.12273791077349766</c:v>
                </c:pt>
                <c:pt idx="64">
                  <c:v>0.12273791077349766</c:v>
                </c:pt>
                <c:pt idx="65">
                  <c:v>0.12306981718749296</c:v>
                </c:pt>
                <c:pt idx="66">
                  <c:v>0.12514242778107032</c:v>
                </c:pt>
                <c:pt idx="67">
                  <c:v>0.12385868949854464</c:v>
                </c:pt>
                <c:pt idx="68">
                  <c:v>0.12385868949854464</c:v>
                </c:pt>
                <c:pt idx="69">
                  <c:v>0.12402052308454932</c:v>
                </c:pt>
                <c:pt idx="70">
                  <c:v>0.12402052308454932</c:v>
                </c:pt>
                <c:pt idx="71">
                  <c:v>0.12402052308454932</c:v>
                </c:pt>
                <c:pt idx="72">
                  <c:v>0.12402052308454932</c:v>
                </c:pt>
                <c:pt idx="73">
                  <c:v>0.12157778066525883</c:v>
                </c:pt>
                <c:pt idx="74">
                  <c:v>0.12157778066525883</c:v>
                </c:pt>
                <c:pt idx="75">
                  <c:v>0.12235756028115589</c:v>
                </c:pt>
                <c:pt idx="76">
                  <c:v>0.12235756028115589</c:v>
                </c:pt>
                <c:pt idx="77">
                  <c:v>0.12245832486864087</c:v>
                </c:pt>
                <c:pt idx="78">
                  <c:v>0.12461600081551781</c:v>
                </c:pt>
                <c:pt idx="79">
                  <c:v>0.12461600081551781</c:v>
                </c:pt>
                <c:pt idx="80">
                  <c:v>0.12162360955314809</c:v>
                </c:pt>
                <c:pt idx="81">
                  <c:v>0.12162360955314809</c:v>
                </c:pt>
                <c:pt idx="82">
                  <c:v>0.12162360955314809</c:v>
                </c:pt>
                <c:pt idx="83">
                  <c:v>0.12162360955314809</c:v>
                </c:pt>
                <c:pt idx="84">
                  <c:v>0.12564948495268105</c:v>
                </c:pt>
                <c:pt idx="85">
                  <c:v>0.12564948495268105</c:v>
                </c:pt>
                <c:pt idx="86">
                  <c:v>0.12332679661253419</c:v>
                </c:pt>
                <c:pt idx="87">
                  <c:v>0.1205776545399386</c:v>
                </c:pt>
                <c:pt idx="88">
                  <c:v>0.1205776545399386</c:v>
                </c:pt>
                <c:pt idx="89">
                  <c:v>0.12260835014091785</c:v>
                </c:pt>
                <c:pt idx="90">
                  <c:v>0.12260835014091785</c:v>
                </c:pt>
                <c:pt idx="91">
                  <c:v>0.12189069599635263</c:v>
                </c:pt>
                <c:pt idx="92">
                  <c:v>0.12189069599635263</c:v>
                </c:pt>
                <c:pt idx="93">
                  <c:v>0.12189069599635263</c:v>
                </c:pt>
                <c:pt idx="94">
                  <c:v>0.12472707307635021</c:v>
                </c:pt>
                <c:pt idx="95">
                  <c:v>0.12472707307635021</c:v>
                </c:pt>
                <c:pt idx="96">
                  <c:v>0.12249896245356376</c:v>
                </c:pt>
                <c:pt idx="97">
                  <c:v>0.12376747977862206</c:v>
                </c:pt>
                <c:pt idx="98">
                  <c:v>0.12376747977862206</c:v>
                </c:pt>
                <c:pt idx="99">
                  <c:v>0.12264647212167287</c:v>
                </c:pt>
                <c:pt idx="100">
                  <c:v>0.12551215794271695</c:v>
                </c:pt>
                <c:pt idx="101">
                  <c:v>0.12551215794271695</c:v>
                </c:pt>
                <c:pt idx="102">
                  <c:v>0.12551215794271695</c:v>
                </c:pt>
                <c:pt idx="103">
                  <c:v>0.1229438576814291</c:v>
                </c:pt>
                <c:pt idx="104">
                  <c:v>0.1229438576814291</c:v>
                </c:pt>
                <c:pt idx="105">
                  <c:v>0.11684984310271275</c:v>
                </c:pt>
                <c:pt idx="106">
                  <c:v>0.11371412463212134</c:v>
                </c:pt>
                <c:pt idx="107">
                  <c:v>0.11371412463212134</c:v>
                </c:pt>
                <c:pt idx="108">
                  <c:v>0.12041348395917222</c:v>
                </c:pt>
                <c:pt idx="109">
                  <c:v>0.12041348395917222</c:v>
                </c:pt>
                <c:pt idx="110">
                  <c:v>0.12015852279564662</c:v>
                </c:pt>
                <c:pt idx="111">
                  <c:v>0.12015852279564662</c:v>
                </c:pt>
                <c:pt idx="112">
                  <c:v>0.12015852279564662</c:v>
                </c:pt>
                <c:pt idx="113">
                  <c:v>0.11508937537254138</c:v>
                </c:pt>
                <c:pt idx="114">
                  <c:v>0.11508937537254138</c:v>
                </c:pt>
                <c:pt idx="115">
                  <c:v>0.11599641368507344</c:v>
                </c:pt>
                <c:pt idx="116">
                  <c:v>0.1151789112789925</c:v>
                </c:pt>
                <c:pt idx="117">
                  <c:v>0.1151789112789925</c:v>
                </c:pt>
                <c:pt idx="118">
                  <c:v>0.11282897140881097</c:v>
                </c:pt>
                <c:pt idx="119">
                  <c:v>0.11282897140881097</c:v>
                </c:pt>
                <c:pt idx="120">
                  <c:v>0.11282897140881097</c:v>
                </c:pt>
                <c:pt idx="121">
                  <c:v>0.11329359702658692</c:v>
                </c:pt>
                <c:pt idx="122">
                  <c:v>0.11329359702658692</c:v>
                </c:pt>
                <c:pt idx="123">
                  <c:v>0.12293597892637594</c:v>
                </c:pt>
                <c:pt idx="124">
                  <c:v>0.1232550109433433</c:v>
                </c:pt>
                <c:pt idx="125">
                  <c:v>0.1232550109433433</c:v>
                </c:pt>
                <c:pt idx="126">
                  <c:v>0.1221563628076605</c:v>
                </c:pt>
                <c:pt idx="127">
                  <c:v>0.12685117935511808</c:v>
                </c:pt>
                <c:pt idx="128">
                  <c:v>0.12685117935511808</c:v>
                </c:pt>
                <c:pt idx="129">
                  <c:v>0.13083486099100008</c:v>
                </c:pt>
                <c:pt idx="130">
                  <c:v>0.13083486099100008</c:v>
                </c:pt>
                <c:pt idx="131">
                  <c:v>0.13083486099100008</c:v>
                </c:pt>
                <c:pt idx="132">
                  <c:v>0.12900254522757706</c:v>
                </c:pt>
                <c:pt idx="133">
                  <c:v>0.1241967342468791</c:v>
                </c:pt>
                <c:pt idx="134">
                  <c:v>0.12351299739935882</c:v>
                </c:pt>
                <c:pt idx="135">
                  <c:v>0.12351299739935882</c:v>
                </c:pt>
                <c:pt idx="136">
                  <c:v>0.12526360365631936</c:v>
                </c:pt>
                <c:pt idx="137">
                  <c:v>0.12847527459380148</c:v>
                </c:pt>
                <c:pt idx="138">
                  <c:v>0.12847527459380148</c:v>
                </c:pt>
                <c:pt idx="139">
                  <c:v>0.12847527459380148</c:v>
                </c:pt>
                <c:pt idx="140">
                  <c:v>0.13067811233718238</c:v>
                </c:pt>
                <c:pt idx="141">
                  <c:v>0.1315891798842985</c:v>
                </c:pt>
                <c:pt idx="142">
                  <c:v>0.13282523621527828</c:v>
                </c:pt>
                <c:pt idx="143">
                  <c:v>0.13282523621527828</c:v>
                </c:pt>
                <c:pt idx="144">
                  <c:v>0.13551443210174408</c:v>
                </c:pt>
                <c:pt idx="145">
                  <c:v>0.13551443210174408</c:v>
                </c:pt>
                <c:pt idx="146">
                  <c:v>0.13551443210174408</c:v>
                </c:pt>
                <c:pt idx="147">
                  <c:v>0.13551443210174408</c:v>
                </c:pt>
                <c:pt idx="148">
                  <c:v>0.13208116152536203</c:v>
                </c:pt>
                <c:pt idx="149">
                  <c:v>0.13208116152536203</c:v>
                </c:pt>
                <c:pt idx="150">
                  <c:v>0.13618733689568585</c:v>
                </c:pt>
                <c:pt idx="151">
                  <c:v>0.13618733689568585</c:v>
                </c:pt>
                <c:pt idx="152">
                  <c:v>0.13753259583379435</c:v>
                </c:pt>
                <c:pt idx="153">
                  <c:v>0.14035632798040923</c:v>
                </c:pt>
                <c:pt idx="154">
                  <c:v>0.14035632798040923</c:v>
                </c:pt>
                <c:pt idx="155">
                  <c:v>0.1564315300560791</c:v>
                </c:pt>
                <c:pt idx="156">
                  <c:v>0.1564315300560791</c:v>
                </c:pt>
                <c:pt idx="157">
                  <c:v>0.1564315300560791</c:v>
                </c:pt>
                <c:pt idx="158">
                  <c:v>0.1564315300560791</c:v>
                </c:pt>
                <c:pt idx="159">
                  <c:v>0.1564315300560791</c:v>
                </c:pt>
                <c:pt idx="160">
                  <c:v>0.15067503363604856</c:v>
                </c:pt>
                <c:pt idx="161">
                  <c:v>0.15067503363604856</c:v>
                </c:pt>
                <c:pt idx="162">
                  <c:v>0.1461645746669091</c:v>
                </c:pt>
                <c:pt idx="163">
                  <c:v>0.15293342004924679</c:v>
                </c:pt>
                <c:pt idx="164">
                  <c:v>0.15293342004924679</c:v>
                </c:pt>
                <c:pt idx="165">
                  <c:v>0.15511814168051702</c:v>
                </c:pt>
                <c:pt idx="166">
                  <c:v>0.13736699618749248</c:v>
                </c:pt>
                <c:pt idx="167">
                  <c:v>0.12517407864310987</c:v>
                </c:pt>
                <c:pt idx="168">
                  <c:v>0.13340371561230618</c:v>
                </c:pt>
                <c:pt idx="169">
                  <c:v>0.12050327373831017</c:v>
                </c:pt>
                <c:pt idx="170">
                  <c:v>0.12376176771843873</c:v>
                </c:pt>
                <c:pt idx="171">
                  <c:v>0.12642587646950618</c:v>
                </c:pt>
                <c:pt idx="172">
                  <c:v>0.12044669815754387</c:v>
                </c:pt>
                <c:pt idx="173">
                  <c:v>0.12877963509052764</c:v>
                </c:pt>
                <c:pt idx="174">
                  <c:v>0.12877963509052764</c:v>
                </c:pt>
                <c:pt idx="175">
                  <c:v>0.12911021176119891</c:v>
                </c:pt>
                <c:pt idx="176">
                  <c:v>0.12414699776245178</c:v>
                </c:pt>
                <c:pt idx="177">
                  <c:v>0.12555071980783117</c:v>
                </c:pt>
                <c:pt idx="178">
                  <c:v>0.1164140720300031</c:v>
                </c:pt>
                <c:pt idx="179">
                  <c:v>0.1276699659533643</c:v>
                </c:pt>
                <c:pt idx="180">
                  <c:v>0.1285001590668414</c:v>
                </c:pt>
                <c:pt idx="181">
                  <c:v>0.12293449279985992</c:v>
                </c:pt>
                <c:pt idx="182">
                  <c:v>0.11432382839417789</c:v>
                </c:pt>
                <c:pt idx="183">
                  <c:v>0.12259003032596601</c:v>
                </c:pt>
                <c:pt idx="184">
                  <c:v>0.12714246459738865</c:v>
                </c:pt>
                <c:pt idx="185">
                  <c:v>0.12354896653891362</c:v>
                </c:pt>
                <c:pt idx="186">
                  <c:v>0.12304143972840292</c:v>
                </c:pt>
                <c:pt idx="187">
                  <c:v>0.11590539505465723</c:v>
                </c:pt>
                <c:pt idx="188">
                  <c:v>0.1140846479142484</c:v>
                </c:pt>
                <c:pt idx="189">
                  <c:v>0.12227004321157776</c:v>
                </c:pt>
                <c:pt idx="190">
                  <c:v>0.1270664746636074</c:v>
                </c:pt>
                <c:pt idx="191">
                  <c:v>0.12759115745458843</c:v>
                </c:pt>
                <c:pt idx="192">
                  <c:v>0.12767481395660976</c:v>
                </c:pt>
                <c:pt idx="193">
                  <c:v>0.1262395525668131</c:v>
                </c:pt>
                <c:pt idx="194">
                  <c:v>0.12340706236394347</c:v>
                </c:pt>
                <c:pt idx="195">
                  <c:v>0.12340706236394347</c:v>
                </c:pt>
                <c:pt idx="196">
                  <c:v>0.12547988666935819</c:v>
                </c:pt>
                <c:pt idx="197">
                  <c:v>0.12547988666935819</c:v>
                </c:pt>
                <c:pt idx="198">
                  <c:v>0.11829533056020859</c:v>
                </c:pt>
                <c:pt idx="199">
                  <c:v>0.12206768006849288</c:v>
                </c:pt>
                <c:pt idx="200">
                  <c:v>0.12206768006849288</c:v>
                </c:pt>
                <c:pt idx="201">
                  <c:v>0.12398435872612537</c:v>
                </c:pt>
                <c:pt idx="202">
                  <c:v>0.12481704806894833</c:v>
                </c:pt>
                <c:pt idx="203">
                  <c:v>0.12481704806894833</c:v>
                </c:pt>
                <c:pt idx="204">
                  <c:v>0.12375188154551831</c:v>
                </c:pt>
                <c:pt idx="205">
                  <c:v>0.12375188154551831</c:v>
                </c:pt>
                <c:pt idx="206">
                  <c:v>0.12354178710567322</c:v>
                </c:pt>
                <c:pt idx="207">
                  <c:v>0.12354178710567322</c:v>
                </c:pt>
                <c:pt idx="208">
                  <c:v>0.12382313828360413</c:v>
                </c:pt>
                <c:pt idx="209">
                  <c:v>0.12382313828360413</c:v>
                </c:pt>
                <c:pt idx="210">
                  <c:v>0.12384273002869321</c:v>
                </c:pt>
                <c:pt idx="211">
                  <c:v>0.12384273002869321</c:v>
                </c:pt>
                <c:pt idx="212">
                  <c:v>0.12491573976262244</c:v>
                </c:pt>
                <c:pt idx="213">
                  <c:v>0.12491573976262244</c:v>
                </c:pt>
                <c:pt idx="214">
                  <c:v>0.12390909393918687</c:v>
                </c:pt>
                <c:pt idx="215">
                  <c:v>0.12390909393918687</c:v>
                </c:pt>
                <c:pt idx="216">
                  <c:v>0.12043085102055126</c:v>
                </c:pt>
                <c:pt idx="217">
                  <c:v>0.12043085102055126</c:v>
                </c:pt>
                <c:pt idx="218">
                  <c:v>0.12305379376313497</c:v>
                </c:pt>
                <c:pt idx="219">
                  <c:v>0.12305379376313497</c:v>
                </c:pt>
                <c:pt idx="220">
                  <c:v>0.12305379376313497</c:v>
                </c:pt>
                <c:pt idx="221">
                  <c:v>0.12305379376313497</c:v>
                </c:pt>
                <c:pt idx="222">
                  <c:v>0.12305379376313497</c:v>
                </c:pt>
                <c:pt idx="223">
                  <c:v>0.12764383855850003</c:v>
                </c:pt>
                <c:pt idx="224">
                  <c:v>0.12032545251596771</c:v>
                </c:pt>
                <c:pt idx="225">
                  <c:v>0.12032545251596771</c:v>
                </c:pt>
                <c:pt idx="226">
                  <c:v>0.11888877076507097</c:v>
                </c:pt>
                <c:pt idx="227">
                  <c:v>0.12713552584933879</c:v>
                </c:pt>
                <c:pt idx="228">
                  <c:v>0.12713552584933879</c:v>
                </c:pt>
                <c:pt idx="229">
                  <c:v>0.12713552584933879</c:v>
                </c:pt>
                <c:pt idx="230">
                  <c:v>0.12599942134407205</c:v>
                </c:pt>
                <c:pt idx="231">
                  <c:v>0.12599942134407205</c:v>
                </c:pt>
                <c:pt idx="232">
                  <c:v>0.11992985144126532</c:v>
                </c:pt>
                <c:pt idx="233">
                  <c:v>0.11992985144126532</c:v>
                </c:pt>
                <c:pt idx="234">
                  <c:v>0.11843303164191446</c:v>
                </c:pt>
                <c:pt idx="235">
                  <c:v>0.12014996283265628</c:v>
                </c:pt>
                <c:pt idx="236">
                  <c:v>0.12014996283265628</c:v>
                </c:pt>
                <c:pt idx="237">
                  <c:v>0.1177922510833538</c:v>
                </c:pt>
                <c:pt idx="238">
                  <c:v>0.1177922510833538</c:v>
                </c:pt>
                <c:pt idx="239">
                  <c:v>0.1177922510833538</c:v>
                </c:pt>
                <c:pt idx="240">
                  <c:v>0.1177922510833538</c:v>
                </c:pt>
                <c:pt idx="241">
                  <c:v>0.12490014345185553</c:v>
                </c:pt>
                <c:pt idx="242">
                  <c:v>0.12490014345185553</c:v>
                </c:pt>
                <c:pt idx="243">
                  <c:v>0.1267426938323713</c:v>
                </c:pt>
                <c:pt idx="244">
                  <c:v>0.12597611934111128</c:v>
                </c:pt>
                <c:pt idx="245">
                  <c:v>0.12597611934111128</c:v>
                </c:pt>
                <c:pt idx="246">
                  <c:v>0.1247984722591208</c:v>
                </c:pt>
                <c:pt idx="247">
                  <c:v>0.12374257896139265</c:v>
                </c:pt>
                <c:pt idx="248">
                  <c:v>0.12374257896139265</c:v>
                </c:pt>
                <c:pt idx="249">
                  <c:v>0.12304988340243353</c:v>
                </c:pt>
                <c:pt idx="250">
                  <c:v>0.12304988340243353</c:v>
                </c:pt>
                <c:pt idx="251">
                  <c:v>0.12304988340243353</c:v>
                </c:pt>
                <c:pt idx="252">
                  <c:v>0.12304988340243353</c:v>
                </c:pt>
                <c:pt idx="253">
                  <c:v>0.12304988340243353</c:v>
                </c:pt>
                <c:pt idx="254">
                  <c:v>0.12267231531036495</c:v>
                </c:pt>
                <c:pt idx="255">
                  <c:v>0.12267231531036495</c:v>
                </c:pt>
                <c:pt idx="256">
                  <c:v>0.11920507479240119</c:v>
                </c:pt>
                <c:pt idx="257">
                  <c:v>0.12719009885377996</c:v>
                </c:pt>
                <c:pt idx="258">
                  <c:v>0.12719009885377996</c:v>
                </c:pt>
                <c:pt idx="259">
                  <c:v>0.12133549034976611</c:v>
                </c:pt>
                <c:pt idx="260">
                  <c:v>0.12133549034976611</c:v>
                </c:pt>
                <c:pt idx="261">
                  <c:v>0.12133549034976611</c:v>
                </c:pt>
                <c:pt idx="262">
                  <c:v>0.12133549034976611</c:v>
                </c:pt>
                <c:pt idx="263">
                  <c:v>0.12347267698143484</c:v>
                </c:pt>
                <c:pt idx="264">
                  <c:v>0.1240261654486101</c:v>
                </c:pt>
                <c:pt idx="265">
                  <c:v>0.12638615889898863</c:v>
                </c:pt>
                <c:pt idx="266">
                  <c:v>0.12638615889898863</c:v>
                </c:pt>
                <c:pt idx="267">
                  <c:v>0.12204553001707796</c:v>
                </c:pt>
                <c:pt idx="268">
                  <c:v>0.12204553001707796</c:v>
                </c:pt>
                <c:pt idx="269">
                  <c:v>0.12306215934549564</c:v>
                </c:pt>
                <c:pt idx="270">
                  <c:v>0.12306215934549564</c:v>
                </c:pt>
                <c:pt idx="271">
                  <c:v>0.12306215934549564</c:v>
                </c:pt>
                <c:pt idx="272">
                  <c:v>0.12306215934549564</c:v>
                </c:pt>
                <c:pt idx="273">
                  <c:v>0.12104929620400509</c:v>
                </c:pt>
                <c:pt idx="274">
                  <c:v>0.12104929620400509</c:v>
                </c:pt>
                <c:pt idx="275">
                  <c:v>0.12243240034076981</c:v>
                </c:pt>
                <c:pt idx="276">
                  <c:v>0.12289558708506175</c:v>
                </c:pt>
                <c:pt idx="277">
                  <c:v>0.12289558708506175</c:v>
                </c:pt>
                <c:pt idx="278">
                  <c:v>0.12931934277588886</c:v>
                </c:pt>
                <c:pt idx="279">
                  <c:v>0.12931934277588886</c:v>
                </c:pt>
                <c:pt idx="280">
                  <c:v>0.12882676842486682</c:v>
                </c:pt>
                <c:pt idx="281">
                  <c:v>0.12882676842486682</c:v>
                </c:pt>
                <c:pt idx="282">
                  <c:v>0.12882676842486682</c:v>
                </c:pt>
                <c:pt idx="283">
                  <c:v>0.1292294383212399</c:v>
                </c:pt>
                <c:pt idx="284">
                  <c:v>0.1292294383212399</c:v>
                </c:pt>
                <c:pt idx="285">
                  <c:v>0.11995893712645572</c:v>
                </c:pt>
                <c:pt idx="286">
                  <c:v>0.11995893712645572</c:v>
                </c:pt>
                <c:pt idx="287">
                  <c:v>0.12082672136605024</c:v>
                </c:pt>
                <c:pt idx="288">
                  <c:v>0.12168579308113306</c:v>
                </c:pt>
                <c:pt idx="289">
                  <c:v>0.12168579308113306</c:v>
                </c:pt>
                <c:pt idx="290">
                  <c:v>0.12213269201303542</c:v>
                </c:pt>
                <c:pt idx="291">
                  <c:v>0.12213269201303542</c:v>
                </c:pt>
                <c:pt idx="292">
                  <c:v>0.12213269201303542</c:v>
                </c:pt>
                <c:pt idx="293">
                  <c:v>0.12213269201303542</c:v>
                </c:pt>
                <c:pt idx="294">
                  <c:v>0.12213269201303542</c:v>
                </c:pt>
                <c:pt idx="295">
                  <c:v>0.12378625465438366</c:v>
                </c:pt>
                <c:pt idx="296">
                  <c:v>0.12378625465438366</c:v>
                </c:pt>
                <c:pt idx="297">
                  <c:v>0.1277697084630722</c:v>
                </c:pt>
                <c:pt idx="298">
                  <c:v>0.11602274533513322</c:v>
                </c:pt>
                <c:pt idx="299">
                  <c:v>0.11602274533513322</c:v>
                </c:pt>
                <c:pt idx="300">
                  <c:v>0.11385672987439201</c:v>
                </c:pt>
                <c:pt idx="301">
                  <c:v>0.11385672987439201</c:v>
                </c:pt>
                <c:pt idx="302">
                  <c:v>0.12322308051682175</c:v>
                </c:pt>
                <c:pt idx="303">
                  <c:v>0.12322308051682175</c:v>
                </c:pt>
                <c:pt idx="304">
                  <c:v>0.12322308051682175</c:v>
                </c:pt>
                <c:pt idx="305">
                  <c:v>0.12576374938631998</c:v>
                </c:pt>
                <c:pt idx="306">
                  <c:v>0.12576374938631998</c:v>
                </c:pt>
                <c:pt idx="307">
                  <c:v>0.12679133660114661</c:v>
                </c:pt>
                <c:pt idx="308">
                  <c:v>0.11814634755576746</c:v>
                </c:pt>
                <c:pt idx="309">
                  <c:v>0.11814634755576746</c:v>
                </c:pt>
                <c:pt idx="310">
                  <c:v>0.13349891522119986</c:v>
                </c:pt>
                <c:pt idx="311">
                  <c:v>0.13349891522119986</c:v>
                </c:pt>
                <c:pt idx="312">
                  <c:v>0.13190319443517246</c:v>
                </c:pt>
                <c:pt idx="313">
                  <c:v>0.13190319443517246</c:v>
                </c:pt>
                <c:pt idx="314">
                  <c:v>0.13190319443517246</c:v>
                </c:pt>
                <c:pt idx="315">
                  <c:v>0.13190319443517246</c:v>
                </c:pt>
                <c:pt idx="316">
                  <c:v>0.13190743342549296</c:v>
                </c:pt>
                <c:pt idx="317">
                  <c:v>0.12877767823862293</c:v>
                </c:pt>
                <c:pt idx="318">
                  <c:v>0.12877767823862293</c:v>
                </c:pt>
                <c:pt idx="319">
                  <c:v>0.13071131480526874</c:v>
                </c:pt>
                <c:pt idx="320">
                  <c:v>0.13071131480526874</c:v>
                </c:pt>
                <c:pt idx="321">
                  <c:v>0.13168259774269395</c:v>
                </c:pt>
                <c:pt idx="322">
                  <c:v>0.13168259774269395</c:v>
                </c:pt>
                <c:pt idx="323">
                  <c:v>0.12427101970539996</c:v>
                </c:pt>
                <c:pt idx="324">
                  <c:v>0.12427101970539996</c:v>
                </c:pt>
                <c:pt idx="325">
                  <c:v>0.12967410865933696</c:v>
                </c:pt>
                <c:pt idx="326">
                  <c:v>0.12967410865933696</c:v>
                </c:pt>
                <c:pt idx="327">
                  <c:v>0.12967410865933696</c:v>
                </c:pt>
                <c:pt idx="328">
                  <c:v>0.12967410865933696</c:v>
                </c:pt>
                <c:pt idx="329">
                  <c:v>0.14496425348516354</c:v>
                </c:pt>
                <c:pt idx="330">
                  <c:v>0.14496425348516354</c:v>
                </c:pt>
                <c:pt idx="331">
                  <c:v>0.12740744189483219</c:v>
                </c:pt>
                <c:pt idx="332">
                  <c:v>0.1224911298686409</c:v>
                </c:pt>
                <c:pt idx="333">
                  <c:v>0.1224911298686409</c:v>
                </c:pt>
                <c:pt idx="334">
                  <c:v>0.12146257637965843</c:v>
                </c:pt>
                <c:pt idx="335">
                  <c:v>0.12041769021032511</c:v>
                </c:pt>
                <c:pt idx="336">
                  <c:v>0.12041769021032511</c:v>
                </c:pt>
                <c:pt idx="337">
                  <c:v>0.12041769021032511</c:v>
                </c:pt>
                <c:pt idx="338">
                  <c:v>0.12041769021032511</c:v>
                </c:pt>
                <c:pt idx="339">
                  <c:v>0.11938054180976723</c:v>
                </c:pt>
                <c:pt idx="340">
                  <c:v>0.11938054180976723</c:v>
                </c:pt>
                <c:pt idx="341">
                  <c:v>0.12000165222028931</c:v>
                </c:pt>
                <c:pt idx="342">
                  <c:v>0.12000165222028931</c:v>
                </c:pt>
                <c:pt idx="343">
                  <c:v>0.12670593709229269</c:v>
                </c:pt>
                <c:pt idx="344">
                  <c:v>0.12670593709229269</c:v>
                </c:pt>
                <c:pt idx="345">
                  <c:v>0.12727683432972359</c:v>
                </c:pt>
                <c:pt idx="346">
                  <c:v>0.12727683432972359</c:v>
                </c:pt>
                <c:pt idx="347">
                  <c:v>0.12727683432972359</c:v>
                </c:pt>
                <c:pt idx="348">
                  <c:v>0.12727683432972359</c:v>
                </c:pt>
                <c:pt idx="349">
                  <c:v>0.12596220112702486</c:v>
                </c:pt>
                <c:pt idx="350">
                  <c:v>0.12596220112702486</c:v>
                </c:pt>
                <c:pt idx="351">
                  <c:v>0.13700710962625576</c:v>
                </c:pt>
                <c:pt idx="352">
                  <c:v>0.12596220112702486</c:v>
                </c:pt>
                <c:pt idx="353">
                  <c:v>0.13700710962625576</c:v>
                </c:pt>
                <c:pt idx="354">
                  <c:v>0.12596220112702486</c:v>
                </c:pt>
                <c:pt idx="355">
                  <c:v>0.12596220112702486</c:v>
                </c:pt>
                <c:pt idx="356">
                  <c:v>0.13700710962625576</c:v>
                </c:pt>
                <c:pt idx="357">
                  <c:v>0.13700710962625576</c:v>
                </c:pt>
                <c:pt idx="358">
                  <c:v>0.12596220112702486</c:v>
                </c:pt>
                <c:pt idx="359">
                  <c:v>0.12596220112702486</c:v>
                </c:pt>
                <c:pt idx="360">
                  <c:v>0.13700710962625576</c:v>
                </c:pt>
                <c:pt idx="361">
                  <c:v>0.12596220112702486</c:v>
                </c:pt>
                <c:pt idx="362">
                  <c:v>0.12596220112702486</c:v>
                </c:pt>
                <c:pt idx="363">
                  <c:v>0.13700710962625576</c:v>
                </c:pt>
                <c:pt idx="364">
                  <c:v>0.12596220112702486</c:v>
                </c:pt>
                <c:pt idx="365">
                  <c:v>0.12596220112702486</c:v>
                </c:pt>
                <c:pt idx="366">
                  <c:v>0.13700710962625576</c:v>
                </c:pt>
                <c:pt idx="367">
                  <c:v>0.12596220112702486</c:v>
                </c:pt>
                <c:pt idx="368">
                  <c:v>0.12596220112702486</c:v>
                </c:pt>
                <c:pt idx="369">
                  <c:v>0.13700710962625576</c:v>
                </c:pt>
                <c:pt idx="370">
                  <c:v>0.13700710962625576</c:v>
                </c:pt>
                <c:pt idx="371">
                  <c:v>0.13700710962625576</c:v>
                </c:pt>
                <c:pt idx="372">
                  <c:v>0.12596220112702486</c:v>
                </c:pt>
                <c:pt idx="373">
                  <c:v>0.13700710962625576</c:v>
                </c:pt>
                <c:pt idx="374">
                  <c:v>0.13700710962625576</c:v>
                </c:pt>
                <c:pt idx="375">
                  <c:v>0.12596220112702486</c:v>
                </c:pt>
                <c:pt idx="376">
                  <c:v>0.13700710962625576</c:v>
                </c:pt>
                <c:pt idx="377">
                  <c:v>0.13700710962625576</c:v>
                </c:pt>
                <c:pt idx="378">
                  <c:v>0.13700710962625576</c:v>
                </c:pt>
                <c:pt idx="379">
                  <c:v>0.12596220112702486</c:v>
                </c:pt>
                <c:pt idx="380">
                  <c:v>0.12596220112702486</c:v>
                </c:pt>
                <c:pt idx="381">
                  <c:v>0.13700710962625576</c:v>
                </c:pt>
                <c:pt idx="382">
                  <c:v>0.12596220112702486</c:v>
                </c:pt>
                <c:pt idx="383">
                  <c:v>0.13700710962625576</c:v>
                </c:pt>
                <c:pt idx="384">
                  <c:v>0.13700710962625576</c:v>
                </c:pt>
                <c:pt idx="385">
                  <c:v>0.12596220112702486</c:v>
                </c:pt>
                <c:pt idx="386">
                  <c:v>0.13700710962625576</c:v>
                </c:pt>
                <c:pt idx="387">
                  <c:v>0.13700710962625576</c:v>
                </c:pt>
                <c:pt idx="388">
                  <c:v>0.13700710962625576</c:v>
                </c:pt>
                <c:pt idx="389">
                  <c:v>0.12596220112702486</c:v>
                </c:pt>
                <c:pt idx="390">
                  <c:v>0.12596220112702486</c:v>
                </c:pt>
                <c:pt idx="391">
                  <c:v>0.13700710962625576</c:v>
                </c:pt>
                <c:pt idx="392">
                  <c:v>0.12596220112702486</c:v>
                </c:pt>
                <c:pt idx="393">
                  <c:v>0.12596220112702486</c:v>
                </c:pt>
                <c:pt idx="394">
                  <c:v>0.13700710962625576</c:v>
                </c:pt>
                <c:pt idx="395">
                  <c:v>0.12596220112702486</c:v>
                </c:pt>
                <c:pt idx="396">
                  <c:v>0.12596220112702486</c:v>
                </c:pt>
                <c:pt idx="397">
                  <c:v>0.12596220112702486</c:v>
                </c:pt>
                <c:pt idx="398">
                  <c:v>0.13700710962625576</c:v>
                </c:pt>
                <c:pt idx="399">
                  <c:v>0.12596220112702486</c:v>
                </c:pt>
                <c:pt idx="400">
                  <c:v>0.12596220112702486</c:v>
                </c:pt>
                <c:pt idx="401">
                  <c:v>0.13700710962625576</c:v>
                </c:pt>
                <c:pt idx="402">
                  <c:v>0.12596220112702486</c:v>
                </c:pt>
                <c:pt idx="403">
                  <c:v>0.12596220112702486</c:v>
                </c:pt>
                <c:pt idx="404">
                  <c:v>0.13700710962625576</c:v>
                </c:pt>
                <c:pt idx="405">
                  <c:v>0.12596220112702486</c:v>
                </c:pt>
                <c:pt idx="406">
                  <c:v>0.13700710962625576</c:v>
                </c:pt>
                <c:pt idx="407">
                  <c:v>0.13700710962625576</c:v>
                </c:pt>
                <c:pt idx="408">
                  <c:v>0.12596220112702486</c:v>
                </c:pt>
                <c:pt idx="409">
                  <c:v>0.13700710962625576</c:v>
                </c:pt>
                <c:pt idx="410">
                  <c:v>0.13700710962625576</c:v>
                </c:pt>
                <c:pt idx="411">
                  <c:v>0.12596220112702486</c:v>
                </c:pt>
                <c:pt idx="412">
                  <c:v>0.12596220112702486</c:v>
                </c:pt>
                <c:pt idx="413">
                  <c:v>0.13700710962625576</c:v>
                </c:pt>
                <c:pt idx="414">
                  <c:v>0.12596220112702486</c:v>
                </c:pt>
                <c:pt idx="415">
                  <c:v>0.12596220112702486</c:v>
                </c:pt>
                <c:pt idx="416">
                  <c:v>0.13700710962625576</c:v>
                </c:pt>
                <c:pt idx="417">
                  <c:v>0.12596220112702486</c:v>
                </c:pt>
                <c:pt idx="418">
                  <c:v>0.13700710962625576</c:v>
                </c:pt>
                <c:pt idx="419">
                  <c:v>0.13700710962625576</c:v>
                </c:pt>
                <c:pt idx="420">
                  <c:v>0.12596220112702486</c:v>
                </c:pt>
                <c:pt idx="421">
                  <c:v>0.13700710962625576</c:v>
                </c:pt>
                <c:pt idx="422">
                  <c:v>0.13700710962625576</c:v>
                </c:pt>
                <c:pt idx="423">
                  <c:v>0.12596220112702486</c:v>
                </c:pt>
                <c:pt idx="424">
                  <c:v>0.12596220112702486</c:v>
                </c:pt>
                <c:pt idx="425">
                  <c:v>0.12596220112702486</c:v>
                </c:pt>
                <c:pt idx="426">
                  <c:v>0.13700710962625576</c:v>
                </c:pt>
                <c:pt idx="427">
                  <c:v>0.13700710962625576</c:v>
                </c:pt>
                <c:pt idx="428">
                  <c:v>0.12596220112702486</c:v>
                </c:pt>
                <c:pt idx="429">
                  <c:v>0.13700710962625576</c:v>
                </c:pt>
                <c:pt idx="430">
                  <c:v>0.13700710962625576</c:v>
                </c:pt>
                <c:pt idx="431">
                  <c:v>0.12596220112702486</c:v>
                </c:pt>
                <c:pt idx="432">
                  <c:v>0.12596220112702486</c:v>
                </c:pt>
                <c:pt idx="433">
                  <c:v>0.13700710962625576</c:v>
                </c:pt>
                <c:pt idx="434">
                  <c:v>0.12596220112702486</c:v>
                </c:pt>
                <c:pt idx="435">
                  <c:v>0.12596220112702486</c:v>
                </c:pt>
                <c:pt idx="436">
                  <c:v>0.13700710962625576</c:v>
                </c:pt>
                <c:pt idx="437">
                  <c:v>0.12596220112702486</c:v>
                </c:pt>
                <c:pt idx="438">
                  <c:v>0.13700710962625576</c:v>
                </c:pt>
                <c:pt idx="439">
                  <c:v>0.12596220112702486</c:v>
                </c:pt>
                <c:pt idx="440">
                  <c:v>0.13700710962625576</c:v>
                </c:pt>
                <c:pt idx="441">
                  <c:v>0.13700710962625576</c:v>
                </c:pt>
                <c:pt idx="442">
                  <c:v>0.12596220112702486</c:v>
                </c:pt>
                <c:pt idx="443">
                  <c:v>0.13700710962625576</c:v>
                </c:pt>
                <c:pt idx="444">
                  <c:v>0.12596220112702486</c:v>
                </c:pt>
                <c:pt idx="445">
                  <c:v>0.13700710962625576</c:v>
                </c:pt>
                <c:pt idx="446">
                  <c:v>0.13700710962625576</c:v>
                </c:pt>
                <c:pt idx="447">
                  <c:v>0.12596220112702486</c:v>
                </c:pt>
                <c:pt idx="448">
                  <c:v>0.12596220112702486</c:v>
                </c:pt>
                <c:pt idx="449">
                  <c:v>0.13700710962625576</c:v>
                </c:pt>
                <c:pt idx="450">
                  <c:v>0.12596220112702486</c:v>
                </c:pt>
                <c:pt idx="451">
                  <c:v>0.12596220112702486</c:v>
                </c:pt>
                <c:pt idx="452">
                  <c:v>0.13700710962625576</c:v>
                </c:pt>
                <c:pt idx="453">
                  <c:v>0.13700710962625576</c:v>
                </c:pt>
                <c:pt idx="454">
                  <c:v>0.12596220112702486</c:v>
                </c:pt>
                <c:pt idx="455">
                  <c:v>0.12596220112702486</c:v>
                </c:pt>
                <c:pt idx="456">
                  <c:v>0.13700710962625576</c:v>
                </c:pt>
                <c:pt idx="457">
                  <c:v>0.13700710962625576</c:v>
                </c:pt>
                <c:pt idx="458">
                  <c:v>0.12596220112702486</c:v>
                </c:pt>
                <c:pt idx="459">
                  <c:v>0.13700710962625576</c:v>
                </c:pt>
                <c:pt idx="460">
                  <c:v>0.13700710962625576</c:v>
                </c:pt>
                <c:pt idx="461">
                  <c:v>0.12596220112702486</c:v>
                </c:pt>
                <c:pt idx="462">
                  <c:v>0.12596220112702486</c:v>
                </c:pt>
                <c:pt idx="463">
                  <c:v>0.13700710962625576</c:v>
                </c:pt>
                <c:pt idx="464">
                  <c:v>0.12596220112702486</c:v>
                </c:pt>
                <c:pt idx="465">
                  <c:v>0.12596220112702486</c:v>
                </c:pt>
                <c:pt idx="466">
                  <c:v>0.13700710962625576</c:v>
                </c:pt>
                <c:pt idx="467">
                  <c:v>0.13700710962625576</c:v>
                </c:pt>
                <c:pt idx="468">
                  <c:v>0.12596220112702486</c:v>
                </c:pt>
                <c:pt idx="469">
                  <c:v>0.12596220112702486</c:v>
                </c:pt>
                <c:pt idx="470">
                  <c:v>0.13700710962625576</c:v>
                </c:pt>
                <c:pt idx="471">
                  <c:v>0.13700710962625576</c:v>
                </c:pt>
                <c:pt idx="472">
                  <c:v>0.12596220112702486</c:v>
                </c:pt>
                <c:pt idx="473">
                  <c:v>0.12596220112702486</c:v>
                </c:pt>
                <c:pt idx="474">
                  <c:v>0.12596220112702486</c:v>
                </c:pt>
                <c:pt idx="475">
                  <c:v>0.13700710962625576</c:v>
                </c:pt>
                <c:pt idx="476">
                  <c:v>0.12596220112702486</c:v>
                </c:pt>
                <c:pt idx="477">
                  <c:v>0.13700710962625576</c:v>
                </c:pt>
                <c:pt idx="478">
                  <c:v>0.12596220112702486</c:v>
                </c:pt>
                <c:pt idx="479">
                  <c:v>0.13700710962625576</c:v>
                </c:pt>
                <c:pt idx="480">
                  <c:v>0.12596220112702486</c:v>
                </c:pt>
                <c:pt idx="481">
                  <c:v>0.13700710962625576</c:v>
                </c:pt>
                <c:pt idx="482">
                  <c:v>0.12596220112702486</c:v>
                </c:pt>
                <c:pt idx="483">
                  <c:v>0.13700710962625576</c:v>
                </c:pt>
                <c:pt idx="484">
                  <c:v>0.12596220112702486</c:v>
                </c:pt>
                <c:pt idx="485">
                  <c:v>0.13700710962625576</c:v>
                </c:pt>
                <c:pt idx="486">
                  <c:v>0.12596220112702486</c:v>
                </c:pt>
                <c:pt idx="487">
                  <c:v>0.12596220112702486</c:v>
                </c:pt>
                <c:pt idx="488">
                  <c:v>0.13700710962625576</c:v>
                </c:pt>
                <c:pt idx="489">
                  <c:v>0.12596220112702486</c:v>
                </c:pt>
                <c:pt idx="490">
                  <c:v>0.12596220112702486</c:v>
                </c:pt>
                <c:pt idx="491">
                  <c:v>0.13700710962625576</c:v>
                </c:pt>
                <c:pt idx="492">
                  <c:v>0.12596220112702486</c:v>
                </c:pt>
                <c:pt idx="493">
                  <c:v>0.13700710962625576</c:v>
                </c:pt>
                <c:pt idx="494">
                  <c:v>0.13700710962625576</c:v>
                </c:pt>
                <c:pt idx="495">
                  <c:v>0.12596220112702486</c:v>
                </c:pt>
                <c:pt idx="496">
                  <c:v>0.12596220112702486</c:v>
                </c:pt>
                <c:pt idx="497">
                  <c:v>0.13700710962625576</c:v>
                </c:pt>
                <c:pt idx="498">
                  <c:v>0.13700710962625576</c:v>
                </c:pt>
                <c:pt idx="499">
                  <c:v>0.12596220112702486</c:v>
                </c:pt>
                <c:pt idx="500">
                  <c:v>0.13700710962625576</c:v>
                </c:pt>
                <c:pt idx="501">
                  <c:v>0.13700710962625576</c:v>
                </c:pt>
                <c:pt idx="502">
                  <c:v>0.12596220112702486</c:v>
                </c:pt>
                <c:pt idx="503">
                  <c:v>0.12596220112702486</c:v>
                </c:pt>
                <c:pt idx="504">
                  <c:v>0.12596220112702486</c:v>
                </c:pt>
                <c:pt idx="505">
                  <c:v>0.13700710962625576</c:v>
                </c:pt>
                <c:pt idx="506">
                  <c:v>0.13700710962625576</c:v>
                </c:pt>
                <c:pt idx="507">
                  <c:v>0.12596220112702486</c:v>
                </c:pt>
                <c:pt idx="508">
                  <c:v>0.12596220112702486</c:v>
                </c:pt>
                <c:pt idx="509">
                  <c:v>0.13700710962625576</c:v>
                </c:pt>
                <c:pt idx="510">
                  <c:v>0.13700710962625576</c:v>
                </c:pt>
                <c:pt idx="511">
                  <c:v>0.12596220112702486</c:v>
                </c:pt>
                <c:pt idx="512">
                  <c:v>0.12596220112702486</c:v>
                </c:pt>
                <c:pt idx="513">
                  <c:v>0.13700710962625576</c:v>
                </c:pt>
                <c:pt idx="514">
                  <c:v>0.13700710962625576</c:v>
                </c:pt>
                <c:pt idx="515">
                  <c:v>0.12537622640146562</c:v>
                </c:pt>
                <c:pt idx="516">
                  <c:v>0.12827799950554797</c:v>
                </c:pt>
                <c:pt idx="517">
                  <c:v>0.12827799950554797</c:v>
                </c:pt>
                <c:pt idx="518">
                  <c:v>0.12827799950554797</c:v>
                </c:pt>
                <c:pt idx="519">
                  <c:v>0.12740640062506048</c:v>
                </c:pt>
                <c:pt idx="520">
                  <c:v>0.1238798732369721</c:v>
                </c:pt>
                <c:pt idx="521">
                  <c:v>0.1238798732369721</c:v>
                </c:pt>
                <c:pt idx="522">
                  <c:v>0.12361122116078921</c:v>
                </c:pt>
                <c:pt idx="523">
                  <c:v>0.12361122116078921</c:v>
                </c:pt>
                <c:pt idx="524">
                  <c:v>0.12445276673375512</c:v>
                </c:pt>
                <c:pt idx="525">
                  <c:v>0.12445276673375512</c:v>
                </c:pt>
                <c:pt idx="526">
                  <c:v>0.12445276673375512</c:v>
                </c:pt>
                <c:pt idx="527">
                  <c:v>0.12248243550640214</c:v>
                </c:pt>
                <c:pt idx="528">
                  <c:v>0.12248243550640214</c:v>
                </c:pt>
                <c:pt idx="529">
                  <c:v>0.12216411752496392</c:v>
                </c:pt>
                <c:pt idx="530">
                  <c:v>0.12216411752496392</c:v>
                </c:pt>
                <c:pt idx="531">
                  <c:v>0.1240512796287616</c:v>
                </c:pt>
                <c:pt idx="532">
                  <c:v>0.12452137627022383</c:v>
                </c:pt>
                <c:pt idx="533">
                  <c:v>0.12452137627022383</c:v>
                </c:pt>
                <c:pt idx="534">
                  <c:v>0.12310314535876223</c:v>
                </c:pt>
                <c:pt idx="535">
                  <c:v>0.12310314535876223</c:v>
                </c:pt>
                <c:pt idx="536">
                  <c:v>0.12310314535876223</c:v>
                </c:pt>
                <c:pt idx="537">
                  <c:v>0.12439977540118091</c:v>
                </c:pt>
                <c:pt idx="538">
                  <c:v>0.12439977540118091</c:v>
                </c:pt>
                <c:pt idx="539">
                  <c:v>0.12497824934008658</c:v>
                </c:pt>
                <c:pt idx="540">
                  <c:v>0.12407872900978992</c:v>
                </c:pt>
                <c:pt idx="541">
                  <c:v>0.12407872900978992</c:v>
                </c:pt>
                <c:pt idx="542">
                  <c:v>0.12454604159391569</c:v>
                </c:pt>
                <c:pt idx="543">
                  <c:v>0.12454604159391569</c:v>
                </c:pt>
                <c:pt idx="544">
                  <c:v>0.12358871104275705</c:v>
                </c:pt>
                <c:pt idx="545">
                  <c:v>0.12358871104275705</c:v>
                </c:pt>
                <c:pt idx="546">
                  <c:v>0.12358871104275705</c:v>
                </c:pt>
                <c:pt idx="547">
                  <c:v>0.12358871104275705</c:v>
                </c:pt>
                <c:pt idx="548">
                  <c:v>0.12093598614217066</c:v>
                </c:pt>
                <c:pt idx="549">
                  <c:v>0.12093598614217066</c:v>
                </c:pt>
                <c:pt idx="550">
                  <c:v>0.12523553793269601</c:v>
                </c:pt>
                <c:pt idx="551">
                  <c:v>0.12373302465096743</c:v>
                </c:pt>
                <c:pt idx="552">
                  <c:v>0.12373302465096743</c:v>
                </c:pt>
                <c:pt idx="553">
                  <c:v>0.12331111817155051</c:v>
                </c:pt>
                <c:pt idx="554">
                  <c:v>0.10773983345214104</c:v>
                </c:pt>
                <c:pt idx="555">
                  <c:v>0.10773983345214104</c:v>
                </c:pt>
                <c:pt idx="556">
                  <c:v>0.10773983345214104</c:v>
                </c:pt>
                <c:pt idx="557">
                  <c:v>0.10773983345214104</c:v>
                </c:pt>
                <c:pt idx="558">
                  <c:v>0.10773983345214104</c:v>
                </c:pt>
                <c:pt idx="559">
                  <c:v>0.10773983345214104</c:v>
                </c:pt>
                <c:pt idx="560">
                  <c:v>0.11401659683072078</c:v>
                </c:pt>
                <c:pt idx="561">
                  <c:v>0.11401659683072078</c:v>
                </c:pt>
                <c:pt idx="562">
                  <c:v>0.10860130397488761</c:v>
                </c:pt>
                <c:pt idx="563">
                  <c:v>0.11401659683072078</c:v>
                </c:pt>
                <c:pt idx="564">
                  <c:v>0.11401659683072078</c:v>
                </c:pt>
                <c:pt idx="565">
                  <c:v>0.10860130397488761</c:v>
                </c:pt>
                <c:pt idx="566">
                  <c:v>0.10860130397488761</c:v>
                </c:pt>
                <c:pt idx="567">
                  <c:v>0.11401659683072078</c:v>
                </c:pt>
                <c:pt idx="568">
                  <c:v>0.10860130397488761</c:v>
                </c:pt>
                <c:pt idx="569">
                  <c:v>0.11401659683072078</c:v>
                </c:pt>
                <c:pt idx="570">
                  <c:v>0.10860130397488761</c:v>
                </c:pt>
                <c:pt idx="571">
                  <c:v>0.11401659683072078</c:v>
                </c:pt>
                <c:pt idx="572">
                  <c:v>0.10860130397488761</c:v>
                </c:pt>
                <c:pt idx="573">
                  <c:v>0.11401659683072078</c:v>
                </c:pt>
                <c:pt idx="574">
                  <c:v>0.10860130397488761</c:v>
                </c:pt>
                <c:pt idx="575">
                  <c:v>0.11401659683072078</c:v>
                </c:pt>
                <c:pt idx="576">
                  <c:v>0.10860130397488761</c:v>
                </c:pt>
                <c:pt idx="577">
                  <c:v>0.11401659683072078</c:v>
                </c:pt>
                <c:pt idx="578">
                  <c:v>0.10860130397488761</c:v>
                </c:pt>
                <c:pt idx="579">
                  <c:v>0.11401659683072078</c:v>
                </c:pt>
                <c:pt idx="580">
                  <c:v>0.11401659683072078</c:v>
                </c:pt>
                <c:pt idx="581">
                  <c:v>0.10860130397488761</c:v>
                </c:pt>
                <c:pt idx="582">
                  <c:v>0.10860130397488761</c:v>
                </c:pt>
                <c:pt idx="583">
                  <c:v>0.11401659683072078</c:v>
                </c:pt>
                <c:pt idx="584">
                  <c:v>0.11401659683072078</c:v>
                </c:pt>
                <c:pt idx="585">
                  <c:v>0.11401659683072078</c:v>
                </c:pt>
                <c:pt idx="586">
                  <c:v>0.10860130397488761</c:v>
                </c:pt>
                <c:pt idx="587">
                  <c:v>0.10860130397488761</c:v>
                </c:pt>
                <c:pt idx="588">
                  <c:v>0.11401659683072078</c:v>
                </c:pt>
                <c:pt idx="589">
                  <c:v>0.10860130397488761</c:v>
                </c:pt>
                <c:pt idx="590">
                  <c:v>0.11401659683072078</c:v>
                </c:pt>
                <c:pt idx="591">
                  <c:v>0.11401659683072078</c:v>
                </c:pt>
                <c:pt idx="592">
                  <c:v>0.10860130397488761</c:v>
                </c:pt>
                <c:pt idx="593">
                  <c:v>0.11401659683072078</c:v>
                </c:pt>
                <c:pt idx="594">
                  <c:v>0.10860130397488761</c:v>
                </c:pt>
                <c:pt idx="595">
                  <c:v>0.11401659683072078</c:v>
                </c:pt>
                <c:pt idx="596">
                  <c:v>0.11401659683072078</c:v>
                </c:pt>
                <c:pt idx="597">
                  <c:v>0.10860130397488761</c:v>
                </c:pt>
                <c:pt idx="598">
                  <c:v>0.11401659683072078</c:v>
                </c:pt>
                <c:pt idx="599">
                  <c:v>0.11401659683072078</c:v>
                </c:pt>
                <c:pt idx="600">
                  <c:v>0.10860130397488761</c:v>
                </c:pt>
                <c:pt idx="601">
                  <c:v>0.10860130397488761</c:v>
                </c:pt>
                <c:pt idx="602">
                  <c:v>0.13241526852410943</c:v>
                </c:pt>
                <c:pt idx="603">
                  <c:v>0.12978384064088913</c:v>
                </c:pt>
                <c:pt idx="604">
                  <c:v>0.12978384064088913</c:v>
                </c:pt>
                <c:pt idx="605">
                  <c:v>0.13192168917229027</c:v>
                </c:pt>
                <c:pt idx="606">
                  <c:v>0.13164887058668417</c:v>
                </c:pt>
                <c:pt idx="607">
                  <c:v>0.13164887058668417</c:v>
                </c:pt>
                <c:pt idx="608">
                  <c:v>0.1316733812714761</c:v>
                </c:pt>
                <c:pt idx="609">
                  <c:v>0.1316733812714761</c:v>
                </c:pt>
                <c:pt idx="610">
                  <c:v>0.1316733812714761</c:v>
                </c:pt>
                <c:pt idx="611">
                  <c:v>0.13493967184865527</c:v>
                </c:pt>
                <c:pt idx="612">
                  <c:v>0.13395181388982147</c:v>
                </c:pt>
                <c:pt idx="613">
                  <c:v>0.13395181388982147</c:v>
                </c:pt>
                <c:pt idx="614">
                  <c:v>0.13614763169981964</c:v>
                </c:pt>
                <c:pt idx="615">
                  <c:v>0.14138908889426235</c:v>
                </c:pt>
                <c:pt idx="616">
                  <c:v>0.14138908889426235</c:v>
                </c:pt>
                <c:pt idx="617">
                  <c:v>0.1371937274122263</c:v>
                </c:pt>
                <c:pt idx="618">
                  <c:v>0.1371937274122263</c:v>
                </c:pt>
                <c:pt idx="619">
                  <c:v>0.1371937274122263</c:v>
                </c:pt>
                <c:pt idx="620">
                  <c:v>0.13553255491111607</c:v>
                </c:pt>
                <c:pt idx="621">
                  <c:v>0.13388315363234835</c:v>
                </c:pt>
                <c:pt idx="622">
                  <c:v>0.13388315363234835</c:v>
                </c:pt>
                <c:pt idx="623">
                  <c:v>0.13066736540442611</c:v>
                </c:pt>
                <c:pt idx="624">
                  <c:v>0.13389390693167083</c:v>
                </c:pt>
                <c:pt idx="625">
                  <c:v>0.13389390693167083</c:v>
                </c:pt>
                <c:pt idx="626">
                  <c:v>0.13444447596600431</c:v>
                </c:pt>
                <c:pt idx="627">
                  <c:v>0.13444447596600431</c:v>
                </c:pt>
                <c:pt idx="628">
                  <c:v>0.13444447596600431</c:v>
                </c:pt>
                <c:pt idx="629">
                  <c:v>0.13670913933536025</c:v>
                </c:pt>
                <c:pt idx="630">
                  <c:v>0.13963222461145189</c:v>
                </c:pt>
                <c:pt idx="631">
                  <c:v>0.13963222461145189</c:v>
                </c:pt>
                <c:pt idx="632">
                  <c:v>0.1421313853222643</c:v>
                </c:pt>
                <c:pt idx="633">
                  <c:v>0.14702439017564917</c:v>
                </c:pt>
                <c:pt idx="634">
                  <c:v>0.14702439017564917</c:v>
                </c:pt>
                <c:pt idx="635">
                  <c:v>0.14702439017564917</c:v>
                </c:pt>
                <c:pt idx="636">
                  <c:v>0.14842264444485131</c:v>
                </c:pt>
                <c:pt idx="637">
                  <c:v>0.14842264444485131</c:v>
                </c:pt>
                <c:pt idx="638">
                  <c:v>0.14645012350537637</c:v>
                </c:pt>
                <c:pt idx="639">
                  <c:v>0.14645012350537637</c:v>
                </c:pt>
                <c:pt idx="640">
                  <c:v>0.14621285907333181</c:v>
                </c:pt>
                <c:pt idx="641">
                  <c:v>0.15581316783123161</c:v>
                </c:pt>
                <c:pt idx="642">
                  <c:v>0.15581316783123161</c:v>
                </c:pt>
                <c:pt idx="643">
                  <c:v>0.14621285907333181</c:v>
                </c:pt>
                <c:pt idx="644">
                  <c:v>0.15581316783123161</c:v>
                </c:pt>
                <c:pt idx="645">
                  <c:v>0.15581316783123161</c:v>
                </c:pt>
                <c:pt idx="646">
                  <c:v>0.14621285907333181</c:v>
                </c:pt>
                <c:pt idx="647">
                  <c:v>0.15581316783123161</c:v>
                </c:pt>
                <c:pt idx="648">
                  <c:v>0.14621285907333181</c:v>
                </c:pt>
                <c:pt idx="649">
                  <c:v>0.15581316783123161</c:v>
                </c:pt>
                <c:pt idx="650">
                  <c:v>0.14621285907333181</c:v>
                </c:pt>
                <c:pt idx="651">
                  <c:v>0.15581316783123161</c:v>
                </c:pt>
                <c:pt idx="652">
                  <c:v>0.14621285907333181</c:v>
                </c:pt>
                <c:pt idx="653">
                  <c:v>0.14621285907333181</c:v>
                </c:pt>
                <c:pt idx="654">
                  <c:v>0.15581316783123161</c:v>
                </c:pt>
                <c:pt idx="655">
                  <c:v>0.15581316783123161</c:v>
                </c:pt>
                <c:pt idx="656">
                  <c:v>0.14621285907333181</c:v>
                </c:pt>
                <c:pt idx="657">
                  <c:v>0.14621285907333181</c:v>
                </c:pt>
                <c:pt idx="658">
                  <c:v>0.15581316783123161</c:v>
                </c:pt>
                <c:pt idx="659">
                  <c:v>0.15581316783123161</c:v>
                </c:pt>
                <c:pt idx="660">
                  <c:v>0.15581316783123161</c:v>
                </c:pt>
                <c:pt idx="661">
                  <c:v>0.14621285907333181</c:v>
                </c:pt>
                <c:pt idx="662">
                  <c:v>0.14621285907333181</c:v>
                </c:pt>
                <c:pt idx="663">
                  <c:v>0.15581316783123161</c:v>
                </c:pt>
                <c:pt idx="664">
                  <c:v>0.15581316783123161</c:v>
                </c:pt>
                <c:pt idx="665">
                  <c:v>0.14621285907333181</c:v>
                </c:pt>
                <c:pt idx="666">
                  <c:v>0.14621285907333181</c:v>
                </c:pt>
                <c:pt idx="667">
                  <c:v>0.14621285907333181</c:v>
                </c:pt>
                <c:pt idx="668">
                  <c:v>0.15581316783123161</c:v>
                </c:pt>
                <c:pt idx="669">
                  <c:v>0.15581316783123161</c:v>
                </c:pt>
                <c:pt idx="670">
                  <c:v>0.14621285907333181</c:v>
                </c:pt>
                <c:pt idx="671">
                  <c:v>0.14621285907333181</c:v>
                </c:pt>
                <c:pt idx="672">
                  <c:v>0.14621285907333181</c:v>
                </c:pt>
                <c:pt idx="673">
                  <c:v>0.15581316783123161</c:v>
                </c:pt>
                <c:pt idx="674">
                  <c:v>0.15581316783123161</c:v>
                </c:pt>
                <c:pt idx="675">
                  <c:v>0.14621285907333181</c:v>
                </c:pt>
                <c:pt idx="676">
                  <c:v>0.14621285907333181</c:v>
                </c:pt>
                <c:pt idx="677">
                  <c:v>0.14621285907333181</c:v>
                </c:pt>
                <c:pt idx="678">
                  <c:v>0.15581316783123161</c:v>
                </c:pt>
                <c:pt idx="679">
                  <c:v>0.15581316783123161</c:v>
                </c:pt>
                <c:pt idx="680">
                  <c:v>0.14621285907333181</c:v>
                </c:pt>
                <c:pt idx="681">
                  <c:v>0.14621285907333181</c:v>
                </c:pt>
                <c:pt idx="682">
                  <c:v>0.14621285907333181</c:v>
                </c:pt>
                <c:pt idx="683">
                  <c:v>0.15581316783123161</c:v>
                </c:pt>
                <c:pt idx="684">
                  <c:v>0.15581316783123161</c:v>
                </c:pt>
                <c:pt idx="685">
                  <c:v>0.14621285907333181</c:v>
                </c:pt>
                <c:pt idx="686">
                  <c:v>0.14621285907333181</c:v>
                </c:pt>
                <c:pt idx="687">
                  <c:v>0.14621285907333181</c:v>
                </c:pt>
                <c:pt idx="688">
                  <c:v>0.15581316783123161</c:v>
                </c:pt>
                <c:pt idx="689">
                  <c:v>0.15581316783123161</c:v>
                </c:pt>
                <c:pt idx="690">
                  <c:v>0.14621285907333181</c:v>
                </c:pt>
                <c:pt idx="691">
                  <c:v>0.14621285907333181</c:v>
                </c:pt>
                <c:pt idx="692">
                  <c:v>0.15581316783123161</c:v>
                </c:pt>
                <c:pt idx="693">
                  <c:v>0.15581316783123161</c:v>
                </c:pt>
                <c:pt idx="694">
                  <c:v>0.15581316783123161</c:v>
                </c:pt>
                <c:pt idx="695">
                  <c:v>0.14621285907333181</c:v>
                </c:pt>
                <c:pt idx="696">
                  <c:v>0.14621285907333181</c:v>
                </c:pt>
                <c:pt idx="697">
                  <c:v>0.15581316783123161</c:v>
                </c:pt>
                <c:pt idx="698">
                  <c:v>0.15581316783123161</c:v>
                </c:pt>
                <c:pt idx="699">
                  <c:v>0.15581316783123161</c:v>
                </c:pt>
                <c:pt idx="700">
                  <c:v>0.14621285907333181</c:v>
                </c:pt>
                <c:pt idx="701">
                  <c:v>0.14621285907333181</c:v>
                </c:pt>
                <c:pt idx="702">
                  <c:v>0.15581316783123161</c:v>
                </c:pt>
                <c:pt idx="703">
                  <c:v>0.15581316783123161</c:v>
                </c:pt>
                <c:pt idx="704">
                  <c:v>0.15581316783123161</c:v>
                </c:pt>
                <c:pt idx="705">
                  <c:v>0.14621285907333181</c:v>
                </c:pt>
                <c:pt idx="706">
                  <c:v>0.14621285907333181</c:v>
                </c:pt>
                <c:pt idx="707">
                  <c:v>0.15581316783123161</c:v>
                </c:pt>
                <c:pt idx="708">
                  <c:v>0.15581316783123161</c:v>
                </c:pt>
                <c:pt idx="709">
                  <c:v>0.15581316783123161</c:v>
                </c:pt>
                <c:pt idx="710">
                  <c:v>0.14621285907333181</c:v>
                </c:pt>
                <c:pt idx="711">
                  <c:v>0.14621285907333181</c:v>
                </c:pt>
                <c:pt idx="712">
                  <c:v>0.15581316783123161</c:v>
                </c:pt>
                <c:pt idx="713">
                  <c:v>0.15581316783123161</c:v>
                </c:pt>
                <c:pt idx="714">
                  <c:v>0.15581316783123161</c:v>
                </c:pt>
                <c:pt idx="715">
                  <c:v>0.14621285907333181</c:v>
                </c:pt>
                <c:pt idx="716">
                  <c:v>0.14621285907333181</c:v>
                </c:pt>
                <c:pt idx="717">
                  <c:v>0.15581316783123161</c:v>
                </c:pt>
                <c:pt idx="718">
                  <c:v>0.15581316783123161</c:v>
                </c:pt>
                <c:pt idx="719">
                  <c:v>0.14621285907333181</c:v>
                </c:pt>
                <c:pt idx="720">
                  <c:v>0.14621285907333181</c:v>
                </c:pt>
                <c:pt idx="721">
                  <c:v>0.14621285907333181</c:v>
                </c:pt>
                <c:pt idx="722">
                  <c:v>0.15581316783123161</c:v>
                </c:pt>
                <c:pt idx="723">
                  <c:v>0.15581316783123161</c:v>
                </c:pt>
                <c:pt idx="724">
                  <c:v>0.14621285907333181</c:v>
                </c:pt>
                <c:pt idx="725">
                  <c:v>0.14621285907333181</c:v>
                </c:pt>
                <c:pt idx="726">
                  <c:v>0.15581316783123161</c:v>
                </c:pt>
                <c:pt idx="727">
                  <c:v>0.15581316783123161</c:v>
                </c:pt>
                <c:pt idx="728">
                  <c:v>0.15581316783123161</c:v>
                </c:pt>
                <c:pt idx="729">
                  <c:v>0.15581316783123161</c:v>
                </c:pt>
                <c:pt idx="730">
                  <c:v>0.14621285907333181</c:v>
                </c:pt>
                <c:pt idx="731">
                  <c:v>0.14621285907333181</c:v>
                </c:pt>
                <c:pt idx="732">
                  <c:v>0.14621285907333181</c:v>
                </c:pt>
                <c:pt idx="733">
                  <c:v>0.15581316783123161</c:v>
                </c:pt>
                <c:pt idx="734">
                  <c:v>0.15581316783123161</c:v>
                </c:pt>
                <c:pt idx="735">
                  <c:v>0.14621285907333181</c:v>
                </c:pt>
                <c:pt idx="736">
                  <c:v>0.14621285907333181</c:v>
                </c:pt>
                <c:pt idx="737">
                  <c:v>0.15581316783123161</c:v>
                </c:pt>
                <c:pt idx="738">
                  <c:v>0.15581316783123161</c:v>
                </c:pt>
                <c:pt idx="739">
                  <c:v>0.14621285907333181</c:v>
                </c:pt>
                <c:pt idx="740">
                  <c:v>0.14621285907333181</c:v>
                </c:pt>
                <c:pt idx="741">
                  <c:v>0.15581316783123161</c:v>
                </c:pt>
                <c:pt idx="742">
                  <c:v>0.14621285907333181</c:v>
                </c:pt>
                <c:pt idx="743">
                  <c:v>0.15581316783123161</c:v>
                </c:pt>
                <c:pt idx="744">
                  <c:v>0.14621285907333181</c:v>
                </c:pt>
                <c:pt idx="745">
                  <c:v>0.14621285907333181</c:v>
                </c:pt>
                <c:pt idx="746">
                  <c:v>0.14621285907333181</c:v>
                </c:pt>
                <c:pt idx="747">
                  <c:v>0.15581316783123161</c:v>
                </c:pt>
                <c:pt idx="748">
                  <c:v>0.15581316783123161</c:v>
                </c:pt>
                <c:pt idx="749">
                  <c:v>0.14621285907333181</c:v>
                </c:pt>
                <c:pt idx="750">
                  <c:v>0.14621285907333181</c:v>
                </c:pt>
                <c:pt idx="751">
                  <c:v>0.15581316783123161</c:v>
                </c:pt>
                <c:pt idx="752">
                  <c:v>0.15581316783123161</c:v>
                </c:pt>
                <c:pt idx="753">
                  <c:v>0.14621285907333181</c:v>
                </c:pt>
                <c:pt idx="754">
                  <c:v>0.14621285907333181</c:v>
                </c:pt>
                <c:pt idx="755">
                  <c:v>0.15581316783123161</c:v>
                </c:pt>
                <c:pt idx="756">
                  <c:v>0.15581316783123161</c:v>
                </c:pt>
                <c:pt idx="757">
                  <c:v>0.15581316783123161</c:v>
                </c:pt>
                <c:pt idx="758">
                  <c:v>0.15581316783123161</c:v>
                </c:pt>
                <c:pt idx="759">
                  <c:v>0.14621285907333181</c:v>
                </c:pt>
                <c:pt idx="760">
                  <c:v>0.15581316783123161</c:v>
                </c:pt>
                <c:pt idx="761">
                  <c:v>0.14621285907333181</c:v>
                </c:pt>
                <c:pt idx="762">
                  <c:v>0.15581316783123161</c:v>
                </c:pt>
                <c:pt idx="763">
                  <c:v>0.15581316783123161</c:v>
                </c:pt>
                <c:pt idx="764">
                  <c:v>0.14621285907333181</c:v>
                </c:pt>
                <c:pt idx="765">
                  <c:v>0.15581316783123161</c:v>
                </c:pt>
                <c:pt idx="766">
                  <c:v>0.14621285907333181</c:v>
                </c:pt>
                <c:pt idx="767">
                  <c:v>0.15581316783123161</c:v>
                </c:pt>
                <c:pt idx="768">
                  <c:v>0.15581316783123161</c:v>
                </c:pt>
                <c:pt idx="769">
                  <c:v>0.14621285907333181</c:v>
                </c:pt>
                <c:pt idx="770">
                  <c:v>0.15581316783123161</c:v>
                </c:pt>
                <c:pt idx="771">
                  <c:v>0.15581316783123161</c:v>
                </c:pt>
                <c:pt idx="772">
                  <c:v>0.14621285907333181</c:v>
                </c:pt>
                <c:pt idx="773">
                  <c:v>0.15581316783123161</c:v>
                </c:pt>
                <c:pt idx="774">
                  <c:v>0.15581316783123161</c:v>
                </c:pt>
                <c:pt idx="775">
                  <c:v>0.15581316783123161</c:v>
                </c:pt>
                <c:pt idx="776">
                  <c:v>0.14621285907333181</c:v>
                </c:pt>
                <c:pt idx="777">
                  <c:v>0.15581316783123161</c:v>
                </c:pt>
                <c:pt idx="778">
                  <c:v>0.15581316783123161</c:v>
                </c:pt>
                <c:pt idx="779">
                  <c:v>0.14621285907333181</c:v>
                </c:pt>
                <c:pt idx="780">
                  <c:v>0.14621285907333181</c:v>
                </c:pt>
                <c:pt idx="781">
                  <c:v>0.15581316783123161</c:v>
                </c:pt>
                <c:pt idx="782">
                  <c:v>0.15581316783123161</c:v>
                </c:pt>
                <c:pt idx="783">
                  <c:v>0.14621285907333181</c:v>
                </c:pt>
                <c:pt idx="784">
                  <c:v>0.14621285907333181</c:v>
                </c:pt>
                <c:pt idx="785">
                  <c:v>0.15581316783123161</c:v>
                </c:pt>
                <c:pt idx="786">
                  <c:v>0.15581316783123161</c:v>
                </c:pt>
                <c:pt idx="787">
                  <c:v>0.14621285907333181</c:v>
                </c:pt>
                <c:pt idx="788">
                  <c:v>0.14621285907333181</c:v>
                </c:pt>
                <c:pt idx="789">
                  <c:v>0.15581316783123161</c:v>
                </c:pt>
                <c:pt idx="790">
                  <c:v>0.15581316783123161</c:v>
                </c:pt>
                <c:pt idx="791">
                  <c:v>0.14621285907333181</c:v>
                </c:pt>
                <c:pt idx="792">
                  <c:v>0.14621285907333181</c:v>
                </c:pt>
                <c:pt idx="793">
                  <c:v>0.15581316783123161</c:v>
                </c:pt>
                <c:pt idx="794">
                  <c:v>0.15581316783123161</c:v>
                </c:pt>
                <c:pt idx="795">
                  <c:v>0.14621285907333181</c:v>
                </c:pt>
                <c:pt idx="796">
                  <c:v>0.15581316783123161</c:v>
                </c:pt>
                <c:pt idx="797">
                  <c:v>0.15581316783123161</c:v>
                </c:pt>
                <c:pt idx="798">
                  <c:v>0.14621285907333181</c:v>
                </c:pt>
                <c:pt idx="799">
                  <c:v>0.14621285907333181</c:v>
                </c:pt>
                <c:pt idx="800">
                  <c:v>0.15581316783123161</c:v>
                </c:pt>
                <c:pt idx="801">
                  <c:v>0.14621285907333181</c:v>
                </c:pt>
                <c:pt idx="802">
                  <c:v>0.14621285907333181</c:v>
                </c:pt>
                <c:pt idx="803">
                  <c:v>0.15581316783123161</c:v>
                </c:pt>
                <c:pt idx="804">
                  <c:v>0.14621285907333181</c:v>
                </c:pt>
                <c:pt idx="805">
                  <c:v>0.14621285907333181</c:v>
                </c:pt>
                <c:pt idx="806">
                  <c:v>0.14621285907333181</c:v>
                </c:pt>
                <c:pt idx="807">
                  <c:v>0.15581316783123161</c:v>
                </c:pt>
                <c:pt idx="808">
                  <c:v>0.15581316783123161</c:v>
                </c:pt>
                <c:pt idx="809">
                  <c:v>0.14621285907333181</c:v>
                </c:pt>
                <c:pt idx="810">
                  <c:v>0.15581316783123161</c:v>
                </c:pt>
                <c:pt idx="811">
                  <c:v>0.15581316783123161</c:v>
                </c:pt>
                <c:pt idx="812">
                  <c:v>0.14621285907333181</c:v>
                </c:pt>
                <c:pt idx="813">
                  <c:v>0.15581316783123161</c:v>
                </c:pt>
                <c:pt idx="814">
                  <c:v>0.15581316783123161</c:v>
                </c:pt>
                <c:pt idx="815">
                  <c:v>0.14621285907333181</c:v>
                </c:pt>
                <c:pt idx="816">
                  <c:v>0.15581316783123161</c:v>
                </c:pt>
                <c:pt idx="817">
                  <c:v>0.15581316783123161</c:v>
                </c:pt>
                <c:pt idx="818">
                  <c:v>0.15581316783123161</c:v>
                </c:pt>
                <c:pt idx="819">
                  <c:v>0.14621285907333181</c:v>
                </c:pt>
                <c:pt idx="820">
                  <c:v>0.15581316783123161</c:v>
                </c:pt>
                <c:pt idx="821">
                  <c:v>0.15581316783123161</c:v>
                </c:pt>
                <c:pt idx="822">
                  <c:v>0.14621285907333181</c:v>
                </c:pt>
                <c:pt idx="823">
                  <c:v>0.14621285907333181</c:v>
                </c:pt>
                <c:pt idx="824">
                  <c:v>0.15581316783123161</c:v>
                </c:pt>
                <c:pt idx="825">
                  <c:v>0.15581316783123161</c:v>
                </c:pt>
                <c:pt idx="826">
                  <c:v>0.14621285907333181</c:v>
                </c:pt>
                <c:pt idx="827">
                  <c:v>0.14621285907333181</c:v>
                </c:pt>
                <c:pt idx="828">
                  <c:v>0.15581316783123161</c:v>
                </c:pt>
                <c:pt idx="829">
                  <c:v>0.14621285907333181</c:v>
                </c:pt>
                <c:pt idx="830">
                  <c:v>0.14621285907333181</c:v>
                </c:pt>
                <c:pt idx="831">
                  <c:v>0.15581316783123161</c:v>
                </c:pt>
                <c:pt idx="832">
                  <c:v>0.14621285907333181</c:v>
                </c:pt>
                <c:pt idx="833">
                  <c:v>0.14621285907333181</c:v>
                </c:pt>
                <c:pt idx="834">
                  <c:v>0.15581316783123161</c:v>
                </c:pt>
                <c:pt idx="835">
                  <c:v>0.15581316783123161</c:v>
                </c:pt>
                <c:pt idx="836">
                  <c:v>0.12865391898542031</c:v>
                </c:pt>
                <c:pt idx="837">
                  <c:v>0.12865391898542031</c:v>
                </c:pt>
                <c:pt idx="838">
                  <c:v>0.12865391898542031</c:v>
                </c:pt>
                <c:pt idx="839">
                  <c:v>0.1268063968450116</c:v>
                </c:pt>
                <c:pt idx="840">
                  <c:v>0.1268063968450116</c:v>
                </c:pt>
                <c:pt idx="841">
                  <c:v>0.1236880338157456</c:v>
                </c:pt>
                <c:pt idx="842">
                  <c:v>0.12666356004110563</c:v>
                </c:pt>
                <c:pt idx="843">
                  <c:v>0.12666356004110563</c:v>
                </c:pt>
                <c:pt idx="844">
                  <c:v>0.12714002289010629</c:v>
                </c:pt>
                <c:pt idx="845">
                  <c:v>0.13548549067693061</c:v>
                </c:pt>
                <c:pt idx="846">
                  <c:v>0.13548549067693061</c:v>
                </c:pt>
                <c:pt idx="847">
                  <c:v>0.13548549067693061</c:v>
                </c:pt>
                <c:pt idx="848">
                  <c:v>0.12273668388936629</c:v>
                </c:pt>
                <c:pt idx="849">
                  <c:v>0.12273668388936629</c:v>
                </c:pt>
                <c:pt idx="850">
                  <c:v>0.11747225992802733</c:v>
                </c:pt>
                <c:pt idx="851">
                  <c:v>0.12674338701286436</c:v>
                </c:pt>
                <c:pt idx="852">
                  <c:v>0.12674338701286436</c:v>
                </c:pt>
                <c:pt idx="853">
                  <c:v>0.12083109341342257</c:v>
                </c:pt>
                <c:pt idx="854">
                  <c:v>0.12083109341342257</c:v>
                </c:pt>
                <c:pt idx="855">
                  <c:v>0.12083109341342257</c:v>
                </c:pt>
                <c:pt idx="856">
                  <c:v>0.12083109341342257</c:v>
                </c:pt>
                <c:pt idx="857">
                  <c:v>0.12371728673016787</c:v>
                </c:pt>
                <c:pt idx="858">
                  <c:v>0.12371728673016787</c:v>
                </c:pt>
                <c:pt idx="859">
                  <c:v>0.11972115133883404</c:v>
                </c:pt>
                <c:pt idx="860">
                  <c:v>0.12571369754580297</c:v>
                </c:pt>
                <c:pt idx="861">
                  <c:v>0.12571369754580297</c:v>
                </c:pt>
                <c:pt idx="862">
                  <c:v>0.12401453276205313</c:v>
                </c:pt>
                <c:pt idx="863">
                  <c:v>0.12401453276205313</c:v>
                </c:pt>
                <c:pt idx="864">
                  <c:v>0.13434526574514224</c:v>
                </c:pt>
                <c:pt idx="865">
                  <c:v>0.13434526574514224</c:v>
                </c:pt>
                <c:pt idx="866">
                  <c:v>0.13434526574514224</c:v>
                </c:pt>
                <c:pt idx="867">
                  <c:v>0.12934391496469497</c:v>
                </c:pt>
                <c:pt idx="868">
                  <c:v>0.12934391496469497</c:v>
                </c:pt>
                <c:pt idx="869">
                  <c:v>0.12318585065045497</c:v>
                </c:pt>
                <c:pt idx="870">
                  <c:v>0.12318585065045497</c:v>
                </c:pt>
                <c:pt idx="871">
                  <c:v>0.12578137052143359</c:v>
                </c:pt>
                <c:pt idx="872">
                  <c:v>0.12900905112042002</c:v>
                </c:pt>
                <c:pt idx="873">
                  <c:v>0.12900905112042002</c:v>
                </c:pt>
                <c:pt idx="874">
                  <c:v>0.12578137052143359</c:v>
                </c:pt>
                <c:pt idx="875">
                  <c:v>0.12900905112042002</c:v>
                </c:pt>
                <c:pt idx="876">
                  <c:v>0.12900905112042002</c:v>
                </c:pt>
                <c:pt idx="877">
                  <c:v>0.12578137052143359</c:v>
                </c:pt>
                <c:pt idx="878">
                  <c:v>0.12900905112042002</c:v>
                </c:pt>
                <c:pt idx="879">
                  <c:v>0.12578137052143359</c:v>
                </c:pt>
                <c:pt idx="880">
                  <c:v>0.12900905112042002</c:v>
                </c:pt>
                <c:pt idx="881">
                  <c:v>0.12578137052143359</c:v>
                </c:pt>
                <c:pt idx="882">
                  <c:v>0.12900905112042002</c:v>
                </c:pt>
                <c:pt idx="883">
                  <c:v>0.12578137052143359</c:v>
                </c:pt>
                <c:pt idx="884">
                  <c:v>0.12900905112042002</c:v>
                </c:pt>
                <c:pt idx="885">
                  <c:v>0.12578137052143359</c:v>
                </c:pt>
                <c:pt idx="886">
                  <c:v>0.12578137052143359</c:v>
                </c:pt>
                <c:pt idx="887">
                  <c:v>0.12900905112042002</c:v>
                </c:pt>
                <c:pt idx="888">
                  <c:v>0.12578137052143359</c:v>
                </c:pt>
                <c:pt idx="889">
                  <c:v>0.12900905112042002</c:v>
                </c:pt>
                <c:pt idx="890">
                  <c:v>0.12900905112042002</c:v>
                </c:pt>
                <c:pt idx="891">
                  <c:v>0.12578137052143359</c:v>
                </c:pt>
                <c:pt idx="892">
                  <c:v>0.12578137052143359</c:v>
                </c:pt>
                <c:pt idx="893">
                  <c:v>0.12900905112042002</c:v>
                </c:pt>
                <c:pt idx="894">
                  <c:v>0.12578137052143359</c:v>
                </c:pt>
                <c:pt idx="895">
                  <c:v>0.12900905112042002</c:v>
                </c:pt>
                <c:pt idx="896">
                  <c:v>0.12900905112042002</c:v>
                </c:pt>
                <c:pt idx="897">
                  <c:v>0.12578137052143359</c:v>
                </c:pt>
                <c:pt idx="898">
                  <c:v>0.12578137052143359</c:v>
                </c:pt>
                <c:pt idx="899">
                  <c:v>0.12900905112042002</c:v>
                </c:pt>
                <c:pt idx="900">
                  <c:v>0.12900905112042002</c:v>
                </c:pt>
                <c:pt idx="901">
                  <c:v>0.12900905112042002</c:v>
                </c:pt>
                <c:pt idx="902">
                  <c:v>0.12578137052143359</c:v>
                </c:pt>
                <c:pt idx="903">
                  <c:v>0.12900905112042002</c:v>
                </c:pt>
                <c:pt idx="904">
                  <c:v>0.12900905112042002</c:v>
                </c:pt>
                <c:pt idx="905">
                  <c:v>0.12578137052143359</c:v>
                </c:pt>
                <c:pt idx="906">
                  <c:v>0.12578137052143359</c:v>
                </c:pt>
                <c:pt idx="907">
                  <c:v>0.12900905112042002</c:v>
                </c:pt>
                <c:pt idx="908">
                  <c:v>0.12900905112042002</c:v>
                </c:pt>
                <c:pt idx="909">
                  <c:v>0.12578137052143359</c:v>
                </c:pt>
                <c:pt idx="910">
                  <c:v>0.12900905112042002</c:v>
                </c:pt>
                <c:pt idx="911">
                  <c:v>0.12900905112042002</c:v>
                </c:pt>
                <c:pt idx="912">
                  <c:v>0.12578137052143359</c:v>
                </c:pt>
                <c:pt idx="913">
                  <c:v>0.12578137052143359</c:v>
                </c:pt>
                <c:pt idx="914">
                  <c:v>0.12900905112042002</c:v>
                </c:pt>
                <c:pt idx="915">
                  <c:v>0.12900905112042002</c:v>
                </c:pt>
                <c:pt idx="916">
                  <c:v>0.12578137052143359</c:v>
                </c:pt>
                <c:pt idx="917">
                  <c:v>0.13268541618345014</c:v>
                </c:pt>
                <c:pt idx="918">
                  <c:v>0.12364363308853497</c:v>
                </c:pt>
                <c:pt idx="919">
                  <c:v>0.12364363308853497</c:v>
                </c:pt>
                <c:pt idx="920">
                  <c:v>0.1261249956464692</c:v>
                </c:pt>
                <c:pt idx="921">
                  <c:v>0.1261249956464692</c:v>
                </c:pt>
                <c:pt idx="922">
                  <c:v>0.1261249956464692</c:v>
                </c:pt>
                <c:pt idx="923">
                  <c:v>0.13397147186425629</c:v>
                </c:pt>
                <c:pt idx="924">
                  <c:v>0.12578781590473939</c:v>
                </c:pt>
                <c:pt idx="925">
                  <c:v>0.12578781590473939</c:v>
                </c:pt>
                <c:pt idx="926">
                  <c:v>0.1310168407717324</c:v>
                </c:pt>
                <c:pt idx="927">
                  <c:v>0.12020796140425562</c:v>
                </c:pt>
                <c:pt idx="928">
                  <c:v>0.12020796140425562</c:v>
                </c:pt>
                <c:pt idx="929">
                  <c:v>0.11235320975914977</c:v>
                </c:pt>
                <c:pt idx="930">
                  <c:v>0.11235320975914977</c:v>
                </c:pt>
                <c:pt idx="931">
                  <c:v>0.11235320975914977</c:v>
                </c:pt>
                <c:pt idx="932">
                  <c:v>0.11235320975914977</c:v>
                </c:pt>
                <c:pt idx="933">
                  <c:v>0.11914059924904304</c:v>
                </c:pt>
                <c:pt idx="934">
                  <c:v>0.11914059924904304</c:v>
                </c:pt>
                <c:pt idx="935">
                  <c:v>0.11867662198860919</c:v>
                </c:pt>
                <c:pt idx="936">
                  <c:v>0.11697498631361064</c:v>
                </c:pt>
                <c:pt idx="937">
                  <c:v>0.11697498631361064</c:v>
                </c:pt>
                <c:pt idx="938">
                  <c:v>0.12057954982001597</c:v>
                </c:pt>
                <c:pt idx="939">
                  <c:v>0.12057954982001597</c:v>
                </c:pt>
                <c:pt idx="940">
                  <c:v>0.12057954982001597</c:v>
                </c:pt>
                <c:pt idx="941">
                  <c:v>0.12057954982001597</c:v>
                </c:pt>
                <c:pt idx="942">
                  <c:v>0.12057954982001597</c:v>
                </c:pt>
                <c:pt idx="943">
                  <c:v>0.12285321413903885</c:v>
                </c:pt>
                <c:pt idx="944">
                  <c:v>0.12905617546324297</c:v>
                </c:pt>
                <c:pt idx="945">
                  <c:v>0.12905617546324297</c:v>
                </c:pt>
                <c:pt idx="946">
                  <c:v>0.12536686162534522</c:v>
                </c:pt>
                <c:pt idx="947">
                  <c:v>0.12300876128924097</c:v>
                </c:pt>
                <c:pt idx="948">
                  <c:v>0.12300876128924097</c:v>
                </c:pt>
                <c:pt idx="949">
                  <c:v>0.11777694491903108</c:v>
                </c:pt>
                <c:pt idx="950">
                  <c:v>0.11777694491903108</c:v>
                </c:pt>
                <c:pt idx="951">
                  <c:v>0.11777694491903108</c:v>
                </c:pt>
                <c:pt idx="952">
                  <c:v>0.11777694491903108</c:v>
                </c:pt>
                <c:pt idx="953">
                  <c:v>0.12805547118663882</c:v>
                </c:pt>
                <c:pt idx="954">
                  <c:v>0.12805547118663882</c:v>
                </c:pt>
                <c:pt idx="955">
                  <c:v>0.12313816458776627</c:v>
                </c:pt>
                <c:pt idx="956">
                  <c:v>0.11224206128058675</c:v>
                </c:pt>
                <c:pt idx="957">
                  <c:v>0.11224206128058675</c:v>
                </c:pt>
                <c:pt idx="958">
                  <c:v>0.11131633166389258</c:v>
                </c:pt>
                <c:pt idx="959">
                  <c:v>0.11932676820036107</c:v>
                </c:pt>
                <c:pt idx="960">
                  <c:v>0.11932676820036107</c:v>
                </c:pt>
                <c:pt idx="961">
                  <c:v>0.11932676820036107</c:v>
                </c:pt>
                <c:pt idx="962">
                  <c:v>0.10805486856442215</c:v>
                </c:pt>
                <c:pt idx="963">
                  <c:v>0.11164754663448408</c:v>
                </c:pt>
                <c:pt idx="964">
                  <c:v>0.11824756807993736</c:v>
                </c:pt>
                <c:pt idx="965">
                  <c:v>0.11658378692700233</c:v>
                </c:pt>
                <c:pt idx="966">
                  <c:v>0.11658378692700233</c:v>
                </c:pt>
                <c:pt idx="967">
                  <c:v>0.11740645419324378</c:v>
                </c:pt>
                <c:pt idx="968">
                  <c:v>0.11740645419324378</c:v>
                </c:pt>
                <c:pt idx="969">
                  <c:v>0.11740645419324378</c:v>
                </c:pt>
                <c:pt idx="970">
                  <c:v>0.12068123156812267</c:v>
                </c:pt>
                <c:pt idx="971">
                  <c:v>0.12068123156812267</c:v>
                </c:pt>
                <c:pt idx="972">
                  <c:v>0.1311707172409573</c:v>
                </c:pt>
                <c:pt idx="973">
                  <c:v>0.1311707172409573</c:v>
                </c:pt>
                <c:pt idx="974">
                  <c:v>0.12367287075630239</c:v>
                </c:pt>
                <c:pt idx="975">
                  <c:v>0.12822338805676345</c:v>
                </c:pt>
                <c:pt idx="976">
                  <c:v>0.12822338805676345</c:v>
                </c:pt>
                <c:pt idx="977">
                  <c:v>0.13107730718453192</c:v>
                </c:pt>
                <c:pt idx="978">
                  <c:v>0.13107730718453192</c:v>
                </c:pt>
                <c:pt idx="979">
                  <c:v>0.13107730718453192</c:v>
                </c:pt>
                <c:pt idx="980">
                  <c:v>0.13107730718453192</c:v>
                </c:pt>
                <c:pt idx="981">
                  <c:v>0.12262950988344472</c:v>
                </c:pt>
                <c:pt idx="982">
                  <c:v>0.12262950988344472</c:v>
                </c:pt>
                <c:pt idx="983">
                  <c:v>0.12934255151072915</c:v>
                </c:pt>
                <c:pt idx="984">
                  <c:v>0.12930119931611547</c:v>
                </c:pt>
                <c:pt idx="985">
                  <c:v>0.12661708301753341</c:v>
                </c:pt>
                <c:pt idx="986">
                  <c:v>0.12661708301753341</c:v>
                </c:pt>
                <c:pt idx="987">
                  <c:v>0.12661708301753341</c:v>
                </c:pt>
                <c:pt idx="988">
                  <c:v>0.12661708301753341</c:v>
                </c:pt>
                <c:pt idx="989">
                  <c:v>0.12661708301753341</c:v>
                </c:pt>
                <c:pt idx="990">
                  <c:v>0.12661708301753341</c:v>
                </c:pt>
                <c:pt idx="991">
                  <c:v>0.12661708301753341</c:v>
                </c:pt>
                <c:pt idx="992">
                  <c:v>0.12661708301753341</c:v>
                </c:pt>
                <c:pt idx="993">
                  <c:v>0.12661708301753341</c:v>
                </c:pt>
                <c:pt idx="994">
                  <c:v>0.12661708301753341</c:v>
                </c:pt>
                <c:pt idx="995">
                  <c:v>0.12661708301753341</c:v>
                </c:pt>
                <c:pt idx="996">
                  <c:v>0.12661708301753341</c:v>
                </c:pt>
                <c:pt idx="997">
                  <c:v>0.12661708301753341</c:v>
                </c:pt>
                <c:pt idx="998">
                  <c:v>0.12661708301753341</c:v>
                </c:pt>
                <c:pt idx="999">
                  <c:v>0.12661708301753341</c:v>
                </c:pt>
                <c:pt idx="1000">
                  <c:v>0.12661708301753341</c:v>
                </c:pt>
                <c:pt idx="1001">
                  <c:v>0.12661708301753341</c:v>
                </c:pt>
                <c:pt idx="1002">
                  <c:v>0.12661708301753341</c:v>
                </c:pt>
                <c:pt idx="1003">
                  <c:v>0.12661708301753341</c:v>
                </c:pt>
                <c:pt idx="1004">
                  <c:v>0.12661708301753341</c:v>
                </c:pt>
                <c:pt idx="1005">
                  <c:v>0.12661708301753341</c:v>
                </c:pt>
                <c:pt idx="1006">
                  <c:v>0.12661708301753341</c:v>
                </c:pt>
                <c:pt idx="1007">
                  <c:v>0.12661708301753341</c:v>
                </c:pt>
                <c:pt idx="1008">
                  <c:v>0.12661708301753341</c:v>
                </c:pt>
                <c:pt idx="1009">
                  <c:v>0.12661708301753341</c:v>
                </c:pt>
                <c:pt idx="1010">
                  <c:v>0.12661708301753341</c:v>
                </c:pt>
                <c:pt idx="1011">
                  <c:v>0.12661708301753341</c:v>
                </c:pt>
                <c:pt idx="1012">
                  <c:v>0.12661708301753341</c:v>
                </c:pt>
                <c:pt idx="1013">
                  <c:v>0.12661708301753341</c:v>
                </c:pt>
                <c:pt idx="1014">
                  <c:v>0.12661708301753341</c:v>
                </c:pt>
                <c:pt idx="1015">
                  <c:v>0.12661708301753341</c:v>
                </c:pt>
                <c:pt idx="1016">
                  <c:v>0.12661708301753341</c:v>
                </c:pt>
                <c:pt idx="1017">
                  <c:v>0.12661708301753341</c:v>
                </c:pt>
                <c:pt idx="1018">
                  <c:v>0.12661708301753341</c:v>
                </c:pt>
                <c:pt idx="1019">
                  <c:v>0.12661708301753341</c:v>
                </c:pt>
                <c:pt idx="1020">
                  <c:v>0.12661708301753341</c:v>
                </c:pt>
                <c:pt idx="1021">
                  <c:v>0.12661708301753341</c:v>
                </c:pt>
                <c:pt idx="1022">
                  <c:v>0.12661708301753341</c:v>
                </c:pt>
                <c:pt idx="1023">
                  <c:v>0.12661708301753341</c:v>
                </c:pt>
                <c:pt idx="1024">
                  <c:v>0.12661708301753341</c:v>
                </c:pt>
                <c:pt idx="1025">
                  <c:v>0.12661708301753341</c:v>
                </c:pt>
                <c:pt idx="1026">
                  <c:v>0.12661708301753341</c:v>
                </c:pt>
                <c:pt idx="1027">
                  <c:v>0.12661708301753341</c:v>
                </c:pt>
                <c:pt idx="1028">
                  <c:v>0.12661708301753341</c:v>
                </c:pt>
                <c:pt idx="1029">
                  <c:v>0.12661708301753341</c:v>
                </c:pt>
                <c:pt idx="1030">
                  <c:v>0.12661708301753341</c:v>
                </c:pt>
                <c:pt idx="1031">
                  <c:v>0.12661708301753341</c:v>
                </c:pt>
                <c:pt idx="1032">
                  <c:v>0.12661708301753341</c:v>
                </c:pt>
                <c:pt idx="1033">
                  <c:v>0.12661708301753341</c:v>
                </c:pt>
                <c:pt idx="1034">
                  <c:v>0.12661708301753341</c:v>
                </c:pt>
                <c:pt idx="1035">
                  <c:v>0.12661708301753341</c:v>
                </c:pt>
                <c:pt idx="1036">
                  <c:v>0.12661708301753341</c:v>
                </c:pt>
                <c:pt idx="1037">
                  <c:v>0.12661708301753341</c:v>
                </c:pt>
                <c:pt idx="1038">
                  <c:v>0.12661708301753341</c:v>
                </c:pt>
                <c:pt idx="1039">
                  <c:v>0.12661708301753341</c:v>
                </c:pt>
                <c:pt idx="1040">
                  <c:v>0.12661708301753341</c:v>
                </c:pt>
                <c:pt idx="1041">
                  <c:v>0.12661708301753341</c:v>
                </c:pt>
                <c:pt idx="1042">
                  <c:v>0.12661708301753341</c:v>
                </c:pt>
                <c:pt idx="1043">
                  <c:v>0.12661708301753341</c:v>
                </c:pt>
                <c:pt idx="1044">
                  <c:v>0.12661708301753341</c:v>
                </c:pt>
                <c:pt idx="1045">
                  <c:v>0.11227182793383518</c:v>
                </c:pt>
                <c:pt idx="1046">
                  <c:v>0.11227182793383518</c:v>
                </c:pt>
                <c:pt idx="1047">
                  <c:v>0.11227182793383518</c:v>
                </c:pt>
                <c:pt idx="1048">
                  <c:v>0.11862994532613699</c:v>
                </c:pt>
                <c:pt idx="1049">
                  <c:v>0.11862994532613699</c:v>
                </c:pt>
                <c:pt idx="1050">
                  <c:v>0.12335882771302974</c:v>
                </c:pt>
                <c:pt idx="1051">
                  <c:v>0.11300178192415579</c:v>
                </c:pt>
                <c:pt idx="1052">
                  <c:v>0.11245331406035117</c:v>
                </c:pt>
                <c:pt idx="1053">
                  <c:v>0.11245331406035117</c:v>
                </c:pt>
                <c:pt idx="1054">
                  <c:v>0.11628879227227373</c:v>
                </c:pt>
                <c:pt idx="1055">
                  <c:v>0.10822595159084153</c:v>
                </c:pt>
                <c:pt idx="1056">
                  <c:v>0.11565899144843965</c:v>
                </c:pt>
                <c:pt idx="1057">
                  <c:v>0.11565899144843965</c:v>
                </c:pt>
                <c:pt idx="1058">
                  <c:v>0.11565899144843965</c:v>
                </c:pt>
                <c:pt idx="1059">
                  <c:v>0.11565899144843965</c:v>
                </c:pt>
                <c:pt idx="1060">
                  <c:v>0.11874431124539907</c:v>
                </c:pt>
                <c:pt idx="1061">
                  <c:v>0.11625280755895602</c:v>
                </c:pt>
                <c:pt idx="1062">
                  <c:v>0.11931298238552307</c:v>
                </c:pt>
                <c:pt idx="1063">
                  <c:v>0.11931298238552307</c:v>
                </c:pt>
                <c:pt idx="1064">
                  <c:v>0.11728248262358044</c:v>
                </c:pt>
                <c:pt idx="1065">
                  <c:v>0.11728248262358044</c:v>
                </c:pt>
                <c:pt idx="1066">
                  <c:v>0.11728248262358044</c:v>
                </c:pt>
                <c:pt idx="1067">
                  <c:v>0.10605148852177594</c:v>
                </c:pt>
                <c:pt idx="1068">
                  <c:v>0.10605148852177594</c:v>
                </c:pt>
                <c:pt idx="1069">
                  <c:v>0.10652474547873084</c:v>
                </c:pt>
                <c:pt idx="1070">
                  <c:v>0.10652474547873084</c:v>
                </c:pt>
                <c:pt idx="1071">
                  <c:v>0.10469126899390487</c:v>
                </c:pt>
                <c:pt idx="1072">
                  <c:v>0.10469126899390487</c:v>
                </c:pt>
                <c:pt idx="1073">
                  <c:v>0.10469126899390487</c:v>
                </c:pt>
                <c:pt idx="1074">
                  <c:v>0.11274506796765622</c:v>
                </c:pt>
                <c:pt idx="1075">
                  <c:v>0.10846662656744008</c:v>
                </c:pt>
                <c:pt idx="1076">
                  <c:v>0.10846662656744008</c:v>
                </c:pt>
                <c:pt idx="1077">
                  <c:v>0.1122529271816288</c:v>
                </c:pt>
                <c:pt idx="1078">
                  <c:v>0.1122529271816288</c:v>
                </c:pt>
                <c:pt idx="1079">
                  <c:v>0.11723380700660162</c:v>
                </c:pt>
                <c:pt idx="1080">
                  <c:v>0.11723380700660162</c:v>
                </c:pt>
                <c:pt idx="1081">
                  <c:v>0.1170036400266438</c:v>
                </c:pt>
                <c:pt idx="1082">
                  <c:v>0.11646081234048551</c:v>
                </c:pt>
                <c:pt idx="1083">
                  <c:v>0.11646081234048551</c:v>
                </c:pt>
                <c:pt idx="1084">
                  <c:v>0.11646081234048551</c:v>
                </c:pt>
                <c:pt idx="1085">
                  <c:v>0.11646081234048551</c:v>
                </c:pt>
                <c:pt idx="1086">
                  <c:v>0.11646081234048551</c:v>
                </c:pt>
                <c:pt idx="1087">
                  <c:v>0.12126158977139116</c:v>
                </c:pt>
                <c:pt idx="1088">
                  <c:v>0.11923106734469878</c:v>
                </c:pt>
                <c:pt idx="1089">
                  <c:v>0.11923106734469878</c:v>
                </c:pt>
                <c:pt idx="1090">
                  <c:v>0.11654976925502167</c:v>
                </c:pt>
                <c:pt idx="1091">
                  <c:v>0.12902956493787723</c:v>
                </c:pt>
                <c:pt idx="1092">
                  <c:v>0.12902956493787723</c:v>
                </c:pt>
                <c:pt idx="1093">
                  <c:v>0.12902956493787723</c:v>
                </c:pt>
                <c:pt idx="1094">
                  <c:v>0.12310222368729383</c:v>
                </c:pt>
                <c:pt idx="1095">
                  <c:v>0.12310222368729383</c:v>
                </c:pt>
                <c:pt idx="1096">
                  <c:v>0.12310222368729383</c:v>
                </c:pt>
                <c:pt idx="1097">
                  <c:v>0.12310222368729383</c:v>
                </c:pt>
                <c:pt idx="1098">
                  <c:v>0.11956688345680944</c:v>
                </c:pt>
                <c:pt idx="1099">
                  <c:v>0.11956688345680944</c:v>
                </c:pt>
                <c:pt idx="1100">
                  <c:v>0.12738086530176734</c:v>
                </c:pt>
                <c:pt idx="1101">
                  <c:v>0.13211870673079409</c:v>
                </c:pt>
                <c:pt idx="1102">
                  <c:v>0.13211870673079409</c:v>
                </c:pt>
                <c:pt idx="1103">
                  <c:v>0.13221875027899194</c:v>
                </c:pt>
                <c:pt idx="1104">
                  <c:v>0.12936964045083052</c:v>
                </c:pt>
                <c:pt idx="1105">
                  <c:v>0.12936964045083052</c:v>
                </c:pt>
                <c:pt idx="1106">
                  <c:v>0.13075380205368878</c:v>
                </c:pt>
                <c:pt idx="1107">
                  <c:v>0.13075380205368878</c:v>
                </c:pt>
                <c:pt idx="1108">
                  <c:v>0.13075380205368878</c:v>
                </c:pt>
                <c:pt idx="1109">
                  <c:v>0.12303811880953945</c:v>
                </c:pt>
                <c:pt idx="1110">
                  <c:v>0.12303811880953945</c:v>
                </c:pt>
                <c:pt idx="1111">
                  <c:v>0.11869907586209329</c:v>
                </c:pt>
                <c:pt idx="1112">
                  <c:v>0.11869907586209329</c:v>
                </c:pt>
                <c:pt idx="1113">
                  <c:v>0.11858488605334758</c:v>
                </c:pt>
                <c:pt idx="1114">
                  <c:v>0.11858488605334758</c:v>
                </c:pt>
                <c:pt idx="1115">
                  <c:v>0.11453868585326801</c:v>
                </c:pt>
                <c:pt idx="1116">
                  <c:v>0.11453868585326801</c:v>
                </c:pt>
                <c:pt idx="1117">
                  <c:v>0.11453868585326801</c:v>
                </c:pt>
                <c:pt idx="1118">
                  <c:v>0.11461201747411875</c:v>
                </c:pt>
                <c:pt idx="1119">
                  <c:v>0.11461201747411875</c:v>
                </c:pt>
                <c:pt idx="1120">
                  <c:v>0.11534104382850009</c:v>
                </c:pt>
                <c:pt idx="1121">
                  <c:v>0.11534104382850009</c:v>
                </c:pt>
                <c:pt idx="1122">
                  <c:v>0.11883247371308679</c:v>
                </c:pt>
                <c:pt idx="1123">
                  <c:v>0.12065742047759162</c:v>
                </c:pt>
                <c:pt idx="1124">
                  <c:v>0.12065742047759162</c:v>
                </c:pt>
                <c:pt idx="1125">
                  <c:v>0.12458930121562034</c:v>
                </c:pt>
                <c:pt idx="1126">
                  <c:v>0.12458930121562034</c:v>
                </c:pt>
                <c:pt idx="1127">
                  <c:v>0.11602863390792832</c:v>
                </c:pt>
                <c:pt idx="1128">
                  <c:v>0.11602863390792832</c:v>
                </c:pt>
                <c:pt idx="1129">
                  <c:v>0.11602863390792832</c:v>
                </c:pt>
                <c:pt idx="1130">
                  <c:v>0.11602863390792832</c:v>
                </c:pt>
                <c:pt idx="1131">
                  <c:v>0.11693073680094197</c:v>
                </c:pt>
                <c:pt idx="1132">
                  <c:v>0.11693073680094197</c:v>
                </c:pt>
                <c:pt idx="1133">
                  <c:v>0.12169296118259645</c:v>
                </c:pt>
                <c:pt idx="1134">
                  <c:v>0.12169296118259645</c:v>
                </c:pt>
                <c:pt idx="1135">
                  <c:v>0.11777993612776531</c:v>
                </c:pt>
                <c:pt idx="1136">
                  <c:v>0.11777993612776531</c:v>
                </c:pt>
                <c:pt idx="1137">
                  <c:v>0.11500788742110943</c:v>
                </c:pt>
                <c:pt idx="1138">
                  <c:v>0.11500788742110943</c:v>
                </c:pt>
                <c:pt idx="1139">
                  <c:v>0.11500788742110943</c:v>
                </c:pt>
                <c:pt idx="1140">
                  <c:v>0.11440059971935011</c:v>
                </c:pt>
                <c:pt idx="1141">
                  <c:v>0.11440059971935011</c:v>
                </c:pt>
                <c:pt idx="1142">
                  <c:v>0.11837985567123749</c:v>
                </c:pt>
                <c:pt idx="1143">
                  <c:v>0.11800263690878227</c:v>
                </c:pt>
                <c:pt idx="1144">
                  <c:v>0.11800263690878227</c:v>
                </c:pt>
                <c:pt idx="1145">
                  <c:v>0.11959170962255548</c:v>
                </c:pt>
                <c:pt idx="1146">
                  <c:v>0.11959170962255548</c:v>
                </c:pt>
                <c:pt idx="1147">
                  <c:v>0.1170680462009875</c:v>
                </c:pt>
                <c:pt idx="1148">
                  <c:v>0.1170680462009875</c:v>
                </c:pt>
                <c:pt idx="1149">
                  <c:v>0.1170680462009875</c:v>
                </c:pt>
                <c:pt idx="1150">
                  <c:v>0.1170680462009875</c:v>
                </c:pt>
                <c:pt idx="1151">
                  <c:v>0.1170680462009875</c:v>
                </c:pt>
                <c:pt idx="1152">
                  <c:v>0.11656572059101199</c:v>
                </c:pt>
                <c:pt idx="1153">
                  <c:v>0.11656572059101199</c:v>
                </c:pt>
                <c:pt idx="1154">
                  <c:v>0.10877881767715922</c:v>
                </c:pt>
                <c:pt idx="1155">
                  <c:v>0.10908678819871023</c:v>
                </c:pt>
                <c:pt idx="1156">
                  <c:v>0.10908678819871023</c:v>
                </c:pt>
                <c:pt idx="1157">
                  <c:v>0.11403570527591776</c:v>
                </c:pt>
                <c:pt idx="1158">
                  <c:v>0.11403570527591776</c:v>
                </c:pt>
                <c:pt idx="1159">
                  <c:v>0.10743769806200232</c:v>
                </c:pt>
                <c:pt idx="1160">
                  <c:v>0.10743769806200232</c:v>
                </c:pt>
                <c:pt idx="1161">
                  <c:v>0.10743769806200232</c:v>
                </c:pt>
                <c:pt idx="1162">
                  <c:v>0.10743769806200232</c:v>
                </c:pt>
                <c:pt idx="1163">
                  <c:v>0.10234720498638897</c:v>
                </c:pt>
                <c:pt idx="1164">
                  <c:v>0.10234720498638897</c:v>
                </c:pt>
                <c:pt idx="1165">
                  <c:v>0.11822850465176457</c:v>
                </c:pt>
                <c:pt idx="1166">
                  <c:v>0.12306445783527535</c:v>
                </c:pt>
                <c:pt idx="1167">
                  <c:v>0.12306445783527535</c:v>
                </c:pt>
                <c:pt idx="1168">
                  <c:v>0.12359323787928823</c:v>
                </c:pt>
                <c:pt idx="1169">
                  <c:v>0.12563565027016674</c:v>
                </c:pt>
                <c:pt idx="1170">
                  <c:v>0.12563565027016674</c:v>
                </c:pt>
                <c:pt idx="1171">
                  <c:v>0.12563565027016674</c:v>
                </c:pt>
                <c:pt idx="1172">
                  <c:v>0.12094989699162673</c:v>
                </c:pt>
                <c:pt idx="1173">
                  <c:v>0.11443755405978155</c:v>
                </c:pt>
                <c:pt idx="1174">
                  <c:v>0.11443755405978155</c:v>
                </c:pt>
                <c:pt idx="1175">
                  <c:v>0.11616343930205218</c:v>
                </c:pt>
                <c:pt idx="1176">
                  <c:v>0.11797481548618934</c:v>
                </c:pt>
                <c:pt idx="1177">
                  <c:v>0.11797481548618934</c:v>
                </c:pt>
                <c:pt idx="1178">
                  <c:v>0.11713973575305713</c:v>
                </c:pt>
                <c:pt idx="1179">
                  <c:v>0.11713973575305713</c:v>
                </c:pt>
                <c:pt idx="1180">
                  <c:v>0.11713973575305713</c:v>
                </c:pt>
                <c:pt idx="1181">
                  <c:v>0.12552149523435283</c:v>
                </c:pt>
                <c:pt idx="1182">
                  <c:v>0.12552149523435283</c:v>
                </c:pt>
                <c:pt idx="1183">
                  <c:v>0.11806855159089814</c:v>
                </c:pt>
                <c:pt idx="1184">
                  <c:v>0.10972149428901377</c:v>
                </c:pt>
                <c:pt idx="1185">
                  <c:v>0.10972149428901377</c:v>
                </c:pt>
                <c:pt idx="1186">
                  <c:v>0.11883918229009525</c:v>
                </c:pt>
                <c:pt idx="1187">
                  <c:v>0.11883918229009525</c:v>
                </c:pt>
                <c:pt idx="1188">
                  <c:v>0.11919644535255609</c:v>
                </c:pt>
                <c:pt idx="1189">
                  <c:v>0.11919644535255609</c:v>
                </c:pt>
                <c:pt idx="1190">
                  <c:v>0.11919644535255609</c:v>
                </c:pt>
                <c:pt idx="1191">
                  <c:v>0.11513493748613247</c:v>
                </c:pt>
                <c:pt idx="1192">
                  <c:v>0.11513493748613247</c:v>
                </c:pt>
                <c:pt idx="1193">
                  <c:v>0.12596581231093423</c:v>
                </c:pt>
                <c:pt idx="1194">
                  <c:v>0.13925239324346242</c:v>
                </c:pt>
                <c:pt idx="1195">
                  <c:v>0.13925239324346242</c:v>
                </c:pt>
                <c:pt idx="1196">
                  <c:v>0.14160492106786593</c:v>
                </c:pt>
                <c:pt idx="1197">
                  <c:v>0.13224135046244578</c:v>
                </c:pt>
                <c:pt idx="1198">
                  <c:v>0.13224135046244578</c:v>
                </c:pt>
                <c:pt idx="1199">
                  <c:v>0.13224135046244578</c:v>
                </c:pt>
                <c:pt idx="1200">
                  <c:v>0.115965364967827</c:v>
                </c:pt>
                <c:pt idx="1201">
                  <c:v>0.115965364967827</c:v>
                </c:pt>
                <c:pt idx="1202">
                  <c:v>0.12552418558144621</c:v>
                </c:pt>
                <c:pt idx="1203">
                  <c:v>0.12014305861526747</c:v>
                </c:pt>
                <c:pt idx="1204">
                  <c:v>0.12014305861526747</c:v>
                </c:pt>
                <c:pt idx="1205">
                  <c:v>0.11515975674371952</c:v>
                </c:pt>
                <c:pt idx="1206">
                  <c:v>0.11515975674371952</c:v>
                </c:pt>
                <c:pt idx="1207">
                  <c:v>0.11501214443927264</c:v>
                </c:pt>
                <c:pt idx="1208">
                  <c:v>0.11501214443927264</c:v>
                </c:pt>
                <c:pt idx="1209">
                  <c:v>0.11501214443927264</c:v>
                </c:pt>
                <c:pt idx="1210">
                  <c:v>0.13199194643312279</c:v>
                </c:pt>
                <c:pt idx="1211">
                  <c:v>0.13199194643312279</c:v>
                </c:pt>
                <c:pt idx="1212">
                  <c:v>0.13633410122689352</c:v>
                </c:pt>
                <c:pt idx="1213">
                  <c:v>0.14518520984455527</c:v>
                </c:pt>
                <c:pt idx="1214">
                  <c:v>0.14494237155383055</c:v>
                </c:pt>
                <c:pt idx="1215">
                  <c:v>0.14494237155383055</c:v>
                </c:pt>
                <c:pt idx="1216">
                  <c:v>0.14494237155383055</c:v>
                </c:pt>
                <c:pt idx="1217">
                  <c:v>0.14494237155383055</c:v>
                </c:pt>
                <c:pt idx="1218">
                  <c:v>0.14494237155383055</c:v>
                </c:pt>
                <c:pt idx="1219">
                  <c:v>0.12172941297169854</c:v>
                </c:pt>
                <c:pt idx="1220">
                  <c:v>0.12172941297169854</c:v>
                </c:pt>
                <c:pt idx="1221">
                  <c:v>0.11136615623435342</c:v>
                </c:pt>
                <c:pt idx="1222">
                  <c:v>0.11136615623435342</c:v>
                </c:pt>
                <c:pt idx="1223">
                  <c:v>0.11299610149723555</c:v>
                </c:pt>
                <c:pt idx="1224">
                  <c:v>0.11299610149723555</c:v>
                </c:pt>
                <c:pt idx="1225">
                  <c:v>0.11559403223685846</c:v>
                </c:pt>
                <c:pt idx="1226">
                  <c:v>0.11559403223685846</c:v>
                </c:pt>
                <c:pt idx="1227">
                  <c:v>0.10991938173688721</c:v>
                </c:pt>
                <c:pt idx="1228">
                  <c:v>0.10991938173688721</c:v>
                </c:pt>
                <c:pt idx="1229">
                  <c:v>0.11680632295706568</c:v>
                </c:pt>
                <c:pt idx="1230">
                  <c:v>0.11680632295706568</c:v>
                </c:pt>
                <c:pt idx="1231">
                  <c:v>0.11680632295706568</c:v>
                </c:pt>
                <c:pt idx="1232">
                  <c:v>0.11680632295706568</c:v>
                </c:pt>
                <c:pt idx="1233">
                  <c:v>0.12419039768843247</c:v>
                </c:pt>
                <c:pt idx="1234">
                  <c:v>0.12419039768843247</c:v>
                </c:pt>
                <c:pt idx="1235">
                  <c:v>0.12464126388817055</c:v>
                </c:pt>
                <c:pt idx="1236">
                  <c:v>0.12464126388817055</c:v>
                </c:pt>
                <c:pt idx="1237">
                  <c:v>0.12332871517872462</c:v>
                </c:pt>
                <c:pt idx="1238">
                  <c:v>0.12332871517872462</c:v>
                </c:pt>
                <c:pt idx="1239">
                  <c:v>0.1266053733404281</c:v>
                </c:pt>
                <c:pt idx="1240">
                  <c:v>0.1266053733404281</c:v>
                </c:pt>
                <c:pt idx="1241">
                  <c:v>0.1266053733404281</c:v>
                </c:pt>
                <c:pt idx="1242">
                  <c:v>0.1266053733404281</c:v>
                </c:pt>
                <c:pt idx="1243">
                  <c:v>0.11952894829818042</c:v>
                </c:pt>
                <c:pt idx="1244">
                  <c:v>0.11952894829818042</c:v>
                </c:pt>
                <c:pt idx="1245">
                  <c:v>0.12173611015031262</c:v>
                </c:pt>
                <c:pt idx="1246">
                  <c:v>0.12717039373654487</c:v>
                </c:pt>
                <c:pt idx="1247">
                  <c:v>0.12717039373654487</c:v>
                </c:pt>
                <c:pt idx="1248">
                  <c:v>0.12498212375413872</c:v>
                </c:pt>
                <c:pt idx="1249">
                  <c:v>0.12498212375413872</c:v>
                </c:pt>
                <c:pt idx="1250">
                  <c:v>0.12141688688879701</c:v>
                </c:pt>
                <c:pt idx="1251">
                  <c:v>0.12141688688879701</c:v>
                </c:pt>
                <c:pt idx="1252">
                  <c:v>0.12141688688879701</c:v>
                </c:pt>
                <c:pt idx="1253">
                  <c:v>0.12485743197984051</c:v>
                </c:pt>
                <c:pt idx="1254">
                  <c:v>0.12485743197984051</c:v>
                </c:pt>
                <c:pt idx="1255">
                  <c:v>0.12485743197984051</c:v>
                </c:pt>
                <c:pt idx="1256">
                  <c:v>0.12485743197984051</c:v>
                </c:pt>
                <c:pt idx="1257">
                  <c:v>0.12485743197984051</c:v>
                </c:pt>
                <c:pt idx="1258">
                  <c:v>0.12281294452934802</c:v>
                </c:pt>
                <c:pt idx="1259">
                  <c:v>0.12281294452934802</c:v>
                </c:pt>
                <c:pt idx="1260">
                  <c:v>0.11516031658008002</c:v>
                </c:pt>
                <c:pt idx="1261">
                  <c:v>0.11516031658008002</c:v>
                </c:pt>
                <c:pt idx="1262">
                  <c:v>0.1179798682981804</c:v>
                </c:pt>
                <c:pt idx="1263">
                  <c:v>0.1179798682981804</c:v>
                </c:pt>
                <c:pt idx="1264">
                  <c:v>0.12220425352046577</c:v>
                </c:pt>
                <c:pt idx="1265">
                  <c:v>0.12220425352046577</c:v>
                </c:pt>
                <c:pt idx="1266">
                  <c:v>0.10937874055536911</c:v>
                </c:pt>
                <c:pt idx="1267">
                  <c:v>0.10937874055536911</c:v>
                </c:pt>
                <c:pt idx="1268">
                  <c:v>0.10832021224665188</c:v>
                </c:pt>
                <c:pt idx="1269">
                  <c:v>0.10832021224665188</c:v>
                </c:pt>
                <c:pt idx="1270">
                  <c:v>0.10937874055536911</c:v>
                </c:pt>
                <c:pt idx="1271">
                  <c:v>0.10832021224665188</c:v>
                </c:pt>
                <c:pt idx="1272">
                  <c:v>0.10832021224665188</c:v>
                </c:pt>
                <c:pt idx="1273">
                  <c:v>0.10937874055536911</c:v>
                </c:pt>
                <c:pt idx="1274">
                  <c:v>0.10832021224665188</c:v>
                </c:pt>
                <c:pt idx="1275">
                  <c:v>0.10937874055536911</c:v>
                </c:pt>
                <c:pt idx="1276">
                  <c:v>0.10832021224665188</c:v>
                </c:pt>
                <c:pt idx="1277">
                  <c:v>0.10832021224665188</c:v>
                </c:pt>
                <c:pt idx="1278">
                  <c:v>0.10832021224665188</c:v>
                </c:pt>
                <c:pt idx="1279">
                  <c:v>0.10937874055536911</c:v>
                </c:pt>
                <c:pt idx="1280">
                  <c:v>0.10937874055536911</c:v>
                </c:pt>
                <c:pt idx="1281">
                  <c:v>0.10832021224665188</c:v>
                </c:pt>
                <c:pt idx="1282">
                  <c:v>0.10937874055536911</c:v>
                </c:pt>
                <c:pt idx="1283">
                  <c:v>0.10832021224665188</c:v>
                </c:pt>
                <c:pt idx="1284">
                  <c:v>0.10832021224665188</c:v>
                </c:pt>
                <c:pt idx="1285">
                  <c:v>0.10937874055536911</c:v>
                </c:pt>
                <c:pt idx="1286">
                  <c:v>0.10937874055536911</c:v>
                </c:pt>
                <c:pt idx="1287">
                  <c:v>0.10832021224665188</c:v>
                </c:pt>
                <c:pt idx="1288">
                  <c:v>0.10937874055536911</c:v>
                </c:pt>
                <c:pt idx="1289">
                  <c:v>0.10937874055536911</c:v>
                </c:pt>
                <c:pt idx="1290">
                  <c:v>0.10832021224665188</c:v>
                </c:pt>
                <c:pt idx="1291">
                  <c:v>0.10832021224665188</c:v>
                </c:pt>
                <c:pt idx="1292">
                  <c:v>0.10937874055536911</c:v>
                </c:pt>
                <c:pt idx="1293">
                  <c:v>0.10832021224665188</c:v>
                </c:pt>
                <c:pt idx="1294">
                  <c:v>0.10937874055536911</c:v>
                </c:pt>
                <c:pt idx="1295">
                  <c:v>0.10937874055536911</c:v>
                </c:pt>
                <c:pt idx="1296">
                  <c:v>0.10832021224665188</c:v>
                </c:pt>
                <c:pt idx="1297">
                  <c:v>0.10832021224665188</c:v>
                </c:pt>
                <c:pt idx="1298">
                  <c:v>0.10937874055536911</c:v>
                </c:pt>
                <c:pt idx="1299">
                  <c:v>0.10937874055536911</c:v>
                </c:pt>
                <c:pt idx="1300">
                  <c:v>0.10832021224665188</c:v>
                </c:pt>
                <c:pt idx="1301">
                  <c:v>0.10832021224665188</c:v>
                </c:pt>
                <c:pt idx="1302">
                  <c:v>0.12126859969577759</c:v>
                </c:pt>
                <c:pt idx="1303">
                  <c:v>0.12126859969577759</c:v>
                </c:pt>
                <c:pt idx="1304">
                  <c:v>0.12459631609058473</c:v>
                </c:pt>
                <c:pt idx="1305">
                  <c:v>0.12941175647411815</c:v>
                </c:pt>
                <c:pt idx="1306">
                  <c:v>0.12941175647411815</c:v>
                </c:pt>
                <c:pt idx="1307">
                  <c:v>0.13064709547844541</c:v>
                </c:pt>
                <c:pt idx="1308">
                  <c:v>0.13064709547844541</c:v>
                </c:pt>
                <c:pt idx="1309">
                  <c:v>0.13064709547844541</c:v>
                </c:pt>
                <c:pt idx="1310">
                  <c:v>0.11913809378471459</c:v>
                </c:pt>
                <c:pt idx="1311">
                  <c:v>0.12119579892956454</c:v>
                </c:pt>
                <c:pt idx="1312">
                  <c:v>0.12119579892956454</c:v>
                </c:pt>
                <c:pt idx="1313">
                  <c:v>0.12480904286448447</c:v>
                </c:pt>
                <c:pt idx="1314">
                  <c:v>0.12480904286448447</c:v>
                </c:pt>
                <c:pt idx="1315">
                  <c:v>0.12011270767180678</c:v>
                </c:pt>
                <c:pt idx="1316">
                  <c:v>0.12011270767180678</c:v>
                </c:pt>
                <c:pt idx="1317">
                  <c:v>0.12011270767180678</c:v>
                </c:pt>
                <c:pt idx="1318">
                  <c:v>0.12011270767180678</c:v>
                </c:pt>
                <c:pt idx="1319">
                  <c:v>0.12381339062705347</c:v>
                </c:pt>
                <c:pt idx="1320">
                  <c:v>0.12381339062705347</c:v>
                </c:pt>
                <c:pt idx="1321">
                  <c:v>0.12525659525695715</c:v>
                </c:pt>
                <c:pt idx="1322">
                  <c:v>0.12278993192421225</c:v>
                </c:pt>
                <c:pt idx="1323">
                  <c:v>0.12278993192421225</c:v>
                </c:pt>
                <c:pt idx="1324">
                  <c:v>0.12452857988965091</c:v>
                </c:pt>
                <c:pt idx="1325">
                  <c:v>0.12091525189739463</c:v>
                </c:pt>
                <c:pt idx="1326">
                  <c:v>0.12091525189739463</c:v>
                </c:pt>
                <c:pt idx="1327">
                  <c:v>0.12378017207765983</c:v>
                </c:pt>
                <c:pt idx="1328">
                  <c:v>0.12378017207765983</c:v>
                </c:pt>
                <c:pt idx="1329">
                  <c:v>0.12378017207765983</c:v>
                </c:pt>
                <c:pt idx="1330">
                  <c:v>0.12304497343363555</c:v>
                </c:pt>
                <c:pt idx="1331">
                  <c:v>0.12304497343363555</c:v>
                </c:pt>
                <c:pt idx="1332">
                  <c:v>0.12440188684119682</c:v>
                </c:pt>
                <c:pt idx="1333">
                  <c:v>0.12470992725991793</c:v>
                </c:pt>
                <c:pt idx="1334">
                  <c:v>0.12470992725991793</c:v>
                </c:pt>
                <c:pt idx="1335">
                  <c:v>0.12213613878773225</c:v>
                </c:pt>
                <c:pt idx="1336">
                  <c:v>0.12213613878773225</c:v>
                </c:pt>
                <c:pt idx="1337">
                  <c:v>0.12213613878773225</c:v>
                </c:pt>
                <c:pt idx="1338">
                  <c:v>0.12683448884057039</c:v>
                </c:pt>
                <c:pt idx="1339">
                  <c:v>0.12683448884057039</c:v>
                </c:pt>
                <c:pt idx="1340">
                  <c:v>0.11884126695900148</c:v>
                </c:pt>
                <c:pt idx="1341">
                  <c:v>0.1174379397519754</c:v>
                </c:pt>
                <c:pt idx="1342">
                  <c:v>0.1174379397519754</c:v>
                </c:pt>
                <c:pt idx="1343">
                  <c:v>0.12132519010049204</c:v>
                </c:pt>
                <c:pt idx="1344">
                  <c:v>0.12601414633126107</c:v>
                </c:pt>
                <c:pt idx="1345">
                  <c:v>0.12601414633126107</c:v>
                </c:pt>
                <c:pt idx="1346">
                  <c:v>0.12601414633126107</c:v>
                </c:pt>
                <c:pt idx="1347">
                  <c:v>0.12601414633126107</c:v>
                </c:pt>
                <c:pt idx="1348">
                  <c:v>0.12210544297830329</c:v>
                </c:pt>
                <c:pt idx="1349">
                  <c:v>0.12210544297830329</c:v>
                </c:pt>
                <c:pt idx="1350">
                  <c:v>0.11642085748493672</c:v>
                </c:pt>
                <c:pt idx="1351">
                  <c:v>0.11642085748493672</c:v>
                </c:pt>
                <c:pt idx="1352">
                  <c:v>0.12677621735335298</c:v>
                </c:pt>
                <c:pt idx="1353">
                  <c:v>0.12677621735335298</c:v>
                </c:pt>
                <c:pt idx="1354">
                  <c:v>0.12047747950452327</c:v>
                </c:pt>
                <c:pt idx="1355">
                  <c:v>0.11992742537436331</c:v>
                </c:pt>
                <c:pt idx="1356">
                  <c:v>0.11992742537436331</c:v>
                </c:pt>
                <c:pt idx="1357">
                  <c:v>0.11992742537436331</c:v>
                </c:pt>
                <c:pt idx="1358">
                  <c:v>0.12834545394960634</c:v>
                </c:pt>
                <c:pt idx="1359">
                  <c:v>0.12834545394960634</c:v>
                </c:pt>
                <c:pt idx="1360">
                  <c:v>0.1295540091840765</c:v>
                </c:pt>
                <c:pt idx="1361">
                  <c:v>0.1295540091840765</c:v>
                </c:pt>
                <c:pt idx="1362">
                  <c:v>0.12080375729550426</c:v>
                </c:pt>
                <c:pt idx="1363">
                  <c:v>0.12229327432528274</c:v>
                </c:pt>
                <c:pt idx="1364">
                  <c:v>0.12229327432528274</c:v>
                </c:pt>
                <c:pt idx="1365">
                  <c:v>0.11685307294106616</c:v>
                </c:pt>
                <c:pt idx="1366">
                  <c:v>0.11685307294106616</c:v>
                </c:pt>
                <c:pt idx="1367">
                  <c:v>0.1221760306142425</c:v>
                </c:pt>
                <c:pt idx="1368">
                  <c:v>0.1221760306142425</c:v>
                </c:pt>
                <c:pt idx="1369">
                  <c:v>0.1221760306142425</c:v>
                </c:pt>
                <c:pt idx="1370">
                  <c:v>0.11876869581027981</c:v>
                </c:pt>
                <c:pt idx="1371">
                  <c:v>0.11876869581027981</c:v>
                </c:pt>
                <c:pt idx="1372">
                  <c:v>0.12657706043181333</c:v>
                </c:pt>
                <c:pt idx="1373">
                  <c:v>0.12788769349307844</c:v>
                </c:pt>
                <c:pt idx="1374">
                  <c:v>0.12788769349307844</c:v>
                </c:pt>
                <c:pt idx="1375">
                  <c:v>0.1216678361599921</c:v>
                </c:pt>
                <c:pt idx="1376">
                  <c:v>0.1216678361599921</c:v>
                </c:pt>
                <c:pt idx="1377">
                  <c:v>0.1216678361599921</c:v>
                </c:pt>
                <c:pt idx="1378">
                  <c:v>0.11292476977936262</c:v>
                </c:pt>
                <c:pt idx="1379">
                  <c:v>0.11292476977936262</c:v>
                </c:pt>
                <c:pt idx="1380">
                  <c:v>0.12140450415703134</c:v>
                </c:pt>
                <c:pt idx="1381">
                  <c:v>0.12128142864948711</c:v>
                </c:pt>
                <c:pt idx="1382">
                  <c:v>0.11825136396976275</c:v>
                </c:pt>
                <c:pt idx="1383">
                  <c:v>0.11825136396976275</c:v>
                </c:pt>
                <c:pt idx="1384">
                  <c:v>0.11825136396976275</c:v>
                </c:pt>
                <c:pt idx="1385">
                  <c:v>0.12067942843682412</c:v>
                </c:pt>
                <c:pt idx="1386">
                  <c:v>0.12067942843682412</c:v>
                </c:pt>
                <c:pt idx="1387">
                  <c:v>0.11896182379291369</c:v>
                </c:pt>
                <c:pt idx="1388">
                  <c:v>0.11896182379291369</c:v>
                </c:pt>
                <c:pt idx="1389">
                  <c:v>0.11896182379291369</c:v>
                </c:pt>
                <c:pt idx="1390">
                  <c:v>0.12128079491624104</c:v>
                </c:pt>
                <c:pt idx="1391">
                  <c:v>0.12102533289847643</c:v>
                </c:pt>
                <c:pt idx="1392">
                  <c:v>0.1183861199486388</c:v>
                </c:pt>
                <c:pt idx="1393">
                  <c:v>0.1183861199486388</c:v>
                </c:pt>
                <c:pt idx="1394">
                  <c:v>0.1225851184566385</c:v>
                </c:pt>
                <c:pt idx="1395">
                  <c:v>0.1225851184566385</c:v>
                </c:pt>
                <c:pt idx="1396">
                  <c:v>0.1225851184566385</c:v>
                </c:pt>
                <c:pt idx="1397">
                  <c:v>0.12395424736434206</c:v>
                </c:pt>
                <c:pt idx="1398">
                  <c:v>0.12395424736434206</c:v>
                </c:pt>
                <c:pt idx="1399">
                  <c:v>0.12219142821396918</c:v>
                </c:pt>
                <c:pt idx="1400">
                  <c:v>0.12353757548721396</c:v>
                </c:pt>
                <c:pt idx="1401">
                  <c:v>0.1190802089619622</c:v>
                </c:pt>
                <c:pt idx="1402">
                  <c:v>0.1190802089619622</c:v>
                </c:pt>
                <c:pt idx="1403">
                  <c:v>0.12108707985742422</c:v>
                </c:pt>
                <c:pt idx="1404">
                  <c:v>0.12108707985742422</c:v>
                </c:pt>
                <c:pt idx="1405">
                  <c:v>0.12108707985742422</c:v>
                </c:pt>
                <c:pt idx="1406">
                  <c:v>0.12108707985742422</c:v>
                </c:pt>
                <c:pt idx="1407">
                  <c:v>0.11764717965455465</c:v>
                </c:pt>
                <c:pt idx="1408">
                  <c:v>0.11798464428684978</c:v>
                </c:pt>
                <c:pt idx="1409">
                  <c:v>0.11798464428684978</c:v>
                </c:pt>
                <c:pt idx="1410">
                  <c:v>0.12471785103797411</c:v>
                </c:pt>
                <c:pt idx="1411">
                  <c:v>0.12312309177657235</c:v>
                </c:pt>
                <c:pt idx="1412">
                  <c:v>0.12312309177657235</c:v>
                </c:pt>
                <c:pt idx="1413">
                  <c:v>0.12312309177657235</c:v>
                </c:pt>
                <c:pt idx="1414">
                  <c:v>0.12312309177657235</c:v>
                </c:pt>
                <c:pt idx="1415">
                  <c:v>0.12319756028155444</c:v>
                </c:pt>
                <c:pt idx="1416">
                  <c:v>0.12319756028155444</c:v>
                </c:pt>
                <c:pt idx="1417">
                  <c:v>0.12265385439890343</c:v>
                </c:pt>
                <c:pt idx="1418">
                  <c:v>0.12254411603376077</c:v>
                </c:pt>
                <c:pt idx="1419">
                  <c:v>0.12254411603376077</c:v>
                </c:pt>
                <c:pt idx="1420">
                  <c:v>0.12235204865569323</c:v>
                </c:pt>
                <c:pt idx="1421">
                  <c:v>0.12235204865569323</c:v>
                </c:pt>
                <c:pt idx="1422">
                  <c:v>0.11903286350503574</c:v>
                </c:pt>
                <c:pt idx="1423">
                  <c:v>0.11903286350503574</c:v>
                </c:pt>
                <c:pt idx="1424">
                  <c:v>0.12139896138165135</c:v>
                </c:pt>
                <c:pt idx="1425">
                  <c:v>0.12139896138165135</c:v>
                </c:pt>
                <c:pt idx="1426">
                  <c:v>0.12139896138165135</c:v>
                </c:pt>
                <c:pt idx="1427">
                  <c:v>0.1232867172553061</c:v>
                </c:pt>
                <c:pt idx="1428">
                  <c:v>0.1232867172553061</c:v>
                </c:pt>
                <c:pt idx="1429">
                  <c:v>0.12367221380834371</c:v>
                </c:pt>
                <c:pt idx="1430">
                  <c:v>0.12367221380834371</c:v>
                </c:pt>
                <c:pt idx="1431">
                  <c:v>0.12186657056362475</c:v>
                </c:pt>
                <c:pt idx="1432">
                  <c:v>0.12186657056362475</c:v>
                </c:pt>
                <c:pt idx="1433">
                  <c:v>0.11706297109975196</c:v>
                </c:pt>
                <c:pt idx="1434">
                  <c:v>0.11706297109975196</c:v>
                </c:pt>
                <c:pt idx="1435">
                  <c:v>0.12013626739212786</c:v>
                </c:pt>
                <c:pt idx="1436">
                  <c:v>0.12013626739212786</c:v>
                </c:pt>
                <c:pt idx="1437">
                  <c:v>0.12013626739212786</c:v>
                </c:pt>
                <c:pt idx="1438">
                  <c:v>0.12013626739212786</c:v>
                </c:pt>
                <c:pt idx="1439">
                  <c:v>0.12122432192700229</c:v>
                </c:pt>
                <c:pt idx="1440">
                  <c:v>0.12122432192700229</c:v>
                </c:pt>
                <c:pt idx="1441">
                  <c:v>0.11800348048738511</c:v>
                </c:pt>
                <c:pt idx="1442">
                  <c:v>0.1196761319434004</c:v>
                </c:pt>
                <c:pt idx="1443">
                  <c:v>0.1198626658682994</c:v>
                </c:pt>
                <c:pt idx="1444">
                  <c:v>0.1198626658682994</c:v>
                </c:pt>
                <c:pt idx="1445">
                  <c:v>0.12408937536177983</c:v>
                </c:pt>
                <c:pt idx="1446">
                  <c:v>0.12408937536177983</c:v>
                </c:pt>
                <c:pt idx="1447">
                  <c:v>0.12408937536177983</c:v>
                </c:pt>
                <c:pt idx="1448">
                  <c:v>0.12408937536177983</c:v>
                </c:pt>
                <c:pt idx="1449">
                  <c:v>0.12408937536177983</c:v>
                </c:pt>
                <c:pt idx="1450">
                  <c:v>0.12095624579268584</c:v>
                </c:pt>
                <c:pt idx="1451">
                  <c:v>0.12095624579268584</c:v>
                </c:pt>
                <c:pt idx="1452">
                  <c:v>0.12149155001907087</c:v>
                </c:pt>
                <c:pt idx="1453">
                  <c:v>0.12368193676877186</c:v>
                </c:pt>
                <c:pt idx="1454">
                  <c:v>0.12254428699863011</c:v>
                </c:pt>
                <c:pt idx="1455">
                  <c:v>0.12254428699863011</c:v>
                </c:pt>
                <c:pt idx="1456">
                  <c:v>0.11952084072145663</c:v>
                </c:pt>
                <c:pt idx="1457">
                  <c:v>0.11952084072145663</c:v>
                </c:pt>
                <c:pt idx="1458">
                  <c:v>0.11952084072145663</c:v>
                </c:pt>
                <c:pt idx="1459">
                  <c:v>0.11952084072145663</c:v>
                </c:pt>
                <c:pt idx="1460">
                  <c:v>0.12079022141905947</c:v>
                </c:pt>
                <c:pt idx="1461">
                  <c:v>0.12079022141905947</c:v>
                </c:pt>
                <c:pt idx="1462">
                  <c:v>0.12272301650509251</c:v>
                </c:pt>
                <c:pt idx="1463">
                  <c:v>0.12272301650509251</c:v>
                </c:pt>
                <c:pt idx="1464">
                  <c:v>0.12653517415805607</c:v>
                </c:pt>
                <c:pt idx="1465">
                  <c:v>0.12653517415805607</c:v>
                </c:pt>
                <c:pt idx="1466">
                  <c:v>0.1236374094565245</c:v>
                </c:pt>
                <c:pt idx="1467">
                  <c:v>0.1236374094565245</c:v>
                </c:pt>
                <c:pt idx="1468">
                  <c:v>0.1236374094565245</c:v>
                </c:pt>
                <c:pt idx="1469">
                  <c:v>0.1236374094565245</c:v>
                </c:pt>
                <c:pt idx="1470">
                  <c:v>0.12456926119301602</c:v>
                </c:pt>
                <c:pt idx="1471">
                  <c:v>0.12277345854466439</c:v>
                </c:pt>
                <c:pt idx="1472">
                  <c:v>0.12277345854466439</c:v>
                </c:pt>
                <c:pt idx="1473">
                  <c:v>0.12064026326037358</c:v>
                </c:pt>
                <c:pt idx="1474">
                  <c:v>0.11875662447850271</c:v>
                </c:pt>
                <c:pt idx="1475">
                  <c:v>0.11875662447850271</c:v>
                </c:pt>
                <c:pt idx="1476">
                  <c:v>0.1239721370192416</c:v>
                </c:pt>
                <c:pt idx="1477">
                  <c:v>0.1239721370192416</c:v>
                </c:pt>
                <c:pt idx="1478">
                  <c:v>0.1239721370192416</c:v>
                </c:pt>
                <c:pt idx="1479">
                  <c:v>0.12731469720611158</c:v>
                </c:pt>
                <c:pt idx="1480">
                  <c:v>0.12286323352166147</c:v>
                </c:pt>
                <c:pt idx="1481">
                  <c:v>0.12286323352166147</c:v>
                </c:pt>
                <c:pt idx="1482">
                  <c:v>0.12045550229550427</c:v>
                </c:pt>
                <c:pt idx="1483">
                  <c:v>0.12392477680498432</c:v>
                </c:pt>
                <c:pt idx="1484">
                  <c:v>0.12133360138905322</c:v>
                </c:pt>
                <c:pt idx="1485">
                  <c:v>0.12133360138905322</c:v>
                </c:pt>
                <c:pt idx="1486">
                  <c:v>0.12133360138905322</c:v>
                </c:pt>
                <c:pt idx="1487">
                  <c:v>0.1215965909765383</c:v>
                </c:pt>
                <c:pt idx="1488">
                  <c:v>0.12314759426566875</c:v>
                </c:pt>
                <c:pt idx="1489">
                  <c:v>0.1202251788645415</c:v>
                </c:pt>
                <c:pt idx="1490">
                  <c:v>0.12119864115378584</c:v>
                </c:pt>
                <c:pt idx="1491">
                  <c:v>0.11965635043397727</c:v>
                </c:pt>
                <c:pt idx="1492">
                  <c:v>0.11965635043397727</c:v>
                </c:pt>
                <c:pt idx="1493">
                  <c:v>0.11965635043397727</c:v>
                </c:pt>
                <c:pt idx="1494">
                  <c:v>0.11965635043397727</c:v>
                </c:pt>
                <c:pt idx="1495">
                  <c:v>0.12255361253578205</c:v>
                </c:pt>
                <c:pt idx="1496">
                  <c:v>0.12255361253578205</c:v>
                </c:pt>
                <c:pt idx="1497">
                  <c:v>0.12393300438210668</c:v>
                </c:pt>
                <c:pt idx="1498">
                  <c:v>0.12122673096173443</c:v>
                </c:pt>
                <c:pt idx="1499">
                  <c:v>0.12122673096173443</c:v>
                </c:pt>
                <c:pt idx="1500">
                  <c:v>0.1234648959145328</c:v>
                </c:pt>
                <c:pt idx="1501">
                  <c:v>0.1234648959145328</c:v>
                </c:pt>
                <c:pt idx="1502">
                  <c:v>0.1234648959145328</c:v>
                </c:pt>
                <c:pt idx="1503">
                  <c:v>0.12445550508130387</c:v>
                </c:pt>
                <c:pt idx="1504">
                  <c:v>0.12445550508130387</c:v>
                </c:pt>
                <c:pt idx="1505">
                  <c:v>0.12262391952433756</c:v>
                </c:pt>
                <c:pt idx="1506">
                  <c:v>0.12300745048100782</c:v>
                </c:pt>
                <c:pt idx="1507">
                  <c:v>0.12300745048100782</c:v>
                </c:pt>
                <c:pt idx="1508">
                  <c:v>0.1217730217933691</c:v>
                </c:pt>
                <c:pt idx="1509">
                  <c:v>0.12088860286226394</c:v>
                </c:pt>
                <c:pt idx="1510">
                  <c:v>0.12088860286226394</c:v>
                </c:pt>
                <c:pt idx="1511">
                  <c:v>0.12384494788788587</c:v>
                </c:pt>
                <c:pt idx="1512">
                  <c:v>0.12384494788788587</c:v>
                </c:pt>
                <c:pt idx="1513">
                  <c:v>0.12449738790889593</c:v>
                </c:pt>
                <c:pt idx="1514">
                  <c:v>0.12449738790889593</c:v>
                </c:pt>
                <c:pt idx="1515">
                  <c:v>0.12449738790889593</c:v>
                </c:pt>
                <c:pt idx="1516">
                  <c:v>0.12449738790889593</c:v>
                </c:pt>
                <c:pt idx="1517">
                  <c:v>0.12436173447013263</c:v>
                </c:pt>
                <c:pt idx="1518">
                  <c:v>0.12271838987763709</c:v>
                </c:pt>
                <c:pt idx="1519">
                  <c:v>0.12271838987763709</c:v>
                </c:pt>
                <c:pt idx="1520">
                  <c:v>0.12184812195541429</c:v>
                </c:pt>
                <c:pt idx="1521">
                  <c:v>0.12184812195541429</c:v>
                </c:pt>
                <c:pt idx="1522">
                  <c:v>0.12184812195541429</c:v>
                </c:pt>
                <c:pt idx="1523">
                  <c:v>0.12184812195541429</c:v>
                </c:pt>
                <c:pt idx="1524">
                  <c:v>0.12315965461936691</c:v>
                </c:pt>
                <c:pt idx="1525">
                  <c:v>0.12157106278784607</c:v>
                </c:pt>
                <c:pt idx="1526">
                  <c:v>0.12303401424386159</c:v>
                </c:pt>
                <c:pt idx="1527">
                  <c:v>0.12303401424386159</c:v>
                </c:pt>
                <c:pt idx="1528">
                  <c:v>0.12081783800990388</c:v>
                </c:pt>
                <c:pt idx="1529">
                  <c:v>0.12081783800990388</c:v>
                </c:pt>
                <c:pt idx="1530">
                  <c:v>0.12436181430848596</c:v>
                </c:pt>
                <c:pt idx="1531">
                  <c:v>0.12031845094112298</c:v>
                </c:pt>
                <c:pt idx="1532">
                  <c:v>0.12031845094112298</c:v>
                </c:pt>
                <c:pt idx="1533">
                  <c:v>0.12031845094112298</c:v>
                </c:pt>
                <c:pt idx="1534">
                  <c:v>0.12031845094112298</c:v>
                </c:pt>
                <c:pt idx="1535">
                  <c:v>0.19288203788588748</c:v>
                </c:pt>
                <c:pt idx="1536">
                  <c:v>0.19157289753458084</c:v>
                </c:pt>
                <c:pt idx="1537">
                  <c:v>0.19110917618059806</c:v>
                </c:pt>
                <c:pt idx="1538">
                  <c:v>0.19143713317655547</c:v>
                </c:pt>
                <c:pt idx="1539">
                  <c:v>0.1919629516597304</c:v>
                </c:pt>
                <c:pt idx="1540">
                  <c:v>0.19269064252917187</c:v>
                </c:pt>
                <c:pt idx="1541">
                  <c:v>0.19257111815634248</c:v>
                </c:pt>
                <c:pt idx="1542">
                  <c:v>0.19139555711324061</c:v>
                </c:pt>
                <c:pt idx="1543">
                  <c:v>0.19007638377269523</c:v>
                </c:pt>
                <c:pt idx="1544">
                  <c:v>0.18587887899332978</c:v>
                </c:pt>
                <c:pt idx="1545">
                  <c:v>0.18482138716960944</c:v>
                </c:pt>
                <c:pt idx="1546">
                  <c:v>0.18692610984796729</c:v>
                </c:pt>
                <c:pt idx="1547">
                  <c:v>0.1903561821562289</c:v>
                </c:pt>
                <c:pt idx="1548">
                  <c:v>0.19460936499344333</c:v>
                </c:pt>
                <c:pt idx="1549">
                  <c:v>0.1982537833245939</c:v>
                </c:pt>
                <c:pt idx="1550">
                  <c:v>0.19949100916983675</c:v>
                </c:pt>
                <c:pt idx="1551">
                  <c:v>0.19992974061264271</c:v>
                </c:pt>
                <c:pt idx="1552">
                  <c:v>0.19950423302851694</c:v>
                </c:pt>
                <c:pt idx="1553">
                  <c:v>0.19888872780105013</c:v>
                </c:pt>
                <c:pt idx="1554">
                  <c:v>0.19743244584409528</c:v>
                </c:pt>
                <c:pt idx="1555">
                  <c:v>0.19626170843761573</c:v>
                </c:pt>
                <c:pt idx="1556">
                  <c:v>0.19568012242953059</c:v>
                </c:pt>
                <c:pt idx="1557">
                  <c:v>0.19541800019130254</c:v>
                </c:pt>
                <c:pt idx="1558">
                  <c:v>0.19516637486020871</c:v>
                </c:pt>
                <c:pt idx="1559">
                  <c:v>0.19513427795307436</c:v>
                </c:pt>
                <c:pt idx="1560">
                  <c:v>0.19501359798268209</c:v>
                </c:pt>
                <c:pt idx="1561">
                  <c:v>0.19510704179695065</c:v>
                </c:pt>
                <c:pt idx="1562">
                  <c:v>0.19485569724647533</c:v>
                </c:pt>
                <c:pt idx="1563">
                  <c:v>0.19494433796787822</c:v>
                </c:pt>
                <c:pt idx="1564">
                  <c:v>0.19500579179695066</c:v>
                </c:pt>
                <c:pt idx="1565">
                  <c:v>0.19472509032453714</c:v>
                </c:pt>
                <c:pt idx="1566">
                  <c:v>0.19488815490462025</c:v>
                </c:pt>
                <c:pt idx="1567">
                  <c:v>0.19496306410919809</c:v>
                </c:pt>
                <c:pt idx="1568">
                  <c:v>0.19503664562602319</c:v>
                </c:pt>
                <c:pt idx="1569">
                  <c:v>0.19504461639183765</c:v>
                </c:pt>
                <c:pt idx="1570">
                  <c:v>0.19509584945509567</c:v>
                </c:pt>
                <c:pt idx="1571">
                  <c:v>0.19489965873369272</c:v>
                </c:pt>
                <c:pt idx="1572">
                  <c:v>0.19491994871888882</c:v>
                </c:pt>
                <c:pt idx="1573">
                  <c:v>0.19467618723167152</c:v>
                </c:pt>
                <c:pt idx="1574">
                  <c:v>0.19454669879290815</c:v>
                </c:pt>
                <c:pt idx="1575">
                  <c:v>0.19436554960313415</c:v>
                </c:pt>
                <c:pt idx="1576">
                  <c:v>0.19436554960313415</c:v>
                </c:pt>
              </c:numCache>
            </c:numRef>
          </c:yVal>
          <c:smooth val="0"/>
        </c:ser>
        <c:ser>
          <c:idx val="9"/>
          <c:order val="8"/>
          <c:tx>
            <c:v>laby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'3DPlot'!$AC$9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{5ECADB7B-7385-4CCD-BC2B-6E26A006E583}</c15:txfldGUID>
                      <c15:f>'3DPlot'!$AC$9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'3DPlot'!$AC$10</c:f>
                  <c:strCache>
                    <c:ptCount val="1"/>
                    <c:pt idx="0">
                      <c:v>60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{D3651795-1185-4685-9DB7-05C4AA33864E}</c15:txfldGUID>
                      <c15:f>'3DPlot'!$AC$10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'3DPlot'!$AC$11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{427F684A-2C91-4388-9379-96E6235350C6}</c15:txfldGUID>
                      <c15:f>'3DPlot'!$AC$11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'3DPlot'!$AC$12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{7C55785A-DF38-4A95-94CC-5DE89DA6D710}</c15:txfldGUID>
                      <c15:f>'3DPlot'!$AC$12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'3DPlot'!$AC$13</c:f>
                  <c:strCache>
                    <c:ptCount val="1"/>
                    <c:pt idx="0">
                      <c:v>120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{BC4F9B15-62CB-4E98-AB2B-8D2A660F33A1}</c15:txfldGUID>
                      <c15:f>'3DPlot'!$AC$13</c15:f>
                      <c15:dlblFieldTableCache>
                        <c:ptCount val="1"/>
                        <c:pt idx="0">
                          <c:v>120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'3DPlot'!$AC$14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{73A197A5-567A-4C83-B780-72432F15B639}</c15:txfldGUID>
                      <c15:f>'3DPlot'!$AC$14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'3DPlot'!$AC$15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{EA1CA4C0-5165-4851-8ED3-AA010B08F271}</c15:txfldGUID>
                      <c15:f>'3DPlot'!$AC$15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'3DPlot'!$AC$16</c:f>
                  <c:strCache>
                    <c:ptCount val="1"/>
                    <c:pt idx="0">
                      <c:v>180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{FBF2E381-164B-478C-B437-8174F3ED1F5B}</c15:txfldGUID>
                      <c15:f>'3DPlot'!$AC$16</c15:f>
                      <c15:dlblFieldTableCache>
                        <c:ptCount val="1"/>
                        <c:pt idx="0">
                          <c:v>180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'3DPlot'!$AC$17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{0431A4C4-0958-4150-B9CF-AF50BCE1A7D0}</c15:txfldGUID>
                      <c15:f>'3DPlot'!$AC$17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'3DPlot'!$AC$18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{FC08517D-D209-4DF2-8198-84147728146E}</c15:txfldGUID>
                      <c15:f>'3DPlot'!$AC$18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'3DPlot'!$AC$19</c:f>
                  <c:strCache>
                    <c:ptCount val="1"/>
                    <c:pt idx="0">
                      <c:v>240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{BDB7C7C1-1047-4655-AF32-18D2CFA8DEC3}</c15:txfldGUID>
                      <c15:f>'3DPlot'!$AC$19</c15:f>
                      <c15:dlblFieldTableCache>
                        <c:ptCount val="1"/>
                        <c:pt idx="0">
                          <c:v>240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'3DPlot'!$AC$20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{1B6A642B-4A20-4A99-976C-EBDC4CFAA520}</c15:txfldGUID>
                      <c15:f>'3DPlot'!$AC$20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'3DPlot'!$AC$21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{3F62C5E9-4A97-4231-B5C0-BD92E732B6E1}</c15:txfldGUID>
                      <c15:f>'3DPlot'!$AC$21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tx>
                <c:strRef>
                  <c:f>'3DPlot'!$AC$22</c:f>
                  <c:strCache>
                    <c:ptCount val="1"/>
                    <c:pt idx="0">
                      <c:v>300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{51F8E9D0-0163-4C97-AE68-7E160BC8B439}</c15:txfldGUID>
                      <c15:f>'3DPlot'!$AC$22</c15:f>
                      <c15:dlblFieldTableCache>
                        <c:ptCount val="1"/>
                        <c:pt idx="0">
                          <c:v>300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'3DPlot'!$AC$23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{EA9C4671-49BA-4F6C-96D4-6156BFCFE942}</c15:txfldGUID>
                      <c15:f>'3DPlot'!$AC$23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'3DPlot'!$AC$24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{2DAB1F71-46B0-45E5-BB0B-96B1748E9AD0}</c15:txfldGUID>
                      <c15:f>'3DPlot'!$AC$24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tx>
                <c:strRef>
                  <c:f>'3DPlot'!$AC$25</c:f>
                  <c:strCache>
                    <c:ptCount val="1"/>
                    <c:pt idx="0">
                      <c:v>300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{92AA7BF7-2E74-4635-AC86-7577372EFC68}</c15:txfldGUID>
                      <c15:f>'3DPlot'!$AC$25</c15:f>
                      <c15:dlblFieldTableCache>
                        <c:ptCount val="1"/>
                        <c:pt idx="0">
                          <c:v>300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'3DPlot'!$AC$26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{A3C19A0B-DA7C-4FC8-84C2-EB3AD4013F32}</c15:txfldGUID>
                      <c15:f>'3DPlot'!$AC$26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'3DPlot'!$AC$27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{E617007F-C8F1-44A8-824E-334F57F566A6}</c15:txfldGUID>
                      <c15:f>'3DPlot'!$AC$27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tx>
                <c:strRef>
                  <c:f>'3DPlot'!$AC$28</c:f>
                  <c:strCache>
                    <c:ptCount val="1"/>
                    <c:pt idx="0">
                      <c:v>300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{3A06653A-51EA-493C-97EF-8B79F56A0C15}</c15:txfldGUID>
                      <c15:f>'3DPlot'!$AC$28</c15:f>
                      <c15:dlblFieldTableCache>
                        <c:ptCount val="1"/>
                        <c:pt idx="0">
                          <c:v>300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'3DPlot'!$AC$29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{3A515E4D-7BB2-46E4-BE0A-03C580066CF6}</c15:txfldGUID>
                      <c15:f>'3DPlot'!$AC$29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'3DPlot'!$AD$9:$AD$29</c:f>
              <c:numCache>
                <c:formatCode>General</c:formatCode>
                <c:ptCount val="21"/>
                <c:pt idx="0">
                  <c:v>0.98353829072479593</c:v>
                </c:pt>
                <c:pt idx="1">
                  <c:v>1.1082459488697551</c:v>
                </c:pt>
                <c:pt idx="2">
                  <c:v>0.98353829072479593</c:v>
                </c:pt>
                <c:pt idx="3">
                  <c:v>0.98353829072479593</c:v>
                </c:pt>
                <c:pt idx="4">
                  <c:v>1.1082459488697551</c:v>
                </c:pt>
                <c:pt idx="5">
                  <c:v>0.98353829072479593</c:v>
                </c:pt>
                <c:pt idx="6">
                  <c:v>0.98353829072479593</c:v>
                </c:pt>
                <c:pt idx="7">
                  <c:v>1.1082459488697551</c:v>
                </c:pt>
                <c:pt idx="8">
                  <c:v>0.98353829072479593</c:v>
                </c:pt>
                <c:pt idx="9">
                  <c:v>0.98353829072479593</c:v>
                </c:pt>
                <c:pt idx="10">
                  <c:v>1.1082459488697551</c:v>
                </c:pt>
                <c:pt idx="11">
                  <c:v>0.98353829072479593</c:v>
                </c:pt>
                <c:pt idx="12">
                  <c:v>0.98353829072479593</c:v>
                </c:pt>
                <c:pt idx="13">
                  <c:v>1.1082459488697551</c:v>
                </c:pt>
                <c:pt idx="14">
                  <c:v>0.98353829072479593</c:v>
                </c:pt>
                <c:pt idx="15">
                  <c:v>0.98353829072479593</c:v>
                </c:pt>
                <c:pt idx="16">
                  <c:v>1.1082459488697551</c:v>
                </c:pt>
                <c:pt idx="17">
                  <c:v>0.98353829072479593</c:v>
                </c:pt>
                <c:pt idx="18">
                  <c:v>0.98353829072479593</c:v>
                </c:pt>
                <c:pt idx="19">
                  <c:v>1.1082459488697551</c:v>
                </c:pt>
                <c:pt idx="20">
                  <c:v>0.98353829072479593</c:v>
                </c:pt>
              </c:numCache>
            </c:numRef>
          </c:xVal>
          <c:yVal>
            <c:numRef>
              <c:f>'3DPlot'!$AE$9:$AE$29</c:f>
              <c:numCache>
                <c:formatCode>General</c:formatCode>
                <c:ptCount val="21"/>
                <c:pt idx="0">
                  <c:v>-0.2423538290724799</c:v>
                </c:pt>
                <c:pt idx="1">
                  <c:v>-0.27835382907247996</c:v>
                </c:pt>
                <c:pt idx="2">
                  <c:v>-0.2423538290724799</c:v>
                </c:pt>
                <c:pt idx="3">
                  <c:v>7.0614872174384891E-3</c:v>
                </c:pt>
                <c:pt idx="4">
                  <c:v>-2.8938512782561543E-2</c:v>
                </c:pt>
                <c:pt idx="5">
                  <c:v>7.0614872174384891E-3</c:v>
                </c:pt>
                <c:pt idx="6">
                  <c:v>0.2564768035073568</c:v>
                </c:pt>
                <c:pt idx="7">
                  <c:v>0.22047680350735679</c:v>
                </c:pt>
                <c:pt idx="8">
                  <c:v>0.2564768035073568</c:v>
                </c:pt>
                <c:pt idx="9">
                  <c:v>0.50589211979727522</c:v>
                </c:pt>
                <c:pt idx="10">
                  <c:v>0.46989211979727513</c:v>
                </c:pt>
                <c:pt idx="11">
                  <c:v>0.50589211979727522</c:v>
                </c:pt>
                <c:pt idx="12">
                  <c:v>0.75530743608719342</c:v>
                </c:pt>
                <c:pt idx="13">
                  <c:v>0.71930743608719339</c:v>
                </c:pt>
                <c:pt idx="14">
                  <c:v>0.75530743608719342</c:v>
                </c:pt>
                <c:pt idx="15">
                  <c:v>0.75530743608719342</c:v>
                </c:pt>
                <c:pt idx="16">
                  <c:v>0.71930743608719339</c:v>
                </c:pt>
                <c:pt idx="17">
                  <c:v>0.75530743608719342</c:v>
                </c:pt>
                <c:pt idx="18">
                  <c:v>0.75530743608719342</c:v>
                </c:pt>
                <c:pt idx="19">
                  <c:v>0.71930743608719339</c:v>
                </c:pt>
                <c:pt idx="20">
                  <c:v>0.75530743608719342</c:v>
                </c:pt>
              </c:numCache>
            </c:numRef>
          </c:yVal>
          <c:smooth val="0"/>
        </c:ser>
        <c:ser>
          <c:idx val="10"/>
          <c:order val="9"/>
          <c:tx>
            <c:v>labz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'3DPlot'!$AH$9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{EB704C8A-7A68-4ED7-8884-CD2170F97C2B}</c15:txfldGUID>
                      <c15:f>'3DPlot'!$AH$9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'3DPlot'!$AH$10</c:f>
                  <c:strCache>
                    <c:ptCount val="1"/>
                    <c:pt idx="0">
                      <c:v>-400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{E42569F9-DE7E-45A1-9C27-DCDD1E73616D}</c15:txfldGUID>
                      <c15:f>'3DPlot'!$AH$10</c15:f>
                      <c15:dlblFieldTableCache>
                        <c:ptCount val="1"/>
                        <c:pt idx="0">
                          <c:v>-400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'3DPlot'!$AH$11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{C41447C5-B42B-419A-9F1B-1700C4A52F79}</c15:txfldGUID>
                      <c15:f>'3DPlot'!$AH$11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'3DPlot'!$AH$12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{589FB721-59D6-4A95-AE28-D6584DD9FD20}</c15:txfldGUID>
                      <c15:f>'3DPlot'!$AH$12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'3DPlot'!$AH$13</c:f>
                  <c:strCache>
                    <c:ptCount val="1"/>
                    <c:pt idx="0">
                      <c:v>-300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{56962B35-BAC9-4569-B32F-4FC8FA865F53}</c15:txfldGUID>
                      <c15:f>'3DPlot'!$AH$13</c15:f>
                      <c15:dlblFieldTableCache>
                        <c:ptCount val="1"/>
                        <c:pt idx="0">
                          <c:v>-300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'3DPlot'!$AH$14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{3943CA7B-7735-433F-B21C-54DB81A94407}</c15:txfldGUID>
                      <c15:f>'3DPlot'!$AH$14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'3DPlot'!$AH$15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{A9C33E87-F3B0-4AB1-8EFE-4AA6FC9DA57B}</c15:txfldGUID>
                      <c15:f>'3DPlot'!$AH$15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'3DPlot'!$AH$16</c:f>
                  <c:strCache>
                    <c:ptCount val="1"/>
                    <c:pt idx="0">
                      <c:v>-200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{31E36135-AF97-43B3-BC49-70E4FA47325B}</c15:txfldGUID>
                      <c15:f>'3DPlot'!$AH$16</c15:f>
                      <c15:dlblFieldTableCache>
                        <c:ptCount val="1"/>
                        <c:pt idx="0">
                          <c:v>-200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'3DPlot'!$AH$17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{BB65A5AA-8683-4EAF-B19B-15B31F41B24F}</c15:txfldGUID>
                      <c15:f>'3DPlot'!$AH$17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'3DPlot'!$AH$18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{EBD4B63F-8C50-4323-BCD6-AF358665E582}</c15:txfldGUID>
                      <c15:f>'3DPlot'!$AH$18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'3DPlot'!$AH$19</c:f>
                  <c:strCache>
                    <c:ptCount val="1"/>
                    <c:pt idx="0">
                      <c:v>-100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{1E22C0C5-6820-4BD5-9529-FFE8B1288BDC}</c15:txfldGUID>
                      <c15:f>'3DPlot'!$AH$19</c15:f>
                      <c15:dlblFieldTableCache>
                        <c:ptCount val="1"/>
                        <c:pt idx="0">
                          <c:v>-100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'3DPlot'!$AH$20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{9B1BCCE2-A89E-4559-83D1-58BA9CD28827}</c15:txfldGUID>
                      <c15:f>'3DPlot'!$AH$20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'3DPlot'!$AH$21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{47175665-7D22-4990-89AD-3F8418FA9535}</c15:txfldGUID>
                      <c15:f>'3DPlot'!$AH$21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'3DPlot'!$AH$22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{5881712A-556A-49A5-8FAD-376218EBA802}</c15:txfldGUID>
                      <c15:f>'3DPlot'!$AH$22</c15:f>
                      <c15:dlblFieldTableCache>
                        <c:ptCount val="1"/>
                        <c:pt idx="0">
                          <c:v>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'3DPlot'!$AH$23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{8C7C34D5-F0F3-4274-87EC-F1D79680C68E}</c15:txfldGUID>
                      <c15:f>'3DPlot'!$AH$23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'3DPlot'!$AH$24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{5C487818-3C5E-400F-9FA7-4C03A1DE6668}</c15:txfldGUID>
                      <c15:f>'3DPlot'!$AH$24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'3DPlot'!$AH$25</c:f>
                  <c:strCache>
                    <c:ptCount val="1"/>
                    <c:pt idx="0">
                      <c:v>100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{FF135DDC-043E-4BFC-9DD7-8BE24A83EBAB}</c15:txfldGUID>
                      <c15:f>'3DPlot'!$AH$25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'3DPlot'!$AH$26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{C38004B9-1A1A-4095-84EB-D7E9671806C1}</c15:txfldGUID>
                      <c15:f>'3DPlot'!$AH$26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'3DPlot'!$AH$27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{89DE8012-F3DF-437A-8F7C-A055A9ADF0FF}</c15:txfldGUID>
                      <c15:f>'3DPlot'!$AH$27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'3DPlot'!$AH$28</c:f>
                  <c:strCache>
                    <c:ptCount val="1"/>
                    <c:pt idx="0">
                      <c:v>100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{CAC8B0D6-F096-410C-BF37-EC24DA7DC3B4}</c15:txfldGUID>
                      <c15:f>'3DPlot'!$AH$28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'3DPlot'!$AH$29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{A0DB77F1-B56E-4136-93DC-D2EDFD780B65}</c15:txfldGUID>
                      <c15:f>'3DPlot'!$AH$29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'3DPlot'!$AI$9:$AI$29</c:f>
              <c:numCache>
                <c:formatCode>General</c:formatCode>
                <c:ptCount val="21"/>
                <c:pt idx="0">
                  <c:v>-0.35953829072479537</c:v>
                </c:pt>
                <c:pt idx="1">
                  <c:v>-0.35953829072479537</c:v>
                </c:pt>
                <c:pt idx="2">
                  <c:v>-0.35953829072479537</c:v>
                </c:pt>
                <c:pt idx="3">
                  <c:v>-0.47953829072479548</c:v>
                </c:pt>
                <c:pt idx="4">
                  <c:v>-0.47953829072479548</c:v>
                </c:pt>
                <c:pt idx="5">
                  <c:v>-0.47953829072479548</c:v>
                </c:pt>
                <c:pt idx="6">
                  <c:v>-0.59953829072479559</c:v>
                </c:pt>
                <c:pt idx="7">
                  <c:v>-0.59953829072479559</c:v>
                </c:pt>
                <c:pt idx="8">
                  <c:v>-0.59953829072479559</c:v>
                </c:pt>
                <c:pt idx="9">
                  <c:v>-0.71953829072479569</c:v>
                </c:pt>
                <c:pt idx="10">
                  <c:v>-0.71953829072479569</c:v>
                </c:pt>
                <c:pt idx="11">
                  <c:v>-0.71953829072479569</c:v>
                </c:pt>
                <c:pt idx="12">
                  <c:v>-0.8395382907247958</c:v>
                </c:pt>
                <c:pt idx="13">
                  <c:v>-0.8395382907247958</c:v>
                </c:pt>
                <c:pt idx="14">
                  <c:v>-0.8395382907247958</c:v>
                </c:pt>
                <c:pt idx="15">
                  <c:v>-0.95953829072479579</c:v>
                </c:pt>
                <c:pt idx="16">
                  <c:v>-0.95953829072479579</c:v>
                </c:pt>
                <c:pt idx="17">
                  <c:v>-0.95953829072479579</c:v>
                </c:pt>
                <c:pt idx="18">
                  <c:v>-0.95953829072479579</c:v>
                </c:pt>
                <c:pt idx="19">
                  <c:v>-0.95953829072479579</c:v>
                </c:pt>
                <c:pt idx="20">
                  <c:v>-0.95953829072479579</c:v>
                </c:pt>
              </c:numCache>
            </c:numRef>
          </c:xVal>
          <c:yVal>
            <c:numRef>
              <c:f>'3DPlot'!$AJ$9:$AJ$29</c:f>
              <c:numCache>
                <c:formatCode>General</c:formatCode>
                <c:ptCount val="21"/>
                <c:pt idx="0">
                  <c:v>1.0321689973238877</c:v>
                </c:pt>
                <c:pt idx="1">
                  <c:v>1.1568766554688468</c:v>
                </c:pt>
                <c:pt idx="2">
                  <c:v>1.0321689973238877</c:v>
                </c:pt>
                <c:pt idx="3">
                  <c:v>0.92824594886975509</c:v>
                </c:pt>
                <c:pt idx="4">
                  <c:v>1.0529536070147143</c:v>
                </c:pt>
                <c:pt idx="5">
                  <c:v>0.92824594886975509</c:v>
                </c:pt>
                <c:pt idx="6">
                  <c:v>0.82432290041562251</c:v>
                </c:pt>
                <c:pt idx="7">
                  <c:v>0.94903055856058183</c:v>
                </c:pt>
                <c:pt idx="8">
                  <c:v>0.82432290041562251</c:v>
                </c:pt>
                <c:pt idx="9">
                  <c:v>0.72039985196148992</c:v>
                </c:pt>
                <c:pt idx="10">
                  <c:v>0.84510751010644902</c:v>
                </c:pt>
                <c:pt idx="11">
                  <c:v>0.72039985196148992</c:v>
                </c:pt>
                <c:pt idx="12">
                  <c:v>0.61647680350735734</c:v>
                </c:pt>
                <c:pt idx="13">
                  <c:v>0.74118446165231666</c:v>
                </c:pt>
                <c:pt idx="14">
                  <c:v>0.61647680350735734</c:v>
                </c:pt>
                <c:pt idx="15">
                  <c:v>0.51255375505322465</c:v>
                </c:pt>
                <c:pt idx="16">
                  <c:v>0.63726141319818397</c:v>
                </c:pt>
                <c:pt idx="17">
                  <c:v>0.51255375505322465</c:v>
                </c:pt>
                <c:pt idx="18">
                  <c:v>0.51255375505322465</c:v>
                </c:pt>
                <c:pt idx="19">
                  <c:v>0.63726141319818397</c:v>
                </c:pt>
                <c:pt idx="20">
                  <c:v>0.51255375505322465</c:v>
                </c:pt>
              </c:numCache>
            </c:numRef>
          </c:yVal>
          <c:smooth val="0"/>
        </c:ser>
        <c:ser>
          <c:idx val="2"/>
          <c:order val="10"/>
          <c:tx>
            <c:v>data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0000D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'3DPlot'!$B$33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{1EFFDAE2-23B4-46CF-BA2E-4BCFAFC16F37}</c15:txfldGUID>
                      <c15:f>'3DPlot'!$B$33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'3DPlot'!$B$34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{A6EDC843-8095-4AD8-BC3C-F29729326CDD}</c15:txfldGUID>
                      <c15:f>'3DPlot'!$B$34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'3DPlot'!$B$35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{473A8557-08FC-4E1A-8B12-4AFDF60ED5F6}</c15:txfldGUID>
                      <c15:f>'3DPlot'!$B$35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'3DPlot'!$B$36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{F3EAA460-0982-442E-A3C9-28EC993A06E8}</c15:txfldGUID>
                      <c15:f>'3DPlot'!$B$36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'3DPlot'!$B$37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{FF37C2A8-9E3E-43A2-8490-25E2BD349CB7}</c15:txfldGUID>
                      <c15:f>'3DPlot'!$B$37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'3DPlot'!$B$38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{A5377E70-6959-4494-8224-01761BAA70FD}</c15:txfldGUID>
                      <c15:f>'3DPlot'!$B$38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'3DPlot'!$B$39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{9D1A703A-622D-4BA1-AD77-C2273F14CD5D}</c15:txfldGUID>
                      <c15:f>'3DPlot'!$B$39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'3DPlot'!$G$33:$G$1622</c:f>
                <c:numCache>
                  <c:formatCode>General</c:formatCode>
                  <c:ptCount val="1590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  <c:pt idx="161">
                    <c:v>0</c:v>
                  </c:pt>
                  <c:pt idx="162">
                    <c:v>0</c:v>
                  </c:pt>
                  <c:pt idx="163">
                    <c:v>0</c:v>
                  </c:pt>
                  <c:pt idx="164">
                    <c:v>0</c:v>
                  </c:pt>
                  <c:pt idx="165">
                    <c:v>0</c:v>
                  </c:pt>
                  <c:pt idx="166">
                    <c:v>0</c:v>
                  </c:pt>
                  <c:pt idx="167">
                    <c:v>0</c:v>
                  </c:pt>
                  <c:pt idx="168">
                    <c:v>0</c:v>
                  </c:pt>
                  <c:pt idx="169">
                    <c:v>0</c:v>
                  </c:pt>
                  <c:pt idx="170">
                    <c:v>0</c:v>
                  </c:pt>
                  <c:pt idx="171">
                    <c:v>0</c:v>
                  </c:pt>
                  <c:pt idx="172">
                    <c:v>0</c:v>
                  </c:pt>
                  <c:pt idx="173">
                    <c:v>0</c:v>
                  </c:pt>
                  <c:pt idx="174">
                    <c:v>0</c:v>
                  </c:pt>
                  <c:pt idx="175">
                    <c:v>0</c:v>
                  </c:pt>
                  <c:pt idx="176">
                    <c:v>0</c:v>
                  </c:pt>
                  <c:pt idx="177">
                    <c:v>0</c:v>
                  </c:pt>
                  <c:pt idx="178">
                    <c:v>0</c:v>
                  </c:pt>
                  <c:pt idx="179">
                    <c:v>0</c:v>
                  </c:pt>
                  <c:pt idx="180">
                    <c:v>0</c:v>
                  </c:pt>
                  <c:pt idx="181">
                    <c:v>0</c:v>
                  </c:pt>
                  <c:pt idx="182">
                    <c:v>0</c:v>
                  </c:pt>
                  <c:pt idx="183">
                    <c:v>0</c:v>
                  </c:pt>
                  <c:pt idx="184">
                    <c:v>0</c:v>
                  </c:pt>
                  <c:pt idx="185">
                    <c:v>0</c:v>
                  </c:pt>
                  <c:pt idx="186">
                    <c:v>0</c:v>
                  </c:pt>
                  <c:pt idx="187">
                    <c:v>0</c:v>
                  </c:pt>
                  <c:pt idx="188">
                    <c:v>0</c:v>
                  </c:pt>
                  <c:pt idx="189">
                    <c:v>0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  <c:pt idx="201">
                    <c:v>0</c:v>
                  </c:pt>
                  <c:pt idx="202">
                    <c:v>0</c:v>
                  </c:pt>
                  <c:pt idx="203">
                    <c:v>0</c:v>
                  </c:pt>
                  <c:pt idx="204">
                    <c:v>0</c:v>
                  </c:pt>
                  <c:pt idx="205">
                    <c:v>0</c:v>
                  </c:pt>
                  <c:pt idx="206">
                    <c:v>0</c:v>
                  </c:pt>
                  <c:pt idx="207">
                    <c:v>0</c:v>
                  </c:pt>
                  <c:pt idx="208">
                    <c:v>0</c:v>
                  </c:pt>
                  <c:pt idx="209">
                    <c:v>0</c:v>
                  </c:pt>
                  <c:pt idx="210">
                    <c:v>0</c:v>
                  </c:pt>
                  <c:pt idx="211">
                    <c:v>0</c:v>
                  </c:pt>
                  <c:pt idx="212">
                    <c:v>0</c:v>
                  </c:pt>
                  <c:pt idx="213">
                    <c:v>0</c:v>
                  </c:pt>
                  <c:pt idx="214">
                    <c:v>0</c:v>
                  </c:pt>
                  <c:pt idx="215">
                    <c:v>0</c:v>
                  </c:pt>
                  <c:pt idx="216">
                    <c:v>0</c:v>
                  </c:pt>
                  <c:pt idx="217">
                    <c:v>0</c:v>
                  </c:pt>
                  <c:pt idx="218">
                    <c:v>0</c:v>
                  </c:pt>
                  <c:pt idx="219">
                    <c:v>0</c:v>
                  </c:pt>
                  <c:pt idx="220">
                    <c:v>0</c:v>
                  </c:pt>
                  <c:pt idx="221">
                    <c:v>0</c:v>
                  </c:pt>
                  <c:pt idx="222">
                    <c:v>0</c:v>
                  </c:pt>
                  <c:pt idx="223">
                    <c:v>0</c:v>
                  </c:pt>
                  <c:pt idx="224">
                    <c:v>0</c:v>
                  </c:pt>
                  <c:pt idx="225">
                    <c:v>0</c:v>
                  </c:pt>
                  <c:pt idx="226">
                    <c:v>0</c:v>
                  </c:pt>
                  <c:pt idx="227">
                    <c:v>0</c:v>
                  </c:pt>
                  <c:pt idx="228">
                    <c:v>0</c:v>
                  </c:pt>
                  <c:pt idx="229">
                    <c:v>0</c:v>
                  </c:pt>
                  <c:pt idx="230">
                    <c:v>0</c:v>
                  </c:pt>
                  <c:pt idx="231">
                    <c:v>0</c:v>
                  </c:pt>
                  <c:pt idx="232">
                    <c:v>0</c:v>
                  </c:pt>
                  <c:pt idx="233">
                    <c:v>0</c:v>
                  </c:pt>
                  <c:pt idx="234">
                    <c:v>0</c:v>
                  </c:pt>
                  <c:pt idx="235">
                    <c:v>0</c:v>
                  </c:pt>
                  <c:pt idx="236">
                    <c:v>0</c:v>
                  </c:pt>
                  <c:pt idx="237">
                    <c:v>0</c:v>
                  </c:pt>
                  <c:pt idx="238">
                    <c:v>0</c:v>
                  </c:pt>
                  <c:pt idx="239">
                    <c:v>0</c:v>
                  </c:pt>
                  <c:pt idx="240">
                    <c:v>0</c:v>
                  </c:pt>
                  <c:pt idx="241">
                    <c:v>0</c:v>
                  </c:pt>
                  <c:pt idx="242">
                    <c:v>0</c:v>
                  </c:pt>
                  <c:pt idx="243">
                    <c:v>0</c:v>
                  </c:pt>
                  <c:pt idx="244">
                    <c:v>0</c:v>
                  </c:pt>
                  <c:pt idx="245">
                    <c:v>0</c:v>
                  </c:pt>
                  <c:pt idx="246">
                    <c:v>0</c:v>
                  </c:pt>
                  <c:pt idx="247">
                    <c:v>0</c:v>
                  </c:pt>
                  <c:pt idx="248">
                    <c:v>0</c:v>
                  </c:pt>
                  <c:pt idx="249">
                    <c:v>0</c:v>
                  </c:pt>
                  <c:pt idx="250">
                    <c:v>0</c:v>
                  </c:pt>
                  <c:pt idx="251">
                    <c:v>0</c:v>
                  </c:pt>
                  <c:pt idx="252">
                    <c:v>0</c:v>
                  </c:pt>
                  <c:pt idx="253">
                    <c:v>0</c:v>
                  </c:pt>
                  <c:pt idx="254">
                    <c:v>0</c:v>
                  </c:pt>
                  <c:pt idx="255">
                    <c:v>0</c:v>
                  </c:pt>
                  <c:pt idx="256">
                    <c:v>0</c:v>
                  </c:pt>
                  <c:pt idx="257">
                    <c:v>0</c:v>
                  </c:pt>
                  <c:pt idx="258">
                    <c:v>0</c:v>
                  </c:pt>
                  <c:pt idx="259">
                    <c:v>0</c:v>
                  </c:pt>
                  <c:pt idx="260">
                    <c:v>0</c:v>
                  </c:pt>
                  <c:pt idx="261">
                    <c:v>0</c:v>
                  </c:pt>
                  <c:pt idx="262">
                    <c:v>0</c:v>
                  </c:pt>
                  <c:pt idx="263">
                    <c:v>0</c:v>
                  </c:pt>
                  <c:pt idx="264">
                    <c:v>0</c:v>
                  </c:pt>
                  <c:pt idx="265">
                    <c:v>0</c:v>
                  </c:pt>
                  <c:pt idx="266">
                    <c:v>0</c:v>
                  </c:pt>
                  <c:pt idx="267">
                    <c:v>0</c:v>
                  </c:pt>
                  <c:pt idx="268">
                    <c:v>0</c:v>
                  </c:pt>
                  <c:pt idx="269">
                    <c:v>0</c:v>
                  </c:pt>
                  <c:pt idx="270">
                    <c:v>0</c:v>
                  </c:pt>
                  <c:pt idx="271">
                    <c:v>0</c:v>
                  </c:pt>
                  <c:pt idx="272">
                    <c:v>0</c:v>
                  </c:pt>
                  <c:pt idx="273">
                    <c:v>0</c:v>
                  </c:pt>
                  <c:pt idx="274">
                    <c:v>0</c:v>
                  </c:pt>
                  <c:pt idx="275">
                    <c:v>0</c:v>
                  </c:pt>
                  <c:pt idx="276">
                    <c:v>0</c:v>
                  </c:pt>
                  <c:pt idx="277">
                    <c:v>0</c:v>
                  </c:pt>
                  <c:pt idx="278">
                    <c:v>0</c:v>
                  </c:pt>
                  <c:pt idx="279">
                    <c:v>0</c:v>
                  </c:pt>
                  <c:pt idx="280">
                    <c:v>0</c:v>
                  </c:pt>
                  <c:pt idx="281">
                    <c:v>0</c:v>
                  </c:pt>
                  <c:pt idx="282">
                    <c:v>0</c:v>
                  </c:pt>
                  <c:pt idx="283">
                    <c:v>0</c:v>
                  </c:pt>
                  <c:pt idx="284">
                    <c:v>0</c:v>
                  </c:pt>
                  <c:pt idx="285">
                    <c:v>0</c:v>
                  </c:pt>
                  <c:pt idx="286">
                    <c:v>0</c:v>
                  </c:pt>
                  <c:pt idx="287">
                    <c:v>0</c:v>
                  </c:pt>
                  <c:pt idx="288">
                    <c:v>0</c:v>
                  </c:pt>
                  <c:pt idx="289">
                    <c:v>0</c:v>
                  </c:pt>
                  <c:pt idx="290">
                    <c:v>0</c:v>
                  </c:pt>
                  <c:pt idx="291">
                    <c:v>0</c:v>
                  </c:pt>
                  <c:pt idx="292">
                    <c:v>0</c:v>
                  </c:pt>
                  <c:pt idx="293">
                    <c:v>0</c:v>
                  </c:pt>
                  <c:pt idx="294">
                    <c:v>0</c:v>
                  </c:pt>
                  <c:pt idx="295">
                    <c:v>0</c:v>
                  </c:pt>
                  <c:pt idx="296">
                    <c:v>0</c:v>
                  </c:pt>
                  <c:pt idx="297">
                    <c:v>0</c:v>
                  </c:pt>
                  <c:pt idx="298">
                    <c:v>0</c:v>
                  </c:pt>
                  <c:pt idx="299">
                    <c:v>0</c:v>
                  </c:pt>
                  <c:pt idx="300">
                    <c:v>0</c:v>
                  </c:pt>
                  <c:pt idx="301">
                    <c:v>0</c:v>
                  </c:pt>
                  <c:pt idx="302">
                    <c:v>0</c:v>
                  </c:pt>
                  <c:pt idx="303">
                    <c:v>0</c:v>
                  </c:pt>
                  <c:pt idx="304">
                    <c:v>0</c:v>
                  </c:pt>
                  <c:pt idx="305">
                    <c:v>0</c:v>
                  </c:pt>
                  <c:pt idx="306">
                    <c:v>0</c:v>
                  </c:pt>
                  <c:pt idx="307">
                    <c:v>0</c:v>
                  </c:pt>
                  <c:pt idx="308">
                    <c:v>0</c:v>
                  </c:pt>
                  <c:pt idx="309">
                    <c:v>0</c:v>
                  </c:pt>
                  <c:pt idx="310">
                    <c:v>0</c:v>
                  </c:pt>
                  <c:pt idx="311">
                    <c:v>0</c:v>
                  </c:pt>
                  <c:pt idx="312">
                    <c:v>0</c:v>
                  </c:pt>
                  <c:pt idx="313">
                    <c:v>0</c:v>
                  </c:pt>
                  <c:pt idx="314">
                    <c:v>0</c:v>
                  </c:pt>
                  <c:pt idx="315">
                    <c:v>0</c:v>
                  </c:pt>
                  <c:pt idx="316">
                    <c:v>0</c:v>
                  </c:pt>
                  <c:pt idx="317">
                    <c:v>0</c:v>
                  </c:pt>
                  <c:pt idx="318">
                    <c:v>0</c:v>
                  </c:pt>
                  <c:pt idx="319">
                    <c:v>0</c:v>
                  </c:pt>
                  <c:pt idx="320">
                    <c:v>0</c:v>
                  </c:pt>
                  <c:pt idx="321">
                    <c:v>0</c:v>
                  </c:pt>
                  <c:pt idx="322">
                    <c:v>0</c:v>
                  </c:pt>
                  <c:pt idx="323">
                    <c:v>0</c:v>
                  </c:pt>
                  <c:pt idx="324">
                    <c:v>0</c:v>
                  </c:pt>
                  <c:pt idx="325">
                    <c:v>0</c:v>
                  </c:pt>
                  <c:pt idx="326">
                    <c:v>0</c:v>
                  </c:pt>
                  <c:pt idx="327">
                    <c:v>0</c:v>
                  </c:pt>
                  <c:pt idx="328">
                    <c:v>0</c:v>
                  </c:pt>
                  <c:pt idx="329">
                    <c:v>0</c:v>
                  </c:pt>
                  <c:pt idx="330">
                    <c:v>0</c:v>
                  </c:pt>
                  <c:pt idx="331">
                    <c:v>0</c:v>
                  </c:pt>
                  <c:pt idx="332">
                    <c:v>0</c:v>
                  </c:pt>
                  <c:pt idx="333">
                    <c:v>0</c:v>
                  </c:pt>
                  <c:pt idx="334">
                    <c:v>0</c:v>
                  </c:pt>
                  <c:pt idx="335">
                    <c:v>0</c:v>
                  </c:pt>
                  <c:pt idx="336">
                    <c:v>0</c:v>
                  </c:pt>
                  <c:pt idx="337">
                    <c:v>0</c:v>
                  </c:pt>
                  <c:pt idx="338">
                    <c:v>0</c:v>
                  </c:pt>
                  <c:pt idx="339">
                    <c:v>0</c:v>
                  </c:pt>
                  <c:pt idx="340">
                    <c:v>0</c:v>
                  </c:pt>
                  <c:pt idx="341">
                    <c:v>0</c:v>
                  </c:pt>
                  <c:pt idx="342">
                    <c:v>0</c:v>
                  </c:pt>
                  <c:pt idx="343">
                    <c:v>0</c:v>
                  </c:pt>
                  <c:pt idx="344">
                    <c:v>0</c:v>
                  </c:pt>
                  <c:pt idx="345">
                    <c:v>0</c:v>
                  </c:pt>
                  <c:pt idx="346">
                    <c:v>0</c:v>
                  </c:pt>
                  <c:pt idx="347">
                    <c:v>0</c:v>
                  </c:pt>
                  <c:pt idx="348">
                    <c:v>0</c:v>
                  </c:pt>
                  <c:pt idx="349">
                    <c:v>0</c:v>
                  </c:pt>
                  <c:pt idx="350">
                    <c:v>0</c:v>
                  </c:pt>
                  <c:pt idx="351">
                    <c:v>0</c:v>
                  </c:pt>
                  <c:pt idx="352">
                    <c:v>0</c:v>
                  </c:pt>
                  <c:pt idx="353">
                    <c:v>0</c:v>
                  </c:pt>
                  <c:pt idx="354">
                    <c:v>0</c:v>
                  </c:pt>
                  <c:pt idx="355">
                    <c:v>0</c:v>
                  </c:pt>
                  <c:pt idx="356">
                    <c:v>0</c:v>
                  </c:pt>
                  <c:pt idx="357">
                    <c:v>0</c:v>
                  </c:pt>
                  <c:pt idx="358">
                    <c:v>0</c:v>
                  </c:pt>
                  <c:pt idx="359">
                    <c:v>0</c:v>
                  </c:pt>
                  <c:pt idx="360">
                    <c:v>0</c:v>
                  </c:pt>
                  <c:pt idx="361">
                    <c:v>0</c:v>
                  </c:pt>
                  <c:pt idx="362">
                    <c:v>0</c:v>
                  </c:pt>
                  <c:pt idx="363">
                    <c:v>0</c:v>
                  </c:pt>
                  <c:pt idx="364">
                    <c:v>0</c:v>
                  </c:pt>
                  <c:pt idx="365">
                    <c:v>0</c:v>
                  </c:pt>
                  <c:pt idx="366">
                    <c:v>0</c:v>
                  </c:pt>
                  <c:pt idx="367">
                    <c:v>0</c:v>
                  </c:pt>
                  <c:pt idx="368">
                    <c:v>0</c:v>
                  </c:pt>
                  <c:pt idx="369">
                    <c:v>0</c:v>
                  </c:pt>
                  <c:pt idx="370">
                    <c:v>0</c:v>
                  </c:pt>
                  <c:pt idx="371">
                    <c:v>0</c:v>
                  </c:pt>
                  <c:pt idx="372">
                    <c:v>0</c:v>
                  </c:pt>
                  <c:pt idx="373">
                    <c:v>0</c:v>
                  </c:pt>
                  <c:pt idx="374">
                    <c:v>0</c:v>
                  </c:pt>
                  <c:pt idx="375">
                    <c:v>0</c:v>
                  </c:pt>
                  <c:pt idx="376">
                    <c:v>0</c:v>
                  </c:pt>
                  <c:pt idx="377">
                    <c:v>0</c:v>
                  </c:pt>
                  <c:pt idx="378">
                    <c:v>0</c:v>
                  </c:pt>
                  <c:pt idx="379">
                    <c:v>0</c:v>
                  </c:pt>
                  <c:pt idx="380">
                    <c:v>0</c:v>
                  </c:pt>
                  <c:pt idx="381">
                    <c:v>0</c:v>
                  </c:pt>
                  <c:pt idx="382">
                    <c:v>0</c:v>
                  </c:pt>
                  <c:pt idx="383">
                    <c:v>0</c:v>
                  </c:pt>
                  <c:pt idx="384">
                    <c:v>0</c:v>
                  </c:pt>
                  <c:pt idx="385">
                    <c:v>0</c:v>
                  </c:pt>
                  <c:pt idx="386">
                    <c:v>0</c:v>
                  </c:pt>
                  <c:pt idx="387">
                    <c:v>0</c:v>
                  </c:pt>
                  <c:pt idx="388">
                    <c:v>0</c:v>
                  </c:pt>
                  <c:pt idx="389">
                    <c:v>0</c:v>
                  </c:pt>
                  <c:pt idx="390">
                    <c:v>0</c:v>
                  </c:pt>
                  <c:pt idx="391">
                    <c:v>0</c:v>
                  </c:pt>
                  <c:pt idx="392">
                    <c:v>0</c:v>
                  </c:pt>
                  <c:pt idx="393">
                    <c:v>0</c:v>
                  </c:pt>
                  <c:pt idx="394">
                    <c:v>0</c:v>
                  </c:pt>
                  <c:pt idx="395">
                    <c:v>0</c:v>
                  </c:pt>
                  <c:pt idx="396">
                    <c:v>0</c:v>
                  </c:pt>
                  <c:pt idx="397">
                    <c:v>0</c:v>
                  </c:pt>
                  <c:pt idx="398">
                    <c:v>0</c:v>
                  </c:pt>
                  <c:pt idx="399">
                    <c:v>0</c:v>
                  </c:pt>
                  <c:pt idx="400">
                    <c:v>0</c:v>
                  </c:pt>
                  <c:pt idx="401">
                    <c:v>0</c:v>
                  </c:pt>
                  <c:pt idx="402">
                    <c:v>0</c:v>
                  </c:pt>
                  <c:pt idx="403">
                    <c:v>0</c:v>
                  </c:pt>
                  <c:pt idx="404">
                    <c:v>0</c:v>
                  </c:pt>
                  <c:pt idx="405">
                    <c:v>0</c:v>
                  </c:pt>
                  <c:pt idx="406">
                    <c:v>0</c:v>
                  </c:pt>
                  <c:pt idx="407">
                    <c:v>0</c:v>
                  </c:pt>
                  <c:pt idx="408">
                    <c:v>0</c:v>
                  </c:pt>
                  <c:pt idx="409">
                    <c:v>0</c:v>
                  </c:pt>
                  <c:pt idx="410">
                    <c:v>0</c:v>
                  </c:pt>
                  <c:pt idx="411">
                    <c:v>0</c:v>
                  </c:pt>
                  <c:pt idx="412">
                    <c:v>0</c:v>
                  </c:pt>
                  <c:pt idx="413">
                    <c:v>0</c:v>
                  </c:pt>
                  <c:pt idx="414">
                    <c:v>0</c:v>
                  </c:pt>
                  <c:pt idx="415">
                    <c:v>0</c:v>
                  </c:pt>
                  <c:pt idx="416">
                    <c:v>0</c:v>
                  </c:pt>
                  <c:pt idx="417">
                    <c:v>0</c:v>
                  </c:pt>
                  <c:pt idx="418">
                    <c:v>0</c:v>
                  </c:pt>
                  <c:pt idx="419">
                    <c:v>0</c:v>
                  </c:pt>
                  <c:pt idx="420">
                    <c:v>0</c:v>
                  </c:pt>
                  <c:pt idx="421">
                    <c:v>0</c:v>
                  </c:pt>
                  <c:pt idx="422">
                    <c:v>0</c:v>
                  </c:pt>
                  <c:pt idx="423">
                    <c:v>0</c:v>
                  </c:pt>
                  <c:pt idx="424">
                    <c:v>0</c:v>
                  </c:pt>
                  <c:pt idx="425">
                    <c:v>0</c:v>
                  </c:pt>
                  <c:pt idx="426">
                    <c:v>0</c:v>
                  </c:pt>
                  <c:pt idx="427">
                    <c:v>0</c:v>
                  </c:pt>
                  <c:pt idx="428">
                    <c:v>0</c:v>
                  </c:pt>
                  <c:pt idx="429">
                    <c:v>0</c:v>
                  </c:pt>
                  <c:pt idx="430">
                    <c:v>0</c:v>
                  </c:pt>
                  <c:pt idx="431">
                    <c:v>0</c:v>
                  </c:pt>
                  <c:pt idx="432">
                    <c:v>0</c:v>
                  </c:pt>
                  <c:pt idx="433">
                    <c:v>0</c:v>
                  </c:pt>
                  <c:pt idx="434">
                    <c:v>0</c:v>
                  </c:pt>
                  <c:pt idx="435">
                    <c:v>0</c:v>
                  </c:pt>
                  <c:pt idx="436">
                    <c:v>0</c:v>
                  </c:pt>
                  <c:pt idx="437">
                    <c:v>0</c:v>
                  </c:pt>
                  <c:pt idx="438">
                    <c:v>0</c:v>
                  </c:pt>
                  <c:pt idx="439">
                    <c:v>0</c:v>
                  </c:pt>
                  <c:pt idx="440">
                    <c:v>0</c:v>
                  </c:pt>
                  <c:pt idx="441">
                    <c:v>0</c:v>
                  </c:pt>
                  <c:pt idx="442">
                    <c:v>0</c:v>
                  </c:pt>
                  <c:pt idx="443">
                    <c:v>0</c:v>
                  </c:pt>
                  <c:pt idx="444">
                    <c:v>0</c:v>
                  </c:pt>
                  <c:pt idx="445">
                    <c:v>0</c:v>
                  </c:pt>
                  <c:pt idx="446">
                    <c:v>0</c:v>
                  </c:pt>
                  <c:pt idx="447">
                    <c:v>0</c:v>
                  </c:pt>
                  <c:pt idx="448">
                    <c:v>0</c:v>
                  </c:pt>
                  <c:pt idx="449">
                    <c:v>0</c:v>
                  </c:pt>
                  <c:pt idx="450">
                    <c:v>0</c:v>
                  </c:pt>
                  <c:pt idx="451">
                    <c:v>0</c:v>
                  </c:pt>
                  <c:pt idx="452">
                    <c:v>0</c:v>
                  </c:pt>
                  <c:pt idx="453">
                    <c:v>0</c:v>
                  </c:pt>
                  <c:pt idx="454">
                    <c:v>0</c:v>
                  </c:pt>
                  <c:pt idx="455">
                    <c:v>0</c:v>
                  </c:pt>
                  <c:pt idx="456">
                    <c:v>0</c:v>
                  </c:pt>
                  <c:pt idx="457">
                    <c:v>0</c:v>
                  </c:pt>
                  <c:pt idx="458">
                    <c:v>0</c:v>
                  </c:pt>
                  <c:pt idx="459">
                    <c:v>0</c:v>
                  </c:pt>
                  <c:pt idx="460">
                    <c:v>0</c:v>
                  </c:pt>
                  <c:pt idx="461">
                    <c:v>0</c:v>
                  </c:pt>
                  <c:pt idx="462">
                    <c:v>0</c:v>
                  </c:pt>
                  <c:pt idx="463">
                    <c:v>0</c:v>
                  </c:pt>
                  <c:pt idx="464">
                    <c:v>0</c:v>
                  </c:pt>
                  <c:pt idx="465">
                    <c:v>0</c:v>
                  </c:pt>
                  <c:pt idx="466">
                    <c:v>0</c:v>
                  </c:pt>
                  <c:pt idx="467">
                    <c:v>0</c:v>
                  </c:pt>
                  <c:pt idx="468">
                    <c:v>0</c:v>
                  </c:pt>
                  <c:pt idx="469">
                    <c:v>0</c:v>
                  </c:pt>
                  <c:pt idx="470">
                    <c:v>0</c:v>
                  </c:pt>
                  <c:pt idx="471">
                    <c:v>0</c:v>
                  </c:pt>
                  <c:pt idx="472">
                    <c:v>0</c:v>
                  </c:pt>
                  <c:pt idx="473">
                    <c:v>0</c:v>
                  </c:pt>
                  <c:pt idx="474">
                    <c:v>0</c:v>
                  </c:pt>
                  <c:pt idx="475">
                    <c:v>0</c:v>
                  </c:pt>
                  <c:pt idx="476">
                    <c:v>0</c:v>
                  </c:pt>
                  <c:pt idx="477">
                    <c:v>0</c:v>
                  </c:pt>
                  <c:pt idx="478">
                    <c:v>0</c:v>
                  </c:pt>
                  <c:pt idx="479">
                    <c:v>0</c:v>
                  </c:pt>
                  <c:pt idx="480">
                    <c:v>0</c:v>
                  </c:pt>
                  <c:pt idx="481">
                    <c:v>0</c:v>
                  </c:pt>
                  <c:pt idx="482">
                    <c:v>0</c:v>
                  </c:pt>
                  <c:pt idx="483">
                    <c:v>0</c:v>
                  </c:pt>
                  <c:pt idx="484">
                    <c:v>0</c:v>
                  </c:pt>
                  <c:pt idx="485">
                    <c:v>0</c:v>
                  </c:pt>
                  <c:pt idx="486">
                    <c:v>0</c:v>
                  </c:pt>
                  <c:pt idx="487">
                    <c:v>0</c:v>
                  </c:pt>
                  <c:pt idx="488">
                    <c:v>0</c:v>
                  </c:pt>
                  <c:pt idx="489">
                    <c:v>0</c:v>
                  </c:pt>
                  <c:pt idx="490">
                    <c:v>0</c:v>
                  </c:pt>
                  <c:pt idx="491">
                    <c:v>0</c:v>
                  </c:pt>
                  <c:pt idx="492">
                    <c:v>0</c:v>
                  </c:pt>
                  <c:pt idx="493">
                    <c:v>0</c:v>
                  </c:pt>
                  <c:pt idx="494">
                    <c:v>0</c:v>
                  </c:pt>
                  <c:pt idx="495">
                    <c:v>0</c:v>
                  </c:pt>
                  <c:pt idx="496">
                    <c:v>0</c:v>
                  </c:pt>
                  <c:pt idx="497">
                    <c:v>0</c:v>
                  </c:pt>
                  <c:pt idx="498">
                    <c:v>0</c:v>
                  </c:pt>
                  <c:pt idx="499">
                    <c:v>0</c:v>
                  </c:pt>
                  <c:pt idx="500">
                    <c:v>0</c:v>
                  </c:pt>
                  <c:pt idx="501">
                    <c:v>0</c:v>
                  </c:pt>
                  <c:pt idx="502">
                    <c:v>0</c:v>
                  </c:pt>
                  <c:pt idx="503">
                    <c:v>0</c:v>
                  </c:pt>
                  <c:pt idx="504">
                    <c:v>0</c:v>
                  </c:pt>
                  <c:pt idx="505">
                    <c:v>0</c:v>
                  </c:pt>
                  <c:pt idx="506">
                    <c:v>0</c:v>
                  </c:pt>
                  <c:pt idx="507">
                    <c:v>0</c:v>
                  </c:pt>
                  <c:pt idx="508">
                    <c:v>0</c:v>
                  </c:pt>
                  <c:pt idx="509">
                    <c:v>0</c:v>
                  </c:pt>
                  <c:pt idx="510">
                    <c:v>0</c:v>
                  </c:pt>
                  <c:pt idx="511">
                    <c:v>0</c:v>
                  </c:pt>
                  <c:pt idx="512">
                    <c:v>0</c:v>
                  </c:pt>
                  <c:pt idx="513">
                    <c:v>0</c:v>
                  </c:pt>
                  <c:pt idx="514">
                    <c:v>0</c:v>
                  </c:pt>
                  <c:pt idx="515">
                    <c:v>0</c:v>
                  </c:pt>
                  <c:pt idx="516">
                    <c:v>0</c:v>
                  </c:pt>
                  <c:pt idx="517">
                    <c:v>0</c:v>
                  </c:pt>
                  <c:pt idx="518">
                    <c:v>0</c:v>
                  </c:pt>
                  <c:pt idx="519">
                    <c:v>0</c:v>
                  </c:pt>
                  <c:pt idx="520">
                    <c:v>0</c:v>
                  </c:pt>
                  <c:pt idx="521">
                    <c:v>0</c:v>
                  </c:pt>
                  <c:pt idx="522">
                    <c:v>0</c:v>
                  </c:pt>
                  <c:pt idx="523">
                    <c:v>0</c:v>
                  </c:pt>
                  <c:pt idx="524">
                    <c:v>0</c:v>
                  </c:pt>
                  <c:pt idx="525">
                    <c:v>0</c:v>
                  </c:pt>
                  <c:pt idx="526">
                    <c:v>0</c:v>
                  </c:pt>
                  <c:pt idx="527">
                    <c:v>0</c:v>
                  </c:pt>
                  <c:pt idx="528">
                    <c:v>0</c:v>
                  </c:pt>
                  <c:pt idx="529">
                    <c:v>0</c:v>
                  </c:pt>
                  <c:pt idx="530">
                    <c:v>0</c:v>
                  </c:pt>
                  <c:pt idx="531">
                    <c:v>0</c:v>
                  </c:pt>
                  <c:pt idx="532">
                    <c:v>0</c:v>
                  </c:pt>
                  <c:pt idx="533">
                    <c:v>0</c:v>
                  </c:pt>
                  <c:pt idx="534">
                    <c:v>0</c:v>
                  </c:pt>
                  <c:pt idx="535">
                    <c:v>0</c:v>
                  </c:pt>
                  <c:pt idx="536">
                    <c:v>0</c:v>
                  </c:pt>
                  <c:pt idx="537">
                    <c:v>0</c:v>
                  </c:pt>
                  <c:pt idx="538">
                    <c:v>0</c:v>
                  </c:pt>
                  <c:pt idx="539">
                    <c:v>0</c:v>
                  </c:pt>
                  <c:pt idx="540">
                    <c:v>0</c:v>
                  </c:pt>
                  <c:pt idx="541">
                    <c:v>0</c:v>
                  </c:pt>
                  <c:pt idx="542">
                    <c:v>0</c:v>
                  </c:pt>
                  <c:pt idx="543">
                    <c:v>0</c:v>
                  </c:pt>
                  <c:pt idx="544">
                    <c:v>0</c:v>
                  </c:pt>
                  <c:pt idx="545">
                    <c:v>0</c:v>
                  </c:pt>
                  <c:pt idx="546">
                    <c:v>0</c:v>
                  </c:pt>
                  <c:pt idx="547">
                    <c:v>0</c:v>
                  </c:pt>
                  <c:pt idx="548">
                    <c:v>0</c:v>
                  </c:pt>
                  <c:pt idx="549">
                    <c:v>0</c:v>
                  </c:pt>
                  <c:pt idx="550">
                    <c:v>0</c:v>
                  </c:pt>
                  <c:pt idx="551">
                    <c:v>0</c:v>
                  </c:pt>
                  <c:pt idx="552">
                    <c:v>0</c:v>
                  </c:pt>
                  <c:pt idx="553">
                    <c:v>0</c:v>
                  </c:pt>
                  <c:pt idx="554">
                    <c:v>0</c:v>
                  </c:pt>
                  <c:pt idx="555">
                    <c:v>0</c:v>
                  </c:pt>
                  <c:pt idx="556">
                    <c:v>0</c:v>
                  </c:pt>
                  <c:pt idx="557">
                    <c:v>0</c:v>
                  </c:pt>
                  <c:pt idx="558">
                    <c:v>0</c:v>
                  </c:pt>
                  <c:pt idx="559">
                    <c:v>0</c:v>
                  </c:pt>
                  <c:pt idx="560">
                    <c:v>0</c:v>
                  </c:pt>
                  <c:pt idx="561">
                    <c:v>0</c:v>
                  </c:pt>
                  <c:pt idx="562">
                    <c:v>0</c:v>
                  </c:pt>
                  <c:pt idx="563">
                    <c:v>0</c:v>
                  </c:pt>
                  <c:pt idx="564">
                    <c:v>0</c:v>
                  </c:pt>
                  <c:pt idx="565">
                    <c:v>0</c:v>
                  </c:pt>
                  <c:pt idx="566">
                    <c:v>0</c:v>
                  </c:pt>
                  <c:pt idx="567">
                    <c:v>0</c:v>
                  </c:pt>
                  <c:pt idx="568">
                    <c:v>0</c:v>
                  </c:pt>
                  <c:pt idx="569">
                    <c:v>0</c:v>
                  </c:pt>
                  <c:pt idx="570">
                    <c:v>0</c:v>
                  </c:pt>
                  <c:pt idx="571">
                    <c:v>0</c:v>
                  </c:pt>
                  <c:pt idx="572">
                    <c:v>0</c:v>
                  </c:pt>
                  <c:pt idx="573">
                    <c:v>0</c:v>
                  </c:pt>
                  <c:pt idx="574">
                    <c:v>0</c:v>
                  </c:pt>
                  <c:pt idx="575">
                    <c:v>0</c:v>
                  </c:pt>
                  <c:pt idx="576">
                    <c:v>0</c:v>
                  </c:pt>
                  <c:pt idx="577">
                    <c:v>0</c:v>
                  </c:pt>
                  <c:pt idx="578">
                    <c:v>0</c:v>
                  </c:pt>
                  <c:pt idx="579">
                    <c:v>0</c:v>
                  </c:pt>
                  <c:pt idx="580">
                    <c:v>0</c:v>
                  </c:pt>
                  <c:pt idx="581">
                    <c:v>0</c:v>
                  </c:pt>
                  <c:pt idx="582">
                    <c:v>0</c:v>
                  </c:pt>
                  <c:pt idx="583">
                    <c:v>0</c:v>
                  </c:pt>
                  <c:pt idx="584">
                    <c:v>0</c:v>
                  </c:pt>
                  <c:pt idx="585">
                    <c:v>0</c:v>
                  </c:pt>
                  <c:pt idx="586">
                    <c:v>0</c:v>
                  </c:pt>
                  <c:pt idx="587">
                    <c:v>0</c:v>
                  </c:pt>
                  <c:pt idx="588">
                    <c:v>0</c:v>
                  </c:pt>
                  <c:pt idx="589">
                    <c:v>0</c:v>
                  </c:pt>
                  <c:pt idx="590">
                    <c:v>0</c:v>
                  </c:pt>
                  <c:pt idx="591">
                    <c:v>0</c:v>
                  </c:pt>
                  <c:pt idx="592">
                    <c:v>0</c:v>
                  </c:pt>
                  <c:pt idx="593">
                    <c:v>0</c:v>
                  </c:pt>
                  <c:pt idx="594">
                    <c:v>0</c:v>
                  </c:pt>
                  <c:pt idx="595">
                    <c:v>0</c:v>
                  </c:pt>
                  <c:pt idx="596">
                    <c:v>0</c:v>
                  </c:pt>
                  <c:pt idx="597">
                    <c:v>0</c:v>
                  </c:pt>
                  <c:pt idx="598">
                    <c:v>0</c:v>
                  </c:pt>
                  <c:pt idx="599">
                    <c:v>0</c:v>
                  </c:pt>
                  <c:pt idx="600">
                    <c:v>0</c:v>
                  </c:pt>
                  <c:pt idx="601">
                    <c:v>0</c:v>
                  </c:pt>
                  <c:pt idx="602">
                    <c:v>0</c:v>
                  </c:pt>
                  <c:pt idx="603">
                    <c:v>0</c:v>
                  </c:pt>
                  <c:pt idx="604">
                    <c:v>0</c:v>
                  </c:pt>
                  <c:pt idx="605">
                    <c:v>0</c:v>
                  </c:pt>
                  <c:pt idx="606">
                    <c:v>0</c:v>
                  </c:pt>
                  <c:pt idx="607">
                    <c:v>0</c:v>
                  </c:pt>
                  <c:pt idx="608">
                    <c:v>0</c:v>
                  </c:pt>
                  <c:pt idx="609">
                    <c:v>0</c:v>
                  </c:pt>
                  <c:pt idx="610">
                    <c:v>0</c:v>
                  </c:pt>
                  <c:pt idx="611">
                    <c:v>0</c:v>
                  </c:pt>
                  <c:pt idx="612">
                    <c:v>0</c:v>
                  </c:pt>
                  <c:pt idx="613">
                    <c:v>0</c:v>
                  </c:pt>
                  <c:pt idx="614">
                    <c:v>0</c:v>
                  </c:pt>
                  <c:pt idx="615">
                    <c:v>0</c:v>
                  </c:pt>
                  <c:pt idx="616">
                    <c:v>0</c:v>
                  </c:pt>
                  <c:pt idx="617">
                    <c:v>0</c:v>
                  </c:pt>
                  <c:pt idx="618">
                    <c:v>0</c:v>
                  </c:pt>
                  <c:pt idx="619">
                    <c:v>0</c:v>
                  </c:pt>
                  <c:pt idx="620">
                    <c:v>0</c:v>
                  </c:pt>
                  <c:pt idx="621">
                    <c:v>0</c:v>
                  </c:pt>
                  <c:pt idx="622">
                    <c:v>0</c:v>
                  </c:pt>
                  <c:pt idx="623">
                    <c:v>0</c:v>
                  </c:pt>
                  <c:pt idx="624">
                    <c:v>0</c:v>
                  </c:pt>
                  <c:pt idx="625">
                    <c:v>0</c:v>
                  </c:pt>
                  <c:pt idx="626">
                    <c:v>0</c:v>
                  </c:pt>
                  <c:pt idx="627">
                    <c:v>0</c:v>
                  </c:pt>
                  <c:pt idx="628">
                    <c:v>0</c:v>
                  </c:pt>
                  <c:pt idx="629">
                    <c:v>0</c:v>
                  </c:pt>
                  <c:pt idx="630">
                    <c:v>0</c:v>
                  </c:pt>
                  <c:pt idx="631">
                    <c:v>0</c:v>
                  </c:pt>
                  <c:pt idx="632">
                    <c:v>0</c:v>
                  </c:pt>
                  <c:pt idx="633">
                    <c:v>0</c:v>
                  </c:pt>
                  <c:pt idx="634">
                    <c:v>0</c:v>
                  </c:pt>
                  <c:pt idx="635">
                    <c:v>0</c:v>
                  </c:pt>
                  <c:pt idx="636">
                    <c:v>0</c:v>
                  </c:pt>
                  <c:pt idx="637">
                    <c:v>0</c:v>
                  </c:pt>
                  <c:pt idx="638">
                    <c:v>0</c:v>
                  </c:pt>
                  <c:pt idx="639">
                    <c:v>0</c:v>
                  </c:pt>
                  <c:pt idx="640">
                    <c:v>0</c:v>
                  </c:pt>
                  <c:pt idx="641">
                    <c:v>0</c:v>
                  </c:pt>
                  <c:pt idx="642">
                    <c:v>0</c:v>
                  </c:pt>
                  <c:pt idx="643">
                    <c:v>0</c:v>
                  </c:pt>
                  <c:pt idx="644">
                    <c:v>0</c:v>
                  </c:pt>
                  <c:pt idx="645">
                    <c:v>0</c:v>
                  </c:pt>
                  <c:pt idx="646">
                    <c:v>0</c:v>
                  </c:pt>
                  <c:pt idx="647">
                    <c:v>0</c:v>
                  </c:pt>
                  <c:pt idx="648">
                    <c:v>0</c:v>
                  </c:pt>
                  <c:pt idx="649">
                    <c:v>0</c:v>
                  </c:pt>
                  <c:pt idx="650">
                    <c:v>0</c:v>
                  </c:pt>
                  <c:pt idx="651">
                    <c:v>0</c:v>
                  </c:pt>
                  <c:pt idx="652">
                    <c:v>0</c:v>
                  </c:pt>
                  <c:pt idx="653">
                    <c:v>0</c:v>
                  </c:pt>
                  <c:pt idx="654">
                    <c:v>0</c:v>
                  </c:pt>
                  <c:pt idx="655">
                    <c:v>0</c:v>
                  </c:pt>
                  <c:pt idx="656">
                    <c:v>0</c:v>
                  </c:pt>
                  <c:pt idx="657">
                    <c:v>0</c:v>
                  </c:pt>
                  <c:pt idx="658">
                    <c:v>0</c:v>
                  </c:pt>
                  <c:pt idx="659">
                    <c:v>0</c:v>
                  </c:pt>
                  <c:pt idx="660">
                    <c:v>0</c:v>
                  </c:pt>
                  <c:pt idx="661">
                    <c:v>0</c:v>
                  </c:pt>
                  <c:pt idx="662">
                    <c:v>0</c:v>
                  </c:pt>
                  <c:pt idx="663">
                    <c:v>0</c:v>
                  </c:pt>
                  <c:pt idx="664">
                    <c:v>0</c:v>
                  </c:pt>
                  <c:pt idx="665">
                    <c:v>0</c:v>
                  </c:pt>
                  <c:pt idx="666">
                    <c:v>0</c:v>
                  </c:pt>
                  <c:pt idx="667">
                    <c:v>0</c:v>
                  </c:pt>
                  <c:pt idx="668">
                    <c:v>0</c:v>
                  </c:pt>
                  <c:pt idx="669">
                    <c:v>0</c:v>
                  </c:pt>
                  <c:pt idx="670">
                    <c:v>0</c:v>
                  </c:pt>
                  <c:pt idx="671">
                    <c:v>0</c:v>
                  </c:pt>
                  <c:pt idx="672">
                    <c:v>0</c:v>
                  </c:pt>
                  <c:pt idx="673">
                    <c:v>0</c:v>
                  </c:pt>
                  <c:pt idx="674">
                    <c:v>0</c:v>
                  </c:pt>
                  <c:pt idx="675">
                    <c:v>0</c:v>
                  </c:pt>
                  <c:pt idx="676">
                    <c:v>0</c:v>
                  </c:pt>
                  <c:pt idx="677">
                    <c:v>0</c:v>
                  </c:pt>
                  <c:pt idx="678">
                    <c:v>0</c:v>
                  </c:pt>
                  <c:pt idx="679">
                    <c:v>0</c:v>
                  </c:pt>
                  <c:pt idx="680">
                    <c:v>0</c:v>
                  </c:pt>
                  <c:pt idx="681">
                    <c:v>0</c:v>
                  </c:pt>
                  <c:pt idx="682">
                    <c:v>0</c:v>
                  </c:pt>
                  <c:pt idx="683">
                    <c:v>0</c:v>
                  </c:pt>
                  <c:pt idx="684">
                    <c:v>0</c:v>
                  </c:pt>
                  <c:pt idx="685">
                    <c:v>0</c:v>
                  </c:pt>
                  <c:pt idx="686">
                    <c:v>0</c:v>
                  </c:pt>
                  <c:pt idx="687">
                    <c:v>0</c:v>
                  </c:pt>
                  <c:pt idx="688">
                    <c:v>0</c:v>
                  </c:pt>
                  <c:pt idx="689">
                    <c:v>0</c:v>
                  </c:pt>
                  <c:pt idx="690">
                    <c:v>0</c:v>
                  </c:pt>
                  <c:pt idx="691">
                    <c:v>0</c:v>
                  </c:pt>
                  <c:pt idx="692">
                    <c:v>0</c:v>
                  </c:pt>
                  <c:pt idx="693">
                    <c:v>0</c:v>
                  </c:pt>
                  <c:pt idx="694">
                    <c:v>0</c:v>
                  </c:pt>
                  <c:pt idx="695">
                    <c:v>0</c:v>
                  </c:pt>
                  <c:pt idx="696">
                    <c:v>0</c:v>
                  </c:pt>
                  <c:pt idx="697">
                    <c:v>0</c:v>
                  </c:pt>
                  <c:pt idx="698">
                    <c:v>0</c:v>
                  </c:pt>
                  <c:pt idx="699">
                    <c:v>0</c:v>
                  </c:pt>
                  <c:pt idx="700">
                    <c:v>0</c:v>
                  </c:pt>
                  <c:pt idx="701">
                    <c:v>0</c:v>
                  </c:pt>
                  <c:pt idx="702">
                    <c:v>0</c:v>
                  </c:pt>
                  <c:pt idx="703">
                    <c:v>0</c:v>
                  </c:pt>
                  <c:pt idx="704">
                    <c:v>0</c:v>
                  </c:pt>
                  <c:pt idx="705">
                    <c:v>0</c:v>
                  </c:pt>
                  <c:pt idx="706">
                    <c:v>0</c:v>
                  </c:pt>
                  <c:pt idx="707">
                    <c:v>0</c:v>
                  </c:pt>
                  <c:pt idx="708">
                    <c:v>0</c:v>
                  </c:pt>
                  <c:pt idx="709">
                    <c:v>0</c:v>
                  </c:pt>
                  <c:pt idx="710">
                    <c:v>0</c:v>
                  </c:pt>
                  <c:pt idx="711">
                    <c:v>0</c:v>
                  </c:pt>
                  <c:pt idx="712">
                    <c:v>0</c:v>
                  </c:pt>
                  <c:pt idx="713">
                    <c:v>0</c:v>
                  </c:pt>
                  <c:pt idx="714">
                    <c:v>0</c:v>
                  </c:pt>
                  <c:pt idx="715">
                    <c:v>0</c:v>
                  </c:pt>
                  <c:pt idx="716">
                    <c:v>0</c:v>
                  </c:pt>
                  <c:pt idx="717">
                    <c:v>0</c:v>
                  </c:pt>
                  <c:pt idx="718">
                    <c:v>0</c:v>
                  </c:pt>
                  <c:pt idx="719">
                    <c:v>0</c:v>
                  </c:pt>
                  <c:pt idx="720">
                    <c:v>0</c:v>
                  </c:pt>
                  <c:pt idx="721">
                    <c:v>0</c:v>
                  </c:pt>
                  <c:pt idx="722">
                    <c:v>0</c:v>
                  </c:pt>
                  <c:pt idx="723">
                    <c:v>0</c:v>
                  </c:pt>
                  <c:pt idx="724">
                    <c:v>0</c:v>
                  </c:pt>
                  <c:pt idx="725">
                    <c:v>0</c:v>
                  </c:pt>
                  <c:pt idx="726">
                    <c:v>0</c:v>
                  </c:pt>
                  <c:pt idx="727">
                    <c:v>0</c:v>
                  </c:pt>
                  <c:pt idx="728">
                    <c:v>0</c:v>
                  </c:pt>
                  <c:pt idx="729">
                    <c:v>0</c:v>
                  </c:pt>
                  <c:pt idx="730">
                    <c:v>0</c:v>
                  </c:pt>
                  <c:pt idx="731">
                    <c:v>0</c:v>
                  </c:pt>
                  <c:pt idx="732">
                    <c:v>0</c:v>
                  </c:pt>
                  <c:pt idx="733">
                    <c:v>0</c:v>
                  </c:pt>
                  <c:pt idx="734">
                    <c:v>0</c:v>
                  </c:pt>
                  <c:pt idx="735">
                    <c:v>0</c:v>
                  </c:pt>
                  <c:pt idx="736">
                    <c:v>0</c:v>
                  </c:pt>
                  <c:pt idx="737">
                    <c:v>0</c:v>
                  </c:pt>
                  <c:pt idx="738">
                    <c:v>0</c:v>
                  </c:pt>
                  <c:pt idx="739">
                    <c:v>0</c:v>
                  </c:pt>
                  <c:pt idx="740">
                    <c:v>0</c:v>
                  </c:pt>
                  <c:pt idx="741">
                    <c:v>0</c:v>
                  </c:pt>
                  <c:pt idx="742">
                    <c:v>0</c:v>
                  </c:pt>
                  <c:pt idx="743">
                    <c:v>0</c:v>
                  </c:pt>
                  <c:pt idx="744">
                    <c:v>0</c:v>
                  </c:pt>
                  <c:pt idx="745">
                    <c:v>0</c:v>
                  </c:pt>
                  <c:pt idx="746">
                    <c:v>0</c:v>
                  </c:pt>
                  <c:pt idx="747">
                    <c:v>0</c:v>
                  </c:pt>
                  <c:pt idx="748">
                    <c:v>0</c:v>
                  </c:pt>
                  <c:pt idx="749">
                    <c:v>0</c:v>
                  </c:pt>
                  <c:pt idx="750">
                    <c:v>0</c:v>
                  </c:pt>
                  <c:pt idx="751">
                    <c:v>0</c:v>
                  </c:pt>
                  <c:pt idx="752">
                    <c:v>0</c:v>
                  </c:pt>
                  <c:pt idx="753">
                    <c:v>0</c:v>
                  </c:pt>
                  <c:pt idx="754">
                    <c:v>0</c:v>
                  </c:pt>
                  <c:pt idx="755">
                    <c:v>0</c:v>
                  </c:pt>
                  <c:pt idx="756">
                    <c:v>0</c:v>
                  </c:pt>
                  <c:pt idx="757">
                    <c:v>0</c:v>
                  </c:pt>
                  <c:pt idx="758">
                    <c:v>0</c:v>
                  </c:pt>
                  <c:pt idx="759">
                    <c:v>0</c:v>
                  </c:pt>
                  <c:pt idx="760">
                    <c:v>0</c:v>
                  </c:pt>
                  <c:pt idx="761">
                    <c:v>0</c:v>
                  </c:pt>
                  <c:pt idx="762">
                    <c:v>0</c:v>
                  </c:pt>
                  <c:pt idx="763">
                    <c:v>0</c:v>
                  </c:pt>
                  <c:pt idx="764">
                    <c:v>0</c:v>
                  </c:pt>
                  <c:pt idx="765">
                    <c:v>0</c:v>
                  </c:pt>
                  <c:pt idx="766">
                    <c:v>0</c:v>
                  </c:pt>
                  <c:pt idx="767">
                    <c:v>0</c:v>
                  </c:pt>
                  <c:pt idx="768">
                    <c:v>0</c:v>
                  </c:pt>
                  <c:pt idx="769">
                    <c:v>0</c:v>
                  </c:pt>
                  <c:pt idx="770">
                    <c:v>0</c:v>
                  </c:pt>
                  <c:pt idx="771">
                    <c:v>0</c:v>
                  </c:pt>
                  <c:pt idx="772">
                    <c:v>0</c:v>
                  </c:pt>
                  <c:pt idx="773">
                    <c:v>0</c:v>
                  </c:pt>
                  <c:pt idx="774">
                    <c:v>0</c:v>
                  </c:pt>
                  <c:pt idx="775">
                    <c:v>0</c:v>
                  </c:pt>
                  <c:pt idx="776">
                    <c:v>0</c:v>
                  </c:pt>
                  <c:pt idx="777">
                    <c:v>0</c:v>
                  </c:pt>
                  <c:pt idx="778">
                    <c:v>0</c:v>
                  </c:pt>
                  <c:pt idx="779">
                    <c:v>0</c:v>
                  </c:pt>
                  <c:pt idx="780">
                    <c:v>0</c:v>
                  </c:pt>
                  <c:pt idx="781">
                    <c:v>0</c:v>
                  </c:pt>
                  <c:pt idx="782">
                    <c:v>0</c:v>
                  </c:pt>
                  <c:pt idx="783">
                    <c:v>0</c:v>
                  </c:pt>
                  <c:pt idx="784">
                    <c:v>0</c:v>
                  </c:pt>
                  <c:pt idx="785">
                    <c:v>0</c:v>
                  </c:pt>
                  <c:pt idx="786">
                    <c:v>0</c:v>
                  </c:pt>
                  <c:pt idx="787">
                    <c:v>0</c:v>
                  </c:pt>
                  <c:pt idx="788">
                    <c:v>0</c:v>
                  </c:pt>
                  <c:pt idx="789">
                    <c:v>0</c:v>
                  </c:pt>
                  <c:pt idx="790">
                    <c:v>0</c:v>
                  </c:pt>
                  <c:pt idx="791">
                    <c:v>0</c:v>
                  </c:pt>
                  <c:pt idx="792">
                    <c:v>0</c:v>
                  </c:pt>
                  <c:pt idx="793">
                    <c:v>0</c:v>
                  </c:pt>
                  <c:pt idx="794">
                    <c:v>0</c:v>
                  </c:pt>
                  <c:pt idx="795">
                    <c:v>0</c:v>
                  </c:pt>
                  <c:pt idx="796">
                    <c:v>0</c:v>
                  </c:pt>
                  <c:pt idx="797">
                    <c:v>0</c:v>
                  </c:pt>
                  <c:pt idx="798">
                    <c:v>0</c:v>
                  </c:pt>
                  <c:pt idx="799">
                    <c:v>0</c:v>
                  </c:pt>
                  <c:pt idx="800">
                    <c:v>0</c:v>
                  </c:pt>
                  <c:pt idx="801">
                    <c:v>0</c:v>
                  </c:pt>
                  <c:pt idx="802">
                    <c:v>0</c:v>
                  </c:pt>
                  <c:pt idx="803">
                    <c:v>0</c:v>
                  </c:pt>
                  <c:pt idx="804">
                    <c:v>0</c:v>
                  </c:pt>
                  <c:pt idx="805">
                    <c:v>0</c:v>
                  </c:pt>
                  <c:pt idx="806">
                    <c:v>0</c:v>
                  </c:pt>
                  <c:pt idx="807">
                    <c:v>0</c:v>
                  </c:pt>
                  <c:pt idx="808">
                    <c:v>0</c:v>
                  </c:pt>
                  <c:pt idx="809">
                    <c:v>0</c:v>
                  </c:pt>
                  <c:pt idx="810">
                    <c:v>0</c:v>
                  </c:pt>
                  <c:pt idx="811">
                    <c:v>0</c:v>
                  </c:pt>
                  <c:pt idx="812">
                    <c:v>0</c:v>
                  </c:pt>
                  <c:pt idx="813">
                    <c:v>0</c:v>
                  </c:pt>
                  <c:pt idx="814">
                    <c:v>0</c:v>
                  </c:pt>
                  <c:pt idx="815">
                    <c:v>0</c:v>
                  </c:pt>
                  <c:pt idx="816">
                    <c:v>0</c:v>
                  </c:pt>
                  <c:pt idx="817">
                    <c:v>0</c:v>
                  </c:pt>
                  <c:pt idx="818">
                    <c:v>0</c:v>
                  </c:pt>
                  <c:pt idx="819">
                    <c:v>0</c:v>
                  </c:pt>
                  <c:pt idx="820">
                    <c:v>0</c:v>
                  </c:pt>
                  <c:pt idx="821">
                    <c:v>0</c:v>
                  </c:pt>
                  <c:pt idx="822">
                    <c:v>0</c:v>
                  </c:pt>
                  <c:pt idx="823">
                    <c:v>0</c:v>
                  </c:pt>
                  <c:pt idx="824">
                    <c:v>0</c:v>
                  </c:pt>
                  <c:pt idx="825">
                    <c:v>0</c:v>
                  </c:pt>
                  <c:pt idx="826">
                    <c:v>0</c:v>
                  </c:pt>
                  <c:pt idx="827">
                    <c:v>0</c:v>
                  </c:pt>
                  <c:pt idx="828">
                    <c:v>0</c:v>
                  </c:pt>
                  <c:pt idx="829">
                    <c:v>0</c:v>
                  </c:pt>
                  <c:pt idx="830">
                    <c:v>0</c:v>
                  </c:pt>
                  <c:pt idx="831">
                    <c:v>0</c:v>
                  </c:pt>
                  <c:pt idx="832">
                    <c:v>0</c:v>
                  </c:pt>
                  <c:pt idx="833">
                    <c:v>0</c:v>
                  </c:pt>
                  <c:pt idx="834">
                    <c:v>0</c:v>
                  </c:pt>
                  <c:pt idx="835">
                    <c:v>0</c:v>
                  </c:pt>
                  <c:pt idx="836">
                    <c:v>0</c:v>
                  </c:pt>
                  <c:pt idx="837">
                    <c:v>0</c:v>
                  </c:pt>
                  <c:pt idx="838">
                    <c:v>0</c:v>
                  </c:pt>
                  <c:pt idx="839">
                    <c:v>0</c:v>
                  </c:pt>
                  <c:pt idx="840">
                    <c:v>0</c:v>
                  </c:pt>
                  <c:pt idx="841">
                    <c:v>0</c:v>
                  </c:pt>
                  <c:pt idx="842">
                    <c:v>0</c:v>
                  </c:pt>
                  <c:pt idx="843">
                    <c:v>0</c:v>
                  </c:pt>
                  <c:pt idx="844">
                    <c:v>0</c:v>
                  </c:pt>
                  <c:pt idx="845">
                    <c:v>0</c:v>
                  </c:pt>
                  <c:pt idx="846">
                    <c:v>0</c:v>
                  </c:pt>
                  <c:pt idx="847">
                    <c:v>0</c:v>
                  </c:pt>
                  <c:pt idx="848">
                    <c:v>0</c:v>
                  </c:pt>
                  <c:pt idx="849">
                    <c:v>0</c:v>
                  </c:pt>
                  <c:pt idx="850">
                    <c:v>0</c:v>
                  </c:pt>
                  <c:pt idx="851">
                    <c:v>0</c:v>
                  </c:pt>
                  <c:pt idx="852">
                    <c:v>0</c:v>
                  </c:pt>
                  <c:pt idx="853">
                    <c:v>0</c:v>
                  </c:pt>
                  <c:pt idx="854">
                    <c:v>0</c:v>
                  </c:pt>
                  <c:pt idx="855">
                    <c:v>0</c:v>
                  </c:pt>
                  <c:pt idx="856">
                    <c:v>0</c:v>
                  </c:pt>
                  <c:pt idx="857">
                    <c:v>0</c:v>
                  </c:pt>
                  <c:pt idx="858">
                    <c:v>0</c:v>
                  </c:pt>
                  <c:pt idx="859">
                    <c:v>0</c:v>
                  </c:pt>
                  <c:pt idx="860">
                    <c:v>0</c:v>
                  </c:pt>
                  <c:pt idx="861">
                    <c:v>0</c:v>
                  </c:pt>
                  <c:pt idx="862">
                    <c:v>0</c:v>
                  </c:pt>
                  <c:pt idx="863">
                    <c:v>0</c:v>
                  </c:pt>
                  <c:pt idx="864">
                    <c:v>0</c:v>
                  </c:pt>
                  <c:pt idx="865">
                    <c:v>0</c:v>
                  </c:pt>
                  <c:pt idx="866">
                    <c:v>0</c:v>
                  </c:pt>
                  <c:pt idx="867">
                    <c:v>0</c:v>
                  </c:pt>
                  <c:pt idx="868">
                    <c:v>0</c:v>
                  </c:pt>
                  <c:pt idx="869">
                    <c:v>0</c:v>
                  </c:pt>
                  <c:pt idx="870">
                    <c:v>0</c:v>
                  </c:pt>
                  <c:pt idx="871">
                    <c:v>0</c:v>
                  </c:pt>
                  <c:pt idx="872">
                    <c:v>0</c:v>
                  </c:pt>
                  <c:pt idx="873">
                    <c:v>0</c:v>
                  </c:pt>
                  <c:pt idx="874">
                    <c:v>0</c:v>
                  </c:pt>
                  <c:pt idx="875">
                    <c:v>0</c:v>
                  </c:pt>
                  <c:pt idx="876">
                    <c:v>0</c:v>
                  </c:pt>
                  <c:pt idx="877">
                    <c:v>0</c:v>
                  </c:pt>
                  <c:pt idx="878">
                    <c:v>0</c:v>
                  </c:pt>
                  <c:pt idx="879">
                    <c:v>0</c:v>
                  </c:pt>
                  <c:pt idx="880">
                    <c:v>0</c:v>
                  </c:pt>
                  <c:pt idx="881">
                    <c:v>0</c:v>
                  </c:pt>
                  <c:pt idx="882">
                    <c:v>0</c:v>
                  </c:pt>
                  <c:pt idx="883">
                    <c:v>0</c:v>
                  </c:pt>
                  <c:pt idx="884">
                    <c:v>0</c:v>
                  </c:pt>
                  <c:pt idx="885">
                    <c:v>0</c:v>
                  </c:pt>
                  <c:pt idx="886">
                    <c:v>0</c:v>
                  </c:pt>
                  <c:pt idx="887">
                    <c:v>0</c:v>
                  </c:pt>
                  <c:pt idx="888">
                    <c:v>0</c:v>
                  </c:pt>
                  <c:pt idx="889">
                    <c:v>0</c:v>
                  </c:pt>
                  <c:pt idx="890">
                    <c:v>0</c:v>
                  </c:pt>
                  <c:pt idx="891">
                    <c:v>0</c:v>
                  </c:pt>
                  <c:pt idx="892">
                    <c:v>0</c:v>
                  </c:pt>
                  <c:pt idx="893">
                    <c:v>0</c:v>
                  </c:pt>
                  <c:pt idx="894">
                    <c:v>0</c:v>
                  </c:pt>
                  <c:pt idx="895">
                    <c:v>0</c:v>
                  </c:pt>
                  <c:pt idx="896">
                    <c:v>0</c:v>
                  </c:pt>
                  <c:pt idx="897">
                    <c:v>0</c:v>
                  </c:pt>
                  <c:pt idx="898">
                    <c:v>0</c:v>
                  </c:pt>
                  <c:pt idx="899">
                    <c:v>0</c:v>
                  </c:pt>
                  <c:pt idx="900">
                    <c:v>0</c:v>
                  </c:pt>
                  <c:pt idx="901">
                    <c:v>0</c:v>
                  </c:pt>
                  <c:pt idx="902">
                    <c:v>0</c:v>
                  </c:pt>
                  <c:pt idx="903">
                    <c:v>0</c:v>
                  </c:pt>
                  <c:pt idx="904">
                    <c:v>0</c:v>
                  </c:pt>
                  <c:pt idx="905">
                    <c:v>0</c:v>
                  </c:pt>
                  <c:pt idx="906">
                    <c:v>0</c:v>
                  </c:pt>
                  <c:pt idx="907">
                    <c:v>0</c:v>
                  </c:pt>
                  <c:pt idx="908">
                    <c:v>0</c:v>
                  </c:pt>
                  <c:pt idx="909">
                    <c:v>0</c:v>
                  </c:pt>
                  <c:pt idx="910">
                    <c:v>0</c:v>
                  </c:pt>
                  <c:pt idx="911">
                    <c:v>0</c:v>
                  </c:pt>
                  <c:pt idx="912">
                    <c:v>0</c:v>
                  </c:pt>
                  <c:pt idx="913">
                    <c:v>0</c:v>
                  </c:pt>
                  <c:pt idx="914">
                    <c:v>0</c:v>
                  </c:pt>
                  <c:pt idx="915">
                    <c:v>0</c:v>
                  </c:pt>
                  <c:pt idx="916">
                    <c:v>0</c:v>
                  </c:pt>
                  <c:pt idx="917">
                    <c:v>0</c:v>
                  </c:pt>
                  <c:pt idx="918">
                    <c:v>0</c:v>
                  </c:pt>
                  <c:pt idx="919">
                    <c:v>0</c:v>
                  </c:pt>
                  <c:pt idx="920">
                    <c:v>0</c:v>
                  </c:pt>
                  <c:pt idx="921">
                    <c:v>0</c:v>
                  </c:pt>
                  <c:pt idx="922">
                    <c:v>0</c:v>
                  </c:pt>
                  <c:pt idx="923">
                    <c:v>0</c:v>
                  </c:pt>
                  <c:pt idx="924">
                    <c:v>0</c:v>
                  </c:pt>
                  <c:pt idx="925">
                    <c:v>0</c:v>
                  </c:pt>
                  <c:pt idx="926">
                    <c:v>0</c:v>
                  </c:pt>
                  <c:pt idx="927">
                    <c:v>0</c:v>
                  </c:pt>
                  <c:pt idx="928">
                    <c:v>0</c:v>
                  </c:pt>
                  <c:pt idx="929">
                    <c:v>0</c:v>
                  </c:pt>
                  <c:pt idx="930">
                    <c:v>0</c:v>
                  </c:pt>
                  <c:pt idx="931">
                    <c:v>0</c:v>
                  </c:pt>
                  <c:pt idx="932">
                    <c:v>0</c:v>
                  </c:pt>
                  <c:pt idx="933">
                    <c:v>0</c:v>
                  </c:pt>
                  <c:pt idx="934">
                    <c:v>0</c:v>
                  </c:pt>
                  <c:pt idx="935">
                    <c:v>0</c:v>
                  </c:pt>
                  <c:pt idx="936">
                    <c:v>0</c:v>
                  </c:pt>
                  <c:pt idx="937">
                    <c:v>0</c:v>
                  </c:pt>
                  <c:pt idx="938">
                    <c:v>0</c:v>
                  </c:pt>
                  <c:pt idx="939">
                    <c:v>0</c:v>
                  </c:pt>
                  <c:pt idx="940">
                    <c:v>0</c:v>
                  </c:pt>
                  <c:pt idx="941">
                    <c:v>0</c:v>
                  </c:pt>
                  <c:pt idx="942">
                    <c:v>0</c:v>
                  </c:pt>
                  <c:pt idx="943">
                    <c:v>0</c:v>
                  </c:pt>
                  <c:pt idx="944">
                    <c:v>0</c:v>
                  </c:pt>
                  <c:pt idx="945">
                    <c:v>0</c:v>
                  </c:pt>
                  <c:pt idx="946">
                    <c:v>0</c:v>
                  </c:pt>
                  <c:pt idx="947">
                    <c:v>0</c:v>
                  </c:pt>
                  <c:pt idx="948">
                    <c:v>0</c:v>
                  </c:pt>
                  <c:pt idx="949">
                    <c:v>0</c:v>
                  </c:pt>
                  <c:pt idx="950">
                    <c:v>0</c:v>
                  </c:pt>
                  <c:pt idx="951">
                    <c:v>0</c:v>
                  </c:pt>
                  <c:pt idx="952">
                    <c:v>0</c:v>
                  </c:pt>
                  <c:pt idx="953">
                    <c:v>0</c:v>
                  </c:pt>
                  <c:pt idx="954">
                    <c:v>0</c:v>
                  </c:pt>
                  <c:pt idx="955">
                    <c:v>0</c:v>
                  </c:pt>
                  <c:pt idx="956">
                    <c:v>0</c:v>
                  </c:pt>
                  <c:pt idx="957">
                    <c:v>0</c:v>
                  </c:pt>
                  <c:pt idx="958">
                    <c:v>0</c:v>
                  </c:pt>
                  <c:pt idx="959">
                    <c:v>0</c:v>
                  </c:pt>
                  <c:pt idx="960">
                    <c:v>0</c:v>
                  </c:pt>
                  <c:pt idx="961">
                    <c:v>0</c:v>
                  </c:pt>
                  <c:pt idx="962">
                    <c:v>0</c:v>
                  </c:pt>
                  <c:pt idx="963">
                    <c:v>0</c:v>
                  </c:pt>
                  <c:pt idx="964">
                    <c:v>0</c:v>
                  </c:pt>
                  <c:pt idx="965">
                    <c:v>0</c:v>
                  </c:pt>
                  <c:pt idx="966">
                    <c:v>0</c:v>
                  </c:pt>
                  <c:pt idx="967">
                    <c:v>0</c:v>
                  </c:pt>
                  <c:pt idx="968">
                    <c:v>0</c:v>
                  </c:pt>
                  <c:pt idx="969">
                    <c:v>0</c:v>
                  </c:pt>
                  <c:pt idx="970">
                    <c:v>0</c:v>
                  </c:pt>
                  <c:pt idx="971">
                    <c:v>0</c:v>
                  </c:pt>
                  <c:pt idx="972">
                    <c:v>0</c:v>
                  </c:pt>
                  <c:pt idx="973">
                    <c:v>0</c:v>
                  </c:pt>
                  <c:pt idx="974">
                    <c:v>0</c:v>
                  </c:pt>
                  <c:pt idx="975">
                    <c:v>0</c:v>
                  </c:pt>
                  <c:pt idx="976">
                    <c:v>0</c:v>
                  </c:pt>
                  <c:pt idx="977">
                    <c:v>0</c:v>
                  </c:pt>
                  <c:pt idx="978">
                    <c:v>0</c:v>
                  </c:pt>
                  <c:pt idx="979">
                    <c:v>0</c:v>
                  </c:pt>
                  <c:pt idx="980">
                    <c:v>0</c:v>
                  </c:pt>
                  <c:pt idx="981">
                    <c:v>0</c:v>
                  </c:pt>
                  <c:pt idx="982">
                    <c:v>0</c:v>
                  </c:pt>
                  <c:pt idx="983">
                    <c:v>0</c:v>
                  </c:pt>
                  <c:pt idx="984">
                    <c:v>0</c:v>
                  </c:pt>
                  <c:pt idx="985">
                    <c:v>0</c:v>
                  </c:pt>
                  <c:pt idx="986">
                    <c:v>0</c:v>
                  </c:pt>
                  <c:pt idx="987">
                    <c:v>0</c:v>
                  </c:pt>
                  <c:pt idx="988">
                    <c:v>0</c:v>
                  </c:pt>
                  <c:pt idx="989">
                    <c:v>0</c:v>
                  </c:pt>
                  <c:pt idx="990">
                    <c:v>0</c:v>
                  </c:pt>
                  <c:pt idx="991">
                    <c:v>0</c:v>
                  </c:pt>
                  <c:pt idx="992">
                    <c:v>0</c:v>
                  </c:pt>
                  <c:pt idx="993">
                    <c:v>0</c:v>
                  </c:pt>
                  <c:pt idx="994">
                    <c:v>0</c:v>
                  </c:pt>
                  <c:pt idx="995">
                    <c:v>0</c:v>
                  </c:pt>
                  <c:pt idx="996">
                    <c:v>0</c:v>
                  </c:pt>
                  <c:pt idx="997">
                    <c:v>0</c:v>
                  </c:pt>
                  <c:pt idx="998">
                    <c:v>0</c:v>
                  </c:pt>
                  <c:pt idx="999">
                    <c:v>0</c:v>
                  </c:pt>
                  <c:pt idx="1000">
                    <c:v>0</c:v>
                  </c:pt>
                  <c:pt idx="1001">
                    <c:v>0</c:v>
                  </c:pt>
                  <c:pt idx="1002">
                    <c:v>0</c:v>
                  </c:pt>
                  <c:pt idx="1003">
                    <c:v>0</c:v>
                  </c:pt>
                  <c:pt idx="1004">
                    <c:v>0</c:v>
                  </c:pt>
                  <c:pt idx="1005">
                    <c:v>0</c:v>
                  </c:pt>
                  <c:pt idx="1006">
                    <c:v>0</c:v>
                  </c:pt>
                  <c:pt idx="1007">
                    <c:v>0</c:v>
                  </c:pt>
                  <c:pt idx="1008">
                    <c:v>0</c:v>
                  </c:pt>
                  <c:pt idx="1009">
                    <c:v>0</c:v>
                  </c:pt>
                  <c:pt idx="1010">
                    <c:v>0</c:v>
                  </c:pt>
                  <c:pt idx="1011">
                    <c:v>0</c:v>
                  </c:pt>
                  <c:pt idx="1012">
                    <c:v>0</c:v>
                  </c:pt>
                  <c:pt idx="1013">
                    <c:v>0</c:v>
                  </c:pt>
                  <c:pt idx="1014">
                    <c:v>0</c:v>
                  </c:pt>
                  <c:pt idx="1015">
                    <c:v>0</c:v>
                  </c:pt>
                  <c:pt idx="1016">
                    <c:v>0</c:v>
                  </c:pt>
                  <c:pt idx="1017">
                    <c:v>0</c:v>
                  </c:pt>
                  <c:pt idx="1018">
                    <c:v>0</c:v>
                  </c:pt>
                  <c:pt idx="1019">
                    <c:v>0</c:v>
                  </c:pt>
                  <c:pt idx="1020">
                    <c:v>0</c:v>
                  </c:pt>
                  <c:pt idx="1021">
                    <c:v>0</c:v>
                  </c:pt>
                  <c:pt idx="1022">
                    <c:v>0</c:v>
                  </c:pt>
                  <c:pt idx="1023">
                    <c:v>0</c:v>
                  </c:pt>
                  <c:pt idx="1024">
                    <c:v>0</c:v>
                  </c:pt>
                  <c:pt idx="1025">
                    <c:v>0</c:v>
                  </c:pt>
                  <c:pt idx="1026">
                    <c:v>0</c:v>
                  </c:pt>
                  <c:pt idx="1027">
                    <c:v>0</c:v>
                  </c:pt>
                  <c:pt idx="1028">
                    <c:v>0</c:v>
                  </c:pt>
                  <c:pt idx="1029">
                    <c:v>0</c:v>
                  </c:pt>
                  <c:pt idx="1030">
                    <c:v>0</c:v>
                  </c:pt>
                  <c:pt idx="1031">
                    <c:v>0</c:v>
                  </c:pt>
                  <c:pt idx="1032">
                    <c:v>0</c:v>
                  </c:pt>
                  <c:pt idx="1033">
                    <c:v>0</c:v>
                  </c:pt>
                  <c:pt idx="1034">
                    <c:v>0</c:v>
                  </c:pt>
                  <c:pt idx="1035">
                    <c:v>0</c:v>
                  </c:pt>
                  <c:pt idx="1036">
                    <c:v>0</c:v>
                  </c:pt>
                  <c:pt idx="1037">
                    <c:v>0</c:v>
                  </c:pt>
                  <c:pt idx="1038">
                    <c:v>0</c:v>
                  </c:pt>
                  <c:pt idx="1039">
                    <c:v>0</c:v>
                  </c:pt>
                  <c:pt idx="1040">
                    <c:v>0</c:v>
                  </c:pt>
                  <c:pt idx="1041">
                    <c:v>0</c:v>
                  </c:pt>
                  <c:pt idx="1042">
                    <c:v>0</c:v>
                  </c:pt>
                  <c:pt idx="1043">
                    <c:v>0</c:v>
                  </c:pt>
                  <c:pt idx="1044">
                    <c:v>0</c:v>
                  </c:pt>
                  <c:pt idx="1045">
                    <c:v>0</c:v>
                  </c:pt>
                  <c:pt idx="1046">
                    <c:v>0</c:v>
                  </c:pt>
                  <c:pt idx="1047">
                    <c:v>0</c:v>
                  </c:pt>
                  <c:pt idx="1048">
                    <c:v>0</c:v>
                  </c:pt>
                  <c:pt idx="1049">
                    <c:v>0</c:v>
                  </c:pt>
                  <c:pt idx="1050">
                    <c:v>0</c:v>
                  </c:pt>
                  <c:pt idx="1051">
                    <c:v>0</c:v>
                  </c:pt>
                  <c:pt idx="1052">
                    <c:v>0</c:v>
                  </c:pt>
                  <c:pt idx="1053">
                    <c:v>0</c:v>
                  </c:pt>
                  <c:pt idx="1054">
                    <c:v>0</c:v>
                  </c:pt>
                  <c:pt idx="1055">
                    <c:v>0</c:v>
                  </c:pt>
                  <c:pt idx="1056">
                    <c:v>0</c:v>
                  </c:pt>
                  <c:pt idx="1057">
                    <c:v>0</c:v>
                  </c:pt>
                  <c:pt idx="1058">
                    <c:v>0</c:v>
                  </c:pt>
                  <c:pt idx="1059">
                    <c:v>0</c:v>
                  </c:pt>
                  <c:pt idx="1060">
                    <c:v>0</c:v>
                  </c:pt>
                  <c:pt idx="1061">
                    <c:v>0</c:v>
                  </c:pt>
                  <c:pt idx="1062">
                    <c:v>0</c:v>
                  </c:pt>
                  <c:pt idx="1063">
                    <c:v>0</c:v>
                  </c:pt>
                  <c:pt idx="1064">
                    <c:v>0</c:v>
                  </c:pt>
                  <c:pt idx="1065">
                    <c:v>0</c:v>
                  </c:pt>
                  <c:pt idx="1066">
                    <c:v>0</c:v>
                  </c:pt>
                  <c:pt idx="1067">
                    <c:v>0</c:v>
                  </c:pt>
                  <c:pt idx="1068">
                    <c:v>0</c:v>
                  </c:pt>
                  <c:pt idx="1069">
                    <c:v>0</c:v>
                  </c:pt>
                  <c:pt idx="1070">
                    <c:v>0</c:v>
                  </c:pt>
                  <c:pt idx="1071">
                    <c:v>0</c:v>
                  </c:pt>
                  <c:pt idx="1072">
                    <c:v>0</c:v>
                  </c:pt>
                  <c:pt idx="1073">
                    <c:v>0</c:v>
                  </c:pt>
                  <c:pt idx="1074">
                    <c:v>0</c:v>
                  </c:pt>
                  <c:pt idx="1075">
                    <c:v>0</c:v>
                  </c:pt>
                  <c:pt idx="1076">
                    <c:v>0</c:v>
                  </c:pt>
                  <c:pt idx="1077">
                    <c:v>0</c:v>
                  </c:pt>
                  <c:pt idx="1078">
                    <c:v>0</c:v>
                  </c:pt>
                  <c:pt idx="1079">
                    <c:v>0</c:v>
                  </c:pt>
                  <c:pt idx="1080">
                    <c:v>0</c:v>
                  </c:pt>
                  <c:pt idx="1081">
                    <c:v>0</c:v>
                  </c:pt>
                  <c:pt idx="1082">
                    <c:v>0</c:v>
                  </c:pt>
                  <c:pt idx="1083">
                    <c:v>0</c:v>
                  </c:pt>
                  <c:pt idx="1084">
                    <c:v>0</c:v>
                  </c:pt>
                  <c:pt idx="1085">
                    <c:v>0</c:v>
                  </c:pt>
                  <c:pt idx="1086">
                    <c:v>0</c:v>
                  </c:pt>
                  <c:pt idx="1087">
                    <c:v>0</c:v>
                  </c:pt>
                  <c:pt idx="1088">
                    <c:v>0</c:v>
                  </c:pt>
                  <c:pt idx="1089">
                    <c:v>0</c:v>
                  </c:pt>
                  <c:pt idx="1090">
                    <c:v>0</c:v>
                  </c:pt>
                  <c:pt idx="1091">
                    <c:v>0</c:v>
                  </c:pt>
                  <c:pt idx="1092">
                    <c:v>0</c:v>
                  </c:pt>
                  <c:pt idx="1093">
                    <c:v>0</c:v>
                  </c:pt>
                  <c:pt idx="1094">
                    <c:v>0</c:v>
                  </c:pt>
                  <c:pt idx="1095">
                    <c:v>0</c:v>
                  </c:pt>
                  <c:pt idx="1096">
                    <c:v>0</c:v>
                  </c:pt>
                  <c:pt idx="1097">
                    <c:v>0</c:v>
                  </c:pt>
                  <c:pt idx="1098">
                    <c:v>0</c:v>
                  </c:pt>
                  <c:pt idx="1099">
                    <c:v>0</c:v>
                  </c:pt>
                  <c:pt idx="1100">
                    <c:v>0</c:v>
                  </c:pt>
                  <c:pt idx="1101">
                    <c:v>0</c:v>
                  </c:pt>
                  <c:pt idx="1102">
                    <c:v>0</c:v>
                  </c:pt>
                  <c:pt idx="1103">
                    <c:v>0</c:v>
                  </c:pt>
                  <c:pt idx="1104">
                    <c:v>0</c:v>
                  </c:pt>
                  <c:pt idx="1105">
                    <c:v>0</c:v>
                  </c:pt>
                  <c:pt idx="1106">
                    <c:v>0</c:v>
                  </c:pt>
                  <c:pt idx="1107">
                    <c:v>0</c:v>
                  </c:pt>
                  <c:pt idx="1108">
                    <c:v>0</c:v>
                  </c:pt>
                  <c:pt idx="1109">
                    <c:v>0</c:v>
                  </c:pt>
                  <c:pt idx="1110">
                    <c:v>0</c:v>
                  </c:pt>
                  <c:pt idx="1111">
                    <c:v>0</c:v>
                  </c:pt>
                  <c:pt idx="1112">
                    <c:v>0</c:v>
                  </c:pt>
                  <c:pt idx="1113">
                    <c:v>0</c:v>
                  </c:pt>
                  <c:pt idx="1114">
                    <c:v>0</c:v>
                  </c:pt>
                  <c:pt idx="1115">
                    <c:v>0</c:v>
                  </c:pt>
                  <c:pt idx="1116">
                    <c:v>0</c:v>
                  </c:pt>
                  <c:pt idx="1117">
                    <c:v>0</c:v>
                  </c:pt>
                  <c:pt idx="1118">
                    <c:v>0</c:v>
                  </c:pt>
                  <c:pt idx="1119">
                    <c:v>0</c:v>
                  </c:pt>
                  <c:pt idx="1120">
                    <c:v>0</c:v>
                  </c:pt>
                  <c:pt idx="1121">
                    <c:v>0</c:v>
                  </c:pt>
                  <c:pt idx="1122">
                    <c:v>0</c:v>
                  </c:pt>
                  <c:pt idx="1123">
                    <c:v>0</c:v>
                  </c:pt>
                  <c:pt idx="1124">
                    <c:v>0</c:v>
                  </c:pt>
                  <c:pt idx="1125">
                    <c:v>0</c:v>
                  </c:pt>
                  <c:pt idx="1126">
                    <c:v>0</c:v>
                  </c:pt>
                  <c:pt idx="1127">
                    <c:v>0</c:v>
                  </c:pt>
                  <c:pt idx="1128">
                    <c:v>0</c:v>
                  </c:pt>
                  <c:pt idx="1129">
                    <c:v>0</c:v>
                  </c:pt>
                  <c:pt idx="1130">
                    <c:v>0</c:v>
                  </c:pt>
                  <c:pt idx="1131">
                    <c:v>0</c:v>
                  </c:pt>
                  <c:pt idx="1132">
                    <c:v>0</c:v>
                  </c:pt>
                  <c:pt idx="1133">
                    <c:v>0</c:v>
                  </c:pt>
                  <c:pt idx="1134">
                    <c:v>0</c:v>
                  </c:pt>
                  <c:pt idx="1135">
                    <c:v>0</c:v>
                  </c:pt>
                  <c:pt idx="1136">
                    <c:v>0</c:v>
                  </c:pt>
                  <c:pt idx="1137">
                    <c:v>0</c:v>
                  </c:pt>
                  <c:pt idx="1138">
                    <c:v>0</c:v>
                  </c:pt>
                  <c:pt idx="1139">
                    <c:v>0</c:v>
                  </c:pt>
                  <c:pt idx="1140">
                    <c:v>0</c:v>
                  </c:pt>
                  <c:pt idx="1141">
                    <c:v>0</c:v>
                  </c:pt>
                  <c:pt idx="1142">
                    <c:v>0</c:v>
                  </c:pt>
                  <c:pt idx="1143">
                    <c:v>0</c:v>
                  </c:pt>
                  <c:pt idx="1144">
                    <c:v>0</c:v>
                  </c:pt>
                  <c:pt idx="1145">
                    <c:v>0</c:v>
                  </c:pt>
                  <c:pt idx="1146">
                    <c:v>0</c:v>
                  </c:pt>
                  <c:pt idx="1147">
                    <c:v>0</c:v>
                  </c:pt>
                  <c:pt idx="1148">
                    <c:v>0</c:v>
                  </c:pt>
                  <c:pt idx="1149">
                    <c:v>0</c:v>
                  </c:pt>
                  <c:pt idx="1150">
                    <c:v>0</c:v>
                  </c:pt>
                  <c:pt idx="1151">
                    <c:v>0</c:v>
                  </c:pt>
                  <c:pt idx="1152">
                    <c:v>0</c:v>
                  </c:pt>
                  <c:pt idx="1153">
                    <c:v>0</c:v>
                  </c:pt>
                  <c:pt idx="1154">
                    <c:v>0</c:v>
                  </c:pt>
                  <c:pt idx="1155">
                    <c:v>0</c:v>
                  </c:pt>
                  <c:pt idx="1156">
                    <c:v>0</c:v>
                  </c:pt>
                  <c:pt idx="1157">
                    <c:v>0</c:v>
                  </c:pt>
                  <c:pt idx="1158">
                    <c:v>0</c:v>
                  </c:pt>
                  <c:pt idx="1159">
                    <c:v>0</c:v>
                  </c:pt>
                  <c:pt idx="1160">
                    <c:v>0</c:v>
                  </c:pt>
                  <c:pt idx="1161">
                    <c:v>0</c:v>
                  </c:pt>
                  <c:pt idx="1162">
                    <c:v>0</c:v>
                  </c:pt>
                  <c:pt idx="1163">
                    <c:v>0</c:v>
                  </c:pt>
                  <c:pt idx="1164">
                    <c:v>0</c:v>
                  </c:pt>
                  <c:pt idx="1165">
                    <c:v>0</c:v>
                  </c:pt>
                  <c:pt idx="1166">
                    <c:v>0</c:v>
                  </c:pt>
                  <c:pt idx="1167">
                    <c:v>0</c:v>
                  </c:pt>
                  <c:pt idx="1168">
                    <c:v>0</c:v>
                  </c:pt>
                  <c:pt idx="1169">
                    <c:v>0</c:v>
                  </c:pt>
                  <c:pt idx="1170">
                    <c:v>0</c:v>
                  </c:pt>
                  <c:pt idx="1171">
                    <c:v>0</c:v>
                  </c:pt>
                  <c:pt idx="1172">
                    <c:v>0</c:v>
                  </c:pt>
                  <c:pt idx="1173">
                    <c:v>0</c:v>
                  </c:pt>
                  <c:pt idx="1174">
                    <c:v>0</c:v>
                  </c:pt>
                  <c:pt idx="1175">
                    <c:v>0</c:v>
                  </c:pt>
                  <c:pt idx="1176">
                    <c:v>0</c:v>
                  </c:pt>
                  <c:pt idx="1177">
                    <c:v>0</c:v>
                  </c:pt>
                  <c:pt idx="1178">
                    <c:v>0</c:v>
                  </c:pt>
                  <c:pt idx="1179">
                    <c:v>0</c:v>
                  </c:pt>
                  <c:pt idx="1180">
                    <c:v>0</c:v>
                  </c:pt>
                  <c:pt idx="1181">
                    <c:v>0</c:v>
                  </c:pt>
                  <c:pt idx="1182">
                    <c:v>0</c:v>
                  </c:pt>
                  <c:pt idx="1183">
                    <c:v>0</c:v>
                  </c:pt>
                  <c:pt idx="1184">
                    <c:v>0</c:v>
                  </c:pt>
                  <c:pt idx="1185">
                    <c:v>0</c:v>
                  </c:pt>
                  <c:pt idx="1186">
                    <c:v>0</c:v>
                  </c:pt>
                  <c:pt idx="1187">
                    <c:v>0</c:v>
                  </c:pt>
                  <c:pt idx="1188">
                    <c:v>0</c:v>
                  </c:pt>
                  <c:pt idx="1189">
                    <c:v>0</c:v>
                  </c:pt>
                  <c:pt idx="1190">
                    <c:v>0</c:v>
                  </c:pt>
                  <c:pt idx="1191">
                    <c:v>0</c:v>
                  </c:pt>
                  <c:pt idx="1192">
                    <c:v>0</c:v>
                  </c:pt>
                  <c:pt idx="1193">
                    <c:v>0</c:v>
                  </c:pt>
                  <c:pt idx="1194">
                    <c:v>0</c:v>
                  </c:pt>
                  <c:pt idx="1195">
                    <c:v>0</c:v>
                  </c:pt>
                  <c:pt idx="1196">
                    <c:v>0</c:v>
                  </c:pt>
                  <c:pt idx="1197">
                    <c:v>0</c:v>
                  </c:pt>
                  <c:pt idx="1198">
                    <c:v>0</c:v>
                  </c:pt>
                  <c:pt idx="1199">
                    <c:v>0</c:v>
                  </c:pt>
                  <c:pt idx="1200">
                    <c:v>0</c:v>
                  </c:pt>
                  <c:pt idx="1201">
                    <c:v>0</c:v>
                  </c:pt>
                  <c:pt idx="1202">
                    <c:v>0</c:v>
                  </c:pt>
                  <c:pt idx="1203">
                    <c:v>0</c:v>
                  </c:pt>
                  <c:pt idx="1204">
                    <c:v>0</c:v>
                  </c:pt>
                  <c:pt idx="1205">
                    <c:v>0</c:v>
                  </c:pt>
                  <c:pt idx="1206">
                    <c:v>0</c:v>
                  </c:pt>
                  <c:pt idx="1207">
                    <c:v>0</c:v>
                  </c:pt>
                  <c:pt idx="1208">
                    <c:v>0</c:v>
                  </c:pt>
                  <c:pt idx="1209">
                    <c:v>0</c:v>
                  </c:pt>
                  <c:pt idx="1210">
                    <c:v>0</c:v>
                  </c:pt>
                  <c:pt idx="1211">
                    <c:v>0</c:v>
                  </c:pt>
                  <c:pt idx="1212">
                    <c:v>0</c:v>
                  </c:pt>
                  <c:pt idx="1213">
                    <c:v>0</c:v>
                  </c:pt>
                  <c:pt idx="1214">
                    <c:v>0</c:v>
                  </c:pt>
                  <c:pt idx="1215">
                    <c:v>0</c:v>
                  </c:pt>
                  <c:pt idx="1216">
                    <c:v>0</c:v>
                  </c:pt>
                  <c:pt idx="1217">
                    <c:v>0</c:v>
                  </c:pt>
                  <c:pt idx="1218">
                    <c:v>0</c:v>
                  </c:pt>
                  <c:pt idx="1219">
                    <c:v>0</c:v>
                  </c:pt>
                  <c:pt idx="1220">
                    <c:v>0</c:v>
                  </c:pt>
                  <c:pt idx="1221">
                    <c:v>0</c:v>
                  </c:pt>
                  <c:pt idx="1222">
                    <c:v>0</c:v>
                  </c:pt>
                  <c:pt idx="1223">
                    <c:v>0</c:v>
                  </c:pt>
                  <c:pt idx="1224">
                    <c:v>0</c:v>
                  </c:pt>
                  <c:pt idx="1225">
                    <c:v>0</c:v>
                  </c:pt>
                  <c:pt idx="1226">
                    <c:v>0</c:v>
                  </c:pt>
                  <c:pt idx="1227">
                    <c:v>0</c:v>
                  </c:pt>
                  <c:pt idx="1228">
                    <c:v>0</c:v>
                  </c:pt>
                  <c:pt idx="1229">
                    <c:v>0</c:v>
                  </c:pt>
                  <c:pt idx="1230">
                    <c:v>0</c:v>
                  </c:pt>
                  <c:pt idx="1231">
                    <c:v>0</c:v>
                  </c:pt>
                  <c:pt idx="1232">
                    <c:v>0</c:v>
                  </c:pt>
                  <c:pt idx="1233">
                    <c:v>0</c:v>
                  </c:pt>
                  <c:pt idx="1234">
                    <c:v>0</c:v>
                  </c:pt>
                  <c:pt idx="1235">
                    <c:v>0</c:v>
                  </c:pt>
                  <c:pt idx="1236">
                    <c:v>0</c:v>
                  </c:pt>
                  <c:pt idx="1237">
                    <c:v>0</c:v>
                  </c:pt>
                  <c:pt idx="1238">
                    <c:v>0</c:v>
                  </c:pt>
                  <c:pt idx="1239">
                    <c:v>0</c:v>
                  </c:pt>
                  <c:pt idx="1240">
                    <c:v>0</c:v>
                  </c:pt>
                  <c:pt idx="1241">
                    <c:v>0</c:v>
                  </c:pt>
                  <c:pt idx="1242">
                    <c:v>0</c:v>
                  </c:pt>
                  <c:pt idx="1243">
                    <c:v>0</c:v>
                  </c:pt>
                  <c:pt idx="1244">
                    <c:v>0</c:v>
                  </c:pt>
                  <c:pt idx="1245">
                    <c:v>0</c:v>
                  </c:pt>
                  <c:pt idx="1246">
                    <c:v>0</c:v>
                  </c:pt>
                  <c:pt idx="1247">
                    <c:v>0</c:v>
                  </c:pt>
                  <c:pt idx="1248">
                    <c:v>0</c:v>
                  </c:pt>
                  <c:pt idx="1249">
                    <c:v>0</c:v>
                  </c:pt>
                  <c:pt idx="1250">
                    <c:v>0</c:v>
                  </c:pt>
                  <c:pt idx="1251">
                    <c:v>0</c:v>
                  </c:pt>
                  <c:pt idx="1252">
                    <c:v>0</c:v>
                  </c:pt>
                  <c:pt idx="1253">
                    <c:v>0</c:v>
                  </c:pt>
                  <c:pt idx="1254">
                    <c:v>0</c:v>
                  </c:pt>
                  <c:pt idx="1255">
                    <c:v>0</c:v>
                  </c:pt>
                  <c:pt idx="1256">
                    <c:v>0</c:v>
                  </c:pt>
                  <c:pt idx="1257">
                    <c:v>0</c:v>
                  </c:pt>
                  <c:pt idx="1258">
                    <c:v>0</c:v>
                  </c:pt>
                  <c:pt idx="1259">
                    <c:v>0</c:v>
                  </c:pt>
                  <c:pt idx="1260">
                    <c:v>0</c:v>
                  </c:pt>
                  <c:pt idx="1261">
                    <c:v>0</c:v>
                  </c:pt>
                  <c:pt idx="1262">
                    <c:v>0</c:v>
                  </c:pt>
                  <c:pt idx="1263">
                    <c:v>0</c:v>
                  </c:pt>
                  <c:pt idx="1264">
                    <c:v>0</c:v>
                  </c:pt>
                  <c:pt idx="1265">
                    <c:v>0</c:v>
                  </c:pt>
                  <c:pt idx="1266">
                    <c:v>0</c:v>
                  </c:pt>
                  <c:pt idx="1267">
                    <c:v>0</c:v>
                  </c:pt>
                  <c:pt idx="1268">
                    <c:v>0</c:v>
                  </c:pt>
                  <c:pt idx="1269">
                    <c:v>0</c:v>
                  </c:pt>
                  <c:pt idx="1270">
                    <c:v>0</c:v>
                  </c:pt>
                  <c:pt idx="1271">
                    <c:v>0</c:v>
                  </c:pt>
                  <c:pt idx="1272">
                    <c:v>0</c:v>
                  </c:pt>
                  <c:pt idx="1273">
                    <c:v>0</c:v>
                  </c:pt>
                  <c:pt idx="1274">
                    <c:v>0</c:v>
                  </c:pt>
                  <c:pt idx="1275">
                    <c:v>0</c:v>
                  </c:pt>
                  <c:pt idx="1276">
                    <c:v>0</c:v>
                  </c:pt>
                  <c:pt idx="1277">
                    <c:v>0</c:v>
                  </c:pt>
                  <c:pt idx="1278">
                    <c:v>0</c:v>
                  </c:pt>
                  <c:pt idx="1279">
                    <c:v>0</c:v>
                  </c:pt>
                  <c:pt idx="1280">
                    <c:v>0</c:v>
                  </c:pt>
                  <c:pt idx="1281">
                    <c:v>0</c:v>
                  </c:pt>
                  <c:pt idx="1282">
                    <c:v>0</c:v>
                  </c:pt>
                  <c:pt idx="1283">
                    <c:v>0</c:v>
                  </c:pt>
                  <c:pt idx="1284">
                    <c:v>0</c:v>
                  </c:pt>
                  <c:pt idx="1285">
                    <c:v>0</c:v>
                  </c:pt>
                  <c:pt idx="1286">
                    <c:v>0</c:v>
                  </c:pt>
                  <c:pt idx="1287">
                    <c:v>0</c:v>
                  </c:pt>
                  <c:pt idx="1288">
                    <c:v>0</c:v>
                  </c:pt>
                  <c:pt idx="1289">
                    <c:v>0</c:v>
                  </c:pt>
                  <c:pt idx="1290">
                    <c:v>0</c:v>
                  </c:pt>
                  <c:pt idx="1291">
                    <c:v>0</c:v>
                  </c:pt>
                  <c:pt idx="1292">
                    <c:v>0</c:v>
                  </c:pt>
                  <c:pt idx="1293">
                    <c:v>0</c:v>
                  </c:pt>
                  <c:pt idx="1294">
                    <c:v>0</c:v>
                  </c:pt>
                  <c:pt idx="1295">
                    <c:v>0</c:v>
                  </c:pt>
                  <c:pt idx="1296">
                    <c:v>0</c:v>
                  </c:pt>
                  <c:pt idx="1297">
                    <c:v>0</c:v>
                  </c:pt>
                  <c:pt idx="1298">
                    <c:v>0</c:v>
                  </c:pt>
                  <c:pt idx="1299">
                    <c:v>0</c:v>
                  </c:pt>
                  <c:pt idx="1300">
                    <c:v>0</c:v>
                  </c:pt>
                  <c:pt idx="1301">
                    <c:v>0</c:v>
                  </c:pt>
                  <c:pt idx="1302">
                    <c:v>0</c:v>
                  </c:pt>
                  <c:pt idx="1303">
                    <c:v>0</c:v>
                  </c:pt>
                  <c:pt idx="1304">
                    <c:v>0</c:v>
                  </c:pt>
                  <c:pt idx="1305">
                    <c:v>0</c:v>
                  </c:pt>
                  <c:pt idx="1306">
                    <c:v>0</c:v>
                  </c:pt>
                  <c:pt idx="1307">
                    <c:v>0</c:v>
                  </c:pt>
                  <c:pt idx="1308">
                    <c:v>0</c:v>
                  </c:pt>
                  <c:pt idx="1309">
                    <c:v>0</c:v>
                  </c:pt>
                  <c:pt idx="1310">
                    <c:v>0</c:v>
                  </c:pt>
                  <c:pt idx="1311">
                    <c:v>0</c:v>
                  </c:pt>
                  <c:pt idx="1312">
                    <c:v>0</c:v>
                  </c:pt>
                  <c:pt idx="1313">
                    <c:v>0</c:v>
                  </c:pt>
                  <c:pt idx="1314">
                    <c:v>0</c:v>
                  </c:pt>
                  <c:pt idx="1315">
                    <c:v>0</c:v>
                  </c:pt>
                  <c:pt idx="1316">
                    <c:v>0</c:v>
                  </c:pt>
                  <c:pt idx="1317">
                    <c:v>0</c:v>
                  </c:pt>
                  <c:pt idx="1318">
                    <c:v>0</c:v>
                  </c:pt>
                  <c:pt idx="1319">
                    <c:v>0</c:v>
                  </c:pt>
                  <c:pt idx="1320">
                    <c:v>0</c:v>
                  </c:pt>
                  <c:pt idx="1321">
                    <c:v>0</c:v>
                  </c:pt>
                  <c:pt idx="1322">
                    <c:v>0</c:v>
                  </c:pt>
                  <c:pt idx="1323">
                    <c:v>0</c:v>
                  </c:pt>
                  <c:pt idx="1324">
                    <c:v>0</c:v>
                  </c:pt>
                  <c:pt idx="1325">
                    <c:v>0</c:v>
                  </c:pt>
                  <c:pt idx="1326">
                    <c:v>0</c:v>
                  </c:pt>
                  <c:pt idx="1327">
                    <c:v>0</c:v>
                  </c:pt>
                  <c:pt idx="1328">
                    <c:v>0</c:v>
                  </c:pt>
                  <c:pt idx="1329">
                    <c:v>0</c:v>
                  </c:pt>
                  <c:pt idx="1330">
                    <c:v>0</c:v>
                  </c:pt>
                  <c:pt idx="1331">
                    <c:v>0</c:v>
                  </c:pt>
                  <c:pt idx="1332">
                    <c:v>0</c:v>
                  </c:pt>
                  <c:pt idx="1333">
                    <c:v>0</c:v>
                  </c:pt>
                  <c:pt idx="1334">
                    <c:v>0</c:v>
                  </c:pt>
                  <c:pt idx="1335">
                    <c:v>0</c:v>
                  </c:pt>
                  <c:pt idx="1336">
                    <c:v>0</c:v>
                  </c:pt>
                  <c:pt idx="1337">
                    <c:v>0</c:v>
                  </c:pt>
                  <c:pt idx="1338">
                    <c:v>0</c:v>
                  </c:pt>
                  <c:pt idx="1339">
                    <c:v>0</c:v>
                  </c:pt>
                  <c:pt idx="1340">
                    <c:v>0</c:v>
                  </c:pt>
                  <c:pt idx="1341">
                    <c:v>0</c:v>
                  </c:pt>
                  <c:pt idx="1342">
                    <c:v>0</c:v>
                  </c:pt>
                  <c:pt idx="1343">
                    <c:v>0</c:v>
                  </c:pt>
                  <c:pt idx="1344">
                    <c:v>0</c:v>
                  </c:pt>
                  <c:pt idx="1345">
                    <c:v>0</c:v>
                  </c:pt>
                  <c:pt idx="1346">
                    <c:v>0</c:v>
                  </c:pt>
                  <c:pt idx="1347">
                    <c:v>0</c:v>
                  </c:pt>
                  <c:pt idx="1348">
                    <c:v>0</c:v>
                  </c:pt>
                  <c:pt idx="1349">
                    <c:v>0</c:v>
                  </c:pt>
                  <c:pt idx="1350">
                    <c:v>0</c:v>
                  </c:pt>
                  <c:pt idx="1351">
                    <c:v>0</c:v>
                  </c:pt>
                  <c:pt idx="1352">
                    <c:v>0</c:v>
                  </c:pt>
                  <c:pt idx="1353">
                    <c:v>0</c:v>
                  </c:pt>
                  <c:pt idx="1354">
                    <c:v>0</c:v>
                  </c:pt>
                  <c:pt idx="1355">
                    <c:v>0</c:v>
                  </c:pt>
                  <c:pt idx="1356">
                    <c:v>0</c:v>
                  </c:pt>
                  <c:pt idx="1357">
                    <c:v>0</c:v>
                  </c:pt>
                  <c:pt idx="1358">
                    <c:v>0</c:v>
                  </c:pt>
                  <c:pt idx="1359">
                    <c:v>0</c:v>
                  </c:pt>
                  <c:pt idx="1360">
                    <c:v>0</c:v>
                  </c:pt>
                  <c:pt idx="1361">
                    <c:v>0</c:v>
                  </c:pt>
                  <c:pt idx="1362">
                    <c:v>0</c:v>
                  </c:pt>
                  <c:pt idx="1363">
                    <c:v>0</c:v>
                  </c:pt>
                  <c:pt idx="1364">
                    <c:v>0</c:v>
                  </c:pt>
                  <c:pt idx="1365">
                    <c:v>0</c:v>
                  </c:pt>
                  <c:pt idx="1366">
                    <c:v>0</c:v>
                  </c:pt>
                  <c:pt idx="1367">
                    <c:v>0</c:v>
                  </c:pt>
                  <c:pt idx="1368">
                    <c:v>0</c:v>
                  </c:pt>
                  <c:pt idx="1369">
                    <c:v>0</c:v>
                  </c:pt>
                  <c:pt idx="1370">
                    <c:v>0</c:v>
                  </c:pt>
                  <c:pt idx="1371">
                    <c:v>0</c:v>
                  </c:pt>
                  <c:pt idx="1372">
                    <c:v>0</c:v>
                  </c:pt>
                  <c:pt idx="1373">
                    <c:v>0</c:v>
                  </c:pt>
                  <c:pt idx="1374">
                    <c:v>0</c:v>
                  </c:pt>
                  <c:pt idx="1375">
                    <c:v>0</c:v>
                  </c:pt>
                  <c:pt idx="1376">
                    <c:v>0</c:v>
                  </c:pt>
                  <c:pt idx="1377">
                    <c:v>0</c:v>
                  </c:pt>
                  <c:pt idx="1378">
                    <c:v>0</c:v>
                  </c:pt>
                  <c:pt idx="1379">
                    <c:v>0</c:v>
                  </c:pt>
                  <c:pt idx="1380">
                    <c:v>0</c:v>
                  </c:pt>
                  <c:pt idx="1381">
                    <c:v>0</c:v>
                  </c:pt>
                  <c:pt idx="1382">
                    <c:v>0</c:v>
                  </c:pt>
                  <c:pt idx="1383">
                    <c:v>0</c:v>
                  </c:pt>
                  <c:pt idx="1384">
                    <c:v>0</c:v>
                  </c:pt>
                  <c:pt idx="1385">
                    <c:v>0</c:v>
                  </c:pt>
                  <c:pt idx="1386">
                    <c:v>0</c:v>
                  </c:pt>
                  <c:pt idx="1387">
                    <c:v>0</c:v>
                  </c:pt>
                  <c:pt idx="1388">
                    <c:v>0</c:v>
                  </c:pt>
                  <c:pt idx="1389">
                    <c:v>0</c:v>
                  </c:pt>
                  <c:pt idx="1390">
                    <c:v>0</c:v>
                  </c:pt>
                  <c:pt idx="1391">
                    <c:v>0</c:v>
                  </c:pt>
                  <c:pt idx="1392">
                    <c:v>0</c:v>
                  </c:pt>
                  <c:pt idx="1393">
                    <c:v>0</c:v>
                  </c:pt>
                  <c:pt idx="1394">
                    <c:v>0</c:v>
                  </c:pt>
                  <c:pt idx="1395">
                    <c:v>0</c:v>
                  </c:pt>
                  <c:pt idx="1396">
                    <c:v>0</c:v>
                  </c:pt>
                  <c:pt idx="1397">
                    <c:v>0</c:v>
                  </c:pt>
                  <c:pt idx="1398">
                    <c:v>0</c:v>
                  </c:pt>
                  <c:pt idx="1399">
                    <c:v>0</c:v>
                  </c:pt>
                  <c:pt idx="1400">
                    <c:v>0</c:v>
                  </c:pt>
                  <c:pt idx="1401">
                    <c:v>0</c:v>
                  </c:pt>
                  <c:pt idx="1402">
                    <c:v>0</c:v>
                  </c:pt>
                  <c:pt idx="1403">
                    <c:v>0</c:v>
                  </c:pt>
                  <c:pt idx="1404">
                    <c:v>0</c:v>
                  </c:pt>
                  <c:pt idx="1405">
                    <c:v>0</c:v>
                  </c:pt>
                  <c:pt idx="1406">
                    <c:v>0</c:v>
                  </c:pt>
                  <c:pt idx="1407">
                    <c:v>0</c:v>
                  </c:pt>
                  <c:pt idx="1408">
                    <c:v>0</c:v>
                  </c:pt>
                  <c:pt idx="1409">
                    <c:v>0</c:v>
                  </c:pt>
                  <c:pt idx="1410">
                    <c:v>0</c:v>
                  </c:pt>
                  <c:pt idx="1411">
                    <c:v>0</c:v>
                  </c:pt>
                  <c:pt idx="1412">
                    <c:v>0</c:v>
                  </c:pt>
                  <c:pt idx="1413">
                    <c:v>0</c:v>
                  </c:pt>
                  <c:pt idx="1414">
                    <c:v>0</c:v>
                  </c:pt>
                  <c:pt idx="1415">
                    <c:v>0</c:v>
                  </c:pt>
                  <c:pt idx="1416">
                    <c:v>0</c:v>
                  </c:pt>
                  <c:pt idx="1417">
                    <c:v>0</c:v>
                  </c:pt>
                  <c:pt idx="1418">
                    <c:v>0</c:v>
                  </c:pt>
                  <c:pt idx="1419">
                    <c:v>0</c:v>
                  </c:pt>
                  <c:pt idx="1420">
                    <c:v>0</c:v>
                  </c:pt>
                  <c:pt idx="1421">
                    <c:v>0</c:v>
                  </c:pt>
                  <c:pt idx="1422">
                    <c:v>0</c:v>
                  </c:pt>
                  <c:pt idx="1423">
                    <c:v>0</c:v>
                  </c:pt>
                  <c:pt idx="1424">
                    <c:v>0</c:v>
                  </c:pt>
                  <c:pt idx="1425">
                    <c:v>0</c:v>
                  </c:pt>
                  <c:pt idx="1426">
                    <c:v>0</c:v>
                  </c:pt>
                  <c:pt idx="1427">
                    <c:v>0</c:v>
                  </c:pt>
                  <c:pt idx="1428">
                    <c:v>0</c:v>
                  </c:pt>
                  <c:pt idx="1429">
                    <c:v>0</c:v>
                  </c:pt>
                  <c:pt idx="1430">
                    <c:v>0</c:v>
                  </c:pt>
                  <c:pt idx="1431">
                    <c:v>0</c:v>
                  </c:pt>
                  <c:pt idx="1432">
                    <c:v>0</c:v>
                  </c:pt>
                  <c:pt idx="1433">
                    <c:v>0</c:v>
                  </c:pt>
                  <c:pt idx="1434">
                    <c:v>0</c:v>
                  </c:pt>
                  <c:pt idx="1435">
                    <c:v>0</c:v>
                  </c:pt>
                  <c:pt idx="1436">
                    <c:v>0</c:v>
                  </c:pt>
                  <c:pt idx="1437">
                    <c:v>0</c:v>
                  </c:pt>
                  <c:pt idx="1438">
                    <c:v>0</c:v>
                  </c:pt>
                  <c:pt idx="1439">
                    <c:v>0</c:v>
                  </c:pt>
                  <c:pt idx="1440">
                    <c:v>0</c:v>
                  </c:pt>
                  <c:pt idx="1441">
                    <c:v>0</c:v>
                  </c:pt>
                  <c:pt idx="1442">
                    <c:v>0</c:v>
                  </c:pt>
                  <c:pt idx="1443">
                    <c:v>0</c:v>
                  </c:pt>
                  <c:pt idx="1444">
                    <c:v>0</c:v>
                  </c:pt>
                  <c:pt idx="1445">
                    <c:v>0</c:v>
                  </c:pt>
                  <c:pt idx="1446">
                    <c:v>0</c:v>
                  </c:pt>
                  <c:pt idx="1447">
                    <c:v>0</c:v>
                  </c:pt>
                  <c:pt idx="1448">
                    <c:v>0</c:v>
                  </c:pt>
                  <c:pt idx="1449">
                    <c:v>0</c:v>
                  </c:pt>
                  <c:pt idx="1450">
                    <c:v>0</c:v>
                  </c:pt>
                  <c:pt idx="1451">
                    <c:v>0</c:v>
                  </c:pt>
                  <c:pt idx="1452">
                    <c:v>0</c:v>
                  </c:pt>
                  <c:pt idx="1453">
                    <c:v>0</c:v>
                  </c:pt>
                  <c:pt idx="1454">
                    <c:v>0</c:v>
                  </c:pt>
                  <c:pt idx="1455">
                    <c:v>0</c:v>
                  </c:pt>
                  <c:pt idx="1456">
                    <c:v>0</c:v>
                  </c:pt>
                  <c:pt idx="1457">
                    <c:v>0</c:v>
                  </c:pt>
                  <c:pt idx="1458">
                    <c:v>0</c:v>
                  </c:pt>
                  <c:pt idx="1459">
                    <c:v>0</c:v>
                  </c:pt>
                  <c:pt idx="1460">
                    <c:v>0</c:v>
                  </c:pt>
                  <c:pt idx="1461">
                    <c:v>0</c:v>
                  </c:pt>
                  <c:pt idx="1462">
                    <c:v>0</c:v>
                  </c:pt>
                  <c:pt idx="1463">
                    <c:v>0</c:v>
                  </c:pt>
                  <c:pt idx="1464">
                    <c:v>0</c:v>
                  </c:pt>
                  <c:pt idx="1465">
                    <c:v>0</c:v>
                  </c:pt>
                  <c:pt idx="1466">
                    <c:v>0</c:v>
                  </c:pt>
                  <c:pt idx="1467">
                    <c:v>0</c:v>
                  </c:pt>
                  <c:pt idx="1468">
                    <c:v>0</c:v>
                  </c:pt>
                  <c:pt idx="1469">
                    <c:v>0</c:v>
                  </c:pt>
                  <c:pt idx="1470">
                    <c:v>0</c:v>
                  </c:pt>
                  <c:pt idx="1471">
                    <c:v>0</c:v>
                  </c:pt>
                  <c:pt idx="1472">
                    <c:v>0</c:v>
                  </c:pt>
                  <c:pt idx="1473">
                    <c:v>0</c:v>
                  </c:pt>
                  <c:pt idx="1474">
                    <c:v>0</c:v>
                  </c:pt>
                  <c:pt idx="1475">
                    <c:v>0</c:v>
                  </c:pt>
                  <c:pt idx="1476">
                    <c:v>0</c:v>
                  </c:pt>
                  <c:pt idx="1477">
                    <c:v>0</c:v>
                  </c:pt>
                  <c:pt idx="1478">
                    <c:v>0</c:v>
                  </c:pt>
                  <c:pt idx="1479">
                    <c:v>0</c:v>
                  </c:pt>
                  <c:pt idx="1480">
                    <c:v>0</c:v>
                  </c:pt>
                  <c:pt idx="1481">
                    <c:v>0</c:v>
                  </c:pt>
                  <c:pt idx="1482">
                    <c:v>0</c:v>
                  </c:pt>
                  <c:pt idx="1483">
                    <c:v>0</c:v>
                  </c:pt>
                  <c:pt idx="1484">
                    <c:v>0</c:v>
                  </c:pt>
                  <c:pt idx="1485">
                    <c:v>0</c:v>
                  </c:pt>
                  <c:pt idx="1486">
                    <c:v>0</c:v>
                  </c:pt>
                  <c:pt idx="1487">
                    <c:v>0</c:v>
                  </c:pt>
                  <c:pt idx="1488">
                    <c:v>0</c:v>
                  </c:pt>
                  <c:pt idx="1489">
                    <c:v>0</c:v>
                  </c:pt>
                  <c:pt idx="1490">
                    <c:v>0</c:v>
                  </c:pt>
                  <c:pt idx="1491">
                    <c:v>0</c:v>
                  </c:pt>
                  <c:pt idx="1492">
                    <c:v>0</c:v>
                  </c:pt>
                  <c:pt idx="1493">
                    <c:v>0</c:v>
                  </c:pt>
                  <c:pt idx="1494">
                    <c:v>0</c:v>
                  </c:pt>
                  <c:pt idx="1495">
                    <c:v>0</c:v>
                  </c:pt>
                  <c:pt idx="1496">
                    <c:v>0</c:v>
                  </c:pt>
                  <c:pt idx="1497">
                    <c:v>0</c:v>
                  </c:pt>
                  <c:pt idx="1498">
                    <c:v>0</c:v>
                  </c:pt>
                  <c:pt idx="1499">
                    <c:v>0</c:v>
                  </c:pt>
                  <c:pt idx="1500">
                    <c:v>0</c:v>
                  </c:pt>
                  <c:pt idx="1501">
                    <c:v>0</c:v>
                  </c:pt>
                  <c:pt idx="1502">
                    <c:v>0</c:v>
                  </c:pt>
                  <c:pt idx="1503">
                    <c:v>0</c:v>
                  </c:pt>
                  <c:pt idx="1504">
                    <c:v>0</c:v>
                  </c:pt>
                  <c:pt idx="1505">
                    <c:v>0</c:v>
                  </c:pt>
                  <c:pt idx="1506">
                    <c:v>0</c:v>
                  </c:pt>
                  <c:pt idx="1507">
                    <c:v>0</c:v>
                  </c:pt>
                  <c:pt idx="1508">
                    <c:v>0</c:v>
                  </c:pt>
                  <c:pt idx="1509">
                    <c:v>0</c:v>
                  </c:pt>
                  <c:pt idx="1510">
                    <c:v>0</c:v>
                  </c:pt>
                  <c:pt idx="1511">
                    <c:v>0</c:v>
                  </c:pt>
                  <c:pt idx="1512">
                    <c:v>0</c:v>
                  </c:pt>
                  <c:pt idx="1513">
                    <c:v>0</c:v>
                  </c:pt>
                  <c:pt idx="1514">
                    <c:v>0</c:v>
                  </c:pt>
                  <c:pt idx="1515">
                    <c:v>0</c:v>
                  </c:pt>
                  <c:pt idx="1516">
                    <c:v>0</c:v>
                  </c:pt>
                  <c:pt idx="1517">
                    <c:v>0</c:v>
                  </c:pt>
                  <c:pt idx="1518">
                    <c:v>0</c:v>
                  </c:pt>
                  <c:pt idx="1519">
                    <c:v>0</c:v>
                  </c:pt>
                  <c:pt idx="1520">
                    <c:v>0</c:v>
                  </c:pt>
                  <c:pt idx="1521">
                    <c:v>0</c:v>
                  </c:pt>
                  <c:pt idx="1522">
                    <c:v>0</c:v>
                  </c:pt>
                  <c:pt idx="1523">
                    <c:v>0</c:v>
                  </c:pt>
                  <c:pt idx="1524">
                    <c:v>0</c:v>
                  </c:pt>
                  <c:pt idx="1525">
                    <c:v>0</c:v>
                  </c:pt>
                  <c:pt idx="1526">
                    <c:v>0</c:v>
                  </c:pt>
                  <c:pt idx="1527">
                    <c:v>0</c:v>
                  </c:pt>
                  <c:pt idx="1528">
                    <c:v>0</c:v>
                  </c:pt>
                  <c:pt idx="1529">
                    <c:v>0</c:v>
                  </c:pt>
                  <c:pt idx="1530">
                    <c:v>0</c:v>
                  </c:pt>
                  <c:pt idx="1531">
                    <c:v>0</c:v>
                  </c:pt>
                  <c:pt idx="1532">
                    <c:v>0</c:v>
                  </c:pt>
                  <c:pt idx="1533">
                    <c:v>0</c:v>
                  </c:pt>
                  <c:pt idx="1534">
                    <c:v>0</c:v>
                  </c:pt>
                  <c:pt idx="1535">
                    <c:v>0</c:v>
                  </c:pt>
                  <c:pt idx="1536">
                    <c:v>0</c:v>
                  </c:pt>
                  <c:pt idx="1537">
                    <c:v>0</c:v>
                  </c:pt>
                  <c:pt idx="1538">
                    <c:v>0</c:v>
                  </c:pt>
                  <c:pt idx="1539">
                    <c:v>0</c:v>
                  </c:pt>
                  <c:pt idx="1540">
                    <c:v>0</c:v>
                  </c:pt>
                  <c:pt idx="1541">
                    <c:v>0</c:v>
                  </c:pt>
                  <c:pt idx="1542">
                    <c:v>0</c:v>
                  </c:pt>
                  <c:pt idx="1543">
                    <c:v>0</c:v>
                  </c:pt>
                  <c:pt idx="1544">
                    <c:v>0</c:v>
                  </c:pt>
                  <c:pt idx="1545">
                    <c:v>0</c:v>
                  </c:pt>
                  <c:pt idx="1546">
                    <c:v>0</c:v>
                  </c:pt>
                  <c:pt idx="1547">
                    <c:v>0</c:v>
                  </c:pt>
                  <c:pt idx="1548">
                    <c:v>0</c:v>
                  </c:pt>
                  <c:pt idx="1549">
                    <c:v>0</c:v>
                  </c:pt>
                  <c:pt idx="1550">
                    <c:v>0</c:v>
                  </c:pt>
                  <c:pt idx="1551">
                    <c:v>0</c:v>
                  </c:pt>
                  <c:pt idx="1552">
                    <c:v>0</c:v>
                  </c:pt>
                  <c:pt idx="1553">
                    <c:v>0</c:v>
                  </c:pt>
                  <c:pt idx="1554">
                    <c:v>0</c:v>
                  </c:pt>
                  <c:pt idx="1555">
                    <c:v>0</c:v>
                  </c:pt>
                  <c:pt idx="1556">
                    <c:v>0</c:v>
                  </c:pt>
                  <c:pt idx="1557">
                    <c:v>0</c:v>
                  </c:pt>
                  <c:pt idx="1558">
                    <c:v>0</c:v>
                  </c:pt>
                  <c:pt idx="1559">
                    <c:v>0</c:v>
                  </c:pt>
                  <c:pt idx="1560">
                    <c:v>0</c:v>
                  </c:pt>
                  <c:pt idx="1561">
                    <c:v>0</c:v>
                  </c:pt>
                  <c:pt idx="1562">
                    <c:v>0</c:v>
                  </c:pt>
                  <c:pt idx="1563">
                    <c:v>0</c:v>
                  </c:pt>
                  <c:pt idx="1564">
                    <c:v>0</c:v>
                  </c:pt>
                  <c:pt idx="1565">
                    <c:v>0</c:v>
                  </c:pt>
                  <c:pt idx="1566">
                    <c:v>0</c:v>
                  </c:pt>
                  <c:pt idx="1567">
                    <c:v>0</c:v>
                  </c:pt>
                  <c:pt idx="1568">
                    <c:v>0</c:v>
                  </c:pt>
                  <c:pt idx="1569">
                    <c:v>0</c:v>
                  </c:pt>
                  <c:pt idx="1570">
                    <c:v>0</c:v>
                  </c:pt>
                  <c:pt idx="1571">
                    <c:v>0</c:v>
                  </c:pt>
                  <c:pt idx="1572">
                    <c:v>0</c:v>
                  </c:pt>
                  <c:pt idx="1573">
                    <c:v>0</c:v>
                  </c:pt>
                  <c:pt idx="1574">
                    <c:v>0</c:v>
                  </c:pt>
                  <c:pt idx="1575">
                    <c:v>0</c:v>
                  </c:pt>
                  <c:pt idx="1576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'3DPlot'!$K$33:$K$1622</c:f>
              <c:numCache>
                <c:formatCode>General</c:formatCode>
                <c:ptCount val="1590"/>
                <c:pt idx="0">
                  <c:v>-0.43697797749720585</c:v>
                </c:pt>
                <c:pt idx="1">
                  <c:v>-0.43680520353496977</c:v>
                </c:pt>
                <c:pt idx="2">
                  <c:v>-0.43650893978361749</c:v>
                </c:pt>
                <c:pt idx="3">
                  <c:v>-0.43590779330644963</c:v>
                </c:pt>
                <c:pt idx="4">
                  <c:v>-0.43590779330644963</c:v>
                </c:pt>
                <c:pt idx="5">
                  <c:v>-0.43590779330644963</c:v>
                </c:pt>
                <c:pt idx="6">
                  <c:v>-0.43671985553938242</c:v>
                </c:pt>
                <c:pt idx="7">
                  <c:v>-0.43671985553938242</c:v>
                </c:pt>
                <c:pt idx="8">
                  <c:v>-0.43677083585904608</c:v>
                </c:pt>
                <c:pt idx="9">
                  <c:v>-0.43677083585904608</c:v>
                </c:pt>
                <c:pt idx="10">
                  <c:v>-0.4369178943318438</c:v>
                </c:pt>
                <c:pt idx="11">
                  <c:v>-0.4369178943318438</c:v>
                </c:pt>
                <c:pt idx="12">
                  <c:v>-0.43669728147061582</c:v>
                </c:pt>
                <c:pt idx="13">
                  <c:v>-0.43669728147061582</c:v>
                </c:pt>
                <c:pt idx="14">
                  <c:v>-0.43669728147061582</c:v>
                </c:pt>
                <c:pt idx="15">
                  <c:v>-0.43669728147061582</c:v>
                </c:pt>
                <c:pt idx="16">
                  <c:v>-0.43680524207881188</c:v>
                </c:pt>
                <c:pt idx="17">
                  <c:v>-0.43641459764821927</c:v>
                </c:pt>
                <c:pt idx="18">
                  <c:v>-0.43641459764821927</c:v>
                </c:pt>
                <c:pt idx="19">
                  <c:v>-0.43699514161705993</c:v>
                </c:pt>
                <c:pt idx="20">
                  <c:v>-0.4373955419322253</c:v>
                </c:pt>
                <c:pt idx="21">
                  <c:v>-0.4373955419322253</c:v>
                </c:pt>
                <c:pt idx="22">
                  <c:v>-0.43707467862041932</c:v>
                </c:pt>
                <c:pt idx="23">
                  <c:v>-0.43707467862041932</c:v>
                </c:pt>
                <c:pt idx="24">
                  <c:v>-0.43707467862041932</c:v>
                </c:pt>
                <c:pt idx="25">
                  <c:v>-0.43707467862041932</c:v>
                </c:pt>
                <c:pt idx="26">
                  <c:v>-0.43564733721774052</c:v>
                </c:pt>
                <c:pt idx="27">
                  <c:v>-0.43564733721774052</c:v>
                </c:pt>
                <c:pt idx="28">
                  <c:v>-0.43420868466296636</c:v>
                </c:pt>
                <c:pt idx="29">
                  <c:v>-0.43420868466296636</c:v>
                </c:pt>
                <c:pt idx="30">
                  <c:v>-0.43516279866497332</c:v>
                </c:pt>
                <c:pt idx="31">
                  <c:v>-0.43516279866497332</c:v>
                </c:pt>
                <c:pt idx="32">
                  <c:v>-0.43546892560389311</c:v>
                </c:pt>
                <c:pt idx="33">
                  <c:v>-0.43546892560389311</c:v>
                </c:pt>
                <c:pt idx="34">
                  <c:v>-0.43569005272931316</c:v>
                </c:pt>
                <c:pt idx="35">
                  <c:v>-0.43569005272931316</c:v>
                </c:pt>
                <c:pt idx="36">
                  <c:v>-0.43569005272931316</c:v>
                </c:pt>
                <c:pt idx="37">
                  <c:v>-0.43569005272931316</c:v>
                </c:pt>
                <c:pt idx="38">
                  <c:v>-0.43569005272931316</c:v>
                </c:pt>
                <c:pt idx="39">
                  <c:v>-0.43569005272931316</c:v>
                </c:pt>
                <c:pt idx="40">
                  <c:v>-0.43646907038513788</c:v>
                </c:pt>
                <c:pt idx="41">
                  <c:v>-0.43646907038513788</c:v>
                </c:pt>
                <c:pt idx="42">
                  <c:v>-0.43685856339730822</c:v>
                </c:pt>
                <c:pt idx="43">
                  <c:v>-0.43695856454272758</c:v>
                </c:pt>
                <c:pt idx="44">
                  <c:v>-0.43695856454272758</c:v>
                </c:pt>
                <c:pt idx="45">
                  <c:v>-0.43693837597892859</c:v>
                </c:pt>
                <c:pt idx="46">
                  <c:v>-0.43693837597892859</c:v>
                </c:pt>
                <c:pt idx="47">
                  <c:v>-0.43697899144173402</c:v>
                </c:pt>
                <c:pt idx="48">
                  <c:v>-0.43697899144173402</c:v>
                </c:pt>
                <c:pt idx="49">
                  <c:v>-0.43697899144173402</c:v>
                </c:pt>
                <c:pt idx="50">
                  <c:v>-0.43697899144173402</c:v>
                </c:pt>
                <c:pt idx="51">
                  <c:v>-0.43680335810990006</c:v>
                </c:pt>
                <c:pt idx="52">
                  <c:v>-0.43680335810990006</c:v>
                </c:pt>
                <c:pt idx="53">
                  <c:v>-0.4371061747402592</c:v>
                </c:pt>
                <c:pt idx="54">
                  <c:v>-0.436920026673699</c:v>
                </c:pt>
                <c:pt idx="55">
                  <c:v>-0.43728473560150161</c:v>
                </c:pt>
                <c:pt idx="56">
                  <c:v>-0.43728473560150161</c:v>
                </c:pt>
                <c:pt idx="57">
                  <c:v>-0.43715235858043472</c:v>
                </c:pt>
                <c:pt idx="58">
                  <c:v>-0.43715235858043472</c:v>
                </c:pt>
                <c:pt idx="59">
                  <c:v>-0.436465725772543</c:v>
                </c:pt>
                <c:pt idx="60">
                  <c:v>-0.436465725772543</c:v>
                </c:pt>
                <c:pt idx="61">
                  <c:v>-0.436465725772543</c:v>
                </c:pt>
                <c:pt idx="62">
                  <c:v>-0.436465725772543</c:v>
                </c:pt>
                <c:pt idx="63">
                  <c:v>-0.43574211494910764</c:v>
                </c:pt>
                <c:pt idx="64">
                  <c:v>-0.43574211494910764</c:v>
                </c:pt>
                <c:pt idx="65">
                  <c:v>-0.43643047249390332</c:v>
                </c:pt>
                <c:pt idx="66">
                  <c:v>-0.43670096619866616</c:v>
                </c:pt>
                <c:pt idx="67">
                  <c:v>-0.43663300634075469</c:v>
                </c:pt>
                <c:pt idx="68">
                  <c:v>-0.43663300634075469</c:v>
                </c:pt>
                <c:pt idx="69">
                  <c:v>-0.43677685432741703</c:v>
                </c:pt>
                <c:pt idx="70">
                  <c:v>-0.43677685432741703</c:v>
                </c:pt>
                <c:pt idx="71">
                  <c:v>-0.43677685432741703</c:v>
                </c:pt>
                <c:pt idx="72">
                  <c:v>-0.43677685432741703</c:v>
                </c:pt>
                <c:pt idx="73">
                  <c:v>-0.43667846636738744</c:v>
                </c:pt>
                <c:pt idx="74">
                  <c:v>-0.43667846636738744</c:v>
                </c:pt>
                <c:pt idx="75">
                  <c:v>-0.43657206219426775</c:v>
                </c:pt>
                <c:pt idx="76">
                  <c:v>-0.43657206219426775</c:v>
                </c:pt>
                <c:pt idx="77">
                  <c:v>-0.43658248096452335</c:v>
                </c:pt>
                <c:pt idx="78">
                  <c:v>-0.43661340969704349</c:v>
                </c:pt>
                <c:pt idx="79">
                  <c:v>-0.43661340969704349</c:v>
                </c:pt>
                <c:pt idx="80">
                  <c:v>-0.43656698229194463</c:v>
                </c:pt>
                <c:pt idx="81">
                  <c:v>-0.43656698229194463</c:v>
                </c:pt>
                <c:pt idx="82">
                  <c:v>-0.43656698229194463</c:v>
                </c:pt>
                <c:pt idx="83">
                  <c:v>-0.43656698229194463</c:v>
                </c:pt>
                <c:pt idx="84">
                  <c:v>-0.43694150376581026</c:v>
                </c:pt>
                <c:pt idx="85">
                  <c:v>-0.43694150376581026</c:v>
                </c:pt>
                <c:pt idx="86">
                  <c:v>-0.4365325153352459</c:v>
                </c:pt>
                <c:pt idx="87">
                  <c:v>-0.43650660784132406</c:v>
                </c:pt>
                <c:pt idx="88">
                  <c:v>-0.43650660784132406</c:v>
                </c:pt>
                <c:pt idx="89">
                  <c:v>-0.43656314375252953</c:v>
                </c:pt>
                <c:pt idx="90">
                  <c:v>-0.43656314375252953</c:v>
                </c:pt>
                <c:pt idx="91">
                  <c:v>-0.43696251687123056</c:v>
                </c:pt>
                <c:pt idx="92">
                  <c:v>-0.43696251687123056</c:v>
                </c:pt>
                <c:pt idx="93">
                  <c:v>-0.43696251687123056</c:v>
                </c:pt>
                <c:pt idx="94">
                  <c:v>-0.43715801529519027</c:v>
                </c:pt>
                <c:pt idx="95">
                  <c:v>-0.43715801529519027</c:v>
                </c:pt>
                <c:pt idx="96">
                  <c:v>-0.43721777368808984</c:v>
                </c:pt>
                <c:pt idx="97">
                  <c:v>-0.4370814466026548</c:v>
                </c:pt>
                <c:pt idx="98">
                  <c:v>-0.4370814466026548</c:v>
                </c:pt>
                <c:pt idx="99">
                  <c:v>-0.43677704216763508</c:v>
                </c:pt>
                <c:pt idx="100">
                  <c:v>-0.43735318904879145</c:v>
                </c:pt>
                <c:pt idx="101">
                  <c:v>-0.43735318904879145</c:v>
                </c:pt>
                <c:pt idx="102">
                  <c:v>-0.43735318904879145</c:v>
                </c:pt>
                <c:pt idx="103">
                  <c:v>-0.43757309596550559</c:v>
                </c:pt>
                <c:pt idx="104">
                  <c:v>-0.43757309596550559</c:v>
                </c:pt>
                <c:pt idx="105">
                  <c:v>-0.43751105022070114</c:v>
                </c:pt>
                <c:pt idx="106">
                  <c:v>-0.43766904280210811</c:v>
                </c:pt>
                <c:pt idx="107">
                  <c:v>-0.43766904280210811</c:v>
                </c:pt>
                <c:pt idx="108">
                  <c:v>-0.43715230426733331</c:v>
                </c:pt>
                <c:pt idx="109">
                  <c:v>-0.43715230426733331</c:v>
                </c:pt>
                <c:pt idx="110">
                  <c:v>-0.43689609288896691</c:v>
                </c:pt>
                <c:pt idx="111">
                  <c:v>-0.43689609288896691</c:v>
                </c:pt>
                <c:pt idx="112">
                  <c:v>-0.43689609288896691</c:v>
                </c:pt>
                <c:pt idx="113">
                  <c:v>-0.43631197111321679</c:v>
                </c:pt>
                <c:pt idx="114">
                  <c:v>-0.43631197111321679</c:v>
                </c:pt>
                <c:pt idx="115">
                  <c:v>-0.43603020399665054</c:v>
                </c:pt>
                <c:pt idx="116">
                  <c:v>-0.43683873259136663</c:v>
                </c:pt>
                <c:pt idx="117">
                  <c:v>-0.43683873259136663</c:v>
                </c:pt>
                <c:pt idx="118">
                  <c:v>-0.43718626209159417</c:v>
                </c:pt>
                <c:pt idx="119">
                  <c:v>-0.43718626209159417</c:v>
                </c:pt>
                <c:pt idx="120">
                  <c:v>-0.43718626209159417</c:v>
                </c:pt>
                <c:pt idx="121">
                  <c:v>-0.43709525244456665</c:v>
                </c:pt>
                <c:pt idx="122">
                  <c:v>-0.43709525244456665</c:v>
                </c:pt>
                <c:pt idx="123">
                  <c:v>-0.43632132315740041</c:v>
                </c:pt>
                <c:pt idx="124">
                  <c:v>-0.43615256248265805</c:v>
                </c:pt>
                <c:pt idx="125">
                  <c:v>-0.43615256248265805</c:v>
                </c:pt>
                <c:pt idx="126">
                  <c:v>-0.43607105370137073</c:v>
                </c:pt>
                <c:pt idx="127">
                  <c:v>-0.4364698952861939</c:v>
                </c:pt>
                <c:pt idx="128">
                  <c:v>-0.4364698952861939</c:v>
                </c:pt>
                <c:pt idx="129">
                  <c:v>-0.4357132932752476</c:v>
                </c:pt>
                <c:pt idx="130">
                  <c:v>-0.4357132932752476</c:v>
                </c:pt>
                <c:pt idx="131">
                  <c:v>-0.4357132932752476</c:v>
                </c:pt>
                <c:pt idx="132">
                  <c:v>-0.43548944527973155</c:v>
                </c:pt>
                <c:pt idx="133">
                  <c:v>-0.43614250769944907</c:v>
                </c:pt>
                <c:pt idx="134">
                  <c:v>-0.4363030937816248</c:v>
                </c:pt>
                <c:pt idx="135">
                  <c:v>-0.4363030937816248</c:v>
                </c:pt>
                <c:pt idx="136">
                  <c:v>-0.43693773174383227</c:v>
                </c:pt>
                <c:pt idx="137">
                  <c:v>-0.43617068622565491</c:v>
                </c:pt>
                <c:pt idx="138">
                  <c:v>-0.43617068622565491</c:v>
                </c:pt>
                <c:pt idx="139">
                  <c:v>-0.43617068622565491</c:v>
                </c:pt>
                <c:pt idx="140">
                  <c:v>-0.43557314001038699</c:v>
                </c:pt>
                <c:pt idx="141">
                  <c:v>-0.43597781057185142</c:v>
                </c:pt>
                <c:pt idx="142">
                  <c:v>-0.43530279530440003</c:v>
                </c:pt>
                <c:pt idx="143">
                  <c:v>-0.43530279530440003</c:v>
                </c:pt>
                <c:pt idx="144">
                  <c:v>-0.4334159631181278</c:v>
                </c:pt>
                <c:pt idx="145">
                  <c:v>-0.4334159631181278</c:v>
                </c:pt>
                <c:pt idx="146">
                  <c:v>-0.4334159631181278</c:v>
                </c:pt>
                <c:pt idx="147">
                  <c:v>-0.4334159631181278</c:v>
                </c:pt>
                <c:pt idx="148">
                  <c:v>-0.43420892496927777</c:v>
                </c:pt>
                <c:pt idx="149">
                  <c:v>-0.43420892496927777</c:v>
                </c:pt>
                <c:pt idx="150">
                  <c:v>-0.43479501370165546</c:v>
                </c:pt>
                <c:pt idx="151">
                  <c:v>-0.43479501370165546</c:v>
                </c:pt>
                <c:pt idx="152">
                  <c:v>-0.43536372736193574</c:v>
                </c:pt>
                <c:pt idx="153">
                  <c:v>-0.43531562245174082</c:v>
                </c:pt>
                <c:pt idx="154">
                  <c:v>-0.43531562245174082</c:v>
                </c:pt>
                <c:pt idx="155">
                  <c:v>-0.43082331592573447</c:v>
                </c:pt>
                <c:pt idx="156">
                  <c:v>-0.43082331592573447</c:v>
                </c:pt>
                <c:pt idx="157">
                  <c:v>-0.43082331592573447</c:v>
                </c:pt>
                <c:pt idx="158">
                  <c:v>-0.43082331592573447</c:v>
                </c:pt>
                <c:pt idx="159">
                  <c:v>-0.43082331592573447</c:v>
                </c:pt>
                <c:pt idx="160">
                  <c:v>-0.43053234737957202</c:v>
                </c:pt>
                <c:pt idx="161">
                  <c:v>-0.43053234737957202</c:v>
                </c:pt>
                <c:pt idx="162">
                  <c:v>-0.43326441917956349</c:v>
                </c:pt>
                <c:pt idx="163">
                  <c:v>-0.43501878740113703</c:v>
                </c:pt>
                <c:pt idx="164">
                  <c:v>-0.43501878740113703</c:v>
                </c:pt>
                <c:pt idx="165">
                  <c:v>-0.43405080513264654</c:v>
                </c:pt>
                <c:pt idx="166">
                  <c:v>-0.43395535335971497</c:v>
                </c:pt>
                <c:pt idx="167">
                  <c:v>-0.43730920800097783</c:v>
                </c:pt>
                <c:pt idx="168">
                  <c:v>-0.43841058671796795</c:v>
                </c:pt>
                <c:pt idx="169">
                  <c:v>-0.43939258518626795</c:v>
                </c:pt>
                <c:pt idx="170">
                  <c:v>-0.44113181944574797</c:v>
                </c:pt>
                <c:pt idx="171">
                  <c:v>-0.44060408287322339</c:v>
                </c:pt>
                <c:pt idx="172">
                  <c:v>-0.44149184162555782</c:v>
                </c:pt>
                <c:pt idx="173">
                  <c:v>-0.44276722191394818</c:v>
                </c:pt>
                <c:pt idx="174">
                  <c:v>-0.44276722191394818</c:v>
                </c:pt>
                <c:pt idx="175">
                  <c:v>-0.44247369309274726</c:v>
                </c:pt>
                <c:pt idx="176">
                  <c:v>-0.44263021546341291</c:v>
                </c:pt>
                <c:pt idx="177">
                  <c:v>-0.44295457126801629</c:v>
                </c:pt>
                <c:pt idx="178">
                  <c:v>-0.44296497494389753</c:v>
                </c:pt>
                <c:pt idx="179">
                  <c:v>-0.44211221526363209</c:v>
                </c:pt>
                <c:pt idx="180">
                  <c:v>-0.44158872856890452</c:v>
                </c:pt>
                <c:pt idx="181">
                  <c:v>-0.44000389506413623</c:v>
                </c:pt>
                <c:pt idx="182">
                  <c:v>-0.44030023858900375</c:v>
                </c:pt>
                <c:pt idx="183">
                  <c:v>-0.43906408205196584</c:v>
                </c:pt>
                <c:pt idx="184">
                  <c:v>-0.43810857696440947</c:v>
                </c:pt>
                <c:pt idx="185">
                  <c:v>-0.43756289453605174</c:v>
                </c:pt>
                <c:pt idx="186">
                  <c:v>-0.43780445009203567</c:v>
                </c:pt>
                <c:pt idx="187">
                  <c:v>-0.43699854621201811</c:v>
                </c:pt>
                <c:pt idx="188">
                  <c:v>-0.43663669310217074</c:v>
                </c:pt>
                <c:pt idx="189">
                  <c:v>-0.43595449417219018</c:v>
                </c:pt>
                <c:pt idx="190">
                  <c:v>-0.43714106011206366</c:v>
                </c:pt>
                <c:pt idx="191">
                  <c:v>-0.43888229461573619</c:v>
                </c:pt>
                <c:pt idx="192">
                  <c:v>-0.43928200923950489</c:v>
                </c:pt>
                <c:pt idx="193">
                  <c:v>-0.43925903794096521</c:v>
                </c:pt>
                <c:pt idx="194">
                  <c:v>-0.43806168405434298</c:v>
                </c:pt>
                <c:pt idx="195">
                  <c:v>-0.43806168405434298</c:v>
                </c:pt>
                <c:pt idx="196">
                  <c:v>-0.43869159807862695</c:v>
                </c:pt>
                <c:pt idx="197">
                  <c:v>-0.43869159807862695</c:v>
                </c:pt>
                <c:pt idx="198">
                  <c:v>-0.43862184565687373</c:v>
                </c:pt>
                <c:pt idx="199">
                  <c:v>-0.43811308768138557</c:v>
                </c:pt>
                <c:pt idx="200">
                  <c:v>-0.43811308768138557</c:v>
                </c:pt>
                <c:pt idx="201">
                  <c:v>-0.43895413731499017</c:v>
                </c:pt>
                <c:pt idx="202">
                  <c:v>-0.4381238178123712</c:v>
                </c:pt>
                <c:pt idx="203">
                  <c:v>-0.4381238178123712</c:v>
                </c:pt>
                <c:pt idx="204">
                  <c:v>-0.43685929273816687</c:v>
                </c:pt>
                <c:pt idx="205">
                  <c:v>-0.43685929273816687</c:v>
                </c:pt>
                <c:pt idx="206">
                  <c:v>-0.43682834424976785</c:v>
                </c:pt>
                <c:pt idx="207">
                  <c:v>-0.43682834424976785</c:v>
                </c:pt>
                <c:pt idx="208">
                  <c:v>-0.43696081331965925</c:v>
                </c:pt>
                <c:pt idx="209">
                  <c:v>-0.43696081331965925</c:v>
                </c:pt>
                <c:pt idx="210">
                  <c:v>-0.43697432111546575</c:v>
                </c:pt>
                <c:pt idx="211">
                  <c:v>-0.43697432111546575</c:v>
                </c:pt>
                <c:pt idx="212">
                  <c:v>-0.43794117586782866</c:v>
                </c:pt>
                <c:pt idx="213">
                  <c:v>-0.43794117586782866</c:v>
                </c:pt>
                <c:pt idx="214">
                  <c:v>-0.43797473244499363</c:v>
                </c:pt>
                <c:pt idx="215">
                  <c:v>-0.43797473244499363</c:v>
                </c:pt>
                <c:pt idx="216">
                  <c:v>-0.43772138553270662</c:v>
                </c:pt>
                <c:pt idx="217">
                  <c:v>-0.43772138553270662</c:v>
                </c:pt>
                <c:pt idx="218">
                  <c:v>-0.43701540572370462</c:v>
                </c:pt>
                <c:pt idx="219">
                  <c:v>-0.43701540572370462</c:v>
                </c:pt>
                <c:pt idx="220">
                  <c:v>-0.43701540572370462</c:v>
                </c:pt>
                <c:pt idx="221">
                  <c:v>-0.43701540572370462</c:v>
                </c:pt>
                <c:pt idx="222">
                  <c:v>-0.43701540572370462</c:v>
                </c:pt>
                <c:pt idx="223">
                  <c:v>-0.43792382731288354</c:v>
                </c:pt>
                <c:pt idx="224">
                  <c:v>-0.4383125544027458</c:v>
                </c:pt>
                <c:pt idx="225">
                  <c:v>-0.4383125544027458</c:v>
                </c:pt>
                <c:pt idx="226">
                  <c:v>-0.43790210282902547</c:v>
                </c:pt>
                <c:pt idx="227">
                  <c:v>-0.4382301004360829</c:v>
                </c:pt>
                <c:pt idx="228">
                  <c:v>-0.4382301004360829</c:v>
                </c:pt>
                <c:pt idx="229">
                  <c:v>-0.4382301004360829</c:v>
                </c:pt>
                <c:pt idx="230">
                  <c:v>-0.43780979898442307</c:v>
                </c:pt>
                <c:pt idx="231">
                  <c:v>-0.43780979898442307</c:v>
                </c:pt>
                <c:pt idx="232">
                  <c:v>-0.43809631208091854</c:v>
                </c:pt>
                <c:pt idx="233">
                  <c:v>-0.43809631208091854</c:v>
                </c:pt>
                <c:pt idx="234">
                  <c:v>-0.43765885619641726</c:v>
                </c:pt>
                <c:pt idx="235">
                  <c:v>-0.4379961203073463</c:v>
                </c:pt>
                <c:pt idx="236">
                  <c:v>-0.4379961203073463</c:v>
                </c:pt>
                <c:pt idx="237">
                  <c:v>-0.43792096722855861</c:v>
                </c:pt>
                <c:pt idx="238">
                  <c:v>-0.43792096722855861</c:v>
                </c:pt>
                <c:pt idx="239">
                  <c:v>-0.43792096722855861</c:v>
                </c:pt>
                <c:pt idx="240">
                  <c:v>-0.43792096722855861</c:v>
                </c:pt>
                <c:pt idx="241">
                  <c:v>-0.43803834866251057</c:v>
                </c:pt>
                <c:pt idx="242">
                  <c:v>-0.43803834866251057</c:v>
                </c:pt>
                <c:pt idx="243">
                  <c:v>-0.43845509041162806</c:v>
                </c:pt>
                <c:pt idx="244">
                  <c:v>-0.43782675847833086</c:v>
                </c:pt>
                <c:pt idx="245">
                  <c:v>-0.43782675847833086</c:v>
                </c:pt>
                <c:pt idx="246">
                  <c:v>-0.4381755093195453</c:v>
                </c:pt>
                <c:pt idx="247">
                  <c:v>-0.43790610764147209</c:v>
                </c:pt>
                <c:pt idx="248">
                  <c:v>-0.43790610764147209</c:v>
                </c:pt>
                <c:pt idx="249">
                  <c:v>-0.43722325983688293</c:v>
                </c:pt>
                <c:pt idx="250">
                  <c:v>-0.43722325983688293</c:v>
                </c:pt>
                <c:pt idx="251">
                  <c:v>-0.43722325983688293</c:v>
                </c:pt>
                <c:pt idx="252">
                  <c:v>-0.43722325983688293</c:v>
                </c:pt>
                <c:pt idx="253">
                  <c:v>-0.43722325983688293</c:v>
                </c:pt>
                <c:pt idx="254">
                  <c:v>-0.43736048559932389</c:v>
                </c:pt>
                <c:pt idx="255">
                  <c:v>-0.43736048559932389</c:v>
                </c:pt>
                <c:pt idx="256">
                  <c:v>-0.43726441212097444</c:v>
                </c:pt>
                <c:pt idx="257">
                  <c:v>-0.43811830686891029</c:v>
                </c:pt>
                <c:pt idx="258">
                  <c:v>-0.43811830686891029</c:v>
                </c:pt>
                <c:pt idx="259">
                  <c:v>-0.43873546809415659</c:v>
                </c:pt>
                <c:pt idx="260">
                  <c:v>-0.43873546809415659</c:v>
                </c:pt>
                <c:pt idx="261">
                  <c:v>-0.43873546809415659</c:v>
                </c:pt>
                <c:pt idx="262">
                  <c:v>-0.43873546809415659</c:v>
                </c:pt>
                <c:pt idx="263">
                  <c:v>-0.43882069975677113</c:v>
                </c:pt>
                <c:pt idx="264">
                  <c:v>-0.43827324004987323</c:v>
                </c:pt>
                <c:pt idx="265">
                  <c:v>-0.43829677717304411</c:v>
                </c:pt>
                <c:pt idx="266">
                  <c:v>-0.43829677717304411</c:v>
                </c:pt>
                <c:pt idx="267">
                  <c:v>-0.43810595765250371</c:v>
                </c:pt>
                <c:pt idx="268">
                  <c:v>-0.43810595765250371</c:v>
                </c:pt>
                <c:pt idx="269">
                  <c:v>-0.43803570495107175</c:v>
                </c:pt>
                <c:pt idx="270">
                  <c:v>-0.43803570495107175</c:v>
                </c:pt>
                <c:pt idx="271">
                  <c:v>-0.43803570495107175</c:v>
                </c:pt>
                <c:pt idx="272">
                  <c:v>-0.43803570495107175</c:v>
                </c:pt>
                <c:pt idx="273">
                  <c:v>-0.43812110249158315</c:v>
                </c:pt>
                <c:pt idx="274">
                  <c:v>-0.43812110249158315</c:v>
                </c:pt>
                <c:pt idx="275">
                  <c:v>-0.43863947576565365</c:v>
                </c:pt>
                <c:pt idx="276">
                  <c:v>-0.43827228171466565</c:v>
                </c:pt>
                <c:pt idx="277">
                  <c:v>-0.43827228171466565</c:v>
                </c:pt>
                <c:pt idx="278">
                  <c:v>-0.43884454417851021</c:v>
                </c:pt>
                <c:pt idx="279">
                  <c:v>-0.43884454417851021</c:v>
                </c:pt>
                <c:pt idx="280">
                  <c:v>-0.43954985657355933</c:v>
                </c:pt>
                <c:pt idx="281">
                  <c:v>-0.43954985657355933</c:v>
                </c:pt>
                <c:pt idx="282">
                  <c:v>-0.43954985657355933</c:v>
                </c:pt>
                <c:pt idx="283">
                  <c:v>-0.4396362660119526</c:v>
                </c:pt>
                <c:pt idx="284">
                  <c:v>-0.4396362660119526</c:v>
                </c:pt>
                <c:pt idx="285">
                  <c:v>-0.43922618784996437</c:v>
                </c:pt>
                <c:pt idx="286">
                  <c:v>-0.43922618784996437</c:v>
                </c:pt>
                <c:pt idx="287">
                  <c:v>-0.43790232063593476</c:v>
                </c:pt>
                <c:pt idx="288">
                  <c:v>-0.43849851235167236</c:v>
                </c:pt>
                <c:pt idx="289">
                  <c:v>-0.43849851235167236</c:v>
                </c:pt>
                <c:pt idx="290">
                  <c:v>-0.43906033566347846</c:v>
                </c:pt>
                <c:pt idx="291">
                  <c:v>-0.43906033566347846</c:v>
                </c:pt>
                <c:pt idx="292">
                  <c:v>-0.43906033566347846</c:v>
                </c:pt>
                <c:pt idx="293">
                  <c:v>-0.43906033566347846</c:v>
                </c:pt>
                <c:pt idx="294">
                  <c:v>-0.43906033566347846</c:v>
                </c:pt>
                <c:pt idx="295">
                  <c:v>-0.43935424468010442</c:v>
                </c:pt>
                <c:pt idx="296">
                  <c:v>-0.43935424468010442</c:v>
                </c:pt>
                <c:pt idx="297">
                  <c:v>-0.43927773345260906</c:v>
                </c:pt>
                <c:pt idx="298">
                  <c:v>-0.43877689950815202</c:v>
                </c:pt>
                <c:pt idx="299">
                  <c:v>-0.43877689950815202</c:v>
                </c:pt>
                <c:pt idx="300">
                  <c:v>-0.43866512185218481</c:v>
                </c:pt>
                <c:pt idx="301">
                  <c:v>-0.43866512185218481</c:v>
                </c:pt>
                <c:pt idx="302">
                  <c:v>-0.43899347224057245</c:v>
                </c:pt>
                <c:pt idx="303">
                  <c:v>-0.43899347224057245</c:v>
                </c:pt>
                <c:pt idx="304">
                  <c:v>-0.43899347224057245</c:v>
                </c:pt>
                <c:pt idx="305">
                  <c:v>-0.43871024737493153</c:v>
                </c:pt>
                <c:pt idx="306">
                  <c:v>-0.43871024737493153</c:v>
                </c:pt>
                <c:pt idx="307">
                  <c:v>-0.43834999390550716</c:v>
                </c:pt>
                <c:pt idx="308">
                  <c:v>-0.43805487339056104</c:v>
                </c:pt>
                <c:pt idx="309">
                  <c:v>-0.43805487339056104</c:v>
                </c:pt>
                <c:pt idx="310">
                  <c:v>-0.43677920783689722</c:v>
                </c:pt>
                <c:pt idx="311">
                  <c:v>-0.43677920783689722</c:v>
                </c:pt>
                <c:pt idx="312">
                  <c:v>-0.43554254888471078</c:v>
                </c:pt>
                <c:pt idx="313">
                  <c:v>-0.43554254888471078</c:v>
                </c:pt>
                <c:pt idx="314">
                  <c:v>-0.43554254888471078</c:v>
                </c:pt>
                <c:pt idx="315">
                  <c:v>-0.43554254888471078</c:v>
                </c:pt>
                <c:pt idx="316">
                  <c:v>-0.4343369531779267</c:v>
                </c:pt>
                <c:pt idx="317">
                  <c:v>-0.4346273231801045</c:v>
                </c:pt>
                <c:pt idx="318">
                  <c:v>-0.4346273231801045</c:v>
                </c:pt>
                <c:pt idx="319">
                  <c:v>-0.43597639673371152</c:v>
                </c:pt>
                <c:pt idx="320">
                  <c:v>-0.43597639673371152</c:v>
                </c:pt>
                <c:pt idx="321">
                  <c:v>-0.43783993952600214</c:v>
                </c:pt>
                <c:pt idx="322">
                  <c:v>-0.43783993952600214</c:v>
                </c:pt>
                <c:pt idx="323">
                  <c:v>-0.43942648007629243</c:v>
                </c:pt>
                <c:pt idx="324">
                  <c:v>-0.43942648007629243</c:v>
                </c:pt>
                <c:pt idx="325">
                  <c:v>-0.43943508924835856</c:v>
                </c:pt>
                <c:pt idx="326">
                  <c:v>-0.43943508924835856</c:v>
                </c:pt>
                <c:pt idx="327">
                  <c:v>-0.43943508924835856</c:v>
                </c:pt>
                <c:pt idx="328">
                  <c:v>-0.43943508924835856</c:v>
                </c:pt>
                <c:pt idx="329">
                  <c:v>-0.43983486463519444</c:v>
                </c:pt>
                <c:pt idx="330">
                  <c:v>-0.43983486463519444</c:v>
                </c:pt>
                <c:pt idx="331">
                  <c:v>-0.43851720524845827</c:v>
                </c:pt>
                <c:pt idx="332">
                  <c:v>-0.43774516081800807</c:v>
                </c:pt>
                <c:pt idx="333">
                  <c:v>-0.43774516081800807</c:v>
                </c:pt>
                <c:pt idx="334">
                  <c:v>-0.43738110701556832</c:v>
                </c:pt>
                <c:pt idx="335">
                  <c:v>-0.43723647514874575</c:v>
                </c:pt>
                <c:pt idx="336">
                  <c:v>-0.43723647514874575</c:v>
                </c:pt>
                <c:pt idx="337">
                  <c:v>-0.43723647514874575</c:v>
                </c:pt>
                <c:pt idx="338">
                  <c:v>-0.43723647514874575</c:v>
                </c:pt>
                <c:pt idx="339">
                  <c:v>-0.43728088769923551</c:v>
                </c:pt>
                <c:pt idx="340">
                  <c:v>-0.43728088769923551</c:v>
                </c:pt>
                <c:pt idx="341">
                  <c:v>-0.43587519727550394</c:v>
                </c:pt>
                <c:pt idx="342">
                  <c:v>-0.43587519727550394</c:v>
                </c:pt>
                <c:pt idx="343">
                  <c:v>-0.43448668132895457</c:v>
                </c:pt>
                <c:pt idx="344">
                  <c:v>-0.43448668132895457</c:v>
                </c:pt>
                <c:pt idx="345">
                  <c:v>-0.43295648737121656</c:v>
                </c:pt>
                <c:pt idx="346">
                  <c:v>-0.43295648737121656</c:v>
                </c:pt>
                <c:pt idx="347">
                  <c:v>-0.43295648737121656</c:v>
                </c:pt>
                <c:pt idx="348">
                  <c:v>-0.43295648737121656</c:v>
                </c:pt>
                <c:pt idx="349">
                  <c:v>-0.43034718437043379</c:v>
                </c:pt>
                <c:pt idx="350">
                  <c:v>-0.43034718437043379</c:v>
                </c:pt>
                <c:pt idx="351">
                  <c:v>-0.43241046974166852</c:v>
                </c:pt>
                <c:pt idx="352">
                  <c:v>-0.43034718437043379</c:v>
                </c:pt>
                <c:pt idx="353">
                  <c:v>-0.43241046974166852</c:v>
                </c:pt>
                <c:pt idx="354">
                  <c:v>-0.43034718437043379</c:v>
                </c:pt>
                <c:pt idx="355">
                  <c:v>-0.43034718437043379</c:v>
                </c:pt>
                <c:pt idx="356">
                  <c:v>-0.43241046974166852</c:v>
                </c:pt>
                <c:pt idx="357">
                  <c:v>-0.43241046974166852</c:v>
                </c:pt>
                <c:pt idx="358">
                  <c:v>-0.43034718437043379</c:v>
                </c:pt>
                <c:pt idx="359">
                  <c:v>-0.43034718437043379</c:v>
                </c:pt>
                <c:pt idx="360">
                  <c:v>-0.43241046974166852</c:v>
                </c:pt>
                <c:pt idx="361">
                  <c:v>-0.43034718437043379</c:v>
                </c:pt>
                <c:pt idx="362">
                  <c:v>-0.43034718437043379</c:v>
                </c:pt>
                <c:pt idx="363">
                  <c:v>-0.43241046974166852</c:v>
                </c:pt>
                <c:pt idx="364">
                  <c:v>-0.43034718437043379</c:v>
                </c:pt>
                <c:pt idx="365">
                  <c:v>-0.43034718437043379</c:v>
                </c:pt>
                <c:pt idx="366">
                  <c:v>-0.43241046974166852</c:v>
                </c:pt>
                <c:pt idx="367">
                  <c:v>-0.43034718437043379</c:v>
                </c:pt>
                <c:pt idx="368">
                  <c:v>-0.43034718437043379</c:v>
                </c:pt>
                <c:pt idx="369">
                  <c:v>-0.43241046974166852</c:v>
                </c:pt>
                <c:pt idx="370">
                  <c:v>-0.43241046974166852</c:v>
                </c:pt>
                <c:pt idx="371">
                  <c:v>-0.43241046974166852</c:v>
                </c:pt>
                <c:pt idx="372">
                  <c:v>-0.43034718437043379</c:v>
                </c:pt>
                <c:pt idx="373">
                  <c:v>-0.43241046974166852</c:v>
                </c:pt>
                <c:pt idx="374">
                  <c:v>-0.43241046974166852</c:v>
                </c:pt>
                <c:pt idx="375">
                  <c:v>-0.43034718437043379</c:v>
                </c:pt>
                <c:pt idx="376">
                  <c:v>-0.43241046974166852</c:v>
                </c:pt>
                <c:pt idx="377">
                  <c:v>-0.43241046974166852</c:v>
                </c:pt>
                <c:pt idx="378">
                  <c:v>-0.43241046974166852</c:v>
                </c:pt>
                <c:pt idx="379">
                  <c:v>-0.43034718437043379</c:v>
                </c:pt>
                <c:pt idx="380">
                  <c:v>-0.43034718437043379</c:v>
                </c:pt>
                <c:pt idx="381">
                  <c:v>-0.43241046974166852</c:v>
                </c:pt>
                <c:pt idx="382">
                  <c:v>-0.43034718437043379</c:v>
                </c:pt>
                <c:pt idx="383">
                  <c:v>-0.43241046974166852</c:v>
                </c:pt>
                <c:pt idx="384">
                  <c:v>-0.43241046974166852</c:v>
                </c:pt>
                <c:pt idx="385">
                  <c:v>-0.43034718437043379</c:v>
                </c:pt>
                <c:pt idx="386">
                  <c:v>-0.43241046974166852</c:v>
                </c:pt>
                <c:pt idx="387">
                  <c:v>-0.43241046974166852</c:v>
                </c:pt>
                <c:pt idx="388">
                  <c:v>-0.43241046974166852</c:v>
                </c:pt>
                <c:pt idx="389">
                  <c:v>-0.43034718437043379</c:v>
                </c:pt>
                <c:pt idx="390">
                  <c:v>-0.43034718437043379</c:v>
                </c:pt>
                <c:pt idx="391">
                  <c:v>-0.43241046974166852</c:v>
                </c:pt>
                <c:pt idx="392">
                  <c:v>-0.43034718437043379</c:v>
                </c:pt>
                <c:pt idx="393">
                  <c:v>-0.43034718437043379</c:v>
                </c:pt>
                <c:pt idx="394">
                  <c:v>-0.43241046974166852</c:v>
                </c:pt>
                <c:pt idx="395">
                  <c:v>-0.43034718437043379</c:v>
                </c:pt>
                <c:pt idx="396">
                  <c:v>-0.43034718437043379</c:v>
                </c:pt>
                <c:pt idx="397">
                  <c:v>-0.43034718437043379</c:v>
                </c:pt>
                <c:pt idx="398">
                  <c:v>-0.43241046974166852</c:v>
                </c:pt>
                <c:pt idx="399">
                  <c:v>-0.43034718437043379</c:v>
                </c:pt>
                <c:pt idx="400">
                  <c:v>-0.43034718437043379</c:v>
                </c:pt>
                <c:pt idx="401">
                  <c:v>-0.43241046974166852</c:v>
                </c:pt>
                <c:pt idx="402">
                  <c:v>-0.43034718437043379</c:v>
                </c:pt>
                <c:pt idx="403">
                  <c:v>-0.43034718437043379</c:v>
                </c:pt>
                <c:pt idx="404">
                  <c:v>-0.43241046974166852</c:v>
                </c:pt>
                <c:pt idx="405">
                  <c:v>-0.43034718437043379</c:v>
                </c:pt>
                <c:pt idx="406">
                  <c:v>-0.43241046974166852</c:v>
                </c:pt>
                <c:pt idx="407">
                  <c:v>-0.43241046974166852</c:v>
                </c:pt>
                <c:pt idx="408">
                  <c:v>-0.43034718437043379</c:v>
                </c:pt>
                <c:pt idx="409">
                  <c:v>-0.43241046974166852</c:v>
                </c:pt>
                <c:pt idx="410">
                  <c:v>-0.43241046974166852</c:v>
                </c:pt>
                <c:pt idx="411">
                  <c:v>-0.43034718437043379</c:v>
                </c:pt>
                <c:pt idx="412">
                  <c:v>-0.43034718437043379</c:v>
                </c:pt>
                <c:pt idx="413">
                  <c:v>-0.43241046974166852</c:v>
                </c:pt>
                <c:pt idx="414">
                  <c:v>-0.43034718437043379</c:v>
                </c:pt>
                <c:pt idx="415">
                  <c:v>-0.43034718437043379</c:v>
                </c:pt>
                <c:pt idx="416">
                  <c:v>-0.43241046974166852</c:v>
                </c:pt>
                <c:pt idx="417">
                  <c:v>-0.43034718437043379</c:v>
                </c:pt>
                <c:pt idx="418">
                  <c:v>-0.43241046974166852</c:v>
                </c:pt>
                <c:pt idx="419">
                  <c:v>-0.43241046974166852</c:v>
                </c:pt>
                <c:pt idx="420">
                  <c:v>-0.43034718437043379</c:v>
                </c:pt>
                <c:pt idx="421">
                  <c:v>-0.43241046974166852</c:v>
                </c:pt>
                <c:pt idx="422">
                  <c:v>-0.43241046974166852</c:v>
                </c:pt>
                <c:pt idx="423">
                  <c:v>-0.43034718437043379</c:v>
                </c:pt>
                <c:pt idx="424">
                  <c:v>-0.43034718437043379</c:v>
                </c:pt>
                <c:pt idx="425">
                  <c:v>-0.43034718437043379</c:v>
                </c:pt>
                <c:pt idx="426">
                  <c:v>-0.43241046974166852</c:v>
                </c:pt>
                <c:pt idx="427">
                  <c:v>-0.43241046974166852</c:v>
                </c:pt>
                <c:pt idx="428">
                  <c:v>-0.43034718437043379</c:v>
                </c:pt>
                <c:pt idx="429">
                  <c:v>-0.43241046974166852</c:v>
                </c:pt>
                <c:pt idx="430">
                  <c:v>-0.43241046974166852</c:v>
                </c:pt>
                <c:pt idx="431">
                  <c:v>-0.43034718437043379</c:v>
                </c:pt>
                <c:pt idx="432">
                  <c:v>-0.43034718437043379</c:v>
                </c:pt>
                <c:pt idx="433">
                  <c:v>-0.43241046974166852</c:v>
                </c:pt>
                <c:pt idx="434">
                  <c:v>-0.43034718437043379</c:v>
                </c:pt>
                <c:pt idx="435">
                  <c:v>-0.43034718437043379</c:v>
                </c:pt>
                <c:pt idx="436">
                  <c:v>-0.43241046974166852</c:v>
                </c:pt>
                <c:pt idx="437">
                  <c:v>-0.43034718437043379</c:v>
                </c:pt>
                <c:pt idx="438">
                  <c:v>-0.43241046974166852</c:v>
                </c:pt>
                <c:pt idx="439">
                  <c:v>-0.43034718437043379</c:v>
                </c:pt>
                <c:pt idx="440">
                  <c:v>-0.43241046974166852</c:v>
                </c:pt>
                <c:pt idx="441">
                  <c:v>-0.43241046974166852</c:v>
                </c:pt>
                <c:pt idx="442">
                  <c:v>-0.43034718437043379</c:v>
                </c:pt>
                <c:pt idx="443">
                  <c:v>-0.43241046974166852</c:v>
                </c:pt>
                <c:pt idx="444">
                  <c:v>-0.43034718437043379</c:v>
                </c:pt>
                <c:pt idx="445">
                  <c:v>-0.43241046974166852</c:v>
                </c:pt>
                <c:pt idx="446">
                  <c:v>-0.43241046974166852</c:v>
                </c:pt>
                <c:pt idx="447">
                  <c:v>-0.43034718437043379</c:v>
                </c:pt>
                <c:pt idx="448">
                  <c:v>-0.43034718437043379</c:v>
                </c:pt>
                <c:pt idx="449">
                  <c:v>-0.43241046974166852</c:v>
                </c:pt>
                <c:pt idx="450">
                  <c:v>-0.43034718437043379</c:v>
                </c:pt>
                <c:pt idx="451">
                  <c:v>-0.43034718437043379</c:v>
                </c:pt>
                <c:pt idx="452">
                  <c:v>-0.43241046974166852</c:v>
                </c:pt>
                <c:pt idx="453">
                  <c:v>-0.43241046974166852</c:v>
                </c:pt>
                <c:pt idx="454">
                  <c:v>-0.43034718437043379</c:v>
                </c:pt>
                <c:pt idx="455">
                  <c:v>-0.43034718437043379</c:v>
                </c:pt>
                <c:pt idx="456">
                  <c:v>-0.43241046974166852</c:v>
                </c:pt>
                <c:pt idx="457">
                  <c:v>-0.43241046974166852</c:v>
                </c:pt>
                <c:pt idx="458">
                  <c:v>-0.43034718437043379</c:v>
                </c:pt>
                <c:pt idx="459">
                  <c:v>-0.43241046974166852</c:v>
                </c:pt>
                <c:pt idx="460">
                  <c:v>-0.43241046974166852</c:v>
                </c:pt>
                <c:pt idx="461">
                  <c:v>-0.43034718437043379</c:v>
                </c:pt>
                <c:pt idx="462">
                  <c:v>-0.43034718437043379</c:v>
                </c:pt>
                <c:pt idx="463">
                  <c:v>-0.43241046974166852</c:v>
                </c:pt>
                <c:pt idx="464">
                  <c:v>-0.43034718437043379</c:v>
                </c:pt>
                <c:pt idx="465">
                  <c:v>-0.43034718437043379</c:v>
                </c:pt>
                <c:pt idx="466">
                  <c:v>-0.43241046974166852</c:v>
                </c:pt>
                <c:pt idx="467">
                  <c:v>-0.43241046974166852</c:v>
                </c:pt>
                <c:pt idx="468">
                  <c:v>-0.43034718437043379</c:v>
                </c:pt>
                <c:pt idx="469">
                  <c:v>-0.43034718437043379</c:v>
                </c:pt>
                <c:pt idx="470">
                  <c:v>-0.43241046974166852</c:v>
                </c:pt>
                <c:pt idx="471">
                  <c:v>-0.43241046974166852</c:v>
                </c:pt>
                <c:pt idx="472">
                  <c:v>-0.43034718437043379</c:v>
                </c:pt>
                <c:pt idx="473">
                  <c:v>-0.43034718437043379</c:v>
                </c:pt>
                <c:pt idx="474">
                  <c:v>-0.43034718437043379</c:v>
                </c:pt>
                <c:pt idx="475">
                  <c:v>-0.43241046974166852</c:v>
                </c:pt>
                <c:pt idx="476">
                  <c:v>-0.43034718437043379</c:v>
                </c:pt>
                <c:pt idx="477">
                  <c:v>-0.43241046974166852</c:v>
                </c:pt>
                <c:pt idx="478">
                  <c:v>-0.43034718437043379</c:v>
                </c:pt>
                <c:pt idx="479">
                  <c:v>-0.43241046974166852</c:v>
                </c:pt>
                <c:pt idx="480">
                  <c:v>-0.43034718437043379</c:v>
                </c:pt>
                <c:pt idx="481">
                  <c:v>-0.43241046974166852</c:v>
                </c:pt>
                <c:pt idx="482">
                  <c:v>-0.43034718437043379</c:v>
                </c:pt>
                <c:pt idx="483">
                  <c:v>-0.43241046974166852</c:v>
                </c:pt>
                <c:pt idx="484">
                  <c:v>-0.43034718437043379</c:v>
                </c:pt>
                <c:pt idx="485">
                  <c:v>-0.43241046974166852</c:v>
                </c:pt>
                <c:pt idx="486">
                  <c:v>-0.43034718437043379</c:v>
                </c:pt>
                <c:pt idx="487">
                  <c:v>-0.43034718437043379</c:v>
                </c:pt>
                <c:pt idx="488">
                  <c:v>-0.43241046974166852</c:v>
                </c:pt>
                <c:pt idx="489">
                  <c:v>-0.43034718437043379</c:v>
                </c:pt>
                <c:pt idx="490">
                  <c:v>-0.43034718437043379</c:v>
                </c:pt>
                <c:pt idx="491">
                  <c:v>-0.43241046974166852</c:v>
                </c:pt>
                <c:pt idx="492">
                  <c:v>-0.43034718437043379</c:v>
                </c:pt>
                <c:pt idx="493">
                  <c:v>-0.43241046974166852</c:v>
                </c:pt>
                <c:pt idx="494">
                  <c:v>-0.43241046974166852</c:v>
                </c:pt>
                <c:pt idx="495">
                  <c:v>-0.43034718437043379</c:v>
                </c:pt>
                <c:pt idx="496">
                  <c:v>-0.43034718437043379</c:v>
                </c:pt>
                <c:pt idx="497">
                  <c:v>-0.43241046974166852</c:v>
                </c:pt>
                <c:pt idx="498">
                  <c:v>-0.43241046974166852</c:v>
                </c:pt>
                <c:pt idx="499">
                  <c:v>-0.43034718437043379</c:v>
                </c:pt>
                <c:pt idx="500">
                  <c:v>-0.43241046974166852</c:v>
                </c:pt>
                <c:pt idx="501">
                  <c:v>-0.43241046974166852</c:v>
                </c:pt>
                <c:pt idx="502">
                  <c:v>-0.43034718437043379</c:v>
                </c:pt>
                <c:pt idx="503">
                  <c:v>-0.43034718437043379</c:v>
                </c:pt>
                <c:pt idx="504">
                  <c:v>-0.43034718437043379</c:v>
                </c:pt>
                <c:pt idx="505">
                  <c:v>-0.43241046974166852</c:v>
                </c:pt>
                <c:pt idx="506">
                  <c:v>-0.43241046974166852</c:v>
                </c:pt>
                <c:pt idx="507">
                  <c:v>-0.43034718437043379</c:v>
                </c:pt>
                <c:pt idx="508">
                  <c:v>-0.43034718437043379</c:v>
                </c:pt>
                <c:pt idx="509">
                  <c:v>-0.43241046974166852</c:v>
                </c:pt>
                <c:pt idx="510">
                  <c:v>-0.43241046974166852</c:v>
                </c:pt>
                <c:pt idx="511">
                  <c:v>-0.43034718437043379</c:v>
                </c:pt>
                <c:pt idx="512">
                  <c:v>-0.43034718437043379</c:v>
                </c:pt>
                <c:pt idx="513">
                  <c:v>-0.43241046974166852</c:v>
                </c:pt>
                <c:pt idx="514">
                  <c:v>-0.43241046974166852</c:v>
                </c:pt>
                <c:pt idx="515">
                  <c:v>-0.45091426837719434</c:v>
                </c:pt>
                <c:pt idx="516">
                  <c:v>-0.45208486527380953</c:v>
                </c:pt>
                <c:pt idx="517">
                  <c:v>-0.45208486527380953</c:v>
                </c:pt>
                <c:pt idx="518">
                  <c:v>-0.45208486527380953</c:v>
                </c:pt>
                <c:pt idx="519">
                  <c:v>-0.45096119818416086</c:v>
                </c:pt>
                <c:pt idx="520">
                  <c:v>-0.45084478896325614</c:v>
                </c:pt>
                <c:pt idx="521">
                  <c:v>-0.45084478896325614</c:v>
                </c:pt>
                <c:pt idx="522">
                  <c:v>-0.45076147087224089</c:v>
                </c:pt>
                <c:pt idx="523">
                  <c:v>-0.45076147087224089</c:v>
                </c:pt>
                <c:pt idx="524">
                  <c:v>-0.45038639025076382</c:v>
                </c:pt>
                <c:pt idx="525">
                  <c:v>-0.45038639025076382</c:v>
                </c:pt>
                <c:pt idx="526">
                  <c:v>-0.45038639025076382</c:v>
                </c:pt>
                <c:pt idx="527">
                  <c:v>-0.44965300266373448</c:v>
                </c:pt>
                <c:pt idx="528">
                  <c:v>-0.44965300266373448</c:v>
                </c:pt>
                <c:pt idx="529">
                  <c:v>-0.45007275683010689</c:v>
                </c:pt>
                <c:pt idx="530">
                  <c:v>-0.45007275683010689</c:v>
                </c:pt>
                <c:pt idx="531">
                  <c:v>-0.45082895812189916</c:v>
                </c:pt>
                <c:pt idx="532">
                  <c:v>-0.4511381406568592</c:v>
                </c:pt>
                <c:pt idx="533">
                  <c:v>-0.4511381406568592</c:v>
                </c:pt>
                <c:pt idx="534">
                  <c:v>-0.45069392466582681</c:v>
                </c:pt>
                <c:pt idx="535">
                  <c:v>-0.45069392466582681</c:v>
                </c:pt>
                <c:pt idx="536">
                  <c:v>-0.45069392466582681</c:v>
                </c:pt>
                <c:pt idx="537">
                  <c:v>-0.45072122289000555</c:v>
                </c:pt>
                <c:pt idx="538">
                  <c:v>-0.45072122289000555</c:v>
                </c:pt>
                <c:pt idx="539">
                  <c:v>-0.45086367539608352</c:v>
                </c:pt>
                <c:pt idx="540">
                  <c:v>-0.45056548556705395</c:v>
                </c:pt>
                <c:pt idx="541">
                  <c:v>-0.45056548556705395</c:v>
                </c:pt>
                <c:pt idx="542">
                  <c:v>-0.45067734384449787</c:v>
                </c:pt>
                <c:pt idx="543">
                  <c:v>-0.45067734384449787</c:v>
                </c:pt>
                <c:pt idx="544">
                  <c:v>-0.4503482135360084</c:v>
                </c:pt>
                <c:pt idx="545">
                  <c:v>-0.4503482135360084</c:v>
                </c:pt>
                <c:pt idx="546">
                  <c:v>-0.4503482135360084</c:v>
                </c:pt>
                <c:pt idx="547">
                  <c:v>-0.4503482135360084</c:v>
                </c:pt>
                <c:pt idx="548">
                  <c:v>-0.45022658492337114</c:v>
                </c:pt>
                <c:pt idx="549">
                  <c:v>-0.45022658492337114</c:v>
                </c:pt>
                <c:pt idx="550">
                  <c:v>-0.44987370922529835</c:v>
                </c:pt>
                <c:pt idx="551">
                  <c:v>-0.45038241053929656</c:v>
                </c:pt>
                <c:pt idx="552">
                  <c:v>-0.45038241053929656</c:v>
                </c:pt>
                <c:pt idx="553">
                  <c:v>-0.45070792362251133</c:v>
                </c:pt>
                <c:pt idx="554">
                  <c:v>-0.45012337107623501</c:v>
                </c:pt>
                <c:pt idx="555">
                  <c:v>-0.45012337107623501</c:v>
                </c:pt>
                <c:pt idx="556">
                  <c:v>-0.45012337107623501</c:v>
                </c:pt>
                <c:pt idx="557">
                  <c:v>-0.45012337107623501</c:v>
                </c:pt>
                <c:pt idx="558">
                  <c:v>-0.45012337107623501</c:v>
                </c:pt>
                <c:pt idx="559">
                  <c:v>-0.45012337107623501</c:v>
                </c:pt>
                <c:pt idx="560">
                  <c:v>-0.45067999723381047</c:v>
                </c:pt>
                <c:pt idx="561">
                  <c:v>-0.45067999723381047</c:v>
                </c:pt>
                <c:pt idx="562">
                  <c:v>-0.45070555250547534</c:v>
                </c:pt>
                <c:pt idx="563">
                  <c:v>-0.45067999723381047</c:v>
                </c:pt>
                <c:pt idx="564">
                  <c:v>-0.45067999723381047</c:v>
                </c:pt>
                <c:pt idx="565">
                  <c:v>-0.45070555250547534</c:v>
                </c:pt>
                <c:pt idx="566">
                  <c:v>-0.45070555250547534</c:v>
                </c:pt>
                <c:pt idx="567">
                  <c:v>-0.45067999723381047</c:v>
                </c:pt>
                <c:pt idx="568">
                  <c:v>-0.45070555250547534</c:v>
                </c:pt>
                <c:pt idx="569">
                  <c:v>-0.45067999723381047</c:v>
                </c:pt>
                <c:pt idx="570">
                  <c:v>-0.45070555250547534</c:v>
                </c:pt>
                <c:pt idx="571">
                  <c:v>-0.45067999723381047</c:v>
                </c:pt>
                <c:pt idx="572">
                  <c:v>-0.45070555250547534</c:v>
                </c:pt>
                <c:pt idx="573">
                  <c:v>-0.45067999723381047</c:v>
                </c:pt>
                <c:pt idx="574">
                  <c:v>-0.45070555250547534</c:v>
                </c:pt>
                <c:pt idx="575">
                  <c:v>-0.45067999723381047</c:v>
                </c:pt>
                <c:pt idx="576">
                  <c:v>-0.45070555250547534</c:v>
                </c:pt>
                <c:pt idx="577">
                  <c:v>-0.45067999723381047</c:v>
                </c:pt>
                <c:pt idx="578">
                  <c:v>-0.45070555250547534</c:v>
                </c:pt>
                <c:pt idx="579">
                  <c:v>-0.45067999723381047</c:v>
                </c:pt>
                <c:pt idx="580">
                  <c:v>-0.45067999723381047</c:v>
                </c:pt>
                <c:pt idx="581">
                  <c:v>-0.45070555250547534</c:v>
                </c:pt>
                <c:pt idx="582">
                  <c:v>-0.45070555250547534</c:v>
                </c:pt>
                <c:pt idx="583">
                  <c:v>-0.45067999723381047</c:v>
                </c:pt>
                <c:pt idx="584">
                  <c:v>-0.45067999723381047</c:v>
                </c:pt>
                <c:pt idx="585">
                  <c:v>-0.45067999723381047</c:v>
                </c:pt>
                <c:pt idx="586">
                  <c:v>-0.45070555250547534</c:v>
                </c:pt>
                <c:pt idx="587">
                  <c:v>-0.45070555250547534</c:v>
                </c:pt>
                <c:pt idx="588">
                  <c:v>-0.45067999723381047</c:v>
                </c:pt>
                <c:pt idx="589">
                  <c:v>-0.45070555250547534</c:v>
                </c:pt>
                <c:pt idx="590">
                  <c:v>-0.45067999723381047</c:v>
                </c:pt>
                <c:pt idx="591">
                  <c:v>-0.45067999723381047</c:v>
                </c:pt>
                <c:pt idx="592">
                  <c:v>-0.45070555250547534</c:v>
                </c:pt>
                <c:pt idx="593">
                  <c:v>-0.45067999723381047</c:v>
                </c:pt>
                <c:pt idx="594">
                  <c:v>-0.45070555250547534</c:v>
                </c:pt>
                <c:pt idx="595">
                  <c:v>-0.45067999723381047</c:v>
                </c:pt>
                <c:pt idx="596">
                  <c:v>-0.45067999723381047</c:v>
                </c:pt>
                <c:pt idx="597">
                  <c:v>-0.45070555250547534</c:v>
                </c:pt>
                <c:pt idx="598">
                  <c:v>-0.45067999723381047</c:v>
                </c:pt>
                <c:pt idx="599">
                  <c:v>-0.45067999723381047</c:v>
                </c:pt>
                <c:pt idx="600">
                  <c:v>-0.45070555250547534</c:v>
                </c:pt>
                <c:pt idx="601">
                  <c:v>-0.45070555250547534</c:v>
                </c:pt>
                <c:pt idx="602">
                  <c:v>-0.44395626556326773</c:v>
                </c:pt>
                <c:pt idx="603">
                  <c:v>-0.44318361198288575</c:v>
                </c:pt>
                <c:pt idx="604">
                  <c:v>-0.44318361198288575</c:v>
                </c:pt>
                <c:pt idx="605">
                  <c:v>-0.44278309653343234</c:v>
                </c:pt>
                <c:pt idx="606">
                  <c:v>-0.4429031452303947</c:v>
                </c:pt>
                <c:pt idx="607">
                  <c:v>-0.4429031452303947</c:v>
                </c:pt>
                <c:pt idx="608">
                  <c:v>-0.44287981273317045</c:v>
                </c:pt>
                <c:pt idx="609">
                  <c:v>-0.44287981273317045</c:v>
                </c:pt>
                <c:pt idx="610">
                  <c:v>-0.44287981273317045</c:v>
                </c:pt>
                <c:pt idx="611">
                  <c:v>-0.44302785519708604</c:v>
                </c:pt>
                <c:pt idx="612">
                  <c:v>-0.44306265484636281</c:v>
                </c:pt>
                <c:pt idx="613">
                  <c:v>-0.44306265484636281</c:v>
                </c:pt>
                <c:pt idx="614">
                  <c:v>-0.44317207086852595</c:v>
                </c:pt>
                <c:pt idx="615">
                  <c:v>-0.44285525120147029</c:v>
                </c:pt>
                <c:pt idx="616">
                  <c:v>-0.44285525120147029</c:v>
                </c:pt>
                <c:pt idx="617">
                  <c:v>-0.44247897271546266</c:v>
                </c:pt>
                <c:pt idx="618">
                  <c:v>-0.44247897271546266</c:v>
                </c:pt>
                <c:pt idx="619">
                  <c:v>-0.44247897271546266</c:v>
                </c:pt>
                <c:pt idx="620">
                  <c:v>-0.44267674237134436</c:v>
                </c:pt>
                <c:pt idx="621">
                  <c:v>-0.44288864873755457</c:v>
                </c:pt>
                <c:pt idx="622">
                  <c:v>-0.44288864873755457</c:v>
                </c:pt>
                <c:pt idx="623">
                  <c:v>-0.4431044315432684</c:v>
                </c:pt>
                <c:pt idx="624">
                  <c:v>-0.44330221925910568</c:v>
                </c:pt>
                <c:pt idx="625">
                  <c:v>-0.44330221925910568</c:v>
                </c:pt>
                <c:pt idx="626">
                  <c:v>-0.44311916634018511</c:v>
                </c:pt>
                <c:pt idx="627">
                  <c:v>-0.44311916634018511</c:v>
                </c:pt>
                <c:pt idx="628">
                  <c:v>-0.44311916634018511</c:v>
                </c:pt>
                <c:pt idx="629">
                  <c:v>-0.44309447037571437</c:v>
                </c:pt>
                <c:pt idx="630">
                  <c:v>-0.44403973480180886</c:v>
                </c:pt>
                <c:pt idx="631">
                  <c:v>-0.44403973480180886</c:v>
                </c:pt>
                <c:pt idx="632">
                  <c:v>-0.44430248145662293</c:v>
                </c:pt>
                <c:pt idx="633">
                  <c:v>-0.44450094747211011</c:v>
                </c:pt>
                <c:pt idx="634">
                  <c:v>-0.44450094747211011</c:v>
                </c:pt>
                <c:pt idx="635">
                  <c:v>-0.44450094747211011</c:v>
                </c:pt>
                <c:pt idx="636">
                  <c:v>-0.44458268234442688</c:v>
                </c:pt>
                <c:pt idx="637">
                  <c:v>-0.44458268234442688</c:v>
                </c:pt>
                <c:pt idx="638">
                  <c:v>-0.44529886937209856</c:v>
                </c:pt>
                <c:pt idx="639">
                  <c:v>-0.44529886937209856</c:v>
                </c:pt>
                <c:pt idx="640">
                  <c:v>-0.44619080126983818</c:v>
                </c:pt>
                <c:pt idx="641">
                  <c:v>-0.44664644634389999</c:v>
                </c:pt>
                <c:pt idx="642">
                  <c:v>-0.44664644634389999</c:v>
                </c:pt>
                <c:pt idx="643">
                  <c:v>-0.44619080126983818</c:v>
                </c:pt>
                <c:pt idx="644">
                  <c:v>-0.44664644634389999</c:v>
                </c:pt>
                <c:pt idx="645">
                  <c:v>-0.44664644634389999</c:v>
                </c:pt>
                <c:pt idx="646">
                  <c:v>-0.44619080126983818</c:v>
                </c:pt>
                <c:pt idx="647">
                  <c:v>-0.44664644634389999</c:v>
                </c:pt>
                <c:pt idx="648">
                  <c:v>-0.44619080126983818</c:v>
                </c:pt>
                <c:pt idx="649">
                  <c:v>-0.44664644634389999</c:v>
                </c:pt>
                <c:pt idx="650">
                  <c:v>-0.44619080126983818</c:v>
                </c:pt>
                <c:pt idx="651">
                  <c:v>-0.44664644634389999</c:v>
                </c:pt>
                <c:pt idx="652">
                  <c:v>-0.44619080126983818</c:v>
                </c:pt>
                <c:pt idx="653">
                  <c:v>-0.44619080126983818</c:v>
                </c:pt>
                <c:pt idx="654">
                  <c:v>-0.44664644634389999</c:v>
                </c:pt>
                <c:pt idx="655">
                  <c:v>-0.44664644634389999</c:v>
                </c:pt>
                <c:pt idx="656">
                  <c:v>-0.44619080126983818</c:v>
                </c:pt>
                <c:pt idx="657">
                  <c:v>-0.44619080126983818</c:v>
                </c:pt>
                <c:pt idx="658">
                  <c:v>-0.44664644634389999</c:v>
                </c:pt>
                <c:pt idx="659">
                  <c:v>-0.44664644634389999</c:v>
                </c:pt>
                <c:pt idx="660">
                  <c:v>-0.44664644634389999</c:v>
                </c:pt>
                <c:pt idx="661">
                  <c:v>-0.44619080126983818</c:v>
                </c:pt>
                <c:pt idx="662">
                  <c:v>-0.44619080126983818</c:v>
                </c:pt>
                <c:pt idx="663">
                  <c:v>-0.44664644634389999</c:v>
                </c:pt>
                <c:pt idx="664">
                  <c:v>-0.44664644634389999</c:v>
                </c:pt>
                <c:pt idx="665">
                  <c:v>-0.44619080126983818</c:v>
                </c:pt>
                <c:pt idx="666">
                  <c:v>-0.44619080126983818</c:v>
                </c:pt>
                <c:pt idx="667">
                  <c:v>-0.44619080126983818</c:v>
                </c:pt>
                <c:pt idx="668">
                  <c:v>-0.44664644634389999</c:v>
                </c:pt>
                <c:pt idx="669">
                  <c:v>-0.44664644634389999</c:v>
                </c:pt>
                <c:pt idx="670">
                  <c:v>-0.44619080126983818</c:v>
                </c:pt>
                <c:pt idx="671">
                  <c:v>-0.44619080126983818</c:v>
                </c:pt>
                <c:pt idx="672">
                  <c:v>-0.44619080126983818</c:v>
                </c:pt>
                <c:pt idx="673">
                  <c:v>-0.44664644634389999</c:v>
                </c:pt>
                <c:pt idx="674">
                  <c:v>-0.44664644634389999</c:v>
                </c:pt>
                <c:pt idx="675">
                  <c:v>-0.44619080126983818</c:v>
                </c:pt>
                <c:pt idx="676">
                  <c:v>-0.44619080126983818</c:v>
                </c:pt>
                <c:pt idx="677">
                  <c:v>-0.44619080126983818</c:v>
                </c:pt>
                <c:pt idx="678">
                  <c:v>-0.44664644634389999</c:v>
                </c:pt>
                <c:pt idx="679">
                  <c:v>-0.44664644634389999</c:v>
                </c:pt>
                <c:pt idx="680">
                  <c:v>-0.44619080126983818</c:v>
                </c:pt>
                <c:pt idx="681">
                  <c:v>-0.44619080126983818</c:v>
                </c:pt>
                <c:pt idx="682">
                  <c:v>-0.44619080126983818</c:v>
                </c:pt>
                <c:pt idx="683">
                  <c:v>-0.44664644634389999</c:v>
                </c:pt>
                <c:pt idx="684">
                  <c:v>-0.44664644634389999</c:v>
                </c:pt>
                <c:pt idx="685">
                  <c:v>-0.44619080126983818</c:v>
                </c:pt>
                <c:pt idx="686">
                  <c:v>-0.44619080126983818</c:v>
                </c:pt>
                <c:pt idx="687">
                  <c:v>-0.44619080126983818</c:v>
                </c:pt>
                <c:pt idx="688">
                  <c:v>-0.44664644634389999</c:v>
                </c:pt>
                <c:pt idx="689">
                  <c:v>-0.44664644634389999</c:v>
                </c:pt>
                <c:pt idx="690">
                  <c:v>-0.44619080126983818</c:v>
                </c:pt>
                <c:pt idx="691">
                  <c:v>-0.44619080126983818</c:v>
                </c:pt>
                <c:pt idx="692">
                  <c:v>-0.44664644634389999</c:v>
                </c:pt>
                <c:pt idx="693">
                  <c:v>-0.44664644634389999</c:v>
                </c:pt>
                <c:pt idx="694">
                  <c:v>-0.44664644634389999</c:v>
                </c:pt>
                <c:pt idx="695">
                  <c:v>-0.44619080126983818</c:v>
                </c:pt>
                <c:pt idx="696">
                  <c:v>-0.44619080126983818</c:v>
                </c:pt>
                <c:pt idx="697">
                  <c:v>-0.44664644634389999</c:v>
                </c:pt>
                <c:pt idx="698">
                  <c:v>-0.44664644634389999</c:v>
                </c:pt>
                <c:pt idx="699">
                  <c:v>-0.44664644634389999</c:v>
                </c:pt>
                <c:pt idx="700">
                  <c:v>-0.44619080126983818</c:v>
                </c:pt>
                <c:pt idx="701">
                  <c:v>-0.44619080126983818</c:v>
                </c:pt>
                <c:pt idx="702">
                  <c:v>-0.44664644634389999</c:v>
                </c:pt>
                <c:pt idx="703">
                  <c:v>-0.44664644634389999</c:v>
                </c:pt>
                <c:pt idx="704">
                  <c:v>-0.44664644634389999</c:v>
                </c:pt>
                <c:pt idx="705">
                  <c:v>-0.44619080126983818</c:v>
                </c:pt>
                <c:pt idx="706">
                  <c:v>-0.44619080126983818</c:v>
                </c:pt>
                <c:pt idx="707">
                  <c:v>-0.44664644634389999</c:v>
                </c:pt>
                <c:pt idx="708">
                  <c:v>-0.44664644634389999</c:v>
                </c:pt>
                <c:pt idx="709">
                  <c:v>-0.44664644634389999</c:v>
                </c:pt>
                <c:pt idx="710">
                  <c:v>-0.44619080126983818</c:v>
                </c:pt>
                <c:pt idx="711">
                  <c:v>-0.44619080126983818</c:v>
                </c:pt>
                <c:pt idx="712">
                  <c:v>-0.44664644634389999</c:v>
                </c:pt>
                <c:pt idx="713">
                  <c:v>-0.44664644634389999</c:v>
                </c:pt>
                <c:pt idx="714">
                  <c:v>-0.44664644634389999</c:v>
                </c:pt>
                <c:pt idx="715">
                  <c:v>-0.44619080126983818</c:v>
                </c:pt>
                <c:pt idx="716">
                  <c:v>-0.44619080126983818</c:v>
                </c:pt>
                <c:pt idx="717">
                  <c:v>-0.44664644634389999</c:v>
                </c:pt>
                <c:pt idx="718">
                  <c:v>-0.44664644634389999</c:v>
                </c:pt>
                <c:pt idx="719">
                  <c:v>-0.44619080126983818</c:v>
                </c:pt>
                <c:pt idx="720">
                  <c:v>-0.44619080126983818</c:v>
                </c:pt>
                <c:pt idx="721">
                  <c:v>-0.44619080126983818</c:v>
                </c:pt>
                <c:pt idx="722">
                  <c:v>-0.44664644634389999</c:v>
                </c:pt>
                <c:pt idx="723">
                  <c:v>-0.44664644634389999</c:v>
                </c:pt>
                <c:pt idx="724">
                  <c:v>-0.44619080126983818</c:v>
                </c:pt>
                <c:pt idx="725">
                  <c:v>-0.44619080126983818</c:v>
                </c:pt>
                <c:pt idx="726">
                  <c:v>-0.44664644634389999</c:v>
                </c:pt>
                <c:pt idx="727">
                  <c:v>-0.44664644634389999</c:v>
                </c:pt>
                <c:pt idx="728">
                  <c:v>-0.44664644634389999</c:v>
                </c:pt>
                <c:pt idx="729">
                  <c:v>-0.44664644634389999</c:v>
                </c:pt>
                <c:pt idx="730">
                  <c:v>-0.44619080126983818</c:v>
                </c:pt>
                <c:pt idx="731">
                  <c:v>-0.44619080126983818</c:v>
                </c:pt>
                <c:pt idx="732">
                  <c:v>-0.44619080126983818</c:v>
                </c:pt>
                <c:pt idx="733">
                  <c:v>-0.44664644634389999</c:v>
                </c:pt>
                <c:pt idx="734">
                  <c:v>-0.44664644634389999</c:v>
                </c:pt>
                <c:pt idx="735">
                  <c:v>-0.44619080126983818</c:v>
                </c:pt>
                <c:pt idx="736">
                  <c:v>-0.44619080126983818</c:v>
                </c:pt>
                <c:pt idx="737">
                  <c:v>-0.44664644634389999</c:v>
                </c:pt>
                <c:pt idx="738">
                  <c:v>-0.44664644634389999</c:v>
                </c:pt>
                <c:pt idx="739">
                  <c:v>-0.44619080126983818</c:v>
                </c:pt>
                <c:pt idx="740">
                  <c:v>-0.44619080126983818</c:v>
                </c:pt>
                <c:pt idx="741">
                  <c:v>-0.44664644634389999</c:v>
                </c:pt>
                <c:pt idx="742">
                  <c:v>-0.44619080126983818</c:v>
                </c:pt>
                <c:pt idx="743">
                  <c:v>-0.44664644634389999</c:v>
                </c:pt>
                <c:pt idx="744">
                  <c:v>-0.44619080126983818</c:v>
                </c:pt>
                <c:pt idx="745">
                  <c:v>-0.44619080126983818</c:v>
                </c:pt>
                <c:pt idx="746">
                  <c:v>-0.44619080126983818</c:v>
                </c:pt>
                <c:pt idx="747">
                  <c:v>-0.44664644634389999</c:v>
                </c:pt>
                <c:pt idx="748">
                  <c:v>-0.44664644634389999</c:v>
                </c:pt>
                <c:pt idx="749">
                  <c:v>-0.44619080126983818</c:v>
                </c:pt>
                <c:pt idx="750">
                  <c:v>-0.44619080126983818</c:v>
                </c:pt>
                <c:pt idx="751">
                  <c:v>-0.44664644634389999</c:v>
                </c:pt>
                <c:pt idx="752">
                  <c:v>-0.44664644634389999</c:v>
                </c:pt>
                <c:pt idx="753">
                  <c:v>-0.44619080126983818</c:v>
                </c:pt>
                <c:pt idx="754">
                  <c:v>-0.44619080126983818</c:v>
                </c:pt>
                <c:pt idx="755">
                  <c:v>-0.44664644634389999</c:v>
                </c:pt>
                <c:pt idx="756">
                  <c:v>-0.44664644634389999</c:v>
                </c:pt>
                <c:pt idx="757">
                  <c:v>-0.44664644634389999</c:v>
                </c:pt>
                <c:pt idx="758">
                  <c:v>-0.44664644634389999</c:v>
                </c:pt>
                <c:pt idx="759">
                  <c:v>-0.44619080126983818</c:v>
                </c:pt>
                <c:pt idx="760">
                  <c:v>-0.44664644634389999</c:v>
                </c:pt>
                <c:pt idx="761">
                  <c:v>-0.44619080126983818</c:v>
                </c:pt>
                <c:pt idx="762">
                  <c:v>-0.44664644634389999</c:v>
                </c:pt>
                <c:pt idx="763">
                  <c:v>-0.44664644634389999</c:v>
                </c:pt>
                <c:pt idx="764">
                  <c:v>-0.44619080126983818</c:v>
                </c:pt>
                <c:pt idx="765">
                  <c:v>-0.44664644634389999</c:v>
                </c:pt>
                <c:pt idx="766">
                  <c:v>-0.44619080126983818</c:v>
                </c:pt>
                <c:pt idx="767">
                  <c:v>-0.44664644634389999</c:v>
                </c:pt>
                <c:pt idx="768">
                  <c:v>-0.44664644634389999</c:v>
                </c:pt>
                <c:pt idx="769">
                  <c:v>-0.44619080126983818</c:v>
                </c:pt>
                <c:pt idx="770">
                  <c:v>-0.44664644634389999</c:v>
                </c:pt>
                <c:pt idx="771">
                  <c:v>-0.44664644634389999</c:v>
                </c:pt>
                <c:pt idx="772">
                  <c:v>-0.44619080126983818</c:v>
                </c:pt>
                <c:pt idx="773">
                  <c:v>-0.44664644634389999</c:v>
                </c:pt>
                <c:pt idx="774">
                  <c:v>-0.44664644634389999</c:v>
                </c:pt>
                <c:pt idx="775">
                  <c:v>-0.44664644634389999</c:v>
                </c:pt>
                <c:pt idx="776">
                  <c:v>-0.44619080126983818</c:v>
                </c:pt>
                <c:pt idx="777">
                  <c:v>-0.44664644634389999</c:v>
                </c:pt>
                <c:pt idx="778">
                  <c:v>-0.44664644634389999</c:v>
                </c:pt>
                <c:pt idx="779">
                  <c:v>-0.44619080126983818</c:v>
                </c:pt>
                <c:pt idx="780">
                  <c:v>-0.44619080126983818</c:v>
                </c:pt>
                <c:pt idx="781">
                  <c:v>-0.44664644634389999</c:v>
                </c:pt>
                <c:pt idx="782">
                  <c:v>-0.44664644634389999</c:v>
                </c:pt>
                <c:pt idx="783">
                  <c:v>-0.44619080126983818</c:v>
                </c:pt>
                <c:pt idx="784">
                  <c:v>-0.44619080126983818</c:v>
                </c:pt>
                <c:pt idx="785">
                  <c:v>-0.44664644634389999</c:v>
                </c:pt>
                <c:pt idx="786">
                  <c:v>-0.44664644634389999</c:v>
                </c:pt>
                <c:pt idx="787">
                  <c:v>-0.44619080126983818</c:v>
                </c:pt>
                <c:pt idx="788">
                  <c:v>-0.44619080126983818</c:v>
                </c:pt>
                <c:pt idx="789">
                  <c:v>-0.44664644634389999</c:v>
                </c:pt>
                <c:pt idx="790">
                  <c:v>-0.44664644634389999</c:v>
                </c:pt>
                <c:pt idx="791">
                  <c:v>-0.44619080126983818</c:v>
                </c:pt>
                <c:pt idx="792">
                  <c:v>-0.44619080126983818</c:v>
                </c:pt>
                <c:pt idx="793">
                  <c:v>-0.44664644634389999</c:v>
                </c:pt>
                <c:pt idx="794">
                  <c:v>-0.44664644634389999</c:v>
                </c:pt>
                <c:pt idx="795">
                  <c:v>-0.44619080126983818</c:v>
                </c:pt>
                <c:pt idx="796">
                  <c:v>-0.44664644634389999</c:v>
                </c:pt>
                <c:pt idx="797">
                  <c:v>-0.44664644634389999</c:v>
                </c:pt>
                <c:pt idx="798">
                  <c:v>-0.44619080126983818</c:v>
                </c:pt>
                <c:pt idx="799">
                  <c:v>-0.44619080126983818</c:v>
                </c:pt>
                <c:pt idx="800">
                  <c:v>-0.44664644634389999</c:v>
                </c:pt>
                <c:pt idx="801">
                  <c:v>-0.44619080126983818</c:v>
                </c:pt>
                <c:pt idx="802">
                  <c:v>-0.44619080126983818</c:v>
                </c:pt>
                <c:pt idx="803">
                  <c:v>-0.44664644634389999</c:v>
                </c:pt>
                <c:pt idx="804">
                  <c:v>-0.44619080126983818</c:v>
                </c:pt>
                <c:pt idx="805">
                  <c:v>-0.44619080126983818</c:v>
                </c:pt>
                <c:pt idx="806">
                  <c:v>-0.44619080126983818</c:v>
                </c:pt>
                <c:pt idx="807">
                  <c:v>-0.44664644634389999</c:v>
                </c:pt>
                <c:pt idx="808">
                  <c:v>-0.44664644634389999</c:v>
                </c:pt>
                <c:pt idx="809">
                  <c:v>-0.44619080126983818</c:v>
                </c:pt>
                <c:pt idx="810">
                  <c:v>-0.44664644634389999</c:v>
                </c:pt>
                <c:pt idx="811">
                  <c:v>-0.44664644634389999</c:v>
                </c:pt>
                <c:pt idx="812">
                  <c:v>-0.44619080126983818</c:v>
                </c:pt>
                <c:pt idx="813">
                  <c:v>-0.44664644634389999</c:v>
                </c:pt>
                <c:pt idx="814">
                  <c:v>-0.44664644634389999</c:v>
                </c:pt>
                <c:pt idx="815">
                  <c:v>-0.44619080126983818</c:v>
                </c:pt>
                <c:pt idx="816">
                  <c:v>-0.44664644634389999</c:v>
                </c:pt>
                <c:pt idx="817">
                  <c:v>-0.44664644634389999</c:v>
                </c:pt>
                <c:pt idx="818">
                  <c:v>-0.44664644634389999</c:v>
                </c:pt>
                <c:pt idx="819">
                  <c:v>-0.44619080126983818</c:v>
                </c:pt>
                <c:pt idx="820">
                  <c:v>-0.44664644634389999</c:v>
                </c:pt>
                <c:pt idx="821">
                  <c:v>-0.44664644634389999</c:v>
                </c:pt>
                <c:pt idx="822">
                  <c:v>-0.44619080126983818</c:v>
                </c:pt>
                <c:pt idx="823">
                  <c:v>-0.44619080126983818</c:v>
                </c:pt>
                <c:pt idx="824">
                  <c:v>-0.44664644634389999</c:v>
                </c:pt>
                <c:pt idx="825">
                  <c:v>-0.44664644634389999</c:v>
                </c:pt>
                <c:pt idx="826">
                  <c:v>-0.44619080126983818</c:v>
                </c:pt>
                <c:pt idx="827">
                  <c:v>-0.44619080126983818</c:v>
                </c:pt>
                <c:pt idx="828">
                  <c:v>-0.44664644634389999</c:v>
                </c:pt>
                <c:pt idx="829">
                  <c:v>-0.44619080126983818</c:v>
                </c:pt>
                <c:pt idx="830">
                  <c:v>-0.44619080126983818</c:v>
                </c:pt>
                <c:pt idx="831">
                  <c:v>-0.44664644634389999</c:v>
                </c:pt>
                <c:pt idx="832">
                  <c:v>-0.44619080126983818</c:v>
                </c:pt>
                <c:pt idx="833">
                  <c:v>-0.44619080126983818</c:v>
                </c:pt>
                <c:pt idx="834">
                  <c:v>-0.44664644634389999</c:v>
                </c:pt>
                <c:pt idx="835">
                  <c:v>-0.44664644634389999</c:v>
                </c:pt>
                <c:pt idx="836">
                  <c:v>-0.442113328551197</c:v>
                </c:pt>
                <c:pt idx="837">
                  <c:v>-0.442113328551197</c:v>
                </c:pt>
                <c:pt idx="838">
                  <c:v>-0.442113328551197</c:v>
                </c:pt>
                <c:pt idx="839">
                  <c:v>-0.44152960412060416</c:v>
                </c:pt>
                <c:pt idx="840">
                  <c:v>-0.44152960412060416</c:v>
                </c:pt>
                <c:pt idx="841">
                  <c:v>-0.44159663771433816</c:v>
                </c:pt>
                <c:pt idx="842">
                  <c:v>-0.4412626829174926</c:v>
                </c:pt>
                <c:pt idx="843">
                  <c:v>-0.4412626829174926</c:v>
                </c:pt>
                <c:pt idx="844">
                  <c:v>-0.44107599864226915</c:v>
                </c:pt>
                <c:pt idx="845">
                  <c:v>-0.4413469470816872</c:v>
                </c:pt>
                <c:pt idx="846">
                  <c:v>-0.4413469470816872</c:v>
                </c:pt>
                <c:pt idx="847">
                  <c:v>-0.4413469470816872</c:v>
                </c:pt>
                <c:pt idx="848">
                  <c:v>-0.43923226489780653</c:v>
                </c:pt>
                <c:pt idx="849">
                  <c:v>-0.43923226489780653</c:v>
                </c:pt>
                <c:pt idx="850">
                  <c:v>-0.43913940535056223</c:v>
                </c:pt>
                <c:pt idx="851">
                  <c:v>-0.43791881165929364</c:v>
                </c:pt>
                <c:pt idx="852">
                  <c:v>-0.43791881165929364</c:v>
                </c:pt>
                <c:pt idx="853">
                  <c:v>-0.43854710585229884</c:v>
                </c:pt>
                <c:pt idx="854">
                  <c:v>-0.43854710585229884</c:v>
                </c:pt>
                <c:pt idx="855">
                  <c:v>-0.43854710585229884</c:v>
                </c:pt>
                <c:pt idx="856">
                  <c:v>-0.43854710585229884</c:v>
                </c:pt>
                <c:pt idx="857">
                  <c:v>-0.4381043327824361</c:v>
                </c:pt>
                <c:pt idx="858">
                  <c:v>-0.4381043327824361</c:v>
                </c:pt>
                <c:pt idx="859">
                  <c:v>-0.4390867137190072</c:v>
                </c:pt>
                <c:pt idx="860">
                  <c:v>-0.4403290627133562</c:v>
                </c:pt>
                <c:pt idx="861">
                  <c:v>-0.4403290627133562</c:v>
                </c:pt>
                <c:pt idx="862">
                  <c:v>-0.44129558324158297</c:v>
                </c:pt>
                <c:pt idx="863">
                  <c:v>-0.44129558324158297</c:v>
                </c:pt>
                <c:pt idx="864">
                  <c:v>-0.44276025205385888</c:v>
                </c:pt>
                <c:pt idx="865">
                  <c:v>-0.44276025205385888</c:v>
                </c:pt>
                <c:pt idx="866">
                  <c:v>-0.44276025205385888</c:v>
                </c:pt>
                <c:pt idx="867">
                  <c:v>-0.44357006473744076</c:v>
                </c:pt>
                <c:pt idx="868">
                  <c:v>-0.44357006473744076</c:v>
                </c:pt>
                <c:pt idx="869">
                  <c:v>-0.44304818420035991</c:v>
                </c:pt>
                <c:pt idx="870">
                  <c:v>-0.44304818420035991</c:v>
                </c:pt>
                <c:pt idx="871">
                  <c:v>-0.44255320877753929</c:v>
                </c:pt>
                <c:pt idx="872">
                  <c:v>-0.44172990235363668</c:v>
                </c:pt>
                <c:pt idx="873">
                  <c:v>-0.44172990235363668</c:v>
                </c:pt>
                <c:pt idx="874">
                  <c:v>-0.44255320877753929</c:v>
                </c:pt>
                <c:pt idx="875">
                  <c:v>-0.44172990235363668</c:v>
                </c:pt>
                <c:pt idx="876">
                  <c:v>-0.44172990235363668</c:v>
                </c:pt>
                <c:pt idx="877">
                  <c:v>-0.44255320877753929</c:v>
                </c:pt>
                <c:pt idx="878">
                  <c:v>-0.44172990235363668</c:v>
                </c:pt>
                <c:pt idx="879">
                  <c:v>-0.44255320877753929</c:v>
                </c:pt>
                <c:pt idx="880">
                  <c:v>-0.44172990235363668</c:v>
                </c:pt>
                <c:pt idx="881">
                  <c:v>-0.44255320877753929</c:v>
                </c:pt>
                <c:pt idx="882">
                  <c:v>-0.44172990235363668</c:v>
                </c:pt>
                <c:pt idx="883">
                  <c:v>-0.44255320877753929</c:v>
                </c:pt>
                <c:pt idx="884">
                  <c:v>-0.44172990235363668</c:v>
                </c:pt>
                <c:pt idx="885">
                  <c:v>-0.44255320877753929</c:v>
                </c:pt>
                <c:pt idx="886">
                  <c:v>-0.44255320877753929</c:v>
                </c:pt>
                <c:pt idx="887">
                  <c:v>-0.44172990235363668</c:v>
                </c:pt>
                <c:pt idx="888">
                  <c:v>-0.44255320877753929</c:v>
                </c:pt>
                <c:pt idx="889">
                  <c:v>-0.44172990235363668</c:v>
                </c:pt>
                <c:pt idx="890">
                  <c:v>-0.44172990235363668</c:v>
                </c:pt>
                <c:pt idx="891">
                  <c:v>-0.44255320877753929</c:v>
                </c:pt>
                <c:pt idx="892">
                  <c:v>-0.44255320877753929</c:v>
                </c:pt>
                <c:pt idx="893">
                  <c:v>-0.44172990235363668</c:v>
                </c:pt>
                <c:pt idx="894">
                  <c:v>-0.44255320877753929</c:v>
                </c:pt>
                <c:pt idx="895">
                  <c:v>-0.44172990235363668</c:v>
                </c:pt>
                <c:pt idx="896">
                  <c:v>-0.44172990235363668</c:v>
                </c:pt>
                <c:pt idx="897">
                  <c:v>-0.44255320877753929</c:v>
                </c:pt>
                <c:pt idx="898">
                  <c:v>-0.44255320877753929</c:v>
                </c:pt>
                <c:pt idx="899">
                  <c:v>-0.44172990235363668</c:v>
                </c:pt>
                <c:pt idx="900">
                  <c:v>-0.44172990235363668</c:v>
                </c:pt>
                <c:pt idx="901">
                  <c:v>-0.44172990235363668</c:v>
                </c:pt>
                <c:pt idx="902">
                  <c:v>-0.44255320877753929</c:v>
                </c:pt>
                <c:pt idx="903">
                  <c:v>-0.44172990235363668</c:v>
                </c:pt>
                <c:pt idx="904">
                  <c:v>-0.44172990235363668</c:v>
                </c:pt>
                <c:pt idx="905">
                  <c:v>-0.44255320877753929</c:v>
                </c:pt>
                <c:pt idx="906">
                  <c:v>-0.44255320877753929</c:v>
                </c:pt>
                <c:pt idx="907">
                  <c:v>-0.44172990235363668</c:v>
                </c:pt>
                <c:pt idx="908">
                  <c:v>-0.44172990235363668</c:v>
                </c:pt>
                <c:pt idx="909">
                  <c:v>-0.44255320877753929</c:v>
                </c:pt>
                <c:pt idx="910">
                  <c:v>-0.44172990235363668</c:v>
                </c:pt>
                <c:pt idx="911">
                  <c:v>-0.44172990235363668</c:v>
                </c:pt>
                <c:pt idx="912">
                  <c:v>-0.44255320877753929</c:v>
                </c:pt>
                <c:pt idx="913">
                  <c:v>-0.44255320877753929</c:v>
                </c:pt>
                <c:pt idx="914">
                  <c:v>-0.44172990235363668</c:v>
                </c:pt>
                <c:pt idx="915">
                  <c:v>-0.44172990235363668</c:v>
                </c:pt>
                <c:pt idx="916">
                  <c:v>-0.44255320877753929</c:v>
                </c:pt>
                <c:pt idx="917">
                  <c:v>-0.44449020450631543</c:v>
                </c:pt>
                <c:pt idx="918">
                  <c:v>-0.44523662908349476</c:v>
                </c:pt>
                <c:pt idx="919">
                  <c:v>-0.44523662908349476</c:v>
                </c:pt>
                <c:pt idx="920">
                  <c:v>-0.44347224112817685</c:v>
                </c:pt>
                <c:pt idx="921">
                  <c:v>-0.44347224112817685</c:v>
                </c:pt>
                <c:pt idx="922">
                  <c:v>-0.44347224112817685</c:v>
                </c:pt>
                <c:pt idx="923">
                  <c:v>-0.44152179206735304</c:v>
                </c:pt>
                <c:pt idx="924">
                  <c:v>-0.44203505624025902</c:v>
                </c:pt>
                <c:pt idx="925">
                  <c:v>-0.44203505624025902</c:v>
                </c:pt>
                <c:pt idx="926">
                  <c:v>-0.44119432972760475</c:v>
                </c:pt>
                <c:pt idx="927">
                  <c:v>-0.43931975325289951</c:v>
                </c:pt>
                <c:pt idx="928">
                  <c:v>-0.43931975325289951</c:v>
                </c:pt>
                <c:pt idx="929">
                  <c:v>-0.43958385539258227</c:v>
                </c:pt>
                <c:pt idx="930">
                  <c:v>-0.43958385539258227</c:v>
                </c:pt>
                <c:pt idx="931">
                  <c:v>-0.43958385539258227</c:v>
                </c:pt>
                <c:pt idx="932">
                  <c:v>-0.43958385539258227</c:v>
                </c:pt>
                <c:pt idx="933">
                  <c:v>-0.44008642228709061</c:v>
                </c:pt>
                <c:pt idx="934">
                  <c:v>-0.44008642228709061</c:v>
                </c:pt>
                <c:pt idx="935">
                  <c:v>-0.43989383790983444</c:v>
                </c:pt>
                <c:pt idx="936">
                  <c:v>-0.43997471901969609</c:v>
                </c:pt>
                <c:pt idx="937">
                  <c:v>-0.43997471901969609</c:v>
                </c:pt>
                <c:pt idx="938">
                  <c:v>-0.43822269328410152</c:v>
                </c:pt>
                <c:pt idx="939">
                  <c:v>-0.43822269328410152</c:v>
                </c:pt>
                <c:pt idx="940">
                  <c:v>-0.43822269328410152</c:v>
                </c:pt>
                <c:pt idx="941">
                  <c:v>-0.43822269328410152</c:v>
                </c:pt>
                <c:pt idx="942">
                  <c:v>-0.43822269328410152</c:v>
                </c:pt>
                <c:pt idx="943">
                  <c:v>-0.43734669752390964</c:v>
                </c:pt>
                <c:pt idx="944">
                  <c:v>-0.43722802586572196</c:v>
                </c:pt>
                <c:pt idx="945">
                  <c:v>-0.43722802586572196</c:v>
                </c:pt>
                <c:pt idx="946">
                  <c:v>-0.43848894784111042</c:v>
                </c:pt>
                <c:pt idx="947">
                  <c:v>-0.43774608865815484</c:v>
                </c:pt>
                <c:pt idx="948">
                  <c:v>-0.43774608865815484</c:v>
                </c:pt>
                <c:pt idx="949">
                  <c:v>-0.43632150512000661</c:v>
                </c:pt>
                <c:pt idx="950">
                  <c:v>-0.43632150512000661</c:v>
                </c:pt>
                <c:pt idx="951">
                  <c:v>-0.43632150512000661</c:v>
                </c:pt>
                <c:pt idx="952">
                  <c:v>-0.43632150512000661</c:v>
                </c:pt>
                <c:pt idx="953">
                  <c:v>-0.43748448456486222</c:v>
                </c:pt>
                <c:pt idx="954">
                  <c:v>-0.43748448456486222</c:v>
                </c:pt>
                <c:pt idx="955">
                  <c:v>-0.43683991483358048</c:v>
                </c:pt>
                <c:pt idx="956">
                  <c:v>-0.43354250576847214</c:v>
                </c:pt>
                <c:pt idx="957">
                  <c:v>-0.43354250576847214</c:v>
                </c:pt>
                <c:pt idx="958">
                  <c:v>-0.43123160430810098</c:v>
                </c:pt>
                <c:pt idx="959">
                  <c:v>-0.43343785045203981</c:v>
                </c:pt>
                <c:pt idx="960">
                  <c:v>-0.43343785045203981</c:v>
                </c:pt>
                <c:pt idx="961">
                  <c:v>-0.43343785045203981</c:v>
                </c:pt>
                <c:pt idx="962">
                  <c:v>-0.42313084471751317</c:v>
                </c:pt>
                <c:pt idx="963">
                  <c:v>-0.42038580662268471</c:v>
                </c:pt>
                <c:pt idx="964">
                  <c:v>-0.42366147157182321</c:v>
                </c:pt>
                <c:pt idx="965">
                  <c:v>-0.4265390445927052</c:v>
                </c:pt>
                <c:pt idx="966">
                  <c:v>-0.4265390445927052</c:v>
                </c:pt>
                <c:pt idx="967">
                  <c:v>-0.4267246075984133</c:v>
                </c:pt>
                <c:pt idx="968">
                  <c:v>-0.4267246075984133</c:v>
                </c:pt>
                <c:pt idx="969">
                  <c:v>-0.4267246075984133</c:v>
                </c:pt>
                <c:pt idx="970">
                  <c:v>-0.42928356919194788</c:v>
                </c:pt>
                <c:pt idx="971">
                  <c:v>-0.42928356919194788</c:v>
                </c:pt>
                <c:pt idx="972">
                  <c:v>-0.43507625345317869</c:v>
                </c:pt>
                <c:pt idx="973">
                  <c:v>-0.43507625345317869</c:v>
                </c:pt>
                <c:pt idx="974">
                  <c:v>-0.43537839133563044</c:v>
                </c:pt>
                <c:pt idx="975">
                  <c:v>-0.43932172566587002</c:v>
                </c:pt>
                <c:pt idx="976">
                  <c:v>-0.43932172566587002</c:v>
                </c:pt>
                <c:pt idx="977">
                  <c:v>-0.44136539152584536</c:v>
                </c:pt>
                <c:pt idx="978">
                  <c:v>-0.44136539152584536</c:v>
                </c:pt>
                <c:pt idx="979">
                  <c:v>-0.44136539152584536</c:v>
                </c:pt>
                <c:pt idx="980">
                  <c:v>-0.44136539152584536</c:v>
                </c:pt>
                <c:pt idx="981">
                  <c:v>-0.44030796325079274</c:v>
                </c:pt>
                <c:pt idx="982">
                  <c:v>-0.44030796325079274</c:v>
                </c:pt>
                <c:pt idx="983">
                  <c:v>-0.44358550159435584</c:v>
                </c:pt>
                <c:pt idx="984">
                  <c:v>-0.44372677339020505</c:v>
                </c:pt>
                <c:pt idx="985">
                  <c:v>-0.44554504178506932</c:v>
                </c:pt>
                <c:pt idx="986">
                  <c:v>-0.44554504178506932</c:v>
                </c:pt>
                <c:pt idx="987">
                  <c:v>-0.44554504178506932</c:v>
                </c:pt>
                <c:pt idx="988">
                  <c:v>-0.44554504178506932</c:v>
                </c:pt>
                <c:pt idx="989">
                  <c:v>-0.44554504178506932</c:v>
                </c:pt>
                <c:pt idx="990">
                  <c:v>-0.44554504178506932</c:v>
                </c:pt>
                <c:pt idx="991">
                  <c:v>-0.44554504178506932</c:v>
                </c:pt>
                <c:pt idx="992">
                  <c:v>-0.44554504178506932</c:v>
                </c:pt>
                <c:pt idx="993">
                  <c:v>-0.44554504178506932</c:v>
                </c:pt>
                <c:pt idx="994">
                  <c:v>-0.44554504178506932</c:v>
                </c:pt>
                <c:pt idx="995">
                  <c:v>-0.44554504178506932</c:v>
                </c:pt>
                <c:pt idx="996">
                  <c:v>-0.44554504178506932</c:v>
                </c:pt>
                <c:pt idx="997">
                  <c:v>-0.44554504178506932</c:v>
                </c:pt>
                <c:pt idx="998">
                  <c:v>-0.44554504178506932</c:v>
                </c:pt>
                <c:pt idx="999">
                  <c:v>-0.44554504178506932</c:v>
                </c:pt>
                <c:pt idx="1000">
                  <c:v>-0.44554504178506932</c:v>
                </c:pt>
                <c:pt idx="1001">
                  <c:v>-0.44554504178506932</c:v>
                </c:pt>
                <c:pt idx="1002">
                  <c:v>-0.44554504178506932</c:v>
                </c:pt>
                <c:pt idx="1003">
                  <c:v>-0.44554504178506932</c:v>
                </c:pt>
                <c:pt idx="1004">
                  <c:v>-0.44554504178506932</c:v>
                </c:pt>
                <c:pt idx="1005">
                  <c:v>-0.44554504178506932</c:v>
                </c:pt>
                <c:pt idx="1006">
                  <c:v>-0.44554504178506932</c:v>
                </c:pt>
                <c:pt idx="1007">
                  <c:v>-0.44554504178506932</c:v>
                </c:pt>
                <c:pt idx="1008">
                  <c:v>-0.44554504178506932</c:v>
                </c:pt>
                <c:pt idx="1009">
                  <c:v>-0.44554504178506932</c:v>
                </c:pt>
                <c:pt idx="1010">
                  <c:v>-0.44554504178506932</c:v>
                </c:pt>
                <c:pt idx="1011">
                  <c:v>-0.44554504178506932</c:v>
                </c:pt>
                <c:pt idx="1012">
                  <c:v>-0.44554504178506932</c:v>
                </c:pt>
                <c:pt idx="1013">
                  <c:v>-0.44554504178506932</c:v>
                </c:pt>
                <c:pt idx="1014">
                  <c:v>-0.44554504178506932</c:v>
                </c:pt>
                <c:pt idx="1015">
                  <c:v>-0.44554504178506932</c:v>
                </c:pt>
                <c:pt idx="1016">
                  <c:v>-0.44554504178506932</c:v>
                </c:pt>
                <c:pt idx="1017">
                  <c:v>-0.44554504178506932</c:v>
                </c:pt>
                <c:pt idx="1018">
                  <c:v>-0.44554504178506932</c:v>
                </c:pt>
                <c:pt idx="1019">
                  <c:v>-0.44554504178506932</c:v>
                </c:pt>
                <c:pt idx="1020">
                  <c:v>-0.44554504178506932</c:v>
                </c:pt>
                <c:pt idx="1021">
                  <c:v>-0.44554504178506932</c:v>
                </c:pt>
                <c:pt idx="1022">
                  <c:v>-0.44554504178506932</c:v>
                </c:pt>
                <c:pt idx="1023">
                  <c:v>-0.44554504178506932</c:v>
                </c:pt>
                <c:pt idx="1024">
                  <c:v>-0.44554504178506932</c:v>
                </c:pt>
                <c:pt idx="1025">
                  <c:v>-0.44554504178506932</c:v>
                </c:pt>
                <c:pt idx="1026">
                  <c:v>-0.44554504178506932</c:v>
                </c:pt>
                <c:pt idx="1027">
                  <c:v>-0.44554504178506932</c:v>
                </c:pt>
                <c:pt idx="1028">
                  <c:v>-0.44554504178506932</c:v>
                </c:pt>
                <c:pt idx="1029">
                  <c:v>-0.44554504178506932</c:v>
                </c:pt>
                <c:pt idx="1030">
                  <c:v>-0.44554504178506932</c:v>
                </c:pt>
                <c:pt idx="1031">
                  <c:v>-0.44554504178506932</c:v>
                </c:pt>
                <c:pt idx="1032">
                  <c:v>-0.44554504178506932</c:v>
                </c:pt>
                <c:pt idx="1033">
                  <c:v>-0.44554504178506932</c:v>
                </c:pt>
                <c:pt idx="1034">
                  <c:v>-0.44554504178506932</c:v>
                </c:pt>
                <c:pt idx="1035">
                  <c:v>-0.44554504178506932</c:v>
                </c:pt>
                <c:pt idx="1036">
                  <c:v>-0.44554504178506932</c:v>
                </c:pt>
                <c:pt idx="1037">
                  <c:v>-0.44554504178506932</c:v>
                </c:pt>
                <c:pt idx="1038">
                  <c:v>-0.44554504178506932</c:v>
                </c:pt>
                <c:pt idx="1039">
                  <c:v>-0.44554504178506932</c:v>
                </c:pt>
                <c:pt idx="1040">
                  <c:v>-0.44554504178506932</c:v>
                </c:pt>
                <c:pt idx="1041">
                  <c:v>-0.44554504178506932</c:v>
                </c:pt>
                <c:pt idx="1042">
                  <c:v>-0.44554504178506932</c:v>
                </c:pt>
                <c:pt idx="1043">
                  <c:v>-0.44554504178506932</c:v>
                </c:pt>
                <c:pt idx="1044">
                  <c:v>-0.44554504178506932</c:v>
                </c:pt>
                <c:pt idx="1045">
                  <c:v>-0.44415522048006739</c:v>
                </c:pt>
                <c:pt idx="1046">
                  <c:v>-0.44415522048006739</c:v>
                </c:pt>
                <c:pt idx="1047">
                  <c:v>-0.44415522048006739</c:v>
                </c:pt>
                <c:pt idx="1048">
                  <c:v>-0.44549286520797532</c:v>
                </c:pt>
                <c:pt idx="1049">
                  <c:v>-0.44549286520797532</c:v>
                </c:pt>
                <c:pt idx="1050">
                  <c:v>-0.44629663432220695</c:v>
                </c:pt>
                <c:pt idx="1051">
                  <c:v>-0.44480369527691294</c:v>
                </c:pt>
                <c:pt idx="1052">
                  <c:v>-0.44454078686405624</c:v>
                </c:pt>
                <c:pt idx="1053">
                  <c:v>-0.44454078686405624</c:v>
                </c:pt>
                <c:pt idx="1054">
                  <c:v>-0.44347491313280329</c:v>
                </c:pt>
                <c:pt idx="1055">
                  <c:v>-0.44210005370565514</c:v>
                </c:pt>
                <c:pt idx="1056">
                  <c:v>-0.44292017908174414</c:v>
                </c:pt>
                <c:pt idx="1057">
                  <c:v>-0.44292017908174414</c:v>
                </c:pt>
                <c:pt idx="1058">
                  <c:v>-0.44292017908174414</c:v>
                </c:pt>
                <c:pt idx="1059">
                  <c:v>-0.44292017908174414</c:v>
                </c:pt>
                <c:pt idx="1060">
                  <c:v>-0.44348904037360765</c:v>
                </c:pt>
                <c:pt idx="1061">
                  <c:v>-0.44242217842927867</c:v>
                </c:pt>
                <c:pt idx="1062">
                  <c:v>-0.44254969498859387</c:v>
                </c:pt>
                <c:pt idx="1063">
                  <c:v>-0.44254969498859387</c:v>
                </c:pt>
                <c:pt idx="1064">
                  <c:v>-0.44149591748371136</c:v>
                </c:pt>
                <c:pt idx="1065">
                  <c:v>-0.44149591748371136</c:v>
                </c:pt>
                <c:pt idx="1066">
                  <c:v>-0.44149591748371136</c:v>
                </c:pt>
                <c:pt idx="1067">
                  <c:v>-0.43852617267604771</c:v>
                </c:pt>
                <c:pt idx="1068">
                  <c:v>-0.43852617267604771</c:v>
                </c:pt>
                <c:pt idx="1069">
                  <c:v>-0.43591710286501045</c:v>
                </c:pt>
                <c:pt idx="1070">
                  <c:v>-0.43591710286501045</c:v>
                </c:pt>
                <c:pt idx="1071">
                  <c:v>-0.43559383401260754</c:v>
                </c:pt>
                <c:pt idx="1072">
                  <c:v>-0.43559383401260754</c:v>
                </c:pt>
                <c:pt idx="1073">
                  <c:v>-0.43559383401260754</c:v>
                </c:pt>
                <c:pt idx="1074">
                  <c:v>-0.43840065204557449</c:v>
                </c:pt>
                <c:pt idx="1075">
                  <c:v>-0.43962381628081343</c:v>
                </c:pt>
                <c:pt idx="1076">
                  <c:v>-0.43962381628081343</c:v>
                </c:pt>
                <c:pt idx="1077">
                  <c:v>-0.4420562263538218</c:v>
                </c:pt>
                <c:pt idx="1078">
                  <c:v>-0.4420562263538218</c:v>
                </c:pt>
                <c:pt idx="1079">
                  <c:v>-0.44530986020031726</c:v>
                </c:pt>
                <c:pt idx="1080">
                  <c:v>-0.44530986020031726</c:v>
                </c:pt>
                <c:pt idx="1081">
                  <c:v>-0.44705497839329378</c:v>
                </c:pt>
                <c:pt idx="1082">
                  <c:v>-0.44870880812893121</c:v>
                </c:pt>
                <c:pt idx="1083">
                  <c:v>-0.44870880812893121</c:v>
                </c:pt>
                <c:pt idx="1084">
                  <c:v>-0.44870880812893121</c:v>
                </c:pt>
                <c:pt idx="1085">
                  <c:v>-0.44870880812893121</c:v>
                </c:pt>
                <c:pt idx="1086">
                  <c:v>-0.44870880812893121</c:v>
                </c:pt>
                <c:pt idx="1087">
                  <c:v>-0.44957502898124863</c:v>
                </c:pt>
                <c:pt idx="1088">
                  <c:v>-0.45055325296337001</c:v>
                </c:pt>
                <c:pt idx="1089">
                  <c:v>-0.45055325296337001</c:v>
                </c:pt>
                <c:pt idx="1090">
                  <c:v>-0.44949324392025386</c:v>
                </c:pt>
                <c:pt idx="1091">
                  <c:v>-0.45008672430182289</c:v>
                </c:pt>
                <c:pt idx="1092">
                  <c:v>-0.45008672430182289</c:v>
                </c:pt>
                <c:pt idx="1093">
                  <c:v>-0.45008672430182289</c:v>
                </c:pt>
                <c:pt idx="1094">
                  <c:v>-0.45102853190220443</c:v>
                </c:pt>
                <c:pt idx="1095">
                  <c:v>-0.45102853190220443</c:v>
                </c:pt>
                <c:pt idx="1096">
                  <c:v>-0.45102853190220443</c:v>
                </c:pt>
                <c:pt idx="1097">
                  <c:v>-0.45102853190220443</c:v>
                </c:pt>
                <c:pt idx="1098">
                  <c:v>-0.45166687409972189</c:v>
                </c:pt>
                <c:pt idx="1099">
                  <c:v>-0.45166687409972189</c:v>
                </c:pt>
                <c:pt idx="1100">
                  <c:v>-0.45225874122949755</c:v>
                </c:pt>
                <c:pt idx="1101">
                  <c:v>-0.45199458537605575</c:v>
                </c:pt>
                <c:pt idx="1102">
                  <c:v>-0.45199458537605575</c:v>
                </c:pt>
                <c:pt idx="1103">
                  <c:v>-0.44991786639295211</c:v>
                </c:pt>
                <c:pt idx="1104">
                  <c:v>-0.44657410043551327</c:v>
                </c:pt>
                <c:pt idx="1105">
                  <c:v>-0.44657410043551327</c:v>
                </c:pt>
                <c:pt idx="1106">
                  <c:v>-0.44485213687958614</c:v>
                </c:pt>
                <c:pt idx="1107">
                  <c:v>-0.44485213687958614</c:v>
                </c:pt>
                <c:pt idx="1108">
                  <c:v>-0.44485213687958614</c:v>
                </c:pt>
                <c:pt idx="1109">
                  <c:v>-0.44364714609163713</c:v>
                </c:pt>
                <c:pt idx="1110">
                  <c:v>-0.44364714609163713</c:v>
                </c:pt>
                <c:pt idx="1111">
                  <c:v>-0.44189222040923659</c:v>
                </c:pt>
                <c:pt idx="1112">
                  <c:v>-0.44189222040923659</c:v>
                </c:pt>
                <c:pt idx="1113">
                  <c:v>-0.4407592553083286</c:v>
                </c:pt>
                <c:pt idx="1114">
                  <c:v>-0.4407592553083286</c:v>
                </c:pt>
                <c:pt idx="1115">
                  <c:v>-0.44121672666006229</c:v>
                </c:pt>
                <c:pt idx="1116">
                  <c:v>-0.44121672666006229</c:v>
                </c:pt>
                <c:pt idx="1117">
                  <c:v>-0.44121672666006229</c:v>
                </c:pt>
                <c:pt idx="1118">
                  <c:v>-0.44287223484629185</c:v>
                </c:pt>
                <c:pt idx="1119">
                  <c:v>-0.44287223484629185</c:v>
                </c:pt>
                <c:pt idx="1120">
                  <c:v>-0.44405341621798228</c:v>
                </c:pt>
                <c:pt idx="1121">
                  <c:v>-0.44405341621798228</c:v>
                </c:pt>
                <c:pt idx="1122">
                  <c:v>-0.4445360441203195</c:v>
                </c:pt>
                <c:pt idx="1123">
                  <c:v>-0.44423804515478116</c:v>
                </c:pt>
                <c:pt idx="1124">
                  <c:v>-0.44423804515478116</c:v>
                </c:pt>
                <c:pt idx="1125">
                  <c:v>-0.44387703956991509</c:v>
                </c:pt>
                <c:pt idx="1126">
                  <c:v>-0.44387703956991509</c:v>
                </c:pt>
                <c:pt idx="1127">
                  <c:v>-0.44323657812268241</c:v>
                </c:pt>
                <c:pt idx="1128">
                  <c:v>-0.44323657812268241</c:v>
                </c:pt>
                <c:pt idx="1129">
                  <c:v>-0.44323657812268241</c:v>
                </c:pt>
                <c:pt idx="1130">
                  <c:v>-0.44323657812268241</c:v>
                </c:pt>
                <c:pt idx="1131">
                  <c:v>-0.44326291421139169</c:v>
                </c:pt>
                <c:pt idx="1132">
                  <c:v>-0.44326291421139169</c:v>
                </c:pt>
                <c:pt idx="1133">
                  <c:v>-0.44269202338352903</c:v>
                </c:pt>
                <c:pt idx="1134">
                  <c:v>-0.44269202338352903</c:v>
                </c:pt>
                <c:pt idx="1135">
                  <c:v>-0.44001430697101435</c:v>
                </c:pt>
                <c:pt idx="1136">
                  <c:v>-0.44001430697101435</c:v>
                </c:pt>
                <c:pt idx="1137">
                  <c:v>-0.44063900856904703</c:v>
                </c:pt>
                <c:pt idx="1138">
                  <c:v>-0.44063900856904703</c:v>
                </c:pt>
                <c:pt idx="1139">
                  <c:v>-0.44063900856904703</c:v>
                </c:pt>
                <c:pt idx="1140">
                  <c:v>-0.44067682226052918</c:v>
                </c:pt>
                <c:pt idx="1141">
                  <c:v>-0.44067682226052918</c:v>
                </c:pt>
                <c:pt idx="1142">
                  <c:v>-0.4408638092305085</c:v>
                </c:pt>
                <c:pt idx="1143">
                  <c:v>-0.4407520451062274</c:v>
                </c:pt>
                <c:pt idx="1144">
                  <c:v>-0.4407520451062274</c:v>
                </c:pt>
                <c:pt idx="1145">
                  <c:v>-0.43849215446058037</c:v>
                </c:pt>
                <c:pt idx="1146">
                  <c:v>-0.43849215446058037</c:v>
                </c:pt>
                <c:pt idx="1147">
                  <c:v>-0.43650340792586267</c:v>
                </c:pt>
                <c:pt idx="1148">
                  <c:v>-0.43650340792586267</c:v>
                </c:pt>
                <c:pt idx="1149">
                  <c:v>-0.43650340792586267</c:v>
                </c:pt>
                <c:pt idx="1150">
                  <c:v>-0.43650340792586267</c:v>
                </c:pt>
                <c:pt idx="1151">
                  <c:v>-0.43650340792586267</c:v>
                </c:pt>
                <c:pt idx="1152">
                  <c:v>-0.43692786096902164</c:v>
                </c:pt>
                <c:pt idx="1153">
                  <c:v>-0.43692786096902164</c:v>
                </c:pt>
                <c:pt idx="1154">
                  <c:v>-0.43393427800822343</c:v>
                </c:pt>
                <c:pt idx="1155">
                  <c:v>-0.43195647918934293</c:v>
                </c:pt>
                <c:pt idx="1156">
                  <c:v>-0.43195647918934293</c:v>
                </c:pt>
                <c:pt idx="1157">
                  <c:v>-0.43219263082968051</c:v>
                </c:pt>
                <c:pt idx="1158">
                  <c:v>-0.43219263082968051</c:v>
                </c:pt>
                <c:pt idx="1159">
                  <c:v>-0.42195098338326514</c:v>
                </c:pt>
                <c:pt idx="1160">
                  <c:v>-0.42195098338326514</c:v>
                </c:pt>
                <c:pt idx="1161">
                  <c:v>-0.42195098338326514</c:v>
                </c:pt>
                <c:pt idx="1162">
                  <c:v>-0.42195098338326514</c:v>
                </c:pt>
                <c:pt idx="1163">
                  <c:v>-0.4220259980981857</c:v>
                </c:pt>
                <c:pt idx="1164">
                  <c:v>-0.4220259980981857</c:v>
                </c:pt>
                <c:pt idx="1165">
                  <c:v>-0.43069979391949997</c:v>
                </c:pt>
                <c:pt idx="1166">
                  <c:v>-0.43674598715322993</c:v>
                </c:pt>
                <c:pt idx="1167">
                  <c:v>-0.43674598715322993</c:v>
                </c:pt>
                <c:pt idx="1168">
                  <c:v>-0.43982417495774778</c:v>
                </c:pt>
                <c:pt idx="1169">
                  <c:v>-0.4416796590197673</c:v>
                </c:pt>
                <c:pt idx="1170">
                  <c:v>-0.4416796590197673</c:v>
                </c:pt>
                <c:pt idx="1171">
                  <c:v>-0.4416796590197673</c:v>
                </c:pt>
                <c:pt idx="1172">
                  <c:v>-0.44002449351944006</c:v>
                </c:pt>
                <c:pt idx="1173">
                  <c:v>-0.43384591585090421</c:v>
                </c:pt>
                <c:pt idx="1174">
                  <c:v>-0.43384591585090421</c:v>
                </c:pt>
                <c:pt idx="1175">
                  <c:v>-0.43550743770619632</c:v>
                </c:pt>
                <c:pt idx="1176">
                  <c:v>-0.43757274887128766</c:v>
                </c:pt>
                <c:pt idx="1177">
                  <c:v>-0.43757274887128766</c:v>
                </c:pt>
                <c:pt idx="1178">
                  <c:v>-0.43894630781897581</c:v>
                </c:pt>
                <c:pt idx="1179">
                  <c:v>-0.43894630781897581</c:v>
                </c:pt>
                <c:pt idx="1180">
                  <c:v>-0.43894630781897581</c:v>
                </c:pt>
                <c:pt idx="1181">
                  <c:v>-0.44181701437582821</c:v>
                </c:pt>
                <c:pt idx="1182">
                  <c:v>-0.44181701437582821</c:v>
                </c:pt>
                <c:pt idx="1183">
                  <c:v>-0.43986570026300598</c:v>
                </c:pt>
                <c:pt idx="1184">
                  <c:v>-0.43665332558190101</c:v>
                </c:pt>
                <c:pt idx="1185">
                  <c:v>-0.43665332558190101</c:v>
                </c:pt>
                <c:pt idx="1186">
                  <c:v>-0.43995788331276964</c:v>
                </c:pt>
                <c:pt idx="1187">
                  <c:v>-0.43995788331276964</c:v>
                </c:pt>
                <c:pt idx="1188">
                  <c:v>-0.44006771886446927</c:v>
                </c:pt>
                <c:pt idx="1189">
                  <c:v>-0.44006771886446927</c:v>
                </c:pt>
                <c:pt idx="1190">
                  <c:v>-0.44006771886446927</c:v>
                </c:pt>
                <c:pt idx="1191">
                  <c:v>-0.43949584290449661</c:v>
                </c:pt>
                <c:pt idx="1192">
                  <c:v>-0.43949584290449661</c:v>
                </c:pt>
                <c:pt idx="1193">
                  <c:v>-0.44326149387844732</c:v>
                </c:pt>
                <c:pt idx="1194">
                  <c:v>-0.4459782403464766</c:v>
                </c:pt>
                <c:pt idx="1195">
                  <c:v>-0.4459782403464766</c:v>
                </c:pt>
                <c:pt idx="1196">
                  <c:v>-0.4467929957826493</c:v>
                </c:pt>
                <c:pt idx="1197">
                  <c:v>-0.4475930357249569</c:v>
                </c:pt>
                <c:pt idx="1198">
                  <c:v>-0.4475930357249569</c:v>
                </c:pt>
                <c:pt idx="1199">
                  <c:v>-0.4475930357249569</c:v>
                </c:pt>
                <c:pt idx="1200">
                  <c:v>-0.44351600808508918</c:v>
                </c:pt>
                <c:pt idx="1201">
                  <c:v>-0.44351600808508918</c:v>
                </c:pt>
                <c:pt idx="1202">
                  <c:v>-0.4444014140115396</c:v>
                </c:pt>
                <c:pt idx="1203">
                  <c:v>-0.44397172339673874</c:v>
                </c:pt>
                <c:pt idx="1204">
                  <c:v>-0.44397172339673874</c:v>
                </c:pt>
                <c:pt idx="1205">
                  <c:v>-0.44236785933479023</c:v>
                </c:pt>
                <c:pt idx="1206">
                  <c:v>-0.44236785933479023</c:v>
                </c:pt>
                <c:pt idx="1207">
                  <c:v>-0.44239195531254188</c:v>
                </c:pt>
                <c:pt idx="1208">
                  <c:v>-0.44239195531254188</c:v>
                </c:pt>
                <c:pt idx="1209">
                  <c:v>-0.44239195531254188</c:v>
                </c:pt>
                <c:pt idx="1210">
                  <c:v>-0.44272755482415721</c:v>
                </c:pt>
                <c:pt idx="1211">
                  <c:v>-0.44272755482415721</c:v>
                </c:pt>
                <c:pt idx="1212">
                  <c:v>-0.44077938025843677</c:v>
                </c:pt>
                <c:pt idx="1213">
                  <c:v>-0.43942751991663842</c:v>
                </c:pt>
                <c:pt idx="1214">
                  <c:v>-0.44048650340152151</c:v>
                </c:pt>
                <c:pt idx="1215">
                  <c:v>-0.44048650340152151</c:v>
                </c:pt>
                <c:pt idx="1216">
                  <c:v>-0.44048650340152151</c:v>
                </c:pt>
                <c:pt idx="1217">
                  <c:v>-0.44048650340152151</c:v>
                </c:pt>
                <c:pt idx="1218">
                  <c:v>-0.44048650340152151</c:v>
                </c:pt>
                <c:pt idx="1219">
                  <c:v>-0.44181533608503215</c:v>
                </c:pt>
                <c:pt idx="1220">
                  <c:v>-0.44181533608503215</c:v>
                </c:pt>
                <c:pt idx="1221">
                  <c:v>-0.44274492168310775</c:v>
                </c:pt>
                <c:pt idx="1222">
                  <c:v>-0.44274492168310775</c:v>
                </c:pt>
                <c:pt idx="1223">
                  <c:v>-0.44299433770084384</c:v>
                </c:pt>
                <c:pt idx="1224">
                  <c:v>-0.44299433770084384</c:v>
                </c:pt>
                <c:pt idx="1225">
                  <c:v>-0.44250747377198768</c:v>
                </c:pt>
                <c:pt idx="1226">
                  <c:v>-0.44250747377198768</c:v>
                </c:pt>
                <c:pt idx="1227">
                  <c:v>-0.44238878780969493</c:v>
                </c:pt>
                <c:pt idx="1228">
                  <c:v>-0.44238878780969493</c:v>
                </c:pt>
                <c:pt idx="1229">
                  <c:v>-0.44237269201387408</c:v>
                </c:pt>
                <c:pt idx="1230">
                  <c:v>-0.44237269201387408</c:v>
                </c:pt>
                <c:pt idx="1231">
                  <c:v>-0.44237269201387408</c:v>
                </c:pt>
                <c:pt idx="1232">
                  <c:v>-0.44237269201387408</c:v>
                </c:pt>
                <c:pt idx="1233">
                  <c:v>-0.44164463721709973</c:v>
                </c:pt>
                <c:pt idx="1234">
                  <c:v>-0.44164463721709973</c:v>
                </c:pt>
                <c:pt idx="1235">
                  <c:v>-0.44174128354782338</c:v>
                </c:pt>
                <c:pt idx="1236">
                  <c:v>-0.44174128354782338</c:v>
                </c:pt>
                <c:pt idx="1237">
                  <c:v>-0.44188876144348477</c:v>
                </c:pt>
                <c:pt idx="1238">
                  <c:v>-0.44188876144348477</c:v>
                </c:pt>
                <c:pt idx="1239">
                  <c:v>-0.44193291827369602</c:v>
                </c:pt>
                <c:pt idx="1240">
                  <c:v>-0.44193291827369602</c:v>
                </c:pt>
                <c:pt idx="1241">
                  <c:v>-0.44193291827369602</c:v>
                </c:pt>
                <c:pt idx="1242">
                  <c:v>-0.44193291827369602</c:v>
                </c:pt>
                <c:pt idx="1243">
                  <c:v>-0.44061342285544453</c:v>
                </c:pt>
                <c:pt idx="1244">
                  <c:v>-0.44061342285544453</c:v>
                </c:pt>
                <c:pt idx="1245">
                  <c:v>-0.43952757579228613</c:v>
                </c:pt>
                <c:pt idx="1246">
                  <c:v>-0.43989144634046995</c:v>
                </c:pt>
                <c:pt idx="1247">
                  <c:v>-0.43989144634046995</c:v>
                </c:pt>
                <c:pt idx="1248">
                  <c:v>-0.43938097676005933</c:v>
                </c:pt>
                <c:pt idx="1249">
                  <c:v>-0.43938097676005933</c:v>
                </c:pt>
                <c:pt idx="1250">
                  <c:v>-0.43916515397648037</c:v>
                </c:pt>
                <c:pt idx="1251">
                  <c:v>-0.43916515397648037</c:v>
                </c:pt>
                <c:pt idx="1252">
                  <c:v>-0.43916515397648037</c:v>
                </c:pt>
                <c:pt idx="1253">
                  <c:v>-0.43946935178331853</c:v>
                </c:pt>
                <c:pt idx="1254">
                  <c:v>-0.43946935178331853</c:v>
                </c:pt>
                <c:pt idx="1255">
                  <c:v>-0.43946935178331853</c:v>
                </c:pt>
                <c:pt idx="1256">
                  <c:v>-0.43946935178331853</c:v>
                </c:pt>
                <c:pt idx="1257">
                  <c:v>-0.43946935178331853</c:v>
                </c:pt>
                <c:pt idx="1258">
                  <c:v>-0.4375538795039387</c:v>
                </c:pt>
                <c:pt idx="1259">
                  <c:v>-0.4375538795039387</c:v>
                </c:pt>
                <c:pt idx="1260">
                  <c:v>-0.43726415866483087</c:v>
                </c:pt>
                <c:pt idx="1261">
                  <c:v>-0.43726415866483087</c:v>
                </c:pt>
                <c:pt idx="1262">
                  <c:v>-0.43534097232546698</c:v>
                </c:pt>
                <c:pt idx="1263">
                  <c:v>-0.43534097232546698</c:v>
                </c:pt>
                <c:pt idx="1264">
                  <c:v>-0.43505207199694973</c:v>
                </c:pt>
                <c:pt idx="1265">
                  <c:v>-0.43505207199694973</c:v>
                </c:pt>
                <c:pt idx="1266">
                  <c:v>-0.43326027181958821</c:v>
                </c:pt>
                <c:pt idx="1267">
                  <c:v>-0.43326027181958821</c:v>
                </c:pt>
                <c:pt idx="1268">
                  <c:v>-0.42585314219569176</c:v>
                </c:pt>
                <c:pt idx="1269">
                  <c:v>-0.42585314219569176</c:v>
                </c:pt>
                <c:pt idx="1270">
                  <c:v>-0.43326027181958821</c:v>
                </c:pt>
                <c:pt idx="1271">
                  <c:v>-0.42585314219569176</c:v>
                </c:pt>
                <c:pt idx="1272">
                  <c:v>-0.42585314219569176</c:v>
                </c:pt>
                <c:pt idx="1273">
                  <c:v>-0.43326027181958821</c:v>
                </c:pt>
                <c:pt idx="1274">
                  <c:v>-0.42585314219569176</c:v>
                </c:pt>
                <c:pt idx="1275">
                  <c:v>-0.43326027181958821</c:v>
                </c:pt>
                <c:pt idx="1276">
                  <c:v>-0.42585314219569176</c:v>
                </c:pt>
                <c:pt idx="1277">
                  <c:v>-0.42585314219569176</c:v>
                </c:pt>
                <c:pt idx="1278">
                  <c:v>-0.42585314219569176</c:v>
                </c:pt>
                <c:pt idx="1279">
                  <c:v>-0.43326027181958821</c:v>
                </c:pt>
                <c:pt idx="1280">
                  <c:v>-0.43326027181958821</c:v>
                </c:pt>
                <c:pt idx="1281">
                  <c:v>-0.42585314219569176</c:v>
                </c:pt>
                <c:pt idx="1282">
                  <c:v>-0.43326027181958821</c:v>
                </c:pt>
                <c:pt idx="1283">
                  <c:v>-0.42585314219569176</c:v>
                </c:pt>
                <c:pt idx="1284">
                  <c:v>-0.42585314219569176</c:v>
                </c:pt>
                <c:pt idx="1285">
                  <c:v>-0.43326027181958821</c:v>
                </c:pt>
                <c:pt idx="1286">
                  <c:v>-0.43326027181958821</c:v>
                </c:pt>
                <c:pt idx="1287">
                  <c:v>-0.42585314219569176</c:v>
                </c:pt>
                <c:pt idx="1288">
                  <c:v>-0.43326027181958821</c:v>
                </c:pt>
                <c:pt idx="1289">
                  <c:v>-0.43326027181958821</c:v>
                </c:pt>
                <c:pt idx="1290">
                  <c:v>-0.42585314219569176</c:v>
                </c:pt>
                <c:pt idx="1291">
                  <c:v>-0.42585314219569176</c:v>
                </c:pt>
                <c:pt idx="1292">
                  <c:v>-0.43326027181958821</c:v>
                </c:pt>
                <c:pt idx="1293">
                  <c:v>-0.42585314219569176</c:v>
                </c:pt>
                <c:pt idx="1294">
                  <c:v>-0.43326027181958821</c:v>
                </c:pt>
                <c:pt idx="1295">
                  <c:v>-0.43326027181958821</c:v>
                </c:pt>
                <c:pt idx="1296">
                  <c:v>-0.42585314219569176</c:v>
                </c:pt>
                <c:pt idx="1297">
                  <c:v>-0.42585314219569176</c:v>
                </c:pt>
                <c:pt idx="1298">
                  <c:v>-0.43326027181958821</c:v>
                </c:pt>
                <c:pt idx="1299">
                  <c:v>-0.43326027181958821</c:v>
                </c:pt>
                <c:pt idx="1300">
                  <c:v>-0.42585314219569176</c:v>
                </c:pt>
                <c:pt idx="1301">
                  <c:v>-0.42585314219569176</c:v>
                </c:pt>
                <c:pt idx="1302">
                  <c:v>-0.44282111207163755</c:v>
                </c:pt>
                <c:pt idx="1303">
                  <c:v>-0.44282111207163755</c:v>
                </c:pt>
                <c:pt idx="1304">
                  <c:v>-0.44357481980960939</c:v>
                </c:pt>
                <c:pt idx="1305">
                  <c:v>-0.44392891461980694</c:v>
                </c:pt>
                <c:pt idx="1306">
                  <c:v>-0.44392891461980694</c:v>
                </c:pt>
                <c:pt idx="1307">
                  <c:v>-0.44439945445993956</c:v>
                </c:pt>
                <c:pt idx="1308">
                  <c:v>-0.44439945445993956</c:v>
                </c:pt>
                <c:pt idx="1309">
                  <c:v>-0.44439945445993956</c:v>
                </c:pt>
                <c:pt idx="1310">
                  <c:v>-0.44143878310406376</c:v>
                </c:pt>
                <c:pt idx="1311">
                  <c:v>-0.44164792281981563</c:v>
                </c:pt>
                <c:pt idx="1312">
                  <c:v>-0.44164792281981563</c:v>
                </c:pt>
                <c:pt idx="1313">
                  <c:v>-0.44248736697065827</c:v>
                </c:pt>
                <c:pt idx="1314">
                  <c:v>-0.44248736697065827</c:v>
                </c:pt>
                <c:pt idx="1315">
                  <c:v>-0.4418300646444755</c:v>
                </c:pt>
                <c:pt idx="1316">
                  <c:v>-0.4418300646444755</c:v>
                </c:pt>
                <c:pt idx="1317">
                  <c:v>-0.4418300646444755</c:v>
                </c:pt>
                <c:pt idx="1318">
                  <c:v>-0.4418300646444755</c:v>
                </c:pt>
                <c:pt idx="1319">
                  <c:v>-0.44220992644685836</c:v>
                </c:pt>
                <c:pt idx="1320">
                  <c:v>-0.44220992644685836</c:v>
                </c:pt>
                <c:pt idx="1321">
                  <c:v>-0.44252585393628202</c:v>
                </c:pt>
                <c:pt idx="1322">
                  <c:v>-0.44185296150131936</c:v>
                </c:pt>
                <c:pt idx="1323">
                  <c:v>-0.44185296150131936</c:v>
                </c:pt>
                <c:pt idx="1324">
                  <c:v>-0.44226281472655132</c:v>
                </c:pt>
                <c:pt idx="1325">
                  <c:v>-0.44180911939255391</c:v>
                </c:pt>
                <c:pt idx="1326">
                  <c:v>-0.44180911939255391</c:v>
                </c:pt>
                <c:pt idx="1327">
                  <c:v>-0.4421108140162513</c:v>
                </c:pt>
                <c:pt idx="1328">
                  <c:v>-0.4421108140162513</c:v>
                </c:pt>
                <c:pt idx="1329">
                  <c:v>-0.4421108140162513</c:v>
                </c:pt>
                <c:pt idx="1330">
                  <c:v>-0.44218457120603955</c:v>
                </c:pt>
                <c:pt idx="1331">
                  <c:v>-0.44218457120603955</c:v>
                </c:pt>
                <c:pt idx="1332">
                  <c:v>-0.44222377713277466</c:v>
                </c:pt>
                <c:pt idx="1333">
                  <c:v>-0.44138334044479427</c:v>
                </c:pt>
                <c:pt idx="1334">
                  <c:v>-0.44138334044479427</c:v>
                </c:pt>
                <c:pt idx="1335">
                  <c:v>-0.44095591564127279</c:v>
                </c:pt>
                <c:pt idx="1336">
                  <c:v>-0.44095591564127279</c:v>
                </c:pt>
                <c:pt idx="1337">
                  <c:v>-0.44095591564127279</c:v>
                </c:pt>
                <c:pt idx="1338">
                  <c:v>-0.44175807764779207</c:v>
                </c:pt>
                <c:pt idx="1339">
                  <c:v>-0.44175807764779207</c:v>
                </c:pt>
                <c:pt idx="1340">
                  <c:v>-0.44118406481769473</c:v>
                </c:pt>
                <c:pt idx="1341">
                  <c:v>-0.44110251677326884</c:v>
                </c:pt>
                <c:pt idx="1342">
                  <c:v>-0.44110251677326884</c:v>
                </c:pt>
                <c:pt idx="1343">
                  <c:v>-0.44213370698401022</c:v>
                </c:pt>
                <c:pt idx="1344">
                  <c:v>-0.44293980783632758</c:v>
                </c:pt>
                <c:pt idx="1345">
                  <c:v>-0.44293980783632758</c:v>
                </c:pt>
                <c:pt idx="1346">
                  <c:v>-0.44293980783632758</c:v>
                </c:pt>
                <c:pt idx="1347">
                  <c:v>-0.44293980783632758</c:v>
                </c:pt>
                <c:pt idx="1348">
                  <c:v>-0.44222706223825214</c:v>
                </c:pt>
                <c:pt idx="1349">
                  <c:v>-0.44222706223825214</c:v>
                </c:pt>
                <c:pt idx="1350">
                  <c:v>-0.44082140044929241</c:v>
                </c:pt>
                <c:pt idx="1351">
                  <c:v>-0.44082140044929241</c:v>
                </c:pt>
                <c:pt idx="1352">
                  <c:v>-0.4420534992948057</c:v>
                </c:pt>
                <c:pt idx="1353">
                  <c:v>-0.4420534992948057</c:v>
                </c:pt>
                <c:pt idx="1354">
                  <c:v>-0.44128407133934533</c:v>
                </c:pt>
                <c:pt idx="1355">
                  <c:v>-0.44144610793864497</c:v>
                </c:pt>
                <c:pt idx="1356">
                  <c:v>-0.44144610793864497</c:v>
                </c:pt>
                <c:pt idx="1357">
                  <c:v>-0.44144610793864497</c:v>
                </c:pt>
                <c:pt idx="1358">
                  <c:v>-0.44318101432242052</c:v>
                </c:pt>
                <c:pt idx="1359">
                  <c:v>-0.44318101432242052</c:v>
                </c:pt>
                <c:pt idx="1360">
                  <c:v>-0.44442277246213169</c:v>
                </c:pt>
                <c:pt idx="1361">
                  <c:v>-0.44442277246213169</c:v>
                </c:pt>
                <c:pt idx="1362">
                  <c:v>-0.44287285076206634</c:v>
                </c:pt>
                <c:pt idx="1363">
                  <c:v>-0.44159348911069707</c:v>
                </c:pt>
                <c:pt idx="1364">
                  <c:v>-0.44159348911069707</c:v>
                </c:pt>
                <c:pt idx="1365">
                  <c:v>-0.44076679870895752</c:v>
                </c:pt>
                <c:pt idx="1366">
                  <c:v>-0.44076679870895752</c:v>
                </c:pt>
                <c:pt idx="1367">
                  <c:v>-0.44113586498191781</c:v>
                </c:pt>
                <c:pt idx="1368">
                  <c:v>-0.44113586498191781</c:v>
                </c:pt>
                <c:pt idx="1369">
                  <c:v>-0.44113586498191781</c:v>
                </c:pt>
                <c:pt idx="1370">
                  <c:v>-0.44091203098419546</c:v>
                </c:pt>
                <c:pt idx="1371">
                  <c:v>-0.44091203098419546</c:v>
                </c:pt>
                <c:pt idx="1372">
                  <c:v>-0.44228555948123449</c:v>
                </c:pt>
                <c:pt idx="1373">
                  <c:v>-0.4423715655856158</c:v>
                </c:pt>
                <c:pt idx="1374">
                  <c:v>-0.4423715655856158</c:v>
                </c:pt>
                <c:pt idx="1375">
                  <c:v>-0.44196010775214506</c:v>
                </c:pt>
                <c:pt idx="1376">
                  <c:v>-0.44196010775214506</c:v>
                </c:pt>
                <c:pt idx="1377">
                  <c:v>-0.44196010775214506</c:v>
                </c:pt>
                <c:pt idx="1378">
                  <c:v>-0.43951815738174999</c:v>
                </c:pt>
                <c:pt idx="1379">
                  <c:v>-0.43951815738174999</c:v>
                </c:pt>
                <c:pt idx="1380">
                  <c:v>-0.4405004589353711</c:v>
                </c:pt>
                <c:pt idx="1381">
                  <c:v>-0.44124987287090323</c:v>
                </c:pt>
                <c:pt idx="1382">
                  <c:v>-0.44038870091989829</c:v>
                </c:pt>
                <c:pt idx="1383">
                  <c:v>-0.44038870091989829</c:v>
                </c:pt>
                <c:pt idx="1384">
                  <c:v>-0.44038870091989829</c:v>
                </c:pt>
                <c:pt idx="1385">
                  <c:v>-0.44151732296190421</c:v>
                </c:pt>
                <c:pt idx="1386">
                  <c:v>-0.44151732296190421</c:v>
                </c:pt>
                <c:pt idx="1387">
                  <c:v>-0.4420975259407659</c:v>
                </c:pt>
                <c:pt idx="1388">
                  <c:v>-0.4420975259407659</c:v>
                </c:pt>
                <c:pt idx="1389">
                  <c:v>-0.4420975259407659</c:v>
                </c:pt>
                <c:pt idx="1390">
                  <c:v>-0.44228387755454202</c:v>
                </c:pt>
                <c:pt idx="1391">
                  <c:v>-0.44159309116619727</c:v>
                </c:pt>
                <c:pt idx="1392">
                  <c:v>-0.44012626932397231</c:v>
                </c:pt>
                <c:pt idx="1393">
                  <c:v>-0.44012626932397231</c:v>
                </c:pt>
                <c:pt idx="1394">
                  <c:v>-0.44215170683749483</c:v>
                </c:pt>
                <c:pt idx="1395">
                  <c:v>-0.44215170683749483</c:v>
                </c:pt>
                <c:pt idx="1396">
                  <c:v>-0.44215170683749483</c:v>
                </c:pt>
                <c:pt idx="1397">
                  <c:v>-0.44164762849800276</c:v>
                </c:pt>
                <c:pt idx="1398">
                  <c:v>-0.44164762849800276</c:v>
                </c:pt>
                <c:pt idx="1399">
                  <c:v>-0.44200208383200035</c:v>
                </c:pt>
                <c:pt idx="1400">
                  <c:v>-0.44163895477546095</c:v>
                </c:pt>
                <c:pt idx="1401">
                  <c:v>-0.44174346419607535</c:v>
                </c:pt>
                <c:pt idx="1402">
                  <c:v>-0.44174346419607535</c:v>
                </c:pt>
                <c:pt idx="1403">
                  <c:v>-0.44178190890641816</c:v>
                </c:pt>
                <c:pt idx="1404">
                  <c:v>-0.44178190890641816</c:v>
                </c:pt>
                <c:pt idx="1405">
                  <c:v>-0.44178190890641816</c:v>
                </c:pt>
                <c:pt idx="1406">
                  <c:v>-0.44178190890641816</c:v>
                </c:pt>
                <c:pt idx="1407">
                  <c:v>-0.43902486505774496</c:v>
                </c:pt>
                <c:pt idx="1408">
                  <c:v>-0.43998807683553054</c:v>
                </c:pt>
                <c:pt idx="1409">
                  <c:v>-0.43998807683553054</c:v>
                </c:pt>
                <c:pt idx="1410">
                  <c:v>-0.44140850921715663</c:v>
                </c:pt>
                <c:pt idx="1411">
                  <c:v>-0.44184306108397903</c:v>
                </c:pt>
                <c:pt idx="1412">
                  <c:v>-0.44184306108397903</c:v>
                </c:pt>
                <c:pt idx="1413">
                  <c:v>-0.44184306108397903</c:v>
                </c:pt>
                <c:pt idx="1414">
                  <c:v>-0.44184306108397903</c:v>
                </c:pt>
                <c:pt idx="1415">
                  <c:v>-0.44194262755236419</c:v>
                </c:pt>
                <c:pt idx="1416">
                  <c:v>-0.44194262755236419</c:v>
                </c:pt>
                <c:pt idx="1417">
                  <c:v>-0.44232597512611294</c:v>
                </c:pt>
                <c:pt idx="1418">
                  <c:v>-0.44230163027817981</c:v>
                </c:pt>
                <c:pt idx="1419">
                  <c:v>-0.44230163027817981</c:v>
                </c:pt>
                <c:pt idx="1420">
                  <c:v>-0.44259280936360074</c:v>
                </c:pt>
                <c:pt idx="1421">
                  <c:v>-0.44259280936360074</c:v>
                </c:pt>
                <c:pt idx="1422">
                  <c:v>-0.44132721472226694</c:v>
                </c:pt>
                <c:pt idx="1423">
                  <c:v>-0.44132721472226694</c:v>
                </c:pt>
                <c:pt idx="1424">
                  <c:v>-0.44215069819822478</c:v>
                </c:pt>
                <c:pt idx="1425">
                  <c:v>-0.44215069819822478</c:v>
                </c:pt>
                <c:pt idx="1426">
                  <c:v>-0.44215069819822478</c:v>
                </c:pt>
                <c:pt idx="1427">
                  <c:v>-0.442524476369138</c:v>
                </c:pt>
                <c:pt idx="1428">
                  <c:v>-0.442524476369138</c:v>
                </c:pt>
                <c:pt idx="1429">
                  <c:v>-0.44235771560114573</c:v>
                </c:pt>
                <c:pt idx="1430">
                  <c:v>-0.44235771560114573</c:v>
                </c:pt>
                <c:pt idx="1431">
                  <c:v>-0.44264554392075228</c:v>
                </c:pt>
                <c:pt idx="1432">
                  <c:v>-0.44264554392075228</c:v>
                </c:pt>
                <c:pt idx="1433">
                  <c:v>-0.4411298272594758</c:v>
                </c:pt>
                <c:pt idx="1434">
                  <c:v>-0.4411298272594758</c:v>
                </c:pt>
                <c:pt idx="1435">
                  <c:v>-0.44192187790969217</c:v>
                </c:pt>
                <c:pt idx="1436">
                  <c:v>-0.44192187790969217</c:v>
                </c:pt>
                <c:pt idx="1437">
                  <c:v>-0.44192187790969217</c:v>
                </c:pt>
                <c:pt idx="1438">
                  <c:v>-0.44192187790969217</c:v>
                </c:pt>
                <c:pt idx="1439">
                  <c:v>-0.44259776938130851</c:v>
                </c:pt>
                <c:pt idx="1440">
                  <c:v>-0.44259776938130851</c:v>
                </c:pt>
                <c:pt idx="1441">
                  <c:v>-0.44122920734822768</c:v>
                </c:pt>
                <c:pt idx="1442">
                  <c:v>-0.44167924195857322</c:v>
                </c:pt>
                <c:pt idx="1443">
                  <c:v>-0.44229073442909361</c:v>
                </c:pt>
                <c:pt idx="1444">
                  <c:v>-0.44229073442909361</c:v>
                </c:pt>
                <c:pt idx="1445">
                  <c:v>-0.44276936561217733</c:v>
                </c:pt>
                <c:pt idx="1446">
                  <c:v>-0.44276936561217733</c:v>
                </c:pt>
                <c:pt idx="1447">
                  <c:v>-0.44276936561217733</c:v>
                </c:pt>
                <c:pt idx="1448">
                  <c:v>-0.44276936561217733</c:v>
                </c:pt>
                <c:pt idx="1449">
                  <c:v>-0.44276936561217733</c:v>
                </c:pt>
                <c:pt idx="1450">
                  <c:v>-0.44179164641144308</c:v>
                </c:pt>
                <c:pt idx="1451">
                  <c:v>-0.44179164641144308</c:v>
                </c:pt>
                <c:pt idx="1452">
                  <c:v>-0.44212883464665326</c:v>
                </c:pt>
                <c:pt idx="1453">
                  <c:v>-0.44258015692406882</c:v>
                </c:pt>
                <c:pt idx="1454">
                  <c:v>-0.44270206251785993</c:v>
                </c:pt>
                <c:pt idx="1455">
                  <c:v>-0.44270206251785993</c:v>
                </c:pt>
                <c:pt idx="1456">
                  <c:v>-0.44253401738582088</c:v>
                </c:pt>
                <c:pt idx="1457">
                  <c:v>-0.44253401738582088</c:v>
                </c:pt>
                <c:pt idx="1458">
                  <c:v>-0.44253401738582088</c:v>
                </c:pt>
                <c:pt idx="1459">
                  <c:v>-0.44253401738582088</c:v>
                </c:pt>
                <c:pt idx="1460">
                  <c:v>-0.44215036111061168</c:v>
                </c:pt>
                <c:pt idx="1461">
                  <c:v>-0.44215036111061168</c:v>
                </c:pt>
                <c:pt idx="1462">
                  <c:v>-0.4426761996898691</c:v>
                </c:pt>
                <c:pt idx="1463">
                  <c:v>-0.4426761996898691</c:v>
                </c:pt>
                <c:pt idx="1464">
                  <c:v>-0.44286682117265974</c:v>
                </c:pt>
                <c:pt idx="1465">
                  <c:v>-0.44286682117265974</c:v>
                </c:pt>
                <c:pt idx="1466">
                  <c:v>-0.44255310978979512</c:v>
                </c:pt>
                <c:pt idx="1467">
                  <c:v>-0.44255310978979512</c:v>
                </c:pt>
                <c:pt idx="1468">
                  <c:v>-0.44255310978979512</c:v>
                </c:pt>
                <c:pt idx="1469">
                  <c:v>-0.44255310978979512</c:v>
                </c:pt>
                <c:pt idx="1470">
                  <c:v>-0.44253369889524408</c:v>
                </c:pt>
                <c:pt idx="1471">
                  <c:v>-0.44264345604062078</c:v>
                </c:pt>
                <c:pt idx="1472">
                  <c:v>-0.44264345604062078</c:v>
                </c:pt>
                <c:pt idx="1473">
                  <c:v>-0.44243993081090494</c:v>
                </c:pt>
                <c:pt idx="1474">
                  <c:v>-0.44304653466428978</c:v>
                </c:pt>
                <c:pt idx="1475">
                  <c:v>-0.44304653466428978</c:v>
                </c:pt>
                <c:pt idx="1476">
                  <c:v>-0.44362288008043455</c:v>
                </c:pt>
                <c:pt idx="1477">
                  <c:v>-0.44362288008043455</c:v>
                </c:pt>
                <c:pt idx="1478">
                  <c:v>-0.44362288008043455</c:v>
                </c:pt>
                <c:pt idx="1479">
                  <c:v>-0.44408096822246595</c:v>
                </c:pt>
                <c:pt idx="1480">
                  <c:v>-0.44173488568343527</c:v>
                </c:pt>
                <c:pt idx="1481">
                  <c:v>-0.44173488568343527</c:v>
                </c:pt>
                <c:pt idx="1482">
                  <c:v>-0.44131822005408666</c:v>
                </c:pt>
                <c:pt idx="1483">
                  <c:v>-0.4418102594857326</c:v>
                </c:pt>
                <c:pt idx="1484">
                  <c:v>-0.44223148454230038</c:v>
                </c:pt>
                <c:pt idx="1485">
                  <c:v>-0.44223148454230038</c:v>
                </c:pt>
                <c:pt idx="1486">
                  <c:v>-0.44223148454230038</c:v>
                </c:pt>
                <c:pt idx="1487">
                  <c:v>-0.44276162719707174</c:v>
                </c:pt>
                <c:pt idx="1488">
                  <c:v>-0.44239810019603271</c:v>
                </c:pt>
                <c:pt idx="1489">
                  <c:v>-0.44199299628488431</c:v>
                </c:pt>
                <c:pt idx="1490">
                  <c:v>-0.4426468085733315</c:v>
                </c:pt>
                <c:pt idx="1491">
                  <c:v>-0.44215263679983041</c:v>
                </c:pt>
                <c:pt idx="1492">
                  <c:v>-0.44215263679983041</c:v>
                </c:pt>
                <c:pt idx="1493">
                  <c:v>-0.44215263679983041</c:v>
                </c:pt>
                <c:pt idx="1494">
                  <c:v>-0.44215263679983041</c:v>
                </c:pt>
                <c:pt idx="1495">
                  <c:v>-0.44186148712616996</c:v>
                </c:pt>
                <c:pt idx="1496">
                  <c:v>-0.44186148712616996</c:v>
                </c:pt>
                <c:pt idx="1497">
                  <c:v>-0.44181980064893078</c:v>
                </c:pt>
                <c:pt idx="1498">
                  <c:v>-0.4416395145224149</c:v>
                </c:pt>
                <c:pt idx="1499">
                  <c:v>-0.4416395145224149</c:v>
                </c:pt>
                <c:pt idx="1500">
                  <c:v>-0.44187270535034867</c:v>
                </c:pt>
                <c:pt idx="1501">
                  <c:v>-0.44187270535034867</c:v>
                </c:pt>
                <c:pt idx="1502">
                  <c:v>-0.44187270535034867</c:v>
                </c:pt>
                <c:pt idx="1503">
                  <c:v>-0.44237447616493036</c:v>
                </c:pt>
                <c:pt idx="1504">
                  <c:v>-0.44237447616493036</c:v>
                </c:pt>
                <c:pt idx="1505">
                  <c:v>-0.44270539767878048</c:v>
                </c:pt>
                <c:pt idx="1506">
                  <c:v>-0.44270258788523709</c:v>
                </c:pt>
                <c:pt idx="1507">
                  <c:v>-0.44270258788523709</c:v>
                </c:pt>
                <c:pt idx="1508">
                  <c:v>-0.44245348147461555</c:v>
                </c:pt>
                <c:pt idx="1509">
                  <c:v>-0.44223544442691576</c:v>
                </c:pt>
                <c:pt idx="1510">
                  <c:v>-0.44223544442691576</c:v>
                </c:pt>
                <c:pt idx="1511">
                  <c:v>-0.4428141240050773</c:v>
                </c:pt>
                <c:pt idx="1512">
                  <c:v>-0.4428141240050773</c:v>
                </c:pt>
                <c:pt idx="1513">
                  <c:v>-0.44264208253563864</c:v>
                </c:pt>
                <c:pt idx="1514">
                  <c:v>-0.44264208253563864</c:v>
                </c:pt>
                <c:pt idx="1515">
                  <c:v>-0.44264208253563864</c:v>
                </c:pt>
                <c:pt idx="1516">
                  <c:v>-0.44264208253563864</c:v>
                </c:pt>
                <c:pt idx="1517">
                  <c:v>-0.44247408523931969</c:v>
                </c:pt>
                <c:pt idx="1518">
                  <c:v>-0.44265741258222807</c:v>
                </c:pt>
                <c:pt idx="1519">
                  <c:v>-0.44265741258222807</c:v>
                </c:pt>
                <c:pt idx="1520">
                  <c:v>-0.44259471606725348</c:v>
                </c:pt>
                <c:pt idx="1521">
                  <c:v>-0.44259471606725348</c:v>
                </c:pt>
                <c:pt idx="1522">
                  <c:v>-0.44259471606725348</c:v>
                </c:pt>
                <c:pt idx="1523">
                  <c:v>-0.44259471606725348</c:v>
                </c:pt>
                <c:pt idx="1524">
                  <c:v>-0.44287475848675745</c:v>
                </c:pt>
                <c:pt idx="1525">
                  <c:v>-0.44264187495739177</c:v>
                </c:pt>
                <c:pt idx="1526">
                  <c:v>-0.44270508745904302</c:v>
                </c:pt>
                <c:pt idx="1527">
                  <c:v>-0.44270508745904302</c:v>
                </c:pt>
                <c:pt idx="1528">
                  <c:v>-0.44258562778756033</c:v>
                </c:pt>
                <c:pt idx="1529">
                  <c:v>-0.44258562778756033</c:v>
                </c:pt>
                <c:pt idx="1530">
                  <c:v>-0.44300176180748857</c:v>
                </c:pt>
                <c:pt idx="1531">
                  <c:v>-0.4421901002360174</c:v>
                </c:pt>
                <c:pt idx="1532">
                  <c:v>-0.4421901002360174</c:v>
                </c:pt>
                <c:pt idx="1533">
                  <c:v>-0.4421901002360174</c:v>
                </c:pt>
                <c:pt idx="1534">
                  <c:v>-0.4421901002360174</c:v>
                </c:pt>
                <c:pt idx="1535">
                  <c:v>8.6495421028434799E-2</c:v>
                </c:pt>
                <c:pt idx="1536">
                  <c:v>8.5710816233838263E-2</c:v>
                </c:pt>
                <c:pt idx="1537">
                  <c:v>8.4799594125143929E-2</c:v>
                </c:pt>
                <c:pt idx="1538">
                  <c:v>8.1631917765752127E-2</c:v>
                </c:pt>
                <c:pt idx="1539">
                  <c:v>7.8386029108916705E-2</c:v>
                </c:pt>
                <c:pt idx="1540">
                  <c:v>7.1870433992763633E-2</c:v>
                </c:pt>
                <c:pt idx="1541">
                  <c:v>6.7113678565729723E-2</c:v>
                </c:pt>
                <c:pt idx="1542">
                  <c:v>6.3161541473831961E-2</c:v>
                </c:pt>
                <c:pt idx="1543">
                  <c:v>5.981369197346189E-2</c:v>
                </c:pt>
                <c:pt idx="1544">
                  <c:v>5.4437875059210543E-2</c:v>
                </c:pt>
                <c:pt idx="1545">
                  <c:v>5.141593419375478E-2</c:v>
                </c:pt>
                <c:pt idx="1546">
                  <c:v>4.9767360964238394E-2</c:v>
                </c:pt>
                <c:pt idx="1547">
                  <c:v>4.8600041941150016E-2</c:v>
                </c:pt>
                <c:pt idx="1548">
                  <c:v>4.7631784405279397E-2</c:v>
                </c:pt>
                <c:pt idx="1549">
                  <c:v>4.7997148978102942E-2</c:v>
                </c:pt>
                <c:pt idx="1550">
                  <c:v>4.8726072929307099E-2</c:v>
                </c:pt>
                <c:pt idx="1551">
                  <c:v>4.8997862629671561E-2</c:v>
                </c:pt>
                <c:pt idx="1552">
                  <c:v>4.9559864139094849E-2</c:v>
                </c:pt>
                <c:pt idx="1553">
                  <c:v>4.9734836791688317E-2</c:v>
                </c:pt>
                <c:pt idx="1554">
                  <c:v>5.0515945470871848E-2</c:v>
                </c:pt>
                <c:pt idx="1555">
                  <c:v>5.1248698811559558E-2</c:v>
                </c:pt>
                <c:pt idx="1556">
                  <c:v>5.1150171841508885E-2</c:v>
                </c:pt>
                <c:pt idx="1557">
                  <c:v>5.0852189910318299E-2</c:v>
                </c:pt>
                <c:pt idx="1558">
                  <c:v>5.100624562616974E-2</c:v>
                </c:pt>
                <c:pt idx="1559">
                  <c:v>4.9864632574014738E-2</c:v>
                </c:pt>
                <c:pt idx="1560">
                  <c:v>4.9769080254365522E-2</c:v>
                </c:pt>
                <c:pt idx="1561">
                  <c:v>4.9966181386432808E-2</c:v>
                </c:pt>
                <c:pt idx="1562">
                  <c:v>5.0144464449690791E-2</c:v>
                </c:pt>
                <c:pt idx="1563">
                  <c:v>5.0876603983512028E-2</c:v>
                </c:pt>
                <c:pt idx="1564">
                  <c:v>5.0721321674965535E-2</c:v>
                </c:pt>
                <c:pt idx="1565">
                  <c:v>5.1176500098925062E-2</c:v>
                </c:pt>
                <c:pt idx="1566">
                  <c:v>5.0582827823687317E-2</c:v>
                </c:pt>
                <c:pt idx="1567">
                  <c:v>5.091973472712065E-2</c:v>
                </c:pt>
                <c:pt idx="1568">
                  <c:v>5.1113640875842414E-2</c:v>
                </c:pt>
                <c:pt idx="1569">
                  <c:v>5.103202933311049E-2</c:v>
                </c:pt>
                <c:pt idx="1570">
                  <c:v>5.0942152795930083E-2</c:v>
                </c:pt>
                <c:pt idx="1571">
                  <c:v>5.1378177390816973E-2</c:v>
                </c:pt>
                <c:pt idx="1572">
                  <c:v>5.1109890820328054E-2</c:v>
                </c:pt>
                <c:pt idx="1573">
                  <c:v>5.1038705381906274E-2</c:v>
                </c:pt>
                <c:pt idx="1574">
                  <c:v>5.0977266491767897E-2</c:v>
                </c:pt>
                <c:pt idx="1575">
                  <c:v>5.1091185692644793E-2</c:v>
                </c:pt>
                <c:pt idx="1576">
                  <c:v>5.1091185692644793E-2</c:v>
                </c:pt>
              </c:numCache>
            </c:numRef>
          </c:xVal>
          <c:yVal>
            <c:numRef>
              <c:f>'3DPlot'!$L$33:$L$1622</c:f>
              <c:numCache>
                <c:formatCode>General</c:formatCode>
                <c:ptCount val="1590"/>
                <c:pt idx="0">
                  <c:v>-0.46175812381276948</c:v>
                </c:pt>
                <c:pt idx="1">
                  <c:v>-0.4575151460740291</c:v>
                </c:pt>
                <c:pt idx="2">
                  <c:v>-0.46169121980354549</c:v>
                </c:pt>
                <c:pt idx="3">
                  <c:v>-0.4652915837255121</c:v>
                </c:pt>
                <c:pt idx="4">
                  <c:v>-0.4652915837255121</c:v>
                </c:pt>
                <c:pt idx="5">
                  <c:v>-0.4652915837255121</c:v>
                </c:pt>
                <c:pt idx="6">
                  <c:v>-0.46397788605190848</c:v>
                </c:pt>
                <c:pt idx="7">
                  <c:v>-0.46397788605190848</c:v>
                </c:pt>
                <c:pt idx="8">
                  <c:v>-0.4619470621612578</c:v>
                </c:pt>
                <c:pt idx="9">
                  <c:v>-0.4619470621612578</c:v>
                </c:pt>
                <c:pt idx="10">
                  <c:v>-0.46366077099163966</c:v>
                </c:pt>
                <c:pt idx="11">
                  <c:v>-0.46366077099163966</c:v>
                </c:pt>
                <c:pt idx="12">
                  <c:v>-0.46267580359811361</c:v>
                </c:pt>
                <c:pt idx="13">
                  <c:v>-0.46267580359811361</c:v>
                </c:pt>
                <c:pt idx="14">
                  <c:v>-0.46267580359811361</c:v>
                </c:pt>
                <c:pt idx="15">
                  <c:v>-0.46267580359811361</c:v>
                </c:pt>
                <c:pt idx="16">
                  <c:v>-0.46168854600923365</c:v>
                </c:pt>
                <c:pt idx="17">
                  <c:v>-0.46146820733150201</c:v>
                </c:pt>
                <c:pt idx="18">
                  <c:v>-0.46146820733150201</c:v>
                </c:pt>
                <c:pt idx="19">
                  <c:v>-0.46233596941389105</c:v>
                </c:pt>
                <c:pt idx="20">
                  <c:v>-0.46047115104743896</c:v>
                </c:pt>
                <c:pt idx="21">
                  <c:v>-0.46047115104743896</c:v>
                </c:pt>
                <c:pt idx="22">
                  <c:v>-0.46145959298483569</c:v>
                </c:pt>
                <c:pt idx="23">
                  <c:v>-0.46145959298483569</c:v>
                </c:pt>
                <c:pt idx="24">
                  <c:v>-0.46145959298483569</c:v>
                </c:pt>
                <c:pt idx="25">
                  <c:v>-0.46145959298483569</c:v>
                </c:pt>
                <c:pt idx="26">
                  <c:v>-0.46161057625865004</c:v>
                </c:pt>
                <c:pt idx="27">
                  <c:v>-0.46161057625865004</c:v>
                </c:pt>
                <c:pt idx="28">
                  <c:v>-0.4616635344495913</c:v>
                </c:pt>
                <c:pt idx="29">
                  <c:v>-0.4616635344495913</c:v>
                </c:pt>
                <c:pt idx="30">
                  <c:v>-0.46034665795206803</c:v>
                </c:pt>
                <c:pt idx="31">
                  <c:v>-0.46034665795206803</c:v>
                </c:pt>
                <c:pt idx="32">
                  <c:v>-0.4619435028705044</c:v>
                </c:pt>
                <c:pt idx="33">
                  <c:v>-0.4619435028705044</c:v>
                </c:pt>
                <c:pt idx="34">
                  <c:v>-0.46234275007172293</c:v>
                </c:pt>
                <c:pt idx="35">
                  <c:v>-0.46234275007172293</c:v>
                </c:pt>
                <c:pt idx="36">
                  <c:v>-0.46234275007172293</c:v>
                </c:pt>
                <c:pt idx="37">
                  <c:v>-0.46234275007172293</c:v>
                </c:pt>
                <c:pt idx="38">
                  <c:v>-0.46234275007172293</c:v>
                </c:pt>
                <c:pt idx="39">
                  <c:v>-0.46234275007172293</c:v>
                </c:pt>
                <c:pt idx="40">
                  <c:v>-0.46223841778128283</c:v>
                </c:pt>
                <c:pt idx="41">
                  <c:v>-0.46223841778128283</c:v>
                </c:pt>
                <c:pt idx="42">
                  <c:v>-0.46178442041431822</c:v>
                </c:pt>
                <c:pt idx="43">
                  <c:v>-0.46261243274572506</c:v>
                </c:pt>
                <c:pt idx="44">
                  <c:v>-0.46261243274572506</c:v>
                </c:pt>
                <c:pt idx="45">
                  <c:v>-0.46309256547524158</c:v>
                </c:pt>
                <c:pt idx="46">
                  <c:v>-0.46309256547524158</c:v>
                </c:pt>
                <c:pt idx="47">
                  <c:v>-0.46309234161841184</c:v>
                </c:pt>
                <c:pt idx="48">
                  <c:v>-0.46309234161841184</c:v>
                </c:pt>
                <c:pt idx="49">
                  <c:v>-0.46309234161841184</c:v>
                </c:pt>
                <c:pt idx="50">
                  <c:v>-0.46309234161841184</c:v>
                </c:pt>
                <c:pt idx="51">
                  <c:v>-0.46271086127661393</c:v>
                </c:pt>
                <c:pt idx="52">
                  <c:v>-0.46271086127661393</c:v>
                </c:pt>
                <c:pt idx="53">
                  <c:v>-0.46248335737577118</c:v>
                </c:pt>
                <c:pt idx="54">
                  <c:v>-0.46188528833403575</c:v>
                </c:pt>
                <c:pt idx="55">
                  <c:v>-0.46319917908490393</c:v>
                </c:pt>
                <c:pt idx="56">
                  <c:v>-0.46319917908490393</c:v>
                </c:pt>
                <c:pt idx="57">
                  <c:v>-0.46257671957923874</c:v>
                </c:pt>
                <c:pt idx="58">
                  <c:v>-0.46257671957923874</c:v>
                </c:pt>
                <c:pt idx="59">
                  <c:v>-0.46154226747874327</c:v>
                </c:pt>
                <c:pt idx="60">
                  <c:v>-0.46154226747874327</c:v>
                </c:pt>
                <c:pt idx="61">
                  <c:v>-0.46154226747874327</c:v>
                </c:pt>
                <c:pt idx="62">
                  <c:v>-0.46154226747874327</c:v>
                </c:pt>
                <c:pt idx="63">
                  <c:v>-0.46349055063358596</c:v>
                </c:pt>
                <c:pt idx="64">
                  <c:v>-0.46349055063358596</c:v>
                </c:pt>
                <c:pt idx="65">
                  <c:v>-0.46243731434027047</c:v>
                </c:pt>
                <c:pt idx="66">
                  <c:v>-0.46051674316658153</c:v>
                </c:pt>
                <c:pt idx="67">
                  <c:v>-0.46194763648571818</c:v>
                </c:pt>
                <c:pt idx="68">
                  <c:v>-0.46194763648571818</c:v>
                </c:pt>
                <c:pt idx="69">
                  <c:v>-0.46174662391044641</c:v>
                </c:pt>
                <c:pt idx="70">
                  <c:v>-0.46174662391044641</c:v>
                </c:pt>
                <c:pt idx="71">
                  <c:v>-0.46174662391044641</c:v>
                </c:pt>
                <c:pt idx="72">
                  <c:v>-0.46174662391044641</c:v>
                </c:pt>
                <c:pt idx="73">
                  <c:v>-0.46423051985692471</c:v>
                </c:pt>
                <c:pt idx="74">
                  <c:v>-0.46423051985692471</c:v>
                </c:pt>
                <c:pt idx="75">
                  <c:v>-0.46354084152403729</c:v>
                </c:pt>
                <c:pt idx="76">
                  <c:v>-0.46354084152403729</c:v>
                </c:pt>
                <c:pt idx="77">
                  <c:v>-0.46345233985626988</c:v>
                </c:pt>
                <c:pt idx="78">
                  <c:v>-0.46132698397746225</c:v>
                </c:pt>
                <c:pt idx="79">
                  <c:v>-0.46132698397746225</c:v>
                </c:pt>
                <c:pt idx="80">
                  <c:v>-0.46433600292758465</c:v>
                </c:pt>
                <c:pt idx="81">
                  <c:v>-0.46433600292758465</c:v>
                </c:pt>
                <c:pt idx="82">
                  <c:v>-0.46433600292758465</c:v>
                </c:pt>
                <c:pt idx="83">
                  <c:v>-0.46433600292758465</c:v>
                </c:pt>
                <c:pt idx="84">
                  <c:v>-0.46018708263868197</c:v>
                </c:pt>
                <c:pt idx="85">
                  <c:v>-0.46018708263868197</c:v>
                </c:pt>
                <c:pt idx="86">
                  <c:v>-0.46273985660810629</c:v>
                </c:pt>
                <c:pt idx="87">
                  <c:v>-0.46524259713281702</c:v>
                </c:pt>
                <c:pt idx="88">
                  <c:v>-0.46524259713281702</c:v>
                </c:pt>
                <c:pt idx="89">
                  <c:v>-0.46322333306716779</c:v>
                </c:pt>
                <c:pt idx="90">
                  <c:v>-0.46322333306716779</c:v>
                </c:pt>
                <c:pt idx="91">
                  <c:v>-0.46381097947811684</c:v>
                </c:pt>
                <c:pt idx="92">
                  <c:v>-0.46381097947811684</c:v>
                </c:pt>
                <c:pt idx="93">
                  <c:v>-0.46381097947811684</c:v>
                </c:pt>
                <c:pt idx="94">
                  <c:v>-0.46102510899966814</c:v>
                </c:pt>
                <c:pt idx="95">
                  <c:v>-0.46102510899966814</c:v>
                </c:pt>
                <c:pt idx="96">
                  <c:v>-0.46333116190879514</c:v>
                </c:pt>
                <c:pt idx="97">
                  <c:v>-0.46216085186452599</c:v>
                </c:pt>
                <c:pt idx="98">
                  <c:v>-0.46216085186452599</c:v>
                </c:pt>
                <c:pt idx="99">
                  <c:v>-0.46346684254772352</c:v>
                </c:pt>
                <c:pt idx="100">
                  <c:v>-0.4603596395620721</c:v>
                </c:pt>
                <c:pt idx="101">
                  <c:v>-0.4603596395620721</c:v>
                </c:pt>
                <c:pt idx="102">
                  <c:v>-0.4603596395620721</c:v>
                </c:pt>
                <c:pt idx="103">
                  <c:v>-0.4627334997997023</c:v>
                </c:pt>
                <c:pt idx="104">
                  <c:v>-0.4627334997997023</c:v>
                </c:pt>
                <c:pt idx="105">
                  <c:v>-0.4681214611872212</c:v>
                </c:pt>
                <c:pt idx="106">
                  <c:v>-0.46994910024692049</c:v>
                </c:pt>
                <c:pt idx="107">
                  <c:v>-0.46994910024692049</c:v>
                </c:pt>
                <c:pt idx="108">
                  <c:v>-0.4643945572216403</c:v>
                </c:pt>
                <c:pt idx="109">
                  <c:v>-0.4643945572216403</c:v>
                </c:pt>
                <c:pt idx="110">
                  <c:v>-0.46529851782276199</c:v>
                </c:pt>
                <c:pt idx="111">
                  <c:v>-0.46529851782276199</c:v>
                </c:pt>
                <c:pt idx="112">
                  <c:v>-0.46529851782276199</c:v>
                </c:pt>
                <c:pt idx="113">
                  <c:v>-0.47032755094916395</c:v>
                </c:pt>
                <c:pt idx="114">
                  <c:v>-0.47032755094916395</c:v>
                </c:pt>
                <c:pt idx="115">
                  <c:v>-0.46892958015573449</c:v>
                </c:pt>
                <c:pt idx="116">
                  <c:v>-0.46892286886452567</c:v>
                </c:pt>
                <c:pt idx="117">
                  <c:v>-0.46892286886452567</c:v>
                </c:pt>
                <c:pt idx="118">
                  <c:v>-0.46877792811046876</c:v>
                </c:pt>
                <c:pt idx="119">
                  <c:v>-0.46877792811046876</c:v>
                </c:pt>
                <c:pt idx="120">
                  <c:v>-0.46877792811046876</c:v>
                </c:pt>
                <c:pt idx="121">
                  <c:v>-0.4684992208263774</c:v>
                </c:pt>
                <c:pt idx="122">
                  <c:v>-0.4684992208263774</c:v>
                </c:pt>
                <c:pt idx="123">
                  <c:v>-0.4606832865031697</c:v>
                </c:pt>
                <c:pt idx="124">
                  <c:v>-0.46075999345471563</c:v>
                </c:pt>
                <c:pt idx="125">
                  <c:v>-0.46075999345471563</c:v>
                </c:pt>
                <c:pt idx="126">
                  <c:v>-0.46235788791517213</c:v>
                </c:pt>
                <c:pt idx="127">
                  <c:v>-0.45730391331225695</c:v>
                </c:pt>
                <c:pt idx="128">
                  <c:v>-0.45730391331225695</c:v>
                </c:pt>
                <c:pt idx="129">
                  <c:v>-0.45396788011434108</c:v>
                </c:pt>
                <c:pt idx="130">
                  <c:v>-0.45396788011434108</c:v>
                </c:pt>
                <c:pt idx="131">
                  <c:v>-0.45396788011434108</c:v>
                </c:pt>
                <c:pt idx="132">
                  <c:v>-0.45598528282706108</c:v>
                </c:pt>
                <c:pt idx="133">
                  <c:v>-0.46292671245349143</c:v>
                </c:pt>
                <c:pt idx="134">
                  <c:v>-0.4641308959276701</c:v>
                </c:pt>
                <c:pt idx="135">
                  <c:v>-0.4641308959276701</c:v>
                </c:pt>
                <c:pt idx="136">
                  <c:v>-0.46244565726818715</c:v>
                </c:pt>
                <c:pt idx="137">
                  <c:v>-0.45972814042610444</c:v>
                </c:pt>
                <c:pt idx="138">
                  <c:v>-0.45972814042610444</c:v>
                </c:pt>
                <c:pt idx="139">
                  <c:v>-0.45972814042610444</c:v>
                </c:pt>
                <c:pt idx="140">
                  <c:v>-0.45742158748036627</c:v>
                </c:pt>
                <c:pt idx="141">
                  <c:v>-0.45571779491964204</c:v>
                </c:pt>
                <c:pt idx="142">
                  <c:v>-0.454145963219107</c:v>
                </c:pt>
                <c:pt idx="143">
                  <c:v>-0.454145963219107</c:v>
                </c:pt>
                <c:pt idx="144">
                  <c:v>-0.45142247272665131</c:v>
                </c:pt>
                <c:pt idx="145">
                  <c:v>-0.45142247272665131</c:v>
                </c:pt>
                <c:pt idx="146">
                  <c:v>-0.45142247272665131</c:v>
                </c:pt>
                <c:pt idx="147">
                  <c:v>-0.45142247272665131</c:v>
                </c:pt>
                <c:pt idx="148">
                  <c:v>-0.45446395341036128</c:v>
                </c:pt>
                <c:pt idx="149">
                  <c:v>-0.45446395341036128</c:v>
                </c:pt>
                <c:pt idx="150">
                  <c:v>-0.44965453077114836</c:v>
                </c:pt>
                <c:pt idx="151">
                  <c:v>-0.44965453077114836</c:v>
                </c:pt>
                <c:pt idx="152">
                  <c:v>-0.44797100231032172</c:v>
                </c:pt>
                <c:pt idx="153">
                  <c:v>-0.44429520508943132</c:v>
                </c:pt>
                <c:pt idx="154">
                  <c:v>-0.44429520508943132</c:v>
                </c:pt>
                <c:pt idx="155">
                  <c:v>-0.42497687644065341</c:v>
                </c:pt>
                <c:pt idx="156">
                  <c:v>-0.42497687644065341</c:v>
                </c:pt>
                <c:pt idx="157">
                  <c:v>-0.42497687644065341</c:v>
                </c:pt>
                <c:pt idx="158">
                  <c:v>-0.42497687644065341</c:v>
                </c:pt>
                <c:pt idx="159">
                  <c:v>-0.42497687644065341</c:v>
                </c:pt>
                <c:pt idx="160">
                  <c:v>-0.42960591170800505</c:v>
                </c:pt>
                <c:pt idx="161">
                  <c:v>-0.42960591170800505</c:v>
                </c:pt>
                <c:pt idx="162">
                  <c:v>-0.43451262926090006</c:v>
                </c:pt>
                <c:pt idx="163">
                  <c:v>-0.42582952132603719</c:v>
                </c:pt>
                <c:pt idx="164">
                  <c:v>-0.42582952132603719</c:v>
                </c:pt>
                <c:pt idx="165">
                  <c:v>-0.42365997245984127</c:v>
                </c:pt>
                <c:pt idx="166">
                  <c:v>-0.44690989429267092</c:v>
                </c:pt>
                <c:pt idx="167">
                  <c:v>-0.45990052515698743</c:v>
                </c:pt>
                <c:pt idx="168">
                  <c:v>-0.45270274013589218</c:v>
                </c:pt>
                <c:pt idx="169">
                  <c:v>-0.4658670426299133</c:v>
                </c:pt>
                <c:pt idx="170">
                  <c:v>-0.4621385047016266</c:v>
                </c:pt>
                <c:pt idx="171">
                  <c:v>-0.46049034767224678</c:v>
                </c:pt>
                <c:pt idx="172">
                  <c:v>-0.46584744261616273</c:v>
                </c:pt>
                <c:pt idx="173">
                  <c:v>-0.45709891741241082</c:v>
                </c:pt>
                <c:pt idx="174">
                  <c:v>-0.45709891741241082</c:v>
                </c:pt>
                <c:pt idx="175">
                  <c:v>-0.45744415232583674</c:v>
                </c:pt>
                <c:pt idx="176">
                  <c:v>-0.46225563867384095</c:v>
                </c:pt>
                <c:pt idx="177">
                  <c:v>-0.46063669199511303</c:v>
                </c:pt>
                <c:pt idx="178">
                  <c:v>-0.46948723962054689</c:v>
                </c:pt>
                <c:pt idx="179">
                  <c:v>-0.45826044415075279</c:v>
                </c:pt>
                <c:pt idx="180">
                  <c:v>-0.45745560826109849</c:v>
                </c:pt>
                <c:pt idx="181">
                  <c:v>-0.46357913345218194</c:v>
                </c:pt>
                <c:pt idx="182">
                  <c:v>-0.4715523338786462</c:v>
                </c:pt>
                <c:pt idx="183">
                  <c:v>-0.46343598898272897</c:v>
                </c:pt>
                <c:pt idx="184">
                  <c:v>-0.45911675803203739</c:v>
                </c:pt>
                <c:pt idx="185">
                  <c:v>-0.46270734624515575</c:v>
                </c:pt>
                <c:pt idx="186">
                  <c:v>-0.46287151130357385</c:v>
                </c:pt>
                <c:pt idx="187">
                  <c:v>-0.47029687774421586</c:v>
                </c:pt>
                <c:pt idx="188">
                  <c:v>-0.47206493589905851</c:v>
                </c:pt>
                <c:pt idx="189">
                  <c:v>-0.46411804399793144</c:v>
                </c:pt>
                <c:pt idx="190">
                  <c:v>-0.45870004879309756</c:v>
                </c:pt>
                <c:pt idx="191">
                  <c:v>-0.45787107931624282</c:v>
                </c:pt>
                <c:pt idx="192">
                  <c:v>-0.4582816808326694</c:v>
                </c:pt>
                <c:pt idx="193">
                  <c:v>-0.45984757349437277</c:v>
                </c:pt>
                <c:pt idx="194">
                  <c:v>-0.4630958598141075</c:v>
                </c:pt>
                <c:pt idx="195">
                  <c:v>-0.4630958598141075</c:v>
                </c:pt>
                <c:pt idx="196">
                  <c:v>-0.46042942705592282</c:v>
                </c:pt>
                <c:pt idx="197">
                  <c:v>-0.46042942705592282</c:v>
                </c:pt>
                <c:pt idx="198">
                  <c:v>-0.46755776079585859</c:v>
                </c:pt>
                <c:pt idx="199">
                  <c:v>-0.46415184395642367</c:v>
                </c:pt>
                <c:pt idx="200">
                  <c:v>-0.46415184395642367</c:v>
                </c:pt>
                <c:pt idx="201">
                  <c:v>-0.46180523564733639</c:v>
                </c:pt>
                <c:pt idx="202">
                  <c:v>-0.46158267852198764</c:v>
                </c:pt>
                <c:pt idx="203">
                  <c:v>-0.46158267852198764</c:v>
                </c:pt>
                <c:pt idx="204">
                  <c:v>-0.46289881920743442</c:v>
                </c:pt>
                <c:pt idx="205">
                  <c:v>-0.46289881920743442</c:v>
                </c:pt>
                <c:pt idx="206">
                  <c:v>-0.46263242647011721</c:v>
                </c:pt>
                <c:pt idx="207">
                  <c:v>-0.46263242647011721</c:v>
                </c:pt>
                <c:pt idx="208">
                  <c:v>-0.46220038687192788</c:v>
                </c:pt>
                <c:pt idx="209">
                  <c:v>-0.46220038687192788</c:v>
                </c:pt>
                <c:pt idx="210">
                  <c:v>-0.46239809822115646</c:v>
                </c:pt>
                <c:pt idx="211">
                  <c:v>-0.46239809822115646</c:v>
                </c:pt>
                <c:pt idx="212">
                  <c:v>-0.46101477426454324</c:v>
                </c:pt>
                <c:pt idx="213">
                  <c:v>-0.46101477426454324</c:v>
                </c:pt>
                <c:pt idx="214">
                  <c:v>-0.46229442593626774</c:v>
                </c:pt>
                <c:pt idx="215">
                  <c:v>-0.46229442593626774</c:v>
                </c:pt>
                <c:pt idx="216">
                  <c:v>-0.4658305539928923</c:v>
                </c:pt>
                <c:pt idx="217">
                  <c:v>-0.4658305539928923</c:v>
                </c:pt>
                <c:pt idx="218">
                  <c:v>-0.46344320480115397</c:v>
                </c:pt>
                <c:pt idx="219">
                  <c:v>-0.46344320480115397</c:v>
                </c:pt>
                <c:pt idx="220">
                  <c:v>-0.46344320480115397</c:v>
                </c:pt>
                <c:pt idx="221">
                  <c:v>-0.46344320480115397</c:v>
                </c:pt>
                <c:pt idx="222">
                  <c:v>-0.46344320480115397</c:v>
                </c:pt>
                <c:pt idx="223">
                  <c:v>-0.45821954117936425</c:v>
                </c:pt>
                <c:pt idx="224">
                  <c:v>-0.46555070975685636</c:v>
                </c:pt>
                <c:pt idx="225">
                  <c:v>-0.46555070975685636</c:v>
                </c:pt>
                <c:pt idx="226">
                  <c:v>-0.46737159501788811</c:v>
                </c:pt>
                <c:pt idx="227">
                  <c:v>-0.45901779919371249</c:v>
                </c:pt>
                <c:pt idx="228">
                  <c:v>-0.45901779919371249</c:v>
                </c:pt>
                <c:pt idx="229">
                  <c:v>-0.45901779919371249</c:v>
                </c:pt>
                <c:pt idx="230">
                  <c:v>-0.46030750196459436</c:v>
                </c:pt>
                <c:pt idx="231">
                  <c:v>-0.46030750196459436</c:v>
                </c:pt>
                <c:pt idx="232">
                  <c:v>-0.46607912448748307</c:v>
                </c:pt>
                <c:pt idx="233">
                  <c:v>-0.46607912448748307</c:v>
                </c:pt>
                <c:pt idx="234">
                  <c:v>-0.46780540637782075</c:v>
                </c:pt>
                <c:pt idx="235">
                  <c:v>-0.46588010947492836</c:v>
                </c:pt>
                <c:pt idx="236">
                  <c:v>-0.46588010947492836</c:v>
                </c:pt>
                <c:pt idx="237">
                  <c:v>-0.46828843174882795</c:v>
                </c:pt>
                <c:pt idx="238">
                  <c:v>-0.46828843174882795</c:v>
                </c:pt>
                <c:pt idx="239">
                  <c:v>-0.46828843174882795</c:v>
                </c:pt>
                <c:pt idx="240">
                  <c:v>-0.46828843174882795</c:v>
                </c:pt>
                <c:pt idx="241">
                  <c:v>-0.46119498468406134</c:v>
                </c:pt>
                <c:pt idx="242">
                  <c:v>-0.46119498468406134</c:v>
                </c:pt>
                <c:pt idx="243">
                  <c:v>-0.45928498824509895</c:v>
                </c:pt>
                <c:pt idx="244">
                  <c:v>-0.46044782132011458</c:v>
                </c:pt>
                <c:pt idx="245">
                  <c:v>-0.46044782132011458</c:v>
                </c:pt>
                <c:pt idx="246">
                  <c:v>-0.46130393049018786</c:v>
                </c:pt>
                <c:pt idx="247">
                  <c:v>-0.46265787509088246</c:v>
                </c:pt>
                <c:pt idx="248">
                  <c:v>-0.46265787509088246</c:v>
                </c:pt>
                <c:pt idx="249">
                  <c:v>-0.46337696710414894</c:v>
                </c:pt>
                <c:pt idx="250">
                  <c:v>-0.46337696710414894</c:v>
                </c:pt>
                <c:pt idx="251">
                  <c:v>-0.46337696710414894</c:v>
                </c:pt>
                <c:pt idx="252">
                  <c:v>-0.46337696710414894</c:v>
                </c:pt>
                <c:pt idx="253">
                  <c:v>-0.46337696710414894</c:v>
                </c:pt>
                <c:pt idx="254">
                  <c:v>-0.46348714119254508</c:v>
                </c:pt>
                <c:pt idx="255">
                  <c:v>-0.46348714119254508</c:v>
                </c:pt>
                <c:pt idx="256">
                  <c:v>-0.46693962463762845</c:v>
                </c:pt>
                <c:pt idx="257">
                  <c:v>-0.45865405512012025</c:v>
                </c:pt>
                <c:pt idx="258">
                  <c:v>-0.45865405512012025</c:v>
                </c:pt>
                <c:pt idx="259">
                  <c:v>-0.46453932092342803</c:v>
                </c:pt>
                <c:pt idx="260">
                  <c:v>-0.46453932092342803</c:v>
                </c:pt>
                <c:pt idx="261">
                  <c:v>-0.46453932092342803</c:v>
                </c:pt>
                <c:pt idx="262">
                  <c:v>-0.46453932092342803</c:v>
                </c:pt>
                <c:pt idx="263">
                  <c:v>-0.4626252570767902</c:v>
                </c:pt>
                <c:pt idx="264">
                  <c:v>-0.46240265959589294</c:v>
                </c:pt>
                <c:pt idx="265">
                  <c:v>-0.45984448489211244</c:v>
                </c:pt>
                <c:pt idx="266">
                  <c:v>-0.45984448489211244</c:v>
                </c:pt>
                <c:pt idx="267">
                  <c:v>-0.46395492422169721</c:v>
                </c:pt>
                <c:pt idx="268">
                  <c:v>-0.46395492422169721</c:v>
                </c:pt>
                <c:pt idx="269">
                  <c:v>-0.462970199269155</c:v>
                </c:pt>
                <c:pt idx="270">
                  <c:v>-0.462970199269155</c:v>
                </c:pt>
                <c:pt idx="271">
                  <c:v>-0.462970199269155</c:v>
                </c:pt>
                <c:pt idx="272">
                  <c:v>-0.462970199269155</c:v>
                </c:pt>
                <c:pt idx="273">
                  <c:v>-0.46506349885014897</c:v>
                </c:pt>
                <c:pt idx="274">
                  <c:v>-0.46506349885014897</c:v>
                </c:pt>
                <c:pt idx="275">
                  <c:v>-0.46353666913737235</c:v>
                </c:pt>
                <c:pt idx="276">
                  <c:v>-0.46332383301680624</c:v>
                </c:pt>
                <c:pt idx="277">
                  <c:v>-0.46332383301680624</c:v>
                </c:pt>
                <c:pt idx="278">
                  <c:v>-0.45667342115730075</c:v>
                </c:pt>
                <c:pt idx="279">
                  <c:v>-0.45667342115730075</c:v>
                </c:pt>
                <c:pt idx="280">
                  <c:v>-0.45720184896003946</c:v>
                </c:pt>
                <c:pt idx="281">
                  <c:v>-0.45720184896003946</c:v>
                </c:pt>
                <c:pt idx="282">
                  <c:v>-0.45720184896003946</c:v>
                </c:pt>
                <c:pt idx="283">
                  <c:v>-0.45680084183244163</c:v>
                </c:pt>
                <c:pt idx="284">
                  <c:v>-0.45680084183244163</c:v>
                </c:pt>
                <c:pt idx="285">
                  <c:v>-0.46617682492140683</c:v>
                </c:pt>
                <c:pt idx="286">
                  <c:v>-0.46617682492140683</c:v>
                </c:pt>
                <c:pt idx="287">
                  <c:v>-0.46567453804322534</c:v>
                </c:pt>
                <c:pt idx="288">
                  <c:v>-0.4641899534994971</c:v>
                </c:pt>
                <c:pt idx="289">
                  <c:v>-0.4641899534994971</c:v>
                </c:pt>
                <c:pt idx="290">
                  <c:v>-0.46363466282805715</c:v>
                </c:pt>
                <c:pt idx="291">
                  <c:v>-0.46363466282805715</c:v>
                </c:pt>
                <c:pt idx="292">
                  <c:v>-0.46363466282805715</c:v>
                </c:pt>
                <c:pt idx="293">
                  <c:v>-0.46363466282805715</c:v>
                </c:pt>
                <c:pt idx="294">
                  <c:v>-0.46363466282805715</c:v>
                </c:pt>
                <c:pt idx="295">
                  <c:v>-0.46204501286150823</c:v>
                </c:pt>
                <c:pt idx="296">
                  <c:v>-0.46204501286150823</c:v>
                </c:pt>
                <c:pt idx="297">
                  <c:v>-0.45824882838613407</c:v>
                </c:pt>
                <c:pt idx="298">
                  <c:v>-0.46998082659509566</c:v>
                </c:pt>
                <c:pt idx="299">
                  <c:v>-0.46998082659509566</c:v>
                </c:pt>
                <c:pt idx="300">
                  <c:v>-0.4718001547661938</c:v>
                </c:pt>
                <c:pt idx="301">
                  <c:v>-0.4718001547661938</c:v>
                </c:pt>
                <c:pt idx="302">
                  <c:v>-0.4621221389014501</c:v>
                </c:pt>
                <c:pt idx="303">
                  <c:v>-0.4621221389014501</c:v>
                </c:pt>
                <c:pt idx="304">
                  <c:v>-0.4621221389014501</c:v>
                </c:pt>
                <c:pt idx="305">
                  <c:v>-0.45988253510332355</c:v>
                </c:pt>
                <c:pt idx="306">
                  <c:v>-0.45988253510332355</c:v>
                </c:pt>
                <c:pt idx="307">
                  <c:v>-0.45900438923217401</c:v>
                </c:pt>
                <c:pt idx="308">
                  <c:v>-0.46771131641443181</c:v>
                </c:pt>
                <c:pt idx="309">
                  <c:v>-0.46771131641443181</c:v>
                </c:pt>
                <c:pt idx="310">
                  <c:v>-0.45266500997279374</c:v>
                </c:pt>
                <c:pt idx="311">
                  <c:v>-0.45266500997279374</c:v>
                </c:pt>
                <c:pt idx="312">
                  <c:v>-0.45394885769041032</c:v>
                </c:pt>
                <c:pt idx="313">
                  <c:v>-0.45394885769041032</c:v>
                </c:pt>
                <c:pt idx="314">
                  <c:v>-0.45394885769041032</c:v>
                </c:pt>
                <c:pt idx="315">
                  <c:v>-0.45394885769041032</c:v>
                </c:pt>
                <c:pt idx="316">
                  <c:v>-0.45467862719132129</c:v>
                </c:pt>
                <c:pt idx="317">
                  <c:v>-0.45770196517657424</c:v>
                </c:pt>
                <c:pt idx="318">
                  <c:v>-0.45770196517657424</c:v>
                </c:pt>
                <c:pt idx="319">
                  <c:v>-0.45503910057892583</c:v>
                </c:pt>
                <c:pt idx="320">
                  <c:v>-0.45503910057892583</c:v>
                </c:pt>
                <c:pt idx="321">
                  <c:v>-0.45429551304066362</c:v>
                </c:pt>
                <c:pt idx="322">
                  <c:v>-0.45429551304066362</c:v>
                </c:pt>
                <c:pt idx="323">
                  <c:v>-0.46129462049864323</c:v>
                </c:pt>
                <c:pt idx="324">
                  <c:v>-0.46129462049864323</c:v>
                </c:pt>
                <c:pt idx="325">
                  <c:v>-0.45619976730642103</c:v>
                </c:pt>
                <c:pt idx="326">
                  <c:v>-0.45619976730642103</c:v>
                </c:pt>
                <c:pt idx="327">
                  <c:v>-0.45619976730642103</c:v>
                </c:pt>
                <c:pt idx="328">
                  <c:v>-0.45619976730642103</c:v>
                </c:pt>
                <c:pt idx="329">
                  <c:v>-0.43688561812140209</c:v>
                </c:pt>
                <c:pt idx="330">
                  <c:v>-0.43688561812140209</c:v>
                </c:pt>
                <c:pt idx="331">
                  <c:v>-0.4585229682092849</c:v>
                </c:pt>
                <c:pt idx="332">
                  <c:v>-0.464328030145856</c:v>
                </c:pt>
                <c:pt idx="333">
                  <c:v>-0.464328030145856</c:v>
                </c:pt>
                <c:pt idx="334">
                  <c:v>-0.46505790879358128</c:v>
                </c:pt>
                <c:pt idx="335">
                  <c:v>-0.46591220009204964</c:v>
                </c:pt>
                <c:pt idx="336">
                  <c:v>-0.46591220009204964</c:v>
                </c:pt>
                <c:pt idx="337">
                  <c:v>-0.46591220009204964</c:v>
                </c:pt>
                <c:pt idx="338">
                  <c:v>-0.46591220009204964</c:v>
                </c:pt>
                <c:pt idx="339">
                  <c:v>-0.46690424588957841</c:v>
                </c:pt>
                <c:pt idx="340">
                  <c:v>-0.46690424588957841</c:v>
                </c:pt>
                <c:pt idx="341">
                  <c:v>-0.46713073186224824</c:v>
                </c:pt>
                <c:pt idx="342">
                  <c:v>-0.46713073186224824</c:v>
                </c:pt>
                <c:pt idx="343">
                  <c:v>-0.46073042190697328</c:v>
                </c:pt>
                <c:pt idx="344">
                  <c:v>-0.46073042190697328</c:v>
                </c:pt>
                <c:pt idx="345">
                  <c:v>-0.45957589282942396</c:v>
                </c:pt>
                <c:pt idx="346">
                  <c:v>-0.45957589282942396</c:v>
                </c:pt>
                <c:pt idx="347">
                  <c:v>-0.45957589282942396</c:v>
                </c:pt>
                <c:pt idx="348">
                  <c:v>-0.45957589282942396</c:v>
                </c:pt>
                <c:pt idx="349">
                  <c:v>-0.46142489834727379</c:v>
                </c:pt>
                <c:pt idx="350">
                  <c:v>-0.46142489834727379</c:v>
                </c:pt>
                <c:pt idx="351">
                  <c:v>-0.44726094739478894</c:v>
                </c:pt>
                <c:pt idx="352">
                  <c:v>-0.46142489834727379</c:v>
                </c:pt>
                <c:pt idx="353">
                  <c:v>-0.44726094739478894</c:v>
                </c:pt>
                <c:pt idx="354">
                  <c:v>-0.46142489834727379</c:v>
                </c:pt>
                <c:pt idx="355">
                  <c:v>-0.46142489834727379</c:v>
                </c:pt>
                <c:pt idx="356">
                  <c:v>-0.44726094739478894</c:v>
                </c:pt>
                <c:pt idx="357">
                  <c:v>-0.44726094739478894</c:v>
                </c:pt>
                <c:pt idx="358">
                  <c:v>-0.46142489834727379</c:v>
                </c:pt>
                <c:pt idx="359">
                  <c:v>-0.46142489834727379</c:v>
                </c:pt>
                <c:pt idx="360">
                  <c:v>-0.44726094739478894</c:v>
                </c:pt>
                <c:pt idx="361">
                  <c:v>-0.46142489834727379</c:v>
                </c:pt>
                <c:pt idx="362">
                  <c:v>-0.46142489834727379</c:v>
                </c:pt>
                <c:pt idx="363">
                  <c:v>-0.44726094739478894</c:v>
                </c:pt>
                <c:pt idx="364">
                  <c:v>-0.46142489834727379</c:v>
                </c:pt>
                <c:pt idx="365">
                  <c:v>-0.46142489834727379</c:v>
                </c:pt>
                <c:pt idx="366">
                  <c:v>-0.44726094739478894</c:v>
                </c:pt>
                <c:pt idx="367">
                  <c:v>-0.46142489834727379</c:v>
                </c:pt>
                <c:pt idx="368">
                  <c:v>-0.46142489834727379</c:v>
                </c:pt>
                <c:pt idx="369">
                  <c:v>-0.44726094739478894</c:v>
                </c:pt>
                <c:pt idx="370">
                  <c:v>-0.44726094739478894</c:v>
                </c:pt>
                <c:pt idx="371">
                  <c:v>-0.44726094739478894</c:v>
                </c:pt>
                <c:pt idx="372">
                  <c:v>-0.46142489834727379</c:v>
                </c:pt>
                <c:pt idx="373">
                  <c:v>-0.44726094739478894</c:v>
                </c:pt>
                <c:pt idx="374">
                  <c:v>-0.44726094739478894</c:v>
                </c:pt>
                <c:pt idx="375">
                  <c:v>-0.46142489834727379</c:v>
                </c:pt>
                <c:pt idx="376">
                  <c:v>-0.44726094739478894</c:v>
                </c:pt>
                <c:pt idx="377">
                  <c:v>-0.44726094739478894</c:v>
                </c:pt>
                <c:pt idx="378">
                  <c:v>-0.44726094739478894</c:v>
                </c:pt>
                <c:pt idx="379">
                  <c:v>-0.46142489834727379</c:v>
                </c:pt>
                <c:pt idx="380">
                  <c:v>-0.46142489834727379</c:v>
                </c:pt>
                <c:pt idx="381">
                  <c:v>-0.44726094739478894</c:v>
                </c:pt>
                <c:pt idx="382">
                  <c:v>-0.46142489834727379</c:v>
                </c:pt>
                <c:pt idx="383">
                  <c:v>-0.44726094739478894</c:v>
                </c:pt>
                <c:pt idx="384">
                  <c:v>-0.44726094739478894</c:v>
                </c:pt>
                <c:pt idx="385">
                  <c:v>-0.46142489834727379</c:v>
                </c:pt>
                <c:pt idx="386">
                  <c:v>-0.44726094739478894</c:v>
                </c:pt>
                <c:pt idx="387">
                  <c:v>-0.44726094739478894</c:v>
                </c:pt>
                <c:pt idx="388">
                  <c:v>-0.44726094739478894</c:v>
                </c:pt>
                <c:pt idx="389">
                  <c:v>-0.46142489834727379</c:v>
                </c:pt>
                <c:pt idx="390">
                  <c:v>-0.46142489834727379</c:v>
                </c:pt>
                <c:pt idx="391">
                  <c:v>-0.44726094739478894</c:v>
                </c:pt>
                <c:pt idx="392">
                  <c:v>-0.46142489834727379</c:v>
                </c:pt>
                <c:pt idx="393">
                  <c:v>-0.46142489834727379</c:v>
                </c:pt>
                <c:pt idx="394">
                  <c:v>-0.44726094739478894</c:v>
                </c:pt>
                <c:pt idx="395">
                  <c:v>-0.46142489834727379</c:v>
                </c:pt>
                <c:pt idx="396">
                  <c:v>-0.46142489834727379</c:v>
                </c:pt>
                <c:pt idx="397">
                  <c:v>-0.46142489834727379</c:v>
                </c:pt>
                <c:pt idx="398">
                  <c:v>-0.44726094739478894</c:v>
                </c:pt>
                <c:pt idx="399">
                  <c:v>-0.46142489834727379</c:v>
                </c:pt>
                <c:pt idx="400">
                  <c:v>-0.46142489834727379</c:v>
                </c:pt>
                <c:pt idx="401">
                  <c:v>-0.44726094739478894</c:v>
                </c:pt>
                <c:pt idx="402">
                  <c:v>-0.46142489834727379</c:v>
                </c:pt>
                <c:pt idx="403">
                  <c:v>-0.46142489834727379</c:v>
                </c:pt>
                <c:pt idx="404">
                  <c:v>-0.44726094739478894</c:v>
                </c:pt>
                <c:pt idx="405">
                  <c:v>-0.46142489834727379</c:v>
                </c:pt>
                <c:pt idx="406">
                  <c:v>-0.44726094739478894</c:v>
                </c:pt>
                <c:pt idx="407">
                  <c:v>-0.44726094739478894</c:v>
                </c:pt>
                <c:pt idx="408">
                  <c:v>-0.46142489834727379</c:v>
                </c:pt>
                <c:pt idx="409">
                  <c:v>-0.44726094739478894</c:v>
                </c:pt>
                <c:pt idx="410">
                  <c:v>-0.44726094739478894</c:v>
                </c:pt>
                <c:pt idx="411">
                  <c:v>-0.46142489834727379</c:v>
                </c:pt>
                <c:pt idx="412">
                  <c:v>-0.46142489834727379</c:v>
                </c:pt>
                <c:pt idx="413">
                  <c:v>-0.44726094739478894</c:v>
                </c:pt>
                <c:pt idx="414">
                  <c:v>-0.46142489834727379</c:v>
                </c:pt>
                <c:pt idx="415">
                  <c:v>-0.46142489834727379</c:v>
                </c:pt>
                <c:pt idx="416">
                  <c:v>-0.44726094739478894</c:v>
                </c:pt>
                <c:pt idx="417">
                  <c:v>-0.46142489834727379</c:v>
                </c:pt>
                <c:pt idx="418">
                  <c:v>-0.44726094739478894</c:v>
                </c:pt>
                <c:pt idx="419">
                  <c:v>-0.44726094739478894</c:v>
                </c:pt>
                <c:pt idx="420">
                  <c:v>-0.46142489834727379</c:v>
                </c:pt>
                <c:pt idx="421">
                  <c:v>-0.44726094739478894</c:v>
                </c:pt>
                <c:pt idx="422">
                  <c:v>-0.44726094739478894</c:v>
                </c:pt>
                <c:pt idx="423">
                  <c:v>-0.46142489834727379</c:v>
                </c:pt>
                <c:pt idx="424">
                  <c:v>-0.46142489834727379</c:v>
                </c:pt>
                <c:pt idx="425">
                  <c:v>-0.46142489834727379</c:v>
                </c:pt>
                <c:pt idx="426">
                  <c:v>-0.44726094739478894</c:v>
                </c:pt>
                <c:pt idx="427">
                  <c:v>-0.44726094739478894</c:v>
                </c:pt>
                <c:pt idx="428">
                  <c:v>-0.46142489834727379</c:v>
                </c:pt>
                <c:pt idx="429">
                  <c:v>-0.44726094739478894</c:v>
                </c:pt>
                <c:pt idx="430">
                  <c:v>-0.44726094739478894</c:v>
                </c:pt>
                <c:pt idx="431">
                  <c:v>-0.46142489834727379</c:v>
                </c:pt>
                <c:pt idx="432">
                  <c:v>-0.46142489834727379</c:v>
                </c:pt>
                <c:pt idx="433">
                  <c:v>-0.44726094739478894</c:v>
                </c:pt>
                <c:pt idx="434">
                  <c:v>-0.46142489834727379</c:v>
                </c:pt>
                <c:pt idx="435">
                  <c:v>-0.46142489834727379</c:v>
                </c:pt>
                <c:pt idx="436">
                  <c:v>-0.44726094739478894</c:v>
                </c:pt>
                <c:pt idx="437">
                  <c:v>-0.46142489834727379</c:v>
                </c:pt>
                <c:pt idx="438">
                  <c:v>-0.44726094739478894</c:v>
                </c:pt>
                <c:pt idx="439">
                  <c:v>-0.46142489834727379</c:v>
                </c:pt>
                <c:pt idx="440">
                  <c:v>-0.44726094739478894</c:v>
                </c:pt>
                <c:pt idx="441">
                  <c:v>-0.44726094739478894</c:v>
                </c:pt>
                <c:pt idx="442">
                  <c:v>-0.46142489834727379</c:v>
                </c:pt>
                <c:pt idx="443">
                  <c:v>-0.44726094739478894</c:v>
                </c:pt>
                <c:pt idx="444">
                  <c:v>-0.46142489834727379</c:v>
                </c:pt>
                <c:pt idx="445">
                  <c:v>-0.44726094739478894</c:v>
                </c:pt>
                <c:pt idx="446">
                  <c:v>-0.44726094739478894</c:v>
                </c:pt>
                <c:pt idx="447">
                  <c:v>-0.46142489834727379</c:v>
                </c:pt>
                <c:pt idx="448">
                  <c:v>-0.46142489834727379</c:v>
                </c:pt>
                <c:pt idx="449">
                  <c:v>-0.44726094739478894</c:v>
                </c:pt>
                <c:pt idx="450">
                  <c:v>-0.46142489834727379</c:v>
                </c:pt>
                <c:pt idx="451">
                  <c:v>-0.46142489834727379</c:v>
                </c:pt>
                <c:pt idx="452">
                  <c:v>-0.44726094739478894</c:v>
                </c:pt>
                <c:pt idx="453">
                  <c:v>-0.44726094739478894</c:v>
                </c:pt>
                <c:pt idx="454">
                  <c:v>-0.46142489834727379</c:v>
                </c:pt>
                <c:pt idx="455">
                  <c:v>-0.46142489834727379</c:v>
                </c:pt>
                <c:pt idx="456">
                  <c:v>-0.44726094739478894</c:v>
                </c:pt>
                <c:pt idx="457">
                  <c:v>-0.44726094739478894</c:v>
                </c:pt>
                <c:pt idx="458">
                  <c:v>-0.46142489834727379</c:v>
                </c:pt>
                <c:pt idx="459">
                  <c:v>-0.44726094739478894</c:v>
                </c:pt>
                <c:pt idx="460">
                  <c:v>-0.44726094739478894</c:v>
                </c:pt>
                <c:pt idx="461">
                  <c:v>-0.46142489834727379</c:v>
                </c:pt>
                <c:pt idx="462">
                  <c:v>-0.46142489834727379</c:v>
                </c:pt>
                <c:pt idx="463">
                  <c:v>-0.44726094739478894</c:v>
                </c:pt>
                <c:pt idx="464">
                  <c:v>-0.46142489834727379</c:v>
                </c:pt>
                <c:pt idx="465">
                  <c:v>-0.46142489834727379</c:v>
                </c:pt>
                <c:pt idx="466">
                  <c:v>-0.44726094739478894</c:v>
                </c:pt>
                <c:pt idx="467">
                  <c:v>-0.44726094739478894</c:v>
                </c:pt>
                <c:pt idx="468">
                  <c:v>-0.46142489834727379</c:v>
                </c:pt>
                <c:pt idx="469">
                  <c:v>-0.46142489834727379</c:v>
                </c:pt>
                <c:pt idx="470">
                  <c:v>-0.44726094739478894</c:v>
                </c:pt>
                <c:pt idx="471">
                  <c:v>-0.44726094739478894</c:v>
                </c:pt>
                <c:pt idx="472">
                  <c:v>-0.46142489834727379</c:v>
                </c:pt>
                <c:pt idx="473">
                  <c:v>-0.46142489834727379</c:v>
                </c:pt>
                <c:pt idx="474">
                  <c:v>-0.46142489834727379</c:v>
                </c:pt>
                <c:pt idx="475">
                  <c:v>-0.44726094739478894</c:v>
                </c:pt>
                <c:pt idx="476">
                  <c:v>-0.46142489834727379</c:v>
                </c:pt>
                <c:pt idx="477">
                  <c:v>-0.44726094739478894</c:v>
                </c:pt>
                <c:pt idx="478">
                  <c:v>-0.46142489834727379</c:v>
                </c:pt>
                <c:pt idx="479">
                  <c:v>-0.44726094739478894</c:v>
                </c:pt>
                <c:pt idx="480">
                  <c:v>-0.46142489834727379</c:v>
                </c:pt>
                <c:pt idx="481">
                  <c:v>-0.44726094739478894</c:v>
                </c:pt>
                <c:pt idx="482">
                  <c:v>-0.46142489834727379</c:v>
                </c:pt>
                <c:pt idx="483">
                  <c:v>-0.44726094739478894</c:v>
                </c:pt>
                <c:pt idx="484">
                  <c:v>-0.46142489834727379</c:v>
                </c:pt>
                <c:pt idx="485">
                  <c:v>-0.44726094739478894</c:v>
                </c:pt>
                <c:pt idx="486">
                  <c:v>-0.46142489834727379</c:v>
                </c:pt>
                <c:pt idx="487">
                  <c:v>-0.46142489834727379</c:v>
                </c:pt>
                <c:pt idx="488">
                  <c:v>-0.44726094739478894</c:v>
                </c:pt>
                <c:pt idx="489">
                  <c:v>-0.46142489834727379</c:v>
                </c:pt>
                <c:pt idx="490">
                  <c:v>-0.46142489834727379</c:v>
                </c:pt>
                <c:pt idx="491">
                  <c:v>-0.44726094739478894</c:v>
                </c:pt>
                <c:pt idx="492">
                  <c:v>-0.46142489834727379</c:v>
                </c:pt>
                <c:pt idx="493">
                  <c:v>-0.44726094739478894</c:v>
                </c:pt>
                <c:pt idx="494">
                  <c:v>-0.44726094739478894</c:v>
                </c:pt>
                <c:pt idx="495">
                  <c:v>-0.46142489834727379</c:v>
                </c:pt>
                <c:pt idx="496">
                  <c:v>-0.46142489834727379</c:v>
                </c:pt>
                <c:pt idx="497">
                  <c:v>-0.44726094739478894</c:v>
                </c:pt>
                <c:pt idx="498">
                  <c:v>-0.44726094739478894</c:v>
                </c:pt>
                <c:pt idx="499">
                  <c:v>-0.46142489834727379</c:v>
                </c:pt>
                <c:pt idx="500">
                  <c:v>-0.44726094739478894</c:v>
                </c:pt>
                <c:pt idx="501">
                  <c:v>-0.44726094739478894</c:v>
                </c:pt>
                <c:pt idx="502">
                  <c:v>-0.46142489834727379</c:v>
                </c:pt>
                <c:pt idx="503">
                  <c:v>-0.46142489834727379</c:v>
                </c:pt>
                <c:pt idx="504">
                  <c:v>-0.46142489834727379</c:v>
                </c:pt>
                <c:pt idx="505">
                  <c:v>-0.44726094739478894</c:v>
                </c:pt>
                <c:pt idx="506">
                  <c:v>-0.44726094739478894</c:v>
                </c:pt>
                <c:pt idx="507">
                  <c:v>-0.46142489834727379</c:v>
                </c:pt>
                <c:pt idx="508">
                  <c:v>-0.46142489834727379</c:v>
                </c:pt>
                <c:pt idx="509">
                  <c:v>-0.44726094739478894</c:v>
                </c:pt>
                <c:pt idx="510">
                  <c:v>-0.44726094739478894</c:v>
                </c:pt>
                <c:pt idx="511">
                  <c:v>-0.46142489834727379</c:v>
                </c:pt>
                <c:pt idx="512">
                  <c:v>-0.46142489834727379</c:v>
                </c:pt>
                <c:pt idx="513">
                  <c:v>-0.44726094739478894</c:v>
                </c:pt>
                <c:pt idx="514">
                  <c:v>-0.44726094739478894</c:v>
                </c:pt>
                <c:pt idx="515">
                  <c:v>-0.4617269553044564</c:v>
                </c:pt>
                <c:pt idx="516">
                  <c:v>-0.45841780385043396</c:v>
                </c:pt>
                <c:pt idx="517">
                  <c:v>-0.45841780385043396</c:v>
                </c:pt>
                <c:pt idx="518">
                  <c:v>-0.45841780385043396</c:v>
                </c:pt>
                <c:pt idx="519">
                  <c:v>-0.46046466848588913</c:v>
                </c:pt>
                <c:pt idx="520">
                  <c:v>-0.46355679753143925</c:v>
                </c:pt>
                <c:pt idx="521">
                  <c:v>-0.46355679753143925</c:v>
                </c:pt>
                <c:pt idx="522">
                  <c:v>-0.46370874402420809</c:v>
                </c:pt>
                <c:pt idx="523">
                  <c:v>-0.46370874402420809</c:v>
                </c:pt>
                <c:pt idx="524">
                  <c:v>-0.46300946910457591</c:v>
                </c:pt>
                <c:pt idx="525">
                  <c:v>-0.46300946910457591</c:v>
                </c:pt>
                <c:pt idx="526">
                  <c:v>-0.46300946910457591</c:v>
                </c:pt>
                <c:pt idx="527">
                  <c:v>-0.46516384805074118</c:v>
                </c:pt>
                <c:pt idx="528">
                  <c:v>-0.46516384805074118</c:v>
                </c:pt>
                <c:pt idx="529">
                  <c:v>-0.4649125638036023</c:v>
                </c:pt>
                <c:pt idx="530">
                  <c:v>-0.4649125638036023</c:v>
                </c:pt>
                <c:pt idx="531">
                  <c:v>-0.46277889622887136</c:v>
                </c:pt>
                <c:pt idx="532">
                  <c:v>-0.46256548951709092</c:v>
                </c:pt>
                <c:pt idx="533">
                  <c:v>-0.46256548951709092</c:v>
                </c:pt>
                <c:pt idx="534">
                  <c:v>-0.46435690809555125</c:v>
                </c:pt>
                <c:pt idx="535">
                  <c:v>-0.46435690809555125</c:v>
                </c:pt>
                <c:pt idx="536">
                  <c:v>-0.46435690809555125</c:v>
                </c:pt>
                <c:pt idx="537">
                  <c:v>-0.46294149400874951</c:v>
                </c:pt>
                <c:pt idx="538">
                  <c:v>-0.46294149400874951</c:v>
                </c:pt>
                <c:pt idx="539">
                  <c:v>-0.46226242255894023</c:v>
                </c:pt>
                <c:pt idx="540">
                  <c:v>-0.46332260792214697</c:v>
                </c:pt>
                <c:pt idx="541">
                  <c:v>-0.46332260792214697</c:v>
                </c:pt>
                <c:pt idx="542">
                  <c:v>-0.4627349524479113</c:v>
                </c:pt>
                <c:pt idx="543">
                  <c:v>-0.4627349524479113</c:v>
                </c:pt>
                <c:pt idx="544">
                  <c:v>-0.46389108779076266</c:v>
                </c:pt>
                <c:pt idx="545">
                  <c:v>-0.46389108779076266</c:v>
                </c:pt>
                <c:pt idx="546">
                  <c:v>-0.46389108779076266</c:v>
                </c:pt>
                <c:pt idx="547">
                  <c:v>-0.46389108779076266</c:v>
                </c:pt>
                <c:pt idx="548">
                  <c:v>-0.46656875422297811</c:v>
                </c:pt>
                <c:pt idx="549">
                  <c:v>-0.46656875422297811</c:v>
                </c:pt>
                <c:pt idx="550">
                  <c:v>-0.46231014811354365</c:v>
                </c:pt>
                <c:pt idx="551">
                  <c:v>-0.46342201465613309</c:v>
                </c:pt>
                <c:pt idx="552">
                  <c:v>-0.46342201465613309</c:v>
                </c:pt>
                <c:pt idx="553">
                  <c:v>-0.46390253373487833</c:v>
                </c:pt>
                <c:pt idx="554">
                  <c:v>-0.47711902609936552</c:v>
                </c:pt>
                <c:pt idx="555">
                  <c:v>-0.47711902609936552</c:v>
                </c:pt>
                <c:pt idx="556">
                  <c:v>-0.47711902609936552</c:v>
                </c:pt>
                <c:pt idx="557">
                  <c:v>-0.47711902609936552</c:v>
                </c:pt>
                <c:pt idx="558">
                  <c:v>-0.47711902609936552</c:v>
                </c:pt>
                <c:pt idx="559">
                  <c:v>-0.47711902609936552</c:v>
                </c:pt>
                <c:pt idx="560">
                  <c:v>-0.47109292511365708</c:v>
                </c:pt>
                <c:pt idx="561">
                  <c:v>-0.47109292511365708</c:v>
                </c:pt>
                <c:pt idx="562">
                  <c:v>-0.47434942448395268</c:v>
                </c:pt>
                <c:pt idx="563">
                  <c:v>-0.47109292511365708</c:v>
                </c:pt>
                <c:pt idx="564">
                  <c:v>-0.47109292511365708</c:v>
                </c:pt>
                <c:pt idx="565">
                  <c:v>-0.47434942448395268</c:v>
                </c:pt>
                <c:pt idx="566">
                  <c:v>-0.47434942448395268</c:v>
                </c:pt>
                <c:pt idx="567">
                  <c:v>-0.47109292511365708</c:v>
                </c:pt>
                <c:pt idx="568">
                  <c:v>-0.47434942448395268</c:v>
                </c:pt>
                <c:pt idx="569">
                  <c:v>-0.47109292511365708</c:v>
                </c:pt>
                <c:pt idx="570">
                  <c:v>-0.47434942448395268</c:v>
                </c:pt>
                <c:pt idx="571">
                  <c:v>-0.47109292511365708</c:v>
                </c:pt>
                <c:pt idx="572">
                  <c:v>-0.47434942448395268</c:v>
                </c:pt>
                <c:pt idx="573">
                  <c:v>-0.47109292511365708</c:v>
                </c:pt>
                <c:pt idx="574">
                  <c:v>-0.47434942448395268</c:v>
                </c:pt>
                <c:pt idx="575">
                  <c:v>-0.47109292511365708</c:v>
                </c:pt>
                <c:pt idx="576">
                  <c:v>-0.47434942448395268</c:v>
                </c:pt>
                <c:pt idx="577">
                  <c:v>-0.47109292511365708</c:v>
                </c:pt>
                <c:pt idx="578">
                  <c:v>-0.47434942448395268</c:v>
                </c:pt>
                <c:pt idx="579">
                  <c:v>-0.47109292511365708</c:v>
                </c:pt>
                <c:pt idx="580">
                  <c:v>-0.47109292511365708</c:v>
                </c:pt>
                <c:pt idx="581">
                  <c:v>-0.47434942448395268</c:v>
                </c:pt>
                <c:pt idx="582">
                  <c:v>-0.47434942448395268</c:v>
                </c:pt>
                <c:pt idx="583">
                  <c:v>-0.47109292511365708</c:v>
                </c:pt>
                <c:pt idx="584">
                  <c:v>-0.47109292511365708</c:v>
                </c:pt>
                <c:pt idx="585">
                  <c:v>-0.47109292511365708</c:v>
                </c:pt>
                <c:pt idx="586">
                  <c:v>-0.47434942448395268</c:v>
                </c:pt>
                <c:pt idx="587">
                  <c:v>-0.47434942448395268</c:v>
                </c:pt>
                <c:pt idx="588">
                  <c:v>-0.47109292511365708</c:v>
                </c:pt>
                <c:pt idx="589">
                  <c:v>-0.47434942448395268</c:v>
                </c:pt>
                <c:pt idx="590">
                  <c:v>-0.47109292511365708</c:v>
                </c:pt>
                <c:pt idx="591">
                  <c:v>-0.47109292511365708</c:v>
                </c:pt>
                <c:pt idx="592">
                  <c:v>-0.47434942448395268</c:v>
                </c:pt>
                <c:pt idx="593">
                  <c:v>-0.47109292511365708</c:v>
                </c:pt>
                <c:pt idx="594">
                  <c:v>-0.47434942448395268</c:v>
                </c:pt>
                <c:pt idx="595">
                  <c:v>-0.47109292511365708</c:v>
                </c:pt>
                <c:pt idx="596">
                  <c:v>-0.47109292511365708</c:v>
                </c:pt>
                <c:pt idx="597">
                  <c:v>-0.47434942448395268</c:v>
                </c:pt>
                <c:pt idx="598">
                  <c:v>-0.47109292511365708</c:v>
                </c:pt>
                <c:pt idx="599">
                  <c:v>-0.47109292511365708</c:v>
                </c:pt>
                <c:pt idx="600">
                  <c:v>-0.47434942448395268</c:v>
                </c:pt>
                <c:pt idx="601">
                  <c:v>-0.47434942448395268</c:v>
                </c:pt>
                <c:pt idx="602">
                  <c:v>-0.45484348598534841</c:v>
                </c:pt>
                <c:pt idx="603">
                  <c:v>-0.45752438123963296</c:v>
                </c:pt>
                <c:pt idx="604">
                  <c:v>-0.45752438123963296</c:v>
                </c:pt>
                <c:pt idx="605">
                  <c:v>-0.45544265115439697</c:v>
                </c:pt>
                <c:pt idx="606">
                  <c:v>-0.45546937996126363</c:v>
                </c:pt>
                <c:pt idx="607">
                  <c:v>-0.45546937996126363</c:v>
                </c:pt>
                <c:pt idx="608">
                  <c:v>-0.45543343774114181</c:v>
                </c:pt>
                <c:pt idx="609">
                  <c:v>-0.45543343774114181</c:v>
                </c:pt>
                <c:pt idx="610">
                  <c:v>-0.45543343774114181</c:v>
                </c:pt>
                <c:pt idx="611">
                  <c:v>-0.45218128069855246</c:v>
                </c:pt>
                <c:pt idx="612">
                  <c:v>-0.45318483103770268</c:v>
                </c:pt>
                <c:pt idx="613">
                  <c:v>-0.45318483103770268</c:v>
                </c:pt>
                <c:pt idx="614">
                  <c:v>-0.45078906528247875</c:v>
                </c:pt>
                <c:pt idx="615">
                  <c:v>-0.44510988420794734</c:v>
                </c:pt>
                <c:pt idx="616">
                  <c:v>-0.44510988420794734</c:v>
                </c:pt>
                <c:pt idx="617">
                  <c:v>-0.44999633396220334</c:v>
                </c:pt>
                <c:pt idx="618">
                  <c:v>-0.44999633396220334</c:v>
                </c:pt>
                <c:pt idx="619">
                  <c:v>-0.44999633396220334</c:v>
                </c:pt>
                <c:pt idx="620">
                  <c:v>-0.4513488550094048</c:v>
                </c:pt>
                <c:pt idx="621">
                  <c:v>-0.45275881758453412</c:v>
                </c:pt>
                <c:pt idx="622">
                  <c:v>-0.45275881758453412</c:v>
                </c:pt>
                <c:pt idx="623">
                  <c:v>-0.45566886420390446</c:v>
                </c:pt>
                <c:pt idx="624">
                  <c:v>-0.45232322686313126</c:v>
                </c:pt>
                <c:pt idx="625">
                  <c:v>-0.45232322686313126</c:v>
                </c:pt>
                <c:pt idx="626">
                  <c:v>-0.45211362935077581</c:v>
                </c:pt>
                <c:pt idx="627">
                  <c:v>-0.45211362935077581</c:v>
                </c:pt>
                <c:pt idx="628">
                  <c:v>-0.45211362935077581</c:v>
                </c:pt>
                <c:pt idx="629">
                  <c:v>-0.44993989864881717</c:v>
                </c:pt>
                <c:pt idx="630">
                  <c:v>-0.44699384637901712</c:v>
                </c:pt>
                <c:pt idx="631">
                  <c:v>-0.44699384637901712</c:v>
                </c:pt>
                <c:pt idx="632">
                  <c:v>-0.44460370094603308</c:v>
                </c:pt>
                <c:pt idx="633">
                  <c:v>-0.43944517270384803</c:v>
                </c:pt>
                <c:pt idx="634">
                  <c:v>-0.43944517270384803</c:v>
                </c:pt>
                <c:pt idx="635">
                  <c:v>-0.43944517270384803</c:v>
                </c:pt>
                <c:pt idx="636">
                  <c:v>-0.43771405291044729</c:v>
                </c:pt>
                <c:pt idx="637">
                  <c:v>-0.43771405291044729</c:v>
                </c:pt>
                <c:pt idx="638">
                  <c:v>-0.43966475000974675</c:v>
                </c:pt>
                <c:pt idx="639">
                  <c:v>-0.43966475000974675</c:v>
                </c:pt>
                <c:pt idx="640">
                  <c:v>-0.43937845012367949</c:v>
                </c:pt>
                <c:pt idx="641">
                  <c:v>-0.42761030657502647</c:v>
                </c:pt>
                <c:pt idx="642">
                  <c:v>-0.42761030657502647</c:v>
                </c:pt>
                <c:pt idx="643">
                  <c:v>-0.43937845012367949</c:v>
                </c:pt>
                <c:pt idx="644">
                  <c:v>-0.42761030657502647</c:v>
                </c:pt>
                <c:pt idx="645">
                  <c:v>-0.42761030657502647</c:v>
                </c:pt>
                <c:pt idx="646">
                  <c:v>-0.43937845012367949</c:v>
                </c:pt>
                <c:pt idx="647">
                  <c:v>-0.42761030657502647</c:v>
                </c:pt>
                <c:pt idx="648">
                  <c:v>-0.43937845012367949</c:v>
                </c:pt>
                <c:pt idx="649">
                  <c:v>-0.42761030657502647</c:v>
                </c:pt>
                <c:pt idx="650">
                  <c:v>-0.43937845012367949</c:v>
                </c:pt>
                <c:pt idx="651">
                  <c:v>-0.42761030657502647</c:v>
                </c:pt>
                <c:pt idx="652">
                  <c:v>-0.43937845012367949</c:v>
                </c:pt>
                <c:pt idx="653">
                  <c:v>-0.43937845012367949</c:v>
                </c:pt>
                <c:pt idx="654">
                  <c:v>-0.42761030657502647</c:v>
                </c:pt>
                <c:pt idx="655">
                  <c:v>-0.42761030657502647</c:v>
                </c:pt>
                <c:pt idx="656">
                  <c:v>-0.43937845012367949</c:v>
                </c:pt>
                <c:pt idx="657">
                  <c:v>-0.43937845012367949</c:v>
                </c:pt>
                <c:pt idx="658">
                  <c:v>-0.42761030657502647</c:v>
                </c:pt>
                <c:pt idx="659">
                  <c:v>-0.42761030657502647</c:v>
                </c:pt>
                <c:pt idx="660">
                  <c:v>-0.42761030657502647</c:v>
                </c:pt>
                <c:pt idx="661">
                  <c:v>-0.43937845012367949</c:v>
                </c:pt>
                <c:pt idx="662">
                  <c:v>-0.43937845012367949</c:v>
                </c:pt>
                <c:pt idx="663">
                  <c:v>-0.42761030657502647</c:v>
                </c:pt>
                <c:pt idx="664">
                  <c:v>-0.42761030657502647</c:v>
                </c:pt>
                <c:pt idx="665">
                  <c:v>-0.43937845012367949</c:v>
                </c:pt>
                <c:pt idx="666">
                  <c:v>-0.43937845012367949</c:v>
                </c:pt>
                <c:pt idx="667">
                  <c:v>-0.43937845012367949</c:v>
                </c:pt>
                <c:pt idx="668">
                  <c:v>-0.42761030657502647</c:v>
                </c:pt>
                <c:pt idx="669">
                  <c:v>-0.42761030657502647</c:v>
                </c:pt>
                <c:pt idx="670">
                  <c:v>-0.43937845012367949</c:v>
                </c:pt>
                <c:pt idx="671">
                  <c:v>-0.43937845012367949</c:v>
                </c:pt>
                <c:pt idx="672">
                  <c:v>-0.43937845012367949</c:v>
                </c:pt>
                <c:pt idx="673">
                  <c:v>-0.42761030657502647</c:v>
                </c:pt>
                <c:pt idx="674">
                  <c:v>-0.42761030657502647</c:v>
                </c:pt>
                <c:pt idx="675">
                  <c:v>-0.43937845012367949</c:v>
                </c:pt>
                <c:pt idx="676">
                  <c:v>-0.43937845012367949</c:v>
                </c:pt>
                <c:pt idx="677">
                  <c:v>-0.43937845012367949</c:v>
                </c:pt>
                <c:pt idx="678">
                  <c:v>-0.42761030657502647</c:v>
                </c:pt>
                <c:pt idx="679">
                  <c:v>-0.42761030657502647</c:v>
                </c:pt>
                <c:pt idx="680">
                  <c:v>-0.43937845012367949</c:v>
                </c:pt>
                <c:pt idx="681">
                  <c:v>-0.43937845012367949</c:v>
                </c:pt>
                <c:pt idx="682">
                  <c:v>-0.43937845012367949</c:v>
                </c:pt>
                <c:pt idx="683">
                  <c:v>-0.42761030657502647</c:v>
                </c:pt>
                <c:pt idx="684">
                  <c:v>-0.42761030657502647</c:v>
                </c:pt>
                <c:pt idx="685">
                  <c:v>-0.43937845012367949</c:v>
                </c:pt>
                <c:pt idx="686">
                  <c:v>-0.43937845012367949</c:v>
                </c:pt>
                <c:pt idx="687">
                  <c:v>-0.43937845012367949</c:v>
                </c:pt>
                <c:pt idx="688">
                  <c:v>-0.42761030657502647</c:v>
                </c:pt>
                <c:pt idx="689">
                  <c:v>-0.42761030657502647</c:v>
                </c:pt>
                <c:pt idx="690">
                  <c:v>-0.43937845012367949</c:v>
                </c:pt>
                <c:pt idx="691">
                  <c:v>-0.43937845012367949</c:v>
                </c:pt>
                <c:pt idx="692">
                  <c:v>-0.42761030657502647</c:v>
                </c:pt>
                <c:pt idx="693">
                  <c:v>-0.42761030657502647</c:v>
                </c:pt>
                <c:pt idx="694">
                  <c:v>-0.42761030657502647</c:v>
                </c:pt>
                <c:pt idx="695">
                  <c:v>-0.43937845012367949</c:v>
                </c:pt>
                <c:pt idx="696">
                  <c:v>-0.43937845012367949</c:v>
                </c:pt>
                <c:pt idx="697">
                  <c:v>-0.42761030657502647</c:v>
                </c:pt>
                <c:pt idx="698">
                  <c:v>-0.42761030657502647</c:v>
                </c:pt>
                <c:pt idx="699">
                  <c:v>-0.42761030657502647</c:v>
                </c:pt>
                <c:pt idx="700">
                  <c:v>-0.43937845012367949</c:v>
                </c:pt>
                <c:pt idx="701">
                  <c:v>-0.43937845012367949</c:v>
                </c:pt>
                <c:pt idx="702">
                  <c:v>-0.42761030657502647</c:v>
                </c:pt>
                <c:pt idx="703">
                  <c:v>-0.42761030657502647</c:v>
                </c:pt>
                <c:pt idx="704">
                  <c:v>-0.42761030657502647</c:v>
                </c:pt>
                <c:pt idx="705">
                  <c:v>-0.43937845012367949</c:v>
                </c:pt>
                <c:pt idx="706">
                  <c:v>-0.43937845012367949</c:v>
                </c:pt>
                <c:pt idx="707">
                  <c:v>-0.42761030657502647</c:v>
                </c:pt>
                <c:pt idx="708">
                  <c:v>-0.42761030657502647</c:v>
                </c:pt>
                <c:pt idx="709">
                  <c:v>-0.42761030657502647</c:v>
                </c:pt>
                <c:pt idx="710">
                  <c:v>-0.43937845012367949</c:v>
                </c:pt>
                <c:pt idx="711">
                  <c:v>-0.43937845012367949</c:v>
                </c:pt>
                <c:pt idx="712">
                  <c:v>-0.42761030657502647</c:v>
                </c:pt>
                <c:pt idx="713">
                  <c:v>-0.42761030657502647</c:v>
                </c:pt>
                <c:pt idx="714">
                  <c:v>-0.42761030657502647</c:v>
                </c:pt>
                <c:pt idx="715">
                  <c:v>-0.43937845012367949</c:v>
                </c:pt>
                <c:pt idx="716">
                  <c:v>-0.43937845012367949</c:v>
                </c:pt>
                <c:pt idx="717">
                  <c:v>-0.42761030657502647</c:v>
                </c:pt>
                <c:pt idx="718">
                  <c:v>-0.42761030657502647</c:v>
                </c:pt>
                <c:pt idx="719">
                  <c:v>-0.43937845012367949</c:v>
                </c:pt>
                <c:pt idx="720">
                  <c:v>-0.43937845012367949</c:v>
                </c:pt>
                <c:pt idx="721">
                  <c:v>-0.43937845012367949</c:v>
                </c:pt>
                <c:pt idx="722">
                  <c:v>-0.42761030657502647</c:v>
                </c:pt>
                <c:pt idx="723">
                  <c:v>-0.42761030657502647</c:v>
                </c:pt>
                <c:pt idx="724">
                  <c:v>-0.43937845012367949</c:v>
                </c:pt>
                <c:pt idx="725">
                  <c:v>-0.43937845012367949</c:v>
                </c:pt>
                <c:pt idx="726">
                  <c:v>-0.42761030657502647</c:v>
                </c:pt>
                <c:pt idx="727">
                  <c:v>-0.42761030657502647</c:v>
                </c:pt>
                <c:pt idx="728">
                  <c:v>-0.42761030657502647</c:v>
                </c:pt>
                <c:pt idx="729">
                  <c:v>-0.42761030657502647</c:v>
                </c:pt>
                <c:pt idx="730">
                  <c:v>-0.43937845012367949</c:v>
                </c:pt>
                <c:pt idx="731">
                  <c:v>-0.43937845012367949</c:v>
                </c:pt>
                <c:pt idx="732">
                  <c:v>-0.43937845012367949</c:v>
                </c:pt>
                <c:pt idx="733">
                  <c:v>-0.42761030657502647</c:v>
                </c:pt>
                <c:pt idx="734">
                  <c:v>-0.42761030657502647</c:v>
                </c:pt>
                <c:pt idx="735">
                  <c:v>-0.43937845012367949</c:v>
                </c:pt>
                <c:pt idx="736">
                  <c:v>-0.43937845012367949</c:v>
                </c:pt>
                <c:pt idx="737">
                  <c:v>-0.42761030657502647</c:v>
                </c:pt>
                <c:pt idx="738">
                  <c:v>-0.42761030657502647</c:v>
                </c:pt>
                <c:pt idx="739">
                  <c:v>-0.43937845012367949</c:v>
                </c:pt>
                <c:pt idx="740">
                  <c:v>-0.43937845012367949</c:v>
                </c:pt>
                <c:pt idx="741">
                  <c:v>-0.42761030657502647</c:v>
                </c:pt>
                <c:pt idx="742">
                  <c:v>-0.43937845012367949</c:v>
                </c:pt>
                <c:pt idx="743">
                  <c:v>-0.42761030657502647</c:v>
                </c:pt>
                <c:pt idx="744">
                  <c:v>-0.43937845012367949</c:v>
                </c:pt>
                <c:pt idx="745">
                  <c:v>-0.43937845012367949</c:v>
                </c:pt>
                <c:pt idx="746">
                  <c:v>-0.43937845012367949</c:v>
                </c:pt>
                <c:pt idx="747">
                  <c:v>-0.42761030657502647</c:v>
                </c:pt>
                <c:pt idx="748">
                  <c:v>-0.42761030657502647</c:v>
                </c:pt>
                <c:pt idx="749">
                  <c:v>-0.43937845012367949</c:v>
                </c:pt>
                <c:pt idx="750">
                  <c:v>-0.43937845012367949</c:v>
                </c:pt>
                <c:pt idx="751">
                  <c:v>-0.42761030657502647</c:v>
                </c:pt>
                <c:pt idx="752">
                  <c:v>-0.42761030657502647</c:v>
                </c:pt>
                <c:pt idx="753">
                  <c:v>-0.43937845012367949</c:v>
                </c:pt>
                <c:pt idx="754">
                  <c:v>-0.43937845012367949</c:v>
                </c:pt>
                <c:pt idx="755">
                  <c:v>-0.42761030657502647</c:v>
                </c:pt>
                <c:pt idx="756">
                  <c:v>-0.42761030657502647</c:v>
                </c:pt>
                <c:pt idx="757">
                  <c:v>-0.42761030657502647</c:v>
                </c:pt>
                <c:pt idx="758">
                  <c:v>-0.42761030657502647</c:v>
                </c:pt>
                <c:pt idx="759">
                  <c:v>-0.43937845012367949</c:v>
                </c:pt>
                <c:pt idx="760">
                  <c:v>-0.42761030657502647</c:v>
                </c:pt>
                <c:pt idx="761">
                  <c:v>-0.43937845012367949</c:v>
                </c:pt>
                <c:pt idx="762">
                  <c:v>-0.42761030657502647</c:v>
                </c:pt>
                <c:pt idx="763">
                  <c:v>-0.42761030657502647</c:v>
                </c:pt>
                <c:pt idx="764">
                  <c:v>-0.43937845012367949</c:v>
                </c:pt>
                <c:pt idx="765">
                  <c:v>-0.42761030657502647</c:v>
                </c:pt>
                <c:pt idx="766">
                  <c:v>-0.43937845012367949</c:v>
                </c:pt>
                <c:pt idx="767">
                  <c:v>-0.42761030657502647</c:v>
                </c:pt>
                <c:pt idx="768">
                  <c:v>-0.42761030657502647</c:v>
                </c:pt>
                <c:pt idx="769">
                  <c:v>-0.43937845012367949</c:v>
                </c:pt>
                <c:pt idx="770">
                  <c:v>-0.42761030657502647</c:v>
                </c:pt>
                <c:pt idx="771">
                  <c:v>-0.42761030657502647</c:v>
                </c:pt>
                <c:pt idx="772">
                  <c:v>-0.43937845012367949</c:v>
                </c:pt>
                <c:pt idx="773">
                  <c:v>-0.42761030657502647</c:v>
                </c:pt>
                <c:pt idx="774">
                  <c:v>-0.42761030657502647</c:v>
                </c:pt>
                <c:pt idx="775">
                  <c:v>-0.42761030657502647</c:v>
                </c:pt>
                <c:pt idx="776">
                  <c:v>-0.43937845012367949</c:v>
                </c:pt>
                <c:pt idx="777">
                  <c:v>-0.42761030657502647</c:v>
                </c:pt>
                <c:pt idx="778">
                  <c:v>-0.42761030657502647</c:v>
                </c:pt>
                <c:pt idx="779">
                  <c:v>-0.43937845012367949</c:v>
                </c:pt>
                <c:pt idx="780">
                  <c:v>-0.43937845012367949</c:v>
                </c:pt>
                <c:pt idx="781">
                  <c:v>-0.42761030657502647</c:v>
                </c:pt>
                <c:pt idx="782">
                  <c:v>-0.42761030657502647</c:v>
                </c:pt>
                <c:pt idx="783">
                  <c:v>-0.43937845012367949</c:v>
                </c:pt>
                <c:pt idx="784">
                  <c:v>-0.43937845012367949</c:v>
                </c:pt>
                <c:pt idx="785">
                  <c:v>-0.42761030657502647</c:v>
                </c:pt>
                <c:pt idx="786">
                  <c:v>-0.42761030657502647</c:v>
                </c:pt>
                <c:pt idx="787">
                  <c:v>-0.43937845012367949</c:v>
                </c:pt>
                <c:pt idx="788">
                  <c:v>-0.43937845012367949</c:v>
                </c:pt>
                <c:pt idx="789">
                  <c:v>-0.42761030657502647</c:v>
                </c:pt>
                <c:pt idx="790">
                  <c:v>-0.42761030657502647</c:v>
                </c:pt>
                <c:pt idx="791">
                  <c:v>-0.43937845012367949</c:v>
                </c:pt>
                <c:pt idx="792">
                  <c:v>-0.43937845012367949</c:v>
                </c:pt>
                <c:pt idx="793">
                  <c:v>-0.42761030657502647</c:v>
                </c:pt>
                <c:pt idx="794">
                  <c:v>-0.42761030657502647</c:v>
                </c:pt>
                <c:pt idx="795">
                  <c:v>-0.43937845012367949</c:v>
                </c:pt>
                <c:pt idx="796">
                  <c:v>-0.42761030657502647</c:v>
                </c:pt>
                <c:pt idx="797">
                  <c:v>-0.42761030657502647</c:v>
                </c:pt>
                <c:pt idx="798">
                  <c:v>-0.43937845012367949</c:v>
                </c:pt>
                <c:pt idx="799">
                  <c:v>-0.43937845012367949</c:v>
                </c:pt>
                <c:pt idx="800">
                  <c:v>-0.42761030657502647</c:v>
                </c:pt>
                <c:pt idx="801">
                  <c:v>-0.43937845012367949</c:v>
                </c:pt>
                <c:pt idx="802">
                  <c:v>-0.43937845012367949</c:v>
                </c:pt>
                <c:pt idx="803">
                  <c:v>-0.42761030657502647</c:v>
                </c:pt>
                <c:pt idx="804">
                  <c:v>-0.43937845012367949</c:v>
                </c:pt>
                <c:pt idx="805">
                  <c:v>-0.43937845012367949</c:v>
                </c:pt>
                <c:pt idx="806">
                  <c:v>-0.43937845012367949</c:v>
                </c:pt>
                <c:pt idx="807">
                  <c:v>-0.42761030657502647</c:v>
                </c:pt>
                <c:pt idx="808">
                  <c:v>-0.42761030657502647</c:v>
                </c:pt>
                <c:pt idx="809">
                  <c:v>-0.43937845012367949</c:v>
                </c:pt>
                <c:pt idx="810">
                  <c:v>-0.42761030657502647</c:v>
                </c:pt>
                <c:pt idx="811">
                  <c:v>-0.42761030657502647</c:v>
                </c:pt>
                <c:pt idx="812">
                  <c:v>-0.43937845012367949</c:v>
                </c:pt>
                <c:pt idx="813">
                  <c:v>-0.42761030657502647</c:v>
                </c:pt>
                <c:pt idx="814">
                  <c:v>-0.42761030657502647</c:v>
                </c:pt>
                <c:pt idx="815">
                  <c:v>-0.43937845012367949</c:v>
                </c:pt>
                <c:pt idx="816">
                  <c:v>-0.42761030657502647</c:v>
                </c:pt>
                <c:pt idx="817">
                  <c:v>-0.42761030657502647</c:v>
                </c:pt>
                <c:pt idx="818">
                  <c:v>-0.42761030657502647</c:v>
                </c:pt>
                <c:pt idx="819">
                  <c:v>-0.43937845012367949</c:v>
                </c:pt>
                <c:pt idx="820">
                  <c:v>-0.42761030657502647</c:v>
                </c:pt>
                <c:pt idx="821">
                  <c:v>-0.42761030657502647</c:v>
                </c:pt>
                <c:pt idx="822">
                  <c:v>-0.43937845012367949</c:v>
                </c:pt>
                <c:pt idx="823">
                  <c:v>-0.43937845012367949</c:v>
                </c:pt>
                <c:pt idx="824">
                  <c:v>-0.42761030657502647</c:v>
                </c:pt>
                <c:pt idx="825">
                  <c:v>-0.42761030657502647</c:v>
                </c:pt>
                <c:pt idx="826">
                  <c:v>-0.43937845012367949</c:v>
                </c:pt>
                <c:pt idx="827">
                  <c:v>-0.43937845012367949</c:v>
                </c:pt>
                <c:pt idx="828">
                  <c:v>-0.42761030657502647</c:v>
                </c:pt>
                <c:pt idx="829">
                  <c:v>-0.43937845012367949</c:v>
                </c:pt>
                <c:pt idx="830">
                  <c:v>-0.43937845012367949</c:v>
                </c:pt>
                <c:pt idx="831">
                  <c:v>-0.42761030657502647</c:v>
                </c:pt>
                <c:pt idx="832">
                  <c:v>-0.43937845012367949</c:v>
                </c:pt>
                <c:pt idx="833">
                  <c:v>-0.43937845012367949</c:v>
                </c:pt>
                <c:pt idx="834">
                  <c:v>-0.42761030657502647</c:v>
                </c:pt>
                <c:pt idx="835">
                  <c:v>-0.42761030657502647</c:v>
                </c:pt>
                <c:pt idx="836">
                  <c:v>-0.4581865452540097</c:v>
                </c:pt>
                <c:pt idx="837">
                  <c:v>-0.4581865452540097</c:v>
                </c:pt>
                <c:pt idx="838">
                  <c:v>-0.4581865452540097</c:v>
                </c:pt>
                <c:pt idx="839">
                  <c:v>-0.45986955720871536</c:v>
                </c:pt>
                <c:pt idx="840">
                  <c:v>-0.45986955720871536</c:v>
                </c:pt>
                <c:pt idx="841">
                  <c:v>-0.46261275803306201</c:v>
                </c:pt>
                <c:pt idx="842">
                  <c:v>-0.45974707846991802</c:v>
                </c:pt>
                <c:pt idx="843">
                  <c:v>-0.45974707846991802</c:v>
                </c:pt>
                <c:pt idx="844">
                  <c:v>-0.4593331772960868</c:v>
                </c:pt>
                <c:pt idx="845">
                  <c:v>-0.45042288774091427</c:v>
                </c:pt>
                <c:pt idx="846">
                  <c:v>-0.45042288774091427</c:v>
                </c:pt>
                <c:pt idx="847">
                  <c:v>-0.45042288774091427</c:v>
                </c:pt>
                <c:pt idx="848">
                  <c:v>-0.46440671603630757</c:v>
                </c:pt>
                <c:pt idx="849">
                  <c:v>-0.46440671603630757</c:v>
                </c:pt>
                <c:pt idx="850">
                  <c:v>-0.46895500627074899</c:v>
                </c:pt>
                <c:pt idx="851">
                  <c:v>-0.46021076904157449</c:v>
                </c:pt>
                <c:pt idx="852">
                  <c:v>-0.46021076904157449</c:v>
                </c:pt>
                <c:pt idx="853">
                  <c:v>-0.46569666637320895</c:v>
                </c:pt>
                <c:pt idx="854">
                  <c:v>-0.46569666637320895</c:v>
                </c:pt>
                <c:pt idx="855">
                  <c:v>-0.46569666637320895</c:v>
                </c:pt>
                <c:pt idx="856">
                  <c:v>-0.46569666637320895</c:v>
                </c:pt>
                <c:pt idx="857">
                  <c:v>-0.46293570032985082</c:v>
                </c:pt>
                <c:pt idx="858">
                  <c:v>-0.46293570032985082</c:v>
                </c:pt>
                <c:pt idx="859">
                  <c:v>-0.46636618256844886</c:v>
                </c:pt>
                <c:pt idx="860">
                  <c:v>-0.46058054715095215</c:v>
                </c:pt>
                <c:pt idx="861">
                  <c:v>-0.46058054715095215</c:v>
                </c:pt>
                <c:pt idx="862">
                  <c:v>-0.46247643826542556</c:v>
                </c:pt>
                <c:pt idx="863">
                  <c:v>-0.46247643826542556</c:v>
                </c:pt>
                <c:pt idx="864">
                  <c:v>-0.45209114568189818</c:v>
                </c:pt>
                <c:pt idx="865">
                  <c:v>-0.45209114568189818</c:v>
                </c:pt>
                <c:pt idx="866">
                  <c:v>-0.45209114568189818</c:v>
                </c:pt>
                <c:pt idx="867">
                  <c:v>-0.45691509981863421</c:v>
                </c:pt>
                <c:pt idx="868">
                  <c:v>-0.45691509981863421</c:v>
                </c:pt>
                <c:pt idx="869">
                  <c:v>-0.4634766973300215</c:v>
                </c:pt>
                <c:pt idx="870">
                  <c:v>-0.4634766973300215</c:v>
                </c:pt>
                <c:pt idx="871">
                  <c:v>-0.46081809616863123</c:v>
                </c:pt>
                <c:pt idx="872">
                  <c:v>-0.45748275129144628</c:v>
                </c:pt>
                <c:pt idx="873">
                  <c:v>-0.45748275129144628</c:v>
                </c:pt>
                <c:pt idx="874">
                  <c:v>-0.46081809616863123</c:v>
                </c:pt>
                <c:pt idx="875">
                  <c:v>-0.45748275129144628</c:v>
                </c:pt>
                <c:pt idx="876">
                  <c:v>-0.45748275129144628</c:v>
                </c:pt>
                <c:pt idx="877">
                  <c:v>-0.46081809616863123</c:v>
                </c:pt>
                <c:pt idx="878">
                  <c:v>-0.45748275129144628</c:v>
                </c:pt>
                <c:pt idx="879">
                  <c:v>-0.46081809616863123</c:v>
                </c:pt>
                <c:pt idx="880">
                  <c:v>-0.45748275129144628</c:v>
                </c:pt>
                <c:pt idx="881">
                  <c:v>-0.46081809616863123</c:v>
                </c:pt>
                <c:pt idx="882">
                  <c:v>-0.45748275129144628</c:v>
                </c:pt>
                <c:pt idx="883">
                  <c:v>-0.46081809616863123</c:v>
                </c:pt>
                <c:pt idx="884">
                  <c:v>-0.45748275129144628</c:v>
                </c:pt>
                <c:pt idx="885">
                  <c:v>-0.46081809616863123</c:v>
                </c:pt>
                <c:pt idx="886">
                  <c:v>-0.46081809616863123</c:v>
                </c:pt>
                <c:pt idx="887">
                  <c:v>-0.45748275129144628</c:v>
                </c:pt>
                <c:pt idx="888">
                  <c:v>-0.46081809616863123</c:v>
                </c:pt>
                <c:pt idx="889">
                  <c:v>-0.45748275129144628</c:v>
                </c:pt>
                <c:pt idx="890">
                  <c:v>-0.45748275129144628</c:v>
                </c:pt>
                <c:pt idx="891">
                  <c:v>-0.46081809616863123</c:v>
                </c:pt>
                <c:pt idx="892">
                  <c:v>-0.46081809616863123</c:v>
                </c:pt>
                <c:pt idx="893">
                  <c:v>-0.45748275129144628</c:v>
                </c:pt>
                <c:pt idx="894">
                  <c:v>-0.46081809616863123</c:v>
                </c:pt>
                <c:pt idx="895">
                  <c:v>-0.45748275129144628</c:v>
                </c:pt>
                <c:pt idx="896">
                  <c:v>-0.45748275129144628</c:v>
                </c:pt>
                <c:pt idx="897">
                  <c:v>-0.46081809616863123</c:v>
                </c:pt>
                <c:pt idx="898">
                  <c:v>-0.46081809616863123</c:v>
                </c:pt>
                <c:pt idx="899">
                  <c:v>-0.45748275129144628</c:v>
                </c:pt>
                <c:pt idx="900">
                  <c:v>-0.45748275129144628</c:v>
                </c:pt>
                <c:pt idx="901">
                  <c:v>-0.45748275129144628</c:v>
                </c:pt>
                <c:pt idx="902">
                  <c:v>-0.46081809616863123</c:v>
                </c:pt>
                <c:pt idx="903">
                  <c:v>-0.45748275129144628</c:v>
                </c:pt>
                <c:pt idx="904">
                  <c:v>-0.45748275129144628</c:v>
                </c:pt>
                <c:pt idx="905">
                  <c:v>-0.46081809616863123</c:v>
                </c:pt>
                <c:pt idx="906">
                  <c:v>-0.46081809616863123</c:v>
                </c:pt>
                <c:pt idx="907">
                  <c:v>-0.45748275129144628</c:v>
                </c:pt>
                <c:pt idx="908">
                  <c:v>-0.45748275129144628</c:v>
                </c:pt>
                <c:pt idx="909">
                  <c:v>-0.46081809616863123</c:v>
                </c:pt>
                <c:pt idx="910">
                  <c:v>-0.45748275129144628</c:v>
                </c:pt>
                <c:pt idx="911">
                  <c:v>-0.45748275129144628</c:v>
                </c:pt>
                <c:pt idx="912">
                  <c:v>-0.46081809616863123</c:v>
                </c:pt>
                <c:pt idx="913">
                  <c:v>-0.46081809616863123</c:v>
                </c:pt>
                <c:pt idx="914">
                  <c:v>-0.45748275129144628</c:v>
                </c:pt>
                <c:pt idx="915">
                  <c:v>-0.45748275129144628</c:v>
                </c:pt>
                <c:pt idx="916">
                  <c:v>-0.46081809616863123</c:v>
                </c:pt>
                <c:pt idx="917">
                  <c:v>-0.45205912801475689</c:v>
                </c:pt>
                <c:pt idx="918">
                  <c:v>-0.46211291375551833</c:v>
                </c:pt>
                <c:pt idx="919">
                  <c:v>-0.46211291375551833</c:v>
                </c:pt>
                <c:pt idx="920">
                  <c:v>-0.46055501140614763</c:v>
                </c:pt>
                <c:pt idx="921">
                  <c:v>-0.46055501140614763</c:v>
                </c:pt>
                <c:pt idx="922">
                  <c:v>-0.46055501140614763</c:v>
                </c:pt>
                <c:pt idx="923">
                  <c:v>-0.45289414175289949</c:v>
                </c:pt>
                <c:pt idx="924">
                  <c:v>-0.45951552252500538</c:v>
                </c:pt>
                <c:pt idx="925">
                  <c:v>-0.45951552252500538</c:v>
                </c:pt>
                <c:pt idx="926">
                  <c:v>-0.4544911221404187</c:v>
                </c:pt>
                <c:pt idx="927">
                  <c:v>-0.46643151565946406</c:v>
                </c:pt>
                <c:pt idx="928">
                  <c:v>-0.46643151565946406</c:v>
                </c:pt>
                <c:pt idx="929">
                  <c:v>-0.47313272146672902</c:v>
                </c:pt>
                <c:pt idx="930">
                  <c:v>-0.47313272146672902</c:v>
                </c:pt>
                <c:pt idx="931">
                  <c:v>-0.47313272146672902</c:v>
                </c:pt>
                <c:pt idx="932">
                  <c:v>-0.47313272146672902</c:v>
                </c:pt>
                <c:pt idx="933">
                  <c:v>-0.46632548267458102</c:v>
                </c:pt>
                <c:pt idx="934">
                  <c:v>-0.46632548267458102</c:v>
                </c:pt>
                <c:pt idx="935">
                  <c:v>-0.46749707197193902</c:v>
                </c:pt>
                <c:pt idx="936">
                  <c:v>-0.46912970274276411</c:v>
                </c:pt>
                <c:pt idx="937">
                  <c:v>-0.46912970274276411</c:v>
                </c:pt>
                <c:pt idx="938">
                  <c:v>-0.46618120544124969</c:v>
                </c:pt>
                <c:pt idx="939">
                  <c:v>-0.46618120544124969</c:v>
                </c:pt>
                <c:pt idx="940">
                  <c:v>-0.46618120544124969</c:v>
                </c:pt>
                <c:pt idx="941">
                  <c:v>-0.46618120544124969</c:v>
                </c:pt>
                <c:pt idx="942">
                  <c:v>-0.46618120544124969</c:v>
                </c:pt>
                <c:pt idx="943">
                  <c:v>-0.46378543154029317</c:v>
                </c:pt>
                <c:pt idx="944">
                  <c:v>-0.45722279254538928</c:v>
                </c:pt>
                <c:pt idx="945">
                  <c:v>-0.45722279254538928</c:v>
                </c:pt>
                <c:pt idx="946">
                  <c:v>-0.46034562184616357</c:v>
                </c:pt>
                <c:pt idx="947">
                  <c:v>-0.46354903225839367</c:v>
                </c:pt>
                <c:pt idx="948">
                  <c:v>-0.46354903225839367</c:v>
                </c:pt>
                <c:pt idx="949">
                  <c:v>-0.46876401309475407</c:v>
                </c:pt>
                <c:pt idx="950">
                  <c:v>-0.46876401309475407</c:v>
                </c:pt>
                <c:pt idx="951">
                  <c:v>-0.46876401309475407</c:v>
                </c:pt>
                <c:pt idx="952">
                  <c:v>-0.46876401309475407</c:v>
                </c:pt>
                <c:pt idx="953">
                  <c:v>-0.45773765657047039</c:v>
                </c:pt>
                <c:pt idx="954">
                  <c:v>-0.45773765657047039</c:v>
                </c:pt>
                <c:pt idx="955">
                  <c:v>-0.46318943940754248</c:v>
                </c:pt>
                <c:pt idx="956">
                  <c:v>-0.47442859269766907</c:v>
                </c:pt>
                <c:pt idx="957">
                  <c:v>-0.47442859269766907</c:v>
                </c:pt>
                <c:pt idx="958">
                  <c:v>-0.47530215294403932</c:v>
                </c:pt>
                <c:pt idx="959">
                  <c:v>-0.46625290161522326</c:v>
                </c:pt>
                <c:pt idx="960">
                  <c:v>-0.46625290161522326</c:v>
                </c:pt>
                <c:pt idx="961">
                  <c:v>-0.46625290161522326</c:v>
                </c:pt>
                <c:pt idx="962">
                  <c:v>-0.47989466244811024</c:v>
                </c:pt>
                <c:pt idx="963">
                  <c:v>-0.47543661715357083</c:v>
                </c:pt>
                <c:pt idx="964">
                  <c:v>-0.46763389426835777</c:v>
                </c:pt>
                <c:pt idx="965">
                  <c:v>-0.47003189175862131</c:v>
                </c:pt>
                <c:pt idx="966">
                  <c:v>-0.47003189175862131</c:v>
                </c:pt>
                <c:pt idx="967">
                  <c:v>-0.47072546176932567</c:v>
                </c:pt>
                <c:pt idx="968">
                  <c:v>-0.47072546176932567</c:v>
                </c:pt>
                <c:pt idx="969">
                  <c:v>-0.47072546176932567</c:v>
                </c:pt>
                <c:pt idx="970">
                  <c:v>-0.46753070514175654</c:v>
                </c:pt>
                <c:pt idx="971">
                  <c:v>-0.46753070514175654</c:v>
                </c:pt>
                <c:pt idx="972">
                  <c:v>-0.45607463119524994</c:v>
                </c:pt>
                <c:pt idx="973">
                  <c:v>-0.45607463119524994</c:v>
                </c:pt>
                <c:pt idx="974">
                  <c:v>-0.46467842676155369</c:v>
                </c:pt>
                <c:pt idx="975">
                  <c:v>-0.45923697716669548</c:v>
                </c:pt>
                <c:pt idx="976">
                  <c:v>-0.45923697716669548</c:v>
                </c:pt>
                <c:pt idx="977">
                  <c:v>-0.45661594959051272</c:v>
                </c:pt>
                <c:pt idx="978">
                  <c:v>-0.45661594959051272</c:v>
                </c:pt>
                <c:pt idx="979">
                  <c:v>-0.45661594959051272</c:v>
                </c:pt>
                <c:pt idx="980">
                  <c:v>-0.45661594959051272</c:v>
                </c:pt>
                <c:pt idx="981">
                  <c:v>-0.46583184214272438</c:v>
                </c:pt>
                <c:pt idx="982">
                  <c:v>-0.46583184214272438</c:v>
                </c:pt>
                <c:pt idx="983">
                  <c:v>-0.45769339198284298</c:v>
                </c:pt>
                <c:pt idx="984">
                  <c:v>-0.45842759914150039</c:v>
                </c:pt>
                <c:pt idx="985">
                  <c:v>-0.46053016206093322</c:v>
                </c:pt>
                <c:pt idx="986">
                  <c:v>-0.46053016206093322</c:v>
                </c:pt>
                <c:pt idx="987">
                  <c:v>-0.46053016206093322</c:v>
                </c:pt>
                <c:pt idx="988">
                  <c:v>-0.46053016206093322</c:v>
                </c:pt>
                <c:pt idx="989">
                  <c:v>-0.46053016206093322</c:v>
                </c:pt>
                <c:pt idx="990">
                  <c:v>-0.46053016206093322</c:v>
                </c:pt>
                <c:pt idx="991">
                  <c:v>-0.46053016206093322</c:v>
                </c:pt>
                <c:pt idx="992">
                  <c:v>-0.46053016206093322</c:v>
                </c:pt>
                <c:pt idx="993">
                  <c:v>-0.46053016206093322</c:v>
                </c:pt>
                <c:pt idx="994">
                  <c:v>-0.46053016206093322</c:v>
                </c:pt>
                <c:pt idx="995">
                  <c:v>-0.46053016206093322</c:v>
                </c:pt>
                <c:pt idx="996">
                  <c:v>-0.46053016206093322</c:v>
                </c:pt>
                <c:pt idx="997">
                  <c:v>-0.46053016206093322</c:v>
                </c:pt>
                <c:pt idx="998">
                  <c:v>-0.46053016206093322</c:v>
                </c:pt>
                <c:pt idx="999">
                  <c:v>-0.46053016206093322</c:v>
                </c:pt>
                <c:pt idx="1000">
                  <c:v>-0.46053016206093322</c:v>
                </c:pt>
                <c:pt idx="1001">
                  <c:v>-0.46053016206093322</c:v>
                </c:pt>
                <c:pt idx="1002">
                  <c:v>-0.46053016206093322</c:v>
                </c:pt>
                <c:pt idx="1003">
                  <c:v>-0.46053016206093322</c:v>
                </c:pt>
                <c:pt idx="1004">
                  <c:v>-0.46053016206093322</c:v>
                </c:pt>
                <c:pt idx="1005">
                  <c:v>-0.46053016206093322</c:v>
                </c:pt>
                <c:pt idx="1006">
                  <c:v>-0.46053016206093322</c:v>
                </c:pt>
                <c:pt idx="1007">
                  <c:v>-0.46053016206093322</c:v>
                </c:pt>
                <c:pt idx="1008">
                  <c:v>-0.46053016206093322</c:v>
                </c:pt>
                <c:pt idx="1009">
                  <c:v>-0.46053016206093322</c:v>
                </c:pt>
                <c:pt idx="1010">
                  <c:v>-0.46053016206093322</c:v>
                </c:pt>
                <c:pt idx="1011">
                  <c:v>-0.46053016206093322</c:v>
                </c:pt>
                <c:pt idx="1012">
                  <c:v>-0.46053016206093322</c:v>
                </c:pt>
                <c:pt idx="1013">
                  <c:v>-0.46053016206093322</c:v>
                </c:pt>
                <c:pt idx="1014">
                  <c:v>-0.46053016206093322</c:v>
                </c:pt>
                <c:pt idx="1015">
                  <c:v>-0.46053016206093322</c:v>
                </c:pt>
                <c:pt idx="1016">
                  <c:v>-0.46053016206093322</c:v>
                </c:pt>
                <c:pt idx="1017">
                  <c:v>-0.46053016206093322</c:v>
                </c:pt>
                <c:pt idx="1018">
                  <c:v>-0.46053016206093322</c:v>
                </c:pt>
                <c:pt idx="1019">
                  <c:v>-0.46053016206093322</c:v>
                </c:pt>
                <c:pt idx="1020">
                  <c:v>-0.46053016206093322</c:v>
                </c:pt>
                <c:pt idx="1021">
                  <c:v>-0.46053016206093322</c:v>
                </c:pt>
                <c:pt idx="1022">
                  <c:v>-0.46053016206093322</c:v>
                </c:pt>
                <c:pt idx="1023">
                  <c:v>-0.46053016206093322</c:v>
                </c:pt>
                <c:pt idx="1024">
                  <c:v>-0.46053016206093322</c:v>
                </c:pt>
                <c:pt idx="1025">
                  <c:v>-0.46053016206093322</c:v>
                </c:pt>
                <c:pt idx="1026">
                  <c:v>-0.46053016206093322</c:v>
                </c:pt>
                <c:pt idx="1027">
                  <c:v>-0.46053016206093322</c:v>
                </c:pt>
                <c:pt idx="1028">
                  <c:v>-0.46053016206093322</c:v>
                </c:pt>
                <c:pt idx="1029">
                  <c:v>-0.46053016206093322</c:v>
                </c:pt>
                <c:pt idx="1030">
                  <c:v>-0.46053016206093322</c:v>
                </c:pt>
                <c:pt idx="1031">
                  <c:v>-0.46053016206093322</c:v>
                </c:pt>
                <c:pt idx="1032">
                  <c:v>-0.46053016206093322</c:v>
                </c:pt>
                <c:pt idx="1033">
                  <c:v>-0.46053016206093322</c:v>
                </c:pt>
                <c:pt idx="1034">
                  <c:v>-0.46053016206093322</c:v>
                </c:pt>
                <c:pt idx="1035">
                  <c:v>-0.46053016206093322</c:v>
                </c:pt>
                <c:pt idx="1036">
                  <c:v>-0.46053016206093322</c:v>
                </c:pt>
                <c:pt idx="1037">
                  <c:v>-0.46053016206093322</c:v>
                </c:pt>
                <c:pt idx="1038">
                  <c:v>-0.46053016206093322</c:v>
                </c:pt>
                <c:pt idx="1039">
                  <c:v>-0.46053016206093322</c:v>
                </c:pt>
                <c:pt idx="1040">
                  <c:v>-0.46053016206093322</c:v>
                </c:pt>
                <c:pt idx="1041">
                  <c:v>-0.46053016206093322</c:v>
                </c:pt>
                <c:pt idx="1042">
                  <c:v>-0.46053016206093322</c:v>
                </c:pt>
                <c:pt idx="1043">
                  <c:v>-0.46053016206093322</c:v>
                </c:pt>
                <c:pt idx="1044">
                  <c:v>-0.46053016206093322</c:v>
                </c:pt>
                <c:pt idx="1045">
                  <c:v>-0.47550415158777898</c:v>
                </c:pt>
                <c:pt idx="1046">
                  <c:v>-0.47550415158777898</c:v>
                </c:pt>
                <c:pt idx="1047">
                  <c:v>-0.47550415158777898</c:v>
                </c:pt>
                <c:pt idx="1048">
                  <c:v>-0.46883634351108383</c:v>
                </c:pt>
                <c:pt idx="1049">
                  <c:v>-0.46883634351108383</c:v>
                </c:pt>
                <c:pt idx="1050">
                  <c:v>-0.46407036059589291</c:v>
                </c:pt>
                <c:pt idx="1051">
                  <c:v>-0.47493673324524055</c:v>
                </c:pt>
                <c:pt idx="1052">
                  <c:v>-0.47541141574464268</c:v>
                </c:pt>
                <c:pt idx="1053">
                  <c:v>-0.47541141574464268</c:v>
                </c:pt>
                <c:pt idx="1054">
                  <c:v>-0.47198882380422852</c:v>
                </c:pt>
                <c:pt idx="1055">
                  <c:v>-0.48018562129511794</c:v>
                </c:pt>
                <c:pt idx="1056">
                  <c:v>-0.47209838584750108</c:v>
                </c:pt>
                <c:pt idx="1057">
                  <c:v>-0.47209838584750108</c:v>
                </c:pt>
                <c:pt idx="1058">
                  <c:v>-0.47209838584750108</c:v>
                </c:pt>
                <c:pt idx="1059">
                  <c:v>-0.47209838584750108</c:v>
                </c:pt>
                <c:pt idx="1060">
                  <c:v>-0.4692124943805252</c:v>
                </c:pt>
                <c:pt idx="1061">
                  <c:v>-0.47229355352084851</c:v>
                </c:pt>
                <c:pt idx="1062">
                  <c:v>-0.46880178627405161</c:v>
                </c:pt>
                <c:pt idx="1063">
                  <c:v>-0.46880178627405161</c:v>
                </c:pt>
                <c:pt idx="1064">
                  <c:v>-0.47087697294682934</c:v>
                </c:pt>
                <c:pt idx="1065">
                  <c:v>-0.47087697294682934</c:v>
                </c:pt>
                <c:pt idx="1066">
                  <c:v>-0.47087697294682934</c:v>
                </c:pt>
                <c:pt idx="1067">
                  <c:v>-0.48233275260244018</c:v>
                </c:pt>
                <c:pt idx="1068">
                  <c:v>-0.48233275260244018</c:v>
                </c:pt>
                <c:pt idx="1069">
                  <c:v>-0.48202119990887993</c:v>
                </c:pt>
                <c:pt idx="1070">
                  <c:v>-0.48202119990887993</c:v>
                </c:pt>
                <c:pt idx="1071">
                  <c:v>-0.48343337235527278</c:v>
                </c:pt>
                <c:pt idx="1072">
                  <c:v>-0.48343337235527278</c:v>
                </c:pt>
                <c:pt idx="1073">
                  <c:v>-0.48343337235527278</c:v>
                </c:pt>
                <c:pt idx="1074">
                  <c:v>-0.47499640910187096</c:v>
                </c:pt>
                <c:pt idx="1075">
                  <c:v>-0.47986191180280463</c:v>
                </c:pt>
                <c:pt idx="1076">
                  <c:v>-0.47986191180280463</c:v>
                </c:pt>
                <c:pt idx="1077">
                  <c:v>-0.47610273510426232</c:v>
                </c:pt>
                <c:pt idx="1078">
                  <c:v>-0.47610273510426232</c:v>
                </c:pt>
                <c:pt idx="1079">
                  <c:v>-0.47102250484496749</c:v>
                </c:pt>
                <c:pt idx="1080">
                  <c:v>-0.47102250484496749</c:v>
                </c:pt>
                <c:pt idx="1081">
                  <c:v>-0.47155020351264942</c:v>
                </c:pt>
                <c:pt idx="1082">
                  <c:v>-0.47171682976340373</c:v>
                </c:pt>
                <c:pt idx="1083">
                  <c:v>-0.47171682976340373</c:v>
                </c:pt>
                <c:pt idx="1084">
                  <c:v>-0.47171682976340373</c:v>
                </c:pt>
                <c:pt idx="1085">
                  <c:v>-0.47171682976340373</c:v>
                </c:pt>
                <c:pt idx="1086">
                  <c:v>-0.47171682976340373</c:v>
                </c:pt>
                <c:pt idx="1087">
                  <c:v>-0.46707775659589285</c:v>
                </c:pt>
                <c:pt idx="1088">
                  <c:v>-0.46892620584169353</c:v>
                </c:pt>
                <c:pt idx="1089">
                  <c:v>-0.46892620584169353</c:v>
                </c:pt>
                <c:pt idx="1090">
                  <c:v>-0.47213387417179076</c:v>
                </c:pt>
                <c:pt idx="1091">
                  <c:v>-0.45821297757602181</c:v>
                </c:pt>
                <c:pt idx="1092">
                  <c:v>-0.45821297757602181</c:v>
                </c:pt>
                <c:pt idx="1093">
                  <c:v>-0.45821297757602181</c:v>
                </c:pt>
                <c:pt idx="1094">
                  <c:v>-0.46442215813401272</c:v>
                </c:pt>
                <c:pt idx="1095">
                  <c:v>-0.46442215813401272</c:v>
                </c:pt>
                <c:pt idx="1096">
                  <c:v>-0.46442215813401272</c:v>
                </c:pt>
                <c:pt idx="1097">
                  <c:v>-0.46442215813401272</c:v>
                </c:pt>
                <c:pt idx="1098">
                  <c:v>-0.46816201892385501</c:v>
                </c:pt>
                <c:pt idx="1099">
                  <c:v>-0.46816201892385501</c:v>
                </c:pt>
                <c:pt idx="1100">
                  <c:v>-0.46017656404894769</c:v>
                </c:pt>
                <c:pt idx="1101">
                  <c:v>-0.45567327694028187</c:v>
                </c:pt>
                <c:pt idx="1102">
                  <c:v>-0.45567327694028187</c:v>
                </c:pt>
                <c:pt idx="1103">
                  <c:v>-0.45589518699619502</c:v>
                </c:pt>
                <c:pt idx="1104">
                  <c:v>-0.45914440056090489</c:v>
                </c:pt>
                <c:pt idx="1105">
                  <c:v>-0.45914440056090489</c:v>
                </c:pt>
                <c:pt idx="1106">
                  <c:v>-0.45730806977422261</c:v>
                </c:pt>
                <c:pt idx="1107">
                  <c:v>-0.45730806977422261</c:v>
                </c:pt>
                <c:pt idx="1108">
                  <c:v>-0.45730806977422261</c:v>
                </c:pt>
                <c:pt idx="1109">
                  <c:v>-0.46452897538468185</c:v>
                </c:pt>
                <c:pt idx="1110">
                  <c:v>-0.46452897538468185</c:v>
                </c:pt>
                <c:pt idx="1111">
                  <c:v>-0.46883860810941536</c:v>
                </c:pt>
                <c:pt idx="1112">
                  <c:v>-0.46883860810941536</c:v>
                </c:pt>
                <c:pt idx="1113">
                  <c:v>-0.46874692635917353</c:v>
                </c:pt>
                <c:pt idx="1114">
                  <c:v>-0.46874692635917353</c:v>
                </c:pt>
                <c:pt idx="1115">
                  <c:v>-0.47235581837135809</c:v>
                </c:pt>
                <c:pt idx="1116">
                  <c:v>-0.47235581837135809</c:v>
                </c:pt>
                <c:pt idx="1117">
                  <c:v>-0.47235581837135809</c:v>
                </c:pt>
                <c:pt idx="1118">
                  <c:v>-0.47175154389595519</c:v>
                </c:pt>
                <c:pt idx="1119">
                  <c:v>-0.47175154389595519</c:v>
                </c:pt>
                <c:pt idx="1120">
                  <c:v>-0.47103187061593482</c:v>
                </c:pt>
                <c:pt idx="1121">
                  <c:v>-0.47103187061593482</c:v>
                </c:pt>
                <c:pt idx="1122">
                  <c:v>-0.46801443375534735</c:v>
                </c:pt>
                <c:pt idx="1123">
                  <c:v>-0.46640512731638489</c:v>
                </c:pt>
                <c:pt idx="1124">
                  <c:v>-0.46640512731638489</c:v>
                </c:pt>
                <c:pt idx="1125">
                  <c:v>-0.46250026657095411</c:v>
                </c:pt>
                <c:pt idx="1126">
                  <c:v>-0.46250026657095411</c:v>
                </c:pt>
                <c:pt idx="1127">
                  <c:v>-0.47091627299519806</c:v>
                </c:pt>
                <c:pt idx="1128">
                  <c:v>-0.47091627299519806</c:v>
                </c:pt>
                <c:pt idx="1129">
                  <c:v>-0.47091627299519806</c:v>
                </c:pt>
                <c:pt idx="1130">
                  <c:v>-0.47091627299519806</c:v>
                </c:pt>
                <c:pt idx="1131">
                  <c:v>-0.46934469782404298</c:v>
                </c:pt>
                <c:pt idx="1132">
                  <c:v>-0.46934469782404298</c:v>
                </c:pt>
                <c:pt idx="1133">
                  <c:v>-0.46499702248267188</c:v>
                </c:pt>
                <c:pt idx="1134">
                  <c:v>-0.46499702248267188</c:v>
                </c:pt>
                <c:pt idx="1135">
                  <c:v>-0.46966421710013478</c:v>
                </c:pt>
                <c:pt idx="1136">
                  <c:v>-0.46966421710013478</c:v>
                </c:pt>
                <c:pt idx="1137">
                  <c:v>-0.47134174826047165</c:v>
                </c:pt>
                <c:pt idx="1138">
                  <c:v>-0.47134174826047165</c:v>
                </c:pt>
                <c:pt idx="1139">
                  <c:v>-0.47134174826047165</c:v>
                </c:pt>
                <c:pt idx="1140">
                  <c:v>-0.4722223535796653</c:v>
                </c:pt>
                <c:pt idx="1141">
                  <c:v>-0.4722223535796653</c:v>
                </c:pt>
                <c:pt idx="1142">
                  <c:v>-0.46794535809395682</c:v>
                </c:pt>
                <c:pt idx="1143">
                  <c:v>-0.4684408412855528</c:v>
                </c:pt>
                <c:pt idx="1144">
                  <c:v>-0.4684408412855528</c:v>
                </c:pt>
                <c:pt idx="1145">
                  <c:v>-0.46747395586287449</c:v>
                </c:pt>
                <c:pt idx="1146">
                  <c:v>-0.46747395586287449</c:v>
                </c:pt>
                <c:pt idx="1147">
                  <c:v>-0.47035417926368867</c:v>
                </c:pt>
                <c:pt idx="1148">
                  <c:v>-0.47035417926368867</c:v>
                </c:pt>
                <c:pt idx="1149">
                  <c:v>-0.47035417926368867</c:v>
                </c:pt>
                <c:pt idx="1150">
                  <c:v>-0.47035417926368867</c:v>
                </c:pt>
                <c:pt idx="1151">
                  <c:v>-0.47035417926368867</c:v>
                </c:pt>
                <c:pt idx="1152">
                  <c:v>-0.47014463199175338</c:v>
                </c:pt>
                <c:pt idx="1153">
                  <c:v>-0.47014463199175338</c:v>
                </c:pt>
                <c:pt idx="1154">
                  <c:v>-0.47838110601321876</c:v>
                </c:pt>
                <c:pt idx="1155">
                  <c:v>-0.47814879147094241</c:v>
                </c:pt>
                <c:pt idx="1156">
                  <c:v>-0.47814879147094241</c:v>
                </c:pt>
                <c:pt idx="1157">
                  <c:v>-0.47287532271341259</c:v>
                </c:pt>
                <c:pt idx="1158">
                  <c:v>-0.47287532271341259</c:v>
                </c:pt>
                <c:pt idx="1159">
                  <c:v>-0.48178925506212822</c:v>
                </c:pt>
                <c:pt idx="1160">
                  <c:v>-0.48178925506212822</c:v>
                </c:pt>
                <c:pt idx="1161">
                  <c:v>-0.48178925506212822</c:v>
                </c:pt>
                <c:pt idx="1162">
                  <c:v>-0.48178925506212822</c:v>
                </c:pt>
                <c:pt idx="1163">
                  <c:v>-0.4845114457865205</c:v>
                </c:pt>
                <c:pt idx="1164">
                  <c:v>-0.4845114457865205</c:v>
                </c:pt>
                <c:pt idx="1165">
                  <c:v>-0.46670091864964242</c:v>
                </c:pt>
                <c:pt idx="1166">
                  <c:v>-0.46321960240273125</c:v>
                </c:pt>
                <c:pt idx="1167">
                  <c:v>-0.46321960240273125</c:v>
                </c:pt>
                <c:pt idx="1168">
                  <c:v>-0.46413067619505033</c:v>
                </c:pt>
                <c:pt idx="1169">
                  <c:v>-0.46255373513819781</c:v>
                </c:pt>
                <c:pt idx="1170">
                  <c:v>-0.46255373513819781</c:v>
                </c:pt>
                <c:pt idx="1171">
                  <c:v>-0.46255373513819781</c:v>
                </c:pt>
                <c:pt idx="1172">
                  <c:v>-0.46775047804598685</c:v>
                </c:pt>
                <c:pt idx="1173">
                  <c:v>-0.4750666657576248</c:v>
                </c:pt>
                <c:pt idx="1174">
                  <c:v>-0.4750666657576248</c:v>
                </c:pt>
                <c:pt idx="1175">
                  <c:v>-0.47116089065098016</c:v>
                </c:pt>
                <c:pt idx="1176">
                  <c:v>-0.46874187640253173</c:v>
                </c:pt>
                <c:pt idx="1177">
                  <c:v>-0.46874187640253173</c:v>
                </c:pt>
                <c:pt idx="1178">
                  <c:v>-0.46950680807795736</c:v>
                </c:pt>
                <c:pt idx="1179">
                  <c:v>-0.46950680807795736</c:v>
                </c:pt>
                <c:pt idx="1180">
                  <c:v>-0.46950680807795736</c:v>
                </c:pt>
                <c:pt idx="1181">
                  <c:v>-0.46099431340170643</c:v>
                </c:pt>
                <c:pt idx="1182">
                  <c:v>-0.46099431340170643</c:v>
                </c:pt>
                <c:pt idx="1183">
                  <c:v>-0.47004839945269389</c:v>
                </c:pt>
                <c:pt idx="1184">
                  <c:v>-0.4786886236742674</c:v>
                </c:pt>
                <c:pt idx="1185">
                  <c:v>-0.4786886236742674</c:v>
                </c:pt>
                <c:pt idx="1186">
                  <c:v>-0.46781266161639046</c:v>
                </c:pt>
                <c:pt idx="1187">
                  <c:v>-0.46781266161639046</c:v>
                </c:pt>
                <c:pt idx="1188">
                  <c:v>-0.46832190893194015</c:v>
                </c:pt>
                <c:pt idx="1189">
                  <c:v>-0.46832190893194015</c:v>
                </c:pt>
                <c:pt idx="1190">
                  <c:v>-0.46832190893194015</c:v>
                </c:pt>
                <c:pt idx="1191">
                  <c:v>-0.4725010576892138</c:v>
                </c:pt>
                <c:pt idx="1192">
                  <c:v>-0.4725010576892138</c:v>
                </c:pt>
                <c:pt idx="1193">
                  <c:v>-0.46047174226963905</c:v>
                </c:pt>
                <c:pt idx="1194">
                  <c:v>-0.44664029279406581</c:v>
                </c:pt>
                <c:pt idx="1195">
                  <c:v>-0.44664029279406581</c:v>
                </c:pt>
                <c:pt idx="1196">
                  <c:v>-0.4449131738752593</c:v>
                </c:pt>
                <c:pt idx="1197">
                  <c:v>-0.45515198439476018</c:v>
                </c:pt>
                <c:pt idx="1198">
                  <c:v>-0.45515198439476018</c:v>
                </c:pt>
                <c:pt idx="1199">
                  <c:v>-0.45515198439476018</c:v>
                </c:pt>
                <c:pt idx="1200">
                  <c:v>-0.47244018038132213</c:v>
                </c:pt>
                <c:pt idx="1201">
                  <c:v>-0.47244018038132213</c:v>
                </c:pt>
                <c:pt idx="1202">
                  <c:v>-0.46110541879267036</c:v>
                </c:pt>
                <c:pt idx="1203">
                  <c:v>-0.4667242177706637</c:v>
                </c:pt>
                <c:pt idx="1204">
                  <c:v>-0.4667242177706637</c:v>
                </c:pt>
                <c:pt idx="1205">
                  <c:v>-0.47206813262034736</c:v>
                </c:pt>
                <c:pt idx="1206">
                  <c:v>-0.47206813262034736</c:v>
                </c:pt>
                <c:pt idx="1207">
                  <c:v>-0.47180150765365619</c:v>
                </c:pt>
                <c:pt idx="1208">
                  <c:v>-0.47180150765365619</c:v>
                </c:pt>
                <c:pt idx="1209">
                  <c:v>-0.47180150765365619</c:v>
                </c:pt>
                <c:pt idx="1210">
                  <c:v>-0.45478429336236253</c:v>
                </c:pt>
                <c:pt idx="1211">
                  <c:v>-0.45478429336236253</c:v>
                </c:pt>
                <c:pt idx="1212">
                  <c:v>-0.45146536490367117</c:v>
                </c:pt>
                <c:pt idx="1213">
                  <c:v>-0.44182205088764348</c:v>
                </c:pt>
                <c:pt idx="1214">
                  <c:v>-0.441839895778465</c:v>
                </c:pt>
                <c:pt idx="1215">
                  <c:v>-0.441839895778465</c:v>
                </c:pt>
                <c:pt idx="1216">
                  <c:v>-0.441839895778465</c:v>
                </c:pt>
                <c:pt idx="1217">
                  <c:v>-0.441839895778465</c:v>
                </c:pt>
                <c:pt idx="1218">
                  <c:v>-0.441839895778465</c:v>
                </c:pt>
                <c:pt idx="1219">
                  <c:v>-0.46471676722189642</c:v>
                </c:pt>
                <c:pt idx="1220">
                  <c:v>-0.46471676722189642</c:v>
                </c:pt>
                <c:pt idx="1221">
                  <c:v>-0.47461444870216701</c:v>
                </c:pt>
                <c:pt idx="1222">
                  <c:v>-0.47461444870216701</c:v>
                </c:pt>
                <c:pt idx="1223">
                  <c:v>-0.47301339404675513</c:v>
                </c:pt>
                <c:pt idx="1224">
                  <c:v>-0.47301339404675513</c:v>
                </c:pt>
                <c:pt idx="1225">
                  <c:v>-0.47094827677655654</c:v>
                </c:pt>
                <c:pt idx="1226">
                  <c:v>-0.47094827677655654</c:v>
                </c:pt>
                <c:pt idx="1227">
                  <c:v>-0.47627457721810956</c:v>
                </c:pt>
                <c:pt idx="1228">
                  <c:v>-0.47627457721810956</c:v>
                </c:pt>
                <c:pt idx="1229">
                  <c:v>-0.46904645662985622</c:v>
                </c:pt>
                <c:pt idx="1230">
                  <c:v>-0.46904645662985622</c:v>
                </c:pt>
                <c:pt idx="1231">
                  <c:v>-0.46904645662985622</c:v>
                </c:pt>
                <c:pt idx="1232">
                  <c:v>-0.46904645662985622</c:v>
                </c:pt>
                <c:pt idx="1233">
                  <c:v>-0.46203910294913575</c:v>
                </c:pt>
                <c:pt idx="1234">
                  <c:v>-0.46203910294913575</c:v>
                </c:pt>
                <c:pt idx="1235">
                  <c:v>-0.46150156492698691</c:v>
                </c:pt>
                <c:pt idx="1236">
                  <c:v>-0.46150156492698691</c:v>
                </c:pt>
                <c:pt idx="1237">
                  <c:v>-0.46285516324057213</c:v>
                </c:pt>
                <c:pt idx="1238">
                  <c:v>-0.46285516324057213</c:v>
                </c:pt>
                <c:pt idx="1239">
                  <c:v>-0.45980952601558217</c:v>
                </c:pt>
                <c:pt idx="1240">
                  <c:v>-0.45980952601558217</c:v>
                </c:pt>
                <c:pt idx="1241">
                  <c:v>-0.45980952601558217</c:v>
                </c:pt>
                <c:pt idx="1242">
                  <c:v>-0.45980952601558217</c:v>
                </c:pt>
                <c:pt idx="1243">
                  <c:v>-0.46721756950544696</c:v>
                </c:pt>
                <c:pt idx="1244">
                  <c:v>-0.46721756950544696</c:v>
                </c:pt>
                <c:pt idx="1245">
                  <c:v>-0.46496468151199494</c:v>
                </c:pt>
                <c:pt idx="1246">
                  <c:v>-0.45902512406417878</c:v>
                </c:pt>
                <c:pt idx="1247">
                  <c:v>-0.45902512406417878</c:v>
                </c:pt>
                <c:pt idx="1248">
                  <c:v>-0.46124664942209015</c:v>
                </c:pt>
                <c:pt idx="1249">
                  <c:v>-0.46124664942209015</c:v>
                </c:pt>
                <c:pt idx="1250">
                  <c:v>-0.46457961827413696</c:v>
                </c:pt>
                <c:pt idx="1251">
                  <c:v>-0.46457961827413696</c:v>
                </c:pt>
                <c:pt idx="1252">
                  <c:v>-0.46457961827413696</c:v>
                </c:pt>
                <c:pt idx="1253">
                  <c:v>-0.4610350462115908</c:v>
                </c:pt>
                <c:pt idx="1254">
                  <c:v>-0.4610350462115908</c:v>
                </c:pt>
                <c:pt idx="1255">
                  <c:v>-0.4610350462115908</c:v>
                </c:pt>
                <c:pt idx="1256">
                  <c:v>-0.4610350462115908</c:v>
                </c:pt>
                <c:pt idx="1257">
                  <c:v>-0.4610350462115908</c:v>
                </c:pt>
                <c:pt idx="1258">
                  <c:v>-0.46406358100789558</c:v>
                </c:pt>
                <c:pt idx="1259">
                  <c:v>-0.46406358100789558</c:v>
                </c:pt>
                <c:pt idx="1260">
                  <c:v>-0.47112280835049047</c:v>
                </c:pt>
                <c:pt idx="1261">
                  <c:v>-0.47112280835049047</c:v>
                </c:pt>
                <c:pt idx="1262">
                  <c:v>-0.46884781340628973</c:v>
                </c:pt>
                <c:pt idx="1263">
                  <c:v>-0.46884781340628973</c:v>
                </c:pt>
                <c:pt idx="1264">
                  <c:v>-0.46442898816034667</c:v>
                </c:pt>
                <c:pt idx="1265">
                  <c:v>-0.46442898816034667</c:v>
                </c:pt>
                <c:pt idx="1266">
                  <c:v>-0.47757385665334284</c:v>
                </c:pt>
                <c:pt idx="1267">
                  <c:v>-0.47757385665334284</c:v>
                </c:pt>
                <c:pt idx="1268">
                  <c:v>-0.48045883253864152</c:v>
                </c:pt>
                <c:pt idx="1269">
                  <c:v>-0.48045883253864152</c:v>
                </c:pt>
                <c:pt idx="1270">
                  <c:v>-0.47757385665334284</c:v>
                </c:pt>
                <c:pt idx="1271">
                  <c:v>-0.48045883253864152</c:v>
                </c:pt>
                <c:pt idx="1272">
                  <c:v>-0.48045883253864152</c:v>
                </c:pt>
                <c:pt idx="1273">
                  <c:v>-0.47757385665334284</c:v>
                </c:pt>
                <c:pt idx="1274">
                  <c:v>-0.48045883253864152</c:v>
                </c:pt>
                <c:pt idx="1275">
                  <c:v>-0.47757385665334284</c:v>
                </c:pt>
                <c:pt idx="1276">
                  <c:v>-0.48045883253864152</c:v>
                </c:pt>
                <c:pt idx="1277">
                  <c:v>-0.48045883253864152</c:v>
                </c:pt>
                <c:pt idx="1278">
                  <c:v>-0.48045883253864152</c:v>
                </c:pt>
                <c:pt idx="1279">
                  <c:v>-0.47757385665334284</c:v>
                </c:pt>
                <c:pt idx="1280">
                  <c:v>-0.47757385665334284</c:v>
                </c:pt>
                <c:pt idx="1281">
                  <c:v>-0.48045883253864152</c:v>
                </c:pt>
                <c:pt idx="1282">
                  <c:v>-0.47757385665334284</c:v>
                </c:pt>
                <c:pt idx="1283">
                  <c:v>-0.48045883253864152</c:v>
                </c:pt>
                <c:pt idx="1284">
                  <c:v>-0.48045883253864152</c:v>
                </c:pt>
                <c:pt idx="1285">
                  <c:v>-0.47757385665334284</c:v>
                </c:pt>
                <c:pt idx="1286">
                  <c:v>-0.47757385665334284</c:v>
                </c:pt>
                <c:pt idx="1287">
                  <c:v>-0.48045883253864152</c:v>
                </c:pt>
                <c:pt idx="1288">
                  <c:v>-0.47757385665334284</c:v>
                </c:pt>
                <c:pt idx="1289">
                  <c:v>-0.47757385665334284</c:v>
                </c:pt>
                <c:pt idx="1290">
                  <c:v>-0.48045883253864152</c:v>
                </c:pt>
                <c:pt idx="1291">
                  <c:v>-0.48045883253864152</c:v>
                </c:pt>
                <c:pt idx="1292">
                  <c:v>-0.47757385665334284</c:v>
                </c:pt>
                <c:pt idx="1293">
                  <c:v>-0.48045883253864152</c:v>
                </c:pt>
                <c:pt idx="1294">
                  <c:v>-0.47757385665334284</c:v>
                </c:pt>
                <c:pt idx="1295">
                  <c:v>-0.47757385665334284</c:v>
                </c:pt>
                <c:pt idx="1296">
                  <c:v>-0.48045883253864152</c:v>
                </c:pt>
                <c:pt idx="1297">
                  <c:v>-0.48045883253864152</c:v>
                </c:pt>
                <c:pt idx="1298">
                  <c:v>-0.47757385665334284</c:v>
                </c:pt>
                <c:pt idx="1299">
                  <c:v>-0.47757385665334284</c:v>
                </c:pt>
                <c:pt idx="1300">
                  <c:v>-0.48045883253864152</c:v>
                </c:pt>
                <c:pt idx="1301">
                  <c:v>-0.48045883253864152</c:v>
                </c:pt>
                <c:pt idx="1302">
                  <c:v>-0.46539831305273394</c:v>
                </c:pt>
                <c:pt idx="1303">
                  <c:v>-0.46539831305273394</c:v>
                </c:pt>
                <c:pt idx="1304">
                  <c:v>-0.46189496670603936</c:v>
                </c:pt>
                <c:pt idx="1305">
                  <c:v>-0.45727251142348524</c:v>
                </c:pt>
                <c:pt idx="1306">
                  <c:v>-0.45727251142348524</c:v>
                </c:pt>
                <c:pt idx="1307">
                  <c:v>-0.45606086687420549</c:v>
                </c:pt>
                <c:pt idx="1308">
                  <c:v>-0.45606086687420549</c:v>
                </c:pt>
                <c:pt idx="1309">
                  <c:v>-0.45606086687420549</c:v>
                </c:pt>
                <c:pt idx="1310">
                  <c:v>-0.46837963696149093</c:v>
                </c:pt>
                <c:pt idx="1311">
                  <c:v>-0.4654828571234223</c:v>
                </c:pt>
                <c:pt idx="1312">
                  <c:v>-0.4654828571234223</c:v>
                </c:pt>
                <c:pt idx="1313">
                  <c:v>-0.4617359681481904</c:v>
                </c:pt>
                <c:pt idx="1314">
                  <c:v>-0.4617359681481904</c:v>
                </c:pt>
                <c:pt idx="1315">
                  <c:v>-0.46689891782842724</c:v>
                </c:pt>
                <c:pt idx="1316">
                  <c:v>-0.46689891782842724</c:v>
                </c:pt>
                <c:pt idx="1317">
                  <c:v>-0.46689891782842724</c:v>
                </c:pt>
                <c:pt idx="1318">
                  <c:v>-0.46689891782842724</c:v>
                </c:pt>
                <c:pt idx="1319">
                  <c:v>-0.46302405984397138</c:v>
                </c:pt>
                <c:pt idx="1320">
                  <c:v>-0.46302405984397138</c:v>
                </c:pt>
                <c:pt idx="1321">
                  <c:v>-0.4615778414456625</c:v>
                </c:pt>
                <c:pt idx="1322">
                  <c:v>-0.46439690783571536</c:v>
                </c:pt>
                <c:pt idx="1323">
                  <c:v>-0.46439690783571536</c:v>
                </c:pt>
                <c:pt idx="1324">
                  <c:v>-0.46238774817515049</c:v>
                </c:pt>
                <c:pt idx="1325">
                  <c:v>-0.46625454448258652</c:v>
                </c:pt>
                <c:pt idx="1326">
                  <c:v>-0.46625454448258652</c:v>
                </c:pt>
                <c:pt idx="1327">
                  <c:v>-0.46319081951062852</c:v>
                </c:pt>
                <c:pt idx="1328">
                  <c:v>-0.46319081951062852</c:v>
                </c:pt>
                <c:pt idx="1329">
                  <c:v>-0.46319081951062852</c:v>
                </c:pt>
                <c:pt idx="1330">
                  <c:v>-0.46398192875472111</c:v>
                </c:pt>
                <c:pt idx="1331">
                  <c:v>-0.46398192875472111</c:v>
                </c:pt>
                <c:pt idx="1332">
                  <c:v>-0.46254894367569138</c:v>
                </c:pt>
                <c:pt idx="1333">
                  <c:v>-0.46274264373490681</c:v>
                </c:pt>
                <c:pt idx="1334">
                  <c:v>-0.46274264373490681</c:v>
                </c:pt>
                <c:pt idx="1335">
                  <c:v>-0.46520263646903531</c:v>
                </c:pt>
                <c:pt idx="1336">
                  <c:v>-0.46520263646903531</c:v>
                </c:pt>
                <c:pt idx="1337">
                  <c:v>-0.46520263646903531</c:v>
                </c:pt>
                <c:pt idx="1338">
                  <c:v>-0.46000368909179357</c:v>
                </c:pt>
                <c:pt idx="1339">
                  <c:v>-0.46000368909179357</c:v>
                </c:pt>
                <c:pt idx="1340">
                  <c:v>-0.46828010128040004</c:v>
                </c:pt>
                <c:pt idx="1341">
                  <c:v>-0.46935077080932436</c:v>
                </c:pt>
                <c:pt idx="1342">
                  <c:v>-0.46935077080932436</c:v>
                </c:pt>
                <c:pt idx="1343">
                  <c:v>-0.46519893237944354</c:v>
                </c:pt>
                <c:pt idx="1344">
                  <c:v>-0.46061961496479364</c:v>
                </c:pt>
                <c:pt idx="1345">
                  <c:v>-0.46061961496479364</c:v>
                </c:pt>
                <c:pt idx="1346">
                  <c:v>-0.46061961496479364</c:v>
                </c:pt>
                <c:pt idx="1347">
                  <c:v>-0.46061961496479364</c:v>
                </c:pt>
                <c:pt idx="1348">
                  <c:v>-0.46518168252338254</c:v>
                </c:pt>
                <c:pt idx="1349">
                  <c:v>-0.46518168252338254</c:v>
                </c:pt>
                <c:pt idx="1350">
                  <c:v>-0.47104563919838088</c:v>
                </c:pt>
                <c:pt idx="1351">
                  <c:v>-0.47104563919838088</c:v>
                </c:pt>
                <c:pt idx="1352">
                  <c:v>-0.45993143323015262</c:v>
                </c:pt>
                <c:pt idx="1353">
                  <c:v>-0.45993143323015262</c:v>
                </c:pt>
                <c:pt idx="1354">
                  <c:v>-0.46679894192317173</c:v>
                </c:pt>
                <c:pt idx="1355">
                  <c:v>-0.46719529386466813</c:v>
                </c:pt>
                <c:pt idx="1356">
                  <c:v>-0.46719529386466813</c:v>
                </c:pt>
                <c:pt idx="1357">
                  <c:v>-0.46719529386466813</c:v>
                </c:pt>
                <c:pt idx="1358">
                  <c:v>-0.45821005329096243</c:v>
                </c:pt>
                <c:pt idx="1359">
                  <c:v>-0.45821005329096243</c:v>
                </c:pt>
                <c:pt idx="1360">
                  <c:v>-0.45693789715083821</c:v>
                </c:pt>
                <c:pt idx="1361">
                  <c:v>-0.45693789715083821</c:v>
                </c:pt>
                <c:pt idx="1362">
                  <c:v>-0.46663156247327719</c:v>
                </c:pt>
                <c:pt idx="1363">
                  <c:v>-0.46513622575278529</c:v>
                </c:pt>
                <c:pt idx="1364">
                  <c:v>-0.46513622575278529</c:v>
                </c:pt>
                <c:pt idx="1365">
                  <c:v>-0.47017112724803067</c:v>
                </c:pt>
                <c:pt idx="1366">
                  <c:v>-0.47017112724803067</c:v>
                </c:pt>
                <c:pt idx="1367">
                  <c:v>-0.46457163034291793</c:v>
                </c:pt>
                <c:pt idx="1368">
                  <c:v>-0.46457163034291793</c:v>
                </c:pt>
                <c:pt idx="1369">
                  <c:v>-0.46457163034291793</c:v>
                </c:pt>
                <c:pt idx="1370">
                  <c:v>-0.46827867921862243</c:v>
                </c:pt>
                <c:pt idx="1371">
                  <c:v>-0.46827867921862243</c:v>
                </c:pt>
                <c:pt idx="1372">
                  <c:v>-0.46006979516834662</c:v>
                </c:pt>
                <c:pt idx="1373">
                  <c:v>-0.45928522057835619</c:v>
                </c:pt>
                <c:pt idx="1374">
                  <c:v>-0.45928522057835619</c:v>
                </c:pt>
                <c:pt idx="1375">
                  <c:v>-0.46555360997507078</c:v>
                </c:pt>
                <c:pt idx="1376">
                  <c:v>-0.46555360997507078</c:v>
                </c:pt>
                <c:pt idx="1377">
                  <c:v>-0.46555360997507078</c:v>
                </c:pt>
                <c:pt idx="1378">
                  <c:v>-0.47478023030015731</c:v>
                </c:pt>
                <c:pt idx="1379">
                  <c:v>-0.47478023030015731</c:v>
                </c:pt>
                <c:pt idx="1380">
                  <c:v>-0.46537526902210136</c:v>
                </c:pt>
                <c:pt idx="1381">
                  <c:v>-0.46533560103576638</c:v>
                </c:pt>
                <c:pt idx="1382">
                  <c:v>-0.46899065892889402</c:v>
                </c:pt>
                <c:pt idx="1383">
                  <c:v>-0.46899065892889402</c:v>
                </c:pt>
                <c:pt idx="1384">
                  <c:v>-0.46899065892889402</c:v>
                </c:pt>
                <c:pt idx="1385">
                  <c:v>-0.46609213482148082</c:v>
                </c:pt>
                <c:pt idx="1386">
                  <c:v>-0.46609213482148082</c:v>
                </c:pt>
                <c:pt idx="1387">
                  <c:v>-0.46788061498443689</c:v>
                </c:pt>
                <c:pt idx="1388">
                  <c:v>-0.46788061498443689</c:v>
                </c:pt>
                <c:pt idx="1389">
                  <c:v>-0.46788061498443689</c:v>
                </c:pt>
                <c:pt idx="1390">
                  <c:v>-0.46583953409267592</c:v>
                </c:pt>
                <c:pt idx="1391">
                  <c:v>-0.46645768754954542</c:v>
                </c:pt>
                <c:pt idx="1392">
                  <c:v>-0.46929809552119028</c:v>
                </c:pt>
                <c:pt idx="1393">
                  <c:v>-0.46929809552119028</c:v>
                </c:pt>
                <c:pt idx="1394">
                  <c:v>-0.46385617735367912</c:v>
                </c:pt>
                <c:pt idx="1395">
                  <c:v>-0.46385617735367912</c:v>
                </c:pt>
                <c:pt idx="1396">
                  <c:v>-0.46385617735367912</c:v>
                </c:pt>
                <c:pt idx="1397">
                  <c:v>-0.46316587379847796</c:v>
                </c:pt>
                <c:pt idx="1398">
                  <c:v>-0.46316587379847796</c:v>
                </c:pt>
                <c:pt idx="1399">
                  <c:v>-0.46458928027259955</c:v>
                </c:pt>
                <c:pt idx="1400">
                  <c:v>-0.4634794540115395</c:v>
                </c:pt>
                <c:pt idx="1401">
                  <c:v>-0.46777636334997813</c:v>
                </c:pt>
                <c:pt idx="1402">
                  <c:v>-0.46777636334997813</c:v>
                </c:pt>
                <c:pt idx="1403">
                  <c:v>-0.46598139155031415</c:v>
                </c:pt>
                <c:pt idx="1404">
                  <c:v>-0.46598139155031415</c:v>
                </c:pt>
                <c:pt idx="1405">
                  <c:v>-0.46598139155031415</c:v>
                </c:pt>
                <c:pt idx="1406">
                  <c:v>-0.46598139155031415</c:v>
                </c:pt>
                <c:pt idx="1407">
                  <c:v>-0.47030858674088516</c:v>
                </c:pt>
                <c:pt idx="1408">
                  <c:v>-0.46876530297737667</c:v>
                </c:pt>
                <c:pt idx="1409">
                  <c:v>-0.46876530297737667</c:v>
                </c:pt>
                <c:pt idx="1410">
                  <c:v>-0.4617936967530985</c:v>
                </c:pt>
                <c:pt idx="1411">
                  <c:v>-0.46383012897043041</c:v>
                </c:pt>
                <c:pt idx="1412">
                  <c:v>-0.46383012897043041</c:v>
                </c:pt>
                <c:pt idx="1413">
                  <c:v>-0.46383012897043041</c:v>
                </c:pt>
                <c:pt idx="1414">
                  <c:v>-0.46383012897043041</c:v>
                </c:pt>
                <c:pt idx="1415">
                  <c:v>-0.46398512255643498</c:v>
                </c:pt>
                <c:pt idx="1416">
                  <c:v>-0.46398512255643498</c:v>
                </c:pt>
                <c:pt idx="1417">
                  <c:v>-0.46436442217643159</c:v>
                </c:pt>
                <c:pt idx="1418">
                  <c:v>-0.46456904228481283</c:v>
                </c:pt>
                <c:pt idx="1419">
                  <c:v>-0.46456904228481283</c:v>
                </c:pt>
                <c:pt idx="1420">
                  <c:v>-0.46467537314790563</c:v>
                </c:pt>
                <c:pt idx="1421">
                  <c:v>-0.46467537314790563</c:v>
                </c:pt>
                <c:pt idx="1422">
                  <c:v>-0.46839715618827449</c:v>
                </c:pt>
                <c:pt idx="1423">
                  <c:v>-0.46839715618827449</c:v>
                </c:pt>
                <c:pt idx="1424">
                  <c:v>-0.46520913092143518</c:v>
                </c:pt>
                <c:pt idx="1425">
                  <c:v>-0.46520913092143518</c:v>
                </c:pt>
                <c:pt idx="1426">
                  <c:v>-0.46520913092143518</c:v>
                </c:pt>
                <c:pt idx="1427">
                  <c:v>-0.46357744143917134</c:v>
                </c:pt>
                <c:pt idx="1428">
                  <c:v>-0.46357744143917134</c:v>
                </c:pt>
                <c:pt idx="1429">
                  <c:v>-0.46341621082469781</c:v>
                </c:pt>
                <c:pt idx="1430">
                  <c:v>-0.46341621082469781</c:v>
                </c:pt>
                <c:pt idx="1431">
                  <c:v>-0.46514401570612462</c:v>
                </c:pt>
                <c:pt idx="1432">
                  <c:v>-0.46514401570612462</c:v>
                </c:pt>
                <c:pt idx="1433">
                  <c:v>-0.47043532603639271</c:v>
                </c:pt>
                <c:pt idx="1434">
                  <c:v>-0.47043532603639271</c:v>
                </c:pt>
                <c:pt idx="1435">
                  <c:v>-0.46657741072818815</c:v>
                </c:pt>
                <c:pt idx="1436">
                  <c:v>-0.46657741072818815</c:v>
                </c:pt>
                <c:pt idx="1437">
                  <c:v>-0.46657741072818815</c:v>
                </c:pt>
                <c:pt idx="1438">
                  <c:v>-0.46657741072818815</c:v>
                </c:pt>
                <c:pt idx="1439">
                  <c:v>-0.46537701537793469</c:v>
                </c:pt>
                <c:pt idx="1440">
                  <c:v>-0.46537701537793469</c:v>
                </c:pt>
                <c:pt idx="1441">
                  <c:v>-0.46925350733024906</c:v>
                </c:pt>
                <c:pt idx="1442">
                  <c:v>-0.46722512727937526</c:v>
                </c:pt>
                <c:pt idx="1443">
                  <c:v>-0.46698860636816975</c:v>
                </c:pt>
                <c:pt idx="1444">
                  <c:v>-0.46698860636816975</c:v>
                </c:pt>
                <c:pt idx="1445">
                  <c:v>-0.46278247363828329</c:v>
                </c:pt>
                <c:pt idx="1446">
                  <c:v>-0.46278247363828329</c:v>
                </c:pt>
                <c:pt idx="1447">
                  <c:v>-0.46278247363828329</c:v>
                </c:pt>
                <c:pt idx="1448">
                  <c:v>-0.46278247363828329</c:v>
                </c:pt>
                <c:pt idx="1449">
                  <c:v>-0.46278247363828329</c:v>
                </c:pt>
                <c:pt idx="1450">
                  <c:v>-0.46637972354177348</c:v>
                </c:pt>
                <c:pt idx="1451">
                  <c:v>-0.46637972354177348</c:v>
                </c:pt>
                <c:pt idx="1452">
                  <c:v>-0.46542093289293773</c:v>
                </c:pt>
                <c:pt idx="1453">
                  <c:v>-0.4631609177007725</c:v>
                </c:pt>
                <c:pt idx="1454">
                  <c:v>-0.4644574658120007</c:v>
                </c:pt>
                <c:pt idx="1455">
                  <c:v>-0.4644574658120007</c:v>
                </c:pt>
                <c:pt idx="1456">
                  <c:v>-0.46764750073584616</c:v>
                </c:pt>
                <c:pt idx="1457">
                  <c:v>-0.46764750073584616</c:v>
                </c:pt>
                <c:pt idx="1458">
                  <c:v>-0.46764750073584616</c:v>
                </c:pt>
                <c:pt idx="1459">
                  <c:v>-0.46764750073584616</c:v>
                </c:pt>
                <c:pt idx="1460">
                  <c:v>-0.46639173395759081</c:v>
                </c:pt>
                <c:pt idx="1461">
                  <c:v>-0.46639173395759081</c:v>
                </c:pt>
                <c:pt idx="1462">
                  <c:v>-0.46407057843948452</c:v>
                </c:pt>
                <c:pt idx="1463">
                  <c:v>-0.46407057843948452</c:v>
                </c:pt>
                <c:pt idx="1464">
                  <c:v>-0.46036909883312477</c:v>
                </c:pt>
                <c:pt idx="1465">
                  <c:v>-0.46036909883312477</c:v>
                </c:pt>
                <c:pt idx="1466">
                  <c:v>-0.46336548650763931</c:v>
                </c:pt>
                <c:pt idx="1467">
                  <c:v>-0.46336548650763931</c:v>
                </c:pt>
                <c:pt idx="1468">
                  <c:v>-0.46336548650763931</c:v>
                </c:pt>
                <c:pt idx="1469">
                  <c:v>-0.46336548650763931</c:v>
                </c:pt>
                <c:pt idx="1470">
                  <c:v>-0.46250700444335641</c:v>
                </c:pt>
                <c:pt idx="1471">
                  <c:v>-0.46424949456785103</c:v>
                </c:pt>
                <c:pt idx="1472">
                  <c:v>-0.46424949456785103</c:v>
                </c:pt>
                <c:pt idx="1473">
                  <c:v>-0.46645294183289682</c:v>
                </c:pt>
                <c:pt idx="1474">
                  <c:v>-0.46791205496183258</c:v>
                </c:pt>
                <c:pt idx="1475">
                  <c:v>-0.46791205496183258</c:v>
                </c:pt>
                <c:pt idx="1476">
                  <c:v>-0.4626873971928297</c:v>
                </c:pt>
                <c:pt idx="1477">
                  <c:v>-0.4626873971928297</c:v>
                </c:pt>
                <c:pt idx="1478">
                  <c:v>-0.4626873971928297</c:v>
                </c:pt>
                <c:pt idx="1479">
                  <c:v>-0.45946102297413138</c:v>
                </c:pt>
                <c:pt idx="1480">
                  <c:v>-0.46504025958040585</c:v>
                </c:pt>
                <c:pt idx="1481">
                  <c:v>-0.46504025958040585</c:v>
                </c:pt>
                <c:pt idx="1482">
                  <c:v>-0.46667823278666326</c:v>
                </c:pt>
                <c:pt idx="1483">
                  <c:v>-0.46281103692465236</c:v>
                </c:pt>
                <c:pt idx="1484">
                  <c:v>-0.46545947394028153</c:v>
                </c:pt>
                <c:pt idx="1485">
                  <c:v>-0.46545947394028153</c:v>
                </c:pt>
                <c:pt idx="1486">
                  <c:v>-0.46545947394028153</c:v>
                </c:pt>
                <c:pt idx="1487">
                  <c:v>-0.46517216635945829</c:v>
                </c:pt>
                <c:pt idx="1488">
                  <c:v>-0.46391100445246647</c:v>
                </c:pt>
                <c:pt idx="1489">
                  <c:v>-0.46700665957536674</c:v>
                </c:pt>
                <c:pt idx="1490">
                  <c:v>-0.46556585533722422</c:v>
                </c:pt>
                <c:pt idx="1491">
                  <c:v>-0.46739622074734755</c:v>
                </c:pt>
                <c:pt idx="1492">
                  <c:v>-0.46739622074734755</c:v>
                </c:pt>
                <c:pt idx="1493">
                  <c:v>-0.46739622074734755</c:v>
                </c:pt>
                <c:pt idx="1494">
                  <c:v>-0.46739622074734755</c:v>
                </c:pt>
                <c:pt idx="1495">
                  <c:v>-0.46454894563184929</c:v>
                </c:pt>
                <c:pt idx="1496">
                  <c:v>-0.46454894563184929</c:v>
                </c:pt>
                <c:pt idx="1497">
                  <c:v>-0.4632054072372413</c:v>
                </c:pt>
                <c:pt idx="1498">
                  <c:v>-0.46584194829210079</c:v>
                </c:pt>
                <c:pt idx="1499">
                  <c:v>-0.46584194829210079</c:v>
                </c:pt>
                <c:pt idx="1500">
                  <c:v>-0.46350495252022256</c:v>
                </c:pt>
                <c:pt idx="1501">
                  <c:v>-0.46350495252022256</c:v>
                </c:pt>
                <c:pt idx="1502">
                  <c:v>-0.46350495252022256</c:v>
                </c:pt>
                <c:pt idx="1503">
                  <c:v>-0.46236271962575692</c:v>
                </c:pt>
                <c:pt idx="1504">
                  <c:v>-0.46236271962575692</c:v>
                </c:pt>
                <c:pt idx="1505">
                  <c:v>-0.46428149662037627</c:v>
                </c:pt>
                <c:pt idx="1506">
                  <c:v>-0.46406185231111807</c:v>
                </c:pt>
                <c:pt idx="1507">
                  <c:v>-0.46406185231111807</c:v>
                </c:pt>
                <c:pt idx="1508">
                  <c:v>-0.46536310351891286</c:v>
                </c:pt>
                <c:pt idx="1509">
                  <c:v>-0.46627267182774396</c:v>
                </c:pt>
                <c:pt idx="1510">
                  <c:v>-0.46627267182774396</c:v>
                </c:pt>
                <c:pt idx="1511">
                  <c:v>-0.46309185301746114</c:v>
                </c:pt>
                <c:pt idx="1512">
                  <c:v>-0.46309185301746114</c:v>
                </c:pt>
                <c:pt idx="1513">
                  <c:v>-0.46263021571341278</c:v>
                </c:pt>
                <c:pt idx="1514">
                  <c:v>-0.46263021571341278</c:v>
                </c:pt>
                <c:pt idx="1515">
                  <c:v>-0.46263021571341278</c:v>
                </c:pt>
                <c:pt idx="1516">
                  <c:v>-0.46263021571341278</c:v>
                </c:pt>
                <c:pt idx="1517">
                  <c:v>-0.46277792422579678</c:v>
                </c:pt>
                <c:pt idx="1518">
                  <c:v>-0.46420500495445927</c:v>
                </c:pt>
                <c:pt idx="1519">
                  <c:v>-0.46420500495445927</c:v>
                </c:pt>
                <c:pt idx="1520">
                  <c:v>-0.46509522610198528</c:v>
                </c:pt>
                <c:pt idx="1521">
                  <c:v>-0.46509522610198528</c:v>
                </c:pt>
                <c:pt idx="1522">
                  <c:v>-0.46509522610198528</c:v>
                </c:pt>
                <c:pt idx="1523">
                  <c:v>-0.46509522610198528</c:v>
                </c:pt>
                <c:pt idx="1524">
                  <c:v>-0.46377174228746043</c:v>
                </c:pt>
                <c:pt idx="1525">
                  <c:v>-0.46555217606642757</c:v>
                </c:pt>
                <c:pt idx="1526">
                  <c:v>-0.46402759824267881</c:v>
                </c:pt>
                <c:pt idx="1527">
                  <c:v>-0.46402759824267881</c:v>
                </c:pt>
                <c:pt idx="1528">
                  <c:v>-0.46608456436640483</c:v>
                </c:pt>
                <c:pt idx="1529">
                  <c:v>-0.46608456436640483</c:v>
                </c:pt>
                <c:pt idx="1530">
                  <c:v>-0.46247761070045945</c:v>
                </c:pt>
                <c:pt idx="1531">
                  <c:v>-0.46680800952765283</c:v>
                </c:pt>
                <c:pt idx="1532">
                  <c:v>-0.46680800952765283</c:v>
                </c:pt>
                <c:pt idx="1533">
                  <c:v>-0.46680800952765283</c:v>
                </c:pt>
                <c:pt idx="1534">
                  <c:v>-0.46680800952765283</c:v>
                </c:pt>
                <c:pt idx="1535">
                  <c:v>-0.17082992555485479</c:v>
                </c:pt>
                <c:pt idx="1536">
                  <c:v>-0.17216920359021309</c:v>
                </c:pt>
                <c:pt idx="1537">
                  <c:v>-0.17279296643881528</c:v>
                </c:pt>
                <c:pt idx="1538">
                  <c:v>-0.17342629764105869</c:v>
                </c:pt>
                <c:pt idx="1539">
                  <c:v>-0.17389710119255883</c:v>
                </c:pt>
                <c:pt idx="1540">
                  <c:v>-0.17553158121447984</c:v>
                </c:pt>
                <c:pt idx="1541">
                  <c:v>-0.17747287662671007</c:v>
                </c:pt>
                <c:pt idx="1542">
                  <c:v>-0.18017298879063412</c:v>
                </c:pt>
                <c:pt idx="1543">
                  <c:v>-0.18281198484654698</c:v>
                </c:pt>
                <c:pt idx="1544">
                  <c:v>-0.18920538363974823</c:v>
                </c:pt>
                <c:pt idx="1545">
                  <c:v>-0.19075235302168758</c:v>
                </c:pt>
                <c:pt idx="1546">
                  <c:v>-0.18812593664008995</c:v>
                </c:pt>
                <c:pt idx="1547">
                  <c:v>-0.18383434226014359</c:v>
                </c:pt>
                <c:pt idx="1548">
                  <c:v>-0.17870924504639898</c:v>
                </c:pt>
                <c:pt idx="1549">
                  <c:v>-0.17366706171354032</c:v>
                </c:pt>
                <c:pt idx="1550">
                  <c:v>-0.17146646920912773</c:v>
                </c:pt>
                <c:pt idx="1551">
                  <c:v>-0.17052371098131916</c:v>
                </c:pt>
                <c:pt idx="1552">
                  <c:v>-0.17055431098131923</c:v>
                </c:pt>
                <c:pt idx="1553">
                  <c:v>-0.1711438354466725</c:v>
                </c:pt>
                <c:pt idx="1554">
                  <c:v>-0.17245150744433793</c:v>
                </c:pt>
                <c:pt idx="1555">
                  <c:v>-0.17336971184307393</c:v>
                </c:pt>
                <c:pt idx="1556">
                  <c:v>-0.17418512471018094</c:v>
                </c:pt>
                <c:pt idx="1557">
                  <c:v>-0.17473095687068874</c:v>
                </c:pt>
                <c:pt idx="1558">
                  <c:v>-0.175017916038257</c:v>
                </c:pt>
                <c:pt idx="1559">
                  <c:v>-0.17596037884984952</c:v>
                </c:pt>
                <c:pt idx="1560">
                  <c:v>-0.17620160955644859</c:v>
                </c:pt>
                <c:pt idx="1561">
                  <c:v>-0.17600632115469497</c:v>
                </c:pt>
                <c:pt idx="1562">
                  <c:v>-0.1761464680433244</c:v>
                </c:pt>
                <c:pt idx="1563">
                  <c:v>-0.17568162588651753</c:v>
                </c:pt>
                <c:pt idx="1564">
                  <c:v>-0.17575735048140456</c:v>
                </c:pt>
                <c:pt idx="1565">
                  <c:v>-0.17576265587541459</c:v>
                </c:pt>
                <c:pt idx="1566">
                  <c:v>-0.17601112656720991</c:v>
                </c:pt>
                <c:pt idx="1567">
                  <c:v>-0.17570654742554842</c:v>
                </c:pt>
                <c:pt idx="1568">
                  <c:v>-0.17548123825798026</c:v>
                </c:pt>
                <c:pt idx="1569">
                  <c:v>-0.17555744516141364</c:v>
                </c:pt>
                <c:pt idx="1570">
                  <c:v>-0.17557999746255804</c:v>
                </c:pt>
                <c:pt idx="1571">
                  <c:v>-0.17546337980811408</c:v>
                </c:pt>
                <c:pt idx="1572">
                  <c:v>-0.17577668280845571</c:v>
                </c:pt>
                <c:pt idx="1573">
                  <c:v>-0.17625219269372575</c:v>
                </c:pt>
                <c:pt idx="1574">
                  <c:v>-0.17657393877212926</c:v>
                </c:pt>
                <c:pt idx="1575">
                  <c:v>-0.17675093103996506</c:v>
                </c:pt>
                <c:pt idx="1576">
                  <c:v>-0.17675093103996506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99016"/>
        <c:axId val="282501368"/>
      </c:scatterChart>
      <c:valAx>
        <c:axId val="282499016"/>
        <c:scaling>
          <c:orientation val="minMax"/>
          <c:max val="1.1000000000000001"/>
          <c:min val="-1.1000000000000001"/>
        </c:scaling>
        <c:delete val="1"/>
        <c:axPos val="b"/>
        <c:numFmt formatCode="General" sourceLinked="1"/>
        <c:majorTickMark val="out"/>
        <c:minorTickMark val="none"/>
        <c:tickLblPos val="nextTo"/>
        <c:crossAx val="282501368"/>
        <c:crosses val="autoZero"/>
        <c:crossBetween val="midCat"/>
      </c:valAx>
      <c:valAx>
        <c:axId val="282501368"/>
        <c:scaling>
          <c:orientation val="minMax"/>
          <c:max val="1.100000000000000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2824990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de-DE"/>
    </a:p>
  </c:txPr>
  <c:printSettings>
    <c:headerFooter/>
    <c:pageMargins b="1" l="0.75" r="0.75" t="1" header="0.5" footer="0.5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16" fmlaLink="$C$13" horiz="1" max="360" page="10" val="30"/>
</file>

<file path=xl/ctrlProps/ctrlProp2.xml><?xml version="1.0" encoding="utf-8"?>
<formControlPr xmlns="http://schemas.microsoft.com/office/spreadsheetml/2009/9/main" objectType="Scroll" dx="16" fmlaLink="$D$13" horiz="1" max="360" page="10" val="330"/>
</file>

<file path=xl/ctrlProps/ctrlProp3.xml><?xml version="1.0" encoding="utf-8"?>
<formControlPr xmlns="http://schemas.microsoft.com/office/spreadsheetml/2009/9/main" objectType="Scroll" dx="16" fmlaLink="$E$13" horiz="1" max="360" page="10" val="0"/>
</file>

<file path=xl/ctrlProps/ctrlProp4.xml><?xml version="1.0" encoding="utf-8"?>
<formControlPr xmlns="http://schemas.microsoft.com/office/spreadsheetml/2009/9/main" objectType="Scroll" dx="16" fmlaLink="$C$14" horiz="1" max="100" page="10" val="0"/>
</file>

<file path=xl/ctrlProps/ctrlProp5.xml><?xml version="1.0" encoding="utf-8"?>
<formControlPr xmlns="http://schemas.microsoft.com/office/spreadsheetml/2009/9/main" objectType="Scroll" dx="16" fmlaLink="$D$14" horiz="1" max="100" page="10" val="0"/>
</file>

<file path=xl/ctrlProps/ctrlProp6.xml><?xml version="1.0" encoding="utf-8"?>
<formControlPr xmlns="http://schemas.microsoft.com/office/spreadsheetml/2009/9/main" objectType="Scroll" dx="16" fmlaLink="$E$14" horiz="1" max="100" page="10" val="0"/>
</file>

<file path=xl/ctrlProps/ctrlProp7.xml><?xml version="1.0" encoding="utf-8"?>
<formControlPr xmlns="http://schemas.microsoft.com/office/spreadsheetml/2009/9/main" objectType="Scroll" dx="16" fmlaLink="$C$26" horiz="1" max="100" page="10" val="10"/>
</file>

<file path=xl/ctrlProps/ctrlProp8.xml><?xml version="1.0" encoding="utf-8"?>
<formControlPr xmlns="http://schemas.microsoft.com/office/spreadsheetml/2009/9/main" objectType="Scroll" dx="16" fmlaLink="$D$26" horiz="1" max="100" page="10" val="50"/>
</file>

<file path=xl/ctrlProps/ctrlProp9.xml><?xml version="1.0" encoding="utf-8"?>
<formControlPr xmlns="http://schemas.microsoft.com/office/spreadsheetml/2009/9/main" objectType="Scroll" dx="16" fmlaLink="$E$26" horiz="1" max="100" page="10" val="50"/>
</file>

<file path=xl/ctrlProps/ctrlProp10.xml><?xml version="1.0" encoding="utf-8"?>
<formControlPr xmlns="http://schemas.microsoft.com/office/spreadsheetml/2009/9/main" objectType="CheckBox" fmlaLink="$D$23" lockText="1" noThreeD="1"/>
</file>

<file path=xl/ctrlProps/ctrlProp11.xml><?xml version="1.0" encoding="utf-8"?>
<formControlPr xmlns="http://schemas.microsoft.com/office/spreadsheetml/2009/9/main" objectType="CheckBox" fmlaLink="$D$19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7697</xdr:colOff>
      <xdr:row>49</xdr:row>
      <xdr:rowOff>161636</xdr:rowOff>
    </xdr:from>
    <xdr:to>
      <xdr:col>11</xdr:col>
      <xdr:colOff>12492</xdr:colOff>
      <xdr:row>69</xdr:row>
      <xdr:rowOff>49968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183033</xdr:rowOff>
    </xdr:from>
    <xdr:to>
      <xdr:col>11</xdr:col>
      <xdr:colOff>7697</xdr:colOff>
      <xdr:row>17</xdr:row>
      <xdr:rowOff>7196</xdr:rowOff>
    </xdr:to>
    <xdr:graphicFrame macro="">
      <xdr:nvGraphicFramePr>
        <xdr:cNvPr id="7" name="XZPosit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69</xdr:row>
      <xdr:rowOff>38760</xdr:rowOff>
    </xdr:from>
    <xdr:to>
      <xdr:col>10</xdr:col>
      <xdr:colOff>262328</xdr:colOff>
      <xdr:row>89</xdr:row>
      <xdr:rowOff>87442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89</xdr:row>
      <xdr:rowOff>121562</xdr:rowOff>
    </xdr:from>
    <xdr:to>
      <xdr:col>10</xdr:col>
      <xdr:colOff>262328</xdr:colOff>
      <xdr:row>110</xdr:row>
      <xdr:rowOff>12492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7620</xdr:rowOff>
        </xdr:from>
        <xdr:to>
          <xdr:col>1</xdr:col>
          <xdr:colOff>1005840</xdr:colOff>
          <xdr:row>16</xdr:row>
          <xdr:rowOff>7620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17</xdr:row>
      <xdr:rowOff>73057</xdr:rowOff>
    </xdr:from>
    <xdr:to>
      <xdr:col>11</xdr:col>
      <xdr:colOff>0</xdr:colOff>
      <xdr:row>49</xdr:row>
      <xdr:rowOff>126936</xdr:rowOff>
    </xdr:to>
    <xdr:graphicFrame macro="">
      <xdr:nvGraphicFramePr>
        <xdr:cNvPr id="14" name="MarkerError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19100" y="1529080"/>
    <xdr:ext cx="10502900" cy="10642600"/>
    <xdr:graphicFrame macro="">
      <xdr:nvGraphicFramePr>
        <xdr:cNvPr id="2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</xdr:row>
          <xdr:rowOff>15240</xdr:rowOff>
        </xdr:from>
        <xdr:to>
          <xdr:col>5</xdr:col>
          <xdr:colOff>1318260</xdr:colOff>
          <xdr:row>10</xdr:row>
          <xdr:rowOff>0</xdr:rowOff>
        </xdr:to>
        <xdr:sp macro="" textlink="">
          <xdr:nvSpPr>
            <xdr:cNvPr id="10241" name="Slider rot x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</xdr:row>
          <xdr:rowOff>0</xdr:rowOff>
        </xdr:from>
        <xdr:to>
          <xdr:col>5</xdr:col>
          <xdr:colOff>1318260</xdr:colOff>
          <xdr:row>10</xdr:row>
          <xdr:rowOff>190500</xdr:rowOff>
        </xdr:to>
        <xdr:sp macro="" textlink="">
          <xdr:nvSpPr>
            <xdr:cNvPr id="10242" name="Slider rot y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0</xdr:rowOff>
        </xdr:from>
        <xdr:to>
          <xdr:col>5</xdr:col>
          <xdr:colOff>1318260</xdr:colOff>
          <xdr:row>11</xdr:row>
          <xdr:rowOff>190500</xdr:rowOff>
        </xdr:to>
        <xdr:sp macro="" textlink="">
          <xdr:nvSpPr>
            <xdr:cNvPr id="10243" name="Slider rot z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15</xdr:row>
          <xdr:rowOff>0</xdr:rowOff>
        </xdr:from>
        <xdr:to>
          <xdr:col>5</xdr:col>
          <xdr:colOff>1318260</xdr:colOff>
          <xdr:row>15</xdr:row>
          <xdr:rowOff>190500</xdr:rowOff>
        </xdr:to>
        <xdr:sp macro="" textlink="">
          <xdr:nvSpPr>
            <xdr:cNvPr id="10244" name="Slider proj x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16</xdr:row>
          <xdr:rowOff>0</xdr:rowOff>
        </xdr:from>
        <xdr:to>
          <xdr:col>5</xdr:col>
          <xdr:colOff>1318260</xdr:colOff>
          <xdr:row>16</xdr:row>
          <xdr:rowOff>190500</xdr:rowOff>
        </xdr:to>
        <xdr:sp macro="" textlink="">
          <xdr:nvSpPr>
            <xdr:cNvPr id="10245" name="Slider proj y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17</xdr:row>
          <xdr:rowOff>0</xdr:rowOff>
        </xdr:from>
        <xdr:to>
          <xdr:col>5</xdr:col>
          <xdr:colOff>1318260</xdr:colOff>
          <xdr:row>17</xdr:row>
          <xdr:rowOff>190500</xdr:rowOff>
        </xdr:to>
        <xdr:sp macro="" textlink="">
          <xdr:nvSpPr>
            <xdr:cNvPr id="10246" name="Slider proj z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19</xdr:row>
          <xdr:rowOff>15240</xdr:rowOff>
        </xdr:from>
        <xdr:to>
          <xdr:col>5</xdr:col>
          <xdr:colOff>1318260</xdr:colOff>
          <xdr:row>20</xdr:row>
          <xdr:rowOff>0</xdr:rowOff>
        </xdr:to>
        <xdr:sp macro="" textlink="">
          <xdr:nvSpPr>
            <xdr:cNvPr id="10247" name="Slider zoom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20</xdr:row>
          <xdr:rowOff>0</xdr:rowOff>
        </xdr:from>
        <xdr:to>
          <xdr:col>5</xdr:col>
          <xdr:colOff>1318260</xdr:colOff>
          <xdr:row>20</xdr:row>
          <xdr:rowOff>190500</xdr:rowOff>
        </xdr:to>
        <xdr:sp macro="" textlink="">
          <xdr:nvSpPr>
            <xdr:cNvPr id="10248" name="Slider shift x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21</xdr:row>
          <xdr:rowOff>15240</xdr:rowOff>
        </xdr:from>
        <xdr:to>
          <xdr:col>5</xdr:col>
          <xdr:colOff>1318260</xdr:colOff>
          <xdr:row>22</xdr:row>
          <xdr:rowOff>0</xdr:rowOff>
        </xdr:to>
        <xdr:sp macro="" textlink="">
          <xdr:nvSpPr>
            <xdr:cNvPr id="10249" name="Slider shift y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708660</xdr:colOff>
          <xdr:row>21</xdr:row>
          <xdr:rowOff>175260</xdr:rowOff>
        </xdr:from>
        <xdr:to>
          <xdr:col>3</xdr:col>
          <xdr:colOff>495300</xdr:colOff>
          <xdr:row>23</xdr:row>
          <xdr:rowOff>38100</xdr:rowOff>
        </xdr:to>
        <xdr:sp macro="" textlink="">
          <xdr:nvSpPr>
            <xdr:cNvPr id="10250" name="ToscaleSwitch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Geneva"/>
                </a:rPr>
                <a:t>to-scale axes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127000</xdr:colOff>
      <xdr:row>24</xdr:row>
      <xdr:rowOff>101600</xdr:rowOff>
    </xdr:from>
    <xdr:to>
      <xdr:col>1</xdr:col>
      <xdr:colOff>901700</xdr:colOff>
      <xdr:row>25</xdr:row>
      <xdr:rowOff>177800</xdr:rowOff>
    </xdr:to>
    <xdr:sp macro="[0]!RestoreView" textlink="">
      <xdr:nvSpPr>
        <xdr:cNvPr id="13" name="AutoShape 71"/>
        <xdr:cNvSpPr>
          <a:spLocks noChangeArrowheads="1"/>
        </xdr:cNvSpPr>
      </xdr:nvSpPr>
      <xdr:spPr bwMode="auto">
        <a:xfrm>
          <a:off x="1041400" y="3942080"/>
          <a:ext cx="774700" cy="220980"/>
        </a:xfrm>
        <a:prstGeom prst="roundRect">
          <a:avLst>
            <a:gd name="adj" fmla="val 37931"/>
          </a:avLst>
        </a:prstGeom>
        <a:solidFill>
          <a:srgbClr val="7FB5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blurRad="63500" dist="53882" dir="2700000" algn="ctr" rotWithShape="0">
            <a:srgbClr val="000000">
              <a:alpha val="74998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rPr>
            <a:t>reset view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708660</xdr:colOff>
          <xdr:row>17</xdr:row>
          <xdr:rowOff>190500</xdr:rowOff>
        </xdr:from>
        <xdr:to>
          <xdr:col>3</xdr:col>
          <xdr:colOff>228600</xdr:colOff>
          <xdr:row>19</xdr:row>
          <xdr:rowOff>0</xdr:rowOff>
        </xdr:to>
        <xdr:sp macro="" textlink="">
          <xdr:nvSpPr>
            <xdr:cNvPr id="10251" name="ZdropLines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Geneva"/>
                </a:rPr>
                <a:t>z drop lines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0.00483</cdr:x>
      <cdr:y>0.00463</cdr:y>
    </cdr:from>
    <cdr:to>
      <cdr:x>0.0338</cdr:x>
      <cdr:y>0.99537</cdr:y>
    </cdr:to>
    <cdr:sp macro="" textlink="">
      <cdr:nvSpPr>
        <cdr:cNvPr id="2049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304610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0.9662</cdr:x>
      <cdr:y>0.00463</cdr:y>
    </cdr:from>
    <cdr:to>
      <cdr:x>0.99517</cdr:x>
      <cdr:y>0.99537</cdr:y>
    </cdr:to>
    <cdr:sp macro="" textlink="">
      <cdr:nvSpPr>
        <cdr:cNvPr id="2050" name="Rectangle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60191" y="50800"/>
          <a:ext cx="304609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0.01845</cdr:x>
      <cdr:y>0.00463</cdr:y>
    </cdr:from>
    <cdr:to>
      <cdr:x>0.99517</cdr:x>
      <cdr:y>0.03831</cdr:y>
    </cdr:to>
    <cdr:sp macro="" textlink="">
      <cdr:nvSpPr>
        <cdr:cNvPr id="2052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44586" y="-4899793"/>
          <a:ext cx="369621" cy="1027080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0.01449</cdr:x>
      <cdr:y>0.96193</cdr:y>
    </cdr:from>
    <cdr:to>
      <cdr:x>0.99393</cdr:x>
      <cdr:y>0.99537</cdr:y>
    </cdr:to>
    <cdr:sp macro="" textlink="">
      <cdr:nvSpPr>
        <cdr:cNvPr id="2053" name="Rectangl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18608" y="5588826"/>
          <a:ext cx="366903" cy="1029944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tables/table1.xml><?xml version="1.0" encoding="utf-8"?>
<table xmlns="http://schemas.openxmlformats.org/spreadsheetml/2006/main" id="9" name="scatterlist" displayName="scatterlist" ref="B32:R1609" totalsRowShown="0">
  <tableColumns count="17">
    <tableColumn id="1" name="labels" dataDxfId="33"/>
    <tableColumn id="2" name="x-value" dataDxfId="32"/>
    <tableColumn id="3" name="y-value" dataDxfId="31"/>
    <tableColumn id="4" name="z-value" dataDxfId="30"/>
    <tableColumn id="5" name="4th dimension" dataDxfId="29">
      <calculatedColumnFormula>ABS(SQRT(#REF!*#REF! +#REF! *#REF! +#REF! *#REF!) - SQRT(#REF!*#REF!+#REF! *#REF! +#REF! *#REF!))</calculatedColumnFormula>
    </tableColumn>
    <tableColumn id="6" name="z drop lines" dataDxfId="28">
      <calculatedColumnFormula>D$19*(L33-R33)</calculatedColumnFormula>
    </tableColumn>
    <tableColumn id="7" name="x norm" dataDxfId="27">
      <calculatedColumnFormula>(C33-H$16)/H$17-0.5</calculatedColumnFormula>
    </tableColumn>
    <tableColumn id="8" name="y norm" dataDxfId="26">
      <calculatedColumnFormula>(D33-I$16)/I$17-0.5</calculatedColumnFormula>
    </tableColumn>
    <tableColumn id="9" name="z norm" dataDxfId="25">
      <calculatedColumnFormula>(E33-J$16)/J$17-0.5</calculatedColumnFormula>
    </tableColumn>
    <tableColumn id="10" name="xs" dataDxfId="24">
      <calculatedColumnFormula>(H33*$H$13+I33*$I$13+J33*$J$13+$D$27)*$C$27</calculatedColumnFormula>
    </tableColumn>
    <tableColumn id="11" name="ys" dataDxfId="23">
      <calculatedColumnFormula>(H33*$H$14+I33*$I$14+J33*$J$14+$E$27)*$C$27</calculatedColumnFormula>
    </tableColumn>
    <tableColumn id="12" name="_xs_cpx" dataDxfId="22">
      <calculatedColumnFormula>(H$27*$H$13+I33*$I$13+J33*$J$13+$D$27)*$C$27</calculatedColumnFormula>
    </tableColumn>
    <tableColumn id="13" name="_ys_cpx" dataDxfId="21">
      <calculatedColumnFormula>(H$27*$H$14+I33*$I$14+J33*$J$14+$E$27)*$C$27</calculatedColumnFormula>
    </tableColumn>
    <tableColumn id="14" name="_xs_cpy" dataDxfId="20">
      <calculatedColumnFormula>(H33*$H$13+I$27*$I$13+J33*$J$13+$D$27)*$C$27</calculatedColumnFormula>
    </tableColumn>
    <tableColumn id="15" name="_ys_cpy" dataDxfId="19">
      <calculatedColumnFormula>(H33*$H$14+I$27*$I$14+J33*$J$14+$E$27)*$C$27</calculatedColumnFormula>
    </tableColumn>
    <tableColumn id="16" name="_xs_cpz" dataDxfId="18">
      <calculatedColumnFormula>(H33*$H$13+I33*$I$13+J$27*$J$13+$D$27)*$C$27</calculatedColumnFormula>
    </tableColumn>
    <tableColumn id="17" name="_ys_cpz" dataDxfId="17">
      <calculatedColumnFormula>(H33*$H$14+I33*$I$14+J$27*$J$14+$E$27)*$C$27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elle10" displayName="Tabelle10" ref="A2:N1537" tableType="xml" totalsRowShown="0" connectionId="2">
  <autoFilter ref="A2:N1537"/>
  <tableColumns count="14">
    <tableColumn id="10" uniqueName="10" name="Time" dataDxfId="16">
      <calculatedColumnFormula>INT(INT(B4/1000)/60)&amp;":"&amp;MOD(INT(B3/1000),60)&amp;":"&amp;MOD(B3,1000)</calculatedColumnFormula>
    </tableColumn>
    <tableColumn id="1" uniqueName="timeStamp" name="Time MS">
      <xmlColumnPr mapId="9" xpath="/CameraData/data/entry/timeStamp" xmlDataType="integer"/>
    </tableColumn>
    <tableColumn id="2" uniqueName="Quality" name="Quality">
      <xmlColumnPr mapId="9" xpath="/CameraData/data/entry/Quality" xmlDataType="integer"/>
    </tableColumn>
    <tableColumn id="3" uniqueName="X" name="X">
      <xmlColumnPr mapId="9" xpath="/CameraData/data/entry/X" xmlDataType="double"/>
    </tableColumn>
    <tableColumn id="4" uniqueName="Y" name="Y">
      <xmlColumnPr mapId="9" xpath="/CameraData/data/entry/Y" xmlDataType="integer"/>
    </tableColumn>
    <tableColumn id="5" uniqueName="Z" name="Z">
      <xmlColumnPr mapId="9" xpath="/CameraData/data/entry/Z" xmlDataType="double"/>
    </tableColumn>
    <tableColumn id="6" uniqueName="Yaw" name="Yaw">
      <xmlColumnPr mapId="9" xpath="/CameraData/data/entry/Yaw" xmlDataType="integer"/>
    </tableColumn>
    <tableColumn id="7" uniqueName="Pitch" name="Pitch">
      <xmlColumnPr mapId="9" xpath="/CameraData/data/entry/Pitch" xmlDataType="integer"/>
    </tableColumn>
    <tableColumn id="8" uniqueName="Roll" name="Roll">
      <xmlColumnPr mapId="9" xpath="/CameraData/data/entry/Roll" xmlDataType="integer"/>
    </tableColumn>
    <tableColumn id="9" uniqueName="newMarker" name="newMarker">
      <xmlColumnPr mapId="9" xpath="/CameraData/data/entry/newMarker" xmlDataType="integer"/>
    </tableColumn>
    <tableColumn id="11" uniqueName="11" name="Speed km/h" dataDxfId="15">
      <calculatedColumnFormula>((ABS(SQRT(SUMSQ(E2,D2,F2))-SQRT(SUMSQ(E3,D3,F3)))/100)/((B3-B2)/1000))*3.6</calculatedColumnFormula>
    </tableColumn>
    <tableColumn id="12" uniqueName="12" name="Diff to Ref" dataDxfId="14">
      <calculatedColumnFormula>SQRT((D3-Tabelle11[[#This Row],[X]])^2+ (E3 - Tabelle11[Y])^2 + (F3 - Tabelle11[Z])^2)</calculatedColumnFormula>
    </tableColumn>
    <tableColumn id="13" uniqueName="13" name="Diff to Ref Smooth" dataDxfId="13">
      <calculatedColumnFormula>IF(ROW()&gt;M$1+2,AVERAGEA(INDIRECT(ADDRESS(ROW()-M$1,12)):INDIRECT(ADDRESS(ROW(),12,4))),NA())</calculatedColumnFormula>
    </tableColumn>
    <tableColumn id="14" uniqueName="14" name="FPS" dataDxfId="12">
      <calculatedColumnFormula>1000/(Tabelle10[[#This Row],[Time MS]]-B2)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Tabelle11" displayName="Tabelle11" ref="A2:H1537" tableType="xml" totalsRowShown="0" connectionId="17">
  <autoFilter ref="A2:H1537"/>
  <tableColumns count="8">
    <tableColumn id="1" uniqueName="timeStamp" name="Time">
      <xmlColumnPr mapId="16" xpath="/ReferenceData/data/entry/timeStamp" xmlDataType="integer"/>
    </tableColumn>
    <tableColumn id="2" uniqueName="Connected" name="Connected">
      <xmlColumnPr mapId="16" xpath="/ReferenceData/data/entry/Connected" xmlDataType="integer"/>
    </tableColumn>
    <tableColumn id="3" uniqueName="X" name="X">
      <xmlColumnPr mapId="16" xpath="/ReferenceData/data/entry/X" xmlDataType="integer"/>
    </tableColumn>
    <tableColumn id="4" uniqueName="Y" name="Y">
      <xmlColumnPr mapId="16" xpath="/ReferenceData/data/entry/Y" xmlDataType="integer"/>
    </tableColumn>
    <tableColumn id="5" uniqueName="Z" name="Z">
      <xmlColumnPr mapId="16" xpath="/ReferenceData/data/entry/Z" xmlDataType="integer"/>
    </tableColumn>
    <tableColumn id="6" uniqueName="Yaw" name="Yaw">
      <xmlColumnPr mapId="16" xpath="/ReferenceData/data/entry/Yaw" xmlDataType="integer"/>
    </tableColumn>
    <tableColumn id="7" uniqueName="Pitch" name="Pitch">
      <xmlColumnPr mapId="16" xpath="/ReferenceData/data/entry/Pitch" xmlDataType="integer"/>
    </tableColumn>
    <tableColumn id="8" uniqueName="Roll" name="Roll">
      <xmlColumnPr mapId="16" xpath="/ReferenceData/data/entry/Roll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7" name="Tabelle17" displayName="Tabelle17" ref="A2:I1537" tableType="xml" totalsRowShown="0" connectionId="4">
  <autoFilter ref="A2:I1537"/>
  <tableColumns count="9">
    <tableColumn id="1" uniqueName="timeStamp" name="timeStamp">
      <xmlColumnPr mapId="17" xpath="/IMUData/data/entry/timeStamp" xmlDataType="integer"/>
    </tableColumn>
    <tableColumn id="2" uniqueName="Yaw" name="Yaw">
      <xmlColumnPr mapId="17" xpath="/IMUData/data/entry/Yaw" xmlDataType="double"/>
    </tableColumn>
    <tableColumn id="3" uniqueName="Pitch" name="Pitch">
      <xmlColumnPr mapId="17" xpath="/IMUData/data/entry/Pitch" xmlDataType="double"/>
    </tableColumn>
    <tableColumn id="4" uniqueName="Roll" name="Roll">
      <xmlColumnPr mapId="17" xpath="/IMUData/data/entry/Roll" xmlDataType="double"/>
    </tableColumn>
    <tableColumn id="5" uniqueName="Accelm-s2" name="Accelm-s2">
      <xmlColumnPr mapId="17" xpath="/IMUData/data/entry/Accelm-s2" xmlDataType="integer"/>
    </tableColumn>
    <tableColumn id="6" uniqueName="InstantAccelm-s2" name="InstantAccelm-s2">
      <xmlColumnPr mapId="17" xpath="/IMUData/data/entry/InstantAccelm-s2" xmlDataType="integer"/>
    </tableColumn>
    <tableColumn id="7" uniqueName="AccelX" name="AccelX">
      <xmlColumnPr mapId="17" xpath="/IMUData/data/entry/AccelX" xmlDataType="double"/>
    </tableColumn>
    <tableColumn id="8" uniqueName="AccelY" name="AccelY">
      <xmlColumnPr mapId="17" xpath="/IMUData/data/entry/AccelY" xmlDataType="double"/>
    </tableColumn>
    <tableColumn id="9" uniqueName="AccelZ" name="AccelZ">
      <xmlColumnPr mapId="17" xpath="/IMUData/data/entry/AccelZ" xmlDataType="double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abelle12" displayName="Tabelle12" ref="A2:V1537" tableType="xml" totalsRowShown="0" connectionId="6">
  <autoFilter ref="A2:V1537"/>
  <tableColumns count="22">
    <tableColumn id="1" uniqueName="timeStamp" name="timeStamp">
      <xmlColumnPr mapId="10" xpath="/MarkerData0/data/entry/timeStamp" xmlDataType="integer"/>
    </tableColumn>
    <tableColumn id="2" uniqueName="Tracked" name="Tracked">
      <xmlColumnPr mapId="10" xpath="/MarkerData0/data/entry/Tracked" xmlDataType="integer"/>
    </tableColumn>
    <tableColumn id="3" uniqueName="X" name="X">
      <xmlColumnPr mapId="10" xpath="/MarkerData0/data/entry/X" xmlDataType="integer"/>
    </tableColumn>
    <tableColumn id="4" uniqueName="Y" name="Y">
      <xmlColumnPr mapId="10" xpath="/MarkerData0/data/entry/Y" xmlDataType="integer"/>
    </tableColumn>
    <tableColumn id="5" uniqueName="Z" name="Z">
      <xmlColumnPr mapId="10" xpath="/MarkerData0/data/entry/Z" xmlDataType="integer"/>
    </tableColumn>
    <tableColumn id="6" uniqueName="Yaw" name="Yaw">
      <xmlColumnPr mapId="10" xpath="/MarkerData0/data/entry/Yaw" xmlDataType="integer"/>
    </tableColumn>
    <tableColumn id="7" uniqueName="Pitch" name="Pitch">
      <xmlColumnPr mapId="10" xpath="/MarkerData0/data/entry/Pitch" xmlDataType="integer"/>
    </tableColumn>
    <tableColumn id="8" uniqueName="Roll" name="Roll">
      <xmlColumnPr mapId="10" xpath="/MarkerData0/data/entry/Roll" xmlDataType="integer"/>
    </tableColumn>
    <tableColumn id="22" uniqueName="22" name="AreaPx - None" dataDxfId="11">
      <calculatedColumnFormula>IF(AND(Tabelle12[[#This Row],[AreaPx]]&gt;0,NOT(Tabelle12[[#This Row],[AreaPx]]="inf")),Tabelle12[[#This Row],[AreaPx]], NA())</calculatedColumnFormula>
    </tableColumn>
    <tableColumn id="9" uniqueName="AreaPx" name="AreaPx">
      <xmlColumnPr mapId="10" xpath="/MarkerData0/data/entry/AreaPx" xmlDataType="integer"/>
    </tableColumn>
    <tableColumn id="10" uniqueName="WidthPx" name="WidthPx">
      <xmlColumnPr mapId="10" xpath="/MarkerData0/data/entry/WidthPx" xmlDataType="integer"/>
    </tableColumn>
    <tableColumn id="11" uniqueName="HeigthPx" name="HeigthPx">
      <xmlColumnPr mapId="10" xpath="/MarkerData0/data/entry/HeigthPx" xmlDataType="integer"/>
    </tableColumn>
    <tableColumn id="12" uniqueName="CameraSpeedm-s" name="CameraSpeedm-s">
      <xmlColumnPr mapId="10" xpath="/MarkerData0/data/entry/CameraSpeedm-s" xmlDataType="integer"/>
    </tableColumn>
    <tableColumn id="13" uniqueName="CameraAccelm-s2" name="CameraAccelm-s2">
      <xmlColumnPr mapId="10" xpath="/MarkerData0/data/entry/CameraAccelm-s2" xmlDataType="integer"/>
    </tableColumn>
    <tableColumn id="20" uniqueName="20" name="Viewangle" dataDxfId="10">
      <calculatedColumnFormula>Tabelle12[[#This Row],[Roll]]+Tabelle12[[#This Row],[Pitch]]</calculatedColumnFormula>
    </tableColumn>
    <tableColumn id="21" uniqueName="21" name="Distance" dataDxfId="9">
      <calculatedColumnFormula>SQRT(Tabelle12[[#This Row],[X]]*Tabelle12[[#This Row],[X]] + Tabelle12[[#This Row],[Y]]*Tabelle12[[#This Row],[Y]] +Tabelle12[[#This Row],[Z]]*Tabelle12[[#This Row],[Z]])</calculatedColumnFormula>
    </tableColumn>
    <tableColumn id="14" uniqueName="CameraX" name="CameraX">
      <xmlColumnPr mapId="10" xpath="/MarkerData0/data/entry/CameraX" xmlDataType="integer"/>
    </tableColumn>
    <tableColumn id="15" uniqueName="CameraY" name="CameraY">
      <xmlColumnPr mapId="10" xpath="/MarkerData0/data/entry/CameraY" xmlDataType="double"/>
    </tableColumn>
    <tableColumn id="16" uniqueName="CameraZ" name="CameraZ">
      <xmlColumnPr mapId="10" xpath="/MarkerData0/data/entry/CameraZ" xmlDataType="double"/>
    </tableColumn>
    <tableColumn id="17" uniqueName="CameraYaw" name="CameraYaw">
      <xmlColumnPr mapId="10" xpath="/MarkerData0/data/entry/CameraYaw" xmlDataType="integer"/>
    </tableColumn>
    <tableColumn id="18" uniqueName="CameraPitch" name="CameraPitch">
      <xmlColumnPr mapId="10" xpath="/MarkerData0/data/entry/CameraPitch" xmlDataType="double"/>
    </tableColumn>
    <tableColumn id="19" uniqueName="CameraRoll" name="CameraRoll">
      <xmlColumnPr mapId="10" xpath="/MarkerData0/data/entry/CameraRoll" xmlDataType="integer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3" name="Tabelle13" displayName="Tabelle13" ref="A2:V1537" tableType="xml" totalsRowShown="0" connectionId="8">
  <autoFilter ref="A2:V1537"/>
  <tableColumns count="22">
    <tableColumn id="1" uniqueName="timeStamp" name="timeStamp">
      <xmlColumnPr mapId="11" xpath="/MarkerData1/data/entry/timeStamp" xmlDataType="integer"/>
    </tableColumn>
    <tableColumn id="2" uniqueName="Tracked" name="Tracked">
      <xmlColumnPr mapId="11" xpath="/MarkerData1/data/entry/Tracked" xmlDataType="integer"/>
    </tableColumn>
    <tableColumn id="3" uniqueName="X" name="X">
      <xmlColumnPr mapId="11" xpath="/MarkerData1/data/entry/X" xmlDataType="integer"/>
    </tableColumn>
    <tableColumn id="4" uniqueName="Y" name="Y">
      <xmlColumnPr mapId="11" xpath="/MarkerData1/data/entry/Y" xmlDataType="integer"/>
    </tableColumn>
    <tableColumn id="5" uniqueName="Z" name="Z">
      <xmlColumnPr mapId="11" xpath="/MarkerData1/data/entry/Z" xmlDataType="integer"/>
    </tableColumn>
    <tableColumn id="6" uniqueName="Yaw" name="Yaw">
      <xmlColumnPr mapId="11" xpath="/MarkerData1/data/entry/Yaw" xmlDataType="integer"/>
    </tableColumn>
    <tableColumn id="7" uniqueName="Pitch" name="Pitch">
      <xmlColumnPr mapId="11" xpath="/MarkerData1/data/entry/Pitch" xmlDataType="integer"/>
    </tableColumn>
    <tableColumn id="8" uniqueName="Roll" name="Roll">
      <xmlColumnPr mapId="11" xpath="/MarkerData1/data/entry/Roll" xmlDataType="integer"/>
    </tableColumn>
    <tableColumn id="22" uniqueName="22" name="AreaPx - NONE" dataDxfId="8">
      <calculatedColumnFormula>IF(AND(Tabelle13[[#This Row],[AreaPx]]&gt;0,NOT(Tabelle13[[#This Row],[AreaPx]]="inf")),Tabelle13[[#This Row],[AreaPx]], NA())</calculatedColumnFormula>
    </tableColumn>
    <tableColumn id="9" uniqueName="AreaPx" name="AreaPx" dataDxfId="7">
      <xmlColumnPr mapId="11" xpath="/MarkerData1/data/entry/AreaPx" xmlDataType="integer"/>
    </tableColumn>
    <tableColumn id="10" uniqueName="WidthPx" name="WidthPx">
      <xmlColumnPr mapId="11" xpath="/MarkerData1/data/entry/WidthPx" xmlDataType="integer"/>
    </tableColumn>
    <tableColumn id="11" uniqueName="HeigthPx" name="HeigthPx">
      <xmlColumnPr mapId="11" xpath="/MarkerData1/data/entry/HeigthPx" xmlDataType="integer"/>
    </tableColumn>
    <tableColumn id="12" uniqueName="CameraSpeedm-s" name="CameraSpeedm-s">
      <xmlColumnPr mapId="11" xpath="/MarkerData1/data/entry/CameraSpeedm-s" xmlDataType="integer"/>
    </tableColumn>
    <tableColumn id="13" uniqueName="CameraAccelm-s2" name="CameraAccelm-s2">
      <xmlColumnPr mapId="11" xpath="/MarkerData1/data/entry/CameraAccelm-s2" xmlDataType="integer"/>
    </tableColumn>
    <tableColumn id="21" uniqueName="21" name="Viewangle" dataDxfId="6">
      <calculatedColumnFormula>Tabelle13[[#This Row],[Roll]]-+Tabelle13[[#This Row],[Pitch]]</calculatedColumnFormula>
    </tableColumn>
    <tableColumn id="20" uniqueName="20" name="Distance" dataDxfId="5">
      <calculatedColumnFormula>SQRT(Tabelle13[[#This Row],[X]]^2 + Tabelle13[[#This Row],[Y]]^2 +Tabelle13[[#This Row],[Z]]^2)</calculatedColumnFormula>
    </tableColumn>
    <tableColumn id="14" uniqueName="CameraX" name="CameraX">
      <xmlColumnPr mapId="11" xpath="/MarkerData1/data/entry/CameraX" xmlDataType="integer"/>
    </tableColumn>
    <tableColumn id="15" uniqueName="CameraY" name="CameraY">
      <xmlColumnPr mapId="11" xpath="/MarkerData1/data/entry/CameraY" xmlDataType="double"/>
    </tableColumn>
    <tableColumn id="16" uniqueName="CameraZ" name="CameraZ">
      <xmlColumnPr mapId="11" xpath="/MarkerData1/data/entry/CameraZ" xmlDataType="double"/>
    </tableColumn>
    <tableColumn id="17" uniqueName="CameraYaw" name="CameraYaw">
      <xmlColumnPr mapId="11" xpath="/MarkerData1/data/entry/CameraYaw" xmlDataType="integer"/>
    </tableColumn>
    <tableColumn id="18" uniqueName="CameraPitch" name="CameraPitch">
      <xmlColumnPr mapId="11" xpath="/MarkerData1/data/entry/CameraPitch" xmlDataType="integer"/>
    </tableColumn>
    <tableColumn id="19" uniqueName="CameraRoll" name="CameraRoll">
      <xmlColumnPr mapId="11" xpath="/MarkerData1/data/entry/CameraRoll" xmlDataType="integer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4" name="Tabelle14" displayName="Tabelle14" ref="A2:V1537" tableType="xml" totalsRowShown="0" connectionId="10">
  <autoFilter ref="A2:V1537"/>
  <tableColumns count="22">
    <tableColumn id="1" uniqueName="timeStamp" name="timeStamp">
      <xmlColumnPr mapId="12" xpath="/MarkerData2/data/entry/timeStamp" xmlDataType="integer"/>
    </tableColumn>
    <tableColumn id="2" uniqueName="Tracked" name="Tracked">
      <xmlColumnPr mapId="12" xpath="/MarkerData2/data/entry/Tracked" xmlDataType="integer"/>
    </tableColumn>
    <tableColumn id="3" uniqueName="X" name="X">
      <xmlColumnPr mapId="12" xpath="/MarkerData2/data/entry/X" xmlDataType="integer"/>
    </tableColumn>
    <tableColumn id="4" uniqueName="Y" name="Y">
      <xmlColumnPr mapId="12" xpath="/MarkerData2/data/entry/Y" xmlDataType="integer"/>
    </tableColumn>
    <tableColumn id="5" uniqueName="Z" name="Z">
      <xmlColumnPr mapId="12" xpath="/MarkerData2/data/entry/Z" xmlDataType="integer"/>
    </tableColumn>
    <tableColumn id="6" uniqueName="Yaw" name="Yaw">
      <xmlColumnPr mapId="12" xpath="/MarkerData2/data/entry/Yaw" xmlDataType="integer"/>
    </tableColumn>
    <tableColumn id="7" uniqueName="Pitch" name="Pitch">
      <xmlColumnPr mapId="12" xpath="/MarkerData2/data/entry/Pitch" xmlDataType="integer"/>
    </tableColumn>
    <tableColumn id="8" uniqueName="Roll" name="Roll">
      <xmlColumnPr mapId="12" xpath="/MarkerData2/data/entry/Roll" xmlDataType="integer"/>
    </tableColumn>
    <tableColumn id="22" uniqueName="22" name="AreaPx - None" dataDxfId="4">
      <calculatedColumnFormula>IF(AND(Tabelle14[[#This Row],[AreaPx]]&gt;0,NOT(Tabelle14[[#This Row],[AreaPx]]="inf")),Tabelle14[[#This Row],[AreaPx]], NA())</calculatedColumnFormula>
    </tableColumn>
    <tableColumn id="9" uniqueName="AreaPx" name="AreaPx">
      <xmlColumnPr mapId="12" xpath="/MarkerData2/data/entry/AreaPx" xmlDataType="integer"/>
    </tableColumn>
    <tableColumn id="10" uniqueName="WidthPx" name="WidthPx">
      <xmlColumnPr mapId="12" xpath="/MarkerData2/data/entry/WidthPx" xmlDataType="integer"/>
    </tableColumn>
    <tableColumn id="11" uniqueName="HeigthPx" name="HeigthPx">
      <xmlColumnPr mapId="12" xpath="/MarkerData2/data/entry/HeigthPx" xmlDataType="integer"/>
    </tableColumn>
    <tableColumn id="12" uniqueName="CameraSpeedm-s" name="CameraSpeedm-s">
      <xmlColumnPr mapId="12" xpath="/MarkerData2/data/entry/CameraSpeedm-s" xmlDataType="integer"/>
    </tableColumn>
    <tableColumn id="13" uniqueName="CameraAccelm-s2" name="CameraAccelm-s2">
      <xmlColumnPr mapId="12" xpath="/MarkerData2/data/entry/CameraAccelm-s2" xmlDataType="integer"/>
    </tableColumn>
    <tableColumn id="21" uniqueName="21" name="Viewangle" dataDxfId="3">
      <calculatedColumnFormula>Tabelle14[[#This Row],[Roll]]-+Tabelle14[[#This Row],[Pitch]]</calculatedColumnFormula>
    </tableColumn>
    <tableColumn id="20" uniqueName="20" name="Distance" dataDxfId="2">
      <calculatedColumnFormula>SQRT(Tabelle14[[#This Row],[X]]^2 + Tabelle14[[#This Row],[Y]]^2 +Tabelle14[[#This Row],[Z]]^2)</calculatedColumnFormula>
    </tableColumn>
    <tableColumn id="14" uniqueName="CameraX" name="CameraX">
      <xmlColumnPr mapId="12" xpath="/MarkerData2/data/entry/CameraX" xmlDataType="integer"/>
    </tableColumn>
    <tableColumn id="15" uniqueName="CameraY" name="CameraY">
      <xmlColumnPr mapId="12" xpath="/MarkerData2/data/entry/CameraY" xmlDataType="double"/>
    </tableColumn>
    <tableColumn id="16" uniqueName="CameraZ" name="CameraZ">
      <xmlColumnPr mapId="12" xpath="/MarkerData2/data/entry/CameraZ" xmlDataType="double"/>
    </tableColumn>
    <tableColumn id="17" uniqueName="CameraYaw" name="CameraYaw">
      <xmlColumnPr mapId="12" xpath="/MarkerData2/data/entry/CameraYaw" xmlDataType="integer"/>
    </tableColumn>
    <tableColumn id="18" uniqueName="CameraPitch" name="CameraPitch">
      <xmlColumnPr mapId="12" xpath="/MarkerData2/data/entry/CameraPitch" xmlDataType="integer"/>
    </tableColumn>
    <tableColumn id="19" uniqueName="CameraRoll" name="CameraRoll">
      <xmlColumnPr mapId="12" xpath="/MarkerData2/data/entry/CameraRoll" xmlDataType="integer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5" name="Tabelle15" displayName="Tabelle15" ref="A2:V1537" tableType="xml" totalsRowShown="0" connectionId="12">
  <autoFilter ref="A2:V1537"/>
  <tableColumns count="22">
    <tableColumn id="1" uniqueName="timeStamp" name="timeStamp">
      <xmlColumnPr mapId="13" xpath="/MarkerData3/data/entry/timeStamp" xmlDataType="integer"/>
    </tableColumn>
    <tableColumn id="2" uniqueName="Tracked" name="Tracked">
      <xmlColumnPr mapId="13" xpath="/MarkerData3/data/entry/Tracked" xmlDataType="integer"/>
    </tableColumn>
    <tableColumn id="3" uniqueName="X" name="X">
      <xmlColumnPr mapId="13" xpath="/MarkerData3/data/entry/X" xmlDataType="integer"/>
    </tableColumn>
    <tableColumn id="4" uniqueName="Y" name="Y">
      <xmlColumnPr mapId="13" xpath="/MarkerData3/data/entry/Y" xmlDataType="integer"/>
    </tableColumn>
    <tableColumn id="5" uniqueName="Z" name="Z">
      <xmlColumnPr mapId="13" xpath="/MarkerData3/data/entry/Z" xmlDataType="integer"/>
    </tableColumn>
    <tableColumn id="6" uniqueName="Yaw" name="Yaw">
      <xmlColumnPr mapId="13" xpath="/MarkerData3/data/entry/Yaw" xmlDataType="integer"/>
    </tableColumn>
    <tableColumn id="7" uniqueName="Pitch" name="Pitch">
      <xmlColumnPr mapId="13" xpath="/MarkerData3/data/entry/Pitch" xmlDataType="integer"/>
    </tableColumn>
    <tableColumn id="8" uniqueName="Roll" name="Roll">
      <xmlColumnPr mapId="13" xpath="/MarkerData3/data/entry/Roll" xmlDataType="integer"/>
    </tableColumn>
    <tableColumn id="22" uniqueName="22" name="AreaPx - None">
      <calculatedColumnFormula>IF(AND(Tabelle15[[#This Row],[AreaPx]]&gt;0,NOT(Tabelle15[[#This Row],[AreaPx]]="inf")),Tabelle15[[#This Row],[AreaPx]], NA())</calculatedColumnFormula>
    </tableColumn>
    <tableColumn id="9" uniqueName="AreaPx" name="AreaPx">
      <xmlColumnPr mapId="13" xpath="/MarkerData3/data/entry/AreaPx" xmlDataType="integer"/>
    </tableColumn>
    <tableColumn id="10" uniqueName="WidthPx" name="WidthPx">
      <xmlColumnPr mapId="13" xpath="/MarkerData3/data/entry/WidthPx" xmlDataType="integer"/>
    </tableColumn>
    <tableColumn id="11" uniqueName="HeigthPx" name="HeigthPx">
      <xmlColumnPr mapId="13" xpath="/MarkerData3/data/entry/HeigthPx" xmlDataType="integer"/>
    </tableColumn>
    <tableColumn id="12" uniqueName="CameraSpeedm-s" name="CameraSpeedm-s">
      <xmlColumnPr mapId="13" xpath="/MarkerData3/data/entry/CameraSpeedm-s" xmlDataType="integer"/>
    </tableColumn>
    <tableColumn id="13" uniqueName="CameraAccelm-s2" name="CameraAccelm-s2">
      <xmlColumnPr mapId="13" xpath="/MarkerData3/data/entry/CameraAccelm-s2" xmlDataType="integer"/>
    </tableColumn>
    <tableColumn id="21" uniqueName="21" name="Viewangle">
      <calculatedColumnFormula>Tabelle15[[#This Row],[Roll]]+Tabelle15[[#This Row],[Pitch]]</calculatedColumnFormula>
    </tableColumn>
    <tableColumn id="20" uniqueName="20" name="Distance">
      <calculatedColumnFormula>SQRT(Tabelle15[[#This Row],[X]]^2+ Tabelle15[[#This Row],[Y]]^2 +Tabelle15[[#This Row],[Z]]^2)</calculatedColumnFormula>
    </tableColumn>
    <tableColumn id="14" uniqueName="CameraX" name="CameraX">
      <xmlColumnPr mapId="13" xpath="/MarkerData3/data/entry/CameraX" xmlDataType="integer"/>
    </tableColumn>
    <tableColumn id="15" uniqueName="CameraY" name="CameraY">
      <xmlColumnPr mapId="13" xpath="/MarkerData3/data/entry/CameraY" xmlDataType="double"/>
    </tableColumn>
    <tableColumn id="16" uniqueName="CameraZ" name="CameraZ">
      <xmlColumnPr mapId="13" xpath="/MarkerData3/data/entry/CameraZ" xmlDataType="double"/>
    </tableColumn>
    <tableColumn id="17" uniqueName="CameraYaw" name="CameraYaw">
      <xmlColumnPr mapId="13" xpath="/MarkerData3/data/entry/CameraYaw" xmlDataType="integer"/>
    </tableColumn>
    <tableColumn id="18" uniqueName="CameraPitch" name="CameraPitch">
      <xmlColumnPr mapId="13" xpath="/MarkerData3/data/entry/CameraPitch" xmlDataType="integer"/>
    </tableColumn>
    <tableColumn id="19" uniqueName="CameraRoll" name="CameraRoll">
      <xmlColumnPr mapId="13" xpath="/MarkerData3/data/entry/CameraRoll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6" name="Tabelle16" displayName="Tabelle16" ref="A2:V1537" tableType="xml" totalsRowShown="0" connectionId="14">
  <autoFilter ref="A2:V1537"/>
  <tableColumns count="22">
    <tableColumn id="1" uniqueName="timeStamp" name="timeStamp">
      <xmlColumnPr mapId="14" xpath="/MarkerData4/data/entry/timeStamp" xmlDataType="integer"/>
    </tableColumn>
    <tableColumn id="2" uniqueName="Tracked" name="Tracked">
      <xmlColumnPr mapId="14" xpath="/MarkerData4/data/entry/Tracked" xmlDataType="integer"/>
    </tableColumn>
    <tableColumn id="3" uniqueName="X" name="X">
      <xmlColumnPr mapId="14" xpath="/MarkerData4/data/entry/X" xmlDataType="integer"/>
    </tableColumn>
    <tableColumn id="4" uniqueName="Y" name="Y">
      <xmlColumnPr mapId="14" xpath="/MarkerData4/data/entry/Y" xmlDataType="integer"/>
    </tableColumn>
    <tableColumn id="5" uniqueName="Z" name="Z">
      <xmlColumnPr mapId="14" xpath="/MarkerData4/data/entry/Z" xmlDataType="integer"/>
    </tableColumn>
    <tableColumn id="6" uniqueName="Yaw" name="Yaw">
      <xmlColumnPr mapId="14" xpath="/MarkerData4/data/entry/Yaw" xmlDataType="integer"/>
    </tableColumn>
    <tableColumn id="7" uniqueName="Pitch" name="Pitch">
      <xmlColumnPr mapId="14" xpath="/MarkerData4/data/entry/Pitch" xmlDataType="integer"/>
    </tableColumn>
    <tableColumn id="8" uniqueName="Roll" name="Roll">
      <xmlColumnPr mapId="14" xpath="/MarkerData4/data/entry/Roll" xmlDataType="integer"/>
    </tableColumn>
    <tableColumn id="20" uniqueName="20" name="AreaPx - None">
      <calculatedColumnFormula>IF(AND(Tabelle16[[#This Row],[AreaPx]]&gt;0,NOT(Tabelle16[AreaPx]="inf")),Tabelle16[[#This Row],[AreaPx]], NA())</calculatedColumnFormula>
    </tableColumn>
    <tableColumn id="9" uniqueName="AreaPx" name="AreaPx">
      <xmlColumnPr mapId="14" xpath="/MarkerData4/data/entry/AreaPx" xmlDataType="integer"/>
    </tableColumn>
    <tableColumn id="10" uniqueName="WidthPx" name="WidthPx">
      <xmlColumnPr mapId="14" xpath="/MarkerData4/data/entry/WidthPx" xmlDataType="integer"/>
    </tableColumn>
    <tableColumn id="11" uniqueName="HeigthPx" name="HeigthPx">
      <xmlColumnPr mapId="14" xpath="/MarkerData4/data/entry/HeigthPx" xmlDataType="integer"/>
    </tableColumn>
    <tableColumn id="12" uniqueName="CameraSpeedm-s" name="CameraSpeedm-s">
      <xmlColumnPr mapId="14" xpath="/MarkerData4/data/entry/CameraSpeedm-s" xmlDataType="integer"/>
    </tableColumn>
    <tableColumn id="13" uniqueName="CameraAccelm-s2" name="CameraAccelm-s3" dataDxfId="1">
      <xmlColumnPr mapId="14" xpath="/MarkerData4/data/entry/CameraAccelm-s2" xmlDataType="integer"/>
    </tableColumn>
    <tableColumn id="21" uniqueName="21" name="Viewangle" dataDxfId="0">
      <calculatedColumnFormula>Tabelle16[[#This Row],[Roll]]+Tabelle16[[#This Row],[Yaw]]</calculatedColumnFormula>
    </tableColumn>
    <tableColumn id="22" uniqueName="22" name="Distance">
      <calculatedColumnFormula>SQRT(Tabelle16[[#This Row],[X]]^2+ Tabelle16[[#This Row],[Y]]^2 +Tabelle16[[#This Row],[Z]]^2)</calculatedColumnFormula>
    </tableColumn>
    <tableColumn id="14" uniqueName="CameraX" name="CameraX">
      <xmlColumnPr mapId="14" xpath="/MarkerData4/data/entry/CameraX" xmlDataType="integer"/>
    </tableColumn>
    <tableColumn id="15" uniqueName="CameraY" name="CameraY">
      <xmlColumnPr mapId="14" xpath="/MarkerData4/data/entry/CameraY" xmlDataType="double"/>
    </tableColumn>
    <tableColumn id="16" uniqueName="CameraZ" name="CameraZ">
      <xmlColumnPr mapId="14" xpath="/MarkerData4/data/entry/CameraZ" xmlDataType="double"/>
    </tableColumn>
    <tableColumn id="17" uniqueName="CameraYaw" name="CameraYaw">
      <xmlColumnPr mapId="14" xpath="/MarkerData4/data/entry/CameraYaw" xmlDataType="integer"/>
    </tableColumn>
    <tableColumn id="18" uniqueName="CameraPitch" name="CameraPitch">
      <xmlColumnPr mapId="14" xpath="/MarkerData4/data/entry/CameraPitch" xmlDataType="integer"/>
    </tableColumn>
    <tableColumn id="19" uniqueName="CameraRoll" name="CameraRoll">
      <xmlColumnPr mapId="14" xpath="/MarkerData4/data/entry/CameraRoll" xmlDataType="integer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A2" connectionId="15">
    <xmlCellPr id="1" uniqueName="Date">
      <xmlPr mapId="15" xpath="/MetaData/data/entry/Date" xmlDataType="string"/>
    </xmlCellPr>
  </singleXmlCell>
  <singleXmlCell id="2" r="B2" connectionId="15">
    <xmlCellPr id="1" uniqueName="Time">
      <xmlPr mapId="15" xpath="/MetaData/data/entry/Time" xmlDataType="string"/>
    </xmlCellPr>
  </singleXmlCell>
  <singleXmlCell id="3" r="B5" connectionId="15">
    <xmlCellPr id="1" uniqueName="Camera">
      <xmlPr mapId="15" xpath="/MetaData/data/entry/Camera" xmlDataType="string"/>
    </xmlCellPr>
  </singleXmlCell>
  <singleXmlCell id="4" r="B6" connectionId="15">
    <xmlCellPr id="1" uniqueName="FPS">
      <xmlPr mapId="15" xpath="/MetaData/data/entry/FPS" xmlDataType="integer"/>
    </xmlCellPr>
  </singleXmlCell>
  <singleXmlCell id="5" r="B7" connectionId="15">
    <xmlCellPr id="1" uniqueName="ResX">
      <xmlPr mapId="15" xpath="/MetaData/data/entry/ResX" xmlDataType="integer"/>
    </xmlCellPr>
  </singleXmlCell>
  <singleXmlCell id="6" r="C7" connectionId="15">
    <xmlCellPr id="1" uniqueName="ResY">
      <xmlPr mapId="15" xpath="/MetaData/data/entry/ResY" xmlDataType="integer"/>
    </xmlCellPr>
  </singleXmlCell>
  <singleXmlCell id="7" r="B12" connectionId="15">
    <xmlCellPr id="1" uniqueName="CubeX">
      <xmlPr mapId="15" xpath="/MetaData/data/entry/CubeX" xmlDataType="integer"/>
    </xmlCellPr>
  </singleXmlCell>
  <singleXmlCell id="8" r="C12" connectionId="15">
    <xmlCellPr id="1" uniqueName="CubeY">
      <xmlPr mapId="15" xpath="/MetaData/data/entry/CubeY" xmlDataType="double"/>
    </xmlCellPr>
  </singleXmlCell>
  <singleXmlCell id="18" r="D12" connectionId="15">
    <xmlCellPr id="1" uniqueName="CubeZ">
      <xmlPr mapId="15" xpath="/MetaData/data/entry/CubeZ" xmlDataType="double"/>
    </xmlCellPr>
  </singleXmlCell>
  <singleXmlCell id="19" r="B9" connectionId="15">
    <xmlCellPr id="1" uniqueName="IMU">
      <xmlPr mapId="15" xpath="/MetaData/data/entry/IMU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SingleCells" Target="../tables/tableSingleCell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D12"/>
  <sheetViews>
    <sheetView topLeftCell="A4" zoomScale="105" workbookViewId="0">
      <selection activeCell="N26" sqref="N26"/>
    </sheetView>
  </sheetViews>
  <sheetFormatPr baseColWidth="10" defaultRowHeight="14.4"/>
  <cols>
    <col min="1" max="1" width="8.5546875" customWidth="1"/>
    <col min="2" max="2" width="22.88671875" customWidth="1"/>
    <col min="3" max="3" width="5.21875" customWidth="1"/>
    <col min="4" max="4" width="5.77734375" customWidth="1"/>
    <col min="8" max="8" width="23.109375" bestFit="1" customWidth="1"/>
    <col min="9" max="9" width="8.21875" customWidth="1"/>
    <col min="10" max="10" width="5.77734375" customWidth="1"/>
    <col min="11" max="11" width="4" customWidth="1"/>
  </cols>
  <sheetData>
    <row r="1" spans="1:4">
      <c r="A1" t="s">
        <v>130</v>
      </c>
    </row>
    <row r="2" spans="1:4">
      <c r="A2" s="83" t="s">
        <v>126</v>
      </c>
      <c r="B2" s="83" t="s">
        <v>127</v>
      </c>
    </row>
    <row r="4" spans="1:4">
      <c r="A4" t="s">
        <v>131</v>
      </c>
    </row>
    <row r="5" spans="1:4">
      <c r="A5" t="s">
        <v>133</v>
      </c>
      <c r="B5" s="83" t="s">
        <v>128</v>
      </c>
    </row>
    <row r="6" spans="1:4">
      <c r="A6" t="s">
        <v>114</v>
      </c>
      <c r="B6">
        <v>30</v>
      </c>
    </row>
    <row r="7" spans="1:4">
      <c r="A7" t="s">
        <v>132</v>
      </c>
      <c r="B7">
        <v>640</v>
      </c>
      <c r="C7">
        <v>480</v>
      </c>
    </row>
    <row r="9" spans="1:4">
      <c r="A9" t="s">
        <v>134</v>
      </c>
      <c r="B9" s="83" t="s">
        <v>129</v>
      </c>
    </row>
    <row r="12" spans="1:4">
      <c r="A12" t="s">
        <v>135</v>
      </c>
      <c r="B12">
        <v>136</v>
      </c>
      <c r="C12">
        <v>87.2</v>
      </c>
      <c r="D12">
        <v>-41.8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0</xdr:col>
                <xdr:colOff>0</xdr:colOff>
                <xdr:row>14</xdr:row>
                <xdr:rowOff>7620</xdr:rowOff>
              </from>
              <to>
                <xdr:col>1</xdr:col>
                <xdr:colOff>1005840</xdr:colOff>
                <xdr:row>16</xdr:row>
                <xdr:rowOff>7620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AJ3352"/>
  <sheetViews>
    <sheetView tabSelected="1" topLeftCell="A1552" zoomScale="52" workbookViewId="0">
      <selection activeCell="F33" sqref="F33"/>
    </sheetView>
  </sheetViews>
  <sheetFormatPr baseColWidth="10" defaultRowHeight="12.6"/>
  <cols>
    <col min="1" max="1" width="180" style="5" customWidth="1"/>
    <col min="2" max="5" width="11.5546875" style="2"/>
    <col min="6" max="6" width="22.77734375" style="4" customWidth="1"/>
    <col min="7" max="7" width="25.33203125" style="4" customWidth="1"/>
    <col min="8" max="8" width="11.5546875" style="2"/>
    <col min="9" max="9" width="15.5546875" style="2" customWidth="1"/>
    <col min="10" max="10" width="14.6640625" style="2" customWidth="1"/>
    <col min="11" max="17" width="11.5546875" style="2"/>
    <col min="18" max="18" width="11.6640625" style="2" customWidth="1"/>
    <col min="19" max="21" width="11.5546875" style="3"/>
    <col min="22" max="16384" width="11.5546875" style="2"/>
  </cols>
  <sheetData>
    <row r="1" spans="2:36">
      <c r="F1" s="2"/>
      <c r="G1" s="22"/>
      <c r="H1" s="79"/>
    </row>
    <row r="2" spans="2:36">
      <c r="F2" s="2"/>
      <c r="G2" s="22"/>
      <c r="H2" s="79"/>
    </row>
    <row r="3" spans="2:36">
      <c r="F3" s="2"/>
      <c r="G3" s="22"/>
      <c r="H3" s="79"/>
    </row>
    <row r="4" spans="2:36">
      <c r="B4" s="7"/>
      <c r="G4" s="22"/>
      <c r="H4" s="79"/>
      <c r="P4" s="3"/>
      <c r="Q4" s="3"/>
      <c r="R4" s="3"/>
      <c r="S4" s="2"/>
      <c r="T4" s="2"/>
      <c r="U4" s="2"/>
      <c r="V4" s="3"/>
      <c r="W4" s="3"/>
      <c r="X4" s="3"/>
    </row>
    <row r="5" spans="2:36">
      <c r="F5" s="2"/>
      <c r="G5" s="22"/>
      <c r="H5" s="79"/>
      <c r="P5" s="3"/>
      <c r="Q5" s="3"/>
      <c r="R5" s="3"/>
      <c r="S5" s="2"/>
      <c r="T5" s="2"/>
      <c r="U5" s="2"/>
      <c r="V5" s="81"/>
      <c r="W5" s="81"/>
      <c r="X5" s="80"/>
      <c r="Y5" s="81"/>
      <c r="Z5" s="81"/>
      <c r="AA5" s="80"/>
      <c r="AB5" s="80"/>
      <c r="AC5" s="80"/>
    </row>
    <row r="6" spans="2:36">
      <c r="F6" s="2"/>
      <c r="G6" s="22"/>
      <c r="H6" s="79"/>
      <c r="P6" s="3"/>
      <c r="Q6" s="3"/>
      <c r="R6" s="3"/>
      <c r="S6" s="20" t="s">
        <v>113</v>
      </c>
      <c r="T6" s="2" t="s">
        <v>112</v>
      </c>
      <c r="U6" s="2" t="s">
        <v>111</v>
      </c>
      <c r="V6" s="3"/>
      <c r="W6" s="3"/>
      <c r="X6" s="3"/>
    </row>
    <row r="7" spans="2:36">
      <c r="F7" s="2"/>
      <c r="G7" s="22"/>
      <c r="P7" s="3"/>
      <c r="Q7" s="3"/>
      <c r="R7" s="3"/>
      <c r="S7" s="2"/>
      <c r="T7" s="2" t="s">
        <v>110</v>
      </c>
      <c r="U7" s="2" t="s">
        <v>109</v>
      </c>
      <c r="V7" s="3"/>
      <c r="W7" s="3"/>
    </row>
    <row r="8" spans="2:36">
      <c r="F8" s="2"/>
      <c r="G8" s="45" t="s">
        <v>108</v>
      </c>
      <c r="H8" s="78">
        <f t="array" ref="H8">1+MAX(IF(H33:H67105&lt;&gt;0,ROW(H33:H67105),0))-ROW(H33)</f>
        <v>1577</v>
      </c>
      <c r="I8" s="66" t="s">
        <v>107</v>
      </c>
      <c r="J8" s="44"/>
      <c r="K8" s="52" t="s">
        <v>106</v>
      </c>
      <c r="L8" s="44"/>
      <c r="M8" s="44"/>
      <c r="N8" s="50" t="s">
        <v>46</v>
      </c>
      <c r="O8" s="43"/>
      <c r="P8" s="3"/>
      <c r="Q8" s="3"/>
      <c r="R8" s="3"/>
      <c r="S8" s="21" t="s">
        <v>105</v>
      </c>
      <c r="T8" s="2" t="s">
        <v>104</v>
      </c>
      <c r="U8" s="2" t="s">
        <v>103</v>
      </c>
      <c r="V8" s="76" t="s">
        <v>102</v>
      </c>
      <c r="W8" s="75" t="s">
        <v>101</v>
      </c>
      <c r="X8" s="75" t="s">
        <v>100</v>
      </c>
      <c r="Y8" s="75" t="s">
        <v>99</v>
      </c>
      <c r="Z8" s="77" t="s">
        <v>98</v>
      </c>
      <c r="AA8" s="76" t="s">
        <v>97</v>
      </c>
      <c r="AB8" s="75" t="s">
        <v>96</v>
      </c>
      <c r="AC8" s="75" t="s">
        <v>95</v>
      </c>
      <c r="AD8" s="75" t="s">
        <v>94</v>
      </c>
      <c r="AE8" s="77" t="s">
        <v>93</v>
      </c>
      <c r="AF8" s="76" t="s">
        <v>92</v>
      </c>
      <c r="AG8" s="75" t="s">
        <v>91</v>
      </c>
      <c r="AH8" s="75" t="s">
        <v>90</v>
      </c>
      <c r="AI8" s="74" t="s">
        <v>89</v>
      </c>
      <c r="AJ8" s="73" t="s">
        <v>88</v>
      </c>
    </row>
    <row r="9" spans="2:36">
      <c r="F9" s="2"/>
      <c r="G9" s="22"/>
      <c r="H9" s="31"/>
      <c r="I9" s="31"/>
      <c r="J9" s="31"/>
      <c r="K9" s="47" t="s">
        <v>87</v>
      </c>
      <c r="L9" s="72" t="s">
        <v>86</v>
      </c>
      <c r="M9" s="72" t="s">
        <v>85</v>
      </c>
      <c r="N9" s="4" t="s">
        <v>84</v>
      </c>
      <c r="O9" s="71" t="s">
        <v>83</v>
      </c>
      <c r="P9" s="3"/>
      <c r="Q9" s="3"/>
      <c r="R9" s="3"/>
      <c r="S9" s="70">
        <v>0</v>
      </c>
      <c r="T9" s="69">
        <v>0.5</v>
      </c>
      <c r="U9" s="68">
        <v>-0.5</v>
      </c>
      <c r="V9" s="31">
        <f t="shared" ref="V9:V29" si="0">IF($S9&gt;H$23,H$23,$S9)</f>
        <v>0</v>
      </c>
      <c r="W9" s="31">
        <f t="shared" ref="W9:W29" si="1">H$24+V9*H$25</f>
        <v>-0.32</v>
      </c>
      <c r="X9" s="30"/>
      <c r="Y9" s="30">
        <f t="shared" ref="Y9:Y29" si="2">(W9*$H$13+T9*$I$13+U9*$J$13+$D$27)*$C$27</f>
        <v>-3.906450606386893E-2</v>
      </c>
      <c r="Z9" s="29">
        <f t="shared" ref="Z9:Z29" si="3">(W9*$H$14+T9*$I$14+U9*$J$14+$E$27)*$C$27</f>
        <v>1.0505074360871938</v>
      </c>
      <c r="AA9" s="31">
        <f t="shared" ref="AA9:AA29" si="4">IF($S9&gt;I$23,I$23,$S9)</f>
        <v>0</v>
      </c>
      <c r="AB9" s="31">
        <f t="shared" ref="AB9:AB29" si="5">I$24+AA9*I$25</f>
        <v>-0.3</v>
      </c>
      <c r="AC9" s="30"/>
      <c r="AD9" s="30">
        <f t="shared" ref="AD9:AD29" si="6">(T9*$H$13+AB9*$I$13+U9*$J$13+$D$27)*$C$27</f>
        <v>0.98353829072479593</v>
      </c>
      <c r="AE9" s="29">
        <f t="shared" ref="AE9:AE29" si="7">(T9*$H$14+AB9*$I$14+U9*$J$14+$E$27)*$C$27</f>
        <v>-0.2423538290724799</v>
      </c>
      <c r="AF9" s="31">
        <f t="shared" ref="AF9:AF29" si="8">IF($S9&gt;J$23,J$23,$S9)</f>
        <v>0</v>
      </c>
      <c r="AG9" s="31">
        <f t="shared" ref="AG9:AG29" si="9">J$24+AF9*J$25</f>
        <v>-0.3666666666666667</v>
      </c>
      <c r="AH9" s="31"/>
      <c r="AI9" s="30">
        <f t="shared" ref="AI9:AI29" si="10">(U9*$H$13+T9*$I$13+AG9*$J$13+$D$27)*$C$27</f>
        <v>-0.35953829072479537</v>
      </c>
      <c r="AJ9" s="29">
        <f t="shared" ref="AJ9:AJ29" si="11">(U9*$H$14+T9*$I$14+AG9*$J$14+$E$27)*$C$27</f>
        <v>1.0321689973238877</v>
      </c>
    </row>
    <row r="10" spans="2:36" ht="16.05" customHeight="1">
      <c r="B10" s="2" t="s">
        <v>82</v>
      </c>
      <c r="F10" s="2"/>
      <c r="G10" s="20" t="s">
        <v>81</v>
      </c>
      <c r="H10" s="31"/>
      <c r="I10" s="31"/>
      <c r="J10" s="31"/>
      <c r="K10" s="40">
        <v>0.5</v>
      </c>
      <c r="L10" s="58">
        <v>-0.5</v>
      </c>
      <c r="M10" s="58">
        <v>-0.5</v>
      </c>
      <c r="N10" s="57">
        <f t="shared" ref="N10:N20" si="12">(K10*$H$13+L10*$I$13+M10*$J$13+$D$27)*$C$27</f>
        <v>0.98353829072479593</v>
      </c>
      <c r="O10" s="35">
        <f t="shared" ref="O10:O20" si="13">(K10*$H$14+L10*$I$14+M10*$J$14+$E$27)*$C$27</f>
        <v>-0.49176914536239813</v>
      </c>
      <c r="P10" s="53"/>
      <c r="Q10" s="53"/>
      <c r="R10" s="53"/>
      <c r="S10" s="34">
        <v>0</v>
      </c>
      <c r="T10" s="33">
        <v>0.6</v>
      </c>
      <c r="U10" s="32">
        <v>-0.5</v>
      </c>
      <c r="V10" s="31">
        <f t="shared" si="0"/>
        <v>0</v>
      </c>
      <c r="W10" s="31">
        <f t="shared" si="1"/>
        <v>-0.32</v>
      </c>
      <c r="X10" s="30">
        <f>H$22+V10*H$21</f>
        <v>-200</v>
      </c>
      <c r="Y10" s="30">
        <f t="shared" si="2"/>
        <v>-3.906450606386893E-2</v>
      </c>
      <c r="Z10" s="29">
        <f t="shared" si="3"/>
        <v>1.1752150942321529</v>
      </c>
      <c r="AA10" s="31">
        <f t="shared" si="4"/>
        <v>0</v>
      </c>
      <c r="AB10" s="31">
        <f t="shared" si="5"/>
        <v>-0.3</v>
      </c>
      <c r="AC10" s="30">
        <f>I$22+AA10*I$21</f>
        <v>60</v>
      </c>
      <c r="AD10" s="30">
        <f t="shared" si="6"/>
        <v>1.1082459488697551</v>
      </c>
      <c r="AE10" s="29">
        <f t="shared" si="7"/>
        <v>-0.27835382907247996</v>
      </c>
      <c r="AF10" s="31">
        <f t="shared" si="8"/>
        <v>0</v>
      </c>
      <c r="AG10" s="31">
        <f t="shared" si="9"/>
        <v>-0.3666666666666667</v>
      </c>
      <c r="AH10" s="31">
        <f>J$22+AF10*J$21</f>
        <v>-400</v>
      </c>
      <c r="AI10" s="30">
        <f t="shared" si="10"/>
        <v>-0.35953829072479537</v>
      </c>
      <c r="AJ10" s="29">
        <f t="shared" si="11"/>
        <v>1.1568766554688468</v>
      </c>
    </row>
    <row r="11" spans="2:36" ht="16.05" customHeight="1">
      <c r="B11" s="2" t="s">
        <v>80</v>
      </c>
      <c r="F11" s="2"/>
      <c r="G11" s="22" t="s">
        <v>79</v>
      </c>
      <c r="H11" s="67">
        <f>SIN(RADIANS(C13))</f>
        <v>0.49999999999999994</v>
      </c>
      <c r="I11" s="66">
        <f>SIN(RADIANS(D13))</f>
        <v>-0.50000000000000044</v>
      </c>
      <c r="J11" s="65">
        <f>SIN(RADIANS(E13))</f>
        <v>0</v>
      </c>
      <c r="K11" s="40">
        <v>-0.5</v>
      </c>
      <c r="L11" s="58">
        <v>-0.5</v>
      </c>
      <c r="M11" s="58">
        <v>-0.5</v>
      </c>
      <c r="N11" s="57">
        <f t="shared" si="12"/>
        <v>-0.26353829072479529</v>
      </c>
      <c r="O11" s="35">
        <f t="shared" si="13"/>
        <v>-0.13176914536239792</v>
      </c>
      <c r="P11" s="53"/>
      <c r="Q11" s="53"/>
      <c r="R11" s="53"/>
      <c r="S11" s="34">
        <v>0</v>
      </c>
      <c r="T11" s="33">
        <v>0.5</v>
      </c>
      <c r="U11" s="32">
        <v>-0.5</v>
      </c>
      <c r="V11" s="31">
        <f t="shared" si="0"/>
        <v>0</v>
      </c>
      <c r="W11" s="31">
        <f t="shared" si="1"/>
        <v>-0.32</v>
      </c>
      <c r="X11" s="30"/>
      <c r="Y11" s="30">
        <f t="shared" si="2"/>
        <v>-3.906450606386893E-2</v>
      </c>
      <c r="Z11" s="29">
        <f t="shared" si="3"/>
        <v>1.0505074360871938</v>
      </c>
      <c r="AA11" s="31">
        <f t="shared" si="4"/>
        <v>0</v>
      </c>
      <c r="AB11" s="31">
        <f t="shared" si="5"/>
        <v>-0.3</v>
      </c>
      <c r="AC11" s="30"/>
      <c r="AD11" s="30">
        <f t="shared" si="6"/>
        <v>0.98353829072479593</v>
      </c>
      <c r="AE11" s="29">
        <f t="shared" si="7"/>
        <v>-0.2423538290724799</v>
      </c>
      <c r="AF11" s="31">
        <f t="shared" si="8"/>
        <v>0</v>
      </c>
      <c r="AG11" s="31">
        <f t="shared" si="9"/>
        <v>-0.3666666666666667</v>
      </c>
      <c r="AH11" s="31"/>
      <c r="AI11" s="30">
        <f t="shared" si="10"/>
        <v>-0.35953829072479537</v>
      </c>
      <c r="AJ11" s="29">
        <f t="shared" si="11"/>
        <v>1.0321689973238877</v>
      </c>
    </row>
    <row r="12" spans="2:36" ht="16.05" customHeight="1">
      <c r="B12" s="2" t="s">
        <v>78</v>
      </c>
      <c r="F12" s="2"/>
      <c r="G12" s="22" t="s">
        <v>77</v>
      </c>
      <c r="H12" s="41">
        <f>COS(RADIANS(C13))</f>
        <v>0.86602540378443871</v>
      </c>
      <c r="I12" s="25">
        <f>COS(RADIANS(D13))</f>
        <v>0.86602540378443837</v>
      </c>
      <c r="J12" s="24">
        <f>COS(RADIANS(E13))</f>
        <v>1</v>
      </c>
      <c r="K12" s="40">
        <v>-0.5</v>
      </c>
      <c r="L12" s="58">
        <v>-0.5</v>
      </c>
      <c r="M12" s="58">
        <v>0.5</v>
      </c>
      <c r="N12" s="57">
        <f t="shared" si="12"/>
        <v>-0.98353829072479593</v>
      </c>
      <c r="O12" s="35">
        <f t="shared" si="13"/>
        <v>-0.75530743608719342</v>
      </c>
      <c r="P12" s="53"/>
      <c r="Q12" s="53"/>
      <c r="R12" s="53"/>
      <c r="S12" s="34">
        <v>1</v>
      </c>
      <c r="T12" s="33">
        <v>0.5</v>
      </c>
      <c r="U12" s="32">
        <v>-0.5</v>
      </c>
      <c r="V12" s="31">
        <f t="shared" si="0"/>
        <v>1</v>
      </c>
      <c r="W12" s="31">
        <f t="shared" si="1"/>
        <v>-7.0000000000000007E-2</v>
      </c>
      <c r="X12" s="30"/>
      <c r="Y12" s="30">
        <f t="shared" si="2"/>
        <v>0.27270463929852889</v>
      </c>
      <c r="Z12" s="29">
        <f t="shared" si="3"/>
        <v>0.96050743608719369</v>
      </c>
      <c r="AA12" s="31">
        <f t="shared" si="4"/>
        <v>1</v>
      </c>
      <c r="AB12" s="31">
        <f t="shared" si="5"/>
        <v>-9.9999999999999978E-2</v>
      </c>
      <c r="AC12" s="30"/>
      <c r="AD12" s="30">
        <f t="shared" si="6"/>
        <v>0.98353829072479593</v>
      </c>
      <c r="AE12" s="29">
        <f t="shared" si="7"/>
        <v>7.0614872174384891E-3</v>
      </c>
      <c r="AF12" s="31">
        <f t="shared" si="8"/>
        <v>1</v>
      </c>
      <c r="AG12" s="31">
        <f t="shared" si="9"/>
        <v>-0.20000000000000004</v>
      </c>
      <c r="AH12" s="31"/>
      <c r="AI12" s="30">
        <f t="shared" si="10"/>
        <v>-0.47953829072479548</v>
      </c>
      <c r="AJ12" s="29">
        <f t="shared" si="11"/>
        <v>0.92824594886975509</v>
      </c>
    </row>
    <row r="13" spans="2:36" ht="16.05" customHeight="1">
      <c r="B13" s="2" t="s">
        <v>76</v>
      </c>
      <c r="C13" s="64">
        <v>30</v>
      </c>
      <c r="D13" s="63">
        <v>330</v>
      </c>
      <c r="E13" s="49">
        <v>0</v>
      </c>
      <c r="F13" s="2"/>
      <c r="G13" s="22" t="s">
        <v>75</v>
      </c>
      <c r="H13" s="31">
        <f>I12*J12*H18</f>
        <v>0.86602540378443837</v>
      </c>
      <c r="I13" s="31">
        <f>-J11*I12*I18</f>
        <v>0</v>
      </c>
      <c r="J13" s="31">
        <f>I11*J18</f>
        <v>-0.50000000000000044</v>
      </c>
      <c r="K13" s="40">
        <v>0.5</v>
      </c>
      <c r="L13" s="58">
        <v>-0.5</v>
      </c>
      <c r="M13" s="58">
        <v>0.5</v>
      </c>
      <c r="N13" s="57">
        <f t="shared" si="12"/>
        <v>0.26353829072479529</v>
      </c>
      <c r="O13" s="35">
        <f t="shared" si="13"/>
        <v>-1.1153074360871937</v>
      </c>
      <c r="P13" s="53"/>
      <c r="Q13" s="53"/>
      <c r="R13" s="53"/>
      <c r="S13" s="34">
        <v>1</v>
      </c>
      <c r="T13" s="33">
        <v>0.6</v>
      </c>
      <c r="U13" s="32">
        <v>-0.5</v>
      </c>
      <c r="V13" s="31">
        <f t="shared" si="0"/>
        <v>1</v>
      </c>
      <c r="W13" s="31">
        <f t="shared" si="1"/>
        <v>-7.0000000000000007E-2</v>
      </c>
      <c r="X13" s="30">
        <f>H$22+V13*H$21</f>
        <v>0</v>
      </c>
      <c r="Y13" s="30">
        <f t="shared" si="2"/>
        <v>0.27270463929852889</v>
      </c>
      <c r="Z13" s="29">
        <f t="shared" si="3"/>
        <v>1.085215094232153</v>
      </c>
      <c r="AA13" s="31">
        <f t="shared" si="4"/>
        <v>1</v>
      </c>
      <c r="AB13" s="31">
        <f t="shared" si="5"/>
        <v>-9.9999999999999978E-2</v>
      </c>
      <c r="AC13" s="30">
        <f>I$22+AA13*I$21</f>
        <v>120</v>
      </c>
      <c r="AD13" s="30">
        <f t="shared" si="6"/>
        <v>1.1082459488697551</v>
      </c>
      <c r="AE13" s="29">
        <f t="shared" si="7"/>
        <v>-2.8938512782561543E-2</v>
      </c>
      <c r="AF13" s="31">
        <f t="shared" si="8"/>
        <v>1</v>
      </c>
      <c r="AG13" s="31">
        <f t="shared" si="9"/>
        <v>-0.20000000000000004</v>
      </c>
      <c r="AH13" s="31">
        <f>J$22+AF13*J$21</f>
        <v>-300</v>
      </c>
      <c r="AI13" s="30">
        <f t="shared" si="10"/>
        <v>-0.47953829072479548</v>
      </c>
      <c r="AJ13" s="29">
        <f t="shared" si="11"/>
        <v>1.0529536070147143</v>
      </c>
    </row>
    <row r="14" spans="2:36" ht="16.05" customHeight="1">
      <c r="B14" s="2" t="s">
        <v>74</v>
      </c>
      <c r="C14" s="62">
        <v>0</v>
      </c>
      <c r="D14" s="61">
        <v>0</v>
      </c>
      <c r="E14" s="60">
        <v>0</v>
      </c>
      <c r="G14" s="22" t="s">
        <v>73</v>
      </c>
      <c r="H14" s="31">
        <f>(J12*I11*H11+J11*H12)*H18</f>
        <v>-0.25000000000000022</v>
      </c>
      <c r="I14" s="31">
        <f>(-J11*I11*H11+J12*H12)*I18</f>
        <v>0.86602540378443871</v>
      </c>
      <c r="J14" s="31">
        <f>-I12*H11*J18</f>
        <v>-0.43301270189221913</v>
      </c>
      <c r="K14" s="40">
        <v>0.5</v>
      </c>
      <c r="L14" s="58">
        <v>-0.5</v>
      </c>
      <c r="M14" s="58">
        <v>-0.5</v>
      </c>
      <c r="N14" s="57">
        <f t="shared" si="12"/>
        <v>0.98353829072479593</v>
      </c>
      <c r="O14" s="35">
        <f t="shared" si="13"/>
        <v>-0.49176914536239813</v>
      </c>
      <c r="P14" s="53"/>
      <c r="Q14" s="53"/>
      <c r="R14" s="53"/>
      <c r="S14" s="34">
        <v>1</v>
      </c>
      <c r="T14" s="33">
        <v>0.5</v>
      </c>
      <c r="U14" s="32">
        <v>-0.5</v>
      </c>
      <c r="V14" s="31">
        <f t="shared" si="0"/>
        <v>1</v>
      </c>
      <c r="W14" s="31">
        <f t="shared" si="1"/>
        <v>-7.0000000000000007E-2</v>
      </c>
      <c r="X14" s="30"/>
      <c r="Y14" s="30">
        <f t="shared" si="2"/>
        <v>0.27270463929852889</v>
      </c>
      <c r="Z14" s="29">
        <f t="shared" si="3"/>
        <v>0.96050743608719369</v>
      </c>
      <c r="AA14" s="31">
        <f t="shared" si="4"/>
        <v>1</v>
      </c>
      <c r="AB14" s="31">
        <f t="shared" si="5"/>
        <v>-9.9999999999999978E-2</v>
      </c>
      <c r="AC14" s="30"/>
      <c r="AD14" s="30">
        <f t="shared" si="6"/>
        <v>0.98353829072479593</v>
      </c>
      <c r="AE14" s="29">
        <f t="shared" si="7"/>
        <v>7.0614872174384891E-3</v>
      </c>
      <c r="AF14" s="31">
        <f t="shared" si="8"/>
        <v>1</v>
      </c>
      <c r="AG14" s="31">
        <f t="shared" si="9"/>
        <v>-0.20000000000000004</v>
      </c>
      <c r="AH14" s="31"/>
      <c r="AI14" s="30">
        <f t="shared" si="10"/>
        <v>-0.47953829072479548</v>
      </c>
      <c r="AJ14" s="29">
        <f t="shared" si="11"/>
        <v>0.92824594886975509</v>
      </c>
    </row>
    <row r="15" spans="2:36" ht="16.05" customHeight="1">
      <c r="G15" s="20" t="s">
        <v>72</v>
      </c>
      <c r="H15" s="31"/>
      <c r="I15" s="31"/>
      <c r="J15" s="31"/>
      <c r="K15" s="40">
        <v>0.5</v>
      </c>
      <c r="L15" s="58">
        <v>0.5</v>
      </c>
      <c r="M15" s="58">
        <v>-0.5</v>
      </c>
      <c r="N15" s="57">
        <f t="shared" si="12"/>
        <v>0.98353829072479593</v>
      </c>
      <c r="O15" s="35">
        <f t="shared" si="13"/>
        <v>0.75530743608719342</v>
      </c>
      <c r="P15" s="53"/>
      <c r="Q15" s="53"/>
      <c r="R15" s="53"/>
      <c r="S15" s="34">
        <v>2</v>
      </c>
      <c r="T15" s="33">
        <v>0.5</v>
      </c>
      <c r="U15" s="32">
        <v>-0.5</v>
      </c>
      <c r="V15" s="31">
        <f t="shared" si="0"/>
        <v>2</v>
      </c>
      <c r="W15" s="31">
        <f t="shared" si="1"/>
        <v>0.18</v>
      </c>
      <c r="X15" s="30"/>
      <c r="Y15" s="30">
        <f t="shared" si="2"/>
        <v>0.58447378466092681</v>
      </c>
      <c r="Z15" s="29">
        <f t="shared" si="3"/>
        <v>0.8705074360871935</v>
      </c>
      <c r="AA15" s="31">
        <f t="shared" si="4"/>
        <v>2</v>
      </c>
      <c r="AB15" s="31">
        <f t="shared" si="5"/>
        <v>0.10000000000000003</v>
      </c>
      <c r="AC15" s="30"/>
      <c r="AD15" s="30">
        <f t="shared" si="6"/>
        <v>0.98353829072479593</v>
      </c>
      <c r="AE15" s="29">
        <f t="shared" si="7"/>
        <v>0.2564768035073568</v>
      </c>
      <c r="AF15" s="31">
        <f t="shared" si="8"/>
        <v>2</v>
      </c>
      <c r="AG15" s="31">
        <f t="shared" si="9"/>
        <v>-3.3333333333333381E-2</v>
      </c>
      <c r="AH15" s="31"/>
      <c r="AI15" s="30">
        <f t="shared" si="10"/>
        <v>-0.59953829072479559</v>
      </c>
      <c r="AJ15" s="29">
        <f t="shared" si="11"/>
        <v>0.82432290041562251</v>
      </c>
    </row>
    <row r="16" spans="2:36" ht="16.05" customHeight="1">
      <c r="B16" s="2" t="s">
        <v>71</v>
      </c>
      <c r="F16" s="2"/>
      <c r="G16" s="22" t="s">
        <v>70</v>
      </c>
      <c r="H16" s="82">
        <v>-344</v>
      </c>
      <c r="I16" s="82">
        <v>0</v>
      </c>
      <c r="J16" s="82">
        <v>-480</v>
      </c>
      <c r="K16" s="40">
        <v>-0.5</v>
      </c>
      <c r="L16" s="58">
        <v>0.5</v>
      </c>
      <c r="M16" s="58">
        <v>-0.5</v>
      </c>
      <c r="N16" s="57">
        <f t="shared" si="12"/>
        <v>-0.26353829072479529</v>
      </c>
      <c r="O16" s="35">
        <f t="shared" si="13"/>
        <v>1.1153074360871937</v>
      </c>
      <c r="P16" s="53"/>
      <c r="Q16" s="53"/>
      <c r="R16" s="53"/>
      <c r="S16" s="34">
        <v>2</v>
      </c>
      <c r="T16" s="33">
        <v>0.6</v>
      </c>
      <c r="U16" s="32">
        <v>-0.5</v>
      </c>
      <c r="V16" s="31">
        <f t="shared" si="0"/>
        <v>2</v>
      </c>
      <c r="W16" s="31">
        <f t="shared" si="1"/>
        <v>0.18</v>
      </c>
      <c r="X16" s="30">
        <f>H$22+V16*H$21</f>
        <v>200</v>
      </c>
      <c r="Y16" s="30">
        <f t="shared" si="2"/>
        <v>0.58447378466092681</v>
      </c>
      <c r="Z16" s="29">
        <f t="shared" si="3"/>
        <v>0.99521509423215282</v>
      </c>
      <c r="AA16" s="31">
        <f t="shared" si="4"/>
        <v>2</v>
      </c>
      <c r="AB16" s="31">
        <f t="shared" si="5"/>
        <v>0.10000000000000003</v>
      </c>
      <c r="AC16" s="30">
        <f>I$22+AA16*I$21</f>
        <v>180</v>
      </c>
      <c r="AD16" s="30">
        <f t="shared" si="6"/>
        <v>1.1082459488697551</v>
      </c>
      <c r="AE16" s="29">
        <f t="shared" si="7"/>
        <v>0.22047680350735679</v>
      </c>
      <c r="AF16" s="31">
        <f t="shared" si="8"/>
        <v>2</v>
      </c>
      <c r="AG16" s="31">
        <f t="shared" si="9"/>
        <v>-3.3333333333333381E-2</v>
      </c>
      <c r="AH16" s="31">
        <f>J$22+AF16*J$21</f>
        <v>-200</v>
      </c>
      <c r="AI16" s="30">
        <f t="shared" si="10"/>
        <v>-0.59953829072479559</v>
      </c>
      <c r="AJ16" s="29">
        <f t="shared" si="11"/>
        <v>0.94903055856058183</v>
      </c>
    </row>
    <row r="17" spans="2:36" ht="16.05" customHeight="1">
      <c r="B17" s="2" t="s">
        <v>69</v>
      </c>
      <c r="F17" s="2"/>
      <c r="G17" s="22" t="s">
        <v>68</v>
      </c>
      <c r="H17" s="82">
        <v>800</v>
      </c>
      <c r="I17" s="82">
        <v>300</v>
      </c>
      <c r="J17" s="82">
        <v>600</v>
      </c>
      <c r="K17" s="40">
        <v>-0.5</v>
      </c>
      <c r="L17" s="58">
        <v>0.5</v>
      </c>
      <c r="M17" s="58">
        <v>0.5</v>
      </c>
      <c r="N17" s="57">
        <f t="shared" si="12"/>
        <v>-0.98353829072479593</v>
      </c>
      <c r="O17" s="35">
        <f t="shared" si="13"/>
        <v>0.49176914536239813</v>
      </c>
      <c r="P17" s="53"/>
      <c r="Q17" s="53"/>
      <c r="R17" s="53"/>
      <c r="S17" s="34">
        <v>2</v>
      </c>
      <c r="T17" s="33">
        <v>0.5</v>
      </c>
      <c r="U17" s="32">
        <v>-0.5</v>
      </c>
      <c r="V17" s="31">
        <f t="shared" si="0"/>
        <v>2</v>
      </c>
      <c r="W17" s="31">
        <f t="shared" si="1"/>
        <v>0.18</v>
      </c>
      <c r="X17" s="30"/>
      <c r="Y17" s="30">
        <f t="shared" si="2"/>
        <v>0.58447378466092681</v>
      </c>
      <c r="Z17" s="29">
        <f t="shared" si="3"/>
        <v>0.8705074360871935</v>
      </c>
      <c r="AA17" s="31">
        <f t="shared" si="4"/>
        <v>2</v>
      </c>
      <c r="AB17" s="31">
        <f t="shared" si="5"/>
        <v>0.10000000000000003</v>
      </c>
      <c r="AC17" s="30"/>
      <c r="AD17" s="30">
        <f t="shared" si="6"/>
        <v>0.98353829072479593</v>
      </c>
      <c r="AE17" s="29">
        <f t="shared" si="7"/>
        <v>0.2564768035073568</v>
      </c>
      <c r="AF17" s="31">
        <f t="shared" si="8"/>
        <v>2</v>
      </c>
      <c r="AG17" s="31">
        <f t="shared" si="9"/>
        <v>-3.3333333333333381E-2</v>
      </c>
      <c r="AH17" s="31"/>
      <c r="AI17" s="30">
        <f t="shared" si="10"/>
        <v>-0.59953829072479559</v>
      </c>
      <c r="AJ17" s="29">
        <f t="shared" si="11"/>
        <v>0.82432290041562251</v>
      </c>
    </row>
    <row r="18" spans="2:36" ht="16.05" customHeight="1">
      <c r="B18" s="2" t="s">
        <v>67</v>
      </c>
      <c r="F18" s="2"/>
      <c r="G18" s="22" t="s">
        <v>66</v>
      </c>
      <c r="H18" s="59">
        <f>IF(D23,H17/MAX($H17:$J17),1)</f>
        <v>1</v>
      </c>
      <c r="I18" s="59">
        <f>IF(D23,I17/MAX($H17:$J17),1)</f>
        <v>1</v>
      </c>
      <c r="J18" s="59">
        <f>IF(D23,J17/MAX($H17:$J17),1)</f>
        <v>1</v>
      </c>
      <c r="K18" s="40">
        <v>-0.5</v>
      </c>
      <c r="L18" s="58">
        <v>-0.5</v>
      </c>
      <c r="M18" s="58">
        <v>0.5</v>
      </c>
      <c r="N18" s="57">
        <f t="shared" si="12"/>
        <v>-0.98353829072479593</v>
      </c>
      <c r="O18" s="35">
        <f t="shared" si="13"/>
        <v>-0.75530743608719342</v>
      </c>
      <c r="P18" s="53"/>
      <c r="Q18" s="53"/>
      <c r="R18" s="53"/>
      <c r="S18" s="34">
        <v>3</v>
      </c>
      <c r="T18" s="33">
        <v>0.5</v>
      </c>
      <c r="U18" s="32">
        <v>-0.5</v>
      </c>
      <c r="V18" s="31">
        <f t="shared" si="0"/>
        <v>3</v>
      </c>
      <c r="W18" s="31">
        <f t="shared" si="1"/>
        <v>0.43</v>
      </c>
      <c r="X18" s="30"/>
      <c r="Y18" s="30">
        <f t="shared" si="2"/>
        <v>0.89624293002332445</v>
      </c>
      <c r="Z18" s="29">
        <f t="shared" si="3"/>
        <v>0.78050743608719353</v>
      </c>
      <c r="AA18" s="31">
        <f t="shared" si="4"/>
        <v>3</v>
      </c>
      <c r="AB18" s="31">
        <f t="shared" si="5"/>
        <v>0.3000000000000001</v>
      </c>
      <c r="AC18" s="30"/>
      <c r="AD18" s="30">
        <f t="shared" si="6"/>
        <v>0.98353829072479593</v>
      </c>
      <c r="AE18" s="29">
        <f t="shared" si="7"/>
        <v>0.50589211979727522</v>
      </c>
      <c r="AF18" s="31">
        <f t="shared" si="8"/>
        <v>3</v>
      </c>
      <c r="AG18" s="31">
        <f t="shared" si="9"/>
        <v>0.1333333333333333</v>
      </c>
      <c r="AH18" s="31"/>
      <c r="AI18" s="30">
        <f t="shared" si="10"/>
        <v>-0.71953829072479569</v>
      </c>
      <c r="AJ18" s="29">
        <f t="shared" si="11"/>
        <v>0.72039985196148992</v>
      </c>
    </row>
    <row r="19" spans="2:36" ht="16.05" customHeight="1">
      <c r="B19" s="48"/>
      <c r="D19" s="2" t="b">
        <v>0</v>
      </c>
      <c r="F19" s="2"/>
      <c r="G19" s="20" t="s">
        <v>65</v>
      </c>
      <c r="H19" s="31"/>
      <c r="I19" s="31"/>
      <c r="J19" s="31"/>
      <c r="K19" s="40">
        <v>-0.5</v>
      </c>
      <c r="L19" s="58">
        <v>-0.5</v>
      </c>
      <c r="M19" s="58">
        <v>-0.5</v>
      </c>
      <c r="N19" s="57">
        <f t="shared" si="12"/>
        <v>-0.26353829072479529</v>
      </c>
      <c r="O19" s="35">
        <f t="shared" si="13"/>
        <v>-0.13176914536239792</v>
      </c>
      <c r="P19" s="53"/>
      <c r="Q19" s="53"/>
      <c r="R19" s="53"/>
      <c r="S19" s="34">
        <v>3</v>
      </c>
      <c r="T19" s="33">
        <v>0.6</v>
      </c>
      <c r="U19" s="32">
        <v>-0.5</v>
      </c>
      <c r="V19" s="31">
        <f t="shared" si="0"/>
        <v>3</v>
      </c>
      <c r="W19" s="31">
        <f t="shared" si="1"/>
        <v>0.43</v>
      </c>
      <c r="X19" s="30">
        <f>H$22+V19*H$21</f>
        <v>400</v>
      </c>
      <c r="Y19" s="30">
        <f t="shared" si="2"/>
        <v>0.89624293002332445</v>
      </c>
      <c r="Z19" s="29">
        <f t="shared" si="3"/>
        <v>0.90521509423215263</v>
      </c>
      <c r="AA19" s="31">
        <f t="shared" si="4"/>
        <v>3</v>
      </c>
      <c r="AB19" s="31">
        <f t="shared" si="5"/>
        <v>0.3000000000000001</v>
      </c>
      <c r="AC19" s="30">
        <f>I$22+AA19*I$21</f>
        <v>240</v>
      </c>
      <c r="AD19" s="30">
        <f t="shared" si="6"/>
        <v>1.1082459488697551</v>
      </c>
      <c r="AE19" s="29">
        <f t="shared" si="7"/>
        <v>0.46989211979727513</v>
      </c>
      <c r="AF19" s="31">
        <f t="shared" si="8"/>
        <v>3</v>
      </c>
      <c r="AG19" s="31">
        <f t="shared" si="9"/>
        <v>0.1333333333333333</v>
      </c>
      <c r="AH19" s="31">
        <f>J$22+AF19*J$21</f>
        <v>-100</v>
      </c>
      <c r="AI19" s="30">
        <f t="shared" si="10"/>
        <v>-0.71953829072479569</v>
      </c>
      <c r="AJ19" s="29">
        <f t="shared" si="11"/>
        <v>0.84510751010644902</v>
      </c>
    </row>
    <row r="20" spans="2:36" ht="16.05" customHeight="1">
      <c r="B20" s="2" t="s">
        <v>53</v>
      </c>
      <c r="F20" s="2"/>
      <c r="G20" s="22" t="s">
        <v>64</v>
      </c>
      <c r="H20" s="31">
        <f>H17/5</f>
        <v>160</v>
      </c>
      <c r="I20" s="31">
        <f>I17/5</f>
        <v>60</v>
      </c>
      <c r="J20" s="31">
        <f>J17/5</f>
        <v>120</v>
      </c>
      <c r="K20" s="38">
        <v>-0.5</v>
      </c>
      <c r="L20" s="56">
        <v>0.5</v>
      </c>
      <c r="M20" s="56">
        <v>-0.5</v>
      </c>
      <c r="N20" s="55">
        <f t="shared" si="12"/>
        <v>-0.26353829072479529</v>
      </c>
      <c r="O20" s="54">
        <f t="shared" si="13"/>
        <v>1.1153074360871937</v>
      </c>
      <c r="P20" s="53"/>
      <c r="Q20" s="53"/>
      <c r="R20" s="53"/>
      <c r="S20" s="34">
        <v>3</v>
      </c>
      <c r="T20" s="33">
        <v>0.5</v>
      </c>
      <c r="U20" s="32">
        <v>-0.5</v>
      </c>
      <c r="V20" s="31">
        <f t="shared" si="0"/>
        <v>3</v>
      </c>
      <c r="W20" s="31">
        <f t="shared" si="1"/>
        <v>0.43</v>
      </c>
      <c r="X20" s="30"/>
      <c r="Y20" s="30">
        <f t="shared" si="2"/>
        <v>0.89624293002332445</v>
      </c>
      <c r="Z20" s="29">
        <f t="shared" si="3"/>
        <v>0.78050743608719353</v>
      </c>
      <c r="AA20" s="31">
        <f t="shared" si="4"/>
        <v>3</v>
      </c>
      <c r="AB20" s="31">
        <f t="shared" si="5"/>
        <v>0.3000000000000001</v>
      </c>
      <c r="AC20" s="30"/>
      <c r="AD20" s="30">
        <f t="shared" si="6"/>
        <v>0.98353829072479593</v>
      </c>
      <c r="AE20" s="29">
        <f t="shared" si="7"/>
        <v>0.50589211979727522</v>
      </c>
      <c r="AF20" s="31">
        <f t="shared" si="8"/>
        <v>3</v>
      </c>
      <c r="AG20" s="31">
        <f t="shared" si="9"/>
        <v>0.1333333333333333</v>
      </c>
      <c r="AH20" s="31"/>
      <c r="AI20" s="30">
        <f t="shared" si="10"/>
        <v>-0.71953829072479569</v>
      </c>
      <c r="AJ20" s="29">
        <f t="shared" si="11"/>
        <v>0.72039985196148992</v>
      </c>
    </row>
    <row r="21" spans="2:36" ht="16.05" customHeight="1">
      <c r="B21" s="2" t="s">
        <v>52</v>
      </c>
      <c r="F21" s="2"/>
      <c r="G21" s="22" t="s">
        <v>63</v>
      </c>
      <c r="H21" s="31">
        <f>ROUND(H20,1-INT(LOG(ABS(H20))+1))</f>
        <v>200</v>
      </c>
      <c r="I21" s="31">
        <f>ROUND(I20,1-INT(LOG(ABS(I20))+1))</f>
        <v>60</v>
      </c>
      <c r="J21" s="31">
        <f>ROUND(J20,1-INT(LOG(ABS(J20))+1))</f>
        <v>100</v>
      </c>
      <c r="K21" s="22"/>
      <c r="P21" s="3"/>
      <c r="Q21" s="3"/>
      <c r="R21" s="3"/>
      <c r="S21" s="34">
        <v>4</v>
      </c>
      <c r="T21" s="33">
        <v>0.5</v>
      </c>
      <c r="U21" s="32">
        <v>-0.5</v>
      </c>
      <c r="V21" s="31">
        <f t="shared" si="0"/>
        <v>3</v>
      </c>
      <c r="W21" s="31">
        <f t="shared" si="1"/>
        <v>0.43</v>
      </c>
      <c r="X21" s="30"/>
      <c r="Y21" s="30">
        <f t="shared" si="2"/>
        <v>0.89624293002332445</v>
      </c>
      <c r="Z21" s="29">
        <f t="shared" si="3"/>
        <v>0.78050743608719353</v>
      </c>
      <c r="AA21" s="31">
        <f t="shared" si="4"/>
        <v>4</v>
      </c>
      <c r="AB21" s="31">
        <f t="shared" si="5"/>
        <v>0.5</v>
      </c>
      <c r="AC21" s="30"/>
      <c r="AD21" s="30">
        <f t="shared" si="6"/>
        <v>0.98353829072479593</v>
      </c>
      <c r="AE21" s="29">
        <f t="shared" si="7"/>
        <v>0.75530743608719342</v>
      </c>
      <c r="AF21" s="31">
        <f t="shared" si="8"/>
        <v>4</v>
      </c>
      <c r="AG21" s="31">
        <f t="shared" si="9"/>
        <v>0.29999999999999993</v>
      </c>
      <c r="AH21" s="31"/>
      <c r="AI21" s="30">
        <f t="shared" si="10"/>
        <v>-0.8395382907247958</v>
      </c>
      <c r="AJ21" s="29">
        <f t="shared" si="11"/>
        <v>0.61647680350735734</v>
      </c>
    </row>
    <row r="22" spans="2:36" ht="16.05" customHeight="1">
      <c r="B22" s="2" t="s">
        <v>51</v>
      </c>
      <c r="F22" s="2"/>
      <c r="G22" s="22" t="s">
        <v>62</v>
      </c>
      <c r="H22" s="31">
        <f>H21*(INT(H16/H21)+1)</f>
        <v>-200</v>
      </c>
      <c r="I22" s="31">
        <f>I21*(INT(I16/I21)+1)</f>
        <v>60</v>
      </c>
      <c r="J22" s="31">
        <f>J21*(INT(J16/J21)+1)</f>
        <v>-400</v>
      </c>
      <c r="K22" s="52" t="s">
        <v>61</v>
      </c>
      <c r="L22" s="43"/>
      <c r="M22" s="52" t="s">
        <v>60</v>
      </c>
      <c r="N22" s="50"/>
      <c r="O22" s="52" t="s">
        <v>59</v>
      </c>
      <c r="P22" s="51"/>
      <c r="Q22" s="50" t="s">
        <v>58</v>
      </c>
      <c r="R22" s="49"/>
      <c r="S22" s="34">
        <v>4</v>
      </c>
      <c r="T22" s="33">
        <v>0.6</v>
      </c>
      <c r="U22" s="32">
        <v>-0.5</v>
      </c>
      <c r="V22" s="31">
        <f t="shared" si="0"/>
        <v>3</v>
      </c>
      <c r="W22" s="31">
        <f t="shared" si="1"/>
        <v>0.43</v>
      </c>
      <c r="X22" s="30">
        <f>H$22+V22*H$21</f>
        <v>400</v>
      </c>
      <c r="Y22" s="30">
        <f t="shared" si="2"/>
        <v>0.89624293002332445</v>
      </c>
      <c r="Z22" s="29">
        <f t="shared" si="3"/>
        <v>0.90521509423215263</v>
      </c>
      <c r="AA22" s="31">
        <f t="shared" si="4"/>
        <v>4</v>
      </c>
      <c r="AB22" s="31">
        <f t="shared" si="5"/>
        <v>0.5</v>
      </c>
      <c r="AC22" s="30">
        <f>I$22+AA22*I$21</f>
        <v>300</v>
      </c>
      <c r="AD22" s="30">
        <f t="shared" si="6"/>
        <v>1.1082459488697551</v>
      </c>
      <c r="AE22" s="29">
        <f t="shared" si="7"/>
        <v>0.71930743608719339</v>
      </c>
      <c r="AF22" s="31">
        <f t="shared" si="8"/>
        <v>4</v>
      </c>
      <c r="AG22" s="31">
        <f t="shared" si="9"/>
        <v>0.29999999999999993</v>
      </c>
      <c r="AH22" s="31">
        <f>J$22+AF22*J$21</f>
        <v>0</v>
      </c>
      <c r="AI22" s="30">
        <f t="shared" si="10"/>
        <v>-0.8395382907247958</v>
      </c>
      <c r="AJ22" s="29">
        <f t="shared" si="11"/>
        <v>0.74118446165231666</v>
      </c>
    </row>
    <row r="23" spans="2:36" ht="16.05" customHeight="1">
      <c r="B23" s="48"/>
      <c r="D23" s="2" t="b">
        <v>0</v>
      </c>
      <c r="F23" s="2"/>
      <c r="G23" s="22" t="s">
        <v>57</v>
      </c>
      <c r="H23" s="31">
        <f>INT((H17+H16-H22)/H21)</f>
        <v>3</v>
      </c>
      <c r="I23" s="31">
        <f>INT((I17+I16-I22)/I21)</f>
        <v>4</v>
      </c>
      <c r="J23" s="31">
        <f>INT((J17+J16-J22)/J21)</f>
        <v>5</v>
      </c>
      <c r="K23" s="47" t="s">
        <v>56</v>
      </c>
      <c r="L23" s="46" t="s">
        <v>55</v>
      </c>
      <c r="M23" s="22"/>
      <c r="N23" s="4"/>
      <c r="O23" s="22"/>
      <c r="P23" s="17"/>
      <c r="Q23" s="23"/>
      <c r="R23" s="17"/>
      <c r="S23" s="34">
        <v>4</v>
      </c>
      <c r="T23" s="33">
        <v>0.5</v>
      </c>
      <c r="U23" s="32">
        <v>-0.5</v>
      </c>
      <c r="V23" s="31">
        <f t="shared" si="0"/>
        <v>3</v>
      </c>
      <c r="W23" s="31">
        <f t="shared" si="1"/>
        <v>0.43</v>
      </c>
      <c r="X23" s="30"/>
      <c r="Y23" s="30">
        <f t="shared" si="2"/>
        <v>0.89624293002332445</v>
      </c>
      <c r="Z23" s="29">
        <f t="shared" si="3"/>
        <v>0.78050743608719353</v>
      </c>
      <c r="AA23" s="31">
        <f t="shared" si="4"/>
        <v>4</v>
      </c>
      <c r="AB23" s="31">
        <f t="shared" si="5"/>
        <v>0.5</v>
      </c>
      <c r="AC23" s="30"/>
      <c r="AD23" s="30">
        <f t="shared" si="6"/>
        <v>0.98353829072479593</v>
      </c>
      <c r="AE23" s="29">
        <f t="shared" si="7"/>
        <v>0.75530743608719342</v>
      </c>
      <c r="AF23" s="31">
        <f t="shared" si="8"/>
        <v>4</v>
      </c>
      <c r="AG23" s="31">
        <f t="shared" si="9"/>
        <v>0.29999999999999993</v>
      </c>
      <c r="AH23" s="31"/>
      <c r="AI23" s="30">
        <f t="shared" si="10"/>
        <v>-0.8395382907247958</v>
      </c>
      <c r="AJ23" s="29">
        <f t="shared" si="11"/>
        <v>0.61647680350735734</v>
      </c>
    </row>
    <row r="24" spans="2:36" ht="16.05" customHeight="1">
      <c r="F24" s="2"/>
      <c r="G24" s="22" t="s">
        <v>54</v>
      </c>
      <c r="H24" s="31">
        <f>(H22-H16)/H17-0.5</f>
        <v>-0.32</v>
      </c>
      <c r="I24" s="31">
        <f>(I22-I16)/I17-0.5</f>
        <v>-0.3</v>
      </c>
      <c r="J24" s="31">
        <f>(J22-J16)/J17-0.5</f>
        <v>-0.3666666666666667</v>
      </c>
      <c r="K24" s="40">
        <v>-0.5</v>
      </c>
      <c r="L24" s="39">
        <v>-0.5</v>
      </c>
      <c r="M24" s="36">
        <f>(H$27*$H$13+K24*$I$13+L24*$J$13+$D$27)*$C$27</f>
        <v>-0.26353829072479529</v>
      </c>
      <c r="N24" s="35">
        <f>(H$27*$H$14+K24*$I$14+L24*$J$14+$E$27)*$C$27</f>
        <v>-0.13176914536239792</v>
      </c>
      <c r="O24" s="36">
        <f>(K24*$H$13+I$27*$I$13+L24*$J$13+$D$27)*$C$27</f>
        <v>-0.26353829072479529</v>
      </c>
      <c r="P24" s="35">
        <f>(K24*$H$14+I$27*$I$14+L24*$J$14+$E$27)*$C$27</f>
        <v>-0.13176914536239792</v>
      </c>
      <c r="Q24" s="36">
        <f>(K24*$H$13+L24*$I$13+J$27*$J$13+$D$27)*$C$27</f>
        <v>-0.26353829072479529</v>
      </c>
      <c r="R24" s="35">
        <f>(K24*$H$14+L24*$I$14+J$27*$J$14+$E$27)*$C$27</f>
        <v>-0.13176914536239792</v>
      </c>
      <c r="S24" s="34">
        <v>5</v>
      </c>
      <c r="T24" s="33">
        <v>0.5</v>
      </c>
      <c r="U24" s="32">
        <v>-0.5</v>
      </c>
      <c r="V24" s="31">
        <f t="shared" si="0"/>
        <v>3</v>
      </c>
      <c r="W24" s="31">
        <f t="shared" si="1"/>
        <v>0.43</v>
      </c>
      <c r="X24" s="30"/>
      <c r="Y24" s="30">
        <f t="shared" si="2"/>
        <v>0.89624293002332445</v>
      </c>
      <c r="Z24" s="29">
        <f t="shared" si="3"/>
        <v>0.78050743608719353</v>
      </c>
      <c r="AA24" s="31">
        <f t="shared" si="4"/>
        <v>4</v>
      </c>
      <c r="AB24" s="31">
        <f t="shared" si="5"/>
        <v>0.5</v>
      </c>
      <c r="AC24" s="30"/>
      <c r="AD24" s="30">
        <f t="shared" si="6"/>
        <v>0.98353829072479593</v>
      </c>
      <c r="AE24" s="29">
        <f t="shared" si="7"/>
        <v>0.75530743608719342</v>
      </c>
      <c r="AF24" s="31">
        <f t="shared" si="8"/>
        <v>5</v>
      </c>
      <c r="AG24" s="31">
        <f t="shared" si="9"/>
        <v>0.46666666666666656</v>
      </c>
      <c r="AH24" s="31"/>
      <c r="AI24" s="30">
        <f t="shared" si="10"/>
        <v>-0.95953829072479579</v>
      </c>
      <c r="AJ24" s="29">
        <f t="shared" si="11"/>
        <v>0.51255375505322465</v>
      </c>
    </row>
    <row r="25" spans="2:36" ht="16.05" customHeight="1">
      <c r="B25" s="4"/>
      <c r="C25" s="45" t="s">
        <v>53</v>
      </c>
      <c r="D25" s="44" t="s">
        <v>52</v>
      </c>
      <c r="E25" s="43" t="s">
        <v>51</v>
      </c>
      <c r="F25" s="2"/>
      <c r="G25" s="22" t="s">
        <v>50</v>
      </c>
      <c r="H25" s="31">
        <f>H21/H17</f>
        <v>0.25</v>
      </c>
      <c r="I25" s="31">
        <f>I21/I17</f>
        <v>0.2</v>
      </c>
      <c r="J25" s="31">
        <f>J21/J17</f>
        <v>0.16666666666666666</v>
      </c>
      <c r="K25" s="40">
        <v>0.5</v>
      </c>
      <c r="L25" s="39">
        <v>-0.5</v>
      </c>
      <c r="M25" s="36">
        <f>(H$27*$H$13+K25*$I$13+L25*$J$13+$D$27)*$C$27</f>
        <v>-0.26353829072479529</v>
      </c>
      <c r="N25" s="35">
        <f>(H$27*$H$14+K25*$I$14+L25*$J$14+$E$27)*$C$27</f>
        <v>1.1153074360871937</v>
      </c>
      <c r="O25" s="36">
        <f>(K25*$H$13+I$27*$I$13+L25*$J$13+$D$27)*$C$27</f>
        <v>0.98353829072479593</v>
      </c>
      <c r="P25" s="35">
        <f>(K25*$H$14+I$27*$I$14+L25*$J$14+$E$27)*$C$27</f>
        <v>-0.49176914536239813</v>
      </c>
      <c r="Q25" s="36">
        <f>(K25*$H$13+L25*$I$13+J$27*$J$13+$D$27)*$C$27</f>
        <v>0.98353829072479593</v>
      </c>
      <c r="R25" s="35">
        <f>(K25*$H$14+L25*$I$14+J$27*$J$14+$E$27)*$C$27</f>
        <v>-0.49176914536239813</v>
      </c>
      <c r="S25" s="34">
        <v>5</v>
      </c>
      <c r="T25" s="33">
        <v>0.6</v>
      </c>
      <c r="U25" s="32">
        <v>-0.5</v>
      </c>
      <c r="V25" s="31">
        <f t="shared" si="0"/>
        <v>3</v>
      </c>
      <c r="W25" s="31">
        <f t="shared" si="1"/>
        <v>0.43</v>
      </c>
      <c r="X25" s="30">
        <f>H$22+V25*H$21</f>
        <v>400</v>
      </c>
      <c r="Y25" s="30">
        <f t="shared" si="2"/>
        <v>0.89624293002332445</v>
      </c>
      <c r="Z25" s="29">
        <f t="shared" si="3"/>
        <v>0.90521509423215263</v>
      </c>
      <c r="AA25" s="31">
        <f t="shared" si="4"/>
        <v>4</v>
      </c>
      <c r="AB25" s="31">
        <f t="shared" si="5"/>
        <v>0.5</v>
      </c>
      <c r="AC25" s="30">
        <f>I$22+AA25*I$21</f>
        <v>300</v>
      </c>
      <c r="AD25" s="30">
        <f t="shared" si="6"/>
        <v>1.1082459488697551</v>
      </c>
      <c r="AE25" s="29">
        <f t="shared" si="7"/>
        <v>0.71930743608719339</v>
      </c>
      <c r="AF25" s="31">
        <f t="shared" si="8"/>
        <v>5</v>
      </c>
      <c r="AG25" s="31">
        <f t="shared" si="9"/>
        <v>0.46666666666666656</v>
      </c>
      <c r="AH25" s="31">
        <f>J$22+AF25*J$21</f>
        <v>100</v>
      </c>
      <c r="AI25" s="30">
        <f t="shared" si="10"/>
        <v>-0.95953829072479579</v>
      </c>
      <c r="AJ25" s="29">
        <f t="shared" si="11"/>
        <v>0.63726141319818397</v>
      </c>
    </row>
    <row r="26" spans="2:36" ht="16.05" customHeight="1">
      <c r="B26" s="4"/>
      <c r="C26" s="42">
        <v>10</v>
      </c>
      <c r="D26" s="23">
        <v>50</v>
      </c>
      <c r="E26" s="17">
        <v>50</v>
      </c>
      <c r="F26" s="2"/>
      <c r="G26" s="20" t="s">
        <v>49</v>
      </c>
      <c r="H26" s="31"/>
      <c r="I26" s="31"/>
      <c r="J26" s="31"/>
      <c r="K26" s="40">
        <v>0.5</v>
      </c>
      <c r="L26" s="39">
        <v>0.5</v>
      </c>
      <c r="M26" s="36">
        <f>(H$27*$H$13+K26*$I$13+L26*$J$13+$D$27)*$C$27</f>
        <v>-0.98353829072479593</v>
      </c>
      <c r="N26" s="35">
        <f>(H$27*$H$14+K26*$I$14+L26*$J$14+$E$27)*$C$27</f>
        <v>0.49176914536239813</v>
      </c>
      <c r="O26" s="36">
        <f>(K26*$H$13+I$27*$I$13+L26*$J$13+$D$27)*$C$27</f>
        <v>0.26353829072479529</v>
      </c>
      <c r="P26" s="35">
        <f>(K26*$H$14+I$27*$I$14+L26*$J$14+$E$27)*$C$27</f>
        <v>-1.1153074360871937</v>
      </c>
      <c r="Q26" s="36">
        <f>(K26*$H$13+L26*$I$13+J$27*$J$13+$D$27)*$C$27</f>
        <v>0.98353829072479593</v>
      </c>
      <c r="R26" s="35">
        <f>(K26*$H$14+L26*$I$14+J$27*$J$14+$E$27)*$C$27</f>
        <v>0.75530743608719342</v>
      </c>
      <c r="S26" s="34">
        <v>5</v>
      </c>
      <c r="T26" s="33">
        <v>0.5</v>
      </c>
      <c r="U26" s="32">
        <v>-0.5</v>
      </c>
      <c r="V26" s="31">
        <f t="shared" si="0"/>
        <v>3</v>
      </c>
      <c r="W26" s="31">
        <f t="shared" si="1"/>
        <v>0.43</v>
      </c>
      <c r="X26" s="30"/>
      <c r="Y26" s="30">
        <f t="shared" si="2"/>
        <v>0.89624293002332445</v>
      </c>
      <c r="Z26" s="29">
        <f t="shared" si="3"/>
        <v>0.78050743608719353</v>
      </c>
      <c r="AA26" s="31">
        <f t="shared" si="4"/>
        <v>4</v>
      </c>
      <c r="AB26" s="31">
        <f t="shared" si="5"/>
        <v>0.5</v>
      </c>
      <c r="AC26" s="30"/>
      <c r="AD26" s="30">
        <f t="shared" si="6"/>
        <v>0.98353829072479593</v>
      </c>
      <c r="AE26" s="29">
        <f t="shared" si="7"/>
        <v>0.75530743608719342</v>
      </c>
      <c r="AF26" s="31">
        <f t="shared" si="8"/>
        <v>5</v>
      </c>
      <c r="AG26" s="31">
        <f t="shared" si="9"/>
        <v>0.46666666666666656</v>
      </c>
      <c r="AH26" s="31"/>
      <c r="AI26" s="30">
        <f t="shared" si="10"/>
        <v>-0.95953829072479579</v>
      </c>
      <c r="AJ26" s="29">
        <f t="shared" si="11"/>
        <v>0.51255375505322465</v>
      </c>
    </row>
    <row r="27" spans="2:36" ht="16.05" customHeight="1">
      <c r="B27" s="4"/>
      <c r="C27" s="41">
        <f>(1+C26/50)^2</f>
        <v>1.44</v>
      </c>
      <c r="D27" s="25">
        <f>D26/100-0.5</f>
        <v>0</v>
      </c>
      <c r="E27" s="24">
        <f>-E26/100+0.5</f>
        <v>0</v>
      </c>
      <c r="F27" s="2"/>
      <c r="G27" s="22" t="s">
        <v>48</v>
      </c>
      <c r="H27" s="31">
        <f>C14/100-0.5</f>
        <v>-0.5</v>
      </c>
      <c r="I27" s="31">
        <f>D14/100-0.5</f>
        <v>-0.5</v>
      </c>
      <c r="J27" s="31">
        <f>E14/100-0.5</f>
        <v>-0.5</v>
      </c>
      <c r="K27" s="40">
        <v>-0.5</v>
      </c>
      <c r="L27" s="39">
        <v>0.5</v>
      </c>
      <c r="M27" s="36">
        <f>(H$27*$H$13+K27*$I$13+L27*$J$13+$D$27)*$C$27</f>
        <v>-0.98353829072479593</v>
      </c>
      <c r="N27" s="35">
        <f>(H$27*$H$14+K27*$I$14+L27*$J$14+$E$27)*$C$27</f>
        <v>-0.75530743608719342</v>
      </c>
      <c r="O27" s="36">
        <f>(K27*$H$13+I$27*$I$13+L27*$J$13+$D$27)*$C$27</f>
        <v>-0.98353829072479593</v>
      </c>
      <c r="P27" s="35">
        <f>(K27*$H$14+I$27*$I$14+L27*$J$14+$E$27)*$C$27</f>
        <v>-0.75530743608719342</v>
      </c>
      <c r="Q27" s="36">
        <f>(K27*$H$13+L27*$I$13+J$27*$J$13+$D$27)*$C$27</f>
        <v>-0.26353829072479529</v>
      </c>
      <c r="R27" s="35">
        <f>(K27*$H$14+L27*$I$14+J$27*$J$14+$E$27)*$C$27</f>
        <v>1.1153074360871937</v>
      </c>
      <c r="S27" s="34">
        <v>6</v>
      </c>
      <c r="T27" s="33">
        <v>0.5</v>
      </c>
      <c r="U27" s="32">
        <v>-0.5</v>
      </c>
      <c r="V27" s="31">
        <f t="shared" si="0"/>
        <v>3</v>
      </c>
      <c r="W27" s="31">
        <f t="shared" si="1"/>
        <v>0.43</v>
      </c>
      <c r="X27" s="30"/>
      <c r="Y27" s="30">
        <f t="shared" si="2"/>
        <v>0.89624293002332445</v>
      </c>
      <c r="Z27" s="29">
        <f t="shared" si="3"/>
        <v>0.78050743608719353</v>
      </c>
      <c r="AA27" s="31">
        <f t="shared" si="4"/>
        <v>4</v>
      </c>
      <c r="AB27" s="31">
        <f t="shared" si="5"/>
        <v>0.5</v>
      </c>
      <c r="AC27" s="30"/>
      <c r="AD27" s="30">
        <f t="shared" si="6"/>
        <v>0.98353829072479593</v>
      </c>
      <c r="AE27" s="29">
        <f t="shared" si="7"/>
        <v>0.75530743608719342</v>
      </c>
      <c r="AF27" s="31">
        <f t="shared" si="8"/>
        <v>5</v>
      </c>
      <c r="AG27" s="31">
        <f t="shared" si="9"/>
        <v>0.46666666666666656</v>
      </c>
      <c r="AH27" s="31"/>
      <c r="AI27" s="30">
        <f t="shared" si="10"/>
        <v>-0.95953829072479579</v>
      </c>
      <c r="AJ27" s="29">
        <f t="shared" si="11"/>
        <v>0.51255375505322465</v>
      </c>
    </row>
    <row r="28" spans="2:36" ht="16.05" customHeight="1">
      <c r="K28" s="38">
        <v>-0.5</v>
      </c>
      <c r="L28" s="37">
        <v>-0.5</v>
      </c>
      <c r="M28" s="36">
        <f>(H$27*$H$13+K28*$I$13+L28*$J$13+$D$27)*$C$27</f>
        <v>-0.26353829072479529</v>
      </c>
      <c r="N28" s="35">
        <f>(H$27*$H$14+K28*$I$14+L28*$J$14+$E$27)*$C$27</f>
        <v>-0.13176914536239792</v>
      </c>
      <c r="O28" s="36">
        <f>(K28*$H$13+I$27*$I$13+L28*$J$13+$D$27)*$C$27</f>
        <v>-0.26353829072479529</v>
      </c>
      <c r="P28" s="35">
        <f>(K28*$H$14+I$27*$I$14+L28*$J$14+$E$27)*$C$27</f>
        <v>-0.13176914536239792</v>
      </c>
      <c r="Q28" s="36">
        <f>(K28*$H$13+L28*$I$13+J$27*$J$13+$D$27)*$C$27</f>
        <v>-0.26353829072479529</v>
      </c>
      <c r="R28" s="35">
        <f>(K28*$H$14+L28*$I$14+J$27*$J$14+$E$27)*$C$27</f>
        <v>-0.13176914536239792</v>
      </c>
      <c r="S28" s="34">
        <v>6</v>
      </c>
      <c r="T28" s="33">
        <v>0.6</v>
      </c>
      <c r="U28" s="32">
        <v>-0.5</v>
      </c>
      <c r="V28" s="31">
        <f t="shared" si="0"/>
        <v>3</v>
      </c>
      <c r="W28" s="31">
        <f t="shared" si="1"/>
        <v>0.43</v>
      </c>
      <c r="X28" s="30">
        <f>H$22+V28*H$21</f>
        <v>400</v>
      </c>
      <c r="Y28" s="30">
        <f t="shared" si="2"/>
        <v>0.89624293002332445</v>
      </c>
      <c r="Z28" s="29">
        <f t="shared" si="3"/>
        <v>0.90521509423215263</v>
      </c>
      <c r="AA28" s="31">
        <f t="shared" si="4"/>
        <v>4</v>
      </c>
      <c r="AB28" s="31">
        <f t="shared" si="5"/>
        <v>0.5</v>
      </c>
      <c r="AC28" s="30">
        <f>I$22+AA28*I$21</f>
        <v>300</v>
      </c>
      <c r="AD28" s="30">
        <f t="shared" si="6"/>
        <v>1.1082459488697551</v>
      </c>
      <c r="AE28" s="29">
        <f t="shared" si="7"/>
        <v>0.71930743608719339</v>
      </c>
      <c r="AF28" s="31">
        <f t="shared" si="8"/>
        <v>5</v>
      </c>
      <c r="AG28" s="31">
        <f t="shared" si="9"/>
        <v>0.46666666666666656</v>
      </c>
      <c r="AH28" s="31">
        <f>J$22+AF28*J$21</f>
        <v>100</v>
      </c>
      <c r="AI28" s="30">
        <f t="shared" si="10"/>
        <v>-0.95953829072479579</v>
      </c>
      <c r="AJ28" s="29">
        <f t="shared" si="11"/>
        <v>0.63726141319818397</v>
      </c>
    </row>
    <row r="29" spans="2:36">
      <c r="K29" s="4"/>
      <c r="M29" s="22"/>
      <c r="N29" s="4"/>
      <c r="O29" s="22"/>
      <c r="P29" s="17"/>
      <c r="Q29" s="23"/>
      <c r="R29" s="17"/>
      <c r="S29" s="28">
        <v>6</v>
      </c>
      <c r="T29" s="27">
        <v>0.5</v>
      </c>
      <c r="U29" s="26">
        <v>-0.5</v>
      </c>
      <c r="V29" s="25">
        <f t="shared" si="0"/>
        <v>3</v>
      </c>
      <c r="W29" s="25">
        <f t="shared" si="1"/>
        <v>0.43</v>
      </c>
      <c r="X29" s="25"/>
      <c r="Y29" s="25">
        <f t="shared" si="2"/>
        <v>0.89624293002332445</v>
      </c>
      <c r="Z29" s="24">
        <f t="shared" si="3"/>
        <v>0.78050743608719353</v>
      </c>
      <c r="AA29" s="25">
        <f t="shared" si="4"/>
        <v>4</v>
      </c>
      <c r="AB29" s="25">
        <f t="shared" si="5"/>
        <v>0.5</v>
      </c>
      <c r="AC29" s="25"/>
      <c r="AD29" s="25">
        <f t="shared" si="6"/>
        <v>0.98353829072479593</v>
      </c>
      <c r="AE29" s="24">
        <f t="shared" si="7"/>
        <v>0.75530743608719342</v>
      </c>
      <c r="AF29" s="25">
        <f t="shared" si="8"/>
        <v>5</v>
      </c>
      <c r="AG29" s="25">
        <f t="shared" si="9"/>
        <v>0.46666666666666656</v>
      </c>
      <c r="AH29" s="25"/>
      <c r="AI29" s="25">
        <f t="shared" si="10"/>
        <v>-0.95953829072479579</v>
      </c>
      <c r="AJ29" s="24">
        <f t="shared" si="11"/>
        <v>0.51255375505322465</v>
      </c>
    </row>
    <row r="30" spans="2:36">
      <c r="F30" s="2"/>
      <c r="G30" s="22"/>
      <c r="K30" s="4"/>
      <c r="M30" s="22"/>
      <c r="N30" s="4"/>
      <c r="O30" s="22"/>
      <c r="P30" s="17"/>
      <c r="Q30" s="23"/>
      <c r="R30" s="17"/>
      <c r="S30" s="2"/>
      <c r="T30" s="2"/>
      <c r="U30" s="2"/>
      <c r="V30" s="3"/>
      <c r="W30" s="3"/>
      <c r="X30" s="3"/>
      <c r="AI30" s="4"/>
    </row>
    <row r="31" spans="2:36">
      <c r="F31" s="2"/>
      <c r="G31" s="22"/>
      <c r="H31" s="20" t="s">
        <v>47</v>
      </c>
      <c r="I31" s="21"/>
      <c r="J31" s="21"/>
      <c r="K31" s="18" t="s">
        <v>46</v>
      </c>
      <c r="L31" s="21"/>
      <c r="M31" s="20" t="s">
        <v>45</v>
      </c>
      <c r="N31" s="18"/>
      <c r="O31" s="20" t="s">
        <v>44</v>
      </c>
      <c r="P31" s="19"/>
      <c r="Q31" s="18" t="s">
        <v>43</v>
      </c>
      <c r="R31" s="17"/>
      <c r="AI31" s="4"/>
    </row>
    <row r="32" spans="2:36" ht="17.399999999999999">
      <c r="B32" s="15" t="s">
        <v>42</v>
      </c>
      <c r="C32" s="16" t="s">
        <v>41</v>
      </c>
      <c r="D32" s="16" t="s">
        <v>40</v>
      </c>
      <c r="E32" s="16" t="s">
        <v>39</v>
      </c>
      <c r="F32" s="15" t="s">
        <v>38</v>
      </c>
      <c r="G32" s="3" t="s">
        <v>37</v>
      </c>
      <c r="H32" s="14" t="s">
        <v>36</v>
      </c>
      <c r="I32" s="14" t="s">
        <v>35</v>
      </c>
      <c r="J32" s="14" t="s">
        <v>34</v>
      </c>
      <c r="K32" s="4" t="s">
        <v>33</v>
      </c>
      <c r="L32" s="2" t="s">
        <v>32</v>
      </c>
      <c r="M32" s="13" t="s">
        <v>31</v>
      </c>
      <c r="N32" s="12" t="s">
        <v>30</v>
      </c>
      <c r="O32" s="11" t="s">
        <v>29</v>
      </c>
      <c r="P32" s="10" t="s">
        <v>28</v>
      </c>
      <c r="Q32" s="11" t="s">
        <v>27</v>
      </c>
      <c r="R32" s="10" t="s">
        <v>26</v>
      </c>
      <c r="AI32" s="4"/>
    </row>
    <row r="33" spans="2:35" ht="14.4">
      <c r="B33" s="7"/>
      <c r="C33">
        <v>-21.373799999999999</v>
      </c>
      <c r="D33">
        <v>96.451499999999996</v>
      </c>
      <c r="E33">
        <v>83.636799999999994</v>
      </c>
      <c r="F33">
        <v>1</v>
      </c>
      <c r="G33" s="9">
        <f t="shared" ref="G33:G39" si="14">D$19*(L33-R33)</f>
        <v>0</v>
      </c>
      <c r="H33" s="9">
        <f t="shared" ref="H33:J39" si="15">(C33-H$16)/H$17-0.5</f>
        <v>-9.6717250000000032E-2</v>
      </c>
      <c r="I33" s="6">
        <f t="shared" si="15"/>
        <v>-0.17849500000000001</v>
      </c>
      <c r="J33" s="6">
        <f t="shared" si="15"/>
        <v>0.43939466666666671</v>
      </c>
      <c r="K33" s="9">
        <f t="shared" ref="K33:K39" si="16">(H33*$H$13+I33*$I$13+J33*$J$13+$D$27)*$C$27</f>
        <v>-0.43697797749720585</v>
      </c>
      <c r="L33" s="8">
        <f t="shared" ref="L33:L39" si="17">(H33*$H$14+I33*$I$14+J33*$J$14+$E$27)*$C$27</f>
        <v>-0.46175812381276948</v>
      </c>
      <c r="M33" s="9">
        <f t="shared" ref="M33:M39" si="18">(H$27*$H$13+I33*$I$13+J33*$J$13+$D$27)*$C$27</f>
        <v>-0.93990245072479583</v>
      </c>
      <c r="N33" s="8">
        <f t="shared" ref="N33:N39" si="19">(H$27*$H$14+I33*$I$14+J33*$J$14+$E$27)*$C$27</f>
        <v>-0.31657633381276939</v>
      </c>
      <c r="O33" s="9">
        <f t="shared" ref="O33:O39" si="20">(H33*$H$13+I$27*$I$13+J33*$J$13+$D$27)*$C$27</f>
        <v>-0.43697797749720585</v>
      </c>
      <c r="P33" s="8">
        <f t="shared" ref="P33:P39" si="21">(H33*$H$14+I$27*$I$14+J33*$J$14+$E$27)*$C$27</f>
        <v>-0.86269948013172038</v>
      </c>
      <c r="Q33" s="9">
        <f t="shared" ref="Q33:Q39" si="22">(H33*$H$13+I33*$I$13+J$27*$J$13+$D$27)*$C$27</f>
        <v>0.23938618250279478</v>
      </c>
      <c r="R33" s="8">
        <f t="shared" ref="R33:R39" si="23">(H33*$H$14+I33*$I$14+J$27*$J$14+$E$27)*$C$27</f>
        <v>0.12399042095655291</v>
      </c>
      <c r="AI33" s="4"/>
    </row>
    <row r="34" spans="2:35" ht="14.4">
      <c r="B34" s="7"/>
      <c r="C34">
        <v>-21.1953</v>
      </c>
      <c r="D34">
        <v>97.513499999999993</v>
      </c>
      <c r="E34">
        <v>83.724699999999999</v>
      </c>
      <c r="F34">
        <v>1</v>
      </c>
      <c r="G34" s="9">
        <f t="shared" si="14"/>
        <v>0</v>
      </c>
      <c r="H34" s="9">
        <f t="shared" si="15"/>
        <v>-9.6494124999999986E-2</v>
      </c>
      <c r="I34" s="6">
        <f t="shared" si="15"/>
        <v>-0.17495500000000003</v>
      </c>
      <c r="J34" s="6">
        <f t="shared" si="15"/>
        <v>0.43954116666666665</v>
      </c>
      <c r="K34" s="9">
        <f t="shared" si="16"/>
        <v>-0.43680520353496977</v>
      </c>
      <c r="L34" s="8">
        <f t="shared" si="17"/>
        <v>-0.4575151460740291</v>
      </c>
      <c r="M34" s="9">
        <f t="shared" si="18"/>
        <v>-0.94000793072479594</v>
      </c>
      <c r="N34" s="8">
        <f t="shared" si="19"/>
        <v>-0.31225303107402896</v>
      </c>
      <c r="O34" s="9">
        <f t="shared" si="20"/>
        <v>-0.43680520353496977</v>
      </c>
      <c r="P34" s="8">
        <f t="shared" si="21"/>
        <v>-0.8628711534913116</v>
      </c>
      <c r="Q34" s="9">
        <f t="shared" si="22"/>
        <v>0.2396644364650308</v>
      </c>
      <c r="R34" s="8">
        <f t="shared" si="23"/>
        <v>0.12832474705488445</v>
      </c>
    </row>
    <row r="35" spans="2:35" ht="14.4">
      <c r="B35" s="7"/>
      <c r="C35">
        <v>-20.973299999999998</v>
      </c>
      <c r="D35">
        <v>96.543300000000002</v>
      </c>
      <c r="E35">
        <v>83.766199999999998</v>
      </c>
      <c r="F35">
        <v>1</v>
      </c>
      <c r="G35" s="6">
        <f t="shared" si="14"/>
        <v>0</v>
      </c>
      <c r="H35" s="9">
        <f t="shared" si="15"/>
        <v>-9.6216625E-2</v>
      </c>
      <c r="I35" s="6">
        <f t="shared" si="15"/>
        <v>-0.17818899999999999</v>
      </c>
      <c r="J35" s="6">
        <f t="shared" si="15"/>
        <v>0.43961033333333333</v>
      </c>
      <c r="K35" s="9">
        <f t="shared" si="16"/>
        <v>-0.43650893978361749</v>
      </c>
      <c r="L35" s="8">
        <f t="shared" si="17"/>
        <v>-0.46169121980354549</v>
      </c>
      <c r="M35" s="9">
        <f t="shared" si="18"/>
        <v>-0.94005773072479581</v>
      </c>
      <c r="N35" s="8">
        <f t="shared" si="19"/>
        <v>-0.31632920480354537</v>
      </c>
      <c r="O35" s="9">
        <f t="shared" si="20"/>
        <v>-0.43650893978361749</v>
      </c>
      <c r="P35" s="8">
        <f t="shared" si="21"/>
        <v>-0.86301418155641996</v>
      </c>
      <c r="Q35" s="9">
        <f t="shared" si="22"/>
        <v>0.24001050021638304</v>
      </c>
      <c r="R35" s="8">
        <f t="shared" si="23"/>
        <v>0.1241918013904765</v>
      </c>
    </row>
    <row r="36" spans="2:35" ht="14.4">
      <c r="B36" s="7"/>
      <c r="C36">
        <v>-20.4695</v>
      </c>
      <c r="D36">
        <v>95.770099999999999</v>
      </c>
      <c r="E36">
        <v>83.919700000000006</v>
      </c>
      <c r="F36">
        <v>1</v>
      </c>
      <c r="G36" s="6">
        <f t="shared" si="14"/>
        <v>0</v>
      </c>
      <c r="H36" s="9">
        <f t="shared" si="15"/>
        <v>-9.558687499999996E-2</v>
      </c>
      <c r="I36" s="6">
        <f t="shared" si="15"/>
        <v>-0.18076633333333336</v>
      </c>
      <c r="J36" s="6">
        <f t="shared" si="15"/>
        <v>0.43986616666666667</v>
      </c>
      <c r="K36" s="9">
        <f t="shared" si="16"/>
        <v>-0.43590779330644963</v>
      </c>
      <c r="L36" s="8">
        <f t="shared" si="17"/>
        <v>-0.4652915837255121</v>
      </c>
      <c r="M36" s="9">
        <f t="shared" si="18"/>
        <v>-0.94024193072479578</v>
      </c>
      <c r="N36" s="8">
        <f t="shared" si="19"/>
        <v>-0.31970285872551196</v>
      </c>
      <c r="O36" s="9">
        <f t="shared" si="20"/>
        <v>-0.43590779330644963</v>
      </c>
      <c r="P36" s="8">
        <f t="shared" si="21"/>
        <v>-0.86340041343579732</v>
      </c>
      <c r="Q36" s="9">
        <f t="shared" si="22"/>
        <v>0.24079584669355097</v>
      </c>
      <c r="R36" s="8">
        <f t="shared" si="23"/>
        <v>0.12075095934788706</v>
      </c>
    </row>
    <row r="37" spans="2:35" ht="14.4">
      <c r="B37" s="7"/>
      <c r="C37">
        <v>-20.4695</v>
      </c>
      <c r="D37">
        <v>95.770099999999999</v>
      </c>
      <c r="E37">
        <v>83.919700000000006</v>
      </c>
      <c r="F37">
        <v>1</v>
      </c>
      <c r="G37" s="6">
        <f t="shared" si="14"/>
        <v>0</v>
      </c>
      <c r="H37" s="9">
        <f t="shared" si="15"/>
        <v>-9.558687499999996E-2</v>
      </c>
      <c r="I37" s="6">
        <f t="shared" si="15"/>
        <v>-0.18076633333333336</v>
      </c>
      <c r="J37" s="6">
        <f t="shared" si="15"/>
        <v>0.43986616666666667</v>
      </c>
      <c r="K37" s="9">
        <f t="shared" si="16"/>
        <v>-0.43590779330644963</v>
      </c>
      <c r="L37" s="8">
        <f t="shared" si="17"/>
        <v>-0.4652915837255121</v>
      </c>
      <c r="M37" s="9">
        <f t="shared" si="18"/>
        <v>-0.94024193072479578</v>
      </c>
      <c r="N37" s="8">
        <f t="shared" si="19"/>
        <v>-0.31970285872551196</v>
      </c>
      <c r="O37" s="9">
        <f t="shared" si="20"/>
        <v>-0.43590779330644963</v>
      </c>
      <c r="P37" s="8">
        <f t="shared" si="21"/>
        <v>-0.86340041343579732</v>
      </c>
      <c r="Q37" s="9">
        <f t="shared" si="22"/>
        <v>0.24079584669355097</v>
      </c>
      <c r="R37" s="8">
        <f t="shared" si="23"/>
        <v>0.12075095934788706</v>
      </c>
    </row>
    <row r="38" spans="2:35" ht="14.4">
      <c r="B38" s="7"/>
      <c r="C38">
        <v>-20.4695</v>
      </c>
      <c r="D38">
        <v>95.770099999999999</v>
      </c>
      <c r="E38">
        <v>83.919700000000006</v>
      </c>
      <c r="F38">
        <v>1</v>
      </c>
      <c r="G38" s="6">
        <f t="shared" si="14"/>
        <v>0</v>
      </c>
      <c r="H38" s="9">
        <f t="shared" si="15"/>
        <v>-9.558687499999996E-2</v>
      </c>
      <c r="I38" s="6">
        <f t="shared" si="15"/>
        <v>-0.18076633333333336</v>
      </c>
      <c r="J38" s="6">
        <f t="shared" si="15"/>
        <v>0.43986616666666667</v>
      </c>
      <c r="K38" s="9">
        <f t="shared" si="16"/>
        <v>-0.43590779330644963</v>
      </c>
      <c r="L38" s="8">
        <f t="shared" si="17"/>
        <v>-0.4652915837255121</v>
      </c>
      <c r="M38" s="9">
        <f t="shared" si="18"/>
        <v>-0.94024193072479578</v>
      </c>
      <c r="N38" s="8">
        <f t="shared" si="19"/>
        <v>-0.31970285872551196</v>
      </c>
      <c r="O38" s="9">
        <f t="shared" si="20"/>
        <v>-0.43590779330644963</v>
      </c>
      <c r="P38" s="8">
        <f t="shared" si="21"/>
        <v>-0.86340041343579732</v>
      </c>
      <c r="Q38" s="9">
        <f t="shared" si="22"/>
        <v>0.24079584669355097</v>
      </c>
      <c r="R38" s="8">
        <f t="shared" si="23"/>
        <v>0.12075095934788706</v>
      </c>
    </row>
    <row r="39" spans="2:35" ht="14.4">
      <c r="B39" s="7"/>
      <c r="C39">
        <v>-21.365100000000002</v>
      </c>
      <c r="D39">
        <v>95.867500000000007</v>
      </c>
      <c r="E39">
        <v>83.433000000000007</v>
      </c>
      <c r="F39">
        <v>1</v>
      </c>
      <c r="G39" s="6">
        <f t="shared" si="14"/>
        <v>0</v>
      </c>
      <c r="H39" s="6">
        <f t="shared" si="15"/>
        <v>-9.6706374999999956E-2</v>
      </c>
      <c r="I39" s="6">
        <f t="shared" si="15"/>
        <v>-0.18044166666666667</v>
      </c>
      <c r="J39" s="6">
        <f t="shared" si="15"/>
        <v>0.43905499999999997</v>
      </c>
      <c r="K39" s="6">
        <f t="shared" si="16"/>
        <v>-0.43671985553938242</v>
      </c>
      <c r="L39" s="6">
        <f t="shared" si="17"/>
        <v>-0.46397788605190848</v>
      </c>
      <c r="M39" s="6">
        <f t="shared" si="18"/>
        <v>-0.93965789072479589</v>
      </c>
      <c r="N39" s="6">
        <f t="shared" si="19"/>
        <v>-0.31879218105190837</v>
      </c>
      <c r="O39" s="6">
        <f t="shared" si="20"/>
        <v>-0.43671985553938242</v>
      </c>
      <c r="P39" s="6">
        <f t="shared" si="21"/>
        <v>-0.86249159995897084</v>
      </c>
      <c r="Q39" s="6">
        <f t="shared" si="22"/>
        <v>0.23939974446061815</v>
      </c>
      <c r="R39" s="6">
        <f t="shared" si="23"/>
        <v>0.12155886354466436</v>
      </c>
    </row>
    <row r="40" spans="2:35" ht="14.4">
      <c r="B40" s="7"/>
      <c r="C40">
        <v>-21.365100000000002</v>
      </c>
      <c r="D40">
        <v>95.867500000000007</v>
      </c>
      <c r="E40">
        <v>83.433000000000007</v>
      </c>
      <c r="F40">
        <v>1</v>
      </c>
      <c r="G40" s="6">
        <f t="shared" ref="G40:G103" si="24">D$19*(L40-R40)</f>
        <v>0</v>
      </c>
      <c r="H40" s="9">
        <f t="shared" ref="H40:H103" si="25">(C40-H$16)/H$17-0.5</f>
        <v>-9.6706374999999956E-2</v>
      </c>
      <c r="I40" s="6">
        <f t="shared" ref="I40:I103" si="26">(D40-I$16)/I$17-0.5</f>
        <v>-0.18044166666666667</v>
      </c>
      <c r="J40" s="6">
        <f t="shared" ref="J40:J103" si="27">(E40-J$16)/J$17-0.5</f>
        <v>0.43905499999999997</v>
      </c>
      <c r="K40" s="9">
        <f t="shared" ref="K40:K103" si="28">(H40*$H$13+I40*$I$13+J40*$J$13+$D$27)*$C$27</f>
        <v>-0.43671985553938242</v>
      </c>
      <c r="L40" s="8">
        <f t="shared" ref="L40:L103" si="29">(H40*$H$14+I40*$I$14+J40*$J$14+$E$27)*$C$27</f>
        <v>-0.46397788605190848</v>
      </c>
      <c r="M40" s="9">
        <f t="shared" ref="M40:M103" si="30">(H$27*$H$13+I40*$I$13+J40*$J$13+$D$27)*$C$27</f>
        <v>-0.93965789072479589</v>
      </c>
      <c r="N40" s="8">
        <f t="shared" ref="N40:N103" si="31">(H$27*$H$14+I40*$I$14+J40*$J$14+$E$27)*$C$27</f>
        <v>-0.31879218105190837</v>
      </c>
      <c r="O40" s="9">
        <f t="shared" ref="O40:O103" si="32">(H40*$H$13+I$27*$I$13+J40*$J$13+$D$27)*$C$27</f>
        <v>-0.43671985553938242</v>
      </c>
      <c r="P40" s="8">
        <f t="shared" ref="P40:P103" si="33">(H40*$H$14+I$27*$I$14+J40*$J$14+$E$27)*$C$27</f>
        <v>-0.86249159995897084</v>
      </c>
      <c r="Q40" s="9">
        <f t="shared" ref="Q40:Q103" si="34">(H40*$H$13+I40*$I$13+J$27*$J$13+$D$27)*$C$27</f>
        <v>0.23939974446061815</v>
      </c>
      <c r="R40" s="6">
        <f t="shared" ref="R40:R103" si="35">(H40*$H$14+I40*$I$14+J$27*$J$14+$E$27)*$C$27</f>
        <v>0.12155886354466436</v>
      </c>
    </row>
    <row r="41" spans="2:35" ht="14.4">
      <c r="B41" s="7"/>
      <c r="C41">
        <v>-21.247</v>
      </c>
      <c r="D41">
        <v>96.4178</v>
      </c>
      <c r="E41">
        <v>83.628900000000002</v>
      </c>
      <c r="F41">
        <v>1</v>
      </c>
      <c r="G41" s="6">
        <f t="shared" si="24"/>
        <v>0</v>
      </c>
      <c r="H41" s="9">
        <f t="shared" si="25"/>
        <v>-9.6558750000000027E-2</v>
      </c>
      <c r="I41" s="6">
        <f t="shared" si="26"/>
        <v>-0.17860733333333334</v>
      </c>
      <c r="J41" s="6">
        <f t="shared" si="27"/>
        <v>0.43938150000000009</v>
      </c>
      <c r="K41" s="9">
        <f t="shared" si="28"/>
        <v>-0.43677083585904608</v>
      </c>
      <c r="L41" s="8">
        <f t="shared" si="29"/>
        <v>-0.4619470621612578</v>
      </c>
      <c r="M41" s="9">
        <f t="shared" si="30"/>
        <v>-0.93989297072479594</v>
      </c>
      <c r="N41" s="8">
        <f t="shared" si="31"/>
        <v>-0.31670821216125772</v>
      </c>
      <c r="O41" s="9">
        <f t="shared" si="32"/>
        <v>-0.43677083585904608</v>
      </c>
      <c r="P41" s="8">
        <f t="shared" si="33"/>
        <v>-0.86274833021089259</v>
      </c>
      <c r="Q41" s="9">
        <f t="shared" si="34"/>
        <v>0.23958384414095457</v>
      </c>
      <c r="R41" s="6">
        <f t="shared" si="35"/>
        <v>0.12379327268723675</v>
      </c>
    </row>
    <row r="42" spans="2:35" ht="14.4">
      <c r="B42" s="7"/>
      <c r="C42">
        <v>-21.247</v>
      </c>
      <c r="D42">
        <v>96.4178</v>
      </c>
      <c r="E42">
        <v>83.628900000000002</v>
      </c>
      <c r="F42">
        <v>1</v>
      </c>
      <c r="G42" s="6">
        <f t="shared" si="24"/>
        <v>0</v>
      </c>
      <c r="H42" s="9">
        <f t="shared" si="25"/>
        <v>-9.6558750000000027E-2</v>
      </c>
      <c r="I42" s="6">
        <f t="shared" si="26"/>
        <v>-0.17860733333333334</v>
      </c>
      <c r="J42" s="6">
        <f t="shared" si="27"/>
        <v>0.43938150000000009</v>
      </c>
      <c r="K42" s="9">
        <f t="shared" si="28"/>
        <v>-0.43677083585904608</v>
      </c>
      <c r="L42" s="8">
        <f t="shared" si="29"/>
        <v>-0.4619470621612578</v>
      </c>
      <c r="M42" s="9">
        <f t="shared" si="30"/>
        <v>-0.93989297072479594</v>
      </c>
      <c r="N42" s="8">
        <f t="shared" si="31"/>
        <v>-0.31670821216125772</v>
      </c>
      <c r="O42" s="9">
        <f t="shared" si="32"/>
        <v>-0.43677083585904608</v>
      </c>
      <c r="P42" s="8">
        <f t="shared" si="33"/>
        <v>-0.86274833021089259</v>
      </c>
      <c r="Q42" s="9">
        <f t="shared" si="34"/>
        <v>0.23958384414095457</v>
      </c>
      <c r="R42" s="6">
        <f t="shared" si="35"/>
        <v>0.12379327268723675</v>
      </c>
    </row>
    <row r="43" spans="2:35" ht="14.4">
      <c r="B43" s="7"/>
      <c r="C43">
        <v>-21.310700000000001</v>
      </c>
      <c r="D43">
        <v>96.008600000000001</v>
      </c>
      <c r="E43">
        <v>83.668700000000001</v>
      </c>
      <c r="F43">
        <v>1</v>
      </c>
      <c r="G43" s="6">
        <f t="shared" si="24"/>
        <v>0</v>
      </c>
      <c r="H43" s="9">
        <f t="shared" si="25"/>
        <v>-9.6638374999999999E-2</v>
      </c>
      <c r="I43" s="6">
        <f t="shared" si="26"/>
        <v>-0.17997133333333332</v>
      </c>
      <c r="J43" s="6">
        <f t="shared" si="27"/>
        <v>0.43944783333333326</v>
      </c>
      <c r="K43" s="9">
        <f t="shared" si="28"/>
        <v>-0.4369178943318438</v>
      </c>
      <c r="L43" s="8">
        <f t="shared" si="29"/>
        <v>-0.46366077099163966</v>
      </c>
      <c r="M43" s="9">
        <f t="shared" si="30"/>
        <v>-0.93994073072479578</v>
      </c>
      <c r="N43" s="8">
        <f t="shared" si="31"/>
        <v>-0.31845058599163956</v>
      </c>
      <c r="O43" s="9">
        <f t="shared" si="32"/>
        <v>-0.4369178943318438</v>
      </c>
      <c r="P43" s="8">
        <f t="shared" si="33"/>
        <v>-0.8627610265841773</v>
      </c>
      <c r="Q43" s="9">
        <f t="shared" si="34"/>
        <v>0.23948454566815666</v>
      </c>
      <c r="R43" s="6">
        <f t="shared" si="35"/>
        <v>0.12212092523013954</v>
      </c>
    </row>
    <row r="44" spans="2:35" ht="14.4">
      <c r="B44" s="7"/>
      <c r="C44">
        <v>-21.310700000000001</v>
      </c>
      <c r="D44">
        <v>96.008600000000001</v>
      </c>
      <c r="E44">
        <v>83.668700000000001</v>
      </c>
      <c r="F44">
        <v>1</v>
      </c>
      <c r="G44" s="6">
        <f t="shared" si="24"/>
        <v>0</v>
      </c>
      <c r="H44" s="9">
        <f t="shared" si="25"/>
        <v>-9.6638374999999999E-2</v>
      </c>
      <c r="I44" s="6">
        <f t="shared" si="26"/>
        <v>-0.17997133333333332</v>
      </c>
      <c r="J44" s="6">
        <f t="shared" si="27"/>
        <v>0.43944783333333326</v>
      </c>
      <c r="K44" s="9">
        <f t="shared" si="28"/>
        <v>-0.4369178943318438</v>
      </c>
      <c r="L44" s="8">
        <f t="shared" si="29"/>
        <v>-0.46366077099163966</v>
      </c>
      <c r="M44" s="9">
        <f t="shared" si="30"/>
        <v>-0.93994073072479578</v>
      </c>
      <c r="N44" s="8">
        <f t="shared" si="31"/>
        <v>-0.31845058599163956</v>
      </c>
      <c r="O44" s="9">
        <f t="shared" si="32"/>
        <v>-0.4369178943318438</v>
      </c>
      <c r="P44" s="8">
        <f t="shared" si="33"/>
        <v>-0.8627610265841773</v>
      </c>
      <c r="Q44" s="9">
        <f t="shared" si="34"/>
        <v>0.23948454566815666</v>
      </c>
      <c r="R44" s="6">
        <f t="shared" si="35"/>
        <v>0.12212092523013954</v>
      </c>
    </row>
    <row r="45" spans="2:35" ht="14.4">
      <c r="B45" s="7"/>
      <c r="C45">
        <v>-21.075800000000001</v>
      </c>
      <c r="D45">
        <v>96.301299999999998</v>
      </c>
      <c r="E45">
        <v>83.79</v>
      </c>
      <c r="F45">
        <v>1</v>
      </c>
      <c r="G45" s="6">
        <f t="shared" si="24"/>
        <v>0</v>
      </c>
      <c r="H45" s="9">
        <f t="shared" si="25"/>
        <v>-9.6344750000000035E-2</v>
      </c>
      <c r="I45" s="6">
        <f t="shared" si="26"/>
        <v>-0.17899566666666666</v>
      </c>
      <c r="J45" s="6">
        <f t="shared" si="27"/>
        <v>0.43964999999999999</v>
      </c>
      <c r="K45" s="9">
        <f t="shared" si="28"/>
        <v>-0.43669728147061582</v>
      </c>
      <c r="L45" s="8">
        <f t="shared" si="29"/>
        <v>-0.46267580359811361</v>
      </c>
      <c r="M45" s="9">
        <f t="shared" si="30"/>
        <v>-0.94008629072479577</v>
      </c>
      <c r="N45" s="8">
        <f t="shared" si="31"/>
        <v>-0.3173599135981135</v>
      </c>
      <c r="O45" s="9">
        <f t="shared" si="32"/>
        <v>-0.43669728147061582</v>
      </c>
      <c r="P45" s="8">
        <f t="shared" si="33"/>
        <v>-0.86299279024195208</v>
      </c>
      <c r="Q45" s="9">
        <f t="shared" si="34"/>
        <v>0.23985071852938478</v>
      </c>
      <c r="R45" s="6">
        <f t="shared" si="35"/>
        <v>0.12323195128144049</v>
      </c>
    </row>
    <row r="46" spans="2:35" ht="14.4">
      <c r="B46" s="7"/>
      <c r="C46">
        <v>-21.075800000000001</v>
      </c>
      <c r="D46">
        <v>96.301299999999998</v>
      </c>
      <c r="E46">
        <v>83.79</v>
      </c>
      <c r="F46">
        <v>1</v>
      </c>
      <c r="G46" s="6">
        <f t="shared" si="24"/>
        <v>0</v>
      </c>
      <c r="H46" s="9">
        <f t="shared" si="25"/>
        <v>-9.6344750000000035E-2</v>
      </c>
      <c r="I46" s="6">
        <f t="shared" si="26"/>
        <v>-0.17899566666666666</v>
      </c>
      <c r="J46" s="6">
        <f t="shared" si="27"/>
        <v>0.43964999999999999</v>
      </c>
      <c r="K46" s="9">
        <f t="shared" si="28"/>
        <v>-0.43669728147061582</v>
      </c>
      <c r="L46" s="8">
        <f t="shared" si="29"/>
        <v>-0.46267580359811361</v>
      </c>
      <c r="M46" s="9">
        <f t="shared" si="30"/>
        <v>-0.94008629072479577</v>
      </c>
      <c r="N46" s="8">
        <f t="shared" si="31"/>
        <v>-0.3173599135981135</v>
      </c>
      <c r="O46" s="9">
        <f t="shared" si="32"/>
        <v>-0.43669728147061582</v>
      </c>
      <c r="P46" s="8">
        <f t="shared" si="33"/>
        <v>-0.86299279024195208</v>
      </c>
      <c r="Q46" s="9">
        <f t="shared" si="34"/>
        <v>0.23985071852938478</v>
      </c>
      <c r="R46" s="6">
        <f t="shared" si="35"/>
        <v>0.12323195128144049</v>
      </c>
    </row>
    <row r="47" spans="2:35" ht="14.4">
      <c r="B47" s="7"/>
      <c r="C47">
        <v>-21.075800000000001</v>
      </c>
      <c r="D47">
        <v>96.301299999999998</v>
      </c>
      <c r="E47">
        <v>83.79</v>
      </c>
      <c r="F47">
        <v>1</v>
      </c>
      <c r="G47" s="6">
        <f t="shared" si="24"/>
        <v>0</v>
      </c>
      <c r="H47" s="9">
        <f t="shared" si="25"/>
        <v>-9.6344750000000035E-2</v>
      </c>
      <c r="I47" s="6">
        <f t="shared" si="26"/>
        <v>-0.17899566666666666</v>
      </c>
      <c r="J47" s="6">
        <f t="shared" si="27"/>
        <v>0.43964999999999999</v>
      </c>
      <c r="K47" s="9">
        <f t="shared" si="28"/>
        <v>-0.43669728147061582</v>
      </c>
      <c r="L47" s="8">
        <f t="shared" si="29"/>
        <v>-0.46267580359811361</v>
      </c>
      <c r="M47" s="9">
        <f t="shared" si="30"/>
        <v>-0.94008629072479577</v>
      </c>
      <c r="N47" s="8">
        <f t="shared" si="31"/>
        <v>-0.3173599135981135</v>
      </c>
      <c r="O47" s="9">
        <f t="shared" si="32"/>
        <v>-0.43669728147061582</v>
      </c>
      <c r="P47" s="8">
        <f t="shared" si="33"/>
        <v>-0.86299279024195208</v>
      </c>
      <c r="Q47" s="9">
        <f t="shared" si="34"/>
        <v>0.23985071852938478</v>
      </c>
      <c r="R47" s="6">
        <f t="shared" si="35"/>
        <v>0.12323195128144049</v>
      </c>
    </row>
    <row r="48" spans="2:35" ht="14.4">
      <c r="B48" s="7"/>
      <c r="C48">
        <v>-21.075800000000001</v>
      </c>
      <c r="D48">
        <v>96.301299999999998</v>
      </c>
      <c r="E48">
        <v>83.79</v>
      </c>
      <c r="F48">
        <v>1</v>
      </c>
      <c r="G48" s="6">
        <f t="shared" si="24"/>
        <v>0</v>
      </c>
      <c r="H48" s="9">
        <f t="shared" si="25"/>
        <v>-9.6344750000000035E-2</v>
      </c>
      <c r="I48" s="6">
        <f t="shared" si="26"/>
        <v>-0.17899566666666666</v>
      </c>
      <c r="J48" s="6">
        <f t="shared" si="27"/>
        <v>0.43964999999999999</v>
      </c>
      <c r="K48" s="9">
        <f t="shared" si="28"/>
        <v>-0.43669728147061582</v>
      </c>
      <c r="L48" s="8">
        <f t="shared" si="29"/>
        <v>-0.46267580359811361</v>
      </c>
      <c r="M48" s="9">
        <f t="shared" si="30"/>
        <v>-0.94008629072479577</v>
      </c>
      <c r="N48" s="8">
        <f t="shared" si="31"/>
        <v>-0.3173599135981135</v>
      </c>
      <c r="O48" s="9">
        <f t="shared" si="32"/>
        <v>-0.43669728147061582</v>
      </c>
      <c r="P48" s="8">
        <f t="shared" si="33"/>
        <v>-0.86299279024195208</v>
      </c>
      <c r="Q48" s="9">
        <f t="shared" si="34"/>
        <v>0.23985071852938478</v>
      </c>
      <c r="R48" s="6">
        <f t="shared" si="35"/>
        <v>0.12323195128144049</v>
      </c>
    </row>
    <row r="49" spans="2:18" ht="14.4">
      <c r="B49" s="7"/>
      <c r="C49">
        <v>-21.182700000000001</v>
      </c>
      <c r="D49">
        <v>96.515000000000001</v>
      </c>
      <c r="E49">
        <v>83.741100000000003</v>
      </c>
      <c r="F49">
        <v>1</v>
      </c>
      <c r="G49" s="6">
        <f t="shared" si="24"/>
        <v>0</v>
      </c>
      <c r="H49" s="9">
        <f t="shared" si="25"/>
        <v>-9.6478375000000005E-2</v>
      </c>
      <c r="I49" s="6">
        <f t="shared" si="26"/>
        <v>-0.17828333333333335</v>
      </c>
      <c r="J49" s="6">
        <f t="shared" si="27"/>
        <v>0.43956849999999992</v>
      </c>
      <c r="K49" s="9">
        <f t="shared" si="28"/>
        <v>-0.43680524207881188</v>
      </c>
      <c r="L49" s="8">
        <f t="shared" si="29"/>
        <v>-0.46168854600923365</v>
      </c>
      <c r="M49" s="9">
        <f t="shared" si="30"/>
        <v>-0.94002761072479579</v>
      </c>
      <c r="N49" s="8">
        <f t="shared" si="31"/>
        <v>-0.3164207610092335</v>
      </c>
      <c r="O49" s="9">
        <f t="shared" si="32"/>
        <v>-0.43680524207881188</v>
      </c>
      <c r="P49" s="8">
        <f t="shared" si="33"/>
        <v>-0.86289386687125813</v>
      </c>
      <c r="Q49" s="9">
        <f t="shared" si="34"/>
        <v>0.23968407792118857</v>
      </c>
      <c r="R49" s="6">
        <f t="shared" si="35"/>
        <v>0.12416839049962641</v>
      </c>
    </row>
    <row r="50" spans="2:18" ht="14.4">
      <c r="B50" s="7"/>
      <c r="C50">
        <v>-20.930099999999999</v>
      </c>
      <c r="D50">
        <v>96.596000000000004</v>
      </c>
      <c r="E50">
        <v>83.743700000000004</v>
      </c>
      <c r="F50">
        <v>1</v>
      </c>
      <c r="G50" s="6">
        <f t="shared" si="24"/>
        <v>0</v>
      </c>
      <c r="H50" s="9">
        <f t="shared" si="25"/>
        <v>-9.6162625000000002E-2</v>
      </c>
      <c r="I50" s="6">
        <f t="shared" si="26"/>
        <v>-0.1780133333333333</v>
      </c>
      <c r="J50" s="6">
        <f t="shared" si="27"/>
        <v>0.4395728333333333</v>
      </c>
      <c r="K50" s="9">
        <f t="shared" si="28"/>
        <v>-0.43641459764821927</v>
      </c>
      <c r="L50" s="8">
        <f t="shared" si="29"/>
        <v>-0.46146820733150201</v>
      </c>
      <c r="M50" s="9">
        <f t="shared" si="30"/>
        <v>-0.94003073072479593</v>
      </c>
      <c r="N50" s="8">
        <f t="shared" si="31"/>
        <v>-0.31608675233150185</v>
      </c>
      <c r="O50" s="9">
        <f t="shared" si="32"/>
        <v>-0.43641459764821927</v>
      </c>
      <c r="P50" s="8">
        <f t="shared" si="33"/>
        <v>-0.86301023887051798</v>
      </c>
      <c r="Q50" s="9">
        <f t="shared" si="34"/>
        <v>0.24007784235178134</v>
      </c>
      <c r="R50" s="6">
        <f t="shared" si="35"/>
        <v>0.12439143117661784</v>
      </c>
    </row>
    <row r="51" spans="2:18" ht="14.4">
      <c r="B51" s="7"/>
      <c r="C51">
        <v>-20.930099999999999</v>
      </c>
      <c r="D51">
        <v>96.596000000000004</v>
      </c>
      <c r="E51">
        <v>83.743700000000004</v>
      </c>
      <c r="F51">
        <v>1</v>
      </c>
      <c r="G51" s="6">
        <f t="shared" si="24"/>
        <v>0</v>
      </c>
      <c r="H51" s="9">
        <f t="shared" si="25"/>
        <v>-9.6162625000000002E-2</v>
      </c>
      <c r="I51" s="6">
        <f t="shared" si="26"/>
        <v>-0.1780133333333333</v>
      </c>
      <c r="J51" s="6">
        <f t="shared" si="27"/>
        <v>0.4395728333333333</v>
      </c>
      <c r="K51" s="9">
        <f t="shared" si="28"/>
        <v>-0.43641459764821927</v>
      </c>
      <c r="L51" s="8">
        <f t="shared" si="29"/>
        <v>-0.46146820733150201</v>
      </c>
      <c r="M51" s="9">
        <f t="shared" si="30"/>
        <v>-0.94003073072479593</v>
      </c>
      <c r="N51" s="8">
        <f t="shared" si="31"/>
        <v>-0.31608675233150185</v>
      </c>
      <c r="O51" s="9">
        <f t="shared" si="32"/>
        <v>-0.43641459764821927</v>
      </c>
      <c r="P51" s="8">
        <f t="shared" si="33"/>
        <v>-0.86301023887051798</v>
      </c>
      <c r="Q51" s="9">
        <f t="shared" si="34"/>
        <v>0.24007784235178134</v>
      </c>
      <c r="R51" s="6">
        <f t="shared" si="35"/>
        <v>0.12439143117661784</v>
      </c>
    </row>
    <row r="52" spans="2:18" ht="14.4">
      <c r="B52" s="7"/>
      <c r="C52">
        <v>-21.453399999999998</v>
      </c>
      <c r="D52">
        <v>96.281599999999997</v>
      </c>
      <c r="E52">
        <v>83.547700000000006</v>
      </c>
      <c r="F52">
        <v>1</v>
      </c>
      <c r="G52" s="6">
        <f t="shared" si="24"/>
        <v>0</v>
      </c>
      <c r="H52" s="9">
        <f t="shared" si="25"/>
        <v>-9.6816750000000007E-2</v>
      </c>
      <c r="I52" s="6">
        <f t="shared" si="26"/>
        <v>-0.17906133333333335</v>
      </c>
      <c r="J52" s="6">
        <f t="shared" si="27"/>
        <v>0.4392461666666666</v>
      </c>
      <c r="K52" s="9">
        <f t="shared" si="28"/>
        <v>-0.43699514161705993</v>
      </c>
      <c r="L52" s="8">
        <f t="shared" si="29"/>
        <v>-0.46233596941389105</v>
      </c>
      <c r="M52" s="9">
        <f t="shared" si="30"/>
        <v>-0.93979553072479582</v>
      </c>
      <c r="N52" s="8">
        <f t="shared" si="31"/>
        <v>-0.31718999941389098</v>
      </c>
      <c r="O52" s="9">
        <f t="shared" si="32"/>
        <v>-0.43699514161705993</v>
      </c>
      <c r="P52" s="8">
        <f t="shared" si="33"/>
        <v>-0.86257106469554767</v>
      </c>
      <c r="Q52" s="9">
        <f t="shared" si="34"/>
        <v>0.23926209838294057</v>
      </c>
      <c r="R52" s="6">
        <f t="shared" si="35"/>
        <v>0.12331997991925862</v>
      </c>
    </row>
    <row r="53" spans="2:18" ht="14.4">
      <c r="B53" s="7"/>
      <c r="C53">
        <v>-21.706099999999999</v>
      </c>
      <c r="D53">
        <v>96.7042</v>
      </c>
      <c r="E53">
        <v>83.553100000000001</v>
      </c>
      <c r="F53">
        <v>1</v>
      </c>
      <c r="G53" s="6">
        <f t="shared" si="24"/>
        <v>0</v>
      </c>
      <c r="H53" s="9">
        <f t="shared" si="25"/>
        <v>-9.7132624999999972E-2</v>
      </c>
      <c r="I53" s="6">
        <f t="shared" si="26"/>
        <v>-0.17765266666666668</v>
      </c>
      <c r="J53" s="6">
        <f t="shared" si="27"/>
        <v>0.43925516666666664</v>
      </c>
      <c r="K53" s="9">
        <f t="shared" si="28"/>
        <v>-0.4373955419322253</v>
      </c>
      <c r="L53" s="8">
        <f t="shared" si="29"/>
        <v>-0.46047115104743896</v>
      </c>
      <c r="M53" s="9">
        <f t="shared" si="30"/>
        <v>-0.93980201072479586</v>
      </c>
      <c r="N53" s="8">
        <f t="shared" si="31"/>
        <v>-0.31543889604743885</v>
      </c>
      <c r="O53" s="9">
        <f t="shared" si="32"/>
        <v>-0.4373955419322253</v>
      </c>
      <c r="P53" s="8">
        <f t="shared" si="33"/>
        <v>-0.86246296154016433</v>
      </c>
      <c r="Q53" s="9">
        <f t="shared" si="34"/>
        <v>0.23886817806777524</v>
      </c>
      <c r="R53" s="6">
        <f t="shared" si="35"/>
        <v>0.12519041013032731</v>
      </c>
    </row>
    <row r="54" spans="2:18" ht="14.4">
      <c r="B54" s="7"/>
      <c r="C54">
        <v>-21.706099999999999</v>
      </c>
      <c r="D54">
        <v>96.7042</v>
      </c>
      <c r="E54">
        <v>83.553100000000001</v>
      </c>
      <c r="F54">
        <v>1</v>
      </c>
      <c r="G54" s="6">
        <f t="shared" si="24"/>
        <v>0</v>
      </c>
      <c r="H54" s="9">
        <f t="shared" si="25"/>
        <v>-9.7132624999999972E-2</v>
      </c>
      <c r="I54" s="6">
        <f t="shared" si="26"/>
        <v>-0.17765266666666668</v>
      </c>
      <c r="J54" s="6">
        <f t="shared" si="27"/>
        <v>0.43925516666666664</v>
      </c>
      <c r="K54" s="9">
        <f t="shared" si="28"/>
        <v>-0.4373955419322253</v>
      </c>
      <c r="L54" s="8">
        <f t="shared" si="29"/>
        <v>-0.46047115104743896</v>
      </c>
      <c r="M54" s="9">
        <f t="shared" si="30"/>
        <v>-0.93980201072479586</v>
      </c>
      <c r="N54" s="8">
        <f t="shared" si="31"/>
        <v>-0.31543889604743885</v>
      </c>
      <c r="O54" s="9">
        <f t="shared" si="32"/>
        <v>-0.4373955419322253</v>
      </c>
      <c r="P54" s="8">
        <f t="shared" si="33"/>
        <v>-0.86246296154016433</v>
      </c>
      <c r="Q54" s="9">
        <f t="shared" si="34"/>
        <v>0.23886817806777524</v>
      </c>
      <c r="R54" s="6">
        <f t="shared" si="35"/>
        <v>0.12519041013032731</v>
      </c>
    </row>
    <row r="55" spans="2:18" ht="14.4">
      <c r="B55" s="7"/>
      <c r="C55">
        <v>-21.2654</v>
      </c>
      <c r="D55">
        <v>96.590400000000002</v>
      </c>
      <c r="E55">
        <v>83.858199999999997</v>
      </c>
      <c r="F55">
        <v>1</v>
      </c>
      <c r="G55" s="6">
        <f t="shared" si="24"/>
        <v>0</v>
      </c>
      <c r="H55" s="9">
        <f t="shared" si="25"/>
        <v>-9.6581750000000022E-2</v>
      </c>
      <c r="I55" s="6">
        <f t="shared" si="26"/>
        <v>-0.17803199999999997</v>
      </c>
      <c r="J55" s="6">
        <f t="shared" si="27"/>
        <v>0.43976366666666666</v>
      </c>
      <c r="K55" s="9">
        <f t="shared" si="28"/>
        <v>-0.43707467862041932</v>
      </c>
      <c r="L55" s="8">
        <f t="shared" si="29"/>
        <v>-0.46145959298483569</v>
      </c>
      <c r="M55" s="9">
        <f t="shared" si="30"/>
        <v>-0.94016813072479588</v>
      </c>
      <c r="N55" s="8">
        <f t="shared" si="31"/>
        <v>-0.31622902298483563</v>
      </c>
      <c r="O55" s="9">
        <f t="shared" si="32"/>
        <v>-0.43707467862041932</v>
      </c>
      <c r="P55" s="8">
        <f t="shared" si="33"/>
        <v>-0.86297834576099786</v>
      </c>
      <c r="Q55" s="9">
        <f t="shared" si="34"/>
        <v>0.23955516137958119</v>
      </c>
      <c r="R55" s="6">
        <f t="shared" si="35"/>
        <v>0.12451903741376412</v>
      </c>
    </row>
    <row r="56" spans="2:18" ht="14.4">
      <c r="B56" s="7"/>
      <c r="C56">
        <v>-21.2654</v>
      </c>
      <c r="D56">
        <v>96.590400000000002</v>
      </c>
      <c r="E56">
        <v>83.858199999999997</v>
      </c>
      <c r="F56">
        <v>1</v>
      </c>
      <c r="G56" s="6">
        <f t="shared" si="24"/>
        <v>0</v>
      </c>
      <c r="H56" s="9">
        <f t="shared" si="25"/>
        <v>-9.6581750000000022E-2</v>
      </c>
      <c r="I56" s="6">
        <f t="shared" si="26"/>
        <v>-0.17803199999999997</v>
      </c>
      <c r="J56" s="6">
        <f t="shared" si="27"/>
        <v>0.43976366666666666</v>
      </c>
      <c r="K56" s="9">
        <f t="shared" si="28"/>
        <v>-0.43707467862041932</v>
      </c>
      <c r="L56" s="8">
        <f t="shared" si="29"/>
        <v>-0.46145959298483569</v>
      </c>
      <c r="M56" s="9">
        <f t="shared" si="30"/>
        <v>-0.94016813072479588</v>
      </c>
      <c r="N56" s="8">
        <f t="shared" si="31"/>
        <v>-0.31622902298483563</v>
      </c>
      <c r="O56" s="9">
        <f t="shared" si="32"/>
        <v>-0.43707467862041932</v>
      </c>
      <c r="P56" s="8">
        <f t="shared" si="33"/>
        <v>-0.86297834576099786</v>
      </c>
      <c r="Q56" s="9">
        <f t="shared" si="34"/>
        <v>0.23955516137958119</v>
      </c>
      <c r="R56" s="6">
        <f t="shared" si="35"/>
        <v>0.12451903741376412</v>
      </c>
    </row>
    <row r="57" spans="2:18" ht="14.4">
      <c r="B57" s="7"/>
      <c r="C57">
        <v>-21.2654</v>
      </c>
      <c r="D57">
        <v>96.590400000000002</v>
      </c>
      <c r="E57">
        <v>83.858199999999997</v>
      </c>
      <c r="F57">
        <v>1</v>
      </c>
      <c r="G57" s="6">
        <f t="shared" si="24"/>
        <v>0</v>
      </c>
      <c r="H57" s="9">
        <f t="shared" si="25"/>
        <v>-9.6581750000000022E-2</v>
      </c>
      <c r="I57" s="6">
        <f t="shared" si="26"/>
        <v>-0.17803199999999997</v>
      </c>
      <c r="J57" s="6">
        <f t="shared" si="27"/>
        <v>0.43976366666666666</v>
      </c>
      <c r="K57" s="9">
        <f t="shared" si="28"/>
        <v>-0.43707467862041932</v>
      </c>
      <c r="L57" s="8">
        <f t="shared" si="29"/>
        <v>-0.46145959298483569</v>
      </c>
      <c r="M57" s="9">
        <f t="shared" si="30"/>
        <v>-0.94016813072479588</v>
      </c>
      <c r="N57" s="8">
        <f t="shared" si="31"/>
        <v>-0.31622902298483563</v>
      </c>
      <c r="O57" s="9">
        <f t="shared" si="32"/>
        <v>-0.43707467862041932</v>
      </c>
      <c r="P57" s="8">
        <f t="shared" si="33"/>
        <v>-0.86297834576099786</v>
      </c>
      <c r="Q57" s="9">
        <f t="shared" si="34"/>
        <v>0.23955516137958119</v>
      </c>
      <c r="R57" s="6">
        <f t="shared" si="35"/>
        <v>0.12451903741376412</v>
      </c>
    </row>
    <row r="58" spans="2:18" ht="14.4">
      <c r="B58" s="7"/>
      <c r="C58">
        <v>-21.2654</v>
      </c>
      <c r="D58">
        <v>96.590400000000002</v>
      </c>
      <c r="E58">
        <v>83.858199999999997</v>
      </c>
      <c r="F58">
        <v>1</v>
      </c>
      <c r="G58" s="6">
        <f t="shared" si="24"/>
        <v>0</v>
      </c>
      <c r="H58" s="9">
        <f t="shared" si="25"/>
        <v>-9.6581750000000022E-2</v>
      </c>
      <c r="I58" s="6">
        <f t="shared" si="26"/>
        <v>-0.17803199999999997</v>
      </c>
      <c r="J58" s="6">
        <f t="shared" si="27"/>
        <v>0.43976366666666666</v>
      </c>
      <c r="K58" s="9">
        <f t="shared" si="28"/>
        <v>-0.43707467862041932</v>
      </c>
      <c r="L58" s="8">
        <f t="shared" si="29"/>
        <v>-0.46145959298483569</v>
      </c>
      <c r="M58" s="9">
        <f t="shared" si="30"/>
        <v>-0.94016813072479588</v>
      </c>
      <c r="N58" s="8">
        <f t="shared" si="31"/>
        <v>-0.31622902298483563</v>
      </c>
      <c r="O58" s="9">
        <f t="shared" si="32"/>
        <v>-0.43707467862041932</v>
      </c>
      <c r="P58" s="8">
        <f t="shared" si="33"/>
        <v>-0.86297834576099786</v>
      </c>
      <c r="Q58" s="9">
        <f t="shared" si="34"/>
        <v>0.23955516137958119</v>
      </c>
      <c r="R58" s="6">
        <f t="shared" si="35"/>
        <v>0.12451903741376412</v>
      </c>
    </row>
    <row r="59" spans="2:18" ht="14.4">
      <c r="B59" s="7"/>
      <c r="C59">
        <v>-19.956700000000001</v>
      </c>
      <c r="D59">
        <v>96.823400000000007</v>
      </c>
      <c r="E59">
        <v>84.368799999999993</v>
      </c>
      <c r="F59">
        <v>1</v>
      </c>
      <c r="G59" s="6">
        <f t="shared" si="24"/>
        <v>0</v>
      </c>
      <c r="H59" s="9">
        <f t="shared" si="25"/>
        <v>-9.4945875000000013E-2</v>
      </c>
      <c r="I59" s="6">
        <f t="shared" si="26"/>
        <v>-0.17725533333333332</v>
      </c>
      <c r="J59" s="6">
        <f t="shared" si="27"/>
        <v>0.4406146666666666</v>
      </c>
      <c r="K59" s="9">
        <f t="shared" si="28"/>
        <v>-0.43564733721774052</v>
      </c>
      <c r="L59" s="8">
        <f t="shared" si="29"/>
        <v>-0.46161057625865004</v>
      </c>
      <c r="M59" s="9">
        <f t="shared" si="30"/>
        <v>-0.94078085072479589</v>
      </c>
      <c r="N59" s="8">
        <f t="shared" si="31"/>
        <v>-0.31579109125864985</v>
      </c>
      <c r="O59" s="9">
        <f t="shared" si="32"/>
        <v>-0.43564733721774052</v>
      </c>
      <c r="P59" s="8">
        <f t="shared" si="33"/>
        <v>-0.86409789184640473</v>
      </c>
      <c r="Q59" s="9">
        <f t="shared" si="34"/>
        <v>0.24159522278226009</v>
      </c>
      <c r="R59" s="6">
        <f t="shared" si="35"/>
        <v>0.12489868522535662</v>
      </c>
    </row>
    <row r="60" spans="2:18" ht="14.4">
      <c r="B60" s="7"/>
      <c r="C60">
        <v>-19.956700000000001</v>
      </c>
      <c r="D60">
        <v>96.823400000000007</v>
      </c>
      <c r="E60">
        <v>84.368799999999993</v>
      </c>
      <c r="F60">
        <v>1</v>
      </c>
      <c r="G60" s="6">
        <f t="shared" si="24"/>
        <v>0</v>
      </c>
      <c r="H60" s="9">
        <f t="shared" si="25"/>
        <v>-9.4945875000000013E-2</v>
      </c>
      <c r="I60" s="6">
        <f t="shared" si="26"/>
        <v>-0.17725533333333332</v>
      </c>
      <c r="J60" s="6">
        <f t="shared" si="27"/>
        <v>0.4406146666666666</v>
      </c>
      <c r="K60" s="9">
        <f t="shared" si="28"/>
        <v>-0.43564733721774052</v>
      </c>
      <c r="L60" s="8">
        <f t="shared" si="29"/>
        <v>-0.46161057625865004</v>
      </c>
      <c r="M60" s="9">
        <f t="shared" si="30"/>
        <v>-0.94078085072479589</v>
      </c>
      <c r="N60" s="8">
        <f t="shared" si="31"/>
        <v>-0.31579109125864985</v>
      </c>
      <c r="O60" s="9">
        <f t="shared" si="32"/>
        <v>-0.43564733721774052</v>
      </c>
      <c r="P60" s="8">
        <f t="shared" si="33"/>
        <v>-0.86409789184640473</v>
      </c>
      <c r="Q60" s="9">
        <f t="shared" si="34"/>
        <v>0.24159522278226009</v>
      </c>
      <c r="R60" s="6">
        <f t="shared" si="35"/>
        <v>0.12489868522535662</v>
      </c>
    </row>
    <row r="61" spans="2:18" ht="14.4">
      <c r="B61" s="7"/>
      <c r="C61">
        <v>-18.914100000000001</v>
      </c>
      <c r="D61">
        <v>96.962400000000002</v>
      </c>
      <c r="E61">
        <v>84.524299999999997</v>
      </c>
      <c r="F61">
        <v>1</v>
      </c>
      <c r="G61" s="6">
        <f t="shared" si="24"/>
        <v>0</v>
      </c>
      <c r="H61" s="9">
        <f t="shared" si="25"/>
        <v>-9.3642625000000035E-2</v>
      </c>
      <c r="I61" s="6">
        <f t="shared" si="26"/>
        <v>-0.176792</v>
      </c>
      <c r="J61" s="6">
        <f t="shared" si="27"/>
        <v>0.44087383333333341</v>
      </c>
      <c r="K61" s="9">
        <f t="shared" si="28"/>
        <v>-0.43420868466296636</v>
      </c>
      <c r="L61" s="8">
        <f t="shared" si="29"/>
        <v>-0.4616635344495913</v>
      </c>
      <c r="M61" s="9">
        <f t="shared" si="30"/>
        <v>-0.94096745072479593</v>
      </c>
      <c r="N61" s="8">
        <f t="shared" si="31"/>
        <v>-0.31537487944959114</v>
      </c>
      <c r="O61" s="9">
        <f t="shared" si="32"/>
        <v>-0.43420868466296636</v>
      </c>
      <c r="P61" s="8">
        <f t="shared" si="33"/>
        <v>-0.86472866218675093</v>
      </c>
      <c r="Q61" s="9">
        <f t="shared" si="34"/>
        <v>0.24322047533703423</v>
      </c>
      <c r="R61" s="6">
        <f t="shared" si="35"/>
        <v>0.12500732737476158</v>
      </c>
    </row>
    <row r="62" spans="2:18" ht="14.4">
      <c r="B62" s="7"/>
      <c r="C62">
        <v>-18.914100000000001</v>
      </c>
      <c r="D62">
        <v>96.962400000000002</v>
      </c>
      <c r="E62">
        <v>84.524299999999997</v>
      </c>
      <c r="F62">
        <v>1</v>
      </c>
      <c r="G62" s="6">
        <f t="shared" si="24"/>
        <v>0</v>
      </c>
      <c r="H62" s="9">
        <f t="shared" si="25"/>
        <v>-9.3642625000000035E-2</v>
      </c>
      <c r="I62" s="6">
        <f t="shared" si="26"/>
        <v>-0.176792</v>
      </c>
      <c r="J62" s="6">
        <f t="shared" si="27"/>
        <v>0.44087383333333341</v>
      </c>
      <c r="K62" s="9">
        <f t="shared" si="28"/>
        <v>-0.43420868466296636</v>
      </c>
      <c r="L62" s="8">
        <f t="shared" si="29"/>
        <v>-0.4616635344495913</v>
      </c>
      <c r="M62" s="9">
        <f t="shared" si="30"/>
        <v>-0.94096745072479593</v>
      </c>
      <c r="N62" s="8">
        <f t="shared" si="31"/>
        <v>-0.31537487944959114</v>
      </c>
      <c r="O62" s="9">
        <f t="shared" si="32"/>
        <v>-0.43420868466296636</v>
      </c>
      <c r="P62" s="8">
        <f t="shared" si="33"/>
        <v>-0.86472866218675093</v>
      </c>
      <c r="Q62" s="9">
        <f t="shared" si="34"/>
        <v>0.24322047533703423</v>
      </c>
      <c r="R62" s="6">
        <f t="shared" si="35"/>
        <v>0.12500732737476158</v>
      </c>
    </row>
    <row r="63" spans="2:18" ht="14.4">
      <c r="B63" s="7"/>
      <c r="C63">
        <v>-20.260400000000001</v>
      </c>
      <c r="D63">
        <v>96.894999999999996</v>
      </c>
      <c r="E63">
        <v>83.570499999999996</v>
      </c>
      <c r="F63">
        <v>1</v>
      </c>
      <c r="G63" s="6">
        <f t="shared" si="24"/>
        <v>0</v>
      </c>
      <c r="H63" s="9">
        <f t="shared" si="25"/>
        <v>-9.5325500000000007E-2</v>
      </c>
      <c r="I63" s="6">
        <f t="shared" si="26"/>
        <v>-0.17701666666666666</v>
      </c>
      <c r="J63" s="6">
        <f t="shared" si="27"/>
        <v>0.4392841666666667</v>
      </c>
      <c r="K63" s="9">
        <f t="shared" si="28"/>
        <v>-0.43516279866497332</v>
      </c>
      <c r="L63" s="8">
        <f t="shared" si="29"/>
        <v>-0.46034665795206803</v>
      </c>
      <c r="M63" s="9">
        <f t="shared" si="30"/>
        <v>-0.93982289072479597</v>
      </c>
      <c r="N63" s="8">
        <f t="shared" si="31"/>
        <v>-0.31466383795206793</v>
      </c>
      <c r="O63" s="9">
        <f t="shared" si="32"/>
        <v>-0.43516279866497332</v>
      </c>
      <c r="P63" s="8">
        <f t="shared" si="33"/>
        <v>-0.86313160915059528</v>
      </c>
      <c r="Q63" s="9">
        <f t="shared" si="34"/>
        <v>0.24112180133502731</v>
      </c>
      <c r="R63" s="6">
        <f t="shared" si="35"/>
        <v>0.12533298583612926</v>
      </c>
    </row>
    <row r="64" spans="2:18" ht="14.4">
      <c r="B64" s="7"/>
      <c r="C64">
        <v>-20.260400000000001</v>
      </c>
      <c r="D64">
        <v>96.894999999999996</v>
      </c>
      <c r="E64">
        <v>83.570499999999996</v>
      </c>
      <c r="F64">
        <v>1</v>
      </c>
      <c r="G64" s="6">
        <f t="shared" si="24"/>
        <v>0</v>
      </c>
      <c r="H64" s="9">
        <f t="shared" si="25"/>
        <v>-9.5325500000000007E-2</v>
      </c>
      <c r="I64" s="6">
        <f t="shared" si="26"/>
        <v>-0.17701666666666666</v>
      </c>
      <c r="J64" s="6">
        <f t="shared" si="27"/>
        <v>0.4392841666666667</v>
      </c>
      <c r="K64" s="9">
        <f t="shared" si="28"/>
        <v>-0.43516279866497332</v>
      </c>
      <c r="L64" s="8">
        <f t="shared" si="29"/>
        <v>-0.46034665795206803</v>
      </c>
      <c r="M64" s="9">
        <f t="shared" si="30"/>
        <v>-0.93982289072479597</v>
      </c>
      <c r="N64" s="8">
        <f t="shared" si="31"/>
        <v>-0.31466383795206793</v>
      </c>
      <c r="O64" s="9">
        <f t="shared" si="32"/>
        <v>-0.43516279866497332</v>
      </c>
      <c r="P64" s="8">
        <f t="shared" si="33"/>
        <v>-0.86313160915059528</v>
      </c>
      <c r="Q64" s="9">
        <f t="shared" si="34"/>
        <v>0.24112180133502731</v>
      </c>
      <c r="R64" s="6">
        <f t="shared" si="35"/>
        <v>0.12533298583612926</v>
      </c>
    </row>
    <row r="65" spans="2:18" ht="14.4">
      <c r="B65" s="7"/>
      <c r="C65">
        <v>-20.493500000000001</v>
      </c>
      <c r="D65">
        <v>96.473699999999994</v>
      </c>
      <c r="E65">
        <v>83.522800000000004</v>
      </c>
      <c r="F65">
        <v>1</v>
      </c>
      <c r="G65" s="6">
        <f t="shared" si="24"/>
        <v>0</v>
      </c>
      <c r="H65" s="9">
        <f t="shared" si="25"/>
        <v>-9.561687499999999E-2</v>
      </c>
      <c r="I65" s="6">
        <f t="shared" si="26"/>
        <v>-0.178421</v>
      </c>
      <c r="J65" s="6">
        <f t="shared" si="27"/>
        <v>0.43920466666666658</v>
      </c>
      <c r="K65" s="9">
        <f t="shared" si="28"/>
        <v>-0.43546892560389311</v>
      </c>
      <c r="L65" s="8">
        <f t="shared" si="29"/>
        <v>-0.4619435028705044</v>
      </c>
      <c r="M65" s="9">
        <f t="shared" si="30"/>
        <v>-0.93976565072479579</v>
      </c>
      <c r="N65" s="8">
        <f t="shared" si="31"/>
        <v>-0.31636557787050429</v>
      </c>
      <c r="O65" s="9">
        <f t="shared" si="32"/>
        <v>-0.43546892560389311</v>
      </c>
      <c r="P65" s="8">
        <f t="shared" si="33"/>
        <v>-0.86297714285648264</v>
      </c>
      <c r="Q65" s="9">
        <f t="shared" si="34"/>
        <v>0.24075843439610745</v>
      </c>
      <c r="R65" s="6">
        <f t="shared" si="35"/>
        <v>0.1236865696235802</v>
      </c>
    </row>
    <row r="66" spans="2:18" ht="14.4">
      <c r="B66" s="7"/>
      <c r="C66">
        <v>-20.493500000000001</v>
      </c>
      <c r="D66">
        <v>96.473699999999994</v>
      </c>
      <c r="E66">
        <v>83.522800000000004</v>
      </c>
      <c r="F66">
        <v>1</v>
      </c>
      <c r="G66" s="6">
        <f t="shared" si="24"/>
        <v>0</v>
      </c>
      <c r="H66" s="9">
        <f t="shared" si="25"/>
        <v>-9.561687499999999E-2</v>
      </c>
      <c r="I66" s="6">
        <f t="shared" si="26"/>
        <v>-0.178421</v>
      </c>
      <c r="J66" s="6">
        <f t="shared" si="27"/>
        <v>0.43920466666666658</v>
      </c>
      <c r="K66" s="9">
        <f t="shared" si="28"/>
        <v>-0.43546892560389311</v>
      </c>
      <c r="L66" s="8">
        <f t="shared" si="29"/>
        <v>-0.4619435028705044</v>
      </c>
      <c r="M66" s="9">
        <f t="shared" si="30"/>
        <v>-0.93976565072479579</v>
      </c>
      <c r="N66" s="8">
        <f t="shared" si="31"/>
        <v>-0.31636557787050429</v>
      </c>
      <c r="O66" s="9">
        <f t="shared" si="32"/>
        <v>-0.43546892560389311</v>
      </c>
      <c r="P66" s="8">
        <f t="shared" si="33"/>
        <v>-0.86297714285648264</v>
      </c>
      <c r="Q66" s="9">
        <f t="shared" si="34"/>
        <v>0.24075843439610745</v>
      </c>
      <c r="R66" s="6">
        <f t="shared" si="35"/>
        <v>0.1236865696235802</v>
      </c>
    </row>
    <row r="67" spans="2:18" ht="14.4">
      <c r="B67" s="7"/>
      <c r="C67">
        <v>-20.47</v>
      </c>
      <c r="D67">
        <v>96.433899999999994</v>
      </c>
      <c r="E67">
        <v>83.7376</v>
      </c>
      <c r="F67">
        <v>1</v>
      </c>
      <c r="G67" s="6">
        <f t="shared" si="24"/>
        <v>0</v>
      </c>
      <c r="H67" s="9">
        <f t="shared" si="25"/>
        <v>-9.5587500000000047E-2</v>
      </c>
      <c r="I67" s="6">
        <f t="shared" si="26"/>
        <v>-0.17855366666666667</v>
      </c>
      <c r="J67" s="6">
        <f t="shared" si="27"/>
        <v>0.43956266666666677</v>
      </c>
      <c r="K67" s="9">
        <f t="shared" si="28"/>
        <v>-0.43569005272931316</v>
      </c>
      <c r="L67" s="8">
        <f t="shared" si="29"/>
        <v>-0.46234275007172293</v>
      </c>
      <c r="M67" s="9">
        <f t="shared" si="30"/>
        <v>-0.940023410724796</v>
      </c>
      <c r="N67" s="8">
        <f t="shared" si="31"/>
        <v>-0.31675425007172286</v>
      </c>
      <c r="O67" s="9">
        <f t="shared" si="32"/>
        <v>-0.43569005272931316</v>
      </c>
      <c r="P67" s="8">
        <f t="shared" si="33"/>
        <v>-0.86321094456456227</v>
      </c>
      <c r="Q67" s="9">
        <f t="shared" si="34"/>
        <v>0.24079506727068745</v>
      </c>
      <c r="R67" s="6">
        <f t="shared" si="35"/>
        <v>0.12351054913044127</v>
      </c>
    </row>
    <row r="68" spans="2:18" ht="14.4">
      <c r="B68" s="7"/>
      <c r="C68">
        <v>-20.47</v>
      </c>
      <c r="D68">
        <v>96.433899999999994</v>
      </c>
      <c r="E68">
        <v>83.7376</v>
      </c>
      <c r="F68">
        <v>1</v>
      </c>
      <c r="G68" s="6">
        <f t="shared" si="24"/>
        <v>0</v>
      </c>
      <c r="H68" s="9">
        <f t="shared" si="25"/>
        <v>-9.5587500000000047E-2</v>
      </c>
      <c r="I68" s="6">
        <f t="shared" si="26"/>
        <v>-0.17855366666666667</v>
      </c>
      <c r="J68" s="6">
        <f t="shared" si="27"/>
        <v>0.43956266666666677</v>
      </c>
      <c r="K68" s="9">
        <f t="shared" si="28"/>
        <v>-0.43569005272931316</v>
      </c>
      <c r="L68" s="8">
        <f t="shared" si="29"/>
        <v>-0.46234275007172293</v>
      </c>
      <c r="M68" s="9">
        <f t="shared" si="30"/>
        <v>-0.940023410724796</v>
      </c>
      <c r="N68" s="8">
        <f t="shared" si="31"/>
        <v>-0.31675425007172286</v>
      </c>
      <c r="O68" s="9">
        <f t="shared" si="32"/>
        <v>-0.43569005272931316</v>
      </c>
      <c r="P68" s="8">
        <f t="shared" si="33"/>
        <v>-0.86321094456456227</v>
      </c>
      <c r="Q68" s="9">
        <f t="shared" si="34"/>
        <v>0.24079506727068745</v>
      </c>
      <c r="R68" s="6">
        <f t="shared" si="35"/>
        <v>0.12351054913044127</v>
      </c>
    </row>
    <row r="69" spans="2:18" ht="14.4">
      <c r="B69" s="7"/>
      <c r="C69">
        <v>-20.47</v>
      </c>
      <c r="D69">
        <v>96.433899999999994</v>
      </c>
      <c r="E69">
        <v>83.7376</v>
      </c>
      <c r="F69">
        <v>1</v>
      </c>
      <c r="G69" s="6">
        <f t="shared" si="24"/>
        <v>0</v>
      </c>
      <c r="H69" s="9">
        <f t="shared" si="25"/>
        <v>-9.5587500000000047E-2</v>
      </c>
      <c r="I69" s="6">
        <f t="shared" si="26"/>
        <v>-0.17855366666666667</v>
      </c>
      <c r="J69" s="6">
        <f t="shared" si="27"/>
        <v>0.43956266666666677</v>
      </c>
      <c r="K69" s="9">
        <f t="shared" si="28"/>
        <v>-0.43569005272931316</v>
      </c>
      <c r="L69" s="8">
        <f t="shared" si="29"/>
        <v>-0.46234275007172293</v>
      </c>
      <c r="M69" s="9">
        <f t="shared" si="30"/>
        <v>-0.940023410724796</v>
      </c>
      <c r="N69" s="8">
        <f t="shared" si="31"/>
        <v>-0.31675425007172286</v>
      </c>
      <c r="O69" s="9">
        <f t="shared" si="32"/>
        <v>-0.43569005272931316</v>
      </c>
      <c r="P69" s="8">
        <f t="shared" si="33"/>
        <v>-0.86321094456456227</v>
      </c>
      <c r="Q69" s="9">
        <f t="shared" si="34"/>
        <v>0.24079506727068745</v>
      </c>
      <c r="R69" s="6">
        <f t="shared" si="35"/>
        <v>0.12351054913044127</v>
      </c>
    </row>
    <row r="70" spans="2:18" ht="14.4">
      <c r="B70" s="7"/>
      <c r="C70">
        <v>-20.47</v>
      </c>
      <c r="D70">
        <v>96.433899999999994</v>
      </c>
      <c r="E70">
        <v>83.7376</v>
      </c>
      <c r="F70">
        <v>1</v>
      </c>
      <c r="G70" s="6">
        <f t="shared" si="24"/>
        <v>0</v>
      </c>
      <c r="H70" s="9">
        <f t="shared" si="25"/>
        <v>-9.5587500000000047E-2</v>
      </c>
      <c r="I70" s="6">
        <f t="shared" si="26"/>
        <v>-0.17855366666666667</v>
      </c>
      <c r="J70" s="6">
        <f t="shared" si="27"/>
        <v>0.43956266666666677</v>
      </c>
      <c r="K70" s="9">
        <f t="shared" si="28"/>
        <v>-0.43569005272931316</v>
      </c>
      <c r="L70" s="8">
        <f t="shared" si="29"/>
        <v>-0.46234275007172293</v>
      </c>
      <c r="M70" s="9">
        <f t="shared" si="30"/>
        <v>-0.940023410724796</v>
      </c>
      <c r="N70" s="8">
        <f t="shared" si="31"/>
        <v>-0.31675425007172286</v>
      </c>
      <c r="O70" s="9">
        <f t="shared" si="32"/>
        <v>-0.43569005272931316</v>
      </c>
      <c r="P70" s="8">
        <f t="shared" si="33"/>
        <v>-0.86321094456456227</v>
      </c>
      <c r="Q70" s="9">
        <f t="shared" si="34"/>
        <v>0.24079506727068745</v>
      </c>
      <c r="R70" s="6">
        <f t="shared" si="35"/>
        <v>0.12351054913044127</v>
      </c>
    </row>
    <row r="71" spans="2:18" ht="14.4">
      <c r="B71" s="7"/>
      <c r="C71">
        <v>-20.47</v>
      </c>
      <c r="D71">
        <v>96.433899999999994</v>
      </c>
      <c r="E71">
        <v>83.7376</v>
      </c>
      <c r="F71">
        <v>1</v>
      </c>
      <c r="G71" s="6">
        <f t="shared" si="24"/>
        <v>0</v>
      </c>
      <c r="H71" s="9">
        <f t="shared" si="25"/>
        <v>-9.5587500000000047E-2</v>
      </c>
      <c r="I71" s="6">
        <f t="shared" si="26"/>
        <v>-0.17855366666666667</v>
      </c>
      <c r="J71" s="6">
        <f t="shared" si="27"/>
        <v>0.43956266666666677</v>
      </c>
      <c r="K71" s="9">
        <f t="shared" si="28"/>
        <v>-0.43569005272931316</v>
      </c>
      <c r="L71" s="8">
        <f t="shared" si="29"/>
        <v>-0.46234275007172293</v>
      </c>
      <c r="M71" s="9">
        <f t="shared" si="30"/>
        <v>-0.940023410724796</v>
      </c>
      <c r="N71" s="8">
        <f t="shared" si="31"/>
        <v>-0.31675425007172286</v>
      </c>
      <c r="O71" s="9">
        <f t="shared" si="32"/>
        <v>-0.43569005272931316</v>
      </c>
      <c r="P71" s="8">
        <f t="shared" si="33"/>
        <v>-0.86321094456456227</v>
      </c>
      <c r="Q71" s="9">
        <f t="shared" si="34"/>
        <v>0.24079506727068745</v>
      </c>
      <c r="R71" s="6">
        <f t="shared" si="35"/>
        <v>0.12351054913044127</v>
      </c>
    </row>
    <row r="72" spans="2:18" ht="14.4">
      <c r="B72" s="7"/>
      <c r="C72">
        <v>-20.47</v>
      </c>
      <c r="D72">
        <v>96.433899999999994</v>
      </c>
      <c r="E72">
        <v>83.7376</v>
      </c>
      <c r="F72">
        <v>1</v>
      </c>
      <c r="G72" s="6">
        <f t="shared" si="24"/>
        <v>0</v>
      </c>
      <c r="H72" s="9">
        <f t="shared" si="25"/>
        <v>-9.5587500000000047E-2</v>
      </c>
      <c r="I72" s="6">
        <f t="shared" si="26"/>
        <v>-0.17855366666666667</v>
      </c>
      <c r="J72" s="6">
        <f t="shared" si="27"/>
        <v>0.43956266666666677</v>
      </c>
      <c r="K72" s="9">
        <f t="shared" si="28"/>
        <v>-0.43569005272931316</v>
      </c>
      <c r="L72" s="8">
        <f t="shared" si="29"/>
        <v>-0.46234275007172293</v>
      </c>
      <c r="M72" s="9">
        <f t="shared" si="30"/>
        <v>-0.940023410724796</v>
      </c>
      <c r="N72" s="8">
        <f t="shared" si="31"/>
        <v>-0.31675425007172286</v>
      </c>
      <c r="O72" s="9">
        <f t="shared" si="32"/>
        <v>-0.43569005272931316</v>
      </c>
      <c r="P72" s="8">
        <f t="shared" si="33"/>
        <v>-0.86321094456456227</v>
      </c>
      <c r="Q72" s="9">
        <f t="shared" si="34"/>
        <v>0.24079506727068745</v>
      </c>
      <c r="R72" s="6">
        <f t="shared" si="35"/>
        <v>0.12351054913044127</v>
      </c>
    </row>
    <row r="73" spans="2:18" ht="14.4">
      <c r="B73" s="7"/>
      <c r="C73">
        <v>-21.1859</v>
      </c>
      <c r="D73">
        <v>96.311300000000003</v>
      </c>
      <c r="E73">
        <v>83.456800000000001</v>
      </c>
      <c r="F73">
        <v>1</v>
      </c>
      <c r="G73" s="6">
        <f t="shared" si="24"/>
        <v>0</v>
      </c>
      <c r="H73" s="9">
        <f t="shared" si="25"/>
        <v>-9.6482375000000009E-2</v>
      </c>
      <c r="I73" s="6">
        <f t="shared" si="26"/>
        <v>-0.17896233333333333</v>
      </c>
      <c r="J73" s="6">
        <f t="shared" si="27"/>
        <v>0.43909466666666674</v>
      </c>
      <c r="K73" s="9">
        <f t="shared" si="28"/>
        <v>-0.43646907038513788</v>
      </c>
      <c r="L73" s="8">
        <f t="shared" si="29"/>
        <v>-0.46223841778128283</v>
      </c>
      <c r="M73" s="9">
        <f t="shared" si="30"/>
        <v>-0.93968645072479584</v>
      </c>
      <c r="N73" s="8">
        <f t="shared" si="31"/>
        <v>-0.3169720727812827</v>
      </c>
      <c r="O73" s="9">
        <f t="shared" si="32"/>
        <v>-0.43646907038513788</v>
      </c>
      <c r="P73" s="8">
        <f t="shared" si="33"/>
        <v>-0.86259697364450316</v>
      </c>
      <c r="Q73" s="9">
        <f t="shared" si="34"/>
        <v>0.23967908961486281</v>
      </c>
      <c r="R73" s="6">
        <f t="shared" si="35"/>
        <v>0.12332306550082216</v>
      </c>
    </row>
    <row r="74" spans="2:18" ht="14.4">
      <c r="B74" s="7"/>
      <c r="C74">
        <v>-21.1859</v>
      </c>
      <c r="D74">
        <v>96.311300000000003</v>
      </c>
      <c r="E74">
        <v>83.456800000000001</v>
      </c>
      <c r="F74">
        <v>1</v>
      </c>
      <c r="G74" s="6">
        <f t="shared" si="24"/>
        <v>0</v>
      </c>
      <c r="H74" s="9">
        <f t="shared" si="25"/>
        <v>-9.6482375000000009E-2</v>
      </c>
      <c r="I74" s="6">
        <f t="shared" si="26"/>
        <v>-0.17896233333333333</v>
      </c>
      <c r="J74" s="6">
        <f t="shared" si="27"/>
        <v>0.43909466666666674</v>
      </c>
      <c r="K74" s="9">
        <f t="shared" si="28"/>
        <v>-0.43646907038513788</v>
      </c>
      <c r="L74" s="8">
        <f t="shared" si="29"/>
        <v>-0.46223841778128283</v>
      </c>
      <c r="M74" s="9">
        <f t="shared" si="30"/>
        <v>-0.93968645072479584</v>
      </c>
      <c r="N74" s="8">
        <f t="shared" si="31"/>
        <v>-0.3169720727812827</v>
      </c>
      <c r="O74" s="9">
        <f t="shared" si="32"/>
        <v>-0.43646907038513788</v>
      </c>
      <c r="P74" s="8">
        <f t="shared" si="33"/>
        <v>-0.86259697364450316</v>
      </c>
      <c r="Q74" s="9">
        <f t="shared" si="34"/>
        <v>0.23967908961486281</v>
      </c>
      <c r="R74" s="6">
        <f t="shared" si="35"/>
        <v>0.12332306550082216</v>
      </c>
    </row>
    <row r="75" spans="2:18" ht="14.4">
      <c r="B75" s="7"/>
      <c r="C75">
        <v>-21.427600000000002</v>
      </c>
      <c r="D75">
        <v>96.397000000000006</v>
      </c>
      <c r="E75">
        <v>83.467399999999998</v>
      </c>
      <c r="F75">
        <v>1</v>
      </c>
      <c r="G75" s="6">
        <f t="shared" si="24"/>
        <v>0</v>
      </c>
      <c r="H75" s="9">
        <f t="shared" si="25"/>
        <v>-9.6784499999999996E-2</v>
      </c>
      <c r="I75" s="6">
        <f t="shared" si="26"/>
        <v>-0.17867666666666665</v>
      </c>
      <c r="J75" s="6">
        <f t="shared" si="27"/>
        <v>0.43911233333333333</v>
      </c>
      <c r="K75" s="9">
        <f t="shared" si="28"/>
        <v>-0.43685856339730822</v>
      </c>
      <c r="L75" s="8">
        <f t="shared" si="29"/>
        <v>-0.46178442041431822</v>
      </c>
      <c r="M75" s="9">
        <f t="shared" si="30"/>
        <v>-0.93969917072479592</v>
      </c>
      <c r="N75" s="8">
        <f t="shared" si="31"/>
        <v>-0.31662684041431804</v>
      </c>
      <c r="O75" s="9">
        <f t="shared" si="32"/>
        <v>-0.43685856339730822</v>
      </c>
      <c r="P75" s="8">
        <f t="shared" si="33"/>
        <v>-0.86249922448763916</v>
      </c>
      <c r="Q75" s="9">
        <f t="shared" si="34"/>
        <v>0.23930231660269236</v>
      </c>
      <c r="R75" s="6">
        <f t="shared" si="35"/>
        <v>0.1237880787109229</v>
      </c>
    </row>
    <row r="76" spans="2:18" ht="14.4">
      <c r="B76" s="7"/>
      <c r="C76">
        <v>-21.267199999999999</v>
      </c>
      <c r="D76">
        <v>96.2881</v>
      </c>
      <c r="E76">
        <v>83.759100000000004</v>
      </c>
      <c r="F76">
        <v>1</v>
      </c>
      <c r="G76" s="6">
        <f t="shared" si="24"/>
        <v>0</v>
      </c>
      <c r="H76" s="9">
        <f t="shared" si="25"/>
        <v>-9.6584000000000003E-2</v>
      </c>
      <c r="I76" s="6">
        <f t="shared" si="26"/>
        <v>-0.17903966666666665</v>
      </c>
      <c r="J76" s="6">
        <f t="shared" si="27"/>
        <v>0.4395985</v>
      </c>
      <c r="K76" s="9">
        <f t="shared" si="28"/>
        <v>-0.43695856454272758</v>
      </c>
      <c r="L76" s="8">
        <f t="shared" si="29"/>
        <v>-0.46261243274572506</v>
      </c>
      <c r="M76" s="9">
        <f t="shared" si="30"/>
        <v>-0.94004921072479597</v>
      </c>
      <c r="N76" s="8">
        <f t="shared" si="31"/>
        <v>-0.31738267274572496</v>
      </c>
      <c r="O76" s="9">
        <f t="shared" si="32"/>
        <v>-0.43695856454272758</v>
      </c>
      <c r="P76" s="8">
        <f t="shared" si="33"/>
        <v>-0.86287454801997987</v>
      </c>
      <c r="Q76" s="9">
        <f t="shared" si="34"/>
        <v>0.23955235545727296</v>
      </c>
      <c r="R76" s="6">
        <f t="shared" si="35"/>
        <v>0.12326320991185674</v>
      </c>
    </row>
    <row r="77" spans="2:18" ht="14.4">
      <c r="B77" s="7"/>
      <c r="C77">
        <v>-21.267199999999999</v>
      </c>
      <c r="D77">
        <v>96.2881</v>
      </c>
      <c r="E77">
        <v>83.759100000000004</v>
      </c>
      <c r="F77">
        <v>1</v>
      </c>
      <c r="G77" s="6">
        <f t="shared" si="24"/>
        <v>0</v>
      </c>
      <c r="H77" s="9">
        <f t="shared" si="25"/>
        <v>-9.6584000000000003E-2</v>
      </c>
      <c r="I77" s="6">
        <f t="shared" si="26"/>
        <v>-0.17903966666666665</v>
      </c>
      <c r="J77" s="6">
        <f t="shared" si="27"/>
        <v>0.4395985</v>
      </c>
      <c r="K77" s="9">
        <f t="shared" si="28"/>
        <v>-0.43695856454272758</v>
      </c>
      <c r="L77" s="8">
        <f t="shared" si="29"/>
        <v>-0.46261243274572506</v>
      </c>
      <c r="M77" s="9">
        <f t="shared" si="30"/>
        <v>-0.94004921072479597</v>
      </c>
      <c r="N77" s="8">
        <f t="shared" si="31"/>
        <v>-0.31738267274572496</v>
      </c>
      <c r="O77" s="9">
        <f t="shared" si="32"/>
        <v>-0.43695856454272758</v>
      </c>
      <c r="P77" s="8">
        <f t="shared" si="33"/>
        <v>-0.86287454801997987</v>
      </c>
      <c r="Q77" s="9">
        <f t="shared" si="34"/>
        <v>0.23955235545727296</v>
      </c>
      <c r="R77" s="6">
        <f t="shared" si="35"/>
        <v>0.12326320991185674</v>
      </c>
    </row>
    <row r="78" spans="2:18" ht="14.4">
      <c r="B78" s="7"/>
      <c r="C78">
        <v>-21.1464</v>
      </c>
      <c r="D78">
        <v>96.220699999999994</v>
      </c>
      <c r="E78">
        <v>83.899199999999993</v>
      </c>
      <c r="F78">
        <v>1</v>
      </c>
      <c r="G78" s="6">
        <f t="shared" si="24"/>
        <v>0</v>
      </c>
      <c r="H78" s="9">
        <f t="shared" si="25"/>
        <v>-9.6432999999999991E-2</v>
      </c>
      <c r="I78" s="6">
        <f t="shared" si="26"/>
        <v>-0.17926433333333336</v>
      </c>
      <c r="J78" s="6">
        <f t="shared" si="27"/>
        <v>0.43983199999999989</v>
      </c>
      <c r="K78" s="9">
        <f t="shared" si="28"/>
        <v>-0.43693837597892859</v>
      </c>
      <c r="L78" s="8">
        <f t="shared" si="29"/>
        <v>-0.46309256547524158</v>
      </c>
      <c r="M78" s="9">
        <f t="shared" si="30"/>
        <v>-0.94021733072479574</v>
      </c>
      <c r="N78" s="8">
        <f t="shared" si="31"/>
        <v>-0.31780844547524151</v>
      </c>
      <c r="O78" s="9">
        <f t="shared" si="32"/>
        <v>-0.43693837597892859</v>
      </c>
      <c r="P78" s="8">
        <f t="shared" si="33"/>
        <v>-0.86307450421086407</v>
      </c>
      <c r="Q78" s="9">
        <f t="shared" si="34"/>
        <v>0.23974066402107189</v>
      </c>
      <c r="R78" s="6">
        <f t="shared" si="35"/>
        <v>0.12292867337322434</v>
      </c>
    </row>
    <row r="79" spans="2:18" ht="14.4">
      <c r="B79" s="7"/>
      <c r="C79">
        <v>-21.1464</v>
      </c>
      <c r="D79">
        <v>96.220699999999994</v>
      </c>
      <c r="E79">
        <v>83.899199999999993</v>
      </c>
      <c r="F79">
        <v>1</v>
      </c>
      <c r="G79" s="6">
        <f t="shared" si="24"/>
        <v>0</v>
      </c>
      <c r="H79" s="9">
        <f t="shared" si="25"/>
        <v>-9.6432999999999991E-2</v>
      </c>
      <c r="I79" s="6">
        <f t="shared" si="26"/>
        <v>-0.17926433333333336</v>
      </c>
      <c r="J79" s="6">
        <f t="shared" si="27"/>
        <v>0.43983199999999989</v>
      </c>
      <c r="K79" s="9">
        <f t="shared" si="28"/>
        <v>-0.43693837597892859</v>
      </c>
      <c r="L79" s="8">
        <f t="shared" si="29"/>
        <v>-0.46309256547524158</v>
      </c>
      <c r="M79" s="9">
        <f t="shared" si="30"/>
        <v>-0.94021733072479574</v>
      </c>
      <c r="N79" s="8">
        <f t="shared" si="31"/>
        <v>-0.31780844547524151</v>
      </c>
      <c r="O79" s="9">
        <f t="shared" si="32"/>
        <v>-0.43693837597892859</v>
      </c>
      <c r="P79" s="8">
        <f t="shared" si="33"/>
        <v>-0.86307450421086407</v>
      </c>
      <c r="Q79" s="9">
        <f t="shared" si="34"/>
        <v>0.23974066402107189</v>
      </c>
      <c r="R79" s="6">
        <f t="shared" si="35"/>
        <v>0.12292867337322434</v>
      </c>
    </row>
    <row r="80" spans="2:18" ht="14.4">
      <c r="B80" s="7"/>
      <c r="C80">
        <v>-21.233499999999999</v>
      </c>
      <c r="D80">
        <v>96.191500000000005</v>
      </c>
      <c r="E80">
        <v>83.819900000000004</v>
      </c>
      <c r="F80">
        <v>1</v>
      </c>
      <c r="G80" s="6">
        <f t="shared" si="24"/>
        <v>0</v>
      </c>
      <c r="H80" s="9">
        <f t="shared" si="25"/>
        <v>-9.6541874999999999E-2</v>
      </c>
      <c r="I80" s="6">
        <f t="shared" si="26"/>
        <v>-0.17936166666666664</v>
      </c>
      <c r="J80" s="6">
        <f t="shared" si="27"/>
        <v>0.43969983333333329</v>
      </c>
      <c r="K80" s="9">
        <f t="shared" si="28"/>
        <v>-0.43697899144173402</v>
      </c>
      <c r="L80" s="8">
        <f t="shared" si="29"/>
        <v>-0.46309234161841184</v>
      </c>
      <c r="M80" s="9">
        <f t="shared" si="30"/>
        <v>-0.94012217072479587</v>
      </c>
      <c r="N80" s="8">
        <f t="shared" si="31"/>
        <v>-0.31784741661841176</v>
      </c>
      <c r="O80" s="9">
        <f t="shared" si="32"/>
        <v>-0.43697899144173402</v>
      </c>
      <c r="P80" s="8">
        <f t="shared" si="33"/>
        <v>-0.8629528982334399</v>
      </c>
      <c r="Q80" s="9">
        <f t="shared" si="34"/>
        <v>0.23960488855826656</v>
      </c>
      <c r="R80" s="6">
        <f t="shared" si="35"/>
        <v>0.12284648625262999</v>
      </c>
    </row>
    <row r="81" spans="2:18" ht="14.4">
      <c r="B81" s="7"/>
      <c r="C81">
        <v>-21.233499999999999</v>
      </c>
      <c r="D81">
        <v>96.191500000000005</v>
      </c>
      <c r="E81">
        <v>83.819900000000004</v>
      </c>
      <c r="F81">
        <v>1</v>
      </c>
      <c r="G81" s="6">
        <f t="shared" si="24"/>
        <v>0</v>
      </c>
      <c r="H81" s="9">
        <f t="shared" si="25"/>
        <v>-9.6541874999999999E-2</v>
      </c>
      <c r="I81" s="6">
        <f t="shared" si="26"/>
        <v>-0.17936166666666664</v>
      </c>
      <c r="J81" s="6">
        <f t="shared" si="27"/>
        <v>0.43969983333333329</v>
      </c>
      <c r="K81" s="9">
        <f t="shared" si="28"/>
        <v>-0.43697899144173402</v>
      </c>
      <c r="L81" s="8">
        <f t="shared" si="29"/>
        <v>-0.46309234161841184</v>
      </c>
      <c r="M81" s="9">
        <f t="shared" si="30"/>
        <v>-0.94012217072479587</v>
      </c>
      <c r="N81" s="8">
        <f t="shared" si="31"/>
        <v>-0.31784741661841176</v>
      </c>
      <c r="O81" s="9">
        <f t="shared" si="32"/>
        <v>-0.43697899144173402</v>
      </c>
      <c r="P81" s="8">
        <f t="shared" si="33"/>
        <v>-0.8629528982334399</v>
      </c>
      <c r="Q81" s="9">
        <f t="shared" si="34"/>
        <v>0.23960488855826656</v>
      </c>
      <c r="R81" s="6">
        <f t="shared" si="35"/>
        <v>0.12284648625262999</v>
      </c>
    </row>
    <row r="82" spans="2:18" ht="14.4">
      <c r="B82" s="7"/>
      <c r="C82">
        <v>-21.233499999999999</v>
      </c>
      <c r="D82">
        <v>96.191500000000005</v>
      </c>
      <c r="E82">
        <v>83.819900000000004</v>
      </c>
      <c r="F82">
        <v>1</v>
      </c>
      <c r="G82" s="6">
        <f t="shared" si="24"/>
        <v>0</v>
      </c>
      <c r="H82" s="9">
        <f t="shared" si="25"/>
        <v>-9.6541874999999999E-2</v>
      </c>
      <c r="I82" s="6">
        <f t="shared" si="26"/>
        <v>-0.17936166666666664</v>
      </c>
      <c r="J82" s="6">
        <f t="shared" si="27"/>
        <v>0.43969983333333329</v>
      </c>
      <c r="K82" s="9">
        <f t="shared" si="28"/>
        <v>-0.43697899144173402</v>
      </c>
      <c r="L82" s="8">
        <f t="shared" si="29"/>
        <v>-0.46309234161841184</v>
      </c>
      <c r="M82" s="9">
        <f t="shared" si="30"/>
        <v>-0.94012217072479587</v>
      </c>
      <c r="N82" s="8">
        <f t="shared" si="31"/>
        <v>-0.31784741661841176</v>
      </c>
      <c r="O82" s="9">
        <f t="shared" si="32"/>
        <v>-0.43697899144173402</v>
      </c>
      <c r="P82" s="8">
        <f t="shared" si="33"/>
        <v>-0.8629528982334399</v>
      </c>
      <c r="Q82" s="9">
        <f t="shared" si="34"/>
        <v>0.23960488855826656</v>
      </c>
      <c r="R82" s="6">
        <f t="shared" si="35"/>
        <v>0.12284648625262999</v>
      </c>
    </row>
    <row r="83" spans="2:18" ht="14.4">
      <c r="B83" s="7"/>
      <c r="C83">
        <v>-21.233499999999999</v>
      </c>
      <c r="D83">
        <v>96.191500000000005</v>
      </c>
      <c r="E83">
        <v>83.819900000000004</v>
      </c>
      <c r="F83">
        <v>1</v>
      </c>
      <c r="G83" s="6">
        <f t="shared" si="24"/>
        <v>0</v>
      </c>
      <c r="H83" s="9">
        <f t="shared" si="25"/>
        <v>-9.6541874999999999E-2</v>
      </c>
      <c r="I83" s="6">
        <f t="shared" si="26"/>
        <v>-0.17936166666666664</v>
      </c>
      <c r="J83" s="6">
        <f t="shared" si="27"/>
        <v>0.43969983333333329</v>
      </c>
      <c r="K83" s="9">
        <f t="shared" si="28"/>
        <v>-0.43697899144173402</v>
      </c>
      <c r="L83" s="8">
        <f t="shared" si="29"/>
        <v>-0.46309234161841184</v>
      </c>
      <c r="M83" s="9">
        <f t="shared" si="30"/>
        <v>-0.94012217072479587</v>
      </c>
      <c r="N83" s="8">
        <f t="shared" si="31"/>
        <v>-0.31784741661841176</v>
      </c>
      <c r="O83" s="9">
        <f t="shared" si="32"/>
        <v>-0.43697899144173402</v>
      </c>
      <c r="P83" s="8">
        <f t="shared" si="33"/>
        <v>-0.8629528982334399</v>
      </c>
      <c r="Q83" s="9">
        <f t="shared" si="34"/>
        <v>0.23960488855826656</v>
      </c>
      <c r="R83" s="6">
        <f t="shared" si="35"/>
        <v>0.12284648625262999</v>
      </c>
    </row>
    <row r="84" spans="2:18" ht="14.4">
      <c r="B84" s="7"/>
      <c r="C84">
        <v>-21.1099</v>
      </c>
      <c r="D84">
        <v>96.300200000000004</v>
      </c>
      <c r="E84">
        <v>83.834100000000007</v>
      </c>
      <c r="F84">
        <v>1</v>
      </c>
      <c r="G84" s="6">
        <f t="shared" si="24"/>
        <v>0</v>
      </c>
      <c r="H84" s="9">
        <f t="shared" si="25"/>
        <v>-9.6387374999999997E-2</v>
      </c>
      <c r="I84" s="6">
        <f t="shared" si="26"/>
        <v>-0.17899933333333334</v>
      </c>
      <c r="J84" s="6">
        <f t="shared" si="27"/>
        <v>0.43972350000000004</v>
      </c>
      <c r="K84" s="9">
        <f t="shared" si="28"/>
        <v>-0.43680335810990006</v>
      </c>
      <c r="L84" s="8">
        <f t="shared" si="29"/>
        <v>-0.46271086127661393</v>
      </c>
      <c r="M84" s="9">
        <f t="shared" si="30"/>
        <v>-0.94013921072479589</v>
      </c>
      <c r="N84" s="8">
        <f t="shared" si="31"/>
        <v>-0.31741031627661376</v>
      </c>
      <c r="O84" s="9">
        <f t="shared" si="32"/>
        <v>-0.43680335810990006</v>
      </c>
      <c r="P84" s="8">
        <f t="shared" si="33"/>
        <v>-0.8630232753063205</v>
      </c>
      <c r="Q84" s="9">
        <f t="shared" si="34"/>
        <v>0.23979756189010049</v>
      </c>
      <c r="R84" s="6">
        <f t="shared" si="35"/>
        <v>0.1232427236673085</v>
      </c>
    </row>
    <row r="85" spans="2:18" ht="14.4">
      <c r="B85" s="7"/>
      <c r="C85">
        <v>-21.1099</v>
      </c>
      <c r="D85">
        <v>96.300200000000004</v>
      </c>
      <c r="E85">
        <v>83.834100000000007</v>
      </c>
      <c r="F85">
        <v>1</v>
      </c>
      <c r="G85" s="6">
        <f t="shared" si="24"/>
        <v>0</v>
      </c>
      <c r="H85" s="9">
        <f t="shared" si="25"/>
        <v>-9.6387374999999997E-2</v>
      </c>
      <c r="I85" s="6">
        <f t="shared" si="26"/>
        <v>-0.17899933333333334</v>
      </c>
      <c r="J85" s="6">
        <f t="shared" si="27"/>
        <v>0.43972350000000004</v>
      </c>
      <c r="K85" s="9">
        <f t="shared" si="28"/>
        <v>-0.43680335810990006</v>
      </c>
      <c r="L85" s="8">
        <f t="shared" si="29"/>
        <v>-0.46271086127661393</v>
      </c>
      <c r="M85" s="9">
        <f t="shared" si="30"/>
        <v>-0.94013921072479589</v>
      </c>
      <c r="N85" s="8">
        <f t="shared" si="31"/>
        <v>-0.31741031627661376</v>
      </c>
      <c r="O85" s="9">
        <f t="shared" si="32"/>
        <v>-0.43680335810990006</v>
      </c>
      <c r="P85" s="8">
        <f t="shared" si="33"/>
        <v>-0.8630232753063205</v>
      </c>
      <c r="Q85" s="9">
        <f t="shared" si="34"/>
        <v>0.23979756189010049</v>
      </c>
      <c r="R85" s="6">
        <f t="shared" si="35"/>
        <v>0.1232427236673085</v>
      </c>
    </row>
    <row r="86" spans="2:18" ht="14.4">
      <c r="B86" s="7"/>
      <c r="C86">
        <v>-21.435099999999998</v>
      </c>
      <c r="D86">
        <v>96.277199999999993</v>
      </c>
      <c r="E86">
        <v>83.664000000000001</v>
      </c>
      <c r="F86">
        <v>1</v>
      </c>
      <c r="G86" s="6">
        <f t="shared" si="24"/>
        <v>0</v>
      </c>
      <c r="H86" s="9">
        <f t="shared" si="25"/>
        <v>-9.6793874999999974E-2</v>
      </c>
      <c r="I86" s="6">
        <f t="shared" si="26"/>
        <v>-0.17907600000000001</v>
      </c>
      <c r="J86" s="6">
        <f t="shared" si="27"/>
        <v>0.43943999999999994</v>
      </c>
      <c r="K86" s="9">
        <f t="shared" si="28"/>
        <v>-0.4371061747402592</v>
      </c>
      <c r="L86" s="8">
        <f t="shared" si="29"/>
        <v>-0.46248335737577118</v>
      </c>
      <c r="M86" s="9">
        <f t="shared" si="30"/>
        <v>-0.93993509072479575</v>
      </c>
      <c r="N86" s="8">
        <f t="shared" si="31"/>
        <v>-0.31732915237577108</v>
      </c>
      <c r="O86" s="9">
        <f t="shared" si="32"/>
        <v>-0.4371061747402592</v>
      </c>
      <c r="P86" s="8">
        <f t="shared" si="33"/>
        <v>-0.86270016220089996</v>
      </c>
      <c r="Q86" s="9">
        <f t="shared" si="34"/>
        <v>0.23929062525974126</v>
      </c>
      <c r="R86" s="6">
        <f t="shared" si="35"/>
        <v>0.12329345446273068</v>
      </c>
    </row>
    <row r="87" spans="2:18" ht="14.4">
      <c r="B87" s="7"/>
      <c r="C87">
        <v>-21.230699999999999</v>
      </c>
      <c r="D87">
        <v>96.470799999999997</v>
      </c>
      <c r="E87">
        <v>83.7744</v>
      </c>
      <c r="F87">
        <v>1</v>
      </c>
      <c r="G87" s="6">
        <f t="shared" si="24"/>
        <v>0</v>
      </c>
      <c r="H87" s="9">
        <f t="shared" si="25"/>
        <v>-9.653837500000001E-2</v>
      </c>
      <c r="I87" s="6">
        <f t="shared" si="26"/>
        <v>-0.17843066666666668</v>
      </c>
      <c r="J87" s="6">
        <f t="shared" si="27"/>
        <v>0.43962400000000001</v>
      </c>
      <c r="K87" s="9">
        <f t="shared" si="28"/>
        <v>-0.436920026673699</v>
      </c>
      <c r="L87" s="8">
        <f t="shared" si="29"/>
        <v>-0.46188528833403575</v>
      </c>
      <c r="M87" s="9">
        <f t="shared" si="30"/>
        <v>-0.94006757072479596</v>
      </c>
      <c r="N87" s="8">
        <f t="shared" si="31"/>
        <v>-0.31663910333403567</v>
      </c>
      <c r="O87" s="9">
        <f t="shared" si="32"/>
        <v>-0.436920026673699</v>
      </c>
      <c r="P87" s="8">
        <f t="shared" si="33"/>
        <v>-0.86290687324639337</v>
      </c>
      <c r="Q87" s="9">
        <f t="shared" si="34"/>
        <v>0.23960925332630162</v>
      </c>
      <c r="R87" s="6">
        <f t="shared" si="35"/>
        <v>0.1240062545499595</v>
      </c>
    </row>
    <row r="88" spans="2:18" ht="14.4">
      <c r="B88" s="7"/>
      <c r="C88">
        <v>-21.579899999999999</v>
      </c>
      <c r="D88">
        <v>96.079499999999996</v>
      </c>
      <c r="E88">
        <v>83.624700000000004</v>
      </c>
      <c r="F88">
        <v>1</v>
      </c>
      <c r="G88" s="6">
        <f t="shared" si="24"/>
        <v>0</v>
      </c>
      <c r="H88" s="9">
        <f t="shared" si="25"/>
        <v>-9.6974875000000016E-2</v>
      </c>
      <c r="I88" s="6">
        <f t="shared" si="26"/>
        <v>-0.17973500000000003</v>
      </c>
      <c r="J88" s="6">
        <f t="shared" si="27"/>
        <v>0.43937449999999989</v>
      </c>
      <c r="K88" s="9">
        <f t="shared" si="28"/>
        <v>-0.43728473560150161</v>
      </c>
      <c r="L88" s="8">
        <f t="shared" si="29"/>
        <v>-0.46319917908490393</v>
      </c>
      <c r="M88" s="9">
        <f t="shared" si="30"/>
        <v>-0.93988793072479571</v>
      </c>
      <c r="N88" s="8">
        <f t="shared" si="31"/>
        <v>-0.31811013408490385</v>
      </c>
      <c r="O88" s="9">
        <f t="shared" si="32"/>
        <v>-0.43728473560150161</v>
      </c>
      <c r="P88" s="8">
        <f t="shared" si="33"/>
        <v>-0.86259416044285742</v>
      </c>
      <c r="Q88" s="9">
        <f t="shared" si="34"/>
        <v>0.23906490439849884</v>
      </c>
      <c r="R88" s="6">
        <f t="shared" si="35"/>
        <v>0.12253679099555541</v>
      </c>
    </row>
    <row r="89" spans="2:18" ht="14.4">
      <c r="B89" s="7"/>
      <c r="C89">
        <v>-21.579899999999999</v>
      </c>
      <c r="D89">
        <v>96.079499999999996</v>
      </c>
      <c r="E89">
        <v>83.624700000000004</v>
      </c>
      <c r="F89">
        <v>1</v>
      </c>
      <c r="G89" s="6">
        <f t="shared" si="24"/>
        <v>0</v>
      </c>
      <c r="H89" s="9">
        <f t="shared" si="25"/>
        <v>-9.6974875000000016E-2</v>
      </c>
      <c r="I89" s="6">
        <f t="shared" si="26"/>
        <v>-0.17973500000000003</v>
      </c>
      <c r="J89" s="6">
        <f t="shared" si="27"/>
        <v>0.43937449999999989</v>
      </c>
      <c r="K89" s="9">
        <f t="shared" si="28"/>
        <v>-0.43728473560150161</v>
      </c>
      <c r="L89" s="8">
        <f t="shared" si="29"/>
        <v>-0.46319917908490393</v>
      </c>
      <c r="M89" s="9">
        <f t="shared" si="30"/>
        <v>-0.93988793072479571</v>
      </c>
      <c r="N89" s="8">
        <f t="shared" si="31"/>
        <v>-0.31811013408490385</v>
      </c>
      <c r="O89" s="9">
        <f t="shared" si="32"/>
        <v>-0.43728473560150161</v>
      </c>
      <c r="P89" s="8">
        <f t="shared" si="33"/>
        <v>-0.86259416044285742</v>
      </c>
      <c r="Q89" s="9">
        <f t="shared" si="34"/>
        <v>0.23906490439849884</v>
      </c>
      <c r="R89" s="6">
        <f t="shared" si="35"/>
        <v>0.12253679099555541</v>
      </c>
    </row>
    <row r="90" spans="2:18" ht="14.4">
      <c r="B90" s="7"/>
      <c r="C90">
        <v>-21.449100000000001</v>
      </c>
      <c r="D90">
        <v>96.258300000000006</v>
      </c>
      <c r="E90">
        <v>83.684299999999993</v>
      </c>
      <c r="F90">
        <v>1</v>
      </c>
      <c r="G90" s="6">
        <f t="shared" si="24"/>
        <v>0</v>
      </c>
      <c r="H90" s="9">
        <f t="shared" si="25"/>
        <v>-9.6811374999999977E-2</v>
      </c>
      <c r="I90" s="6">
        <f t="shared" si="26"/>
        <v>-0.17913899999999999</v>
      </c>
      <c r="J90" s="6">
        <f t="shared" si="27"/>
        <v>0.43947383333333334</v>
      </c>
      <c r="K90" s="9">
        <f t="shared" si="28"/>
        <v>-0.43715235858043472</v>
      </c>
      <c r="L90" s="8">
        <f t="shared" si="29"/>
        <v>-0.46257671957923874</v>
      </c>
      <c r="M90" s="9">
        <f t="shared" si="30"/>
        <v>-0.93995945072479581</v>
      </c>
      <c r="N90" s="8">
        <f t="shared" si="31"/>
        <v>-0.31742881457923855</v>
      </c>
      <c r="O90" s="9">
        <f t="shared" si="32"/>
        <v>-0.43715235858043472</v>
      </c>
      <c r="P90" s="8">
        <f t="shared" si="33"/>
        <v>-0.86271495857973601</v>
      </c>
      <c r="Q90" s="9">
        <f t="shared" si="34"/>
        <v>0.23926880141956594</v>
      </c>
      <c r="R90" s="6">
        <f t="shared" si="35"/>
        <v>0.12322118863809939</v>
      </c>
    </row>
    <row r="91" spans="2:18" ht="14.4">
      <c r="B91" s="7"/>
      <c r="C91">
        <v>-21.449100000000001</v>
      </c>
      <c r="D91">
        <v>96.258300000000006</v>
      </c>
      <c r="E91">
        <v>83.684299999999993</v>
      </c>
      <c r="F91">
        <v>1</v>
      </c>
      <c r="G91" s="6">
        <f t="shared" si="24"/>
        <v>0</v>
      </c>
      <c r="H91" s="9">
        <f t="shared" si="25"/>
        <v>-9.6811374999999977E-2</v>
      </c>
      <c r="I91" s="6">
        <f t="shared" si="26"/>
        <v>-0.17913899999999999</v>
      </c>
      <c r="J91" s="6">
        <f t="shared" si="27"/>
        <v>0.43947383333333334</v>
      </c>
      <c r="K91" s="9">
        <f t="shared" si="28"/>
        <v>-0.43715235858043472</v>
      </c>
      <c r="L91" s="8">
        <f t="shared" si="29"/>
        <v>-0.46257671957923874</v>
      </c>
      <c r="M91" s="9">
        <f t="shared" si="30"/>
        <v>-0.93995945072479581</v>
      </c>
      <c r="N91" s="8">
        <f t="shared" si="31"/>
        <v>-0.31742881457923855</v>
      </c>
      <c r="O91" s="9">
        <f t="shared" si="32"/>
        <v>-0.43715235858043472</v>
      </c>
      <c r="P91" s="8">
        <f t="shared" si="33"/>
        <v>-0.86271495857973601</v>
      </c>
      <c r="Q91" s="9">
        <f t="shared" si="34"/>
        <v>0.23926880141956594</v>
      </c>
      <c r="R91" s="6">
        <f t="shared" si="35"/>
        <v>0.12322118863809939</v>
      </c>
    </row>
    <row r="92" spans="2:18" ht="14.4">
      <c r="B92" s="7"/>
      <c r="C92">
        <v>-20.819099999999999</v>
      </c>
      <c r="D92">
        <v>96.636899999999997</v>
      </c>
      <c r="E92">
        <v>83.930499999999995</v>
      </c>
      <c r="F92">
        <v>1</v>
      </c>
      <c r="G92" s="6">
        <f t="shared" si="24"/>
        <v>0</v>
      </c>
      <c r="H92" s="9">
        <f t="shared" si="25"/>
        <v>-9.6023874999999981E-2</v>
      </c>
      <c r="I92" s="6">
        <f t="shared" si="26"/>
        <v>-0.17787700000000001</v>
      </c>
      <c r="J92" s="6">
        <f t="shared" si="27"/>
        <v>0.43988416666666652</v>
      </c>
      <c r="K92" s="9">
        <f t="shared" si="28"/>
        <v>-0.436465725772543</v>
      </c>
      <c r="L92" s="8">
        <f t="shared" si="29"/>
        <v>-0.46154226747874327</v>
      </c>
      <c r="M92" s="9">
        <f t="shared" si="30"/>
        <v>-0.94025489072479573</v>
      </c>
      <c r="N92" s="8">
        <f t="shared" si="31"/>
        <v>-0.31611086247874315</v>
      </c>
      <c r="O92" s="9">
        <f t="shared" si="32"/>
        <v>-0.436465725772543</v>
      </c>
      <c r="P92" s="8">
        <f t="shared" si="33"/>
        <v>-0.86325431712503009</v>
      </c>
      <c r="Q92" s="9">
        <f t="shared" si="34"/>
        <v>0.24025087422745744</v>
      </c>
      <c r="R92" s="6">
        <f t="shared" si="35"/>
        <v>0.12451149928388877</v>
      </c>
    </row>
    <row r="93" spans="2:18" ht="14.4">
      <c r="B93" s="7"/>
      <c r="C93">
        <v>-20.819099999999999</v>
      </c>
      <c r="D93">
        <v>96.636899999999997</v>
      </c>
      <c r="E93">
        <v>83.930499999999995</v>
      </c>
      <c r="F93">
        <v>1</v>
      </c>
      <c r="G93" s="6">
        <f t="shared" si="24"/>
        <v>0</v>
      </c>
      <c r="H93" s="9">
        <f t="shared" si="25"/>
        <v>-9.6023874999999981E-2</v>
      </c>
      <c r="I93" s="6">
        <f t="shared" si="26"/>
        <v>-0.17787700000000001</v>
      </c>
      <c r="J93" s="6">
        <f t="shared" si="27"/>
        <v>0.43988416666666652</v>
      </c>
      <c r="K93" s="9">
        <f t="shared" si="28"/>
        <v>-0.436465725772543</v>
      </c>
      <c r="L93" s="8">
        <f t="shared" si="29"/>
        <v>-0.46154226747874327</v>
      </c>
      <c r="M93" s="9">
        <f t="shared" si="30"/>
        <v>-0.94025489072479573</v>
      </c>
      <c r="N93" s="8">
        <f t="shared" si="31"/>
        <v>-0.31611086247874315</v>
      </c>
      <c r="O93" s="9">
        <f t="shared" si="32"/>
        <v>-0.436465725772543</v>
      </c>
      <c r="P93" s="8">
        <f t="shared" si="33"/>
        <v>-0.86325431712503009</v>
      </c>
      <c r="Q93" s="9">
        <f t="shared" si="34"/>
        <v>0.24025087422745744</v>
      </c>
      <c r="R93" s="6">
        <f t="shared" si="35"/>
        <v>0.12451149928388877</v>
      </c>
    </row>
    <row r="94" spans="2:18" ht="14.4">
      <c r="B94" s="7"/>
      <c r="C94">
        <v>-20.819099999999999</v>
      </c>
      <c r="D94">
        <v>96.636899999999997</v>
      </c>
      <c r="E94">
        <v>83.930499999999995</v>
      </c>
      <c r="F94">
        <v>1</v>
      </c>
      <c r="G94" s="6">
        <f t="shared" si="24"/>
        <v>0</v>
      </c>
      <c r="H94" s="9">
        <f t="shared" si="25"/>
        <v>-9.6023874999999981E-2</v>
      </c>
      <c r="I94" s="6">
        <f t="shared" si="26"/>
        <v>-0.17787700000000001</v>
      </c>
      <c r="J94" s="6">
        <f t="shared" si="27"/>
        <v>0.43988416666666652</v>
      </c>
      <c r="K94" s="9">
        <f t="shared" si="28"/>
        <v>-0.436465725772543</v>
      </c>
      <c r="L94" s="8">
        <f t="shared" si="29"/>
        <v>-0.46154226747874327</v>
      </c>
      <c r="M94" s="9">
        <f t="shared" si="30"/>
        <v>-0.94025489072479573</v>
      </c>
      <c r="N94" s="8">
        <f t="shared" si="31"/>
        <v>-0.31611086247874315</v>
      </c>
      <c r="O94" s="9">
        <f t="shared" si="32"/>
        <v>-0.436465725772543</v>
      </c>
      <c r="P94" s="8">
        <f t="shared" si="33"/>
        <v>-0.86325431712503009</v>
      </c>
      <c r="Q94" s="9">
        <f t="shared" si="34"/>
        <v>0.24025087422745744</v>
      </c>
      <c r="R94" s="6">
        <f t="shared" si="35"/>
        <v>0.12451149928388877</v>
      </c>
    </row>
    <row r="95" spans="2:18" ht="14.4">
      <c r="B95" s="7"/>
      <c r="C95">
        <v>-20.819099999999999</v>
      </c>
      <c r="D95">
        <v>96.636899999999997</v>
      </c>
      <c r="E95">
        <v>83.930499999999995</v>
      </c>
      <c r="F95">
        <v>1</v>
      </c>
      <c r="G95" s="6">
        <f t="shared" si="24"/>
        <v>0</v>
      </c>
      <c r="H95" s="9">
        <f t="shared" si="25"/>
        <v>-9.6023874999999981E-2</v>
      </c>
      <c r="I95" s="6">
        <f t="shared" si="26"/>
        <v>-0.17787700000000001</v>
      </c>
      <c r="J95" s="6">
        <f t="shared" si="27"/>
        <v>0.43988416666666652</v>
      </c>
      <c r="K95" s="9">
        <f t="shared" si="28"/>
        <v>-0.436465725772543</v>
      </c>
      <c r="L95" s="8">
        <f t="shared" si="29"/>
        <v>-0.46154226747874327</v>
      </c>
      <c r="M95" s="9">
        <f t="shared" si="30"/>
        <v>-0.94025489072479573</v>
      </c>
      <c r="N95" s="8">
        <f t="shared" si="31"/>
        <v>-0.31611086247874315</v>
      </c>
      <c r="O95" s="9">
        <f t="shared" si="32"/>
        <v>-0.436465725772543</v>
      </c>
      <c r="P95" s="8">
        <f t="shared" si="33"/>
        <v>-0.86325431712503009</v>
      </c>
      <c r="Q95" s="9">
        <f t="shared" si="34"/>
        <v>0.24025087422745744</v>
      </c>
      <c r="R95" s="6">
        <f t="shared" si="35"/>
        <v>0.12451149928388877</v>
      </c>
    </row>
    <row r="96" spans="2:18" ht="14.4">
      <c r="B96" s="7"/>
      <c r="C96">
        <v>-20.2255</v>
      </c>
      <c r="D96">
        <v>96.274500000000003</v>
      </c>
      <c r="E96">
        <v>84.098600000000005</v>
      </c>
      <c r="F96">
        <v>1</v>
      </c>
      <c r="G96" s="6">
        <f t="shared" si="24"/>
        <v>0</v>
      </c>
      <c r="H96" s="9">
        <f t="shared" si="25"/>
        <v>-9.5281875000000016E-2</v>
      </c>
      <c r="I96" s="6">
        <f t="shared" si="26"/>
        <v>-0.17908499999999999</v>
      </c>
      <c r="J96" s="6">
        <f t="shared" si="27"/>
        <v>0.44016433333333338</v>
      </c>
      <c r="K96" s="9">
        <f t="shared" si="28"/>
        <v>-0.43574211494910764</v>
      </c>
      <c r="L96" s="8">
        <f t="shared" si="29"/>
        <v>-0.46349055063358596</v>
      </c>
      <c r="M96" s="9">
        <f t="shared" si="30"/>
        <v>-0.94045661072479592</v>
      </c>
      <c r="N96" s="8">
        <f t="shared" si="31"/>
        <v>-0.31779202563358583</v>
      </c>
      <c r="O96" s="9">
        <f t="shared" si="32"/>
        <v>-0.43574211494910764</v>
      </c>
      <c r="P96" s="8">
        <f t="shared" si="33"/>
        <v>-0.86369613176948157</v>
      </c>
      <c r="Q96" s="9">
        <f t="shared" si="34"/>
        <v>0.24117620505089304</v>
      </c>
      <c r="R96" s="6">
        <f t="shared" si="35"/>
        <v>0.12273791077349766</v>
      </c>
    </row>
    <row r="97" spans="2:18" ht="14.4">
      <c r="B97" s="7"/>
      <c r="C97">
        <v>-20.2255</v>
      </c>
      <c r="D97">
        <v>96.274500000000003</v>
      </c>
      <c r="E97">
        <v>84.098600000000005</v>
      </c>
      <c r="F97">
        <v>1</v>
      </c>
      <c r="G97" s="6">
        <f t="shared" si="24"/>
        <v>0</v>
      </c>
      <c r="H97" s="9">
        <f t="shared" si="25"/>
        <v>-9.5281875000000016E-2</v>
      </c>
      <c r="I97" s="6">
        <f t="shared" si="26"/>
        <v>-0.17908499999999999</v>
      </c>
      <c r="J97" s="6">
        <f t="shared" si="27"/>
        <v>0.44016433333333338</v>
      </c>
      <c r="K97" s="9">
        <f t="shared" si="28"/>
        <v>-0.43574211494910764</v>
      </c>
      <c r="L97" s="8">
        <f t="shared" si="29"/>
        <v>-0.46349055063358596</v>
      </c>
      <c r="M97" s="9">
        <f t="shared" si="30"/>
        <v>-0.94045661072479592</v>
      </c>
      <c r="N97" s="8">
        <f t="shared" si="31"/>
        <v>-0.31779202563358583</v>
      </c>
      <c r="O97" s="9">
        <f t="shared" si="32"/>
        <v>-0.43574211494910764</v>
      </c>
      <c r="P97" s="8">
        <f t="shared" si="33"/>
        <v>-0.86369613176948157</v>
      </c>
      <c r="Q97" s="9">
        <f t="shared" si="34"/>
        <v>0.24117620505089304</v>
      </c>
      <c r="R97" s="6">
        <f t="shared" si="35"/>
        <v>0.12273791077349766</v>
      </c>
    </row>
    <row r="98" spans="2:18" ht="14.4">
      <c r="B98" s="7"/>
      <c r="C98">
        <v>-21.2014</v>
      </c>
      <c r="D98">
        <v>96.248699999999999</v>
      </c>
      <c r="E98">
        <v>83.404499999999999</v>
      </c>
      <c r="F98">
        <v>1</v>
      </c>
      <c r="G98" s="6">
        <f t="shared" si="24"/>
        <v>0</v>
      </c>
      <c r="H98" s="9">
        <f t="shared" si="25"/>
        <v>-9.6501749999999997E-2</v>
      </c>
      <c r="I98" s="6">
        <f t="shared" si="26"/>
        <v>-0.17917100000000002</v>
      </c>
      <c r="J98" s="6">
        <f t="shared" si="27"/>
        <v>0.43900749999999999</v>
      </c>
      <c r="K98" s="9">
        <f t="shared" si="28"/>
        <v>-0.43643047249390332</v>
      </c>
      <c r="L98" s="8">
        <f t="shared" si="29"/>
        <v>-0.46243731434027047</v>
      </c>
      <c r="M98" s="9">
        <f t="shared" si="30"/>
        <v>-0.9396236907247959</v>
      </c>
      <c r="N98" s="8">
        <f t="shared" si="31"/>
        <v>-0.3171779443402703</v>
      </c>
      <c r="O98" s="9">
        <f t="shared" si="32"/>
        <v>-0.43643047249390332</v>
      </c>
      <c r="P98" s="8">
        <f t="shared" si="33"/>
        <v>-0.86253564689016149</v>
      </c>
      <c r="Q98" s="9">
        <f t="shared" si="34"/>
        <v>0.23965492750609718</v>
      </c>
      <c r="R98" s="6">
        <f t="shared" si="35"/>
        <v>0.12306981718749296</v>
      </c>
    </row>
    <row r="99" spans="2:18" ht="14.4">
      <c r="B99" s="7"/>
      <c r="C99">
        <v>-21.2623</v>
      </c>
      <c r="D99">
        <v>96.740700000000004</v>
      </c>
      <c r="E99">
        <v>83.550799999999995</v>
      </c>
      <c r="F99">
        <v>1</v>
      </c>
      <c r="G99" s="6">
        <f t="shared" si="24"/>
        <v>0</v>
      </c>
      <c r="H99" s="9">
        <f t="shared" si="25"/>
        <v>-9.657787499999998E-2</v>
      </c>
      <c r="I99" s="6">
        <f t="shared" si="26"/>
        <v>-0.17753099999999999</v>
      </c>
      <c r="J99" s="6">
        <f t="shared" si="27"/>
        <v>0.43925133333333333</v>
      </c>
      <c r="K99" s="9">
        <f t="shared" si="28"/>
        <v>-0.43670096619866616</v>
      </c>
      <c r="L99" s="8">
        <f t="shared" si="29"/>
        <v>-0.46051674316658153</v>
      </c>
      <c r="M99" s="9">
        <f t="shared" si="30"/>
        <v>-0.93979925072479586</v>
      </c>
      <c r="N99" s="8">
        <f t="shared" si="31"/>
        <v>-0.31528477816658135</v>
      </c>
      <c r="O99" s="9">
        <f t="shared" si="32"/>
        <v>-0.43670096619866616</v>
      </c>
      <c r="P99" s="8">
        <f t="shared" si="33"/>
        <v>-0.86266028131004979</v>
      </c>
      <c r="Q99" s="9">
        <f t="shared" si="34"/>
        <v>0.23955999380133439</v>
      </c>
      <c r="R99" s="6">
        <f t="shared" si="35"/>
        <v>0.12514242778107032</v>
      </c>
    </row>
    <row r="100" spans="2:18" ht="14.4">
      <c r="B100" s="7"/>
      <c r="C100">
        <v>-21.1097</v>
      </c>
      <c r="D100">
        <v>96.448400000000007</v>
      </c>
      <c r="E100">
        <v>83.692400000000006</v>
      </c>
      <c r="F100">
        <v>1</v>
      </c>
      <c r="G100" s="6">
        <f t="shared" si="24"/>
        <v>0</v>
      </c>
      <c r="H100" s="9">
        <f t="shared" si="25"/>
        <v>-9.6387124999999962E-2</v>
      </c>
      <c r="I100" s="6">
        <f t="shared" si="26"/>
        <v>-0.17850533333333329</v>
      </c>
      <c r="J100" s="6">
        <f t="shared" si="27"/>
        <v>0.43948733333333334</v>
      </c>
      <c r="K100" s="9">
        <f t="shared" si="28"/>
        <v>-0.43663300634075469</v>
      </c>
      <c r="L100" s="8">
        <f t="shared" si="29"/>
        <v>-0.46194763648571818</v>
      </c>
      <c r="M100" s="9">
        <f t="shared" si="30"/>
        <v>-0.93996917072479591</v>
      </c>
      <c r="N100" s="8">
        <f t="shared" si="31"/>
        <v>-0.31664700148571812</v>
      </c>
      <c r="O100" s="9">
        <f t="shared" si="32"/>
        <v>-0.43663300634075469</v>
      </c>
      <c r="P100" s="8">
        <f t="shared" si="33"/>
        <v>-0.8628761063466609</v>
      </c>
      <c r="Q100" s="9">
        <f t="shared" si="34"/>
        <v>0.2397978736592459</v>
      </c>
      <c r="R100" s="6">
        <f t="shared" si="35"/>
        <v>0.12385868949854464</v>
      </c>
    </row>
    <row r="101" spans="2:18" ht="14.4">
      <c r="B101" s="7"/>
      <c r="C101">
        <v>-21.1097</v>
      </c>
      <c r="D101">
        <v>96.448400000000007</v>
      </c>
      <c r="E101">
        <v>83.692400000000006</v>
      </c>
      <c r="F101">
        <v>1</v>
      </c>
      <c r="G101" s="6">
        <f t="shared" si="24"/>
        <v>0</v>
      </c>
      <c r="H101" s="9">
        <f t="shared" si="25"/>
        <v>-9.6387124999999962E-2</v>
      </c>
      <c r="I101" s="6">
        <f t="shared" si="26"/>
        <v>-0.17850533333333329</v>
      </c>
      <c r="J101" s="6">
        <f t="shared" si="27"/>
        <v>0.43948733333333334</v>
      </c>
      <c r="K101" s="9">
        <f t="shared" si="28"/>
        <v>-0.43663300634075469</v>
      </c>
      <c r="L101" s="8">
        <f t="shared" si="29"/>
        <v>-0.46194763648571818</v>
      </c>
      <c r="M101" s="9">
        <f t="shared" si="30"/>
        <v>-0.93996917072479591</v>
      </c>
      <c r="N101" s="8">
        <f t="shared" si="31"/>
        <v>-0.31664700148571812</v>
      </c>
      <c r="O101" s="9">
        <f t="shared" si="32"/>
        <v>-0.43663300634075469</v>
      </c>
      <c r="P101" s="8">
        <f t="shared" si="33"/>
        <v>-0.8628761063466609</v>
      </c>
      <c r="Q101" s="9">
        <f t="shared" si="34"/>
        <v>0.2397978736592459</v>
      </c>
      <c r="R101" s="6">
        <f t="shared" si="35"/>
        <v>0.12385868949854464</v>
      </c>
    </row>
    <row r="102" spans="2:18" ht="14.4">
      <c r="B102" s="7"/>
      <c r="C102">
        <v>-21.231000000000002</v>
      </c>
      <c r="D102">
        <v>96.474199999999996</v>
      </c>
      <c r="E102">
        <v>83.654700000000005</v>
      </c>
      <c r="F102">
        <v>1</v>
      </c>
      <c r="G102" s="6">
        <f t="shared" si="24"/>
        <v>0</v>
      </c>
      <c r="H102" s="9">
        <f t="shared" si="25"/>
        <v>-9.6538750000000007E-2</v>
      </c>
      <c r="I102" s="6">
        <f t="shared" si="26"/>
        <v>-0.17841933333333332</v>
      </c>
      <c r="J102" s="6">
        <f t="shared" si="27"/>
        <v>0.43942450000000011</v>
      </c>
      <c r="K102" s="9">
        <f t="shared" si="28"/>
        <v>-0.43677685432741703</v>
      </c>
      <c r="L102" s="8">
        <f t="shared" si="29"/>
        <v>-0.46174662391044641</v>
      </c>
      <c r="M102" s="9">
        <f t="shared" si="30"/>
        <v>-0.93992393072479596</v>
      </c>
      <c r="N102" s="8">
        <f t="shared" si="31"/>
        <v>-0.31650057391044634</v>
      </c>
      <c r="O102" s="9">
        <f t="shared" si="32"/>
        <v>-0.43677685432741703</v>
      </c>
      <c r="P102" s="8">
        <f t="shared" si="33"/>
        <v>-0.86278234235739371</v>
      </c>
      <c r="Q102" s="9">
        <f t="shared" si="34"/>
        <v>0.23960878567258356</v>
      </c>
      <c r="R102" s="6">
        <f t="shared" si="35"/>
        <v>0.12402052308454932</v>
      </c>
    </row>
    <row r="103" spans="2:18" ht="14.4">
      <c r="B103" s="7"/>
      <c r="C103">
        <v>-21.231000000000002</v>
      </c>
      <c r="D103">
        <v>96.474199999999996</v>
      </c>
      <c r="E103">
        <v>83.654700000000005</v>
      </c>
      <c r="F103">
        <v>1</v>
      </c>
      <c r="G103" s="6">
        <f t="shared" si="24"/>
        <v>0</v>
      </c>
      <c r="H103" s="9">
        <f t="shared" si="25"/>
        <v>-9.6538750000000007E-2</v>
      </c>
      <c r="I103" s="6">
        <f t="shared" si="26"/>
        <v>-0.17841933333333332</v>
      </c>
      <c r="J103" s="6">
        <f t="shared" si="27"/>
        <v>0.43942450000000011</v>
      </c>
      <c r="K103" s="9">
        <f t="shared" si="28"/>
        <v>-0.43677685432741703</v>
      </c>
      <c r="L103" s="8">
        <f t="shared" si="29"/>
        <v>-0.46174662391044641</v>
      </c>
      <c r="M103" s="9">
        <f t="shared" si="30"/>
        <v>-0.93992393072479596</v>
      </c>
      <c r="N103" s="8">
        <f t="shared" si="31"/>
        <v>-0.31650057391044634</v>
      </c>
      <c r="O103" s="9">
        <f t="shared" si="32"/>
        <v>-0.43677685432741703</v>
      </c>
      <c r="P103" s="8">
        <f t="shared" si="33"/>
        <v>-0.86278234235739371</v>
      </c>
      <c r="Q103" s="9">
        <f t="shared" si="34"/>
        <v>0.23960878567258356</v>
      </c>
      <c r="R103" s="6">
        <f t="shared" si="35"/>
        <v>0.12402052308454932</v>
      </c>
    </row>
    <row r="104" spans="2:18" ht="14.4">
      <c r="B104" s="7"/>
      <c r="C104">
        <v>-21.231000000000002</v>
      </c>
      <c r="D104">
        <v>96.474199999999996</v>
      </c>
      <c r="E104">
        <v>83.654700000000005</v>
      </c>
      <c r="F104">
        <v>1</v>
      </c>
      <c r="G104" s="6">
        <f t="shared" ref="G104:G167" si="36">D$19*(L104-R104)</f>
        <v>0</v>
      </c>
      <c r="H104" s="9">
        <f t="shared" ref="H104:H167" si="37">(C104-H$16)/H$17-0.5</f>
        <v>-9.6538750000000007E-2</v>
      </c>
      <c r="I104" s="6">
        <f t="shared" ref="I104:I167" si="38">(D104-I$16)/I$17-0.5</f>
        <v>-0.17841933333333332</v>
      </c>
      <c r="J104" s="6">
        <f t="shared" ref="J104:J167" si="39">(E104-J$16)/J$17-0.5</f>
        <v>0.43942450000000011</v>
      </c>
      <c r="K104" s="9">
        <f t="shared" ref="K104:K167" si="40">(H104*$H$13+I104*$I$13+J104*$J$13+$D$27)*$C$27</f>
        <v>-0.43677685432741703</v>
      </c>
      <c r="L104" s="8">
        <f t="shared" ref="L104:L167" si="41">(H104*$H$14+I104*$I$14+J104*$J$14+$E$27)*$C$27</f>
        <v>-0.46174662391044641</v>
      </c>
      <c r="M104" s="9">
        <f t="shared" ref="M104:M167" si="42">(H$27*$H$13+I104*$I$13+J104*$J$13+$D$27)*$C$27</f>
        <v>-0.93992393072479596</v>
      </c>
      <c r="N104" s="8">
        <f t="shared" ref="N104:N167" si="43">(H$27*$H$14+I104*$I$14+J104*$J$14+$E$27)*$C$27</f>
        <v>-0.31650057391044634</v>
      </c>
      <c r="O104" s="9">
        <f t="shared" ref="O104:O167" si="44">(H104*$H$13+I$27*$I$13+J104*$J$13+$D$27)*$C$27</f>
        <v>-0.43677685432741703</v>
      </c>
      <c r="P104" s="8">
        <f t="shared" ref="P104:P167" si="45">(H104*$H$14+I$27*$I$14+J104*$J$14+$E$27)*$C$27</f>
        <v>-0.86278234235739371</v>
      </c>
      <c r="Q104" s="9">
        <f t="shared" ref="Q104:Q167" si="46">(H104*$H$13+I104*$I$13+J$27*$J$13+$D$27)*$C$27</f>
        <v>0.23960878567258356</v>
      </c>
      <c r="R104" s="6">
        <f t="shared" ref="R104:R167" si="47">(H104*$H$14+I104*$I$14+J$27*$J$14+$E$27)*$C$27</f>
        <v>0.12402052308454932</v>
      </c>
    </row>
    <row r="105" spans="2:18" ht="14.4">
      <c r="B105" s="7"/>
      <c r="C105">
        <v>-21.231000000000002</v>
      </c>
      <c r="D105">
        <v>96.474199999999996</v>
      </c>
      <c r="E105">
        <v>83.654700000000005</v>
      </c>
      <c r="F105">
        <v>1</v>
      </c>
      <c r="G105" s="6">
        <f t="shared" si="36"/>
        <v>0</v>
      </c>
      <c r="H105" s="9">
        <f t="shared" si="37"/>
        <v>-9.6538750000000007E-2</v>
      </c>
      <c r="I105" s="6">
        <f t="shared" si="38"/>
        <v>-0.17841933333333332</v>
      </c>
      <c r="J105" s="6">
        <f t="shared" si="39"/>
        <v>0.43942450000000011</v>
      </c>
      <c r="K105" s="9">
        <f t="shared" si="40"/>
        <v>-0.43677685432741703</v>
      </c>
      <c r="L105" s="8">
        <f t="shared" si="41"/>
        <v>-0.46174662391044641</v>
      </c>
      <c r="M105" s="9">
        <f t="shared" si="42"/>
        <v>-0.93992393072479596</v>
      </c>
      <c r="N105" s="8">
        <f t="shared" si="43"/>
        <v>-0.31650057391044634</v>
      </c>
      <c r="O105" s="9">
        <f t="shared" si="44"/>
        <v>-0.43677685432741703</v>
      </c>
      <c r="P105" s="8">
        <f t="shared" si="45"/>
        <v>-0.86278234235739371</v>
      </c>
      <c r="Q105" s="9">
        <f t="shared" si="46"/>
        <v>0.23960878567258356</v>
      </c>
      <c r="R105" s="6">
        <f t="shared" si="47"/>
        <v>0.12402052308454932</v>
      </c>
    </row>
    <row r="106" spans="2:18" ht="14.4">
      <c r="B106" s="7"/>
      <c r="C106">
        <v>-21.1374</v>
      </c>
      <c r="D106">
        <v>95.896699999999996</v>
      </c>
      <c r="E106">
        <v>83.694299999999998</v>
      </c>
      <c r="F106">
        <v>1</v>
      </c>
      <c r="G106" s="6">
        <f t="shared" si="36"/>
        <v>0</v>
      </c>
      <c r="H106" s="9">
        <f t="shared" si="37"/>
        <v>-9.6421750000000028E-2</v>
      </c>
      <c r="I106" s="6">
        <f t="shared" si="38"/>
        <v>-0.18034433333333333</v>
      </c>
      <c r="J106" s="6">
        <f t="shared" si="39"/>
        <v>0.43949050000000001</v>
      </c>
      <c r="K106" s="9">
        <f t="shared" si="40"/>
        <v>-0.43667846636738744</v>
      </c>
      <c r="L106" s="8">
        <f t="shared" si="41"/>
        <v>-0.46423051985692471</v>
      </c>
      <c r="M106" s="9">
        <f t="shared" si="42"/>
        <v>-0.93997145072479593</v>
      </c>
      <c r="N106" s="8">
        <f t="shared" si="43"/>
        <v>-0.3189423498569246</v>
      </c>
      <c r="O106" s="9">
        <f t="shared" si="44"/>
        <v>-0.43667846636738744</v>
      </c>
      <c r="P106" s="8">
        <f t="shared" si="45"/>
        <v>-0.86286561588458155</v>
      </c>
      <c r="Q106" s="9">
        <f t="shared" si="46"/>
        <v>0.23975469363261315</v>
      </c>
      <c r="R106" s="6">
        <f t="shared" si="47"/>
        <v>0.12157778066525883</v>
      </c>
    </row>
    <row r="107" spans="2:18" ht="14.4">
      <c r="B107" s="7"/>
      <c r="C107">
        <v>-21.1374</v>
      </c>
      <c r="D107">
        <v>95.896699999999996</v>
      </c>
      <c r="E107">
        <v>83.694299999999998</v>
      </c>
      <c r="F107">
        <v>1</v>
      </c>
      <c r="G107" s="6">
        <f t="shared" si="36"/>
        <v>0</v>
      </c>
      <c r="H107" s="9">
        <f t="shared" si="37"/>
        <v>-9.6421750000000028E-2</v>
      </c>
      <c r="I107" s="6">
        <f t="shared" si="38"/>
        <v>-0.18034433333333333</v>
      </c>
      <c r="J107" s="6">
        <f t="shared" si="39"/>
        <v>0.43949050000000001</v>
      </c>
      <c r="K107" s="9">
        <f t="shared" si="40"/>
        <v>-0.43667846636738744</v>
      </c>
      <c r="L107" s="8">
        <f t="shared" si="41"/>
        <v>-0.46423051985692471</v>
      </c>
      <c r="M107" s="9">
        <f t="shared" si="42"/>
        <v>-0.93997145072479593</v>
      </c>
      <c r="N107" s="8">
        <f t="shared" si="43"/>
        <v>-0.3189423498569246</v>
      </c>
      <c r="O107" s="9">
        <f t="shared" si="44"/>
        <v>-0.43667846636738744</v>
      </c>
      <c r="P107" s="8">
        <f t="shared" si="45"/>
        <v>-0.86286561588458155</v>
      </c>
      <c r="Q107" s="9">
        <f t="shared" si="46"/>
        <v>0.23975469363261315</v>
      </c>
      <c r="R107" s="6">
        <f t="shared" si="47"/>
        <v>0.12157778066525883</v>
      </c>
    </row>
    <row r="108" spans="2:18" ht="14.4">
      <c r="B108" s="7"/>
      <c r="C108">
        <v>-21.002400000000002</v>
      </c>
      <c r="D108">
        <v>96.0989</v>
      </c>
      <c r="E108">
        <v>83.781000000000006</v>
      </c>
      <c r="F108">
        <v>1</v>
      </c>
      <c r="G108" s="6">
        <f t="shared" si="36"/>
        <v>0</v>
      </c>
      <c r="H108" s="9">
        <f t="shared" si="37"/>
        <v>-9.6253000000000033E-2</v>
      </c>
      <c r="I108" s="6">
        <f t="shared" si="38"/>
        <v>-0.17967033333333332</v>
      </c>
      <c r="J108" s="6">
        <f t="shared" si="39"/>
        <v>0.43963499999999989</v>
      </c>
      <c r="K108" s="9">
        <f t="shared" si="40"/>
        <v>-0.43657206219426775</v>
      </c>
      <c r="L108" s="8">
        <f t="shared" si="41"/>
        <v>-0.46354084152403729</v>
      </c>
      <c r="M108" s="9">
        <f t="shared" si="42"/>
        <v>-0.94007549072479579</v>
      </c>
      <c r="N108" s="8">
        <f t="shared" si="43"/>
        <v>-0.31819192152403719</v>
      </c>
      <c r="O108" s="9">
        <f t="shared" si="44"/>
        <v>-0.43657206219426775</v>
      </c>
      <c r="P108" s="8">
        <f t="shared" si="45"/>
        <v>-0.86301646716759117</v>
      </c>
      <c r="Q108" s="9">
        <f t="shared" si="46"/>
        <v>0.23996513780573278</v>
      </c>
      <c r="R108" s="6">
        <f t="shared" si="47"/>
        <v>0.12235756028115589</v>
      </c>
    </row>
    <row r="109" spans="2:18" ht="14.4">
      <c r="B109" s="7"/>
      <c r="C109">
        <v>-21.002400000000002</v>
      </c>
      <c r="D109">
        <v>96.0989</v>
      </c>
      <c r="E109">
        <v>83.781000000000006</v>
      </c>
      <c r="F109">
        <v>1</v>
      </c>
      <c r="G109" s="6">
        <f t="shared" si="36"/>
        <v>0</v>
      </c>
      <c r="H109" s="9">
        <f t="shared" si="37"/>
        <v>-9.6253000000000033E-2</v>
      </c>
      <c r="I109" s="6">
        <f t="shared" si="38"/>
        <v>-0.17967033333333332</v>
      </c>
      <c r="J109" s="6">
        <f t="shared" si="39"/>
        <v>0.43963499999999989</v>
      </c>
      <c r="K109" s="9">
        <f t="shared" si="40"/>
        <v>-0.43657206219426775</v>
      </c>
      <c r="L109" s="8">
        <f t="shared" si="41"/>
        <v>-0.46354084152403729</v>
      </c>
      <c r="M109" s="9">
        <f t="shared" si="42"/>
        <v>-0.94007549072479579</v>
      </c>
      <c r="N109" s="8">
        <f t="shared" si="43"/>
        <v>-0.31819192152403719</v>
      </c>
      <c r="O109" s="9">
        <f t="shared" si="44"/>
        <v>-0.43657206219426775</v>
      </c>
      <c r="P109" s="8">
        <f t="shared" si="45"/>
        <v>-0.86301646716759117</v>
      </c>
      <c r="Q109" s="9">
        <f t="shared" si="46"/>
        <v>0.23996513780573278</v>
      </c>
      <c r="R109" s="6">
        <f t="shared" si="47"/>
        <v>0.12235756028115589</v>
      </c>
    </row>
    <row r="110" spans="2:18" ht="14.4">
      <c r="B110" s="7"/>
      <c r="C110">
        <v>-21</v>
      </c>
      <c r="D110">
        <v>96.123400000000004</v>
      </c>
      <c r="E110">
        <v>83.7928</v>
      </c>
      <c r="F110">
        <v>1</v>
      </c>
      <c r="G110" s="6">
        <f t="shared" si="36"/>
        <v>0</v>
      </c>
      <c r="H110" s="9">
        <f t="shared" si="37"/>
        <v>-9.6250000000000002E-2</v>
      </c>
      <c r="I110" s="6">
        <f t="shared" si="38"/>
        <v>-0.17958866666666667</v>
      </c>
      <c r="J110" s="6">
        <f t="shared" si="39"/>
        <v>0.43965466666666653</v>
      </c>
      <c r="K110" s="9">
        <f t="shared" si="40"/>
        <v>-0.43658248096452335</v>
      </c>
      <c r="L110" s="8">
        <f t="shared" si="41"/>
        <v>-0.46345233985626988</v>
      </c>
      <c r="M110" s="9">
        <f t="shared" si="42"/>
        <v>-0.94008965072479578</v>
      </c>
      <c r="N110" s="8">
        <f t="shared" si="43"/>
        <v>-0.31810233985626973</v>
      </c>
      <c r="O110" s="9">
        <f t="shared" si="44"/>
        <v>-0.43658248096452335</v>
      </c>
      <c r="P110" s="8">
        <f t="shared" si="45"/>
        <v>-0.86302981008730884</v>
      </c>
      <c r="Q110" s="9">
        <f t="shared" si="46"/>
        <v>0.23996887903547717</v>
      </c>
      <c r="R110" s="6">
        <f t="shared" si="47"/>
        <v>0.12245832486864087</v>
      </c>
    </row>
    <row r="111" spans="2:18" ht="14.4">
      <c r="B111" s="7"/>
      <c r="C111">
        <v>-20.995899999999999</v>
      </c>
      <c r="D111">
        <v>96.642899999999997</v>
      </c>
      <c r="E111">
        <v>83.823899999999995</v>
      </c>
      <c r="F111">
        <v>1</v>
      </c>
      <c r="G111" s="6">
        <f t="shared" si="36"/>
        <v>0</v>
      </c>
      <c r="H111" s="9">
        <f t="shared" si="37"/>
        <v>-9.6244875000000008E-2</v>
      </c>
      <c r="I111" s="6">
        <f t="shared" si="38"/>
        <v>-0.17785699999999999</v>
      </c>
      <c r="J111" s="6">
        <f t="shared" si="39"/>
        <v>0.4397065</v>
      </c>
      <c r="K111" s="9">
        <f t="shared" si="40"/>
        <v>-0.43661340969704349</v>
      </c>
      <c r="L111" s="8">
        <f t="shared" si="41"/>
        <v>-0.46132698397746225</v>
      </c>
      <c r="M111" s="9">
        <f t="shared" si="42"/>
        <v>-0.9401269707247959</v>
      </c>
      <c r="N111" s="8">
        <f t="shared" si="43"/>
        <v>-0.31597513897746216</v>
      </c>
      <c r="O111" s="9">
        <f t="shared" si="44"/>
        <v>-0.43661340969704349</v>
      </c>
      <c r="P111" s="8">
        <f t="shared" si="45"/>
        <v>-0.86306397515537814</v>
      </c>
      <c r="Q111" s="9">
        <f t="shared" si="46"/>
        <v>0.23997527030295707</v>
      </c>
      <c r="R111" s="6">
        <f t="shared" si="47"/>
        <v>0.12461600081551781</v>
      </c>
    </row>
    <row r="112" spans="2:18" ht="14.4">
      <c r="B112" s="7"/>
      <c r="C112">
        <v>-20.995899999999999</v>
      </c>
      <c r="D112">
        <v>96.642899999999997</v>
      </c>
      <c r="E112">
        <v>83.823899999999995</v>
      </c>
      <c r="F112">
        <v>1</v>
      </c>
      <c r="G112" s="6">
        <f t="shared" si="36"/>
        <v>0</v>
      </c>
      <c r="H112" s="9">
        <f t="shared" si="37"/>
        <v>-9.6244875000000008E-2</v>
      </c>
      <c r="I112" s="6">
        <f t="shared" si="38"/>
        <v>-0.17785699999999999</v>
      </c>
      <c r="J112" s="6">
        <f t="shared" si="39"/>
        <v>0.4397065</v>
      </c>
      <c r="K112" s="9">
        <f t="shared" si="40"/>
        <v>-0.43661340969704349</v>
      </c>
      <c r="L112" s="8">
        <f t="shared" si="41"/>
        <v>-0.46132698397746225</v>
      </c>
      <c r="M112" s="9">
        <f t="shared" si="42"/>
        <v>-0.9401269707247959</v>
      </c>
      <c r="N112" s="8">
        <f t="shared" si="43"/>
        <v>-0.31597513897746216</v>
      </c>
      <c r="O112" s="9">
        <f t="shared" si="44"/>
        <v>-0.43661340969704349</v>
      </c>
      <c r="P112" s="8">
        <f t="shared" si="45"/>
        <v>-0.86306397515537814</v>
      </c>
      <c r="Q112" s="9">
        <f t="shared" si="46"/>
        <v>0.23997527030295707</v>
      </c>
      <c r="R112" s="6">
        <f t="shared" si="47"/>
        <v>0.12461600081551781</v>
      </c>
    </row>
    <row r="113" spans="2:18" ht="14.4">
      <c r="B113" s="7"/>
      <c r="C113">
        <v>-20.953800000000001</v>
      </c>
      <c r="D113">
        <v>95.927599999999998</v>
      </c>
      <c r="E113">
        <v>83.8399</v>
      </c>
      <c r="F113">
        <v>1</v>
      </c>
      <c r="G113" s="6">
        <f t="shared" si="36"/>
        <v>0</v>
      </c>
      <c r="H113" s="9">
        <f t="shared" si="37"/>
        <v>-9.6192249999999979E-2</v>
      </c>
      <c r="I113" s="6">
        <f t="shared" si="38"/>
        <v>-0.18024133333333336</v>
      </c>
      <c r="J113" s="6">
        <f t="shared" si="39"/>
        <v>0.43973316666666662</v>
      </c>
      <c r="K113" s="9">
        <f t="shared" si="40"/>
        <v>-0.43656698229194463</v>
      </c>
      <c r="L113" s="8">
        <f t="shared" si="41"/>
        <v>-0.46433600292758465</v>
      </c>
      <c r="M113" s="9">
        <f t="shared" si="42"/>
        <v>-0.94014617072479589</v>
      </c>
      <c r="N113" s="8">
        <f t="shared" si="43"/>
        <v>-0.31896521292758451</v>
      </c>
      <c r="O113" s="9">
        <f t="shared" si="44"/>
        <v>-0.43656698229194463</v>
      </c>
      <c r="P113" s="8">
        <f t="shared" si="45"/>
        <v>-0.8630995478431307</v>
      </c>
      <c r="Q113" s="9">
        <f t="shared" si="46"/>
        <v>0.24004089770805589</v>
      </c>
      <c r="R113" s="6">
        <f t="shared" si="47"/>
        <v>0.12162360955314809</v>
      </c>
    </row>
    <row r="114" spans="2:18" ht="14.4">
      <c r="B114" s="7"/>
      <c r="C114">
        <v>-20.953800000000001</v>
      </c>
      <c r="D114">
        <v>95.927599999999998</v>
      </c>
      <c r="E114">
        <v>83.8399</v>
      </c>
      <c r="F114">
        <v>1</v>
      </c>
      <c r="G114" s="6">
        <f t="shared" si="36"/>
        <v>0</v>
      </c>
      <c r="H114" s="9">
        <f t="shared" si="37"/>
        <v>-9.6192249999999979E-2</v>
      </c>
      <c r="I114" s="6">
        <f t="shared" si="38"/>
        <v>-0.18024133333333336</v>
      </c>
      <c r="J114" s="6">
        <f t="shared" si="39"/>
        <v>0.43973316666666662</v>
      </c>
      <c r="K114" s="9">
        <f t="shared" si="40"/>
        <v>-0.43656698229194463</v>
      </c>
      <c r="L114" s="8">
        <f t="shared" si="41"/>
        <v>-0.46433600292758465</v>
      </c>
      <c r="M114" s="9">
        <f t="shared" si="42"/>
        <v>-0.94014617072479589</v>
      </c>
      <c r="N114" s="8">
        <f t="shared" si="43"/>
        <v>-0.31896521292758451</v>
      </c>
      <c r="O114" s="9">
        <f t="shared" si="44"/>
        <v>-0.43656698229194463</v>
      </c>
      <c r="P114" s="8">
        <f t="shared" si="45"/>
        <v>-0.8630995478431307</v>
      </c>
      <c r="Q114" s="9">
        <f t="shared" si="46"/>
        <v>0.24004089770805589</v>
      </c>
      <c r="R114" s="6">
        <f t="shared" si="47"/>
        <v>0.12162360955314809</v>
      </c>
    </row>
    <row r="115" spans="2:18" ht="14.4">
      <c r="B115" s="7"/>
      <c r="C115">
        <v>-20.953800000000001</v>
      </c>
      <c r="D115">
        <v>95.927599999999998</v>
      </c>
      <c r="E115">
        <v>83.8399</v>
      </c>
      <c r="F115">
        <v>1</v>
      </c>
      <c r="G115" s="6">
        <f t="shared" si="36"/>
        <v>0</v>
      </c>
      <c r="H115" s="9">
        <f t="shared" si="37"/>
        <v>-9.6192249999999979E-2</v>
      </c>
      <c r="I115" s="6">
        <f t="shared" si="38"/>
        <v>-0.18024133333333336</v>
      </c>
      <c r="J115" s="6">
        <f t="shared" si="39"/>
        <v>0.43973316666666662</v>
      </c>
      <c r="K115" s="9">
        <f t="shared" si="40"/>
        <v>-0.43656698229194463</v>
      </c>
      <c r="L115" s="8">
        <f t="shared" si="41"/>
        <v>-0.46433600292758465</v>
      </c>
      <c r="M115" s="9">
        <f t="shared" si="42"/>
        <v>-0.94014617072479589</v>
      </c>
      <c r="N115" s="8">
        <f t="shared" si="43"/>
        <v>-0.31896521292758451</v>
      </c>
      <c r="O115" s="9">
        <f t="shared" si="44"/>
        <v>-0.43656698229194463</v>
      </c>
      <c r="P115" s="8">
        <f t="shared" si="45"/>
        <v>-0.8630995478431307</v>
      </c>
      <c r="Q115" s="9">
        <f t="shared" si="46"/>
        <v>0.24004089770805589</v>
      </c>
      <c r="R115" s="6">
        <f t="shared" si="47"/>
        <v>0.12162360955314809</v>
      </c>
    </row>
    <row r="116" spans="2:18" ht="14.4">
      <c r="B116" s="7"/>
      <c r="C116">
        <v>-20.953800000000001</v>
      </c>
      <c r="D116">
        <v>95.927599999999998</v>
      </c>
      <c r="E116">
        <v>83.8399</v>
      </c>
      <c r="F116">
        <v>1</v>
      </c>
      <c r="G116" s="6">
        <f t="shared" si="36"/>
        <v>0</v>
      </c>
      <c r="H116" s="9">
        <f t="shared" si="37"/>
        <v>-9.6192249999999979E-2</v>
      </c>
      <c r="I116" s="6">
        <f t="shared" si="38"/>
        <v>-0.18024133333333336</v>
      </c>
      <c r="J116" s="6">
        <f t="shared" si="39"/>
        <v>0.43973316666666662</v>
      </c>
      <c r="K116" s="9">
        <f t="shared" si="40"/>
        <v>-0.43656698229194463</v>
      </c>
      <c r="L116" s="8">
        <f t="shared" si="41"/>
        <v>-0.46433600292758465</v>
      </c>
      <c r="M116" s="9">
        <f t="shared" si="42"/>
        <v>-0.94014617072479589</v>
      </c>
      <c r="N116" s="8">
        <f t="shared" si="43"/>
        <v>-0.31896521292758451</v>
      </c>
      <c r="O116" s="9">
        <f t="shared" si="44"/>
        <v>-0.43656698229194463</v>
      </c>
      <c r="P116" s="8">
        <f t="shared" si="45"/>
        <v>-0.8630995478431307</v>
      </c>
      <c r="Q116" s="9">
        <f t="shared" si="46"/>
        <v>0.24004089770805589</v>
      </c>
      <c r="R116" s="6">
        <f t="shared" si="47"/>
        <v>0.12162360955314809</v>
      </c>
    </row>
    <row r="117" spans="2:18" ht="14.4">
      <c r="B117" s="7"/>
      <c r="C117">
        <v>-21.2852</v>
      </c>
      <c r="D117">
        <v>96.860200000000006</v>
      </c>
      <c r="E117">
        <v>83.721500000000006</v>
      </c>
      <c r="F117">
        <v>1</v>
      </c>
      <c r="G117" s="6">
        <f t="shared" si="36"/>
        <v>0</v>
      </c>
      <c r="H117" s="9">
        <f t="shared" si="37"/>
        <v>-9.6606499999999984E-2</v>
      </c>
      <c r="I117" s="6">
        <f t="shared" si="38"/>
        <v>-0.17713266666666666</v>
      </c>
      <c r="J117" s="6">
        <f t="shared" si="39"/>
        <v>0.43953583333333335</v>
      </c>
      <c r="K117" s="9">
        <f t="shared" si="40"/>
        <v>-0.43694150376581026</v>
      </c>
      <c r="L117" s="8">
        <f t="shared" si="41"/>
        <v>-0.46018708263868197</v>
      </c>
      <c r="M117" s="9">
        <f t="shared" si="42"/>
        <v>-0.94000409072479585</v>
      </c>
      <c r="N117" s="8">
        <f t="shared" si="43"/>
        <v>-0.31496542263868182</v>
      </c>
      <c r="O117" s="9">
        <f t="shared" si="44"/>
        <v>-0.43694150376581026</v>
      </c>
      <c r="P117" s="8">
        <f t="shared" si="45"/>
        <v>-0.86282737295376111</v>
      </c>
      <c r="Q117" s="9">
        <f t="shared" si="46"/>
        <v>0.23952429623419039</v>
      </c>
      <c r="R117" s="6">
        <f t="shared" si="47"/>
        <v>0.12564948495268105</v>
      </c>
    </row>
    <row r="118" spans="2:18" ht="14.4">
      <c r="B118" s="7"/>
      <c r="C118">
        <v>-21.2852</v>
      </c>
      <c r="D118">
        <v>96.860200000000006</v>
      </c>
      <c r="E118">
        <v>83.721500000000006</v>
      </c>
      <c r="F118">
        <v>1</v>
      </c>
      <c r="G118" s="6">
        <f t="shared" si="36"/>
        <v>0</v>
      </c>
      <c r="H118" s="9">
        <f t="shared" si="37"/>
        <v>-9.6606499999999984E-2</v>
      </c>
      <c r="I118" s="6">
        <f t="shared" si="38"/>
        <v>-0.17713266666666666</v>
      </c>
      <c r="J118" s="6">
        <f t="shared" si="39"/>
        <v>0.43953583333333335</v>
      </c>
      <c r="K118" s="9">
        <f t="shared" si="40"/>
        <v>-0.43694150376581026</v>
      </c>
      <c r="L118" s="8">
        <f t="shared" si="41"/>
        <v>-0.46018708263868197</v>
      </c>
      <c r="M118" s="9">
        <f t="shared" si="42"/>
        <v>-0.94000409072479585</v>
      </c>
      <c r="N118" s="8">
        <f t="shared" si="43"/>
        <v>-0.31496542263868182</v>
      </c>
      <c r="O118" s="9">
        <f t="shared" si="44"/>
        <v>-0.43694150376581026</v>
      </c>
      <c r="P118" s="8">
        <f t="shared" si="45"/>
        <v>-0.86282737295376111</v>
      </c>
      <c r="Q118" s="9">
        <f t="shared" si="46"/>
        <v>0.23952429623419039</v>
      </c>
      <c r="R118" s="6">
        <f t="shared" si="47"/>
        <v>0.12564948495268105</v>
      </c>
    </row>
    <row r="119" spans="2:18" ht="14.4">
      <c r="B119" s="7"/>
      <c r="C119">
        <v>-20.852399999999999</v>
      </c>
      <c r="D119">
        <v>96.348299999999995</v>
      </c>
      <c r="E119">
        <v>83.942899999999995</v>
      </c>
      <c r="F119">
        <v>1</v>
      </c>
      <c r="G119" s="6">
        <f t="shared" si="36"/>
        <v>0</v>
      </c>
      <c r="H119" s="9">
        <f t="shared" si="37"/>
        <v>-9.606549999999997E-2</v>
      </c>
      <c r="I119" s="6">
        <f t="shared" si="38"/>
        <v>-0.17883900000000003</v>
      </c>
      <c r="J119" s="6">
        <f t="shared" si="39"/>
        <v>0.4399048333333333</v>
      </c>
      <c r="K119" s="9">
        <f t="shared" si="40"/>
        <v>-0.4365325153352459</v>
      </c>
      <c r="L119" s="8">
        <f t="shared" si="41"/>
        <v>-0.46273985660810629</v>
      </c>
      <c r="M119" s="9">
        <f t="shared" si="42"/>
        <v>-0.94026977072479589</v>
      </c>
      <c r="N119" s="8">
        <f t="shared" si="43"/>
        <v>-0.31732343660810614</v>
      </c>
      <c r="O119" s="9">
        <f t="shared" si="44"/>
        <v>-0.4365325153352459</v>
      </c>
      <c r="P119" s="8">
        <f t="shared" si="45"/>
        <v>-0.86325221858303858</v>
      </c>
      <c r="Q119" s="9">
        <f t="shared" si="46"/>
        <v>0.24019896466475463</v>
      </c>
      <c r="R119" s="6">
        <f t="shared" si="47"/>
        <v>0.12332679661253419</v>
      </c>
    </row>
    <row r="120" spans="2:18" ht="14.4">
      <c r="B120" s="7"/>
      <c r="C120">
        <v>-21.0183</v>
      </c>
      <c r="D120">
        <v>95.668999999999997</v>
      </c>
      <c r="E120">
        <v>83.705799999999996</v>
      </c>
      <c r="F120">
        <v>1</v>
      </c>
      <c r="G120" s="6">
        <f t="shared" si="36"/>
        <v>0</v>
      </c>
      <c r="H120" s="9">
        <f t="shared" si="37"/>
        <v>-9.6272875000000036E-2</v>
      </c>
      <c r="I120" s="6">
        <f t="shared" si="38"/>
        <v>-0.18110333333333334</v>
      </c>
      <c r="J120" s="6">
        <f t="shared" si="39"/>
        <v>0.43950966666666658</v>
      </c>
      <c r="K120" s="9">
        <f t="shared" si="40"/>
        <v>-0.43650660784132406</v>
      </c>
      <c r="L120" s="8">
        <f t="shared" si="41"/>
        <v>-0.46524259713281702</v>
      </c>
      <c r="M120" s="9">
        <f t="shared" si="42"/>
        <v>-0.93998525072479577</v>
      </c>
      <c r="N120" s="8">
        <f t="shared" si="43"/>
        <v>-0.31990083213281695</v>
      </c>
      <c r="O120" s="9">
        <f t="shared" si="44"/>
        <v>-0.43650660784132406</v>
      </c>
      <c r="P120" s="8">
        <f t="shared" si="45"/>
        <v>-0.86293116203515363</v>
      </c>
      <c r="Q120" s="9">
        <f t="shared" si="46"/>
        <v>0.23994035215867646</v>
      </c>
      <c r="R120" s="6">
        <f t="shared" si="47"/>
        <v>0.1205776545399386</v>
      </c>
    </row>
    <row r="121" spans="2:18" ht="14.4">
      <c r="B121" s="7"/>
      <c r="C121">
        <v>-21.0183</v>
      </c>
      <c r="D121">
        <v>95.668999999999997</v>
      </c>
      <c r="E121">
        <v>83.705799999999996</v>
      </c>
      <c r="F121">
        <v>1</v>
      </c>
      <c r="G121" s="6">
        <f t="shared" si="36"/>
        <v>0</v>
      </c>
      <c r="H121" s="9">
        <f t="shared" si="37"/>
        <v>-9.6272875000000036E-2</v>
      </c>
      <c r="I121" s="6">
        <f t="shared" si="38"/>
        <v>-0.18110333333333334</v>
      </c>
      <c r="J121" s="6">
        <f t="shared" si="39"/>
        <v>0.43950966666666658</v>
      </c>
      <c r="K121" s="9">
        <f t="shared" si="40"/>
        <v>-0.43650660784132406</v>
      </c>
      <c r="L121" s="8">
        <f t="shared" si="41"/>
        <v>-0.46524259713281702</v>
      </c>
      <c r="M121" s="9">
        <f t="shared" si="42"/>
        <v>-0.93998525072479577</v>
      </c>
      <c r="N121" s="8">
        <f t="shared" si="43"/>
        <v>-0.31990083213281695</v>
      </c>
      <c r="O121" s="9">
        <f t="shared" si="44"/>
        <v>-0.43650660784132406</v>
      </c>
      <c r="P121" s="8">
        <f t="shared" si="45"/>
        <v>-0.86293116203515363</v>
      </c>
      <c r="Q121" s="9">
        <f t="shared" si="46"/>
        <v>0.23994035215867646</v>
      </c>
      <c r="R121" s="6">
        <f t="shared" si="47"/>
        <v>0.1205776545399386</v>
      </c>
    </row>
    <row r="122" spans="2:18" ht="14.4">
      <c r="B122" s="7"/>
      <c r="C122">
        <v>-21.046099999999999</v>
      </c>
      <c r="D122">
        <v>96.154499999999999</v>
      </c>
      <c r="E122">
        <v>83.716800000000006</v>
      </c>
      <c r="F122">
        <v>1</v>
      </c>
      <c r="G122" s="6">
        <f t="shared" si="36"/>
        <v>0</v>
      </c>
      <c r="H122" s="9">
        <f t="shared" si="37"/>
        <v>-9.6307625000000008E-2</v>
      </c>
      <c r="I122" s="6">
        <f t="shared" si="38"/>
        <v>-0.17948500000000001</v>
      </c>
      <c r="J122" s="6">
        <f t="shared" si="39"/>
        <v>0.43952800000000003</v>
      </c>
      <c r="K122" s="9">
        <f t="shared" si="40"/>
        <v>-0.43656314375252953</v>
      </c>
      <c r="L122" s="8">
        <f t="shared" si="41"/>
        <v>-0.46322333306716779</v>
      </c>
      <c r="M122" s="9">
        <f t="shared" si="42"/>
        <v>-0.93999845072479582</v>
      </c>
      <c r="N122" s="8">
        <f t="shared" si="43"/>
        <v>-0.31789407806716774</v>
      </c>
      <c r="O122" s="9">
        <f t="shared" si="44"/>
        <v>-0.43656314375252953</v>
      </c>
      <c r="P122" s="8">
        <f t="shared" si="45"/>
        <v>-0.86293008357048373</v>
      </c>
      <c r="Q122" s="9">
        <f t="shared" si="46"/>
        <v>0.23989701624747112</v>
      </c>
      <c r="R122" s="6">
        <f t="shared" si="47"/>
        <v>0.12260835014091785</v>
      </c>
    </row>
    <row r="123" spans="2:18" ht="14.4">
      <c r="B123" s="7"/>
      <c r="C123">
        <v>-21.046099999999999</v>
      </c>
      <c r="D123">
        <v>96.154499999999999</v>
      </c>
      <c r="E123">
        <v>83.716800000000006</v>
      </c>
      <c r="F123">
        <v>1</v>
      </c>
      <c r="G123" s="6">
        <f t="shared" si="36"/>
        <v>0</v>
      </c>
      <c r="H123" s="9">
        <f t="shared" si="37"/>
        <v>-9.6307625000000008E-2</v>
      </c>
      <c r="I123" s="6">
        <f t="shared" si="38"/>
        <v>-0.17948500000000001</v>
      </c>
      <c r="J123" s="6">
        <f t="shared" si="39"/>
        <v>0.43952800000000003</v>
      </c>
      <c r="K123" s="9">
        <f t="shared" si="40"/>
        <v>-0.43656314375252953</v>
      </c>
      <c r="L123" s="8">
        <f t="shared" si="41"/>
        <v>-0.46322333306716779</v>
      </c>
      <c r="M123" s="9">
        <f t="shared" si="42"/>
        <v>-0.93999845072479582</v>
      </c>
      <c r="N123" s="8">
        <f t="shared" si="43"/>
        <v>-0.31789407806716774</v>
      </c>
      <c r="O123" s="9">
        <f t="shared" si="44"/>
        <v>-0.43656314375252953</v>
      </c>
      <c r="P123" s="8">
        <f t="shared" si="45"/>
        <v>-0.86293008357048373</v>
      </c>
      <c r="Q123" s="9">
        <f t="shared" si="46"/>
        <v>0.23989701624747112</v>
      </c>
      <c r="R123" s="6">
        <f t="shared" si="47"/>
        <v>0.12260835014091785</v>
      </c>
    </row>
    <row r="124" spans="2:18" ht="14.4">
      <c r="B124" s="7"/>
      <c r="C124">
        <v>-21.398599999999998</v>
      </c>
      <c r="D124">
        <v>95.943700000000007</v>
      </c>
      <c r="E124">
        <v>83.591700000000003</v>
      </c>
      <c r="F124">
        <v>1</v>
      </c>
      <c r="G124" s="6">
        <f t="shared" si="36"/>
        <v>0</v>
      </c>
      <c r="H124" s="9">
        <f t="shared" si="37"/>
        <v>-9.674824999999998E-2</v>
      </c>
      <c r="I124" s="6">
        <f t="shared" si="38"/>
        <v>-0.18018766666666663</v>
      </c>
      <c r="J124" s="6">
        <f t="shared" si="39"/>
        <v>0.43931949999999986</v>
      </c>
      <c r="K124" s="9">
        <f t="shared" si="40"/>
        <v>-0.43696251687123056</v>
      </c>
      <c r="L124" s="8">
        <f t="shared" si="41"/>
        <v>-0.46381097947811684</v>
      </c>
      <c r="M124" s="9">
        <f t="shared" si="42"/>
        <v>-0.93984833072479579</v>
      </c>
      <c r="N124" s="8">
        <f t="shared" si="43"/>
        <v>-0.31864034947811676</v>
      </c>
      <c r="O124" s="9">
        <f t="shared" si="44"/>
        <v>-0.43696251687123056</v>
      </c>
      <c r="P124" s="8">
        <f t="shared" si="45"/>
        <v>-0.86264145083686761</v>
      </c>
      <c r="Q124" s="9">
        <f t="shared" si="46"/>
        <v>0.23934752312876992</v>
      </c>
      <c r="R124" s="6">
        <f t="shared" si="47"/>
        <v>0.12189069599635263</v>
      </c>
    </row>
    <row r="125" spans="2:18" ht="14.4">
      <c r="B125" s="7"/>
      <c r="C125">
        <v>-21.398599999999998</v>
      </c>
      <c r="D125">
        <v>95.943700000000007</v>
      </c>
      <c r="E125">
        <v>83.591700000000003</v>
      </c>
      <c r="F125">
        <v>1</v>
      </c>
      <c r="G125" s="6">
        <f t="shared" si="36"/>
        <v>0</v>
      </c>
      <c r="H125" s="9">
        <f t="shared" si="37"/>
        <v>-9.674824999999998E-2</v>
      </c>
      <c r="I125" s="6">
        <f t="shared" si="38"/>
        <v>-0.18018766666666663</v>
      </c>
      <c r="J125" s="6">
        <f t="shared" si="39"/>
        <v>0.43931949999999986</v>
      </c>
      <c r="K125" s="9">
        <f t="shared" si="40"/>
        <v>-0.43696251687123056</v>
      </c>
      <c r="L125" s="8">
        <f t="shared" si="41"/>
        <v>-0.46381097947811684</v>
      </c>
      <c r="M125" s="9">
        <f t="shared" si="42"/>
        <v>-0.93984833072479579</v>
      </c>
      <c r="N125" s="8">
        <f t="shared" si="43"/>
        <v>-0.31864034947811676</v>
      </c>
      <c r="O125" s="9">
        <f t="shared" si="44"/>
        <v>-0.43696251687123056</v>
      </c>
      <c r="P125" s="8">
        <f t="shared" si="45"/>
        <v>-0.86264145083686761</v>
      </c>
      <c r="Q125" s="9">
        <f t="shared" si="46"/>
        <v>0.23934752312876992</v>
      </c>
      <c r="R125" s="6">
        <f t="shared" si="47"/>
        <v>0.12189069599635263</v>
      </c>
    </row>
    <row r="126" spans="2:18" ht="14.4">
      <c r="B126" s="7"/>
      <c r="C126">
        <v>-21.398599999999998</v>
      </c>
      <c r="D126">
        <v>95.943700000000007</v>
      </c>
      <c r="E126">
        <v>83.591700000000003</v>
      </c>
      <c r="F126">
        <v>1</v>
      </c>
      <c r="G126" s="6">
        <f t="shared" si="36"/>
        <v>0</v>
      </c>
      <c r="H126" s="9">
        <f t="shared" si="37"/>
        <v>-9.674824999999998E-2</v>
      </c>
      <c r="I126" s="6">
        <f t="shared" si="38"/>
        <v>-0.18018766666666663</v>
      </c>
      <c r="J126" s="6">
        <f t="shared" si="39"/>
        <v>0.43931949999999986</v>
      </c>
      <c r="K126" s="9">
        <f t="shared" si="40"/>
        <v>-0.43696251687123056</v>
      </c>
      <c r="L126" s="8">
        <f t="shared" si="41"/>
        <v>-0.46381097947811684</v>
      </c>
      <c r="M126" s="9">
        <f t="shared" si="42"/>
        <v>-0.93984833072479579</v>
      </c>
      <c r="N126" s="8">
        <f t="shared" si="43"/>
        <v>-0.31864034947811676</v>
      </c>
      <c r="O126" s="9">
        <f t="shared" si="44"/>
        <v>-0.43696251687123056</v>
      </c>
      <c r="P126" s="8">
        <f t="shared" si="45"/>
        <v>-0.86264145083686761</v>
      </c>
      <c r="Q126" s="9">
        <f t="shared" si="46"/>
        <v>0.23934752312876992</v>
      </c>
      <c r="R126" s="6">
        <f t="shared" si="47"/>
        <v>0.12189069599635263</v>
      </c>
    </row>
    <row r="127" spans="2:18" ht="14.4">
      <c r="B127" s="7"/>
      <c r="C127">
        <v>-21.486599999999999</v>
      </c>
      <c r="D127">
        <v>96.616500000000002</v>
      </c>
      <c r="E127">
        <v>83.640299999999996</v>
      </c>
      <c r="F127">
        <v>1</v>
      </c>
      <c r="G127" s="6">
        <f t="shared" si="36"/>
        <v>0</v>
      </c>
      <c r="H127" s="9">
        <f t="shared" si="37"/>
        <v>-9.6858250000000035E-2</v>
      </c>
      <c r="I127" s="6">
        <f t="shared" si="38"/>
        <v>-0.17794500000000002</v>
      </c>
      <c r="J127" s="6">
        <f t="shared" si="39"/>
        <v>0.43940050000000008</v>
      </c>
      <c r="K127" s="9">
        <f t="shared" si="40"/>
        <v>-0.43715801529519027</v>
      </c>
      <c r="L127" s="8">
        <f t="shared" si="41"/>
        <v>-0.46102510899966814</v>
      </c>
      <c r="M127" s="9">
        <f t="shared" si="42"/>
        <v>-0.93990665072479596</v>
      </c>
      <c r="N127" s="8">
        <f t="shared" si="43"/>
        <v>-0.31589407899966804</v>
      </c>
      <c r="O127" s="9">
        <f t="shared" si="44"/>
        <v>-0.43715801529519027</v>
      </c>
      <c r="P127" s="8">
        <f t="shared" si="45"/>
        <v>-0.8626523574384164</v>
      </c>
      <c r="Q127" s="9">
        <f t="shared" si="46"/>
        <v>0.23921034470481042</v>
      </c>
      <c r="R127" s="6">
        <f t="shared" si="47"/>
        <v>0.12472707307635021</v>
      </c>
    </row>
    <row r="128" spans="2:18" ht="14.4">
      <c r="B128" s="7"/>
      <c r="C128">
        <v>-21.486599999999999</v>
      </c>
      <c r="D128">
        <v>96.616500000000002</v>
      </c>
      <c r="E128">
        <v>83.640299999999996</v>
      </c>
      <c r="F128">
        <v>1</v>
      </c>
      <c r="G128" s="6">
        <f t="shared" si="36"/>
        <v>0</v>
      </c>
      <c r="H128" s="9">
        <f t="shared" si="37"/>
        <v>-9.6858250000000035E-2</v>
      </c>
      <c r="I128" s="6">
        <f t="shared" si="38"/>
        <v>-0.17794500000000002</v>
      </c>
      <c r="J128" s="6">
        <f t="shared" si="39"/>
        <v>0.43940050000000008</v>
      </c>
      <c r="K128" s="9">
        <f t="shared" si="40"/>
        <v>-0.43715801529519027</v>
      </c>
      <c r="L128" s="8">
        <f t="shared" si="41"/>
        <v>-0.46102510899966814</v>
      </c>
      <c r="M128" s="9">
        <f t="shared" si="42"/>
        <v>-0.93990665072479596</v>
      </c>
      <c r="N128" s="8">
        <f t="shared" si="43"/>
        <v>-0.31589407899966804</v>
      </c>
      <c r="O128" s="9">
        <f t="shared" si="44"/>
        <v>-0.43715801529519027</v>
      </c>
      <c r="P128" s="8">
        <f t="shared" si="45"/>
        <v>-0.8626523574384164</v>
      </c>
      <c r="Q128" s="9">
        <f t="shared" si="46"/>
        <v>0.23921034470481042</v>
      </c>
      <c r="R128" s="6">
        <f t="shared" si="47"/>
        <v>0.12472707307635021</v>
      </c>
    </row>
    <row r="129" spans="2:18" ht="14.4">
      <c r="B129" s="7"/>
      <c r="C129">
        <v>-21.467199999999998</v>
      </c>
      <c r="D129">
        <v>96.082599999999999</v>
      </c>
      <c r="E129">
        <v>83.715299999999999</v>
      </c>
      <c r="F129">
        <v>1</v>
      </c>
      <c r="G129" s="6">
        <f t="shared" si="36"/>
        <v>0</v>
      </c>
      <c r="H129" s="9">
        <f t="shared" si="37"/>
        <v>-9.6833999999999976E-2</v>
      </c>
      <c r="I129" s="6">
        <f t="shared" si="38"/>
        <v>-0.17972466666666664</v>
      </c>
      <c r="J129" s="6">
        <f t="shared" si="39"/>
        <v>0.4395254999999999</v>
      </c>
      <c r="K129" s="9">
        <f t="shared" si="40"/>
        <v>-0.43721777368808984</v>
      </c>
      <c r="L129" s="8">
        <f t="shared" si="41"/>
        <v>-0.46333116190879514</v>
      </c>
      <c r="M129" s="9">
        <f t="shared" si="42"/>
        <v>-0.93999665072479577</v>
      </c>
      <c r="N129" s="8">
        <f t="shared" si="43"/>
        <v>-0.31819140190879497</v>
      </c>
      <c r="O129" s="9">
        <f t="shared" si="44"/>
        <v>-0.43721777368808984</v>
      </c>
      <c r="P129" s="8">
        <f t="shared" si="45"/>
        <v>-0.86273902972475691</v>
      </c>
      <c r="Q129" s="9">
        <f t="shared" si="46"/>
        <v>0.23924058631191061</v>
      </c>
      <c r="R129" s="6">
        <f t="shared" si="47"/>
        <v>0.12249896245356376</v>
      </c>
    </row>
    <row r="130" spans="2:18" ht="14.4">
      <c r="B130" s="7"/>
      <c r="C130">
        <v>-21.306999999999999</v>
      </c>
      <c r="D130">
        <v>96.405100000000004</v>
      </c>
      <c r="E130">
        <v>83.809799999999996</v>
      </c>
      <c r="F130">
        <v>1</v>
      </c>
      <c r="G130" s="6">
        <f t="shared" si="36"/>
        <v>0</v>
      </c>
      <c r="H130" s="9">
        <f t="shared" si="37"/>
        <v>-9.6633750000000018E-2</v>
      </c>
      <c r="I130" s="6">
        <f t="shared" si="38"/>
        <v>-0.17864966666666665</v>
      </c>
      <c r="J130" s="6">
        <f t="shared" si="39"/>
        <v>0.43968300000000005</v>
      </c>
      <c r="K130" s="9">
        <f t="shared" si="40"/>
        <v>-0.4370814466026548</v>
      </c>
      <c r="L130" s="8">
        <f t="shared" si="41"/>
        <v>-0.46216085186452599</v>
      </c>
      <c r="M130" s="9">
        <f t="shared" si="42"/>
        <v>-0.94011005072479592</v>
      </c>
      <c r="N130" s="8">
        <f t="shared" si="43"/>
        <v>-0.31694900186452585</v>
      </c>
      <c r="O130" s="9">
        <f t="shared" si="44"/>
        <v>-0.4370814466026548</v>
      </c>
      <c r="P130" s="8">
        <f t="shared" si="45"/>
        <v>-0.86290932700554601</v>
      </c>
      <c r="Q130" s="9">
        <f t="shared" si="46"/>
        <v>0.23949031339734586</v>
      </c>
      <c r="R130" s="6">
        <f t="shared" si="47"/>
        <v>0.12376747977862206</v>
      </c>
    </row>
    <row r="131" spans="2:18" ht="14.4">
      <c r="B131" s="7"/>
      <c r="C131">
        <v>-21.306999999999999</v>
      </c>
      <c r="D131">
        <v>96.405100000000004</v>
      </c>
      <c r="E131">
        <v>83.809799999999996</v>
      </c>
      <c r="F131">
        <v>1</v>
      </c>
      <c r="G131" s="6">
        <f t="shared" si="36"/>
        <v>0</v>
      </c>
      <c r="H131" s="9">
        <f t="shared" si="37"/>
        <v>-9.6633750000000018E-2</v>
      </c>
      <c r="I131" s="6">
        <f t="shared" si="38"/>
        <v>-0.17864966666666665</v>
      </c>
      <c r="J131" s="6">
        <f t="shared" si="39"/>
        <v>0.43968300000000005</v>
      </c>
      <c r="K131" s="9">
        <f t="shared" si="40"/>
        <v>-0.4370814466026548</v>
      </c>
      <c r="L131" s="8">
        <f t="shared" si="41"/>
        <v>-0.46216085186452599</v>
      </c>
      <c r="M131" s="9">
        <f t="shared" si="42"/>
        <v>-0.94011005072479592</v>
      </c>
      <c r="N131" s="8">
        <f t="shared" si="43"/>
        <v>-0.31694900186452585</v>
      </c>
      <c r="O131" s="9">
        <f t="shared" si="44"/>
        <v>-0.4370814466026548</v>
      </c>
      <c r="P131" s="8">
        <f t="shared" si="45"/>
        <v>-0.86290932700554601</v>
      </c>
      <c r="Q131" s="9">
        <f t="shared" si="46"/>
        <v>0.23949031339734586</v>
      </c>
      <c r="R131" s="6">
        <f t="shared" si="47"/>
        <v>0.12376747977862206</v>
      </c>
    </row>
    <row r="132" spans="2:18" ht="14.4">
      <c r="B132" s="7"/>
      <c r="C132">
        <v>-20.974699999999999</v>
      </c>
      <c r="D132">
        <v>96.171400000000006</v>
      </c>
      <c r="E132">
        <v>83.987799999999993</v>
      </c>
      <c r="F132">
        <v>1</v>
      </c>
      <c r="G132" s="6">
        <f t="shared" si="36"/>
        <v>0</v>
      </c>
      <c r="H132" s="9">
        <f t="shared" si="37"/>
        <v>-9.6218374999999967E-2</v>
      </c>
      <c r="I132" s="6">
        <f t="shared" si="38"/>
        <v>-0.17942866666666663</v>
      </c>
      <c r="J132" s="6">
        <f t="shared" si="39"/>
        <v>0.43997966666666666</v>
      </c>
      <c r="K132" s="9">
        <f t="shared" si="40"/>
        <v>-0.43677704216763508</v>
      </c>
      <c r="L132" s="8">
        <f t="shared" si="41"/>
        <v>-0.46346684254772352</v>
      </c>
      <c r="M132" s="9">
        <f t="shared" si="42"/>
        <v>-0.94032365072479596</v>
      </c>
      <c r="N132" s="8">
        <f t="shared" si="43"/>
        <v>-0.3181054575477234</v>
      </c>
      <c r="O132" s="9">
        <f t="shared" si="44"/>
        <v>-0.43677704216763508</v>
      </c>
      <c r="P132" s="8">
        <f t="shared" si="45"/>
        <v>-0.86324384503179452</v>
      </c>
      <c r="Q132" s="9">
        <f t="shared" si="46"/>
        <v>0.24000831783236554</v>
      </c>
      <c r="R132" s="6">
        <f t="shared" si="47"/>
        <v>0.12264647212167287</v>
      </c>
    </row>
    <row r="133" spans="2:18" ht="14.4">
      <c r="B133" s="7"/>
      <c r="C133">
        <v>-21.523199999999999</v>
      </c>
      <c r="D133">
        <v>96.801400000000001</v>
      </c>
      <c r="E133">
        <v>83.755399999999995</v>
      </c>
      <c r="F133">
        <v>1</v>
      </c>
      <c r="G133" s="6">
        <f t="shared" si="36"/>
        <v>0</v>
      </c>
      <c r="H133" s="9">
        <f t="shared" si="37"/>
        <v>-9.690399999999999E-2</v>
      </c>
      <c r="I133" s="6">
        <f t="shared" si="38"/>
        <v>-0.17732866666666669</v>
      </c>
      <c r="J133" s="6">
        <f t="shared" si="39"/>
        <v>0.43959233333333336</v>
      </c>
      <c r="K133" s="9">
        <f t="shared" si="40"/>
        <v>-0.43735318904879145</v>
      </c>
      <c r="L133" s="8">
        <f t="shared" si="41"/>
        <v>-0.4603596395620721</v>
      </c>
      <c r="M133" s="9">
        <f t="shared" si="42"/>
        <v>-0.94004477072479597</v>
      </c>
      <c r="N133" s="8">
        <f t="shared" si="43"/>
        <v>-0.31524507956207198</v>
      </c>
      <c r="O133" s="9">
        <f t="shared" si="44"/>
        <v>-0.43735318904879145</v>
      </c>
      <c r="P133" s="8">
        <f t="shared" si="45"/>
        <v>-0.86275550286718705</v>
      </c>
      <c r="Q133" s="9">
        <f t="shared" si="46"/>
        <v>0.2391532909512091</v>
      </c>
      <c r="R133" s="6">
        <f t="shared" si="47"/>
        <v>0.12551215794271695</v>
      </c>
    </row>
    <row r="134" spans="2:18" ht="14.4">
      <c r="B134" s="7"/>
      <c r="C134">
        <v>-21.523199999999999</v>
      </c>
      <c r="D134">
        <v>96.801400000000001</v>
      </c>
      <c r="E134">
        <v>83.755399999999995</v>
      </c>
      <c r="F134">
        <v>1</v>
      </c>
      <c r="G134" s="6">
        <f t="shared" si="36"/>
        <v>0</v>
      </c>
      <c r="H134" s="9">
        <f t="shared" si="37"/>
        <v>-9.690399999999999E-2</v>
      </c>
      <c r="I134" s="6">
        <f t="shared" si="38"/>
        <v>-0.17732866666666669</v>
      </c>
      <c r="J134" s="6">
        <f t="shared" si="39"/>
        <v>0.43959233333333336</v>
      </c>
      <c r="K134" s="9">
        <f t="shared" si="40"/>
        <v>-0.43735318904879145</v>
      </c>
      <c r="L134" s="8">
        <f t="shared" si="41"/>
        <v>-0.4603596395620721</v>
      </c>
      <c r="M134" s="9">
        <f t="shared" si="42"/>
        <v>-0.94004477072479597</v>
      </c>
      <c r="N134" s="8">
        <f t="shared" si="43"/>
        <v>-0.31524507956207198</v>
      </c>
      <c r="O134" s="9">
        <f t="shared" si="44"/>
        <v>-0.43735318904879145</v>
      </c>
      <c r="P134" s="8">
        <f t="shared" si="45"/>
        <v>-0.86275550286718705</v>
      </c>
      <c r="Q134" s="9">
        <f t="shared" si="46"/>
        <v>0.2391532909512091</v>
      </c>
      <c r="R134" s="6">
        <f t="shared" si="47"/>
        <v>0.12551215794271695</v>
      </c>
    </row>
    <row r="135" spans="2:18" ht="14.4">
      <c r="B135" s="7"/>
      <c r="C135">
        <v>-21.523199999999999</v>
      </c>
      <c r="D135">
        <v>96.801400000000001</v>
      </c>
      <c r="E135">
        <v>83.755399999999995</v>
      </c>
      <c r="F135">
        <v>1</v>
      </c>
      <c r="G135" s="6">
        <f t="shared" si="36"/>
        <v>0</v>
      </c>
      <c r="H135" s="9">
        <f t="shared" si="37"/>
        <v>-9.690399999999999E-2</v>
      </c>
      <c r="I135" s="6">
        <f t="shared" si="38"/>
        <v>-0.17732866666666669</v>
      </c>
      <c r="J135" s="6">
        <f t="shared" si="39"/>
        <v>0.43959233333333336</v>
      </c>
      <c r="K135" s="9">
        <f t="shared" si="40"/>
        <v>-0.43735318904879145</v>
      </c>
      <c r="L135" s="8">
        <f t="shared" si="41"/>
        <v>-0.4603596395620721</v>
      </c>
      <c r="M135" s="9">
        <f t="shared" si="42"/>
        <v>-0.94004477072479597</v>
      </c>
      <c r="N135" s="8">
        <f t="shared" si="43"/>
        <v>-0.31524507956207198</v>
      </c>
      <c r="O135" s="9">
        <f t="shared" si="44"/>
        <v>-0.43735318904879145</v>
      </c>
      <c r="P135" s="8">
        <f t="shared" si="45"/>
        <v>-0.86275550286718705</v>
      </c>
      <c r="Q135" s="9">
        <f t="shared" si="46"/>
        <v>0.2391532909512091</v>
      </c>
      <c r="R135" s="6">
        <f t="shared" si="47"/>
        <v>0.12551215794271695</v>
      </c>
    </row>
    <row r="136" spans="2:18" ht="14.4">
      <c r="B136" s="7"/>
      <c r="C136">
        <v>-21.808299999999999</v>
      </c>
      <c r="D136">
        <v>96.152699999999996</v>
      </c>
      <c r="E136">
        <v>83.568299999999994</v>
      </c>
      <c r="F136">
        <v>1</v>
      </c>
      <c r="G136" s="6">
        <f t="shared" si="36"/>
        <v>0</v>
      </c>
      <c r="H136" s="9">
        <f t="shared" si="37"/>
        <v>-9.7260374999999955E-2</v>
      </c>
      <c r="I136" s="6">
        <f t="shared" si="38"/>
        <v>-0.17949100000000001</v>
      </c>
      <c r="J136" s="6">
        <f t="shared" si="39"/>
        <v>0.43928050000000007</v>
      </c>
      <c r="K136" s="9">
        <f t="shared" si="40"/>
        <v>-0.43757309596550559</v>
      </c>
      <c r="L136" s="8">
        <f t="shared" si="41"/>
        <v>-0.4627334997997023</v>
      </c>
      <c r="M136" s="9">
        <f t="shared" si="42"/>
        <v>-0.93982025072479591</v>
      </c>
      <c r="N136" s="8">
        <f t="shared" si="43"/>
        <v>-0.31774723479970213</v>
      </c>
      <c r="O136" s="9">
        <f t="shared" si="44"/>
        <v>-0.43757309596550559</v>
      </c>
      <c r="P136" s="8">
        <f t="shared" si="45"/>
        <v>-0.8624327678435294</v>
      </c>
      <c r="Q136" s="9">
        <f t="shared" si="46"/>
        <v>0.23870886403449509</v>
      </c>
      <c r="R136" s="6">
        <f t="shared" si="47"/>
        <v>0.1229438576814291</v>
      </c>
    </row>
    <row r="137" spans="2:18" ht="14.4">
      <c r="B137" s="7"/>
      <c r="C137">
        <v>-21.808299999999999</v>
      </c>
      <c r="D137">
        <v>96.152699999999996</v>
      </c>
      <c r="E137">
        <v>83.568299999999994</v>
      </c>
      <c r="F137">
        <v>1</v>
      </c>
      <c r="G137" s="6">
        <f t="shared" si="36"/>
        <v>0</v>
      </c>
      <c r="H137" s="9">
        <f t="shared" si="37"/>
        <v>-9.7260374999999955E-2</v>
      </c>
      <c r="I137" s="6">
        <f t="shared" si="38"/>
        <v>-0.17949100000000001</v>
      </c>
      <c r="J137" s="6">
        <f t="shared" si="39"/>
        <v>0.43928050000000007</v>
      </c>
      <c r="K137" s="9">
        <f t="shared" si="40"/>
        <v>-0.43757309596550559</v>
      </c>
      <c r="L137" s="8">
        <f t="shared" si="41"/>
        <v>-0.4627334997997023</v>
      </c>
      <c r="M137" s="9">
        <f t="shared" si="42"/>
        <v>-0.93982025072479591</v>
      </c>
      <c r="N137" s="8">
        <f t="shared" si="43"/>
        <v>-0.31774723479970213</v>
      </c>
      <c r="O137" s="9">
        <f t="shared" si="44"/>
        <v>-0.43757309596550559</v>
      </c>
      <c r="P137" s="8">
        <f t="shared" si="45"/>
        <v>-0.8624327678435294</v>
      </c>
      <c r="Q137" s="9">
        <f t="shared" si="46"/>
        <v>0.23870886403449509</v>
      </c>
      <c r="R137" s="6">
        <f t="shared" si="47"/>
        <v>0.1229438576814291</v>
      </c>
    </row>
    <row r="138" spans="2:18" ht="14.4">
      <c r="B138" s="7"/>
      <c r="C138">
        <v>-22.291499999999999</v>
      </c>
      <c r="D138">
        <v>94.634399999999999</v>
      </c>
      <c r="E138">
        <v>82.888900000000007</v>
      </c>
      <c r="F138">
        <v>1</v>
      </c>
      <c r="G138" s="6">
        <f t="shared" si="36"/>
        <v>0</v>
      </c>
      <c r="H138" s="9">
        <f t="shared" si="37"/>
        <v>-9.7864375000000003E-2</v>
      </c>
      <c r="I138" s="6">
        <f t="shared" si="38"/>
        <v>-0.18455199999999999</v>
      </c>
      <c r="J138" s="6">
        <f t="shared" si="39"/>
        <v>0.43814816666666667</v>
      </c>
      <c r="K138" s="9">
        <f t="shared" si="40"/>
        <v>-0.43751105022070114</v>
      </c>
      <c r="L138" s="8">
        <f t="shared" si="41"/>
        <v>-0.4681214611872212</v>
      </c>
      <c r="M138" s="9">
        <f t="shared" si="42"/>
        <v>-0.93900497072479594</v>
      </c>
      <c r="N138" s="8">
        <f t="shared" si="43"/>
        <v>-0.32335263618722104</v>
      </c>
      <c r="O138" s="9">
        <f t="shared" si="44"/>
        <v>-0.43751105022070114</v>
      </c>
      <c r="P138" s="8">
        <f t="shared" si="45"/>
        <v>-0.86150927465233196</v>
      </c>
      <c r="Q138" s="9">
        <f t="shared" si="46"/>
        <v>0.23795562977929949</v>
      </c>
      <c r="R138" s="6">
        <f t="shared" si="47"/>
        <v>0.11684984310271275</v>
      </c>
    </row>
    <row r="139" spans="2:18" ht="14.4">
      <c r="B139" s="7"/>
      <c r="C139">
        <v>-23.361799999999999</v>
      </c>
      <c r="D139">
        <v>93.764200000000002</v>
      </c>
      <c r="E139">
        <v>81.630200000000002</v>
      </c>
      <c r="F139">
        <v>1</v>
      </c>
      <c r="G139" s="6">
        <f t="shared" si="36"/>
        <v>0</v>
      </c>
      <c r="H139" s="9">
        <f t="shared" si="37"/>
        <v>-9.9202250000000047E-2</v>
      </c>
      <c r="I139" s="6">
        <f t="shared" si="38"/>
        <v>-0.18745266666666666</v>
      </c>
      <c r="J139" s="6">
        <f t="shared" si="39"/>
        <v>0.43605033333333343</v>
      </c>
      <c r="K139" s="9">
        <f t="shared" si="40"/>
        <v>-0.43766904280210811</v>
      </c>
      <c r="L139" s="8">
        <f t="shared" si="41"/>
        <v>-0.46994910024692049</v>
      </c>
      <c r="M139" s="9">
        <f t="shared" si="42"/>
        <v>-0.93749453072479594</v>
      </c>
      <c r="N139" s="8">
        <f t="shared" si="43"/>
        <v>-0.32566191024692037</v>
      </c>
      <c r="O139" s="9">
        <f t="shared" si="44"/>
        <v>-0.43766904280210811</v>
      </c>
      <c r="P139" s="8">
        <f t="shared" si="45"/>
        <v>-0.85971956024143992</v>
      </c>
      <c r="Q139" s="9">
        <f t="shared" si="46"/>
        <v>0.23628719719789254</v>
      </c>
      <c r="R139" s="6">
        <f t="shared" si="47"/>
        <v>0.11371412463212134</v>
      </c>
    </row>
    <row r="140" spans="2:18" ht="14.4">
      <c r="B140" s="7"/>
      <c r="C140">
        <v>-23.361799999999999</v>
      </c>
      <c r="D140">
        <v>93.764200000000002</v>
      </c>
      <c r="E140">
        <v>81.630200000000002</v>
      </c>
      <c r="F140">
        <v>1</v>
      </c>
      <c r="G140" s="6">
        <f t="shared" si="36"/>
        <v>0</v>
      </c>
      <c r="H140" s="9">
        <f t="shared" si="37"/>
        <v>-9.9202250000000047E-2</v>
      </c>
      <c r="I140" s="6">
        <f t="shared" si="38"/>
        <v>-0.18745266666666666</v>
      </c>
      <c r="J140" s="6">
        <f t="shared" si="39"/>
        <v>0.43605033333333343</v>
      </c>
      <c r="K140" s="9">
        <f t="shared" si="40"/>
        <v>-0.43766904280210811</v>
      </c>
      <c r="L140" s="8">
        <f t="shared" si="41"/>
        <v>-0.46994910024692049</v>
      </c>
      <c r="M140" s="9">
        <f t="shared" si="42"/>
        <v>-0.93749453072479594</v>
      </c>
      <c r="N140" s="8">
        <f t="shared" si="43"/>
        <v>-0.32566191024692037</v>
      </c>
      <c r="O140" s="9">
        <f t="shared" si="44"/>
        <v>-0.43766904280210811</v>
      </c>
      <c r="P140" s="8">
        <f t="shared" si="45"/>
        <v>-0.85971956024143992</v>
      </c>
      <c r="Q140" s="9">
        <f t="shared" si="46"/>
        <v>0.23628719719789254</v>
      </c>
      <c r="R140" s="6">
        <f t="shared" si="47"/>
        <v>0.11371412463212134</v>
      </c>
    </row>
    <row r="141" spans="2:18" ht="14.4">
      <c r="B141" s="7"/>
      <c r="C141">
        <v>-22.182300000000001</v>
      </c>
      <c r="D141">
        <v>95.503500000000003</v>
      </c>
      <c r="E141">
        <v>82.731800000000007</v>
      </c>
      <c r="F141">
        <v>1</v>
      </c>
      <c r="G141" s="6">
        <f t="shared" si="36"/>
        <v>0</v>
      </c>
      <c r="H141" s="9">
        <f t="shared" si="37"/>
        <v>-9.772787500000002E-2</v>
      </c>
      <c r="I141" s="6">
        <f t="shared" si="38"/>
        <v>-0.18165500000000001</v>
      </c>
      <c r="J141" s="6">
        <f t="shared" si="39"/>
        <v>0.43788633333333338</v>
      </c>
      <c r="K141" s="9">
        <f t="shared" si="40"/>
        <v>-0.43715230426733331</v>
      </c>
      <c r="L141" s="8">
        <f t="shared" si="41"/>
        <v>-0.4643945572216403</v>
      </c>
      <c r="M141" s="9">
        <f t="shared" si="42"/>
        <v>-0.93881645072479591</v>
      </c>
      <c r="N141" s="8">
        <f t="shared" si="43"/>
        <v>-0.3195765922216402</v>
      </c>
      <c r="O141" s="9">
        <f t="shared" si="44"/>
        <v>-0.43715230426733331</v>
      </c>
      <c r="P141" s="8">
        <f t="shared" si="45"/>
        <v>-0.86139515154321056</v>
      </c>
      <c r="Q141" s="9">
        <f t="shared" si="46"/>
        <v>0.23812585573266734</v>
      </c>
      <c r="R141" s="6">
        <f t="shared" si="47"/>
        <v>0.12041348395917222</v>
      </c>
    </row>
    <row r="142" spans="2:18" ht="14.4">
      <c r="B142" s="7"/>
      <c r="C142">
        <v>-22.182300000000001</v>
      </c>
      <c r="D142">
        <v>95.503500000000003</v>
      </c>
      <c r="E142">
        <v>82.731800000000007</v>
      </c>
      <c r="F142">
        <v>1</v>
      </c>
      <c r="G142" s="6">
        <f t="shared" si="36"/>
        <v>0</v>
      </c>
      <c r="H142" s="9">
        <f t="shared" si="37"/>
        <v>-9.772787500000002E-2</v>
      </c>
      <c r="I142" s="6">
        <f t="shared" si="38"/>
        <v>-0.18165500000000001</v>
      </c>
      <c r="J142" s="6">
        <f t="shared" si="39"/>
        <v>0.43788633333333338</v>
      </c>
      <c r="K142" s="9">
        <f t="shared" si="40"/>
        <v>-0.43715230426733331</v>
      </c>
      <c r="L142" s="8">
        <f t="shared" si="41"/>
        <v>-0.4643945572216403</v>
      </c>
      <c r="M142" s="9">
        <f t="shared" si="42"/>
        <v>-0.93881645072479591</v>
      </c>
      <c r="N142" s="8">
        <f t="shared" si="43"/>
        <v>-0.3195765922216402</v>
      </c>
      <c r="O142" s="9">
        <f t="shared" si="44"/>
        <v>-0.43715230426733331</v>
      </c>
      <c r="P142" s="8">
        <f t="shared" si="45"/>
        <v>-0.86139515154321056</v>
      </c>
      <c r="Q142" s="9">
        <f t="shared" si="46"/>
        <v>0.23812585573266734</v>
      </c>
      <c r="R142" s="6">
        <f t="shared" si="47"/>
        <v>0.12041348395917222</v>
      </c>
    </row>
    <row r="143" spans="2:18" ht="14.4">
      <c r="B143" s="7"/>
      <c r="C143">
        <v>-21.537199999999999</v>
      </c>
      <c r="D143">
        <v>95.512</v>
      </c>
      <c r="E143">
        <v>83.356300000000005</v>
      </c>
      <c r="F143">
        <v>1</v>
      </c>
      <c r="G143" s="6">
        <f t="shared" si="36"/>
        <v>0</v>
      </c>
      <c r="H143" s="9">
        <f t="shared" si="37"/>
        <v>-9.6921499999999994E-2</v>
      </c>
      <c r="I143" s="6">
        <f t="shared" si="38"/>
        <v>-0.18162666666666666</v>
      </c>
      <c r="J143" s="6">
        <f t="shared" si="39"/>
        <v>0.43892716666666676</v>
      </c>
      <c r="K143" s="9">
        <f t="shared" si="40"/>
        <v>-0.43689609288896691</v>
      </c>
      <c r="L143" s="8">
        <f t="shared" si="41"/>
        <v>-0.46529851782276199</v>
      </c>
      <c r="M143" s="9">
        <f t="shared" si="42"/>
        <v>-0.93956585072479593</v>
      </c>
      <c r="N143" s="8">
        <f t="shared" si="43"/>
        <v>-0.32019025782276189</v>
      </c>
      <c r="O143" s="9">
        <f t="shared" si="44"/>
        <v>-0.43689609288896691</v>
      </c>
      <c r="P143" s="8">
        <f t="shared" si="45"/>
        <v>-0.86233444598080677</v>
      </c>
      <c r="Q143" s="9">
        <f t="shared" si="46"/>
        <v>0.23913146711103378</v>
      </c>
      <c r="R143" s="6">
        <f t="shared" si="47"/>
        <v>0.12015852279564662</v>
      </c>
    </row>
    <row r="144" spans="2:18" ht="14.4">
      <c r="B144" s="7"/>
      <c r="C144">
        <v>-21.537199999999999</v>
      </c>
      <c r="D144">
        <v>95.512</v>
      </c>
      <c r="E144">
        <v>83.356300000000005</v>
      </c>
      <c r="F144">
        <v>1</v>
      </c>
      <c r="G144" s="6">
        <f t="shared" si="36"/>
        <v>0</v>
      </c>
      <c r="H144" s="9">
        <f t="shared" si="37"/>
        <v>-9.6921499999999994E-2</v>
      </c>
      <c r="I144" s="6">
        <f t="shared" si="38"/>
        <v>-0.18162666666666666</v>
      </c>
      <c r="J144" s="6">
        <f t="shared" si="39"/>
        <v>0.43892716666666676</v>
      </c>
      <c r="K144" s="9">
        <f t="shared" si="40"/>
        <v>-0.43689609288896691</v>
      </c>
      <c r="L144" s="8">
        <f t="shared" si="41"/>
        <v>-0.46529851782276199</v>
      </c>
      <c r="M144" s="9">
        <f t="shared" si="42"/>
        <v>-0.93956585072479593</v>
      </c>
      <c r="N144" s="8">
        <f t="shared" si="43"/>
        <v>-0.32019025782276189</v>
      </c>
      <c r="O144" s="9">
        <f t="shared" si="44"/>
        <v>-0.43689609288896691</v>
      </c>
      <c r="P144" s="8">
        <f t="shared" si="45"/>
        <v>-0.86233444598080677</v>
      </c>
      <c r="Q144" s="9">
        <f t="shared" si="46"/>
        <v>0.23913146711103378</v>
      </c>
      <c r="R144" s="6">
        <f t="shared" si="47"/>
        <v>0.12015852279564662</v>
      </c>
    </row>
    <row r="145" spans="2:18" ht="14.4">
      <c r="B145" s="7"/>
      <c r="C145">
        <v>-21.537199999999999</v>
      </c>
      <c r="D145">
        <v>95.512</v>
      </c>
      <c r="E145">
        <v>83.356300000000005</v>
      </c>
      <c r="F145">
        <v>1</v>
      </c>
      <c r="G145" s="6">
        <f t="shared" si="36"/>
        <v>0</v>
      </c>
      <c r="H145" s="9">
        <f t="shared" si="37"/>
        <v>-9.6921499999999994E-2</v>
      </c>
      <c r="I145" s="6">
        <f t="shared" si="38"/>
        <v>-0.18162666666666666</v>
      </c>
      <c r="J145" s="6">
        <f t="shared" si="39"/>
        <v>0.43892716666666676</v>
      </c>
      <c r="K145" s="9">
        <f t="shared" si="40"/>
        <v>-0.43689609288896691</v>
      </c>
      <c r="L145" s="8">
        <f t="shared" si="41"/>
        <v>-0.46529851782276199</v>
      </c>
      <c r="M145" s="9">
        <f t="shared" si="42"/>
        <v>-0.93956585072479593</v>
      </c>
      <c r="N145" s="8">
        <f t="shared" si="43"/>
        <v>-0.32019025782276189</v>
      </c>
      <c r="O145" s="9">
        <f t="shared" si="44"/>
        <v>-0.43689609288896691</v>
      </c>
      <c r="P145" s="8">
        <f t="shared" si="45"/>
        <v>-0.86233444598080677</v>
      </c>
      <c r="Q145" s="9">
        <f t="shared" si="46"/>
        <v>0.23913146711103378</v>
      </c>
      <c r="R145" s="6">
        <f t="shared" si="47"/>
        <v>0.12015852279564662</v>
      </c>
    </row>
    <row r="146" spans="2:18" ht="14.4">
      <c r="B146" s="7"/>
      <c r="C146">
        <v>-21.1922</v>
      </c>
      <c r="D146">
        <v>94.329899999999995</v>
      </c>
      <c r="E146">
        <v>83.317700000000002</v>
      </c>
      <c r="F146">
        <v>1</v>
      </c>
      <c r="G146" s="6">
        <f t="shared" si="36"/>
        <v>0</v>
      </c>
      <c r="H146" s="9">
        <f t="shared" si="37"/>
        <v>-9.649025E-2</v>
      </c>
      <c r="I146" s="6">
        <f t="shared" si="38"/>
        <v>-0.18556700000000004</v>
      </c>
      <c r="J146" s="6">
        <f t="shared" si="39"/>
        <v>0.43886283333333342</v>
      </c>
      <c r="K146" s="9">
        <f t="shared" si="40"/>
        <v>-0.43631197111321679</v>
      </c>
      <c r="L146" s="8">
        <f t="shared" si="41"/>
        <v>-0.47032755094916395</v>
      </c>
      <c r="M146" s="9">
        <f t="shared" si="42"/>
        <v>-0.93951953072479588</v>
      </c>
      <c r="N146" s="8">
        <f t="shared" si="43"/>
        <v>-0.3250640409491638</v>
      </c>
      <c r="O146" s="9">
        <f t="shared" si="44"/>
        <v>-0.43631197111321679</v>
      </c>
      <c r="P146" s="8">
        <f t="shared" si="45"/>
        <v>-0.86244958168410335</v>
      </c>
      <c r="Q146" s="9">
        <f t="shared" si="46"/>
        <v>0.23966926888678389</v>
      </c>
      <c r="R146" s="6">
        <f t="shared" si="47"/>
        <v>0.11508937537254138</v>
      </c>
    </row>
    <row r="147" spans="2:18" ht="14.4">
      <c r="B147" s="7"/>
      <c r="C147">
        <v>-21.1922</v>
      </c>
      <c r="D147">
        <v>94.329899999999995</v>
      </c>
      <c r="E147">
        <v>83.317700000000002</v>
      </c>
      <c r="F147">
        <v>1</v>
      </c>
      <c r="G147" s="6">
        <f t="shared" si="36"/>
        <v>0</v>
      </c>
      <c r="H147" s="9">
        <f t="shared" si="37"/>
        <v>-9.649025E-2</v>
      </c>
      <c r="I147" s="6">
        <f t="shared" si="38"/>
        <v>-0.18556700000000004</v>
      </c>
      <c r="J147" s="6">
        <f t="shared" si="39"/>
        <v>0.43886283333333342</v>
      </c>
      <c r="K147" s="9">
        <f t="shared" si="40"/>
        <v>-0.43631197111321679</v>
      </c>
      <c r="L147" s="8">
        <f t="shared" si="41"/>
        <v>-0.47032755094916395</v>
      </c>
      <c r="M147" s="9">
        <f t="shared" si="42"/>
        <v>-0.93951953072479588</v>
      </c>
      <c r="N147" s="8">
        <f t="shared" si="43"/>
        <v>-0.3250640409491638</v>
      </c>
      <c r="O147" s="9">
        <f t="shared" si="44"/>
        <v>-0.43631197111321679</v>
      </c>
      <c r="P147" s="8">
        <f t="shared" si="45"/>
        <v>-0.86244958168410335</v>
      </c>
      <c r="Q147" s="9">
        <f t="shared" si="46"/>
        <v>0.23966926888678389</v>
      </c>
      <c r="R147" s="6">
        <f t="shared" si="47"/>
        <v>0.11508937537254138</v>
      </c>
    </row>
    <row r="148" spans="2:18" ht="14.4">
      <c r="B148" s="7"/>
      <c r="C148">
        <v>-21.3751</v>
      </c>
      <c r="D148">
        <v>94.528300000000002</v>
      </c>
      <c r="E148">
        <v>82.845299999999995</v>
      </c>
      <c r="F148">
        <v>1</v>
      </c>
      <c r="G148" s="6">
        <f t="shared" si="36"/>
        <v>0</v>
      </c>
      <c r="H148" s="9">
        <f t="shared" si="37"/>
        <v>-9.6718874999999982E-2</v>
      </c>
      <c r="I148" s="6">
        <f t="shared" si="38"/>
        <v>-0.18490566666666663</v>
      </c>
      <c r="J148" s="6">
        <f t="shared" si="39"/>
        <v>0.43807549999999995</v>
      </c>
      <c r="K148" s="9">
        <f t="shared" si="40"/>
        <v>-0.43603020399665054</v>
      </c>
      <c r="L148" s="8">
        <f t="shared" si="41"/>
        <v>-0.46892958015573449</v>
      </c>
      <c r="M148" s="9">
        <f t="shared" si="42"/>
        <v>-0.93895265072479583</v>
      </c>
      <c r="N148" s="8">
        <f t="shared" si="43"/>
        <v>-0.32374837515573435</v>
      </c>
      <c r="O148" s="9">
        <f t="shared" si="44"/>
        <v>-0.43603020399665054</v>
      </c>
      <c r="P148" s="8">
        <f t="shared" si="45"/>
        <v>-0.86187634420320602</v>
      </c>
      <c r="Q148" s="9">
        <f t="shared" si="46"/>
        <v>0.23938415600334997</v>
      </c>
      <c r="R148" s="6">
        <f t="shared" si="47"/>
        <v>0.11599641368507344</v>
      </c>
    </row>
    <row r="149" spans="2:18" ht="14.4">
      <c r="B149" s="7"/>
      <c r="C149">
        <v>-22.504300000000001</v>
      </c>
      <c r="D149">
        <v>94.209400000000002</v>
      </c>
      <c r="E149">
        <v>82.052199999999999</v>
      </c>
      <c r="F149">
        <v>1</v>
      </c>
      <c r="G149" s="6">
        <f t="shared" si="36"/>
        <v>0</v>
      </c>
      <c r="H149" s="9">
        <f t="shared" si="37"/>
        <v>-9.8130374999999992E-2</v>
      </c>
      <c r="I149" s="6">
        <f t="shared" si="38"/>
        <v>-0.18596866666666667</v>
      </c>
      <c r="J149" s="6">
        <f t="shared" si="39"/>
        <v>0.4367536666666666</v>
      </c>
      <c r="K149" s="9">
        <f t="shared" si="40"/>
        <v>-0.43683873259136663</v>
      </c>
      <c r="L149" s="8">
        <f t="shared" si="41"/>
        <v>-0.46892286886452567</v>
      </c>
      <c r="M149" s="9">
        <f t="shared" si="42"/>
        <v>-0.93800093072479573</v>
      </c>
      <c r="N149" s="8">
        <f t="shared" si="43"/>
        <v>-0.32424980386452551</v>
      </c>
      <c r="O149" s="9">
        <f t="shared" si="44"/>
        <v>-0.43683873259136663</v>
      </c>
      <c r="P149" s="8">
        <f t="shared" si="45"/>
        <v>-0.86054399050591623</v>
      </c>
      <c r="Q149" s="9">
        <f t="shared" si="46"/>
        <v>0.23762390740863387</v>
      </c>
      <c r="R149" s="6">
        <f t="shared" si="47"/>
        <v>0.1151789112789925</v>
      </c>
    </row>
    <row r="150" spans="2:18" ht="14.4">
      <c r="B150" s="7"/>
      <c r="C150">
        <v>-22.504300000000001</v>
      </c>
      <c r="D150">
        <v>94.209400000000002</v>
      </c>
      <c r="E150">
        <v>82.052199999999999</v>
      </c>
      <c r="F150">
        <v>1</v>
      </c>
      <c r="G150" s="6">
        <f t="shared" si="36"/>
        <v>0</v>
      </c>
      <c r="H150" s="9">
        <f t="shared" si="37"/>
        <v>-9.8130374999999992E-2</v>
      </c>
      <c r="I150" s="6">
        <f t="shared" si="38"/>
        <v>-0.18596866666666667</v>
      </c>
      <c r="J150" s="6">
        <f t="shared" si="39"/>
        <v>0.4367536666666666</v>
      </c>
      <c r="K150" s="9">
        <f t="shared" si="40"/>
        <v>-0.43683873259136663</v>
      </c>
      <c r="L150" s="8">
        <f t="shared" si="41"/>
        <v>-0.46892286886452567</v>
      </c>
      <c r="M150" s="9">
        <f t="shared" si="42"/>
        <v>-0.93800093072479573</v>
      </c>
      <c r="N150" s="8">
        <f t="shared" si="43"/>
        <v>-0.32424980386452551</v>
      </c>
      <c r="O150" s="9">
        <f t="shared" si="44"/>
        <v>-0.43683873259136663</v>
      </c>
      <c r="P150" s="8">
        <f t="shared" si="45"/>
        <v>-0.86054399050591623</v>
      </c>
      <c r="Q150" s="9">
        <f t="shared" si="46"/>
        <v>0.23762390740863387</v>
      </c>
      <c r="R150" s="6">
        <f t="shared" si="47"/>
        <v>0.1151789112789925</v>
      </c>
    </row>
    <row r="151" spans="2:18" ht="14.4">
      <c r="B151" s="7"/>
      <c r="C151">
        <v>-24.575299999999999</v>
      </c>
      <c r="D151">
        <v>93.419899999999998</v>
      </c>
      <c r="E151">
        <v>79.651499999999999</v>
      </c>
      <c r="F151">
        <v>1</v>
      </c>
      <c r="G151" s="6">
        <f t="shared" si="36"/>
        <v>0</v>
      </c>
      <c r="H151" s="9">
        <f t="shared" si="37"/>
        <v>-0.10071912499999996</v>
      </c>
      <c r="I151" s="6">
        <f t="shared" si="38"/>
        <v>-0.18860033333333331</v>
      </c>
      <c r="J151" s="6">
        <f t="shared" si="39"/>
        <v>0.43275249999999987</v>
      </c>
      <c r="K151" s="9">
        <f t="shared" si="40"/>
        <v>-0.43718626209159417</v>
      </c>
      <c r="L151" s="8">
        <f t="shared" si="41"/>
        <v>-0.46877792811046876</v>
      </c>
      <c r="M151" s="9">
        <f t="shared" si="42"/>
        <v>-0.93512009072479585</v>
      </c>
      <c r="N151" s="8">
        <f t="shared" si="43"/>
        <v>-0.32503681311046861</v>
      </c>
      <c r="O151" s="9">
        <f t="shared" si="44"/>
        <v>-0.43718626209159417</v>
      </c>
      <c r="P151" s="8">
        <f t="shared" si="45"/>
        <v>-0.8571171598816778</v>
      </c>
      <c r="Q151" s="9">
        <f t="shared" si="46"/>
        <v>0.23439553790840628</v>
      </c>
      <c r="R151" s="6">
        <f t="shared" si="47"/>
        <v>0.11282897140881097</v>
      </c>
    </row>
    <row r="152" spans="2:18" ht="14.4">
      <c r="B152" s="7"/>
      <c r="C152">
        <v>-24.575299999999999</v>
      </c>
      <c r="D152">
        <v>93.419899999999998</v>
      </c>
      <c r="E152">
        <v>79.651499999999999</v>
      </c>
      <c r="F152">
        <v>1</v>
      </c>
      <c r="G152" s="6">
        <f t="shared" si="36"/>
        <v>0</v>
      </c>
      <c r="H152" s="9">
        <f t="shared" si="37"/>
        <v>-0.10071912499999996</v>
      </c>
      <c r="I152" s="6">
        <f t="shared" si="38"/>
        <v>-0.18860033333333331</v>
      </c>
      <c r="J152" s="6">
        <f t="shared" si="39"/>
        <v>0.43275249999999987</v>
      </c>
      <c r="K152" s="9">
        <f t="shared" si="40"/>
        <v>-0.43718626209159417</v>
      </c>
      <c r="L152" s="8">
        <f t="shared" si="41"/>
        <v>-0.46877792811046876</v>
      </c>
      <c r="M152" s="9">
        <f t="shared" si="42"/>
        <v>-0.93512009072479585</v>
      </c>
      <c r="N152" s="8">
        <f t="shared" si="43"/>
        <v>-0.32503681311046861</v>
      </c>
      <c r="O152" s="9">
        <f t="shared" si="44"/>
        <v>-0.43718626209159417</v>
      </c>
      <c r="P152" s="8">
        <f t="shared" si="45"/>
        <v>-0.8571171598816778</v>
      </c>
      <c r="Q152" s="9">
        <f t="shared" si="46"/>
        <v>0.23439553790840628</v>
      </c>
      <c r="R152" s="6">
        <f t="shared" si="47"/>
        <v>0.11282897140881097</v>
      </c>
    </row>
    <row r="153" spans="2:18" ht="14.4">
      <c r="B153" s="7"/>
      <c r="C153">
        <v>-24.575299999999999</v>
      </c>
      <c r="D153">
        <v>93.419899999999998</v>
      </c>
      <c r="E153">
        <v>79.651499999999999</v>
      </c>
      <c r="F153">
        <v>1</v>
      </c>
      <c r="G153" s="6">
        <f t="shared" si="36"/>
        <v>0</v>
      </c>
      <c r="H153" s="9">
        <f t="shared" si="37"/>
        <v>-0.10071912499999996</v>
      </c>
      <c r="I153" s="6">
        <f t="shared" si="38"/>
        <v>-0.18860033333333331</v>
      </c>
      <c r="J153" s="6">
        <f t="shared" si="39"/>
        <v>0.43275249999999987</v>
      </c>
      <c r="K153" s="9">
        <f t="shared" si="40"/>
        <v>-0.43718626209159417</v>
      </c>
      <c r="L153" s="8">
        <f t="shared" si="41"/>
        <v>-0.46877792811046876</v>
      </c>
      <c r="M153" s="9">
        <f t="shared" si="42"/>
        <v>-0.93512009072479585</v>
      </c>
      <c r="N153" s="8">
        <f t="shared" si="43"/>
        <v>-0.32503681311046861</v>
      </c>
      <c r="O153" s="9">
        <f t="shared" si="44"/>
        <v>-0.43718626209159417</v>
      </c>
      <c r="P153" s="8">
        <f t="shared" si="45"/>
        <v>-0.8571171598816778</v>
      </c>
      <c r="Q153" s="9">
        <f t="shared" si="46"/>
        <v>0.23439553790840628</v>
      </c>
      <c r="R153" s="6">
        <f t="shared" si="47"/>
        <v>0.11282897140881097</v>
      </c>
    </row>
    <row r="154" spans="2:18" ht="14.4">
      <c r="B154" s="7"/>
      <c r="C154">
        <v>-24.379200000000001</v>
      </c>
      <c r="D154">
        <v>93.552899999999994</v>
      </c>
      <c r="E154">
        <v>79.830399999999997</v>
      </c>
      <c r="F154">
        <v>1</v>
      </c>
      <c r="G154" s="6">
        <f t="shared" si="36"/>
        <v>0</v>
      </c>
      <c r="H154" s="9">
        <f t="shared" si="37"/>
        <v>-0.10047400000000001</v>
      </c>
      <c r="I154" s="6">
        <f t="shared" si="38"/>
        <v>-0.18815700000000002</v>
      </c>
      <c r="J154" s="6">
        <f t="shared" si="39"/>
        <v>0.43305066666666681</v>
      </c>
      <c r="K154" s="9">
        <f t="shared" si="40"/>
        <v>-0.43709525244456665</v>
      </c>
      <c r="L154" s="8">
        <f t="shared" si="41"/>
        <v>-0.4684992208263774</v>
      </c>
      <c r="M154" s="9">
        <f t="shared" si="42"/>
        <v>-0.93533477072479598</v>
      </c>
      <c r="N154" s="8">
        <f t="shared" si="43"/>
        <v>-0.32466986082637733</v>
      </c>
      <c r="O154" s="9">
        <f t="shared" si="44"/>
        <v>-0.43709525244456665</v>
      </c>
      <c r="P154" s="8">
        <f t="shared" si="45"/>
        <v>-0.85739132321536238</v>
      </c>
      <c r="Q154" s="9">
        <f t="shared" si="46"/>
        <v>0.2347012275554341</v>
      </c>
      <c r="R154" s="6">
        <f t="shared" si="47"/>
        <v>0.11329359702658692</v>
      </c>
    </row>
    <row r="155" spans="2:18" ht="14.4">
      <c r="B155" s="7"/>
      <c r="C155">
        <v>-24.379200000000001</v>
      </c>
      <c r="D155">
        <v>93.552899999999994</v>
      </c>
      <c r="E155">
        <v>79.830399999999997</v>
      </c>
      <c r="F155">
        <v>1</v>
      </c>
      <c r="G155" s="6">
        <f t="shared" si="36"/>
        <v>0</v>
      </c>
      <c r="H155" s="9">
        <f t="shared" si="37"/>
        <v>-0.10047400000000001</v>
      </c>
      <c r="I155" s="6">
        <f t="shared" si="38"/>
        <v>-0.18815700000000002</v>
      </c>
      <c r="J155" s="6">
        <f t="shared" si="39"/>
        <v>0.43305066666666681</v>
      </c>
      <c r="K155" s="9">
        <f t="shared" si="40"/>
        <v>-0.43709525244456665</v>
      </c>
      <c r="L155" s="8">
        <f t="shared" si="41"/>
        <v>-0.4684992208263774</v>
      </c>
      <c r="M155" s="9">
        <f t="shared" si="42"/>
        <v>-0.93533477072479598</v>
      </c>
      <c r="N155" s="8">
        <f t="shared" si="43"/>
        <v>-0.32466986082637733</v>
      </c>
      <c r="O155" s="9">
        <f t="shared" si="44"/>
        <v>-0.43709525244456665</v>
      </c>
      <c r="P155" s="8">
        <f t="shared" si="45"/>
        <v>-0.85739132321536238</v>
      </c>
      <c r="Q155" s="9">
        <f t="shared" si="46"/>
        <v>0.2347012275554341</v>
      </c>
      <c r="R155" s="6">
        <f t="shared" si="47"/>
        <v>0.11329359702658692</v>
      </c>
    </row>
    <row r="156" spans="2:18" ht="14.4">
      <c r="B156" s="7"/>
      <c r="C156">
        <v>-22.529800000000002</v>
      </c>
      <c r="D156">
        <v>96.072699999999998</v>
      </c>
      <c r="E156">
        <v>81.587900000000005</v>
      </c>
      <c r="F156">
        <v>1</v>
      </c>
      <c r="G156" s="6">
        <f t="shared" si="36"/>
        <v>0</v>
      </c>
      <c r="H156" s="9">
        <f t="shared" si="37"/>
        <v>-9.8162250000000006E-2</v>
      </c>
      <c r="I156" s="6">
        <f t="shared" si="38"/>
        <v>-0.17975766666666665</v>
      </c>
      <c r="J156" s="6">
        <f t="shared" si="39"/>
        <v>0.43597983333333334</v>
      </c>
      <c r="K156" s="9">
        <f t="shared" si="40"/>
        <v>-0.43632132315740041</v>
      </c>
      <c r="L156" s="8">
        <f t="shared" si="41"/>
        <v>-0.4606832865031697</v>
      </c>
      <c r="M156" s="9">
        <f t="shared" si="42"/>
        <v>-0.9374437707247959</v>
      </c>
      <c r="N156" s="8">
        <f t="shared" si="43"/>
        <v>-0.31602169650316964</v>
      </c>
      <c r="O156" s="9">
        <f t="shared" si="44"/>
        <v>-0.43632132315740041</v>
      </c>
      <c r="P156" s="8">
        <f t="shared" si="45"/>
        <v>-0.86005000079194371</v>
      </c>
      <c r="Q156" s="9">
        <f t="shared" si="46"/>
        <v>0.23758415684260017</v>
      </c>
      <c r="R156" s="6">
        <f t="shared" si="47"/>
        <v>0.12293597892637594</v>
      </c>
    </row>
    <row r="157" spans="2:18" ht="14.4">
      <c r="B157" s="7"/>
      <c r="C157">
        <v>-22.128399999999999</v>
      </c>
      <c r="D157">
        <v>96.192899999999995</v>
      </c>
      <c r="E157">
        <v>81.968699999999998</v>
      </c>
      <c r="F157">
        <v>1</v>
      </c>
      <c r="G157" s="6">
        <f t="shared" si="36"/>
        <v>0</v>
      </c>
      <c r="H157" s="9">
        <f t="shared" si="37"/>
        <v>-9.7660499999999983E-2</v>
      </c>
      <c r="I157" s="6">
        <f t="shared" si="38"/>
        <v>-0.17935700000000004</v>
      </c>
      <c r="J157" s="6">
        <f t="shared" si="39"/>
        <v>0.43661450000000002</v>
      </c>
      <c r="K157" s="9">
        <f t="shared" si="40"/>
        <v>-0.43615256248265805</v>
      </c>
      <c r="L157" s="8">
        <f t="shared" si="41"/>
        <v>-0.46075999345471563</v>
      </c>
      <c r="M157" s="9">
        <f t="shared" si="42"/>
        <v>-0.93790073072479585</v>
      </c>
      <c r="N157" s="8">
        <f t="shared" si="43"/>
        <v>-0.31591777345471556</v>
      </c>
      <c r="O157" s="9">
        <f t="shared" si="44"/>
        <v>-0.43615256248265805</v>
      </c>
      <c r="P157" s="8">
        <f t="shared" si="45"/>
        <v>-0.86062636976045703</v>
      </c>
      <c r="Q157" s="9">
        <f t="shared" si="46"/>
        <v>0.23820987751734252</v>
      </c>
      <c r="R157" s="6">
        <f t="shared" si="47"/>
        <v>0.1232550109433433</v>
      </c>
    </row>
    <row r="158" spans="2:18" ht="14.4">
      <c r="B158" s="7"/>
      <c r="C158">
        <v>-22.128399999999999</v>
      </c>
      <c r="D158">
        <v>96.192899999999995</v>
      </c>
      <c r="E158">
        <v>81.968699999999998</v>
      </c>
      <c r="F158">
        <v>1</v>
      </c>
      <c r="G158" s="6">
        <f t="shared" si="36"/>
        <v>0</v>
      </c>
      <c r="H158" s="9">
        <f t="shared" si="37"/>
        <v>-9.7660499999999983E-2</v>
      </c>
      <c r="I158" s="6">
        <f t="shared" si="38"/>
        <v>-0.17935700000000004</v>
      </c>
      <c r="J158" s="6">
        <f t="shared" si="39"/>
        <v>0.43661450000000002</v>
      </c>
      <c r="K158" s="9">
        <f t="shared" si="40"/>
        <v>-0.43615256248265805</v>
      </c>
      <c r="L158" s="8">
        <f t="shared" si="41"/>
        <v>-0.46075999345471563</v>
      </c>
      <c r="M158" s="9">
        <f t="shared" si="42"/>
        <v>-0.93790073072479585</v>
      </c>
      <c r="N158" s="8">
        <f t="shared" si="43"/>
        <v>-0.31591777345471556</v>
      </c>
      <c r="O158" s="9">
        <f t="shared" si="44"/>
        <v>-0.43615256248265805</v>
      </c>
      <c r="P158" s="8">
        <f t="shared" si="45"/>
        <v>-0.86062636976045703</v>
      </c>
      <c r="Q158" s="9">
        <f t="shared" si="46"/>
        <v>0.23820987751734252</v>
      </c>
      <c r="R158" s="6">
        <f t="shared" si="47"/>
        <v>0.1232550109433433</v>
      </c>
    </row>
    <row r="159" spans="2:18" ht="14.4">
      <c r="B159" s="7"/>
      <c r="C159">
        <v>-21.706299999999999</v>
      </c>
      <c r="D159">
        <v>95.974299999999999</v>
      </c>
      <c r="E159">
        <v>82.449100000000001</v>
      </c>
      <c r="F159">
        <v>1</v>
      </c>
      <c r="G159" s="6">
        <f t="shared" si="36"/>
        <v>0</v>
      </c>
      <c r="H159" s="9">
        <f t="shared" si="37"/>
        <v>-9.7132875000000007E-2</v>
      </c>
      <c r="I159" s="6">
        <f t="shared" si="38"/>
        <v>-0.18008566666666664</v>
      </c>
      <c r="J159" s="6">
        <f t="shared" si="39"/>
        <v>0.43741516666666669</v>
      </c>
      <c r="K159" s="9">
        <f t="shared" si="40"/>
        <v>-0.43607105370137073</v>
      </c>
      <c r="L159" s="8">
        <f t="shared" si="41"/>
        <v>-0.46235788791517213</v>
      </c>
      <c r="M159" s="9">
        <f t="shared" si="42"/>
        <v>-0.93847721072479584</v>
      </c>
      <c r="N159" s="8">
        <f t="shared" si="43"/>
        <v>-0.31732572291517203</v>
      </c>
      <c r="O159" s="9">
        <f t="shared" si="44"/>
        <v>-0.43607105370137073</v>
      </c>
      <c r="P159" s="8">
        <f t="shared" si="45"/>
        <v>-0.86131556108523077</v>
      </c>
      <c r="Q159" s="9">
        <f t="shared" si="46"/>
        <v>0.23886786629862983</v>
      </c>
      <c r="R159" s="6">
        <f t="shared" si="47"/>
        <v>0.1221563628076605</v>
      </c>
    </row>
    <row r="160" spans="2:18" ht="14.4">
      <c r="B160" s="7"/>
      <c r="C160">
        <v>-22.228200000000001</v>
      </c>
      <c r="D160">
        <v>97.047200000000004</v>
      </c>
      <c r="E160">
        <v>82.103499999999997</v>
      </c>
      <c r="F160">
        <v>1</v>
      </c>
      <c r="G160" s="6">
        <f t="shared" si="36"/>
        <v>0</v>
      </c>
      <c r="H160" s="9">
        <f t="shared" si="37"/>
        <v>-9.7785250000000046E-2</v>
      </c>
      <c r="I160" s="6">
        <f t="shared" si="38"/>
        <v>-0.1765093333333333</v>
      </c>
      <c r="J160" s="6">
        <f t="shared" si="39"/>
        <v>0.43683916666666656</v>
      </c>
      <c r="K160" s="9">
        <f t="shared" si="40"/>
        <v>-0.4364698952861939</v>
      </c>
      <c r="L160" s="8">
        <f t="shared" si="41"/>
        <v>-0.45730391331225695</v>
      </c>
      <c r="M160" s="9">
        <f t="shared" si="42"/>
        <v>-0.93806249072479575</v>
      </c>
      <c r="N160" s="8">
        <f t="shared" si="43"/>
        <v>-0.31250660331225694</v>
      </c>
      <c r="O160" s="9">
        <f t="shared" si="44"/>
        <v>-0.4364698952861939</v>
      </c>
      <c r="P160" s="8">
        <f t="shared" si="45"/>
        <v>-0.86072154802977319</v>
      </c>
      <c r="Q160" s="9">
        <f t="shared" si="46"/>
        <v>0.23805430471380662</v>
      </c>
      <c r="R160" s="6">
        <f t="shared" si="47"/>
        <v>0.12685117935511808</v>
      </c>
    </row>
    <row r="161" spans="2:18" ht="14.4">
      <c r="B161" s="7"/>
      <c r="C161">
        <v>-22.228200000000001</v>
      </c>
      <c r="D161">
        <v>97.047200000000004</v>
      </c>
      <c r="E161">
        <v>82.103499999999997</v>
      </c>
      <c r="F161">
        <v>1</v>
      </c>
      <c r="G161" s="6">
        <f t="shared" si="36"/>
        <v>0</v>
      </c>
      <c r="H161" s="9">
        <f t="shared" si="37"/>
        <v>-9.7785250000000046E-2</v>
      </c>
      <c r="I161" s="6">
        <f t="shared" si="38"/>
        <v>-0.1765093333333333</v>
      </c>
      <c r="J161" s="6">
        <f t="shared" si="39"/>
        <v>0.43683916666666656</v>
      </c>
      <c r="K161" s="9">
        <f t="shared" si="40"/>
        <v>-0.4364698952861939</v>
      </c>
      <c r="L161" s="8">
        <f t="shared" si="41"/>
        <v>-0.45730391331225695</v>
      </c>
      <c r="M161" s="9">
        <f t="shared" si="42"/>
        <v>-0.93806249072479575</v>
      </c>
      <c r="N161" s="8">
        <f t="shared" si="43"/>
        <v>-0.31250660331225694</v>
      </c>
      <c r="O161" s="9">
        <f t="shared" si="44"/>
        <v>-0.4364698952861939</v>
      </c>
      <c r="P161" s="8">
        <f t="shared" si="45"/>
        <v>-0.86072154802977319</v>
      </c>
      <c r="Q161" s="9">
        <f t="shared" si="46"/>
        <v>0.23805430471380662</v>
      </c>
      <c r="R161" s="6">
        <f t="shared" si="47"/>
        <v>0.12685117935511808</v>
      </c>
    </row>
    <row r="162" spans="2:18" ht="14.4">
      <c r="B162" s="7"/>
      <c r="C162">
        <v>-21.263100000000001</v>
      </c>
      <c r="D162">
        <v>98.11</v>
      </c>
      <c r="E162">
        <v>82.726699999999994</v>
      </c>
      <c r="F162">
        <v>1</v>
      </c>
      <c r="G162" s="6">
        <f t="shared" si="36"/>
        <v>0</v>
      </c>
      <c r="H162" s="9">
        <f t="shared" si="37"/>
        <v>-9.6578875000000008E-2</v>
      </c>
      <c r="I162" s="6">
        <f t="shared" si="38"/>
        <v>-0.17296666666666666</v>
      </c>
      <c r="J162" s="6">
        <f t="shared" si="39"/>
        <v>0.43787783333333319</v>
      </c>
      <c r="K162" s="9">
        <f t="shared" si="40"/>
        <v>-0.4357132932752476</v>
      </c>
      <c r="L162" s="8">
        <f t="shared" si="41"/>
        <v>-0.45396788011434108</v>
      </c>
      <c r="M162" s="9">
        <f t="shared" si="42"/>
        <v>-0.93881033072479569</v>
      </c>
      <c r="N162" s="8">
        <f t="shared" si="43"/>
        <v>-0.30873627511434099</v>
      </c>
      <c r="O162" s="9">
        <f t="shared" si="44"/>
        <v>-0.4357132932752476</v>
      </c>
      <c r="P162" s="8">
        <f t="shared" si="45"/>
        <v>-0.86180349146773927</v>
      </c>
      <c r="Q162" s="9">
        <f t="shared" si="46"/>
        <v>0.23955874672475291</v>
      </c>
      <c r="R162" s="6">
        <f t="shared" si="47"/>
        <v>0.13083486099100008</v>
      </c>
    </row>
    <row r="163" spans="2:18" ht="14.4">
      <c r="B163" s="7"/>
      <c r="C163">
        <v>-21.263100000000001</v>
      </c>
      <c r="D163">
        <v>98.11</v>
      </c>
      <c r="E163">
        <v>82.726699999999994</v>
      </c>
      <c r="F163">
        <v>1</v>
      </c>
      <c r="G163" s="6">
        <f t="shared" si="36"/>
        <v>0</v>
      </c>
      <c r="H163" s="9">
        <f t="shared" si="37"/>
        <v>-9.6578875000000008E-2</v>
      </c>
      <c r="I163" s="6">
        <f t="shared" si="38"/>
        <v>-0.17296666666666666</v>
      </c>
      <c r="J163" s="6">
        <f t="shared" si="39"/>
        <v>0.43787783333333319</v>
      </c>
      <c r="K163" s="9">
        <f t="shared" si="40"/>
        <v>-0.4357132932752476</v>
      </c>
      <c r="L163" s="8">
        <f t="shared" si="41"/>
        <v>-0.45396788011434108</v>
      </c>
      <c r="M163" s="9">
        <f t="shared" si="42"/>
        <v>-0.93881033072479569</v>
      </c>
      <c r="N163" s="8">
        <f t="shared" si="43"/>
        <v>-0.30873627511434099</v>
      </c>
      <c r="O163" s="9">
        <f t="shared" si="44"/>
        <v>-0.4357132932752476</v>
      </c>
      <c r="P163" s="8">
        <f t="shared" si="45"/>
        <v>-0.86180349146773927</v>
      </c>
      <c r="Q163" s="9">
        <f t="shared" si="46"/>
        <v>0.23955874672475291</v>
      </c>
      <c r="R163" s="6">
        <f t="shared" si="47"/>
        <v>0.13083486099100008</v>
      </c>
    </row>
    <row r="164" spans="2:18" ht="14.4">
      <c r="B164" s="7"/>
      <c r="C164">
        <v>-21.263100000000001</v>
      </c>
      <c r="D164">
        <v>98.11</v>
      </c>
      <c r="E164">
        <v>82.726699999999994</v>
      </c>
      <c r="F164">
        <v>1</v>
      </c>
      <c r="G164" s="6">
        <f t="shared" si="36"/>
        <v>0</v>
      </c>
      <c r="H164" s="9">
        <f t="shared" si="37"/>
        <v>-9.6578875000000008E-2</v>
      </c>
      <c r="I164" s="6">
        <f t="shared" si="38"/>
        <v>-0.17296666666666666</v>
      </c>
      <c r="J164" s="6">
        <f t="shared" si="39"/>
        <v>0.43787783333333319</v>
      </c>
      <c r="K164" s="9">
        <f t="shared" si="40"/>
        <v>-0.4357132932752476</v>
      </c>
      <c r="L164" s="8">
        <f t="shared" si="41"/>
        <v>-0.45396788011434108</v>
      </c>
      <c r="M164" s="9">
        <f t="shared" si="42"/>
        <v>-0.93881033072479569</v>
      </c>
      <c r="N164" s="8">
        <f t="shared" si="43"/>
        <v>-0.30873627511434099</v>
      </c>
      <c r="O164" s="9">
        <f t="shared" si="44"/>
        <v>-0.4357132932752476</v>
      </c>
      <c r="P164" s="8">
        <f t="shared" si="45"/>
        <v>-0.86180349146773927</v>
      </c>
      <c r="Q164" s="9">
        <f t="shared" si="46"/>
        <v>0.23955874672475291</v>
      </c>
      <c r="R164" s="6">
        <f t="shared" si="47"/>
        <v>0.13083486099100008</v>
      </c>
    </row>
    <row r="165" spans="2:18" ht="14.4">
      <c r="B165" s="7"/>
      <c r="C165">
        <v>-20.982399999999998</v>
      </c>
      <c r="D165">
        <v>97.699600000000004</v>
      </c>
      <c r="E165">
        <v>82.904799999999994</v>
      </c>
      <c r="F165">
        <v>1</v>
      </c>
      <c r="G165" s="6">
        <f t="shared" si="36"/>
        <v>0</v>
      </c>
      <c r="H165" s="9">
        <f t="shared" si="37"/>
        <v>-9.622799999999998E-2</v>
      </c>
      <c r="I165" s="6">
        <f t="shared" si="38"/>
        <v>-0.17433466666666664</v>
      </c>
      <c r="J165" s="6">
        <f t="shared" si="39"/>
        <v>0.43817466666666671</v>
      </c>
      <c r="K165" s="9">
        <f t="shared" si="40"/>
        <v>-0.43548944527973155</v>
      </c>
      <c r="L165" s="8">
        <f t="shared" si="41"/>
        <v>-0.45598528282706108</v>
      </c>
      <c r="M165" s="9">
        <f t="shared" si="42"/>
        <v>-0.93902405072479589</v>
      </c>
      <c r="N165" s="8">
        <f t="shared" si="43"/>
        <v>-0.31062736282706094</v>
      </c>
      <c r="O165" s="9">
        <f t="shared" si="44"/>
        <v>-0.43548944527973155</v>
      </c>
      <c r="P165" s="8">
        <f t="shared" si="45"/>
        <v>-0.86211489341703629</v>
      </c>
      <c r="Q165" s="9">
        <f t="shared" si="46"/>
        <v>0.23999631472026908</v>
      </c>
      <c r="R165" s="6">
        <f t="shared" si="47"/>
        <v>0.12900254522757706</v>
      </c>
    </row>
    <row r="166" spans="2:18" ht="14.4">
      <c r="B166" s="7"/>
      <c r="C166">
        <v>-19.819400000000002</v>
      </c>
      <c r="D166">
        <v>96.669399999999996</v>
      </c>
      <c r="E166">
        <v>84.959800000000001</v>
      </c>
      <c r="F166">
        <v>1</v>
      </c>
      <c r="G166" s="6">
        <f t="shared" si="36"/>
        <v>0</v>
      </c>
      <c r="H166" s="9">
        <f t="shared" si="37"/>
        <v>-9.4774249999999949E-2</v>
      </c>
      <c r="I166" s="6">
        <f t="shared" si="38"/>
        <v>-0.17776866666666669</v>
      </c>
      <c r="J166" s="6">
        <f t="shared" si="39"/>
        <v>0.44159966666666661</v>
      </c>
      <c r="K166" s="9">
        <f t="shared" si="40"/>
        <v>-0.43614250769944907</v>
      </c>
      <c r="L166" s="8">
        <f t="shared" si="41"/>
        <v>-0.46292671245349143</v>
      </c>
      <c r="M166" s="9">
        <f t="shared" si="42"/>
        <v>-0.94149005072479586</v>
      </c>
      <c r="N166" s="8">
        <f t="shared" si="43"/>
        <v>-0.31704544245349126</v>
      </c>
      <c r="O166" s="9">
        <f t="shared" si="44"/>
        <v>-0.43614250769944907</v>
      </c>
      <c r="P166" s="8">
        <f t="shared" si="45"/>
        <v>-0.86477386206276863</v>
      </c>
      <c r="Q166" s="9">
        <f t="shared" si="46"/>
        <v>0.24180925230055145</v>
      </c>
      <c r="R166" s="6">
        <f t="shared" si="47"/>
        <v>0.1241967342468791</v>
      </c>
    </row>
    <row r="167" spans="2:18" ht="14.4">
      <c r="B167" s="7"/>
      <c r="C167">
        <v>-19.536899999999999</v>
      </c>
      <c r="D167">
        <v>96.535499999999999</v>
      </c>
      <c r="E167">
        <v>85.460599999999999</v>
      </c>
      <c r="F167">
        <v>1</v>
      </c>
      <c r="G167" s="6">
        <f t="shared" si="36"/>
        <v>0</v>
      </c>
      <c r="H167" s="9">
        <f t="shared" si="37"/>
        <v>-9.4421124999999995E-2</v>
      </c>
      <c r="I167" s="6">
        <f t="shared" si="38"/>
        <v>-0.17821500000000001</v>
      </c>
      <c r="J167" s="6">
        <f t="shared" si="39"/>
        <v>0.44243433333333337</v>
      </c>
      <c r="K167" s="9">
        <f t="shared" si="40"/>
        <v>-0.4363030937816248</v>
      </c>
      <c r="L167" s="8">
        <f t="shared" si="41"/>
        <v>-0.4641308959276701</v>
      </c>
      <c r="M167" s="9">
        <f t="shared" si="42"/>
        <v>-0.94209101072479595</v>
      </c>
      <c r="N167" s="8">
        <f t="shared" si="43"/>
        <v>-0.31812250092766997</v>
      </c>
      <c r="O167" s="9">
        <f t="shared" si="44"/>
        <v>-0.4363030937816248</v>
      </c>
      <c r="P167" s="8">
        <f t="shared" si="45"/>
        <v>-0.86542143368942703</v>
      </c>
      <c r="Q167" s="9">
        <f t="shared" si="46"/>
        <v>0.24224962621837576</v>
      </c>
      <c r="R167" s="6">
        <f t="shared" si="47"/>
        <v>0.12351299739935882</v>
      </c>
    </row>
    <row r="168" spans="2:18" ht="14.4">
      <c r="B168" s="7"/>
      <c r="C168">
        <v>-19.536899999999999</v>
      </c>
      <c r="D168">
        <v>96.535499999999999</v>
      </c>
      <c r="E168">
        <v>85.460599999999999</v>
      </c>
      <c r="F168">
        <v>1</v>
      </c>
      <c r="G168" s="6">
        <f t="shared" ref="G168:G231" si="48">D$19*(L168-R168)</f>
        <v>0</v>
      </c>
      <c r="H168" s="9">
        <f t="shared" ref="H168:H231" si="49">(C168-H$16)/H$17-0.5</f>
        <v>-9.4421124999999995E-2</v>
      </c>
      <c r="I168" s="6">
        <f t="shared" ref="I168:I231" si="50">(D168-I$16)/I$17-0.5</f>
        <v>-0.17821500000000001</v>
      </c>
      <c r="J168" s="6">
        <f t="shared" ref="J168:J231" si="51">(E168-J$16)/J$17-0.5</f>
        <v>0.44243433333333337</v>
      </c>
      <c r="K168" s="9">
        <f t="shared" ref="K168:K231" si="52">(H168*$H$13+I168*$I$13+J168*$J$13+$D$27)*$C$27</f>
        <v>-0.4363030937816248</v>
      </c>
      <c r="L168" s="8">
        <f t="shared" ref="L168:L231" si="53">(H168*$H$14+I168*$I$14+J168*$J$14+$E$27)*$C$27</f>
        <v>-0.4641308959276701</v>
      </c>
      <c r="M168" s="9">
        <f t="shared" ref="M168:M231" si="54">(H$27*$H$13+I168*$I$13+J168*$J$13+$D$27)*$C$27</f>
        <v>-0.94209101072479595</v>
      </c>
      <c r="N168" s="8">
        <f t="shared" ref="N168:N231" si="55">(H$27*$H$14+I168*$I$14+J168*$J$14+$E$27)*$C$27</f>
        <v>-0.31812250092766997</v>
      </c>
      <c r="O168" s="9">
        <f t="shared" ref="O168:O231" si="56">(H168*$H$13+I$27*$I$13+J168*$J$13+$D$27)*$C$27</f>
        <v>-0.4363030937816248</v>
      </c>
      <c r="P168" s="8">
        <f t="shared" ref="P168:P231" si="57">(H168*$H$14+I$27*$I$14+J168*$J$14+$E$27)*$C$27</f>
        <v>-0.86542143368942703</v>
      </c>
      <c r="Q168" s="9">
        <f t="shared" ref="Q168:Q231" si="58">(H168*$H$13+I168*$I$13+J$27*$J$13+$D$27)*$C$27</f>
        <v>0.24224962621837576</v>
      </c>
      <c r="R168" s="6">
        <f t="shared" ref="R168:R231" si="59">(H168*$H$14+I168*$I$14+J$27*$J$14+$E$27)*$C$27</f>
        <v>0.12351299739935882</v>
      </c>
    </row>
    <row r="169" spans="2:18" ht="14.4">
      <c r="B169" s="7"/>
      <c r="C169">
        <v>-19.895600000000002</v>
      </c>
      <c r="D169">
        <v>96.9178</v>
      </c>
      <c r="E169">
        <v>85.523499999999999</v>
      </c>
      <c r="F169">
        <v>1</v>
      </c>
      <c r="G169" s="6">
        <f t="shared" si="48"/>
        <v>0</v>
      </c>
      <c r="H169" s="9">
        <f t="shared" si="49"/>
        <v>-9.4869499999999995E-2</v>
      </c>
      <c r="I169" s="6">
        <f t="shared" si="50"/>
        <v>-0.17694066666666669</v>
      </c>
      <c r="J169" s="6">
        <f t="shared" si="51"/>
        <v>0.44253916666666671</v>
      </c>
      <c r="K169" s="9">
        <f t="shared" si="52"/>
        <v>-0.43693773174383227</v>
      </c>
      <c r="L169" s="8">
        <f t="shared" si="53"/>
        <v>-0.46244565726818715</v>
      </c>
      <c r="M169" s="9">
        <f t="shared" si="54"/>
        <v>-0.94216649072479597</v>
      </c>
      <c r="N169" s="8">
        <f t="shared" si="55"/>
        <v>-0.31659867726818702</v>
      </c>
      <c r="O169" s="9">
        <f t="shared" si="56"/>
        <v>-0.43693773174383227</v>
      </c>
      <c r="P169" s="8">
        <f t="shared" si="57"/>
        <v>-0.86532538628690459</v>
      </c>
      <c r="Q169" s="9">
        <f t="shared" si="58"/>
        <v>0.2416904682561683</v>
      </c>
      <c r="R169" s="6">
        <f t="shared" si="59"/>
        <v>0.12526360365631936</v>
      </c>
    </row>
    <row r="170" spans="2:18" ht="14.4">
      <c r="B170" s="7"/>
      <c r="C170">
        <v>-19.037500000000001</v>
      </c>
      <c r="D170">
        <v>97.783299999999997</v>
      </c>
      <c r="E170">
        <v>85.998999999999995</v>
      </c>
      <c r="F170">
        <v>1</v>
      </c>
      <c r="G170" s="6">
        <f t="shared" si="48"/>
        <v>0</v>
      </c>
      <c r="H170" s="9">
        <f t="shared" si="49"/>
        <v>-9.3796875000000002E-2</v>
      </c>
      <c r="I170" s="6">
        <f t="shared" si="50"/>
        <v>-0.17405566666666666</v>
      </c>
      <c r="J170" s="6">
        <f t="shared" si="51"/>
        <v>0.44333166666666668</v>
      </c>
      <c r="K170" s="9">
        <f t="shared" si="52"/>
        <v>-0.43617068622565491</v>
      </c>
      <c r="L170" s="8">
        <f t="shared" si="53"/>
        <v>-0.45972814042610444</v>
      </c>
      <c r="M170" s="9">
        <f t="shared" si="54"/>
        <v>-0.94273709072479595</v>
      </c>
      <c r="N170" s="8">
        <f t="shared" si="55"/>
        <v>-0.31349501542610431</v>
      </c>
      <c r="O170" s="9">
        <f t="shared" si="56"/>
        <v>-0.43617068622565491</v>
      </c>
      <c r="P170" s="8">
        <f t="shared" si="57"/>
        <v>-0.86620568538230391</v>
      </c>
      <c r="Q170" s="9">
        <f t="shared" si="58"/>
        <v>0.24302811377434566</v>
      </c>
      <c r="R170" s="6">
        <f t="shared" si="59"/>
        <v>0.12847527459380148</v>
      </c>
    </row>
    <row r="171" spans="2:18" ht="14.4">
      <c r="B171" s="7"/>
      <c r="C171">
        <v>-19.037500000000001</v>
      </c>
      <c r="D171">
        <v>97.783299999999997</v>
      </c>
      <c r="E171">
        <v>85.998999999999995</v>
      </c>
      <c r="F171">
        <v>1</v>
      </c>
      <c r="G171" s="6">
        <f t="shared" si="48"/>
        <v>0</v>
      </c>
      <c r="H171" s="9">
        <f t="shared" si="49"/>
        <v>-9.3796875000000002E-2</v>
      </c>
      <c r="I171" s="6">
        <f t="shared" si="50"/>
        <v>-0.17405566666666666</v>
      </c>
      <c r="J171" s="6">
        <f t="shared" si="51"/>
        <v>0.44333166666666668</v>
      </c>
      <c r="K171" s="9">
        <f t="shared" si="52"/>
        <v>-0.43617068622565491</v>
      </c>
      <c r="L171" s="8">
        <f t="shared" si="53"/>
        <v>-0.45972814042610444</v>
      </c>
      <c r="M171" s="9">
        <f t="shared" si="54"/>
        <v>-0.94273709072479595</v>
      </c>
      <c r="N171" s="8">
        <f t="shared" si="55"/>
        <v>-0.31349501542610431</v>
      </c>
      <c r="O171" s="9">
        <f t="shared" si="56"/>
        <v>-0.43617068622565491</v>
      </c>
      <c r="P171" s="8">
        <f t="shared" si="57"/>
        <v>-0.86620568538230391</v>
      </c>
      <c r="Q171" s="9">
        <f t="shared" si="58"/>
        <v>0.24302811377434566</v>
      </c>
      <c r="R171" s="6">
        <f t="shared" si="59"/>
        <v>0.12847527459380148</v>
      </c>
    </row>
    <row r="172" spans="2:18" ht="14.4">
      <c r="B172" s="7"/>
      <c r="C172">
        <v>-19.037500000000001</v>
      </c>
      <c r="D172">
        <v>97.783299999999997</v>
      </c>
      <c r="E172">
        <v>85.998999999999995</v>
      </c>
      <c r="F172">
        <v>1</v>
      </c>
      <c r="G172" s="6">
        <f t="shared" si="48"/>
        <v>0</v>
      </c>
      <c r="H172" s="9">
        <f t="shared" si="49"/>
        <v>-9.3796875000000002E-2</v>
      </c>
      <c r="I172" s="6">
        <f t="shared" si="50"/>
        <v>-0.17405566666666666</v>
      </c>
      <c r="J172" s="6">
        <f t="shared" si="51"/>
        <v>0.44333166666666668</v>
      </c>
      <c r="K172" s="9">
        <f t="shared" si="52"/>
        <v>-0.43617068622565491</v>
      </c>
      <c r="L172" s="8">
        <f t="shared" si="53"/>
        <v>-0.45972814042610444</v>
      </c>
      <c r="M172" s="9">
        <f t="shared" si="54"/>
        <v>-0.94273709072479595</v>
      </c>
      <c r="N172" s="8">
        <f t="shared" si="55"/>
        <v>-0.31349501542610431</v>
      </c>
      <c r="O172" s="9">
        <f t="shared" si="56"/>
        <v>-0.43617068622565491</v>
      </c>
      <c r="P172" s="8">
        <f t="shared" si="57"/>
        <v>-0.86620568538230391</v>
      </c>
      <c r="Q172" s="9">
        <f t="shared" si="58"/>
        <v>0.24302811377434566</v>
      </c>
      <c r="R172" s="6">
        <f t="shared" si="59"/>
        <v>0.12847527459380148</v>
      </c>
    </row>
    <row r="173" spans="2:18" ht="14.4">
      <c r="B173" s="7"/>
      <c r="C173">
        <v>-18.731000000000002</v>
      </c>
      <c r="D173">
        <v>98.346400000000003</v>
      </c>
      <c r="E173">
        <v>85.899199999999993</v>
      </c>
      <c r="F173">
        <v>1</v>
      </c>
      <c r="G173" s="6">
        <f t="shared" si="48"/>
        <v>0</v>
      </c>
      <c r="H173" s="9">
        <f t="shared" si="49"/>
        <v>-9.3413750000000018E-2</v>
      </c>
      <c r="I173" s="6">
        <f t="shared" si="50"/>
        <v>-0.17217866666666665</v>
      </c>
      <c r="J173" s="6">
        <f t="shared" si="51"/>
        <v>0.4431653333333333</v>
      </c>
      <c r="K173" s="9">
        <f t="shared" si="52"/>
        <v>-0.43557314001038699</v>
      </c>
      <c r="L173" s="8">
        <f t="shared" si="53"/>
        <v>-0.45742158748036627</v>
      </c>
      <c r="M173" s="9">
        <f t="shared" si="54"/>
        <v>-0.94261733072479581</v>
      </c>
      <c r="N173" s="8">
        <f t="shared" si="55"/>
        <v>-0.31105053748036615</v>
      </c>
      <c r="O173" s="9">
        <f t="shared" si="56"/>
        <v>-0.43557314001038699</v>
      </c>
      <c r="P173" s="8">
        <f t="shared" si="57"/>
        <v>-0.8662398951799466</v>
      </c>
      <c r="Q173" s="9">
        <f t="shared" si="58"/>
        <v>0.2435058999896135</v>
      </c>
      <c r="R173" s="6">
        <f t="shared" si="59"/>
        <v>0.13067811233718238</v>
      </c>
    </row>
    <row r="174" spans="2:18" ht="14.4">
      <c r="B174" s="7"/>
      <c r="C174">
        <v>-19.5778</v>
      </c>
      <c r="D174">
        <v>98.4739</v>
      </c>
      <c r="E174">
        <v>85.136399999999995</v>
      </c>
      <c r="F174">
        <v>1</v>
      </c>
      <c r="G174" s="6">
        <f t="shared" si="48"/>
        <v>0</v>
      </c>
      <c r="H174" s="9">
        <f t="shared" si="49"/>
        <v>-9.4472250000000035E-2</v>
      </c>
      <c r="I174" s="6">
        <f t="shared" si="50"/>
        <v>-0.17175366666666664</v>
      </c>
      <c r="J174" s="6">
        <f t="shared" si="51"/>
        <v>0.44189400000000001</v>
      </c>
      <c r="K174" s="9">
        <f t="shared" si="52"/>
        <v>-0.43597781057185142</v>
      </c>
      <c r="L174" s="8">
        <f t="shared" si="53"/>
        <v>-0.45571779491964204</v>
      </c>
      <c r="M174" s="9">
        <f t="shared" si="54"/>
        <v>-0.94170197072479589</v>
      </c>
      <c r="N174" s="8">
        <f t="shared" si="55"/>
        <v>-0.30972780491964197</v>
      </c>
      <c r="O174" s="9">
        <f t="shared" si="56"/>
        <v>-0.43597781057185142</v>
      </c>
      <c r="P174" s="8">
        <f t="shared" si="57"/>
        <v>-0.86506611016633861</v>
      </c>
      <c r="Q174" s="9">
        <f t="shared" si="58"/>
        <v>0.2421858694281491</v>
      </c>
      <c r="R174" s="6">
        <f t="shared" si="59"/>
        <v>0.1315891798842985</v>
      </c>
    </row>
    <row r="175" spans="2:18" ht="14.4">
      <c r="B175" s="7"/>
      <c r="C175">
        <v>-19.3935</v>
      </c>
      <c r="D175">
        <v>98.791200000000003</v>
      </c>
      <c r="E175">
        <v>84.813299999999998</v>
      </c>
      <c r="F175">
        <v>1</v>
      </c>
      <c r="G175" s="6">
        <f t="shared" si="48"/>
        <v>0</v>
      </c>
      <c r="H175" s="9">
        <f t="shared" si="49"/>
        <v>-9.424187500000003E-2</v>
      </c>
      <c r="I175" s="6">
        <f t="shared" si="50"/>
        <v>-0.17069600000000001</v>
      </c>
      <c r="J175" s="6">
        <f t="shared" si="51"/>
        <v>0.44135550000000001</v>
      </c>
      <c r="K175" s="9">
        <f t="shared" si="52"/>
        <v>-0.43530279530440003</v>
      </c>
      <c r="L175" s="8">
        <f t="shared" si="53"/>
        <v>-0.454145963219107</v>
      </c>
      <c r="M175" s="9">
        <f t="shared" si="54"/>
        <v>-0.94131425072479591</v>
      </c>
      <c r="N175" s="8">
        <f t="shared" si="55"/>
        <v>-0.30807303821910687</v>
      </c>
      <c r="O175" s="9">
        <f t="shared" si="56"/>
        <v>-0.43530279530440003</v>
      </c>
      <c r="P175" s="8">
        <f t="shared" si="57"/>
        <v>-0.86481326979678341</v>
      </c>
      <c r="Q175" s="9">
        <f t="shared" si="58"/>
        <v>0.2424731646956006</v>
      </c>
      <c r="R175" s="6">
        <f t="shared" si="59"/>
        <v>0.13282523621527828</v>
      </c>
    </row>
    <row r="176" spans="2:18" ht="14.4">
      <c r="B176" s="7"/>
      <c r="C176">
        <v>-19.3935</v>
      </c>
      <c r="D176">
        <v>98.791200000000003</v>
      </c>
      <c r="E176">
        <v>84.813299999999998</v>
      </c>
      <c r="F176">
        <v>1</v>
      </c>
      <c r="G176" s="6">
        <f t="shared" si="48"/>
        <v>0</v>
      </c>
      <c r="H176" s="9">
        <f t="shared" si="49"/>
        <v>-9.424187500000003E-2</v>
      </c>
      <c r="I176" s="6">
        <f t="shared" si="50"/>
        <v>-0.17069600000000001</v>
      </c>
      <c r="J176" s="6">
        <f t="shared" si="51"/>
        <v>0.44135550000000001</v>
      </c>
      <c r="K176" s="9">
        <f t="shared" si="52"/>
        <v>-0.43530279530440003</v>
      </c>
      <c r="L176" s="8">
        <f t="shared" si="53"/>
        <v>-0.454145963219107</v>
      </c>
      <c r="M176" s="9">
        <f t="shared" si="54"/>
        <v>-0.94131425072479591</v>
      </c>
      <c r="N176" s="8">
        <f t="shared" si="55"/>
        <v>-0.30807303821910687</v>
      </c>
      <c r="O176" s="9">
        <f t="shared" si="56"/>
        <v>-0.43530279530440003</v>
      </c>
      <c r="P176" s="8">
        <f t="shared" si="57"/>
        <v>-0.86481326979678341</v>
      </c>
      <c r="Q176" s="9">
        <f t="shared" si="58"/>
        <v>0.2424731646956006</v>
      </c>
      <c r="R176" s="6">
        <f t="shared" si="59"/>
        <v>0.13282523621527828</v>
      </c>
    </row>
    <row r="177" spans="2:18" ht="14.4">
      <c r="B177" s="7"/>
      <c r="C177">
        <v>-18.208500000000001</v>
      </c>
      <c r="D177">
        <v>99.566400000000002</v>
      </c>
      <c r="E177">
        <v>84.780299999999997</v>
      </c>
      <c r="F177">
        <v>1</v>
      </c>
      <c r="G177" s="6">
        <f t="shared" si="48"/>
        <v>0</v>
      </c>
      <c r="H177" s="9">
        <f t="shared" si="49"/>
        <v>-9.2760625000000041E-2</v>
      </c>
      <c r="I177" s="6">
        <f t="shared" si="50"/>
        <v>-0.16811199999999998</v>
      </c>
      <c r="J177" s="6">
        <f t="shared" si="51"/>
        <v>0.44130049999999998</v>
      </c>
      <c r="K177" s="9">
        <f t="shared" si="52"/>
        <v>-0.4334159631181278</v>
      </c>
      <c r="L177" s="8">
        <f t="shared" si="53"/>
        <v>-0.45142247272665131</v>
      </c>
      <c r="M177" s="9">
        <f t="shared" si="54"/>
        <v>-0.94127465072479577</v>
      </c>
      <c r="N177" s="8">
        <f t="shared" si="55"/>
        <v>-0.30481629772665125</v>
      </c>
      <c r="O177" s="9">
        <f t="shared" si="56"/>
        <v>-0.4334159631181278</v>
      </c>
      <c r="P177" s="8">
        <f t="shared" si="57"/>
        <v>-0.86531222519079343</v>
      </c>
      <c r="Q177" s="9">
        <f t="shared" si="58"/>
        <v>0.24432039688187274</v>
      </c>
      <c r="R177" s="6">
        <f t="shared" si="59"/>
        <v>0.13551443210174408</v>
      </c>
    </row>
    <row r="178" spans="2:18" ht="14.4">
      <c r="B178" s="7"/>
      <c r="C178">
        <v>-18.208500000000001</v>
      </c>
      <c r="D178">
        <v>99.566400000000002</v>
      </c>
      <c r="E178">
        <v>84.780299999999997</v>
      </c>
      <c r="F178">
        <v>1</v>
      </c>
      <c r="G178" s="6">
        <f t="shared" si="48"/>
        <v>0</v>
      </c>
      <c r="H178" s="9">
        <f t="shared" si="49"/>
        <v>-9.2760625000000041E-2</v>
      </c>
      <c r="I178" s="6">
        <f t="shared" si="50"/>
        <v>-0.16811199999999998</v>
      </c>
      <c r="J178" s="6">
        <f t="shared" si="51"/>
        <v>0.44130049999999998</v>
      </c>
      <c r="K178" s="9">
        <f t="shared" si="52"/>
        <v>-0.4334159631181278</v>
      </c>
      <c r="L178" s="8">
        <f t="shared" si="53"/>
        <v>-0.45142247272665131</v>
      </c>
      <c r="M178" s="9">
        <f t="shared" si="54"/>
        <v>-0.94127465072479577</v>
      </c>
      <c r="N178" s="8">
        <f t="shared" si="55"/>
        <v>-0.30481629772665125</v>
      </c>
      <c r="O178" s="9">
        <f t="shared" si="56"/>
        <v>-0.4334159631181278</v>
      </c>
      <c r="P178" s="8">
        <f t="shared" si="57"/>
        <v>-0.86531222519079343</v>
      </c>
      <c r="Q178" s="9">
        <f t="shared" si="58"/>
        <v>0.24432039688187274</v>
      </c>
      <c r="R178" s="6">
        <f t="shared" si="59"/>
        <v>0.13551443210174408</v>
      </c>
    </row>
    <row r="179" spans="2:18" ht="14.4">
      <c r="B179" s="7"/>
      <c r="C179">
        <v>-18.208500000000001</v>
      </c>
      <c r="D179">
        <v>99.566400000000002</v>
      </c>
      <c r="E179">
        <v>84.780299999999997</v>
      </c>
      <c r="F179">
        <v>1</v>
      </c>
      <c r="G179" s="6">
        <f t="shared" si="48"/>
        <v>0</v>
      </c>
      <c r="H179" s="9">
        <f t="shared" si="49"/>
        <v>-9.2760625000000041E-2</v>
      </c>
      <c r="I179" s="6">
        <f t="shared" si="50"/>
        <v>-0.16811199999999998</v>
      </c>
      <c r="J179" s="6">
        <f t="shared" si="51"/>
        <v>0.44130049999999998</v>
      </c>
      <c r="K179" s="9">
        <f t="shared" si="52"/>
        <v>-0.4334159631181278</v>
      </c>
      <c r="L179" s="8">
        <f t="shared" si="53"/>
        <v>-0.45142247272665131</v>
      </c>
      <c r="M179" s="9">
        <f t="shared" si="54"/>
        <v>-0.94127465072479577</v>
      </c>
      <c r="N179" s="8">
        <f t="shared" si="55"/>
        <v>-0.30481629772665125</v>
      </c>
      <c r="O179" s="9">
        <f t="shared" si="56"/>
        <v>-0.4334159631181278</v>
      </c>
      <c r="P179" s="8">
        <f t="shared" si="57"/>
        <v>-0.86531222519079343</v>
      </c>
      <c r="Q179" s="9">
        <f t="shared" si="58"/>
        <v>0.24432039688187274</v>
      </c>
      <c r="R179" s="6">
        <f t="shared" si="59"/>
        <v>0.13551443210174408</v>
      </c>
    </row>
    <row r="180" spans="2:18" ht="14.4">
      <c r="B180" s="7"/>
      <c r="C180">
        <v>-18.208500000000001</v>
      </c>
      <c r="D180">
        <v>99.566400000000002</v>
      </c>
      <c r="E180">
        <v>84.780299999999997</v>
      </c>
      <c r="F180">
        <v>1</v>
      </c>
      <c r="G180" s="6">
        <f t="shared" si="48"/>
        <v>0</v>
      </c>
      <c r="H180" s="9">
        <f t="shared" si="49"/>
        <v>-9.2760625000000041E-2</v>
      </c>
      <c r="I180" s="6">
        <f t="shared" si="50"/>
        <v>-0.16811199999999998</v>
      </c>
      <c r="J180" s="6">
        <f t="shared" si="51"/>
        <v>0.44130049999999998</v>
      </c>
      <c r="K180" s="9">
        <f t="shared" si="52"/>
        <v>-0.4334159631181278</v>
      </c>
      <c r="L180" s="8">
        <f t="shared" si="53"/>
        <v>-0.45142247272665131</v>
      </c>
      <c r="M180" s="9">
        <f t="shared" si="54"/>
        <v>-0.94127465072479577</v>
      </c>
      <c r="N180" s="8">
        <f t="shared" si="55"/>
        <v>-0.30481629772665125</v>
      </c>
      <c r="O180" s="9">
        <f t="shared" si="56"/>
        <v>-0.4334159631181278</v>
      </c>
      <c r="P180" s="8">
        <f t="shared" si="57"/>
        <v>-0.86531222519079343</v>
      </c>
      <c r="Q180" s="9">
        <f t="shared" si="58"/>
        <v>0.24432039688187274</v>
      </c>
      <c r="R180" s="6">
        <f t="shared" si="59"/>
        <v>0.13551443210174408</v>
      </c>
    </row>
    <row r="181" spans="2:18" ht="14.4">
      <c r="B181" s="7"/>
      <c r="C181">
        <v>-19.007400000000001</v>
      </c>
      <c r="D181">
        <v>98.653999999999996</v>
      </c>
      <c r="E181">
        <v>84.403300000000002</v>
      </c>
      <c r="F181">
        <v>1</v>
      </c>
      <c r="G181" s="6">
        <f t="shared" si="48"/>
        <v>0</v>
      </c>
      <c r="H181" s="9">
        <f t="shared" si="49"/>
        <v>-9.3759250000000016E-2</v>
      </c>
      <c r="I181" s="6">
        <f t="shared" si="50"/>
        <v>-0.17115333333333332</v>
      </c>
      <c r="J181" s="6">
        <f t="shared" si="51"/>
        <v>0.44067216666666653</v>
      </c>
      <c r="K181" s="9">
        <f t="shared" si="52"/>
        <v>-0.43420892496927777</v>
      </c>
      <c r="L181" s="8">
        <f t="shared" si="53"/>
        <v>-0.45446395341036128</v>
      </c>
      <c r="M181" s="9">
        <f t="shared" si="54"/>
        <v>-0.94082225072479575</v>
      </c>
      <c r="N181" s="8">
        <f t="shared" si="55"/>
        <v>-0.30821728341036109</v>
      </c>
      <c r="O181" s="9">
        <f t="shared" si="56"/>
        <v>-0.43420892496927777</v>
      </c>
      <c r="P181" s="8">
        <f t="shared" si="57"/>
        <v>-0.86456093029812131</v>
      </c>
      <c r="Q181" s="9">
        <f t="shared" si="58"/>
        <v>0.2430750350307227</v>
      </c>
      <c r="R181" s="6">
        <f t="shared" si="59"/>
        <v>0.13208116152536203</v>
      </c>
    </row>
    <row r="182" spans="2:18" ht="14.4">
      <c r="B182" s="7"/>
      <c r="C182">
        <v>-19.007400000000001</v>
      </c>
      <c r="D182">
        <v>98.653999999999996</v>
      </c>
      <c r="E182">
        <v>84.403300000000002</v>
      </c>
      <c r="F182">
        <v>1</v>
      </c>
      <c r="G182" s="6">
        <f t="shared" si="48"/>
        <v>0</v>
      </c>
      <c r="H182" s="9">
        <f t="shared" si="49"/>
        <v>-9.3759250000000016E-2</v>
      </c>
      <c r="I182" s="6">
        <f t="shared" si="50"/>
        <v>-0.17115333333333332</v>
      </c>
      <c r="J182" s="6">
        <f t="shared" si="51"/>
        <v>0.44067216666666653</v>
      </c>
      <c r="K182" s="9">
        <f t="shared" si="52"/>
        <v>-0.43420892496927777</v>
      </c>
      <c r="L182" s="8">
        <f t="shared" si="53"/>
        <v>-0.45446395341036128</v>
      </c>
      <c r="M182" s="9">
        <f t="shared" si="54"/>
        <v>-0.94082225072479575</v>
      </c>
      <c r="N182" s="8">
        <f t="shared" si="55"/>
        <v>-0.30821728341036109</v>
      </c>
      <c r="O182" s="9">
        <f t="shared" si="56"/>
        <v>-0.43420892496927777</v>
      </c>
      <c r="P182" s="8">
        <f t="shared" si="57"/>
        <v>-0.86456093029812131</v>
      </c>
      <c r="Q182" s="9">
        <f t="shared" si="58"/>
        <v>0.2430750350307227</v>
      </c>
      <c r="R182" s="6">
        <f t="shared" si="59"/>
        <v>0.13208116152536203</v>
      </c>
    </row>
    <row r="183" spans="2:18" ht="14.4">
      <c r="B183" s="7"/>
      <c r="C183">
        <v>-19.904299999999999</v>
      </c>
      <c r="D183">
        <v>99.544700000000006</v>
      </c>
      <c r="E183">
        <v>83.726600000000005</v>
      </c>
      <c r="F183">
        <v>1</v>
      </c>
      <c r="G183" s="6">
        <f t="shared" si="48"/>
        <v>0</v>
      </c>
      <c r="H183" s="9">
        <f t="shared" si="49"/>
        <v>-9.4880374999999961E-2</v>
      </c>
      <c r="I183" s="6">
        <f t="shared" si="50"/>
        <v>-0.16818433333333332</v>
      </c>
      <c r="J183" s="6">
        <f t="shared" si="51"/>
        <v>0.43954433333333331</v>
      </c>
      <c r="K183" s="9">
        <f t="shared" si="52"/>
        <v>-0.43479501370165546</v>
      </c>
      <c r="L183" s="8">
        <f t="shared" si="53"/>
        <v>-0.44965453077114836</v>
      </c>
      <c r="M183" s="9">
        <f t="shared" si="54"/>
        <v>-0.94001021072479585</v>
      </c>
      <c r="N183" s="8">
        <f t="shared" si="55"/>
        <v>-0.3038114657711482</v>
      </c>
      <c r="O183" s="9">
        <f t="shared" si="56"/>
        <v>-0.43479501370165546</v>
      </c>
      <c r="P183" s="8">
        <f t="shared" si="57"/>
        <v>-0.86345407802923224</v>
      </c>
      <c r="Q183" s="9">
        <f t="shared" si="58"/>
        <v>0.2416769062983451</v>
      </c>
      <c r="R183" s="6">
        <f t="shared" si="59"/>
        <v>0.13618733689568585</v>
      </c>
    </row>
    <row r="184" spans="2:18" ht="14.4">
      <c r="B184" s="7"/>
      <c r="C184">
        <v>-19.904299999999999</v>
      </c>
      <c r="D184">
        <v>99.544700000000006</v>
      </c>
      <c r="E184">
        <v>83.726600000000005</v>
      </c>
      <c r="F184">
        <v>1</v>
      </c>
      <c r="G184" s="6">
        <f t="shared" si="48"/>
        <v>0</v>
      </c>
      <c r="H184" s="9">
        <f t="shared" si="49"/>
        <v>-9.4880374999999961E-2</v>
      </c>
      <c r="I184" s="6">
        <f t="shared" si="50"/>
        <v>-0.16818433333333332</v>
      </c>
      <c r="J184" s="6">
        <f t="shared" si="51"/>
        <v>0.43954433333333331</v>
      </c>
      <c r="K184" s="9">
        <f t="shared" si="52"/>
        <v>-0.43479501370165546</v>
      </c>
      <c r="L184" s="8">
        <f t="shared" si="53"/>
        <v>-0.44965453077114836</v>
      </c>
      <c r="M184" s="9">
        <f t="shared" si="54"/>
        <v>-0.94001021072479585</v>
      </c>
      <c r="N184" s="8">
        <f t="shared" si="55"/>
        <v>-0.3038114657711482</v>
      </c>
      <c r="O184" s="9">
        <f t="shared" si="56"/>
        <v>-0.43479501370165546</v>
      </c>
      <c r="P184" s="8">
        <f t="shared" si="57"/>
        <v>-0.86345407802923224</v>
      </c>
      <c r="Q184" s="9">
        <f t="shared" si="58"/>
        <v>0.2416769062983451</v>
      </c>
      <c r="R184" s="6">
        <f t="shared" si="59"/>
        <v>0.13618733689568585</v>
      </c>
    </row>
    <row r="185" spans="2:18" ht="14.4">
      <c r="B185" s="7"/>
      <c r="C185">
        <v>-20.5197</v>
      </c>
      <c r="D185">
        <v>99.801699999999997</v>
      </c>
      <c r="E185">
        <v>83.4011</v>
      </c>
      <c r="F185">
        <v>1</v>
      </c>
      <c r="G185" s="6">
        <f t="shared" si="48"/>
        <v>0</v>
      </c>
      <c r="H185" s="9">
        <f t="shared" si="49"/>
        <v>-9.5649625000000016E-2</v>
      </c>
      <c r="I185" s="6">
        <f t="shared" si="50"/>
        <v>-0.16732766666666665</v>
      </c>
      <c r="J185" s="6">
        <f t="shared" si="51"/>
        <v>0.43900183333333342</v>
      </c>
      <c r="K185" s="9">
        <f t="shared" si="52"/>
        <v>-0.43536372736193574</v>
      </c>
      <c r="L185" s="8">
        <f t="shared" si="53"/>
        <v>-0.44797100231032172</v>
      </c>
      <c r="M185" s="9">
        <f t="shared" si="54"/>
        <v>-0.93961961072479594</v>
      </c>
      <c r="N185" s="8">
        <f t="shared" si="55"/>
        <v>-0.30240486731032157</v>
      </c>
      <c r="O185" s="9">
        <f t="shared" si="56"/>
        <v>-0.43536372736193574</v>
      </c>
      <c r="P185" s="8">
        <f t="shared" si="57"/>
        <v>-0.86283887850651408</v>
      </c>
      <c r="Q185" s="9">
        <f t="shared" si="58"/>
        <v>0.24071759263806494</v>
      </c>
      <c r="R185" s="6">
        <f t="shared" si="59"/>
        <v>0.13753259583379435</v>
      </c>
    </row>
    <row r="186" spans="2:18" ht="14.4">
      <c r="B186" s="7"/>
      <c r="C186">
        <v>-21.12</v>
      </c>
      <c r="D186">
        <v>100.416</v>
      </c>
      <c r="E186">
        <v>82.581199999999995</v>
      </c>
      <c r="F186">
        <v>1</v>
      </c>
      <c r="G186" s="6">
        <f t="shared" si="48"/>
        <v>0</v>
      </c>
      <c r="H186" s="9">
        <f t="shared" si="49"/>
        <v>-9.6399999999999986E-2</v>
      </c>
      <c r="I186" s="6">
        <f t="shared" si="50"/>
        <v>-0.16528000000000004</v>
      </c>
      <c r="J186" s="6">
        <f t="shared" si="51"/>
        <v>0.43763533333333327</v>
      </c>
      <c r="K186" s="9">
        <f t="shared" si="52"/>
        <v>-0.43531562245174082</v>
      </c>
      <c r="L186" s="8">
        <f t="shared" si="53"/>
        <v>-0.44429520508943132</v>
      </c>
      <c r="M186" s="9">
        <f t="shared" si="54"/>
        <v>-0.93863573072479578</v>
      </c>
      <c r="N186" s="8">
        <f t="shared" si="55"/>
        <v>-0.29899920508943117</v>
      </c>
      <c r="O186" s="9">
        <f t="shared" si="56"/>
        <v>-0.43531562245174082</v>
      </c>
      <c r="P186" s="8">
        <f t="shared" si="57"/>
        <v>-0.86171667843223854</v>
      </c>
      <c r="Q186" s="9">
        <f t="shared" si="58"/>
        <v>0.23978181754825975</v>
      </c>
      <c r="R186" s="6">
        <f t="shared" si="59"/>
        <v>0.14035632798040923</v>
      </c>
    </row>
    <row r="187" spans="2:18" ht="14.4">
      <c r="B187" s="7"/>
      <c r="C187">
        <v>-21.12</v>
      </c>
      <c r="D187">
        <v>100.416</v>
      </c>
      <c r="E187">
        <v>82.581199999999995</v>
      </c>
      <c r="F187">
        <v>1</v>
      </c>
      <c r="G187" s="6">
        <f t="shared" si="48"/>
        <v>0</v>
      </c>
      <c r="H187" s="9">
        <f t="shared" si="49"/>
        <v>-9.6399999999999986E-2</v>
      </c>
      <c r="I187" s="6">
        <f t="shared" si="50"/>
        <v>-0.16528000000000004</v>
      </c>
      <c r="J187" s="6">
        <f t="shared" si="51"/>
        <v>0.43763533333333327</v>
      </c>
      <c r="K187" s="9">
        <f t="shared" si="52"/>
        <v>-0.43531562245174082</v>
      </c>
      <c r="L187" s="8">
        <f t="shared" si="53"/>
        <v>-0.44429520508943132</v>
      </c>
      <c r="M187" s="9">
        <f t="shared" si="54"/>
        <v>-0.93863573072479578</v>
      </c>
      <c r="N187" s="8">
        <f t="shared" si="55"/>
        <v>-0.29899920508943117</v>
      </c>
      <c r="O187" s="9">
        <f t="shared" si="56"/>
        <v>-0.43531562245174082</v>
      </c>
      <c r="P187" s="8">
        <f t="shared" si="57"/>
        <v>-0.86171667843223854</v>
      </c>
      <c r="Q187" s="9">
        <f t="shared" si="58"/>
        <v>0.23978181754825975</v>
      </c>
      <c r="R187" s="6">
        <f t="shared" si="59"/>
        <v>0.14035632798040923</v>
      </c>
    </row>
    <row r="188" spans="2:18" ht="14.4">
      <c r="B188" s="7"/>
      <c r="C188">
        <v>-20.640499999999999</v>
      </c>
      <c r="D188">
        <v>104.33499999999999</v>
      </c>
      <c r="E188">
        <v>79.460499999999996</v>
      </c>
      <c r="F188">
        <v>1</v>
      </c>
      <c r="G188" s="6">
        <f t="shared" si="48"/>
        <v>0</v>
      </c>
      <c r="H188" s="9">
        <f t="shared" si="49"/>
        <v>-9.5800624999999973E-2</v>
      </c>
      <c r="I188" s="6">
        <f t="shared" si="50"/>
        <v>-0.15221666666666667</v>
      </c>
      <c r="J188" s="6">
        <f t="shared" si="51"/>
        <v>0.43243416666666668</v>
      </c>
      <c r="K188" s="9">
        <f t="shared" si="52"/>
        <v>-0.43082331592573447</v>
      </c>
      <c r="L188" s="8">
        <f t="shared" si="53"/>
        <v>-0.42497687644065341</v>
      </c>
      <c r="M188" s="9">
        <f t="shared" si="54"/>
        <v>-0.93489089072479592</v>
      </c>
      <c r="N188" s="8">
        <f t="shared" si="55"/>
        <v>-0.27946510144065323</v>
      </c>
      <c r="O188" s="9">
        <f t="shared" si="56"/>
        <v>-0.43082331592573447</v>
      </c>
      <c r="P188" s="8">
        <f t="shared" si="57"/>
        <v>-0.85868932685913058</v>
      </c>
      <c r="Q188" s="9">
        <f t="shared" si="58"/>
        <v>0.24052928407426608</v>
      </c>
      <c r="R188" s="6">
        <f t="shared" si="59"/>
        <v>0.1564315300560791</v>
      </c>
    </row>
    <row r="189" spans="2:18" ht="14.4">
      <c r="B189" s="7"/>
      <c r="C189">
        <v>-20.640499999999999</v>
      </c>
      <c r="D189">
        <v>104.33499999999999</v>
      </c>
      <c r="E189">
        <v>79.460499999999996</v>
      </c>
      <c r="F189">
        <v>1</v>
      </c>
      <c r="G189" s="6">
        <f t="shared" si="48"/>
        <v>0</v>
      </c>
      <c r="H189" s="9">
        <f t="shared" si="49"/>
        <v>-9.5800624999999973E-2</v>
      </c>
      <c r="I189" s="6">
        <f t="shared" si="50"/>
        <v>-0.15221666666666667</v>
      </c>
      <c r="J189" s="6">
        <f t="shared" si="51"/>
        <v>0.43243416666666668</v>
      </c>
      <c r="K189" s="9">
        <f t="shared" si="52"/>
        <v>-0.43082331592573447</v>
      </c>
      <c r="L189" s="8">
        <f t="shared" si="53"/>
        <v>-0.42497687644065341</v>
      </c>
      <c r="M189" s="9">
        <f t="shared" si="54"/>
        <v>-0.93489089072479592</v>
      </c>
      <c r="N189" s="8">
        <f t="shared" si="55"/>
        <v>-0.27946510144065323</v>
      </c>
      <c r="O189" s="9">
        <f t="shared" si="56"/>
        <v>-0.43082331592573447</v>
      </c>
      <c r="P189" s="8">
        <f t="shared" si="57"/>
        <v>-0.85868932685913058</v>
      </c>
      <c r="Q189" s="9">
        <f t="shared" si="58"/>
        <v>0.24052928407426608</v>
      </c>
      <c r="R189" s="6">
        <f t="shared" si="59"/>
        <v>0.1564315300560791</v>
      </c>
    </row>
    <row r="190" spans="2:18" ht="14.4">
      <c r="B190" s="7"/>
      <c r="C190">
        <v>-20.640499999999999</v>
      </c>
      <c r="D190">
        <v>104.33499999999999</v>
      </c>
      <c r="E190">
        <v>79.460499999999996</v>
      </c>
      <c r="F190">
        <v>1</v>
      </c>
      <c r="G190" s="6">
        <f t="shared" si="48"/>
        <v>0</v>
      </c>
      <c r="H190" s="9">
        <f t="shared" si="49"/>
        <v>-9.5800624999999973E-2</v>
      </c>
      <c r="I190" s="6">
        <f t="shared" si="50"/>
        <v>-0.15221666666666667</v>
      </c>
      <c r="J190" s="6">
        <f t="shared" si="51"/>
        <v>0.43243416666666668</v>
      </c>
      <c r="K190" s="9">
        <f t="shared" si="52"/>
        <v>-0.43082331592573447</v>
      </c>
      <c r="L190" s="8">
        <f t="shared" si="53"/>
        <v>-0.42497687644065341</v>
      </c>
      <c r="M190" s="9">
        <f t="shared" si="54"/>
        <v>-0.93489089072479592</v>
      </c>
      <c r="N190" s="8">
        <f t="shared" si="55"/>
        <v>-0.27946510144065323</v>
      </c>
      <c r="O190" s="9">
        <f t="shared" si="56"/>
        <v>-0.43082331592573447</v>
      </c>
      <c r="P190" s="8">
        <f t="shared" si="57"/>
        <v>-0.85868932685913058</v>
      </c>
      <c r="Q190" s="9">
        <f t="shared" si="58"/>
        <v>0.24052928407426608</v>
      </c>
      <c r="R190" s="6">
        <f t="shared" si="59"/>
        <v>0.1564315300560791</v>
      </c>
    </row>
    <row r="191" spans="2:18" ht="14.4">
      <c r="B191" s="7"/>
      <c r="C191">
        <v>-20.640499999999999</v>
      </c>
      <c r="D191">
        <v>104.33499999999999</v>
      </c>
      <c r="E191">
        <v>79.460499999999996</v>
      </c>
      <c r="F191">
        <v>1</v>
      </c>
      <c r="G191" s="6">
        <f t="shared" si="48"/>
        <v>0</v>
      </c>
      <c r="H191" s="9">
        <f t="shared" si="49"/>
        <v>-9.5800624999999973E-2</v>
      </c>
      <c r="I191" s="6">
        <f t="shared" si="50"/>
        <v>-0.15221666666666667</v>
      </c>
      <c r="J191" s="6">
        <f t="shared" si="51"/>
        <v>0.43243416666666668</v>
      </c>
      <c r="K191" s="9">
        <f t="shared" si="52"/>
        <v>-0.43082331592573447</v>
      </c>
      <c r="L191" s="8">
        <f t="shared" si="53"/>
        <v>-0.42497687644065341</v>
      </c>
      <c r="M191" s="9">
        <f t="shared" si="54"/>
        <v>-0.93489089072479592</v>
      </c>
      <c r="N191" s="8">
        <f t="shared" si="55"/>
        <v>-0.27946510144065323</v>
      </c>
      <c r="O191" s="9">
        <f t="shared" si="56"/>
        <v>-0.43082331592573447</v>
      </c>
      <c r="P191" s="8">
        <f t="shared" si="57"/>
        <v>-0.85868932685913058</v>
      </c>
      <c r="Q191" s="9">
        <f t="shared" si="58"/>
        <v>0.24052928407426608</v>
      </c>
      <c r="R191" s="6">
        <f t="shared" si="59"/>
        <v>0.1564315300560791</v>
      </c>
    </row>
    <row r="192" spans="2:18" ht="14.4">
      <c r="B192" s="7"/>
      <c r="C192">
        <v>-20.640499999999999</v>
      </c>
      <c r="D192">
        <v>104.33499999999999</v>
      </c>
      <c r="E192">
        <v>79.460499999999996</v>
      </c>
      <c r="F192">
        <v>1</v>
      </c>
      <c r="G192" s="6">
        <f t="shared" si="48"/>
        <v>0</v>
      </c>
      <c r="H192" s="9">
        <f t="shared" si="49"/>
        <v>-9.5800624999999973E-2</v>
      </c>
      <c r="I192" s="6">
        <f t="shared" si="50"/>
        <v>-0.15221666666666667</v>
      </c>
      <c r="J192" s="6">
        <f t="shared" si="51"/>
        <v>0.43243416666666668</v>
      </c>
      <c r="K192" s="9">
        <f t="shared" si="52"/>
        <v>-0.43082331592573447</v>
      </c>
      <c r="L192" s="8">
        <f t="shared" si="53"/>
        <v>-0.42497687644065341</v>
      </c>
      <c r="M192" s="9">
        <f t="shared" si="54"/>
        <v>-0.93489089072479592</v>
      </c>
      <c r="N192" s="8">
        <f t="shared" si="55"/>
        <v>-0.27946510144065323</v>
      </c>
      <c r="O192" s="9">
        <f t="shared" si="56"/>
        <v>-0.43082331592573447</v>
      </c>
      <c r="P192" s="8">
        <f t="shared" si="57"/>
        <v>-0.85868932685913058</v>
      </c>
      <c r="Q192" s="9">
        <f t="shared" si="58"/>
        <v>0.24052928407426608</v>
      </c>
      <c r="R192" s="6">
        <f t="shared" si="59"/>
        <v>0.1564315300560791</v>
      </c>
    </row>
    <row r="193" spans="2:18" ht="14.4">
      <c r="B193" s="7"/>
      <c r="C193">
        <v>-21.289000000000001</v>
      </c>
      <c r="D193">
        <v>102.88</v>
      </c>
      <c r="E193">
        <v>78.375600000000006</v>
      </c>
      <c r="F193">
        <v>1</v>
      </c>
      <c r="G193" s="6">
        <f t="shared" si="48"/>
        <v>0</v>
      </c>
      <c r="H193" s="9">
        <f t="shared" si="49"/>
        <v>-9.6611249999999982E-2</v>
      </c>
      <c r="I193" s="6">
        <f t="shared" si="50"/>
        <v>-0.15706666666666669</v>
      </c>
      <c r="J193" s="6">
        <f t="shared" si="51"/>
        <v>0.43062599999999995</v>
      </c>
      <c r="K193" s="9">
        <f t="shared" si="52"/>
        <v>-0.43053234737957202</v>
      </c>
      <c r="L193" s="8">
        <f t="shared" si="53"/>
        <v>-0.42960591170800505</v>
      </c>
      <c r="M193" s="9">
        <f t="shared" si="54"/>
        <v>-0.93358901072479583</v>
      </c>
      <c r="N193" s="8">
        <f t="shared" si="55"/>
        <v>-0.28438596170800484</v>
      </c>
      <c r="O193" s="9">
        <f t="shared" si="56"/>
        <v>-0.43053234737957202</v>
      </c>
      <c r="P193" s="8">
        <f t="shared" si="57"/>
        <v>-0.85727004070645163</v>
      </c>
      <c r="Q193" s="9">
        <f t="shared" si="58"/>
        <v>0.23951837262042849</v>
      </c>
      <c r="R193" s="6">
        <f t="shared" si="59"/>
        <v>0.15067503363604856</v>
      </c>
    </row>
    <row r="194" spans="2:18" ht="14.4">
      <c r="B194" s="7"/>
      <c r="C194">
        <v>-21.289000000000001</v>
      </c>
      <c r="D194">
        <v>102.88</v>
      </c>
      <c r="E194">
        <v>78.375600000000006</v>
      </c>
      <c r="F194">
        <v>1</v>
      </c>
      <c r="G194" s="6">
        <f t="shared" si="48"/>
        <v>0</v>
      </c>
      <c r="H194" s="9">
        <f t="shared" si="49"/>
        <v>-9.6611249999999982E-2</v>
      </c>
      <c r="I194" s="6">
        <f t="shared" si="50"/>
        <v>-0.15706666666666669</v>
      </c>
      <c r="J194" s="6">
        <f t="shared" si="51"/>
        <v>0.43062599999999995</v>
      </c>
      <c r="K194" s="9">
        <f t="shared" si="52"/>
        <v>-0.43053234737957202</v>
      </c>
      <c r="L194" s="8">
        <f t="shared" si="53"/>
        <v>-0.42960591170800505</v>
      </c>
      <c r="M194" s="9">
        <f t="shared" si="54"/>
        <v>-0.93358901072479583</v>
      </c>
      <c r="N194" s="8">
        <f t="shared" si="55"/>
        <v>-0.28438596170800484</v>
      </c>
      <c r="O194" s="9">
        <f t="shared" si="56"/>
        <v>-0.43053234737957202</v>
      </c>
      <c r="P194" s="8">
        <f t="shared" si="57"/>
        <v>-0.85727004070645163</v>
      </c>
      <c r="Q194" s="9">
        <f t="shared" si="58"/>
        <v>0.23951837262042849</v>
      </c>
      <c r="R194" s="6">
        <f t="shared" si="59"/>
        <v>0.15067503363604856</v>
      </c>
    </row>
    <row r="195" spans="2:18" ht="14.4">
      <c r="B195" s="7"/>
      <c r="C195">
        <v>-22.748100000000001</v>
      </c>
      <c r="D195">
        <v>101.637</v>
      </c>
      <c r="E195">
        <v>78.756900000000002</v>
      </c>
      <c r="F195">
        <v>1</v>
      </c>
      <c r="G195" s="6">
        <f t="shared" si="48"/>
        <v>0</v>
      </c>
      <c r="H195" s="9">
        <f t="shared" si="49"/>
        <v>-9.8435125000000012E-2</v>
      </c>
      <c r="I195" s="6">
        <f t="shared" si="50"/>
        <v>-0.16121000000000002</v>
      </c>
      <c r="J195" s="6">
        <f t="shared" si="51"/>
        <v>0.43126149999999996</v>
      </c>
      <c r="K195" s="9">
        <f t="shared" si="52"/>
        <v>-0.43326441917956349</v>
      </c>
      <c r="L195" s="8">
        <f t="shared" si="53"/>
        <v>-0.43451262926090006</v>
      </c>
      <c r="M195" s="9">
        <f t="shared" si="54"/>
        <v>-0.93404657072479591</v>
      </c>
      <c r="N195" s="8">
        <f t="shared" si="55"/>
        <v>-0.28994927426089995</v>
      </c>
      <c r="O195" s="9">
        <f t="shared" si="56"/>
        <v>-0.43326441917956349</v>
      </c>
      <c r="P195" s="8">
        <f t="shared" si="57"/>
        <v>-0.85700970429020717</v>
      </c>
      <c r="Q195" s="9">
        <f t="shared" si="58"/>
        <v>0.23724386082043711</v>
      </c>
      <c r="R195" s="6">
        <f t="shared" si="59"/>
        <v>0.1461645746669091</v>
      </c>
    </row>
    <row r="196" spans="2:18" ht="14.4">
      <c r="B196" s="7"/>
      <c r="C196">
        <v>-25.291499999999999</v>
      </c>
      <c r="D196">
        <v>102.99</v>
      </c>
      <c r="E196">
        <v>76.914900000000003</v>
      </c>
      <c r="F196">
        <v>1</v>
      </c>
      <c r="G196" s="6">
        <f t="shared" si="48"/>
        <v>0</v>
      </c>
      <c r="H196" s="9">
        <f t="shared" si="49"/>
        <v>-0.10161437499999998</v>
      </c>
      <c r="I196" s="6">
        <f t="shared" si="50"/>
        <v>-0.15670000000000001</v>
      </c>
      <c r="J196" s="6">
        <f t="shared" si="51"/>
        <v>0.42819149999999995</v>
      </c>
      <c r="K196" s="9">
        <f t="shared" si="52"/>
        <v>-0.43501878740113703</v>
      </c>
      <c r="L196" s="8">
        <f t="shared" si="53"/>
        <v>-0.42582952132603719</v>
      </c>
      <c r="M196" s="9">
        <f t="shared" si="54"/>
        <v>-0.93183617072479574</v>
      </c>
      <c r="N196" s="8">
        <f t="shared" si="55"/>
        <v>-0.2824106963260371</v>
      </c>
      <c r="O196" s="9">
        <f t="shared" si="56"/>
        <v>-0.43501878740113703</v>
      </c>
      <c r="P196" s="8">
        <f t="shared" si="57"/>
        <v>-0.85395091173768212</v>
      </c>
      <c r="Q196" s="9">
        <f t="shared" si="58"/>
        <v>0.23327909259886354</v>
      </c>
      <c r="R196" s="6">
        <f t="shared" si="59"/>
        <v>0.15293342004924679</v>
      </c>
    </row>
    <row r="197" spans="2:18" ht="14.4">
      <c r="B197" s="7"/>
      <c r="C197">
        <v>-25.291499999999999</v>
      </c>
      <c r="D197">
        <v>102.99</v>
      </c>
      <c r="E197">
        <v>76.914900000000003</v>
      </c>
      <c r="F197">
        <v>1</v>
      </c>
      <c r="G197" s="6">
        <f t="shared" si="48"/>
        <v>0</v>
      </c>
      <c r="H197" s="9">
        <f t="shared" si="49"/>
        <v>-0.10161437499999998</v>
      </c>
      <c r="I197" s="6">
        <f t="shared" si="50"/>
        <v>-0.15670000000000001</v>
      </c>
      <c r="J197" s="6">
        <f t="shared" si="51"/>
        <v>0.42819149999999995</v>
      </c>
      <c r="K197" s="9">
        <f t="shared" si="52"/>
        <v>-0.43501878740113703</v>
      </c>
      <c r="L197" s="8">
        <f t="shared" si="53"/>
        <v>-0.42582952132603719</v>
      </c>
      <c r="M197" s="9">
        <f t="shared" si="54"/>
        <v>-0.93183617072479574</v>
      </c>
      <c r="N197" s="8">
        <f t="shared" si="55"/>
        <v>-0.2824106963260371</v>
      </c>
      <c r="O197" s="9">
        <f t="shared" si="56"/>
        <v>-0.43501878740113703</v>
      </c>
      <c r="P197" s="8">
        <f t="shared" si="57"/>
        <v>-0.85395091173768212</v>
      </c>
      <c r="Q197" s="9">
        <f t="shared" si="58"/>
        <v>0.23327909259886354</v>
      </c>
      <c r="R197" s="6">
        <f t="shared" si="59"/>
        <v>0.15293342004924679</v>
      </c>
    </row>
    <row r="198" spans="2:18" ht="14.4">
      <c r="B198" s="7"/>
      <c r="C198">
        <v>-24.659300000000002</v>
      </c>
      <c r="D198">
        <v>103.584</v>
      </c>
      <c r="E198">
        <v>76.929500000000004</v>
      </c>
      <c r="F198">
        <v>1</v>
      </c>
      <c r="G198" s="6">
        <f t="shared" si="48"/>
        <v>0</v>
      </c>
      <c r="H198" s="9">
        <f t="shared" si="49"/>
        <v>-0.10082412500000004</v>
      </c>
      <c r="I198" s="6">
        <f t="shared" si="50"/>
        <v>-0.15471999999999997</v>
      </c>
      <c r="J198" s="6">
        <f t="shared" si="51"/>
        <v>0.42821583333333324</v>
      </c>
      <c r="K198" s="9">
        <f t="shared" si="52"/>
        <v>-0.43405080513264654</v>
      </c>
      <c r="L198" s="8">
        <f t="shared" si="53"/>
        <v>-0.42365997245984127</v>
      </c>
      <c r="M198" s="9">
        <f t="shared" si="54"/>
        <v>-0.93185369072479585</v>
      </c>
      <c r="N198" s="8">
        <f t="shared" si="55"/>
        <v>-0.27995665745984122</v>
      </c>
      <c r="O198" s="9">
        <f t="shared" si="56"/>
        <v>-0.43405080513264654</v>
      </c>
      <c r="P198" s="8">
        <f t="shared" si="57"/>
        <v>-0.85425057450275643</v>
      </c>
      <c r="Q198" s="9">
        <f t="shared" si="58"/>
        <v>0.23426459486735399</v>
      </c>
      <c r="R198" s="6">
        <f t="shared" si="59"/>
        <v>0.15511814168051702</v>
      </c>
    </row>
    <row r="199" spans="2:18" ht="14.4">
      <c r="B199" s="7"/>
      <c r="C199">
        <v>-20.524899999999999</v>
      </c>
      <c r="D199">
        <v>99.761300000000006</v>
      </c>
      <c r="E199">
        <v>82.220699999999994</v>
      </c>
      <c r="F199">
        <v>1</v>
      </c>
      <c r="G199" s="6">
        <f t="shared" si="48"/>
        <v>0</v>
      </c>
      <c r="H199" s="9">
        <f t="shared" si="49"/>
        <v>-9.5656124999999981E-2</v>
      </c>
      <c r="I199" s="6">
        <f t="shared" si="50"/>
        <v>-0.16746233333333332</v>
      </c>
      <c r="J199" s="6">
        <f t="shared" si="51"/>
        <v>0.43703449999999999</v>
      </c>
      <c r="K199" s="9">
        <f t="shared" si="52"/>
        <v>-0.43395535335971497</v>
      </c>
      <c r="L199" s="8">
        <f t="shared" si="53"/>
        <v>-0.44690989429267092</v>
      </c>
      <c r="M199" s="9">
        <f t="shared" si="54"/>
        <v>-0.93820313072479589</v>
      </c>
      <c r="N199" s="8">
        <f t="shared" si="55"/>
        <v>-0.30134609929267081</v>
      </c>
      <c r="O199" s="9">
        <f t="shared" si="56"/>
        <v>-0.43395535335971497</v>
      </c>
      <c r="P199" s="8">
        <f t="shared" si="57"/>
        <v>-0.86160983084256149</v>
      </c>
      <c r="Q199" s="9">
        <f t="shared" si="58"/>
        <v>0.24070948664028555</v>
      </c>
      <c r="R199" s="6">
        <f t="shared" si="59"/>
        <v>0.13736699618749248</v>
      </c>
    </row>
    <row r="200" spans="2:18" ht="14.4">
      <c r="B200" s="7"/>
      <c r="C200">
        <v>-22.0855</v>
      </c>
      <c r="D200">
        <v>96.659199999999998</v>
      </c>
      <c r="E200">
        <v>82.988299999999995</v>
      </c>
      <c r="F200">
        <v>1</v>
      </c>
      <c r="G200" s="6">
        <f t="shared" si="48"/>
        <v>0</v>
      </c>
      <c r="H200" s="9">
        <f t="shared" si="49"/>
        <v>-9.7606875000000037E-2</v>
      </c>
      <c r="I200" s="6">
        <f t="shared" si="50"/>
        <v>-0.17780266666666666</v>
      </c>
      <c r="J200" s="6">
        <f t="shared" si="51"/>
        <v>0.43831383333333329</v>
      </c>
      <c r="K200" s="9">
        <f t="shared" si="52"/>
        <v>-0.43730920800097783</v>
      </c>
      <c r="L200" s="8">
        <f t="shared" si="53"/>
        <v>-0.45990052515698743</v>
      </c>
      <c r="M200" s="9">
        <f t="shared" si="54"/>
        <v>-0.93912425072479577</v>
      </c>
      <c r="N200" s="8">
        <f t="shared" si="55"/>
        <v>-0.31503900015698733</v>
      </c>
      <c r="O200" s="9">
        <f t="shared" si="56"/>
        <v>-0.43730920800097783</v>
      </c>
      <c r="P200" s="8">
        <f t="shared" si="57"/>
        <v>-0.86170527416249532</v>
      </c>
      <c r="Q200" s="9">
        <f t="shared" si="58"/>
        <v>0.23827675199902268</v>
      </c>
      <c r="R200" s="6">
        <f t="shared" si="59"/>
        <v>0.12517407864310987</v>
      </c>
    </row>
    <row r="201" spans="2:18" ht="14.4">
      <c r="B201" s="7"/>
      <c r="C201">
        <v>-22.027699999999999</v>
      </c>
      <c r="D201">
        <v>98.645200000000003</v>
      </c>
      <c r="E201">
        <v>83.981200000000001</v>
      </c>
      <c r="F201">
        <v>1</v>
      </c>
      <c r="G201" s="6">
        <f t="shared" si="48"/>
        <v>0</v>
      </c>
      <c r="H201" s="9">
        <f t="shared" si="49"/>
        <v>-9.7534624999999986E-2</v>
      </c>
      <c r="I201" s="6">
        <f t="shared" si="50"/>
        <v>-0.17118266666666665</v>
      </c>
      <c r="J201" s="6">
        <f t="shared" si="51"/>
        <v>0.43996866666666656</v>
      </c>
      <c r="K201" s="9">
        <f t="shared" si="52"/>
        <v>-0.43841058671796795</v>
      </c>
      <c r="L201" s="8">
        <f t="shared" si="53"/>
        <v>-0.45270274013589218</v>
      </c>
      <c r="M201" s="9">
        <f t="shared" si="54"/>
        <v>-0.9403157307247958</v>
      </c>
      <c r="N201" s="8">
        <f t="shared" si="55"/>
        <v>-0.30781520513589206</v>
      </c>
      <c r="O201" s="9">
        <f t="shared" si="56"/>
        <v>-0.43841058671796795</v>
      </c>
      <c r="P201" s="8">
        <f t="shared" si="57"/>
        <v>-0.86276313611059641</v>
      </c>
      <c r="Q201" s="9">
        <f t="shared" si="58"/>
        <v>0.2383668532820325</v>
      </c>
      <c r="R201" s="6">
        <f t="shared" si="59"/>
        <v>0.13340371561230618</v>
      </c>
    </row>
    <row r="202" spans="2:18" ht="14.4">
      <c r="B202" s="7"/>
      <c r="C202">
        <v>-22.462199999999999</v>
      </c>
      <c r="D202">
        <v>95.494799999999998</v>
      </c>
      <c r="E202">
        <v>84.235100000000003</v>
      </c>
      <c r="F202">
        <v>1</v>
      </c>
      <c r="G202" s="6">
        <f t="shared" si="48"/>
        <v>0</v>
      </c>
      <c r="H202" s="9">
        <f t="shared" si="49"/>
        <v>-9.8077750000000019E-2</v>
      </c>
      <c r="I202" s="6">
        <f t="shared" si="50"/>
        <v>-0.18168400000000001</v>
      </c>
      <c r="J202" s="6">
        <f t="shared" si="51"/>
        <v>0.44039183333333332</v>
      </c>
      <c r="K202" s="9">
        <f t="shared" si="52"/>
        <v>-0.43939258518626795</v>
      </c>
      <c r="L202" s="8">
        <f t="shared" si="53"/>
        <v>-0.4658670426299133</v>
      </c>
      <c r="M202" s="9">
        <f t="shared" si="54"/>
        <v>-0.94062041072479585</v>
      </c>
      <c r="N202" s="8">
        <f t="shared" si="55"/>
        <v>-0.32117503262991315</v>
      </c>
      <c r="O202" s="9">
        <f t="shared" si="56"/>
        <v>-0.43939258518626795</v>
      </c>
      <c r="P202" s="8">
        <f t="shared" si="57"/>
        <v>-0.86283147173062147</v>
      </c>
      <c r="Q202" s="9">
        <f t="shared" si="58"/>
        <v>0.23768953481373264</v>
      </c>
      <c r="R202" s="6">
        <f t="shared" si="59"/>
        <v>0.12050327373831017</v>
      </c>
    </row>
    <row r="203" spans="2:18" ht="14.4">
      <c r="B203" s="7"/>
      <c r="C203">
        <v>-23.926100000000002</v>
      </c>
      <c r="D203">
        <v>96.120199999999997</v>
      </c>
      <c r="E203">
        <v>83.782799999999995</v>
      </c>
      <c r="F203">
        <v>1</v>
      </c>
      <c r="G203" s="6">
        <f t="shared" si="48"/>
        <v>0</v>
      </c>
      <c r="H203" s="9">
        <f t="shared" si="49"/>
        <v>-9.9907625E-2</v>
      </c>
      <c r="I203" s="6">
        <f t="shared" si="50"/>
        <v>-0.17959933333333333</v>
      </c>
      <c r="J203" s="6">
        <f t="shared" si="51"/>
        <v>0.43963799999999997</v>
      </c>
      <c r="K203" s="9">
        <f t="shared" si="52"/>
        <v>-0.44113181944574797</v>
      </c>
      <c r="L203" s="8">
        <f t="shared" si="53"/>
        <v>-0.4621385047016266</v>
      </c>
      <c r="M203" s="9">
        <f t="shared" si="54"/>
        <v>-0.94007765072479588</v>
      </c>
      <c r="N203" s="8">
        <f t="shared" si="55"/>
        <v>-0.31810524970162651</v>
      </c>
      <c r="O203" s="9">
        <f t="shared" si="56"/>
        <v>-0.44113181944574797</v>
      </c>
      <c r="P203" s="8">
        <f t="shared" si="57"/>
        <v>-0.86170267278246337</v>
      </c>
      <c r="Q203" s="9">
        <f t="shared" si="58"/>
        <v>0.23540754055425259</v>
      </c>
      <c r="R203" s="6">
        <f t="shared" si="59"/>
        <v>0.12376176771843873</v>
      </c>
    </row>
    <row r="204" spans="2:18" ht="14.4">
      <c r="B204" s="7"/>
      <c r="C204">
        <v>-22.835000000000001</v>
      </c>
      <c r="D204">
        <v>96.879199999999997</v>
      </c>
      <c r="E204">
        <v>84.760400000000004</v>
      </c>
      <c r="F204">
        <v>1</v>
      </c>
      <c r="G204" s="6">
        <f t="shared" si="48"/>
        <v>0</v>
      </c>
      <c r="H204" s="9">
        <f t="shared" si="49"/>
        <v>-9.8543749999999986E-2</v>
      </c>
      <c r="I204" s="6">
        <f t="shared" si="50"/>
        <v>-0.17706933333333336</v>
      </c>
      <c r="J204" s="6">
        <f t="shared" si="51"/>
        <v>0.44126733333333334</v>
      </c>
      <c r="K204" s="9">
        <f t="shared" si="52"/>
        <v>-0.44060408287322339</v>
      </c>
      <c r="L204" s="8">
        <f t="shared" si="53"/>
        <v>-0.46049034767224678</v>
      </c>
      <c r="M204" s="9">
        <f t="shared" si="54"/>
        <v>-0.94125077072479579</v>
      </c>
      <c r="N204" s="8">
        <f t="shared" si="55"/>
        <v>-0.3159660976722467</v>
      </c>
      <c r="O204" s="9">
        <f t="shared" si="56"/>
        <v>-0.44060408287322339</v>
      </c>
      <c r="P204" s="8">
        <f t="shared" si="57"/>
        <v>-0.86320961950415098</v>
      </c>
      <c r="Q204" s="9">
        <f t="shared" si="58"/>
        <v>0.23710839712677717</v>
      </c>
      <c r="R204" s="6">
        <f t="shared" si="59"/>
        <v>0.12642587646950618</v>
      </c>
    </row>
    <row r="205" spans="2:18" ht="14.4">
      <c r="B205" s="7"/>
      <c r="C205">
        <v>-23.865300000000001</v>
      </c>
      <c r="D205">
        <v>95.329300000000003</v>
      </c>
      <c r="E205">
        <v>84.161799999999999</v>
      </c>
      <c r="F205">
        <v>1</v>
      </c>
      <c r="G205" s="6">
        <f t="shared" si="48"/>
        <v>0</v>
      </c>
      <c r="H205" s="9">
        <f t="shared" si="49"/>
        <v>-9.9831624999999979E-2</v>
      </c>
      <c r="I205" s="6">
        <f t="shared" si="50"/>
        <v>-0.18223566666666663</v>
      </c>
      <c r="J205" s="6">
        <f t="shared" si="51"/>
        <v>0.44026966666666667</v>
      </c>
      <c r="K205" s="9">
        <f t="shared" si="52"/>
        <v>-0.44149184162555782</v>
      </c>
      <c r="L205" s="8">
        <f t="shared" si="53"/>
        <v>-0.46584744261616273</v>
      </c>
      <c r="M205" s="9">
        <f t="shared" si="54"/>
        <v>-0.94053245072479585</v>
      </c>
      <c r="N205" s="8">
        <f t="shared" si="55"/>
        <v>-0.32178682761616262</v>
      </c>
      <c r="O205" s="9">
        <f t="shared" si="56"/>
        <v>-0.44149184162555782</v>
      </c>
      <c r="P205" s="8">
        <f t="shared" si="57"/>
        <v>-0.8621239011361046</v>
      </c>
      <c r="Q205" s="9">
        <f t="shared" si="58"/>
        <v>0.23550231837444277</v>
      </c>
      <c r="R205" s="6">
        <f t="shared" si="59"/>
        <v>0.12044669815754387</v>
      </c>
    </row>
    <row r="206" spans="2:18" ht="14.4">
      <c r="B206" s="7"/>
      <c r="C206">
        <v>-24.991299999999999</v>
      </c>
      <c r="D206">
        <v>97.212000000000003</v>
      </c>
      <c r="E206">
        <v>83.761899999999997</v>
      </c>
      <c r="F206">
        <v>1</v>
      </c>
      <c r="G206" s="6">
        <f t="shared" si="48"/>
        <v>0</v>
      </c>
      <c r="H206" s="9">
        <f t="shared" si="49"/>
        <v>-0.10123912500000004</v>
      </c>
      <c r="I206" s="6">
        <f t="shared" si="50"/>
        <v>-0.17596000000000001</v>
      </c>
      <c r="J206" s="6">
        <f t="shared" si="51"/>
        <v>0.43960316666666666</v>
      </c>
      <c r="K206" s="9">
        <f t="shared" si="52"/>
        <v>-0.44276722191394818</v>
      </c>
      <c r="L206" s="8">
        <f t="shared" si="53"/>
        <v>-0.45709891741241082</v>
      </c>
      <c r="M206" s="9">
        <f t="shared" si="54"/>
        <v>-0.94005257072479587</v>
      </c>
      <c r="N206" s="8">
        <f t="shared" si="55"/>
        <v>-0.31354500241241073</v>
      </c>
      <c r="O206" s="9">
        <f t="shared" si="56"/>
        <v>-0.44276722191394818</v>
      </c>
      <c r="P206" s="8">
        <f t="shared" si="57"/>
        <v>-0.86120161286533647</v>
      </c>
      <c r="Q206" s="9">
        <f t="shared" si="58"/>
        <v>0.23374705808605242</v>
      </c>
      <c r="R206" s="6">
        <f t="shared" si="59"/>
        <v>0.12877963509052764</v>
      </c>
    </row>
    <row r="207" spans="2:18" ht="14.4">
      <c r="B207" s="7"/>
      <c r="C207">
        <v>-24.991299999999999</v>
      </c>
      <c r="D207">
        <v>97.212000000000003</v>
      </c>
      <c r="E207">
        <v>83.761899999999997</v>
      </c>
      <c r="F207">
        <v>1</v>
      </c>
      <c r="G207" s="6">
        <f t="shared" si="48"/>
        <v>0</v>
      </c>
      <c r="H207" s="9">
        <f t="shared" si="49"/>
        <v>-0.10123912500000004</v>
      </c>
      <c r="I207" s="6">
        <f t="shared" si="50"/>
        <v>-0.17596000000000001</v>
      </c>
      <c r="J207" s="6">
        <f t="shared" si="51"/>
        <v>0.43960316666666666</v>
      </c>
      <c r="K207" s="9">
        <f t="shared" si="52"/>
        <v>-0.44276722191394818</v>
      </c>
      <c r="L207" s="8">
        <f t="shared" si="53"/>
        <v>-0.45709891741241082</v>
      </c>
      <c r="M207" s="9">
        <f t="shared" si="54"/>
        <v>-0.94005257072479587</v>
      </c>
      <c r="N207" s="8">
        <f t="shared" si="55"/>
        <v>-0.31354500241241073</v>
      </c>
      <c r="O207" s="9">
        <f t="shared" si="56"/>
        <v>-0.44276722191394818</v>
      </c>
      <c r="P207" s="8">
        <f t="shared" si="57"/>
        <v>-0.86120161286533647</v>
      </c>
      <c r="Q207" s="9">
        <f t="shared" si="58"/>
        <v>0.23374705808605242</v>
      </c>
      <c r="R207" s="6">
        <f t="shared" si="59"/>
        <v>0.12877963509052764</v>
      </c>
    </row>
    <row r="208" spans="2:18" ht="14.4">
      <c r="B208" s="7"/>
      <c r="C208">
        <v>-24.302399999999999</v>
      </c>
      <c r="D208">
        <v>97.366100000000003</v>
      </c>
      <c r="E208">
        <v>84.412199999999999</v>
      </c>
      <c r="F208">
        <v>1</v>
      </c>
      <c r="G208" s="6">
        <f t="shared" si="48"/>
        <v>0</v>
      </c>
      <c r="H208" s="9">
        <f t="shared" si="49"/>
        <v>-0.10037799999999997</v>
      </c>
      <c r="I208" s="6">
        <f t="shared" si="50"/>
        <v>-0.17544633333333332</v>
      </c>
      <c r="J208" s="6">
        <f t="shared" si="51"/>
        <v>0.44068699999999994</v>
      </c>
      <c r="K208" s="9">
        <f t="shared" si="52"/>
        <v>-0.44247369309274726</v>
      </c>
      <c r="L208" s="8">
        <f t="shared" si="53"/>
        <v>-0.45744415232583674</v>
      </c>
      <c r="M208" s="9">
        <f t="shared" si="54"/>
        <v>-0.94083293072479579</v>
      </c>
      <c r="N208" s="8">
        <f t="shared" si="55"/>
        <v>-0.31358023232583665</v>
      </c>
      <c r="O208" s="9">
        <f t="shared" si="56"/>
        <v>-0.44247369309274726</v>
      </c>
      <c r="P208" s="8">
        <f t="shared" si="57"/>
        <v>-0.86218742944943372</v>
      </c>
      <c r="Q208" s="9">
        <f t="shared" si="58"/>
        <v>0.2348209469072533</v>
      </c>
      <c r="R208" s="6">
        <f t="shared" si="59"/>
        <v>0.12911021176119891</v>
      </c>
    </row>
    <row r="209" spans="2:18" ht="14.4">
      <c r="B209" s="7"/>
      <c r="C209">
        <v>-24.5152</v>
      </c>
      <c r="D209">
        <v>96.149100000000004</v>
      </c>
      <c r="E209">
        <v>84.266199999999998</v>
      </c>
      <c r="F209">
        <v>1</v>
      </c>
      <c r="G209" s="6">
        <f t="shared" si="48"/>
        <v>0</v>
      </c>
      <c r="H209" s="9">
        <f t="shared" si="49"/>
        <v>-0.10064400000000001</v>
      </c>
      <c r="I209" s="6">
        <f t="shared" si="50"/>
        <v>-0.17950299999999997</v>
      </c>
      <c r="J209" s="6">
        <f t="shared" si="51"/>
        <v>0.44044366666666668</v>
      </c>
      <c r="K209" s="9">
        <f t="shared" si="52"/>
        <v>-0.44263021546341291</v>
      </c>
      <c r="L209" s="8">
        <f t="shared" si="53"/>
        <v>-0.46225563867384095</v>
      </c>
      <c r="M209" s="9">
        <f t="shared" si="54"/>
        <v>-0.94065773072479597</v>
      </c>
      <c r="N209" s="8">
        <f t="shared" si="55"/>
        <v>-0.31848747867384081</v>
      </c>
      <c r="O209" s="9">
        <f t="shared" si="56"/>
        <v>-0.44263021546341291</v>
      </c>
      <c r="P209" s="8">
        <f t="shared" si="57"/>
        <v>-0.86193994179869071</v>
      </c>
      <c r="Q209" s="9">
        <f t="shared" si="58"/>
        <v>0.2344892245365876</v>
      </c>
      <c r="R209" s="6">
        <f t="shared" si="59"/>
        <v>0.12414699776245178</v>
      </c>
    </row>
    <row r="210" spans="2:18" ht="14.4">
      <c r="B210" s="7"/>
      <c r="C210">
        <v>-24.8827</v>
      </c>
      <c r="D210">
        <v>96.447000000000003</v>
      </c>
      <c r="E210">
        <v>84.059100000000001</v>
      </c>
      <c r="F210">
        <v>1</v>
      </c>
      <c r="G210" s="6">
        <f t="shared" si="48"/>
        <v>0</v>
      </c>
      <c r="H210" s="9">
        <f t="shared" si="49"/>
        <v>-0.101103375</v>
      </c>
      <c r="I210" s="6">
        <f t="shared" si="50"/>
        <v>-0.17851</v>
      </c>
      <c r="J210" s="6">
        <f t="shared" si="51"/>
        <v>0.44009849999999995</v>
      </c>
      <c r="K210" s="9">
        <f t="shared" si="52"/>
        <v>-0.44295457126801629</v>
      </c>
      <c r="L210" s="8">
        <f t="shared" si="53"/>
        <v>-0.46063669199511303</v>
      </c>
      <c r="M210" s="9">
        <f t="shared" si="54"/>
        <v>-0.94040921072479589</v>
      </c>
      <c r="N210" s="8">
        <f t="shared" si="55"/>
        <v>-0.31703390699511286</v>
      </c>
      <c r="O210" s="9">
        <f t="shared" si="56"/>
        <v>-0.44295457126801629</v>
      </c>
      <c r="P210" s="8">
        <f t="shared" si="57"/>
        <v>-0.86155934216534213</v>
      </c>
      <c r="Q210" s="9">
        <f t="shared" si="58"/>
        <v>0.23391634873198422</v>
      </c>
      <c r="R210" s="6">
        <f t="shared" si="59"/>
        <v>0.12555071980783117</v>
      </c>
    </row>
    <row r="211" spans="2:18" ht="14.4">
      <c r="B211" s="7"/>
      <c r="C211">
        <v>-25.101299999999998</v>
      </c>
      <c r="D211">
        <v>94.225399999999993</v>
      </c>
      <c r="E211">
        <v>83.783799999999999</v>
      </c>
      <c r="F211">
        <v>1</v>
      </c>
      <c r="G211" s="6">
        <f t="shared" si="48"/>
        <v>0</v>
      </c>
      <c r="H211" s="9">
        <f t="shared" si="49"/>
        <v>-0.101376625</v>
      </c>
      <c r="I211" s="6">
        <f t="shared" si="50"/>
        <v>-0.18591533333333338</v>
      </c>
      <c r="J211" s="6">
        <f t="shared" si="51"/>
        <v>0.43963966666666676</v>
      </c>
      <c r="K211" s="9">
        <f t="shared" si="52"/>
        <v>-0.44296497494389753</v>
      </c>
      <c r="L211" s="8">
        <f t="shared" si="53"/>
        <v>-0.46948723962054689</v>
      </c>
      <c r="M211" s="9">
        <f t="shared" si="54"/>
        <v>-0.94007885072479591</v>
      </c>
      <c r="N211" s="8">
        <f t="shared" si="55"/>
        <v>-0.32598282462054678</v>
      </c>
      <c r="O211" s="9">
        <f t="shared" si="56"/>
        <v>-0.44296497494389753</v>
      </c>
      <c r="P211" s="8">
        <f t="shared" si="57"/>
        <v>-0.86117487201294807</v>
      </c>
      <c r="Q211" s="9">
        <f t="shared" si="58"/>
        <v>0.23357558505610312</v>
      </c>
      <c r="R211" s="6">
        <f t="shared" si="59"/>
        <v>0.1164140720300031</v>
      </c>
    </row>
    <row r="212" spans="2:18" ht="14.4">
      <c r="B212" s="7"/>
      <c r="C212">
        <v>-24.532699999999998</v>
      </c>
      <c r="D212">
        <v>96.994699999999995</v>
      </c>
      <c r="E212">
        <v>83.811800000000005</v>
      </c>
      <c r="F212">
        <v>1</v>
      </c>
      <c r="G212" s="6">
        <f t="shared" si="48"/>
        <v>0</v>
      </c>
      <c r="H212" s="9">
        <f t="shared" si="49"/>
        <v>-0.10066587499999996</v>
      </c>
      <c r="I212" s="6">
        <f t="shared" si="50"/>
        <v>-0.17668433333333333</v>
      </c>
      <c r="J212" s="6">
        <f t="shared" si="51"/>
        <v>0.43968633333333329</v>
      </c>
      <c r="K212" s="9">
        <f t="shared" si="52"/>
        <v>-0.44211221526363209</v>
      </c>
      <c r="L212" s="8">
        <f t="shared" si="53"/>
        <v>-0.45826044415075279</v>
      </c>
      <c r="M212" s="9">
        <f t="shared" si="54"/>
        <v>-0.94011245072479577</v>
      </c>
      <c r="N212" s="8">
        <f t="shared" si="55"/>
        <v>-0.31450015915075263</v>
      </c>
      <c r="O212" s="9">
        <f t="shared" si="56"/>
        <v>-0.44211221526363209</v>
      </c>
      <c r="P212" s="8">
        <f t="shared" si="57"/>
        <v>-0.86145984046651514</v>
      </c>
      <c r="Q212" s="9">
        <f t="shared" si="58"/>
        <v>0.23446194473636853</v>
      </c>
      <c r="R212" s="6">
        <f t="shared" si="59"/>
        <v>0.1276699659533643</v>
      </c>
    </row>
    <row r="213" spans="2:18" ht="14.4">
      <c r="B213" s="7"/>
      <c r="C213">
        <v>-24.178100000000001</v>
      </c>
      <c r="D213">
        <v>97.232799999999997</v>
      </c>
      <c r="E213">
        <v>83.836200000000005</v>
      </c>
      <c r="F213">
        <v>1</v>
      </c>
      <c r="G213" s="6">
        <f t="shared" si="48"/>
        <v>0</v>
      </c>
      <c r="H213" s="9">
        <f t="shared" si="49"/>
        <v>-0.10022262499999995</v>
      </c>
      <c r="I213" s="6">
        <f t="shared" si="50"/>
        <v>-0.1758906666666667</v>
      </c>
      <c r="J213" s="6">
        <f t="shared" si="51"/>
        <v>0.43972699999999998</v>
      </c>
      <c r="K213" s="9">
        <f t="shared" si="52"/>
        <v>-0.44158872856890452</v>
      </c>
      <c r="L213" s="8">
        <f t="shared" si="53"/>
        <v>-0.45745560826109849</v>
      </c>
      <c r="M213" s="9">
        <f t="shared" si="54"/>
        <v>-0.9401417307247959</v>
      </c>
      <c r="N213" s="8">
        <f t="shared" si="55"/>
        <v>-0.31353575326109834</v>
      </c>
      <c r="O213" s="9">
        <f t="shared" si="56"/>
        <v>-0.44158872856890452</v>
      </c>
      <c r="P213" s="8">
        <f t="shared" si="57"/>
        <v>-0.86164476769033804</v>
      </c>
      <c r="Q213" s="9">
        <f t="shared" si="58"/>
        <v>0.23501471143109601</v>
      </c>
      <c r="R213" s="6">
        <f t="shared" si="59"/>
        <v>0.1285001590668414</v>
      </c>
    </row>
    <row r="214" spans="2:18" ht="14.4">
      <c r="B214" s="7"/>
      <c r="C214">
        <v>-22.748200000000001</v>
      </c>
      <c r="D214">
        <v>96.048699999999997</v>
      </c>
      <c r="E214">
        <v>84.373000000000005</v>
      </c>
      <c r="F214">
        <v>1</v>
      </c>
      <c r="G214" s="6">
        <f t="shared" si="48"/>
        <v>0</v>
      </c>
      <c r="H214" s="9">
        <f t="shared" si="49"/>
        <v>-9.8435249999999974E-2</v>
      </c>
      <c r="I214" s="6">
        <f t="shared" si="50"/>
        <v>-0.17983766666666667</v>
      </c>
      <c r="J214" s="6">
        <f t="shared" si="51"/>
        <v>0.4406216666666668</v>
      </c>
      <c r="K214" s="9">
        <f t="shared" si="52"/>
        <v>-0.44000389506413623</v>
      </c>
      <c r="L214" s="8">
        <f t="shared" si="53"/>
        <v>-0.46357913345218194</v>
      </c>
      <c r="M214" s="9">
        <f t="shared" si="54"/>
        <v>-0.9407858907247959</v>
      </c>
      <c r="N214" s="8">
        <f t="shared" si="55"/>
        <v>-0.31901582345218177</v>
      </c>
      <c r="O214" s="9">
        <f t="shared" si="56"/>
        <v>-0.44000389506413623</v>
      </c>
      <c r="P214" s="8">
        <f t="shared" si="57"/>
        <v>-0.86284608161443987</v>
      </c>
      <c r="Q214" s="9">
        <f t="shared" si="58"/>
        <v>0.23724370493586447</v>
      </c>
      <c r="R214" s="6">
        <f t="shared" si="59"/>
        <v>0.12293449279985992</v>
      </c>
    </row>
    <row r="215" spans="2:18" ht="14.4">
      <c r="B215" s="7"/>
      <c r="C215">
        <v>-23.410499999999999</v>
      </c>
      <c r="D215">
        <v>93.905600000000007</v>
      </c>
      <c r="E215">
        <v>83.759600000000006</v>
      </c>
      <c r="F215">
        <v>1</v>
      </c>
      <c r="G215" s="6">
        <f t="shared" si="48"/>
        <v>0</v>
      </c>
      <c r="H215" s="9">
        <f t="shared" si="49"/>
        <v>-9.9263125000000008E-2</v>
      </c>
      <c r="I215" s="6">
        <f t="shared" si="50"/>
        <v>-0.18698133333333333</v>
      </c>
      <c r="J215" s="6">
        <f t="shared" si="51"/>
        <v>0.43959933333333334</v>
      </c>
      <c r="K215" s="9">
        <f t="shared" si="52"/>
        <v>-0.44030023858900375</v>
      </c>
      <c r="L215" s="8">
        <f t="shared" si="53"/>
        <v>-0.4715523338786462</v>
      </c>
      <c r="M215" s="9">
        <f t="shared" si="54"/>
        <v>-0.94004981072479588</v>
      </c>
      <c r="N215" s="8">
        <f t="shared" si="55"/>
        <v>-0.32728705887864606</v>
      </c>
      <c r="O215" s="9">
        <f t="shared" si="56"/>
        <v>-0.44030023858900375</v>
      </c>
      <c r="P215" s="8">
        <f t="shared" si="57"/>
        <v>-0.86191058263522213</v>
      </c>
      <c r="Q215" s="9">
        <f t="shared" si="58"/>
        <v>0.23621128141099684</v>
      </c>
      <c r="R215" s="6">
        <f t="shared" si="59"/>
        <v>0.11432382839417789</v>
      </c>
    </row>
    <row r="216" spans="2:18" ht="14.4">
      <c r="B216" s="7"/>
      <c r="C216">
        <v>-22.506499999999999</v>
      </c>
      <c r="D216">
        <v>95.992000000000004</v>
      </c>
      <c r="E216">
        <v>83.903800000000004</v>
      </c>
      <c r="F216">
        <v>1</v>
      </c>
      <c r="G216" s="6">
        <f t="shared" si="48"/>
        <v>0</v>
      </c>
      <c r="H216" s="9">
        <f t="shared" si="49"/>
        <v>-9.8133125000000043E-2</v>
      </c>
      <c r="I216" s="6">
        <f t="shared" si="50"/>
        <v>-0.18002666666666667</v>
      </c>
      <c r="J216" s="6">
        <f t="shared" si="51"/>
        <v>0.43983966666666674</v>
      </c>
      <c r="K216" s="9">
        <f t="shared" si="52"/>
        <v>-0.43906408205196584</v>
      </c>
      <c r="L216" s="8">
        <f t="shared" si="53"/>
        <v>-0.46343598898272897</v>
      </c>
      <c r="M216" s="9">
        <f t="shared" si="54"/>
        <v>-0.94022285072479583</v>
      </c>
      <c r="N216" s="8">
        <f t="shared" si="55"/>
        <v>-0.31876391398272885</v>
      </c>
      <c r="O216" s="9">
        <f t="shared" si="56"/>
        <v>-0.43906408205196584</v>
      </c>
      <c r="P216" s="8">
        <f t="shared" si="57"/>
        <v>-0.86246723967109296</v>
      </c>
      <c r="Q216" s="9">
        <f t="shared" si="58"/>
        <v>0.23762047794803484</v>
      </c>
      <c r="R216" s="6">
        <f t="shared" si="59"/>
        <v>0.12259003032596601</v>
      </c>
    </row>
    <row r="217" spans="2:18" ht="14.4">
      <c r="B217" s="7"/>
      <c r="C217">
        <v>-21.720800000000001</v>
      </c>
      <c r="D217">
        <v>97.172200000000004</v>
      </c>
      <c r="E217">
        <v>84.128200000000007</v>
      </c>
      <c r="F217">
        <v>1</v>
      </c>
      <c r="G217" s="6">
        <f t="shared" si="48"/>
        <v>0</v>
      </c>
      <c r="H217" s="9">
        <f t="shared" si="49"/>
        <v>-9.7150999999999987E-2</v>
      </c>
      <c r="I217" s="6">
        <f t="shared" si="50"/>
        <v>-0.17609266666666668</v>
      </c>
      <c r="J217" s="6">
        <f t="shared" si="51"/>
        <v>0.44021366666666661</v>
      </c>
      <c r="K217" s="9">
        <f t="shared" si="52"/>
        <v>-0.43810857696440947</v>
      </c>
      <c r="L217" s="8">
        <f t="shared" si="53"/>
        <v>-0.45911675803203739</v>
      </c>
      <c r="M217" s="9">
        <f t="shared" si="54"/>
        <v>-0.94049213072479576</v>
      </c>
      <c r="N217" s="8">
        <f t="shared" si="55"/>
        <v>-0.31409111803203721</v>
      </c>
      <c r="O217" s="9">
        <f t="shared" si="56"/>
        <v>-0.43810857696440947</v>
      </c>
      <c r="P217" s="8">
        <f t="shared" si="57"/>
        <v>-0.86305400799182397</v>
      </c>
      <c r="Q217" s="9">
        <f t="shared" si="58"/>
        <v>0.23884526303559112</v>
      </c>
      <c r="R217" s="6">
        <f t="shared" si="59"/>
        <v>0.12714246459738865</v>
      </c>
    </row>
    <row r="218" spans="2:18" ht="14.4">
      <c r="B218" s="7"/>
      <c r="C218">
        <v>-21.372900000000001</v>
      </c>
      <c r="D218">
        <v>96.345399999999998</v>
      </c>
      <c r="E218">
        <v>84.125399999999999</v>
      </c>
      <c r="F218">
        <v>1</v>
      </c>
      <c r="G218" s="6">
        <f t="shared" si="48"/>
        <v>0</v>
      </c>
      <c r="H218" s="9">
        <f t="shared" si="49"/>
        <v>-9.6716125000000042E-2</v>
      </c>
      <c r="I218" s="6">
        <f t="shared" si="50"/>
        <v>-0.17884866666666666</v>
      </c>
      <c r="J218" s="6">
        <f t="shared" si="51"/>
        <v>0.44020900000000007</v>
      </c>
      <c r="K218" s="9">
        <f t="shared" si="52"/>
        <v>-0.43756289453605174</v>
      </c>
      <c r="L218" s="8">
        <f t="shared" si="53"/>
        <v>-0.46270734624515575</v>
      </c>
      <c r="M218" s="9">
        <f t="shared" si="54"/>
        <v>-0.94048877072479597</v>
      </c>
      <c r="N218" s="8">
        <f t="shared" si="55"/>
        <v>-0.31752515124515562</v>
      </c>
      <c r="O218" s="9">
        <f t="shared" si="56"/>
        <v>-0.43756289453605174</v>
      </c>
      <c r="P218" s="8">
        <f t="shared" si="57"/>
        <v>-0.86320765314646741</v>
      </c>
      <c r="Q218" s="9">
        <f t="shared" si="58"/>
        <v>0.23938758546394892</v>
      </c>
      <c r="R218" s="6">
        <f t="shared" si="59"/>
        <v>0.12354896653891362</v>
      </c>
    </row>
    <row r="219" spans="2:18" ht="14.4">
      <c r="B219" s="7"/>
      <c r="C219">
        <v>-21.7822</v>
      </c>
      <c r="D219">
        <v>96.179000000000002</v>
      </c>
      <c r="E219">
        <v>83.795000000000002</v>
      </c>
      <c r="F219">
        <v>1</v>
      </c>
      <c r="G219" s="6">
        <f t="shared" si="48"/>
        <v>0</v>
      </c>
      <c r="H219" s="9">
        <f t="shared" si="49"/>
        <v>-9.7227750000000002E-2</v>
      </c>
      <c r="I219" s="6">
        <f t="shared" si="50"/>
        <v>-0.1794033333333333</v>
      </c>
      <c r="J219" s="6">
        <f t="shared" si="51"/>
        <v>0.43965833333333326</v>
      </c>
      <c r="K219" s="9">
        <f t="shared" si="52"/>
        <v>-0.43780445009203567</v>
      </c>
      <c r="L219" s="8">
        <f t="shared" si="53"/>
        <v>-0.46287151130357385</v>
      </c>
      <c r="M219" s="9">
        <f t="shared" si="54"/>
        <v>-0.94009229072479583</v>
      </c>
      <c r="N219" s="8">
        <f t="shared" si="55"/>
        <v>-0.31787350130357372</v>
      </c>
      <c r="O219" s="9">
        <f t="shared" si="56"/>
        <v>-0.43780445009203567</v>
      </c>
      <c r="P219" s="8">
        <f t="shared" si="57"/>
        <v>-0.86268010639437487</v>
      </c>
      <c r="Q219" s="9">
        <f t="shared" si="58"/>
        <v>0.23874954990796482</v>
      </c>
      <c r="R219" s="6">
        <f t="shared" si="59"/>
        <v>0.12304143972840292</v>
      </c>
    </row>
    <row r="220" spans="2:18" ht="14.4">
      <c r="B220" s="7"/>
      <c r="C220">
        <v>-21.050899999999999</v>
      </c>
      <c r="D220">
        <v>94.541499999999999</v>
      </c>
      <c r="E220">
        <v>84.073400000000007</v>
      </c>
      <c r="F220">
        <v>1</v>
      </c>
      <c r="G220" s="6">
        <f t="shared" si="48"/>
        <v>0</v>
      </c>
      <c r="H220" s="9">
        <f t="shared" si="49"/>
        <v>-9.6313625000000014E-2</v>
      </c>
      <c r="I220" s="6">
        <f t="shared" si="50"/>
        <v>-0.18486166666666665</v>
      </c>
      <c r="J220" s="6">
        <f t="shared" si="51"/>
        <v>0.44012233333333328</v>
      </c>
      <c r="K220" s="9">
        <f t="shared" si="52"/>
        <v>-0.43699854621201811</v>
      </c>
      <c r="L220" s="8">
        <f t="shared" si="53"/>
        <v>-0.47029687774421586</v>
      </c>
      <c r="M220" s="9">
        <f t="shared" si="54"/>
        <v>-0.94042637072479585</v>
      </c>
      <c r="N220" s="8">
        <f t="shared" si="55"/>
        <v>-0.32496978274421573</v>
      </c>
      <c r="O220" s="9">
        <f t="shared" si="56"/>
        <v>-0.43699854621201811</v>
      </c>
      <c r="P220" s="8">
        <f t="shared" si="57"/>
        <v>-0.86329851316127126</v>
      </c>
      <c r="Q220" s="9">
        <f t="shared" si="58"/>
        <v>0.23988953378798239</v>
      </c>
      <c r="R220" s="6">
        <f t="shared" si="59"/>
        <v>0.11590539505465723</v>
      </c>
    </row>
    <row r="221" spans="2:18" ht="14.4">
      <c r="B221" s="7"/>
      <c r="C221">
        <v>-20.857800000000001</v>
      </c>
      <c r="D221">
        <v>94.124399999999994</v>
      </c>
      <c r="E221">
        <v>84.0227</v>
      </c>
      <c r="F221">
        <v>1</v>
      </c>
      <c r="G221" s="6">
        <f t="shared" si="48"/>
        <v>0</v>
      </c>
      <c r="H221" s="9">
        <f t="shared" si="49"/>
        <v>-9.607224999999997E-2</v>
      </c>
      <c r="I221" s="6">
        <f t="shared" si="50"/>
        <v>-0.18625200000000003</v>
      </c>
      <c r="J221" s="6">
        <f t="shared" si="51"/>
        <v>0.44003783333333335</v>
      </c>
      <c r="K221" s="9">
        <f t="shared" si="52"/>
        <v>-0.43663669310217074</v>
      </c>
      <c r="L221" s="8">
        <f t="shared" si="53"/>
        <v>-0.47206493589905851</v>
      </c>
      <c r="M221" s="9">
        <f t="shared" si="54"/>
        <v>-0.94036553072479589</v>
      </c>
      <c r="N221" s="8">
        <f t="shared" si="55"/>
        <v>-0.32665094589905835</v>
      </c>
      <c r="O221" s="9">
        <f t="shared" si="56"/>
        <v>-0.43663669310217074</v>
      </c>
      <c r="P221" s="8">
        <f t="shared" si="57"/>
        <v>-0.86333271917570498</v>
      </c>
      <c r="Q221" s="9">
        <f t="shared" si="58"/>
        <v>0.24019054689782984</v>
      </c>
      <c r="R221" s="6">
        <f t="shared" si="59"/>
        <v>0.1140846479142484</v>
      </c>
    </row>
    <row r="222" spans="2:18" ht="14.4">
      <c r="B222" s="7"/>
      <c r="C222">
        <v>-20.243500000000001</v>
      </c>
      <c r="D222">
        <v>96.16</v>
      </c>
      <c r="E222">
        <v>84.252200000000002</v>
      </c>
      <c r="F222">
        <v>1</v>
      </c>
      <c r="G222" s="6">
        <f t="shared" si="48"/>
        <v>0</v>
      </c>
      <c r="H222" s="9">
        <f t="shared" si="49"/>
        <v>-9.5304374999999997E-2</v>
      </c>
      <c r="I222" s="6">
        <f t="shared" si="50"/>
        <v>-0.17946666666666666</v>
      </c>
      <c r="J222" s="6">
        <f t="shared" si="51"/>
        <v>0.44042033333333341</v>
      </c>
      <c r="K222" s="9">
        <f t="shared" si="52"/>
        <v>-0.43595449417219018</v>
      </c>
      <c r="L222" s="8">
        <f t="shared" si="53"/>
        <v>-0.46411804399793144</v>
      </c>
      <c r="M222" s="9">
        <f t="shared" si="54"/>
        <v>-0.94064093072479593</v>
      </c>
      <c r="N222" s="8">
        <f t="shared" si="55"/>
        <v>-0.31842761899793132</v>
      </c>
      <c r="O222" s="9">
        <f t="shared" si="56"/>
        <v>-0.43595449417219018</v>
      </c>
      <c r="P222" s="8">
        <f t="shared" si="57"/>
        <v>-0.86384765757190729</v>
      </c>
      <c r="Q222" s="9">
        <f t="shared" si="58"/>
        <v>0.24114814582781041</v>
      </c>
      <c r="R222" s="6">
        <f t="shared" si="59"/>
        <v>0.12227004321157776</v>
      </c>
    </row>
    <row r="223" spans="2:18" ht="14.4">
      <c r="B223" s="7"/>
      <c r="C223">
        <v>-21.4651</v>
      </c>
      <c r="D223">
        <v>97.181600000000003</v>
      </c>
      <c r="E223">
        <v>83.6541</v>
      </c>
      <c r="F223">
        <v>1</v>
      </c>
      <c r="G223" s="6">
        <f t="shared" si="48"/>
        <v>0</v>
      </c>
      <c r="H223" s="9">
        <f t="shared" si="49"/>
        <v>-9.6831374999999997E-2</v>
      </c>
      <c r="I223" s="6">
        <f t="shared" si="50"/>
        <v>-0.17606133333333335</v>
      </c>
      <c r="J223" s="6">
        <f t="shared" si="51"/>
        <v>0.43942349999999997</v>
      </c>
      <c r="K223" s="9">
        <f t="shared" si="52"/>
        <v>-0.43714106011206366</v>
      </c>
      <c r="L223" s="8">
        <f t="shared" si="53"/>
        <v>-0.45870004879309756</v>
      </c>
      <c r="M223" s="9">
        <f t="shared" si="54"/>
        <v>-0.9399232107247959</v>
      </c>
      <c r="N223" s="8">
        <f t="shared" si="55"/>
        <v>-0.31355934379309741</v>
      </c>
      <c r="O223" s="9">
        <f t="shared" si="56"/>
        <v>-0.43714106011206366</v>
      </c>
      <c r="P223" s="8">
        <f t="shared" si="57"/>
        <v>-0.86267637381910312</v>
      </c>
      <c r="Q223" s="9">
        <f t="shared" si="58"/>
        <v>0.23924385988793692</v>
      </c>
      <c r="R223" s="6">
        <f t="shared" si="59"/>
        <v>0.1270664746636074</v>
      </c>
    </row>
    <row r="224" spans="2:18" ht="14.4">
      <c r="B224" s="7"/>
      <c r="C224">
        <v>-22.807500000000001</v>
      </c>
      <c r="D224">
        <v>97.162499999999994</v>
      </c>
      <c r="E224">
        <v>83.3613</v>
      </c>
      <c r="F224">
        <v>1</v>
      </c>
      <c r="G224" s="6">
        <f t="shared" si="48"/>
        <v>0</v>
      </c>
      <c r="H224" s="9">
        <f t="shared" si="49"/>
        <v>-9.850937500000001E-2</v>
      </c>
      <c r="I224" s="6">
        <f t="shared" si="50"/>
        <v>-0.17612500000000003</v>
      </c>
      <c r="J224" s="6">
        <f t="shared" si="51"/>
        <v>0.43893550000000003</v>
      </c>
      <c r="K224" s="9">
        <f t="shared" si="52"/>
        <v>-0.43888229461573619</v>
      </c>
      <c r="L224" s="8">
        <f t="shared" si="53"/>
        <v>-0.45787107931624282</v>
      </c>
      <c r="M224" s="9">
        <f t="shared" si="54"/>
        <v>-0.93957185072479588</v>
      </c>
      <c r="N224" s="8">
        <f t="shared" si="55"/>
        <v>-0.31333445431624274</v>
      </c>
      <c r="O224" s="9">
        <f t="shared" si="56"/>
        <v>-0.43888229461573619</v>
      </c>
      <c r="P224" s="8">
        <f t="shared" si="57"/>
        <v>-0.86176800713322921</v>
      </c>
      <c r="Q224" s="9">
        <f t="shared" si="58"/>
        <v>0.23715126538426445</v>
      </c>
      <c r="R224" s="6">
        <f t="shared" si="59"/>
        <v>0.12759115745458843</v>
      </c>
    </row>
    <row r="225" spans="2:18" ht="14.4">
      <c r="B225" s="7"/>
      <c r="C225">
        <v>-22.697800000000001</v>
      </c>
      <c r="D225">
        <v>97.194500000000005</v>
      </c>
      <c r="E225">
        <v>83.8369</v>
      </c>
      <c r="F225">
        <v>1</v>
      </c>
      <c r="G225" s="6">
        <f t="shared" si="48"/>
        <v>0</v>
      </c>
      <c r="H225" s="9">
        <f t="shared" si="49"/>
        <v>-9.837225000000005E-2</v>
      </c>
      <c r="I225" s="6">
        <f t="shared" si="50"/>
        <v>-0.17601833333333333</v>
      </c>
      <c r="J225" s="6">
        <f t="shared" si="51"/>
        <v>0.4397281666666667</v>
      </c>
      <c r="K225" s="9">
        <f t="shared" si="52"/>
        <v>-0.43928200923950489</v>
      </c>
      <c r="L225" s="8">
        <f t="shared" si="53"/>
        <v>-0.4582816808326694</v>
      </c>
      <c r="M225" s="9">
        <f t="shared" si="54"/>
        <v>-0.9401425707247959</v>
      </c>
      <c r="N225" s="8">
        <f t="shared" si="55"/>
        <v>-0.31369569083266924</v>
      </c>
      <c r="O225" s="9">
        <f t="shared" si="56"/>
        <v>-0.43928200923950489</v>
      </c>
      <c r="P225" s="8">
        <f t="shared" si="57"/>
        <v>-0.86231163015167711</v>
      </c>
      <c r="Q225" s="9">
        <f t="shared" si="58"/>
        <v>0.2373222707604957</v>
      </c>
      <c r="R225" s="6">
        <f t="shared" si="59"/>
        <v>0.12767481395660976</v>
      </c>
    </row>
    <row r="226" spans="2:18" ht="14.4">
      <c r="B226" s="7"/>
      <c r="C226">
        <v>-22.586300000000001</v>
      </c>
      <c r="D226">
        <v>96.8613</v>
      </c>
      <c r="E226">
        <v>83.962599999999995</v>
      </c>
      <c r="F226">
        <v>1</v>
      </c>
      <c r="G226" s="6">
        <f t="shared" si="48"/>
        <v>0</v>
      </c>
      <c r="H226" s="9">
        <f t="shared" si="49"/>
        <v>-9.8232874999999997E-2</v>
      </c>
      <c r="I226" s="6">
        <f t="shared" si="50"/>
        <v>-0.17712899999999998</v>
      </c>
      <c r="J226" s="6">
        <f t="shared" si="51"/>
        <v>0.43993766666666656</v>
      </c>
      <c r="K226" s="9">
        <f t="shared" si="52"/>
        <v>-0.43925903794096521</v>
      </c>
      <c r="L226" s="8">
        <f t="shared" si="53"/>
        <v>-0.45984757349437277</v>
      </c>
      <c r="M226" s="9">
        <f t="shared" si="54"/>
        <v>-0.94029341072479589</v>
      </c>
      <c r="N226" s="8">
        <f t="shared" si="55"/>
        <v>-0.31521140849437268</v>
      </c>
      <c r="O226" s="9">
        <f t="shared" si="56"/>
        <v>-0.43925903794096521</v>
      </c>
      <c r="P226" s="8">
        <f t="shared" si="57"/>
        <v>-0.86249243642358397</v>
      </c>
      <c r="Q226" s="9">
        <f t="shared" si="58"/>
        <v>0.23749608205903533</v>
      </c>
      <c r="R226" s="6">
        <f t="shared" si="59"/>
        <v>0.1262395525668131</v>
      </c>
    </row>
    <row r="227" spans="2:18" ht="14.4">
      <c r="B227" s="7"/>
      <c r="C227">
        <v>-21.510200000000001</v>
      </c>
      <c r="D227">
        <v>96.296400000000006</v>
      </c>
      <c r="E227">
        <v>84.362700000000004</v>
      </c>
      <c r="F227">
        <v>1</v>
      </c>
      <c r="G227" s="6">
        <f t="shared" si="48"/>
        <v>0</v>
      </c>
      <c r="H227" s="9">
        <f t="shared" si="49"/>
        <v>-9.6887749999999995E-2</v>
      </c>
      <c r="I227" s="6">
        <f t="shared" si="50"/>
        <v>-0.179012</v>
      </c>
      <c r="J227" s="6">
        <f t="shared" si="51"/>
        <v>0.44060450000000007</v>
      </c>
      <c r="K227" s="9">
        <f t="shared" si="52"/>
        <v>-0.43806168405434298</v>
      </c>
      <c r="L227" s="8">
        <f t="shared" si="53"/>
        <v>-0.4630958598141075</v>
      </c>
      <c r="M227" s="9">
        <f t="shared" si="54"/>
        <v>-0.94077353072479597</v>
      </c>
      <c r="N227" s="8">
        <f t="shared" si="55"/>
        <v>-0.31797544981410736</v>
      </c>
      <c r="O227" s="9">
        <f t="shared" si="56"/>
        <v>-0.43806168405434298</v>
      </c>
      <c r="P227" s="8">
        <f t="shared" si="57"/>
        <v>-0.86339247754044901</v>
      </c>
      <c r="Q227" s="9">
        <f t="shared" si="58"/>
        <v>0.2391735559456577</v>
      </c>
      <c r="R227" s="6">
        <f t="shared" si="59"/>
        <v>0.12340706236394347</v>
      </c>
    </row>
    <row r="228" spans="2:18" ht="14.4">
      <c r="B228" s="7"/>
      <c r="C228">
        <v>-21.510200000000001</v>
      </c>
      <c r="D228">
        <v>96.296400000000006</v>
      </c>
      <c r="E228">
        <v>84.362700000000004</v>
      </c>
      <c r="F228">
        <v>1</v>
      </c>
      <c r="G228" s="6">
        <f t="shared" si="48"/>
        <v>0</v>
      </c>
      <c r="H228" s="9">
        <f t="shared" si="49"/>
        <v>-9.6887749999999995E-2</v>
      </c>
      <c r="I228" s="6">
        <f t="shared" si="50"/>
        <v>-0.179012</v>
      </c>
      <c r="J228" s="6">
        <f t="shared" si="51"/>
        <v>0.44060450000000007</v>
      </c>
      <c r="K228" s="9">
        <f t="shared" si="52"/>
        <v>-0.43806168405434298</v>
      </c>
      <c r="L228" s="8">
        <f t="shared" si="53"/>
        <v>-0.4630958598141075</v>
      </c>
      <c r="M228" s="9">
        <f t="shared" si="54"/>
        <v>-0.94077353072479597</v>
      </c>
      <c r="N228" s="8">
        <f t="shared" si="55"/>
        <v>-0.31797544981410736</v>
      </c>
      <c r="O228" s="9">
        <f t="shared" si="56"/>
        <v>-0.43806168405434298</v>
      </c>
      <c r="P228" s="8">
        <f t="shared" si="57"/>
        <v>-0.86339247754044901</v>
      </c>
      <c r="Q228" s="9">
        <f t="shared" si="58"/>
        <v>0.2391735559456577</v>
      </c>
      <c r="R228" s="6">
        <f t="shared" si="59"/>
        <v>0.12340706236394347</v>
      </c>
    </row>
    <row r="229" spans="2:18" ht="14.4">
      <c r="B229" s="7"/>
      <c r="C229">
        <v>-22.353999999999999</v>
      </c>
      <c r="D229">
        <v>96.703699999999998</v>
      </c>
      <c r="E229">
        <v>83.791499999999999</v>
      </c>
      <c r="F229">
        <v>1</v>
      </c>
      <c r="G229" s="6">
        <f t="shared" si="48"/>
        <v>0</v>
      </c>
      <c r="H229" s="9">
        <f t="shared" si="49"/>
        <v>-9.7942499999999988E-2</v>
      </c>
      <c r="I229" s="6">
        <f t="shared" si="50"/>
        <v>-0.17765433333333336</v>
      </c>
      <c r="J229" s="6">
        <f t="shared" si="51"/>
        <v>0.43965250000000011</v>
      </c>
      <c r="K229" s="9">
        <f t="shared" si="52"/>
        <v>-0.43869159807862695</v>
      </c>
      <c r="L229" s="8">
        <f t="shared" si="53"/>
        <v>-0.46042942705592282</v>
      </c>
      <c r="M229" s="9">
        <f t="shared" si="54"/>
        <v>-0.94008809072479593</v>
      </c>
      <c r="N229" s="8">
        <f t="shared" si="55"/>
        <v>-0.31568872705592271</v>
      </c>
      <c r="O229" s="9">
        <f t="shared" si="56"/>
        <v>-0.43869159807862695</v>
      </c>
      <c r="P229" s="8">
        <f t="shared" si="57"/>
        <v>-0.86241915908767908</v>
      </c>
      <c r="Q229" s="9">
        <f t="shared" si="58"/>
        <v>0.23785820192137375</v>
      </c>
      <c r="R229" s="6">
        <f t="shared" si="59"/>
        <v>0.12547988666935819</v>
      </c>
    </row>
    <row r="230" spans="2:18" ht="14.4">
      <c r="B230" s="7"/>
      <c r="C230">
        <v>-22.353999999999999</v>
      </c>
      <c r="D230">
        <v>96.703699999999998</v>
      </c>
      <c r="E230">
        <v>83.791499999999999</v>
      </c>
      <c r="F230">
        <v>1</v>
      </c>
      <c r="G230" s="6">
        <f t="shared" si="48"/>
        <v>0</v>
      </c>
      <c r="H230" s="9">
        <f t="shared" si="49"/>
        <v>-9.7942499999999988E-2</v>
      </c>
      <c r="I230" s="6">
        <f t="shared" si="50"/>
        <v>-0.17765433333333336</v>
      </c>
      <c r="J230" s="6">
        <f t="shared" si="51"/>
        <v>0.43965250000000011</v>
      </c>
      <c r="K230" s="9">
        <f t="shared" si="52"/>
        <v>-0.43869159807862695</v>
      </c>
      <c r="L230" s="8">
        <f t="shared" si="53"/>
        <v>-0.46042942705592282</v>
      </c>
      <c r="M230" s="9">
        <f t="shared" si="54"/>
        <v>-0.94008809072479593</v>
      </c>
      <c r="N230" s="8">
        <f t="shared" si="55"/>
        <v>-0.31568872705592271</v>
      </c>
      <c r="O230" s="9">
        <f t="shared" si="56"/>
        <v>-0.43869159807862695</v>
      </c>
      <c r="P230" s="8">
        <f t="shared" si="57"/>
        <v>-0.86241915908767908</v>
      </c>
      <c r="Q230" s="9">
        <f t="shared" si="58"/>
        <v>0.23785820192137375</v>
      </c>
      <c r="R230" s="6">
        <f t="shared" si="59"/>
        <v>0.12547988666935819</v>
      </c>
    </row>
    <row r="231" spans="2:18" ht="14.4">
      <c r="B231" s="7"/>
      <c r="C231">
        <v>-22.350899999999999</v>
      </c>
      <c r="D231">
        <v>94.975700000000003</v>
      </c>
      <c r="E231">
        <v>83.737399999999994</v>
      </c>
      <c r="F231">
        <v>1</v>
      </c>
      <c r="G231" s="6">
        <f t="shared" si="48"/>
        <v>0</v>
      </c>
      <c r="H231" s="9">
        <f t="shared" si="49"/>
        <v>-9.7938625000000057E-2</v>
      </c>
      <c r="I231" s="6">
        <f t="shared" si="50"/>
        <v>-0.18341433333333335</v>
      </c>
      <c r="J231" s="6">
        <f t="shared" si="51"/>
        <v>0.43956233333333328</v>
      </c>
      <c r="K231" s="9">
        <f t="shared" si="52"/>
        <v>-0.43862184565687373</v>
      </c>
      <c r="L231" s="8">
        <f t="shared" si="53"/>
        <v>-0.46755776079585859</v>
      </c>
      <c r="M231" s="9">
        <f t="shared" si="54"/>
        <v>-0.9400231707247958</v>
      </c>
      <c r="N231" s="8">
        <f t="shared" si="55"/>
        <v>-0.32281566579585852</v>
      </c>
      <c r="O231" s="9">
        <f t="shared" si="56"/>
        <v>-0.43862184565687373</v>
      </c>
      <c r="P231" s="8">
        <f t="shared" si="57"/>
        <v>-0.86236433171846527</v>
      </c>
      <c r="Q231" s="9">
        <f t="shared" si="58"/>
        <v>0.23786303434312675</v>
      </c>
      <c r="R231" s="6">
        <f t="shared" si="59"/>
        <v>0.11829533056020859</v>
      </c>
    </row>
    <row r="232" spans="2:18" ht="14.4">
      <c r="B232" s="7"/>
      <c r="C232">
        <v>-21.7531</v>
      </c>
      <c r="D232">
        <v>95.947900000000004</v>
      </c>
      <c r="E232">
        <v>84.09</v>
      </c>
      <c r="F232">
        <v>1</v>
      </c>
      <c r="G232" s="6">
        <f t="shared" ref="G232:G295" si="60">D$19*(L232-R232)</f>
        <v>0</v>
      </c>
      <c r="H232" s="9">
        <f t="shared" ref="H232:H295" si="61">(C232-H$16)/H$17-0.5</f>
        <v>-9.7191375000000024E-2</v>
      </c>
      <c r="I232" s="6">
        <f t="shared" ref="I232:I295" si="62">(D232-I$16)/I$17-0.5</f>
        <v>-0.18017366666666668</v>
      </c>
      <c r="J232" s="6">
        <f t="shared" ref="J232:J295" si="63">(E232-J$16)/J$17-0.5</f>
        <v>0.44015000000000004</v>
      </c>
      <c r="K232" s="9">
        <f t="shared" ref="K232:K295" si="64">(H232*$H$13+I232*$I$13+J232*$J$13+$D$27)*$C$27</f>
        <v>-0.43811308768138557</v>
      </c>
      <c r="L232" s="8">
        <f t="shared" ref="L232:L295" si="65">(H232*$H$14+I232*$I$14+J232*$J$14+$E$27)*$C$27</f>
        <v>-0.46415184395642367</v>
      </c>
      <c r="M232" s="9">
        <f t="shared" ref="M232:M295" si="66">(H$27*$H$13+I232*$I$13+J232*$J$13+$D$27)*$C$27</f>
        <v>-0.94044629072479591</v>
      </c>
      <c r="N232" s="8">
        <f t="shared" ref="N232:N295" si="67">(H$27*$H$14+I232*$I$14+J232*$J$14+$E$27)*$C$27</f>
        <v>-0.31914073895642353</v>
      </c>
      <c r="O232" s="9">
        <f t="shared" ref="O232:O295" si="68">(H232*$H$13+I$27*$I$13+J232*$J$13+$D$27)*$C$27</f>
        <v>-0.43811308768138557</v>
      </c>
      <c r="P232" s="8">
        <f t="shared" ref="P232:P295" si="69">(H232*$H$14+I$27*$I$14+J232*$J$14+$E$27)*$C$27</f>
        <v>-0.86299977438731457</v>
      </c>
      <c r="Q232" s="9">
        <f t="shared" ref="Q232:Q295" si="70">(H232*$H$13+I232*$I$13+J$27*$J$13+$D$27)*$C$27</f>
        <v>0.23879491231861499</v>
      </c>
      <c r="R232" s="6">
        <f t="shared" ref="R232:R295" si="71">(H232*$H$14+I232*$I$14+J$27*$J$14+$E$27)*$C$27</f>
        <v>0.12206768006849288</v>
      </c>
    </row>
    <row r="233" spans="2:18" ht="14.4">
      <c r="B233" s="7"/>
      <c r="C233">
        <v>-21.7531</v>
      </c>
      <c r="D233">
        <v>95.947900000000004</v>
      </c>
      <c r="E233">
        <v>84.09</v>
      </c>
      <c r="F233">
        <v>1</v>
      </c>
      <c r="G233" s="6">
        <f t="shared" si="60"/>
        <v>0</v>
      </c>
      <c r="H233" s="9">
        <f t="shared" si="61"/>
        <v>-9.7191375000000024E-2</v>
      </c>
      <c r="I233" s="6">
        <f t="shared" si="62"/>
        <v>-0.18017366666666668</v>
      </c>
      <c r="J233" s="6">
        <f t="shared" si="63"/>
        <v>0.44015000000000004</v>
      </c>
      <c r="K233" s="9">
        <f t="shared" si="64"/>
        <v>-0.43811308768138557</v>
      </c>
      <c r="L233" s="8">
        <f t="shared" si="65"/>
        <v>-0.46415184395642367</v>
      </c>
      <c r="M233" s="9">
        <f t="shared" si="66"/>
        <v>-0.94044629072479591</v>
      </c>
      <c r="N233" s="8">
        <f t="shared" si="67"/>
        <v>-0.31914073895642353</v>
      </c>
      <c r="O233" s="9">
        <f t="shared" si="68"/>
        <v>-0.43811308768138557</v>
      </c>
      <c r="P233" s="8">
        <f t="shared" si="69"/>
        <v>-0.86299977438731457</v>
      </c>
      <c r="Q233" s="9">
        <f t="shared" si="70"/>
        <v>0.23879491231861499</v>
      </c>
      <c r="R233" s="6">
        <f t="shared" si="71"/>
        <v>0.12206768006849288</v>
      </c>
    </row>
    <row r="234" spans="2:18" ht="14.4">
      <c r="B234" s="7"/>
      <c r="C234">
        <v>-22.6111</v>
      </c>
      <c r="D234">
        <v>96.316100000000006</v>
      </c>
      <c r="E234">
        <v>83.676299999999998</v>
      </c>
      <c r="F234">
        <v>1</v>
      </c>
      <c r="G234" s="6">
        <f t="shared" si="60"/>
        <v>0</v>
      </c>
      <c r="H234" s="9">
        <f t="shared" si="61"/>
        <v>-9.8263875000000001E-2</v>
      </c>
      <c r="I234" s="6">
        <f t="shared" si="62"/>
        <v>-0.17894633333333332</v>
      </c>
      <c r="J234" s="6">
        <f t="shared" si="63"/>
        <v>0.43946049999999992</v>
      </c>
      <c r="K234" s="9">
        <f t="shared" si="64"/>
        <v>-0.43895413731499017</v>
      </c>
      <c r="L234" s="8">
        <f t="shared" si="65"/>
        <v>-0.46180523564733639</v>
      </c>
      <c r="M234" s="9">
        <f t="shared" si="66"/>
        <v>-0.93994985072479575</v>
      </c>
      <c r="N234" s="8">
        <f t="shared" si="67"/>
        <v>-0.31718023064733625</v>
      </c>
      <c r="O234" s="9">
        <f t="shared" si="68"/>
        <v>-0.43895413731499017</v>
      </c>
      <c r="P234" s="8">
        <f t="shared" si="69"/>
        <v>-0.86218374473585979</v>
      </c>
      <c r="Q234" s="9">
        <f t="shared" si="70"/>
        <v>0.23745742268501033</v>
      </c>
      <c r="R234" s="6">
        <f t="shared" si="71"/>
        <v>0.12398435872612537</v>
      </c>
    </row>
    <row r="235" spans="2:18" ht="14.4">
      <c r="B235" s="7"/>
      <c r="C235">
        <v>-21.6265</v>
      </c>
      <c r="D235">
        <v>96.623000000000005</v>
      </c>
      <c r="E235">
        <v>84.263400000000004</v>
      </c>
      <c r="F235">
        <v>1</v>
      </c>
      <c r="G235" s="6">
        <f t="shared" si="60"/>
        <v>0</v>
      </c>
      <c r="H235" s="9">
        <f t="shared" si="61"/>
        <v>-9.7033125000000053E-2</v>
      </c>
      <c r="I235" s="6">
        <f t="shared" si="62"/>
        <v>-0.17792333333333332</v>
      </c>
      <c r="J235" s="6">
        <f t="shared" si="63"/>
        <v>0.44043900000000002</v>
      </c>
      <c r="K235" s="9">
        <f t="shared" si="64"/>
        <v>-0.4381238178123712</v>
      </c>
      <c r="L235" s="8">
        <f t="shared" si="65"/>
        <v>-0.46158267852198764</v>
      </c>
      <c r="M235" s="9">
        <f t="shared" si="66"/>
        <v>-0.94065437072479596</v>
      </c>
      <c r="N235" s="8">
        <f t="shared" si="67"/>
        <v>-0.31651460352198757</v>
      </c>
      <c r="O235" s="9">
        <f t="shared" si="68"/>
        <v>-0.4381238178123712</v>
      </c>
      <c r="P235" s="8">
        <f t="shared" si="69"/>
        <v>-0.86323694695333408</v>
      </c>
      <c r="Q235" s="9">
        <f t="shared" si="70"/>
        <v>0.23899226218762937</v>
      </c>
      <c r="R235" s="6">
        <f t="shared" si="71"/>
        <v>0.12481704806894833</v>
      </c>
    </row>
    <row r="236" spans="2:18" ht="14.4">
      <c r="B236" s="7"/>
      <c r="C236">
        <v>-21.6265</v>
      </c>
      <c r="D236">
        <v>96.623000000000005</v>
      </c>
      <c r="E236">
        <v>84.263400000000004</v>
      </c>
      <c r="F236">
        <v>1</v>
      </c>
      <c r="G236" s="6">
        <f t="shared" si="60"/>
        <v>0</v>
      </c>
      <c r="H236" s="9">
        <f t="shared" si="61"/>
        <v>-9.7033125000000053E-2</v>
      </c>
      <c r="I236" s="6">
        <f t="shared" si="62"/>
        <v>-0.17792333333333332</v>
      </c>
      <c r="J236" s="6">
        <f t="shared" si="63"/>
        <v>0.44043900000000002</v>
      </c>
      <c r="K236" s="9">
        <f t="shared" si="64"/>
        <v>-0.4381238178123712</v>
      </c>
      <c r="L236" s="8">
        <f t="shared" si="65"/>
        <v>-0.46158267852198764</v>
      </c>
      <c r="M236" s="9">
        <f t="shared" si="66"/>
        <v>-0.94065437072479596</v>
      </c>
      <c r="N236" s="8">
        <f t="shared" si="67"/>
        <v>-0.31651460352198757</v>
      </c>
      <c r="O236" s="9">
        <f t="shared" si="68"/>
        <v>-0.4381238178123712</v>
      </c>
      <c r="P236" s="8">
        <f t="shared" si="69"/>
        <v>-0.86323694695333408</v>
      </c>
      <c r="Q236" s="9">
        <f t="shared" si="70"/>
        <v>0.23899226218762937</v>
      </c>
      <c r="R236" s="6">
        <f t="shared" si="71"/>
        <v>0.12481704806894833</v>
      </c>
    </row>
    <row r="237" spans="2:18" ht="14.4">
      <c r="B237" s="7"/>
      <c r="C237">
        <v>-20.6294</v>
      </c>
      <c r="D237">
        <v>96.474699999999999</v>
      </c>
      <c r="E237">
        <v>84.504900000000006</v>
      </c>
      <c r="F237">
        <v>1</v>
      </c>
      <c r="G237" s="6">
        <f t="shared" si="60"/>
        <v>0</v>
      </c>
      <c r="H237" s="9">
        <f t="shared" si="61"/>
        <v>-9.5786749999999976E-2</v>
      </c>
      <c r="I237" s="6">
        <f t="shared" si="62"/>
        <v>-0.1784176666666667</v>
      </c>
      <c r="J237" s="6">
        <f t="shared" si="63"/>
        <v>0.4408415</v>
      </c>
      <c r="K237" s="9">
        <f t="shared" si="64"/>
        <v>-0.43685929273816687</v>
      </c>
      <c r="L237" s="8">
        <f t="shared" si="65"/>
        <v>-0.46289881920743442</v>
      </c>
      <c r="M237" s="9">
        <f t="shared" si="66"/>
        <v>-0.94094417072479586</v>
      </c>
      <c r="N237" s="8">
        <f t="shared" si="67"/>
        <v>-0.31738204920743424</v>
      </c>
      <c r="O237" s="9">
        <f t="shared" si="68"/>
        <v>-0.43685929273816687</v>
      </c>
      <c r="P237" s="8">
        <f t="shared" si="69"/>
        <v>-0.86393661611535078</v>
      </c>
      <c r="Q237" s="9">
        <f t="shared" si="70"/>
        <v>0.24054658726183373</v>
      </c>
      <c r="R237" s="6">
        <f t="shared" si="71"/>
        <v>0.12375188154551831</v>
      </c>
    </row>
    <row r="238" spans="2:18" ht="14.4">
      <c r="B238" s="7"/>
      <c r="C238">
        <v>-20.6294</v>
      </c>
      <c r="D238">
        <v>96.474699999999999</v>
      </c>
      <c r="E238">
        <v>84.504900000000006</v>
      </c>
      <c r="F238">
        <v>1</v>
      </c>
      <c r="G238" s="6">
        <f t="shared" si="60"/>
        <v>0</v>
      </c>
      <c r="H238" s="9">
        <f t="shared" si="61"/>
        <v>-9.5786749999999976E-2</v>
      </c>
      <c r="I238" s="6">
        <f t="shared" si="62"/>
        <v>-0.1784176666666667</v>
      </c>
      <c r="J238" s="6">
        <f t="shared" si="63"/>
        <v>0.4408415</v>
      </c>
      <c r="K238" s="9">
        <f t="shared" si="64"/>
        <v>-0.43685929273816687</v>
      </c>
      <c r="L238" s="8">
        <f t="shared" si="65"/>
        <v>-0.46289881920743442</v>
      </c>
      <c r="M238" s="9">
        <f t="shared" si="66"/>
        <v>-0.94094417072479586</v>
      </c>
      <c r="N238" s="8">
        <f t="shared" si="67"/>
        <v>-0.31738204920743424</v>
      </c>
      <c r="O238" s="9">
        <f t="shared" si="68"/>
        <v>-0.43685929273816687</v>
      </c>
      <c r="P238" s="8">
        <f t="shared" si="69"/>
        <v>-0.86393661611535078</v>
      </c>
      <c r="Q238" s="9">
        <f t="shared" si="70"/>
        <v>0.24054658726183373</v>
      </c>
      <c r="R238" s="6">
        <f t="shared" si="71"/>
        <v>0.12375188154551831</v>
      </c>
    </row>
    <row r="239" spans="2:18" ht="14.4">
      <c r="B239" s="7"/>
      <c r="C239">
        <v>-20.962499999999999</v>
      </c>
      <c r="D239">
        <v>96.388099999999994</v>
      </c>
      <c r="E239">
        <v>84.046400000000006</v>
      </c>
      <c r="F239">
        <v>1</v>
      </c>
      <c r="G239" s="6">
        <f t="shared" si="60"/>
        <v>0</v>
      </c>
      <c r="H239" s="9">
        <f t="shared" si="61"/>
        <v>-9.6203124999999945E-2</v>
      </c>
      <c r="I239" s="6">
        <f t="shared" si="62"/>
        <v>-0.17870633333333336</v>
      </c>
      <c r="J239" s="6">
        <f t="shared" si="63"/>
        <v>0.44007733333333321</v>
      </c>
      <c r="K239" s="9">
        <f t="shared" si="64"/>
        <v>-0.43682834424976785</v>
      </c>
      <c r="L239" s="8">
        <f t="shared" si="65"/>
        <v>-0.46263242647011721</v>
      </c>
      <c r="M239" s="9">
        <f t="shared" si="66"/>
        <v>-0.9403939707247958</v>
      </c>
      <c r="N239" s="8">
        <f t="shared" si="67"/>
        <v>-0.31726555147011709</v>
      </c>
      <c r="O239" s="9">
        <f t="shared" si="68"/>
        <v>-0.43682834424976785</v>
      </c>
      <c r="P239" s="8">
        <f t="shared" si="69"/>
        <v>-0.86331023393818851</v>
      </c>
      <c r="Q239" s="9">
        <f t="shared" si="70"/>
        <v>0.24002733575023269</v>
      </c>
      <c r="R239" s="6">
        <f t="shared" si="71"/>
        <v>0.12354178710567322</v>
      </c>
    </row>
    <row r="240" spans="2:18" ht="14.4">
      <c r="B240" s="7"/>
      <c r="C240">
        <v>-20.962499999999999</v>
      </c>
      <c r="D240">
        <v>96.388099999999994</v>
      </c>
      <c r="E240">
        <v>84.046400000000006</v>
      </c>
      <c r="F240">
        <v>1</v>
      </c>
      <c r="G240" s="6">
        <f t="shared" si="60"/>
        <v>0</v>
      </c>
      <c r="H240" s="9">
        <f t="shared" si="61"/>
        <v>-9.6203124999999945E-2</v>
      </c>
      <c r="I240" s="6">
        <f t="shared" si="62"/>
        <v>-0.17870633333333336</v>
      </c>
      <c r="J240" s="6">
        <f t="shared" si="63"/>
        <v>0.44007733333333321</v>
      </c>
      <c r="K240" s="9">
        <f t="shared" si="64"/>
        <v>-0.43682834424976785</v>
      </c>
      <c r="L240" s="8">
        <f t="shared" si="65"/>
        <v>-0.46263242647011721</v>
      </c>
      <c r="M240" s="9">
        <f t="shared" si="66"/>
        <v>-0.9403939707247958</v>
      </c>
      <c r="N240" s="8">
        <f t="shared" si="67"/>
        <v>-0.31726555147011709</v>
      </c>
      <c r="O240" s="9">
        <f t="shared" si="68"/>
        <v>-0.43682834424976785</v>
      </c>
      <c r="P240" s="8">
        <f t="shared" si="69"/>
        <v>-0.86331023393818851</v>
      </c>
      <c r="Q240" s="9">
        <f t="shared" si="70"/>
        <v>0.24002733575023269</v>
      </c>
      <c r="R240" s="6">
        <f t="shared" si="71"/>
        <v>0.12354178710567322</v>
      </c>
    </row>
    <row r="241" spans="2:18" ht="14.4">
      <c r="B241" s="7"/>
      <c r="C241">
        <v>-21.159099999999999</v>
      </c>
      <c r="D241">
        <v>96.4345</v>
      </c>
      <c r="E241">
        <v>83.901399999999995</v>
      </c>
      <c r="F241">
        <v>1</v>
      </c>
      <c r="G241" s="6">
        <f t="shared" si="60"/>
        <v>0</v>
      </c>
      <c r="H241" s="9">
        <f t="shared" si="61"/>
        <v>-9.6448875000000045E-2</v>
      </c>
      <c r="I241" s="6">
        <f t="shared" si="62"/>
        <v>-0.17855166666666666</v>
      </c>
      <c r="J241" s="6">
        <f t="shared" si="63"/>
        <v>0.43983566666666662</v>
      </c>
      <c r="K241" s="9">
        <f t="shared" si="64"/>
        <v>-0.43696081331965925</v>
      </c>
      <c r="L241" s="8">
        <f t="shared" si="65"/>
        <v>-0.46220038687192788</v>
      </c>
      <c r="M241" s="9">
        <f t="shared" si="66"/>
        <v>-0.94021997072479579</v>
      </c>
      <c r="N241" s="8">
        <f t="shared" si="67"/>
        <v>-0.31692198187192777</v>
      </c>
      <c r="O241" s="9">
        <f t="shared" si="68"/>
        <v>-0.43696081331965925</v>
      </c>
      <c r="P241" s="8">
        <f t="shared" si="69"/>
        <v>-0.86307107551792994</v>
      </c>
      <c r="Q241" s="9">
        <f t="shared" si="70"/>
        <v>0.23972086668034132</v>
      </c>
      <c r="R241" s="6">
        <f t="shared" si="71"/>
        <v>0.12382313828360413</v>
      </c>
    </row>
    <row r="242" spans="2:18" ht="14.4">
      <c r="B242" s="7"/>
      <c r="C242">
        <v>-21.159099999999999</v>
      </c>
      <c r="D242">
        <v>96.4345</v>
      </c>
      <c r="E242">
        <v>83.901399999999995</v>
      </c>
      <c r="F242">
        <v>1</v>
      </c>
      <c r="G242" s="6">
        <f t="shared" si="60"/>
        <v>0</v>
      </c>
      <c r="H242" s="9">
        <f t="shared" si="61"/>
        <v>-9.6448875000000045E-2</v>
      </c>
      <c r="I242" s="6">
        <f t="shared" si="62"/>
        <v>-0.17855166666666666</v>
      </c>
      <c r="J242" s="6">
        <f t="shared" si="63"/>
        <v>0.43983566666666662</v>
      </c>
      <c r="K242" s="9">
        <f t="shared" si="64"/>
        <v>-0.43696081331965925</v>
      </c>
      <c r="L242" s="8">
        <f t="shared" si="65"/>
        <v>-0.46220038687192788</v>
      </c>
      <c r="M242" s="9">
        <f t="shared" si="66"/>
        <v>-0.94021997072479579</v>
      </c>
      <c r="N242" s="8">
        <f t="shared" si="67"/>
        <v>-0.31692198187192777</v>
      </c>
      <c r="O242" s="9">
        <f t="shared" si="68"/>
        <v>-0.43696081331965925</v>
      </c>
      <c r="P242" s="8">
        <f t="shared" si="69"/>
        <v>-0.86307107551792994</v>
      </c>
      <c r="Q242" s="9">
        <f t="shared" si="70"/>
        <v>0.23972086668034132</v>
      </c>
      <c r="R242" s="6">
        <f t="shared" si="71"/>
        <v>0.12382313828360413</v>
      </c>
    </row>
    <row r="243" spans="2:18" ht="14.4">
      <c r="B243" s="7"/>
      <c r="C243">
        <v>-21.006799999999998</v>
      </c>
      <c r="D243">
        <v>96.455699999999993</v>
      </c>
      <c r="E243">
        <v>84.110500000000002</v>
      </c>
      <c r="F243">
        <v>1</v>
      </c>
      <c r="G243" s="6">
        <f t="shared" si="60"/>
        <v>0</v>
      </c>
      <c r="H243" s="9">
        <f t="shared" si="61"/>
        <v>-9.6258500000000025E-2</v>
      </c>
      <c r="I243" s="6">
        <f t="shared" si="62"/>
        <v>-0.178481</v>
      </c>
      <c r="J243" s="6">
        <f t="shared" si="63"/>
        <v>0.44018416666666671</v>
      </c>
      <c r="K243" s="9">
        <f t="shared" si="64"/>
        <v>-0.43697432111546575</v>
      </c>
      <c r="L243" s="8">
        <f t="shared" si="65"/>
        <v>-0.46239809822115646</v>
      </c>
      <c r="M243" s="9">
        <f t="shared" si="66"/>
        <v>-0.94047089072479584</v>
      </c>
      <c r="N243" s="8">
        <f t="shared" si="67"/>
        <v>-0.31705115822115632</v>
      </c>
      <c r="O243" s="9">
        <f t="shared" si="68"/>
        <v>-0.43697432111546575</v>
      </c>
      <c r="P243" s="8">
        <f t="shared" si="69"/>
        <v>-0.86335691361224765</v>
      </c>
      <c r="Q243" s="9">
        <f t="shared" si="70"/>
        <v>0.2399582788845348</v>
      </c>
      <c r="R243" s="6">
        <f t="shared" si="71"/>
        <v>0.12384273002869321</v>
      </c>
    </row>
    <row r="244" spans="2:18" ht="14.4">
      <c r="B244" s="7"/>
      <c r="C244">
        <v>-21.006799999999998</v>
      </c>
      <c r="D244">
        <v>96.455699999999993</v>
      </c>
      <c r="E244">
        <v>84.110500000000002</v>
      </c>
      <c r="F244">
        <v>1</v>
      </c>
      <c r="G244" s="6">
        <f t="shared" si="60"/>
        <v>0</v>
      </c>
      <c r="H244" s="9">
        <f t="shared" si="61"/>
        <v>-9.6258500000000025E-2</v>
      </c>
      <c r="I244" s="6">
        <f t="shared" si="62"/>
        <v>-0.178481</v>
      </c>
      <c r="J244" s="6">
        <f t="shared" si="63"/>
        <v>0.44018416666666671</v>
      </c>
      <c r="K244" s="9">
        <f t="shared" si="64"/>
        <v>-0.43697432111546575</v>
      </c>
      <c r="L244" s="8">
        <f t="shared" si="65"/>
        <v>-0.46239809822115646</v>
      </c>
      <c r="M244" s="9">
        <f t="shared" si="66"/>
        <v>-0.94047089072479584</v>
      </c>
      <c r="N244" s="8">
        <f t="shared" si="67"/>
        <v>-0.31705115822115632</v>
      </c>
      <c r="O244" s="9">
        <f t="shared" si="68"/>
        <v>-0.43697432111546575</v>
      </c>
      <c r="P244" s="8">
        <f t="shared" si="69"/>
        <v>-0.86335691361224765</v>
      </c>
      <c r="Q244" s="9">
        <f t="shared" si="70"/>
        <v>0.2399582788845348</v>
      </c>
      <c r="R244" s="6">
        <f t="shared" si="71"/>
        <v>0.12384273002869321</v>
      </c>
    </row>
    <row r="245" spans="2:18" ht="14.4">
      <c r="B245" s="7"/>
      <c r="C245">
        <v>-21.8569</v>
      </c>
      <c r="D245">
        <v>96.621799999999993</v>
      </c>
      <c r="E245">
        <v>83.811899999999994</v>
      </c>
      <c r="F245">
        <v>1</v>
      </c>
      <c r="G245" s="6">
        <f t="shared" si="60"/>
        <v>0</v>
      </c>
      <c r="H245" s="9">
        <f t="shared" si="61"/>
        <v>-9.7321125000000008E-2</v>
      </c>
      <c r="I245" s="6">
        <f t="shared" si="62"/>
        <v>-0.17792733333333338</v>
      </c>
      <c r="J245" s="6">
        <f t="shared" si="63"/>
        <v>0.43968650000000009</v>
      </c>
      <c r="K245" s="9">
        <f t="shared" si="64"/>
        <v>-0.43794117586782866</v>
      </c>
      <c r="L245" s="8">
        <f t="shared" si="65"/>
        <v>-0.46101477426454324</v>
      </c>
      <c r="M245" s="9">
        <f t="shared" si="66"/>
        <v>-0.94011257072479593</v>
      </c>
      <c r="N245" s="8">
        <f t="shared" si="67"/>
        <v>-0.3160503792645431</v>
      </c>
      <c r="O245" s="9">
        <f t="shared" si="68"/>
        <v>-0.43794117586782866</v>
      </c>
      <c r="P245" s="8">
        <f t="shared" si="69"/>
        <v>-0.86266405438956373</v>
      </c>
      <c r="Q245" s="9">
        <f t="shared" si="70"/>
        <v>0.23863310413217195</v>
      </c>
      <c r="R245" s="6">
        <f t="shared" si="71"/>
        <v>0.12491573976262244</v>
      </c>
    </row>
    <row r="246" spans="2:18" ht="14.4">
      <c r="B246" s="7"/>
      <c r="C246">
        <v>-21.8569</v>
      </c>
      <c r="D246">
        <v>96.621799999999993</v>
      </c>
      <c r="E246">
        <v>83.811899999999994</v>
      </c>
      <c r="F246">
        <v>1</v>
      </c>
      <c r="G246" s="6">
        <f t="shared" si="60"/>
        <v>0</v>
      </c>
      <c r="H246" s="9">
        <f t="shared" si="61"/>
        <v>-9.7321125000000008E-2</v>
      </c>
      <c r="I246" s="6">
        <f t="shared" si="62"/>
        <v>-0.17792733333333338</v>
      </c>
      <c r="J246" s="6">
        <f t="shared" si="63"/>
        <v>0.43968650000000009</v>
      </c>
      <c r="K246" s="9">
        <f t="shared" si="64"/>
        <v>-0.43794117586782866</v>
      </c>
      <c r="L246" s="8">
        <f t="shared" si="65"/>
        <v>-0.46101477426454324</v>
      </c>
      <c r="M246" s="9">
        <f t="shared" si="66"/>
        <v>-0.94011257072479593</v>
      </c>
      <c r="N246" s="8">
        <f t="shared" si="67"/>
        <v>-0.3160503792645431</v>
      </c>
      <c r="O246" s="9">
        <f t="shared" si="68"/>
        <v>-0.43794117586782866</v>
      </c>
      <c r="P246" s="8">
        <f t="shared" si="69"/>
        <v>-0.86266405438956373</v>
      </c>
      <c r="Q246" s="9">
        <f t="shared" si="70"/>
        <v>0.23863310413217195</v>
      </c>
      <c r="R246" s="6">
        <f t="shared" si="71"/>
        <v>0.12491573976262244</v>
      </c>
    </row>
    <row r="247" spans="2:18" ht="14.4">
      <c r="B247" s="7"/>
      <c r="C247">
        <v>-21.676200000000001</v>
      </c>
      <c r="D247">
        <v>96.399199999999993</v>
      </c>
      <c r="E247">
        <v>84.074600000000004</v>
      </c>
      <c r="F247">
        <v>1</v>
      </c>
      <c r="G247" s="6">
        <f t="shared" si="60"/>
        <v>0</v>
      </c>
      <c r="H247" s="9">
        <f t="shared" si="61"/>
        <v>-9.7095249999999966E-2</v>
      </c>
      <c r="I247" s="6">
        <f t="shared" si="62"/>
        <v>-0.17866933333333335</v>
      </c>
      <c r="J247" s="6">
        <f t="shared" si="63"/>
        <v>0.44012433333333334</v>
      </c>
      <c r="K247" s="9">
        <f t="shared" si="64"/>
        <v>-0.43797473244499363</v>
      </c>
      <c r="L247" s="8">
        <f t="shared" si="65"/>
        <v>-0.46229442593626774</v>
      </c>
      <c r="M247" s="9">
        <f t="shared" si="66"/>
        <v>-0.94042781072479587</v>
      </c>
      <c r="N247" s="8">
        <f t="shared" si="67"/>
        <v>-0.31724871593626758</v>
      </c>
      <c r="O247" s="9">
        <f t="shared" si="68"/>
        <v>-0.43797473244499363</v>
      </c>
      <c r="P247" s="8">
        <f t="shared" si="69"/>
        <v>-0.86301837523785274</v>
      </c>
      <c r="Q247" s="9">
        <f t="shared" si="70"/>
        <v>0.23891478755500692</v>
      </c>
      <c r="R247" s="6">
        <f t="shared" si="71"/>
        <v>0.12390909393918687</v>
      </c>
    </row>
    <row r="248" spans="2:18" ht="14.4">
      <c r="B248" s="7"/>
      <c r="C248">
        <v>-21.676200000000001</v>
      </c>
      <c r="D248">
        <v>96.399199999999993</v>
      </c>
      <c r="E248">
        <v>84.074600000000004</v>
      </c>
      <c r="F248">
        <v>1</v>
      </c>
      <c r="G248" s="6">
        <f t="shared" si="60"/>
        <v>0</v>
      </c>
      <c r="H248" s="9">
        <f t="shared" si="61"/>
        <v>-9.7095249999999966E-2</v>
      </c>
      <c r="I248" s="6">
        <f t="shared" si="62"/>
        <v>-0.17866933333333335</v>
      </c>
      <c r="J248" s="6">
        <f t="shared" si="63"/>
        <v>0.44012433333333334</v>
      </c>
      <c r="K248" s="9">
        <f t="shared" si="64"/>
        <v>-0.43797473244499363</v>
      </c>
      <c r="L248" s="8">
        <f t="shared" si="65"/>
        <v>-0.46229442593626774</v>
      </c>
      <c r="M248" s="9">
        <f t="shared" si="66"/>
        <v>-0.94042781072479587</v>
      </c>
      <c r="N248" s="8">
        <f t="shared" si="67"/>
        <v>-0.31724871593626758</v>
      </c>
      <c r="O248" s="9">
        <f t="shared" si="68"/>
        <v>-0.43797473244499363</v>
      </c>
      <c r="P248" s="8">
        <f t="shared" si="69"/>
        <v>-0.86301837523785274</v>
      </c>
      <c r="Q248" s="9">
        <f t="shared" si="70"/>
        <v>0.23891478755500692</v>
      </c>
      <c r="R248" s="6">
        <f t="shared" si="71"/>
        <v>0.12390909393918687</v>
      </c>
    </row>
    <row r="249" spans="2:18" ht="14.4">
      <c r="B249" s="7"/>
      <c r="C249">
        <v>-21.470800000000001</v>
      </c>
      <c r="D249">
        <v>95.584699999999998</v>
      </c>
      <c r="E249">
        <v>84.130300000000005</v>
      </c>
      <c r="F249">
        <v>1</v>
      </c>
      <c r="G249" s="6">
        <f t="shared" si="60"/>
        <v>0</v>
      </c>
      <c r="H249" s="9">
        <f t="shared" si="61"/>
        <v>-9.6838499999999994E-2</v>
      </c>
      <c r="I249" s="6">
        <f t="shared" si="62"/>
        <v>-0.18138433333333331</v>
      </c>
      <c r="J249" s="6">
        <f t="shared" si="63"/>
        <v>0.44021716666666677</v>
      </c>
      <c r="K249" s="9">
        <f t="shared" si="64"/>
        <v>-0.43772138553270662</v>
      </c>
      <c r="L249" s="8">
        <f t="shared" si="65"/>
        <v>-0.4658305539928923</v>
      </c>
      <c r="M249" s="9">
        <f t="shared" si="66"/>
        <v>-0.94049465072479599</v>
      </c>
      <c r="N249" s="8">
        <f t="shared" si="67"/>
        <v>-0.32069241399289222</v>
      </c>
      <c r="O249" s="9">
        <f t="shared" si="68"/>
        <v>-0.43772138553270662</v>
      </c>
      <c r="P249" s="8">
        <f t="shared" si="69"/>
        <v>-0.86316869037584165</v>
      </c>
      <c r="Q249" s="9">
        <f t="shared" si="70"/>
        <v>0.23923497446729408</v>
      </c>
      <c r="R249" s="6">
        <f t="shared" si="71"/>
        <v>0.12043085102055126</v>
      </c>
    </row>
    <row r="250" spans="2:18" ht="14.4">
      <c r="B250" s="7"/>
      <c r="C250">
        <v>-21.470800000000001</v>
      </c>
      <c r="D250">
        <v>95.584699999999998</v>
      </c>
      <c r="E250">
        <v>84.130300000000005</v>
      </c>
      <c r="F250">
        <v>1</v>
      </c>
      <c r="G250" s="6">
        <f t="shared" si="60"/>
        <v>0</v>
      </c>
      <c r="H250" s="9">
        <f t="shared" si="61"/>
        <v>-9.6838499999999994E-2</v>
      </c>
      <c r="I250" s="6">
        <f t="shared" si="62"/>
        <v>-0.18138433333333331</v>
      </c>
      <c r="J250" s="6">
        <f t="shared" si="63"/>
        <v>0.44021716666666677</v>
      </c>
      <c r="K250" s="9">
        <f t="shared" si="64"/>
        <v>-0.43772138553270662</v>
      </c>
      <c r="L250" s="8">
        <f t="shared" si="65"/>
        <v>-0.4658305539928923</v>
      </c>
      <c r="M250" s="9">
        <f t="shared" si="66"/>
        <v>-0.94049465072479599</v>
      </c>
      <c r="N250" s="8">
        <f t="shared" si="67"/>
        <v>-0.32069241399289222</v>
      </c>
      <c r="O250" s="9">
        <f t="shared" si="68"/>
        <v>-0.43772138553270662</v>
      </c>
      <c r="P250" s="8">
        <f t="shared" si="69"/>
        <v>-0.86316869037584165</v>
      </c>
      <c r="Q250" s="9">
        <f t="shared" si="70"/>
        <v>0.23923497446729408</v>
      </c>
      <c r="R250" s="6">
        <f t="shared" si="71"/>
        <v>0.12043085102055126</v>
      </c>
    </row>
    <row r="251" spans="2:18" ht="14.4">
      <c r="B251" s="7"/>
      <c r="C251">
        <v>-20.843399999999999</v>
      </c>
      <c r="D251">
        <v>96.283600000000007</v>
      </c>
      <c r="E251">
        <v>84.356999999999999</v>
      </c>
      <c r="F251">
        <v>1</v>
      </c>
      <c r="G251" s="6">
        <f t="shared" si="60"/>
        <v>0</v>
      </c>
      <c r="H251" s="9">
        <f t="shared" si="61"/>
        <v>-9.6054249999999952E-2</v>
      </c>
      <c r="I251" s="6">
        <f t="shared" si="62"/>
        <v>-0.17905466666666664</v>
      </c>
      <c r="J251" s="6">
        <f t="shared" si="63"/>
        <v>0.44059499999999996</v>
      </c>
      <c r="K251" s="9">
        <f t="shared" si="64"/>
        <v>-0.43701540572370462</v>
      </c>
      <c r="L251" s="8">
        <f t="shared" si="65"/>
        <v>-0.46344320480115397</v>
      </c>
      <c r="M251" s="9">
        <f t="shared" si="66"/>
        <v>-0.9407666907247958</v>
      </c>
      <c r="N251" s="8">
        <f t="shared" si="67"/>
        <v>-0.31802273480115389</v>
      </c>
      <c r="O251" s="9">
        <f t="shared" si="68"/>
        <v>-0.43701540572370462</v>
      </c>
      <c r="P251" s="8">
        <f t="shared" si="69"/>
        <v>-0.863686613926687</v>
      </c>
      <c r="Q251" s="9">
        <f t="shared" si="70"/>
        <v>0.24021299427629597</v>
      </c>
      <c r="R251" s="6">
        <f t="shared" si="71"/>
        <v>0.12305379376313497</v>
      </c>
    </row>
    <row r="252" spans="2:18" ht="14.4">
      <c r="B252" s="7"/>
      <c r="C252">
        <v>-20.843399999999999</v>
      </c>
      <c r="D252">
        <v>96.283600000000007</v>
      </c>
      <c r="E252">
        <v>84.356999999999999</v>
      </c>
      <c r="F252">
        <v>1</v>
      </c>
      <c r="G252" s="6">
        <f t="shared" si="60"/>
        <v>0</v>
      </c>
      <c r="H252" s="9">
        <f t="shared" si="61"/>
        <v>-9.6054249999999952E-2</v>
      </c>
      <c r="I252" s="6">
        <f t="shared" si="62"/>
        <v>-0.17905466666666664</v>
      </c>
      <c r="J252" s="6">
        <f t="shared" si="63"/>
        <v>0.44059499999999996</v>
      </c>
      <c r="K252" s="9">
        <f t="shared" si="64"/>
        <v>-0.43701540572370462</v>
      </c>
      <c r="L252" s="8">
        <f t="shared" si="65"/>
        <v>-0.46344320480115397</v>
      </c>
      <c r="M252" s="9">
        <f t="shared" si="66"/>
        <v>-0.9407666907247958</v>
      </c>
      <c r="N252" s="8">
        <f t="shared" si="67"/>
        <v>-0.31802273480115389</v>
      </c>
      <c r="O252" s="9">
        <f t="shared" si="68"/>
        <v>-0.43701540572370462</v>
      </c>
      <c r="P252" s="8">
        <f t="shared" si="69"/>
        <v>-0.863686613926687</v>
      </c>
      <c r="Q252" s="9">
        <f t="shared" si="70"/>
        <v>0.24021299427629597</v>
      </c>
      <c r="R252" s="6">
        <f t="shared" si="71"/>
        <v>0.12305379376313497</v>
      </c>
    </row>
    <row r="253" spans="2:18" ht="14.4">
      <c r="B253" s="7"/>
      <c r="C253">
        <v>-20.843399999999999</v>
      </c>
      <c r="D253">
        <v>96.283600000000007</v>
      </c>
      <c r="E253">
        <v>84.356999999999999</v>
      </c>
      <c r="F253">
        <v>1</v>
      </c>
      <c r="G253" s="6">
        <f t="shared" si="60"/>
        <v>0</v>
      </c>
      <c r="H253" s="9">
        <f t="shared" si="61"/>
        <v>-9.6054249999999952E-2</v>
      </c>
      <c r="I253" s="6">
        <f t="shared" si="62"/>
        <v>-0.17905466666666664</v>
      </c>
      <c r="J253" s="6">
        <f t="shared" si="63"/>
        <v>0.44059499999999996</v>
      </c>
      <c r="K253" s="9">
        <f t="shared" si="64"/>
        <v>-0.43701540572370462</v>
      </c>
      <c r="L253" s="8">
        <f t="shared" si="65"/>
        <v>-0.46344320480115397</v>
      </c>
      <c r="M253" s="9">
        <f t="shared" si="66"/>
        <v>-0.9407666907247958</v>
      </c>
      <c r="N253" s="8">
        <f t="shared" si="67"/>
        <v>-0.31802273480115389</v>
      </c>
      <c r="O253" s="9">
        <f t="shared" si="68"/>
        <v>-0.43701540572370462</v>
      </c>
      <c r="P253" s="8">
        <f t="shared" si="69"/>
        <v>-0.863686613926687</v>
      </c>
      <c r="Q253" s="9">
        <f t="shared" si="70"/>
        <v>0.24021299427629597</v>
      </c>
      <c r="R253" s="6">
        <f t="shared" si="71"/>
        <v>0.12305379376313497</v>
      </c>
    </row>
    <row r="254" spans="2:18" ht="14.4">
      <c r="B254" s="7"/>
      <c r="C254">
        <v>-20.843399999999999</v>
      </c>
      <c r="D254">
        <v>96.283600000000007</v>
      </c>
      <c r="E254">
        <v>84.356999999999999</v>
      </c>
      <c r="F254">
        <v>1</v>
      </c>
      <c r="G254" s="6">
        <f t="shared" si="60"/>
        <v>0</v>
      </c>
      <c r="H254" s="9">
        <f t="shared" si="61"/>
        <v>-9.6054249999999952E-2</v>
      </c>
      <c r="I254" s="6">
        <f t="shared" si="62"/>
        <v>-0.17905466666666664</v>
      </c>
      <c r="J254" s="6">
        <f t="shared" si="63"/>
        <v>0.44059499999999996</v>
      </c>
      <c r="K254" s="9">
        <f t="shared" si="64"/>
        <v>-0.43701540572370462</v>
      </c>
      <c r="L254" s="8">
        <f t="shared" si="65"/>
        <v>-0.46344320480115397</v>
      </c>
      <c r="M254" s="9">
        <f t="shared" si="66"/>
        <v>-0.9407666907247958</v>
      </c>
      <c r="N254" s="8">
        <f t="shared" si="67"/>
        <v>-0.31802273480115389</v>
      </c>
      <c r="O254" s="9">
        <f t="shared" si="68"/>
        <v>-0.43701540572370462</v>
      </c>
      <c r="P254" s="8">
        <f t="shared" si="69"/>
        <v>-0.863686613926687</v>
      </c>
      <c r="Q254" s="9">
        <f t="shared" si="70"/>
        <v>0.24021299427629597</v>
      </c>
      <c r="R254" s="6">
        <f t="shared" si="71"/>
        <v>0.12305379376313497</v>
      </c>
    </row>
    <row r="255" spans="2:18" ht="14.4">
      <c r="B255" s="7"/>
      <c r="C255">
        <v>-20.843399999999999</v>
      </c>
      <c r="D255">
        <v>96.283600000000007</v>
      </c>
      <c r="E255">
        <v>84.356999999999999</v>
      </c>
      <c r="F255">
        <v>1</v>
      </c>
      <c r="G255" s="6">
        <f t="shared" si="60"/>
        <v>0</v>
      </c>
      <c r="H255" s="9">
        <f t="shared" si="61"/>
        <v>-9.6054249999999952E-2</v>
      </c>
      <c r="I255" s="6">
        <f t="shared" si="62"/>
        <v>-0.17905466666666664</v>
      </c>
      <c r="J255" s="6">
        <f t="shared" si="63"/>
        <v>0.44059499999999996</v>
      </c>
      <c r="K255" s="9">
        <f t="shared" si="64"/>
        <v>-0.43701540572370462</v>
      </c>
      <c r="L255" s="8">
        <f t="shared" si="65"/>
        <v>-0.46344320480115397</v>
      </c>
      <c r="M255" s="9">
        <f t="shared" si="66"/>
        <v>-0.9407666907247958</v>
      </c>
      <c r="N255" s="8">
        <f t="shared" si="67"/>
        <v>-0.31802273480115389</v>
      </c>
      <c r="O255" s="9">
        <f t="shared" si="68"/>
        <v>-0.43701540572370462</v>
      </c>
      <c r="P255" s="8">
        <f t="shared" si="69"/>
        <v>-0.863686613926687</v>
      </c>
      <c r="Q255" s="9">
        <f t="shared" si="70"/>
        <v>0.24021299427629597</v>
      </c>
      <c r="R255" s="6">
        <f t="shared" si="71"/>
        <v>0.12305379376313497</v>
      </c>
    </row>
    <row r="256" spans="2:18" ht="14.4">
      <c r="B256" s="7"/>
      <c r="C256">
        <v>-21.895499999999998</v>
      </c>
      <c r="D256">
        <v>97.273899999999998</v>
      </c>
      <c r="E256">
        <v>83.747299999999996</v>
      </c>
      <c r="F256">
        <v>1</v>
      </c>
      <c r="G256" s="6">
        <f t="shared" si="60"/>
        <v>0</v>
      </c>
      <c r="H256" s="9">
        <f t="shared" si="61"/>
        <v>-9.736937499999998E-2</v>
      </c>
      <c r="I256" s="6">
        <f t="shared" si="62"/>
        <v>-0.1757536666666667</v>
      </c>
      <c r="J256" s="6">
        <f t="shared" si="63"/>
        <v>0.43957883333333336</v>
      </c>
      <c r="K256" s="9">
        <f t="shared" si="64"/>
        <v>-0.43792382731288354</v>
      </c>
      <c r="L256" s="8">
        <f t="shared" si="65"/>
        <v>-0.45821954117936425</v>
      </c>
      <c r="M256" s="9">
        <f t="shared" si="66"/>
        <v>-0.94003505072479587</v>
      </c>
      <c r="N256" s="8">
        <f t="shared" si="67"/>
        <v>-0.31327251617936408</v>
      </c>
      <c r="O256" s="9">
        <f t="shared" si="68"/>
        <v>-0.43792382731288354</v>
      </c>
      <c r="P256" s="8">
        <f t="shared" si="69"/>
        <v>-0.86257955010026233</v>
      </c>
      <c r="Q256" s="9">
        <f t="shared" si="70"/>
        <v>0.23857293268711705</v>
      </c>
      <c r="R256" s="6">
        <f t="shared" si="71"/>
        <v>0.12764383855850003</v>
      </c>
    </row>
    <row r="257" spans="2:18" ht="14.4">
      <c r="B257" s="7"/>
      <c r="C257">
        <v>-22.135400000000001</v>
      </c>
      <c r="D257">
        <v>95.487399999999994</v>
      </c>
      <c r="E257">
        <v>83.759600000000006</v>
      </c>
      <c r="F257">
        <v>1</v>
      </c>
      <c r="G257" s="6">
        <f t="shared" si="60"/>
        <v>0</v>
      </c>
      <c r="H257" s="9">
        <f t="shared" si="61"/>
        <v>-9.7669249999999985E-2</v>
      </c>
      <c r="I257" s="6">
        <f t="shared" si="62"/>
        <v>-0.18170866666666668</v>
      </c>
      <c r="J257" s="6">
        <f t="shared" si="63"/>
        <v>0.43959933333333334</v>
      </c>
      <c r="K257" s="9">
        <f t="shared" si="64"/>
        <v>-0.4383125544027458</v>
      </c>
      <c r="L257" s="8">
        <f t="shared" si="65"/>
        <v>-0.46555070975685636</v>
      </c>
      <c r="M257" s="9">
        <f t="shared" si="66"/>
        <v>-0.94004981072479588</v>
      </c>
      <c r="N257" s="8">
        <f t="shared" si="67"/>
        <v>-0.32071163975685618</v>
      </c>
      <c r="O257" s="9">
        <f t="shared" si="68"/>
        <v>-0.4383125544027458</v>
      </c>
      <c r="P257" s="8">
        <f t="shared" si="69"/>
        <v>-0.86248437763522201</v>
      </c>
      <c r="Q257" s="9">
        <f t="shared" si="70"/>
        <v>0.23819896559725484</v>
      </c>
      <c r="R257" s="6">
        <f t="shared" si="71"/>
        <v>0.12032545251596771</v>
      </c>
    </row>
    <row r="258" spans="2:18" ht="14.4">
      <c r="B258" s="7"/>
      <c r="C258">
        <v>-22.135400000000001</v>
      </c>
      <c r="D258">
        <v>95.487399999999994</v>
      </c>
      <c r="E258">
        <v>83.759600000000006</v>
      </c>
      <c r="F258">
        <v>1</v>
      </c>
      <c r="G258" s="6">
        <f t="shared" si="60"/>
        <v>0</v>
      </c>
      <c r="H258" s="9">
        <f t="shared" si="61"/>
        <v>-9.7669249999999985E-2</v>
      </c>
      <c r="I258" s="6">
        <f t="shared" si="62"/>
        <v>-0.18170866666666668</v>
      </c>
      <c r="J258" s="6">
        <f t="shared" si="63"/>
        <v>0.43959933333333334</v>
      </c>
      <c r="K258" s="9">
        <f t="shared" si="64"/>
        <v>-0.4383125544027458</v>
      </c>
      <c r="L258" s="8">
        <f t="shared" si="65"/>
        <v>-0.46555070975685636</v>
      </c>
      <c r="M258" s="9">
        <f t="shared" si="66"/>
        <v>-0.94004981072479588</v>
      </c>
      <c r="N258" s="8">
        <f t="shared" si="67"/>
        <v>-0.32071163975685618</v>
      </c>
      <c r="O258" s="9">
        <f t="shared" si="68"/>
        <v>-0.4383125544027458</v>
      </c>
      <c r="P258" s="8">
        <f t="shared" si="69"/>
        <v>-0.86248437763522201</v>
      </c>
      <c r="Q258" s="9">
        <f t="shared" si="70"/>
        <v>0.23819896559725484</v>
      </c>
      <c r="R258" s="6">
        <f t="shared" si="71"/>
        <v>0.12032545251596771</v>
      </c>
    </row>
    <row r="259" spans="2:18" ht="14.4">
      <c r="B259" s="7"/>
      <c r="C259">
        <v>-21.587499999999999</v>
      </c>
      <c r="D259">
        <v>95.201099999999997</v>
      </c>
      <c r="E259">
        <v>84.129300000000001</v>
      </c>
      <c r="F259">
        <v>1</v>
      </c>
      <c r="G259" s="6">
        <f t="shared" si="60"/>
        <v>0</v>
      </c>
      <c r="H259" s="9">
        <f t="shared" si="61"/>
        <v>-9.6984374999999956E-2</v>
      </c>
      <c r="I259" s="6">
        <f t="shared" si="62"/>
        <v>-0.18266300000000002</v>
      </c>
      <c r="J259" s="6">
        <f t="shared" si="63"/>
        <v>0.44021550000000009</v>
      </c>
      <c r="K259" s="9">
        <f t="shared" si="64"/>
        <v>-0.43790210282902547</v>
      </c>
      <c r="L259" s="8">
        <f t="shared" si="65"/>
        <v>-0.46737159501788811</v>
      </c>
      <c r="M259" s="9">
        <f t="shared" si="66"/>
        <v>-0.94049345072479595</v>
      </c>
      <c r="N259" s="8">
        <f t="shared" si="67"/>
        <v>-0.32228597001788795</v>
      </c>
      <c r="O259" s="9">
        <f t="shared" si="68"/>
        <v>-0.43790210282902547</v>
      </c>
      <c r="P259" s="8">
        <f t="shared" si="69"/>
        <v>-0.86311513614535706</v>
      </c>
      <c r="Q259" s="9">
        <f t="shared" si="70"/>
        <v>0.23905305717097516</v>
      </c>
      <c r="R259" s="6">
        <f t="shared" si="71"/>
        <v>0.11888877076507097</v>
      </c>
    </row>
    <row r="260" spans="2:18" ht="14.4">
      <c r="B260" s="7"/>
      <c r="C260">
        <v>-21.877199999999998</v>
      </c>
      <c r="D260">
        <v>97.153599999999997</v>
      </c>
      <c r="E260">
        <v>84.026300000000006</v>
      </c>
      <c r="F260">
        <v>1</v>
      </c>
      <c r="G260" s="6">
        <f t="shared" si="60"/>
        <v>0</v>
      </c>
      <c r="H260" s="9">
        <f t="shared" si="61"/>
        <v>-9.7346500000000002E-2</v>
      </c>
      <c r="I260" s="6">
        <f t="shared" si="62"/>
        <v>-0.17615466666666668</v>
      </c>
      <c r="J260" s="6">
        <f t="shared" si="63"/>
        <v>0.4400438333333333</v>
      </c>
      <c r="K260" s="9">
        <f t="shared" si="64"/>
        <v>-0.4382301004360829</v>
      </c>
      <c r="L260" s="8">
        <f t="shared" si="65"/>
        <v>-0.45901779919371249</v>
      </c>
      <c r="M260" s="9">
        <f t="shared" si="66"/>
        <v>-0.94036985072479584</v>
      </c>
      <c r="N260" s="8">
        <f t="shared" si="67"/>
        <v>-0.3140625391937123</v>
      </c>
      <c r="O260" s="9">
        <f t="shared" si="68"/>
        <v>-0.4382301004360829</v>
      </c>
      <c r="P260" s="8">
        <f t="shared" si="69"/>
        <v>-0.86287773040544924</v>
      </c>
      <c r="Q260" s="9">
        <f t="shared" si="70"/>
        <v>0.23860145956391768</v>
      </c>
      <c r="R260" s="6">
        <f t="shared" si="71"/>
        <v>0.12713552584933879</v>
      </c>
    </row>
    <row r="261" spans="2:18" ht="14.4">
      <c r="B261" s="7"/>
      <c r="C261">
        <v>-21.877199999999998</v>
      </c>
      <c r="D261">
        <v>97.153599999999997</v>
      </c>
      <c r="E261">
        <v>84.026300000000006</v>
      </c>
      <c r="F261">
        <v>1</v>
      </c>
      <c r="G261" s="6">
        <f t="shared" si="60"/>
        <v>0</v>
      </c>
      <c r="H261" s="9">
        <f t="shared" si="61"/>
        <v>-9.7346500000000002E-2</v>
      </c>
      <c r="I261" s="6">
        <f t="shared" si="62"/>
        <v>-0.17615466666666668</v>
      </c>
      <c r="J261" s="6">
        <f t="shared" si="63"/>
        <v>0.4400438333333333</v>
      </c>
      <c r="K261" s="9">
        <f t="shared" si="64"/>
        <v>-0.4382301004360829</v>
      </c>
      <c r="L261" s="8">
        <f t="shared" si="65"/>
        <v>-0.45901779919371249</v>
      </c>
      <c r="M261" s="9">
        <f t="shared" si="66"/>
        <v>-0.94036985072479584</v>
      </c>
      <c r="N261" s="8">
        <f t="shared" si="67"/>
        <v>-0.3140625391937123</v>
      </c>
      <c r="O261" s="9">
        <f t="shared" si="68"/>
        <v>-0.4382301004360829</v>
      </c>
      <c r="P261" s="8">
        <f t="shared" si="69"/>
        <v>-0.86287773040544924</v>
      </c>
      <c r="Q261" s="9">
        <f t="shared" si="70"/>
        <v>0.23860145956391768</v>
      </c>
      <c r="R261" s="6">
        <f t="shared" si="71"/>
        <v>0.12713552584933879</v>
      </c>
    </row>
    <row r="262" spans="2:18" ht="14.4">
      <c r="B262" s="7"/>
      <c r="C262">
        <v>-21.877199999999998</v>
      </c>
      <c r="D262">
        <v>97.153599999999997</v>
      </c>
      <c r="E262">
        <v>84.026300000000006</v>
      </c>
      <c r="F262">
        <v>1</v>
      </c>
      <c r="G262" s="6">
        <f t="shared" si="60"/>
        <v>0</v>
      </c>
      <c r="H262" s="9">
        <f t="shared" si="61"/>
        <v>-9.7346500000000002E-2</v>
      </c>
      <c r="I262" s="6">
        <f t="shared" si="62"/>
        <v>-0.17615466666666668</v>
      </c>
      <c r="J262" s="6">
        <f t="shared" si="63"/>
        <v>0.4400438333333333</v>
      </c>
      <c r="K262" s="9">
        <f t="shared" si="64"/>
        <v>-0.4382301004360829</v>
      </c>
      <c r="L262" s="8">
        <f t="shared" si="65"/>
        <v>-0.45901779919371249</v>
      </c>
      <c r="M262" s="9">
        <f t="shared" si="66"/>
        <v>-0.94036985072479584</v>
      </c>
      <c r="N262" s="8">
        <f t="shared" si="67"/>
        <v>-0.3140625391937123</v>
      </c>
      <c r="O262" s="9">
        <f t="shared" si="68"/>
        <v>-0.4382301004360829</v>
      </c>
      <c r="P262" s="8">
        <f t="shared" si="69"/>
        <v>-0.86287773040544924</v>
      </c>
      <c r="Q262" s="9">
        <f t="shared" si="70"/>
        <v>0.23860145956391768</v>
      </c>
      <c r="R262" s="6">
        <f t="shared" si="71"/>
        <v>0.12713552584933879</v>
      </c>
    </row>
    <row r="263" spans="2:18" ht="14.4">
      <c r="B263" s="7"/>
      <c r="C263">
        <v>-21.4938</v>
      </c>
      <c r="D263">
        <v>96.921800000000005</v>
      </c>
      <c r="E263">
        <v>84.174099999999996</v>
      </c>
      <c r="F263">
        <v>1</v>
      </c>
      <c r="G263" s="6">
        <f t="shared" si="60"/>
        <v>0</v>
      </c>
      <c r="H263" s="9">
        <f t="shared" si="61"/>
        <v>-9.6867250000000016E-2</v>
      </c>
      <c r="I263" s="6">
        <f t="shared" si="62"/>
        <v>-0.17692733333333333</v>
      </c>
      <c r="J263" s="6">
        <f t="shared" si="63"/>
        <v>0.44029016666666654</v>
      </c>
      <c r="K263" s="9">
        <f t="shared" si="64"/>
        <v>-0.43780979898442307</v>
      </c>
      <c r="L263" s="8">
        <f t="shared" si="65"/>
        <v>-0.46030750196459436</v>
      </c>
      <c r="M263" s="9">
        <f t="shared" si="66"/>
        <v>-0.94054721072479586</v>
      </c>
      <c r="N263" s="8">
        <f t="shared" si="67"/>
        <v>-0.31517971196459416</v>
      </c>
      <c r="O263" s="9">
        <f t="shared" si="68"/>
        <v>-0.43780979898442307</v>
      </c>
      <c r="P263" s="8">
        <f t="shared" si="69"/>
        <v>-0.86320385867106442</v>
      </c>
      <c r="Q263" s="9">
        <f t="shared" si="70"/>
        <v>0.23919912101557736</v>
      </c>
      <c r="R263" s="6">
        <f t="shared" si="71"/>
        <v>0.12599942134407205</v>
      </c>
    </row>
    <row r="264" spans="2:18" ht="14.4">
      <c r="B264" s="7"/>
      <c r="C264">
        <v>-21.4938</v>
      </c>
      <c r="D264">
        <v>96.921800000000005</v>
      </c>
      <c r="E264">
        <v>84.174099999999996</v>
      </c>
      <c r="F264">
        <v>1</v>
      </c>
      <c r="G264" s="6">
        <f t="shared" si="60"/>
        <v>0</v>
      </c>
      <c r="H264" s="9">
        <f t="shared" si="61"/>
        <v>-9.6867250000000016E-2</v>
      </c>
      <c r="I264" s="6">
        <f t="shared" si="62"/>
        <v>-0.17692733333333333</v>
      </c>
      <c r="J264" s="6">
        <f t="shared" si="63"/>
        <v>0.44029016666666654</v>
      </c>
      <c r="K264" s="9">
        <f t="shared" si="64"/>
        <v>-0.43780979898442307</v>
      </c>
      <c r="L264" s="8">
        <f t="shared" si="65"/>
        <v>-0.46030750196459436</v>
      </c>
      <c r="M264" s="9">
        <f t="shared" si="66"/>
        <v>-0.94054721072479586</v>
      </c>
      <c r="N264" s="8">
        <f t="shared" si="67"/>
        <v>-0.31517971196459416</v>
      </c>
      <c r="O264" s="9">
        <f t="shared" si="68"/>
        <v>-0.43780979898442307</v>
      </c>
      <c r="P264" s="8">
        <f t="shared" si="69"/>
        <v>-0.86320385867106442</v>
      </c>
      <c r="Q264" s="9">
        <f t="shared" si="70"/>
        <v>0.23919912101557736</v>
      </c>
      <c r="R264" s="6">
        <f t="shared" si="71"/>
        <v>0.12599942134407205</v>
      </c>
    </row>
    <row r="265" spans="2:18" ht="14.4">
      <c r="B265" s="7"/>
      <c r="C265">
        <v>-21.898299999999999</v>
      </c>
      <c r="D265">
        <v>95.417900000000003</v>
      </c>
      <c r="E265">
        <v>83.8874</v>
      </c>
      <c r="F265">
        <v>1</v>
      </c>
      <c r="G265" s="6">
        <f t="shared" si="60"/>
        <v>0</v>
      </c>
      <c r="H265" s="9">
        <f t="shared" si="61"/>
        <v>-9.7372875000000025E-2</v>
      </c>
      <c r="I265" s="6">
        <f t="shared" si="62"/>
        <v>-0.18194033333333332</v>
      </c>
      <c r="J265" s="6">
        <f t="shared" si="63"/>
        <v>0.43981233333333325</v>
      </c>
      <c r="K265" s="9">
        <f t="shared" si="64"/>
        <v>-0.43809631208091854</v>
      </c>
      <c r="L265" s="8">
        <f t="shared" si="65"/>
        <v>-0.46607912448748307</v>
      </c>
      <c r="M265" s="9">
        <f t="shared" si="66"/>
        <v>-0.94020317072479587</v>
      </c>
      <c r="N265" s="8">
        <f t="shared" si="67"/>
        <v>-0.32113335948748301</v>
      </c>
      <c r="O265" s="9">
        <f t="shared" si="68"/>
        <v>-0.43809631208091854</v>
      </c>
      <c r="P265" s="8">
        <f t="shared" si="69"/>
        <v>-0.86272388629114649</v>
      </c>
      <c r="Q265" s="9">
        <f t="shared" si="70"/>
        <v>0.2385685679190819</v>
      </c>
      <c r="R265" s="6">
        <f t="shared" si="71"/>
        <v>0.11992985144126532</v>
      </c>
    </row>
    <row r="266" spans="2:18" ht="14.4">
      <c r="B266" s="7"/>
      <c r="C266">
        <v>-21.898299999999999</v>
      </c>
      <c r="D266">
        <v>95.417900000000003</v>
      </c>
      <c r="E266">
        <v>83.8874</v>
      </c>
      <c r="F266">
        <v>1</v>
      </c>
      <c r="G266" s="6">
        <f t="shared" si="60"/>
        <v>0</v>
      </c>
      <c r="H266" s="9">
        <f t="shared" si="61"/>
        <v>-9.7372875000000025E-2</v>
      </c>
      <c r="I266" s="6">
        <f t="shared" si="62"/>
        <v>-0.18194033333333332</v>
      </c>
      <c r="J266" s="6">
        <f t="shared" si="63"/>
        <v>0.43981233333333325</v>
      </c>
      <c r="K266" s="9">
        <f t="shared" si="64"/>
        <v>-0.43809631208091854</v>
      </c>
      <c r="L266" s="8">
        <f t="shared" si="65"/>
        <v>-0.46607912448748307</v>
      </c>
      <c r="M266" s="9">
        <f t="shared" si="66"/>
        <v>-0.94020317072479587</v>
      </c>
      <c r="N266" s="8">
        <f t="shared" si="67"/>
        <v>-0.32113335948748301</v>
      </c>
      <c r="O266" s="9">
        <f t="shared" si="68"/>
        <v>-0.43809631208091854</v>
      </c>
      <c r="P266" s="8">
        <f t="shared" si="69"/>
        <v>-0.86272388629114649</v>
      </c>
      <c r="Q266" s="9">
        <f t="shared" si="70"/>
        <v>0.2385685679190819</v>
      </c>
      <c r="R266" s="6">
        <f t="shared" si="71"/>
        <v>0.11992985144126532</v>
      </c>
    </row>
    <row r="267" spans="2:18" ht="14.4">
      <c r="B267" s="7"/>
      <c r="C267">
        <v>-21.447700000000001</v>
      </c>
      <c r="D267">
        <v>95.1066</v>
      </c>
      <c r="E267">
        <v>84.108199999999997</v>
      </c>
      <c r="F267">
        <v>1</v>
      </c>
      <c r="G267" s="6">
        <f t="shared" si="60"/>
        <v>0</v>
      </c>
      <c r="H267" s="9">
        <f t="shared" si="61"/>
        <v>-9.680962500000001E-2</v>
      </c>
      <c r="I267" s="6">
        <f t="shared" si="62"/>
        <v>-0.18297799999999997</v>
      </c>
      <c r="J267" s="6">
        <f t="shared" si="63"/>
        <v>0.4401803333333334</v>
      </c>
      <c r="K267" s="9">
        <f t="shared" si="64"/>
        <v>-0.43765885619641726</v>
      </c>
      <c r="L267" s="8">
        <f t="shared" si="65"/>
        <v>-0.46780540637782075</v>
      </c>
      <c r="M267" s="9">
        <f t="shared" si="66"/>
        <v>-0.94046813072479596</v>
      </c>
      <c r="N267" s="8">
        <f t="shared" si="67"/>
        <v>-0.32265687137782062</v>
      </c>
      <c r="O267" s="9">
        <f t="shared" si="68"/>
        <v>-0.43765885619641726</v>
      </c>
      <c r="P267" s="8">
        <f t="shared" si="69"/>
        <v>-0.86315611838213324</v>
      </c>
      <c r="Q267" s="9">
        <f t="shared" si="70"/>
        <v>0.23927098380358344</v>
      </c>
      <c r="R267" s="6">
        <f t="shared" si="71"/>
        <v>0.11843303164191446</v>
      </c>
    </row>
    <row r="268" spans="2:18" ht="14.4">
      <c r="B268" s="7"/>
      <c r="C268">
        <v>-21.8184</v>
      </c>
      <c r="D268">
        <v>95.479500000000002</v>
      </c>
      <c r="E268">
        <v>83.907700000000006</v>
      </c>
      <c r="F268">
        <v>1</v>
      </c>
      <c r="G268" s="6">
        <f t="shared" si="60"/>
        <v>0</v>
      </c>
      <c r="H268" s="9">
        <f t="shared" si="61"/>
        <v>-9.7272999999999998E-2</v>
      </c>
      <c r="I268" s="6">
        <f t="shared" si="62"/>
        <v>-0.18173499999999998</v>
      </c>
      <c r="J268" s="6">
        <f t="shared" si="63"/>
        <v>0.43984616666666665</v>
      </c>
      <c r="K268" s="9">
        <f t="shared" si="64"/>
        <v>-0.4379961203073463</v>
      </c>
      <c r="L268" s="8">
        <f t="shared" si="65"/>
        <v>-0.46588010947492836</v>
      </c>
      <c r="M268" s="9">
        <f t="shared" si="66"/>
        <v>-0.94022753072479592</v>
      </c>
      <c r="N268" s="8">
        <f t="shared" si="67"/>
        <v>-0.32089838947492821</v>
      </c>
      <c r="O268" s="9">
        <f t="shared" si="68"/>
        <v>-0.4379961203073463</v>
      </c>
      <c r="P268" s="8">
        <f t="shared" si="69"/>
        <v>-0.86278093766998276</v>
      </c>
      <c r="Q268" s="9">
        <f t="shared" si="70"/>
        <v>0.23869311969265419</v>
      </c>
      <c r="R268" s="6">
        <f t="shared" si="71"/>
        <v>0.12014996283265628</v>
      </c>
    </row>
    <row r="269" spans="2:18" ht="14.4">
      <c r="B269" s="7"/>
      <c r="C269">
        <v>-21.8184</v>
      </c>
      <c r="D269">
        <v>95.479500000000002</v>
      </c>
      <c r="E269">
        <v>83.907700000000006</v>
      </c>
      <c r="F269">
        <v>1</v>
      </c>
      <c r="G269" s="6">
        <f t="shared" si="60"/>
        <v>0</v>
      </c>
      <c r="H269" s="9">
        <f t="shared" si="61"/>
        <v>-9.7272999999999998E-2</v>
      </c>
      <c r="I269" s="6">
        <f t="shared" si="62"/>
        <v>-0.18173499999999998</v>
      </c>
      <c r="J269" s="6">
        <f t="shared" si="63"/>
        <v>0.43984616666666665</v>
      </c>
      <c r="K269" s="9">
        <f t="shared" si="64"/>
        <v>-0.4379961203073463</v>
      </c>
      <c r="L269" s="8">
        <f t="shared" si="65"/>
        <v>-0.46588010947492836</v>
      </c>
      <c r="M269" s="9">
        <f t="shared" si="66"/>
        <v>-0.94022753072479592</v>
      </c>
      <c r="N269" s="8">
        <f t="shared" si="67"/>
        <v>-0.32089838947492821</v>
      </c>
      <c r="O269" s="9">
        <f t="shared" si="68"/>
        <v>-0.4379961203073463</v>
      </c>
      <c r="P269" s="8">
        <f t="shared" si="69"/>
        <v>-0.86278093766998276</v>
      </c>
      <c r="Q269" s="9">
        <f t="shared" si="70"/>
        <v>0.23869311969265419</v>
      </c>
      <c r="R269" s="6">
        <f t="shared" si="71"/>
        <v>0.12014996283265628</v>
      </c>
    </row>
    <row r="270" spans="2:18" ht="14.4">
      <c r="B270" s="7"/>
      <c r="C270">
        <v>-21.732700000000001</v>
      </c>
      <c r="D270">
        <v>94.921599999999998</v>
      </c>
      <c r="E270">
        <v>83.956400000000002</v>
      </c>
      <c r="F270">
        <v>1</v>
      </c>
      <c r="G270" s="6">
        <f t="shared" si="60"/>
        <v>0</v>
      </c>
      <c r="H270" s="9">
        <f t="shared" si="61"/>
        <v>-9.7165875000000013E-2</v>
      </c>
      <c r="I270" s="6">
        <f t="shared" si="62"/>
        <v>-0.18359466666666668</v>
      </c>
      <c r="J270" s="6">
        <f t="shared" si="63"/>
        <v>0.43992733333333334</v>
      </c>
      <c r="K270" s="9">
        <f t="shared" si="64"/>
        <v>-0.43792096722855861</v>
      </c>
      <c r="L270" s="8">
        <f t="shared" si="65"/>
        <v>-0.46828843174882795</v>
      </c>
      <c r="M270" s="9">
        <f t="shared" si="66"/>
        <v>-0.94028597072479592</v>
      </c>
      <c r="N270" s="8">
        <f t="shared" si="67"/>
        <v>-0.32326814674882787</v>
      </c>
      <c r="O270" s="9">
        <f t="shared" si="68"/>
        <v>-0.43792096722855861</v>
      </c>
      <c r="P270" s="8">
        <f t="shared" si="69"/>
        <v>-0.86287011319457985</v>
      </c>
      <c r="Q270" s="9">
        <f t="shared" si="70"/>
        <v>0.23882671277144199</v>
      </c>
      <c r="R270" s="6">
        <f t="shared" si="71"/>
        <v>0.1177922510833538</v>
      </c>
    </row>
    <row r="271" spans="2:18" ht="14.4">
      <c r="B271" s="7"/>
      <c r="C271">
        <v>-21.732700000000001</v>
      </c>
      <c r="D271">
        <v>94.921599999999998</v>
      </c>
      <c r="E271">
        <v>83.956400000000002</v>
      </c>
      <c r="F271">
        <v>1</v>
      </c>
      <c r="G271" s="6">
        <f t="shared" si="60"/>
        <v>0</v>
      </c>
      <c r="H271" s="9">
        <f t="shared" si="61"/>
        <v>-9.7165875000000013E-2</v>
      </c>
      <c r="I271" s="6">
        <f t="shared" si="62"/>
        <v>-0.18359466666666668</v>
      </c>
      <c r="J271" s="6">
        <f t="shared" si="63"/>
        <v>0.43992733333333334</v>
      </c>
      <c r="K271" s="9">
        <f t="shared" si="64"/>
        <v>-0.43792096722855861</v>
      </c>
      <c r="L271" s="8">
        <f t="shared" si="65"/>
        <v>-0.46828843174882795</v>
      </c>
      <c r="M271" s="9">
        <f t="shared" si="66"/>
        <v>-0.94028597072479592</v>
      </c>
      <c r="N271" s="8">
        <f t="shared" si="67"/>
        <v>-0.32326814674882787</v>
      </c>
      <c r="O271" s="9">
        <f t="shared" si="68"/>
        <v>-0.43792096722855861</v>
      </c>
      <c r="P271" s="8">
        <f t="shared" si="69"/>
        <v>-0.86287011319457985</v>
      </c>
      <c r="Q271" s="9">
        <f t="shared" si="70"/>
        <v>0.23882671277144199</v>
      </c>
      <c r="R271" s="6">
        <f t="shared" si="71"/>
        <v>0.1177922510833538</v>
      </c>
    </row>
    <row r="272" spans="2:18" ht="14.4">
      <c r="B272" s="7"/>
      <c r="C272">
        <v>-21.732700000000001</v>
      </c>
      <c r="D272">
        <v>94.921599999999998</v>
      </c>
      <c r="E272">
        <v>83.956400000000002</v>
      </c>
      <c r="F272">
        <v>1</v>
      </c>
      <c r="G272" s="6">
        <f t="shared" si="60"/>
        <v>0</v>
      </c>
      <c r="H272" s="9">
        <f t="shared" si="61"/>
        <v>-9.7165875000000013E-2</v>
      </c>
      <c r="I272" s="6">
        <f t="shared" si="62"/>
        <v>-0.18359466666666668</v>
      </c>
      <c r="J272" s="6">
        <f t="shared" si="63"/>
        <v>0.43992733333333334</v>
      </c>
      <c r="K272" s="9">
        <f t="shared" si="64"/>
        <v>-0.43792096722855861</v>
      </c>
      <c r="L272" s="8">
        <f t="shared" si="65"/>
        <v>-0.46828843174882795</v>
      </c>
      <c r="M272" s="9">
        <f t="shared" si="66"/>
        <v>-0.94028597072479592</v>
      </c>
      <c r="N272" s="8">
        <f t="shared" si="67"/>
        <v>-0.32326814674882787</v>
      </c>
      <c r="O272" s="9">
        <f t="shared" si="68"/>
        <v>-0.43792096722855861</v>
      </c>
      <c r="P272" s="8">
        <f t="shared" si="69"/>
        <v>-0.86287011319457985</v>
      </c>
      <c r="Q272" s="9">
        <f t="shared" si="70"/>
        <v>0.23882671277144199</v>
      </c>
      <c r="R272" s="6">
        <f t="shared" si="71"/>
        <v>0.1177922510833538</v>
      </c>
    </row>
    <row r="273" spans="2:18" ht="14.4">
      <c r="B273" s="7"/>
      <c r="C273">
        <v>-21.732700000000001</v>
      </c>
      <c r="D273">
        <v>94.921599999999998</v>
      </c>
      <c r="E273">
        <v>83.956400000000002</v>
      </c>
      <c r="F273">
        <v>1</v>
      </c>
      <c r="G273" s="6">
        <f t="shared" si="60"/>
        <v>0</v>
      </c>
      <c r="H273" s="9">
        <f t="shared" si="61"/>
        <v>-9.7165875000000013E-2</v>
      </c>
      <c r="I273" s="6">
        <f t="shared" si="62"/>
        <v>-0.18359466666666668</v>
      </c>
      <c r="J273" s="6">
        <f t="shared" si="63"/>
        <v>0.43992733333333334</v>
      </c>
      <c r="K273" s="9">
        <f t="shared" si="64"/>
        <v>-0.43792096722855861</v>
      </c>
      <c r="L273" s="8">
        <f t="shared" si="65"/>
        <v>-0.46828843174882795</v>
      </c>
      <c r="M273" s="9">
        <f t="shared" si="66"/>
        <v>-0.94028597072479592</v>
      </c>
      <c r="N273" s="8">
        <f t="shared" si="67"/>
        <v>-0.32326814674882787</v>
      </c>
      <c r="O273" s="9">
        <f t="shared" si="68"/>
        <v>-0.43792096722855861</v>
      </c>
      <c r="P273" s="8">
        <f t="shared" si="69"/>
        <v>-0.86287011319457985</v>
      </c>
      <c r="Q273" s="9">
        <f t="shared" si="70"/>
        <v>0.23882671277144199</v>
      </c>
      <c r="R273" s="6">
        <f t="shared" si="71"/>
        <v>0.1177922510833538</v>
      </c>
    </row>
    <row r="274" spans="2:18" ht="14.4">
      <c r="B274" s="7"/>
      <c r="C274">
        <v>-21.7973</v>
      </c>
      <c r="D274">
        <v>96.624499999999998</v>
      </c>
      <c r="E274">
        <v>83.970299999999995</v>
      </c>
      <c r="F274">
        <v>1</v>
      </c>
      <c r="G274" s="6">
        <f t="shared" si="60"/>
        <v>0</v>
      </c>
      <c r="H274" s="9">
        <f t="shared" si="61"/>
        <v>-9.7246625000000031E-2</v>
      </c>
      <c r="I274" s="6">
        <f t="shared" si="62"/>
        <v>-0.17791833333333334</v>
      </c>
      <c r="J274" s="6">
        <f t="shared" si="63"/>
        <v>0.43995049999999991</v>
      </c>
      <c r="K274" s="9">
        <f t="shared" si="64"/>
        <v>-0.43803834866251057</v>
      </c>
      <c r="L274" s="8">
        <f t="shared" si="65"/>
        <v>-0.46119498468406134</v>
      </c>
      <c r="M274" s="9">
        <f t="shared" si="66"/>
        <v>-0.9403026507247958</v>
      </c>
      <c r="N274" s="8">
        <f t="shared" si="67"/>
        <v>-0.31620376968406122</v>
      </c>
      <c r="O274" s="9">
        <f t="shared" si="68"/>
        <v>-0.43803834866251057</v>
      </c>
      <c r="P274" s="8">
        <f t="shared" si="69"/>
        <v>-0.86285548849831495</v>
      </c>
      <c r="Q274" s="9">
        <f t="shared" si="70"/>
        <v>0.23872601133748989</v>
      </c>
      <c r="R274" s="6">
        <f t="shared" si="71"/>
        <v>0.12490014345185553</v>
      </c>
    </row>
    <row r="275" spans="2:18" ht="14.4">
      <c r="B275" s="7"/>
      <c r="C275">
        <v>-21.7973</v>
      </c>
      <c r="D275">
        <v>96.624499999999998</v>
      </c>
      <c r="E275">
        <v>83.970299999999995</v>
      </c>
      <c r="F275">
        <v>1</v>
      </c>
      <c r="G275" s="6">
        <f t="shared" si="60"/>
        <v>0</v>
      </c>
      <c r="H275" s="9">
        <f t="shared" si="61"/>
        <v>-9.7246625000000031E-2</v>
      </c>
      <c r="I275" s="6">
        <f t="shared" si="62"/>
        <v>-0.17791833333333334</v>
      </c>
      <c r="J275" s="6">
        <f t="shared" si="63"/>
        <v>0.43995049999999991</v>
      </c>
      <c r="K275" s="9">
        <f t="shared" si="64"/>
        <v>-0.43803834866251057</v>
      </c>
      <c r="L275" s="8">
        <f t="shared" si="65"/>
        <v>-0.46119498468406134</v>
      </c>
      <c r="M275" s="9">
        <f t="shared" si="66"/>
        <v>-0.9403026507247958</v>
      </c>
      <c r="N275" s="8">
        <f t="shared" si="67"/>
        <v>-0.31620376968406122</v>
      </c>
      <c r="O275" s="9">
        <f t="shared" si="68"/>
        <v>-0.43803834866251057</v>
      </c>
      <c r="P275" s="8">
        <f t="shared" si="69"/>
        <v>-0.86285548849831495</v>
      </c>
      <c r="Q275" s="9">
        <f t="shared" si="70"/>
        <v>0.23872601133748989</v>
      </c>
      <c r="R275" s="6">
        <f t="shared" si="71"/>
        <v>0.12490014345185553</v>
      </c>
    </row>
    <row r="276" spans="2:18" ht="14.4">
      <c r="B276" s="7"/>
      <c r="C276">
        <v>-22.114599999999999</v>
      </c>
      <c r="D276">
        <v>97.0334</v>
      </c>
      <c r="E276">
        <v>83.9054</v>
      </c>
      <c r="F276">
        <v>1</v>
      </c>
      <c r="G276" s="6">
        <f t="shared" si="60"/>
        <v>0</v>
      </c>
      <c r="H276" s="9">
        <f t="shared" si="61"/>
        <v>-9.7643250000000015E-2</v>
      </c>
      <c r="I276" s="6">
        <f t="shared" si="62"/>
        <v>-0.17655533333333334</v>
      </c>
      <c r="J276" s="6">
        <f t="shared" si="63"/>
        <v>0.43984233333333334</v>
      </c>
      <c r="K276" s="9">
        <f t="shared" si="64"/>
        <v>-0.43845509041162806</v>
      </c>
      <c r="L276" s="8">
        <f t="shared" si="65"/>
        <v>-0.45928498824509895</v>
      </c>
      <c r="M276" s="9">
        <f t="shared" si="66"/>
        <v>-0.94022477072479582</v>
      </c>
      <c r="N276" s="8">
        <f t="shared" si="67"/>
        <v>-0.31443655824509875</v>
      </c>
      <c r="O276" s="9">
        <f t="shared" si="68"/>
        <v>-0.43845509041162806</v>
      </c>
      <c r="P276" s="8">
        <f t="shared" si="69"/>
        <v>-0.8626452574398682</v>
      </c>
      <c r="Q276" s="9">
        <f t="shared" si="70"/>
        <v>0.23823138958837245</v>
      </c>
      <c r="R276" s="6">
        <f t="shared" si="71"/>
        <v>0.1267426938323713</v>
      </c>
    </row>
    <row r="277" spans="2:18" ht="14.4">
      <c r="B277" s="7"/>
      <c r="C277">
        <v>-21.417999999999999</v>
      </c>
      <c r="D277">
        <v>96.924400000000006</v>
      </c>
      <c r="E277">
        <v>84.286699999999996</v>
      </c>
      <c r="F277">
        <v>1</v>
      </c>
      <c r="G277" s="6">
        <f t="shared" si="60"/>
        <v>0</v>
      </c>
      <c r="H277" s="9">
        <f t="shared" si="61"/>
        <v>-9.6772499999999984E-2</v>
      </c>
      <c r="I277" s="6">
        <f t="shared" si="62"/>
        <v>-0.17691866666666667</v>
      </c>
      <c r="J277" s="6">
        <f t="shared" si="63"/>
        <v>0.44047783333333335</v>
      </c>
      <c r="K277" s="9">
        <f t="shared" si="64"/>
        <v>-0.43782675847833086</v>
      </c>
      <c r="L277" s="8">
        <f t="shared" si="65"/>
        <v>-0.46044782132011458</v>
      </c>
      <c r="M277" s="9">
        <f t="shared" si="66"/>
        <v>-0.94068233072479579</v>
      </c>
      <c r="N277" s="8">
        <f t="shared" si="67"/>
        <v>-0.3152859213201144</v>
      </c>
      <c r="O277" s="9">
        <f t="shared" si="68"/>
        <v>-0.43782675847833086</v>
      </c>
      <c r="P277" s="8">
        <f t="shared" si="69"/>
        <v>-0.86335498602362393</v>
      </c>
      <c r="Q277" s="9">
        <f t="shared" si="70"/>
        <v>0.23931728152166976</v>
      </c>
      <c r="R277" s="6">
        <f t="shared" si="71"/>
        <v>0.12597611934111128</v>
      </c>
    </row>
    <row r="278" spans="2:18" ht="14.4">
      <c r="B278" s="7"/>
      <c r="C278">
        <v>-21.417999999999999</v>
      </c>
      <c r="D278">
        <v>96.924400000000006</v>
      </c>
      <c r="E278">
        <v>84.286699999999996</v>
      </c>
      <c r="F278">
        <v>1</v>
      </c>
      <c r="G278" s="6">
        <f t="shared" si="60"/>
        <v>0</v>
      </c>
      <c r="H278" s="9">
        <f t="shared" si="61"/>
        <v>-9.6772499999999984E-2</v>
      </c>
      <c r="I278" s="6">
        <f t="shared" si="62"/>
        <v>-0.17691866666666667</v>
      </c>
      <c r="J278" s="6">
        <f t="shared" si="63"/>
        <v>0.44047783333333335</v>
      </c>
      <c r="K278" s="9">
        <f t="shared" si="64"/>
        <v>-0.43782675847833086</v>
      </c>
      <c r="L278" s="8">
        <f t="shared" si="65"/>
        <v>-0.46044782132011458</v>
      </c>
      <c r="M278" s="9">
        <f t="shared" si="66"/>
        <v>-0.94068233072479579</v>
      </c>
      <c r="N278" s="8">
        <f t="shared" si="67"/>
        <v>-0.3152859213201144</v>
      </c>
      <c r="O278" s="9">
        <f t="shared" si="68"/>
        <v>-0.43782675847833086</v>
      </c>
      <c r="P278" s="8">
        <f t="shared" si="69"/>
        <v>-0.86335498602362393</v>
      </c>
      <c r="Q278" s="9">
        <f t="shared" si="70"/>
        <v>0.23931728152166976</v>
      </c>
      <c r="R278" s="6">
        <f t="shared" si="71"/>
        <v>0.12597611934111128</v>
      </c>
    </row>
    <row r="279" spans="2:18" ht="14.4">
      <c r="B279" s="7"/>
      <c r="C279">
        <v>-21.879899999999999</v>
      </c>
      <c r="D279">
        <v>96.591099999999997</v>
      </c>
      <c r="E279">
        <v>83.9773</v>
      </c>
      <c r="F279">
        <v>1</v>
      </c>
      <c r="G279" s="6">
        <f t="shared" si="60"/>
        <v>0</v>
      </c>
      <c r="H279" s="9">
        <f t="shared" si="61"/>
        <v>-9.734987500000003E-2</v>
      </c>
      <c r="I279" s="6">
        <f t="shared" si="62"/>
        <v>-0.1780296666666667</v>
      </c>
      <c r="J279" s="6">
        <f t="shared" si="63"/>
        <v>0.43996216666666665</v>
      </c>
      <c r="K279" s="9">
        <f t="shared" si="64"/>
        <v>-0.4381755093195453</v>
      </c>
      <c r="L279" s="8">
        <f t="shared" si="65"/>
        <v>-0.46130393049018786</v>
      </c>
      <c r="M279" s="9">
        <f t="shared" si="66"/>
        <v>-0.94031105072479593</v>
      </c>
      <c r="N279" s="8">
        <f t="shared" si="67"/>
        <v>-0.31634988549018783</v>
      </c>
      <c r="O279" s="9">
        <f t="shared" si="68"/>
        <v>-0.4381755093195453</v>
      </c>
      <c r="P279" s="8">
        <f t="shared" si="69"/>
        <v>-0.86282559311170681</v>
      </c>
      <c r="Q279" s="9">
        <f t="shared" si="70"/>
        <v>0.23859725068045526</v>
      </c>
      <c r="R279" s="6">
        <f t="shared" si="71"/>
        <v>0.1247984722591208</v>
      </c>
    </row>
    <row r="280" spans="2:18" ht="14.4">
      <c r="B280" s="7"/>
      <c r="C280">
        <v>-21.4863</v>
      </c>
      <c r="D280">
        <v>96.3797</v>
      </c>
      <c r="E280">
        <v>84.264099999999999</v>
      </c>
      <c r="F280">
        <v>1</v>
      </c>
      <c r="G280" s="6">
        <f t="shared" si="60"/>
        <v>0</v>
      </c>
      <c r="H280" s="9">
        <f t="shared" si="61"/>
        <v>-9.6857875000000038E-2</v>
      </c>
      <c r="I280" s="6">
        <f t="shared" si="62"/>
        <v>-0.17873433333333333</v>
      </c>
      <c r="J280" s="6">
        <f t="shared" si="63"/>
        <v>0.44044016666666663</v>
      </c>
      <c r="K280" s="9">
        <f t="shared" si="64"/>
        <v>-0.43790610764147209</v>
      </c>
      <c r="L280" s="8">
        <f t="shared" si="65"/>
        <v>-0.46265787509088246</v>
      </c>
      <c r="M280" s="9">
        <f t="shared" si="66"/>
        <v>-0.94065521072479585</v>
      </c>
      <c r="N280" s="8">
        <f t="shared" si="67"/>
        <v>-0.31752671009088235</v>
      </c>
      <c r="O280" s="9">
        <f t="shared" si="68"/>
        <v>-0.43790610764147209</v>
      </c>
      <c r="P280" s="8">
        <f t="shared" si="69"/>
        <v>-0.86330076441467318</v>
      </c>
      <c r="Q280" s="9">
        <f t="shared" si="70"/>
        <v>0.23921081235852845</v>
      </c>
      <c r="R280" s="6">
        <f t="shared" si="71"/>
        <v>0.12374257896139265</v>
      </c>
    </row>
    <row r="281" spans="2:18" ht="14.4">
      <c r="B281" s="7"/>
      <c r="C281">
        <v>-21.4863</v>
      </c>
      <c r="D281">
        <v>96.3797</v>
      </c>
      <c r="E281">
        <v>84.264099999999999</v>
      </c>
      <c r="F281">
        <v>1</v>
      </c>
      <c r="G281" s="6">
        <f t="shared" si="60"/>
        <v>0</v>
      </c>
      <c r="H281" s="9">
        <f t="shared" si="61"/>
        <v>-9.6857875000000038E-2</v>
      </c>
      <c r="I281" s="6">
        <f t="shared" si="62"/>
        <v>-0.17873433333333333</v>
      </c>
      <c r="J281" s="6">
        <f t="shared" si="63"/>
        <v>0.44044016666666663</v>
      </c>
      <c r="K281" s="9">
        <f t="shared" si="64"/>
        <v>-0.43790610764147209</v>
      </c>
      <c r="L281" s="8">
        <f t="shared" si="65"/>
        <v>-0.46265787509088246</v>
      </c>
      <c r="M281" s="9">
        <f t="shared" si="66"/>
        <v>-0.94065521072479585</v>
      </c>
      <c r="N281" s="8">
        <f t="shared" si="67"/>
        <v>-0.31752671009088235</v>
      </c>
      <c r="O281" s="9">
        <f t="shared" si="68"/>
        <v>-0.43790610764147209</v>
      </c>
      <c r="P281" s="8">
        <f t="shared" si="69"/>
        <v>-0.86330076441467318</v>
      </c>
      <c r="Q281" s="9">
        <f t="shared" si="70"/>
        <v>0.23921081235852845</v>
      </c>
      <c r="R281" s="6">
        <f t="shared" si="71"/>
        <v>0.12374257896139265</v>
      </c>
    </row>
    <row r="282" spans="2:18" ht="14.4">
      <c r="B282" s="7"/>
      <c r="C282">
        <v>-21.028700000000001</v>
      </c>
      <c r="D282">
        <v>96.262600000000006</v>
      </c>
      <c r="E282">
        <v>84.289500000000004</v>
      </c>
      <c r="F282">
        <v>1</v>
      </c>
      <c r="G282" s="6">
        <f t="shared" si="60"/>
        <v>0</v>
      </c>
      <c r="H282" s="9">
        <f t="shared" si="61"/>
        <v>-9.6285875000000021E-2</v>
      </c>
      <c r="I282" s="6">
        <f t="shared" si="62"/>
        <v>-0.17912466666666665</v>
      </c>
      <c r="J282" s="6">
        <f t="shared" si="63"/>
        <v>0.4404825</v>
      </c>
      <c r="K282" s="9">
        <f t="shared" si="64"/>
        <v>-0.43722325983688293</v>
      </c>
      <c r="L282" s="8">
        <f t="shared" si="65"/>
        <v>-0.46337696710414894</v>
      </c>
      <c r="M282" s="9">
        <f t="shared" si="66"/>
        <v>-0.9406856907247958</v>
      </c>
      <c r="N282" s="8">
        <f t="shared" si="67"/>
        <v>-0.31803988210414885</v>
      </c>
      <c r="O282" s="9">
        <f t="shared" si="68"/>
        <v>-0.43722325983688293</v>
      </c>
      <c r="P282" s="8">
        <f t="shared" si="69"/>
        <v>-0.86353308086898051</v>
      </c>
      <c r="Q282" s="9">
        <f t="shared" si="70"/>
        <v>0.23992414016311764</v>
      </c>
      <c r="R282" s="6">
        <f t="shared" si="71"/>
        <v>0.12304988340243353</v>
      </c>
    </row>
    <row r="283" spans="2:18" ht="14.4">
      <c r="B283" s="7"/>
      <c r="C283">
        <v>-21.028700000000001</v>
      </c>
      <c r="D283">
        <v>96.262600000000006</v>
      </c>
      <c r="E283">
        <v>84.289500000000004</v>
      </c>
      <c r="F283">
        <v>1</v>
      </c>
      <c r="G283" s="6">
        <f t="shared" si="60"/>
        <v>0</v>
      </c>
      <c r="H283" s="9">
        <f t="shared" si="61"/>
        <v>-9.6285875000000021E-2</v>
      </c>
      <c r="I283" s="6">
        <f t="shared" si="62"/>
        <v>-0.17912466666666665</v>
      </c>
      <c r="J283" s="6">
        <f t="shared" si="63"/>
        <v>0.4404825</v>
      </c>
      <c r="K283" s="9">
        <f t="shared" si="64"/>
        <v>-0.43722325983688293</v>
      </c>
      <c r="L283" s="8">
        <f t="shared" si="65"/>
        <v>-0.46337696710414894</v>
      </c>
      <c r="M283" s="9">
        <f t="shared" si="66"/>
        <v>-0.9406856907247958</v>
      </c>
      <c r="N283" s="8">
        <f t="shared" si="67"/>
        <v>-0.31803988210414885</v>
      </c>
      <c r="O283" s="9">
        <f t="shared" si="68"/>
        <v>-0.43722325983688293</v>
      </c>
      <c r="P283" s="8">
        <f t="shared" si="69"/>
        <v>-0.86353308086898051</v>
      </c>
      <c r="Q283" s="9">
        <f t="shared" si="70"/>
        <v>0.23992414016311764</v>
      </c>
      <c r="R283" s="6">
        <f t="shared" si="71"/>
        <v>0.12304988340243353</v>
      </c>
    </row>
    <row r="284" spans="2:18" ht="14.4">
      <c r="B284" s="7"/>
      <c r="C284">
        <v>-21.028700000000001</v>
      </c>
      <c r="D284">
        <v>96.262600000000006</v>
      </c>
      <c r="E284">
        <v>84.289500000000004</v>
      </c>
      <c r="F284">
        <v>1</v>
      </c>
      <c r="G284" s="6">
        <f t="shared" si="60"/>
        <v>0</v>
      </c>
      <c r="H284" s="9">
        <f t="shared" si="61"/>
        <v>-9.6285875000000021E-2</v>
      </c>
      <c r="I284" s="6">
        <f t="shared" si="62"/>
        <v>-0.17912466666666665</v>
      </c>
      <c r="J284" s="6">
        <f t="shared" si="63"/>
        <v>0.4404825</v>
      </c>
      <c r="K284" s="9">
        <f t="shared" si="64"/>
        <v>-0.43722325983688293</v>
      </c>
      <c r="L284" s="8">
        <f t="shared" si="65"/>
        <v>-0.46337696710414894</v>
      </c>
      <c r="M284" s="9">
        <f t="shared" si="66"/>
        <v>-0.9406856907247958</v>
      </c>
      <c r="N284" s="8">
        <f t="shared" si="67"/>
        <v>-0.31803988210414885</v>
      </c>
      <c r="O284" s="9">
        <f t="shared" si="68"/>
        <v>-0.43722325983688293</v>
      </c>
      <c r="P284" s="8">
        <f t="shared" si="69"/>
        <v>-0.86353308086898051</v>
      </c>
      <c r="Q284" s="9">
        <f t="shared" si="70"/>
        <v>0.23992414016311764</v>
      </c>
      <c r="R284" s="6">
        <f t="shared" si="71"/>
        <v>0.12304988340243353</v>
      </c>
    </row>
    <row r="285" spans="2:18" ht="14.4">
      <c r="B285" s="7"/>
      <c r="C285">
        <v>-21.028700000000001</v>
      </c>
      <c r="D285">
        <v>96.262600000000006</v>
      </c>
      <c r="E285">
        <v>84.289500000000004</v>
      </c>
      <c r="F285">
        <v>1</v>
      </c>
      <c r="G285" s="6">
        <f t="shared" si="60"/>
        <v>0</v>
      </c>
      <c r="H285" s="9">
        <f t="shared" si="61"/>
        <v>-9.6285875000000021E-2</v>
      </c>
      <c r="I285" s="6">
        <f t="shared" si="62"/>
        <v>-0.17912466666666665</v>
      </c>
      <c r="J285" s="6">
        <f t="shared" si="63"/>
        <v>0.4404825</v>
      </c>
      <c r="K285" s="9">
        <f t="shared" si="64"/>
        <v>-0.43722325983688293</v>
      </c>
      <c r="L285" s="8">
        <f t="shared" si="65"/>
        <v>-0.46337696710414894</v>
      </c>
      <c r="M285" s="9">
        <f t="shared" si="66"/>
        <v>-0.9406856907247958</v>
      </c>
      <c r="N285" s="8">
        <f t="shared" si="67"/>
        <v>-0.31803988210414885</v>
      </c>
      <c r="O285" s="9">
        <f t="shared" si="68"/>
        <v>-0.43722325983688293</v>
      </c>
      <c r="P285" s="8">
        <f t="shared" si="69"/>
        <v>-0.86353308086898051</v>
      </c>
      <c r="Q285" s="9">
        <f t="shared" si="70"/>
        <v>0.23992414016311764</v>
      </c>
      <c r="R285" s="6">
        <f t="shared" si="71"/>
        <v>0.12304988340243353</v>
      </c>
    </row>
    <row r="286" spans="2:18" ht="14.4">
      <c r="B286" s="7"/>
      <c r="C286">
        <v>-21.028700000000001</v>
      </c>
      <c r="D286">
        <v>96.262600000000006</v>
      </c>
      <c r="E286">
        <v>84.289500000000004</v>
      </c>
      <c r="F286">
        <v>1</v>
      </c>
      <c r="G286" s="6">
        <f t="shared" si="60"/>
        <v>0</v>
      </c>
      <c r="H286" s="9">
        <f t="shared" si="61"/>
        <v>-9.6285875000000021E-2</v>
      </c>
      <c r="I286" s="6">
        <f t="shared" si="62"/>
        <v>-0.17912466666666665</v>
      </c>
      <c r="J286" s="6">
        <f t="shared" si="63"/>
        <v>0.4404825</v>
      </c>
      <c r="K286" s="9">
        <f t="shared" si="64"/>
        <v>-0.43722325983688293</v>
      </c>
      <c r="L286" s="8">
        <f t="shared" si="65"/>
        <v>-0.46337696710414894</v>
      </c>
      <c r="M286" s="9">
        <f t="shared" si="66"/>
        <v>-0.9406856907247958</v>
      </c>
      <c r="N286" s="8">
        <f t="shared" si="67"/>
        <v>-0.31803988210414885</v>
      </c>
      <c r="O286" s="9">
        <f t="shared" si="68"/>
        <v>-0.43722325983688293</v>
      </c>
      <c r="P286" s="8">
        <f t="shared" si="69"/>
        <v>-0.86353308086898051</v>
      </c>
      <c r="Q286" s="9">
        <f t="shared" si="70"/>
        <v>0.23992414016311764</v>
      </c>
      <c r="R286" s="6">
        <f t="shared" si="71"/>
        <v>0.12304988340243353</v>
      </c>
    </row>
    <row r="287" spans="2:18" ht="14.4">
      <c r="B287" s="7"/>
      <c r="C287">
        <v>-21.314800000000002</v>
      </c>
      <c r="D287">
        <v>96.140799999999999</v>
      </c>
      <c r="E287">
        <v>84.032200000000003</v>
      </c>
      <c r="F287">
        <v>1</v>
      </c>
      <c r="G287" s="6">
        <f t="shared" si="60"/>
        <v>0</v>
      </c>
      <c r="H287" s="9">
        <f t="shared" si="61"/>
        <v>-9.6643499999999993E-2</v>
      </c>
      <c r="I287" s="6">
        <f t="shared" si="62"/>
        <v>-0.17953066666666667</v>
      </c>
      <c r="J287" s="6">
        <f t="shared" si="63"/>
        <v>0.44005366666666668</v>
      </c>
      <c r="K287" s="9">
        <f t="shared" si="64"/>
        <v>-0.43736048559932389</v>
      </c>
      <c r="L287" s="8">
        <f t="shared" si="65"/>
        <v>-0.46348714119254508</v>
      </c>
      <c r="M287" s="9">
        <f t="shared" si="66"/>
        <v>-0.94037693072479589</v>
      </c>
      <c r="N287" s="8">
        <f t="shared" si="67"/>
        <v>-0.31827880119254498</v>
      </c>
      <c r="O287" s="9">
        <f t="shared" si="68"/>
        <v>-0.43736048559932389</v>
      </c>
      <c r="P287" s="8">
        <f t="shared" si="69"/>
        <v>-0.8631369418653082</v>
      </c>
      <c r="Q287" s="9">
        <f t="shared" si="70"/>
        <v>0.23947815440067677</v>
      </c>
      <c r="R287" s="6">
        <f t="shared" si="71"/>
        <v>0.12267231531036495</v>
      </c>
    </row>
    <row r="288" spans="2:18" ht="14.4">
      <c r="B288" s="7"/>
      <c r="C288">
        <v>-21.314800000000002</v>
      </c>
      <c r="D288">
        <v>96.140799999999999</v>
      </c>
      <c r="E288">
        <v>84.032200000000003</v>
      </c>
      <c r="F288">
        <v>1</v>
      </c>
      <c r="G288" s="6">
        <f t="shared" si="60"/>
        <v>0</v>
      </c>
      <c r="H288" s="9">
        <f t="shared" si="61"/>
        <v>-9.6643499999999993E-2</v>
      </c>
      <c r="I288" s="6">
        <f t="shared" si="62"/>
        <v>-0.17953066666666667</v>
      </c>
      <c r="J288" s="6">
        <f t="shared" si="63"/>
        <v>0.44005366666666668</v>
      </c>
      <c r="K288" s="9">
        <f t="shared" si="64"/>
        <v>-0.43736048559932389</v>
      </c>
      <c r="L288" s="8">
        <f t="shared" si="65"/>
        <v>-0.46348714119254508</v>
      </c>
      <c r="M288" s="9">
        <f t="shared" si="66"/>
        <v>-0.94037693072479589</v>
      </c>
      <c r="N288" s="8">
        <f t="shared" si="67"/>
        <v>-0.31827880119254498</v>
      </c>
      <c r="O288" s="9">
        <f t="shared" si="68"/>
        <v>-0.43736048559932389</v>
      </c>
      <c r="P288" s="8">
        <f t="shared" si="69"/>
        <v>-0.8631369418653082</v>
      </c>
      <c r="Q288" s="9">
        <f t="shared" si="70"/>
        <v>0.23947815440067677</v>
      </c>
      <c r="R288" s="6">
        <f t="shared" si="71"/>
        <v>0.12267231531036495</v>
      </c>
    </row>
    <row r="289" spans="2:18" ht="14.4">
      <c r="B289" s="7"/>
      <c r="C289">
        <v>-21.264099999999999</v>
      </c>
      <c r="D289">
        <v>95.312200000000004</v>
      </c>
      <c r="E289">
        <v>84.018000000000001</v>
      </c>
      <c r="F289">
        <v>1</v>
      </c>
      <c r="G289" s="6">
        <f t="shared" si="60"/>
        <v>0</v>
      </c>
      <c r="H289" s="9">
        <f t="shared" si="61"/>
        <v>-9.6580124999999961E-2</v>
      </c>
      <c r="I289" s="6">
        <f t="shared" si="62"/>
        <v>-0.18229266666666666</v>
      </c>
      <c r="J289" s="6">
        <f t="shared" si="63"/>
        <v>0.44003000000000003</v>
      </c>
      <c r="K289" s="9">
        <f t="shared" si="64"/>
        <v>-0.43726441212097444</v>
      </c>
      <c r="L289" s="8">
        <f t="shared" si="65"/>
        <v>-0.46693962463762845</v>
      </c>
      <c r="M289" s="9">
        <f t="shared" si="66"/>
        <v>-0.94035989072479587</v>
      </c>
      <c r="N289" s="8">
        <f t="shared" si="67"/>
        <v>-0.32170846963762822</v>
      </c>
      <c r="O289" s="9">
        <f t="shared" si="68"/>
        <v>-0.43726441212097444</v>
      </c>
      <c r="P289" s="8">
        <f t="shared" si="69"/>
        <v>-0.86314499979242765</v>
      </c>
      <c r="Q289" s="9">
        <f t="shared" si="70"/>
        <v>0.23955718787902616</v>
      </c>
      <c r="R289" s="6">
        <f t="shared" si="71"/>
        <v>0.11920507479240119</v>
      </c>
    </row>
    <row r="290" spans="2:18" ht="14.4">
      <c r="B290" s="7"/>
      <c r="C290">
        <v>-22.034500000000001</v>
      </c>
      <c r="D290">
        <v>97.149699999999996</v>
      </c>
      <c r="E290">
        <v>83.728800000000007</v>
      </c>
      <c r="F290">
        <v>1</v>
      </c>
      <c r="G290" s="6">
        <f t="shared" si="60"/>
        <v>0</v>
      </c>
      <c r="H290" s="9">
        <f t="shared" si="61"/>
        <v>-9.7543124999999953E-2</v>
      </c>
      <c r="I290" s="6">
        <f t="shared" si="62"/>
        <v>-0.17616766666666667</v>
      </c>
      <c r="J290" s="6">
        <f t="shared" si="63"/>
        <v>0.43954799999999994</v>
      </c>
      <c r="K290" s="9">
        <f t="shared" si="64"/>
        <v>-0.43811830686891029</v>
      </c>
      <c r="L290" s="8">
        <f t="shared" si="65"/>
        <v>-0.45865405512012025</v>
      </c>
      <c r="M290" s="9">
        <f t="shared" si="66"/>
        <v>-0.94001285072479579</v>
      </c>
      <c r="N290" s="8">
        <f t="shared" si="67"/>
        <v>-0.31376958012012007</v>
      </c>
      <c r="O290" s="9">
        <f t="shared" si="68"/>
        <v>-0.43811830686891029</v>
      </c>
      <c r="P290" s="8">
        <f t="shared" si="69"/>
        <v>-0.86249777433629815</v>
      </c>
      <c r="Q290" s="9">
        <f t="shared" si="70"/>
        <v>0.23835625313109021</v>
      </c>
      <c r="R290" s="6">
        <f t="shared" si="71"/>
        <v>0.12719009885377996</v>
      </c>
    </row>
    <row r="291" spans="2:18" ht="14.4">
      <c r="B291" s="7"/>
      <c r="C291">
        <v>-22.034500000000001</v>
      </c>
      <c r="D291">
        <v>97.149699999999996</v>
      </c>
      <c r="E291">
        <v>83.728800000000007</v>
      </c>
      <c r="F291">
        <v>1</v>
      </c>
      <c r="G291" s="6">
        <f t="shared" si="60"/>
        <v>0</v>
      </c>
      <c r="H291" s="9">
        <f t="shared" si="61"/>
        <v>-9.7543124999999953E-2</v>
      </c>
      <c r="I291" s="6">
        <f t="shared" si="62"/>
        <v>-0.17616766666666667</v>
      </c>
      <c r="J291" s="6">
        <f t="shared" si="63"/>
        <v>0.43954799999999994</v>
      </c>
      <c r="K291" s="9">
        <f t="shared" si="64"/>
        <v>-0.43811830686891029</v>
      </c>
      <c r="L291" s="8">
        <f t="shared" si="65"/>
        <v>-0.45865405512012025</v>
      </c>
      <c r="M291" s="9">
        <f t="shared" si="66"/>
        <v>-0.94001285072479579</v>
      </c>
      <c r="N291" s="8">
        <f t="shared" si="67"/>
        <v>-0.31376958012012007</v>
      </c>
      <c r="O291" s="9">
        <f t="shared" si="68"/>
        <v>-0.43811830686891029</v>
      </c>
      <c r="P291" s="8">
        <f t="shared" si="69"/>
        <v>-0.86249777433629815</v>
      </c>
      <c r="Q291" s="9">
        <f t="shared" si="70"/>
        <v>0.23835625313109021</v>
      </c>
      <c r="R291" s="6">
        <f t="shared" si="71"/>
        <v>0.12719009885377996</v>
      </c>
    </row>
    <row r="292" spans="2:18" ht="14.4">
      <c r="B292" s="7"/>
      <c r="C292">
        <v>-22.407699999999998</v>
      </c>
      <c r="D292">
        <v>95.700900000000004</v>
      </c>
      <c r="E292">
        <v>83.758300000000006</v>
      </c>
      <c r="F292">
        <v>1</v>
      </c>
      <c r="G292" s="6">
        <f t="shared" si="60"/>
        <v>0</v>
      </c>
      <c r="H292" s="9">
        <f t="shared" si="61"/>
        <v>-9.8009624999999989E-2</v>
      </c>
      <c r="I292" s="6">
        <f t="shared" si="62"/>
        <v>-0.18099699999999996</v>
      </c>
      <c r="J292" s="6">
        <f t="shared" si="63"/>
        <v>0.43959716666666659</v>
      </c>
      <c r="K292" s="9">
        <f t="shared" si="64"/>
        <v>-0.43873546809415659</v>
      </c>
      <c r="L292" s="8">
        <f t="shared" si="65"/>
        <v>-0.46453932092342803</v>
      </c>
      <c r="M292" s="9">
        <f t="shared" si="66"/>
        <v>-0.94004825072479581</v>
      </c>
      <c r="N292" s="8">
        <f t="shared" si="67"/>
        <v>-0.31982278592342789</v>
      </c>
      <c r="O292" s="9">
        <f t="shared" si="68"/>
        <v>-0.43873546809415659</v>
      </c>
      <c r="P292" s="8">
        <f t="shared" si="69"/>
        <v>-0.86236049163559214</v>
      </c>
      <c r="Q292" s="9">
        <f t="shared" si="70"/>
        <v>0.23777449190584393</v>
      </c>
      <c r="R292" s="6">
        <f t="shared" si="71"/>
        <v>0.12133549034976611</v>
      </c>
    </row>
    <row r="293" spans="2:18" ht="14.4">
      <c r="B293" s="7"/>
      <c r="C293">
        <v>-22.407699999999998</v>
      </c>
      <c r="D293">
        <v>95.700900000000004</v>
      </c>
      <c r="E293">
        <v>83.758300000000006</v>
      </c>
      <c r="F293">
        <v>1</v>
      </c>
      <c r="G293" s="6">
        <f t="shared" si="60"/>
        <v>0</v>
      </c>
      <c r="H293" s="9">
        <f t="shared" si="61"/>
        <v>-9.8009624999999989E-2</v>
      </c>
      <c r="I293" s="6">
        <f t="shared" si="62"/>
        <v>-0.18099699999999996</v>
      </c>
      <c r="J293" s="6">
        <f t="shared" si="63"/>
        <v>0.43959716666666659</v>
      </c>
      <c r="K293" s="9">
        <f t="shared" si="64"/>
        <v>-0.43873546809415659</v>
      </c>
      <c r="L293" s="8">
        <f t="shared" si="65"/>
        <v>-0.46453932092342803</v>
      </c>
      <c r="M293" s="9">
        <f t="shared" si="66"/>
        <v>-0.94004825072479581</v>
      </c>
      <c r="N293" s="8">
        <f t="shared" si="67"/>
        <v>-0.31982278592342789</v>
      </c>
      <c r="O293" s="9">
        <f t="shared" si="68"/>
        <v>-0.43873546809415659</v>
      </c>
      <c r="P293" s="8">
        <f t="shared" si="69"/>
        <v>-0.86236049163559214</v>
      </c>
      <c r="Q293" s="9">
        <f t="shared" si="70"/>
        <v>0.23777449190584393</v>
      </c>
      <c r="R293" s="6">
        <f t="shared" si="71"/>
        <v>0.12133549034976611</v>
      </c>
    </row>
    <row r="294" spans="2:18" ht="14.4">
      <c r="B294" s="7"/>
      <c r="C294">
        <v>-22.407699999999998</v>
      </c>
      <c r="D294">
        <v>95.700900000000004</v>
      </c>
      <c r="E294">
        <v>83.758300000000006</v>
      </c>
      <c r="F294">
        <v>1</v>
      </c>
      <c r="G294" s="6">
        <f t="shared" si="60"/>
        <v>0</v>
      </c>
      <c r="H294" s="9">
        <f t="shared" si="61"/>
        <v>-9.8009624999999989E-2</v>
      </c>
      <c r="I294" s="6">
        <f t="shared" si="62"/>
        <v>-0.18099699999999996</v>
      </c>
      <c r="J294" s="6">
        <f t="shared" si="63"/>
        <v>0.43959716666666659</v>
      </c>
      <c r="K294" s="9">
        <f t="shared" si="64"/>
        <v>-0.43873546809415659</v>
      </c>
      <c r="L294" s="8">
        <f t="shared" si="65"/>
        <v>-0.46453932092342803</v>
      </c>
      <c r="M294" s="9">
        <f t="shared" si="66"/>
        <v>-0.94004825072479581</v>
      </c>
      <c r="N294" s="8">
        <f t="shared" si="67"/>
        <v>-0.31982278592342789</v>
      </c>
      <c r="O294" s="9">
        <f t="shared" si="68"/>
        <v>-0.43873546809415659</v>
      </c>
      <c r="P294" s="8">
        <f t="shared" si="69"/>
        <v>-0.86236049163559214</v>
      </c>
      <c r="Q294" s="9">
        <f t="shared" si="70"/>
        <v>0.23777449190584393</v>
      </c>
      <c r="R294" s="6">
        <f t="shared" si="71"/>
        <v>0.12133549034976611</v>
      </c>
    </row>
    <row r="295" spans="2:18" ht="14.4">
      <c r="B295" s="7"/>
      <c r="C295">
        <v>-22.407699999999998</v>
      </c>
      <c r="D295">
        <v>95.700900000000004</v>
      </c>
      <c r="E295">
        <v>83.758300000000006</v>
      </c>
      <c r="F295">
        <v>1</v>
      </c>
      <c r="G295" s="6">
        <f t="shared" si="60"/>
        <v>0</v>
      </c>
      <c r="H295" s="9">
        <f t="shared" si="61"/>
        <v>-9.8009624999999989E-2</v>
      </c>
      <c r="I295" s="6">
        <f t="shared" si="62"/>
        <v>-0.18099699999999996</v>
      </c>
      <c r="J295" s="6">
        <f t="shared" si="63"/>
        <v>0.43959716666666659</v>
      </c>
      <c r="K295" s="9">
        <f t="shared" si="64"/>
        <v>-0.43873546809415659</v>
      </c>
      <c r="L295" s="8">
        <f t="shared" si="65"/>
        <v>-0.46453932092342803</v>
      </c>
      <c r="M295" s="9">
        <f t="shared" si="66"/>
        <v>-0.94004825072479581</v>
      </c>
      <c r="N295" s="8">
        <f t="shared" si="67"/>
        <v>-0.31982278592342789</v>
      </c>
      <c r="O295" s="9">
        <f t="shared" si="68"/>
        <v>-0.43873546809415659</v>
      </c>
      <c r="P295" s="8">
        <f t="shared" si="69"/>
        <v>-0.86236049163559214</v>
      </c>
      <c r="Q295" s="9">
        <f t="shared" si="70"/>
        <v>0.23777449190584393</v>
      </c>
      <c r="R295" s="6">
        <f t="shared" si="71"/>
        <v>0.12133549034976611</v>
      </c>
    </row>
    <row r="296" spans="2:18" ht="14.4">
      <c r="B296" s="7"/>
      <c r="C296">
        <v>-22.2971</v>
      </c>
      <c r="D296">
        <v>96.227000000000004</v>
      </c>
      <c r="E296">
        <v>83.972999999999999</v>
      </c>
      <c r="F296">
        <v>1</v>
      </c>
      <c r="G296" s="6">
        <f t="shared" ref="G296:G359" si="72">D$19*(L296-R296)</f>
        <v>0</v>
      </c>
      <c r="H296" s="9">
        <f t="shared" ref="H296:H359" si="73">(C296-H$16)/H$17-0.5</f>
        <v>-9.7871374999999983E-2</v>
      </c>
      <c r="I296" s="6">
        <f t="shared" ref="I296:I359" si="74">(D296-I$16)/I$17-0.5</f>
        <v>-0.17924333333333331</v>
      </c>
      <c r="J296" s="6">
        <f t="shared" ref="J296:J359" si="75">(E296-J$16)/J$17-0.5</f>
        <v>0.43995499999999987</v>
      </c>
      <c r="K296" s="9">
        <f t="shared" ref="K296:K359" si="76">(H296*$H$13+I296*$I$13+J296*$J$13+$D$27)*$C$27</f>
        <v>-0.43882069975677113</v>
      </c>
      <c r="L296" s="8">
        <f t="shared" ref="L296:L359" si="77">(H296*$H$14+I296*$I$14+J296*$J$14+$E$27)*$C$27</f>
        <v>-0.4626252570767902</v>
      </c>
      <c r="M296" s="9">
        <f t="shared" ref="M296:M359" si="78">(H$27*$H$13+I296*$I$13+J296*$J$13+$D$27)*$C$27</f>
        <v>-0.94030589072479587</v>
      </c>
      <c r="N296" s="8">
        <f t="shared" ref="N296:N359" si="79">(H$27*$H$14+I296*$I$14+J296*$J$14+$E$27)*$C$27</f>
        <v>-0.31785895207679016</v>
      </c>
      <c r="O296" s="9">
        <f t="shared" ref="O296:O359" si="80">(H296*$H$13+I$27*$I$13+J296*$J$13+$D$27)*$C$27</f>
        <v>-0.43882069975677113</v>
      </c>
      <c r="P296" s="8">
        <f t="shared" ref="P296:P359" si="81">(H296*$H$14+I$27*$I$14+J296*$J$14+$E$27)*$C$27</f>
        <v>-0.86263338442062321</v>
      </c>
      <c r="Q296" s="9">
        <f t="shared" ref="Q296:Q359" si="82">(H296*$H$13+I296*$I$13+J$27*$J$13+$D$27)*$C$27</f>
        <v>0.23794690024322931</v>
      </c>
      <c r="R296" s="6">
        <f t="shared" ref="R296:R359" si="83">(H296*$H$14+I296*$I$14+J$27*$J$14+$E$27)*$C$27</f>
        <v>0.12347267698143484</v>
      </c>
    </row>
    <row r="297" spans="2:18" ht="14.4">
      <c r="B297" s="7"/>
      <c r="C297">
        <v>-21.700800000000001</v>
      </c>
      <c r="D297">
        <v>96.424700000000001</v>
      </c>
      <c r="E297">
        <v>84.291399999999996</v>
      </c>
      <c r="F297">
        <v>1</v>
      </c>
      <c r="G297" s="6">
        <f t="shared" si="72"/>
        <v>0</v>
      </c>
      <c r="H297" s="9">
        <f t="shared" si="73"/>
        <v>-9.7126000000000046E-2</v>
      </c>
      <c r="I297" s="6">
        <f t="shared" si="74"/>
        <v>-0.17858433333333334</v>
      </c>
      <c r="J297" s="6">
        <f t="shared" si="75"/>
        <v>0.44048566666666655</v>
      </c>
      <c r="K297" s="9">
        <f t="shared" si="76"/>
        <v>-0.43827324004987323</v>
      </c>
      <c r="L297" s="8">
        <f t="shared" si="77"/>
        <v>-0.46240265959589294</v>
      </c>
      <c r="M297" s="9">
        <f t="shared" si="78"/>
        <v>-0.94068797072479582</v>
      </c>
      <c r="N297" s="8">
        <f t="shared" si="79"/>
        <v>-0.31736801959589284</v>
      </c>
      <c r="O297" s="9">
        <f t="shared" si="80"/>
        <v>-0.43827324004987323</v>
      </c>
      <c r="P297" s="8">
        <f t="shared" si="81"/>
        <v>-0.86323261040690125</v>
      </c>
      <c r="Q297" s="9">
        <f t="shared" si="82"/>
        <v>0.23887643995012725</v>
      </c>
      <c r="R297" s="6">
        <f t="shared" si="83"/>
        <v>0.1240261654486101</v>
      </c>
    </row>
    <row r="298" spans="2:18" ht="14.4">
      <c r="B298" s="7"/>
      <c r="C298">
        <v>-21.8627</v>
      </c>
      <c r="D298">
        <v>96.974900000000005</v>
      </c>
      <c r="E298">
        <v>84.100700000000003</v>
      </c>
      <c r="F298">
        <v>1</v>
      </c>
      <c r="G298" s="6">
        <f t="shared" si="72"/>
        <v>0</v>
      </c>
      <c r="H298" s="9">
        <f t="shared" si="73"/>
        <v>-9.7328375000000023E-2</v>
      </c>
      <c r="I298" s="6">
        <f t="shared" si="74"/>
        <v>-0.17675033333333334</v>
      </c>
      <c r="J298" s="6">
        <f t="shared" si="75"/>
        <v>0.44016783333333331</v>
      </c>
      <c r="K298" s="9">
        <f t="shared" si="76"/>
        <v>-0.43829677717304411</v>
      </c>
      <c r="L298" s="8">
        <f t="shared" si="77"/>
        <v>-0.45984448489211244</v>
      </c>
      <c r="M298" s="9">
        <f t="shared" si="78"/>
        <v>-0.94045913072479581</v>
      </c>
      <c r="N298" s="8">
        <f t="shared" si="79"/>
        <v>-0.31488269989211237</v>
      </c>
      <c r="O298" s="9">
        <f t="shared" si="80"/>
        <v>-0.43829677717304411</v>
      </c>
      <c r="P298" s="8">
        <f t="shared" si="81"/>
        <v>-0.86296157415349928</v>
      </c>
      <c r="Q298" s="9">
        <f t="shared" si="82"/>
        <v>0.23862406282695639</v>
      </c>
      <c r="R298" s="6">
        <f t="shared" si="83"/>
        <v>0.12638615889898863</v>
      </c>
    </row>
    <row r="299" spans="2:18" ht="14.4">
      <c r="B299" s="7"/>
      <c r="C299">
        <v>-21.8627</v>
      </c>
      <c r="D299">
        <v>96.974900000000005</v>
      </c>
      <c r="E299">
        <v>84.100700000000003</v>
      </c>
      <c r="F299">
        <v>1</v>
      </c>
      <c r="G299" s="6">
        <f t="shared" si="72"/>
        <v>0</v>
      </c>
      <c r="H299" s="9">
        <f t="shared" si="73"/>
        <v>-9.7328375000000023E-2</v>
      </c>
      <c r="I299" s="6">
        <f t="shared" si="74"/>
        <v>-0.17675033333333334</v>
      </c>
      <c r="J299" s="6">
        <f t="shared" si="75"/>
        <v>0.44016783333333331</v>
      </c>
      <c r="K299" s="9">
        <f t="shared" si="76"/>
        <v>-0.43829677717304411</v>
      </c>
      <c r="L299" s="8">
        <f t="shared" si="77"/>
        <v>-0.45984448489211244</v>
      </c>
      <c r="M299" s="9">
        <f t="shared" si="78"/>
        <v>-0.94045913072479581</v>
      </c>
      <c r="N299" s="8">
        <f t="shared" si="79"/>
        <v>-0.31488269989211237</v>
      </c>
      <c r="O299" s="9">
        <f t="shared" si="80"/>
        <v>-0.43829677717304411</v>
      </c>
      <c r="P299" s="8">
        <f t="shared" si="81"/>
        <v>-0.86296157415349928</v>
      </c>
      <c r="Q299" s="9">
        <f t="shared" si="82"/>
        <v>0.23862406282695639</v>
      </c>
      <c r="R299" s="6">
        <f t="shared" si="83"/>
        <v>0.12638615889898863</v>
      </c>
    </row>
    <row r="300" spans="2:18" ht="14.4">
      <c r="B300" s="7"/>
      <c r="C300">
        <v>-21.910799999999998</v>
      </c>
      <c r="D300">
        <v>95.9255</v>
      </c>
      <c r="E300">
        <v>83.879199999999997</v>
      </c>
      <c r="F300">
        <v>1</v>
      </c>
      <c r="G300" s="6">
        <f t="shared" si="72"/>
        <v>0</v>
      </c>
      <c r="H300" s="9">
        <f t="shared" si="73"/>
        <v>-9.7388499999999989E-2</v>
      </c>
      <c r="I300" s="6">
        <f t="shared" si="74"/>
        <v>-0.18024833333333334</v>
      </c>
      <c r="J300" s="6">
        <f t="shared" si="75"/>
        <v>0.43979866666666656</v>
      </c>
      <c r="K300" s="9">
        <f t="shared" si="76"/>
        <v>-0.43810595765250371</v>
      </c>
      <c r="L300" s="8">
        <f t="shared" si="77"/>
        <v>-0.46395492422169721</v>
      </c>
      <c r="M300" s="9">
        <f t="shared" si="78"/>
        <v>-0.94019333072479572</v>
      </c>
      <c r="N300" s="8">
        <f t="shared" si="79"/>
        <v>-0.31901478422169705</v>
      </c>
      <c r="O300" s="9">
        <f t="shared" si="80"/>
        <v>-0.43810595765250371</v>
      </c>
      <c r="P300" s="8">
        <f t="shared" si="81"/>
        <v>-0.86270973960117314</v>
      </c>
      <c r="Q300" s="9">
        <f t="shared" si="82"/>
        <v>0.2385490823474968</v>
      </c>
      <c r="R300" s="6">
        <f t="shared" si="83"/>
        <v>0.12204553001707796</v>
      </c>
    </row>
    <row r="301" spans="2:18" ht="14.4">
      <c r="B301" s="7"/>
      <c r="C301">
        <v>-21.910799999999998</v>
      </c>
      <c r="D301">
        <v>95.9255</v>
      </c>
      <c r="E301">
        <v>83.879199999999997</v>
      </c>
      <c r="F301">
        <v>1</v>
      </c>
      <c r="G301" s="6">
        <f t="shared" si="72"/>
        <v>0</v>
      </c>
      <c r="H301" s="9">
        <f t="shared" si="73"/>
        <v>-9.7388499999999989E-2</v>
      </c>
      <c r="I301" s="6">
        <f t="shared" si="74"/>
        <v>-0.18024833333333334</v>
      </c>
      <c r="J301" s="6">
        <f t="shared" si="75"/>
        <v>0.43979866666666656</v>
      </c>
      <c r="K301" s="9">
        <f t="shared" si="76"/>
        <v>-0.43810595765250371</v>
      </c>
      <c r="L301" s="8">
        <f t="shared" si="77"/>
        <v>-0.46395492422169721</v>
      </c>
      <c r="M301" s="9">
        <f t="shared" si="78"/>
        <v>-0.94019333072479572</v>
      </c>
      <c r="N301" s="8">
        <f t="shared" si="79"/>
        <v>-0.31901478422169705</v>
      </c>
      <c r="O301" s="9">
        <f t="shared" si="80"/>
        <v>-0.43810595765250371</v>
      </c>
      <c r="P301" s="8">
        <f t="shared" si="81"/>
        <v>-0.86270973960117314</v>
      </c>
      <c r="Q301" s="9">
        <f t="shared" si="82"/>
        <v>0.2385490823474968</v>
      </c>
      <c r="R301" s="6">
        <f t="shared" si="83"/>
        <v>0.12204553001707796</v>
      </c>
    </row>
    <row r="302" spans="2:18" ht="14.4">
      <c r="B302" s="7"/>
      <c r="C302">
        <v>-21.842099999999999</v>
      </c>
      <c r="D302">
        <v>96.177499999999995</v>
      </c>
      <c r="E302">
        <v>83.909899999999993</v>
      </c>
      <c r="F302">
        <v>1</v>
      </c>
      <c r="G302" s="6">
        <f t="shared" si="72"/>
        <v>0</v>
      </c>
      <c r="H302" s="9">
        <f t="shared" si="73"/>
        <v>-9.7302625000000031E-2</v>
      </c>
      <c r="I302" s="6">
        <f t="shared" si="74"/>
        <v>-0.17940833333333334</v>
      </c>
      <c r="J302" s="6">
        <f t="shared" si="75"/>
        <v>0.43984983333333327</v>
      </c>
      <c r="K302" s="9">
        <f t="shared" si="76"/>
        <v>-0.43803570495107175</v>
      </c>
      <c r="L302" s="8">
        <f t="shared" si="77"/>
        <v>-0.462970199269155</v>
      </c>
      <c r="M302" s="9">
        <f t="shared" si="78"/>
        <v>-0.94023017072479576</v>
      </c>
      <c r="N302" s="8">
        <f t="shared" si="79"/>
        <v>-0.31799914426915482</v>
      </c>
      <c r="O302" s="9">
        <f t="shared" si="80"/>
        <v>-0.43803570495107175</v>
      </c>
      <c r="P302" s="8">
        <f t="shared" si="81"/>
        <v>-0.86277255897704874</v>
      </c>
      <c r="Q302" s="9">
        <f t="shared" si="82"/>
        <v>0.23865617504892872</v>
      </c>
      <c r="R302" s="6">
        <f t="shared" si="83"/>
        <v>0.12306215934549564</v>
      </c>
    </row>
    <row r="303" spans="2:18" ht="14.4">
      <c r="B303" s="7"/>
      <c r="C303">
        <v>-21.842099999999999</v>
      </c>
      <c r="D303">
        <v>96.177499999999995</v>
      </c>
      <c r="E303">
        <v>83.909899999999993</v>
      </c>
      <c r="F303">
        <v>1</v>
      </c>
      <c r="G303" s="6">
        <f t="shared" si="72"/>
        <v>0</v>
      </c>
      <c r="H303" s="9">
        <f t="shared" si="73"/>
        <v>-9.7302625000000031E-2</v>
      </c>
      <c r="I303" s="6">
        <f t="shared" si="74"/>
        <v>-0.17940833333333334</v>
      </c>
      <c r="J303" s="6">
        <f t="shared" si="75"/>
        <v>0.43984983333333327</v>
      </c>
      <c r="K303" s="9">
        <f t="shared" si="76"/>
        <v>-0.43803570495107175</v>
      </c>
      <c r="L303" s="8">
        <f t="shared" si="77"/>
        <v>-0.462970199269155</v>
      </c>
      <c r="M303" s="9">
        <f t="shared" si="78"/>
        <v>-0.94023017072479576</v>
      </c>
      <c r="N303" s="8">
        <f t="shared" si="79"/>
        <v>-0.31799914426915482</v>
      </c>
      <c r="O303" s="9">
        <f t="shared" si="80"/>
        <v>-0.43803570495107175</v>
      </c>
      <c r="P303" s="8">
        <f t="shared" si="81"/>
        <v>-0.86277255897704874</v>
      </c>
      <c r="Q303" s="9">
        <f t="shared" si="82"/>
        <v>0.23865617504892872</v>
      </c>
      <c r="R303" s="6">
        <f t="shared" si="83"/>
        <v>0.12306215934549564</v>
      </c>
    </row>
    <row r="304" spans="2:18" ht="14.4">
      <c r="B304" s="7"/>
      <c r="C304">
        <v>-21.842099999999999</v>
      </c>
      <c r="D304">
        <v>96.177499999999995</v>
      </c>
      <c r="E304">
        <v>83.909899999999993</v>
      </c>
      <c r="F304">
        <v>1</v>
      </c>
      <c r="G304" s="6">
        <f t="shared" si="72"/>
        <v>0</v>
      </c>
      <c r="H304" s="9">
        <f t="shared" si="73"/>
        <v>-9.7302625000000031E-2</v>
      </c>
      <c r="I304" s="6">
        <f t="shared" si="74"/>
        <v>-0.17940833333333334</v>
      </c>
      <c r="J304" s="6">
        <f t="shared" si="75"/>
        <v>0.43984983333333327</v>
      </c>
      <c r="K304" s="9">
        <f t="shared" si="76"/>
        <v>-0.43803570495107175</v>
      </c>
      <c r="L304" s="8">
        <f t="shared" si="77"/>
        <v>-0.462970199269155</v>
      </c>
      <c r="M304" s="9">
        <f t="shared" si="78"/>
        <v>-0.94023017072479576</v>
      </c>
      <c r="N304" s="8">
        <f t="shared" si="79"/>
        <v>-0.31799914426915482</v>
      </c>
      <c r="O304" s="9">
        <f t="shared" si="80"/>
        <v>-0.43803570495107175</v>
      </c>
      <c r="P304" s="8">
        <f t="shared" si="81"/>
        <v>-0.86277255897704874</v>
      </c>
      <c r="Q304" s="9">
        <f t="shared" si="82"/>
        <v>0.23865617504892872</v>
      </c>
      <c r="R304" s="6">
        <f t="shared" si="83"/>
        <v>0.12306215934549564</v>
      </c>
    </row>
    <row r="305" spans="2:18" ht="14.4">
      <c r="B305" s="7"/>
      <c r="C305">
        <v>-21.842099999999999</v>
      </c>
      <c r="D305">
        <v>96.177499999999995</v>
      </c>
      <c r="E305">
        <v>83.909899999999993</v>
      </c>
      <c r="F305">
        <v>1</v>
      </c>
      <c r="G305" s="6">
        <f t="shared" si="72"/>
        <v>0</v>
      </c>
      <c r="H305" s="9">
        <f t="shared" si="73"/>
        <v>-9.7302625000000031E-2</v>
      </c>
      <c r="I305" s="6">
        <f t="shared" si="74"/>
        <v>-0.17940833333333334</v>
      </c>
      <c r="J305" s="6">
        <f t="shared" si="75"/>
        <v>0.43984983333333327</v>
      </c>
      <c r="K305" s="9">
        <f t="shared" si="76"/>
        <v>-0.43803570495107175</v>
      </c>
      <c r="L305" s="8">
        <f t="shared" si="77"/>
        <v>-0.462970199269155</v>
      </c>
      <c r="M305" s="9">
        <f t="shared" si="78"/>
        <v>-0.94023017072479576</v>
      </c>
      <c r="N305" s="8">
        <f t="shared" si="79"/>
        <v>-0.31799914426915482</v>
      </c>
      <c r="O305" s="9">
        <f t="shared" si="80"/>
        <v>-0.43803570495107175</v>
      </c>
      <c r="P305" s="8">
        <f t="shared" si="81"/>
        <v>-0.86277255897704874</v>
      </c>
      <c r="Q305" s="9">
        <f t="shared" si="82"/>
        <v>0.23865617504892872</v>
      </c>
      <c r="R305" s="6">
        <f t="shared" si="83"/>
        <v>0.12306215934549564</v>
      </c>
    </row>
    <row r="306" spans="2:18" ht="14.4">
      <c r="B306" s="7"/>
      <c r="C306">
        <v>-21.837299999999999</v>
      </c>
      <c r="D306">
        <v>95.693799999999996</v>
      </c>
      <c r="E306">
        <v>83.987300000000005</v>
      </c>
      <c r="F306">
        <v>1</v>
      </c>
      <c r="G306" s="6">
        <f t="shared" si="72"/>
        <v>0</v>
      </c>
      <c r="H306" s="9">
        <f t="shared" si="73"/>
        <v>-9.7296625000000025E-2</v>
      </c>
      <c r="I306" s="6">
        <f t="shared" si="74"/>
        <v>-0.18102066666666666</v>
      </c>
      <c r="J306" s="6">
        <f t="shared" si="75"/>
        <v>0.43997883333333332</v>
      </c>
      <c r="K306" s="9">
        <f t="shared" si="76"/>
        <v>-0.43812110249158315</v>
      </c>
      <c r="L306" s="8">
        <f t="shared" si="77"/>
        <v>-0.46506349885014897</v>
      </c>
      <c r="M306" s="9">
        <f t="shared" si="78"/>
        <v>-0.94032305072479583</v>
      </c>
      <c r="N306" s="8">
        <f t="shared" si="79"/>
        <v>-0.32009028385014893</v>
      </c>
      <c r="O306" s="9">
        <f t="shared" si="80"/>
        <v>-0.43812110249158315</v>
      </c>
      <c r="P306" s="8">
        <f t="shared" si="81"/>
        <v>-0.86285515541655211</v>
      </c>
      <c r="Q306" s="9">
        <f t="shared" si="82"/>
        <v>0.23866365750841745</v>
      </c>
      <c r="R306" s="6">
        <f t="shared" si="83"/>
        <v>0.12104929620400509</v>
      </c>
    </row>
    <row r="307" spans="2:18" ht="14.4">
      <c r="B307" s="7"/>
      <c r="C307">
        <v>-21.837299999999999</v>
      </c>
      <c r="D307">
        <v>95.693799999999996</v>
      </c>
      <c r="E307">
        <v>83.987300000000005</v>
      </c>
      <c r="F307">
        <v>1</v>
      </c>
      <c r="G307" s="6">
        <f t="shared" si="72"/>
        <v>0</v>
      </c>
      <c r="H307" s="9">
        <f t="shared" si="73"/>
        <v>-9.7296625000000025E-2</v>
      </c>
      <c r="I307" s="6">
        <f t="shared" si="74"/>
        <v>-0.18102066666666666</v>
      </c>
      <c r="J307" s="6">
        <f t="shared" si="75"/>
        <v>0.43997883333333332</v>
      </c>
      <c r="K307" s="9">
        <f t="shared" si="76"/>
        <v>-0.43812110249158315</v>
      </c>
      <c r="L307" s="8">
        <f t="shared" si="77"/>
        <v>-0.46506349885014897</v>
      </c>
      <c r="M307" s="9">
        <f t="shared" si="78"/>
        <v>-0.94032305072479583</v>
      </c>
      <c r="N307" s="8">
        <f t="shared" si="79"/>
        <v>-0.32009028385014893</v>
      </c>
      <c r="O307" s="9">
        <f t="shared" si="80"/>
        <v>-0.43812110249158315</v>
      </c>
      <c r="P307" s="8">
        <f t="shared" si="81"/>
        <v>-0.86285515541655211</v>
      </c>
      <c r="Q307" s="9">
        <f t="shared" si="82"/>
        <v>0.23866365750841745</v>
      </c>
      <c r="R307" s="6">
        <f t="shared" si="83"/>
        <v>0.12104929620400509</v>
      </c>
    </row>
    <row r="308" spans="2:18" ht="14.4">
      <c r="B308" s="7"/>
      <c r="C308">
        <v>-22.276299999999999</v>
      </c>
      <c r="D308">
        <v>95.978999999999999</v>
      </c>
      <c r="E308">
        <v>83.849000000000004</v>
      </c>
      <c r="F308">
        <v>1</v>
      </c>
      <c r="G308" s="6">
        <f t="shared" si="72"/>
        <v>0</v>
      </c>
      <c r="H308" s="9">
        <f t="shared" si="73"/>
        <v>-9.7845375000000012E-2</v>
      </c>
      <c r="I308" s="6">
        <f t="shared" si="74"/>
        <v>-0.18007000000000001</v>
      </c>
      <c r="J308" s="6">
        <f t="shared" si="75"/>
        <v>0.43974833333333341</v>
      </c>
      <c r="K308" s="9">
        <f t="shared" si="76"/>
        <v>-0.43863947576565365</v>
      </c>
      <c r="L308" s="8">
        <f t="shared" si="77"/>
        <v>-0.46353666913737235</v>
      </c>
      <c r="M308" s="9">
        <f t="shared" si="78"/>
        <v>-0.94015709072479592</v>
      </c>
      <c r="N308" s="8">
        <f t="shared" si="79"/>
        <v>-0.31876100413737218</v>
      </c>
      <c r="O308" s="9">
        <f t="shared" si="80"/>
        <v>-0.43863947576565365</v>
      </c>
      <c r="P308" s="8">
        <f t="shared" si="81"/>
        <v>-0.86251387984054018</v>
      </c>
      <c r="Q308" s="9">
        <f t="shared" si="82"/>
        <v>0.23797932423434701</v>
      </c>
      <c r="R308" s="6">
        <f t="shared" si="83"/>
        <v>0.12243240034076981</v>
      </c>
    </row>
    <row r="309" spans="2:18" ht="14.4">
      <c r="B309" s="7"/>
      <c r="C309">
        <v>-21.8553</v>
      </c>
      <c r="D309">
        <v>96.135999999999996</v>
      </c>
      <c r="E309">
        <v>84.0899</v>
      </c>
      <c r="F309">
        <v>1</v>
      </c>
      <c r="G309" s="6">
        <f t="shared" si="72"/>
        <v>0</v>
      </c>
      <c r="H309" s="9">
        <f t="shared" si="73"/>
        <v>-9.7319125000000006E-2</v>
      </c>
      <c r="I309" s="6">
        <f t="shared" si="74"/>
        <v>-0.17954666666666669</v>
      </c>
      <c r="J309" s="6">
        <f t="shared" si="75"/>
        <v>0.44014983333333324</v>
      </c>
      <c r="K309" s="9">
        <f t="shared" si="76"/>
        <v>-0.43827228171466565</v>
      </c>
      <c r="L309" s="8">
        <f t="shared" si="77"/>
        <v>-0.46332383301680624</v>
      </c>
      <c r="M309" s="9">
        <f t="shared" si="78"/>
        <v>-0.94044617072479575</v>
      </c>
      <c r="N309" s="8">
        <f t="shared" si="79"/>
        <v>-0.3183587180168061</v>
      </c>
      <c r="O309" s="9">
        <f t="shared" si="80"/>
        <v>-0.43827228171466565</v>
      </c>
      <c r="P309" s="8">
        <f t="shared" si="81"/>
        <v>-0.86295368046426613</v>
      </c>
      <c r="Q309" s="9">
        <f t="shared" si="82"/>
        <v>0.23863559828533482</v>
      </c>
      <c r="R309" s="6">
        <f t="shared" si="83"/>
        <v>0.12289558708506175</v>
      </c>
    </row>
    <row r="310" spans="2:18" ht="14.4">
      <c r="B310" s="7"/>
      <c r="C310">
        <v>-21.8553</v>
      </c>
      <c r="D310">
        <v>96.135999999999996</v>
      </c>
      <c r="E310">
        <v>84.0899</v>
      </c>
      <c r="F310">
        <v>1</v>
      </c>
      <c r="G310" s="6">
        <f t="shared" si="72"/>
        <v>0</v>
      </c>
      <c r="H310" s="9">
        <f t="shared" si="73"/>
        <v>-9.7319125000000006E-2</v>
      </c>
      <c r="I310" s="6">
        <f t="shared" si="74"/>
        <v>-0.17954666666666669</v>
      </c>
      <c r="J310" s="6">
        <f t="shared" si="75"/>
        <v>0.44014983333333324</v>
      </c>
      <c r="K310" s="9">
        <f t="shared" si="76"/>
        <v>-0.43827228171466565</v>
      </c>
      <c r="L310" s="8">
        <f t="shared" si="77"/>
        <v>-0.46332383301680624</v>
      </c>
      <c r="M310" s="9">
        <f t="shared" si="78"/>
        <v>-0.94044617072479575</v>
      </c>
      <c r="N310" s="8">
        <f t="shared" si="79"/>
        <v>-0.3183587180168061</v>
      </c>
      <c r="O310" s="9">
        <f t="shared" si="80"/>
        <v>-0.43827228171466565</v>
      </c>
      <c r="P310" s="8">
        <f t="shared" si="81"/>
        <v>-0.86295368046426613</v>
      </c>
      <c r="Q310" s="9">
        <f t="shared" si="82"/>
        <v>0.23863559828533482</v>
      </c>
      <c r="R310" s="6">
        <f t="shared" si="83"/>
        <v>0.12289558708506175</v>
      </c>
    </row>
    <row r="311" spans="2:18" ht="14.4">
      <c r="B311" s="7"/>
      <c r="C311">
        <v>-22.3903</v>
      </c>
      <c r="D311">
        <v>97.623400000000004</v>
      </c>
      <c r="E311">
        <v>83.871799999999993</v>
      </c>
      <c r="F311">
        <v>1</v>
      </c>
      <c r="G311" s="6">
        <f t="shared" si="72"/>
        <v>0</v>
      </c>
      <c r="H311" s="9">
        <f t="shared" si="73"/>
        <v>-9.7987875000000058E-2</v>
      </c>
      <c r="I311" s="6">
        <f t="shared" si="74"/>
        <v>-0.17458866666666667</v>
      </c>
      <c r="J311" s="6">
        <f t="shared" si="75"/>
        <v>0.43978633333333339</v>
      </c>
      <c r="K311" s="9">
        <f t="shared" si="76"/>
        <v>-0.43884454417851021</v>
      </c>
      <c r="L311" s="8">
        <f t="shared" si="77"/>
        <v>-0.45667342115730075</v>
      </c>
      <c r="M311" s="9">
        <f t="shared" si="78"/>
        <v>-0.94018445072479595</v>
      </c>
      <c r="N311" s="8">
        <f t="shared" si="79"/>
        <v>-0.31194905615730067</v>
      </c>
      <c r="O311" s="9">
        <f t="shared" si="80"/>
        <v>-0.43884454417851021</v>
      </c>
      <c r="P311" s="8">
        <f t="shared" si="81"/>
        <v>-0.86248627429558777</v>
      </c>
      <c r="Q311" s="9">
        <f t="shared" si="82"/>
        <v>0.23780161582149037</v>
      </c>
      <c r="R311" s="6">
        <f t="shared" si="83"/>
        <v>0.12931934277588886</v>
      </c>
    </row>
    <row r="312" spans="2:18" ht="14.4">
      <c r="B312" s="7"/>
      <c r="C312">
        <v>-22.3903</v>
      </c>
      <c r="D312">
        <v>97.623400000000004</v>
      </c>
      <c r="E312">
        <v>83.871799999999993</v>
      </c>
      <c r="F312">
        <v>1</v>
      </c>
      <c r="G312" s="6">
        <f t="shared" si="72"/>
        <v>0</v>
      </c>
      <c r="H312" s="9">
        <f t="shared" si="73"/>
        <v>-9.7987875000000058E-2</v>
      </c>
      <c r="I312" s="6">
        <f t="shared" si="74"/>
        <v>-0.17458866666666667</v>
      </c>
      <c r="J312" s="6">
        <f t="shared" si="75"/>
        <v>0.43978633333333339</v>
      </c>
      <c r="K312" s="9">
        <f t="shared" si="76"/>
        <v>-0.43884454417851021</v>
      </c>
      <c r="L312" s="8">
        <f t="shared" si="77"/>
        <v>-0.45667342115730075</v>
      </c>
      <c r="M312" s="9">
        <f t="shared" si="78"/>
        <v>-0.94018445072479595</v>
      </c>
      <c r="N312" s="8">
        <f t="shared" si="79"/>
        <v>-0.31194905615730067</v>
      </c>
      <c r="O312" s="9">
        <f t="shared" si="80"/>
        <v>-0.43884454417851021</v>
      </c>
      <c r="P312" s="8">
        <f t="shared" si="81"/>
        <v>-0.86248627429558777</v>
      </c>
      <c r="Q312" s="9">
        <f t="shared" si="82"/>
        <v>0.23780161582149037</v>
      </c>
      <c r="R312" s="6">
        <f t="shared" si="83"/>
        <v>0.12931934277588886</v>
      </c>
    </row>
    <row r="313" spans="2:18" ht="14.4">
      <c r="B313" s="7"/>
      <c r="C313">
        <v>-22.816199999999998</v>
      </c>
      <c r="D313">
        <v>97.458799999999997</v>
      </c>
      <c r="E313">
        <v>83.906300000000002</v>
      </c>
      <c r="F313">
        <v>1</v>
      </c>
      <c r="G313" s="6">
        <f t="shared" si="72"/>
        <v>0</v>
      </c>
      <c r="H313" s="9">
        <f t="shared" si="73"/>
        <v>-9.8520249999999976E-2</v>
      </c>
      <c r="I313" s="6">
        <f t="shared" si="74"/>
        <v>-0.17513733333333337</v>
      </c>
      <c r="J313" s="6">
        <f t="shared" si="75"/>
        <v>0.43984383333333332</v>
      </c>
      <c r="K313" s="9">
        <f t="shared" si="76"/>
        <v>-0.43954985657355933</v>
      </c>
      <c r="L313" s="8">
        <f t="shared" si="77"/>
        <v>-0.45720184896003946</v>
      </c>
      <c r="M313" s="9">
        <f t="shared" si="78"/>
        <v>-0.94022585072479581</v>
      </c>
      <c r="N313" s="8">
        <f t="shared" si="79"/>
        <v>-0.31266913896003934</v>
      </c>
      <c r="O313" s="9">
        <f t="shared" si="80"/>
        <v>-0.43954985657355933</v>
      </c>
      <c r="P313" s="8">
        <f t="shared" si="81"/>
        <v>-0.86233047274730434</v>
      </c>
      <c r="Q313" s="9">
        <f t="shared" si="82"/>
        <v>0.23713770342644122</v>
      </c>
      <c r="R313" s="6">
        <f t="shared" si="83"/>
        <v>0.12882676842486682</v>
      </c>
    </row>
    <row r="314" spans="2:18" ht="14.4">
      <c r="B314" s="7"/>
      <c r="C314">
        <v>-22.816199999999998</v>
      </c>
      <c r="D314">
        <v>97.458799999999997</v>
      </c>
      <c r="E314">
        <v>83.906300000000002</v>
      </c>
      <c r="F314">
        <v>1</v>
      </c>
      <c r="G314" s="6">
        <f t="shared" si="72"/>
        <v>0</v>
      </c>
      <c r="H314" s="9">
        <f t="shared" si="73"/>
        <v>-9.8520249999999976E-2</v>
      </c>
      <c r="I314" s="6">
        <f t="shared" si="74"/>
        <v>-0.17513733333333337</v>
      </c>
      <c r="J314" s="6">
        <f t="shared" si="75"/>
        <v>0.43984383333333332</v>
      </c>
      <c r="K314" s="9">
        <f t="shared" si="76"/>
        <v>-0.43954985657355933</v>
      </c>
      <c r="L314" s="8">
        <f t="shared" si="77"/>
        <v>-0.45720184896003946</v>
      </c>
      <c r="M314" s="9">
        <f t="shared" si="78"/>
        <v>-0.94022585072479581</v>
      </c>
      <c r="N314" s="8">
        <f t="shared" si="79"/>
        <v>-0.31266913896003934</v>
      </c>
      <c r="O314" s="9">
        <f t="shared" si="80"/>
        <v>-0.43954985657355933</v>
      </c>
      <c r="P314" s="8">
        <f t="shared" si="81"/>
        <v>-0.86233047274730434</v>
      </c>
      <c r="Q314" s="9">
        <f t="shared" si="82"/>
        <v>0.23713770342644122</v>
      </c>
      <c r="R314" s="6">
        <f t="shared" si="83"/>
        <v>0.12882676842486682</v>
      </c>
    </row>
    <row r="315" spans="2:18" ht="14.4">
      <c r="B315" s="7"/>
      <c r="C315">
        <v>-22.816199999999998</v>
      </c>
      <c r="D315">
        <v>97.458799999999997</v>
      </c>
      <c r="E315">
        <v>83.906300000000002</v>
      </c>
      <c r="F315">
        <v>1</v>
      </c>
      <c r="G315" s="6">
        <f t="shared" si="72"/>
        <v>0</v>
      </c>
      <c r="H315" s="9">
        <f t="shared" si="73"/>
        <v>-9.8520249999999976E-2</v>
      </c>
      <c r="I315" s="6">
        <f t="shared" si="74"/>
        <v>-0.17513733333333337</v>
      </c>
      <c r="J315" s="6">
        <f t="shared" si="75"/>
        <v>0.43984383333333332</v>
      </c>
      <c r="K315" s="9">
        <f t="shared" si="76"/>
        <v>-0.43954985657355933</v>
      </c>
      <c r="L315" s="8">
        <f t="shared" si="77"/>
        <v>-0.45720184896003946</v>
      </c>
      <c r="M315" s="9">
        <f t="shared" si="78"/>
        <v>-0.94022585072479581</v>
      </c>
      <c r="N315" s="8">
        <f t="shared" si="79"/>
        <v>-0.31266913896003934</v>
      </c>
      <c r="O315" s="9">
        <f t="shared" si="80"/>
        <v>-0.43954985657355933</v>
      </c>
      <c r="P315" s="8">
        <f t="shared" si="81"/>
        <v>-0.86233047274730434</v>
      </c>
      <c r="Q315" s="9">
        <f t="shared" si="82"/>
        <v>0.23713770342644122</v>
      </c>
      <c r="R315" s="6">
        <f t="shared" si="83"/>
        <v>0.12882676842486682</v>
      </c>
    </row>
    <row r="316" spans="2:18" ht="14.4">
      <c r="B316" s="7"/>
      <c r="C316">
        <v>-22.8704</v>
      </c>
      <c r="D316">
        <v>97.549800000000005</v>
      </c>
      <c r="E316">
        <v>83.907899999999998</v>
      </c>
      <c r="F316">
        <v>1</v>
      </c>
      <c r="G316" s="6">
        <f t="shared" si="72"/>
        <v>0</v>
      </c>
      <c r="H316" s="9">
        <f t="shared" si="73"/>
        <v>-9.8588000000000009E-2</v>
      </c>
      <c r="I316" s="6">
        <f t="shared" si="74"/>
        <v>-0.17483399999999999</v>
      </c>
      <c r="J316" s="6">
        <f t="shared" si="75"/>
        <v>0.43984650000000003</v>
      </c>
      <c r="K316" s="9">
        <f t="shared" si="76"/>
        <v>-0.4396362660119526</v>
      </c>
      <c r="L316" s="8">
        <f t="shared" si="77"/>
        <v>-0.45680084183244163</v>
      </c>
      <c r="M316" s="9">
        <f t="shared" si="78"/>
        <v>-0.94022777072479591</v>
      </c>
      <c r="N316" s="8">
        <f t="shared" si="79"/>
        <v>-0.31229252183244155</v>
      </c>
      <c r="O316" s="9">
        <f t="shared" si="80"/>
        <v>-0.4396362660119526</v>
      </c>
      <c r="P316" s="8">
        <f t="shared" si="81"/>
        <v>-0.86230774551607958</v>
      </c>
      <c r="Q316" s="9">
        <f t="shared" si="82"/>
        <v>0.23705321398804799</v>
      </c>
      <c r="R316" s="6">
        <f t="shared" si="83"/>
        <v>0.1292294383212399</v>
      </c>
    </row>
    <row r="317" spans="2:18" ht="14.4">
      <c r="B317" s="7"/>
      <c r="C317">
        <v>-22.8704</v>
      </c>
      <c r="D317">
        <v>97.549800000000005</v>
      </c>
      <c r="E317">
        <v>83.907899999999998</v>
      </c>
      <c r="F317">
        <v>1</v>
      </c>
      <c r="G317" s="6">
        <f t="shared" si="72"/>
        <v>0</v>
      </c>
      <c r="H317" s="9">
        <f t="shared" si="73"/>
        <v>-9.8588000000000009E-2</v>
      </c>
      <c r="I317" s="6">
        <f t="shared" si="74"/>
        <v>-0.17483399999999999</v>
      </c>
      <c r="J317" s="6">
        <f t="shared" si="75"/>
        <v>0.43984650000000003</v>
      </c>
      <c r="K317" s="9">
        <f t="shared" si="76"/>
        <v>-0.4396362660119526</v>
      </c>
      <c r="L317" s="8">
        <f t="shared" si="77"/>
        <v>-0.45680084183244163</v>
      </c>
      <c r="M317" s="9">
        <f t="shared" si="78"/>
        <v>-0.94022777072479591</v>
      </c>
      <c r="N317" s="8">
        <f t="shared" si="79"/>
        <v>-0.31229252183244155</v>
      </c>
      <c r="O317" s="9">
        <f t="shared" si="80"/>
        <v>-0.4396362660119526</v>
      </c>
      <c r="P317" s="8">
        <f t="shared" si="81"/>
        <v>-0.86230774551607958</v>
      </c>
      <c r="Q317" s="9">
        <f t="shared" si="82"/>
        <v>0.23705321398804799</v>
      </c>
      <c r="R317" s="6">
        <f t="shared" si="83"/>
        <v>0.1292294383212399</v>
      </c>
    </row>
    <row r="318" spans="2:18" ht="14.4">
      <c r="B318" s="7"/>
      <c r="C318">
        <v>-22.529199999999999</v>
      </c>
      <c r="D318">
        <v>95.3566</v>
      </c>
      <c r="E318">
        <v>84.009399999999999</v>
      </c>
      <c r="F318">
        <v>1</v>
      </c>
      <c r="G318" s="6">
        <f t="shared" si="72"/>
        <v>0</v>
      </c>
      <c r="H318" s="9">
        <f t="shared" si="73"/>
        <v>-9.8161500000000013E-2</v>
      </c>
      <c r="I318" s="6">
        <f t="shared" si="74"/>
        <v>-0.18214466666666668</v>
      </c>
      <c r="J318" s="6">
        <f t="shared" si="75"/>
        <v>0.44001566666666669</v>
      </c>
      <c r="K318" s="9">
        <f t="shared" si="76"/>
        <v>-0.43922618784996437</v>
      </c>
      <c r="L318" s="8">
        <f t="shared" si="77"/>
        <v>-0.46617682492140683</v>
      </c>
      <c r="M318" s="9">
        <f t="shared" si="78"/>
        <v>-0.94034957072479586</v>
      </c>
      <c r="N318" s="8">
        <f t="shared" si="79"/>
        <v>-0.32151496492140669</v>
      </c>
      <c r="O318" s="9">
        <f t="shared" si="80"/>
        <v>-0.43922618784996437</v>
      </c>
      <c r="P318" s="8">
        <f t="shared" si="81"/>
        <v>-0.86256676741026062</v>
      </c>
      <c r="Q318" s="9">
        <f t="shared" si="82"/>
        <v>0.23758509215003626</v>
      </c>
      <c r="R318" s="6">
        <f t="shared" si="83"/>
        <v>0.11995893712645572</v>
      </c>
    </row>
    <row r="319" spans="2:18" ht="14.4">
      <c r="B319" s="7"/>
      <c r="C319">
        <v>-22.529199999999999</v>
      </c>
      <c r="D319">
        <v>95.3566</v>
      </c>
      <c r="E319">
        <v>84.009399999999999</v>
      </c>
      <c r="F319">
        <v>1</v>
      </c>
      <c r="G319" s="6">
        <f t="shared" si="72"/>
        <v>0</v>
      </c>
      <c r="H319" s="9">
        <f t="shared" si="73"/>
        <v>-9.8161500000000013E-2</v>
      </c>
      <c r="I319" s="6">
        <f t="shared" si="74"/>
        <v>-0.18214466666666668</v>
      </c>
      <c r="J319" s="6">
        <f t="shared" si="75"/>
        <v>0.44001566666666669</v>
      </c>
      <c r="K319" s="9">
        <f t="shared" si="76"/>
        <v>-0.43922618784996437</v>
      </c>
      <c r="L319" s="8">
        <f t="shared" si="77"/>
        <v>-0.46617682492140683</v>
      </c>
      <c r="M319" s="9">
        <f t="shared" si="78"/>
        <v>-0.94034957072479586</v>
      </c>
      <c r="N319" s="8">
        <f t="shared" si="79"/>
        <v>-0.32151496492140669</v>
      </c>
      <c r="O319" s="9">
        <f t="shared" si="80"/>
        <v>-0.43922618784996437</v>
      </c>
      <c r="P319" s="8">
        <f t="shared" si="81"/>
        <v>-0.86256676741026062</v>
      </c>
      <c r="Q319" s="9">
        <f t="shared" si="82"/>
        <v>0.23758509215003626</v>
      </c>
      <c r="R319" s="6">
        <f t="shared" si="83"/>
        <v>0.11995893712645572</v>
      </c>
    </row>
    <row r="320" spans="2:18" ht="14.4">
      <c r="B320" s="7"/>
      <c r="C320">
        <v>-21.409199999999998</v>
      </c>
      <c r="D320">
        <v>95.686599999999999</v>
      </c>
      <c r="E320">
        <v>84.361099999999993</v>
      </c>
      <c r="F320">
        <v>1</v>
      </c>
      <c r="G320" s="6">
        <f t="shared" si="72"/>
        <v>0</v>
      </c>
      <c r="H320" s="9">
        <f t="shared" si="73"/>
        <v>-9.67615E-2</v>
      </c>
      <c r="I320" s="6">
        <f t="shared" si="74"/>
        <v>-0.18104466666666669</v>
      </c>
      <c r="J320" s="6">
        <f t="shared" si="75"/>
        <v>0.44060183333333325</v>
      </c>
      <c r="K320" s="9">
        <f t="shared" si="76"/>
        <v>-0.43790232063593476</v>
      </c>
      <c r="L320" s="8">
        <f t="shared" si="77"/>
        <v>-0.46567453804322534</v>
      </c>
      <c r="M320" s="9">
        <f t="shared" si="78"/>
        <v>-0.94077161072479587</v>
      </c>
      <c r="N320" s="8">
        <f t="shared" si="79"/>
        <v>-0.32050867804322525</v>
      </c>
      <c r="O320" s="9">
        <f t="shared" si="80"/>
        <v>-0.43790232063593476</v>
      </c>
      <c r="P320" s="8">
        <f t="shared" si="81"/>
        <v>-0.86343626477167368</v>
      </c>
      <c r="Q320" s="9">
        <f t="shared" si="82"/>
        <v>0.23933099936406568</v>
      </c>
      <c r="R320" s="6">
        <f t="shared" si="83"/>
        <v>0.12082672136605024</v>
      </c>
    </row>
    <row r="321" spans="2:18" ht="14.4">
      <c r="B321" s="7"/>
      <c r="C321">
        <v>-22.254999999999999</v>
      </c>
      <c r="D321">
        <v>95.801699999999997</v>
      </c>
      <c r="E321">
        <v>83.759200000000007</v>
      </c>
      <c r="F321">
        <v>1</v>
      </c>
      <c r="G321" s="6">
        <f t="shared" si="72"/>
        <v>0</v>
      </c>
      <c r="H321" s="9">
        <f t="shared" si="73"/>
        <v>-9.781875000000001E-2</v>
      </c>
      <c r="I321" s="6">
        <f t="shared" si="74"/>
        <v>-0.18066100000000002</v>
      </c>
      <c r="J321" s="6">
        <f t="shared" si="75"/>
        <v>0.43959866666666658</v>
      </c>
      <c r="K321" s="9">
        <f t="shared" si="76"/>
        <v>-0.43849851235167236</v>
      </c>
      <c r="L321" s="8">
        <f t="shared" si="77"/>
        <v>-0.4641899534994971</v>
      </c>
      <c r="M321" s="9">
        <f t="shared" si="78"/>
        <v>-0.9400493307247958</v>
      </c>
      <c r="N321" s="8">
        <f t="shared" si="79"/>
        <v>-0.31940470349949701</v>
      </c>
      <c r="O321" s="9">
        <f t="shared" si="80"/>
        <v>-0.43849851235167236</v>
      </c>
      <c r="P321" s="8">
        <f t="shared" si="81"/>
        <v>-0.86243014194302825</v>
      </c>
      <c r="Q321" s="9">
        <f t="shared" si="82"/>
        <v>0.23801252764832809</v>
      </c>
      <c r="R321" s="6">
        <f t="shared" si="83"/>
        <v>0.12168579308113306</v>
      </c>
    </row>
    <row r="322" spans="2:18" ht="14.4">
      <c r="B322" s="7"/>
      <c r="C322">
        <v>-22.254999999999999</v>
      </c>
      <c r="D322">
        <v>95.801699999999997</v>
      </c>
      <c r="E322">
        <v>83.759200000000007</v>
      </c>
      <c r="F322">
        <v>1</v>
      </c>
      <c r="G322" s="6">
        <f t="shared" si="72"/>
        <v>0</v>
      </c>
      <c r="H322" s="9">
        <f t="shared" si="73"/>
        <v>-9.781875000000001E-2</v>
      </c>
      <c r="I322" s="6">
        <f t="shared" si="74"/>
        <v>-0.18066100000000002</v>
      </c>
      <c r="J322" s="6">
        <f t="shared" si="75"/>
        <v>0.43959866666666658</v>
      </c>
      <c r="K322" s="9">
        <f t="shared" si="76"/>
        <v>-0.43849851235167236</v>
      </c>
      <c r="L322" s="8">
        <f t="shared" si="77"/>
        <v>-0.4641899534994971</v>
      </c>
      <c r="M322" s="9">
        <f t="shared" si="78"/>
        <v>-0.9400493307247958</v>
      </c>
      <c r="N322" s="8">
        <f t="shared" si="79"/>
        <v>-0.31940470349949701</v>
      </c>
      <c r="O322" s="9">
        <f t="shared" si="80"/>
        <v>-0.43849851235167236</v>
      </c>
      <c r="P322" s="8">
        <f t="shared" si="81"/>
        <v>-0.86243014194302825</v>
      </c>
      <c r="Q322" s="9">
        <f t="shared" si="82"/>
        <v>0.23801252764832809</v>
      </c>
      <c r="R322" s="6">
        <f t="shared" si="83"/>
        <v>0.12168579308113306</v>
      </c>
    </row>
    <row r="323" spans="2:18" ht="14.4">
      <c r="B323" s="7"/>
      <c r="C323">
        <v>-22.695699999999999</v>
      </c>
      <c r="D323">
        <v>95.861500000000007</v>
      </c>
      <c r="E323">
        <v>83.654899999999998</v>
      </c>
      <c r="F323">
        <v>1</v>
      </c>
      <c r="G323" s="6">
        <f t="shared" si="72"/>
        <v>0</v>
      </c>
      <c r="H323" s="9">
        <f t="shared" si="73"/>
        <v>-9.8369624999999961E-2</v>
      </c>
      <c r="I323" s="6">
        <f t="shared" si="74"/>
        <v>-0.18046166666666663</v>
      </c>
      <c r="J323" s="6">
        <f t="shared" si="75"/>
        <v>0.43942483333333338</v>
      </c>
      <c r="K323" s="9">
        <f t="shared" si="76"/>
        <v>-0.43906033566347846</v>
      </c>
      <c r="L323" s="8">
        <f t="shared" si="77"/>
        <v>-0.46363466282805715</v>
      </c>
      <c r="M323" s="9">
        <f t="shared" si="78"/>
        <v>-0.93992417072479584</v>
      </c>
      <c r="N323" s="8">
        <f t="shared" si="79"/>
        <v>-0.31904772782805702</v>
      </c>
      <c r="O323" s="9">
        <f t="shared" si="80"/>
        <v>-0.43906033566347846</v>
      </c>
      <c r="P323" s="8">
        <f t="shared" si="81"/>
        <v>-0.86212343520349055</v>
      </c>
      <c r="Q323" s="9">
        <f t="shared" si="82"/>
        <v>0.23732554433652209</v>
      </c>
      <c r="R323" s="6">
        <f t="shared" si="83"/>
        <v>0.12213269201303542</v>
      </c>
    </row>
    <row r="324" spans="2:18" ht="14.4">
      <c r="B324" s="7"/>
      <c r="C324">
        <v>-22.695699999999999</v>
      </c>
      <c r="D324">
        <v>95.861500000000007</v>
      </c>
      <c r="E324">
        <v>83.654899999999998</v>
      </c>
      <c r="F324">
        <v>1</v>
      </c>
      <c r="G324" s="6">
        <f t="shared" si="72"/>
        <v>0</v>
      </c>
      <c r="H324" s="9">
        <f t="shared" si="73"/>
        <v>-9.8369624999999961E-2</v>
      </c>
      <c r="I324" s="6">
        <f t="shared" si="74"/>
        <v>-0.18046166666666663</v>
      </c>
      <c r="J324" s="6">
        <f t="shared" si="75"/>
        <v>0.43942483333333338</v>
      </c>
      <c r="K324" s="9">
        <f t="shared" si="76"/>
        <v>-0.43906033566347846</v>
      </c>
      <c r="L324" s="8">
        <f t="shared" si="77"/>
        <v>-0.46363466282805715</v>
      </c>
      <c r="M324" s="9">
        <f t="shared" si="78"/>
        <v>-0.93992417072479584</v>
      </c>
      <c r="N324" s="8">
        <f t="shared" si="79"/>
        <v>-0.31904772782805702</v>
      </c>
      <c r="O324" s="9">
        <f t="shared" si="80"/>
        <v>-0.43906033566347846</v>
      </c>
      <c r="P324" s="8">
        <f t="shared" si="81"/>
        <v>-0.86212343520349055</v>
      </c>
      <c r="Q324" s="9">
        <f t="shared" si="82"/>
        <v>0.23732554433652209</v>
      </c>
      <c r="R324" s="6">
        <f t="shared" si="83"/>
        <v>0.12213269201303542</v>
      </c>
    </row>
    <row r="325" spans="2:18" ht="14.4">
      <c r="B325" s="7"/>
      <c r="C325">
        <v>-22.695699999999999</v>
      </c>
      <c r="D325">
        <v>95.861500000000007</v>
      </c>
      <c r="E325">
        <v>83.654899999999998</v>
      </c>
      <c r="F325">
        <v>1</v>
      </c>
      <c r="G325" s="6">
        <f t="shared" si="72"/>
        <v>0</v>
      </c>
      <c r="H325" s="9">
        <f t="shared" si="73"/>
        <v>-9.8369624999999961E-2</v>
      </c>
      <c r="I325" s="6">
        <f t="shared" si="74"/>
        <v>-0.18046166666666663</v>
      </c>
      <c r="J325" s="6">
        <f t="shared" si="75"/>
        <v>0.43942483333333338</v>
      </c>
      <c r="K325" s="9">
        <f t="shared" si="76"/>
        <v>-0.43906033566347846</v>
      </c>
      <c r="L325" s="8">
        <f t="shared" si="77"/>
        <v>-0.46363466282805715</v>
      </c>
      <c r="M325" s="9">
        <f t="shared" si="78"/>
        <v>-0.93992417072479584</v>
      </c>
      <c r="N325" s="8">
        <f t="shared" si="79"/>
        <v>-0.31904772782805702</v>
      </c>
      <c r="O325" s="9">
        <f t="shared" si="80"/>
        <v>-0.43906033566347846</v>
      </c>
      <c r="P325" s="8">
        <f t="shared" si="81"/>
        <v>-0.86212343520349055</v>
      </c>
      <c r="Q325" s="9">
        <f t="shared" si="82"/>
        <v>0.23732554433652209</v>
      </c>
      <c r="R325" s="6">
        <f t="shared" si="83"/>
        <v>0.12213269201303542</v>
      </c>
    </row>
    <row r="326" spans="2:18" ht="14.4">
      <c r="B326" s="7"/>
      <c r="C326">
        <v>-22.695699999999999</v>
      </c>
      <c r="D326">
        <v>95.861500000000007</v>
      </c>
      <c r="E326">
        <v>83.654899999999998</v>
      </c>
      <c r="F326">
        <v>1</v>
      </c>
      <c r="G326" s="6">
        <f t="shared" si="72"/>
        <v>0</v>
      </c>
      <c r="H326" s="9">
        <f t="shared" si="73"/>
        <v>-9.8369624999999961E-2</v>
      </c>
      <c r="I326" s="6">
        <f t="shared" si="74"/>
        <v>-0.18046166666666663</v>
      </c>
      <c r="J326" s="6">
        <f t="shared" si="75"/>
        <v>0.43942483333333338</v>
      </c>
      <c r="K326" s="9">
        <f t="shared" si="76"/>
        <v>-0.43906033566347846</v>
      </c>
      <c r="L326" s="8">
        <f t="shared" si="77"/>
        <v>-0.46363466282805715</v>
      </c>
      <c r="M326" s="9">
        <f t="shared" si="78"/>
        <v>-0.93992417072479584</v>
      </c>
      <c r="N326" s="8">
        <f t="shared" si="79"/>
        <v>-0.31904772782805702</v>
      </c>
      <c r="O326" s="9">
        <f t="shared" si="80"/>
        <v>-0.43906033566347846</v>
      </c>
      <c r="P326" s="8">
        <f t="shared" si="81"/>
        <v>-0.86212343520349055</v>
      </c>
      <c r="Q326" s="9">
        <f t="shared" si="82"/>
        <v>0.23732554433652209</v>
      </c>
      <c r="R326" s="6">
        <f t="shared" si="83"/>
        <v>0.12213269201303542</v>
      </c>
    </row>
    <row r="327" spans="2:18" ht="14.4">
      <c r="B327" s="7"/>
      <c r="C327">
        <v>-22.695699999999999</v>
      </c>
      <c r="D327">
        <v>95.861500000000007</v>
      </c>
      <c r="E327">
        <v>83.654899999999998</v>
      </c>
      <c r="F327">
        <v>1</v>
      </c>
      <c r="G327" s="6">
        <f t="shared" si="72"/>
        <v>0</v>
      </c>
      <c r="H327" s="9">
        <f t="shared" si="73"/>
        <v>-9.8369624999999961E-2</v>
      </c>
      <c r="I327" s="6">
        <f t="shared" si="74"/>
        <v>-0.18046166666666663</v>
      </c>
      <c r="J327" s="6">
        <f t="shared" si="75"/>
        <v>0.43942483333333338</v>
      </c>
      <c r="K327" s="9">
        <f t="shared" si="76"/>
        <v>-0.43906033566347846</v>
      </c>
      <c r="L327" s="8">
        <f t="shared" si="77"/>
        <v>-0.46363466282805715</v>
      </c>
      <c r="M327" s="9">
        <f t="shared" si="78"/>
        <v>-0.93992417072479584</v>
      </c>
      <c r="N327" s="8">
        <f t="shared" si="79"/>
        <v>-0.31904772782805702</v>
      </c>
      <c r="O327" s="9">
        <f t="shared" si="80"/>
        <v>-0.43906033566347846</v>
      </c>
      <c r="P327" s="8">
        <f t="shared" si="81"/>
        <v>-0.86212343520349055</v>
      </c>
      <c r="Q327" s="9">
        <f t="shared" si="82"/>
        <v>0.23732554433652209</v>
      </c>
      <c r="R327" s="6">
        <f t="shared" si="83"/>
        <v>0.12213269201303542</v>
      </c>
    </row>
    <row r="328" spans="2:18" ht="14.4">
      <c r="B328" s="7"/>
      <c r="C328">
        <v>-22.8369</v>
      </c>
      <c r="D328">
        <v>96.244</v>
      </c>
      <c r="E328">
        <v>83.716399999999993</v>
      </c>
      <c r="F328">
        <v>1</v>
      </c>
      <c r="G328" s="6">
        <f t="shared" si="72"/>
        <v>0</v>
      </c>
      <c r="H328" s="9">
        <f t="shared" si="73"/>
        <v>-9.854612500000004E-2</v>
      </c>
      <c r="I328" s="6">
        <f t="shared" si="74"/>
        <v>-0.17918666666666666</v>
      </c>
      <c r="J328" s="6">
        <f t="shared" si="75"/>
        <v>0.43952733333333338</v>
      </c>
      <c r="K328" s="9">
        <f t="shared" si="76"/>
        <v>-0.43935424468010442</v>
      </c>
      <c r="L328" s="8">
        <f t="shared" si="77"/>
        <v>-0.46204501286150823</v>
      </c>
      <c r="M328" s="9">
        <f t="shared" si="78"/>
        <v>-0.93999797072479596</v>
      </c>
      <c r="N328" s="8">
        <f t="shared" si="79"/>
        <v>-0.31752161786150818</v>
      </c>
      <c r="O328" s="9">
        <f t="shared" si="80"/>
        <v>-0.43935424468010442</v>
      </c>
      <c r="P328" s="8">
        <f t="shared" si="81"/>
        <v>-0.86212380787828991</v>
      </c>
      <c r="Q328" s="9">
        <f t="shared" si="82"/>
        <v>0.23710543531989617</v>
      </c>
      <c r="R328" s="6">
        <f t="shared" si="83"/>
        <v>0.12378625465438366</v>
      </c>
    </row>
    <row r="329" spans="2:18" ht="14.4">
      <c r="B329" s="7"/>
      <c r="C329">
        <v>-22.8369</v>
      </c>
      <c r="D329">
        <v>96.244</v>
      </c>
      <c r="E329">
        <v>83.716399999999993</v>
      </c>
      <c r="F329">
        <v>1</v>
      </c>
      <c r="G329" s="6">
        <f t="shared" si="72"/>
        <v>0</v>
      </c>
      <c r="H329" s="9">
        <f t="shared" si="73"/>
        <v>-9.854612500000004E-2</v>
      </c>
      <c r="I329" s="6">
        <f t="shared" si="74"/>
        <v>-0.17918666666666666</v>
      </c>
      <c r="J329" s="6">
        <f t="shared" si="75"/>
        <v>0.43952733333333338</v>
      </c>
      <c r="K329" s="9">
        <f t="shared" si="76"/>
        <v>-0.43935424468010442</v>
      </c>
      <c r="L329" s="8">
        <f t="shared" si="77"/>
        <v>-0.46204501286150823</v>
      </c>
      <c r="M329" s="9">
        <f t="shared" si="78"/>
        <v>-0.93999797072479596</v>
      </c>
      <c r="N329" s="8">
        <f t="shared" si="79"/>
        <v>-0.31752161786150818</v>
      </c>
      <c r="O329" s="9">
        <f t="shared" si="80"/>
        <v>-0.43935424468010442</v>
      </c>
      <c r="P329" s="8">
        <f t="shared" si="81"/>
        <v>-0.86212380787828991</v>
      </c>
      <c r="Q329" s="9">
        <f t="shared" si="82"/>
        <v>0.23710543531989617</v>
      </c>
      <c r="R329" s="6">
        <f t="shared" si="83"/>
        <v>0.12378625465438366</v>
      </c>
    </row>
    <row r="330" spans="2:18" ht="14.4">
      <c r="B330" s="7"/>
      <c r="C330">
        <v>-22.649100000000001</v>
      </c>
      <c r="D330">
        <v>97.2226</v>
      </c>
      <c r="E330">
        <v>83.896600000000007</v>
      </c>
      <c r="F330">
        <v>1</v>
      </c>
      <c r="G330" s="6">
        <f t="shared" si="72"/>
        <v>0</v>
      </c>
      <c r="H330" s="9">
        <f t="shared" si="73"/>
        <v>-9.8311374999999979E-2</v>
      </c>
      <c r="I330" s="6">
        <f t="shared" si="74"/>
        <v>-0.17592466666666667</v>
      </c>
      <c r="J330" s="6">
        <f t="shared" si="75"/>
        <v>0.43982766666666673</v>
      </c>
      <c r="K330" s="9">
        <f t="shared" si="76"/>
        <v>-0.43927773345260906</v>
      </c>
      <c r="L330" s="8">
        <f t="shared" si="77"/>
        <v>-0.45824882838613407</v>
      </c>
      <c r="M330" s="9">
        <f t="shared" si="78"/>
        <v>-0.94021421072479594</v>
      </c>
      <c r="N330" s="8">
        <f t="shared" si="79"/>
        <v>-0.31364092338613397</v>
      </c>
      <c r="O330" s="9">
        <f t="shared" si="80"/>
        <v>-0.43927773345260906</v>
      </c>
      <c r="P330" s="8">
        <f t="shared" si="81"/>
        <v>-0.86239558721160436</v>
      </c>
      <c r="Q330" s="9">
        <f t="shared" si="82"/>
        <v>0.23739818654739153</v>
      </c>
      <c r="R330" s="6">
        <f t="shared" si="83"/>
        <v>0.1277697084630722</v>
      </c>
    </row>
    <row r="331" spans="2:18" ht="14.4">
      <c r="B331" s="7"/>
      <c r="C331">
        <v>-22.338899999999999</v>
      </c>
      <c r="D331">
        <v>94.430300000000003</v>
      </c>
      <c r="E331">
        <v>83.882199999999997</v>
      </c>
      <c r="F331">
        <v>1</v>
      </c>
      <c r="G331" s="6">
        <f t="shared" si="72"/>
        <v>0</v>
      </c>
      <c r="H331" s="9">
        <f t="shared" si="73"/>
        <v>-9.7923625000000014E-2</v>
      </c>
      <c r="I331" s="6">
        <f t="shared" si="74"/>
        <v>-0.18523233333333333</v>
      </c>
      <c r="J331" s="6">
        <f t="shared" si="75"/>
        <v>0.4398036666666667</v>
      </c>
      <c r="K331" s="9">
        <f t="shared" si="76"/>
        <v>-0.43877689950815202</v>
      </c>
      <c r="L331" s="8">
        <f t="shared" si="77"/>
        <v>-0.46998082659509566</v>
      </c>
      <c r="M331" s="9">
        <f t="shared" si="78"/>
        <v>-0.94019693072479593</v>
      </c>
      <c r="N331" s="8">
        <f t="shared" si="79"/>
        <v>-0.32523333159509549</v>
      </c>
      <c r="O331" s="9">
        <f t="shared" si="80"/>
        <v>-0.43877689950815202</v>
      </c>
      <c r="P331" s="8">
        <f t="shared" si="81"/>
        <v>-0.86252021229262688</v>
      </c>
      <c r="Q331" s="9">
        <f t="shared" si="82"/>
        <v>0.23788174049184857</v>
      </c>
      <c r="R331" s="6">
        <f t="shared" si="83"/>
        <v>0.11602274533513322</v>
      </c>
    </row>
    <row r="332" spans="2:18" ht="14.4">
      <c r="B332" s="7"/>
      <c r="C332">
        <v>-22.338899999999999</v>
      </c>
      <c r="D332">
        <v>94.430300000000003</v>
      </c>
      <c r="E332">
        <v>83.882199999999997</v>
      </c>
      <c r="F332">
        <v>1</v>
      </c>
      <c r="G332" s="6">
        <f t="shared" si="72"/>
        <v>0</v>
      </c>
      <c r="H332" s="9">
        <f t="shared" si="73"/>
        <v>-9.7923625000000014E-2</v>
      </c>
      <c r="I332" s="6">
        <f t="shared" si="74"/>
        <v>-0.18523233333333333</v>
      </c>
      <c r="J332" s="6">
        <f t="shared" si="75"/>
        <v>0.4398036666666667</v>
      </c>
      <c r="K332" s="9">
        <f t="shared" si="76"/>
        <v>-0.43877689950815202</v>
      </c>
      <c r="L332" s="8">
        <f t="shared" si="77"/>
        <v>-0.46998082659509566</v>
      </c>
      <c r="M332" s="9">
        <f t="shared" si="78"/>
        <v>-0.94019693072479593</v>
      </c>
      <c r="N332" s="8">
        <f t="shared" si="79"/>
        <v>-0.32523333159509549</v>
      </c>
      <c r="O332" s="9">
        <f t="shared" si="80"/>
        <v>-0.43877689950815202</v>
      </c>
      <c r="P332" s="8">
        <f t="shared" si="81"/>
        <v>-0.86252021229262688</v>
      </c>
      <c r="Q332" s="9">
        <f t="shared" si="82"/>
        <v>0.23788174049184857</v>
      </c>
      <c r="R332" s="6">
        <f t="shared" si="83"/>
        <v>0.11602274533513322</v>
      </c>
    </row>
    <row r="333" spans="2:18" ht="14.4">
      <c r="B333" s="7"/>
      <c r="C333">
        <v>-22.524000000000001</v>
      </c>
      <c r="D333">
        <v>93.889200000000002</v>
      </c>
      <c r="E333">
        <v>83.548599999999993</v>
      </c>
      <c r="F333">
        <v>1</v>
      </c>
      <c r="G333" s="6">
        <f t="shared" si="72"/>
        <v>0</v>
      </c>
      <c r="H333" s="9">
        <f t="shared" si="73"/>
        <v>-9.8154999999999992E-2</v>
      </c>
      <c r="I333" s="6">
        <f t="shared" si="74"/>
        <v>-0.18703599999999998</v>
      </c>
      <c r="J333" s="6">
        <f t="shared" si="75"/>
        <v>0.43924766666666659</v>
      </c>
      <c r="K333" s="9">
        <f t="shared" si="76"/>
        <v>-0.43866512185218481</v>
      </c>
      <c r="L333" s="8">
        <f t="shared" si="77"/>
        <v>-0.4718001547661938</v>
      </c>
      <c r="M333" s="9">
        <f t="shared" si="78"/>
        <v>-0.93979661072479581</v>
      </c>
      <c r="N333" s="8">
        <f t="shared" si="79"/>
        <v>-0.32713595476619367</v>
      </c>
      <c r="O333" s="9">
        <f t="shared" si="80"/>
        <v>-0.43866512185218481</v>
      </c>
      <c r="P333" s="8">
        <f t="shared" si="81"/>
        <v>-0.8620902300029839</v>
      </c>
      <c r="Q333" s="9">
        <f t="shared" si="82"/>
        <v>0.23759319814781568</v>
      </c>
      <c r="R333" s="6">
        <f t="shared" si="83"/>
        <v>0.11385672987439201</v>
      </c>
    </row>
    <row r="334" spans="2:18" ht="14.4">
      <c r="B334" s="7"/>
      <c r="C334">
        <v>-22.524000000000001</v>
      </c>
      <c r="D334">
        <v>93.889200000000002</v>
      </c>
      <c r="E334">
        <v>83.548599999999993</v>
      </c>
      <c r="F334">
        <v>1</v>
      </c>
      <c r="G334" s="6">
        <f t="shared" si="72"/>
        <v>0</v>
      </c>
      <c r="H334" s="9">
        <f t="shared" si="73"/>
        <v>-9.8154999999999992E-2</v>
      </c>
      <c r="I334" s="6">
        <f t="shared" si="74"/>
        <v>-0.18703599999999998</v>
      </c>
      <c r="J334" s="6">
        <f t="shared" si="75"/>
        <v>0.43924766666666659</v>
      </c>
      <c r="K334" s="9">
        <f t="shared" si="76"/>
        <v>-0.43866512185218481</v>
      </c>
      <c r="L334" s="8">
        <f t="shared" si="77"/>
        <v>-0.4718001547661938</v>
      </c>
      <c r="M334" s="9">
        <f t="shared" si="78"/>
        <v>-0.93979661072479581</v>
      </c>
      <c r="N334" s="8">
        <f t="shared" si="79"/>
        <v>-0.32713595476619367</v>
      </c>
      <c r="O334" s="9">
        <f t="shared" si="80"/>
        <v>-0.43866512185218481</v>
      </c>
      <c r="P334" s="8">
        <f t="shared" si="81"/>
        <v>-0.8620902300029839</v>
      </c>
      <c r="Q334" s="9">
        <f t="shared" si="82"/>
        <v>0.23759319814781568</v>
      </c>
      <c r="R334" s="6">
        <f t="shared" si="83"/>
        <v>0.11385672987439201</v>
      </c>
    </row>
    <row r="335" spans="2:18" ht="14.4">
      <c r="B335" s="7"/>
      <c r="C335">
        <v>-22.965499999999999</v>
      </c>
      <c r="D335">
        <v>96.0946</v>
      </c>
      <c r="E335">
        <v>83.248699999999999</v>
      </c>
      <c r="F335">
        <v>1</v>
      </c>
      <c r="G335" s="6">
        <f t="shared" si="72"/>
        <v>0</v>
      </c>
      <c r="H335" s="9">
        <f t="shared" si="73"/>
        <v>-9.8706875000000027E-2</v>
      </c>
      <c r="I335" s="6">
        <f t="shared" si="74"/>
        <v>-0.17968466666666666</v>
      </c>
      <c r="J335" s="6">
        <f t="shared" si="75"/>
        <v>0.43874783333333334</v>
      </c>
      <c r="K335" s="9">
        <f t="shared" si="76"/>
        <v>-0.43899347224057245</v>
      </c>
      <c r="L335" s="8">
        <f t="shared" si="77"/>
        <v>-0.4621221389014501</v>
      </c>
      <c r="M335" s="9">
        <f t="shared" si="78"/>
        <v>-0.93943673072479583</v>
      </c>
      <c r="N335" s="8">
        <f t="shared" si="79"/>
        <v>-0.31765661390145006</v>
      </c>
      <c r="O335" s="9">
        <f t="shared" si="80"/>
        <v>-0.43899347224057245</v>
      </c>
      <c r="P335" s="8">
        <f t="shared" si="81"/>
        <v>-0.86157988978066991</v>
      </c>
      <c r="Q335" s="9">
        <f t="shared" si="82"/>
        <v>0.23690496775942815</v>
      </c>
      <c r="R335" s="6">
        <f t="shared" si="83"/>
        <v>0.12322308051682175</v>
      </c>
    </row>
    <row r="336" spans="2:18" ht="14.4">
      <c r="B336" s="7"/>
      <c r="C336">
        <v>-22.965499999999999</v>
      </c>
      <c r="D336">
        <v>96.0946</v>
      </c>
      <c r="E336">
        <v>83.248699999999999</v>
      </c>
      <c r="F336">
        <v>1</v>
      </c>
      <c r="G336" s="6">
        <f t="shared" si="72"/>
        <v>0</v>
      </c>
      <c r="H336" s="9">
        <f t="shared" si="73"/>
        <v>-9.8706875000000027E-2</v>
      </c>
      <c r="I336" s="6">
        <f t="shared" si="74"/>
        <v>-0.17968466666666666</v>
      </c>
      <c r="J336" s="6">
        <f t="shared" si="75"/>
        <v>0.43874783333333334</v>
      </c>
      <c r="K336" s="9">
        <f t="shared" si="76"/>
        <v>-0.43899347224057245</v>
      </c>
      <c r="L336" s="8">
        <f t="shared" si="77"/>
        <v>-0.4621221389014501</v>
      </c>
      <c r="M336" s="9">
        <f t="shared" si="78"/>
        <v>-0.93943673072479583</v>
      </c>
      <c r="N336" s="8">
        <f t="shared" si="79"/>
        <v>-0.31765661390145006</v>
      </c>
      <c r="O336" s="9">
        <f t="shared" si="80"/>
        <v>-0.43899347224057245</v>
      </c>
      <c r="P336" s="8">
        <f t="shared" si="81"/>
        <v>-0.86157988978066991</v>
      </c>
      <c r="Q336" s="9">
        <f t="shared" si="82"/>
        <v>0.23690496775942815</v>
      </c>
      <c r="R336" s="6">
        <f t="shared" si="83"/>
        <v>0.12322308051682175</v>
      </c>
    </row>
    <row r="337" spans="2:18" ht="14.4">
      <c r="B337" s="7"/>
      <c r="C337">
        <v>-22.965499999999999</v>
      </c>
      <c r="D337">
        <v>96.0946</v>
      </c>
      <c r="E337">
        <v>83.248699999999999</v>
      </c>
      <c r="F337">
        <v>1</v>
      </c>
      <c r="G337" s="6">
        <f t="shared" si="72"/>
        <v>0</v>
      </c>
      <c r="H337" s="9">
        <f t="shared" si="73"/>
        <v>-9.8706875000000027E-2</v>
      </c>
      <c r="I337" s="6">
        <f t="shared" si="74"/>
        <v>-0.17968466666666666</v>
      </c>
      <c r="J337" s="6">
        <f t="shared" si="75"/>
        <v>0.43874783333333334</v>
      </c>
      <c r="K337" s="9">
        <f t="shared" si="76"/>
        <v>-0.43899347224057245</v>
      </c>
      <c r="L337" s="8">
        <f t="shared" si="77"/>
        <v>-0.4621221389014501</v>
      </c>
      <c r="M337" s="9">
        <f t="shared" si="78"/>
        <v>-0.93943673072479583</v>
      </c>
      <c r="N337" s="8">
        <f t="shared" si="79"/>
        <v>-0.31765661390145006</v>
      </c>
      <c r="O337" s="9">
        <f t="shared" si="80"/>
        <v>-0.43899347224057245</v>
      </c>
      <c r="P337" s="8">
        <f t="shared" si="81"/>
        <v>-0.86157988978066991</v>
      </c>
      <c r="Q337" s="9">
        <f t="shared" si="82"/>
        <v>0.23690496775942815</v>
      </c>
      <c r="R337" s="6">
        <f t="shared" si="83"/>
        <v>0.12322308051682175</v>
      </c>
    </row>
    <row r="338" spans="2:18" ht="14.4">
      <c r="B338" s="7"/>
      <c r="C338">
        <v>-22.5608</v>
      </c>
      <c r="D338">
        <v>96.749600000000001</v>
      </c>
      <c r="E338">
        <v>83.538399999999996</v>
      </c>
      <c r="F338">
        <v>1</v>
      </c>
      <c r="G338" s="6">
        <f t="shared" si="72"/>
        <v>0</v>
      </c>
      <c r="H338" s="9">
        <f t="shared" si="73"/>
        <v>-9.8200999999999983E-2</v>
      </c>
      <c r="I338" s="6">
        <f t="shared" si="74"/>
        <v>-0.17750133333333334</v>
      </c>
      <c r="J338" s="6">
        <f t="shared" si="75"/>
        <v>0.43923066666666666</v>
      </c>
      <c r="K338" s="9">
        <f t="shared" si="76"/>
        <v>-0.43871024737493153</v>
      </c>
      <c r="L338" s="8">
        <f t="shared" si="77"/>
        <v>-0.45988253510332355</v>
      </c>
      <c r="M338" s="9">
        <f t="shared" si="78"/>
        <v>-0.93978437072479581</v>
      </c>
      <c r="N338" s="8">
        <f t="shared" si="79"/>
        <v>-0.31523489510332336</v>
      </c>
      <c r="O338" s="9">
        <f t="shared" si="80"/>
        <v>-0.43871024737493153</v>
      </c>
      <c r="P338" s="8">
        <f t="shared" si="81"/>
        <v>-0.86206306985204151</v>
      </c>
      <c r="Q338" s="9">
        <f t="shared" si="82"/>
        <v>0.23753583262506903</v>
      </c>
      <c r="R338" s="6">
        <f t="shared" si="83"/>
        <v>0.12576374938631998</v>
      </c>
    </row>
    <row r="339" spans="2:18" ht="14.4">
      <c r="B339" s="7"/>
      <c r="C339">
        <v>-22.5608</v>
      </c>
      <c r="D339">
        <v>96.749600000000001</v>
      </c>
      <c r="E339">
        <v>83.538399999999996</v>
      </c>
      <c r="F339">
        <v>1</v>
      </c>
      <c r="G339" s="6">
        <f t="shared" si="72"/>
        <v>0</v>
      </c>
      <c r="H339" s="9">
        <f t="shared" si="73"/>
        <v>-9.8200999999999983E-2</v>
      </c>
      <c r="I339" s="6">
        <f t="shared" si="74"/>
        <v>-0.17750133333333334</v>
      </c>
      <c r="J339" s="6">
        <f t="shared" si="75"/>
        <v>0.43923066666666666</v>
      </c>
      <c r="K339" s="9">
        <f t="shared" si="76"/>
        <v>-0.43871024737493153</v>
      </c>
      <c r="L339" s="8">
        <f t="shared" si="77"/>
        <v>-0.45988253510332355</v>
      </c>
      <c r="M339" s="9">
        <f t="shared" si="78"/>
        <v>-0.93978437072479581</v>
      </c>
      <c r="N339" s="8">
        <f t="shared" si="79"/>
        <v>-0.31523489510332336</v>
      </c>
      <c r="O339" s="9">
        <f t="shared" si="80"/>
        <v>-0.43871024737493153</v>
      </c>
      <c r="P339" s="8">
        <f t="shared" si="81"/>
        <v>-0.86206306985204151</v>
      </c>
      <c r="Q339" s="9">
        <f t="shared" si="82"/>
        <v>0.23753583262506903</v>
      </c>
      <c r="R339" s="6">
        <f t="shared" si="83"/>
        <v>0.12576374938631998</v>
      </c>
    </row>
    <row r="340" spans="2:18" ht="14.4">
      <c r="B340" s="7"/>
      <c r="C340">
        <v>-22.219000000000001</v>
      </c>
      <c r="D340">
        <v>97.033799999999999</v>
      </c>
      <c r="E340">
        <v>83.682199999999995</v>
      </c>
      <c r="F340">
        <v>1</v>
      </c>
      <c r="G340" s="6">
        <f t="shared" si="72"/>
        <v>0</v>
      </c>
      <c r="H340" s="9">
        <f t="shared" si="73"/>
        <v>-9.7773749999999993E-2</v>
      </c>
      <c r="I340" s="6">
        <f t="shared" si="74"/>
        <v>-0.17655399999999999</v>
      </c>
      <c r="J340" s="6">
        <f t="shared" si="75"/>
        <v>0.4394703333333333</v>
      </c>
      <c r="K340" s="9">
        <f t="shared" si="76"/>
        <v>-0.43834999390550716</v>
      </c>
      <c r="L340" s="8">
        <f t="shared" si="77"/>
        <v>-0.45900438923217401</v>
      </c>
      <c r="M340" s="9">
        <f t="shared" si="78"/>
        <v>-0.9399569307247958</v>
      </c>
      <c r="N340" s="8">
        <f t="shared" si="79"/>
        <v>-0.31420293923217385</v>
      </c>
      <c r="O340" s="9">
        <f t="shared" si="80"/>
        <v>-0.43834999390550716</v>
      </c>
      <c r="P340" s="8">
        <f t="shared" si="81"/>
        <v>-0.86236632119571865</v>
      </c>
      <c r="Q340" s="9">
        <f t="shared" si="82"/>
        <v>0.23806864609449332</v>
      </c>
      <c r="R340" s="6">
        <f t="shared" si="83"/>
        <v>0.12679133660114661</v>
      </c>
    </row>
    <row r="341" spans="2:18" ht="14.4">
      <c r="B341" s="7"/>
      <c r="C341">
        <v>-21.983799999999999</v>
      </c>
      <c r="D341">
        <v>94.979600000000005</v>
      </c>
      <c r="E341">
        <v>83.741799999999998</v>
      </c>
      <c r="F341">
        <v>1</v>
      </c>
      <c r="G341" s="6">
        <f t="shared" si="72"/>
        <v>0</v>
      </c>
      <c r="H341" s="9">
        <f t="shared" si="73"/>
        <v>-9.7479749999999976E-2</v>
      </c>
      <c r="I341" s="6">
        <f t="shared" si="74"/>
        <v>-0.18340133333333331</v>
      </c>
      <c r="J341" s="6">
        <f t="shared" si="75"/>
        <v>0.43956966666666664</v>
      </c>
      <c r="K341" s="9">
        <f t="shared" si="76"/>
        <v>-0.43805487339056104</v>
      </c>
      <c r="L341" s="8">
        <f t="shared" si="77"/>
        <v>-0.46771131641443181</v>
      </c>
      <c r="M341" s="9">
        <f t="shared" si="78"/>
        <v>-0.94002845072479591</v>
      </c>
      <c r="N341" s="8">
        <f t="shared" si="79"/>
        <v>-0.32280402641443162</v>
      </c>
      <c r="O341" s="9">
        <f t="shared" si="80"/>
        <v>-0.43805487339056104</v>
      </c>
      <c r="P341" s="8">
        <f t="shared" si="81"/>
        <v>-0.86253409933259728</v>
      </c>
      <c r="Q341" s="9">
        <f t="shared" si="82"/>
        <v>0.23843528660943955</v>
      </c>
      <c r="R341" s="6">
        <f t="shared" si="83"/>
        <v>0.11814634755576746</v>
      </c>
    </row>
    <row r="342" spans="2:18" ht="14.4">
      <c r="B342" s="7"/>
      <c r="C342">
        <v>-21.983799999999999</v>
      </c>
      <c r="D342">
        <v>94.979600000000005</v>
      </c>
      <c r="E342">
        <v>83.741799999999998</v>
      </c>
      <c r="F342">
        <v>1</v>
      </c>
      <c r="G342" s="6">
        <f t="shared" si="72"/>
        <v>0</v>
      </c>
      <c r="H342" s="9">
        <f t="shared" si="73"/>
        <v>-9.7479749999999976E-2</v>
      </c>
      <c r="I342" s="6">
        <f t="shared" si="74"/>
        <v>-0.18340133333333331</v>
      </c>
      <c r="J342" s="6">
        <f t="shared" si="75"/>
        <v>0.43956966666666664</v>
      </c>
      <c r="K342" s="9">
        <f t="shared" si="76"/>
        <v>-0.43805487339056104</v>
      </c>
      <c r="L342" s="8">
        <f t="shared" si="77"/>
        <v>-0.46771131641443181</v>
      </c>
      <c r="M342" s="9">
        <f t="shared" si="78"/>
        <v>-0.94002845072479591</v>
      </c>
      <c r="N342" s="8">
        <f t="shared" si="79"/>
        <v>-0.32280402641443162</v>
      </c>
      <c r="O342" s="9">
        <f t="shared" si="80"/>
        <v>-0.43805487339056104</v>
      </c>
      <c r="P342" s="8">
        <f t="shared" si="81"/>
        <v>-0.86253409933259728</v>
      </c>
      <c r="Q342" s="9">
        <f t="shared" si="82"/>
        <v>0.23843528660943955</v>
      </c>
      <c r="R342" s="6">
        <f t="shared" si="83"/>
        <v>0.11814634755576746</v>
      </c>
    </row>
    <row r="343" spans="2:18" ht="14.4">
      <c r="B343" s="7"/>
      <c r="C343">
        <v>-20.938600000000001</v>
      </c>
      <c r="D343">
        <v>98.786000000000001</v>
      </c>
      <c r="E343">
        <v>84.036500000000004</v>
      </c>
      <c r="F343">
        <v>1</v>
      </c>
      <c r="G343" s="6">
        <f t="shared" si="72"/>
        <v>0</v>
      </c>
      <c r="H343" s="9">
        <f t="shared" si="73"/>
        <v>-9.6173249999999988E-2</v>
      </c>
      <c r="I343" s="6">
        <f t="shared" si="74"/>
        <v>-0.17071333333333333</v>
      </c>
      <c r="J343" s="6">
        <f t="shared" si="75"/>
        <v>0.44006083333333346</v>
      </c>
      <c r="K343" s="9">
        <f t="shared" si="76"/>
        <v>-0.43677920783689722</v>
      </c>
      <c r="L343" s="8">
        <f t="shared" si="77"/>
        <v>-0.45266500997279374</v>
      </c>
      <c r="M343" s="9">
        <f t="shared" si="78"/>
        <v>-0.94038209072479595</v>
      </c>
      <c r="N343" s="8">
        <f t="shared" si="79"/>
        <v>-0.30728737997279365</v>
      </c>
      <c r="O343" s="9">
        <f t="shared" si="80"/>
        <v>-0.43677920783689722</v>
      </c>
      <c r="P343" s="8">
        <f t="shared" si="81"/>
        <v>-0.8633107005563917</v>
      </c>
      <c r="Q343" s="9">
        <f t="shared" si="82"/>
        <v>0.24006459216310344</v>
      </c>
      <c r="R343" s="6">
        <f t="shared" si="83"/>
        <v>0.13349891522119986</v>
      </c>
    </row>
    <row r="344" spans="2:18" ht="14.4">
      <c r="B344" s="7"/>
      <c r="C344">
        <v>-20.938600000000001</v>
      </c>
      <c r="D344">
        <v>98.786000000000001</v>
      </c>
      <c r="E344">
        <v>84.036500000000004</v>
      </c>
      <c r="F344">
        <v>1</v>
      </c>
      <c r="G344" s="6">
        <f t="shared" si="72"/>
        <v>0</v>
      </c>
      <c r="H344" s="9">
        <f t="shared" si="73"/>
        <v>-9.6173249999999988E-2</v>
      </c>
      <c r="I344" s="6">
        <f t="shared" si="74"/>
        <v>-0.17071333333333333</v>
      </c>
      <c r="J344" s="6">
        <f t="shared" si="75"/>
        <v>0.44006083333333346</v>
      </c>
      <c r="K344" s="9">
        <f t="shared" si="76"/>
        <v>-0.43677920783689722</v>
      </c>
      <c r="L344" s="8">
        <f t="shared" si="77"/>
        <v>-0.45266500997279374</v>
      </c>
      <c r="M344" s="9">
        <f t="shared" si="78"/>
        <v>-0.94038209072479595</v>
      </c>
      <c r="N344" s="8">
        <f t="shared" si="79"/>
        <v>-0.30728737997279365</v>
      </c>
      <c r="O344" s="9">
        <f t="shared" si="80"/>
        <v>-0.43677920783689722</v>
      </c>
      <c r="P344" s="8">
        <f t="shared" si="81"/>
        <v>-0.8633107005563917</v>
      </c>
      <c r="Q344" s="9">
        <f t="shared" si="82"/>
        <v>0.24006459216310344</v>
      </c>
      <c r="R344" s="6">
        <f t="shared" si="83"/>
        <v>0.13349891522119986</v>
      </c>
    </row>
    <row r="345" spans="2:18" ht="14.4">
      <c r="B345" s="7"/>
      <c r="C345">
        <v>-20.376300000000001</v>
      </c>
      <c r="D345">
        <v>98.462999999999994</v>
      </c>
      <c r="E345">
        <v>83.736400000000003</v>
      </c>
      <c r="F345">
        <v>1</v>
      </c>
      <c r="G345" s="6">
        <f t="shared" si="72"/>
        <v>0</v>
      </c>
      <c r="H345" s="9">
        <f t="shared" si="73"/>
        <v>-9.5470374999999996E-2</v>
      </c>
      <c r="I345" s="6">
        <f t="shared" si="74"/>
        <v>-0.17179</v>
      </c>
      <c r="J345" s="6">
        <f t="shared" si="75"/>
        <v>0.43956066666666671</v>
      </c>
      <c r="K345" s="9">
        <f t="shared" si="76"/>
        <v>-0.43554254888471078</v>
      </c>
      <c r="L345" s="8">
        <f t="shared" si="77"/>
        <v>-0.45394885769041032</v>
      </c>
      <c r="M345" s="9">
        <f t="shared" si="78"/>
        <v>-0.94002197072479599</v>
      </c>
      <c r="N345" s="8">
        <f t="shared" si="79"/>
        <v>-0.30831819269041016</v>
      </c>
      <c r="O345" s="9">
        <f t="shared" si="80"/>
        <v>-0.43554254888471078</v>
      </c>
      <c r="P345" s="8">
        <f t="shared" si="81"/>
        <v>-0.8632518624879808</v>
      </c>
      <c r="Q345" s="9">
        <f t="shared" si="82"/>
        <v>0.24094113111528978</v>
      </c>
      <c r="R345" s="6">
        <f t="shared" si="83"/>
        <v>0.13190319443517246</v>
      </c>
    </row>
    <row r="346" spans="2:18" ht="14.4">
      <c r="B346" s="7"/>
      <c r="C346">
        <v>-20.376300000000001</v>
      </c>
      <c r="D346">
        <v>98.462999999999994</v>
      </c>
      <c r="E346">
        <v>83.736400000000003</v>
      </c>
      <c r="F346">
        <v>1</v>
      </c>
      <c r="G346" s="6">
        <f t="shared" si="72"/>
        <v>0</v>
      </c>
      <c r="H346" s="9">
        <f t="shared" si="73"/>
        <v>-9.5470374999999996E-2</v>
      </c>
      <c r="I346" s="6">
        <f t="shared" si="74"/>
        <v>-0.17179</v>
      </c>
      <c r="J346" s="6">
        <f t="shared" si="75"/>
        <v>0.43956066666666671</v>
      </c>
      <c r="K346" s="9">
        <f t="shared" si="76"/>
        <v>-0.43554254888471078</v>
      </c>
      <c r="L346" s="8">
        <f t="shared" si="77"/>
        <v>-0.45394885769041032</v>
      </c>
      <c r="M346" s="9">
        <f t="shared" si="78"/>
        <v>-0.94002197072479599</v>
      </c>
      <c r="N346" s="8">
        <f t="shared" si="79"/>
        <v>-0.30831819269041016</v>
      </c>
      <c r="O346" s="9">
        <f t="shared" si="80"/>
        <v>-0.43554254888471078</v>
      </c>
      <c r="P346" s="8">
        <f t="shared" si="81"/>
        <v>-0.8632518624879808</v>
      </c>
      <c r="Q346" s="9">
        <f t="shared" si="82"/>
        <v>0.24094113111528978</v>
      </c>
      <c r="R346" s="6">
        <f t="shared" si="83"/>
        <v>0.13190319443517246</v>
      </c>
    </row>
    <row r="347" spans="2:18" ht="14.4">
      <c r="B347" s="7"/>
      <c r="C347">
        <v>-20.376300000000001</v>
      </c>
      <c r="D347">
        <v>98.462999999999994</v>
      </c>
      <c r="E347">
        <v>83.736400000000003</v>
      </c>
      <c r="F347">
        <v>1</v>
      </c>
      <c r="G347" s="6">
        <f t="shared" si="72"/>
        <v>0</v>
      </c>
      <c r="H347" s="9">
        <f t="shared" si="73"/>
        <v>-9.5470374999999996E-2</v>
      </c>
      <c r="I347" s="6">
        <f t="shared" si="74"/>
        <v>-0.17179</v>
      </c>
      <c r="J347" s="6">
        <f t="shared" si="75"/>
        <v>0.43956066666666671</v>
      </c>
      <c r="K347" s="9">
        <f t="shared" si="76"/>
        <v>-0.43554254888471078</v>
      </c>
      <c r="L347" s="8">
        <f t="shared" si="77"/>
        <v>-0.45394885769041032</v>
      </c>
      <c r="M347" s="9">
        <f t="shared" si="78"/>
        <v>-0.94002197072479599</v>
      </c>
      <c r="N347" s="8">
        <f t="shared" si="79"/>
        <v>-0.30831819269041016</v>
      </c>
      <c r="O347" s="9">
        <f t="shared" si="80"/>
        <v>-0.43554254888471078</v>
      </c>
      <c r="P347" s="8">
        <f t="shared" si="81"/>
        <v>-0.8632518624879808</v>
      </c>
      <c r="Q347" s="9">
        <f t="shared" si="82"/>
        <v>0.24094113111528978</v>
      </c>
      <c r="R347" s="6">
        <f t="shared" si="83"/>
        <v>0.13190319443517246</v>
      </c>
    </row>
    <row r="348" spans="2:18" ht="14.4">
      <c r="B348" s="7"/>
      <c r="C348">
        <v>-20.376300000000001</v>
      </c>
      <c r="D348">
        <v>98.462999999999994</v>
      </c>
      <c r="E348">
        <v>83.736400000000003</v>
      </c>
      <c r="F348">
        <v>1</v>
      </c>
      <c r="G348" s="6">
        <f t="shared" si="72"/>
        <v>0</v>
      </c>
      <c r="H348" s="9">
        <f t="shared" si="73"/>
        <v>-9.5470374999999996E-2</v>
      </c>
      <c r="I348" s="6">
        <f t="shared" si="74"/>
        <v>-0.17179</v>
      </c>
      <c r="J348" s="6">
        <f t="shared" si="75"/>
        <v>0.43956066666666671</v>
      </c>
      <c r="K348" s="9">
        <f t="shared" si="76"/>
        <v>-0.43554254888471078</v>
      </c>
      <c r="L348" s="8">
        <f t="shared" si="77"/>
        <v>-0.45394885769041032</v>
      </c>
      <c r="M348" s="9">
        <f t="shared" si="78"/>
        <v>-0.94002197072479599</v>
      </c>
      <c r="N348" s="8">
        <f t="shared" si="79"/>
        <v>-0.30831819269041016</v>
      </c>
      <c r="O348" s="9">
        <f t="shared" si="80"/>
        <v>-0.43554254888471078</v>
      </c>
      <c r="P348" s="8">
        <f t="shared" si="81"/>
        <v>-0.8632518624879808</v>
      </c>
      <c r="Q348" s="9">
        <f t="shared" si="82"/>
        <v>0.24094113111528978</v>
      </c>
      <c r="R348" s="6">
        <f t="shared" si="83"/>
        <v>0.13190319443517246</v>
      </c>
    </row>
    <row r="349" spans="2:18" ht="14.4">
      <c r="B349" s="7"/>
      <c r="C349">
        <v>-19.059200000000001</v>
      </c>
      <c r="D349">
        <v>98.6066</v>
      </c>
      <c r="E349">
        <v>84.442700000000002</v>
      </c>
      <c r="F349">
        <v>1</v>
      </c>
      <c r="G349" s="6">
        <f t="shared" si="72"/>
        <v>0</v>
      </c>
      <c r="H349" s="9">
        <f t="shared" si="73"/>
        <v>-9.3823999999999963E-2</v>
      </c>
      <c r="I349" s="6">
        <f t="shared" si="74"/>
        <v>-0.17131133333333332</v>
      </c>
      <c r="J349" s="6">
        <f t="shared" si="75"/>
        <v>0.44073783333333338</v>
      </c>
      <c r="K349" s="9">
        <f t="shared" si="76"/>
        <v>-0.4343369531779267</v>
      </c>
      <c r="L349" s="8">
        <f t="shared" si="77"/>
        <v>-0.45467862719132129</v>
      </c>
      <c r="M349" s="9">
        <f t="shared" si="78"/>
        <v>-0.94086953072479595</v>
      </c>
      <c r="N349" s="8">
        <f t="shared" si="79"/>
        <v>-0.30845526719132116</v>
      </c>
      <c r="O349" s="9">
        <f t="shared" si="80"/>
        <v>-0.4343369531779267</v>
      </c>
      <c r="P349" s="8">
        <f t="shared" si="81"/>
        <v>-0.86457856597921234</v>
      </c>
      <c r="Q349" s="9">
        <f t="shared" si="82"/>
        <v>0.24299428682207391</v>
      </c>
      <c r="R349" s="6">
        <f t="shared" si="83"/>
        <v>0.13190743342549296</v>
      </c>
    </row>
    <row r="350" spans="2:18" ht="14.4">
      <c r="B350" s="7"/>
      <c r="C350">
        <v>-19.324300000000001</v>
      </c>
      <c r="D350">
        <v>97.825000000000003</v>
      </c>
      <c r="E350">
        <v>84.340299999999999</v>
      </c>
      <c r="F350">
        <v>1</v>
      </c>
      <c r="G350" s="6">
        <f t="shared" si="72"/>
        <v>0</v>
      </c>
      <c r="H350" s="9">
        <f t="shared" si="73"/>
        <v>-9.4155374999999986E-2</v>
      </c>
      <c r="I350" s="6">
        <f t="shared" si="74"/>
        <v>-0.17391666666666666</v>
      </c>
      <c r="J350" s="6">
        <f t="shared" si="75"/>
        <v>0.44056716666666662</v>
      </c>
      <c r="K350" s="9">
        <f t="shared" si="76"/>
        <v>-0.4346273231801045</v>
      </c>
      <c r="L350" s="8">
        <f t="shared" si="77"/>
        <v>-0.45770196517657424</v>
      </c>
      <c r="M350" s="9">
        <f t="shared" si="78"/>
        <v>-0.94074665072479591</v>
      </c>
      <c r="N350" s="8">
        <f t="shared" si="79"/>
        <v>-0.31159790017657413</v>
      </c>
      <c r="O350" s="9">
        <f t="shared" si="80"/>
        <v>-0.4346273231801045</v>
      </c>
      <c r="P350" s="8">
        <f t="shared" si="81"/>
        <v>-0.86435285377759519</v>
      </c>
      <c r="Q350" s="9">
        <f t="shared" si="82"/>
        <v>0.24258103681989598</v>
      </c>
      <c r="R350" s="6">
        <f t="shared" si="83"/>
        <v>0.12877767823862293</v>
      </c>
    </row>
    <row r="351" spans="2:18" ht="14.4">
      <c r="B351" s="7"/>
      <c r="C351">
        <v>-19.324300000000001</v>
      </c>
      <c r="D351">
        <v>97.825000000000003</v>
      </c>
      <c r="E351">
        <v>84.340299999999999</v>
      </c>
      <c r="F351">
        <v>1</v>
      </c>
      <c r="G351" s="6">
        <f t="shared" si="72"/>
        <v>0</v>
      </c>
      <c r="H351" s="9">
        <f t="shared" si="73"/>
        <v>-9.4155374999999986E-2</v>
      </c>
      <c r="I351" s="6">
        <f t="shared" si="74"/>
        <v>-0.17391666666666666</v>
      </c>
      <c r="J351" s="6">
        <f t="shared" si="75"/>
        <v>0.44056716666666662</v>
      </c>
      <c r="K351" s="9">
        <f t="shared" si="76"/>
        <v>-0.4346273231801045</v>
      </c>
      <c r="L351" s="8">
        <f t="shared" si="77"/>
        <v>-0.45770196517657424</v>
      </c>
      <c r="M351" s="9">
        <f t="shared" si="78"/>
        <v>-0.94074665072479591</v>
      </c>
      <c r="N351" s="8">
        <f t="shared" si="79"/>
        <v>-0.31159790017657413</v>
      </c>
      <c r="O351" s="9">
        <f t="shared" si="80"/>
        <v>-0.4346273231801045</v>
      </c>
      <c r="P351" s="8">
        <f t="shared" si="81"/>
        <v>-0.86435285377759519</v>
      </c>
      <c r="Q351" s="9">
        <f t="shared" si="82"/>
        <v>0.24258103681989598</v>
      </c>
      <c r="R351" s="6">
        <f t="shared" si="83"/>
        <v>0.12877767823862293</v>
      </c>
    </row>
    <row r="352" spans="2:18" ht="14.4">
      <c r="B352" s="7"/>
      <c r="C352">
        <v>-20.729900000000001</v>
      </c>
      <c r="D352">
        <v>98.138000000000005</v>
      </c>
      <c r="E352">
        <v>83.638599999999997</v>
      </c>
      <c r="F352">
        <v>1</v>
      </c>
      <c r="G352" s="6">
        <f t="shared" si="72"/>
        <v>0</v>
      </c>
      <c r="H352" s="9">
        <f t="shared" si="73"/>
        <v>-9.5912374999999994E-2</v>
      </c>
      <c r="I352" s="6">
        <f t="shared" si="74"/>
        <v>-0.17287333333333332</v>
      </c>
      <c r="J352" s="6">
        <f t="shared" si="75"/>
        <v>0.43939766666666669</v>
      </c>
      <c r="K352" s="9">
        <f t="shared" si="76"/>
        <v>-0.43597639673371152</v>
      </c>
      <c r="L352" s="8">
        <f t="shared" si="77"/>
        <v>-0.45503910057892583</v>
      </c>
      <c r="M352" s="9">
        <f t="shared" si="78"/>
        <v>-0.93990461072479581</v>
      </c>
      <c r="N352" s="8">
        <f t="shared" si="79"/>
        <v>-0.30956755557892573</v>
      </c>
      <c r="O352" s="9">
        <f t="shared" si="80"/>
        <v>-0.43597639673371152</v>
      </c>
      <c r="P352" s="8">
        <f t="shared" si="81"/>
        <v>-0.86299110574659255</v>
      </c>
      <c r="Q352" s="9">
        <f t="shared" si="82"/>
        <v>0.24038992326628908</v>
      </c>
      <c r="R352" s="6">
        <f t="shared" si="83"/>
        <v>0.13071131480526874</v>
      </c>
    </row>
    <row r="353" spans="2:18" ht="14.4">
      <c r="B353" s="7"/>
      <c r="C353">
        <v>-20.729900000000001</v>
      </c>
      <c r="D353">
        <v>98.138000000000005</v>
      </c>
      <c r="E353">
        <v>83.638599999999997</v>
      </c>
      <c r="F353">
        <v>1</v>
      </c>
      <c r="G353" s="6">
        <f t="shared" si="72"/>
        <v>0</v>
      </c>
      <c r="H353" s="9">
        <f t="shared" si="73"/>
        <v>-9.5912374999999994E-2</v>
      </c>
      <c r="I353" s="6">
        <f t="shared" si="74"/>
        <v>-0.17287333333333332</v>
      </c>
      <c r="J353" s="6">
        <f t="shared" si="75"/>
        <v>0.43939766666666669</v>
      </c>
      <c r="K353" s="9">
        <f t="shared" si="76"/>
        <v>-0.43597639673371152</v>
      </c>
      <c r="L353" s="8">
        <f t="shared" si="77"/>
        <v>-0.45503910057892583</v>
      </c>
      <c r="M353" s="9">
        <f t="shared" si="78"/>
        <v>-0.93990461072479581</v>
      </c>
      <c r="N353" s="8">
        <f t="shared" si="79"/>
        <v>-0.30956755557892573</v>
      </c>
      <c r="O353" s="9">
        <f t="shared" si="80"/>
        <v>-0.43597639673371152</v>
      </c>
      <c r="P353" s="8">
        <f t="shared" si="81"/>
        <v>-0.86299110574659255</v>
      </c>
      <c r="Q353" s="9">
        <f t="shared" si="82"/>
        <v>0.24038992326628908</v>
      </c>
      <c r="R353" s="6">
        <f t="shared" si="83"/>
        <v>0.13071131480526874</v>
      </c>
    </row>
    <row r="354" spans="2:18" ht="14.4">
      <c r="B354" s="7"/>
      <c r="C354">
        <v>-21.756699999999999</v>
      </c>
      <c r="D354">
        <v>98.260499999999993</v>
      </c>
      <c r="E354">
        <v>83.857699999999994</v>
      </c>
      <c r="F354">
        <v>1</v>
      </c>
      <c r="G354" s="6">
        <f t="shared" si="72"/>
        <v>0</v>
      </c>
      <c r="H354" s="9">
        <f t="shared" si="73"/>
        <v>-9.7195875000000043E-2</v>
      </c>
      <c r="I354" s="6">
        <f t="shared" si="74"/>
        <v>-0.17246500000000003</v>
      </c>
      <c r="J354" s="6">
        <f t="shared" si="75"/>
        <v>0.43976283333333333</v>
      </c>
      <c r="K354" s="9">
        <f t="shared" si="76"/>
        <v>-0.43783993952600214</v>
      </c>
      <c r="L354" s="8">
        <f t="shared" si="77"/>
        <v>-0.45429551304066362</v>
      </c>
      <c r="M354" s="9">
        <f t="shared" si="78"/>
        <v>-0.94016753072479586</v>
      </c>
      <c r="N354" s="8">
        <f t="shared" si="79"/>
        <v>-0.30928602804066352</v>
      </c>
      <c r="O354" s="9">
        <f t="shared" si="80"/>
        <v>-0.43783993952600214</v>
      </c>
      <c r="P354" s="8">
        <f t="shared" si="81"/>
        <v>-0.86275674114575562</v>
      </c>
      <c r="Q354" s="9">
        <f t="shared" si="82"/>
        <v>0.23878930047399849</v>
      </c>
      <c r="R354" s="6">
        <f t="shared" si="83"/>
        <v>0.13168259774269395</v>
      </c>
    </row>
    <row r="355" spans="2:18" ht="14.4">
      <c r="B355" s="7"/>
      <c r="C355">
        <v>-21.756699999999999</v>
      </c>
      <c r="D355">
        <v>98.260499999999993</v>
      </c>
      <c r="E355">
        <v>83.857699999999994</v>
      </c>
      <c r="F355">
        <v>1</v>
      </c>
      <c r="G355" s="6">
        <f t="shared" si="72"/>
        <v>0</v>
      </c>
      <c r="H355" s="9">
        <f t="shared" si="73"/>
        <v>-9.7195875000000043E-2</v>
      </c>
      <c r="I355" s="6">
        <f t="shared" si="74"/>
        <v>-0.17246500000000003</v>
      </c>
      <c r="J355" s="6">
        <f t="shared" si="75"/>
        <v>0.43976283333333333</v>
      </c>
      <c r="K355" s="9">
        <f t="shared" si="76"/>
        <v>-0.43783993952600214</v>
      </c>
      <c r="L355" s="8">
        <f t="shared" si="77"/>
        <v>-0.45429551304066362</v>
      </c>
      <c r="M355" s="9">
        <f t="shared" si="78"/>
        <v>-0.94016753072479586</v>
      </c>
      <c r="N355" s="8">
        <f t="shared" si="79"/>
        <v>-0.30928602804066352</v>
      </c>
      <c r="O355" s="9">
        <f t="shared" si="80"/>
        <v>-0.43783993952600214</v>
      </c>
      <c r="P355" s="8">
        <f t="shared" si="81"/>
        <v>-0.86275674114575562</v>
      </c>
      <c r="Q355" s="9">
        <f t="shared" si="82"/>
        <v>0.23878930047399849</v>
      </c>
      <c r="R355" s="6">
        <f t="shared" si="83"/>
        <v>0.13168259774269395</v>
      </c>
    </row>
    <row r="356" spans="2:18" ht="14.4">
      <c r="B356" s="7"/>
      <c r="C356">
        <v>-23.08</v>
      </c>
      <c r="D356">
        <v>96.334299999999999</v>
      </c>
      <c r="E356">
        <v>83.460800000000006</v>
      </c>
      <c r="F356">
        <v>1</v>
      </c>
      <c r="G356" s="6">
        <f t="shared" si="72"/>
        <v>0</v>
      </c>
      <c r="H356" s="9">
        <f t="shared" si="73"/>
        <v>-9.8849999999999993E-2</v>
      </c>
      <c r="I356" s="6">
        <f t="shared" si="74"/>
        <v>-0.17888566666666667</v>
      </c>
      <c r="J356" s="6">
        <f t="shared" si="75"/>
        <v>0.43910133333333345</v>
      </c>
      <c r="K356" s="9">
        <f t="shared" si="76"/>
        <v>-0.43942648007629243</v>
      </c>
      <c r="L356" s="8">
        <f t="shared" si="77"/>
        <v>-0.46129462049864323</v>
      </c>
      <c r="M356" s="9">
        <f t="shared" si="78"/>
        <v>-0.93969125072479587</v>
      </c>
      <c r="N356" s="8">
        <f t="shared" si="79"/>
        <v>-0.31688062049864313</v>
      </c>
      <c r="O356" s="9">
        <f t="shared" si="80"/>
        <v>-0.43942648007629243</v>
      </c>
      <c r="P356" s="8">
        <f t="shared" si="81"/>
        <v>-0.86174878556644119</v>
      </c>
      <c r="Q356" s="9">
        <f t="shared" si="82"/>
        <v>0.23672647992370821</v>
      </c>
      <c r="R356" s="6">
        <f t="shared" si="83"/>
        <v>0.12427101970539996</v>
      </c>
    </row>
    <row r="357" spans="2:18" ht="14.4">
      <c r="B357" s="7"/>
      <c r="C357">
        <v>-23.08</v>
      </c>
      <c r="D357">
        <v>96.334299999999999</v>
      </c>
      <c r="E357">
        <v>83.460800000000006</v>
      </c>
      <c r="F357">
        <v>1</v>
      </c>
      <c r="G357" s="6">
        <f t="shared" si="72"/>
        <v>0</v>
      </c>
      <c r="H357" s="9">
        <f t="shared" si="73"/>
        <v>-9.8849999999999993E-2</v>
      </c>
      <c r="I357" s="6">
        <f t="shared" si="74"/>
        <v>-0.17888566666666667</v>
      </c>
      <c r="J357" s="6">
        <f t="shared" si="75"/>
        <v>0.43910133333333345</v>
      </c>
      <c r="K357" s="9">
        <f t="shared" si="76"/>
        <v>-0.43942648007629243</v>
      </c>
      <c r="L357" s="8">
        <f t="shared" si="77"/>
        <v>-0.46129462049864323</v>
      </c>
      <c r="M357" s="9">
        <f t="shared" si="78"/>
        <v>-0.93969125072479587</v>
      </c>
      <c r="N357" s="8">
        <f t="shared" si="79"/>
        <v>-0.31688062049864313</v>
      </c>
      <c r="O357" s="9">
        <f t="shared" si="80"/>
        <v>-0.43942648007629243</v>
      </c>
      <c r="P357" s="8">
        <f t="shared" si="81"/>
        <v>-0.86174878556644119</v>
      </c>
      <c r="Q357" s="9">
        <f t="shared" si="82"/>
        <v>0.23672647992370821</v>
      </c>
      <c r="R357" s="6">
        <f t="shared" si="83"/>
        <v>0.12427101970539996</v>
      </c>
    </row>
    <row r="358" spans="2:18" ht="14.4">
      <c r="B358" s="7"/>
      <c r="C358">
        <v>-22.857199999999999</v>
      </c>
      <c r="D358">
        <v>97.658199999999994</v>
      </c>
      <c r="E358">
        <v>83.757400000000004</v>
      </c>
      <c r="F358">
        <v>1</v>
      </c>
      <c r="G358" s="6">
        <f t="shared" si="72"/>
        <v>0</v>
      </c>
      <c r="H358" s="9">
        <f t="shared" si="73"/>
        <v>-9.8571499999999979E-2</v>
      </c>
      <c r="I358" s="6">
        <f t="shared" si="74"/>
        <v>-0.17447266666666666</v>
      </c>
      <c r="J358" s="6">
        <f t="shared" si="75"/>
        <v>0.43959566666666661</v>
      </c>
      <c r="K358" s="9">
        <f t="shared" si="76"/>
        <v>-0.43943508924835856</v>
      </c>
      <c r="L358" s="8">
        <f t="shared" si="77"/>
        <v>-0.45619976730642103</v>
      </c>
      <c r="M358" s="9">
        <f t="shared" si="78"/>
        <v>-0.94004717072479582</v>
      </c>
      <c r="N358" s="8">
        <f t="shared" si="79"/>
        <v>-0.31168550730642092</v>
      </c>
      <c r="O358" s="9">
        <f t="shared" si="80"/>
        <v>-0.43943508924835856</v>
      </c>
      <c r="P358" s="8">
        <f t="shared" si="81"/>
        <v>-0.86215728132815606</v>
      </c>
      <c r="Q358" s="9">
        <f t="shared" si="82"/>
        <v>0.23707379075164195</v>
      </c>
      <c r="R358" s="6">
        <f t="shared" si="83"/>
        <v>0.12967410865933696</v>
      </c>
    </row>
    <row r="359" spans="2:18" ht="14.4">
      <c r="B359" s="7"/>
      <c r="C359">
        <v>-22.857199999999999</v>
      </c>
      <c r="D359">
        <v>97.658199999999994</v>
      </c>
      <c r="E359">
        <v>83.757400000000004</v>
      </c>
      <c r="F359">
        <v>1</v>
      </c>
      <c r="G359" s="6">
        <f t="shared" si="72"/>
        <v>0</v>
      </c>
      <c r="H359" s="9">
        <f t="shared" si="73"/>
        <v>-9.8571499999999979E-2</v>
      </c>
      <c r="I359" s="6">
        <f t="shared" si="74"/>
        <v>-0.17447266666666666</v>
      </c>
      <c r="J359" s="6">
        <f t="shared" si="75"/>
        <v>0.43959566666666661</v>
      </c>
      <c r="K359" s="9">
        <f t="shared" si="76"/>
        <v>-0.43943508924835856</v>
      </c>
      <c r="L359" s="8">
        <f t="shared" si="77"/>
        <v>-0.45619976730642103</v>
      </c>
      <c r="M359" s="9">
        <f t="shared" si="78"/>
        <v>-0.94004717072479582</v>
      </c>
      <c r="N359" s="8">
        <f t="shared" si="79"/>
        <v>-0.31168550730642092</v>
      </c>
      <c r="O359" s="9">
        <f t="shared" si="80"/>
        <v>-0.43943508924835856</v>
      </c>
      <c r="P359" s="8">
        <f t="shared" si="81"/>
        <v>-0.86215728132815606</v>
      </c>
      <c r="Q359" s="9">
        <f t="shared" si="82"/>
        <v>0.23707379075164195</v>
      </c>
      <c r="R359" s="6">
        <f t="shared" si="83"/>
        <v>0.12967410865933696</v>
      </c>
    </row>
    <row r="360" spans="2:18" ht="14.4">
      <c r="B360" s="7"/>
      <c r="C360">
        <v>-22.857199999999999</v>
      </c>
      <c r="D360">
        <v>97.658199999999994</v>
      </c>
      <c r="E360">
        <v>83.757400000000004</v>
      </c>
      <c r="F360">
        <v>1</v>
      </c>
      <c r="G360" s="6">
        <f t="shared" ref="G360:G423" si="84">D$19*(L360-R360)</f>
        <v>0</v>
      </c>
      <c r="H360" s="9">
        <f t="shared" ref="H360:H423" si="85">(C360-H$16)/H$17-0.5</f>
        <v>-9.8571499999999979E-2</v>
      </c>
      <c r="I360" s="6">
        <f t="shared" ref="I360:I423" si="86">(D360-I$16)/I$17-0.5</f>
        <v>-0.17447266666666666</v>
      </c>
      <c r="J360" s="6">
        <f t="shared" ref="J360:J423" si="87">(E360-J$16)/J$17-0.5</f>
        <v>0.43959566666666661</v>
      </c>
      <c r="K360" s="9">
        <f t="shared" ref="K360:K423" si="88">(H360*$H$13+I360*$I$13+J360*$J$13+$D$27)*$C$27</f>
        <v>-0.43943508924835856</v>
      </c>
      <c r="L360" s="8">
        <f t="shared" ref="L360:L423" si="89">(H360*$H$14+I360*$I$14+J360*$J$14+$E$27)*$C$27</f>
        <v>-0.45619976730642103</v>
      </c>
      <c r="M360" s="9">
        <f t="shared" ref="M360:M423" si="90">(H$27*$H$13+I360*$I$13+J360*$J$13+$D$27)*$C$27</f>
        <v>-0.94004717072479582</v>
      </c>
      <c r="N360" s="8">
        <f t="shared" ref="N360:N423" si="91">(H$27*$H$14+I360*$I$14+J360*$J$14+$E$27)*$C$27</f>
        <v>-0.31168550730642092</v>
      </c>
      <c r="O360" s="9">
        <f t="shared" ref="O360:O423" si="92">(H360*$H$13+I$27*$I$13+J360*$J$13+$D$27)*$C$27</f>
        <v>-0.43943508924835856</v>
      </c>
      <c r="P360" s="8">
        <f t="shared" ref="P360:P423" si="93">(H360*$H$14+I$27*$I$14+J360*$J$14+$E$27)*$C$27</f>
        <v>-0.86215728132815606</v>
      </c>
      <c r="Q360" s="9">
        <f t="shared" ref="Q360:Q423" si="94">(H360*$H$13+I360*$I$13+J$27*$J$13+$D$27)*$C$27</f>
        <v>0.23707379075164195</v>
      </c>
      <c r="R360" s="6">
        <f t="shared" ref="R360:R423" si="95">(H360*$H$14+I360*$I$14+J$27*$J$14+$E$27)*$C$27</f>
        <v>0.12967410865933696</v>
      </c>
    </row>
    <row r="361" spans="2:18" ht="14.4">
      <c r="B361" s="7"/>
      <c r="C361">
        <v>-22.857199999999999</v>
      </c>
      <c r="D361">
        <v>97.658199999999994</v>
      </c>
      <c r="E361">
        <v>83.757400000000004</v>
      </c>
      <c r="F361">
        <v>1</v>
      </c>
      <c r="G361" s="6">
        <f t="shared" si="84"/>
        <v>0</v>
      </c>
      <c r="H361" s="9">
        <f t="shared" si="85"/>
        <v>-9.8571499999999979E-2</v>
      </c>
      <c r="I361" s="6">
        <f t="shared" si="86"/>
        <v>-0.17447266666666666</v>
      </c>
      <c r="J361" s="6">
        <f t="shared" si="87"/>
        <v>0.43959566666666661</v>
      </c>
      <c r="K361" s="9">
        <f t="shared" si="88"/>
        <v>-0.43943508924835856</v>
      </c>
      <c r="L361" s="8">
        <f t="shared" si="89"/>
        <v>-0.45619976730642103</v>
      </c>
      <c r="M361" s="9">
        <f t="shared" si="90"/>
        <v>-0.94004717072479582</v>
      </c>
      <c r="N361" s="8">
        <f t="shared" si="91"/>
        <v>-0.31168550730642092</v>
      </c>
      <c r="O361" s="9">
        <f t="shared" si="92"/>
        <v>-0.43943508924835856</v>
      </c>
      <c r="P361" s="8">
        <f t="shared" si="93"/>
        <v>-0.86215728132815606</v>
      </c>
      <c r="Q361" s="9">
        <f t="shared" si="94"/>
        <v>0.23707379075164195</v>
      </c>
      <c r="R361" s="6">
        <f t="shared" si="95"/>
        <v>0.12967410865933696</v>
      </c>
    </row>
    <row r="362" spans="2:18" ht="14.4">
      <c r="B362" s="7"/>
      <c r="C362">
        <v>-26.0944</v>
      </c>
      <c r="D362">
        <v>100.986</v>
      </c>
      <c r="E362">
        <v>79.885300000000001</v>
      </c>
      <c r="F362">
        <v>1</v>
      </c>
      <c r="G362" s="6">
        <f t="shared" si="84"/>
        <v>0</v>
      </c>
      <c r="H362" s="9">
        <f t="shared" si="85"/>
        <v>-0.10261799999999999</v>
      </c>
      <c r="I362" s="6">
        <f t="shared" si="86"/>
        <v>-0.16337999999999997</v>
      </c>
      <c r="J362" s="6">
        <f t="shared" si="87"/>
        <v>0.43314216666666672</v>
      </c>
      <c r="K362" s="9">
        <f t="shared" si="88"/>
        <v>-0.43983486463519444</v>
      </c>
      <c r="L362" s="8">
        <f t="shared" si="89"/>
        <v>-0.43688561812140209</v>
      </c>
      <c r="M362" s="9">
        <f t="shared" si="90"/>
        <v>-0.93540065072479583</v>
      </c>
      <c r="N362" s="8">
        <f t="shared" si="91"/>
        <v>-0.29382809812140198</v>
      </c>
      <c r="O362" s="9">
        <f t="shared" si="92"/>
        <v>-0.43983486463519444</v>
      </c>
      <c r="P362" s="8">
        <f t="shared" si="93"/>
        <v>-0.85667653696896373</v>
      </c>
      <c r="Q362" s="9">
        <f t="shared" si="94"/>
        <v>0.23202749536480619</v>
      </c>
      <c r="R362" s="6">
        <f t="shared" si="95"/>
        <v>0.14496425348516354</v>
      </c>
    </row>
    <row r="363" spans="2:18" ht="14.4">
      <c r="B363" s="7"/>
      <c r="C363">
        <v>-26.0944</v>
      </c>
      <c r="D363">
        <v>100.986</v>
      </c>
      <c r="E363">
        <v>79.885300000000001</v>
      </c>
      <c r="F363">
        <v>1</v>
      </c>
      <c r="G363" s="6">
        <f t="shared" si="84"/>
        <v>0</v>
      </c>
      <c r="H363" s="9">
        <f t="shared" si="85"/>
        <v>-0.10261799999999999</v>
      </c>
      <c r="I363" s="6">
        <f t="shared" si="86"/>
        <v>-0.16337999999999997</v>
      </c>
      <c r="J363" s="6">
        <f t="shared" si="87"/>
        <v>0.43314216666666672</v>
      </c>
      <c r="K363" s="9">
        <f t="shared" si="88"/>
        <v>-0.43983486463519444</v>
      </c>
      <c r="L363" s="8">
        <f t="shared" si="89"/>
        <v>-0.43688561812140209</v>
      </c>
      <c r="M363" s="9">
        <f t="shared" si="90"/>
        <v>-0.93540065072479583</v>
      </c>
      <c r="N363" s="8">
        <f t="shared" si="91"/>
        <v>-0.29382809812140198</v>
      </c>
      <c r="O363" s="9">
        <f t="shared" si="92"/>
        <v>-0.43983486463519444</v>
      </c>
      <c r="P363" s="8">
        <f t="shared" si="93"/>
        <v>-0.85667653696896373</v>
      </c>
      <c r="Q363" s="9">
        <f t="shared" si="94"/>
        <v>0.23202749536480619</v>
      </c>
      <c r="R363" s="6">
        <f t="shared" si="95"/>
        <v>0.14496425348516354</v>
      </c>
    </row>
    <row r="364" spans="2:18" ht="14.4">
      <c r="B364" s="7"/>
      <c r="C364">
        <v>-22.226500000000001</v>
      </c>
      <c r="D364">
        <v>97.181200000000004</v>
      </c>
      <c r="E364">
        <v>83.811800000000005</v>
      </c>
      <c r="F364">
        <v>1</v>
      </c>
      <c r="G364" s="6">
        <f t="shared" si="84"/>
        <v>0</v>
      </c>
      <c r="H364" s="9">
        <f t="shared" si="85"/>
        <v>-9.7783124999999971E-2</v>
      </c>
      <c r="I364" s="6">
        <f t="shared" si="86"/>
        <v>-0.17606266666666665</v>
      </c>
      <c r="J364" s="6">
        <f t="shared" si="87"/>
        <v>0.43968633333333329</v>
      </c>
      <c r="K364" s="9">
        <f t="shared" si="88"/>
        <v>-0.43851720524845827</v>
      </c>
      <c r="L364" s="8">
        <f t="shared" si="89"/>
        <v>-0.4585229682092849</v>
      </c>
      <c r="M364" s="9">
        <f t="shared" si="90"/>
        <v>-0.94011245072479577</v>
      </c>
      <c r="N364" s="8">
        <f t="shared" si="91"/>
        <v>-0.31372489320928482</v>
      </c>
      <c r="O364" s="9">
        <f t="shared" si="92"/>
        <v>-0.43851720524845827</v>
      </c>
      <c r="P364" s="8">
        <f t="shared" si="93"/>
        <v>-0.86249763046651529</v>
      </c>
      <c r="Q364" s="9">
        <f t="shared" si="94"/>
        <v>0.23805695475154229</v>
      </c>
      <c r="R364" s="6">
        <f t="shared" si="95"/>
        <v>0.12740744189483219</v>
      </c>
    </row>
    <row r="365" spans="2:18" ht="14.4">
      <c r="B365" s="7"/>
      <c r="C365">
        <v>-21.072900000000001</v>
      </c>
      <c r="D365">
        <v>96.123400000000004</v>
      </c>
      <c r="E365">
        <v>84.667000000000002</v>
      </c>
      <c r="F365">
        <v>1</v>
      </c>
      <c r="G365" s="6">
        <f t="shared" si="84"/>
        <v>0</v>
      </c>
      <c r="H365" s="9">
        <f t="shared" si="85"/>
        <v>-9.6341125000000027E-2</v>
      </c>
      <c r="I365" s="6">
        <f t="shared" si="86"/>
        <v>-0.17958866666666667</v>
      </c>
      <c r="J365" s="6">
        <f t="shared" si="87"/>
        <v>0.44111166666666668</v>
      </c>
      <c r="K365" s="9">
        <f t="shared" si="88"/>
        <v>-0.43774516081800807</v>
      </c>
      <c r="L365" s="8">
        <f t="shared" si="89"/>
        <v>-0.464328030145856</v>
      </c>
      <c r="M365" s="9">
        <f t="shared" si="90"/>
        <v>-0.94113869072479583</v>
      </c>
      <c r="N365" s="8">
        <f t="shared" si="91"/>
        <v>-0.31901083514585588</v>
      </c>
      <c r="O365" s="9">
        <f t="shared" si="92"/>
        <v>-0.43774516081800807</v>
      </c>
      <c r="P365" s="8">
        <f t="shared" si="93"/>
        <v>-0.86390550037689484</v>
      </c>
      <c r="Q365" s="9">
        <f t="shared" si="94"/>
        <v>0.23985523918199253</v>
      </c>
      <c r="R365" s="6">
        <f t="shared" si="95"/>
        <v>0.1224911298686409</v>
      </c>
    </row>
    <row r="366" spans="2:18" ht="14.4">
      <c r="B366" s="7"/>
      <c r="C366">
        <v>-21.072900000000001</v>
      </c>
      <c r="D366">
        <v>96.123400000000004</v>
      </c>
      <c r="E366">
        <v>84.667000000000002</v>
      </c>
      <c r="F366">
        <v>1</v>
      </c>
      <c r="G366" s="6">
        <f t="shared" si="84"/>
        <v>0</v>
      </c>
      <c r="H366" s="9">
        <f t="shared" si="85"/>
        <v>-9.6341125000000027E-2</v>
      </c>
      <c r="I366" s="6">
        <f t="shared" si="86"/>
        <v>-0.17958866666666667</v>
      </c>
      <c r="J366" s="6">
        <f t="shared" si="87"/>
        <v>0.44111166666666668</v>
      </c>
      <c r="K366" s="9">
        <f t="shared" si="88"/>
        <v>-0.43774516081800807</v>
      </c>
      <c r="L366" s="8">
        <f t="shared" si="89"/>
        <v>-0.464328030145856</v>
      </c>
      <c r="M366" s="9">
        <f t="shared" si="90"/>
        <v>-0.94113869072479583</v>
      </c>
      <c r="N366" s="8">
        <f t="shared" si="91"/>
        <v>-0.31901083514585588</v>
      </c>
      <c r="O366" s="9">
        <f t="shared" si="92"/>
        <v>-0.43774516081800807</v>
      </c>
      <c r="P366" s="8">
        <f t="shared" si="93"/>
        <v>-0.86390550037689484</v>
      </c>
      <c r="Q366" s="9">
        <f t="shared" si="94"/>
        <v>0.23985523918199253</v>
      </c>
      <c r="R366" s="6">
        <f t="shared" si="95"/>
        <v>0.1224911298686409</v>
      </c>
    </row>
    <row r="367" spans="2:18" ht="14.4">
      <c r="B367" s="7"/>
      <c r="C367">
        <v>-21.060600000000001</v>
      </c>
      <c r="D367">
        <v>95.877300000000005</v>
      </c>
      <c r="E367">
        <v>84.379599999999996</v>
      </c>
      <c r="F367">
        <v>1</v>
      </c>
      <c r="G367" s="6">
        <f t="shared" si="84"/>
        <v>0</v>
      </c>
      <c r="H367" s="9">
        <f t="shared" si="85"/>
        <v>-9.6325750000000043E-2</v>
      </c>
      <c r="I367" s="6">
        <f t="shared" si="86"/>
        <v>-0.18040899999999999</v>
      </c>
      <c r="J367" s="6">
        <f t="shared" si="87"/>
        <v>0.44063266666666667</v>
      </c>
      <c r="K367" s="9">
        <f t="shared" si="88"/>
        <v>-0.43738110701556832</v>
      </c>
      <c r="L367" s="8">
        <f t="shared" si="89"/>
        <v>-0.46505790879358128</v>
      </c>
      <c r="M367" s="9">
        <f t="shared" si="90"/>
        <v>-0.94079381072479595</v>
      </c>
      <c r="N367" s="8">
        <f t="shared" si="91"/>
        <v>-0.31973517879358115</v>
      </c>
      <c r="O367" s="9">
        <f t="shared" si="92"/>
        <v>-0.43738110701556832</v>
      </c>
      <c r="P367" s="8">
        <f t="shared" si="93"/>
        <v>-0.86361236053563772</v>
      </c>
      <c r="Q367" s="9">
        <f t="shared" si="94"/>
        <v>0.23987441298443229</v>
      </c>
      <c r="R367" s="6">
        <f t="shared" si="95"/>
        <v>0.12146257637965843</v>
      </c>
    </row>
    <row r="368" spans="2:18" ht="14.4">
      <c r="B368" s="7"/>
      <c r="C368">
        <v>-21.109000000000002</v>
      </c>
      <c r="D368">
        <v>95.620699999999999</v>
      </c>
      <c r="E368">
        <v>84.196200000000005</v>
      </c>
      <c r="F368">
        <v>1</v>
      </c>
      <c r="G368" s="6">
        <f t="shared" si="84"/>
        <v>0</v>
      </c>
      <c r="H368" s="9">
        <f t="shared" si="85"/>
        <v>-9.6386249999999951E-2</v>
      </c>
      <c r="I368" s="6">
        <f t="shared" si="86"/>
        <v>-0.18126433333333336</v>
      </c>
      <c r="J368" s="6">
        <f t="shared" si="87"/>
        <v>0.44032699999999991</v>
      </c>
      <c r="K368" s="9">
        <f t="shared" si="88"/>
        <v>-0.43723647514874575</v>
      </c>
      <c r="L368" s="8">
        <f t="shared" si="89"/>
        <v>-0.46591220009204964</v>
      </c>
      <c r="M368" s="9">
        <f t="shared" si="90"/>
        <v>-0.94057373072479589</v>
      </c>
      <c r="N368" s="8">
        <f t="shared" si="91"/>
        <v>-0.32061125009204949</v>
      </c>
      <c r="O368" s="9">
        <f t="shared" si="92"/>
        <v>-0.43723647514874575</v>
      </c>
      <c r="P368" s="8">
        <f t="shared" si="93"/>
        <v>-0.86339998566477272</v>
      </c>
      <c r="Q368" s="9">
        <f t="shared" si="94"/>
        <v>0.23979896485125471</v>
      </c>
      <c r="R368" s="6">
        <f t="shared" si="95"/>
        <v>0.12041769021032511</v>
      </c>
    </row>
    <row r="369" spans="2:18" ht="14.4">
      <c r="B369" s="7"/>
      <c r="C369">
        <v>-21.109000000000002</v>
      </c>
      <c r="D369">
        <v>95.620699999999999</v>
      </c>
      <c r="E369">
        <v>84.196200000000005</v>
      </c>
      <c r="F369">
        <v>1</v>
      </c>
      <c r="G369" s="6">
        <f t="shared" si="84"/>
        <v>0</v>
      </c>
      <c r="H369" s="9">
        <f t="shared" si="85"/>
        <v>-9.6386249999999951E-2</v>
      </c>
      <c r="I369" s="6">
        <f t="shared" si="86"/>
        <v>-0.18126433333333336</v>
      </c>
      <c r="J369" s="6">
        <f t="shared" si="87"/>
        <v>0.44032699999999991</v>
      </c>
      <c r="K369" s="9">
        <f t="shared" si="88"/>
        <v>-0.43723647514874575</v>
      </c>
      <c r="L369" s="8">
        <f t="shared" si="89"/>
        <v>-0.46591220009204964</v>
      </c>
      <c r="M369" s="9">
        <f t="shared" si="90"/>
        <v>-0.94057373072479589</v>
      </c>
      <c r="N369" s="8">
        <f t="shared" si="91"/>
        <v>-0.32061125009204949</v>
      </c>
      <c r="O369" s="9">
        <f t="shared" si="92"/>
        <v>-0.43723647514874575</v>
      </c>
      <c r="P369" s="8">
        <f t="shared" si="93"/>
        <v>-0.86339998566477272</v>
      </c>
      <c r="Q369" s="9">
        <f t="shared" si="94"/>
        <v>0.23979896485125471</v>
      </c>
      <c r="R369" s="6">
        <f t="shared" si="95"/>
        <v>0.12041769021032511</v>
      </c>
    </row>
    <row r="370" spans="2:18" ht="14.4">
      <c r="B370" s="7"/>
      <c r="C370">
        <v>-21.109000000000002</v>
      </c>
      <c r="D370">
        <v>95.620699999999999</v>
      </c>
      <c r="E370">
        <v>84.196200000000005</v>
      </c>
      <c r="F370">
        <v>1</v>
      </c>
      <c r="G370" s="6">
        <f t="shared" si="84"/>
        <v>0</v>
      </c>
      <c r="H370" s="9">
        <f t="shared" si="85"/>
        <v>-9.6386249999999951E-2</v>
      </c>
      <c r="I370" s="6">
        <f t="shared" si="86"/>
        <v>-0.18126433333333336</v>
      </c>
      <c r="J370" s="6">
        <f t="shared" si="87"/>
        <v>0.44032699999999991</v>
      </c>
      <c r="K370" s="9">
        <f t="shared" si="88"/>
        <v>-0.43723647514874575</v>
      </c>
      <c r="L370" s="8">
        <f t="shared" si="89"/>
        <v>-0.46591220009204964</v>
      </c>
      <c r="M370" s="9">
        <f t="shared" si="90"/>
        <v>-0.94057373072479589</v>
      </c>
      <c r="N370" s="8">
        <f t="shared" si="91"/>
        <v>-0.32061125009204949</v>
      </c>
      <c r="O370" s="9">
        <f t="shared" si="92"/>
        <v>-0.43723647514874575</v>
      </c>
      <c r="P370" s="8">
        <f t="shared" si="93"/>
        <v>-0.86339998566477272</v>
      </c>
      <c r="Q370" s="9">
        <f t="shared" si="94"/>
        <v>0.23979896485125471</v>
      </c>
      <c r="R370" s="6">
        <f t="shared" si="95"/>
        <v>0.12041769021032511</v>
      </c>
    </row>
    <row r="371" spans="2:18" ht="14.4">
      <c r="B371" s="7"/>
      <c r="C371">
        <v>-21.109000000000002</v>
      </c>
      <c r="D371">
        <v>95.620699999999999</v>
      </c>
      <c r="E371">
        <v>84.196200000000005</v>
      </c>
      <c r="F371">
        <v>1</v>
      </c>
      <c r="G371" s="6">
        <f t="shared" si="84"/>
        <v>0</v>
      </c>
      <c r="H371" s="9">
        <f t="shared" si="85"/>
        <v>-9.6386249999999951E-2</v>
      </c>
      <c r="I371" s="6">
        <f t="shared" si="86"/>
        <v>-0.18126433333333336</v>
      </c>
      <c r="J371" s="6">
        <f t="shared" si="87"/>
        <v>0.44032699999999991</v>
      </c>
      <c r="K371" s="9">
        <f t="shared" si="88"/>
        <v>-0.43723647514874575</v>
      </c>
      <c r="L371" s="8">
        <f t="shared" si="89"/>
        <v>-0.46591220009204964</v>
      </c>
      <c r="M371" s="9">
        <f t="shared" si="90"/>
        <v>-0.94057373072479589</v>
      </c>
      <c r="N371" s="8">
        <f t="shared" si="91"/>
        <v>-0.32061125009204949</v>
      </c>
      <c r="O371" s="9">
        <f t="shared" si="92"/>
        <v>-0.43723647514874575</v>
      </c>
      <c r="P371" s="8">
        <f t="shared" si="93"/>
        <v>-0.86339998566477272</v>
      </c>
      <c r="Q371" s="9">
        <f t="shared" si="94"/>
        <v>0.23979896485125471</v>
      </c>
      <c r="R371" s="6">
        <f t="shared" si="95"/>
        <v>0.12041769021032511</v>
      </c>
    </row>
    <row r="372" spans="2:18" ht="14.4">
      <c r="B372" s="7"/>
      <c r="C372">
        <v>-21.1709</v>
      </c>
      <c r="D372">
        <v>95.364500000000007</v>
      </c>
      <c r="E372">
        <v>84.152799999999999</v>
      </c>
      <c r="F372">
        <v>1</v>
      </c>
      <c r="G372" s="6">
        <f t="shared" si="84"/>
        <v>0</v>
      </c>
      <c r="H372" s="9">
        <f t="shared" si="85"/>
        <v>-9.6463624999999997E-2</v>
      </c>
      <c r="I372" s="6">
        <f t="shared" si="86"/>
        <v>-0.18211833333333333</v>
      </c>
      <c r="J372" s="6">
        <f t="shared" si="87"/>
        <v>0.44025466666666657</v>
      </c>
      <c r="K372" s="9">
        <f t="shared" si="88"/>
        <v>-0.43728088769923551</v>
      </c>
      <c r="L372" s="8">
        <f t="shared" si="89"/>
        <v>-0.46690424588957841</v>
      </c>
      <c r="M372" s="9">
        <f t="shared" si="90"/>
        <v>-0.94052165072479577</v>
      </c>
      <c r="N372" s="8">
        <f t="shared" si="91"/>
        <v>-0.32163115088957828</v>
      </c>
      <c r="O372" s="9">
        <f t="shared" si="92"/>
        <v>-0.43728088769923551</v>
      </c>
      <c r="P372" s="8">
        <f t="shared" si="93"/>
        <v>-0.86332702806174377</v>
      </c>
      <c r="Q372" s="9">
        <f t="shared" si="94"/>
        <v>0.23970247230076497</v>
      </c>
      <c r="R372" s="6">
        <f t="shared" si="95"/>
        <v>0.11938054180976723</v>
      </c>
    </row>
    <row r="373" spans="2:18" ht="14.4">
      <c r="B373" s="7"/>
      <c r="C373">
        <v>-21.1709</v>
      </c>
      <c r="D373">
        <v>95.364500000000007</v>
      </c>
      <c r="E373">
        <v>84.152799999999999</v>
      </c>
      <c r="F373">
        <v>1</v>
      </c>
      <c r="G373" s="6">
        <f t="shared" si="84"/>
        <v>0</v>
      </c>
      <c r="H373" s="9">
        <f t="shared" si="85"/>
        <v>-9.6463624999999997E-2</v>
      </c>
      <c r="I373" s="6">
        <f t="shared" si="86"/>
        <v>-0.18211833333333333</v>
      </c>
      <c r="J373" s="6">
        <f t="shared" si="87"/>
        <v>0.44025466666666657</v>
      </c>
      <c r="K373" s="9">
        <f t="shared" si="88"/>
        <v>-0.43728088769923551</v>
      </c>
      <c r="L373" s="8">
        <f t="shared" si="89"/>
        <v>-0.46690424588957841</v>
      </c>
      <c r="M373" s="9">
        <f t="shared" si="90"/>
        <v>-0.94052165072479577</v>
      </c>
      <c r="N373" s="8">
        <f t="shared" si="91"/>
        <v>-0.32163115088957828</v>
      </c>
      <c r="O373" s="9">
        <f t="shared" si="92"/>
        <v>-0.43728088769923551</v>
      </c>
      <c r="P373" s="8">
        <f t="shared" si="93"/>
        <v>-0.86332702806174377</v>
      </c>
      <c r="Q373" s="9">
        <f t="shared" si="94"/>
        <v>0.23970247230076497</v>
      </c>
      <c r="R373" s="6">
        <f t="shared" si="95"/>
        <v>0.11938054180976723</v>
      </c>
    </row>
    <row r="374" spans="2:18" ht="14.4">
      <c r="B374" s="7"/>
      <c r="C374">
        <v>-19.641300000000001</v>
      </c>
      <c r="D374">
        <v>95.679500000000004</v>
      </c>
      <c r="E374">
        <v>84.968400000000003</v>
      </c>
      <c r="F374">
        <v>1</v>
      </c>
      <c r="G374" s="6">
        <f t="shared" si="84"/>
        <v>0</v>
      </c>
      <c r="H374" s="9">
        <f t="shared" si="85"/>
        <v>-9.4551625000000028E-2</v>
      </c>
      <c r="I374" s="6">
        <f t="shared" si="86"/>
        <v>-0.18106833333333333</v>
      </c>
      <c r="J374" s="6">
        <f t="shared" si="87"/>
        <v>0.44161399999999995</v>
      </c>
      <c r="K374" s="9">
        <f t="shared" si="88"/>
        <v>-0.43587519727550394</v>
      </c>
      <c r="L374" s="8">
        <f t="shared" si="89"/>
        <v>-0.46713073186224824</v>
      </c>
      <c r="M374" s="9">
        <f t="shared" si="90"/>
        <v>-0.94150037072479587</v>
      </c>
      <c r="N374" s="8">
        <f t="shared" si="91"/>
        <v>-0.32116931686224814</v>
      </c>
      <c r="O374" s="9">
        <f t="shared" si="92"/>
        <v>-0.43587519727550394</v>
      </c>
      <c r="P374" s="8">
        <f t="shared" si="93"/>
        <v>-0.86486294444493572</v>
      </c>
      <c r="Q374" s="9">
        <f t="shared" si="94"/>
        <v>0.24208688272449655</v>
      </c>
      <c r="R374" s="6">
        <f t="shared" si="95"/>
        <v>0.12000165222028931</v>
      </c>
    </row>
    <row r="375" spans="2:18" ht="14.4">
      <c r="B375" s="7"/>
      <c r="C375">
        <v>-19.641300000000001</v>
      </c>
      <c r="D375">
        <v>95.679500000000004</v>
      </c>
      <c r="E375">
        <v>84.968400000000003</v>
      </c>
      <c r="F375">
        <v>1</v>
      </c>
      <c r="G375" s="6">
        <f t="shared" si="84"/>
        <v>0</v>
      </c>
      <c r="H375" s="9">
        <f t="shared" si="85"/>
        <v>-9.4551625000000028E-2</v>
      </c>
      <c r="I375" s="6">
        <f t="shared" si="86"/>
        <v>-0.18106833333333333</v>
      </c>
      <c r="J375" s="6">
        <f t="shared" si="87"/>
        <v>0.44161399999999995</v>
      </c>
      <c r="K375" s="9">
        <f t="shared" si="88"/>
        <v>-0.43587519727550394</v>
      </c>
      <c r="L375" s="8">
        <f t="shared" si="89"/>
        <v>-0.46713073186224824</v>
      </c>
      <c r="M375" s="9">
        <f t="shared" si="90"/>
        <v>-0.94150037072479587</v>
      </c>
      <c r="N375" s="8">
        <f t="shared" si="91"/>
        <v>-0.32116931686224814</v>
      </c>
      <c r="O375" s="9">
        <f t="shared" si="92"/>
        <v>-0.43587519727550394</v>
      </c>
      <c r="P375" s="8">
        <f t="shared" si="93"/>
        <v>-0.86486294444493572</v>
      </c>
      <c r="Q375" s="9">
        <f t="shared" si="94"/>
        <v>0.24208688272449655</v>
      </c>
      <c r="R375" s="6">
        <f t="shared" si="95"/>
        <v>0.12000165222028931</v>
      </c>
    </row>
    <row r="376" spans="2:18" ht="14.4">
      <c r="B376" s="7"/>
      <c r="C376">
        <v>-18.525400000000001</v>
      </c>
      <c r="D376">
        <v>97.4131</v>
      </c>
      <c r="E376">
        <v>85.260900000000007</v>
      </c>
      <c r="F376">
        <v>1</v>
      </c>
      <c r="G376" s="6">
        <f t="shared" si="84"/>
        <v>0</v>
      </c>
      <c r="H376" s="9">
        <f t="shared" si="85"/>
        <v>-9.315675000000001E-2</v>
      </c>
      <c r="I376" s="6">
        <f t="shared" si="86"/>
        <v>-0.17528966666666668</v>
      </c>
      <c r="J376" s="6">
        <f t="shared" si="87"/>
        <v>0.44210150000000004</v>
      </c>
      <c r="K376" s="9">
        <f t="shared" si="88"/>
        <v>-0.43448668132895457</v>
      </c>
      <c r="L376" s="8">
        <f t="shared" si="89"/>
        <v>-0.46073042190697328</v>
      </c>
      <c r="M376" s="9">
        <f t="shared" si="90"/>
        <v>-0.94185137072479586</v>
      </c>
      <c r="N376" s="8">
        <f t="shared" si="91"/>
        <v>-0.31426685190697318</v>
      </c>
      <c r="O376" s="9">
        <f t="shared" si="92"/>
        <v>-0.43448668132895457</v>
      </c>
      <c r="P376" s="8">
        <f t="shared" si="93"/>
        <v>-0.86566907436166407</v>
      </c>
      <c r="Q376" s="9">
        <f t="shared" si="94"/>
        <v>0.24382639867104608</v>
      </c>
      <c r="R376" s="6">
        <f t="shared" si="95"/>
        <v>0.12670593709229269</v>
      </c>
    </row>
    <row r="377" spans="2:18" ht="14.4">
      <c r="B377" s="7"/>
      <c r="C377">
        <v>-18.525400000000001</v>
      </c>
      <c r="D377">
        <v>97.4131</v>
      </c>
      <c r="E377">
        <v>85.260900000000007</v>
      </c>
      <c r="F377">
        <v>1</v>
      </c>
      <c r="G377" s="6">
        <f t="shared" si="84"/>
        <v>0</v>
      </c>
      <c r="H377" s="9">
        <f t="shared" si="85"/>
        <v>-9.315675000000001E-2</v>
      </c>
      <c r="I377" s="6">
        <f t="shared" si="86"/>
        <v>-0.17528966666666668</v>
      </c>
      <c r="J377" s="6">
        <f t="shared" si="87"/>
        <v>0.44210150000000004</v>
      </c>
      <c r="K377" s="9">
        <f t="shared" si="88"/>
        <v>-0.43448668132895457</v>
      </c>
      <c r="L377" s="8">
        <f t="shared" si="89"/>
        <v>-0.46073042190697328</v>
      </c>
      <c r="M377" s="9">
        <f t="shared" si="90"/>
        <v>-0.94185137072479586</v>
      </c>
      <c r="N377" s="8">
        <f t="shared" si="91"/>
        <v>-0.31426685190697318</v>
      </c>
      <c r="O377" s="9">
        <f t="shared" si="92"/>
        <v>-0.43448668132895457</v>
      </c>
      <c r="P377" s="8">
        <f t="shared" si="93"/>
        <v>-0.86566907436166407</v>
      </c>
      <c r="Q377" s="9">
        <f t="shared" si="94"/>
        <v>0.24382639867104608</v>
      </c>
      <c r="R377" s="6">
        <f t="shared" si="95"/>
        <v>0.12670593709229269</v>
      </c>
    </row>
    <row r="378" spans="2:18" ht="14.4">
      <c r="B378" s="7"/>
      <c r="C378">
        <v>-17.976099999999999</v>
      </c>
      <c r="D378">
        <v>97.609899999999996</v>
      </c>
      <c r="E378">
        <v>84.699299999999994</v>
      </c>
      <c r="F378">
        <v>1</v>
      </c>
      <c r="G378" s="6">
        <f t="shared" si="84"/>
        <v>0</v>
      </c>
      <c r="H378" s="9">
        <f t="shared" si="85"/>
        <v>-9.2470124999999959E-2</v>
      </c>
      <c r="I378" s="6">
        <f t="shared" si="86"/>
        <v>-0.17463366666666669</v>
      </c>
      <c r="J378" s="6">
        <f t="shared" si="87"/>
        <v>0.44116549999999999</v>
      </c>
      <c r="K378" s="9">
        <f t="shared" si="88"/>
        <v>-0.43295648737121656</v>
      </c>
      <c r="L378" s="8">
        <f t="shared" si="89"/>
        <v>-0.45957589282942396</v>
      </c>
      <c r="M378" s="9">
        <f t="shared" si="90"/>
        <v>-0.94117745072479586</v>
      </c>
      <c r="N378" s="8">
        <f t="shared" si="91"/>
        <v>-0.31286513782942382</v>
      </c>
      <c r="O378" s="9">
        <f t="shared" si="92"/>
        <v>-0.43295648737121656</v>
      </c>
      <c r="P378" s="8">
        <f t="shared" si="93"/>
        <v>-0.86533262752154561</v>
      </c>
      <c r="Q378" s="9">
        <f t="shared" si="94"/>
        <v>0.24468267262878399</v>
      </c>
      <c r="R378" s="6">
        <f t="shared" si="95"/>
        <v>0.12727683432972359</v>
      </c>
    </row>
    <row r="379" spans="2:18" ht="14.4">
      <c r="B379" s="7"/>
      <c r="C379">
        <v>-17.976099999999999</v>
      </c>
      <c r="D379">
        <v>97.609899999999996</v>
      </c>
      <c r="E379">
        <v>84.699299999999994</v>
      </c>
      <c r="F379">
        <v>1</v>
      </c>
      <c r="G379" s="6">
        <f t="shared" si="84"/>
        <v>0</v>
      </c>
      <c r="H379" s="9">
        <f t="shared" si="85"/>
        <v>-9.2470124999999959E-2</v>
      </c>
      <c r="I379" s="6">
        <f t="shared" si="86"/>
        <v>-0.17463366666666669</v>
      </c>
      <c r="J379" s="6">
        <f t="shared" si="87"/>
        <v>0.44116549999999999</v>
      </c>
      <c r="K379" s="9">
        <f t="shared" si="88"/>
        <v>-0.43295648737121656</v>
      </c>
      <c r="L379" s="8">
        <f t="shared" si="89"/>
        <v>-0.45957589282942396</v>
      </c>
      <c r="M379" s="9">
        <f t="shared" si="90"/>
        <v>-0.94117745072479586</v>
      </c>
      <c r="N379" s="8">
        <f t="shared" si="91"/>
        <v>-0.31286513782942382</v>
      </c>
      <c r="O379" s="9">
        <f t="shared" si="92"/>
        <v>-0.43295648737121656</v>
      </c>
      <c r="P379" s="8">
        <f t="shared" si="93"/>
        <v>-0.86533262752154561</v>
      </c>
      <c r="Q379" s="9">
        <f t="shared" si="94"/>
        <v>0.24468267262878399</v>
      </c>
      <c r="R379" s="6">
        <f t="shared" si="95"/>
        <v>0.12727683432972359</v>
      </c>
    </row>
    <row r="380" spans="2:18" ht="14.4">
      <c r="B380" s="7"/>
      <c r="C380">
        <v>-17.976099999999999</v>
      </c>
      <c r="D380">
        <v>97.609899999999996</v>
      </c>
      <c r="E380">
        <v>84.699299999999994</v>
      </c>
      <c r="F380">
        <v>1</v>
      </c>
      <c r="G380" s="6">
        <f t="shared" si="84"/>
        <v>0</v>
      </c>
      <c r="H380" s="9">
        <f t="shared" si="85"/>
        <v>-9.2470124999999959E-2</v>
      </c>
      <c r="I380" s="6">
        <f t="shared" si="86"/>
        <v>-0.17463366666666669</v>
      </c>
      <c r="J380" s="6">
        <f t="shared" si="87"/>
        <v>0.44116549999999999</v>
      </c>
      <c r="K380" s="9">
        <f t="shared" si="88"/>
        <v>-0.43295648737121656</v>
      </c>
      <c r="L380" s="8">
        <f t="shared" si="89"/>
        <v>-0.45957589282942396</v>
      </c>
      <c r="M380" s="9">
        <f t="shared" si="90"/>
        <v>-0.94117745072479586</v>
      </c>
      <c r="N380" s="8">
        <f t="shared" si="91"/>
        <v>-0.31286513782942382</v>
      </c>
      <c r="O380" s="9">
        <f t="shared" si="92"/>
        <v>-0.43295648737121656</v>
      </c>
      <c r="P380" s="8">
        <f t="shared" si="93"/>
        <v>-0.86533262752154561</v>
      </c>
      <c r="Q380" s="9">
        <f t="shared" si="94"/>
        <v>0.24468267262878399</v>
      </c>
      <c r="R380" s="6">
        <f t="shared" si="95"/>
        <v>0.12727683432972359</v>
      </c>
    </row>
    <row r="381" spans="2:18" ht="14.4">
      <c r="B381" s="7"/>
      <c r="C381">
        <v>-17.976099999999999</v>
      </c>
      <c r="D381">
        <v>97.609899999999996</v>
      </c>
      <c r="E381">
        <v>84.699299999999994</v>
      </c>
      <c r="F381">
        <v>1</v>
      </c>
      <c r="G381" s="6">
        <f t="shared" si="84"/>
        <v>0</v>
      </c>
      <c r="H381" s="9">
        <f t="shared" si="85"/>
        <v>-9.2470124999999959E-2</v>
      </c>
      <c r="I381" s="6">
        <f t="shared" si="86"/>
        <v>-0.17463366666666669</v>
      </c>
      <c r="J381" s="6">
        <f t="shared" si="87"/>
        <v>0.44116549999999999</v>
      </c>
      <c r="K381" s="9">
        <f t="shared" si="88"/>
        <v>-0.43295648737121656</v>
      </c>
      <c r="L381" s="8">
        <f t="shared" si="89"/>
        <v>-0.45957589282942396</v>
      </c>
      <c r="M381" s="9">
        <f t="shared" si="90"/>
        <v>-0.94117745072479586</v>
      </c>
      <c r="N381" s="8">
        <f t="shared" si="91"/>
        <v>-0.31286513782942382</v>
      </c>
      <c r="O381" s="9">
        <f t="shared" si="92"/>
        <v>-0.43295648737121656</v>
      </c>
      <c r="P381" s="8">
        <f t="shared" si="93"/>
        <v>-0.86533262752154561</v>
      </c>
      <c r="Q381" s="9">
        <f t="shared" si="94"/>
        <v>0.24468267262878399</v>
      </c>
      <c r="R381" s="6">
        <f t="shared" si="95"/>
        <v>0.12727683432972359</v>
      </c>
    </row>
    <row r="382" spans="2:18" ht="14.4">
      <c r="B382" s="7"/>
      <c r="C382">
        <v>-15.9064</v>
      </c>
      <c r="D382">
        <v>97.517700000000005</v>
      </c>
      <c r="E382">
        <v>85.213499999999996</v>
      </c>
      <c r="F382">
        <v>1</v>
      </c>
      <c r="G382" s="6">
        <f t="shared" si="84"/>
        <v>0</v>
      </c>
      <c r="H382" s="9">
        <f t="shared" si="85"/>
        <v>-8.9883000000000046E-2</v>
      </c>
      <c r="I382" s="6">
        <f t="shared" si="86"/>
        <v>-0.17494099999999996</v>
      </c>
      <c r="J382" s="6">
        <f t="shared" si="87"/>
        <v>0.44202249999999987</v>
      </c>
      <c r="K382" s="9">
        <f t="shared" si="88"/>
        <v>-0.43034718437043379</v>
      </c>
      <c r="L382" s="8">
        <f t="shared" si="89"/>
        <v>-0.46142489834727379</v>
      </c>
      <c r="M382" s="9">
        <f t="shared" si="90"/>
        <v>-0.94179449072479571</v>
      </c>
      <c r="N382" s="8">
        <f t="shared" si="91"/>
        <v>-0.31378277834727369</v>
      </c>
      <c r="O382" s="9">
        <f t="shared" si="92"/>
        <v>-0.43034718437043379</v>
      </c>
      <c r="P382" s="8">
        <f t="shared" si="93"/>
        <v>-0.86679836483669659</v>
      </c>
      <c r="Q382" s="9">
        <f t="shared" si="94"/>
        <v>0.24790901562956663</v>
      </c>
      <c r="R382" s="6">
        <f t="shared" si="95"/>
        <v>0.12596220112702486</v>
      </c>
    </row>
    <row r="383" spans="2:18" ht="14.4">
      <c r="B383" s="7"/>
      <c r="C383">
        <v>-15.9064</v>
      </c>
      <c r="D383">
        <v>97.517700000000005</v>
      </c>
      <c r="E383">
        <v>85.213499999999996</v>
      </c>
      <c r="F383">
        <v>1</v>
      </c>
      <c r="G383" s="6">
        <f t="shared" si="84"/>
        <v>0</v>
      </c>
      <c r="H383" s="9">
        <f t="shared" si="85"/>
        <v>-8.9883000000000046E-2</v>
      </c>
      <c r="I383" s="6">
        <f t="shared" si="86"/>
        <v>-0.17494099999999996</v>
      </c>
      <c r="J383" s="6">
        <f t="shared" si="87"/>
        <v>0.44202249999999987</v>
      </c>
      <c r="K383" s="9">
        <f t="shared" si="88"/>
        <v>-0.43034718437043379</v>
      </c>
      <c r="L383" s="8">
        <f t="shared" si="89"/>
        <v>-0.46142489834727379</v>
      </c>
      <c r="M383" s="9">
        <f t="shared" si="90"/>
        <v>-0.94179449072479571</v>
      </c>
      <c r="N383" s="8">
        <f t="shared" si="91"/>
        <v>-0.31378277834727369</v>
      </c>
      <c r="O383" s="9">
        <f t="shared" si="92"/>
        <v>-0.43034718437043379</v>
      </c>
      <c r="P383" s="8">
        <f t="shared" si="93"/>
        <v>-0.86679836483669659</v>
      </c>
      <c r="Q383" s="9">
        <f t="shared" si="94"/>
        <v>0.24790901562956663</v>
      </c>
      <c r="R383" s="6">
        <f t="shared" si="95"/>
        <v>0.12596220112702486</v>
      </c>
    </row>
    <row r="384" spans="2:18" ht="14.4">
      <c r="B384" s="7"/>
      <c r="C384">
        <v>-19.540400000000002</v>
      </c>
      <c r="D384">
        <v>99.781300000000002</v>
      </c>
      <c r="E384">
        <v>82.212199999999996</v>
      </c>
      <c r="F384">
        <v>1</v>
      </c>
      <c r="G384" s="6">
        <f t="shared" si="84"/>
        <v>0</v>
      </c>
      <c r="H384" s="9">
        <f t="shared" si="85"/>
        <v>-9.4425499999999996E-2</v>
      </c>
      <c r="I384" s="6">
        <f t="shared" si="86"/>
        <v>-0.16739566666666666</v>
      </c>
      <c r="J384" s="6">
        <f t="shared" si="87"/>
        <v>0.43702033333333323</v>
      </c>
      <c r="K384" s="9">
        <f t="shared" si="88"/>
        <v>-0.43241046974166852</v>
      </c>
      <c r="L384" s="8">
        <f t="shared" si="89"/>
        <v>-0.44726094739478894</v>
      </c>
      <c r="M384" s="9">
        <f t="shared" si="90"/>
        <v>-0.93819293072479581</v>
      </c>
      <c r="N384" s="8">
        <f t="shared" si="91"/>
        <v>-0.30125412739478885</v>
      </c>
      <c r="O384" s="9">
        <f t="shared" si="92"/>
        <v>-0.43241046974166852</v>
      </c>
      <c r="P384" s="8">
        <f t="shared" si="93"/>
        <v>-0.8620440223834428</v>
      </c>
      <c r="Q384" s="9">
        <f t="shared" si="94"/>
        <v>0.24224417025833192</v>
      </c>
      <c r="R384" s="6">
        <f t="shared" si="95"/>
        <v>0.13700710962625576</v>
      </c>
    </row>
    <row r="385" spans="2:18" ht="14.4">
      <c r="B385" s="7"/>
      <c r="C385">
        <v>-15.9064</v>
      </c>
      <c r="D385">
        <v>97.517700000000005</v>
      </c>
      <c r="E385">
        <v>85.213499999999996</v>
      </c>
      <c r="F385">
        <v>1</v>
      </c>
      <c r="G385" s="6">
        <f t="shared" si="84"/>
        <v>0</v>
      </c>
      <c r="H385" s="9">
        <f t="shared" si="85"/>
        <v>-8.9883000000000046E-2</v>
      </c>
      <c r="I385" s="6">
        <f t="shared" si="86"/>
        <v>-0.17494099999999996</v>
      </c>
      <c r="J385" s="6">
        <f t="shared" si="87"/>
        <v>0.44202249999999987</v>
      </c>
      <c r="K385" s="9">
        <f t="shared" si="88"/>
        <v>-0.43034718437043379</v>
      </c>
      <c r="L385" s="8">
        <f t="shared" si="89"/>
        <v>-0.46142489834727379</v>
      </c>
      <c r="M385" s="9">
        <f t="shared" si="90"/>
        <v>-0.94179449072479571</v>
      </c>
      <c r="N385" s="8">
        <f t="shared" si="91"/>
        <v>-0.31378277834727369</v>
      </c>
      <c r="O385" s="9">
        <f t="shared" si="92"/>
        <v>-0.43034718437043379</v>
      </c>
      <c r="P385" s="8">
        <f t="shared" si="93"/>
        <v>-0.86679836483669659</v>
      </c>
      <c r="Q385" s="9">
        <f t="shared" si="94"/>
        <v>0.24790901562956663</v>
      </c>
      <c r="R385" s="6">
        <f t="shared" si="95"/>
        <v>0.12596220112702486</v>
      </c>
    </row>
    <row r="386" spans="2:18" ht="14.4">
      <c r="B386" s="7"/>
      <c r="C386">
        <v>-19.540400000000002</v>
      </c>
      <c r="D386">
        <v>99.781300000000002</v>
      </c>
      <c r="E386">
        <v>82.212199999999996</v>
      </c>
      <c r="F386">
        <v>1</v>
      </c>
      <c r="G386" s="6">
        <f t="shared" si="84"/>
        <v>0</v>
      </c>
      <c r="H386" s="9">
        <f t="shared" si="85"/>
        <v>-9.4425499999999996E-2</v>
      </c>
      <c r="I386" s="6">
        <f t="shared" si="86"/>
        <v>-0.16739566666666666</v>
      </c>
      <c r="J386" s="6">
        <f t="shared" si="87"/>
        <v>0.43702033333333323</v>
      </c>
      <c r="K386" s="9">
        <f t="shared" si="88"/>
        <v>-0.43241046974166852</v>
      </c>
      <c r="L386" s="8">
        <f t="shared" si="89"/>
        <v>-0.44726094739478894</v>
      </c>
      <c r="M386" s="9">
        <f t="shared" si="90"/>
        <v>-0.93819293072479581</v>
      </c>
      <c r="N386" s="8">
        <f t="shared" si="91"/>
        <v>-0.30125412739478885</v>
      </c>
      <c r="O386" s="9">
        <f t="shared" si="92"/>
        <v>-0.43241046974166852</v>
      </c>
      <c r="P386" s="8">
        <f t="shared" si="93"/>
        <v>-0.8620440223834428</v>
      </c>
      <c r="Q386" s="9">
        <f t="shared" si="94"/>
        <v>0.24224417025833192</v>
      </c>
      <c r="R386" s="6">
        <f t="shared" si="95"/>
        <v>0.13700710962625576</v>
      </c>
    </row>
    <row r="387" spans="2:18" ht="14.4">
      <c r="B387" s="7"/>
      <c r="C387">
        <v>-15.9064</v>
      </c>
      <c r="D387">
        <v>97.517700000000005</v>
      </c>
      <c r="E387">
        <v>85.213499999999996</v>
      </c>
      <c r="F387">
        <v>1</v>
      </c>
      <c r="G387" s="6">
        <f t="shared" si="84"/>
        <v>0</v>
      </c>
      <c r="H387" s="9">
        <f t="shared" si="85"/>
        <v>-8.9883000000000046E-2</v>
      </c>
      <c r="I387" s="6">
        <f t="shared" si="86"/>
        <v>-0.17494099999999996</v>
      </c>
      <c r="J387" s="6">
        <f t="shared" si="87"/>
        <v>0.44202249999999987</v>
      </c>
      <c r="K387" s="9">
        <f t="shared" si="88"/>
        <v>-0.43034718437043379</v>
      </c>
      <c r="L387" s="8">
        <f t="shared" si="89"/>
        <v>-0.46142489834727379</v>
      </c>
      <c r="M387" s="9">
        <f t="shared" si="90"/>
        <v>-0.94179449072479571</v>
      </c>
      <c r="N387" s="8">
        <f t="shared" si="91"/>
        <v>-0.31378277834727369</v>
      </c>
      <c r="O387" s="9">
        <f t="shared" si="92"/>
        <v>-0.43034718437043379</v>
      </c>
      <c r="P387" s="8">
        <f t="shared" si="93"/>
        <v>-0.86679836483669659</v>
      </c>
      <c r="Q387" s="9">
        <f t="shared" si="94"/>
        <v>0.24790901562956663</v>
      </c>
      <c r="R387" s="6">
        <f t="shared" si="95"/>
        <v>0.12596220112702486</v>
      </c>
    </row>
    <row r="388" spans="2:18" ht="14.4">
      <c r="B388" s="7"/>
      <c r="C388">
        <v>-15.9064</v>
      </c>
      <c r="D388">
        <v>97.517700000000005</v>
      </c>
      <c r="E388">
        <v>85.213499999999996</v>
      </c>
      <c r="F388">
        <v>1</v>
      </c>
      <c r="G388" s="6">
        <f t="shared" si="84"/>
        <v>0</v>
      </c>
      <c r="H388" s="9">
        <f t="shared" si="85"/>
        <v>-8.9883000000000046E-2</v>
      </c>
      <c r="I388" s="6">
        <f t="shared" si="86"/>
        <v>-0.17494099999999996</v>
      </c>
      <c r="J388" s="6">
        <f t="shared" si="87"/>
        <v>0.44202249999999987</v>
      </c>
      <c r="K388" s="9">
        <f t="shared" si="88"/>
        <v>-0.43034718437043379</v>
      </c>
      <c r="L388" s="8">
        <f t="shared" si="89"/>
        <v>-0.46142489834727379</v>
      </c>
      <c r="M388" s="9">
        <f t="shared" si="90"/>
        <v>-0.94179449072479571</v>
      </c>
      <c r="N388" s="8">
        <f t="shared" si="91"/>
        <v>-0.31378277834727369</v>
      </c>
      <c r="O388" s="9">
        <f t="shared" si="92"/>
        <v>-0.43034718437043379</v>
      </c>
      <c r="P388" s="8">
        <f t="shared" si="93"/>
        <v>-0.86679836483669659</v>
      </c>
      <c r="Q388" s="9">
        <f t="shared" si="94"/>
        <v>0.24790901562956663</v>
      </c>
      <c r="R388" s="6">
        <f t="shared" si="95"/>
        <v>0.12596220112702486</v>
      </c>
    </row>
    <row r="389" spans="2:18" ht="14.4">
      <c r="B389" s="7"/>
      <c r="C389">
        <v>-19.540400000000002</v>
      </c>
      <c r="D389">
        <v>99.781300000000002</v>
      </c>
      <c r="E389">
        <v>82.212199999999996</v>
      </c>
      <c r="F389">
        <v>1</v>
      </c>
      <c r="G389" s="6">
        <f t="shared" si="84"/>
        <v>0</v>
      </c>
      <c r="H389" s="9">
        <f t="shared" si="85"/>
        <v>-9.4425499999999996E-2</v>
      </c>
      <c r="I389" s="6">
        <f t="shared" si="86"/>
        <v>-0.16739566666666666</v>
      </c>
      <c r="J389" s="6">
        <f t="shared" si="87"/>
        <v>0.43702033333333323</v>
      </c>
      <c r="K389" s="9">
        <f t="shared" si="88"/>
        <v>-0.43241046974166852</v>
      </c>
      <c r="L389" s="8">
        <f t="shared" si="89"/>
        <v>-0.44726094739478894</v>
      </c>
      <c r="M389" s="9">
        <f t="shared" si="90"/>
        <v>-0.93819293072479581</v>
      </c>
      <c r="N389" s="8">
        <f t="shared" si="91"/>
        <v>-0.30125412739478885</v>
      </c>
      <c r="O389" s="9">
        <f t="shared" si="92"/>
        <v>-0.43241046974166852</v>
      </c>
      <c r="P389" s="8">
        <f t="shared" si="93"/>
        <v>-0.8620440223834428</v>
      </c>
      <c r="Q389" s="9">
        <f t="shared" si="94"/>
        <v>0.24224417025833192</v>
      </c>
      <c r="R389" s="6">
        <f t="shared" si="95"/>
        <v>0.13700710962625576</v>
      </c>
    </row>
    <row r="390" spans="2:18" ht="14.4">
      <c r="B390" s="7"/>
      <c r="C390">
        <v>-19.540400000000002</v>
      </c>
      <c r="D390">
        <v>99.781300000000002</v>
      </c>
      <c r="E390">
        <v>82.212199999999996</v>
      </c>
      <c r="F390">
        <v>1</v>
      </c>
      <c r="G390" s="6">
        <f t="shared" si="84"/>
        <v>0</v>
      </c>
      <c r="H390" s="9">
        <f t="shared" si="85"/>
        <v>-9.4425499999999996E-2</v>
      </c>
      <c r="I390" s="6">
        <f t="shared" si="86"/>
        <v>-0.16739566666666666</v>
      </c>
      <c r="J390" s="6">
        <f t="shared" si="87"/>
        <v>0.43702033333333323</v>
      </c>
      <c r="K390" s="9">
        <f t="shared" si="88"/>
        <v>-0.43241046974166852</v>
      </c>
      <c r="L390" s="8">
        <f t="shared" si="89"/>
        <v>-0.44726094739478894</v>
      </c>
      <c r="M390" s="9">
        <f t="shared" si="90"/>
        <v>-0.93819293072479581</v>
      </c>
      <c r="N390" s="8">
        <f t="shared" si="91"/>
        <v>-0.30125412739478885</v>
      </c>
      <c r="O390" s="9">
        <f t="shared" si="92"/>
        <v>-0.43241046974166852</v>
      </c>
      <c r="P390" s="8">
        <f t="shared" si="93"/>
        <v>-0.8620440223834428</v>
      </c>
      <c r="Q390" s="9">
        <f t="shared" si="94"/>
        <v>0.24224417025833192</v>
      </c>
      <c r="R390" s="6">
        <f t="shared" si="95"/>
        <v>0.13700710962625576</v>
      </c>
    </row>
    <row r="391" spans="2:18" ht="14.4">
      <c r="B391" s="7"/>
      <c r="C391">
        <v>-15.9064</v>
      </c>
      <c r="D391">
        <v>97.517700000000005</v>
      </c>
      <c r="E391">
        <v>85.213499999999996</v>
      </c>
      <c r="F391">
        <v>1</v>
      </c>
      <c r="G391" s="6">
        <f t="shared" si="84"/>
        <v>0</v>
      </c>
      <c r="H391" s="9">
        <f t="shared" si="85"/>
        <v>-8.9883000000000046E-2</v>
      </c>
      <c r="I391" s="6">
        <f t="shared" si="86"/>
        <v>-0.17494099999999996</v>
      </c>
      <c r="J391" s="6">
        <f t="shared" si="87"/>
        <v>0.44202249999999987</v>
      </c>
      <c r="K391" s="9">
        <f t="shared" si="88"/>
        <v>-0.43034718437043379</v>
      </c>
      <c r="L391" s="8">
        <f t="shared" si="89"/>
        <v>-0.46142489834727379</v>
      </c>
      <c r="M391" s="9">
        <f t="shared" si="90"/>
        <v>-0.94179449072479571</v>
      </c>
      <c r="N391" s="8">
        <f t="shared" si="91"/>
        <v>-0.31378277834727369</v>
      </c>
      <c r="O391" s="9">
        <f t="shared" si="92"/>
        <v>-0.43034718437043379</v>
      </c>
      <c r="P391" s="8">
        <f t="shared" si="93"/>
        <v>-0.86679836483669659</v>
      </c>
      <c r="Q391" s="9">
        <f t="shared" si="94"/>
        <v>0.24790901562956663</v>
      </c>
      <c r="R391" s="6">
        <f t="shared" si="95"/>
        <v>0.12596220112702486</v>
      </c>
    </row>
    <row r="392" spans="2:18" ht="14.4">
      <c r="B392" s="7"/>
      <c r="C392">
        <v>-15.9064</v>
      </c>
      <c r="D392">
        <v>97.517700000000005</v>
      </c>
      <c r="E392">
        <v>85.213499999999996</v>
      </c>
      <c r="F392">
        <v>1</v>
      </c>
      <c r="G392" s="6">
        <f t="shared" si="84"/>
        <v>0</v>
      </c>
      <c r="H392" s="9">
        <f t="shared" si="85"/>
        <v>-8.9883000000000046E-2</v>
      </c>
      <c r="I392" s="6">
        <f t="shared" si="86"/>
        <v>-0.17494099999999996</v>
      </c>
      <c r="J392" s="6">
        <f t="shared" si="87"/>
        <v>0.44202249999999987</v>
      </c>
      <c r="K392" s="9">
        <f t="shared" si="88"/>
        <v>-0.43034718437043379</v>
      </c>
      <c r="L392" s="8">
        <f t="shared" si="89"/>
        <v>-0.46142489834727379</v>
      </c>
      <c r="M392" s="9">
        <f t="shared" si="90"/>
        <v>-0.94179449072479571</v>
      </c>
      <c r="N392" s="8">
        <f t="shared" si="91"/>
        <v>-0.31378277834727369</v>
      </c>
      <c r="O392" s="9">
        <f t="shared" si="92"/>
        <v>-0.43034718437043379</v>
      </c>
      <c r="P392" s="8">
        <f t="shared" si="93"/>
        <v>-0.86679836483669659</v>
      </c>
      <c r="Q392" s="9">
        <f t="shared" si="94"/>
        <v>0.24790901562956663</v>
      </c>
      <c r="R392" s="6">
        <f t="shared" si="95"/>
        <v>0.12596220112702486</v>
      </c>
    </row>
    <row r="393" spans="2:18" ht="14.4">
      <c r="B393" s="7"/>
      <c r="C393">
        <v>-19.540400000000002</v>
      </c>
      <c r="D393">
        <v>99.781300000000002</v>
      </c>
      <c r="E393">
        <v>82.212199999999996</v>
      </c>
      <c r="F393">
        <v>1</v>
      </c>
      <c r="G393" s="6">
        <f t="shared" si="84"/>
        <v>0</v>
      </c>
      <c r="H393" s="9">
        <f t="shared" si="85"/>
        <v>-9.4425499999999996E-2</v>
      </c>
      <c r="I393" s="6">
        <f t="shared" si="86"/>
        <v>-0.16739566666666666</v>
      </c>
      <c r="J393" s="6">
        <f t="shared" si="87"/>
        <v>0.43702033333333323</v>
      </c>
      <c r="K393" s="9">
        <f t="shared" si="88"/>
        <v>-0.43241046974166852</v>
      </c>
      <c r="L393" s="8">
        <f t="shared" si="89"/>
        <v>-0.44726094739478894</v>
      </c>
      <c r="M393" s="9">
        <f t="shared" si="90"/>
        <v>-0.93819293072479581</v>
      </c>
      <c r="N393" s="8">
        <f t="shared" si="91"/>
        <v>-0.30125412739478885</v>
      </c>
      <c r="O393" s="9">
        <f t="shared" si="92"/>
        <v>-0.43241046974166852</v>
      </c>
      <c r="P393" s="8">
        <f t="shared" si="93"/>
        <v>-0.8620440223834428</v>
      </c>
      <c r="Q393" s="9">
        <f t="shared" si="94"/>
        <v>0.24224417025833192</v>
      </c>
      <c r="R393" s="6">
        <f t="shared" si="95"/>
        <v>0.13700710962625576</v>
      </c>
    </row>
    <row r="394" spans="2:18" ht="14.4">
      <c r="B394" s="7"/>
      <c r="C394">
        <v>-15.9064</v>
      </c>
      <c r="D394">
        <v>97.517700000000005</v>
      </c>
      <c r="E394">
        <v>85.213499999999996</v>
      </c>
      <c r="F394">
        <v>1</v>
      </c>
      <c r="G394" s="6">
        <f t="shared" si="84"/>
        <v>0</v>
      </c>
      <c r="H394" s="9">
        <f t="shared" si="85"/>
        <v>-8.9883000000000046E-2</v>
      </c>
      <c r="I394" s="6">
        <f t="shared" si="86"/>
        <v>-0.17494099999999996</v>
      </c>
      <c r="J394" s="6">
        <f t="shared" si="87"/>
        <v>0.44202249999999987</v>
      </c>
      <c r="K394" s="9">
        <f t="shared" si="88"/>
        <v>-0.43034718437043379</v>
      </c>
      <c r="L394" s="8">
        <f t="shared" si="89"/>
        <v>-0.46142489834727379</v>
      </c>
      <c r="M394" s="9">
        <f t="shared" si="90"/>
        <v>-0.94179449072479571</v>
      </c>
      <c r="N394" s="8">
        <f t="shared" si="91"/>
        <v>-0.31378277834727369</v>
      </c>
      <c r="O394" s="9">
        <f t="shared" si="92"/>
        <v>-0.43034718437043379</v>
      </c>
      <c r="P394" s="8">
        <f t="shared" si="93"/>
        <v>-0.86679836483669659</v>
      </c>
      <c r="Q394" s="9">
        <f t="shared" si="94"/>
        <v>0.24790901562956663</v>
      </c>
      <c r="R394" s="6">
        <f t="shared" si="95"/>
        <v>0.12596220112702486</v>
      </c>
    </row>
    <row r="395" spans="2:18" ht="14.4">
      <c r="B395" s="7"/>
      <c r="C395">
        <v>-15.9064</v>
      </c>
      <c r="D395">
        <v>97.517700000000005</v>
      </c>
      <c r="E395">
        <v>85.213499999999996</v>
      </c>
      <c r="F395">
        <v>1</v>
      </c>
      <c r="G395" s="6">
        <f t="shared" si="84"/>
        <v>0</v>
      </c>
      <c r="H395" s="9">
        <f t="shared" si="85"/>
        <v>-8.9883000000000046E-2</v>
      </c>
      <c r="I395" s="6">
        <f t="shared" si="86"/>
        <v>-0.17494099999999996</v>
      </c>
      <c r="J395" s="6">
        <f t="shared" si="87"/>
        <v>0.44202249999999987</v>
      </c>
      <c r="K395" s="9">
        <f t="shared" si="88"/>
        <v>-0.43034718437043379</v>
      </c>
      <c r="L395" s="8">
        <f t="shared" si="89"/>
        <v>-0.46142489834727379</v>
      </c>
      <c r="M395" s="9">
        <f t="shared" si="90"/>
        <v>-0.94179449072479571</v>
      </c>
      <c r="N395" s="8">
        <f t="shared" si="91"/>
        <v>-0.31378277834727369</v>
      </c>
      <c r="O395" s="9">
        <f t="shared" si="92"/>
        <v>-0.43034718437043379</v>
      </c>
      <c r="P395" s="8">
        <f t="shared" si="93"/>
        <v>-0.86679836483669659</v>
      </c>
      <c r="Q395" s="9">
        <f t="shared" si="94"/>
        <v>0.24790901562956663</v>
      </c>
      <c r="R395" s="6">
        <f t="shared" si="95"/>
        <v>0.12596220112702486</v>
      </c>
    </row>
    <row r="396" spans="2:18" ht="14.4">
      <c r="B396" s="7"/>
      <c r="C396">
        <v>-19.540400000000002</v>
      </c>
      <c r="D396">
        <v>99.781300000000002</v>
      </c>
      <c r="E396">
        <v>82.212199999999996</v>
      </c>
      <c r="F396">
        <v>1</v>
      </c>
      <c r="G396" s="6">
        <f t="shared" si="84"/>
        <v>0</v>
      </c>
      <c r="H396" s="9">
        <f t="shared" si="85"/>
        <v>-9.4425499999999996E-2</v>
      </c>
      <c r="I396" s="6">
        <f t="shared" si="86"/>
        <v>-0.16739566666666666</v>
      </c>
      <c r="J396" s="6">
        <f t="shared" si="87"/>
        <v>0.43702033333333323</v>
      </c>
      <c r="K396" s="9">
        <f t="shared" si="88"/>
        <v>-0.43241046974166852</v>
      </c>
      <c r="L396" s="8">
        <f t="shared" si="89"/>
        <v>-0.44726094739478894</v>
      </c>
      <c r="M396" s="9">
        <f t="shared" si="90"/>
        <v>-0.93819293072479581</v>
      </c>
      <c r="N396" s="8">
        <f t="shared" si="91"/>
        <v>-0.30125412739478885</v>
      </c>
      <c r="O396" s="9">
        <f t="shared" si="92"/>
        <v>-0.43241046974166852</v>
      </c>
      <c r="P396" s="8">
        <f t="shared" si="93"/>
        <v>-0.8620440223834428</v>
      </c>
      <c r="Q396" s="9">
        <f t="shared" si="94"/>
        <v>0.24224417025833192</v>
      </c>
      <c r="R396" s="6">
        <f t="shared" si="95"/>
        <v>0.13700710962625576</v>
      </c>
    </row>
    <row r="397" spans="2:18" ht="14.4">
      <c r="B397" s="7"/>
      <c r="C397">
        <v>-15.9064</v>
      </c>
      <c r="D397">
        <v>97.517700000000005</v>
      </c>
      <c r="E397">
        <v>85.213499999999996</v>
      </c>
      <c r="F397">
        <v>1</v>
      </c>
      <c r="G397" s="6">
        <f t="shared" si="84"/>
        <v>0</v>
      </c>
      <c r="H397" s="9">
        <f t="shared" si="85"/>
        <v>-8.9883000000000046E-2</v>
      </c>
      <c r="I397" s="6">
        <f t="shared" si="86"/>
        <v>-0.17494099999999996</v>
      </c>
      <c r="J397" s="6">
        <f t="shared" si="87"/>
        <v>0.44202249999999987</v>
      </c>
      <c r="K397" s="9">
        <f t="shared" si="88"/>
        <v>-0.43034718437043379</v>
      </c>
      <c r="L397" s="8">
        <f t="shared" si="89"/>
        <v>-0.46142489834727379</v>
      </c>
      <c r="M397" s="9">
        <f t="shared" si="90"/>
        <v>-0.94179449072479571</v>
      </c>
      <c r="N397" s="8">
        <f t="shared" si="91"/>
        <v>-0.31378277834727369</v>
      </c>
      <c r="O397" s="9">
        <f t="shared" si="92"/>
        <v>-0.43034718437043379</v>
      </c>
      <c r="P397" s="8">
        <f t="shared" si="93"/>
        <v>-0.86679836483669659</v>
      </c>
      <c r="Q397" s="9">
        <f t="shared" si="94"/>
        <v>0.24790901562956663</v>
      </c>
      <c r="R397" s="6">
        <f t="shared" si="95"/>
        <v>0.12596220112702486</v>
      </c>
    </row>
    <row r="398" spans="2:18" ht="14.4">
      <c r="B398" s="7"/>
      <c r="C398">
        <v>-15.9064</v>
      </c>
      <c r="D398">
        <v>97.517700000000005</v>
      </c>
      <c r="E398">
        <v>85.213499999999996</v>
      </c>
      <c r="F398">
        <v>1</v>
      </c>
      <c r="G398" s="6">
        <f t="shared" si="84"/>
        <v>0</v>
      </c>
      <c r="H398" s="9">
        <f t="shared" si="85"/>
        <v>-8.9883000000000046E-2</v>
      </c>
      <c r="I398" s="6">
        <f t="shared" si="86"/>
        <v>-0.17494099999999996</v>
      </c>
      <c r="J398" s="6">
        <f t="shared" si="87"/>
        <v>0.44202249999999987</v>
      </c>
      <c r="K398" s="9">
        <f t="shared" si="88"/>
        <v>-0.43034718437043379</v>
      </c>
      <c r="L398" s="8">
        <f t="shared" si="89"/>
        <v>-0.46142489834727379</v>
      </c>
      <c r="M398" s="9">
        <f t="shared" si="90"/>
        <v>-0.94179449072479571</v>
      </c>
      <c r="N398" s="8">
        <f t="shared" si="91"/>
        <v>-0.31378277834727369</v>
      </c>
      <c r="O398" s="9">
        <f t="shared" si="92"/>
        <v>-0.43034718437043379</v>
      </c>
      <c r="P398" s="8">
        <f t="shared" si="93"/>
        <v>-0.86679836483669659</v>
      </c>
      <c r="Q398" s="9">
        <f t="shared" si="94"/>
        <v>0.24790901562956663</v>
      </c>
      <c r="R398" s="6">
        <f t="shared" si="95"/>
        <v>0.12596220112702486</v>
      </c>
    </row>
    <row r="399" spans="2:18" ht="14.4">
      <c r="B399" s="7"/>
      <c r="C399">
        <v>-19.540400000000002</v>
      </c>
      <c r="D399">
        <v>99.781300000000002</v>
      </c>
      <c r="E399">
        <v>82.212199999999996</v>
      </c>
      <c r="F399">
        <v>1</v>
      </c>
      <c r="G399" s="6">
        <f t="shared" si="84"/>
        <v>0</v>
      </c>
      <c r="H399" s="9">
        <f t="shared" si="85"/>
        <v>-9.4425499999999996E-2</v>
      </c>
      <c r="I399" s="6">
        <f t="shared" si="86"/>
        <v>-0.16739566666666666</v>
      </c>
      <c r="J399" s="6">
        <f t="shared" si="87"/>
        <v>0.43702033333333323</v>
      </c>
      <c r="K399" s="9">
        <f t="shared" si="88"/>
        <v>-0.43241046974166852</v>
      </c>
      <c r="L399" s="8">
        <f t="shared" si="89"/>
        <v>-0.44726094739478894</v>
      </c>
      <c r="M399" s="9">
        <f t="shared" si="90"/>
        <v>-0.93819293072479581</v>
      </c>
      <c r="N399" s="8">
        <f t="shared" si="91"/>
        <v>-0.30125412739478885</v>
      </c>
      <c r="O399" s="9">
        <f t="shared" si="92"/>
        <v>-0.43241046974166852</v>
      </c>
      <c r="P399" s="8">
        <f t="shared" si="93"/>
        <v>-0.8620440223834428</v>
      </c>
      <c r="Q399" s="9">
        <f t="shared" si="94"/>
        <v>0.24224417025833192</v>
      </c>
      <c r="R399" s="6">
        <f t="shared" si="95"/>
        <v>0.13700710962625576</v>
      </c>
    </row>
    <row r="400" spans="2:18" ht="14.4">
      <c r="B400" s="7"/>
      <c r="C400">
        <v>-15.9064</v>
      </c>
      <c r="D400">
        <v>97.517700000000005</v>
      </c>
      <c r="E400">
        <v>85.213499999999996</v>
      </c>
      <c r="F400">
        <v>1</v>
      </c>
      <c r="G400" s="6">
        <f t="shared" si="84"/>
        <v>0</v>
      </c>
      <c r="H400" s="9">
        <f t="shared" si="85"/>
        <v>-8.9883000000000046E-2</v>
      </c>
      <c r="I400" s="6">
        <f t="shared" si="86"/>
        <v>-0.17494099999999996</v>
      </c>
      <c r="J400" s="6">
        <f t="shared" si="87"/>
        <v>0.44202249999999987</v>
      </c>
      <c r="K400" s="9">
        <f t="shared" si="88"/>
        <v>-0.43034718437043379</v>
      </c>
      <c r="L400" s="8">
        <f t="shared" si="89"/>
        <v>-0.46142489834727379</v>
      </c>
      <c r="M400" s="9">
        <f t="shared" si="90"/>
        <v>-0.94179449072479571</v>
      </c>
      <c r="N400" s="8">
        <f t="shared" si="91"/>
        <v>-0.31378277834727369</v>
      </c>
      <c r="O400" s="9">
        <f t="shared" si="92"/>
        <v>-0.43034718437043379</v>
      </c>
      <c r="P400" s="8">
        <f t="shared" si="93"/>
        <v>-0.86679836483669659</v>
      </c>
      <c r="Q400" s="9">
        <f t="shared" si="94"/>
        <v>0.24790901562956663</v>
      </c>
      <c r="R400" s="6">
        <f t="shared" si="95"/>
        <v>0.12596220112702486</v>
      </c>
    </row>
    <row r="401" spans="2:18" ht="14.4">
      <c r="B401" s="7"/>
      <c r="C401">
        <v>-15.9064</v>
      </c>
      <c r="D401">
        <v>97.517700000000005</v>
      </c>
      <c r="E401">
        <v>85.213499999999996</v>
      </c>
      <c r="F401">
        <v>1</v>
      </c>
      <c r="G401" s="6">
        <f t="shared" si="84"/>
        <v>0</v>
      </c>
      <c r="H401" s="9">
        <f t="shared" si="85"/>
        <v>-8.9883000000000046E-2</v>
      </c>
      <c r="I401" s="6">
        <f t="shared" si="86"/>
        <v>-0.17494099999999996</v>
      </c>
      <c r="J401" s="6">
        <f t="shared" si="87"/>
        <v>0.44202249999999987</v>
      </c>
      <c r="K401" s="9">
        <f t="shared" si="88"/>
        <v>-0.43034718437043379</v>
      </c>
      <c r="L401" s="8">
        <f t="shared" si="89"/>
        <v>-0.46142489834727379</v>
      </c>
      <c r="M401" s="9">
        <f t="shared" si="90"/>
        <v>-0.94179449072479571</v>
      </c>
      <c r="N401" s="8">
        <f t="shared" si="91"/>
        <v>-0.31378277834727369</v>
      </c>
      <c r="O401" s="9">
        <f t="shared" si="92"/>
        <v>-0.43034718437043379</v>
      </c>
      <c r="P401" s="8">
        <f t="shared" si="93"/>
        <v>-0.86679836483669659</v>
      </c>
      <c r="Q401" s="9">
        <f t="shared" si="94"/>
        <v>0.24790901562956663</v>
      </c>
      <c r="R401" s="6">
        <f t="shared" si="95"/>
        <v>0.12596220112702486</v>
      </c>
    </row>
    <row r="402" spans="2:18" ht="14.4">
      <c r="B402" s="7"/>
      <c r="C402">
        <v>-19.540400000000002</v>
      </c>
      <c r="D402">
        <v>99.781300000000002</v>
      </c>
      <c r="E402">
        <v>82.212199999999996</v>
      </c>
      <c r="F402">
        <v>1</v>
      </c>
      <c r="G402" s="6">
        <f t="shared" si="84"/>
        <v>0</v>
      </c>
      <c r="H402" s="9">
        <f t="shared" si="85"/>
        <v>-9.4425499999999996E-2</v>
      </c>
      <c r="I402" s="6">
        <f t="shared" si="86"/>
        <v>-0.16739566666666666</v>
      </c>
      <c r="J402" s="6">
        <f t="shared" si="87"/>
        <v>0.43702033333333323</v>
      </c>
      <c r="K402" s="9">
        <f t="shared" si="88"/>
        <v>-0.43241046974166852</v>
      </c>
      <c r="L402" s="8">
        <f t="shared" si="89"/>
        <v>-0.44726094739478894</v>
      </c>
      <c r="M402" s="9">
        <f t="shared" si="90"/>
        <v>-0.93819293072479581</v>
      </c>
      <c r="N402" s="8">
        <f t="shared" si="91"/>
        <v>-0.30125412739478885</v>
      </c>
      <c r="O402" s="9">
        <f t="shared" si="92"/>
        <v>-0.43241046974166852</v>
      </c>
      <c r="P402" s="8">
        <f t="shared" si="93"/>
        <v>-0.8620440223834428</v>
      </c>
      <c r="Q402" s="9">
        <f t="shared" si="94"/>
        <v>0.24224417025833192</v>
      </c>
      <c r="R402" s="6">
        <f t="shared" si="95"/>
        <v>0.13700710962625576</v>
      </c>
    </row>
    <row r="403" spans="2:18" ht="14.4">
      <c r="B403" s="7"/>
      <c r="C403">
        <v>-19.540400000000002</v>
      </c>
      <c r="D403">
        <v>99.781300000000002</v>
      </c>
      <c r="E403">
        <v>82.212199999999996</v>
      </c>
      <c r="F403">
        <v>1</v>
      </c>
      <c r="G403" s="6">
        <f t="shared" si="84"/>
        <v>0</v>
      </c>
      <c r="H403" s="9">
        <f t="shared" si="85"/>
        <v>-9.4425499999999996E-2</v>
      </c>
      <c r="I403" s="6">
        <f t="shared" si="86"/>
        <v>-0.16739566666666666</v>
      </c>
      <c r="J403" s="6">
        <f t="shared" si="87"/>
        <v>0.43702033333333323</v>
      </c>
      <c r="K403" s="9">
        <f t="shared" si="88"/>
        <v>-0.43241046974166852</v>
      </c>
      <c r="L403" s="8">
        <f t="shared" si="89"/>
        <v>-0.44726094739478894</v>
      </c>
      <c r="M403" s="9">
        <f t="shared" si="90"/>
        <v>-0.93819293072479581</v>
      </c>
      <c r="N403" s="8">
        <f t="shared" si="91"/>
        <v>-0.30125412739478885</v>
      </c>
      <c r="O403" s="9">
        <f t="shared" si="92"/>
        <v>-0.43241046974166852</v>
      </c>
      <c r="P403" s="8">
        <f t="shared" si="93"/>
        <v>-0.8620440223834428</v>
      </c>
      <c r="Q403" s="9">
        <f t="shared" si="94"/>
        <v>0.24224417025833192</v>
      </c>
      <c r="R403" s="6">
        <f t="shared" si="95"/>
        <v>0.13700710962625576</v>
      </c>
    </row>
    <row r="404" spans="2:18" ht="14.4">
      <c r="B404" s="7"/>
      <c r="C404">
        <v>-19.540400000000002</v>
      </c>
      <c r="D404">
        <v>99.781300000000002</v>
      </c>
      <c r="E404">
        <v>82.212199999999996</v>
      </c>
      <c r="F404">
        <v>1</v>
      </c>
      <c r="G404" s="6">
        <f t="shared" si="84"/>
        <v>0</v>
      </c>
      <c r="H404" s="9">
        <f t="shared" si="85"/>
        <v>-9.4425499999999996E-2</v>
      </c>
      <c r="I404" s="6">
        <f t="shared" si="86"/>
        <v>-0.16739566666666666</v>
      </c>
      <c r="J404" s="6">
        <f t="shared" si="87"/>
        <v>0.43702033333333323</v>
      </c>
      <c r="K404" s="9">
        <f t="shared" si="88"/>
        <v>-0.43241046974166852</v>
      </c>
      <c r="L404" s="8">
        <f t="shared" si="89"/>
        <v>-0.44726094739478894</v>
      </c>
      <c r="M404" s="9">
        <f t="shared" si="90"/>
        <v>-0.93819293072479581</v>
      </c>
      <c r="N404" s="8">
        <f t="shared" si="91"/>
        <v>-0.30125412739478885</v>
      </c>
      <c r="O404" s="9">
        <f t="shared" si="92"/>
        <v>-0.43241046974166852</v>
      </c>
      <c r="P404" s="8">
        <f t="shared" si="93"/>
        <v>-0.8620440223834428</v>
      </c>
      <c r="Q404" s="9">
        <f t="shared" si="94"/>
        <v>0.24224417025833192</v>
      </c>
      <c r="R404" s="6">
        <f t="shared" si="95"/>
        <v>0.13700710962625576</v>
      </c>
    </row>
    <row r="405" spans="2:18" ht="14.4">
      <c r="B405" s="7"/>
      <c r="C405">
        <v>-15.9064</v>
      </c>
      <c r="D405">
        <v>97.517700000000005</v>
      </c>
      <c r="E405">
        <v>85.213499999999996</v>
      </c>
      <c r="F405">
        <v>1</v>
      </c>
      <c r="G405" s="6">
        <f t="shared" si="84"/>
        <v>0</v>
      </c>
      <c r="H405" s="9">
        <f t="shared" si="85"/>
        <v>-8.9883000000000046E-2</v>
      </c>
      <c r="I405" s="6">
        <f t="shared" si="86"/>
        <v>-0.17494099999999996</v>
      </c>
      <c r="J405" s="6">
        <f t="shared" si="87"/>
        <v>0.44202249999999987</v>
      </c>
      <c r="K405" s="9">
        <f t="shared" si="88"/>
        <v>-0.43034718437043379</v>
      </c>
      <c r="L405" s="8">
        <f t="shared" si="89"/>
        <v>-0.46142489834727379</v>
      </c>
      <c r="M405" s="9">
        <f t="shared" si="90"/>
        <v>-0.94179449072479571</v>
      </c>
      <c r="N405" s="8">
        <f t="shared" si="91"/>
        <v>-0.31378277834727369</v>
      </c>
      <c r="O405" s="9">
        <f t="shared" si="92"/>
        <v>-0.43034718437043379</v>
      </c>
      <c r="P405" s="8">
        <f t="shared" si="93"/>
        <v>-0.86679836483669659</v>
      </c>
      <c r="Q405" s="9">
        <f t="shared" si="94"/>
        <v>0.24790901562956663</v>
      </c>
      <c r="R405" s="6">
        <f t="shared" si="95"/>
        <v>0.12596220112702486</v>
      </c>
    </row>
    <row r="406" spans="2:18" ht="14.4">
      <c r="B406" s="7"/>
      <c r="C406">
        <v>-19.540400000000002</v>
      </c>
      <c r="D406">
        <v>99.781300000000002</v>
      </c>
      <c r="E406">
        <v>82.212199999999996</v>
      </c>
      <c r="F406">
        <v>1</v>
      </c>
      <c r="G406" s="6">
        <f t="shared" si="84"/>
        <v>0</v>
      </c>
      <c r="H406" s="9">
        <f t="shared" si="85"/>
        <v>-9.4425499999999996E-2</v>
      </c>
      <c r="I406" s="6">
        <f t="shared" si="86"/>
        <v>-0.16739566666666666</v>
      </c>
      <c r="J406" s="6">
        <f t="shared" si="87"/>
        <v>0.43702033333333323</v>
      </c>
      <c r="K406" s="9">
        <f t="shared" si="88"/>
        <v>-0.43241046974166852</v>
      </c>
      <c r="L406" s="8">
        <f t="shared" si="89"/>
        <v>-0.44726094739478894</v>
      </c>
      <c r="M406" s="9">
        <f t="shared" si="90"/>
        <v>-0.93819293072479581</v>
      </c>
      <c r="N406" s="8">
        <f t="shared" si="91"/>
        <v>-0.30125412739478885</v>
      </c>
      <c r="O406" s="9">
        <f t="shared" si="92"/>
        <v>-0.43241046974166852</v>
      </c>
      <c r="P406" s="8">
        <f t="shared" si="93"/>
        <v>-0.8620440223834428</v>
      </c>
      <c r="Q406" s="9">
        <f t="shared" si="94"/>
        <v>0.24224417025833192</v>
      </c>
      <c r="R406" s="6">
        <f t="shared" si="95"/>
        <v>0.13700710962625576</v>
      </c>
    </row>
    <row r="407" spans="2:18" ht="14.4">
      <c r="B407" s="7"/>
      <c r="C407">
        <v>-19.540400000000002</v>
      </c>
      <c r="D407">
        <v>99.781300000000002</v>
      </c>
      <c r="E407">
        <v>82.212199999999996</v>
      </c>
      <c r="F407">
        <v>1</v>
      </c>
      <c r="G407" s="6">
        <f t="shared" si="84"/>
        <v>0</v>
      </c>
      <c r="H407" s="9">
        <f t="shared" si="85"/>
        <v>-9.4425499999999996E-2</v>
      </c>
      <c r="I407" s="6">
        <f t="shared" si="86"/>
        <v>-0.16739566666666666</v>
      </c>
      <c r="J407" s="6">
        <f t="shared" si="87"/>
        <v>0.43702033333333323</v>
      </c>
      <c r="K407" s="9">
        <f t="shared" si="88"/>
        <v>-0.43241046974166852</v>
      </c>
      <c r="L407" s="8">
        <f t="shared" si="89"/>
        <v>-0.44726094739478894</v>
      </c>
      <c r="M407" s="9">
        <f t="shared" si="90"/>
        <v>-0.93819293072479581</v>
      </c>
      <c r="N407" s="8">
        <f t="shared" si="91"/>
        <v>-0.30125412739478885</v>
      </c>
      <c r="O407" s="9">
        <f t="shared" si="92"/>
        <v>-0.43241046974166852</v>
      </c>
      <c r="P407" s="8">
        <f t="shared" si="93"/>
        <v>-0.8620440223834428</v>
      </c>
      <c r="Q407" s="9">
        <f t="shared" si="94"/>
        <v>0.24224417025833192</v>
      </c>
      <c r="R407" s="6">
        <f t="shared" si="95"/>
        <v>0.13700710962625576</v>
      </c>
    </row>
    <row r="408" spans="2:18" ht="14.4">
      <c r="B408" s="7"/>
      <c r="C408">
        <v>-15.9064</v>
      </c>
      <c r="D408">
        <v>97.517700000000005</v>
      </c>
      <c r="E408">
        <v>85.213499999999996</v>
      </c>
      <c r="F408">
        <v>1</v>
      </c>
      <c r="G408" s="6">
        <f t="shared" si="84"/>
        <v>0</v>
      </c>
      <c r="H408" s="9">
        <f t="shared" si="85"/>
        <v>-8.9883000000000046E-2</v>
      </c>
      <c r="I408" s="6">
        <f t="shared" si="86"/>
        <v>-0.17494099999999996</v>
      </c>
      <c r="J408" s="6">
        <f t="shared" si="87"/>
        <v>0.44202249999999987</v>
      </c>
      <c r="K408" s="9">
        <f t="shared" si="88"/>
        <v>-0.43034718437043379</v>
      </c>
      <c r="L408" s="8">
        <f t="shared" si="89"/>
        <v>-0.46142489834727379</v>
      </c>
      <c r="M408" s="9">
        <f t="shared" si="90"/>
        <v>-0.94179449072479571</v>
      </c>
      <c r="N408" s="8">
        <f t="shared" si="91"/>
        <v>-0.31378277834727369</v>
      </c>
      <c r="O408" s="9">
        <f t="shared" si="92"/>
        <v>-0.43034718437043379</v>
      </c>
      <c r="P408" s="8">
        <f t="shared" si="93"/>
        <v>-0.86679836483669659</v>
      </c>
      <c r="Q408" s="9">
        <f t="shared" si="94"/>
        <v>0.24790901562956663</v>
      </c>
      <c r="R408" s="6">
        <f t="shared" si="95"/>
        <v>0.12596220112702486</v>
      </c>
    </row>
    <row r="409" spans="2:18" ht="14.4">
      <c r="B409" s="7"/>
      <c r="C409">
        <v>-19.540400000000002</v>
      </c>
      <c r="D409">
        <v>99.781300000000002</v>
      </c>
      <c r="E409">
        <v>82.212199999999996</v>
      </c>
      <c r="F409">
        <v>1</v>
      </c>
      <c r="G409" s="6">
        <f t="shared" si="84"/>
        <v>0</v>
      </c>
      <c r="H409" s="9">
        <f t="shared" si="85"/>
        <v>-9.4425499999999996E-2</v>
      </c>
      <c r="I409" s="6">
        <f t="shared" si="86"/>
        <v>-0.16739566666666666</v>
      </c>
      <c r="J409" s="6">
        <f t="shared" si="87"/>
        <v>0.43702033333333323</v>
      </c>
      <c r="K409" s="9">
        <f t="shared" si="88"/>
        <v>-0.43241046974166852</v>
      </c>
      <c r="L409" s="8">
        <f t="shared" si="89"/>
        <v>-0.44726094739478894</v>
      </c>
      <c r="M409" s="9">
        <f t="shared" si="90"/>
        <v>-0.93819293072479581</v>
      </c>
      <c r="N409" s="8">
        <f t="shared" si="91"/>
        <v>-0.30125412739478885</v>
      </c>
      <c r="O409" s="9">
        <f t="shared" si="92"/>
        <v>-0.43241046974166852</v>
      </c>
      <c r="P409" s="8">
        <f t="shared" si="93"/>
        <v>-0.8620440223834428</v>
      </c>
      <c r="Q409" s="9">
        <f t="shared" si="94"/>
        <v>0.24224417025833192</v>
      </c>
      <c r="R409" s="6">
        <f t="shared" si="95"/>
        <v>0.13700710962625576</v>
      </c>
    </row>
    <row r="410" spans="2:18" ht="14.4">
      <c r="B410" s="7"/>
      <c r="C410">
        <v>-19.540400000000002</v>
      </c>
      <c r="D410">
        <v>99.781300000000002</v>
      </c>
      <c r="E410">
        <v>82.212199999999996</v>
      </c>
      <c r="F410">
        <v>1</v>
      </c>
      <c r="G410" s="6">
        <f t="shared" si="84"/>
        <v>0</v>
      </c>
      <c r="H410" s="9">
        <f t="shared" si="85"/>
        <v>-9.4425499999999996E-2</v>
      </c>
      <c r="I410" s="6">
        <f t="shared" si="86"/>
        <v>-0.16739566666666666</v>
      </c>
      <c r="J410" s="6">
        <f t="shared" si="87"/>
        <v>0.43702033333333323</v>
      </c>
      <c r="K410" s="9">
        <f t="shared" si="88"/>
        <v>-0.43241046974166852</v>
      </c>
      <c r="L410" s="8">
        <f t="shared" si="89"/>
        <v>-0.44726094739478894</v>
      </c>
      <c r="M410" s="9">
        <f t="shared" si="90"/>
        <v>-0.93819293072479581</v>
      </c>
      <c r="N410" s="8">
        <f t="shared" si="91"/>
        <v>-0.30125412739478885</v>
      </c>
      <c r="O410" s="9">
        <f t="shared" si="92"/>
        <v>-0.43241046974166852</v>
      </c>
      <c r="P410" s="8">
        <f t="shared" si="93"/>
        <v>-0.8620440223834428</v>
      </c>
      <c r="Q410" s="9">
        <f t="shared" si="94"/>
        <v>0.24224417025833192</v>
      </c>
      <c r="R410" s="6">
        <f t="shared" si="95"/>
        <v>0.13700710962625576</v>
      </c>
    </row>
    <row r="411" spans="2:18" ht="14.4">
      <c r="B411" s="7"/>
      <c r="C411">
        <v>-19.540400000000002</v>
      </c>
      <c r="D411">
        <v>99.781300000000002</v>
      </c>
      <c r="E411">
        <v>82.212199999999996</v>
      </c>
      <c r="F411">
        <v>1</v>
      </c>
      <c r="G411" s="6">
        <f t="shared" si="84"/>
        <v>0</v>
      </c>
      <c r="H411" s="9">
        <f t="shared" si="85"/>
        <v>-9.4425499999999996E-2</v>
      </c>
      <c r="I411" s="6">
        <f t="shared" si="86"/>
        <v>-0.16739566666666666</v>
      </c>
      <c r="J411" s="6">
        <f t="shared" si="87"/>
        <v>0.43702033333333323</v>
      </c>
      <c r="K411" s="9">
        <f t="shared" si="88"/>
        <v>-0.43241046974166852</v>
      </c>
      <c r="L411" s="8">
        <f t="shared" si="89"/>
        <v>-0.44726094739478894</v>
      </c>
      <c r="M411" s="9">
        <f t="shared" si="90"/>
        <v>-0.93819293072479581</v>
      </c>
      <c r="N411" s="8">
        <f t="shared" si="91"/>
        <v>-0.30125412739478885</v>
      </c>
      <c r="O411" s="9">
        <f t="shared" si="92"/>
        <v>-0.43241046974166852</v>
      </c>
      <c r="P411" s="8">
        <f t="shared" si="93"/>
        <v>-0.8620440223834428</v>
      </c>
      <c r="Q411" s="9">
        <f t="shared" si="94"/>
        <v>0.24224417025833192</v>
      </c>
      <c r="R411" s="6">
        <f t="shared" si="95"/>
        <v>0.13700710962625576</v>
      </c>
    </row>
    <row r="412" spans="2:18" ht="14.4">
      <c r="B412" s="7"/>
      <c r="C412">
        <v>-15.9064</v>
      </c>
      <c r="D412">
        <v>97.517700000000005</v>
      </c>
      <c r="E412">
        <v>85.213499999999996</v>
      </c>
      <c r="F412">
        <v>1</v>
      </c>
      <c r="G412" s="6">
        <f t="shared" si="84"/>
        <v>0</v>
      </c>
      <c r="H412" s="9">
        <f t="shared" si="85"/>
        <v>-8.9883000000000046E-2</v>
      </c>
      <c r="I412" s="6">
        <f t="shared" si="86"/>
        <v>-0.17494099999999996</v>
      </c>
      <c r="J412" s="6">
        <f t="shared" si="87"/>
        <v>0.44202249999999987</v>
      </c>
      <c r="K412" s="9">
        <f t="shared" si="88"/>
        <v>-0.43034718437043379</v>
      </c>
      <c r="L412" s="8">
        <f t="shared" si="89"/>
        <v>-0.46142489834727379</v>
      </c>
      <c r="M412" s="9">
        <f t="shared" si="90"/>
        <v>-0.94179449072479571</v>
      </c>
      <c r="N412" s="8">
        <f t="shared" si="91"/>
        <v>-0.31378277834727369</v>
      </c>
      <c r="O412" s="9">
        <f t="shared" si="92"/>
        <v>-0.43034718437043379</v>
      </c>
      <c r="P412" s="8">
        <f t="shared" si="93"/>
        <v>-0.86679836483669659</v>
      </c>
      <c r="Q412" s="9">
        <f t="shared" si="94"/>
        <v>0.24790901562956663</v>
      </c>
      <c r="R412" s="6">
        <f t="shared" si="95"/>
        <v>0.12596220112702486</v>
      </c>
    </row>
    <row r="413" spans="2:18" ht="14.4">
      <c r="B413" s="7"/>
      <c r="C413">
        <v>-15.9064</v>
      </c>
      <c r="D413">
        <v>97.517700000000005</v>
      </c>
      <c r="E413">
        <v>85.213499999999996</v>
      </c>
      <c r="F413">
        <v>1</v>
      </c>
      <c r="G413" s="6">
        <f t="shared" si="84"/>
        <v>0</v>
      </c>
      <c r="H413" s="9">
        <f t="shared" si="85"/>
        <v>-8.9883000000000046E-2</v>
      </c>
      <c r="I413" s="6">
        <f t="shared" si="86"/>
        <v>-0.17494099999999996</v>
      </c>
      <c r="J413" s="6">
        <f t="shared" si="87"/>
        <v>0.44202249999999987</v>
      </c>
      <c r="K413" s="9">
        <f t="shared" si="88"/>
        <v>-0.43034718437043379</v>
      </c>
      <c r="L413" s="8">
        <f t="shared" si="89"/>
        <v>-0.46142489834727379</v>
      </c>
      <c r="M413" s="9">
        <f t="shared" si="90"/>
        <v>-0.94179449072479571</v>
      </c>
      <c r="N413" s="8">
        <f t="shared" si="91"/>
        <v>-0.31378277834727369</v>
      </c>
      <c r="O413" s="9">
        <f t="shared" si="92"/>
        <v>-0.43034718437043379</v>
      </c>
      <c r="P413" s="8">
        <f t="shared" si="93"/>
        <v>-0.86679836483669659</v>
      </c>
      <c r="Q413" s="9">
        <f t="shared" si="94"/>
        <v>0.24790901562956663</v>
      </c>
      <c r="R413" s="6">
        <f t="shared" si="95"/>
        <v>0.12596220112702486</v>
      </c>
    </row>
    <row r="414" spans="2:18" ht="14.4">
      <c r="B414" s="7"/>
      <c r="C414">
        <v>-19.540400000000002</v>
      </c>
      <c r="D414">
        <v>99.781300000000002</v>
      </c>
      <c r="E414">
        <v>82.212199999999996</v>
      </c>
      <c r="F414">
        <v>1</v>
      </c>
      <c r="G414" s="6">
        <f t="shared" si="84"/>
        <v>0</v>
      </c>
      <c r="H414" s="9">
        <f t="shared" si="85"/>
        <v>-9.4425499999999996E-2</v>
      </c>
      <c r="I414" s="6">
        <f t="shared" si="86"/>
        <v>-0.16739566666666666</v>
      </c>
      <c r="J414" s="6">
        <f t="shared" si="87"/>
        <v>0.43702033333333323</v>
      </c>
      <c r="K414" s="9">
        <f t="shared" si="88"/>
        <v>-0.43241046974166852</v>
      </c>
      <c r="L414" s="8">
        <f t="shared" si="89"/>
        <v>-0.44726094739478894</v>
      </c>
      <c r="M414" s="9">
        <f t="shared" si="90"/>
        <v>-0.93819293072479581</v>
      </c>
      <c r="N414" s="8">
        <f t="shared" si="91"/>
        <v>-0.30125412739478885</v>
      </c>
      <c r="O414" s="9">
        <f t="shared" si="92"/>
        <v>-0.43241046974166852</v>
      </c>
      <c r="P414" s="8">
        <f t="shared" si="93"/>
        <v>-0.8620440223834428</v>
      </c>
      <c r="Q414" s="9">
        <f t="shared" si="94"/>
        <v>0.24224417025833192</v>
      </c>
      <c r="R414" s="6">
        <f t="shared" si="95"/>
        <v>0.13700710962625576</v>
      </c>
    </row>
    <row r="415" spans="2:18" ht="14.4">
      <c r="B415" s="7"/>
      <c r="C415">
        <v>-15.9064</v>
      </c>
      <c r="D415">
        <v>97.517700000000005</v>
      </c>
      <c r="E415">
        <v>85.213499999999996</v>
      </c>
      <c r="F415">
        <v>1</v>
      </c>
      <c r="G415" s="6">
        <f t="shared" si="84"/>
        <v>0</v>
      </c>
      <c r="H415" s="9">
        <f t="shared" si="85"/>
        <v>-8.9883000000000046E-2</v>
      </c>
      <c r="I415" s="6">
        <f t="shared" si="86"/>
        <v>-0.17494099999999996</v>
      </c>
      <c r="J415" s="6">
        <f t="shared" si="87"/>
        <v>0.44202249999999987</v>
      </c>
      <c r="K415" s="9">
        <f t="shared" si="88"/>
        <v>-0.43034718437043379</v>
      </c>
      <c r="L415" s="8">
        <f t="shared" si="89"/>
        <v>-0.46142489834727379</v>
      </c>
      <c r="M415" s="9">
        <f t="shared" si="90"/>
        <v>-0.94179449072479571</v>
      </c>
      <c r="N415" s="8">
        <f t="shared" si="91"/>
        <v>-0.31378277834727369</v>
      </c>
      <c r="O415" s="9">
        <f t="shared" si="92"/>
        <v>-0.43034718437043379</v>
      </c>
      <c r="P415" s="8">
        <f t="shared" si="93"/>
        <v>-0.86679836483669659</v>
      </c>
      <c r="Q415" s="9">
        <f t="shared" si="94"/>
        <v>0.24790901562956663</v>
      </c>
      <c r="R415" s="6">
        <f t="shared" si="95"/>
        <v>0.12596220112702486</v>
      </c>
    </row>
    <row r="416" spans="2:18" ht="14.4">
      <c r="B416" s="7"/>
      <c r="C416">
        <v>-19.540400000000002</v>
      </c>
      <c r="D416">
        <v>99.781300000000002</v>
      </c>
      <c r="E416">
        <v>82.212199999999996</v>
      </c>
      <c r="F416">
        <v>1</v>
      </c>
      <c r="G416" s="6">
        <f t="shared" si="84"/>
        <v>0</v>
      </c>
      <c r="H416" s="9">
        <f t="shared" si="85"/>
        <v>-9.4425499999999996E-2</v>
      </c>
      <c r="I416" s="6">
        <f t="shared" si="86"/>
        <v>-0.16739566666666666</v>
      </c>
      <c r="J416" s="6">
        <f t="shared" si="87"/>
        <v>0.43702033333333323</v>
      </c>
      <c r="K416" s="9">
        <f t="shared" si="88"/>
        <v>-0.43241046974166852</v>
      </c>
      <c r="L416" s="8">
        <f t="shared" si="89"/>
        <v>-0.44726094739478894</v>
      </c>
      <c r="M416" s="9">
        <f t="shared" si="90"/>
        <v>-0.93819293072479581</v>
      </c>
      <c r="N416" s="8">
        <f t="shared" si="91"/>
        <v>-0.30125412739478885</v>
      </c>
      <c r="O416" s="9">
        <f t="shared" si="92"/>
        <v>-0.43241046974166852</v>
      </c>
      <c r="P416" s="8">
        <f t="shared" si="93"/>
        <v>-0.8620440223834428</v>
      </c>
      <c r="Q416" s="9">
        <f t="shared" si="94"/>
        <v>0.24224417025833192</v>
      </c>
      <c r="R416" s="6">
        <f t="shared" si="95"/>
        <v>0.13700710962625576</v>
      </c>
    </row>
    <row r="417" spans="2:18" ht="14.4">
      <c r="B417" s="7"/>
      <c r="C417">
        <v>-19.540400000000002</v>
      </c>
      <c r="D417">
        <v>99.781300000000002</v>
      </c>
      <c r="E417">
        <v>82.212199999999996</v>
      </c>
      <c r="F417">
        <v>1</v>
      </c>
      <c r="G417" s="6">
        <f t="shared" si="84"/>
        <v>0</v>
      </c>
      <c r="H417" s="9">
        <f t="shared" si="85"/>
        <v>-9.4425499999999996E-2</v>
      </c>
      <c r="I417" s="6">
        <f t="shared" si="86"/>
        <v>-0.16739566666666666</v>
      </c>
      <c r="J417" s="6">
        <f t="shared" si="87"/>
        <v>0.43702033333333323</v>
      </c>
      <c r="K417" s="9">
        <f t="shared" si="88"/>
        <v>-0.43241046974166852</v>
      </c>
      <c r="L417" s="8">
        <f t="shared" si="89"/>
        <v>-0.44726094739478894</v>
      </c>
      <c r="M417" s="9">
        <f t="shared" si="90"/>
        <v>-0.93819293072479581</v>
      </c>
      <c r="N417" s="8">
        <f t="shared" si="91"/>
        <v>-0.30125412739478885</v>
      </c>
      <c r="O417" s="9">
        <f t="shared" si="92"/>
        <v>-0.43241046974166852</v>
      </c>
      <c r="P417" s="8">
        <f t="shared" si="93"/>
        <v>-0.8620440223834428</v>
      </c>
      <c r="Q417" s="9">
        <f t="shared" si="94"/>
        <v>0.24224417025833192</v>
      </c>
      <c r="R417" s="6">
        <f t="shared" si="95"/>
        <v>0.13700710962625576</v>
      </c>
    </row>
    <row r="418" spans="2:18" ht="14.4">
      <c r="B418" s="7"/>
      <c r="C418">
        <v>-15.9064</v>
      </c>
      <c r="D418">
        <v>97.517700000000005</v>
      </c>
      <c r="E418">
        <v>85.213499999999996</v>
      </c>
      <c r="F418">
        <v>1</v>
      </c>
      <c r="G418" s="6">
        <f t="shared" si="84"/>
        <v>0</v>
      </c>
      <c r="H418" s="9">
        <f t="shared" si="85"/>
        <v>-8.9883000000000046E-2</v>
      </c>
      <c r="I418" s="6">
        <f t="shared" si="86"/>
        <v>-0.17494099999999996</v>
      </c>
      <c r="J418" s="6">
        <f t="shared" si="87"/>
        <v>0.44202249999999987</v>
      </c>
      <c r="K418" s="9">
        <f t="shared" si="88"/>
        <v>-0.43034718437043379</v>
      </c>
      <c r="L418" s="8">
        <f t="shared" si="89"/>
        <v>-0.46142489834727379</v>
      </c>
      <c r="M418" s="9">
        <f t="shared" si="90"/>
        <v>-0.94179449072479571</v>
      </c>
      <c r="N418" s="8">
        <f t="shared" si="91"/>
        <v>-0.31378277834727369</v>
      </c>
      <c r="O418" s="9">
        <f t="shared" si="92"/>
        <v>-0.43034718437043379</v>
      </c>
      <c r="P418" s="8">
        <f t="shared" si="93"/>
        <v>-0.86679836483669659</v>
      </c>
      <c r="Q418" s="9">
        <f t="shared" si="94"/>
        <v>0.24790901562956663</v>
      </c>
      <c r="R418" s="6">
        <f t="shared" si="95"/>
        <v>0.12596220112702486</v>
      </c>
    </row>
    <row r="419" spans="2:18" ht="14.4">
      <c r="B419" s="7"/>
      <c r="C419">
        <v>-19.540400000000002</v>
      </c>
      <c r="D419">
        <v>99.781300000000002</v>
      </c>
      <c r="E419">
        <v>82.212199999999996</v>
      </c>
      <c r="F419">
        <v>1</v>
      </c>
      <c r="G419" s="6">
        <f t="shared" si="84"/>
        <v>0</v>
      </c>
      <c r="H419" s="9">
        <f t="shared" si="85"/>
        <v>-9.4425499999999996E-2</v>
      </c>
      <c r="I419" s="6">
        <f t="shared" si="86"/>
        <v>-0.16739566666666666</v>
      </c>
      <c r="J419" s="6">
        <f t="shared" si="87"/>
        <v>0.43702033333333323</v>
      </c>
      <c r="K419" s="9">
        <f t="shared" si="88"/>
        <v>-0.43241046974166852</v>
      </c>
      <c r="L419" s="8">
        <f t="shared" si="89"/>
        <v>-0.44726094739478894</v>
      </c>
      <c r="M419" s="9">
        <f t="shared" si="90"/>
        <v>-0.93819293072479581</v>
      </c>
      <c r="N419" s="8">
        <f t="shared" si="91"/>
        <v>-0.30125412739478885</v>
      </c>
      <c r="O419" s="9">
        <f t="shared" si="92"/>
        <v>-0.43241046974166852</v>
      </c>
      <c r="P419" s="8">
        <f t="shared" si="93"/>
        <v>-0.8620440223834428</v>
      </c>
      <c r="Q419" s="9">
        <f t="shared" si="94"/>
        <v>0.24224417025833192</v>
      </c>
      <c r="R419" s="6">
        <f t="shared" si="95"/>
        <v>0.13700710962625576</v>
      </c>
    </row>
    <row r="420" spans="2:18" ht="14.4">
      <c r="B420" s="7"/>
      <c r="C420">
        <v>-19.540400000000002</v>
      </c>
      <c r="D420">
        <v>99.781300000000002</v>
      </c>
      <c r="E420">
        <v>82.212199999999996</v>
      </c>
      <c r="F420">
        <v>1</v>
      </c>
      <c r="G420" s="6">
        <f t="shared" si="84"/>
        <v>0</v>
      </c>
      <c r="H420" s="9">
        <f t="shared" si="85"/>
        <v>-9.4425499999999996E-2</v>
      </c>
      <c r="I420" s="6">
        <f t="shared" si="86"/>
        <v>-0.16739566666666666</v>
      </c>
      <c r="J420" s="6">
        <f t="shared" si="87"/>
        <v>0.43702033333333323</v>
      </c>
      <c r="K420" s="9">
        <f t="shared" si="88"/>
        <v>-0.43241046974166852</v>
      </c>
      <c r="L420" s="8">
        <f t="shared" si="89"/>
        <v>-0.44726094739478894</v>
      </c>
      <c r="M420" s="9">
        <f t="shared" si="90"/>
        <v>-0.93819293072479581</v>
      </c>
      <c r="N420" s="8">
        <f t="shared" si="91"/>
        <v>-0.30125412739478885</v>
      </c>
      <c r="O420" s="9">
        <f t="shared" si="92"/>
        <v>-0.43241046974166852</v>
      </c>
      <c r="P420" s="8">
        <f t="shared" si="93"/>
        <v>-0.8620440223834428</v>
      </c>
      <c r="Q420" s="9">
        <f t="shared" si="94"/>
        <v>0.24224417025833192</v>
      </c>
      <c r="R420" s="6">
        <f t="shared" si="95"/>
        <v>0.13700710962625576</v>
      </c>
    </row>
    <row r="421" spans="2:18" ht="14.4">
      <c r="B421" s="7"/>
      <c r="C421">
        <v>-19.540400000000002</v>
      </c>
      <c r="D421">
        <v>99.781300000000002</v>
      </c>
      <c r="E421">
        <v>82.212199999999996</v>
      </c>
      <c r="F421">
        <v>1</v>
      </c>
      <c r="G421" s="6">
        <f t="shared" si="84"/>
        <v>0</v>
      </c>
      <c r="H421" s="9">
        <f t="shared" si="85"/>
        <v>-9.4425499999999996E-2</v>
      </c>
      <c r="I421" s="6">
        <f t="shared" si="86"/>
        <v>-0.16739566666666666</v>
      </c>
      <c r="J421" s="6">
        <f t="shared" si="87"/>
        <v>0.43702033333333323</v>
      </c>
      <c r="K421" s="9">
        <f t="shared" si="88"/>
        <v>-0.43241046974166852</v>
      </c>
      <c r="L421" s="8">
        <f t="shared" si="89"/>
        <v>-0.44726094739478894</v>
      </c>
      <c r="M421" s="9">
        <f t="shared" si="90"/>
        <v>-0.93819293072479581</v>
      </c>
      <c r="N421" s="8">
        <f t="shared" si="91"/>
        <v>-0.30125412739478885</v>
      </c>
      <c r="O421" s="9">
        <f t="shared" si="92"/>
        <v>-0.43241046974166852</v>
      </c>
      <c r="P421" s="8">
        <f t="shared" si="93"/>
        <v>-0.8620440223834428</v>
      </c>
      <c r="Q421" s="9">
        <f t="shared" si="94"/>
        <v>0.24224417025833192</v>
      </c>
      <c r="R421" s="6">
        <f t="shared" si="95"/>
        <v>0.13700710962625576</v>
      </c>
    </row>
    <row r="422" spans="2:18" ht="14.4">
      <c r="B422" s="7"/>
      <c r="C422">
        <v>-15.9064</v>
      </c>
      <c r="D422">
        <v>97.517700000000005</v>
      </c>
      <c r="E422">
        <v>85.213499999999996</v>
      </c>
      <c r="F422">
        <v>1</v>
      </c>
      <c r="G422" s="6">
        <f t="shared" si="84"/>
        <v>0</v>
      </c>
      <c r="H422" s="9">
        <f t="shared" si="85"/>
        <v>-8.9883000000000046E-2</v>
      </c>
      <c r="I422" s="6">
        <f t="shared" si="86"/>
        <v>-0.17494099999999996</v>
      </c>
      <c r="J422" s="6">
        <f t="shared" si="87"/>
        <v>0.44202249999999987</v>
      </c>
      <c r="K422" s="9">
        <f t="shared" si="88"/>
        <v>-0.43034718437043379</v>
      </c>
      <c r="L422" s="8">
        <f t="shared" si="89"/>
        <v>-0.46142489834727379</v>
      </c>
      <c r="M422" s="9">
        <f t="shared" si="90"/>
        <v>-0.94179449072479571</v>
      </c>
      <c r="N422" s="8">
        <f t="shared" si="91"/>
        <v>-0.31378277834727369</v>
      </c>
      <c r="O422" s="9">
        <f t="shared" si="92"/>
        <v>-0.43034718437043379</v>
      </c>
      <c r="P422" s="8">
        <f t="shared" si="93"/>
        <v>-0.86679836483669659</v>
      </c>
      <c r="Q422" s="9">
        <f t="shared" si="94"/>
        <v>0.24790901562956663</v>
      </c>
      <c r="R422" s="6">
        <f t="shared" si="95"/>
        <v>0.12596220112702486</v>
      </c>
    </row>
    <row r="423" spans="2:18" ht="14.4">
      <c r="B423" s="7"/>
      <c r="C423">
        <v>-15.9064</v>
      </c>
      <c r="D423">
        <v>97.517700000000005</v>
      </c>
      <c r="E423">
        <v>85.213499999999996</v>
      </c>
      <c r="F423">
        <v>1</v>
      </c>
      <c r="G423" s="6">
        <f t="shared" si="84"/>
        <v>0</v>
      </c>
      <c r="H423" s="9">
        <f t="shared" si="85"/>
        <v>-8.9883000000000046E-2</v>
      </c>
      <c r="I423" s="6">
        <f t="shared" si="86"/>
        <v>-0.17494099999999996</v>
      </c>
      <c r="J423" s="6">
        <f t="shared" si="87"/>
        <v>0.44202249999999987</v>
      </c>
      <c r="K423" s="9">
        <f t="shared" si="88"/>
        <v>-0.43034718437043379</v>
      </c>
      <c r="L423" s="8">
        <f t="shared" si="89"/>
        <v>-0.46142489834727379</v>
      </c>
      <c r="M423" s="9">
        <f t="shared" si="90"/>
        <v>-0.94179449072479571</v>
      </c>
      <c r="N423" s="8">
        <f t="shared" si="91"/>
        <v>-0.31378277834727369</v>
      </c>
      <c r="O423" s="9">
        <f t="shared" si="92"/>
        <v>-0.43034718437043379</v>
      </c>
      <c r="P423" s="8">
        <f t="shared" si="93"/>
        <v>-0.86679836483669659</v>
      </c>
      <c r="Q423" s="9">
        <f t="shared" si="94"/>
        <v>0.24790901562956663</v>
      </c>
      <c r="R423" s="6">
        <f t="shared" si="95"/>
        <v>0.12596220112702486</v>
      </c>
    </row>
    <row r="424" spans="2:18" ht="14.4">
      <c r="B424" s="7"/>
      <c r="C424">
        <v>-19.540400000000002</v>
      </c>
      <c r="D424">
        <v>99.781300000000002</v>
      </c>
      <c r="E424">
        <v>82.212199999999996</v>
      </c>
      <c r="F424">
        <v>1</v>
      </c>
      <c r="G424" s="6">
        <f t="shared" ref="G424:G487" si="96">D$19*(L424-R424)</f>
        <v>0</v>
      </c>
      <c r="H424" s="9">
        <f t="shared" ref="H424:H487" si="97">(C424-H$16)/H$17-0.5</f>
        <v>-9.4425499999999996E-2</v>
      </c>
      <c r="I424" s="6">
        <f t="shared" ref="I424:I487" si="98">(D424-I$16)/I$17-0.5</f>
        <v>-0.16739566666666666</v>
      </c>
      <c r="J424" s="6">
        <f t="shared" ref="J424:J487" si="99">(E424-J$16)/J$17-0.5</f>
        <v>0.43702033333333323</v>
      </c>
      <c r="K424" s="9">
        <f t="shared" ref="K424:K487" si="100">(H424*$H$13+I424*$I$13+J424*$J$13+$D$27)*$C$27</f>
        <v>-0.43241046974166852</v>
      </c>
      <c r="L424" s="8">
        <f t="shared" ref="L424:L487" si="101">(H424*$H$14+I424*$I$14+J424*$J$14+$E$27)*$C$27</f>
        <v>-0.44726094739478894</v>
      </c>
      <c r="M424" s="9">
        <f t="shared" ref="M424:M487" si="102">(H$27*$H$13+I424*$I$13+J424*$J$13+$D$27)*$C$27</f>
        <v>-0.93819293072479581</v>
      </c>
      <c r="N424" s="8">
        <f t="shared" ref="N424:N487" si="103">(H$27*$H$14+I424*$I$14+J424*$J$14+$E$27)*$C$27</f>
        <v>-0.30125412739478885</v>
      </c>
      <c r="O424" s="9">
        <f t="shared" ref="O424:O487" si="104">(H424*$H$13+I$27*$I$13+J424*$J$13+$D$27)*$C$27</f>
        <v>-0.43241046974166852</v>
      </c>
      <c r="P424" s="8">
        <f t="shared" ref="P424:P487" si="105">(H424*$H$14+I$27*$I$14+J424*$J$14+$E$27)*$C$27</f>
        <v>-0.8620440223834428</v>
      </c>
      <c r="Q424" s="9">
        <f t="shared" ref="Q424:Q487" si="106">(H424*$H$13+I424*$I$13+J$27*$J$13+$D$27)*$C$27</f>
        <v>0.24224417025833192</v>
      </c>
      <c r="R424" s="6">
        <f t="shared" ref="R424:R487" si="107">(H424*$H$14+I424*$I$14+J$27*$J$14+$E$27)*$C$27</f>
        <v>0.13700710962625576</v>
      </c>
    </row>
    <row r="425" spans="2:18" ht="14.4">
      <c r="B425" s="7"/>
      <c r="C425">
        <v>-15.9064</v>
      </c>
      <c r="D425">
        <v>97.517700000000005</v>
      </c>
      <c r="E425">
        <v>85.213499999999996</v>
      </c>
      <c r="F425">
        <v>1</v>
      </c>
      <c r="G425" s="6">
        <f t="shared" si="96"/>
        <v>0</v>
      </c>
      <c r="H425" s="9">
        <f t="shared" si="97"/>
        <v>-8.9883000000000046E-2</v>
      </c>
      <c r="I425" s="6">
        <f t="shared" si="98"/>
        <v>-0.17494099999999996</v>
      </c>
      <c r="J425" s="6">
        <f t="shared" si="99"/>
        <v>0.44202249999999987</v>
      </c>
      <c r="K425" s="9">
        <f t="shared" si="100"/>
        <v>-0.43034718437043379</v>
      </c>
      <c r="L425" s="8">
        <f t="shared" si="101"/>
        <v>-0.46142489834727379</v>
      </c>
      <c r="M425" s="9">
        <f t="shared" si="102"/>
        <v>-0.94179449072479571</v>
      </c>
      <c r="N425" s="8">
        <f t="shared" si="103"/>
        <v>-0.31378277834727369</v>
      </c>
      <c r="O425" s="9">
        <f t="shared" si="104"/>
        <v>-0.43034718437043379</v>
      </c>
      <c r="P425" s="8">
        <f t="shared" si="105"/>
        <v>-0.86679836483669659</v>
      </c>
      <c r="Q425" s="9">
        <f t="shared" si="106"/>
        <v>0.24790901562956663</v>
      </c>
      <c r="R425" s="6">
        <f t="shared" si="107"/>
        <v>0.12596220112702486</v>
      </c>
    </row>
    <row r="426" spans="2:18" ht="14.4">
      <c r="B426" s="7"/>
      <c r="C426">
        <v>-15.9064</v>
      </c>
      <c r="D426">
        <v>97.517700000000005</v>
      </c>
      <c r="E426">
        <v>85.213499999999996</v>
      </c>
      <c r="F426">
        <v>1</v>
      </c>
      <c r="G426" s="6">
        <f t="shared" si="96"/>
        <v>0</v>
      </c>
      <c r="H426" s="9">
        <f t="shared" si="97"/>
        <v>-8.9883000000000046E-2</v>
      </c>
      <c r="I426" s="6">
        <f t="shared" si="98"/>
        <v>-0.17494099999999996</v>
      </c>
      <c r="J426" s="6">
        <f t="shared" si="99"/>
        <v>0.44202249999999987</v>
      </c>
      <c r="K426" s="9">
        <f t="shared" si="100"/>
        <v>-0.43034718437043379</v>
      </c>
      <c r="L426" s="8">
        <f t="shared" si="101"/>
        <v>-0.46142489834727379</v>
      </c>
      <c r="M426" s="9">
        <f t="shared" si="102"/>
        <v>-0.94179449072479571</v>
      </c>
      <c r="N426" s="8">
        <f t="shared" si="103"/>
        <v>-0.31378277834727369</v>
      </c>
      <c r="O426" s="9">
        <f t="shared" si="104"/>
        <v>-0.43034718437043379</v>
      </c>
      <c r="P426" s="8">
        <f t="shared" si="105"/>
        <v>-0.86679836483669659</v>
      </c>
      <c r="Q426" s="9">
        <f t="shared" si="106"/>
        <v>0.24790901562956663</v>
      </c>
      <c r="R426" s="6">
        <f t="shared" si="107"/>
        <v>0.12596220112702486</v>
      </c>
    </row>
    <row r="427" spans="2:18" ht="14.4">
      <c r="B427" s="7"/>
      <c r="C427">
        <v>-19.540400000000002</v>
      </c>
      <c r="D427">
        <v>99.781300000000002</v>
      </c>
      <c r="E427">
        <v>82.212199999999996</v>
      </c>
      <c r="F427">
        <v>1</v>
      </c>
      <c r="G427" s="6">
        <f t="shared" si="96"/>
        <v>0</v>
      </c>
      <c r="H427" s="9">
        <f t="shared" si="97"/>
        <v>-9.4425499999999996E-2</v>
      </c>
      <c r="I427" s="6">
        <f t="shared" si="98"/>
        <v>-0.16739566666666666</v>
      </c>
      <c r="J427" s="6">
        <f t="shared" si="99"/>
        <v>0.43702033333333323</v>
      </c>
      <c r="K427" s="9">
        <f t="shared" si="100"/>
        <v>-0.43241046974166852</v>
      </c>
      <c r="L427" s="8">
        <f t="shared" si="101"/>
        <v>-0.44726094739478894</v>
      </c>
      <c r="M427" s="9">
        <f t="shared" si="102"/>
        <v>-0.93819293072479581</v>
      </c>
      <c r="N427" s="8">
        <f t="shared" si="103"/>
        <v>-0.30125412739478885</v>
      </c>
      <c r="O427" s="9">
        <f t="shared" si="104"/>
        <v>-0.43241046974166852</v>
      </c>
      <c r="P427" s="8">
        <f t="shared" si="105"/>
        <v>-0.8620440223834428</v>
      </c>
      <c r="Q427" s="9">
        <f t="shared" si="106"/>
        <v>0.24224417025833192</v>
      </c>
      <c r="R427" s="6">
        <f t="shared" si="107"/>
        <v>0.13700710962625576</v>
      </c>
    </row>
    <row r="428" spans="2:18" ht="14.4">
      <c r="B428" s="7"/>
      <c r="C428">
        <v>-15.9064</v>
      </c>
      <c r="D428">
        <v>97.517700000000005</v>
      </c>
      <c r="E428">
        <v>85.213499999999996</v>
      </c>
      <c r="F428">
        <v>1</v>
      </c>
      <c r="G428" s="6">
        <f t="shared" si="96"/>
        <v>0</v>
      </c>
      <c r="H428" s="9">
        <f t="shared" si="97"/>
        <v>-8.9883000000000046E-2</v>
      </c>
      <c r="I428" s="6">
        <f t="shared" si="98"/>
        <v>-0.17494099999999996</v>
      </c>
      <c r="J428" s="6">
        <f t="shared" si="99"/>
        <v>0.44202249999999987</v>
      </c>
      <c r="K428" s="9">
        <f t="shared" si="100"/>
        <v>-0.43034718437043379</v>
      </c>
      <c r="L428" s="8">
        <f t="shared" si="101"/>
        <v>-0.46142489834727379</v>
      </c>
      <c r="M428" s="9">
        <f t="shared" si="102"/>
        <v>-0.94179449072479571</v>
      </c>
      <c r="N428" s="8">
        <f t="shared" si="103"/>
        <v>-0.31378277834727369</v>
      </c>
      <c r="O428" s="9">
        <f t="shared" si="104"/>
        <v>-0.43034718437043379</v>
      </c>
      <c r="P428" s="8">
        <f t="shared" si="105"/>
        <v>-0.86679836483669659</v>
      </c>
      <c r="Q428" s="9">
        <f t="shared" si="106"/>
        <v>0.24790901562956663</v>
      </c>
      <c r="R428" s="6">
        <f t="shared" si="107"/>
        <v>0.12596220112702486</v>
      </c>
    </row>
    <row r="429" spans="2:18" ht="14.4">
      <c r="B429" s="7"/>
      <c r="C429">
        <v>-15.9064</v>
      </c>
      <c r="D429">
        <v>97.517700000000005</v>
      </c>
      <c r="E429">
        <v>85.213499999999996</v>
      </c>
      <c r="F429">
        <v>1</v>
      </c>
      <c r="G429" s="6">
        <f t="shared" si="96"/>
        <v>0</v>
      </c>
      <c r="H429" s="9">
        <f t="shared" si="97"/>
        <v>-8.9883000000000046E-2</v>
      </c>
      <c r="I429" s="6">
        <f t="shared" si="98"/>
        <v>-0.17494099999999996</v>
      </c>
      <c r="J429" s="6">
        <f t="shared" si="99"/>
        <v>0.44202249999999987</v>
      </c>
      <c r="K429" s="9">
        <f t="shared" si="100"/>
        <v>-0.43034718437043379</v>
      </c>
      <c r="L429" s="8">
        <f t="shared" si="101"/>
        <v>-0.46142489834727379</v>
      </c>
      <c r="M429" s="9">
        <f t="shared" si="102"/>
        <v>-0.94179449072479571</v>
      </c>
      <c r="N429" s="8">
        <f t="shared" si="103"/>
        <v>-0.31378277834727369</v>
      </c>
      <c r="O429" s="9">
        <f t="shared" si="104"/>
        <v>-0.43034718437043379</v>
      </c>
      <c r="P429" s="8">
        <f t="shared" si="105"/>
        <v>-0.86679836483669659</v>
      </c>
      <c r="Q429" s="9">
        <f t="shared" si="106"/>
        <v>0.24790901562956663</v>
      </c>
      <c r="R429" s="6">
        <f t="shared" si="107"/>
        <v>0.12596220112702486</v>
      </c>
    </row>
    <row r="430" spans="2:18" ht="14.4">
      <c r="B430" s="7"/>
      <c r="C430">
        <v>-15.9064</v>
      </c>
      <c r="D430">
        <v>97.517700000000005</v>
      </c>
      <c r="E430">
        <v>85.213499999999996</v>
      </c>
      <c r="F430">
        <v>1</v>
      </c>
      <c r="G430" s="6">
        <f t="shared" si="96"/>
        <v>0</v>
      </c>
      <c r="H430" s="9">
        <f t="shared" si="97"/>
        <v>-8.9883000000000046E-2</v>
      </c>
      <c r="I430" s="6">
        <f t="shared" si="98"/>
        <v>-0.17494099999999996</v>
      </c>
      <c r="J430" s="6">
        <f t="shared" si="99"/>
        <v>0.44202249999999987</v>
      </c>
      <c r="K430" s="9">
        <f t="shared" si="100"/>
        <v>-0.43034718437043379</v>
      </c>
      <c r="L430" s="8">
        <f t="shared" si="101"/>
        <v>-0.46142489834727379</v>
      </c>
      <c r="M430" s="9">
        <f t="shared" si="102"/>
        <v>-0.94179449072479571</v>
      </c>
      <c r="N430" s="8">
        <f t="shared" si="103"/>
        <v>-0.31378277834727369</v>
      </c>
      <c r="O430" s="9">
        <f t="shared" si="104"/>
        <v>-0.43034718437043379</v>
      </c>
      <c r="P430" s="8">
        <f t="shared" si="105"/>
        <v>-0.86679836483669659</v>
      </c>
      <c r="Q430" s="9">
        <f t="shared" si="106"/>
        <v>0.24790901562956663</v>
      </c>
      <c r="R430" s="6">
        <f t="shared" si="107"/>
        <v>0.12596220112702486</v>
      </c>
    </row>
    <row r="431" spans="2:18" ht="14.4">
      <c r="B431" s="7"/>
      <c r="C431">
        <v>-19.540400000000002</v>
      </c>
      <c r="D431">
        <v>99.781300000000002</v>
      </c>
      <c r="E431">
        <v>82.212199999999996</v>
      </c>
      <c r="F431">
        <v>1</v>
      </c>
      <c r="G431" s="6">
        <f t="shared" si="96"/>
        <v>0</v>
      </c>
      <c r="H431" s="9">
        <f t="shared" si="97"/>
        <v>-9.4425499999999996E-2</v>
      </c>
      <c r="I431" s="6">
        <f t="shared" si="98"/>
        <v>-0.16739566666666666</v>
      </c>
      <c r="J431" s="6">
        <f t="shared" si="99"/>
        <v>0.43702033333333323</v>
      </c>
      <c r="K431" s="9">
        <f t="shared" si="100"/>
        <v>-0.43241046974166852</v>
      </c>
      <c r="L431" s="8">
        <f t="shared" si="101"/>
        <v>-0.44726094739478894</v>
      </c>
      <c r="M431" s="9">
        <f t="shared" si="102"/>
        <v>-0.93819293072479581</v>
      </c>
      <c r="N431" s="8">
        <f t="shared" si="103"/>
        <v>-0.30125412739478885</v>
      </c>
      <c r="O431" s="9">
        <f t="shared" si="104"/>
        <v>-0.43241046974166852</v>
      </c>
      <c r="P431" s="8">
        <f t="shared" si="105"/>
        <v>-0.8620440223834428</v>
      </c>
      <c r="Q431" s="9">
        <f t="shared" si="106"/>
        <v>0.24224417025833192</v>
      </c>
      <c r="R431" s="6">
        <f t="shared" si="107"/>
        <v>0.13700710962625576</v>
      </c>
    </row>
    <row r="432" spans="2:18" ht="14.4">
      <c r="B432" s="7"/>
      <c r="C432">
        <v>-15.9064</v>
      </c>
      <c r="D432">
        <v>97.517700000000005</v>
      </c>
      <c r="E432">
        <v>85.213499999999996</v>
      </c>
      <c r="F432">
        <v>1</v>
      </c>
      <c r="G432" s="6">
        <f t="shared" si="96"/>
        <v>0</v>
      </c>
      <c r="H432" s="9">
        <f t="shared" si="97"/>
        <v>-8.9883000000000046E-2</v>
      </c>
      <c r="I432" s="6">
        <f t="shared" si="98"/>
        <v>-0.17494099999999996</v>
      </c>
      <c r="J432" s="6">
        <f t="shared" si="99"/>
        <v>0.44202249999999987</v>
      </c>
      <c r="K432" s="9">
        <f t="shared" si="100"/>
        <v>-0.43034718437043379</v>
      </c>
      <c r="L432" s="8">
        <f t="shared" si="101"/>
        <v>-0.46142489834727379</v>
      </c>
      <c r="M432" s="9">
        <f t="shared" si="102"/>
        <v>-0.94179449072479571</v>
      </c>
      <c r="N432" s="8">
        <f t="shared" si="103"/>
        <v>-0.31378277834727369</v>
      </c>
      <c r="O432" s="9">
        <f t="shared" si="104"/>
        <v>-0.43034718437043379</v>
      </c>
      <c r="P432" s="8">
        <f t="shared" si="105"/>
        <v>-0.86679836483669659</v>
      </c>
      <c r="Q432" s="9">
        <f t="shared" si="106"/>
        <v>0.24790901562956663</v>
      </c>
      <c r="R432" s="6">
        <f t="shared" si="107"/>
        <v>0.12596220112702486</v>
      </c>
    </row>
    <row r="433" spans="2:18" ht="14.4">
      <c r="B433" s="7"/>
      <c r="C433">
        <v>-15.9064</v>
      </c>
      <c r="D433">
        <v>97.517700000000005</v>
      </c>
      <c r="E433">
        <v>85.213499999999996</v>
      </c>
      <c r="F433">
        <v>1</v>
      </c>
      <c r="G433" s="6">
        <f t="shared" si="96"/>
        <v>0</v>
      </c>
      <c r="H433" s="9">
        <f t="shared" si="97"/>
        <v>-8.9883000000000046E-2</v>
      </c>
      <c r="I433" s="6">
        <f t="shared" si="98"/>
        <v>-0.17494099999999996</v>
      </c>
      <c r="J433" s="6">
        <f t="shared" si="99"/>
        <v>0.44202249999999987</v>
      </c>
      <c r="K433" s="9">
        <f t="shared" si="100"/>
        <v>-0.43034718437043379</v>
      </c>
      <c r="L433" s="8">
        <f t="shared" si="101"/>
        <v>-0.46142489834727379</v>
      </c>
      <c r="M433" s="9">
        <f t="shared" si="102"/>
        <v>-0.94179449072479571</v>
      </c>
      <c r="N433" s="8">
        <f t="shared" si="103"/>
        <v>-0.31378277834727369</v>
      </c>
      <c r="O433" s="9">
        <f t="shared" si="104"/>
        <v>-0.43034718437043379</v>
      </c>
      <c r="P433" s="8">
        <f t="shared" si="105"/>
        <v>-0.86679836483669659</v>
      </c>
      <c r="Q433" s="9">
        <f t="shared" si="106"/>
        <v>0.24790901562956663</v>
      </c>
      <c r="R433" s="6">
        <f t="shared" si="107"/>
        <v>0.12596220112702486</v>
      </c>
    </row>
    <row r="434" spans="2:18" ht="14.4">
      <c r="B434" s="7"/>
      <c r="C434">
        <v>-19.540400000000002</v>
      </c>
      <c r="D434">
        <v>99.781300000000002</v>
      </c>
      <c r="E434">
        <v>82.212199999999996</v>
      </c>
      <c r="F434">
        <v>1</v>
      </c>
      <c r="G434" s="6">
        <f t="shared" si="96"/>
        <v>0</v>
      </c>
      <c r="H434" s="9">
        <f t="shared" si="97"/>
        <v>-9.4425499999999996E-2</v>
      </c>
      <c r="I434" s="6">
        <f t="shared" si="98"/>
        <v>-0.16739566666666666</v>
      </c>
      <c r="J434" s="6">
        <f t="shared" si="99"/>
        <v>0.43702033333333323</v>
      </c>
      <c r="K434" s="9">
        <f t="shared" si="100"/>
        <v>-0.43241046974166852</v>
      </c>
      <c r="L434" s="8">
        <f t="shared" si="101"/>
        <v>-0.44726094739478894</v>
      </c>
      <c r="M434" s="9">
        <f t="shared" si="102"/>
        <v>-0.93819293072479581</v>
      </c>
      <c r="N434" s="8">
        <f t="shared" si="103"/>
        <v>-0.30125412739478885</v>
      </c>
      <c r="O434" s="9">
        <f t="shared" si="104"/>
        <v>-0.43241046974166852</v>
      </c>
      <c r="P434" s="8">
        <f t="shared" si="105"/>
        <v>-0.8620440223834428</v>
      </c>
      <c r="Q434" s="9">
        <f t="shared" si="106"/>
        <v>0.24224417025833192</v>
      </c>
      <c r="R434" s="6">
        <f t="shared" si="107"/>
        <v>0.13700710962625576</v>
      </c>
    </row>
    <row r="435" spans="2:18" ht="14.4">
      <c r="B435" s="7"/>
      <c r="C435">
        <v>-15.9064</v>
      </c>
      <c r="D435">
        <v>97.517700000000005</v>
      </c>
      <c r="E435">
        <v>85.213499999999996</v>
      </c>
      <c r="F435">
        <v>1</v>
      </c>
      <c r="G435" s="6">
        <f t="shared" si="96"/>
        <v>0</v>
      </c>
      <c r="H435" s="9">
        <f t="shared" si="97"/>
        <v>-8.9883000000000046E-2</v>
      </c>
      <c r="I435" s="6">
        <f t="shared" si="98"/>
        <v>-0.17494099999999996</v>
      </c>
      <c r="J435" s="6">
        <f t="shared" si="99"/>
        <v>0.44202249999999987</v>
      </c>
      <c r="K435" s="9">
        <f t="shared" si="100"/>
        <v>-0.43034718437043379</v>
      </c>
      <c r="L435" s="8">
        <f t="shared" si="101"/>
        <v>-0.46142489834727379</v>
      </c>
      <c r="M435" s="9">
        <f t="shared" si="102"/>
        <v>-0.94179449072479571</v>
      </c>
      <c r="N435" s="8">
        <f t="shared" si="103"/>
        <v>-0.31378277834727369</v>
      </c>
      <c r="O435" s="9">
        <f t="shared" si="104"/>
        <v>-0.43034718437043379</v>
      </c>
      <c r="P435" s="8">
        <f t="shared" si="105"/>
        <v>-0.86679836483669659</v>
      </c>
      <c r="Q435" s="9">
        <f t="shared" si="106"/>
        <v>0.24790901562956663</v>
      </c>
      <c r="R435" s="6">
        <f t="shared" si="107"/>
        <v>0.12596220112702486</v>
      </c>
    </row>
    <row r="436" spans="2:18" ht="14.4">
      <c r="B436" s="7"/>
      <c r="C436">
        <v>-15.9064</v>
      </c>
      <c r="D436">
        <v>97.517700000000005</v>
      </c>
      <c r="E436">
        <v>85.213499999999996</v>
      </c>
      <c r="F436">
        <v>1</v>
      </c>
      <c r="G436" s="6">
        <f t="shared" si="96"/>
        <v>0</v>
      </c>
      <c r="H436" s="9">
        <f t="shared" si="97"/>
        <v>-8.9883000000000046E-2</v>
      </c>
      <c r="I436" s="6">
        <f t="shared" si="98"/>
        <v>-0.17494099999999996</v>
      </c>
      <c r="J436" s="6">
        <f t="shared" si="99"/>
        <v>0.44202249999999987</v>
      </c>
      <c r="K436" s="9">
        <f t="shared" si="100"/>
        <v>-0.43034718437043379</v>
      </c>
      <c r="L436" s="8">
        <f t="shared" si="101"/>
        <v>-0.46142489834727379</v>
      </c>
      <c r="M436" s="9">
        <f t="shared" si="102"/>
        <v>-0.94179449072479571</v>
      </c>
      <c r="N436" s="8">
        <f t="shared" si="103"/>
        <v>-0.31378277834727369</v>
      </c>
      <c r="O436" s="9">
        <f t="shared" si="104"/>
        <v>-0.43034718437043379</v>
      </c>
      <c r="P436" s="8">
        <f t="shared" si="105"/>
        <v>-0.86679836483669659</v>
      </c>
      <c r="Q436" s="9">
        <f t="shared" si="106"/>
        <v>0.24790901562956663</v>
      </c>
      <c r="R436" s="6">
        <f t="shared" si="107"/>
        <v>0.12596220112702486</v>
      </c>
    </row>
    <row r="437" spans="2:18" ht="14.4">
      <c r="B437" s="7"/>
      <c r="C437">
        <v>-19.540400000000002</v>
      </c>
      <c r="D437">
        <v>99.781300000000002</v>
      </c>
      <c r="E437">
        <v>82.212199999999996</v>
      </c>
      <c r="F437">
        <v>1</v>
      </c>
      <c r="G437" s="6">
        <f t="shared" si="96"/>
        <v>0</v>
      </c>
      <c r="H437" s="9">
        <f t="shared" si="97"/>
        <v>-9.4425499999999996E-2</v>
      </c>
      <c r="I437" s="6">
        <f t="shared" si="98"/>
        <v>-0.16739566666666666</v>
      </c>
      <c r="J437" s="6">
        <f t="shared" si="99"/>
        <v>0.43702033333333323</v>
      </c>
      <c r="K437" s="9">
        <f t="shared" si="100"/>
        <v>-0.43241046974166852</v>
      </c>
      <c r="L437" s="8">
        <f t="shared" si="101"/>
        <v>-0.44726094739478894</v>
      </c>
      <c r="M437" s="9">
        <f t="shared" si="102"/>
        <v>-0.93819293072479581</v>
      </c>
      <c r="N437" s="8">
        <f t="shared" si="103"/>
        <v>-0.30125412739478885</v>
      </c>
      <c r="O437" s="9">
        <f t="shared" si="104"/>
        <v>-0.43241046974166852</v>
      </c>
      <c r="P437" s="8">
        <f t="shared" si="105"/>
        <v>-0.8620440223834428</v>
      </c>
      <c r="Q437" s="9">
        <f t="shared" si="106"/>
        <v>0.24224417025833192</v>
      </c>
      <c r="R437" s="6">
        <f t="shared" si="107"/>
        <v>0.13700710962625576</v>
      </c>
    </row>
    <row r="438" spans="2:18" ht="14.4">
      <c r="B438" s="7"/>
      <c r="C438">
        <v>-15.9064</v>
      </c>
      <c r="D438">
        <v>97.517700000000005</v>
      </c>
      <c r="E438">
        <v>85.213499999999996</v>
      </c>
      <c r="F438">
        <v>1</v>
      </c>
      <c r="G438" s="6">
        <f t="shared" si="96"/>
        <v>0</v>
      </c>
      <c r="H438" s="9">
        <f t="shared" si="97"/>
        <v>-8.9883000000000046E-2</v>
      </c>
      <c r="I438" s="6">
        <f t="shared" si="98"/>
        <v>-0.17494099999999996</v>
      </c>
      <c r="J438" s="6">
        <f t="shared" si="99"/>
        <v>0.44202249999999987</v>
      </c>
      <c r="K438" s="9">
        <f t="shared" si="100"/>
        <v>-0.43034718437043379</v>
      </c>
      <c r="L438" s="8">
        <f t="shared" si="101"/>
        <v>-0.46142489834727379</v>
      </c>
      <c r="M438" s="9">
        <f t="shared" si="102"/>
        <v>-0.94179449072479571</v>
      </c>
      <c r="N438" s="8">
        <f t="shared" si="103"/>
        <v>-0.31378277834727369</v>
      </c>
      <c r="O438" s="9">
        <f t="shared" si="104"/>
        <v>-0.43034718437043379</v>
      </c>
      <c r="P438" s="8">
        <f t="shared" si="105"/>
        <v>-0.86679836483669659</v>
      </c>
      <c r="Q438" s="9">
        <f t="shared" si="106"/>
        <v>0.24790901562956663</v>
      </c>
      <c r="R438" s="6">
        <f t="shared" si="107"/>
        <v>0.12596220112702486</v>
      </c>
    </row>
    <row r="439" spans="2:18" ht="14.4">
      <c r="B439" s="7"/>
      <c r="C439">
        <v>-19.540400000000002</v>
      </c>
      <c r="D439">
        <v>99.781300000000002</v>
      </c>
      <c r="E439">
        <v>82.212199999999996</v>
      </c>
      <c r="F439">
        <v>1</v>
      </c>
      <c r="G439" s="6">
        <f t="shared" si="96"/>
        <v>0</v>
      </c>
      <c r="H439" s="9">
        <f t="shared" si="97"/>
        <v>-9.4425499999999996E-2</v>
      </c>
      <c r="I439" s="6">
        <f t="shared" si="98"/>
        <v>-0.16739566666666666</v>
      </c>
      <c r="J439" s="6">
        <f t="shared" si="99"/>
        <v>0.43702033333333323</v>
      </c>
      <c r="K439" s="9">
        <f t="shared" si="100"/>
        <v>-0.43241046974166852</v>
      </c>
      <c r="L439" s="8">
        <f t="shared" si="101"/>
        <v>-0.44726094739478894</v>
      </c>
      <c r="M439" s="9">
        <f t="shared" si="102"/>
        <v>-0.93819293072479581</v>
      </c>
      <c r="N439" s="8">
        <f t="shared" si="103"/>
        <v>-0.30125412739478885</v>
      </c>
      <c r="O439" s="9">
        <f t="shared" si="104"/>
        <v>-0.43241046974166852</v>
      </c>
      <c r="P439" s="8">
        <f t="shared" si="105"/>
        <v>-0.8620440223834428</v>
      </c>
      <c r="Q439" s="9">
        <f t="shared" si="106"/>
        <v>0.24224417025833192</v>
      </c>
      <c r="R439" s="6">
        <f t="shared" si="107"/>
        <v>0.13700710962625576</v>
      </c>
    </row>
    <row r="440" spans="2:18" ht="14.4">
      <c r="B440" s="7"/>
      <c r="C440">
        <v>-19.540400000000002</v>
      </c>
      <c r="D440">
        <v>99.781300000000002</v>
      </c>
      <c r="E440">
        <v>82.212199999999996</v>
      </c>
      <c r="F440">
        <v>1</v>
      </c>
      <c r="G440" s="6">
        <f t="shared" si="96"/>
        <v>0</v>
      </c>
      <c r="H440" s="9">
        <f t="shared" si="97"/>
        <v>-9.4425499999999996E-2</v>
      </c>
      <c r="I440" s="6">
        <f t="shared" si="98"/>
        <v>-0.16739566666666666</v>
      </c>
      <c r="J440" s="6">
        <f t="shared" si="99"/>
        <v>0.43702033333333323</v>
      </c>
      <c r="K440" s="9">
        <f t="shared" si="100"/>
        <v>-0.43241046974166852</v>
      </c>
      <c r="L440" s="8">
        <f t="shared" si="101"/>
        <v>-0.44726094739478894</v>
      </c>
      <c r="M440" s="9">
        <f t="shared" si="102"/>
        <v>-0.93819293072479581</v>
      </c>
      <c r="N440" s="8">
        <f t="shared" si="103"/>
        <v>-0.30125412739478885</v>
      </c>
      <c r="O440" s="9">
        <f t="shared" si="104"/>
        <v>-0.43241046974166852</v>
      </c>
      <c r="P440" s="8">
        <f t="shared" si="105"/>
        <v>-0.8620440223834428</v>
      </c>
      <c r="Q440" s="9">
        <f t="shared" si="106"/>
        <v>0.24224417025833192</v>
      </c>
      <c r="R440" s="6">
        <f t="shared" si="107"/>
        <v>0.13700710962625576</v>
      </c>
    </row>
    <row r="441" spans="2:18" ht="14.4">
      <c r="B441" s="7"/>
      <c r="C441">
        <v>-15.9064</v>
      </c>
      <c r="D441">
        <v>97.517700000000005</v>
      </c>
      <c r="E441">
        <v>85.213499999999996</v>
      </c>
      <c r="F441">
        <v>1</v>
      </c>
      <c r="G441" s="6">
        <f t="shared" si="96"/>
        <v>0</v>
      </c>
      <c r="H441" s="9">
        <f t="shared" si="97"/>
        <v>-8.9883000000000046E-2</v>
      </c>
      <c r="I441" s="6">
        <f t="shared" si="98"/>
        <v>-0.17494099999999996</v>
      </c>
      <c r="J441" s="6">
        <f t="shared" si="99"/>
        <v>0.44202249999999987</v>
      </c>
      <c r="K441" s="9">
        <f t="shared" si="100"/>
        <v>-0.43034718437043379</v>
      </c>
      <c r="L441" s="8">
        <f t="shared" si="101"/>
        <v>-0.46142489834727379</v>
      </c>
      <c r="M441" s="9">
        <f t="shared" si="102"/>
        <v>-0.94179449072479571</v>
      </c>
      <c r="N441" s="8">
        <f t="shared" si="103"/>
        <v>-0.31378277834727369</v>
      </c>
      <c r="O441" s="9">
        <f t="shared" si="104"/>
        <v>-0.43034718437043379</v>
      </c>
      <c r="P441" s="8">
        <f t="shared" si="105"/>
        <v>-0.86679836483669659</v>
      </c>
      <c r="Q441" s="9">
        <f t="shared" si="106"/>
        <v>0.24790901562956663</v>
      </c>
      <c r="R441" s="6">
        <f t="shared" si="107"/>
        <v>0.12596220112702486</v>
      </c>
    </row>
    <row r="442" spans="2:18" ht="14.4">
      <c r="B442" s="7"/>
      <c r="C442">
        <v>-19.540400000000002</v>
      </c>
      <c r="D442">
        <v>99.781300000000002</v>
      </c>
      <c r="E442">
        <v>82.212199999999996</v>
      </c>
      <c r="F442">
        <v>1</v>
      </c>
      <c r="G442" s="6">
        <f t="shared" si="96"/>
        <v>0</v>
      </c>
      <c r="H442" s="9">
        <f t="shared" si="97"/>
        <v>-9.4425499999999996E-2</v>
      </c>
      <c r="I442" s="6">
        <f t="shared" si="98"/>
        <v>-0.16739566666666666</v>
      </c>
      <c r="J442" s="6">
        <f t="shared" si="99"/>
        <v>0.43702033333333323</v>
      </c>
      <c r="K442" s="9">
        <f t="shared" si="100"/>
        <v>-0.43241046974166852</v>
      </c>
      <c r="L442" s="8">
        <f t="shared" si="101"/>
        <v>-0.44726094739478894</v>
      </c>
      <c r="M442" s="9">
        <f t="shared" si="102"/>
        <v>-0.93819293072479581</v>
      </c>
      <c r="N442" s="8">
        <f t="shared" si="103"/>
        <v>-0.30125412739478885</v>
      </c>
      <c r="O442" s="9">
        <f t="shared" si="104"/>
        <v>-0.43241046974166852</v>
      </c>
      <c r="P442" s="8">
        <f t="shared" si="105"/>
        <v>-0.8620440223834428</v>
      </c>
      <c r="Q442" s="9">
        <f t="shared" si="106"/>
        <v>0.24224417025833192</v>
      </c>
      <c r="R442" s="6">
        <f t="shared" si="107"/>
        <v>0.13700710962625576</v>
      </c>
    </row>
    <row r="443" spans="2:18" ht="14.4">
      <c r="B443" s="7"/>
      <c r="C443">
        <v>-19.540400000000002</v>
      </c>
      <c r="D443">
        <v>99.781300000000002</v>
      </c>
      <c r="E443">
        <v>82.212199999999996</v>
      </c>
      <c r="F443">
        <v>1</v>
      </c>
      <c r="G443" s="6">
        <f t="shared" si="96"/>
        <v>0</v>
      </c>
      <c r="H443" s="9">
        <f t="shared" si="97"/>
        <v>-9.4425499999999996E-2</v>
      </c>
      <c r="I443" s="6">
        <f t="shared" si="98"/>
        <v>-0.16739566666666666</v>
      </c>
      <c r="J443" s="6">
        <f t="shared" si="99"/>
        <v>0.43702033333333323</v>
      </c>
      <c r="K443" s="9">
        <f t="shared" si="100"/>
        <v>-0.43241046974166852</v>
      </c>
      <c r="L443" s="8">
        <f t="shared" si="101"/>
        <v>-0.44726094739478894</v>
      </c>
      <c r="M443" s="9">
        <f t="shared" si="102"/>
        <v>-0.93819293072479581</v>
      </c>
      <c r="N443" s="8">
        <f t="shared" si="103"/>
        <v>-0.30125412739478885</v>
      </c>
      <c r="O443" s="9">
        <f t="shared" si="104"/>
        <v>-0.43241046974166852</v>
      </c>
      <c r="P443" s="8">
        <f t="shared" si="105"/>
        <v>-0.8620440223834428</v>
      </c>
      <c r="Q443" s="9">
        <f t="shared" si="106"/>
        <v>0.24224417025833192</v>
      </c>
      <c r="R443" s="6">
        <f t="shared" si="107"/>
        <v>0.13700710962625576</v>
      </c>
    </row>
    <row r="444" spans="2:18" ht="14.4">
      <c r="B444" s="7"/>
      <c r="C444">
        <v>-15.9064</v>
      </c>
      <c r="D444">
        <v>97.517700000000005</v>
      </c>
      <c r="E444">
        <v>85.213499999999996</v>
      </c>
      <c r="F444">
        <v>1</v>
      </c>
      <c r="G444" s="6">
        <f t="shared" si="96"/>
        <v>0</v>
      </c>
      <c r="H444" s="9">
        <f t="shared" si="97"/>
        <v>-8.9883000000000046E-2</v>
      </c>
      <c r="I444" s="6">
        <f t="shared" si="98"/>
        <v>-0.17494099999999996</v>
      </c>
      <c r="J444" s="6">
        <f t="shared" si="99"/>
        <v>0.44202249999999987</v>
      </c>
      <c r="K444" s="9">
        <f t="shared" si="100"/>
        <v>-0.43034718437043379</v>
      </c>
      <c r="L444" s="8">
        <f t="shared" si="101"/>
        <v>-0.46142489834727379</v>
      </c>
      <c r="M444" s="9">
        <f t="shared" si="102"/>
        <v>-0.94179449072479571</v>
      </c>
      <c r="N444" s="8">
        <f t="shared" si="103"/>
        <v>-0.31378277834727369</v>
      </c>
      <c r="O444" s="9">
        <f t="shared" si="104"/>
        <v>-0.43034718437043379</v>
      </c>
      <c r="P444" s="8">
        <f t="shared" si="105"/>
        <v>-0.86679836483669659</v>
      </c>
      <c r="Q444" s="9">
        <f t="shared" si="106"/>
        <v>0.24790901562956663</v>
      </c>
      <c r="R444" s="6">
        <f t="shared" si="107"/>
        <v>0.12596220112702486</v>
      </c>
    </row>
    <row r="445" spans="2:18" ht="14.4">
      <c r="B445" s="7"/>
      <c r="C445">
        <v>-15.9064</v>
      </c>
      <c r="D445">
        <v>97.517700000000005</v>
      </c>
      <c r="E445">
        <v>85.213499999999996</v>
      </c>
      <c r="F445">
        <v>1</v>
      </c>
      <c r="G445" s="6">
        <f t="shared" si="96"/>
        <v>0</v>
      </c>
      <c r="H445" s="9">
        <f t="shared" si="97"/>
        <v>-8.9883000000000046E-2</v>
      </c>
      <c r="I445" s="6">
        <f t="shared" si="98"/>
        <v>-0.17494099999999996</v>
      </c>
      <c r="J445" s="6">
        <f t="shared" si="99"/>
        <v>0.44202249999999987</v>
      </c>
      <c r="K445" s="9">
        <f t="shared" si="100"/>
        <v>-0.43034718437043379</v>
      </c>
      <c r="L445" s="8">
        <f t="shared" si="101"/>
        <v>-0.46142489834727379</v>
      </c>
      <c r="M445" s="9">
        <f t="shared" si="102"/>
        <v>-0.94179449072479571</v>
      </c>
      <c r="N445" s="8">
        <f t="shared" si="103"/>
        <v>-0.31378277834727369</v>
      </c>
      <c r="O445" s="9">
        <f t="shared" si="104"/>
        <v>-0.43034718437043379</v>
      </c>
      <c r="P445" s="8">
        <f t="shared" si="105"/>
        <v>-0.86679836483669659</v>
      </c>
      <c r="Q445" s="9">
        <f t="shared" si="106"/>
        <v>0.24790901562956663</v>
      </c>
      <c r="R445" s="6">
        <f t="shared" si="107"/>
        <v>0.12596220112702486</v>
      </c>
    </row>
    <row r="446" spans="2:18" ht="14.4">
      <c r="B446" s="7"/>
      <c r="C446">
        <v>-19.540400000000002</v>
      </c>
      <c r="D446">
        <v>99.781300000000002</v>
      </c>
      <c r="E446">
        <v>82.212199999999996</v>
      </c>
      <c r="F446">
        <v>1</v>
      </c>
      <c r="G446" s="6">
        <f t="shared" si="96"/>
        <v>0</v>
      </c>
      <c r="H446" s="9">
        <f t="shared" si="97"/>
        <v>-9.4425499999999996E-2</v>
      </c>
      <c r="I446" s="6">
        <f t="shared" si="98"/>
        <v>-0.16739566666666666</v>
      </c>
      <c r="J446" s="6">
        <f t="shared" si="99"/>
        <v>0.43702033333333323</v>
      </c>
      <c r="K446" s="9">
        <f t="shared" si="100"/>
        <v>-0.43241046974166852</v>
      </c>
      <c r="L446" s="8">
        <f t="shared" si="101"/>
        <v>-0.44726094739478894</v>
      </c>
      <c r="M446" s="9">
        <f t="shared" si="102"/>
        <v>-0.93819293072479581</v>
      </c>
      <c r="N446" s="8">
        <f t="shared" si="103"/>
        <v>-0.30125412739478885</v>
      </c>
      <c r="O446" s="9">
        <f t="shared" si="104"/>
        <v>-0.43241046974166852</v>
      </c>
      <c r="P446" s="8">
        <f t="shared" si="105"/>
        <v>-0.8620440223834428</v>
      </c>
      <c r="Q446" s="9">
        <f t="shared" si="106"/>
        <v>0.24224417025833192</v>
      </c>
      <c r="R446" s="6">
        <f t="shared" si="107"/>
        <v>0.13700710962625576</v>
      </c>
    </row>
    <row r="447" spans="2:18" ht="14.4">
      <c r="B447" s="7"/>
      <c r="C447">
        <v>-15.9064</v>
      </c>
      <c r="D447">
        <v>97.517700000000005</v>
      </c>
      <c r="E447">
        <v>85.213499999999996</v>
      </c>
      <c r="F447">
        <v>1</v>
      </c>
      <c r="G447" s="6">
        <f t="shared" si="96"/>
        <v>0</v>
      </c>
      <c r="H447" s="9">
        <f t="shared" si="97"/>
        <v>-8.9883000000000046E-2</v>
      </c>
      <c r="I447" s="6">
        <f t="shared" si="98"/>
        <v>-0.17494099999999996</v>
      </c>
      <c r="J447" s="6">
        <f t="shared" si="99"/>
        <v>0.44202249999999987</v>
      </c>
      <c r="K447" s="9">
        <f t="shared" si="100"/>
        <v>-0.43034718437043379</v>
      </c>
      <c r="L447" s="8">
        <f t="shared" si="101"/>
        <v>-0.46142489834727379</v>
      </c>
      <c r="M447" s="9">
        <f t="shared" si="102"/>
        <v>-0.94179449072479571</v>
      </c>
      <c r="N447" s="8">
        <f t="shared" si="103"/>
        <v>-0.31378277834727369</v>
      </c>
      <c r="O447" s="9">
        <f t="shared" si="104"/>
        <v>-0.43034718437043379</v>
      </c>
      <c r="P447" s="8">
        <f t="shared" si="105"/>
        <v>-0.86679836483669659</v>
      </c>
      <c r="Q447" s="9">
        <f t="shared" si="106"/>
        <v>0.24790901562956663</v>
      </c>
      <c r="R447" s="6">
        <f t="shared" si="107"/>
        <v>0.12596220112702486</v>
      </c>
    </row>
    <row r="448" spans="2:18" ht="14.4">
      <c r="B448" s="7"/>
      <c r="C448">
        <v>-15.9064</v>
      </c>
      <c r="D448">
        <v>97.517700000000005</v>
      </c>
      <c r="E448">
        <v>85.213499999999996</v>
      </c>
      <c r="F448">
        <v>1</v>
      </c>
      <c r="G448" s="6">
        <f t="shared" si="96"/>
        <v>0</v>
      </c>
      <c r="H448" s="9">
        <f t="shared" si="97"/>
        <v>-8.9883000000000046E-2</v>
      </c>
      <c r="I448" s="6">
        <f t="shared" si="98"/>
        <v>-0.17494099999999996</v>
      </c>
      <c r="J448" s="6">
        <f t="shared" si="99"/>
        <v>0.44202249999999987</v>
      </c>
      <c r="K448" s="9">
        <f t="shared" si="100"/>
        <v>-0.43034718437043379</v>
      </c>
      <c r="L448" s="8">
        <f t="shared" si="101"/>
        <v>-0.46142489834727379</v>
      </c>
      <c r="M448" s="9">
        <f t="shared" si="102"/>
        <v>-0.94179449072479571</v>
      </c>
      <c r="N448" s="8">
        <f t="shared" si="103"/>
        <v>-0.31378277834727369</v>
      </c>
      <c r="O448" s="9">
        <f t="shared" si="104"/>
        <v>-0.43034718437043379</v>
      </c>
      <c r="P448" s="8">
        <f t="shared" si="105"/>
        <v>-0.86679836483669659</v>
      </c>
      <c r="Q448" s="9">
        <f t="shared" si="106"/>
        <v>0.24790901562956663</v>
      </c>
      <c r="R448" s="6">
        <f t="shared" si="107"/>
        <v>0.12596220112702486</v>
      </c>
    </row>
    <row r="449" spans="2:18" ht="14.4">
      <c r="B449" s="7"/>
      <c r="C449">
        <v>-19.540400000000002</v>
      </c>
      <c r="D449">
        <v>99.781300000000002</v>
      </c>
      <c r="E449">
        <v>82.212199999999996</v>
      </c>
      <c r="F449">
        <v>1</v>
      </c>
      <c r="G449" s="6">
        <f t="shared" si="96"/>
        <v>0</v>
      </c>
      <c r="H449" s="9">
        <f t="shared" si="97"/>
        <v>-9.4425499999999996E-2</v>
      </c>
      <c r="I449" s="6">
        <f t="shared" si="98"/>
        <v>-0.16739566666666666</v>
      </c>
      <c r="J449" s="6">
        <f t="shared" si="99"/>
        <v>0.43702033333333323</v>
      </c>
      <c r="K449" s="9">
        <f t="shared" si="100"/>
        <v>-0.43241046974166852</v>
      </c>
      <c r="L449" s="8">
        <f t="shared" si="101"/>
        <v>-0.44726094739478894</v>
      </c>
      <c r="M449" s="9">
        <f t="shared" si="102"/>
        <v>-0.93819293072479581</v>
      </c>
      <c r="N449" s="8">
        <f t="shared" si="103"/>
        <v>-0.30125412739478885</v>
      </c>
      <c r="O449" s="9">
        <f t="shared" si="104"/>
        <v>-0.43241046974166852</v>
      </c>
      <c r="P449" s="8">
        <f t="shared" si="105"/>
        <v>-0.8620440223834428</v>
      </c>
      <c r="Q449" s="9">
        <f t="shared" si="106"/>
        <v>0.24224417025833192</v>
      </c>
      <c r="R449" s="6">
        <f t="shared" si="107"/>
        <v>0.13700710962625576</v>
      </c>
    </row>
    <row r="450" spans="2:18" ht="14.4">
      <c r="B450" s="7"/>
      <c r="C450">
        <v>-15.9064</v>
      </c>
      <c r="D450">
        <v>97.517700000000005</v>
      </c>
      <c r="E450">
        <v>85.213499999999996</v>
      </c>
      <c r="F450">
        <v>1</v>
      </c>
      <c r="G450" s="6">
        <f t="shared" si="96"/>
        <v>0</v>
      </c>
      <c r="H450" s="9">
        <f t="shared" si="97"/>
        <v>-8.9883000000000046E-2</v>
      </c>
      <c r="I450" s="6">
        <f t="shared" si="98"/>
        <v>-0.17494099999999996</v>
      </c>
      <c r="J450" s="6">
        <f t="shared" si="99"/>
        <v>0.44202249999999987</v>
      </c>
      <c r="K450" s="9">
        <f t="shared" si="100"/>
        <v>-0.43034718437043379</v>
      </c>
      <c r="L450" s="8">
        <f t="shared" si="101"/>
        <v>-0.46142489834727379</v>
      </c>
      <c r="M450" s="9">
        <f t="shared" si="102"/>
        <v>-0.94179449072479571</v>
      </c>
      <c r="N450" s="8">
        <f t="shared" si="103"/>
        <v>-0.31378277834727369</v>
      </c>
      <c r="O450" s="9">
        <f t="shared" si="104"/>
        <v>-0.43034718437043379</v>
      </c>
      <c r="P450" s="8">
        <f t="shared" si="105"/>
        <v>-0.86679836483669659</v>
      </c>
      <c r="Q450" s="9">
        <f t="shared" si="106"/>
        <v>0.24790901562956663</v>
      </c>
      <c r="R450" s="6">
        <f t="shared" si="107"/>
        <v>0.12596220112702486</v>
      </c>
    </row>
    <row r="451" spans="2:18" ht="14.4">
      <c r="B451" s="7"/>
      <c r="C451">
        <v>-19.540400000000002</v>
      </c>
      <c r="D451">
        <v>99.781300000000002</v>
      </c>
      <c r="E451">
        <v>82.212199999999996</v>
      </c>
      <c r="F451">
        <v>1</v>
      </c>
      <c r="G451" s="6">
        <f t="shared" si="96"/>
        <v>0</v>
      </c>
      <c r="H451" s="9">
        <f t="shared" si="97"/>
        <v>-9.4425499999999996E-2</v>
      </c>
      <c r="I451" s="6">
        <f t="shared" si="98"/>
        <v>-0.16739566666666666</v>
      </c>
      <c r="J451" s="6">
        <f t="shared" si="99"/>
        <v>0.43702033333333323</v>
      </c>
      <c r="K451" s="9">
        <f t="shared" si="100"/>
        <v>-0.43241046974166852</v>
      </c>
      <c r="L451" s="8">
        <f t="shared" si="101"/>
        <v>-0.44726094739478894</v>
      </c>
      <c r="M451" s="9">
        <f t="shared" si="102"/>
        <v>-0.93819293072479581</v>
      </c>
      <c r="N451" s="8">
        <f t="shared" si="103"/>
        <v>-0.30125412739478885</v>
      </c>
      <c r="O451" s="9">
        <f t="shared" si="104"/>
        <v>-0.43241046974166852</v>
      </c>
      <c r="P451" s="8">
        <f t="shared" si="105"/>
        <v>-0.8620440223834428</v>
      </c>
      <c r="Q451" s="9">
        <f t="shared" si="106"/>
        <v>0.24224417025833192</v>
      </c>
      <c r="R451" s="6">
        <f t="shared" si="107"/>
        <v>0.13700710962625576</v>
      </c>
    </row>
    <row r="452" spans="2:18" ht="14.4">
      <c r="B452" s="7"/>
      <c r="C452">
        <v>-19.540400000000002</v>
      </c>
      <c r="D452">
        <v>99.781300000000002</v>
      </c>
      <c r="E452">
        <v>82.212199999999996</v>
      </c>
      <c r="F452">
        <v>1</v>
      </c>
      <c r="G452" s="6">
        <f t="shared" si="96"/>
        <v>0</v>
      </c>
      <c r="H452" s="9">
        <f t="shared" si="97"/>
        <v>-9.4425499999999996E-2</v>
      </c>
      <c r="I452" s="6">
        <f t="shared" si="98"/>
        <v>-0.16739566666666666</v>
      </c>
      <c r="J452" s="6">
        <f t="shared" si="99"/>
        <v>0.43702033333333323</v>
      </c>
      <c r="K452" s="9">
        <f t="shared" si="100"/>
        <v>-0.43241046974166852</v>
      </c>
      <c r="L452" s="8">
        <f t="shared" si="101"/>
        <v>-0.44726094739478894</v>
      </c>
      <c r="M452" s="9">
        <f t="shared" si="102"/>
        <v>-0.93819293072479581</v>
      </c>
      <c r="N452" s="8">
        <f t="shared" si="103"/>
        <v>-0.30125412739478885</v>
      </c>
      <c r="O452" s="9">
        <f t="shared" si="104"/>
        <v>-0.43241046974166852</v>
      </c>
      <c r="P452" s="8">
        <f t="shared" si="105"/>
        <v>-0.8620440223834428</v>
      </c>
      <c r="Q452" s="9">
        <f t="shared" si="106"/>
        <v>0.24224417025833192</v>
      </c>
      <c r="R452" s="6">
        <f t="shared" si="107"/>
        <v>0.13700710962625576</v>
      </c>
    </row>
    <row r="453" spans="2:18" ht="14.4">
      <c r="B453" s="7"/>
      <c r="C453">
        <v>-15.9064</v>
      </c>
      <c r="D453">
        <v>97.517700000000005</v>
      </c>
      <c r="E453">
        <v>85.213499999999996</v>
      </c>
      <c r="F453">
        <v>1</v>
      </c>
      <c r="G453" s="6">
        <f t="shared" si="96"/>
        <v>0</v>
      </c>
      <c r="H453" s="9">
        <f t="shared" si="97"/>
        <v>-8.9883000000000046E-2</v>
      </c>
      <c r="I453" s="6">
        <f t="shared" si="98"/>
        <v>-0.17494099999999996</v>
      </c>
      <c r="J453" s="6">
        <f t="shared" si="99"/>
        <v>0.44202249999999987</v>
      </c>
      <c r="K453" s="9">
        <f t="shared" si="100"/>
        <v>-0.43034718437043379</v>
      </c>
      <c r="L453" s="8">
        <f t="shared" si="101"/>
        <v>-0.46142489834727379</v>
      </c>
      <c r="M453" s="9">
        <f t="shared" si="102"/>
        <v>-0.94179449072479571</v>
      </c>
      <c r="N453" s="8">
        <f t="shared" si="103"/>
        <v>-0.31378277834727369</v>
      </c>
      <c r="O453" s="9">
        <f t="shared" si="104"/>
        <v>-0.43034718437043379</v>
      </c>
      <c r="P453" s="8">
        <f t="shared" si="105"/>
        <v>-0.86679836483669659</v>
      </c>
      <c r="Q453" s="9">
        <f t="shared" si="106"/>
        <v>0.24790901562956663</v>
      </c>
      <c r="R453" s="6">
        <f t="shared" si="107"/>
        <v>0.12596220112702486</v>
      </c>
    </row>
    <row r="454" spans="2:18" ht="14.4">
      <c r="B454" s="7"/>
      <c r="C454">
        <v>-19.540400000000002</v>
      </c>
      <c r="D454">
        <v>99.781300000000002</v>
      </c>
      <c r="E454">
        <v>82.212199999999996</v>
      </c>
      <c r="F454">
        <v>1</v>
      </c>
      <c r="G454" s="6">
        <f t="shared" si="96"/>
        <v>0</v>
      </c>
      <c r="H454" s="9">
        <f t="shared" si="97"/>
        <v>-9.4425499999999996E-2</v>
      </c>
      <c r="I454" s="6">
        <f t="shared" si="98"/>
        <v>-0.16739566666666666</v>
      </c>
      <c r="J454" s="6">
        <f t="shared" si="99"/>
        <v>0.43702033333333323</v>
      </c>
      <c r="K454" s="9">
        <f t="shared" si="100"/>
        <v>-0.43241046974166852</v>
      </c>
      <c r="L454" s="8">
        <f t="shared" si="101"/>
        <v>-0.44726094739478894</v>
      </c>
      <c r="M454" s="9">
        <f t="shared" si="102"/>
        <v>-0.93819293072479581</v>
      </c>
      <c r="N454" s="8">
        <f t="shared" si="103"/>
        <v>-0.30125412739478885</v>
      </c>
      <c r="O454" s="9">
        <f t="shared" si="104"/>
        <v>-0.43241046974166852</v>
      </c>
      <c r="P454" s="8">
        <f t="shared" si="105"/>
        <v>-0.8620440223834428</v>
      </c>
      <c r="Q454" s="9">
        <f t="shared" si="106"/>
        <v>0.24224417025833192</v>
      </c>
      <c r="R454" s="6">
        <f t="shared" si="107"/>
        <v>0.13700710962625576</v>
      </c>
    </row>
    <row r="455" spans="2:18" ht="14.4">
      <c r="B455" s="7"/>
      <c r="C455">
        <v>-19.540400000000002</v>
      </c>
      <c r="D455">
        <v>99.781300000000002</v>
      </c>
      <c r="E455">
        <v>82.212199999999996</v>
      </c>
      <c r="F455">
        <v>1</v>
      </c>
      <c r="G455" s="6">
        <f t="shared" si="96"/>
        <v>0</v>
      </c>
      <c r="H455" s="9">
        <f t="shared" si="97"/>
        <v>-9.4425499999999996E-2</v>
      </c>
      <c r="I455" s="6">
        <f t="shared" si="98"/>
        <v>-0.16739566666666666</v>
      </c>
      <c r="J455" s="6">
        <f t="shared" si="99"/>
        <v>0.43702033333333323</v>
      </c>
      <c r="K455" s="9">
        <f t="shared" si="100"/>
        <v>-0.43241046974166852</v>
      </c>
      <c r="L455" s="8">
        <f t="shared" si="101"/>
        <v>-0.44726094739478894</v>
      </c>
      <c r="M455" s="9">
        <f t="shared" si="102"/>
        <v>-0.93819293072479581</v>
      </c>
      <c r="N455" s="8">
        <f t="shared" si="103"/>
        <v>-0.30125412739478885</v>
      </c>
      <c r="O455" s="9">
        <f t="shared" si="104"/>
        <v>-0.43241046974166852</v>
      </c>
      <c r="P455" s="8">
        <f t="shared" si="105"/>
        <v>-0.8620440223834428</v>
      </c>
      <c r="Q455" s="9">
        <f t="shared" si="106"/>
        <v>0.24224417025833192</v>
      </c>
      <c r="R455" s="6">
        <f t="shared" si="107"/>
        <v>0.13700710962625576</v>
      </c>
    </row>
    <row r="456" spans="2:18" ht="14.4">
      <c r="B456" s="7"/>
      <c r="C456">
        <v>-15.9064</v>
      </c>
      <c r="D456">
        <v>97.517700000000005</v>
      </c>
      <c r="E456">
        <v>85.213499999999996</v>
      </c>
      <c r="F456">
        <v>1</v>
      </c>
      <c r="G456" s="6">
        <f t="shared" si="96"/>
        <v>0</v>
      </c>
      <c r="H456" s="9">
        <f t="shared" si="97"/>
        <v>-8.9883000000000046E-2</v>
      </c>
      <c r="I456" s="6">
        <f t="shared" si="98"/>
        <v>-0.17494099999999996</v>
      </c>
      <c r="J456" s="6">
        <f t="shared" si="99"/>
        <v>0.44202249999999987</v>
      </c>
      <c r="K456" s="9">
        <f t="shared" si="100"/>
        <v>-0.43034718437043379</v>
      </c>
      <c r="L456" s="8">
        <f t="shared" si="101"/>
        <v>-0.46142489834727379</v>
      </c>
      <c r="M456" s="9">
        <f t="shared" si="102"/>
        <v>-0.94179449072479571</v>
      </c>
      <c r="N456" s="8">
        <f t="shared" si="103"/>
        <v>-0.31378277834727369</v>
      </c>
      <c r="O456" s="9">
        <f t="shared" si="104"/>
        <v>-0.43034718437043379</v>
      </c>
      <c r="P456" s="8">
        <f t="shared" si="105"/>
        <v>-0.86679836483669659</v>
      </c>
      <c r="Q456" s="9">
        <f t="shared" si="106"/>
        <v>0.24790901562956663</v>
      </c>
      <c r="R456" s="6">
        <f t="shared" si="107"/>
        <v>0.12596220112702486</v>
      </c>
    </row>
    <row r="457" spans="2:18" ht="14.4">
      <c r="B457" s="7"/>
      <c r="C457">
        <v>-15.9064</v>
      </c>
      <c r="D457">
        <v>97.517700000000005</v>
      </c>
      <c r="E457">
        <v>85.213499999999996</v>
      </c>
      <c r="F457">
        <v>1</v>
      </c>
      <c r="G457" s="6">
        <f t="shared" si="96"/>
        <v>0</v>
      </c>
      <c r="H457" s="9">
        <f t="shared" si="97"/>
        <v>-8.9883000000000046E-2</v>
      </c>
      <c r="I457" s="6">
        <f t="shared" si="98"/>
        <v>-0.17494099999999996</v>
      </c>
      <c r="J457" s="6">
        <f t="shared" si="99"/>
        <v>0.44202249999999987</v>
      </c>
      <c r="K457" s="9">
        <f t="shared" si="100"/>
        <v>-0.43034718437043379</v>
      </c>
      <c r="L457" s="8">
        <f t="shared" si="101"/>
        <v>-0.46142489834727379</v>
      </c>
      <c r="M457" s="9">
        <f t="shared" si="102"/>
        <v>-0.94179449072479571</v>
      </c>
      <c r="N457" s="8">
        <f t="shared" si="103"/>
        <v>-0.31378277834727369</v>
      </c>
      <c r="O457" s="9">
        <f t="shared" si="104"/>
        <v>-0.43034718437043379</v>
      </c>
      <c r="P457" s="8">
        <f t="shared" si="105"/>
        <v>-0.86679836483669659</v>
      </c>
      <c r="Q457" s="9">
        <f t="shared" si="106"/>
        <v>0.24790901562956663</v>
      </c>
      <c r="R457" s="6">
        <f t="shared" si="107"/>
        <v>0.12596220112702486</v>
      </c>
    </row>
    <row r="458" spans="2:18" ht="14.4">
      <c r="B458" s="7"/>
      <c r="C458">
        <v>-15.9064</v>
      </c>
      <c r="D458">
        <v>97.517700000000005</v>
      </c>
      <c r="E458">
        <v>85.213499999999996</v>
      </c>
      <c r="F458">
        <v>1</v>
      </c>
      <c r="G458" s="6">
        <f t="shared" si="96"/>
        <v>0</v>
      </c>
      <c r="H458" s="9">
        <f t="shared" si="97"/>
        <v>-8.9883000000000046E-2</v>
      </c>
      <c r="I458" s="6">
        <f t="shared" si="98"/>
        <v>-0.17494099999999996</v>
      </c>
      <c r="J458" s="6">
        <f t="shared" si="99"/>
        <v>0.44202249999999987</v>
      </c>
      <c r="K458" s="9">
        <f t="shared" si="100"/>
        <v>-0.43034718437043379</v>
      </c>
      <c r="L458" s="8">
        <f t="shared" si="101"/>
        <v>-0.46142489834727379</v>
      </c>
      <c r="M458" s="9">
        <f t="shared" si="102"/>
        <v>-0.94179449072479571</v>
      </c>
      <c r="N458" s="8">
        <f t="shared" si="103"/>
        <v>-0.31378277834727369</v>
      </c>
      <c r="O458" s="9">
        <f t="shared" si="104"/>
        <v>-0.43034718437043379</v>
      </c>
      <c r="P458" s="8">
        <f t="shared" si="105"/>
        <v>-0.86679836483669659</v>
      </c>
      <c r="Q458" s="9">
        <f t="shared" si="106"/>
        <v>0.24790901562956663</v>
      </c>
      <c r="R458" s="6">
        <f t="shared" si="107"/>
        <v>0.12596220112702486</v>
      </c>
    </row>
    <row r="459" spans="2:18" ht="14.4">
      <c r="B459" s="7"/>
      <c r="C459">
        <v>-19.540400000000002</v>
      </c>
      <c r="D459">
        <v>99.781300000000002</v>
      </c>
      <c r="E459">
        <v>82.212199999999996</v>
      </c>
      <c r="F459">
        <v>1</v>
      </c>
      <c r="G459" s="6">
        <f t="shared" si="96"/>
        <v>0</v>
      </c>
      <c r="H459" s="9">
        <f t="shared" si="97"/>
        <v>-9.4425499999999996E-2</v>
      </c>
      <c r="I459" s="6">
        <f t="shared" si="98"/>
        <v>-0.16739566666666666</v>
      </c>
      <c r="J459" s="6">
        <f t="shared" si="99"/>
        <v>0.43702033333333323</v>
      </c>
      <c r="K459" s="9">
        <f t="shared" si="100"/>
        <v>-0.43241046974166852</v>
      </c>
      <c r="L459" s="8">
        <f t="shared" si="101"/>
        <v>-0.44726094739478894</v>
      </c>
      <c r="M459" s="9">
        <f t="shared" si="102"/>
        <v>-0.93819293072479581</v>
      </c>
      <c r="N459" s="8">
        <f t="shared" si="103"/>
        <v>-0.30125412739478885</v>
      </c>
      <c r="O459" s="9">
        <f t="shared" si="104"/>
        <v>-0.43241046974166852</v>
      </c>
      <c r="P459" s="8">
        <f t="shared" si="105"/>
        <v>-0.8620440223834428</v>
      </c>
      <c r="Q459" s="9">
        <f t="shared" si="106"/>
        <v>0.24224417025833192</v>
      </c>
      <c r="R459" s="6">
        <f t="shared" si="107"/>
        <v>0.13700710962625576</v>
      </c>
    </row>
    <row r="460" spans="2:18" ht="14.4">
      <c r="B460" s="7"/>
      <c r="C460">
        <v>-19.540400000000002</v>
      </c>
      <c r="D460">
        <v>99.781300000000002</v>
      </c>
      <c r="E460">
        <v>82.212199999999996</v>
      </c>
      <c r="F460">
        <v>1</v>
      </c>
      <c r="G460" s="6">
        <f t="shared" si="96"/>
        <v>0</v>
      </c>
      <c r="H460" s="9">
        <f t="shared" si="97"/>
        <v>-9.4425499999999996E-2</v>
      </c>
      <c r="I460" s="6">
        <f t="shared" si="98"/>
        <v>-0.16739566666666666</v>
      </c>
      <c r="J460" s="6">
        <f t="shared" si="99"/>
        <v>0.43702033333333323</v>
      </c>
      <c r="K460" s="9">
        <f t="shared" si="100"/>
        <v>-0.43241046974166852</v>
      </c>
      <c r="L460" s="8">
        <f t="shared" si="101"/>
        <v>-0.44726094739478894</v>
      </c>
      <c r="M460" s="9">
        <f t="shared" si="102"/>
        <v>-0.93819293072479581</v>
      </c>
      <c r="N460" s="8">
        <f t="shared" si="103"/>
        <v>-0.30125412739478885</v>
      </c>
      <c r="O460" s="9">
        <f t="shared" si="104"/>
        <v>-0.43241046974166852</v>
      </c>
      <c r="P460" s="8">
        <f t="shared" si="105"/>
        <v>-0.8620440223834428</v>
      </c>
      <c r="Q460" s="9">
        <f t="shared" si="106"/>
        <v>0.24224417025833192</v>
      </c>
      <c r="R460" s="6">
        <f t="shared" si="107"/>
        <v>0.13700710962625576</v>
      </c>
    </row>
    <row r="461" spans="2:18" ht="14.4">
      <c r="B461" s="7"/>
      <c r="C461">
        <v>-15.9064</v>
      </c>
      <c r="D461">
        <v>97.517700000000005</v>
      </c>
      <c r="E461">
        <v>85.213499999999996</v>
      </c>
      <c r="F461">
        <v>1</v>
      </c>
      <c r="G461" s="6">
        <f t="shared" si="96"/>
        <v>0</v>
      </c>
      <c r="H461" s="9">
        <f t="shared" si="97"/>
        <v>-8.9883000000000046E-2</v>
      </c>
      <c r="I461" s="6">
        <f t="shared" si="98"/>
        <v>-0.17494099999999996</v>
      </c>
      <c r="J461" s="6">
        <f t="shared" si="99"/>
        <v>0.44202249999999987</v>
      </c>
      <c r="K461" s="9">
        <f t="shared" si="100"/>
        <v>-0.43034718437043379</v>
      </c>
      <c r="L461" s="8">
        <f t="shared" si="101"/>
        <v>-0.46142489834727379</v>
      </c>
      <c r="M461" s="9">
        <f t="shared" si="102"/>
        <v>-0.94179449072479571</v>
      </c>
      <c r="N461" s="8">
        <f t="shared" si="103"/>
        <v>-0.31378277834727369</v>
      </c>
      <c r="O461" s="9">
        <f t="shared" si="104"/>
        <v>-0.43034718437043379</v>
      </c>
      <c r="P461" s="8">
        <f t="shared" si="105"/>
        <v>-0.86679836483669659</v>
      </c>
      <c r="Q461" s="9">
        <f t="shared" si="106"/>
        <v>0.24790901562956663</v>
      </c>
      <c r="R461" s="6">
        <f t="shared" si="107"/>
        <v>0.12596220112702486</v>
      </c>
    </row>
    <row r="462" spans="2:18" ht="14.4">
      <c r="B462" s="7"/>
      <c r="C462">
        <v>-19.540400000000002</v>
      </c>
      <c r="D462">
        <v>99.781300000000002</v>
      </c>
      <c r="E462">
        <v>82.212199999999996</v>
      </c>
      <c r="F462">
        <v>1</v>
      </c>
      <c r="G462" s="6">
        <f t="shared" si="96"/>
        <v>0</v>
      </c>
      <c r="H462" s="9">
        <f t="shared" si="97"/>
        <v>-9.4425499999999996E-2</v>
      </c>
      <c r="I462" s="6">
        <f t="shared" si="98"/>
        <v>-0.16739566666666666</v>
      </c>
      <c r="J462" s="6">
        <f t="shared" si="99"/>
        <v>0.43702033333333323</v>
      </c>
      <c r="K462" s="9">
        <f t="shared" si="100"/>
        <v>-0.43241046974166852</v>
      </c>
      <c r="L462" s="8">
        <f t="shared" si="101"/>
        <v>-0.44726094739478894</v>
      </c>
      <c r="M462" s="9">
        <f t="shared" si="102"/>
        <v>-0.93819293072479581</v>
      </c>
      <c r="N462" s="8">
        <f t="shared" si="103"/>
        <v>-0.30125412739478885</v>
      </c>
      <c r="O462" s="9">
        <f t="shared" si="104"/>
        <v>-0.43241046974166852</v>
      </c>
      <c r="P462" s="8">
        <f t="shared" si="105"/>
        <v>-0.8620440223834428</v>
      </c>
      <c r="Q462" s="9">
        <f t="shared" si="106"/>
        <v>0.24224417025833192</v>
      </c>
      <c r="R462" s="6">
        <f t="shared" si="107"/>
        <v>0.13700710962625576</v>
      </c>
    </row>
    <row r="463" spans="2:18" ht="14.4">
      <c r="B463" s="7"/>
      <c r="C463">
        <v>-19.540400000000002</v>
      </c>
      <c r="D463">
        <v>99.781300000000002</v>
      </c>
      <c r="E463">
        <v>82.212199999999996</v>
      </c>
      <c r="F463">
        <v>1</v>
      </c>
      <c r="G463" s="6">
        <f t="shared" si="96"/>
        <v>0</v>
      </c>
      <c r="H463" s="9">
        <f t="shared" si="97"/>
        <v>-9.4425499999999996E-2</v>
      </c>
      <c r="I463" s="6">
        <f t="shared" si="98"/>
        <v>-0.16739566666666666</v>
      </c>
      <c r="J463" s="6">
        <f t="shared" si="99"/>
        <v>0.43702033333333323</v>
      </c>
      <c r="K463" s="9">
        <f t="shared" si="100"/>
        <v>-0.43241046974166852</v>
      </c>
      <c r="L463" s="8">
        <f t="shared" si="101"/>
        <v>-0.44726094739478894</v>
      </c>
      <c r="M463" s="9">
        <f t="shared" si="102"/>
        <v>-0.93819293072479581</v>
      </c>
      <c r="N463" s="8">
        <f t="shared" si="103"/>
        <v>-0.30125412739478885</v>
      </c>
      <c r="O463" s="9">
        <f t="shared" si="104"/>
        <v>-0.43241046974166852</v>
      </c>
      <c r="P463" s="8">
        <f t="shared" si="105"/>
        <v>-0.8620440223834428</v>
      </c>
      <c r="Q463" s="9">
        <f t="shared" si="106"/>
        <v>0.24224417025833192</v>
      </c>
      <c r="R463" s="6">
        <f t="shared" si="107"/>
        <v>0.13700710962625576</v>
      </c>
    </row>
    <row r="464" spans="2:18" ht="14.4">
      <c r="B464" s="7"/>
      <c r="C464">
        <v>-15.9064</v>
      </c>
      <c r="D464">
        <v>97.517700000000005</v>
      </c>
      <c r="E464">
        <v>85.213499999999996</v>
      </c>
      <c r="F464">
        <v>1</v>
      </c>
      <c r="G464" s="6">
        <f t="shared" si="96"/>
        <v>0</v>
      </c>
      <c r="H464" s="9">
        <f t="shared" si="97"/>
        <v>-8.9883000000000046E-2</v>
      </c>
      <c r="I464" s="6">
        <f t="shared" si="98"/>
        <v>-0.17494099999999996</v>
      </c>
      <c r="J464" s="6">
        <f t="shared" si="99"/>
        <v>0.44202249999999987</v>
      </c>
      <c r="K464" s="9">
        <f t="shared" si="100"/>
        <v>-0.43034718437043379</v>
      </c>
      <c r="L464" s="8">
        <f t="shared" si="101"/>
        <v>-0.46142489834727379</v>
      </c>
      <c r="M464" s="9">
        <f t="shared" si="102"/>
        <v>-0.94179449072479571</v>
      </c>
      <c r="N464" s="8">
        <f t="shared" si="103"/>
        <v>-0.31378277834727369</v>
      </c>
      <c r="O464" s="9">
        <f t="shared" si="104"/>
        <v>-0.43034718437043379</v>
      </c>
      <c r="P464" s="8">
        <f t="shared" si="105"/>
        <v>-0.86679836483669659</v>
      </c>
      <c r="Q464" s="9">
        <f t="shared" si="106"/>
        <v>0.24790901562956663</v>
      </c>
      <c r="R464" s="6">
        <f t="shared" si="107"/>
        <v>0.12596220112702486</v>
      </c>
    </row>
    <row r="465" spans="2:18" ht="14.4">
      <c r="B465" s="7"/>
      <c r="C465">
        <v>-15.9064</v>
      </c>
      <c r="D465">
        <v>97.517700000000005</v>
      </c>
      <c r="E465">
        <v>85.213499999999996</v>
      </c>
      <c r="F465">
        <v>1</v>
      </c>
      <c r="G465" s="6">
        <f t="shared" si="96"/>
        <v>0</v>
      </c>
      <c r="H465" s="9">
        <f t="shared" si="97"/>
        <v>-8.9883000000000046E-2</v>
      </c>
      <c r="I465" s="6">
        <f t="shared" si="98"/>
        <v>-0.17494099999999996</v>
      </c>
      <c r="J465" s="6">
        <f t="shared" si="99"/>
        <v>0.44202249999999987</v>
      </c>
      <c r="K465" s="9">
        <f t="shared" si="100"/>
        <v>-0.43034718437043379</v>
      </c>
      <c r="L465" s="8">
        <f t="shared" si="101"/>
        <v>-0.46142489834727379</v>
      </c>
      <c r="M465" s="9">
        <f t="shared" si="102"/>
        <v>-0.94179449072479571</v>
      </c>
      <c r="N465" s="8">
        <f t="shared" si="103"/>
        <v>-0.31378277834727369</v>
      </c>
      <c r="O465" s="9">
        <f t="shared" si="104"/>
        <v>-0.43034718437043379</v>
      </c>
      <c r="P465" s="8">
        <f t="shared" si="105"/>
        <v>-0.86679836483669659</v>
      </c>
      <c r="Q465" s="9">
        <f t="shared" si="106"/>
        <v>0.24790901562956663</v>
      </c>
      <c r="R465" s="6">
        <f t="shared" si="107"/>
        <v>0.12596220112702486</v>
      </c>
    </row>
    <row r="466" spans="2:18" ht="14.4">
      <c r="B466" s="7"/>
      <c r="C466">
        <v>-19.540400000000002</v>
      </c>
      <c r="D466">
        <v>99.781300000000002</v>
      </c>
      <c r="E466">
        <v>82.212199999999996</v>
      </c>
      <c r="F466">
        <v>1</v>
      </c>
      <c r="G466" s="6">
        <f t="shared" si="96"/>
        <v>0</v>
      </c>
      <c r="H466" s="9">
        <f t="shared" si="97"/>
        <v>-9.4425499999999996E-2</v>
      </c>
      <c r="I466" s="6">
        <f t="shared" si="98"/>
        <v>-0.16739566666666666</v>
      </c>
      <c r="J466" s="6">
        <f t="shared" si="99"/>
        <v>0.43702033333333323</v>
      </c>
      <c r="K466" s="9">
        <f t="shared" si="100"/>
        <v>-0.43241046974166852</v>
      </c>
      <c r="L466" s="8">
        <f t="shared" si="101"/>
        <v>-0.44726094739478894</v>
      </c>
      <c r="M466" s="9">
        <f t="shared" si="102"/>
        <v>-0.93819293072479581</v>
      </c>
      <c r="N466" s="8">
        <f t="shared" si="103"/>
        <v>-0.30125412739478885</v>
      </c>
      <c r="O466" s="9">
        <f t="shared" si="104"/>
        <v>-0.43241046974166852</v>
      </c>
      <c r="P466" s="8">
        <f t="shared" si="105"/>
        <v>-0.8620440223834428</v>
      </c>
      <c r="Q466" s="9">
        <f t="shared" si="106"/>
        <v>0.24224417025833192</v>
      </c>
      <c r="R466" s="6">
        <f t="shared" si="107"/>
        <v>0.13700710962625576</v>
      </c>
    </row>
    <row r="467" spans="2:18" ht="14.4">
      <c r="B467" s="7"/>
      <c r="C467">
        <v>-15.9064</v>
      </c>
      <c r="D467">
        <v>97.517700000000005</v>
      </c>
      <c r="E467">
        <v>85.213499999999996</v>
      </c>
      <c r="F467">
        <v>1</v>
      </c>
      <c r="G467" s="6">
        <f t="shared" si="96"/>
        <v>0</v>
      </c>
      <c r="H467" s="9">
        <f t="shared" si="97"/>
        <v>-8.9883000000000046E-2</v>
      </c>
      <c r="I467" s="6">
        <f t="shared" si="98"/>
        <v>-0.17494099999999996</v>
      </c>
      <c r="J467" s="6">
        <f t="shared" si="99"/>
        <v>0.44202249999999987</v>
      </c>
      <c r="K467" s="9">
        <f t="shared" si="100"/>
        <v>-0.43034718437043379</v>
      </c>
      <c r="L467" s="8">
        <f t="shared" si="101"/>
        <v>-0.46142489834727379</v>
      </c>
      <c r="M467" s="9">
        <f t="shared" si="102"/>
        <v>-0.94179449072479571</v>
      </c>
      <c r="N467" s="8">
        <f t="shared" si="103"/>
        <v>-0.31378277834727369</v>
      </c>
      <c r="O467" s="9">
        <f t="shared" si="104"/>
        <v>-0.43034718437043379</v>
      </c>
      <c r="P467" s="8">
        <f t="shared" si="105"/>
        <v>-0.86679836483669659</v>
      </c>
      <c r="Q467" s="9">
        <f t="shared" si="106"/>
        <v>0.24790901562956663</v>
      </c>
      <c r="R467" s="6">
        <f t="shared" si="107"/>
        <v>0.12596220112702486</v>
      </c>
    </row>
    <row r="468" spans="2:18" ht="14.4">
      <c r="B468" s="7"/>
      <c r="C468">
        <v>-15.9064</v>
      </c>
      <c r="D468">
        <v>97.517700000000005</v>
      </c>
      <c r="E468">
        <v>85.213499999999996</v>
      </c>
      <c r="F468">
        <v>1</v>
      </c>
      <c r="G468" s="6">
        <f t="shared" si="96"/>
        <v>0</v>
      </c>
      <c r="H468" s="9">
        <f t="shared" si="97"/>
        <v>-8.9883000000000046E-2</v>
      </c>
      <c r="I468" s="6">
        <f t="shared" si="98"/>
        <v>-0.17494099999999996</v>
      </c>
      <c r="J468" s="6">
        <f t="shared" si="99"/>
        <v>0.44202249999999987</v>
      </c>
      <c r="K468" s="9">
        <f t="shared" si="100"/>
        <v>-0.43034718437043379</v>
      </c>
      <c r="L468" s="8">
        <f t="shared" si="101"/>
        <v>-0.46142489834727379</v>
      </c>
      <c r="M468" s="9">
        <f t="shared" si="102"/>
        <v>-0.94179449072479571</v>
      </c>
      <c r="N468" s="8">
        <f t="shared" si="103"/>
        <v>-0.31378277834727369</v>
      </c>
      <c r="O468" s="9">
        <f t="shared" si="104"/>
        <v>-0.43034718437043379</v>
      </c>
      <c r="P468" s="8">
        <f t="shared" si="105"/>
        <v>-0.86679836483669659</v>
      </c>
      <c r="Q468" s="9">
        <f t="shared" si="106"/>
        <v>0.24790901562956663</v>
      </c>
      <c r="R468" s="6">
        <f t="shared" si="107"/>
        <v>0.12596220112702486</v>
      </c>
    </row>
    <row r="469" spans="2:18" ht="14.4">
      <c r="B469" s="7"/>
      <c r="C469">
        <v>-19.540400000000002</v>
      </c>
      <c r="D469">
        <v>99.781300000000002</v>
      </c>
      <c r="E469">
        <v>82.212199999999996</v>
      </c>
      <c r="F469">
        <v>1</v>
      </c>
      <c r="G469" s="6">
        <f t="shared" si="96"/>
        <v>0</v>
      </c>
      <c r="H469" s="9">
        <f t="shared" si="97"/>
        <v>-9.4425499999999996E-2</v>
      </c>
      <c r="I469" s="6">
        <f t="shared" si="98"/>
        <v>-0.16739566666666666</v>
      </c>
      <c r="J469" s="6">
        <f t="shared" si="99"/>
        <v>0.43702033333333323</v>
      </c>
      <c r="K469" s="9">
        <f t="shared" si="100"/>
        <v>-0.43241046974166852</v>
      </c>
      <c r="L469" s="8">
        <f t="shared" si="101"/>
        <v>-0.44726094739478894</v>
      </c>
      <c r="M469" s="9">
        <f t="shared" si="102"/>
        <v>-0.93819293072479581</v>
      </c>
      <c r="N469" s="8">
        <f t="shared" si="103"/>
        <v>-0.30125412739478885</v>
      </c>
      <c r="O469" s="9">
        <f t="shared" si="104"/>
        <v>-0.43241046974166852</v>
      </c>
      <c r="P469" s="8">
        <f t="shared" si="105"/>
        <v>-0.8620440223834428</v>
      </c>
      <c r="Q469" s="9">
        <f t="shared" si="106"/>
        <v>0.24224417025833192</v>
      </c>
      <c r="R469" s="6">
        <f t="shared" si="107"/>
        <v>0.13700710962625576</v>
      </c>
    </row>
    <row r="470" spans="2:18" ht="14.4">
      <c r="B470" s="7"/>
      <c r="C470">
        <v>-15.9064</v>
      </c>
      <c r="D470">
        <v>97.517700000000005</v>
      </c>
      <c r="E470">
        <v>85.213499999999996</v>
      </c>
      <c r="F470">
        <v>1</v>
      </c>
      <c r="G470" s="6">
        <f t="shared" si="96"/>
        <v>0</v>
      </c>
      <c r="H470" s="9">
        <f t="shared" si="97"/>
        <v>-8.9883000000000046E-2</v>
      </c>
      <c r="I470" s="6">
        <f t="shared" si="98"/>
        <v>-0.17494099999999996</v>
      </c>
      <c r="J470" s="6">
        <f t="shared" si="99"/>
        <v>0.44202249999999987</v>
      </c>
      <c r="K470" s="9">
        <f t="shared" si="100"/>
        <v>-0.43034718437043379</v>
      </c>
      <c r="L470" s="8">
        <f t="shared" si="101"/>
        <v>-0.46142489834727379</v>
      </c>
      <c r="M470" s="9">
        <f t="shared" si="102"/>
        <v>-0.94179449072479571</v>
      </c>
      <c r="N470" s="8">
        <f t="shared" si="103"/>
        <v>-0.31378277834727369</v>
      </c>
      <c r="O470" s="9">
        <f t="shared" si="104"/>
        <v>-0.43034718437043379</v>
      </c>
      <c r="P470" s="8">
        <f t="shared" si="105"/>
        <v>-0.86679836483669659</v>
      </c>
      <c r="Q470" s="9">
        <f t="shared" si="106"/>
        <v>0.24790901562956663</v>
      </c>
      <c r="R470" s="6">
        <f t="shared" si="107"/>
        <v>0.12596220112702486</v>
      </c>
    </row>
    <row r="471" spans="2:18" ht="14.4">
      <c r="B471" s="7"/>
      <c r="C471">
        <v>-19.540400000000002</v>
      </c>
      <c r="D471">
        <v>99.781300000000002</v>
      </c>
      <c r="E471">
        <v>82.212199999999996</v>
      </c>
      <c r="F471">
        <v>1</v>
      </c>
      <c r="G471" s="6">
        <f t="shared" si="96"/>
        <v>0</v>
      </c>
      <c r="H471" s="9">
        <f t="shared" si="97"/>
        <v>-9.4425499999999996E-2</v>
      </c>
      <c r="I471" s="6">
        <f t="shared" si="98"/>
        <v>-0.16739566666666666</v>
      </c>
      <c r="J471" s="6">
        <f t="shared" si="99"/>
        <v>0.43702033333333323</v>
      </c>
      <c r="K471" s="9">
        <f t="shared" si="100"/>
        <v>-0.43241046974166852</v>
      </c>
      <c r="L471" s="8">
        <f t="shared" si="101"/>
        <v>-0.44726094739478894</v>
      </c>
      <c r="M471" s="9">
        <f t="shared" si="102"/>
        <v>-0.93819293072479581</v>
      </c>
      <c r="N471" s="8">
        <f t="shared" si="103"/>
        <v>-0.30125412739478885</v>
      </c>
      <c r="O471" s="9">
        <f t="shared" si="104"/>
        <v>-0.43241046974166852</v>
      </c>
      <c r="P471" s="8">
        <f t="shared" si="105"/>
        <v>-0.8620440223834428</v>
      </c>
      <c r="Q471" s="9">
        <f t="shared" si="106"/>
        <v>0.24224417025833192</v>
      </c>
      <c r="R471" s="6">
        <f t="shared" si="107"/>
        <v>0.13700710962625576</v>
      </c>
    </row>
    <row r="472" spans="2:18" ht="14.4">
      <c r="B472" s="7"/>
      <c r="C472">
        <v>-15.9064</v>
      </c>
      <c r="D472">
        <v>97.517700000000005</v>
      </c>
      <c r="E472">
        <v>85.213499999999996</v>
      </c>
      <c r="F472">
        <v>1</v>
      </c>
      <c r="G472" s="6">
        <f t="shared" si="96"/>
        <v>0</v>
      </c>
      <c r="H472" s="9">
        <f t="shared" si="97"/>
        <v>-8.9883000000000046E-2</v>
      </c>
      <c r="I472" s="6">
        <f t="shared" si="98"/>
        <v>-0.17494099999999996</v>
      </c>
      <c r="J472" s="6">
        <f t="shared" si="99"/>
        <v>0.44202249999999987</v>
      </c>
      <c r="K472" s="9">
        <f t="shared" si="100"/>
        <v>-0.43034718437043379</v>
      </c>
      <c r="L472" s="8">
        <f t="shared" si="101"/>
        <v>-0.46142489834727379</v>
      </c>
      <c r="M472" s="9">
        <f t="shared" si="102"/>
        <v>-0.94179449072479571</v>
      </c>
      <c r="N472" s="8">
        <f t="shared" si="103"/>
        <v>-0.31378277834727369</v>
      </c>
      <c r="O472" s="9">
        <f t="shared" si="104"/>
        <v>-0.43034718437043379</v>
      </c>
      <c r="P472" s="8">
        <f t="shared" si="105"/>
        <v>-0.86679836483669659</v>
      </c>
      <c r="Q472" s="9">
        <f t="shared" si="106"/>
        <v>0.24790901562956663</v>
      </c>
      <c r="R472" s="6">
        <f t="shared" si="107"/>
        <v>0.12596220112702486</v>
      </c>
    </row>
    <row r="473" spans="2:18" ht="14.4">
      <c r="B473" s="7"/>
      <c r="C473">
        <v>-19.540400000000002</v>
      </c>
      <c r="D473">
        <v>99.781300000000002</v>
      </c>
      <c r="E473">
        <v>82.212199999999996</v>
      </c>
      <c r="F473">
        <v>1</v>
      </c>
      <c r="G473" s="6">
        <f t="shared" si="96"/>
        <v>0</v>
      </c>
      <c r="H473" s="9">
        <f t="shared" si="97"/>
        <v>-9.4425499999999996E-2</v>
      </c>
      <c r="I473" s="6">
        <f t="shared" si="98"/>
        <v>-0.16739566666666666</v>
      </c>
      <c r="J473" s="6">
        <f t="shared" si="99"/>
        <v>0.43702033333333323</v>
      </c>
      <c r="K473" s="9">
        <f t="shared" si="100"/>
        <v>-0.43241046974166852</v>
      </c>
      <c r="L473" s="8">
        <f t="shared" si="101"/>
        <v>-0.44726094739478894</v>
      </c>
      <c r="M473" s="9">
        <f t="shared" si="102"/>
        <v>-0.93819293072479581</v>
      </c>
      <c r="N473" s="8">
        <f t="shared" si="103"/>
        <v>-0.30125412739478885</v>
      </c>
      <c r="O473" s="9">
        <f t="shared" si="104"/>
        <v>-0.43241046974166852</v>
      </c>
      <c r="P473" s="8">
        <f t="shared" si="105"/>
        <v>-0.8620440223834428</v>
      </c>
      <c r="Q473" s="9">
        <f t="shared" si="106"/>
        <v>0.24224417025833192</v>
      </c>
      <c r="R473" s="6">
        <f t="shared" si="107"/>
        <v>0.13700710962625576</v>
      </c>
    </row>
    <row r="474" spans="2:18" ht="14.4">
      <c r="B474" s="7"/>
      <c r="C474">
        <v>-19.540400000000002</v>
      </c>
      <c r="D474">
        <v>99.781300000000002</v>
      </c>
      <c r="E474">
        <v>82.212199999999996</v>
      </c>
      <c r="F474">
        <v>1</v>
      </c>
      <c r="G474" s="6">
        <f t="shared" si="96"/>
        <v>0</v>
      </c>
      <c r="H474" s="9">
        <f t="shared" si="97"/>
        <v>-9.4425499999999996E-2</v>
      </c>
      <c r="I474" s="6">
        <f t="shared" si="98"/>
        <v>-0.16739566666666666</v>
      </c>
      <c r="J474" s="6">
        <f t="shared" si="99"/>
        <v>0.43702033333333323</v>
      </c>
      <c r="K474" s="9">
        <f t="shared" si="100"/>
        <v>-0.43241046974166852</v>
      </c>
      <c r="L474" s="8">
        <f t="shared" si="101"/>
        <v>-0.44726094739478894</v>
      </c>
      <c r="M474" s="9">
        <f t="shared" si="102"/>
        <v>-0.93819293072479581</v>
      </c>
      <c r="N474" s="8">
        <f t="shared" si="103"/>
        <v>-0.30125412739478885</v>
      </c>
      <c r="O474" s="9">
        <f t="shared" si="104"/>
        <v>-0.43241046974166852</v>
      </c>
      <c r="P474" s="8">
        <f t="shared" si="105"/>
        <v>-0.8620440223834428</v>
      </c>
      <c r="Q474" s="9">
        <f t="shared" si="106"/>
        <v>0.24224417025833192</v>
      </c>
      <c r="R474" s="6">
        <f t="shared" si="107"/>
        <v>0.13700710962625576</v>
      </c>
    </row>
    <row r="475" spans="2:18" ht="14.4">
      <c r="B475" s="7"/>
      <c r="C475">
        <v>-15.9064</v>
      </c>
      <c r="D475">
        <v>97.517700000000005</v>
      </c>
      <c r="E475">
        <v>85.213499999999996</v>
      </c>
      <c r="F475">
        <v>1</v>
      </c>
      <c r="G475" s="6">
        <f t="shared" si="96"/>
        <v>0</v>
      </c>
      <c r="H475" s="9">
        <f t="shared" si="97"/>
        <v>-8.9883000000000046E-2</v>
      </c>
      <c r="I475" s="6">
        <f t="shared" si="98"/>
        <v>-0.17494099999999996</v>
      </c>
      <c r="J475" s="6">
        <f t="shared" si="99"/>
        <v>0.44202249999999987</v>
      </c>
      <c r="K475" s="9">
        <f t="shared" si="100"/>
        <v>-0.43034718437043379</v>
      </c>
      <c r="L475" s="8">
        <f t="shared" si="101"/>
        <v>-0.46142489834727379</v>
      </c>
      <c r="M475" s="9">
        <f t="shared" si="102"/>
        <v>-0.94179449072479571</v>
      </c>
      <c r="N475" s="8">
        <f t="shared" si="103"/>
        <v>-0.31378277834727369</v>
      </c>
      <c r="O475" s="9">
        <f t="shared" si="104"/>
        <v>-0.43034718437043379</v>
      </c>
      <c r="P475" s="8">
        <f t="shared" si="105"/>
        <v>-0.86679836483669659</v>
      </c>
      <c r="Q475" s="9">
        <f t="shared" si="106"/>
        <v>0.24790901562956663</v>
      </c>
      <c r="R475" s="6">
        <f t="shared" si="107"/>
        <v>0.12596220112702486</v>
      </c>
    </row>
    <row r="476" spans="2:18" ht="14.4">
      <c r="B476" s="7"/>
      <c r="C476">
        <v>-19.540400000000002</v>
      </c>
      <c r="D476">
        <v>99.781300000000002</v>
      </c>
      <c r="E476">
        <v>82.212199999999996</v>
      </c>
      <c r="F476">
        <v>1</v>
      </c>
      <c r="G476" s="6">
        <f t="shared" si="96"/>
        <v>0</v>
      </c>
      <c r="H476" s="9">
        <f t="shared" si="97"/>
        <v>-9.4425499999999996E-2</v>
      </c>
      <c r="I476" s="6">
        <f t="shared" si="98"/>
        <v>-0.16739566666666666</v>
      </c>
      <c r="J476" s="6">
        <f t="shared" si="99"/>
        <v>0.43702033333333323</v>
      </c>
      <c r="K476" s="9">
        <f t="shared" si="100"/>
        <v>-0.43241046974166852</v>
      </c>
      <c r="L476" s="8">
        <f t="shared" si="101"/>
        <v>-0.44726094739478894</v>
      </c>
      <c r="M476" s="9">
        <f t="shared" si="102"/>
        <v>-0.93819293072479581</v>
      </c>
      <c r="N476" s="8">
        <f t="shared" si="103"/>
        <v>-0.30125412739478885</v>
      </c>
      <c r="O476" s="9">
        <f t="shared" si="104"/>
        <v>-0.43241046974166852</v>
      </c>
      <c r="P476" s="8">
        <f t="shared" si="105"/>
        <v>-0.8620440223834428</v>
      </c>
      <c r="Q476" s="9">
        <f t="shared" si="106"/>
        <v>0.24224417025833192</v>
      </c>
      <c r="R476" s="6">
        <f t="shared" si="107"/>
        <v>0.13700710962625576</v>
      </c>
    </row>
    <row r="477" spans="2:18" ht="14.4">
      <c r="B477" s="7"/>
      <c r="C477">
        <v>-15.9064</v>
      </c>
      <c r="D477">
        <v>97.517700000000005</v>
      </c>
      <c r="E477">
        <v>85.213499999999996</v>
      </c>
      <c r="F477">
        <v>1</v>
      </c>
      <c r="G477" s="6">
        <f t="shared" si="96"/>
        <v>0</v>
      </c>
      <c r="H477" s="9">
        <f t="shared" si="97"/>
        <v>-8.9883000000000046E-2</v>
      </c>
      <c r="I477" s="6">
        <f t="shared" si="98"/>
        <v>-0.17494099999999996</v>
      </c>
      <c r="J477" s="6">
        <f t="shared" si="99"/>
        <v>0.44202249999999987</v>
      </c>
      <c r="K477" s="9">
        <f t="shared" si="100"/>
        <v>-0.43034718437043379</v>
      </c>
      <c r="L477" s="8">
        <f t="shared" si="101"/>
        <v>-0.46142489834727379</v>
      </c>
      <c r="M477" s="9">
        <f t="shared" si="102"/>
        <v>-0.94179449072479571</v>
      </c>
      <c r="N477" s="8">
        <f t="shared" si="103"/>
        <v>-0.31378277834727369</v>
      </c>
      <c r="O477" s="9">
        <f t="shared" si="104"/>
        <v>-0.43034718437043379</v>
      </c>
      <c r="P477" s="8">
        <f t="shared" si="105"/>
        <v>-0.86679836483669659</v>
      </c>
      <c r="Q477" s="9">
        <f t="shared" si="106"/>
        <v>0.24790901562956663</v>
      </c>
      <c r="R477" s="6">
        <f t="shared" si="107"/>
        <v>0.12596220112702486</v>
      </c>
    </row>
    <row r="478" spans="2:18" ht="14.4">
      <c r="B478" s="7"/>
      <c r="C478">
        <v>-19.540400000000002</v>
      </c>
      <c r="D478">
        <v>99.781300000000002</v>
      </c>
      <c r="E478">
        <v>82.212199999999996</v>
      </c>
      <c r="F478">
        <v>1</v>
      </c>
      <c r="G478" s="6">
        <f t="shared" si="96"/>
        <v>0</v>
      </c>
      <c r="H478" s="9">
        <f t="shared" si="97"/>
        <v>-9.4425499999999996E-2</v>
      </c>
      <c r="I478" s="6">
        <f t="shared" si="98"/>
        <v>-0.16739566666666666</v>
      </c>
      <c r="J478" s="6">
        <f t="shared" si="99"/>
        <v>0.43702033333333323</v>
      </c>
      <c r="K478" s="9">
        <f t="shared" si="100"/>
        <v>-0.43241046974166852</v>
      </c>
      <c r="L478" s="8">
        <f t="shared" si="101"/>
        <v>-0.44726094739478894</v>
      </c>
      <c r="M478" s="9">
        <f t="shared" si="102"/>
        <v>-0.93819293072479581</v>
      </c>
      <c r="N478" s="8">
        <f t="shared" si="103"/>
        <v>-0.30125412739478885</v>
      </c>
      <c r="O478" s="9">
        <f t="shared" si="104"/>
        <v>-0.43241046974166852</v>
      </c>
      <c r="P478" s="8">
        <f t="shared" si="105"/>
        <v>-0.8620440223834428</v>
      </c>
      <c r="Q478" s="9">
        <f t="shared" si="106"/>
        <v>0.24224417025833192</v>
      </c>
      <c r="R478" s="6">
        <f t="shared" si="107"/>
        <v>0.13700710962625576</v>
      </c>
    </row>
    <row r="479" spans="2:18" ht="14.4">
      <c r="B479" s="7"/>
      <c r="C479">
        <v>-19.540400000000002</v>
      </c>
      <c r="D479">
        <v>99.781300000000002</v>
      </c>
      <c r="E479">
        <v>82.212199999999996</v>
      </c>
      <c r="F479">
        <v>1</v>
      </c>
      <c r="G479" s="6">
        <f t="shared" si="96"/>
        <v>0</v>
      </c>
      <c r="H479" s="9">
        <f t="shared" si="97"/>
        <v>-9.4425499999999996E-2</v>
      </c>
      <c r="I479" s="6">
        <f t="shared" si="98"/>
        <v>-0.16739566666666666</v>
      </c>
      <c r="J479" s="6">
        <f t="shared" si="99"/>
        <v>0.43702033333333323</v>
      </c>
      <c r="K479" s="9">
        <f t="shared" si="100"/>
        <v>-0.43241046974166852</v>
      </c>
      <c r="L479" s="8">
        <f t="shared" si="101"/>
        <v>-0.44726094739478894</v>
      </c>
      <c r="M479" s="9">
        <f t="shared" si="102"/>
        <v>-0.93819293072479581</v>
      </c>
      <c r="N479" s="8">
        <f t="shared" si="103"/>
        <v>-0.30125412739478885</v>
      </c>
      <c r="O479" s="9">
        <f t="shared" si="104"/>
        <v>-0.43241046974166852</v>
      </c>
      <c r="P479" s="8">
        <f t="shared" si="105"/>
        <v>-0.8620440223834428</v>
      </c>
      <c r="Q479" s="9">
        <f t="shared" si="106"/>
        <v>0.24224417025833192</v>
      </c>
      <c r="R479" s="6">
        <f t="shared" si="107"/>
        <v>0.13700710962625576</v>
      </c>
    </row>
    <row r="480" spans="2:18" ht="14.4">
      <c r="B480" s="7"/>
      <c r="C480">
        <v>-15.9064</v>
      </c>
      <c r="D480">
        <v>97.517700000000005</v>
      </c>
      <c r="E480">
        <v>85.213499999999996</v>
      </c>
      <c r="F480">
        <v>1</v>
      </c>
      <c r="G480" s="6">
        <f t="shared" si="96"/>
        <v>0</v>
      </c>
      <c r="H480" s="9">
        <f t="shared" si="97"/>
        <v>-8.9883000000000046E-2</v>
      </c>
      <c r="I480" s="6">
        <f t="shared" si="98"/>
        <v>-0.17494099999999996</v>
      </c>
      <c r="J480" s="6">
        <f t="shared" si="99"/>
        <v>0.44202249999999987</v>
      </c>
      <c r="K480" s="9">
        <f t="shared" si="100"/>
        <v>-0.43034718437043379</v>
      </c>
      <c r="L480" s="8">
        <f t="shared" si="101"/>
        <v>-0.46142489834727379</v>
      </c>
      <c r="M480" s="9">
        <f t="shared" si="102"/>
        <v>-0.94179449072479571</v>
      </c>
      <c r="N480" s="8">
        <f t="shared" si="103"/>
        <v>-0.31378277834727369</v>
      </c>
      <c r="O480" s="9">
        <f t="shared" si="104"/>
        <v>-0.43034718437043379</v>
      </c>
      <c r="P480" s="8">
        <f t="shared" si="105"/>
        <v>-0.86679836483669659</v>
      </c>
      <c r="Q480" s="9">
        <f t="shared" si="106"/>
        <v>0.24790901562956663</v>
      </c>
      <c r="R480" s="6">
        <f t="shared" si="107"/>
        <v>0.12596220112702486</v>
      </c>
    </row>
    <row r="481" spans="2:18" ht="14.4">
      <c r="B481" s="7"/>
      <c r="C481">
        <v>-15.9064</v>
      </c>
      <c r="D481">
        <v>97.517700000000005</v>
      </c>
      <c r="E481">
        <v>85.213499999999996</v>
      </c>
      <c r="F481">
        <v>1</v>
      </c>
      <c r="G481" s="6">
        <f t="shared" si="96"/>
        <v>0</v>
      </c>
      <c r="H481" s="9">
        <f t="shared" si="97"/>
        <v>-8.9883000000000046E-2</v>
      </c>
      <c r="I481" s="6">
        <f t="shared" si="98"/>
        <v>-0.17494099999999996</v>
      </c>
      <c r="J481" s="6">
        <f t="shared" si="99"/>
        <v>0.44202249999999987</v>
      </c>
      <c r="K481" s="9">
        <f t="shared" si="100"/>
        <v>-0.43034718437043379</v>
      </c>
      <c r="L481" s="8">
        <f t="shared" si="101"/>
        <v>-0.46142489834727379</v>
      </c>
      <c r="M481" s="9">
        <f t="shared" si="102"/>
        <v>-0.94179449072479571</v>
      </c>
      <c r="N481" s="8">
        <f t="shared" si="103"/>
        <v>-0.31378277834727369</v>
      </c>
      <c r="O481" s="9">
        <f t="shared" si="104"/>
        <v>-0.43034718437043379</v>
      </c>
      <c r="P481" s="8">
        <f t="shared" si="105"/>
        <v>-0.86679836483669659</v>
      </c>
      <c r="Q481" s="9">
        <f t="shared" si="106"/>
        <v>0.24790901562956663</v>
      </c>
      <c r="R481" s="6">
        <f t="shared" si="107"/>
        <v>0.12596220112702486</v>
      </c>
    </row>
    <row r="482" spans="2:18" ht="14.4">
      <c r="B482" s="7"/>
      <c r="C482">
        <v>-19.540400000000002</v>
      </c>
      <c r="D482">
        <v>99.781300000000002</v>
      </c>
      <c r="E482">
        <v>82.212199999999996</v>
      </c>
      <c r="F482">
        <v>1</v>
      </c>
      <c r="G482" s="6">
        <f t="shared" si="96"/>
        <v>0</v>
      </c>
      <c r="H482" s="9">
        <f t="shared" si="97"/>
        <v>-9.4425499999999996E-2</v>
      </c>
      <c r="I482" s="6">
        <f t="shared" si="98"/>
        <v>-0.16739566666666666</v>
      </c>
      <c r="J482" s="6">
        <f t="shared" si="99"/>
        <v>0.43702033333333323</v>
      </c>
      <c r="K482" s="9">
        <f t="shared" si="100"/>
        <v>-0.43241046974166852</v>
      </c>
      <c r="L482" s="8">
        <f t="shared" si="101"/>
        <v>-0.44726094739478894</v>
      </c>
      <c r="M482" s="9">
        <f t="shared" si="102"/>
        <v>-0.93819293072479581</v>
      </c>
      <c r="N482" s="8">
        <f t="shared" si="103"/>
        <v>-0.30125412739478885</v>
      </c>
      <c r="O482" s="9">
        <f t="shared" si="104"/>
        <v>-0.43241046974166852</v>
      </c>
      <c r="P482" s="8">
        <f t="shared" si="105"/>
        <v>-0.8620440223834428</v>
      </c>
      <c r="Q482" s="9">
        <f t="shared" si="106"/>
        <v>0.24224417025833192</v>
      </c>
      <c r="R482" s="6">
        <f t="shared" si="107"/>
        <v>0.13700710962625576</v>
      </c>
    </row>
    <row r="483" spans="2:18" ht="14.4">
      <c r="B483" s="7"/>
      <c r="C483">
        <v>-15.9064</v>
      </c>
      <c r="D483">
        <v>97.517700000000005</v>
      </c>
      <c r="E483">
        <v>85.213499999999996</v>
      </c>
      <c r="F483">
        <v>1</v>
      </c>
      <c r="G483" s="6">
        <f t="shared" si="96"/>
        <v>0</v>
      </c>
      <c r="H483" s="9">
        <f t="shared" si="97"/>
        <v>-8.9883000000000046E-2</v>
      </c>
      <c r="I483" s="6">
        <f t="shared" si="98"/>
        <v>-0.17494099999999996</v>
      </c>
      <c r="J483" s="6">
        <f t="shared" si="99"/>
        <v>0.44202249999999987</v>
      </c>
      <c r="K483" s="9">
        <f t="shared" si="100"/>
        <v>-0.43034718437043379</v>
      </c>
      <c r="L483" s="8">
        <f t="shared" si="101"/>
        <v>-0.46142489834727379</v>
      </c>
      <c r="M483" s="9">
        <f t="shared" si="102"/>
        <v>-0.94179449072479571</v>
      </c>
      <c r="N483" s="8">
        <f t="shared" si="103"/>
        <v>-0.31378277834727369</v>
      </c>
      <c r="O483" s="9">
        <f t="shared" si="104"/>
        <v>-0.43034718437043379</v>
      </c>
      <c r="P483" s="8">
        <f t="shared" si="105"/>
        <v>-0.86679836483669659</v>
      </c>
      <c r="Q483" s="9">
        <f t="shared" si="106"/>
        <v>0.24790901562956663</v>
      </c>
      <c r="R483" s="6">
        <f t="shared" si="107"/>
        <v>0.12596220112702486</v>
      </c>
    </row>
    <row r="484" spans="2:18" ht="14.4">
      <c r="B484" s="7"/>
      <c r="C484">
        <v>-15.9064</v>
      </c>
      <c r="D484">
        <v>97.517700000000005</v>
      </c>
      <c r="E484">
        <v>85.213499999999996</v>
      </c>
      <c r="F484">
        <v>1</v>
      </c>
      <c r="G484" s="6">
        <f t="shared" si="96"/>
        <v>0</v>
      </c>
      <c r="H484" s="9">
        <f t="shared" si="97"/>
        <v>-8.9883000000000046E-2</v>
      </c>
      <c r="I484" s="6">
        <f t="shared" si="98"/>
        <v>-0.17494099999999996</v>
      </c>
      <c r="J484" s="6">
        <f t="shared" si="99"/>
        <v>0.44202249999999987</v>
      </c>
      <c r="K484" s="9">
        <f t="shared" si="100"/>
        <v>-0.43034718437043379</v>
      </c>
      <c r="L484" s="8">
        <f t="shared" si="101"/>
        <v>-0.46142489834727379</v>
      </c>
      <c r="M484" s="9">
        <f t="shared" si="102"/>
        <v>-0.94179449072479571</v>
      </c>
      <c r="N484" s="8">
        <f t="shared" si="103"/>
        <v>-0.31378277834727369</v>
      </c>
      <c r="O484" s="9">
        <f t="shared" si="104"/>
        <v>-0.43034718437043379</v>
      </c>
      <c r="P484" s="8">
        <f t="shared" si="105"/>
        <v>-0.86679836483669659</v>
      </c>
      <c r="Q484" s="9">
        <f t="shared" si="106"/>
        <v>0.24790901562956663</v>
      </c>
      <c r="R484" s="6">
        <f t="shared" si="107"/>
        <v>0.12596220112702486</v>
      </c>
    </row>
    <row r="485" spans="2:18" ht="14.4">
      <c r="B485" s="7"/>
      <c r="C485">
        <v>-19.540400000000002</v>
      </c>
      <c r="D485">
        <v>99.781300000000002</v>
      </c>
      <c r="E485">
        <v>82.212199999999996</v>
      </c>
      <c r="F485">
        <v>1</v>
      </c>
      <c r="G485" s="6">
        <f t="shared" si="96"/>
        <v>0</v>
      </c>
      <c r="H485" s="9">
        <f t="shared" si="97"/>
        <v>-9.4425499999999996E-2</v>
      </c>
      <c r="I485" s="6">
        <f t="shared" si="98"/>
        <v>-0.16739566666666666</v>
      </c>
      <c r="J485" s="6">
        <f t="shared" si="99"/>
        <v>0.43702033333333323</v>
      </c>
      <c r="K485" s="9">
        <f t="shared" si="100"/>
        <v>-0.43241046974166852</v>
      </c>
      <c r="L485" s="8">
        <f t="shared" si="101"/>
        <v>-0.44726094739478894</v>
      </c>
      <c r="M485" s="9">
        <f t="shared" si="102"/>
        <v>-0.93819293072479581</v>
      </c>
      <c r="N485" s="8">
        <f t="shared" si="103"/>
        <v>-0.30125412739478885</v>
      </c>
      <c r="O485" s="9">
        <f t="shared" si="104"/>
        <v>-0.43241046974166852</v>
      </c>
      <c r="P485" s="8">
        <f t="shared" si="105"/>
        <v>-0.8620440223834428</v>
      </c>
      <c r="Q485" s="9">
        <f t="shared" si="106"/>
        <v>0.24224417025833192</v>
      </c>
      <c r="R485" s="6">
        <f t="shared" si="107"/>
        <v>0.13700710962625576</v>
      </c>
    </row>
    <row r="486" spans="2:18" ht="14.4">
      <c r="B486" s="7"/>
      <c r="C486">
        <v>-19.540400000000002</v>
      </c>
      <c r="D486">
        <v>99.781300000000002</v>
      </c>
      <c r="E486">
        <v>82.212199999999996</v>
      </c>
      <c r="F486">
        <v>1</v>
      </c>
      <c r="G486" s="6">
        <f t="shared" si="96"/>
        <v>0</v>
      </c>
      <c r="H486" s="9">
        <f t="shared" si="97"/>
        <v>-9.4425499999999996E-2</v>
      </c>
      <c r="I486" s="6">
        <f t="shared" si="98"/>
        <v>-0.16739566666666666</v>
      </c>
      <c r="J486" s="6">
        <f t="shared" si="99"/>
        <v>0.43702033333333323</v>
      </c>
      <c r="K486" s="9">
        <f t="shared" si="100"/>
        <v>-0.43241046974166852</v>
      </c>
      <c r="L486" s="8">
        <f t="shared" si="101"/>
        <v>-0.44726094739478894</v>
      </c>
      <c r="M486" s="9">
        <f t="shared" si="102"/>
        <v>-0.93819293072479581</v>
      </c>
      <c r="N486" s="8">
        <f t="shared" si="103"/>
        <v>-0.30125412739478885</v>
      </c>
      <c r="O486" s="9">
        <f t="shared" si="104"/>
        <v>-0.43241046974166852</v>
      </c>
      <c r="P486" s="8">
        <f t="shared" si="105"/>
        <v>-0.8620440223834428</v>
      </c>
      <c r="Q486" s="9">
        <f t="shared" si="106"/>
        <v>0.24224417025833192</v>
      </c>
      <c r="R486" s="6">
        <f t="shared" si="107"/>
        <v>0.13700710962625576</v>
      </c>
    </row>
    <row r="487" spans="2:18" ht="14.4">
      <c r="B487" s="7"/>
      <c r="C487">
        <v>-15.9064</v>
      </c>
      <c r="D487">
        <v>97.517700000000005</v>
      </c>
      <c r="E487">
        <v>85.213499999999996</v>
      </c>
      <c r="F487">
        <v>1</v>
      </c>
      <c r="G487" s="6">
        <f t="shared" si="96"/>
        <v>0</v>
      </c>
      <c r="H487" s="9">
        <f t="shared" si="97"/>
        <v>-8.9883000000000046E-2</v>
      </c>
      <c r="I487" s="6">
        <f t="shared" si="98"/>
        <v>-0.17494099999999996</v>
      </c>
      <c r="J487" s="6">
        <f t="shared" si="99"/>
        <v>0.44202249999999987</v>
      </c>
      <c r="K487" s="9">
        <f t="shared" si="100"/>
        <v>-0.43034718437043379</v>
      </c>
      <c r="L487" s="8">
        <f t="shared" si="101"/>
        <v>-0.46142489834727379</v>
      </c>
      <c r="M487" s="9">
        <f t="shared" si="102"/>
        <v>-0.94179449072479571</v>
      </c>
      <c r="N487" s="8">
        <f t="shared" si="103"/>
        <v>-0.31378277834727369</v>
      </c>
      <c r="O487" s="9">
        <f t="shared" si="104"/>
        <v>-0.43034718437043379</v>
      </c>
      <c r="P487" s="8">
        <f t="shared" si="105"/>
        <v>-0.86679836483669659</v>
      </c>
      <c r="Q487" s="9">
        <f t="shared" si="106"/>
        <v>0.24790901562956663</v>
      </c>
      <c r="R487" s="6">
        <f t="shared" si="107"/>
        <v>0.12596220112702486</v>
      </c>
    </row>
    <row r="488" spans="2:18" ht="14.4">
      <c r="B488" s="7"/>
      <c r="C488">
        <v>-15.9064</v>
      </c>
      <c r="D488">
        <v>97.517700000000005</v>
      </c>
      <c r="E488">
        <v>85.213499999999996</v>
      </c>
      <c r="F488">
        <v>1</v>
      </c>
      <c r="G488" s="6">
        <f t="shared" ref="G488:G551" si="108">D$19*(L488-R488)</f>
        <v>0</v>
      </c>
      <c r="H488" s="9">
        <f t="shared" ref="H488:H551" si="109">(C488-H$16)/H$17-0.5</f>
        <v>-8.9883000000000046E-2</v>
      </c>
      <c r="I488" s="6">
        <f t="shared" ref="I488:I551" si="110">(D488-I$16)/I$17-0.5</f>
        <v>-0.17494099999999996</v>
      </c>
      <c r="J488" s="6">
        <f t="shared" ref="J488:J551" si="111">(E488-J$16)/J$17-0.5</f>
        <v>0.44202249999999987</v>
      </c>
      <c r="K488" s="9">
        <f t="shared" ref="K488:K551" si="112">(H488*$H$13+I488*$I$13+J488*$J$13+$D$27)*$C$27</f>
        <v>-0.43034718437043379</v>
      </c>
      <c r="L488" s="8">
        <f t="shared" ref="L488:L551" si="113">(H488*$H$14+I488*$I$14+J488*$J$14+$E$27)*$C$27</f>
        <v>-0.46142489834727379</v>
      </c>
      <c r="M488" s="9">
        <f t="shared" ref="M488:M551" si="114">(H$27*$H$13+I488*$I$13+J488*$J$13+$D$27)*$C$27</f>
        <v>-0.94179449072479571</v>
      </c>
      <c r="N488" s="8">
        <f t="shared" ref="N488:N551" si="115">(H$27*$H$14+I488*$I$14+J488*$J$14+$E$27)*$C$27</f>
        <v>-0.31378277834727369</v>
      </c>
      <c r="O488" s="9">
        <f t="shared" ref="O488:O551" si="116">(H488*$H$13+I$27*$I$13+J488*$J$13+$D$27)*$C$27</f>
        <v>-0.43034718437043379</v>
      </c>
      <c r="P488" s="8">
        <f t="shared" ref="P488:P551" si="117">(H488*$H$14+I$27*$I$14+J488*$J$14+$E$27)*$C$27</f>
        <v>-0.86679836483669659</v>
      </c>
      <c r="Q488" s="9">
        <f t="shared" ref="Q488:Q551" si="118">(H488*$H$13+I488*$I$13+J$27*$J$13+$D$27)*$C$27</f>
        <v>0.24790901562956663</v>
      </c>
      <c r="R488" s="6">
        <f t="shared" ref="R488:R551" si="119">(H488*$H$14+I488*$I$14+J$27*$J$14+$E$27)*$C$27</f>
        <v>0.12596220112702486</v>
      </c>
    </row>
    <row r="489" spans="2:18" ht="14.4">
      <c r="B489" s="7"/>
      <c r="C489">
        <v>-19.540400000000002</v>
      </c>
      <c r="D489">
        <v>99.781300000000002</v>
      </c>
      <c r="E489">
        <v>82.212199999999996</v>
      </c>
      <c r="F489">
        <v>1</v>
      </c>
      <c r="G489" s="6">
        <f t="shared" si="108"/>
        <v>0</v>
      </c>
      <c r="H489" s="9">
        <f t="shared" si="109"/>
        <v>-9.4425499999999996E-2</v>
      </c>
      <c r="I489" s="6">
        <f t="shared" si="110"/>
        <v>-0.16739566666666666</v>
      </c>
      <c r="J489" s="6">
        <f t="shared" si="111"/>
        <v>0.43702033333333323</v>
      </c>
      <c r="K489" s="9">
        <f t="shared" si="112"/>
        <v>-0.43241046974166852</v>
      </c>
      <c r="L489" s="8">
        <f t="shared" si="113"/>
        <v>-0.44726094739478894</v>
      </c>
      <c r="M489" s="9">
        <f t="shared" si="114"/>
        <v>-0.93819293072479581</v>
      </c>
      <c r="N489" s="8">
        <f t="shared" si="115"/>
        <v>-0.30125412739478885</v>
      </c>
      <c r="O489" s="9">
        <f t="shared" si="116"/>
        <v>-0.43241046974166852</v>
      </c>
      <c r="P489" s="8">
        <f t="shared" si="117"/>
        <v>-0.8620440223834428</v>
      </c>
      <c r="Q489" s="9">
        <f t="shared" si="118"/>
        <v>0.24224417025833192</v>
      </c>
      <c r="R489" s="6">
        <f t="shared" si="119"/>
        <v>0.13700710962625576</v>
      </c>
    </row>
    <row r="490" spans="2:18" ht="14.4">
      <c r="B490" s="7"/>
      <c r="C490">
        <v>-19.540400000000002</v>
      </c>
      <c r="D490">
        <v>99.781300000000002</v>
      </c>
      <c r="E490">
        <v>82.212199999999996</v>
      </c>
      <c r="F490">
        <v>1</v>
      </c>
      <c r="G490" s="6">
        <f t="shared" si="108"/>
        <v>0</v>
      </c>
      <c r="H490" s="9">
        <f t="shared" si="109"/>
        <v>-9.4425499999999996E-2</v>
      </c>
      <c r="I490" s="6">
        <f t="shared" si="110"/>
        <v>-0.16739566666666666</v>
      </c>
      <c r="J490" s="6">
        <f t="shared" si="111"/>
        <v>0.43702033333333323</v>
      </c>
      <c r="K490" s="9">
        <f t="shared" si="112"/>
        <v>-0.43241046974166852</v>
      </c>
      <c r="L490" s="8">
        <f t="shared" si="113"/>
        <v>-0.44726094739478894</v>
      </c>
      <c r="M490" s="9">
        <f t="shared" si="114"/>
        <v>-0.93819293072479581</v>
      </c>
      <c r="N490" s="8">
        <f t="shared" si="115"/>
        <v>-0.30125412739478885</v>
      </c>
      <c r="O490" s="9">
        <f t="shared" si="116"/>
        <v>-0.43241046974166852</v>
      </c>
      <c r="P490" s="8">
        <f t="shared" si="117"/>
        <v>-0.8620440223834428</v>
      </c>
      <c r="Q490" s="9">
        <f t="shared" si="118"/>
        <v>0.24224417025833192</v>
      </c>
      <c r="R490" s="6">
        <f t="shared" si="119"/>
        <v>0.13700710962625576</v>
      </c>
    </row>
    <row r="491" spans="2:18" ht="14.4">
      <c r="B491" s="7"/>
      <c r="C491">
        <v>-15.9064</v>
      </c>
      <c r="D491">
        <v>97.517700000000005</v>
      </c>
      <c r="E491">
        <v>85.213499999999996</v>
      </c>
      <c r="F491">
        <v>1</v>
      </c>
      <c r="G491" s="6">
        <f t="shared" si="108"/>
        <v>0</v>
      </c>
      <c r="H491" s="9">
        <f t="shared" si="109"/>
        <v>-8.9883000000000046E-2</v>
      </c>
      <c r="I491" s="6">
        <f t="shared" si="110"/>
        <v>-0.17494099999999996</v>
      </c>
      <c r="J491" s="6">
        <f t="shared" si="111"/>
        <v>0.44202249999999987</v>
      </c>
      <c r="K491" s="9">
        <f t="shared" si="112"/>
        <v>-0.43034718437043379</v>
      </c>
      <c r="L491" s="8">
        <f t="shared" si="113"/>
        <v>-0.46142489834727379</v>
      </c>
      <c r="M491" s="9">
        <f t="shared" si="114"/>
        <v>-0.94179449072479571</v>
      </c>
      <c r="N491" s="8">
        <f t="shared" si="115"/>
        <v>-0.31378277834727369</v>
      </c>
      <c r="O491" s="9">
        <f t="shared" si="116"/>
        <v>-0.43034718437043379</v>
      </c>
      <c r="P491" s="8">
        <f t="shared" si="117"/>
        <v>-0.86679836483669659</v>
      </c>
      <c r="Q491" s="9">
        <f t="shared" si="118"/>
        <v>0.24790901562956663</v>
      </c>
      <c r="R491" s="6">
        <f t="shared" si="119"/>
        <v>0.12596220112702486</v>
      </c>
    </row>
    <row r="492" spans="2:18" ht="14.4">
      <c r="B492" s="7"/>
      <c r="C492">
        <v>-19.540400000000002</v>
      </c>
      <c r="D492">
        <v>99.781300000000002</v>
      </c>
      <c r="E492">
        <v>82.212199999999996</v>
      </c>
      <c r="F492">
        <v>1</v>
      </c>
      <c r="G492" s="6">
        <f t="shared" si="108"/>
        <v>0</v>
      </c>
      <c r="H492" s="9">
        <f t="shared" si="109"/>
        <v>-9.4425499999999996E-2</v>
      </c>
      <c r="I492" s="6">
        <f t="shared" si="110"/>
        <v>-0.16739566666666666</v>
      </c>
      <c r="J492" s="6">
        <f t="shared" si="111"/>
        <v>0.43702033333333323</v>
      </c>
      <c r="K492" s="9">
        <f t="shared" si="112"/>
        <v>-0.43241046974166852</v>
      </c>
      <c r="L492" s="8">
        <f t="shared" si="113"/>
        <v>-0.44726094739478894</v>
      </c>
      <c r="M492" s="9">
        <f t="shared" si="114"/>
        <v>-0.93819293072479581</v>
      </c>
      <c r="N492" s="8">
        <f t="shared" si="115"/>
        <v>-0.30125412739478885</v>
      </c>
      <c r="O492" s="9">
        <f t="shared" si="116"/>
        <v>-0.43241046974166852</v>
      </c>
      <c r="P492" s="8">
        <f t="shared" si="117"/>
        <v>-0.8620440223834428</v>
      </c>
      <c r="Q492" s="9">
        <f t="shared" si="118"/>
        <v>0.24224417025833192</v>
      </c>
      <c r="R492" s="6">
        <f t="shared" si="119"/>
        <v>0.13700710962625576</v>
      </c>
    </row>
    <row r="493" spans="2:18" ht="14.4">
      <c r="B493" s="7"/>
      <c r="C493">
        <v>-19.540400000000002</v>
      </c>
      <c r="D493">
        <v>99.781300000000002</v>
      </c>
      <c r="E493">
        <v>82.212199999999996</v>
      </c>
      <c r="F493">
        <v>1</v>
      </c>
      <c r="G493" s="6">
        <f t="shared" si="108"/>
        <v>0</v>
      </c>
      <c r="H493" s="9">
        <f t="shared" si="109"/>
        <v>-9.4425499999999996E-2</v>
      </c>
      <c r="I493" s="6">
        <f t="shared" si="110"/>
        <v>-0.16739566666666666</v>
      </c>
      <c r="J493" s="6">
        <f t="shared" si="111"/>
        <v>0.43702033333333323</v>
      </c>
      <c r="K493" s="9">
        <f t="shared" si="112"/>
        <v>-0.43241046974166852</v>
      </c>
      <c r="L493" s="8">
        <f t="shared" si="113"/>
        <v>-0.44726094739478894</v>
      </c>
      <c r="M493" s="9">
        <f t="shared" si="114"/>
        <v>-0.93819293072479581</v>
      </c>
      <c r="N493" s="8">
        <f t="shared" si="115"/>
        <v>-0.30125412739478885</v>
      </c>
      <c r="O493" s="9">
        <f t="shared" si="116"/>
        <v>-0.43241046974166852</v>
      </c>
      <c r="P493" s="8">
        <f t="shared" si="117"/>
        <v>-0.8620440223834428</v>
      </c>
      <c r="Q493" s="9">
        <f t="shared" si="118"/>
        <v>0.24224417025833192</v>
      </c>
      <c r="R493" s="6">
        <f t="shared" si="119"/>
        <v>0.13700710962625576</v>
      </c>
    </row>
    <row r="494" spans="2:18" ht="14.4">
      <c r="B494" s="7"/>
      <c r="C494">
        <v>-15.9064</v>
      </c>
      <c r="D494">
        <v>97.517700000000005</v>
      </c>
      <c r="E494">
        <v>85.213499999999996</v>
      </c>
      <c r="F494">
        <v>1</v>
      </c>
      <c r="G494" s="6">
        <f t="shared" si="108"/>
        <v>0</v>
      </c>
      <c r="H494" s="9">
        <f t="shared" si="109"/>
        <v>-8.9883000000000046E-2</v>
      </c>
      <c r="I494" s="6">
        <f t="shared" si="110"/>
        <v>-0.17494099999999996</v>
      </c>
      <c r="J494" s="6">
        <f t="shared" si="111"/>
        <v>0.44202249999999987</v>
      </c>
      <c r="K494" s="9">
        <f t="shared" si="112"/>
        <v>-0.43034718437043379</v>
      </c>
      <c r="L494" s="8">
        <f t="shared" si="113"/>
        <v>-0.46142489834727379</v>
      </c>
      <c r="M494" s="9">
        <f t="shared" si="114"/>
        <v>-0.94179449072479571</v>
      </c>
      <c r="N494" s="8">
        <f t="shared" si="115"/>
        <v>-0.31378277834727369</v>
      </c>
      <c r="O494" s="9">
        <f t="shared" si="116"/>
        <v>-0.43034718437043379</v>
      </c>
      <c r="P494" s="8">
        <f t="shared" si="117"/>
        <v>-0.86679836483669659</v>
      </c>
      <c r="Q494" s="9">
        <f t="shared" si="118"/>
        <v>0.24790901562956663</v>
      </c>
      <c r="R494" s="6">
        <f t="shared" si="119"/>
        <v>0.12596220112702486</v>
      </c>
    </row>
    <row r="495" spans="2:18" ht="14.4">
      <c r="B495" s="7"/>
      <c r="C495">
        <v>-15.9064</v>
      </c>
      <c r="D495">
        <v>97.517700000000005</v>
      </c>
      <c r="E495">
        <v>85.213499999999996</v>
      </c>
      <c r="F495">
        <v>1</v>
      </c>
      <c r="G495" s="6">
        <f t="shared" si="108"/>
        <v>0</v>
      </c>
      <c r="H495" s="9">
        <f t="shared" si="109"/>
        <v>-8.9883000000000046E-2</v>
      </c>
      <c r="I495" s="6">
        <f t="shared" si="110"/>
        <v>-0.17494099999999996</v>
      </c>
      <c r="J495" s="6">
        <f t="shared" si="111"/>
        <v>0.44202249999999987</v>
      </c>
      <c r="K495" s="9">
        <f t="shared" si="112"/>
        <v>-0.43034718437043379</v>
      </c>
      <c r="L495" s="8">
        <f t="shared" si="113"/>
        <v>-0.46142489834727379</v>
      </c>
      <c r="M495" s="9">
        <f t="shared" si="114"/>
        <v>-0.94179449072479571</v>
      </c>
      <c r="N495" s="8">
        <f t="shared" si="115"/>
        <v>-0.31378277834727369</v>
      </c>
      <c r="O495" s="9">
        <f t="shared" si="116"/>
        <v>-0.43034718437043379</v>
      </c>
      <c r="P495" s="8">
        <f t="shared" si="117"/>
        <v>-0.86679836483669659</v>
      </c>
      <c r="Q495" s="9">
        <f t="shared" si="118"/>
        <v>0.24790901562956663</v>
      </c>
      <c r="R495" s="6">
        <f t="shared" si="119"/>
        <v>0.12596220112702486</v>
      </c>
    </row>
    <row r="496" spans="2:18" ht="14.4">
      <c r="B496" s="7"/>
      <c r="C496">
        <v>-19.540400000000002</v>
      </c>
      <c r="D496">
        <v>99.781300000000002</v>
      </c>
      <c r="E496">
        <v>82.212199999999996</v>
      </c>
      <c r="F496">
        <v>1</v>
      </c>
      <c r="G496" s="6">
        <f t="shared" si="108"/>
        <v>0</v>
      </c>
      <c r="H496" s="9">
        <f t="shared" si="109"/>
        <v>-9.4425499999999996E-2</v>
      </c>
      <c r="I496" s="6">
        <f t="shared" si="110"/>
        <v>-0.16739566666666666</v>
      </c>
      <c r="J496" s="6">
        <f t="shared" si="111"/>
        <v>0.43702033333333323</v>
      </c>
      <c r="K496" s="9">
        <f t="shared" si="112"/>
        <v>-0.43241046974166852</v>
      </c>
      <c r="L496" s="8">
        <f t="shared" si="113"/>
        <v>-0.44726094739478894</v>
      </c>
      <c r="M496" s="9">
        <f t="shared" si="114"/>
        <v>-0.93819293072479581</v>
      </c>
      <c r="N496" s="8">
        <f t="shared" si="115"/>
        <v>-0.30125412739478885</v>
      </c>
      <c r="O496" s="9">
        <f t="shared" si="116"/>
        <v>-0.43241046974166852</v>
      </c>
      <c r="P496" s="8">
        <f t="shared" si="117"/>
        <v>-0.8620440223834428</v>
      </c>
      <c r="Q496" s="9">
        <f t="shared" si="118"/>
        <v>0.24224417025833192</v>
      </c>
      <c r="R496" s="6">
        <f t="shared" si="119"/>
        <v>0.13700710962625576</v>
      </c>
    </row>
    <row r="497" spans="2:18" ht="14.4">
      <c r="B497" s="7"/>
      <c r="C497">
        <v>-15.9064</v>
      </c>
      <c r="D497">
        <v>97.517700000000005</v>
      </c>
      <c r="E497">
        <v>85.213499999999996</v>
      </c>
      <c r="F497">
        <v>1</v>
      </c>
      <c r="G497" s="6">
        <f t="shared" si="108"/>
        <v>0</v>
      </c>
      <c r="H497" s="9">
        <f t="shared" si="109"/>
        <v>-8.9883000000000046E-2</v>
      </c>
      <c r="I497" s="6">
        <f t="shared" si="110"/>
        <v>-0.17494099999999996</v>
      </c>
      <c r="J497" s="6">
        <f t="shared" si="111"/>
        <v>0.44202249999999987</v>
      </c>
      <c r="K497" s="9">
        <f t="shared" si="112"/>
        <v>-0.43034718437043379</v>
      </c>
      <c r="L497" s="8">
        <f t="shared" si="113"/>
        <v>-0.46142489834727379</v>
      </c>
      <c r="M497" s="9">
        <f t="shared" si="114"/>
        <v>-0.94179449072479571</v>
      </c>
      <c r="N497" s="8">
        <f t="shared" si="115"/>
        <v>-0.31378277834727369</v>
      </c>
      <c r="O497" s="9">
        <f t="shared" si="116"/>
        <v>-0.43034718437043379</v>
      </c>
      <c r="P497" s="8">
        <f t="shared" si="117"/>
        <v>-0.86679836483669659</v>
      </c>
      <c r="Q497" s="9">
        <f t="shared" si="118"/>
        <v>0.24790901562956663</v>
      </c>
      <c r="R497" s="6">
        <f t="shared" si="119"/>
        <v>0.12596220112702486</v>
      </c>
    </row>
    <row r="498" spans="2:18" ht="14.4">
      <c r="B498" s="7"/>
      <c r="C498">
        <v>-15.9064</v>
      </c>
      <c r="D498">
        <v>97.517700000000005</v>
      </c>
      <c r="E498">
        <v>85.213499999999996</v>
      </c>
      <c r="F498">
        <v>1</v>
      </c>
      <c r="G498" s="6">
        <f t="shared" si="108"/>
        <v>0</v>
      </c>
      <c r="H498" s="9">
        <f t="shared" si="109"/>
        <v>-8.9883000000000046E-2</v>
      </c>
      <c r="I498" s="6">
        <f t="shared" si="110"/>
        <v>-0.17494099999999996</v>
      </c>
      <c r="J498" s="6">
        <f t="shared" si="111"/>
        <v>0.44202249999999987</v>
      </c>
      <c r="K498" s="9">
        <f t="shared" si="112"/>
        <v>-0.43034718437043379</v>
      </c>
      <c r="L498" s="8">
        <f t="shared" si="113"/>
        <v>-0.46142489834727379</v>
      </c>
      <c r="M498" s="9">
        <f t="shared" si="114"/>
        <v>-0.94179449072479571</v>
      </c>
      <c r="N498" s="8">
        <f t="shared" si="115"/>
        <v>-0.31378277834727369</v>
      </c>
      <c r="O498" s="9">
        <f t="shared" si="116"/>
        <v>-0.43034718437043379</v>
      </c>
      <c r="P498" s="8">
        <f t="shared" si="117"/>
        <v>-0.86679836483669659</v>
      </c>
      <c r="Q498" s="9">
        <f t="shared" si="118"/>
        <v>0.24790901562956663</v>
      </c>
      <c r="R498" s="6">
        <f t="shared" si="119"/>
        <v>0.12596220112702486</v>
      </c>
    </row>
    <row r="499" spans="2:18" ht="14.4">
      <c r="B499" s="7"/>
      <c r="C499">
        <v>-19.540400000000002</v>
      </c>
      <c r="D499">
        <v>99.781300000000002</v>
      </c>
      <c r="E499">
        <v>82.212199999999996</v>
      </c>
      <c r="F499">
        <v>1</v>
      </c>
      <c r="G499" s="6">
        <f t="shared" si="108"/>
        <v>0</v>
      </c>
      <c r="H499" s="9">
        <f t="shared" si="109"/>
        <v>-9.4425499999999996E-2</v>
      </c>
      <c r="I499" s="6">
        <f t="shared" si="110"/>
        <v>-0.16739566666666666</v>
      </c>
      <c r="J499" s="6">
        <f t="shared" si="111"/>
        <v>0.43702033333333323</v>
      </c>
      <c r="K499" s="9">
        <f t="shared" si="112"/>
        <v>-0.43241046974166852</v>
      </c>
      <c r="L499" s="8">
        <f t="shared" si="113"/>
        <v>-0.44726094739478894</v>
      </c>
      <c r="M499" s="9">
        <f t="shared" si="114"/>
        <v>-0.93819293072479581</v>
      </c>
      <c r="N499" s="8">
        <f t="shared" si="115"/>
        <v>-0.30125412739478885</v>
      </c>
      <c r="O499" s="9">
        <f t="shared" si="116"/>
        <v>-0.43241046974166852</v>
      </c>
      <c r="P499" s="8">
        <f t="shared" si="117"/>
        <v>-0.8620440223834428</v>
      </c>
      <c r="Q499" s="9">
        <f t="shared" si="118"/>
        <v>0.24224417025833192</v>
      </c>
      <c r="R499" s="6">
        <f t="shared" si="119"/>
        <v>0.13700710962625576</v>
      </c>
    </row>
    <row r="500" spans="2:18" ht="14.4">
      <c r="B500" s="7"/>
      <c r="C500">
        <v>-19.540400000000002</v>
      </c>
      <c r="D500">
        <v>99.781300000000002</v>
      </c>
      <c r="E500">
        <v>82.212199999999996</v>
      </c>
      <c r="F500">
        <v>1</v>
      </c>
      <c r="G500" s="6">
        <f t="shared" si="108"/>
        <v>0</v>
      </c>
      <c r="H500" s="9">
        <f t="shared" si="109"/>
        <v>-9.4425499999999996E-2</v>
      </c>
      <c r="I500" s="6">
        <f t="shared" si="110"/>
        <v>-0.16739566666666666</v>
      </c>
      <c r="J500" s="6">
        <f t="shared" si="111"/>
        <v>0.43702033333333323</v>
      </c>
      <c r="K500" s="9">
        <f t="shared" si="112"/>
        <v>-0.43241046974166852</v>
      </c>
      <c r="L500" s="8">
        <f t="shared" si="113"/>
        <v>-0.44726094739478894</v>
      </c>
      <c r="M500" s="9">
        <f t="shared" si="114"/>
        <v>-0.93819293072479581</v>
      </c>
      <c r="N500" s="8">
        <f t="shared" si="115"/>
        <v>-0.30125412739478885</v>
      </c>
      <c r="O500" s="9">
        <f t="shared" si="116"/>
        <v>-0.43241046974166852</v>
      </c>
      <c r="P500" s="8">
        <f t="shared" si="117"/>
        <v>-0.8620440223834428</v>
      </c>
      <c r="Q500" s="9">
        <f t="shared" si="118"/>
        <v>0.24224417025833192</v>
      </c>
      <c r="R500" s="6">
        <f t="shared" si="119"/>
        <v>0.13700710962625576</v>
      </c>
    </row>
    <row r="501" spans="2:18" ht="14.4">
      <c r="B501" s="7"/>
      <c r="C501">
        <v>-15.9064</v>
      </c>
      <c r="D501">
        <v>97.517700000000005</v>
      </c>
      <c r="E501">
        <v>85.213499999999996</v>
      </c>
      <c r="F501">
        <v>1</v>
      </c>
      <c r="G501" s="6">
        <f t="shared" si="108"/>
        <v>0</v>
      </c>
      <c r="H501" s="9">
        <f t="shared" si="109"/>
        <v>-8.9883000000000046E-2</v>
      </c>
      <c r="I501" s="6">
        <f t="shared" si="110"/>
        <v>-0.17494099999999996</v>
      </c>
      <c r="J501" s="6">
        <f t="shared" si="111"/>
        <v>0.44202249999999987</v>
      </c>
      <c r="K501" s="9">
        <f t="shared" si="112"/>
        <v>-0.43034718437043379</v>
      </c>
      <c r="L501" s="8">
        <f t="shared" si="113"/>
        <v>-0.46142489834727379</v>
      </c>
      <c r="M501" s="9">
        <f t="shared" si="114"/>
        <v>-0.94179449072479571</v>
      </c>
      <c r="N501" s="8">
        <f t="shared" si="115"/>
        <v>-0.31378277834727369</v>
      </c>
      <c r="O501" s="9">
        <f t="shared" si="116"/>
        <v>-0.43034718437043379</v>
      </c>
      <c r="P501" s="8">
        <f t="shared" si="117"/>
        <v>-0.86679836483669659</v>
      </c>
      <c r="Q501" s="9">
        <f t="shared" si="118"/>
        <v>0.24790901562956663</v>
      </c>
      <c r="R501" s="6">
        <f t="shared" si="119"/>
        <v>0.12596220112702486</v>
      </c>
    </row>
    <row r="502" spans="2:18" ht="14.4">
      <c r="B502" s="7"/>
      <c r="C502">
        <v>-15.9064</v>
      </c>
      <c r="D502">
        <v>97.517700000000005</v>
      </c>
      <c r="E502">
        <v>85.213499999999996</v>
      </c>
      <c r="F502">
        <v>1</v>
      </c>
      <c r="G502" s="6">
        <f t="shared" si="108"/>
        <v>0</v>
      </c>
      <c r="H502" s="9">
        <f t="shared" si="109"/>
        <v>-8.9883000000000046E-2</v>
      </c>
      <c r="I502" s="6">
        <f t="shared" si="110"/>
        <v>-0.17494099999999996</v>
      </c>
      <c r="J502" s="6">
        <f t="shared" si="111"/>
        <v>0.44202249999999987</v>
      </c>
      <c r="K502" s="9">
        <f t="shared" si="112"/>
        <v>-0.43034718437043379</v>
      </c>
      <c r="L502" s="8">
        <f t="shared" si="113"/>
        <v>-0.46142489834727379</v>
      </c>
      <c r="M502" s="9">
        <f t="shared" si="114"/>
        <v>-0.94179449072479571</v>
      </c>
      <c r="N502" s="8">
        <f t="shared" si="115"/>
        <v>-0.31378277834727369</v>
      </c>
      <c r="O502" s="9">
        <f t="shared" si="116"/>
        <v>-0.43034718437043379</v>
      </c>
      <c r="P502" s="8">
        <f t="shared" si="117"/>
        <v>-0.86679836483669659</v>
      </c>
      <c r="Q502" s="9">
        <f t="shared" si="118"/>
        <v>0.24790901562956663</v>
      </c>
      <c r="R502" s="6">
        <f t="shared" si="119"/>
        <v>0.12596220112702486</v>
      </c>
    </row>
    <row r="503" spans="2:18" ht="14.4">
      <c r="B503" s="7"/>
      <c r="C503">
        <v>-19.540400000000002</v>
      </c>
      <c r="D503">
        <v>99.781300000000002</v>
      </c>
      <c r="E503">
        <v>82.212199999999996</v>
      </c>
      <c r="F503">
        <v>1</v>
      </c>
      <c r="G503" s="6">
        <f t="shared" si="108"/>
        <v>0</v>
      </c>
      <c r="H503" s="9">
        <f t="shared" si="109"/>
        <v>-9.4425499999999996E-2</v>
      </c>
      <c r="I503" s="6">
        <f t="shared" si="110"/>
        <v>-0.16739566666666666</v>
      </c>
      <c r="J503" s="6">
        <f t="shared" si="111"/>
        <v>0.43702033333333323</v>
      </c>
      <c r="K503" s="9">
        <f t="shared" si="112"/>
        <v>-0.43241046974166852</v>
      </c>
      <c r="L503" s="8">
        <f t="shared" si="113"/>
        <v>-0.44726094739478894</v>
      </c>
      <c r="M503" s="9">
        <f t="shared" si="114"/>
        <v>-0.93819293072479581</v>
      </c>
      <c r="N503" s="8">
        <f t="shared" si="115"/>
        <v>-0.30125412739478885</v>
      </c>
      <c r="O503" s="9">
        <f t="shared" si="116"/>
        <v>-0.43241046974166852</v>
      </c>
      <c r="P503" s="8">
        <f t="shared" si="117"/>
        <v>-0.8620440223834428</v>
      </c>
      <c r="Q503" s="9">
        <f t="shared" si="118"/>
        <v>0.24224417025833192</v>
      </c>
      <c r="R503" s="6">
        <f t="shared" si="119"/>
        <v>0.13700710962625576</v>
      </c>
    </row>
    <row r="504" spans="2:18" ht="14.4">
      <c r="B504" s="7"/>
      <c r="C504">
        <v>-19.540400000000002</v>
      </c>
      <c r="D504">
        <v>99.781300000000002</v>
      </c>
      <c r="E504">
        <v>82.212199999999996</v>
      </c>
      <c r="F504">
        <v>1</v>
      </c>
      <c r="G504" s="6">
        <f t="shared" si="108"/>
        <v>0</v>
      </c>
      <c r="H504" s="9">
        <f t="shared" si="109"/>
        <v>-9.4425499999999996E-2</v>
      </c>
      <c r="I504" s="6">
        <f t="shared" si="110"/>
        <v>-0.16739566666666666</v>
      </c>
      <c r="J504" s="6">
        <f t="shared" si="111"/>
        <v>0.43702033333333323</v>
      </c>
      <c r="K504" s="9">
        <f t="shared" si="112"/>
        <v>-0.43241046974166852</v>
      </c>
      <c r="L504" s="8">
        <f t="shared" si="113"/>
        <v>-0.44726094739478894</v>
      </c>
      <c r="M504" s="9">
        <f t="shared" si="114"/>
        <v>-0.93819293072479581</v>
      </c>
      <c r="N504" s="8">
        <f t="shared" si="115"/>
        <v>-0.30125412739478885</v>
      </c>
      <c r="O504" s="9">
        <f t="shared" si="116"/>
        <v>-0.43241046974166852</v>
      </c>
      <c r="P504" s="8">
        <f t="shared" si="117"/>
        <v>-0.8620440223834428</v>
      </c>
      <c r="Q504" s="9">
        <f t="shared" si="118"/>
        <v>0.24224417025833192</v>
      </c>
      <c r="R504" s="6">
        <f t="shared" si="119"/>
        <v>0.13700710962625576</v>
      </c>
    </row>
    <row r="505" spans="2:18" ht="14.4">
      <c r="B505" s="7"/>
      <c r="C505">
        <v>-15.9064</v>
      </c>
      <c r="D505">
        <v>97.517700000000005</v>
      </c>
      <c r="E505">
        <v>85.213499999999996</v>
      </c>
      <c r="F505">
        <v>1</v>
      </c>
      <c r="G505" s="6">
        <f t="shared" si="108"/>
        <v>0</v>
      </c>
      <c r="H505" s="9">
        <f t="shared" si="109"/>
        <v>-8.9883000000000046E-2</v>
      </c>
      <c r="I505" s="6">
        <f t="shared" si="110"/>
        <v>-0.17494099999999996</v>
      </c>
      <c r="J505" s="6">
        <f t="shared" si="111"/>
        <v>0.44202249999999987</v>
      </c>
      <c r="K505" s="9">
        <f t="shared" si="112"/>
        <v>-0.43034718437043379</v>
      </c>
      <c r="L505" s="8">
        <f t="shared" si="113"/>
        <v>-0.46142489834727379</v>
      </c>
      <c r="M505" s="9">
        <f t="shared" si="114"/>
        <v>-0.94179449072479571</v>
      </c>
      <c r="N505" s="8">
        <f t="shared" si="115"/>
        <v>-0.31378277834727369</v>
      </c>
      <c r="O505" s="9">
        <f t="shared" si="116"/>
        <v>-0.43034718437043379</v>
      </c>
      <c r="P505" s="8">
        <f t="shared" si="117"/>
        <v>-0.86679836483669659</v>
      </c>
      <c r="Q505" s="9">
        <f t="shared" si="118"/>
        <v>0.24790901562956663</v>
      </c>
      <c r="R505" s="6">
        <f t="shared" si="119"/>
        <v>0.12596220112702486</v>
      </c>
    </row>
    <row r="506" spans="2:18" ht="14.4">
      <c r="B506" s="7"/>
      <c r="C506">
        <v>-15.9064</v>
      </c>
      <c r="D506">
        <v>97.517700000000005</v>
      </c>
      <c r="E506">
        <v>85.213499999999996</v>
      </c>
      <c r="F506">
        <v>1</v>
      </c>
      <c r="G506" s="6">
        <f t="shared" si="108"/>
        <v>0</v>
      </c>
      <c r="H506" s="9">
        <f t="shared" si="109"/>
        <v>-8.9883000000000046E-2</v>
      </c>
      <c r="I506" s="6">
        <f t="shared" si="110"/>
        <v>-0.17494099999999996</v>
      </c>
      <c r="J506" s="6">
        <f t="shared" si="111"/>
        <v>0.44202249999999987</v>
      </c>
      <c r="K506" s="9">
        <f t="shared" si="112"/>
        <v>-0.43034718437043379</v>
      </c>
      <c r="L506" s="8">
        <f t="shared" si="113"/>
        <v>-0.46142489834727379</v>
      </c>
      <c r="M506" s="9">
        <f t="shared" si="114"/>
        <v>-0.94179449072479571</v>
      </c>
      <c r="N506" s="8">
        <f t="shared" si="115"/>
        <v>-0.31378277834727369</v>
      </c>
      <c r="O506" s="9">
        <f t="shared" si="116"/>
        <v>-0.43034718437043379</v>
      </c>
      <c r="P506" s="8">
        <f t="shared" si="117"/>
        <v>-0.86679836483669659</v>
      </c>
      <c r="Q506" s="9">
        <f t="shared" si="118"/>
        <v>0.24790901562956663</v>
      </c>
      <c r="R506" s="6">
        <f t="shared" si="119"/>
        <v>0.12596220112702486</v>
      </c>
    </row>
    <row r="507" spans="2:18" ht="14.4">
      <c r="B507" s="7"/>
      <c r="C507">
        <v>-15.9064</v>
      </c>
      <c r="D507">
        <v>97.517700000000005</v>
      </c>
      <c r="E507">
        <v>85.213499999999996</v>
      </c>
      <c r="F507">
        <v>1</v>
      </c>
      <c r="G507" s="6">
        <f t="shared" si="108"/>
        <v>0</v>
      </c>
      <c r="H507" s="9">
        <f t="shared" si="109"/>
        <v>-8.9883000000000046E-2</v>
      </c>
      <c r="I507" s="6">
        <f t="shared" si="110"/>
        <v>-0.17494099999999996</v>
      </c>
      <c r="J507" s="6">
        <f t="shared" si="111"/>
        <v>0.44202249999999987</v>
      </c>
      <c r="K507" s="9">
        <f t="shared" si="112"/>
        <v>-0.43034718437043379</v>
      </c>
      <c r="L507" s="8">
        <f t="shared" si="113"/>
        <v>-0.46142489834727379</v>
      </c>
      <c r="M507" s="9">
        <f t="shared" si="114"/>
        <v>-0.94179449072479571</v>
      </c>
      <c r="N507" s="8">
        <f t="shared" si="115"/>
        <v>-0.31378277834727369</v>
      </c>
      <c r="O507" s="9">
        <f t="shared" si="116"/>
        <v>-0.43034718437043379</v>
      </c>
      <c r="P507" s="8">
        <f t="shared" si="117"/>
        <v>-0.86679836483669659</v>
      </c>
      <c r="Q507" s="9">
        <f t="shared" si="118"/>
        <v>0.24790901562956663</v>
      </c>
      <c r="R507" s="6">
        <f t="shared" si="119"/>
        <v>0.12596220112702486</v>
      </c>
    </row>
    <row r="508" spans="2:18" ht="14.4">
      <c r="B508" s="7"/>
      <c r="C508">
        <v>-19.540400000000002</v>
      </c>
      <c r="D508">
        <v>99.781300000000002</v>
      </c>
      <c r="E508">
        <v>82.212199999999996</v>
      </c>
      <c r="F508">
        <v>1</v>
      </c>
      <c r="G508" s="6">
        <f t="shared" si="108"/>
        <v>0</v>
      </c>
      <c r="H508" s="9">
        <f t="shared" si="109"/>
        <v>-9.4425499999999996E-2</v>
      </c>
      <c r="I508" s="6">
        <f t="shared" si="110"/>
        <v>-0.16739566666666666</v>
      </c>
      <c r="J508" s="6">
        <f t="shared" si="111"/>
        <v>0.43702033333333323</v>
      </c>
      <c r="K508" s="9">
        <f t="shared" si="112"/>
        <v>-0.43241046974166852</v>
      </c>
      <c r="L508" s="8">
        <f t="shared" si="113"/>
        <v>-0.44726094739478894</v>
      </c>
      <c r="M508" s="9">
        <f t="shared" si="114"/>
        <v>-0.93819293072479581</v>
      </c>
      <c r="N508" s="8">
        <f t="shared" si="115"/>
        <v>-0.30125412739478885</v>
      </c>
      <c r="O508" s="9">
        <f t="shared" si="116"/>
        <v>-0.43241046974166852</v>
      </c>
      <c r="P508" s="8">
        <f t="shared" si="117"/>
        <v>-0.8620440223834428</v>
      </c>
      <c r="Q508" s="9">
        <f t="shared" si="118"/>
        <v>0.24224417025833192</v>
      </c>
      <c r="R508" s="6">
        <f t="shared" si="119"/>
        <v>0.13700710962625576</v>
      </c>
    </row>
    <row r="509" spans="2:18" ht="14.4">
      <c r="B509" s="7"/>
      <c r="C509">
        <v>-15.9064</v>
      </c>
      <c r="D509">
        <v>97.517700000000005</v>
      </c>
      <c r="E509">
        <v>85.213499999999996</v>
      </c>
      <c r="F509">
        <v>1</v>
      </c>
      <c r="G509" s="6">
        <f t="shared" si="108"/>
        <v>0</v>
      </c>
      <c r="H509" s="9">
        <f t="shared" si="109"/>
        <v>-8.9883000000000046E-2</v>
      </c>
      <c r="I509" s="6">
        <f t="shared" si="110"/>
        <v>-0.17494099999999996</v>
      </c>
      <c r="J509" s="6">
        <f t="shared" si="111"/>
        <v>0.44202249999999987</v>
      </c>
      <c r="K509" s="9">
        <f t="shared" si="112"/>
        <v>-0.43034718437043379</v>
      </c>
      <c r="L509" s="8">
        <f t="shared" si="113"/>
        <v>-0.46142489834727379</v>
      </c>
      <c r="M509" s="9">
        <f t="shared" si="114"/>
        <v>-0.94179449072479571</v>
      </c>
      <c r="N509" s="8">
        <f t="shared" si="115"/>
        <v>-0.31378277834727369</v>
      </c>
      <c r="O509" s="9">
        <f t="shared" si="116"/>
        <v>-0.43034718437043379</v>
      </c>
      <c r="P509" s="8">
        <f t="shared" si="117"/>
        <v>-0.86679836483669659</v>
      </c>
      <c r="Q509" s="9">
        <f t="shared" si="118"/>
        <v>0.24790901562956663</v>
      </c>
      <c r="R509" s="6">
        <f t="shared" si="119"/>
        <v>0.12596220112702486</v>
      </c>
    </row>
    <row r="510" spans="2:18" ht="14.4">
      <c r="B510" s="7"/>
      <c r="C510">
        <v>-19.540400000000002</v>
      </c>
      <c r="D510">
        <v>99.781300000000002</v>
      </c>
      <c r="E510">
        <v>82.212199999999996</v>
      </c>
      <c r="F510">
        <v>1</v>
      </c>
      <c r="G510" s="6">
        <f t="shared" si="108"/>
        <v>0</v>
      </c>
      <c r="H510" s="9">
        <f t="shared" si="109"/>
        <v>-9.4425499999999996E-2</v>
      </c>
      <c r="I510" s="6">
        <f t="shared" si="110"/>
        <v>-0.16739566666666666</v>
      </c>
      <c r="J510" s="6">
        <f t="shared" si="111"/>
        <v>0.43702033333333323</v>
      </c>
      <c r="K510" s="9">
        <f t="shared" si="112"/>
        <v>-0.43241046974166852</v>
      </c>
      <c r="L510" s="8">
        <f t="shared" si="113"/>
        <v>-0.44726094739478894</v>
      </c>
      <c r="M510" s="9">
        <f t="shared" si="114"/>
        <v>-0.93819293072479581</v>
      </c>
      <c r="N510" s="8">
        <f t="shared" si="115"/>
        <v>-0.30125412739478885</v>
      </c>
      <c r="O510" s="9">
        <f t="shared" si="116"/>
        <v>-0.43241046974166852</v>
      </c>
      <c r="P510" s="8">
        <f t="shared" si="117"/>
        <v>-0.8620440223834428</v>
      </c>
      <c r="Q510" s="9">
        <f t="shared" si="118"/>
        <v>0.24224417025833192</v>
      </c>
      <c r="R510" s="6">
        <f t="shared" si="119"/>
        <v>0.13700710962625576</v>
      </c>
    </row>
    <row r="511" spans="2:18" ht="14.4">
      <c r="B511" s="7"/>
      <c r="C511">
        <v>-15.9064</v>
      </c>
      <c r="D511">
        <v>97.517700000000005</v>
      </c>
      <c r="E511">
        <v>85.213499999999996</v>
      </c>
      <c r="F511">
        <v>1</v>
      </c>
      <c r="G511" s="6">
        <f t="shared" si="108"/>
        <v>0</v>
      </c>
      <c r="H511" s="9">
        <f t="shared" si="109"/>
        <v>-8.9883000000000046E-2</v>
      </c>
      <c r="I511" s="6">
        <f t="shared" si="110"/>
        <v>-0.17494099999999996</v>
      </c>
      <c r="J511" s="6">
        <f t="shared" si="111"/>
        <v>0.44202249999999987</v>
      </c>
      <c r="K511" s="9">
        <f t="shared" si="112"/>
        <v>-0.43034718437043379</v>
      </c>
      <c r="L511" s="8">
        <f t="shared" si="113"/>
        <v>-0.46142489834727379</v>
      </c>
      <c r="M511" s="9">
        <f t="shared" si="114"/>
        <v>-0.94179449072479571</v>
      </c>
      <c r="N511" s="8">
        <f t="shared" si="115"/>
        <v>-0.31378277834727369</v>
      </c>
      <c r="O511" s="9">
        <f t="shared" si="116"/>
        <v>-0.43034718437043379</v>
      </c>
      <c r="P511" s="8">
        <f t="shared" si="117"/>
        <v>-0.86679836483669659</v>
      </c>
      <c r="Q511" s="9">
        <f t="shared" si="118"/>
        <v>0.24790901562956663</v>
      </c>
      <c r="R511" s="6">
        <f t="shared" si="119"/>
        <v>0.12596220112702486</v>
      </c>
    </row>
    <row r="512" spans="2:18" ht="14.4">
      <c r="B512" s="7"/>
      <c r="C512">
        <v>-19.540400000000002</v>
      </c>
      <c r="D512">
        <v>99.781300000000002</v>
      </c>
      <c r="E512">
        <v>82.212199999999996</v>
      </c>
      <c r="F512">
        <v>1</v>
      </c>
      <c r="G512" s="6">
        <f t="shared" si="108"/>
        <v>0</v>
      </c>
      <c r="H512" s="9">
        <f t="shared" si="109"/>
        <v>-9.4425499999999996E-2</v>
      </c>
      <c r="I512" s="6">
        <f t="shared" si="110"/>
        <v>-0.16739566666666666</v>
      </c>
      <c r="J512" s="6">
        <f t="shared" si="111"/>
        <v>0.43702033333333323</v>
      </c>
      <c r="K512" s="9">
        <f t="shared" si="112"/>
        <v>-0.43241046974166852</v>
      </c>
      <c r="L512" s="8">
        <f t="shared" si="113"/>
        <v>-0.44726094739478894</v>
      </c>
      <c r="M512" s="9">
        <f t="shared" si="114"/>
        <v>-0.93819293072479581</v>
      </c>
      <c r="N512" s="8">
        <f t="shared" si="115"/>
        <v>-0.30125412739478885</v>
      </c>
      <c r="O512" s="9">
        <f t="shared" si="116"/>
        <v>-0.43241046974166852</v>
      </c>
      <c r="P512" s="8">
        <f t="shared" si="117"/>
        <v>-0.8620440223834428</v>
      </c>
      <c r="Q512" s="9">
        <f t="shared" si="118"/>
        <v>0.24224417025833192</v>
      </c>
      <c r="R512" s="6">
        <f t="shared" si="119"/>
        <v>0.13700710962625576</v>
      </c>
    </row>
    <row r="513" spans="2:18" ht="14.4">
      <c r="B513" s="7"/>
      <c r="C513">
        <v>-15.9064</v>
      </c>
      <c r="D513">
        <v>97.517700000000005</v>
      </c>
      <c r="E513">
        <v>85.213499999999996</v>
      </c>
      <c r="F513">
        <v>1</v>
      </c>
      <c r="G513" s="6">
        <f t="shared" si="108"/>
        <v>0</v>
      </c>
      <c r="H513" s="9">
        <f t="shared" si="109"/>
        <v>-8.9883000000000046E-2</v>
      </c>
      <c r="I513" s="6">
        <f t="shared" si="110"/>
        <v>-0.17494099999999996</v>
      </c>
      <c r="J513" s="6">
        <f t="shared" si="111"/>
        <v>0.44202249999999987</v>
      </c>
      <c r="K513" s="9">
        <f t="shared" si="112"/>
        <v>-0.43034718437043379</v>
      </c>
      <c r="L513" s="8">
        <f t="shared" si="113"/>
        <v>-0.46142489834727379</v>
      </c>
      <c r="M513" s="9">
        <f t="shared" si="114"/>
        <v>-0.94179449072479571</v>
      </c>
      <c r="N513" s="8">
        <f t="shared" si="115"/>
        <v>-0.31378277834727369</v>
      </c>
      <c r="O513" s="9">
        <f t="shared" si="116"/>
        <v>-0.43034718437043379</v>
      </c>
      <c r="P513" s="8">
        <f t="shared" si="117"/>
        <v>-0.86679836483669659</v>
      </c>
      <c r="Q513" s="9">
        <f t="shared" si="118"/>
        <v>0.24790901562956663</v>
      </c>
      <c r="R513" s="6">
        <f t="shared" si="119"/>
        <v>0.12596220112702486</v>
      </c>
    </row>
    <row r="514" spans="2:18" ht="14.4">
      <c r="B514" s="7"/>
      <c r="C514">
        <v>-19.540400000000002</v>
      </c>
      <c r="D514">
        <v>99.781300000000002</v>
      </c>
      <c r="E514">
        <v>82.212199999999996</v>
      </c>
      <c r="F514">
        <v>1</v>
      </c>
      <c r="G514" s="6">
        <f t="shared" si="108"/>
        <v>0</v>
      </c>
      <c r="H514" s="9">
        <f t="shared" si="109"/>
        <v>-9.4425499999999996E-2</v>
      </c>
      <c r="I514" s="6">
        <f t="shared" si="110"/>
        <v>-0.16739566666666666</v>
      </c>
      <c r="J514" s="6">
        <f t="shared" si="111"/>
        <v>0.43702033333333323</v>
      </c>
      <c r="K514" s="9">
        <f t="shared" si="112"/>
        <v>-0.43241046974166852</v>
      </c>
      <c r="L514" s="8">
        <f t="shared" si="113"/>
        <v>-0.44726094739478894</v>
      </c>
      <c r="M514" s="9">
        <f t="shared" si="114"/>
        <v>-0.93819293072479581</v>
      </c>
      <c r="N514" s="8">
        <f t="shared" si="115"/>
        <v>-0.30125412739478885</v>
      </c>
      <c r="O514" s="9">
        <f t="shared" si="116"/>
        <v>-0.43241046974166852</v>
      </c>
      <c r="P514" s="8">
        <f t="shared" si="117"/>
        <v>-0.8620440223834428</v>
      </c>
      <c r="Q514" s="9">
        <f t="shared" si="118"/>
        <v>0.24224417025833192</v>
      </c>
      <c r="R514" s="6">
        <f t="shared" si="119"/>
        <v>0.13700710962625576</v>
      </c>
    </row>
    <row r="515" spans="2:18" ht="14.4">
      <c r="B515" s="7"/>
      <c r="C515">
        <v>-15.9064</v>
      </c>
      <c r="D515">
        <v>97.517700000000005</v>
      </c>
      <c r="E515">
        <v>85.213499999999996</v>
      </c>
      <c r="F515">
        <v>1</v>
      </c>
      <c r="G515" s="6">
        <f t="shared" si="108"/>
        <v>0</v>
      </c>
      <c r="H515" s="9">
        <f t="shared" si="109"/>
        <v>-8.9883000000000046E-2</v>
      </c>
      <c r="I515" s="6">
        <f t="shared" si="110"/>
        <v>-0.17494099999999996</v>
      </c>
      <c r="J515" s="6">
        <f t="shared" si="111"/>
        <v>0.44202249999999987</v>
      </c>
      <c r="K515" s="9">
        <f t="shared" si="112"/>
        <v>-0.43034718437043379</v>
      </c>
      <c r="L515" s="8">
        <f t="shared" si="113"/>
        <v>-0.46142489834727379</v>
      </c>
      <c r="M515" s="9">
        <f t="shared" si="114"/>
        <v>-0.94179449072479571</v>
      </c>
      <c r="N515" s="8">
        <f t="shared" si="115"/>
        <v>-0.31378277834727369</v>
      </c>
      <c r="O515" s="9">
        <f t="shared" si="116"/>
        <v>-0.43034718437043379</v>
      </c>
      <c r="P515" s="8">
        <f t="shared" si="117"/>
        <v>-0.86679836483669659</v>
      </c>
      <c r="Q515" s="9">
        <f t="shared" si="118"/>
        <v>0.24790901562956663</v>
      </c>
      <c r="R515" s="6">
        <f t="shared" si="119"/>
        <v>0.12596220112702486</v>
      </c>
    </row>
    <row r="516" spans="2:18" ht="14.4">
      <c r="B516" s="7"/>
      <c r="C516">
        <v>-19.540400000000002</v>
      </c>
      <c r="D516">
        <v>99.781300000000002</v>
      </c>
      <c r="E516">
        <v>82.212199999999996</v>
      </c>
      <c r="F516">
        <v>1</v>
      </c>
      <c r="G516" s="6">
        <f t="shared" si="108"/>
        <v>0</v>
      </c>
      <c r="H516" s="9">
        <f t="shared" si="109"/>
        <v>-9.4425499999999996E-2</v>
      </c>
      <c r="I516" s="6">
        <f t="shared" si="110"/>
        <v>-0.16739566666666666</v>
      </c>
      <c r="J516" s="6">
        <f t="shared" si="111"/>
        <v>0.43702033333333323</v>
      </c>
      <c r="K516" s="9">
        <f t="shared" si="112"/>
        <v>-0.43241046974166852</v>
      </c>
      <c r="L516" s="8">
        <f t="shared" si="113"/>
        <v>-0.44726094739478894</v>
      </c>
      <c r="M516" s="9">
        <f t="shared" si="114"/>
        <v>-0.93819293072479581</v>
      </c>
      <c r="N516" s="8">
        <f t="shared" si="115"/>
        <v>-0.30125412739478885</v>
      </c>
      <c r="O516" s="9">
        <f t="shared" si="116"/>
        <v>-0.43241046974166852</v>
      </c>
      <c r="P516" s="8">
        <f t="shared" si="117"/>
        <v>-0.8620440223834428</v>
      </c>
      <c r="Q516" s="9">
        <f t="shared" si="118"/>
        <v>0.24224417025833192</v>
      </c>
      <c r="R516" s="6">
        <f t="shared" si="119"/>
        <v>0.13700710962625576</v>
      </c>
    </row>
    <row r="517" spans="2:18" ht="14.4">
      <c r="B517" s="7"/>
      <c r="C517">
        <v>-15.9064</v>
      </c>
      <c r="D517">
        <v>97.517700000000005</v>
      </c>
      <c r="E517">
        <v>85.213499999999996</v>
      </c>
      <c r="F517">
        <v>1</v>
      </c>
      <c r="G517" s="6">
        <f t="shared" si="108"/>
        <v>0</v>
      </c>
      <c r="H517" s="9">
        <f t="shared" si="109"/>
        <v>-8.9883000000000046E-2</v>
      </c>
      <c r="I517" s="6">
        <f t="shared" si="110"/>
        <v>-0.17494099999999996</v>
      </c>
      <c r="J517" s="6">
        <f t="shared" si="111"/>
        <v>0.44202249999999987</v>
      </c>
      <c r="K517" s="9">
        <f t="shared" si="112"/>
        <v>-0.43034718437043379</v>
      </c>
      <c r="L517" s="8">
        <f t="shared" si="113"/>
        <v>-0.46142489834727379</v>
      </c>
      <c r="M517" s="9">
        <f t="shared" si="114"/>
        <v>-0.94179449072479571</v>
      </c>
      <c r="N517" s="8">
        <f t="shared" si="115"/>
        <v>-0.31378277834727369</v>
      </c>
      <c r="O517" s="9">
        <f t="shared" si="116"/>
        <v>-0.43034718437043379</v>
      </c>
      <c r="P517" s="8">
        <f t="shared" si="117"/>
        <v>-0.86679836483669659</v>
      </c>
      <c r="Q517" s="9">
        <f t="shared" si="118"/>
        <v>0.24790901562956663</v>
      </c>
      <c r="R517" s="6">
        <f t="shared" si="119"/>
        <v>0.12596220112702486</v>
      </c>
    </row>
    <row r="518" spans="2:18" ht="14.4">
      <c r="B518" s="7"/>
      <c r="C518">
        <v>-19.540400000000002</v>
      </c>
      <c r="D518">
        <v>99.781300000000002</v>
      </c>
      <c r="E518">
        <v>82.212199999999996</v>
      </c>
      <c r="F518">
        <v>1</v>
      </c>
      <c r="G518" s="6">
        <f t="shared" si="108"/>
        <v>0</v>
      </c>
      <c r="H518" s="9">
        <f t="shared" si="109"/>
        <v>-9.4425499999999996E-2</v>
      </c>
      <c r="I518" s="6">
        <f t="shared" si="110"/>
        <v>-0.16739566666666666</v>
      </c>
      <c r="J518" s="6">
        <f t="shared" si="111"/>
        <v>0.43702033333333323</v>
      </c>
      <c r="K518" s="9">
        <f t="shared" si="112"/>
        <v>-0.43241046974166852</v>
      </c>
      <c r="L518" s="8">
        <f t="shared" si="113"/>
        <v>-0.44726094739478894</v>
      </c>
      <c r="M518" s="9">
        <f t="shared" si="114"/>
        <v>-0.93819293072479581</v>
      </c>
      <c r="N518" s="8">
        <f t="shared" si="115"/>
        <v>-0.30125412739478885</v>
      </c>
      <c r="O518" s="9">
        <f t="shared" si="116"/>
        <v>-0.43241046974166852</v>
      </c>
      <c r="P518" s="8">
        <f t="shared" si="117"/>
        <v>-0.8620440223834428</v>
      </c>
      <c r="Q518" s="9">
        <f t="shared" si="118"/>
        <v>0.24224417025833192</v>
      </c>
      <c r="R518" s="6">
        <f t="shared" si="119"/>
        <v>0.13700710962625576</v>
      </c>
    </row>
    <row r="519" spans="2:18" ht="14.4">
      <c r="B519" s="7"/>
      <c r="C519">
        <v>-15.9064</v>
      </c>
      <c r="D519">
        <v>97.517700000000005</v>
      </c>
      <c r="E519">
        <v>85.213499999999996</v>
      </c>
      <c r="F519">
        <v>1</v>
      </c>
      <c r="G519" s="6">
        <f t="shared" si="108"/>
        <v>0</v>
      </c>
      <c r="H519" s="9">
        <f t="shared" si="109"/>
        <v>-8.9883000000000046E-2</v>
      </c>
      <c r="I519" s="6">
        <f t="shared" si="110"/>
        <v>-0.17494099999999996</v>
      </c>
      <c r="J519" s="6">
        <f t="shared" si="111"/>
        <v>0.44202249999999987</v>
      </c>
      <c r="K519" s="9">
        <f t="shared" si="112"/>
        <v>-0.43034718437043379</v>
      </c>
      <c r="L519" s="8">
        <f t="shared" si="113"/>
        <v>-0.46142489834727379</v>
      </c>
      <c r="M519" s="9">
        <f t="shared" si="114"/>
        <v>-0.94179449072479571</v>
      </c>
      <c r="N519" s="8">
        <f t="shared" si="115"/>
        <v>-0.31378277834727369</v>
      </c>
      <c r="O519" s="9">
        <f t="shared" si="116"/>
        <v>-0.43034718437043379</v>
      </c>
      <c r="P519" s="8">
        <f t="shared" si="117"/>
        <v>-0.86679836483669659</v>
      </c>
      <c r="Q519" s="9">
        <f t="shared" si="118"/>
        <v>0.24790901562956663</v>
      </c>
      <c r="R519" s="6">
        <f t="shared" si="119"/>
        <v>0.12596220112702486</v>
      </c>
    </row>
    <row r="520" spans="2:18" ht="14.4">
      <c r="B520" s="7"/>
      <c r="C520">
        <v>-15.9064</v>
      </c>
      <c r="D520">
        <v>97.517700000000005</v>
      </c>
      <c r="E520">
        <v>85.213499999999996</v>
      </c>
      <c r="F520">
        <v>1</v>
      </c>
      <c r="G520" s="6">
        <f t="shared" si="108"/>
        <v>0</v>
      </c>
      <c r="H520" s="9">
        <f t="shared" si="109"/>
        <v>-8.9883000000000046E-2</v>
      </c>
      <c r="I520" s="6">
        <f t="shared" si="110"/>
        <v>-0.17494099999999996</v>
      </c>
      <c r="J520" s="6">
        <f t="shared" si="111"/>
        <v>0.44202249999999987</v>
      </c>
      <c r="K520" s="9">
        <f t="shared" si="112"/>
        <v>-0.43034718437043379</v>
      </c>
      <c r="L520" s="8">
        <f t="shared" si="113"/>
        <v>-0.46142489834727379</v>
      </c>
      <c r="M520" s="9">
        <f t="shared" si="114"/>
        <v>-0.94179449072479571</v>
      </c>
      <c r="N520" s="8">
        <f t="shared" si="115"/>
        <v>-0.31378277834727369</v>
      </c>
      <c r="O520" s="9">
        <f t="shared" si="116"/>
        <v>-0.43034718437043379</v>
      </c>
      <c r="P520" s="8">
        <f t="shared" si="117"/>
        <v>-0.86679836483669659</v>
      </c>
      <c r="Q520" s="9">
        <f t="shared" si="118"/>
        <v>0.24790901562956663</v>
      </c>
      <c r="R520" s="6">
        <f t="shared" si="119"/>
        <v>0.12596220112702486</v>
      </c>
    </row>
    <row r="521" spans="2:18" ht="14.4">
      <c r="B521" s="7"/>
      <c r="C521">
        <v>-19.540400000000002</v>
      </c>
      <c r="D521">
        <v>99.781300000000002</v>
      </c>
      <c r="E521">
        <v>82.212199999999996</v>
      </c>
      <c r="F521">
        <v>1</v>
      </c>
      <c r="G521" s="6">
        <f t="shared" si="108"/>
        <v>0</v>
      </c>
      <c r="H521" s="9">
        <f t="shared" si="109"/>
        <v>-9.4425499999999996E-2</v>
      </c>
      <c r="I521" s="6">
        <f t="shared" si="110"/>
        <v>-0.16739566666666666</v>
      </c>
      <c r="J521" s="6">
        <f t="shared" si="111"/>
        <v>0.43702033333333323</v>
      </c>
      <c r="K521" s="9">
        <f t="shared" si="112"/>
        <v>-0.43241046974166852</v>
      </c>
      <c r="L521" s="8">
        <f t="shared" si="113"/>
        <v>-0.44726094739478894</v>
      </c>
      <c r="M521" s="9">
        <f t="shared" si="114"/>
        <v>-0.93819293072479581</v>
      </c>
      <c r="N521" s="8">
        <f t="shared" si="115"/>
        <v>-0.30125412739478885</v>
      </c>
      <c r="O521" s="9">
        <f t="shared" si="116"/>
        <v>-0.43241046974166852</v>
      </c>
      <c r="P521" s="8">
        <f t="shared" si="117"/>
        <v>-0.8620440223834428</v>
      </c>
      <c r="Q521" s="9">
        <f t="shared" si="118"/>
        <v>0.24224417025833192</v>
      </c>
      <c r="R521" s="6">
        <f t="shared" si="119"/>
        <v>0.13700710962625576</v>
      </c>
    </row>
    <row r="522" spans="2:18" ht="14.4">
      <c r="B522" s="7"/>
      <c r="C522">
        <v>-15.9064</v>
      </c>
      <c r="D522">
        <v>97.517700000000005</v>
      </c>
      <c r="E522">
        <v>85.213499999999996</v>
      </c>
      <c r="F522">
        <v>1</v>
      </c>
      <c r="G522" s="6">
        <f t="shared" si="108"/>
        <v>0</v>
      </c>
      <c r="H522" s="9">
        <f t="shared" si="109"/>
        <v>-8.9883000000000046E-2</v>
      </c>
      <c r="I522" s="6">
        <f t="shared" si="110"/>
        <v>-0.17494099999999996</v>
      </c>
      <c r="J522" s="6">
        <f t="shared" si="111"/>
        <v>0.44202249999999987</v>
      </c>
      <c r="K522" s="9">
        <f t="shared" si="112"/>
        <v>-0.43034718437043379</v>
      </c>
      <c r="L522" s="8">
        <f t="shared" si="113"/>
        <v>-0.46142489834727379</v>
      </c>
      <c r="M522" s="9">
        <f t="shared" si="114"/>
        <v>-0.94179449072479571</v>
      </c>
      <c r="N522" s="8">
        <f t="shared" si="115"/>
        <v>-0.31378277834727369</v>
      </c>
      <c r="O522" s="9">
        <f t="shared" si="116"/>
        <v>-0.43034718437043379</v>
      </c>
      <c r="P522" s="8">
        <f t="shared" si="117"/>
        <v>-0.86679836483669659</v>
      </c>
      <c r="Q522" s="9">
        <f t="shared" si="118"/>
        <v>0.24790901562956663</v>
      </c>
      <c r="R522" s="6">
        <f t="shared" si="119"/>
        <v>0.12596220112702486</v>
      </c>
    </row>
    <row r="523" spans="2:18" ht="14.4">
      <c r="B523" s="7"/>
      <c r="C523">
        <v>-15.9064</v>
      </c>
      <c r="D523">
        <v>97.517700000000005</v>
      </c>
      <c r="E523">
        <v>85.213499999999996</v>
      </c>
      <c r="F523">
        <v>1</v>
      </c>
      <c r="G523" s="6">
        <f t="shared" si="108"/>
        <v>0</v>
      </c>
      <c r="H523" s="9">
        <f t="shared" si="109"/>
        <v>-8.9883000000000046E-2</v>
      </c>
      <c r="I523" s="6">
        <f t="shared" si="110"/>
        <v>-0.17494099999999996</v>
      </c>
      <c r="J523" s="6">
        <f t="shared" si="111"/>
        <v>0.44202249999999987</v>
      </c>
      <c r="K523" s="9">
        <f t="shared" si="112"/>
        <v>-0.43034718437043379</v>
      </c>
      <c r="L523" s="8">
        <f t="shared" si="113"/>
        <v>-0.46142489834727379</v>
      </c>
      <c r="M523" s="9">
        <f t="shared" si="114"/>
        <v>-0.94179449072479571</v>
      </c>
      <c r="N523" s="8">
        <f t="shared" si="115"/>
        <v>-0.31378277834727369</v>
      </c>
      <c r="O523" s="9">
        <f t="shared" si="116"/>
        <v>-0.43034718437043379</v>
      </c>
      <c r="P523" s="8">
        <f t="shared" si="117"/>
        <v>-0.86679836483669659</v>
      </c>
      <c r="Q523" s="9">
        <f t="shared" si="118"/>
        <v>0.24790901562956663</v>
      </c>
      <c r="R523" s="6">
        <f t="shared" si="119"/>
        <v>0.12596220112702486</v>
      </c>
    </row>
    <row r="524" spans="2:18" ht="14.4">
      <c r="B524" s="7"/>
      <c r="C524">
        <v>-19.540400000000002</v>
      </c>
      <c r="D524">
        <v>99.781300000000002</v>
      </c>
      <c r="E524">
        <v>82.212199999999996</v>
      </c>
      <c r="F524">
        <v>1</v>
      </c>
      <c r="G524" s="6">
        <f t="shared" si="108"/>
        <v>0</v>
      </c>
      <c r="H524" s="9">
        <f t="shared" si="109"/>
        <v>-9.4425499999999996E-2</v>
      </c>
      <c r="I524" s="6">
        <f t="shared" si="110"/>
        <v>-0.16739566666666666</v>
      </c>
      <c r="J524" s="6">
        <f t="shared" si="111"/>
        <v>0.43702033333333323</v>
      </c>
      <c r="K524" s="9">
        <f t="shared" si="112"/>
        <v>-0.43241046974166852</v>
      </c>
      <c r="L524" s="8">
        <f t="shared" si="113"/>
        <v>-0.44726094739478894</v>
      </c>
      <c r="M524" s="9">
        <f t="shared" si="114"/>
        <v>-0.93819293072479581</v>
      </c>
      <c r="N524" s="8">
        <f t="shared" si="115"/>
        <v>-0.30125412739478885</v>
      </c>
      <c r="O524" s="9">
        <f t="shared" si="116"/>
        <v>-0.43241046974166852</v>
      </c>
      <c r="P524" s="8">
        <f t="shared" si="117"/>
        <v>-0.8620440223834428</v>
      </c>
      <c r="Q524" s="9">
        <f t="shared" si="118"/>
        <v>0.24224417025833192</v>
      </c>
      <c r="R524" s="6">
        <f t="shared" si="119"/>
        <v>0.13700710962625576</v>
      </c>
    </row>
    <row r="525" spans="2:18" ht="14.4">
      <c r="B525" s="7"/>
      <c r="C525">
        <v>-15.9064</v>
      </c>
      <c r="D525">
        <v>97.517700000000005</v>
      </c>
      <c r="E525">
        <v>85.213499999999996</v>
      </c>
      <c r="F525">
        <v>1</v>
      </c>
      <c r="G525" s="6">
        <f t="shared" si="108"/>
        <v>0</v>
      </c>
      <c r="H525" s="9">
        <f t="shared" si="109"/>
        <v>-8.9883000000000046E-2</v>
      </c>
      <c r="I525" s="6">
        <f t="shared" si="110"/>
        <v>-0.17494099999999996</v>
      </c>
      <c r="J525" s="6">
        <f t="shared" si="111"/>
        <v>0.44202249999999987</v>
      </c>
      <c r="K525" s="9">
        <f t="shared" si="112"/>
        <v>-0.43034718437043379</v>
      </c>
      <c r="L525" s="8">
        <f t="shared" si="113"/>
        <v>-0.46142489834727379</v>
      </c>
      <c r="M525" s="9">
        <f t="shared" si="114"/>
        <v>-0.94179449072479571</v>
      </c>
      <c r="N525" s="8">
        <f t="shared" si="115"/>
        <v>-0.31378277834727369</v>
      </c>
      <c r="O525" s="9">
        <f t="shared" si="116"/>
        <v>-0.43034718437043379</v>
      </c>
      <c r="P525" s="8">
        <f t="shared" si="117"/>
        <v>-0.86679836483669659</v>
      </c>
      <c r="Q525" s="9">
        <f t="shared" si="118"/>
        <v>0.24790901562956663</v>
      </c>
      <c r="R525" s="6">
        <f t="shared" si="119"/>
        <v>0.12596220112702486</v>
      </c>
    </row>
    <row r="526" spans="2:18" ht="14.4">
      <c r="B526" s="7"/>
      <c r="C526">
        <v>-19.540400000000002</v>
      </c>
      <c r="D526">
        <v>99.781300000000002</v>
      </c>
      <c r="E526">
        <v>82.212199999999996</v>
      </c>
      <c r="F526">
        <v>1</v>
      </c>
      <c r="G526" s="6">
        <f t="shared" si="108"/>
        <v>0</v>
      </c>
      <c r="H526" s="9">
        <f t="shared" si="109"/>
        <v>-9.4425499999999996E-2</v>
      </c>
      <c r="I526" s="6">
        <f t="shared" si="110"/>
        <v>-0.16739566666666666</v>
      </c>
      <c r="J526" s="6">
        <f t="shared" si="111"/>
        <v>0.43702033333333323</v>
      </c>
      <c r="K526" s="9">
        <f t="shared" si="112"/>
        <v>-0.43241046974166852</v>
      </c>
      <c r="L526" s="8">
        <f t="shared" si="113"/>
        <v>-0.44726094739478894</v>
      </c>
      <c r="M526" s="9">
        <f t="shared" si="114"/>
        <v>-0.93819293072479581</v>
      </c>
      <c r="N526" s="8">
        <f t="shared" si="115"/>
        <v>-0.30125412739478885</v>
      </c>
      <c r="O526" s="9">
        <f t="shared" si="116"/>
        <v>-0.43241046974166852</v>
      </c>
      <c r="P526" s="8">
        <f t="shared" si="117"/>
        <v>-0.8620440223834428</v>
      </c>
      <c r="Q526" s="9">
        <f t="shared" si="118"/>
        <v>0.24224417025833192</v>
      </c>
      <c r="R526" s="6">
        <f t="shared" si="119"/>
        <v>0.13700710962625576</v>
      </c>
    </row>
    <row r="527" spans="2:18" ht="14.4">
      <c r="B527" s="7"/>
      <c r="C527">
        <v>-19.540400000000002</v>
      </c>
      <c r="D527">
        <v>99.781300000000002</v>
      </c>
      <c r="E527">
        <v>82.212199999999996</v>
      </c>
      <c r="F527">
        <v>1</v>
      </c>
      <c r="G527" s="6">
        <f t="shared" si="108"/>
        <v>0</v>
      </c>
      <c r="H527" s="9">
        <f t="shared" si="109"/>
        <v>-9.4425499999999996E-2</v>
      </c>
      <c r="I527" s="6">
        <f t="shared" si="110"/>
        <v>-0.16739566666666666</v>
      </c>
      <c r="J527" s="6">
        <f t="shared" si="111"/>
        <v>0.43702033333333323</v>
      </c>
      <c r="K527" s="9">
        <f t="shared" si="112"/>
        <v>-0.43241046974166852</v>
      </c>
      <c r="L527" s="8">
        <f t="shared" si="113"/>
        <v>-0.44726094739478894</v>
      </c>
      <c r="M527" s="9">
        <f t="shared" si="114"/>
        <v>-0.93819293072479581</v>
      </c>
      <c r="N527" s="8">
        <f t="shared" si="115"/>
        <v>-0.30125412739478885</v>
      </c>
      <c r="O527" s="9">
        <f t="shared" si="116"/>
        <v>-0.43241046974166852</v>
      </c>
      <c r="P527" s="8">
        <f t="shared" si="117"/>
        <v>-0.8620440223834428</v>
      </c>
      <c r="Q527" s="9">
        <f t="shared" si="118"/>
        <v>0.24224417025833192</v>
      </c>
      <c r="R527" s="6">
        <f t="shared" si="119"/>
        <v>0.13700710962625576</v>
      </c>
    </row>
    <row r="528" spans="2:18" ht="14.4">
      <c r="B528" s="7"/>
      <c r="C528">
        <v>-15.9064</v>
      </c>
      <c r="D528">
        <v>97.517700000000005</v>
      </c>
      <c r="E528">
        <v>85.213499999999996</v>
      </c>
      <c r="F528">
        <v>1</v>
      </c>
      <c r="G528" s="6">
        <f t="shared" si="108"/>
        <v>0</v>
      </c>
      <c r="H528" s="9">
        <f t="shared" si="109"/>
        <v>-8.9883000000000046E-2</v>
      </c>
      <c r="I528" s="6">
        <f t="shared" si="110"/>
        <v>-0.17494099999999996</v>
      </c>
      <c r="J528" s="6">
        <f t="shared" si="111"/>
        <v>0.44202249999999987</v>
      </c>
      <c r="K528" s="9">
        <f t="shared" si="112"/>
        <v>-0.43034718437043379</v>
      </c>
      <c r="L528" s="8">
        <f t="shared" si="113"/>
        <v>-0.46142489834727379</v>
      </c>
      <c r="M528" s="9">
        <f t="shared" si="114"/>
        <v>-0.94179449072479571</v>
      </c>
      <c r="N528" s="8">
        <f t="shared" si="115"/>
        <v>-0.31378277834727369</v>
      </c>
      <c r="O528" s="9">
        <f t="shared" si="116"/>
        <v>-0.43034718437043379</v>
      </c>
      <c r="P528" s="8">
        <f t="shared" si="117"/>
        <v>-0.86679836483669659</v>
      </c>
      <c r="Q528" s="9">
        <f t="shared" si="118"/>
        <v>0.24790901562956663</v>
      </c>
      <c r="R528" s="6">
        <f t="shared" si="119"/>
        <v>0.12596220112702486</v>
      </c>
    </row>
    <row r="529" spans="2:18" ht="14.4">
      <c r="B529" s="7"/>
      <c r="C529">
        <v>-15.9064</v>
      </c>
      <c r="D529">
        <v>97.517700000000005</v>
      </c>
      <c r="E529">
        <v>85.213499999999996</v>
      </c>
      <c r="F529">
        <v>1</v>
      </c>
      <c r="G529" s="6">
        <f t="shared" si="108"/>
        <v>0</v>
      </c>
      <c r="H529" s="9">
        <f t="shared" si="109"/>
        <v>-8.9883000000000046E-2</v>
      </c>
      <c r="I529" s="6">
        <f t="shared" si="110"/>
        <v>-0.17494099999999996</v>
      </c>
      <c r="J529" s="6">
        <f t="shared" si="111"/>
        <v>0.44202249999999987</v>
      </c>
      <c r="K529" s="9">
        <f t="shared" si="112"/>
        <v>-0.43034718437043379</v>
      </c>
      <c r="L529" s="8">
        <f t="shared" si="113"/>
        <v>-0.46142489834727379</v>
      </c>
      <c r="M529" s="9">
        <f t="shared" si="114"/>
        <v>-0.94179449072479571</v>
      </c>
      <c r="N529" s="8">
        <f t="shared" si="115"/>
        <v>-0.31378277834727369</v>
      </c>
      <c r="O529" s="9">
        <f t="shared" si="116"/>
        <v>-0.43034718437043379</v>
      </c>
      <c r="P529" s="8">
        <f t="shared" si="117"/>
        <v>-0.86679836483669659</v>
      </c>
      <c r="Q529" s="9">
        <f t="shared" si="118"/>
        <v>0.24790901562956663</v>
      </c>
      <c r="R529" s="6">
        <f t="shared" si="119"/>
        <v>0.12596220112702486</v>
      </c>
    </row>
    <row r="530" spans="2:18" ht="14.4">
      <c r="B530" s="7"/>
      <c r="C530">
        <v>-19.540400000000002</v>
      </c>
      <c r="D530">
        <v>99.781300000000002</v>
      </c>
      <c r="E530">
        <v>82.212199999999996</v>
      </c>
      <c r="F530">
        <v>1</v>
      </c>
      <c r="G530" s="6">
        <f t="shared" si="108"/>
        <v>0</v>
      </c>
      <c r="H530" s="9">
        <f t="shared" si="109"/>
        <v>-9.4425499999999996E-2</v>
      </c>
      <c r="I530" s="6">
        <f t="shared" si="110"/>
        <v>-0.16739566666666666</v>
      </c>
      <c r="J530" s="6">
        <f t="shared" si="111"/>
        <v>0.43702033333333323</v>
      </c>
      <c r="K530" s="9">
        <f t="shared" si="112"/>
        <v>-0.43241046974166852</v>
      </c>
      <c r="L530" s="8">
        <f t="shared" si="113"/>
        <v>-0.44726094739478894</v>
      </c>
      <c r="M530" s="9">
        <f t="shared" si="114"/>
        <v>-0.93819293072479581</v>
      </c>
      <c r="N530" s="8">
        <f t="shared" si="115"/>
        <v>-0.30125412739478885</v>
      </c>
      <c r="O530" s="9">
        <f t="shared" si="116"/>
        <v>-0.43241046974166852</v>
      </c>
      <c r="P530" s="8">
        <f t="shared" si="117"/>
        <v>-0.8620440223834428</v>
      </c>
      <c r="Q530" s="9">
        <f t="shared" si="118"/>
        <v>0.24224417025833192</v>
      </c>
      <c r="R530" s="6">
        <f t="shared" si="119"/>
        <v>0.13700710962625576</v>
      </c>
    </row>
    <row r="531" spans="2:18" ht="14.4">
      <c r="B531" s="7"/>
      <c r="C531">
        <v>-19.540400000000002</v>
      </c>
      <c r="D531">
        <v>99.781300000000002</v>
      </c>
      <c r="E531">
        <v>82.212199999999996</v>
      </c>
      <c r="F531">
        <v>1</v>
      </c>
      <c r="G531" s="6">
        <f t="shared" si="108"/>
        <v>0</v>
      </c>
      <c r="H531" s="9">
        <f t="shared" si="109"/>
        <v>-9.4425499999999996E-2</v>
      </c>
      <c r="I531" s="6">
        <f t="shared" si="110"/>
        <v>-0.16739566666666666</v>
      </c>
      <c r="J531" s="6">
        <f t="shared" si="111"/>
        <v>0.43702033333333323</v>
      </c>
      <c r="K531" s="9">
        <f t="shared" si="112"/>
        <v>-0.43241046974166852</v>
      </c>
      <c r="L531" s="8">
        <f t="shared" si="113"/>
        <v>-0.44726094739478894</v>
      </c>
      <c r="M531" s="9">
        <f t="shared" si="114"/>
        <v>-0.93819293072479581</v>
      </c>
      <c r="N531" s="8">
        <f t="shared" si="115"/>
        <v>-0.30125412739478885</v>
      </c>
      <c r="O531" s="9">
        <f t="shared" si="116"/>
        <v>-0.43241046974166852</v>
      </c>
      <c r="P531" s="8">
        <f t="shared" si="117"/>
        <v>-0.8620440223834428</v>
      </c>
      <c r="Q531" s="9">
        <f t="shared" si="118"/>
        <v>0.24224417025833192</v>
      </c>
      <c r="R531" s="6">
        <f t="shared" si="119"/>
        <v>0.13700710962625576</v>
      </c>
    </row>
    <row r="532" spans="2:18" ht="14.4">
      <c r="B532" s="7"/>
      <c r="C532">
        <v>-15.9064</v>
      </c>
      <c r="D532">
        <v>97.517700000000005</v>
      </c>
      <c r="E532">
        <v>85.213499999999996</v>
      </c>
      <c r="F532">
        <v>1</v>
      </c>
      <c r="G532" s="6">
        <f t="shared" si="108"/>
        <v>0</v>
      </c>
      <c r="H532" s="9">
        <f t="shared" si="109"/>
        <v>-8.9883000000000046E-2</v>
      </c>
      <c r="I532" s="6">
        <f t="shared" si="110"/>
        <v>-0.17494099999999996</v>
      </c>
      <c r="J532" s="6">
        <f t="shared" si="111"/>
        <v>0.44202249999999987</v>
      </c>
      <c r="K532" s="9">
        <f t="shared" si="112"/>
        <v>-0.43034718437043379</v>
      </c>
      <c r="L532" s="8">
        <f t="shared" si="113"/>
        <v>-0.46142489834727379</v>
      </c>
      <c r="M532" s="9">
        <f t="shared" si="114"/>
        <v>-0.94179449072479571</v>
      </c>
      <c r="N532" s="8">
        <f t="shared" si="115"/>
        <v>-0.31378277834727369</v>
      </c>
      <c r="O532" s="9">
        <f t="shared" si="116"/>
        <v>-0.43034718437043379</v>
      </c>
      <c r="P532" s="8">
        <f t="shared" si="117"/>
        <v>-0.86679836483669659</v>
      </c>
      <c r="Q532" s="9">
        <f t="shared" si="118"/>
        <v>0.24790901562956663</v>
      </c>
      <c r="R532" s="6">
        <f t="shared" si="119"/>
        <v>0.12596220112702486</v>
      </c>
    </row>
    <row r="533" spans="2:18" ht="14.4">
      <c r="B533" s="7"/>
      <c r="C533">
        <v>-19.540400000000002</v>
      </c>
      <c r="D533">
        <v>99.781300000000002</v>
      </c>
      <c r="E533">
        <v>82.212199999999996</v>
      </c>
      <c r="F533">
        <v>1</v>
      </c>
      <c r="G533" s="6">
        <f t="shared" si="108"/>
        <v>0</v>
      </c>
      <c r="H533" s="9">
        <f t="shared" si="109"/>
        <v>-9.4425499999999996E-2</v>
      </c>
      <c r="I533" s="6">
        <f t="shared" si="110"/>
        <v>-0.16739566666666666</v>
      </c>
      <c r="J533" s="6">
        <f t="shared" si="111"/>
        <v>0.43702033333333323</v>
      </c>
      <c r="K533" s="9">
        <f t="shared" si="112"/>
        <v>-0.43241046974166852</v>
      </c>
      <c r="L533" s="8">
        <f t="shared" si="113"/>
        <v>-0.44726094739478894</v>
      </c>
      <c r="M533" s="9">
        <f t="shared" si="114"/>
        <v>-0.93819293072479581</v>
      </c>
      <c r="N533" s="8">
        <f t="shared" si="115"/>
        <v>-0.30125412739478885</v>
      </c>
      <c r="O533" s="9">
        <f t="shared" si="116"/>
        <v>-0.43241046974166852</v>
      </c>
      <c r="P533" s="8">
        <f t="shared" si="117"/>
        <v>-0.8620440223834428</v>
      </c>
      <c r="Q533" s="9">
        <f t="shared" si="118"/>
        <v>0.24224417025833192</v>
      </c>
      <c r="R533" s="6">
        <f t="shared" si="119"/>
        <v>0.13700710962625576</v>
      </c>
    </row>
    <row r="534" spans="2:18" ht="14.4">
      <c r="B534" s="7"/>
      <c r="C534">
        <v>-19.540400000000002</v>
      </c>
      <c r="D534">
        <v>99.781300000000002</v>
      </c>
      <c r="E534">
        <v>82.212199999999996</v>
      </c>
      <c r="F534">
        <v>1</v>
      </c>
      <c r="G534" s="6">
        <f t="shared" si="108"/>
        <v>0</v>
      </c>
      <c r="H534" s="9">
        <f t="shared" si="109"/>
        <v>-9.4425499999999996E-2</v>
      </c>
      <c r="I534" s="6">
        <f t="shared" si="110"/>
        <v>-0.16739566666666666</v>
      </c>
      <c r="J534" s="6">
        <f t="shared" si="111"/>
        <v>0.43702033333333323</v>
      </c>
      <c r="K534" s="9">
        <f t="shared" si="112"/>
        <v>-0.43241046974166852</v>
      </c>
      <c r="L534" s="8">
        <f t="shared" si="113"/>
        <v>-0.44726094739478894</v>
      </c>
      <c r="M534" s="9">
        <f t="shared" si="114"/>
        <v>-0.93819293072479581</v>
      </c>
      <c r="N534" s="8">
        <f t="shared" si="115"/>
        <v>-0.30125412739478885</v>
      </c>
      <c r="O534" s="9">
        <f t="shared" si="116"/>
        <v>-0.43241046974166852</v>
      </c>
      <c r="P534" s="8">
        <f t="shared" si="117"/>
        <v>-0.8620440223834428</v>
      </c>
      <c r="Q534" s="9">
        <f t="shared" si="118"/>
        <v>0.24224417025833192</v>
      </c>
      <c r="R534" s="6">
        <f t="shared" si="119"/>
        <v>0.13700710962625576</v>
      </c>
    </row>
    <row r="535" spans="2:18" ht="14.4">
      <c r="B535" s="7"/>
      <c r="C535">
        <v>-15.9064</v>
      </c>
      <c r="D535">
        <v>97.517700000000005</v>
      </c>
      <c r="E535">
        <v>85.213499999999996</v>
      </c>
      <c r="F535">
        <v>1</v>
      </c>
      <c r="G535" s="6">
        <f t="shared" si="108"/>
        <v>0</v>
      </c>
      <c r="H535" s="9">
        <f t="shared" si="109"/>
        <v>-8.9883000000000046E-2</v>
      </c>
      <c r="I535" s="6">
        <f t="shared" si="110"/>
        <v>-0.17494099999999996</v>
      </c>
      <c r="J535" s="6">
        <f t="shared" si="111"/>
        <v>0.44202249999999987</v>
      </c>
      <c r="K535" s="9">
        <f t="shared" si="112"/>
        <v>-0.43034718437043379</v>
      </c>
      <c r="L535" s="8">
        <f t="shared" si="113"/>
        <v>-0.46142489834727379</v>
      </c>
      <c r="M535" s="9">
        <f t="shared" si="114"/>
        <v>-0.94179449072479571</v>
      </c>
      <c r="N535" s="8">
        <f t="shared" si="115"/>
        <v>-0.31378277834727369</v>
      </c>
      <c r="O535" s="9">
        <f t="shared" si="116"/>
        <v>-0.43034718437043379</v>
      </c>
      <c r="P535" s="8">
        <f t="shared" si="117"/>
        <v>-0.86679836483669659</v>
      </c>
      <c r="Q535" s="9">
        <f t="shared" si="118"/>
        <v>0.24790901562956663</v>
      </c>
      <c r="R535" s="6">
        <f t="shared" si="119"/>
        <v>0.12596220112702486</v>
      </c>
    </row>
    <row r="536" spans="2:18" ht="14.4">
      <c r="B536" s="7"/>
      <c r="C536">
        <v>-15.9064</v>
      </c>
      <c r="D536">
        <v>97.517700000000005</v>
      </c>
      <c r="E536">
        <v>85.213499999999996</v>
      </c>
      <c r="F536">
        <v>1</v>
      </c>
      <c r="G536" s="6">
        <f t="shared" si="108"/>
        <v>0</v>
      </c>
      <c r="H536" s="9">
        <f t="shared" si="109"/>
        <v>-8.9883000000000046E-2</v>
      </c>
      <c r="I536" s="6">
        <f t="shared" si="110"/>
        <v>-0.17494099999999996</v>
      </c>
      <c r="J536" s="6">
        <f t="shared" si="111"/>
        <v>0.44202249999999987</v>
      </c>
      <c r="K536" s="9">
        <f t="shared" si="112"/>
        <v>-0.43034718437043379</v>
      </c>
      <c r="L536" s="8">
        <f t="shared" si="113"/>
        <v>-0.46142489834727379</v>
      </c>
      <c r="M536" s="9">
        <f t="shared" si="114"/>
        <v>-0.94179449072479571</v>
      </c>
      <c r="N536" s="8">
        <f t="shared" si="115"/>
        <v>-0.31378277834727369</v>
      </c>
      <c r="O536" s="9">
        <f t="shared" si="116"/>
        <v>-0.43034718437043379</v>
      </c>
      <c r="P536" s="8">
        <f t="shared" si="117"/>
        <v>-0.86679836483669659</v>
      </c>
      <c r="Q536" s="9">
        <f t="shared" si="118"/>
        <v>0.24790901562956663</v>
      </c>
      <c r="R536" s="6">
        <f t="shared" si="119"/>
        <v>0.12596220112702486</v>
      </c>
    </row>
    <row r="537" spans="2:18" ht="14.4">
      <c r="B537" s="7"/>
      <c r="C537">
        <v>-15.9064</v>
      </c>
      <c r="D537">
        <v>97.517700000000005</v>
      </c>
      <c r="E537">
        <v>85.213499999999996</v>
      </c>
      <c r="F537">
        <v>1</v>
      </c>
      <c r="G537" s="6">
        <f t="shared" si="108"/>
        <v>0</v>
      </c>
      <c r="H537" s="9">
        <f t="shared" si="109"/>
        <v>-8.9883000000000046E-2</v>
      </c>
      <c r="I537" s="6">
        <f t="shared" si="110"/>
        <v>-0.17494099999999996</v>
      </c>
      <c r="J537" s="6">
        <f t="shared" si="111"/>
        <v>0.44202249999999987</v>
      </c>
      <c r="K537" s="9">
        <f t="shared" si="112"/>
        <v>-0.43034718437043379</v>
      </c>
      <c r="L537" s="8">
        <f t="shared" si="113"/>
        <v>-0.46142489834727379</v>
      </c>
      <c r="M537" s="9">
        <f t="shared" si="114"/>
        <v>-0.94179449072479571</v>
      </c>
      <c r="N537" s="8">
        <f t="shared" si="115"/>
        <v>-0.31378277834727369</v>
      </c>
      <c r="O537" s="9">
        <f t="shared" si="116"/>
        <v>-0.43034718437043379</v>
      </c>
      <c r="P537" s="8">
        <f t="shared" si="117"/>
        <v>-0.86679836483669659</v>
      </c>
      <c r="Q537" s="9">
        <f t="shared" si="118"/>
        <v>0.24790901562956663</v>
      </c>
      <c r="R537" s="6">
        <f t="shared" si="119"/>
        <v>0.12596220112702486</v>
      </c>
    </row>
    <row r="538" spans="2:18" ht="14.4">
      <c r="B538" s="7"/>
      <c r="C538">
        <v>-19.540400000000002</v>
      </c>
      <c r="D538">
        <v>99.781300000000002</v>
      </c>
      <c r="E538">
        <v>82.212199999999996</v>
      </c>
      <c r="F538">
        <v>1</v>
      </c>
      <c r="G538" s="6">
        <f t="shared" si="108"/>
        <v>0</v>
      </c>
      <c r="H538" s="9">
        <f t="shared" si="109"/>
        <v>-9.4425499999999996E-2</v>
      </c>
      <c r="I538" s="6">
        <f t="shared" si="110"/>
        <v>-0.16739566666666666</v>
      </c>
      <c r="J538" s="6">
        <f t="shared" si="111"/>
        <v>0.43702033333333323</v>
      </c>
      <c r="K538" s="9">
        <f t="shared" si="112"/>
        <v>-0.43241046974166852</v>
      </c>
      <c r="L538" s="8">
        <f t="shared" si="113"/>
        <v>-0.44726094739478894</v>
      </c>
      <c r="M538" s="9">
        <f t="shared" si="114"/>
        <v>-0.93819293072479581</v>
      </c>
      <c r="N538" s="8">
        <f t="shared" si="115"/>
        <v>-0.30125412739478885</v>
      </c>
      <c r="O538" s="9">
        <f t="shared" si="116"/>
        <v>-0.43241046974166852</v>
      </c>
      <c r="P538" s="8">
        <f t="shared" si="117"/>
        <v>-0.8620440223834428</v>
      </c>
      <c r="Q538" s="9">
        <f t="shared" si="118"/>
        <v>0.24224417025833192</v>
      </c>
      <c r="R538" s="6">
        <f t="shared" si="119"/>
        <v>0.13700710962625576</v>
      </c>
    </row>
    <row r="539" spans="2:18" ht="14.4">
      <c r="B539" s="7"/>
      <c r="C539">
        <v>-19.540400000000002</v>
      </c>
      <c r="D539">
        <v>99.781300000000002</v>
      </c>
      <c r="E539">
        <v>82.212199999999996</v>
      </c>
      <c r="F539">
        <v>1</v>
      </c>
      <c r="G539" s="6">
        <f t="shared" si="108"/>
        <v>0</v>
      </c>
      <c r="H539" s="9">
        <f t="shared" si="109"/>
        <v>-9.4425499999999996E-2</v>
      </c>
      <c r="I539" s="6">
        <f t="shared" si="110"/>
        <v>-0.16739566666666666</v>
      </c>
      <c r="J539" s="6">
        <f t="shared" si="111"/>
        <v>0.43702033333333323</v>
      </c>
      <c r="K539" s="9">
        <f t="shared" si="112"/>
        <v>-0.43241046974166852</v>
      </c>
      <c r="L539" s="8">
        <f t="shared" si="113"/>
        <v>-0.44726094739478894</v>
      </c>
      <c r="M539" s="9">
        <f t="shared" si="114"/>
        <v>-0.93819293072479581</v>
      </c>
      <c r="N539" s="8">
        <f t="shared" si="115"/>
        <v>-0.30125412739478885</v>
      </c>
      <c r="O539" s="9">
        <f t="shared" si="116"/>
        <v>-0.43241046974166852</v>
      </c>
      <c r="P539" s="8">
        <f t="shared" si="117"/>
        <v>-0.8620440223834428</v>
      </c>
      <c r="Q539" s="9">
        <f t="shared" si="118"/>
        <v>0.24224417025833192</v>
      </c>
      <c r="R539" s="6">
        <f t="shared" si="119"/>
        <v>0.13700710962625576</v>
      </c>
    </row>
    <row r="540" spans="2:18" ht="14.4">
      <c r="B540" s="7"/>
      <c r="C540">
        <v>-15.9064</v>
      </c>
      <c r="D540">
        <v>97.517700000000005</v>
      </c>
      <c r="E540">
        <v>85.213499999999996</v>
      </c>
      <c r="F540">
        <v>1</v>
      </c>
      <c r="G540" s="6">
        <f t="shared" si="108"/>
        <v>0</v>
      </c>
      <c r="H540" s="9">
        <f t="shared" si="109"/>
        <v>-8.9883000000000046E-2</v>
      </c>
      <c r="I540" s="6">
        <f t="shared" si="110"/>
        <v>-0.17494099999999996</v>
      </c>
      <c r="J540" s="6">
        <f t="shared" si="111"/>
        <v>0.44202249999999987</v>
      </c>
      <c r="K540" s="9">
        <f t="shared" si="112"/>
        <v>-0.43034718437043379</v>
      </c>
      <c r="L540" s="8">
        <f t="shared" si="113"/>
        <v>-0.46142489834727379</v>
      </c>
      <c r="M540" s="9">
        <f t="shared" si="114"/>
        <v>-0.94179449072479571</v>
      </c>
      <c r="N540" s="8">
        <f t="shared" si="115"/>
        <v>-0.31378277834727369</v>
      </c>
      <c r="O540" s="9">
        <f t="shared" si="116"/>
        <v>-0.43034718437043379</v>
      </c>
      <c r="P540" s="8">
        <f t="shared" si="117"/>
        <v>-0.86679836483669659</v>
      </c>
      <c r="Q540" s="9">
        <f t="shared" si="118"/>
        <v>0.24790901562956663</v>
      </c>
      <c r="R540" s="6">
        <f t="shared" si="119"/>
        <v>0.12596220112702486</v>
      </c>
    </row>
    <row r="541" spans="2:18" ht="14.4">
      <c r="B541" s="7"/>
      <c r="C541">
        <v>-15.9064</v>
      </c>
      <c r="D541">
        <v>97.517700000000005</v>
      </c>
      <c r="E541">
        <v>85.213499999999996</v>
      </c>
      <c r="F541">
        <v>1</v>
      </c>
      <c r="G541" s="6">
        <f t="shared" si="108"/>
        <v>0</v>
      </c>
      <c r="H541" s="9">
        <f t="shared" si="109"/>
        <v>-8.9883000000000046E-2</v>
      </c>
      <c r="I541" s="6">
        <f t="shared" si="110"/>
        <v>-0.17494099999999996</v>
      </c>
      <c r="J541" s="6">
        <f t="shared" si="111"/>
        <v>0.44202249999999987</v>
      </c>
      <c r="K541" s="9">
        <f t="shared" si="112"/>
        <v>-0.43034718437043379</v>
      </c>
      <c r="L541" s="8">
        <f t="shared" si="113"/>
        <v>-0.46142489834727379</v>
      </c>
      <c r="M541" s="9">
        <f t="shared" si="114"/>
        <v>-0.94179449072479571</v>
      </c>
      <c r="N541" s="8">
        <f t="shared" si="115"/>
        <v>-0.31378277834727369</v>
      </c>
      <c r="O541" s="9">
        <f t="shared" si="116"/>
        <v>-0.43034718437043379</v>
      </c>
      <c r="P541" s="8">
        <f t="shared" si="117"/>
        <v>-0.86679836483669659</v>
      </c>
      <c r="Q541" s="9">
        <f t="shared" si="118"/>
        <v>0.24790901562956663</v>
      </c>
      <c r="R541" s="6">
        <f t="shared" si="119"/>
        <v>0.12596220112702486</v>
      </c>
    </row>
    <row r="542" spans="2:18" ht="14.4">
      <c r="B542" s="7"/>
      <c r="C542">
        <v>-19.540400000000002</v>
      </c>
      <c r="D542">
        <v>99.781300000000002</v>
      </c>
      <c r="E542">
        <v>82.212199999999996</v>
      </c>
      <c r="F542">
        <v>1</v>
      </c>
      <c r="G542" s="6">
        <f t="shared" si="108"/>
        <v>0</v>
      </c>
      <c r="H542" s="9">
        <f t="shared" si="109"/>
        <v>-9.4425499999999996E-2</v>
      </c>
      <c r="I542" s="6">
        <f t="shared" si="110"/>
        <v>-0.16739566666666666</v>
      </c>
      <c r="J542" s="6">
        <f t="shared" si="111"/>
        <v>0.43702033333333323</v>
      </c>
      <c r="K542" s="9">
        <f t="shared" si="112"/>
        <v>-0.43241046974166852</v>
      </c>
      <c r="L542" s="8">
        <f t="shared" si="113"/>
        <v>-0.44726094739478894</v>
      </c>
      <c r="M542" s="9">
        <f t="shared" si="114"/>
        <v>-0.93819293072479581</v>
      </c>
      <c r="N542" s="8">
        <f t="shared" si="115"/>
        <v>-0.30125412739478885</v>
      </c>
      <c r="O542" s="9">
        <f t="shared" si="116"/>
        <v>-0.43241046974166852</v>
      </c>
      <c r="P542" s="8">
        <f t="shared" si="117"/>
        <v>-0.8620440223834428</v>
      </c>
      <c r="Q542" s="9">
        <f t="shared" si="118"/>
        <v>0.24224417025833192</v>
      </c>
      <c r="R542" s="6">
        <f t="shared" si="119"/>
        <v>0.13700710962625576</v>
      </c>
    </row>
    <row r="543" spans="2:18" ht="14.4">
      <c r="B543" s="7"/>
      <c r="C543">
        <v>-19.540400000000002</v>
      </c>
      <c r="D543">
        <v>99.781300000000002</v>
      </c>
      <c r="E543">
        <v>82.212199999999996</v>
      </c>
      <c r="F543">
        <v>1</v>
      </c>
      <c r="G543" s="6">
        <f t="shared" si="108"/>
        <v>0</v>
      </c>
      <c r="H543" s="9">
        <f t="shared" si="109"/>
        <v>-9.4425499999999996E-2</v>
      </c>
      <c r="I543" s="6">
        <f t="shared" si="110"/>
        <v>-0.16739566666666666</v>
      </c>
      <c r="J543" s="6">
        <f t="shared" si="111"/>
        <v>0.43702033333333323</v>
      </c>
      <c r="K543" s="9">
        <f t="shared" si="112"/>
        <v>-0.43241046974166852</v>
      </c>
      <c r="L543" s="8">
        <f t="shared" si="113"/>
        <v>-0.44726094739478894</v>
      </c>
      <c r="M543" s="9">
        <f t="shared" si="114"/>
        <v>-0.93819293072479581</v>
      </c>
      <c r="N543" s="8">
        <f t="shared" si="115"/>
        <v>-0.30125412739478885</v>
      </c>
      <c r="O543" s="9">
        <f t="shared" si="116"/>
        <v>-0.43241046974166852</v>
      </c>
      <c r="P543" s="8">
        <f t="shared" si="117"/>
        <v>-0.8620440223834428</v>
      </c>
      <c r="Q543" s="9">
        <f t="shared" si="118"/>
        <v>0.24224417025833192</v>
      </c>
      <c r="R543" s="6">
        <f t="shared" si="119"/>
        <v>0.13700710962625576</v>
      </c>
    </row>
    <row r="544" spans="2:18" ht="14.4">
      <c r="B544" s="7"/>
      <c r="C544">
        <v>-15.9064</v>
      </c>
      <c r="D544">
        <v>97.517700000000005</v>
      </c>
      <c r="E544">
        <v>85.213499999999996</v>
      </c>
      <c r="F544">
        <v>1</v>
      </c>
      <c r="G544" s="6">
        <f t="shared" si="108"/>
        <v>0</v>
      </c>
      <c r="H544" s="9">
        <f t="shared" si="109"/>
        <v>-8.9883000000000046E-2</v>
      </c>
      <c r="I544" s="6">
        <f t="shared" si="110"/>
        <v>-0.17494099999999996</v>
      </c>
      <c r="J544" s="6">
        <f t="shared" si="111"/>
        <v>0.44202249999999987</v>
      </c>
      <c r="K544" s="9">
        <f t="shared" si="112"/>
        <v>-0.43034718437043379</v>
      </c>
      <c r="L544" s="8">
        <f t="shared" si="113"/>
        <v>-0.46142489834727379</v>
      </c>
      <c r="M544" s="9">
        <f t="shared" si="114"/>
        <v>-0.94179449072479571</v>
      </c>
      <c r="N544" s="8">
        <f t="shared" si="115"/>
        <v>-0.31378277834727369</v>
      </c>
      <c r="O544" s="9">
        <f t="shared" si="116"/>
        <v>-0.43034718437043379</v>
      </c>
      <c r="P544" s="8">
        <f t="shared" si="117"/>
        <v>-0.86679836483669659</v>
      </c>
      <c r="Q544" s="9">
        <f t="shared" si="118"/>
        <v>0.24790901562956663</v>
      </c>
      <c r="R544" s="6">
        <f t="shared" si="119"/>
        <v>0.12596220112702486</v>
      </c>
    </row>
    <row r="545" spans="2:18" ht="14.4">
      <c r="B545" s="7"/>
      <c r="C545">
        <v>-15.9064</v>
      </c>
      <c r="D545">
        <v>97.517700000000005</v>
      </c>
      <c r="E545">
        <v>85.213499999999996</v>
      </c>
      <c r="F545">
        <v>1</v>
      </c>
      <c r="G545" s="6">
        <f t="shared" si="108"/>
        <v>0</v>
      </c>
      <c r="H545" s="9">
        <f t="shared" si="109"/>
        <v>-8.9883000000000046E-2</v>
      </c>
      <c r="I545" s="6">
        <f t="shared" si="110"/>
        <v>-0.17494099999999996</v>
      </c>
      <c r="J545" s="6">
        <f t="shared" si="111"/>
        <v>0.44202249999999987</v>
      </c>
      <c r="K545" s="9">
        <f t="shared" si="112"/>
        <v>-0.43034718437043379</v>
      </c>
      <c r="L545" s="8">
        <f t="shared" si="113"/>
        <v>-0.46142489834727379</v>
      </c>
      <c r="M545" s="9">
        <f t="shared" si="114"/>
        <v>-0.94179449072479571</v>
      </c>
      <c r="N545" s="8">
        <f t="shared" si="115"/>
        <v>-0.31378277834727369</v>
      </c>
      <c r="O545" s="9">
        <f t="shared" si="116"/>
        <v>-0.43034718437043379</v>
      </c>
      <c r="P545" s="8">
        <f t="shared" si="117"/>
        <v>-0.86679836483669659</v>
      </c>
      <c r="Q545" s="9">
        <f t="shared" si="118"/>
        <v>0.24790901562956663</v>
      </c>
      <c r="R545" s="6">
        <f t="shared" si="119"/>
        <v>0.12596220112702486</v>
      </c>
    </row>
    <row r="546" spans="2:18" ht="14.4">
      <c r="B546" s="7"/>
      <c r="C546">
        <v>-19.540400000000002</v>
      </c>
      <c r="D546">
        <v>99.781300000000002</v>
      </c>
      <c r="E546">
        <v>82.212199999999996</v>
      </c>
      <c r="F546">
        <v>1</v>
      </c>
      <c r="G546" s="6">
        <f t="shared" si="108"/>
        <v>0</v>
      </c>
      <c r="H546" s="9">
        <f t="shared" si="109"/>
        <v>-9.4425499999999996E-2</v>
      </c>
      <c r="I546" s="6">
        <f t="shared" si="110"/>
        <v>-0.16739566666666666</v>
      </c>
      <c r="J546" s="6">
        <f t="shared" si="111"/>
        <v>0.43702033333333323</v>
      </c>
      <c r="K546" s="9">
        <f t="shared" si="112"/>
        <v>-0.43241046974166852</v>
      </c>
      <c r="L546" s="8">
        <f t="shared" si="113"/>
        <v>-0.44726094739478894</v>
      </c>
      <c r="M546" s="9">
        <f t="shared" si="114"/>
        <v>-0.93819293072479581</v>
      </c>
      <c r="N546" s="8">
        <f t="shared" si="115"/>
        <v>-0.30125412739478885</v>
      </c>
      <c r="O546" s="9">
        <f t="shared" si="116"/>
        <v>-0.43241046974166852</v>
      </c>
      <c r="P546" s="8">
        <f t="shared" si="117"/>
        <v>-0.8620440223834428</v>
      </c>
      <c r="Q546" s="9">
        <f t="shared" si="118"/>
        <v>0.24224417025833192</v>
      </c>
      <c r="R546" s="6">
        <f t="shared" si="119"/>
        <v>0.13700710962625576</v>
      </c>
    </row>
    <row r="547" spans="2:18" ht="14.4">
      <c r="B547" s="7"/>
      <c r="C547">
        <v>-19.540400000000002</v>
      </c>
      <c r="D547">
        <v>99.781300000000002</v>
      </c>
      <c r="E547">
        <v>82.212199999999996</v>
      </c>
      <c r="F547">
        <v>1</v>
      </c>
      <c r="G547" s="6">
        <f t="shared" si="108"/>
        <v>0</v>
      </c>
      <c r="H547" s="9">
        <f t="shared" si="109"/>
        <v>-9.4425499999999996E-2</v>
      </c>
      <c r="I547" s="6">
        <f t="shared" si="110"/>
        <v>-0.16739566666666666</v>
      </c>
      <c r="J547" s="6">
        <f t="shared" si="111"/>
        <v>0.43702033333333323</v>
      </c>
      <c r="K547" s="9">
        <f t="shared" si="112"/>
        <v>-0.43241046974166852</v>
      </c>
      <c r="L547" s="8">
        <f t="shared" si="113"/>
        <v>-0.44726094739478894</v>
      </c>
      <c r="M547" s="9">
        <f t="shared" si="114"/>
        <v>-0.93819293072479581</v>
      </c>
      <c r="N547" s="8">
        <f t="shared" si="115"/>
        <v>-0.30125412739478885</v>
      </c>
      <c r="O547" s="9">
        <f t="shared" si="116"/>
        <v>-0.43241046974166852</v>
      </c>
      <c r="P547" s="8">
        <f t="shared" si="117"/>
        <v>-0.8620440223834428</v>
      </c>
      <c r="Q547" s="9">
        <f t="shared" si="118"/>
        <v>0.24224417025833192</v>
      </c>
      <c r="R547" s="6">
        <f t="shared" si="119"/>
        <v>0.13700710962625576</v>
      </c>
    </row>
    <row r="548" spans="2:18" ht="14.4">
      <c r="B548" s="7"/>
      <c r="C548">
        <v>-29.310500000000001</v>
      </c>
      <c r="D548">
        <v>95.925700000000006</v>
      </c>
      <c r="E548">
        <v>84.940299999999993</v>
      </c>
      <c r="F548">
        <v>1</v>
      </c>
      <c r="G548" s="6">
        <f t="shared" si="108"/>
        <v>0</v>
      </c>
      <c r="H548" s="9">
        <f t="shared" si="109"/>
        <v>-0.10663812499999997</v>
      </c>
      <c r="I548" s="6">
        <f t="shared" si="110"/>
        <v>-0.18024766666666664</v>
      </c>
      <c r="J548" s="6">
        <f t="shared" si="111"/>
        <v>0.44156716666666662</v>
      </c>
      <c r="K548" s="9">
        <f t="shared" si="112"/>
        <v>-0.45091426837719434</v>
      </c>
      <c r="L548" s="8">
        <f t="shared" si="113"/>
        <v>-0.4617269553044564</v>
      </c>
      <c r="M548" s="9">
        <f t="shared" si="114"/>
        <v>-0.94146665072479585</v>
      </c>
      <c r="N548" s="8">
        <f t="shared" si="115"/>
        <v>-0.32011668030445622</v>
      </c>
      <c r="O548" s="9">
        <f t="shared" si="116"/>
        <v>-0.45091426837719434</v>
      </c>
      <c r="P548" s="8">
        <f t="shared" si="117"/>
        <v>-0.86048260206832006</v>
      </c>
      <c r="Q548" s="9">
        <f t="shared" si="118"/>
        <v>0.22701409162280614</v>
      </c>
      <c r="R548" s="6">
        <f t="shared" si="119"/>
        <v>0.12537622640146562</v>
      </c>
    </row>
    <row r="549" spans="2:18" ht="14.4">
      <c r="B549" s="7"/>
      <c r="C549">
        <v>-30.363199999999999</v>
      </c>
      <c r="D549">
        <v>96.509799999999998</v>
      </c>
      <c r="E549">
        <v>84.548299999999998</v>
      </c>
      <c r="F549">
        <v>1</v>
      </c>
      <c r="G549" s="6">
        <f t="shared" si="108"/>
        <v>0</v>
      </c>
      <c r="H549" s="9">
        <f t="shared" si="109"/>
        <v>-0.10795399999999999</v>
      </c>
      <c r="I549" s="6">
        <f t="shared" si="110"/>
        <v>-0.17830066666666666</v>
      </c>
      <c r="J549" s="6">
        <f t="shared" si="111"/>
        <v>0.44091383333333345</v>
      </c>
      <c r="K549" s="9">
        <f t="shared" si="112"/>
        <v>-0.45208486527380953</v>
      </c>
      <c r="L549" s="8">
        <f t="shared" si="113"/>
        <v>-0.45841780385043396</v>
      </c>
      <c r="M549" s="9">
        <f t="shared" si="114"/>
        <v>-0.94099625072479587</v>
      </c>
      <c r="N549" s="8">
        <f t="shared" si="115"/>
        <v>-0.31728124385043377</v>
      </c>
      <c r="O549" s="9">
        <f t="shared" si="116"/>
        <v>-0.45208486527380953</v>
      </c>
      <c r="P549" s="8">
        <f t="shared" si="117"/>
        <v>-0.85960150871837993</v>
      </c>
      <c r="Q549" s="9">
        <f t="shared" si="118"/>
        <v>0.22537309472619116</v>
      </c>
      <c r="R549" s="6">
        <f t="shared" si="119"/>
        <v>0.12827799950554797</v>
      </c>
    </row>
    <row r="550" spans="2:18" ht="14.4">
      <c r="B550" s="7"/>
      <c r="C550">
        <v>-30.363199999999999</v>
      </c>
      <c r="D550">
        <v>96.509799999999998</v>
      </c>
      <c r="E550">
        <v>84.548299999999998</v>
      </c>
      <c r="F550">
        <v>1</v>
      </c>
      <c r="G550" s="6">
        <f t="shared" si="108"/>
        <v>0</v>
      </c>
      <c r="H550" s="9">
        <f t="shared" si="109"/>
        <v>-0.10795399999999999</v>
      </c>
      <c r="I550" s="6">
        <f t="shared" si="110"/>
        <v>-0.17830066666666666</v>
      </c>
      <c r="J550" s="6">
        <f t="shared" si="111"/>
        <v>0.44091383333333345</v>
      </c>
      <c r="K550" s="9">
        <f t="shared" si="112"/>
        <v>-0.45208486527380953</v>
      </c>
      <c r="L550" s="8">
        <f t="shared" si="113"/>
        <v>-0.45841780385043396</v>
      </c>
      <c r="M550" s="9">
        <f t="shared" si="114"/>
        <v>-0.94099625072479587</v>
      </c>
      <c r="N550" s="8">
        <f t="shared" si="115"/>
        <v>-0.31728124385043377</v>
      </c>
      <c r="O550" s="9">
        <f t="shared" si="116"/>
        <v>-0.45208486527380953</v>
      </c>
      <c r="P550" s="8">
        <f t="shared" si="117"/>
        <v>-0.85960150871837993</v>
      </c>
      <c r="Q550" s="9">
        <f t="shared" si="118"/>
        <v>0.22537309472619116</v>
      </c>
      <c r="R550" s="6">
        <f t="shared" si="119"/>
        <v>0.12827799950554797</v>
      </c>
    </row>
    <row r="551" spans="2:18" ht="14.4">
      <c r="B551" s="7"/>
      <c r="C551">
        <v>-30.363199999999999</v>
      </c>
      <c r="D551">
        <v>96.509799999999998</v>
      </c>
      <c r="E551">
        <v>84.548299999999998</v>
      </c>
      <c r="F551">
        <v>1</v>
      </c>
      <c r="G551" s="6">
        <f t="shared" si="108"/>
        <v>0</v>
      </c>
      <c r="H551" s="9">
        <f t="shared" si="109"/>
        <v>-0.10795399999999999</v>
      </c>
      <c r="I551" s="6">
        <f t="shared" si="110"/>
        <v>-0.17830066666666666</v>
      </c>
      <c r="J551" s="6">
        <f t="shared" si="111"/>
        <v>0.44091383333333345</v>
      </c>
      <c r="K551" s="9">
        <f t="shared" si="112"/>
        <v>-0.45208486527380953</v>
      </c>
      <c r="L551" s="8">
        <f t="shared" si="113"/>
        <v>-0.45841780385043396</v>
      </c>
      <c r="M551" s="9">
        <f t="shared" si="114"/>
        <v>-0.94099625072479587</v>
      </c>
      <c r="N551" s="8">
        <f t="shared" si="115"/>
        <v>-0.31728124385043377</v>
      </c>
      <c r="O551" s="9">
        <f t="shared" si="116"/>
        <v>-0.45208486527380953</v>
      </c>
      <c r="P551" s="8">
        <f t="shared" si="117"/>
        <v>-0.85960150871837993</v>
      </c>
      <c r="Q551" s="9">
        <f t="shared" si="118"/>
        <v>0.22537309472619116</v>
      </c>
      <c r="R551" s="6">
        <f t="shared" si="119"/>
        <v>0.12827799950554797</v>
      </c>
    </row>
    <row r="552" spans="2:18" ht="14.4">
      <c r="B552" s="7"/>
      <c r="C552">
        <v>-28.771799999999999</v>
      </c>
      <c r="D552">
        <v>96.472399999999993</v>
      </c>
      <c r="E552">
        <v>85.679199999999994</v>
      </c>
      <c r="F552">
        <v>1</v>
      </c>
      <c r="G552" s="6">
        <f t="shared" ref="G552:G615" si="120">D$19*(L552-R552)</f>
        <v>0</v>
      </c>
      <c r="H552" s="9">
        <f t="shared" ref="H552:H615" si="121">(C552-H$16)/H$17-0.5</f>
        <v>-0.10596475</v>
      </c>
      <c r="I552" s="6">
        <f t="shared" ref="I552:I615" si="122">(D552-I$16)/I$17-0.5</f>
        <v>-0.17842533333333338</v>
      </c>
      <c r="J552" s="6">
        <f t="shared" ref="J552:J615" si="123">(E552-J$16)/J$17-0.5</f>
        <v>0.44279866666666667</v>
      </c>
      <c r="K552" s="9">
        <f t="shared" ref="K552:K615" si="124">(H552*$H$13+I552*$I$13+J552*$J$13+$D$27)*$C$27</f>
        <v>-0.45096119818416086</v>
      </c>
      <c r="L552" s="8">
        <f t="shared" ref="L552:L615" si="125">(H552*$H$14+I552*$I$14+J552*$J$14+$E$27)*$C$27</f>
        <v>-0.46046466848588913</v>
      </c>
      <c r="M552" s="9">
        <f t="shared" ref="M552:M615" si="126">(H$27*$H$13+I552*$I$13+J552*$J$13+$D$27)*$C$27</f>
        <v>-0.94235333072479588</v>
      </c>
      <c r="N552" s="8">
        <f t="shared" ref="N552:N615" si="127">(H$27*$H$14+I552*$I$14+J552*$J$14+$E$27)*$C$27</f>
        <v>-0.31861197848588896</v>
      </c>
      <c r="O552" s="9">
        <f t="shared" ref="O552:O615" si="128">(H552*$H$13+I$27*$I$13+J552*$J$13+$D$27)*$C$27</f>
        <v>-0.45096119818416086</v>
      </c>
      <c r="P552" s="8">
        <f t="shared" ref="P552:P615" si="129">(H552*$H$14+I$27*$I$14+J552*$J$14+$E$27)*$C$27</f>
        <v>-0.8614929044733477</v>
      </c>
      <c r="Q552" s="9">
        <f t="shared" ref="Q552:Q615" si="130">(H552*$H$13+I552*$I$13+J$27*$J$13+$D$27)*$C$27</f>
        <v>0.22785384181583973</v>
      </c>
      <c r="R552" s="6">
        <f t="shared" ref="R552:R615" si="131">(H552*$H$14+I552*$I$14+J$27*$J$14+$E$27)*$C$27</f>
        <v>0.12740640062506048</v>
      </c>
    </row>
    <row r="553" spans="2:18" ht="14.4">
      <c r="B553" s="7"/>
      <c r="C553">
        <v>-29.018899999999999</v>
      </c>
      <c r="D553">
        <v>95.597300000000004</v>
      </c>
      <c r="E553">
        <v>85.261200000000002</v>
      </c>
      <c r="F553">
        <v>1</v>
      </c>
      <c r="G553" s="6">
        <f t="shared" si="120"/>
        <v>0</v>
      </c>
      <c r="H553" s="9">
        <f t="shared" si="121"/>
        <v>-0.10627362499999998</v>
      </c>
      <c r="I553" s="6">
        <f t="shared" si="122"/>
        <v>-0.18134233333333333</v>
      </c>
      <c r="J553" s="6">
        <f t="shared" si="123"/>
        <v>0.44210200000000011</v>
      </c>
      <c r="K553" s="9">
        <f t="shared" si="124"/>
        <v>-0.45084478896325614</v>
      </c>
      <c r="L553" s="8">
        <f t="shared" si="125"/>
        <v>-0.46355679753143925</v>
      </c>
      <c r="M553" s="9">
        <f t="shared" si="126"/>
        <v>-0.94185173072479589</v>
      </c>
      <c r="N553" s="8">
        <f t="shared" si="127"/>
        <v>-0.32181530253143914</v>
      </c>
      <c r="O553" s="9">
        <f t="shared" si="128"/>
        <v>-0.45084478896325614</v>
      </c>
      <c r="P553" s="8">
        <f t="shared" si="129"/>
        <v>-0.86094731113080947</v>
      </c>
      <c r="Q553" s="9">
        <f t="shared" si="130"/>
        <v>0.22746865103674452</v>
      </c>
      <c r="R553" s="6">
        <f t="shared" si="131"/>
        <v>0.1238798732369721</v>
      </c>
    </row>
    <row r="554" spans="2:18" ht="14.4">
      <c r="B554" s="7"/>
      <c r="C554">
        <v>-29.018899999999999</v>
      </c>
      <c r="D554">
        <v>95.597300000000004</v>
      </c>
      <c r="E554">
        <v>85.261200000000002</v>
      </c>
      <c r="F554">
        <v>1</v>
      </c>
      <c r="G554" s="6">
        <f t="shared" si="120"/>
        <v>0</v>
      </c>
      <c r="H554" s="9">
        <f t="shared" si="121"/>
        <v>-0.10627362499999998</v>
      </c>
      <c r="I554" s="6">
        <f t="shared" si="122"/>
        <v>-0.18134233333333333</v>
      </c>
      <c r="J554" s="6">
        <f t="shared" si="123"/>
        <v>0.44210200000000011</v>
      </c>
      <c r="K554" s="9">
        <f t="shared" si="124"/>
        <v>-0.45084478896325614</v>
      </c>
      <c r="L554" s="8">
        <f t="shared" si="125"/>
        <v>-0.46355679753143925</v>
      </c>
      <c r="M554" s="9">
        <f t="shared" si="126"/>
        <v>-0.94185173072479589</v>
      </c>
      <c r="N554" s="8">
        <f t="shared" si="127"/>
        <v>-0.32181530253143914</v>
      </c>
      <c r="O554" s="9">
        <f t="shared" si="128"/>
        <v>-0.45084478896325614</v>
      </c>
      <c r="P554" s="8">
        <f t="shared" si="129"/>
        <v>-0.86094731113080947</v>
      </c>
      <c r="Q554" s="9">
        <f t="shared" si="130"/>
        <v>0.22746865103674452</v>
      </c>
      <c r="R554" s="6">
        <f t="shared" si="131"/>
        <v>0.1238798732369721</v>
      </c>
    </row>
    <row r="555" spans="2:18" ht="14.4">
      <c r="B555" s="7"/>
      <c r="C555">
        <v>-29.0519</v>
      </c>
      <c r="D555">
        <v>95.5291</v>
      </c>
      <c r="E555">
        <v>85.148899999999998</v>
      </c>
      <c r="F555">
        <v>1</v>
      </c>
      <c r="G555" s="6">
        <f t="shared" si="120"/>
        <v>0</v>
      </c>
      <c r="H555" s="9">
        <f t="shared" si="121"/>
        <v>-0.10631487499999998</v>
      </c>
      <c r="I555" s="6">
        <f t="shared" si="122"/>
        <v>-0.18156966666666668</v>
      </c>
      <c r="J555" s="6">
        <f t="shared" si="123"/>
        <v>0.44191483333333337</v>
      </c>
      <c r="K555" s="9">
        <f t="shared" si="124"/>
        <v>-0.45076147087224089</v>
      </c>
      <c r="L555" s="8">
        <f t="shared" si="125"/>
        <v>-0.46370874402420809</v>
      </c>
      <c r="M555" s="9">
        <f t="shared" si="126"/>
        <v>-0.94171697072479599</v>
      </c>
      <c r="N555" s="8">
        <f t="shared" si="127"/>
        <v>-0.32198209902420799</v>
      </c>
      <c r="O555" s="9">
        <f t="shared" si="128"/>
        <v>-0.45076147087224089</v>
      </c>
      <c r="P555" s="8">
        <f t="shared" si="129"/>
        <v>-0.86081575554739542</v>
      </c>
      <c r="Q555" s="9">
        <f t="shared" si="130"/>
        <v>0.22741720912775976</v>
      </c>
      <c r="R555" s="6">
        <f t="shared" si="131"/>
        <v>0.12361122116078921</v>
      </c>
    </row>
    <row r="556" spans="2:18" ht="14.4">
      <c r="B556" s="7"/>
      <c r="C556">
        <v>-29.0519</v>
      </c>
      <c r="D556">
        <v>95.5291</v>
      </c>
      <c r="E556">
        <v>85.148899999999998</v>
      </c>
      <c r="F556">
        <v>1</v>
      </c>
      <c r="G556" s="6">
        <f t="shared" si="120"/>
        <v>0</v>
      </c>
      <c r="H556" s="9">
        <f t="shared" si="121"/>
        <v>-0.10631487499999998</v>
      </c>
      <c r="I556" s="6">
        <f t="shared" si="122"/>
        <v>-0.18156966666666668</v>
      </c>
      <c r="J556" s="6">
        <f t="shared" si="123"/>
        <v>0.44191483333333337</v>
      </c>
      <c r="K556" s="9">
        <f t="shared" si="124"/>
        <v>-0.45076147087224089</v>
      </c>
      <c r="L556" s="8">
        <f t="shared" si="125"/>
        <v>-0.46370874402420809</v>
      </c>
      <c r="M556" s="9">
        <f t="shared" si="126"/>
        <v>-0.94171697072479599</v>
      </c>
      <c r="N556" s="8">
        <f t="shared" si="127"/>
        <v>-0.32198209902420799</v>
      </c>
      <c r="O556" s="9">
        <f t="shared" si="128"/>
        <v>-0.45076147087224089</v>
      </c>
      <c r="P556" s="8">
        <f t="shared" si="129"/>
        <v>-0.86081575554739542</v>
      </c>
      <c r="Q556" s="9">
        <f t="shared" si="130"/>
        <v>0.22741720912775976</v>
      </c>
      <c r="R556" s="6">
        <f t="shared" si="131"/>
        <v>0.12361122116078921</v>
      </c>
    </row>
    <row r="557" spans="2:18" ht="14.4">
      <c r="B557" s="7"/>
      <c r="C557">
        <v>-28.7059</v>
      </c>
      <c r="D557">
        <v>95.769000000000005</v>
      </c>
      <c r="E557">
        <v>85.285799999999995</v>
      </c>
      <c r="F557">
        <v>1</v>
      </c>
      <c r="G557" s="6">
        <f t="shared" si="120"/>
        <v>0</v>
      </c>
      <c r="H557" s="9">
        <f t="shared" si="121"/>
        <v>-0.10588237499999997</v>
      </c>
      <c r="I557" s="6">
        <f t="shared" si="122"/>
        <v>-0.18076999999999999</v>
      </c>
      <c r="J557" s="6">
        <f t="shared" si="123"/>
        <v>0.44214299999999995</v>
      </c>
      <c r="K557" s="9">
        <f t="shared" si="124"/>
        <v>-0.45038639025076382</v>
      </c>
      <c r="L557" s="8">
        <f t="shared" si="125"/>
        <v>-0.46300946910457591</v>
      </c>
      <c r="M557" s="9">
        <f t="shared" si="126"/>
        <v>-0.94188125072479589</v>
      </c>
      <c r="N557" s="8">
        <f t="shared" si="127"/>
        <v>-0.32112712410457572</v>
      </c>
      <c r="O557" s="9">
        <f t="shared" si="128"/>
        <v>-0.45038639025076382</v>
      </c>
      <c r="P557" s="8">
        <f t="shared" si="129"/>
        <v>-0.86111372620072912</v>
      </c>
      <c r="Q557" s="9">
        <f t="shared" si="130"/>
        <v>0.22795656974923667</v>
      </c>
      <c r="R557" s="6">
        <f t="shared" si="131"/>
        <v>0.12445276673375512</v>
      </c>
    </row>
    <row r="558" spans="2:18" ht="14.4">
      <c r="B558" s="7"/>
      <c r="C558">
        <v>-28.7059</v>
      </c>
      <c r="D558">
        <v>95.769000000000005</v>
      </c>
      <c r="E558">
        <v>85.285799999999995</v>
      </c>
      <c r="F558">
        <v>1</v>
      </c>
      <c r="G558" s="6">
        <f t="shared" si="120"/>
        <v>0</v>
      </c>
      <c r="H558" s="9">
        <f t="shared" si="121"/>
        <v>-0.10588237499999997</v>
      </c>
      <c r="I558" s="6">
        <f t="shared" si="122"/>
        <v>-0.18076999999999999</v>
      </c>
      <c r="J558" s="6">
        <f t="shared" si="123"/>
        <v>0.44214299999999995</v>
      </c>
      <c r="K558" s="9">
        <f t="shared" si="124"/>
        <v>-0.45038639025076382</v>
      </c>
      <c r="L558" s="8">
        <f t="shared" si="125"/>
        <v>-0.46300946910457591</v>
      </c>
      <c r="M558" s="9">
        <f t="shared" si="126"/>
        <v>-0.94188125072479589</v>
      </c>
      <c r="N558" s="8">
        <f t="shared" si="127"/>
        <v>-0.32112712410457572</v>
      </c>
      <c r="O558" s="9">
        <f t="shared" si="128"/>
        <v>-0.45038639025076382</v>
      </c>
      <c r="P558" s="8">
        <f t="shared" si="129"/>
        <v>-0.86111372620072912</v>
      </c>
      <c r="Q558" s="9">
        <f t="shared" si="130"/>
        <v>0.22795656974923667</v>
      </c>
      <c r="R558" s="6">
        <f t="shared" si="131"/>
        <v>0.12445276673375512</v>
      </c>
    </row>
    <row r="559" spans="2:18" ht="14.4">
      <c r="B559" s="7"/>
      <c r="C559">
        <v>-28.7059</v>
      </c>
      <c r="D559">
        <v>95.769000000000005</v>
      </c>
      <c r="E559">
        <v>85.285799999999995</v>
      </c>
      <c r="F559">
        <v>1</v>
      </c>
      <c r="G559" s="6">
        <f t="shared" si="120"/>
        <v>0</v>
      </c>
      <c r="H559" s="9">
        <f t="shared" si="121"/>
        <v>-0.10588237499999997</v>
      </c>
      <c r="I559" s="6">
        <f t="shared" si="122"/>
        <v>-0.18076999999999999</v>
      </c>
      <c r="J559" s="6">
        <f t="shared" si="123"/>
        <v>0.44214299999999995</v>
      </c>
      <c r="K559" s="9">
        <f t="shared" si="124"/>
        <v>-0.45038639025076382</v>
      </c>
      <c r="L559" s="8">
        <f t="shared" si="125"/>
        <v>-0.46300946910457591</v>
      </c>
      <c r="M559" s="9">
        <f t="shared" si="126"/>
        <v>-0.94188125072479589</v>
      </c>
      <c r="N559" s="8">
        <f t="shared" si="127"/>
        <v>-0.32112712410457572</v>
      </c>
      <c r="O559" s="9">
        <f t="shared" si="128"/>
        <v>-0.45038639025076382</v>
      </c>
      <c r="P559" s="8">
        <f t="shared" si="129"/>
        <v>-0.86111372620072912</v>
      </c>
      <c r="Q559" s="9">
        <f t="shared" si="130"/>
        <v>0.22795656974923667</v>
      </c>
      <c r="R559" s="6">
        <f t="shared" si="131"/>
        <v>0.12445276673375512</v>
      </c>
    </row>
    <row r="560" spans="2:18" ht="14.4">
      <c r="B560" s="7"/>
      <c r="C560">
        <v>-28.0991</v>
      </c>
      <c r="D560">
        <v>95.360699999999994</v>
      </c>
      <c r="E560">
        <v>85.462900000000005</v>
      </c>
      <c r="F560">
        <v>1</v>
      </c>
      <c r="G560" s="6">
        <f t="shared" si="120"/>
        <v>0</v>
      </c>
      <c r="H560" s="9">
        <f t="shared" si="121"/>
        <v>-0.10512387500000003</v>
      </c>
      <c r="I560" s="6">
        <f t="shared" si="122"/>
        <v>-0.18213100000000004</v>
      </c>
      <c r="J560" s="6">
        <f t="shared" si="123"/>
        <v>0.44243816666666669</v>
      </c>
      <c r="K560" s="9">
        <f t="shared" si="124"/>
        <v>-0.44965300266373448</v>
      </c>
      <c r="L560" s="8">
        <f t="shared" si="125"/>
        <v>-0.46516384805074118</v>
      </c>
      <c r="M560" s="9">
        <f t="shared" si="126"/>
        <v>-0.94209377072479583</v>
      </c>
      <c r="N560" s="8">
        <f t="shared" si="127"/>
        <v>-0.32300844305074106</v>
      </c>
      <c r="O560" s="9">
        <f t="shared" si="128"/>
        <v>-0.44965300266373448</v>
      </c>
      <c r="P560" s="8">
        <f t="shared" si="129"/>
        <v>-0.86157083391954148</v>
      </c>
      <c r="Q560" s="9">
        <f t="shared" si="130"/>
        <v>0.22890247733626612</v>
      </c>
      <c r="R560" s="6">
        <f t="shared" si="131"/>
        <v>0.12248243550640214</v>
      </c>
    </row>
    <row r="561" spans="2:18" ht="14.4">
      <c r="B561" s="7"/>
      <c r="C561">
        <v>-28.0991</v>
      </c>
      <c r="D561">
        <v>95.360699999999994</v>
      </c>
      <c r="E561">
        <v>85.462900000000005</v>
      </c>
      <c r="F561">
        <v>1</v>
      </c>
      <c r="G561" s="6">
        <f t="shared" si="120"/>
        <v>0</v>
      </c>
      <c r="H561" s="9">
        <f t="shared" si="121"/>
        <v>-0.10512387500000003</v>
      </c>
      <c r="I561" s="6">
        <f t="shared" si="122"/>
        <v>-0.18213100000000004</v>
      </c>
      <c r="J561" s="6">
        <f t="shared" si="123"/>
        <v>0.44243816666666669</v>
      </c>
      <c r="K561" s="9">
        <f t="shared" si="124"/>
        <v>-0.44965300266373448</v>
      </c>
      <c r="L561" s="8">
        <f t="shared" si="125"/>
        <v>-0.46516384805074118</v>
      </c>
      <c r="M561" s="9">
        <f t="shared" si="126"/>
        <v>-0.94209377072479583</v>
      </c>
      <c r="N561" s="8">
        <f t="shared" si="127"/>
        <v>-0.32300844305074106</v>
      </c>
      <c r="O561" s="9">
        <f t="shared" si="128"/>
        <v>-0.44965300266373448</v>
      </c>
      <c r="P561" s="8">
        <f t="shared" si="129"/>
        <v>-0.86157083391954148</v>
      </c>
      <c r="Q561" s="9">
        <f t="shared" si="130"/>
        <v>0.22890247733626612</v>
      </c>
      <c r="R561" s="6">
        <f t="shared" si="131"/>
        <v>0.12248243550640214</v>
      </c>
    </row>
    <row r="562" spans="2:18" ht="14.4">
      <c r="B562" s="7"/>
      <c r="C562">
        <v>-28.790299999999998</v>
      </c>
      <c r="D562">
        <v>95.209299999999999</v>
      </c>
      <c r="E562">
        <v>84.9148</v>
      </c>
      <c r="F562">
        <v>1</v>
      </c>
      <c r="G562" s="6">
        <f t="shared" si="120"/>
        <v>0</v>
      </c>
      <c r="H562" s="9">
        <f t="shared" si="121"/>
        <v>-0.10598787500000001</v>
      </c>
      <c r="I562" s="6">
        <f t="shared" si="122"/>
        <v>-0.1826356666666667</v>
      </c>
      <c r="J562" s="6">
        <f t="shared" si="123"/>
        <v>0.44152466666666668</v>
      </c>
      <c r="K562" s="9">
        <f t="shared" si="124"/>
        <v>-0.45007275683010689</v>
      </c>
      <c r="L562" s="8">
        <f t="shared" si="125"/>
        <v>-0.4649125638036023</v>
      </c>
      <c r="M562" s="9">
        <f t="shared" si="126"/>
        <v>-0.94143605072479586</v>
      </c>
      <c r="N562" s="8">
        <f t="shared" si="127"/>
        <v>-0.32306819880360216</v>
      </c>
      <c r="O562" s="9">
        <f t="shared" si="128"/>
        <v>-0.45007275683010689</v>
      </c>
      <c r="P562" s="8">
        <f t="shared" si="129"/>
        <v>-0.86069019169096417</v>
      </c>
      <c r="Q562" s="9">
        <f t="shared" si="130"/>
        <v>0.22782500316989371</v>
      </c>
      <c r="R562" s="6">
        <f t="shared" si="131"/>
        <v>0.12216411752496392</v>
      </c>
    </row>
    <row r="563" spans="2:18" ht="14.4">
      <c r="B563" s="7"/>
      <c r="C563">
        <v>-28.790299999999998</v>
      </c>
      <c r="D563">
        <v>95.209299999999999</v>
      </c>
      <c r="E563">
        <v>84.9148</v>
      </c>
      <c r="F563">
        <v>1</v>
      </c>
      <c r="G563" s="6">
        <f t="shared" si="120"/>
        <v>0</v>
      </c>
      <c r="H563" s="9">
        <f t="shared" si="121"/>
        <v>-0.10598787500000001</v>
      </c>
      <c r="I563" s="6">
        <f t="shared" si="122"/>
        <v>-0.1826356666666667</v>
      </c>
      <c r="J563" s="6">
        <f t="shared" si="123"/>
        <v>0.44152466666666668</v>
      </c>
      <c r="K563" s="9">
        <f t="shared" si="124"/>
        <v>-0.45007275683010689</v>
      </c>
      <c r="L563" s="8">
        <f t="shared" si="125"/>
        <v>-0.4649125638036023</v>
      </c>
      <c r="M563" s="9">
        <f t="shared" si="126"/>
        <v>-0.94143605072479586</v>
      </c>
      <c r="N563" s="8">
        <f t="shared" si="127"/>
        <v>-0.32306819880360216</v>
      </c>
      <c r="O563" s="9">
        <f t="shared" si="128"/>
        <v>-0.45007275683010689</v>
      </c>
      <c r="P563" s="8">
        <f t="shared" si="129"/>
        <v>-0.86069019169096417</v>
      </c>
      <c r="Q563" s="9">
        <f t="shared" si="130"/>
        <v>0.22782500316989371</v>
      </c>
      <c r="R563" s="6">
        <f t="shared" si="131"/>
        <v>0.12216411752496392</v>
      </c>
    </row>
    <row r="564" spans="2:18" ht="14.4">
      <c r="B564" s="7"/>
      <c r="C564">
        <v>-29.457999999999998</v>
      </c>
      <c r="D564">
        <v>95.590999999999994</v>
      </c>
      <c r="E564">
        <v>84.677599999999998</v>
      </c>
      <c r="F564">
        <v>1</v>
      </c>
      <c r="G564" s="6">
        <f t="shared" si="120"/>
        <v>0</v>
      </c>
      <c r="H564" s="9">
        <f t="shared" si="121"/>
        <v>-0.10682249999999999</v>
      </c>
      <c r="I564" s="6">
        <f t="shared" si="122"/>
        <v>-0.18136333333333338</v>
      </c>
      <c r="J564" s="6">
        <f t="shared" si="123"/>
        <v>0.44112933333333326</v>
      </c>
      <c r="K564" s="9">
        <f t="shared" si="124"/>
        <v>-0.45082895812189916</v>
      </c>
      <c r="L564" s="8">
        <f t="shared" si="125"/>
        <v>-0.46277889622887136</v>
      </c>
      <c r="M564" s="9">
        <f t="shared" si="126"/>
        <v>-0.94115141072479591</v>
      </c>
      <c r="N564" s="8">
        <f t="shared" si="127"/>
        <v>-0.32123499622887119</v>
      </c>
      <c r="O564" s="9">
        <f t="shared" si="128"/>
        <v>-0.45082895812189916</v>
      </c>
      <c r="P564" s="8">
        <f t="shared" si="129"/>
        <v>-0.86014322122003095</v>
      </c>
      <c r="Q564" s="9">
        <f t="shared" si="130"/>
        <v>0.22678416187810138</v>
      </c>
      <c r="R564" s="6">
        <f t="shared" si="131"/>
        <v>0.1240512796287616</v>
      </c>
    </row>
    <row r="565" spans="2:18" ht="14.4">
      <c r="B565" s="7"/>
      <c r="C565">
        <v>-29.466200000000001</v>
      </c>
      <c r="D565">
        <v>95.703199999999995</v>
      </c>
      <c r="E565">
        <v>84.924599999999998</v>
      </c>
      <c r="F565">
        <v>1</v>
      </c>
      <c r="G565" s="6">
        <f t="shared" si="120"/>
        <v>0</v>
      </c>
      <c r="H565" s="9">
        <f t="shared" si="121"/>
        <v>-0.10683275000000003</v>
      </c>
      <c r="I565" s="6">
        <f t="shared" si="122"/>
        <v>-0.18098933333333334</v>
      </c>
      <c r="J565" s="6">
        <f t="shared" si="123"/>
        <v>0.44154100000000007</v>
      </c>
      <c r="K565" s="9">
        <f t="shared" si="124"/>
        <v>-0.4511381406568592</v>
      </c>
      <c r="L565" s="8">
        <f t="shared" si="125"/>
        <v>-0.46256548951709092</v>
      </c>
      <c r="M565" s="9">
        <f t="shared" si="126"/>
        <v>-0.94144781072479589</v>
      </c>
      <c r="N565" s="8">
        <f t="shared" si="127"/>
        <v>-0.32102527951709081</v>
      </c>
      <c r="O565" s="9">
        <f t="shared" si="128"/>
        <v>-0.4511381406568592</v>
      </c>
      <c r="P565" s="8">
        <f t="shared" si="129"/>
        <v>-0.86039622114971281</v>
      </c>
      <c r="Q565" s="9">
        <f t="shared" si="130"/>
        <v>0.22677137934314145</v>
      </c>
      <c r="R565" s="6">
        <f t="shared" si="131"/>
        <v>0.12452137627022383</v>
      </c>
    </row>
    <row r="566" spans="2:18" ht="14.4">
      <c r="B566" s="7"/>
      <c r="C566">
        <v>-29.466200000000001</v>
      </c>
      <c r="D566">
        <v>95.703199999999995</v>
      </c>
      <c r="E566">
        <v>84.924599999999998</v>
      </c>
      <c r="F566">
        <v>1</v>
      </c>
      <c r="G566" s="6">
        <f t="shared" si="120"/>
        <v>0</v>
      </c>
      <c r="H566" s="9">
        <f t="shared" si="121"/>
        <v>-0.10683275000000003</v>
      </c>
      <c r="I566" s="6">
        <f t="shared" si="122"/>
        <v>-0.18098933333333334</v>
      </c>
      <c r="J566" s="6">
        <f t="shared" si="123"/>
        <v>0.44154100000000007</v>
      </c>
      <c r="K566" s="9">
        <f t="shared" si="124"/>
        <v>-0.4511381406568592</v>
      </c>
      <c r="L566" s="8">
        <f t="shared" si="125"/>
        <v>-0.46256548951709092</v>
      </c>
      <c r="M566" s="9">
        <f t="shared" si="126"/>
        <v>-0.94144781072479589</v>
      </c>
      <c r="N566" s="8">
        <f t="shared" si="127"/>
        <v>-0.32102527951709081</v>
      </c>
      <c r="O566" s="9">
        <f t="shared" si="128"/>
        <v>-0.4511381406568592</v>
      </c>
      <c r="P566" s="8">
        <f t="shared" si="129"/>
        <v>-0.86039622114971281</v>
      </c>
      <c r="Q566" s="9">
        <f t="shared" si="130"/>
        <v>0.22677137934314145</v>
      </c>
      <c r="R566" s="6">
        <f t="shared" si="131"/>
        <v>0.12452137627022383</v>
      </c>
    </row>
    <row r="567" spans="2:18" ht="14.4">
      <c r="B567" s="7"/>
      <c r="C567">
        <v>-28.904800000000002</v>
      </c>
      <c r="D567">
        <v>95.422799999999995</v>
      </c>
      <c r="E567">
        <v>85.283699999999996</v>
      </c>
      <c r="F567">
        <v>1</v>
      </c>
      <c r="G567" s="6">
        <f t="shared" si="120"/>
        <v>0</v>
      </c>
      <c r="H567" s="9">
        <f t="shared" si="121"/>
        <v>-0.10613100000000003</v>
      </c>
      <c r="I567" s="6">
        <f t="shared" si="122"/>
        <v>-0.18192400000000003</v>
      </c>
      <c r="J567" s="6">
        <f t="shared" si="123"/>
        <v>0.44213949999999991</v>
      </c>
      <c r="K567" s="9">
        <f t="shared" si="124"/>
        <v>-0.45069392466582681</v>
      </c>
      <c r="L567" s="8">
        <f t="shared" si="125"/>
        <v>-0.46435690809555125</v>
      </c>
      <c r="M567" s="9">
        <f t="shared" si="126"/>
        <v>-0.94187873072479589</v>
      </c>
      <c r="N567" s="8">
        <f t="shared" si="127"/>
        <v>-0.3225640680955511</v>
      </c>
      <c r="O567" s="9">
        <f t="shared" si="128"/>
        <v>-0.45069392466582681</v>
      </c>
      <c r="P567" s="8">
        <f t="shared" si="129"/>
        <v>-0.86102203881671135</v>
      </c>
      <c r="Q567" s="9">
        <f t="shared" si="130"/>
        <v>0.22764651533417371</v>
      </c>
      <c r="R567" s="6">
        <f t="shared" si="131"/>
        <v>0.12310314535876223</v>
      </c>
    </row>
    <row r="568" spans="2:18" ht="14.4">
      <c r="B568" s="7"/>
      <c r="C568">
        <v>-28.904800000000002</v>
      </c>
      <c r="D568">
        <v>95.422799999999995</v>
      </c>
      <c r="E568">
        <v>85.283699999999996</v>
      </c>
      <c r="F568">
        <v>1</v>
      </c>
      <c r="G568" s="6">
        <f t="shared" si="120"/>
        <v>0</v>
      </c>
      <c r="H568" s="9">
        <f t="shared" si="121"/>
        <v>-0.10613100000000003</v>
      </c>
      <c r="I568" s="6">
        <f t="shared" si="122"/>
        <v>-0.18192400000000003</v>
      </c>
      <c r="J568" s="6">
        <f t="shared" si="123"/>
        <v>0.44213949999999991</v>
      </c>
      <c r="K568" s="9">
        <f t="shared" si="124"/>
        <v>-0.45069392466582681</v>
      </c>
      <c r="L568" s="8">
        <f t="shared" si="125"/>
        <v>-0.46435690809555125</v>
      </c>
      <c r="M568" s="9">
        <f t="shared" si="126"/>
        <v>-0.94187873072479589</v>
      </c>
      <c r="N568" s="8">
        <f t="shared" si="127"/>
        <v>-0.3225640680955511</v>
      </c>
      <c r="O568" s="9">
        <f t="shared" si="128"/>
        <v>-0.45069392466582681</v>
      </c>
      <c r="P568" s="8">
        <f t="shared" si="129"/>
        <v>-0.86102203881671135</v>
      </c>
      <c r="Q568" s="9">
        <f t="shared" si="130"/>
        <v>0.22764651533417371</v>
      </c>
      <c r="R568" s="6">
        <f t="shared" si="131"/>
        <v>0.12310314535876223</v>
      </c>
    </row>
    <row r="569" spans="2:18" ht="14.4">
      <c r="B569" s="7"/>
      <c r="C569">
        <v>-28.904800000000002</v>
      </c>
      <c r="D569">
        <v>95.422799999999995</v>
      </c>
      <c r="E569">
        <v>85.283699999999996</v>
      </c>
      <c r="F569">
        <v>1</v>
      </c>
      <c r="G569" s="6">
        <f t="shared" si="120"/>
        <v>0</v>
      </c>
      <c r="H569" s="9">
        <f t="shared" si="121"/>
        <v>-0.10613100000000003</v>
      </c>
      <c r="I569" s="6">
        <f t="shared" si="122"/>
        <v>-0.18192400000000003</v>
      </c>
      <c r="J569" s="6">
        <f t="shared" si="123"/>
        <v>0.44213949999999991</v>
      </c>
      <c r="K569" s="9">
        <f t="shared" si="124"/>
        <v>-0.45069392466582681</v>
      </c>
      <c r="L569" s="8">
        <f t="shared" si="125"/>
        <v>-0.46435690809555125</v>
      </c>
      <c r="M569" s="9">
        <f t="shared" si="126"/>
        <v>-0.94187873072479589</v>
      </c>
      <c r="N569" s="8">
        <f t="shared" si="127"/>
        <v>-0.3225640680955511</v>
      </c>
      <c r="O569" s="9">
        <f t="shared" si="128"/>
        <v>-0.45069392466582681</v>
      </c>
      <c r="P569" s="8">
        <f t="shared" si="129"/>
        <v>-0.86102203881671135</v>
      </c>
      <c r="Q569" s="9">
        <f t="shared" si="130"/>
        <v>0.22764651533417371</v>
      </c>
      <c r="R569" s="6">
        <f t="shared" si="131"/>
        <v>0.12310314535876223</v>
      </c>
    </row>
    <row r="570" spans="2:18" ht="14.4">
      <c r="B570" s="7"/>
      <c r="C570">
        <v>-29.010300000000001</v>
      </c>
      <c r="D570">
        <v>95.723299999999995</v>
      </c>
      <c r="E570">
        <v>85.169399999999996</v>
      </c>
      <c r="F570">
        <v>1</v>
      </c>
      <c r="G570" s="6">
        <f t="shared" si="120"/>
        <v>0</v>
      </c>
      <c r="H570" s="9">
        <f t="shared" si="121"/>
        <v>-0.10626287500000003</v>
      </c>
      <c r="I570" s="6">
        <f t="shared" si="122"/>
        <v>-0.18092233333333335</v>
      </c>
      <c r="J570" s="6">
        <f t="shared" si="123"/>
        <v>0.44194900000000004</v>
      </c>
      <c r="K570" s="9">
        <f t="shared" si="124"/>
        <v>-0.45072122289000555</v>
      </c>
      <c r="L570" s="8">
        <f t="shared" si="125"/>
        <v>-0.46294149400874951</v>
      </c>
      <c r="M570" s="9">
        <f t="shared" si="126"/>
        <v>-0.94174157072479581</v>
      </c>
      <c r="N570" s="8">
        <f t="shared" si="127"/>
        <v>-0.32119612900874944</v>
      </c>
      <c r="O570" s="9">
        <f t="shared" si="128"/>
        <v>-0.45072122289000555</v>
      </c>
      <c r="P570" s="8">
        <f t="shared" si="129"/>
        <v>-0.86085577977232852</v>
      </c>
      <c r="Q570" s="9">
        <f t="shared" si="130"/>
        <v>0.22748205710999503</v>
      </c>
      <c r="R570" s="6">
        <f t="shared" si="131"/>
        <v>0.12439977540118091</v>
      </c>
    </row>
    <row r="571" spans="2:18" ht="14.4">
      <c r="B571" s="7"/>
      <c r="C571">
        <v>-29.010300000000001</v>
      </c>
      <c r="D571">
        <v>95.723299999999995</v>
      </c>
      <c r="E571">
        <v>85.169399999999996</v>
      </c>
      <c r="F571">
        <v>1</v>
      </c>
      <c r="G571" s="6">
        <f t="shared" si="120"/>
        <v>0</v>
      </c>
      <c r="H571" s="9">
        <f t="shared" si="121"/>
        <v>-0.10626287500000003</v>
      </c>
      <c r="I571" s="6">
        <f t="shared" si="122"/>
        <v>-0.18092233333333335</v>
      </c>
      <c r="J571" s="6">
        <f t="shared" si="123"/>
        <v>0.44194900000000004</v>
      </c>
      <c r="K571" s="9">
        <f t="shared" si="124"/>
        <v>-0.45072122289000555</v>
      </c>
      <c r="L571" s="8">
        <f t="shared" si="125"/>
        <v>-0.46294149400874951</v>
      </c>
      <c r="M571" s="9">
        <f t="shared" si="126"/>
        <v>-0.94174157072479581</v>
      </c>
      <c r="N571" s="8">
        <f t="shared" si="127"/>
        <v>-0.32119612900874944</v>
      </c>
      <c r="O571" s="9">
        <f t="shared" si="128"/>
        <v>-0.45072122289000555</v>
      </c>
      <c r="P571" s="8">
        <f t="shared" si="129"/>
        <v>-0.86085577977232852</v>
      </c>
      <c r="Q571" s="9">
        <f t="shared" si="130"/>
        <v>0.22748205710999503</v>
      </c>
      <c r="R571" s="6">
        <f t="shared" si="131"/>
        <v>0.12439977540118091</v>
      </c>
    </row>
    <row r="572" spans="2:18" ht="14.4">
      <c r="B572" s="7"/>
      <c r="C572">
        <v>-29.176200000000001</v>
      </c>
      <c r="D572">
        <v>95.844499999999996</v>
      </c>
      <c r="E572">
        <v>85.072599999999994</v>
      </c>
      <c r="F572">
        <v>1</v>
      </c>
      <c r="G572" s="6">
        <f t="shared" si="120"/>
        <v>0</v>
      </c>
      <c r="H572" s="9">
        <f t="shared" si="121"/>
        <v>-0.10647024999999999</v>
      </c>
      <c r="I572" s="6">
        <f t="shared" si="122"/>
        <v>-0.18051833333333334</v>
      </c>
      <c r="J572" s="6">
        <f t="shared" si="123"/>
        <v>0.44178766666666658</v>
      </c>
      <c r="K572" s="9">
        <f t="shared" si="124"/>
        <v>-0.45086367539608352</v>
      </c>
      <c r="L572" s="8">
        <f t="shared" si="125"/>
        <v>-0.46226242255894023</v>
      </c>
      <c r="M572" s="9">
        <f t="shared" si="126"/>
        <v>-0.94162541072479577</v>
      </c>
      <c r="N572" s="8">
        <f t="shared" si="127"/>
        <v>-0.32059171255894003</v>
      </c>
      <c r="O572" s="9">
        <f t="shared" si="128"/>
        <v>-0.45086367539608352</v>
      </c>
      <c r="P572" s="8">
        <f t="shared" si="129"/>
        <v>-0.86068052726142485</v>
      </c>
      <c r="Q572" s="9">
        <f t="shared" si="130"/>
        <v>0.22722344460391697</v>
      </c>
      <c r="R572" s="6">
        <f t="shared" si="131"/>
        <v>0.12497824934008658</v>
      </c>
    </row>
    <row r="573" spans="2:18" ht="14.4">
      <c r="B573" s="7"/>
      <c r="C573">
        <v>-28.8659</v>
      </c>
      <c r="D573">
        <v>95.661699999999996</v>
      </c>
      <c r="E573">
        <v>85.227199999999996</v>
      </c>
      <c r="F573">
        <v>1</v>
      </c>
      <c r="G573" s="6">
        <f t="shared" si="120"/>
        <v>0</v>
      </c>
      <c r="H573" s="9">
        <f t="shared" si="121"/>
        <v>-0.10608237500000001</v>
      </c>
      <c r="I573" s="6">
        <f t="shared" si="122"/>
        <v>-0.18112766666666669</v>
      </c>
      <c r="J573" s="6">
        <f t="shared" si="123"/>
        <v>0.4420453333333334</v>
      </c>
      <c r="K573" s="9">
        <f t="shared" si="124"/>
        <v>-0.45056548556705395</v>
      </c>
      <c r="L573" s="8">
        <f t="shared" si="125"/>
        <v>-0.46332260792214697</v>
      </c>
      <c r="M573" s="9">
        <f t="shared" si="126"/>
        <v>-0.94181093072479594</v>
      </c>
      <c r="N573" s="8">
        <f t="shared" si="127"/>
        <v>-0.32151226292214691</v>
      </c>
      <c r="O573" s="9">
        <f t="shared" si="128"/>
        <v>-0.45056548556705395</v>
      </c>
      <c r="P573" s="8">
        <f t="shared" si="129"/>
        <v>-0.86098082729433489</v>
      </c>
      <c r="Q573" s="9">
        <f t="shared" si="130"/>
        <v>0.22770715443294673</v>
      </c>
      <c r="R573" s="6">
        <f t="shared" si="131"/>
        <v>0.12407872900978992</v>
      </c>
    </row>
    <row r="574" spans="2:18" ht="14.4">
      <c r="B574" s="7"/>
      <c r="C574">
        <v>-28.8659</v>
      </c>
      <c r="D574">
        <v>95.661699999999996</v>
      </c>
      <c r="E574">
        <v>85.227199999999996</v>
      </c>
      <c r="F574">
        <v>1</v>
      </c>
      <c r="G574" s="6">
        <f t="shared" si="120"/>
        <v>0</v>
      </c>
      <c r="H574" s="9">
        <f t="shared" si="121"/>
        <v>-0.10608237500000001</v>
      </c>
      <c r="I574" s="6">
        <f t="shared" si="122"/>
        <v>-0.18112766666666669</v>
      </c>
      <c r="J574" s="6">
        <f t="shared" si="123"/>
        <v>0.4420453333333334</v>
      </c>
      <c r="K574" s="9">
        <f t="shared" si="124"/>
        <v>-0.45056548556705395</v>
      </c>
      <c r="L574" s="8">
        <f t="shared" si="125"/>
        <v>-0.46332260792214697</v>
      </c>
      <c r="M574" s="9">
        <f t="shared" si="126"/>
        <v>-0.94181093072479594</v>
      </c>
      <c r="N574" s="8">
        <f t="shared" si="127"/>
        <v>-0.32151226292214691</v>
      </c>
      <c r="O574" s="9">
        <f t="shared" si="128"/>
        <v>-0.45056548556705395</v>
      </c>
      <c r="P574" s="8">
        <f t="shared" si="129"/>
        <v>-0.86098082729433489</v>
      </c>
      <c r="Q574" s="9">
        <f t="shared" si="130"/>
        <v>0.22770715443294673</v>
      </c>
      <c r="R574" s="6">
        <f t="shared" si="131"/>
        <v>0.12407872900978992</v>
      </c>
    </row>
    <row r="575" spans="2:18" ht="14.4">
      <c r="B575" s="7"/>
      <c r="C575">
        <v>-29.026800000000001</v>
      </c>
      <c r="D575">
        <v>95.756699999999995</v>
      </c>
      <c r="E575">
        <v>85.111400000000003</v>
      </c>
      <c r="F575">
        <v>1</v>
      </c>
      <c r="G575" s="6">
        <f t="shared" si="120"/>
        <v>0</v>
      </c>
      <c r="H575" s="9">
        <f t="shared" si="121"/>
        <v>-0.10628349999999998</v>
      </c>
      <c r="I575" s="6">
        <f t="shared" si="122"/>
        <v>-0.180811</v>
      </c>
      <c r="J575" s="6">
        <f t="shared" si="123"/>
        <v>0.44185233333333329</v>
      </c>
      <c r="K575" s="9">
        <f t="shared" si="124"/>
        <v>-0.45067734384449787</v>
      </c>
      <c r="L575" s="8">
        <f t="shared" si="125"/>
        <v>-0.4627349524479113</v>
      </c>
      <c r="M575" s="9">
        <f t="shared" si="126"/>
        <v>-0.94167197072479591</v>
      </c>
      <c r="N575" s="8">
        <f t="shared" si="127"/>
        <v>-0.32099701244791118</v>
      </c>
      <c r="O575" s="9">
        <f t="shared" si="128"/>
        <v>-0.45067734384449787</v>
      </c>
      <c r="P575" s="8">
        <f t="shared" si="129"/>
        <v>-0.86078807940422508</v>
      </c>
      <c r="Q575" s="9">
        <f t="shared" si="130"/>
        <v>0.22745633615550273</v>
      </c>
      <c r="R575" s="6">
        <f t="shared" si="131"/>
        <v>0.12454604159391569</v>
      </c>
    </row>
    <row r="576" spans="2:18" ht="14.4">
      <c r="B576" s="7"/>
      <c r="C576">
        <v>-29.026800000000001</v>
      </c>
      <c r="D576">
        <v>95.756699999999995</v>
      </c>
      <c r="E576">
        <v>85.111400000000003</v>
      </c>
      <c r="F576">
        <v>1</v>
      </c>
      <c r="G576" s="6">
        <f t="shared" si="120"/>
        <v>0</v>
      </c>
      <c r="H576" s="9">
        <f t="shared" si="121"/>
        <v>-0.10628349999999998</v>
      </c>
      <c r="I576" s="6">
        <f t="shared" si="122"/>
        <v>-0.180811</v>
      </c>
      <c r="J576" s="6">
        <f t="shared" si="123"/>
        <v>0.44185233333333329</v>
      </c>
      <c r="K576" s="9">
        <f t="shared" si="124"/>
        <v>-0.45067734384449787</v>
      </c>
      <c r="L576" s="8">
        <f t="shared" si="125"/>
        <v>-0.4627349524479113</v>
      </c>
      <c r="M576" s="9">
        <f t="shared" si="126"/>
        <v>-0.94167197072479591</v>
      </c>
      <c r="N576" s="8">
        <f t="shared" si="127"/>
        <v>-0.32099701244791118</v>
      </c>
      <c r="O576" s="9">
        <f t="shared" si="128"/>
        <v>-0.45067734384449787</v>
      </c>
      <c r="P576" s="8">
        <f t="shared" si="129"/>
        <v>-0.86078807940422508</v>
      </c>
      <c r="Q576" s="9">
        <f t="shared" si="130"/>
        <v>0.22745633615550273</v>
      </c>
      <c r="R576" s="6">
        <f t="shared" si="131"/>
        <v>0.12454604159391569</v>
      </c>
    </row>
    <row r="577" spans="2:18" ht="14.4">
      <c r="B577" s="7"/>
      <c r="C577">
        <v>-28.668399999999998</v>
      </c>
      <c r="D577">
        <v>95.565200000000004</v>
      </c>
      <c r="E577">
        <v>85.302700000000002</v>
      </c>
      <c r="F577">
        <v>1</v>
      </c>
      <c r="G577" s="6">
        <f t="shared" si="120"/>
        <v>0</v>
      </c>
      <c r="H577" s="9">
        <f t="shared" si="121"/>
        <v>-0.10583550000000003</v>
      </c>
      <c r="I577" s="6">
        <f t="shared" si="122"/>
        <v>-0.1814493333333333</v>
      </c>
      <c r="J577" s="6">
        <f t="shared" si="123"/>
        <v>0.44217116666666656</v>
      </c>
      <c r="K577" s="9">
        <f t="shared" si="124"/>
        <v>-0.4503482135360084</v>
      </c>
      <c r="L577" s="8">
        <f t="shared" si="125"/>
        <v>-0.46389108779076266</v>
      </c>
      <c r="M577" s="9">
        <f t="shared" si="126"/>
        <v>-0.94190153072479588</v>
      </c>
      <c r="N577" s="8">
        <f t="shared" si="127"/>
        <v>-0.32199186779076255</v>
      </c>
      <c r="O577" s="9">
        <f t="shared" si="128"/>
        <v>-0.4503482135360084</v>
      </c>
      <c r="P577" s="8">
        <f t="shared" si="129"/>
        <v>-0.86114816419591778</v>
      </c>
      <c r="Q577" s="9">
        <f t="shared" si="130"/>
        <v>0.22801502646399205</v>
      </c>
      <c r="R577" s="6">
        <f t="shared" si="131"/>
        <v>0.12358871104275705</v>
      </c>
    </row>
    <row r="578" spans="2:18" ht="14.4">
      <c r="B578" s="7"/>
      <c r="C578">
        <v>-28.668399999999998</v>
      </c>
      <c r="D578">
        <v>95.565200000000004</v>
      </c>
      <c r="E578">
        <v>85.302700000000002</v>
      </c>
      <c r="F578">
        <v>1</v>
      </c>
      <c r="G578" s="6">
        <f t="shared" si="120"/>
        <v>0</v>
      </c>
      <c r="H578" s="9">
        <f t="shared" si="121"/>
        <v>-0.10583550000000003</v>
      </c>
      <c r="I578" s="6">
        <f t="shared" si="122"/>
        <v>-0.1814493333333333</v>
      </c>
      <c r="J578" s="6">
        <f t="shared" si="123"/>
        <v>0.44217116666666656</v>
      </c>
      <c r="K578" s="9">
        <f t="shared" si="124"/>
        <v>-0.4503482135360084</v>
      </c>
      <c r="L578" s="8">
        <f t="shared" si="125"/>
        <v>-0.46389108779076266</v>
      </c>
      <c r="M578" s="9">
        <f t="shared" si="126"/>
        <v>-0.94190153072479588</v>
      </c>
      <c r="N578" s="8">
        <f t="shared" si="127"/>
        <v>-0.32199186779076255</v>
      </c>
      <c r="O578" s="9">
        <f t="shared" si="128"/>
        <v>-0.4503482135360084</v>
      </c>
      <c r="P578" s="8">
        <f t="shared" si="129"/>
        <v>-0.86114816419591778</v>
      </c>
      <c r="Q578" s="9">
        <f t="shared" si="130"/>
        <v>0.22801502646399205</v>
      </c>
      <c r="R578" s="6">
        <f t="shared" si="131"/>
        <v>0.12358871104275705</v>
      </c>
    </row>
    <row r="579" spans="2:18" ht="14.4">
      <c r="B579" s="7"/>
      <c r="C579">
        <v>-28.668399999999998</v>
      </c>
      <c r="D579">
        <v>95.565200000000004</v>
      </c>
      <c r="E579">
        <v>85.302700000000002</v>
      </c>
      <c r="F579">
        <v>1</v>
      </c>
      <c r="G579" s="6">
        <f t="shared" si="120"/>
        <v>0</v>
      </c>
      <c r="H579" s="9">
        <f t="shared" si="121"/>
        <v>-0.10583550000000003</v>
      </c>
      <c r="I579" s="6">
        <f t="shared" si="122"/>
        <v>-0.1814493333333333</v>
      </c>
      <c r="J579" s="6">
        <f t="shared" si="123"/>
        <v>0.44217116666666656</v>
      </c>
      <c r="K579" s="9">
        <f t="shared" si="124"/>
        <v>-0.4503482135360084</v>
      </c>
      <c r="L579" s="8">
        <f t="shared" si="125"/>
        <v>-0.46389108779076266</v>
      </c>
      <c r="M579" s="9">
        <f t="shared" si="126"/>
        <v>-0.94190153072479588</v>
      </c>
      <c r="N579" s="8">
        <f t="shared" si="127"/>
        <v>-0.32199186779076255</v>
      </c>
      <c r="O579" s="9">
        <f t="shared" si="128"/>
        <v>-0.4503482135360084</v>
      </c>
      <c r="P579" s="8">
        <f t="shared" si="129"/>
        <v>-0.86114816419591778</v>
      </c>
      <c r="Q579" s="9">
        <f t="shared" si="130"/>
        <v>0.22801502646399205</v>
      </c>
      <c r="R579" s="6">
        <f t="shared" si="131"/>
        <v>0.12358871104275705</v>
      </c>
    </row>
    <row r="580" spans="2:18" ht="14.4">
      <c r="B580" s="7"/>
      <c r="C580">
        <v>-28.668399999999998</v>
      </c>
      <c r="D580">
        <v>95.565200000000004</v>
      </c>
      <c r="E580">
        <v>85.302700000000002</v>
      </c>
      <c r="F580">
        <v>1</v>
      </c>
      <c r="G580" s="6">
        <f t="shared" si="120"/>
        <v>0</v>
      </c>
      <c r="H580" s="9">
        <f t="shared" si="121"/>
        <v>-0.10583550000000003</v>
      </c>
      <c r="I580" s="6">
        <f t="shared" si="122"/>
        <v>-0.1814493333333333</v>
      </c>
      <c r="J580" s="6">
        <f t="shared" si="123"/>
        <v>0.44217116666666656</v>
      </c>
      <c r="K580" s="9">
        <f t="shared" si="124"/>
        <v>-0.4503482135360084</v>
      </c>
      <c r="L580" s="8">
        <f t="shared" si="125"/>
        <v>-0.46389108779076266</v>
      </c>
      <c r="M580" s="9">
        <f t="shared" si="126"/>
        <v>-0.94190153072479588</v>
      </c>
      <c r="N580" s="8">
        <f t="shared" si="127"/>
        <v>-0.32199186779076255</v>
      </c>
      <c r="O580" s="9">
        <f t="shared" si="128"/>
        <v>-0.4503482135360084</v>
      </c>
      <c r="P580" s="8">
        <f t="shared" si="129"/>
        <v>-0.86114816419591778</v>
      </c>
      <c r="Q580" s="9">
        <f t="shared" si="130"/>
        <v>0.22801502646399205</v>
      </c>
      <c r="R580" s="6">
        <f t="shared" si="131"/>
        <v>0.12358871104275705</v>
      </c>
    </row>
    <row r="581" spans="2:18" ht="14.4">
      <c r="B581" s="7"/>
      <c r="C581">
        <v>-28.571899999999999</v>
      </c>
      <c r="D581">
        <v>94.9375</v>
      </c>
      <c r="E581">
        <v>85.326700000000002</v>
      </c>
      <c r="F581">
        <v>1</v>
      </c>
      <c r="G581" s="6">
        <f t="shared" si="120"/>
        <v>0</v>
      </c>
      <c r="H581" s="9">
        <f t="shared" si="121"/>
        <v>-0.10571487500000004</v>
      </c>
      <c r="I581" s="6">
        <f t="shared" si="122"/>
        <v>-0.18354166666666666</v>
      </c>
      <c r="J581" s="6">
        <f t="shared" si="123"/>
        <v>0.4422111666666666</v>
      </c>
      <c r="K581" s="9">
        <f t="shared" si="124"/>
        <v>-0.45022658492337114</v>
      </c>
      <c r="L581" s="8">
        <f t="shared" si="125"/>
        <v>-0.46656875422297811</v>
      </c>
      <c r="M581" s="9">
        <f t="shared" si="126"/>
        <v>-0.94193033072479582</v>
      </c>
      <c r="N581" s="8">
        <f t="shared" si="127"/>
        <v>-0.32462610922297797</v>
      </c>
      <c r="O581" s="9">
        <f t="shared" si="128"/>
        <v>-0.45022658492337114</v>
      </c>
      <c r="P581" s="8">
        <f t="shared" si="129"/>
        <v>-0.86121653072754678</v>
      </c>
      <c r="Q581" s="9">
        <f t="shared" si="130"/>
        <v>0.22816545507662941</v>
      </c>
      <c r="R581" s="6">
        <f t="shared" si="131"/>
        <v>0.12093598614217066</v>
      </c>
    </row>
    <row r="582" spans="2:18" ht="14.4">
      <c r="B582" s="7"/>
      <c r="C582">
        <v>-28.571899999999999</v>
      </c>
      <c r="D582">
        <v>94.9375</v>
      </c>
      <c r="E582">
        <v>85.326700000000002</v>
      </c>
      <c r="F582">
        <v>1</v>
      </c>
      <c r="G582" s="6">
        <f t="shared" si="120"/>
        <v>0</v>
      </c>
      <c r="H582" s="9">
        <f t="shared" si="121"/>
        <v>-0.10571487500000004</v>
      </c>
      <c r="I582" s="6">
        <f t="shared" si="122"/>
        <v>-0.18354166666666666</v>
      </c>
      <c r="J582" s="6">
        <f t="shared" si="123"/>
        <v>0.4422111666666666</v>
      </c>
      <c r="K582" s="9">
        <f t="shared" si="124"/>
        <v>-0.45022658492337114</v>
      </c>
      <c r="L582" s="8">
        <f t="shared" si="125"/>
        <v>-0.46656875422297811</v>
      </c>
      <c r="M582" s="9">
        <f t="shared" si="126"/>
        <v>-0.94193033072479582</v>
      </c>
      <c r="N582" s="8">
        <f t="shared" si="127"/>
        <v>-0.32462610922297797</v>
      </c>
      <c r="O582" s="9">
        <f t="shared" si="128"/>
        <v>-0.45022658492337114</v>
      </c>
      <c r="P582" s="8">
        <f t="shared" si="129"/>
        <v>-0.86121653072754678</v>
      </c>
      <c r="Q582" s="9">
        <f t="shared" si="130"/>
        <v>0.22816545507662941</v>
      </c>
      <c r="R582" s="6">
        <f t="shared" si="131"/>
        <v>0.12093598614217066</v>
      </c>
    </row>
    <row r="583" spans="2:18" ht="14.4">
      <c r="B583" s="7"/>
      <c r="C583">
        <v>-28.315200000000001</v>
      </c>
      <c r="D583">
        <v>95.999600000000001</v>
      </c>
      <c r="E583">
        <v>85.366100000000003</v>
      </c>
      <c r="F583">
        <v>1</v>
      </c>
      <c r="G583" s="6">
        <f t="shared" si="120"/>
        <v>0</v>
      </c>
      <c r="H583" s="9">
        <f t="shared" si="121"/>
        <v>-0.10539399999999999</v>
      </c>
      <c r="I583" s="6">
        <f t="shared" si="122"/>
        <v>-0.18000133333333335</v>
      </c>
      <c r="J583" s="6">
        <f t="shared" si="123"/>
        <v>0.44227683333333323</v>
      </c>
      <c r="K583" s="9">
        <f t="shared" si="124"/>
        <v>-0.44987370922529835</v>
      </c>
      <c r="L583" s="8">
        <f t="shared" si="125"/>
        <v>-0.46231014811354365</v>
      </c>
      <c r="M583" s="9">
        <f t="shared" si="126"/>
        <v>-0.9419776107247958</v>
      </c>
      <c r="N583" s="8">
        <f t="shared" si="127"/>
        <v>-0.32025198811354355</v>
      </c>
      <c r="O583" s="9">
        <f t="shared" si="128"/>
        <v>-0.44987370922529835</v>
      </c>
      <c r="P583" s="8">
        <f t="shared" si="129"/>
        <v>-0.86137299140863777</v>
      </c>
      <c r="Q583" s="9">
        <f t="shared" si="130"/>
        <v>0.22856561077470211</v>
      </c>
      <c r="R583" s="6">
        <f t="shared" si="131"/>
        <v>0.12523553793269601</v>
      </c>
    </row>
    <row r="584" spans="2:18" ht="14.4">
      <c r="B584" s="7"/>
      <c r="C584">
        <v>-28.930900000000001</v>
      </c>
      <c r="D584">
        <v>95.5715</v>
      </c>
      <c r="E584">
        <v>84.990200000000002</v>
      </c>
      <c r="F584">
        <v>1</v>
      </c>
      <c r="G584" s="6">
        <f t="shared" si="120"/>
        <v>0</v>
      </c>
      <c r="H584" s="9">
        <f t="shared" si="121"/>
        <v>-0.10616362499999998</v>
      </c>
      <c r="I584" s="6">
        <f t="shared" si="122"/>
        <v>-0.18142833333333336</v>
      </c>
      <c r="J584" s="6">
        <f t="shared" si="123"/>
        <v>0.44165033333333326</v>
      </c>
      <c r="K584" s="9">
        <f t="shared" si="124"/>
        <v>-0.45038241053929656</v>
      </c>
      <c r="L584" s="8">
        <f t="shared" si="125"/>
        <v>-0.46342201465613309</v>
      </c>
      <c r="M584" s="9">
        <f t="shared" si="126"/>
        <v>-0.94152653072479586</v>
      </c>
      <c r="N584" s="8">
        <f t="shared" si="127"/>
        <v>-0.32164091965613301</v>
      </c>
      <c r="O584" s="9">
        <f t="shared" si="128"/>
        <v>-0.45038241053929656</v>
      </c>
      <c r="P584" s="8">
        <f t="shared" si="129"/>
        <v>-0.86070527966949861</v>
      </c>
      <c r="Q584" s="9">
        <f t="shared" si="130"/>
        <v>0.22760582946070398</v>
      </c>
      <c r="R584" s="6">
        <f t="shared" si="131"/>
        <v>0.12373302465096743</v>
      </c>
    </row>
    <row r="585" spans="2:18" ht="14.4">
      <c r="B585" s="7"/>
      <c r="C585">
        <v>-28.930900000000001</v>
      </c>
      <c r="D585">
        <v>95.5715</v>
      </c>
      <c r="E585">
        <v>84.990200000000002</v>
      </c>
      <c r="F585">
        <v>1</v>
      </c>
      <c r="G585" s="6">
        <f t="shared" si="120"/>
        <v>0</v>
      </c>
      <c r="H585" s="9">
        <f t="shared" si="121"/>
        <v>-0.10616362499999998</v>
      </c>
      <c r="I585" s="6">
        <f t="shared" si="122"/>
        <v>-0.18142833333333336</v>
      </c>
      <c r="J585" s="6">
        <f t="shared" si="123"/>
        <v>0.44165033333333326</v>
      </c>
      <c r="K585" s="9">
        <f t="shared" si="124"/>
        <v>-0.45038241053929656</v>
      </c>
      <c r="L585" s="8">
        <f t="shared" si="125"/>
        <v>-0.46342201465613309</v>
      </c>
      <c r="M585" s="9">
        <f t="shared" si="126"/>
        <v>-0.94152653072479586</v>
      </c>
      <c r="N585" s="8">
        <f t="shared" si="127"/>
        <v>-0.32164091965613301</v>
      </c>
      <c r="O585" s="9">
        <f t="shared" si="128"/>
        <v>-0.45038241053929656</v>
      </c>
      <c r="P585" s="8">
        <f t="shared" si="129"/>
        <v>-0.86070527966949861</v>
      </c>
      <c r="Q585" s="9">
        <f t="shared" si="130"/>
        <v>0.22760582946070398</v>
      </c>
      <c r="R585" s="6">
        <f t="shared" si="131"/>
        <v>0.12373302465096743</v>
      </c>
    </row>
    <row r="586" spans="2:18" ht="14.4">
      <c r="B586" s="7"/>
      <c r="C586">
        <v>-29.096299999999999</v>
      </c>
      <c r="D586">
        <v>95.452100000000002</v>
      </c>
      <c r="E586">
        <v>85.046599999999998</v>
      </c>
      <c r="F586">
        <v>1</v>
      </c>
      <c r="G586" s="6">
        <f t="shared" si="120"/>
        <v>0</v>
      </c>
      <c r="H586" s="9">
        <f t="shared" si="121"/>
        <v>-0.10637037499999996</v>
      </c>
      <c r="I586" s="6">
        <f t="shared" si="122"/>
        <v>-0.18182633333333331</v>
      </c>
      <c r="J586" s="6">
        <f t="shared" si="123"/>
        <v>0.44174433333333341</v>
      </c>
      <c r="K586" s="9">
        <f t="shared" si="124"/>
        <v>-0.45070792362251133</v>
      </c>
      <c r="L586" s="8">
        <f t="shared" si="125"/>
        <v>-0.46390253373487833</v>
      </c>
      <c r="M586" s="9">
        <f t="shared" si="126"/>
        <v>-0.94159421072479588</v>
      </c>
      <c r="N586" s="8">
        <f t="shared" si="127"/>
        <v>-0.32219586873487815</v>
      </c>
      <c r="O586" s="9">
        <f t="shared" si="128"/>
        <v>-0.45070792362251133</v>
      </c>
      <c r="P586" s="8">
        <f t="shared" si="129"/>
        <v>-0.86068946226882681</v>
      </c>
      <c r="Q586" s="9">
        <f t="shared" si="130"/>
        <v>0.22734799637748929</v>
      </c>
      <c r="R586" s="6">
        <f t="shared" si="131"/>
        <v>0.12331111817155051</v>
      </c>
    </row>
    <row r="587" spans="2:18" ht="14.4">
      <c r="B587" s="7"/>
      <c r="C587">
        <v>-30.465599999999998</v>
      </c>
      <c r="D587">
        <v>91.558000000000007</v>
      </c>
      <c r="E587">
        <v>82.780699999999996</v>
      </c>
      <c r="F587">
        <v>1</v>
      </c>
      <c r="G587" s="6">
        <f t="shared" si="120"/>
        <v>0</v>
      </c>
      <c r="H587" s="9">
        <f t="shared" si="121"/>
        <v>-0.10808200000000001</v>
      </c>
      <c r="I587" s="6">
        <f t="shared" si="122"/>
        <v>-0.19480666666666663</v>
      </c>
      <c r="J587" s="6">
        <f t="shared" si="123"/>
        <v>0.43796783333333333</v>
      </c>
      <c r="K587" s="9">
        <f t="shared" si="124"/>
        <v>-0.45012337107623501</v>
      </c>
      <c r="L587" s="8">
        <f t="shared" si="125"/>
        <v>-0.47711902609936552</v>
      </c>
      <c r="M587" s="9">
        <f t="shared" si="126"/>
        <v>-0.93887513072479578</v>
      </c>
      <c r="N587" s="8">
        <f t="shared" si="127"/>
        <v>-0.33602854609936539</v>
      </c>
      <c r="O587" s="9">
        <f t="shared" si="128"/>
        <v>-0.45012337107623501</v>
      </c>
      <c r="P587" s="8">
        <f t="shared" si="129"/>
        <v>-0.85771848491390457</v>
      </c>
      <c r="Q587" s="9">
        <f t="shared" si="130"/>
        <v>0.22521346892376556</v>
      </c>
      <c r="R587" s="6">
        <f t="shared" si="131"/>
        <v>0.10773983345214104</v>
      </c>
    </row>
    <row r="588" spans="2:18" ht="14.4">
      <c r="B588" s="7"/>
      <c r="C588">
        <v>-30.465599999999998</v>
      </c>
      <c r="D588">
        <v>91.558000000000007</v>
      </c>
      <c r="E588">
        <v>82.780699999999996</v>
      </c>
      <c r="F588">
        <v>1</v>
      </c>
      <c r="G588" s="6">
        <f t="shared" si="120"/>
        <v>0</v>
      </c>
      <c r="H588" s="9">
        <f t="shared" si="121"/>
        <v>-0.10808200000000001</v>
      </c>
      <c r="I588" s="6">
        <f t="shared" si="122"/>
        <v>-0.19480666666666663</v>
      </c>
      <c r="J588" s="6">
        <f t="shared" si="123"/>
        <v>0.43796783333333333</v>
      </c>
      <c r="K588" s="9">
        <f t="shared" si="124"/>
        <v>-0.45012337107623501</v>
      </c>
      <c r="L588" s="8">
        <f t="shared" si="125"/>
        <v>-0.47711902609936552</v>
      </c>
      <c r="M588" s="9">
        <f t="shared" si="126"/>
        <v>-0.93887513072479578</v>
      </c>
      <c r="N588" s="8">
        <f t="shared" si="127"/>
        <v>-0.33602854609936539</v>
      </c>
      <c r="O588" s="9">
        <f t="shared" si="128"/>
        <v>-0.45012337107623501</v>
      </c>
      <c r="P588" s="8">
        <f t="shared" si="129"/>
        <v>-0.85771848491390457</v>
      </c>
      <c r="Q588" s="9">
        <f t="shared" si="130"/>
        <v>0.22521346892376556</v>
      </c>
      <c r="R588" s="6">
        <f t="shared" si="131"/>
        <v>0.10773983345214104</v>
      </c>
    </row>
    <row r="589" spans="2:18" ht="14.4">
      <c r="B589" s="7"/>
      <c r="C589">
        <v>-30.465599999999998</v>
      </c>
      <c r="D589">
        <v>91.558000000000007</v>
      </c>
      <c r="E589">
        <v>82.780699999999996</v>
      </c>
      <c r="F589">
        <v>1</v>
      </c>
      <c r="G589" s="6">
        <f t="shared" si="120"/>
        <v>0</v>
      </c>
      <c r="H589" s="9">
        <f t="shared" si="121"/>
        <v>-0.10808200000000001</v>
      </c>
      <c r="I589" s="6">
        <f t="shared" si="122"/>
        <v>-0.19480666666666663</v>
      </c>
      <c r="J589" s="6">
        <f t="shared" si="123"/>
        <v>0.43796783333333333</v>
      </c>
      <c r="K589" s="9">
        <f t="shared" si="124"/>
        <v>-0.45012337107623501</v>
      </c>
      <c r="L589" s="8">
        <f t="shared" si="125"/>
        <v>-0.47711902609936552</v>
      </c>
      <c r="M589" s="9">
        <f t="shared" si="126"/>
        <v>-0.93887513072479578</v>
      </c>
      <c r="N589" s="8">
        <f t="shared" si="127"/>
        <v>-0.33602854609936539</v>
      </c>
      <c r="O589" s="9">
        <f t="shared" si="128"/>
        <v>-0.45012337107623501</v>
      </c>
      <c r="P589" s="8">
        <f t="shared" si="129"/>
        <v>-0.85771848491390457</v>
      </c>
      <c r="Q589" s="9">
        <f t="shared" si="130"/>
        <v>0.22521346892376556</v>
      </c>
      <c r="R589" s="6">
        <f t="shared" si="131"/>
        <v>0.10773983345214104</v>
      </c>
    </row>
    <row r="590" spans="2:18" ht="14.4">
      <c r="B590" s="7"/>
      <c r="C590">
        <v>-30.465599999999998</v>
      </c>
      <c r="D590">
        <v>91.558000000000007</v>
      </c>
      <c r="E590">
        <v>82.780699999999996</v>
      </c>
      <c r="F590">
        <v>1</v>
      </c>
      <c r="G590" s="6">
        <f t="shared" si="120"/>
        <v>0</v>
      </c>
      <c r="H590" s="9">
        <f t="shared" si="121"/>
        <v>-0.10808200000000001</v>
      </c>
      <c r="I590" s="6">
        <f t="shared" si="122"/>
        <v>-0.19480666666666663</v>
      </c>
      <c r="J590" s="6">
        <f t="shared" si="123"/>
        <v>0.43796783333333333</v>
      </c>
      <c r="K590" s="9">
        <f t="shared" si="124"/>
        <v>-0.45012337107623501</v>
      </c>
      <c r="L590" s="8">
        <f t="shared" si="125"/>
        <v>-0.47711902609936552</v>
      </c>
      <c r="M590" s="9">
        <f t="shared" si="126"/>
        <v>-0.93887513072479578</v>
      </c>
      <c r="N590" s="8">
        <f t="shared" si="127"/>
        <v>-0.33602854609936539</v>
      </c>
      <c r="O590" s="9">
        <f t="shared" si="128"/>
        <v>-0.45012337107623501</v>
      </c>
      <c r="P590" s="8">
        <f t="shared" si="129"/>
        <v>-0.85771848491390457</v>
      </c>
      <c r="Q590" s="9">
        <f t="shared" si="130"/>
        <v>0.22521346892376556</v>
      </c>
      <c r="R590" s="6">
        <f t="shared" si="131"/>
        <v>0.10773983345214104</v>
      </c>
    </row>
    <row r="591" spans="2:18" ht="14.4">
      <c r="B591" s="7"/>
      <c r="C591">
        <v>-30.465599999999998</v>
      </c>
      <c r="D591">
        <v>91.558000000000007</v>
      </c>
      <c r="E591">
        <v>82.780699999999996</v>
      </c>
      <c r="F591">
        <v>1</v>
      </c>
      <c r="G591" s="6">
        <f t="shared" si="120"/>
        <v>0</v>
      </c>
      <c r="H591" s="9">
        <f t="shared" si="121"/>
        <v>-0.10808200000000001</v>
      </c>
      <c r="I591" s="6">
        <f t="shared" si="122"/>
        <v>-0.19480666666666663</v>
      </c>
      <c r="J591" s="6">
        <f t="shared" si="123"/>
        <v>0.43796783333333333</v>
      </c>
      <c r="K591" s="9">
        <f t="shared" si="124"/>
        <v>-0.45012337107623501</v>
      </c>
      <c r="L591" s="8">
        <f t="shared" si="125"/>
        <v>-0.47711902609936552</v>
      </c>
      <c r="M591" s="9">
        <f t="shared" si="126"/>
        <v>-0.93887513072479578</v>
      </c>
      <c r="N591" s="8">
        <f t="shared" si="127"/>
        <v>-0.33602854609936539</v>
      </c>
      <c r="O591" s="9">
        <f t="shared" si="128"/>
        <v>-0.45012337107623501</v>
      </c>
      <c r="P591" s="8">
        <f t="shared" si="129"/>
        <v>-0.85771848491390457</v>
      </c>
      <c r="Q591" s="9">
        <f t="shared" si="130"/>
        <v>0.22521346892376556</v>
      </c>
      <c r="R591" s="6">
        <f t="shared" si="131"/>
        <v>0.10773983345214104</v>
      </c>
    </row>
    <row r="592" spans="2:18" ht="14.4">
      <c r="B592" s="7"/>
      <c r="C592">
        <v>-30.465599999999998</v>
      </c>
      <c r="D592">
        <v>91.558000000000007</v>
      </c>
      <c r="E592">
        <v>82.780699999999996</v>
      </c>
      <c r="F592">
        <v>1</v>
      </c>
      <c r="G592" s="6">
        <f t="shared" si="120"/>
        <v>0</v>
      </c>
      <c r="H592" s="9">
        <f t="shared" si="121"/>
        <v>-0.10808200000000001</v>
      </c>
      <c r="I592" s="6">
        <f t="shared" si="122"/>
        <v>-0.19480666666666663</v>
      </c>
      <c r="J592" s="6">
        <f t="shared" si="123"/>
        <v>0.43796783333333333</v>
      </c>
      <c r="K592" s="9">
        <f t="shared" si="124"/>
        <v>-0.45012337107623501</v>
      </c>
      <c r="L592" s="8">
        <f t="shared" si="125"/>
        <v>-0.47711902609936552</v>
      </c>
      <c r="M592" s="9">
        <f t="shared" si="126"/>
        <v>-0.93887513072479578</v>
      </c>
      <c r="N592" s="8">
        <f t="shared" si="127"/>
        <v>-0.33602854609936539</v>
      </c>
      <c r="O592" s="9">
        <f t="shared" si="128"/>
        <v>-0.45012337107623501</v>
      </c>
      <c r="P592" s="8">
        <f t="shared" si="129"/>
        <v>-0.85771848491390457</v>
      </c>
      <c r="Q592" s="9">
        <f t="shared" si="130"/>
        <v>0.22521346892376556</v>
      </c>
      <c r="R592" s="6">
        <f t="shared" si="131"/>
        <v>0.10773983345214104</v>
      </c>
    </row>
    <row r="593" spans="2:18" ht="14.4">
      <c r="B593" s="7"/>
      <c r="C593">
        <v>-30.637</v>
      </c>
      <c r="D593">
        <v>93.049400000000006</v>
      </c>
      <c r="E593">
        <v>83.021900000000002</v>
      </c>
      <c r="F593">
        <v>1</v>
      </c>
      <c r="G593" s="6">
        <f t="shared" si="120"/>
        <v>0</v>
      </c>
      <c r="H593" s="9">
        <f t="shared" si="121"/>
        <v>-0.10829624999999998</v>
      </c>
      <c r="I593" s="6">
        <f t="shared" si="122"/>
        <v>-0.1898353333333333</v>
      </c>
      <c r="J593" s="6">
        <f t="shared" si="123"/>
        <v>0.43836983333333324</v>
      </c>
      <c r="K593" s="9">
        <f t="shared" si="124"/>
        <v>-0.45067999723381047</v>
      </c>
      <c r="L593" s="8">
        <f t="shared" si="125"/>
        <v>-0.47109292511365708</v>
      </c>
      <c r="M593" s="9">
        <f t="shared" si="126"/>
        <v>-0.93916457072479587</v>
      </c>
      <c r="N593" s="8">
        <f t="shared" si="127"/>
        <v>-0.33007957511365693</v>
      </c>
      <c r="O593" s="9">
        <f t="shared" si="128"/>
        <v>-0.45067999723381047</v>
      </c>
      <c r="P593" s="8">
        <f t="shared" si="129"/>
        <v>-0.85789201730677589</v>
      </c>
      <c r="Q593" s="9">
        <f t="shared" si="130"/>
        <v>0.22494628276619003</v>
      </c>
      <c r="R593" s="6">
        <f t="shared" si="131"/>
        <v>0.11401659683072078</v>
      </c>
    </row>
    <row r="594" spans="2:18" ht="14.4">
      <c r="B594" s="7"/>
      <c r="C594">
        <v>-30.637</v>
      </c>
      <c r="D594">
        <v>93.049400000000006</v>
      </c>
      <c r="E594">
        <v>83.021900000000002</v>
      </c>
      <c r="F594">
        <v>1</v>
      </c>
      <c r="G594" s="6">
        <f t="shared" si="120"/>
        <v>0</v>
      </c>
      <c r="H594" s="9">
        <f t="shared" si="121"/>
        <v>-0.10829624999999998</v>
      </c>
      <c r="I594" s="6">
        <f t="shared" si="122"/>
        <v>-0.1898353333333333</v>
      </c>
      <c r="J594" s="6">
        <f t="shared" si="123"/>
        <v>0.43836983333333324</v>
      </c>
      <c r="K594" s="9">
        <f t="shared" si="124"/>
        <v>-0.45067999723381047</v>
      </c>
      <c r="L594" s="8">
        <f t="shared" si="125"/>
        <v>-0.47109292511365708</v>
      </c>
      <c r="M594" s="9">
        <f t="shared" si="126"/>
        <v>-0.93916457072479587</v>
      </c>
      <c r="N594" s="8">
        <f t="shared" si="127"/>
        <v>-0.33007957511365693</v>
      </c>
      <c r="O594" s="9">
        <f t="shared" si="128"/>
        <v>-0.45067999723381047</v>
      </c>
      <c r="P594" s="8">
        <f t="shared" si="129"/>
        <v>-0.85789201730677589</v>
      </c>
      <c r="Q594" s="9">
        <f t="shared" si="130"/>
        <v>0.22494628276619003</v>
      </c>
      <c r="R594" s="6">
        <f t="shared" si="131"/>
        <v>0.11401659683072078</v>
      </c>
    </row>
    <row r="595" spans="2:18" ht="14.4">
      <c r="B595" s="7"/>
      <c r="C595">
        <v>-32.252499999999998</v>
      </c>
      <c r="D595">
        <v>91.571799999999996</v>
      </c>
      <c r="E595">
        <v>80.944599999999994</v>
      </c>
      <c r="F595">
        <v>1</v>
      </c>
      <c r="G595" s="6">
        <f t="shared" si="120"/>
        <v>0</v>
      </c>
      <c r="H595" s="9">
        <f t="shared" si="121"/>
        <v>-0.11031562499999997</v>
      </c>
      <c r="I595" s="6">
        <f t="shared" si="122"/>
        <v>-0.19476066666666669</v>
      </c>
      <c r="J595" s="6">
        <f t="shared" si="123"/>
        <v>0.43490766666666669</v>
      </c>
      <c r="K595" s="9">
        <f t="shared" si="124"/>
        <v>-0.45070555250547534</v>
      </c>
      <c r="L595" s="8">
        <f t="shared" si="125"/>
        <v>-0.47434942448395268</v>
      </c>
      <c r="M595" s="9">
        <f t="shared" si="126"/>
        <v>-0.93667181072479588</v>
      </c>
      <c r="N595" s="8">
        <f t="shared" si="127"/>
        <v>-0.33406304948395249</v>
      </c>
      <c r="O595" s="9">
        <f t="shared" si="128"/>
        <v>-0.45070555250547534</v>
      </c>
      <c r="P595" s="8">
        <f t="shared" si="129"/>
        <v>-0.85500624882123832</v>
      </c>
      <c r="Q595" s="9">
        <f t="shared" si="130"/>
        <v>0.22242796749452529</v>
      </c>
      <c r="R595" s="6">
        <f t="shared" si="131"/>
        <v>0.10860130397488761</v>
      </c>
    </row>
    <row r="596" spans="2:18" ht="14.4">
      <c r="B596" s="7"/>
      <c r="C596">
        <v>-30.637</v>
      </c>
      <c r="D596">
        <v>93.049400000000006</v>
      </c>
      <c r="E596">
        <v>83.021900000000002</v>
      </c>
      <c r="F596">
        <v>1</v>
      </c>
      <c r="G596" s="6">
        <f t="shared" si="120"/>
        <v>0</v>
      </c>
      <c r="H596" s="9">
        <f t="shared" si="121"/>
        <v>-0.10829624999999998</v>
      </c>
      <c r="I596" s="6">
        <f t="shared" si="122"/>
        <v>-0.1898353333333333</v>
      </c>
      <c r="J596" s="6">
        <f t="shared" si="123"/>
        <v>0.43836983333333324</v>
      </c>
      <c r="K596" s="9">
        <f t="shared" si="124"/>
        <v>-0.45067999723381047</v>
      </c>
      <c r="L596" s="8">
        <f t="shared" si="125"/>
        <v>-0.47109292511365708</v>
      </c>
      <c r="M596" s="9">
        <f t="shared" si="126"/>
        <v>-0.93916457072479587</v>
      </c>
      <c r="N596" s="8">
        <f t="shared" si="127"/>
        <v>-0.33007957511365693</v>
      </c>
      <c r="O596" s="9">
        <f t="shared" si="128"/>
        <v>-0.45067999723381047</v>
      </c>
      <c r="P596" s="8">
        <f t="shared" si="129"/>
        <v>-0.85789201730677589</v>
      </c>
      <c r="Q596" s="9">
        <f t="shared" si="130"/>
        <v>0.22494628276619003</v>
      </c>
      <c r="R596" s="6">
        <f t="shared" si="131"/>
        <v>0.11401659683072078</v>
      </c>
    </row>
    <row r="597" spans="2:18" ht="14.4">
      <c r="B597" s="7"/>
      <c r="C597">
        <v>-30.637</v>
      </c>
      <c r="D597">
        <v>93.049400000000006</v>
      </c>
      <c r="E597">
        <v>83.021900000000002</v>
      </c>
      <c r="F597">
        <v>1</v>
      </c>
      <c r="G597" s="6">
        <f t="shared" si="120"/>
        <v>0</v>
      </c>
      <c r="H597" s="9">
        <f t="shared" si="121"/>
        <v>-0.10829624999999998</v>
      </c>
      <c r="I597" s="6">
        <f t="shared" si="122"/>
        <v>-0.1898353333333333</v>
      </c>
      <c r="J597" s="6">
        <f t="shared" si="123"/>
        <v>0.43836983333333324</v>
      </c>
      <c r="K597" s="9">
        <f t="shared" si="124"/>
        <v>-0.45067999723381047</v>
      </c>
      <c r="L597" s="8">
        <f t="shared" si="125"/>
        <v>-0.47109292511365708</v>
      </c>
      <c r="M597" s="9">
        <f t="shared" si="126"/>
        <v>-0.93916457072479587</v>
      </c>
      <c r="N597" s="8">
        <f t="shared" si="127"/>
        <v>-0.33007957511365693</v>
      </c>
      <c r="O597" s="9">
        <f t="shared" si="128"/>
        <v>-0.45067999723381047</v>
      </c>
      <c r="P597" s="8">
        <f t="shared" si="129"/>
        <v>-0.85789201730677589</v>
      </c>
      <c r="Q597" s="9">
        <f t="shared" si="130"/>
        <v>0.22494628276619003</v>
      </c>
      <c r="R597" s="6">
        <f t="shared" si="131"/>
        <v>0.11401659683072078</v>
      </c>
    </row>
    <row r="598" spans="2:18" ht="14.4">
      <c r="B598" s="7"/>
      <c r="C598">
        <v>-32.252499999999998</v>
      </c>
      <c r="D598">
        <v>91.571799999999996</v>
      </c>
      <c r="E598">
        <v>80.944599999999994</v>
      </c>
      <c r="F598">
        <v>1</v>
      </c>
      <c r="G598" s="6">
        <f t="shared" si="120"/>
        <v>0</v>
      </c>
      <c r="H598" s="9">
        <f t="shared" si="121"/>
        <v>-0.11031562499999997</v>
      </c>
      <c r="I598" s="6">
        <f t="shared" si="122"/>
        <v>-0.19476066666666669</v>
      </c>
      <c r="J598" s="6">
        <f t="shared" si="123"/>
        <v>0.43490766666666669</v>
      </c>
      <c r="K598" s="9">
        <f t="shared" si="124"/>
        <v>-0.45070555250547534</v>
      </c>
      <c r="L598" s="8">
        <f t="shared" si="125"/>
        <v>-0.47434942448395268</v>
      </c>
      <c r="M598" s="9">
        <f t="shared" si="126"/>
        <v>-0.93667181072479588</v>
      </c>
      <c r="N598" s="8">
        <f t="shared" si="127"/>
        <v>-0.33406304948395249</v>
      </c>
      <c r="O598" s="9">
        <f t="shared" si="128"/>
        <v>-0.45070555250547534</v>
      </c>
      <c r="P598" s="8">
        <f t="shared" si="129"/>
        <v>-0.85500624882123832</v>
      </c>
      <c r="Q598" s="9">
        <f t="shared" si="130"/>
        <v>0.22242796749452529</v>
      </c>
      <c r="R598" s="6">
        <f t="shared" si="131"/>
        <v>0.10860130397488761</v>
      </c>
    </row>
    <row r="599" spans="2:18" ht="14.4">
      <c r="B599" s="7"/>
      <c r="C599">
        <v>-32.252499999999998</v>
      </c>
      <c r="D599">
        <v>91.571799999999996</v>
      </c>
      <c r="E599">
        <v>80.944599999999994</v>
      </c>
      <c r="F599">
        <v>1</v>
      </c>
      <c r="G599" s="6">
        <f t="shared" si="120"/>
        <v>0</v>
      </c>
      <c r="H599" s="9">
        <f t="shared" si="121"/>
        <v>-0.11031562499999997</v>
      </c>
      <c r="I599" s="6">
        <f t="shared" si="122"/>
        <v>-0.19476066666666669</v>
      </c>
      <c r="J599" s="6">
        <f t="shared" si="123"/>
        <v>0.43490766666666669</v>
      </c>
      <c r="K599" s="9">
        <f t="shared" si="124"/>
        <v>-0.45070555250547534</v>
      </c>
      <c r="L599" s="8">
        <f t="shared" si="125"/>
        <v>-0.47434942448395268</v>
      </c>
      <c r="M599" s="9">
        <f t="shared" si="126"/>
        <v>-0.93667181072479588</v>
      </c>
      <c r="N599" s="8">
        <f t="shared" si="127"/>
        <v>-0.33406304948395249</v>
      </c>
      <c r="O599" s="9">
        <f t="shared" si="128"/>
        <v>-0.45070555250547534</v>
      </c>
      <c r="P599" s="8">
        <f t="shared" si="129"/>
        <v>-0.85500624882123832</v>
      </c>
      <c r="Q599" s="9">
        <f t="shared" si="130"/>
        <v>0.22242796749452529</v>
      </c>
      <c r="R599" s="6">
        <f t="shared" si="131"/>
        <v>0.10860130397488761</v>
      </c>
    </row>
    <row r="600" spans="2:18" ht="14.4">
      <c r="B600" s="7"/>
      <c r="C600">
        <v>-30.637</v>
      </c>
      <c r="D600">
        <v>93.049400000000006</v>
      </c>
      <c r="E600">
        <v>83.021900000000002</v>
      </c>
      <c r="F600">
        <v>1</v>
      </c>
      <c r="G600" s="6">
        <f t="shared" si="120"/>
        <v>0</v>
      </c>
      <c r="H600" s="9">
        <f t="shared" si="121"/>
        <v>-0.10829624999999998</v>
      </c>
      <c r="I600" s="6">
        <f t="shared" si="122"/>
        <v>-0.1898353333333333</v>
      </c>
      <c r="J600" s="6">
        <f t="shared" si="123"/>
        <v>0.43836983333333324</v>
      </c>
      <c r="K600" s="9">
        <f t="shared" si="124"/>
        <v>-0.45067999723381047</v>
      </c>
      <c r="L600" s="8">
        <f t="shared" si="125"/>
        <v>-0.47109292511365708</v>
      </c>
      <c r="M600" s="9">
        <f t="shared" si="126"/>
        <v>-0.93916457072479587</v>
      </c>
      <c r="N600" s="8">
        <f t="shared" si="127"/>
        <v>-0.33007957511365693</v>
      </c>
      <c r="O600" s="9">
        <f t="shared" si="128"/>
        <v>-0.45067999723381047</v>
      </c>
      <c r="P600" s="8">
        <f t="shared" si="129"/>
        <v>-0.85789201730677589</v>
      </c>
      <c r="Q600" s="9">
        <f t="shared" si="130"/>
        <v>0.22494628276619003</v>
      </c>
      <c r="R600" s="6">
        <f t="shared" si="131"/>
        <v>0.11401659683072078</v>
      </c>
    </row>
    <row r="601" spans="2:18" ht="14.4">
      <c r="B601" s="7"/>
      <c r="C601">
        <v>-32.252499999999998</v>
      </c>
      <c r="D601">
        <v>91.571799999999996</v>
      </c>
      <c r="E601">
        <v>80.944599999999994</v>
      </c>
      <c r="F601">
        <v>1</v>
      </c>
      <c r="G601" s="6">
        <f t="shared" si="120"/>
        <v>0</v>
      </c>
      <c r="H601" s="9">
        <f t="shared" si="121"/>
        <v>-0.11031562499999997</v>
      </c>
      <c r="I601" s="6">
        <f t="shared" si="122"/>
        <v>-0.19476066666666669</v>
      </c>
      <c r="J601" s="6">
        <f t="shared" si="123"/>
        <v>0.43490766666666669</v>
      </c>
      <c r="K601" s="9">
        <f t="shared" si="124"/>
        <v>-0.45070555250547534</v>
      </c>
      <c r="L601" s="8">
        <f t="shared" si="125"/>
        <v>-0.47434942448395268</v>
      </c>
      <c r="M601" s="9">
        <f t="shared" si="126"/>
        <v>-0.93667181072479588</v>
      </c>
      <c r="N601" s="8">
        <f t="shared" si="127"/>
        <v>-0.33406304948395249</v>
      </c>
      <c r="O601" s="9">
        <f t="shared" si="128"/>
        <v>-0.45070555250547534</v>
      </c>
      <c r="P601" s="8">
        <f t="shared" si="129"/>
        <v>-0.85500624882123832</v>
      </c>
      <c r="Q601" s="9">
        <f t="shared" si="130"/>
        <v>0.22242796749452529</v>
      </c>
      <c r="R601" s="6">
        <f t="shared" si="131"/>
        <v>0.10860130397488761</v>
      </c>
    </row>
    <row r="602" spans="2:18" ht="14.4">
      <c r="B602" s="7"/>
      <c r="C602">
        <v>-30.637</v>
      </c>
      <c r="D602">
        <v>93.049400000000006</v>
      </c>
      <c r="E602">
        <v>83.021900000000002</v>
      </c>
      <c r="F602">
        <v>1</v>
      </c>
      <c r="G602" s="6">
        <f t="shared" si="120"/>
        <v>0</v>
      </c>
      <c r="H602" s="9">
        <f t="shared" si="121"/>
        <v>-0.10829624999999998</v>
      </c>
      <c r="I602" s="6">
        <f t="shared" si="122"/>
        <v>-0.1898353333333333</v>
      </c>
      <c r="J602" s="6">
        <f t="shared" si="123"/>
        <v>0.43836983333333324</v>
      </c>
      <c r="K602" s="9">
        <f t="shared" si="124"/>
        <v>-0.45067999723381047</v>
      </c>
      <c r="L602" s="8">
        <f t="shared" si="125"/>
        <v>-0.47109292511365708</v>
      </c>
      <c r="M602" s="9">
        <f t="shared" si="126"/>
        <v>-0.93916457072479587</v>
      </c>
      <c r="N602" s="8">
        <f t="shared" si="127"/>
        <v>-0.33007957511365693</v>
      </c>
      <c r="O602" s="9">
        <f t="shared" si="128"/>
        <v>-0.45067999723381047</v>
      </c>
      <c r="P602" s="8">
        <f t="shared" si="129"/>
        <v>-0.85789201730677589</v>
      </c>
      <c r="Q602" s="9">
        <f t="shared" si="130"/>
        <v>0.22494628276619003</v>
      </c>
      <c r="R602" s="6">
        <f t="shared" si="131"/>
        <v>0.11401659683072078</v>
      </c>
    </row>
    <row r="603" spans="2:18" ht="14.4">
      <c r="B603" s="7"/>
      <c r="C603">
        <v>-32.252499999999998</v>
      </c>
      <c r="D603">
        <v>91.571799999999996</v>
      </c>
      <c r="E603">
        <v>80.944599999999994</v>
      </c>
      <c r="F603">
        <v>1</v>
      </c>
      <c r="G603" s="6">
        <f t="shared" si="120"/>
        <v>0</v>
      </c>
      <c r="H603" s="9">
        <f t="shared" si="121"/>
        <v>-0.11031562499999997</v>
      </c>
      <c r="I603" s="6">
        <f t="shared" si="122"/>
        <v>-0.19476066666666669</v>
      </c>
      <c r="J603" s="6">
        <f t="shared" si="123"/>
        <v>0.43490766666666669</v>
      </c>
      <c r="K603" s="9">
        <f t="shared" si="124"/>
        <v>-0.45070555250547534</v>
      </c>
      <c r="L603" s="8">
        <f t="shared" si="125"/>
        <v>-0.47434942448395268</v>
      </c>
      <c r="M603" s="9">
        <f t="shared" si="126"/>
        <v>-0.93667181072479588</v>
      </c>
      <c r="N603" s="8">
        <f t="shared" si="127"/>
        <v>-0.33406304948395249</v>
      </c>
      <c r="O603" s="9">
        <f t="shared" si="128"/>
        <v>-0.45070555250547534</v>
      </c>
      <c r="P603" s="8">
        <f t="shared" si="129"/>
        <v>-0.85500624882123832</v>
      </c>
      <c r="Q603" s="9">
        <f t="shared" si="130"/>
        <v>0.22242796749452529</v>
      </c>
      <c r="R603" s="6">
        <f t="shared" si="131"/>
        <v>0.10860130397488761</v>
      </c>
    </row>
    <row r="604" spans="2:18" ht="14.4">
      <c r="B604" s="7"/>
      <c r="C604">
        <v>-30.637</v>
      </c>
      <c r="D604">
        <v>93.049400000000006</v>
      </c>
      <c r="E604">
        <v>83.021900000000002</v>
      </c>
      <c r="F604">
        <v>1</v>
      </c>
      <c r="G604" s="6">
        <f t="shared" si="120"/>
        <v>0</v>
      </c>
      <c r="H604" s="9">
        <f t="shared" si="121"/>
        <v>-0.10829624999999998</v>
      </c>
      <c r="I604" s="6">
        <f t="shared" si="122"/>
        <v>-0.1898353333333333</v>
      </c>
      <c r="J604" s="6">
        <f t="shared" si="123"/>
        <v>0.43836983333333324</v>
      </c>
      <c r="K604" s="9">
        <f t="shared" si="124"/>
        <v>-0.45067999723381047</v>
      </c>
      <c r="L604" s="8">
        <f t="shared" si="125"/>
        <v>-0.47109292511365708</v>
      </c>
      <c r="M604" s="9">
        <f t="shared" si="126"/>
        <v>-0.93916457072479587</v>
      </c>
      <c r="N604" s="8">
        <f t="shared" si="127"/>
        <v>-0.33007957511365693</v>
      </c>
      <c r="O604" s="9">
        <f t="shared" si="128"/>
        <v>-0.45067999723381047</v>
      </c>
      <c r="P604" s="8">
        <f t="shared" si="129"/>
        <v>-0.85789201730677589</v>
      </c>
      <c r="Q604" s="9">
        <f t="shared" si="130"/>
        <v>0.22494628276619003</v>
      </c>
      <c r="R604" s="6">
        <f t="shared" si="131"/>
        <v>0.11401659683072078</v>
      </c>
    </row>
    <row r="605" spans="2:18" ht="14.4">
      <c r="B605" s="7"/>
      <c r="C605">
        <v>-32.252499999999998</v>
      </c>
      <c r="D605">
        <v>91.571799999999996</v>
      </c>
      <c r="E605">
        <v>80.944599999999994</v>
      </c>
      <c r="F605">
        <v>1</v>
      </c>
      <c r="G605" s="6">
        <f t="shared" si="120"/>
        <v>0</v>
      </c>
      <c r="H605" s="9">
        <f t="shared" si="121"/>
        <v>-0.11031562499999997</v>
      </c>
      <c r="I605" s="6">
        <f t="shared" si="122"/>
        <v>-0.19476066666666669</v>
      </c>
      <c r="J605" s="6">
        <f t="shared" si="123"/>
        <v>0.43490766666666669</v>
      </c>
      <c r="K605" s="9">
        <f t="shared" si="124"/>
        <v>-0.45070555250547534</v>
      </c>
      <c r="L605" s="8">
        <f t="shared" si="125"/>
        <v>-0.47434942448395268</v>
      </c>
      <c r="M605" s="9">
        <f t="shared" si="126"/>
        <v>-0.93667181072479588</v>
      </c>
      <c r="N605" s="8">
        <f t="shared" si="127"/>
        <v>-0.33406304948395249</v>
      </c>
      <c r="O605" s="9">
        <f t="shared" si="128"/>
        <v>-0.45070555250547534</v>
      </c>
      <c r="P605" s="8">
        <f t="shared" si="129"/>
        <v>-0.85500624882123832</v>
      </c>
      <c r="Q605" s="9">
        <f t="shared" si="130"/>
        <v>0.22242796749452529</v>
      </c>
      <c r="R605" s="6">
        <f t="shared" si="131"/>
        <v>0.10860130397488761</v>
      </c>
    </row>
    <row r="606" spans="2:18" ht="14.4">
      <c r="B606" s="7"/>
      <c r="C606">
        <v>-30.637</v>
      </c>
      <c r="D606">
        <v>93.049400000000006</v>
      </c>
      <c r="E606">
        <v>83.021900000000002</v>
      </c>
      <c r="F606">
        <v>1</v>
      </c>
      <c r="G606" s="6">
        <f t="shared" si="120"/>
        <v>0</v>
      </c>
      <c r="H606" s="9">
        <f t="shared" si="121"/>
        <v>-0.10829624999999998</v>
      </c>
      <c r="I606" s="6">
        <f t="shared" si="122"/>
        <v>-0.1898353333333333</v>
      </c>
      <c r="J606" s="6">
        <f t="shared" si="123"/>
        <v>0.43836983333333324</v>
      </c>
      <c r="K606" s="9">
        <f t="shared" si="124"/>
        <v>-0.45067999723381047</v>
      </c>
      <c r="L606" s="8">
        <f t="shared" si="125"/>
        <v>-0.47109292511365708</v>
      </c>
      <c r="M606" s="9">
        <f t="shared" si="126"/>
        <v>-0.93916457072479587</v>
      </c>
      <c r="N606" s="8">
        <f t="shared" si="127"/>
        <v>-0.33007957511365693</v>
      </c>
      <c r="O606" s="9">
        <f t="shared" si="128"/>
        <v>-0.45067999723381047</v>
      </c>
      <c r="P606" s="8">
        <f t="shared" si="129"/>
        <v>-0.85789201730677589</v>
      </c>
      <c r="Q606" s="9">
        <f t="shared" si="130"/>
        <v>0.22494628276619003</v>
      </c>
      <c r="R606" s="6">
        <f t="shared" si="131"/>
        <v>0.11401659683072078</v>
      </c>
    </row>
    <row r="607" spans="2:18" ht="14.4">
      <c r="B607" s="7"/>
      <c r="C607">
        <v>-32.252499999999998</v>
      </c>
      <c r="D607">
        <v>91.571799999999996</v>
      </c>
      <c r="E607">
        <v>80.944599999999994</v>
      </c>
      <c r="F607">
        <v>1</v>
      </c>
      <c r="G607" s="6">
        <f t="shared" si="120"/>
        <v>0</v>
      </c>
      <c r="H607" s="9">
        <f t="shared" si="121"/>
        <v>-0.11031562499999997</v>
      </c>
      <c r="I607" s="6">
        <f t="shared" si="122"/>
        <v>-0.19476066666666669</v>
      </c>
      <c r="J607" s="6">
        <f t="shared" si="123"/>
        <v>0.43490766666666669</v>
      </c>
      <c r="K607" s="9">
        <f t="shared" si="124"/>
        <v>-0.45070555250547534</v>
      </c>
      <c r="L607" s="8">
        <f t="shared" si="125"/>
        <v>-0.47434942448395268</v>
      </c>
      <c r="M607" s="9">
        <f t="shared" si="126"/>
        <v>-0.93667181072479588</v>
      </c>
      <c r="N607" s="8">
        <f t="shared" si="127"/>
        <v>-0.33406304948395249</v>
      </c>
      <c r="O607" s="9">
        <f t="shared" si="128"/>
        <v>-0.45070555250547534</v>
      </c>
      <c r="P607" s="8">
        <f t="shared" si="129"/>
        <v>-0.85500624882123832</v>
      </c>
      <c r="Q607" s="9">
        <f t="shared" si="130"/>
        <v>0.22242796749452529</v>
      </c>
      <c r="R607" s="6">
        <f t="shared" si="131"/>
        <v>0.10860130397488761</v>
      </c>
    </row>
    <row r="608" spans="2:18" ht="14.4">
      <c r="B608" s="7"/>
      <c r="C608">
        <v>-30.637</v>
      </c>
      <c r="D608">
        <v>93.049400000000006</v>
      </c>
      <c r="E608">
        <v>83.021900000000002</v>
      </c>
      <c r="F608">
        <v>1</v>
      </c>
      <c r="G608" s="6">
        <f t="shared" si="120"/>
        <v>0</v>
      </c>
      <c r="H608" s="9">
        <f t="shared" si="121"/>
        <v>-0.10829624999999998</v>
      </c>
      <c r="I608" s="6">
        <f t="shared" si="122"/>
        <v>-0.1898353333333333</v>
      </c>
      <c r="J608" s="6">
        <f t="shared" si="123"/>
        <v>0.43836983333333324</v>
      </c>
      <c r="K608" s="9">
        <f t="shared" si="124"/>
        <v>-0.45067999723381047</v>
      </c>
      <c r="L608" s="8">
        <f t="shared" si="125"/>
        <v>-0.47109292511365708</v>
      </c>
      <c r="M608" s="9">
        <f t="shared" si="126"/>
        <v>-0.93916457072479587</v>
      </c>
      <c r="N608" s="8">
        <f t="shared" si="127"/>
        <v>-0.33007957511365693</v>
      </c>
      <c r="O608" s="9">
        <f t="shared" si="128"/>
        <v>-0.45067999723381047</v>
      </c>
      <c r="P608" s="8">
        <f t="shared" si="129"/>
        <v>-0.85789201730677589</v>
      </c>
      <c r="Q608" s="9">
        <f t="shared" si="130"/>
        <v>0.22494628276619003</v>
      </c>
      <c r="R608" s="6">
        <f t="shared" si="131"/>
        <v>0.11401659683072078</v>
      </c>
    </row>
    <row r="609" spans="2:18" ht="14.4">
      <c r="B609" s="7"/>
      <c r="C609">
        <v>-32.252499999999998</v>
      </c>
      <c r="D609">
        <v>91.571799999999996</v>
      </c>
      <c r="E609">
        <v>80.944599999999994</v>
      </c>
      <c r="F609">
        <v>1</v>
      </c>
      <c r="G609" s="6">
        <f t="shared" si="120"/>
        <v>0</v>
      </c>
      <c r="H609" s="9">
        <f t="shared" si="121"/>
        <v>-0.11031562499999997</v>
      </c>
      <c r="I609" s="6">
        <f t="shared" si="122"/>
        <v>-0.19476066666666669</v>
      </c>
      <c r="J609" s="6">
        <f t="shared" si="123"/>
        <v>0.43490766666666669</v>
      </c>
      <c r="K609" s="9">
        <f t="shared" si="124"/>
        <v>-0.45070555250547534</v>
      </c>
      <c r="L609" s="8">
        <f t="shared" si="125"/>
        <v>-0.47434942448395268</v>
      </c>
      <c r="M609" s="9">
        <f t="shared" si="126"/>
        <v>-0.93667181072479588</v>
      </c>
      <c r="N609" s="8">
        <f t="shared" si="127"/>
        <v>-0.33406304948395249</v>
      </c>
      <c r="O609" s="9">
        <f t="shared" si="128"/>
        <v>-0.45070555250547534</v>
      </c>
      <c r="P609" s="8">
        <f t="shared" si="129"/>
        <v>-0.85500624882123832</v>
      </c>
      <c r="Q609" s="9">
        <f t="shared" si="130"/>
        <v>0.22242796749452529</v>
      </c>
      <c r="R609" s="6">
        <f t="shared" si="131"/>
        <v>0.10860130397488761</v>
      </c>
    </row>
    <row r="610" spans="2:18" ht="14.4">
      <c r="B610" s="7"/>
      <c r="C610">
        <v>-30.637</v>
      </c>
      <c r="D610">
        <v>93.049400000000006</v>
      </c>
      <c r="E610">
        <v>83.021900000000002</v>
      </c>
      <c r="F610">
        <v>1</v>
      </c>
      <c r="G610" s="6">
        <f t="shared" si="120"/>
        <v>0</v>
      </c>
      <c r="H610" s="9">
        <f t="shared" si="121"/>
        <v>-0.10829624999999998</v>
      </c>
      <c r="I610" s="6">
        <f t="shared" si="122"/>
        <v>-0.1898353333333333</v>
      </c>
      <c r="J610" s="6">
        <f t="shared" si="123"/>
        <v>0.43836983333333324</v>
      </c>
      <c r="K610" s="9">
        <f t="shared" si="124"/>
        <v>-0.45067999723381047</v>
      </c>
      <c r="L610" s="8">
        <f t="shared" si="125"/>
        <v>-0.47109292511365708</v>
      </c>
      <c r="M610" s="9">
        <f t="shared" si="126"/>
        <v>-0.93916457072479587</v>
      </c>
      <c r="N610" s="8">
        <f t="shared" si="127"/>
        <v>-0.33007957511365693</v>
      </c>
      <c r="O610" s="9">
        <f t="shared" si="128"/>
        <v>-0.45067999723381047</v>
      </c>
      <c r="P610" s="8">
        <f t="shared" si="129"/>
        <v>-0.85789201730677589</v>
      </c>
      <c r="Q610" s="9">
        <f t="shared" si="130"/>
        <v>0.22494628276619003</v>
      </c>
      <c r="R610" s="6">
        <f t="shared" si="131"/>
        <v>0.11401659683072078</v>
      </c>
    </row>
    <row r="611" spans="2:18" ht="14.4">
      <c r="B611" s="7"/>
      <c r="C611">
        <v>-32.252499999999998</v>
      </c>
      <c r="D611">
        <v>91.571799999999996</v>
      </c>
      <c r="E611">
        <v>80.944599999999994</v>
      </c>
      <c r="F611">
        <v>1</v>
      </c>
      <c r="G611" s="6">
        <f t="shared" si="120"/>
        <v>0</v>
      </c>
      <c r="H611" s="9">
        <f t="shared" si="121"/>
        <v>-0.11031562499999997</v>
      </c>
      <c r="I611" s="6">
        <f t="shared" si="122"/>
        <v>-0.19476066666666669</v>
      </c>
      <c r="J611" s="6">
        <f t="shared" si="123"/>
        <v>0.43490766666666669</v>
      </c>
      <c r="K611" s="9">
        <f t="shared" si="124"/>
        <v>-0.45070555250547534</v>
      </c>
      <c r="L611" s="8">
        <f t="shared" si="125"/>
        <v>-0.47434942448395268</v>
      </c>
      <c r="M611" s="9">
        <f t="shared" si="126"/>
        <v>-0.93667181072479588</v>
      </c>
      <c r="N611" s="8">
        <f t="shared" si="127"/>
        <v>-0.33406304948395249</v>
      </c>
      <c r="O611" s="9">
        <f t="shared" si="128"/>
        <v>-0.45070555250547534</v>
      </c>
      <c r="P611" s="8">
        <f t="shared" si="129"/>
        <v>-0.85500624882123832</v>
      </c>
      <c r="Q611" s="9">
        <f t="shared" si="130"/>
        <v>0.22242796749452529</v>
      </c>
      <c r="R611" s="6">
        <f t="shared" si="131"/>
        <v>0.10860130397488761</v>
      </c>
    </row>
    <row r="612" spans="2:18" ht="14.4">
      <c r="B612" s="7"/>
      <c r="C612">
        <v>-30.637</v>
      </c>
      <c r="D612">
        <v>93.049400000000006</v>
      </c>
      <c r="E612">
        <v>83.021900000000002</v>
      </c>
      <c r="F612">
        <v>1</v>
      </c>
      <c r="G612" s="6">
        <f t="shared" si="120"/>
        <v>0</v>
      </c>
      <c r="H612" s="9">
        <f t="shared" si="121"/>
        <v>-0.10829624999999998</v>
      </c>
      <c r="I612" s="6">
        <f t="shared" si="122"/>
        <v>-0.1898353333333333</v>
      </c>
      <c r="J612" s="6">
        <f t="shared" si="123"/>
        <v>0.43836983333333324</v>
      </c>
      <c r="K612" s="9">
        <f t="shared" si="124"/>
        <v>-0.45067999723381047</v>
      </c>
      <c r="L612" s="8">
        <f t="shared" si="125"/>
        <v>-0.47109292511365708</v>
      </c>
      <c r="M612" s="9">
        <f t="shared" si="126"/>
        <v>-0.93916457072479587</v>
      </c>
      <c r="N612" s="8">
        <f t="shared" si="127"/>
        <v>-0.33007957511365693</v>
      </c>
      <c r="O612" s="9">
        <f t="shared" si="128"/>
        <v>-0.45067999723381047</v>
      </c>
      <c r="P612" s="8">
        <f t="shared" si="129"/>
        <v>-0.85789201730677589</v>
      </c>
      <c r="Q612" s="9">
        <f t="shared" si="130"/>
        <v>0.22494628276619003</v>
      </c>
      <c r="R612" s="6">
        <f t="shared" si="131"/>
        <v>0.11401659683072078</v>
      </c>
    </row>
    <row r="613" spans="2:18" ht="14.4">
      <c r="B613" s="7"/>
      <c r="C613">
        <v>-30.637</v>
      </c>
      <c r="D613">
        <v>93.049400000000006</v>
      </c>
      <c r="E613">
        <v>83.021900000000002</v>
      </c>
      <c r="F613">
        <v>1</v>
      </c>
      <c r="G613" s="6">
        <f t="shared" si="120"/>
        <v>0</v>
      </c>
      <c r="H613" s="9">
        <f t="shared" si="121"/>
        <v>-0.10829624999999998</v>
      </c>
      <c r="I613" s="6">
        <f t="shared" si="122"/>
        <v>-0.1898353333333333</v>
      </c>
      <c r="J613" s="6">
        <f t="shared" si="123"/>
        <v>0.43836983333333324</v>
      </c>
      <c r="K613" s="9">
        <f t="shared" si="124"/>
        <v>-0.45067999723381047</v>
      </c>
      <c r="L613" s="8">
        <f t="shared" si="125"/>
        <v>-0.47109292511365708</v>
      </c>
      <c r="M613" s="9">
        <f t="shared" si="126"/>
        <v>-0.93916457072479587</v>
      </c>
      <c r="N613" s="8">
        <f t="shared" si="127"/>
        <v>-0.33007957511365693</v>
      </c>
      <c r="O613" s="9">
        <f t="shared" si="128"/>
        <v>-0.45067999723381047</v>
      </c>
      <c r="P613" s="8">
        <f t="shared" si="129"/>
        <v>-0.85789201730677589</v>
      </c>
      <c r="Q613" s="9">
        <f t="shared" si="130"/>
        <v>0.22494628276619003</v>
      </c>
      <c r="R613" s="6">
        <f t="shared" si="131"/>
        <v>0.11401659683072078</v>
      </c>
    </row>
    <row r="614" spans="2:18" ht="14.4">
      <c r="B614" s="7"/>
      <c r="C614">
        <v>-32.252499999999998</v>
      </c>
      <c r="D614">
        <v>91.571799999999996</v>
      </c>
      <c r="E614">
        <v>80.944599999999994</v>
      </c>
      <c r="F614">
        <v>1</v>
      </c>
      <c r="G614" s="6">
        <f t="shared" si="120"/>
        <v>0</v>
      </c>
      <c r="H614" s="9">
        <f t="shared" si="121"/>
        <v>-0.11031562499999997</v>
      </c>
      <c r="I614" s="6">
        <f t="shared" si="122"/>
        <v>-0.19476066666666669</v>
      </c>
      <c r="J614" s="6">
        <f t="shared" si="123"/>
        <v>0.43490766666666669</v>
      </c>
      <c r="K614" s="9">
        <f t="shared" si="124"/>
        <v>-0.45070555250547534</v>
      </c>
      <c r="L614" s="8">
        <f t="shared" si="125"/>
        <v>-0.47434942448395268</v>
      </c>
      <c r="M614" s="9">
        <f t="shared" si="126"/>
        <v>-0.93667181072479588</v>
      </c>
      <c r="N614" s="8">
        <f t="shared" si="127"/>
        <v>-0.33406304948395249</v>
      </c>
      <c r="O614" s="9">
        <f t="shared" si="128"/>
        <v>-0.45070555250547534</v>
      </c>
      <c r="P614" s="8">
        <f t="shared" si="129"/>
        <v>-0.85500624882123832</v>
      </c>
      <c r="Q614" s="9">
        <f t="shared" si="130"/>
        <v>0.22242796749452529</v>
      </c>
      <c r="R614" s="6">
        <f t="shared" si="131"/>
        <v>0.10860130397488761</v>
      </c>
    </row>
    <row r="615" spans="2:18" ht="14.4">
      <c r="B615" s="7"/>
      <c r="C615">
        <v>-32.252499999999998</v>
      </c>
      <c r="D615">
        <v>91.571799999999996</v>
      </c>
      <c r="E615">
        <v>80.944599999999994</v>
      </c>
      <c r="F615">
        <v>1</v>
      </c>
      <c r="G615" s="6">
        <f t="shared" si="120"/>
        <v>0</v>
      </c>
      <c r="H615" s="9">
        <f t="shared" si="121"/>
        <v>-0.11031562499999997</v>
      </c>
      <c r="I615" s="6">
        <f t="shared" si="122"/>
        <v>-0.19476066666666669</v>
      </c>
      <c r="J615" s="6">
        <f t="shared" si="123"/>
        <v>0.43490766666666669</v>
      </c>
      <c r="K615" s="9">
        <f t="shared" si="124"/>
        <v>-0.45070555250547534</v>
      </c>
      <c r="L615" s="8">
        <f t="shared" si="125"/>
        <v>-0.47434942448395268</v>
      </c>
      <c r="M615" s="9">
        <f t="shared" si="126"/>
        <v>-0.93667181072479588</v>
      </c>
      <c r="N615" s="8">
        <f t="shared" si="127"/>
        <v>-0.33406304948395249</v>
      </c>
      <c r="O615" s="9">
        <f t="shared" si="128"/>
        <v>-0.45070555250547534</v>
      </c>
      <c r="P615" s="8">
        <f t="shared" si="129"/>
        <v>-0.85500624882123832</v>
      </c>
      <c r="Q615" s="9">
        <f t="shared" si="130"/>
        <v>0.22242796749452529</v>
      </c>
      <c r="R615" s="6">
        <f t="shared" si="131"/>
        <v>0.10860130397488761</v>
      </c>
    </row>
    <row r="616" spans="2:18" ht="14.4">
      <c r="B616" s="7"/>
      <c r="C616">
        <v>-30.637</v>
      </c>
      <c r="D616">
        <v>93.049400000000006</v>
      </c>
      <c r="E616">
        <v>83.021900000000002</v>
      </c>
      <c r="F616">
        <v>1</v>
      </c>
      <c r="G616" s="6">
        <f t="shared" ref="G616:G679" si="132">D$19*(L616-R616)</f>
        <v>0</v>
      </c>
      <c r="H616" s="9">
        <f t="shared" ref="H616:H679" si="133">(C616-H$16)/H$17-0.5</f>
        <v>-0.10829624999999998</v>
      </c>
      <c r="I616" s="6">
        <f t="shared" ref="I616:I679" si="134">(D616-I$16)/I$17-0.5</f>
        <v>-0.1898353333333333</v>
      </c>
      <c r="J616" s="6">
        <f t="shared" ref="J616:J679" si="135">(E616-J$16)/J$17-0.5</f>
        <v>0.43836983333333324</v>
      </c>
      <c r="K616" s="9">
        <f t="shared" ref="K616:K679" si="136">(H616*$H$13+I616*$I$13+J616*$J$13+$D$27)*$C$27</f>
        <v>-0.45067999723381047</v>
      </c>
      <c r="L616" s="8">
        <f t="shared" ref="L616:L679" si="137">(H616*$H$14+I616*$I$14+J616*$J$14+$E$27)*$C$27</f>
        <v>-0.47109292511365708</v>
      </c>
      <c r="M616" s="9">
        <f t="shared" ref="M616:M679" si="138">(H$27*$H$13+I616*$I$13+J616*$J$13+$D$27)*$C$27</f>
        <v>-0.93916457072479587</v>
      </c>
      <c r="N616" s="8">
        <f t="shared" ref="N616:N679" si="139">(H$27*$H$14+I616*$I$14+J616*$J$14+$E$27)*$C$27</f>
        <v>-0.33007957511365693</v>
      </c>
      <c r="O616" s="9">
        <f t="shared" ref="O616:O679" si="140">(H616*$H$13+I$27*$I$13+J616*$J$13+$D$27)*$C$27</f>
        <v>-0.45067999723381047</v>
      </c>
      <c r="P616" s="8">
        <f t="shared" ref="P616:P679" si="141">(H616*$H$14+I$27*$I$14+J616*$J$14+$E$27)*$C$27</f>
        <v>-0.85789201730677589</v>
      </c>
      <c r="Q616" s="9">
        <f t="shared" ref="Q616:Q679" si="142">(H616*$H$13+I616*$I$13+J$27*$J$13+$D$27)*$C$27</f>
        <v>0.22494628276619003</v>
      </c>
      <c r="R616" s="6">
        <f t="shared" ref="R616:R679" si="143">(H616*$H$14+I616*$I$14+J$27*$J$14+$E$27)*$C$27</f>
        <v>0.11401659683072078</v>
      </c>
    </row>
    <row r="617" spans="2:18" ht="14.4">
      <c r="B617" s="7"/>
      <c r="C617">
        <v>-30.637</v>
      </c>
      <c r="D617">
        <v>93.049400000000006</v>
      </c>
      <c r="E617">
        <v>83.021900000000002</v>
      </c>
      <c r="F617">
        <v>1</v>
      </c>
      <c r="G617" s="6">
        <f t="shared" si="132"/>
        <v>0</v>
      </c>
      <c r="H617" s="9">
        <f t="shared" si="133"/>
        <v>-0.10829624999999998</v>
      </c>
      <c r="I617" s="6">
        <f t="shared" si="134"/>
        <v>-0.1898353333333333</v>
      </c>
      <c r="J617" s="6">
        <f t="shared" si="135"/>
        <v>0.43836983333333324</v>
      </c>
      <c r="K617" s="9">
        <f t="shared" si="136"/>
        <v>-0.45067999723381047</v>
      </c>
      <c r="L617" s="8">
        <f t="shared" si="137"/>
        <v>-0.47109292511365708</v>
      </c>
      <c r="M617" s="9">
        <f t="shared" si="138"/>
        <v>-0.93916457072479587</v>
      </c>
      <c r="N617" s="8">
        <f t="shared" si="139"/>
        <v>-0.33007957511365693</v>
      </c>
      <c r="O617" s="9">
        <f t="shared" si="140"/>
        <v>-0.45067999723381047</v>
      </c>
      <c r="P617" s="8">
        <f t="shared" si="141"/>
        <v>-0.85789201730677589</v>
      </c>
      <c r="Q617" s="9">
        <f t="shared" si="142"/>
        <v>0.22494628276619003</v>
      </c>
      <c r="R617" s="6">
        <f t="shared" si="143"/>
        <v>0.11401659683072078</v>
      </c>
    </row>
    <row r="618" spans="2:18" ht="14.4">
      <c r="B618" s="7"/>
      <c r="C618">
        <v>-30.637</v>
      </c>
      <c r="D618">
        <v>93.049400000000006</v>
      </c>
      <c r="E618">
        <v>83.021900000000002</v>
      </c>
      <c r="F618">
        <v>1</v>
      </c>
      <c r="G618" s="6">
        <f t="shared" si="132"/>
        <v>0</v>
      </c>
      <c r="H618" s="9">
        <f t="shared" si="133"/>
        <v>-0.10829624999999998</v>
      </c>
      <c r="I618" s="6">
        <f t="shared" si="134"/>
        <v>-0.1898353333333333</v>
      </c>
      <c r="J618" s="6">
        <f t="shared" si="135"/>
        <v>0.43836983333333324</v>
      </c>
      <c r="K618" s="9">
        <f t="shared" si="136"/>
        <v>-0.45067999723381047</v>
      </c>
      <c r="L618" s="8">
        <f t="shared" si="137"/>
        <v>-0.47109292511365708</v>
      </c>
      <c r="M618" s="9">
        <f t="shared" si="138"/>
        <v>-0.93916457072479587</v>
      </c>
      <c r="N618" s="8">
        <f t="shared" si="139"/>
        <v>-0.33007957511365693</v>
      </c>
      <c r="O618" s="9">
        <f t="shared" si="140"/>
        <v>-0.45067999723381047</v>
      </c>
      <c r="P618" s="8">
        <f t="shared" si="141"/>
        <v>-0.85789201730677589</v>
      </c>
      <c r="Q618" s="9">
        <f t="shared" si="142"/>
        <v>0.22494628276619003</v>
      </c>
      <c r="R618" s="6">
        <f t="shared" si="143"/>
        <v>0.11401659683072078</v>
      </c>
    </row>
    <row r="619" spans="2:18" ht="14.4">
      <c r="B619" s="7"/>
      <c r="C619">
        <v>-32.252499999999998</v>
      </c>
      <c r="D619">
        <v>91.571799999999996</v>
      </c>
      <c r="E619">
        <v>80.944599999999994</v>
      </c>
      <c r="F619">
        <v>1</v>
      </c>
      <c r="G619" s="6">
        <f t="shared" si="132"/>
        <v>0</v>
      </c>
      <c r="H619" s="9">
        <f t="shared" si="133"/>
        <v>-0.11031562499999997</v>
      </c>
      <c r="I619" s="6">
        <f t="shared" si="134"/>
        <v>-0.19476066666666669</v>
      </c>
      <c r="J619" s="6">
        <f t="shared" si="135"/>
        <v>0.43490766666666669</v>
      </c>
      <c r="K619" s="9">
        <f t="shared" si="136"/>
        <v>-0.45070555250547534</v>
      </c>
      <c r="L619" s="8">
        <f t="shared" si="137"/>
        <v>-0.47434942448395268</v>
      </c>
      <c r="M619" s="9">
        <f t="shared" si="138"/>
        <v>-0.93667181072479588</v>
      </c>
      <c r="N619" s="8">
        <f t="shared" si="139"/>
        <v>-0.33406304948395249</v>
      </c>
      <c r="O619" s="9">
        <f t="shared" si="140"/>
        <v>-0.45070555250547534</v>
      </c>
      <c r="P619" s="8">
        <f t="shared" si="141"/>
        <v>-0.85500624882123832</v>
      </c>
      <c r="Q619" s="9">
        <f t="shared" si="142"/>
        <v>0.22242796749452529</v>
      </c>
      <c r="R619" s="6">
        <f t="shared" si="143"/>
        <v>0.10860130397488761</v>
      </c>
    </row>
    <row r="620" spans="2:18" ht="14.4">
      <c r="B620" s="7"/>
      <c r="C620">
        <v>-32.252499999999998</v>
      </c>
      <c r="D620">
        <v>91.571799999999996</v>
      </c>
      <c r="E620">
        <v>80.944599999999994</v>
      </c>
      <c r="F620">
        <v>1</v>
      </c>
      <c r="G620" s="6">
        <f t="shared" si="132"/>
        <v>0</v>
      </c>
      <c r="H620" s="9">
        <f t="shared" si="133"/>
        <v>-0.11031562499999997</v>
      </c>
      <c r="I620" s="6">
        <f t="shared" si="134"/>
        <v>-0.19476066666666669</v>
      </c>
      <c r="J620" s="6">
        <f t="shared" si="135"/>
        <v>0.43490766666666669</v>
      </c>
      <c r="K620" s="9">
        <f t="shared" si="136"/>
        <v>-0.45070555250547534</v>
      </c>
      <c r="L620" s="8">
        <f t="shared" si="137"/>
        <v>-0.47434942448395268</v>
      </c>
      <c r="M620" s="9">
        <f t="shared" si="138"/>
        <v>-0.93667181072479588</v>
      </c>
      <c r="N620" s="8">
        <f t="shared" si="139"/>
        <v>-0.33406304948395249</v>
      </c>
      <c r="O620" s="9">
        <f t="shared" si="140"/>
        <v>-0.45070555250547534</v>
      </c>
      <c r="P620" s="8">
        <f t="shared" si="141"/>
        <v>-0.85500624882123832</v>
      </c>
      <c r="Q620" s="9">
        <f t="shared" si="142"/>
        <v>0.22242796749452529</v>
      </c>
      <c r="R620" s="6">
        <f t="shared" si="143"/>
        <v>0.10860130397488761</v>
      </c>
    </row>
    <row r="621" spans="2:18" ht="14.4">
      <c r="B621" s="7"/>
      <c r="C621">
        <v>-30.637</v>
      </c>
      <c r="D621">
        <v>93.049400000000006</v>
      </c>
      <c r="E621">
        <v>83.021900000000002</v>
      </c>
      <c r="F621">
        <v>1</v>
      </c>
      <c r="G621" s="6">
        <f t="shared" si="132"/>
        <v>0</v>
      </c>
      <c r="H621" s="9">
        <f t="shared" si="133"/>
        <v>-0.10829624999999998</v>
      </c>
      <c r="I621" s="6">
        <f t="shared" si="134"/>
        <v>-0.1898353333333333</v>
      </c>
      <c r="J621" s="6">
        <f t="shared" si="135"/>
        <v>0.43836983333333324</v>
      </c>
      <c r="K621" s="9">
        <f t="shared" si="136"/>
        <v>-0.45067999723381047</v>
      </c>
      <c r="L621" s="8">
        <f t="shared" si="137"/>
        <v>-0.47109292511365708</v>
      </c>
      <c r="M621" s="9">
        <f t="shared" si="138"/>
        <v>-0.93916457072479587</v>
      </c>
      <c r="N621" s="8">
        <f t="shared" si="139"/>
        <v>-0.33007957511365693</v>
      </c>
      <c r="O621" s="9">
        <f t="shared" si="140"/>
        <v>-0.45067999723381047</v>
      </c>
      <c r="P621" s="8">
        <f t="shared" si="141"/>
        <v>-0.85789201730677589</v>
      </c>
      <c r="Q621" s="9">
        <f t="shared" si="142"/>
        <v>0.22494628276619003</v>
      </c>
      <c r="R621" s="6">
        <f t="shared" si="143"/>
        <v>0.11401659683072078</v>
      </c>
    </row>
    <row r="622" spans="2:18" ht="14.4">
      <c r="B622" s="7"/>
      <c r="C622">
        <v>-32.252499999999998</v>
      </c>
      <c r="D622">
        <v>91.571799999999996</v>
      </c>
      <c r="E622">
        <v>80.944599999999994</v>
      </c>
      <c r="F622">
        <v>1</v>
      </c>
      <c r="G622" s="6">
        <f t="shared" si="132"/>
        <v>0</v>
      </c>
      <c r="H622" s="9">
        <f t="shared" si="133"/>
        <v>-0.11031562499999997</v>
      </c>
      <c r="I622" s="6">
        <f t="shared" si="134"/>
        <v>-0.19476066666666669</v>
      </c>
      <c r="J622" s="6">
        <f t="shared" si="135"/>
        <v>0.43490766666666669</v>
      </c>
      <c r="K622" s="9">
        <f t="shared" si="136"/>
        <v>-0.45070555250547534</v>
      </c>
      <c r="L622" s="8">
        <f t="shared" si="137"/>
        <v>-0.47434942448395268</v>
      </c>
      <c r="M622" s="9">
        <f t="shared" si="138"/>
        <v>-0.93667181072479588</v>
      </c>
      <c r="N622" s="8">
        <f t="shared" si="139"/>
        <v>-0.33406304948395249</v>
      </c>
      <c r="O622" s="9">
        <f t="shared" si="140"/>
        <v>-0.45070555250547534</v>
      </c>
      <c r="P622" s="8">
        <f t="shared" si="141"/>
        <v>-0.85500624882123832</v>
      </c>
      <c r="Q622" s="9">
        <f t="shared" si="142"/>
        <v>0.22242796749452529</v>
      </c>
      <c r="R622" s="6">
        <f t="shared" si="143"/>
        <v>0.10860130397488761</v>
      </c>
    </row>
    <row r="623" spans="2:18" ht="14.4">
      <c r="B623" s="7"/>
      <c r="C623">
        <v>-30.637</v>
      </c>
      <c r="D623">
        <v>93.049400000000006</v>
      </c>
      <c r="E623">
        <v>83.021900000000002</v>
      </c>
      <c r="F623">
        <v>1</v>
      </c>
      <c r="G623" s="6">
        <f t="shared" si="132"/>
        <v>0</v>
      </c>
      <c r="H623" s="9">
        <f t="shared" si="133"/>
        <v>-0.10829624999999998</v>
      </c>
      <c r="I623" s="6">
        <f t="shared" si="134"/>
        <v>-0.1898353333333333</v>
      </c>
      <c r="J623" s="6">
        <f t="shared" si="135"/>
        <v>0.43836983333333324</v>
      </c>
      <c r="K623" s="9">
        <f t="shared" si="136"/>
        <v>-0.45067999723381047</v>
      </c>
      <c r="L623" s="8">
        <f t="shared" si="137"/>
        <v>-0.47109292511365708</v>
      </c>
      <c r="M623" s="9">
        <f t="shared" si="138"/>
        <v>-0.93916457072479587</v>
      </c>
      <c r="N623" s="8">
        <f t="shared" si="139"/>
        <v>-0.33007957511365693</v>
      </c>
      <c r="O623" s="9">
        <f t="shared" si="140"/>
        <v>-0.45067999723381047</v>
      </c>
      <c r="P623" s="8">
        <f t="shared" si="141"/>
        <v>-0.85789201730677589</v>
      </c>
      <c r="Q623" s="9">
        <f t="shared" si="142"/>
        <v>0.22494628276619003</v>
      </c>
      <c r="R623" s="6">
        <f t="shared" si="143"/>
        <v>0.11401659683072078</v>
      </c>
    </row>
    <row r="624" spans="2:18" ht="14.4">
      <c r="B624" s="7"/>
      <c r="C624">
        <v>-30.637</v>
      </c>
      <c r="D624">
        <v>93.049400000000006</v>
      </c>
      <c r="E624">
        <v>83.021900000000002</v>
      </c>
      <c r="F624">
        <v>1</v>
      </c>
      <c r="G624" s="6">
        <f t="shared" si="132"/>
        <v>0</v>
      </c>
      <c r="H624" s="9">
        <f t="shared" si="133"/>
        <v>-0.10829624999999998</v>
      </c>
      <c r="I624" s="6">
        <f t="shared" si="134"/>
        <v>-0.1898353333333333</v>
      </c>
      <c r="J624" s="6">
        <f t="shared" si="135"/>
        <v>0.43836983333333324</v>
      </c>
      <c r="K624" s="9">
        <f t="shared" si="136"/>
        <v>-0.45067999723381047</v>
      </c>
      <c r="L624" s="8">
        <f t="shared" si="137"/>
        <v>-0.47109292511365708</v>
      </c>
      <c r="M624" s="9">
        <f t="shared" si="138"/>
        <v>-0.93916457072479587</v>
      </c>
      <c r="N624" s="8">
        <f t="shared" si="139"/>
        <v>-0.33007957511365693</v>
      </c>
      <c r="O624" s="9">
        <f t="shared" si="140"/>
        <v>-0.45067999723381047</v>
      </c>
      <c r="P624" s="8">
        <f t="shared" si="141"/>
        <v>-0.85789201730677589</v>
      </c>
      <c r="Q624" s="9">
        <f t="shared" si="142"/>
        <v>0.22494628276619003</v>
      </c>
      <c r="R624" s="6">
        <f t="shared" si="143"/>
        <v>0.11401659683072078</v>
      </c>
    </row>
    <row r="625" spans="2:18" ht="14.4">
      <c r="B625" s="7"/>
      <c r="C625">
        <v>-32.252499999999998</v>
      </c>
      <c r="D625">
        <v>91.571799999999996</v>
      </c>
      <c r="E625">
        <v>80.944599999999994</v>
      </c>
      <c r="F625">
        <v>1</v>
      </c>
      <c r="G625" s="6">
        <f t="shared" si="132"/>
        <v>0</v>
      </c>
      <c r="H625" s="9">
        <f t="shared" si="133"/>
        <v>-0.11031562499999997</v>
      </c>
      <c r="I625" s="6">
        <f t="shared" si="134"/>
        <v>-0.19476066666666669</v>
      </c>
      <c r="J625" s="6">
        <f t="shared" si="135"/>
        <v>0.43490766666666669</v>
      </c>
      <c r="K625" s="9">
        <f t="shared" si="136"/>
        <v>-0.45070555250547534</v>
      </c>
      <c r="L625" s="8">
        <f t="shared" si="137"/>
        <v>-0.47434942448395268</v>
      </c>
      <c r="M625" s="9">
        <f t="shared" si="138"/>
        <v>-0.93667181072479588</v>
      </c>
      <c r="N625" s="8">
        <f t="shared" si="139"/>
        <v>-0.33406304948395249</v>
      </c>
      <c r="O625" s="9">
        <f t="shared" si="140"/>
        <v>-0.45070555250547534</v>
      </c>
      <c r="P625" s="8">
        <f t="shared" si="141"/>
        <v>-0.85500624882123832</v>
      </c>
      <c r="Q625" s="9">
        <f t="shared" si="142"/>
        <v>0.22242796749452529</v>
      </c>
      <c r="R625" s="6">
        <f t="shared" si="143"/>
        <v>0.10860130397488761</v>
      </c>
    </row>
    <row r="626" spans="2:18" ht="14.4">
      <c r="B626" s="7"/>
      <c r="C626">
        <v>-30.637</v>
      </c>
      <c r="D626">
        <v>93.049400000000006</v>
      </c>
      <c r="E626">
        <v>83.021900000000002</v>
      </c>
      <c r="F626">
        <v>1</v>
      </c>
      <c r="G626" s="6">
        <f t="shared" si="132"/>
        <v>0</v>
      </c>
      <c r="H626" s="9">
        <f t="shared" si="133"/>
        <v>-0.10829624999999998</v>
      </c>
      <c r="I626" s="6">
        <f t="shared" si="134"/>
        <v>-0.1898353333333333</v>
      </c>
      <c r="J626" s="6">
        <f t="shared" si="135"/>
        <v>0.43836983333333324</v>
      </c>
      <c r="K626" s="9">
        <f t="shared" si="136"/>
        <v>-0.45067999723381047</v>
      </c>
      <c r="L626" s="8">
        <f t="shared" si="137"/>
        <v>-0.47109292511365708</v>
      </c>
      <c r="M626" s="9">
        <f t="shared" si="138"/>
        <v>-0.93916457072479587</v>
      </c>
      <c r="N626" s="8">
        <f t="shared" si="139"/>
        <v>-0.33007957511365693</v>
      </c>
      <c r="O626" s="9">
        <f t="shared" si="140"/>
        <v>-0.45067999723381047</v>
      </c>
      <c r="P626" s="8">
        <f t="shared" si="141"/>
        <v>-0.85789201730677589</v>
      </c>
      <c r="Q626" s="9">
        <f t="shared" si="142"/>
        <v>0.22494628276619003</v>
      </c>
      <c r="R626" s="6">
        <f t="shared" si="143"/>
        <v>0.11401659683072078</v>
      </c>
    </row>
    <row r="627" spans="2:18" ht="14.4">
      <c r="B627" s="7"/>
      <c r="C627">
        <v>-32.252499999999998</v>
      </c>
      <c r="D627">
        <v>91.571799999999996</v>
      </c>
      <c r="E627">
        <v>80.944599999999994</v>
      </c>
      <c r="F627">
        <v>1</v>
      </c>
      <c r="G627" s="6">
        <f t="shared" si="132"/>
        <v>0</v>
      </c>
      <c r="H627" s="9">
        <f t="shared" si="133"/>
        <v>-0.11031562499999997</v>
      </c>
      <c r="I627" s="6">
        <f t="shared" si="134"/>
        <v>-0.19476066666666669</v>
      </c>
      <c r="J627" s="6">
        <f t="shared" si="135"/>
        <v>0.43490766666666669</v>
      </c>
      <c r="K627" s="9">
        <f t="shared" si="136"/>
        <v>-0.45070555250547534</v>
      </c>
      <c r="L627" s="8">
        <f t="shared" si="137"/>
        <v>-0.47434942448395268</v>
      </c>
      <c r="M627" s="9">
        <f t="shared" si="138"/>
        <v>-0.93667181072479588</v>
      </c>
      <c r="N627" s="8">
        <f t="shared" si="139"/>
        <v>-0.33406304948395249</v>
      </c>
      <c r="O627" s="9">
        <f t="shared" si="140"/>
        <v>-0.45070555250547534</v>
      </c>
      <c r="P627" s="8">
        <f t="shared" si="141"/>
        <v>-0.85500624882123832</v>
      </c>
      <c r="Q627" s="9">
        <f t="shared" si="142"/>
        <v>0.22242796749452529</v>
      </c>
      <c r="R627" s="6">
        <f t="shared" si="143"/>
        <v>0.10860130397488761</v>
      </c>
    </row>
    <row r="628" spans="2:18" ht="14.4">
      <c r="B628" s="7"/>
      <c r="C628">
        <v>-30.637</v>
      </c>
      <c r="D628">
        <v>93.049400000000006</v>
      </c>
      <c r="E628">
        <v>83.021900000000002</v>
      </c>
      <c r="F628">
        <v>1</v>
      </c>
      <c r="G628" s="6">
        <f t="shared" si="132"/>
        <v>0</v>
      </c>
      <c r="H628" s="9">
        <f t="shared" si="133"/>
        <v>-0.10829624999999998</v>
      </c>
      <c r="I628" s="6">
        <f t="shared" si="134"/>
        <v>-0.1898353333333333</v>
      </c>
      <c r="J628" s="6">
        <f t="shared" si="135"/>
        <v>0.43836983333333324</v>
      </c>
      <c r="K628" s="9">
        <f t="shared" si="136"/>
        <v>-0.45067999723381047</v>
      </c>
      <c r="L628" s="8">
        <f t="shared" si="137"/>
        <v>-0.47109292511365708</v>
      </c>
      <c r="M628" s="9">
        <f t="shared" si="138"/>
        <v>-0.93916457072479587</v>
      </c>
      <c r="N628" s="8">
        <f t="shared" si="139"/>
        <v>-0.33007957511365693</v>
      </c>
      <c r="O628" s="9">
        <f t="shared" si="140"/>
        <v>-0.45067999723381047</v>
      </c>
      <c r="P628" s="8">
        <f t="shared" si="141"/>
        <v>-0.85789201730677589</v>
      </c>
      <c r="Q628" s="9">
        <f t="shared" si="142"/>
        <v>0.22494628276619003</v>
      </c>
      <c r="R628" s="6">
        <f t="shared" si="143"/>
        <v>0.11401659683072078</v>
      </c>
    </row>
    <row r="629" spans="2:18" ht="14.4">
      <c r="B629" s="7"/>
      <c r="C629">
        <v>-30.637</v>
      </c>
      <c r="D629">
        <v>93.049400000000006</v>
      </c>
      <c r="E629">
        <v>83.021900000000002</v>
      </c>
      <c r="F629">
        <v>1</v>
      </c>
      <c r="G629" s="6">
        <f t="shared" si="132"/>
        <v>0</v>
      </c>
      <c r="H629" s="9">
        <f t="shared" si="133"/>
        <v>-0.10829624999999998</v>
      </c>
      <c r="I629" s="6">
        <f t="shared" si="134"/>
        <v>-0.1898353333333333</v>
      </c>
      <c r="J629" s="6">
        <f t="shared" si="135"/>
        <v>0.43836983333333324</v>
      </c>
      <c r="K629" s="9">
        <f t="shared" si="136"/>
        <v>-0.45067999723381047</v>
      </c>
      <c r="L629" s="8">
        <f t="shared" si="137"/>
        <v>-0.47109292511365708</v>
      </c>
      <c r="M629" s="9">
        <f t="shared" si="138"/>
        <v>-0.93916457072479587</v>
      </c>
      <c r="N629" s="8">
        <f t="shared" si="139"/>
        <v>-0.33007957511365693</v>
      </c>
      <c r="O629" s="9">
        <f t="shared" si="140"/>
        <v>-0.45067999723381047</v>
      </c>
      <c r="P629" s="8">
        <f t="shared" si="141"/>
        <v>-0.85789201730677589</v>
      </c>
      <c r="Q629" s="9">
        <f t="shared" si="142"/>
        <v>0.22494628276619003</v>
      </c>
      <c r="R629" s="6">
        <f t="shared" si="143"/>
        <v>0.11401659683072078</v>
      </c>
    </row>
    <row r="630" spans="2:18" ht="14.4">
      <c r="B630" s="7"/>
      <c r="C630">
        <v>-32.252499999999998</v>
      </c>
      <c r="D630">
        <v>91.571799999999996</v>
      </c>
      <c r="E630">
        <v>80.944599999999994</v>
      </c>
      <c r="F630">
        <v>1</v>
      </c>
      <c r="G630" s="6">
        <f t="shared" si="132"/>
        <v>0</v>
      </c>
      <c r="H630" s="9">
        <f t="shared" si="133"/>
        <v>-0.11031562499999997</v>
      </c>
      <c r="I630" s="6">
        <f t="shared" si="134"/>
        <v>-0.19476066666666669</v>
      </c>
      <c r="J630" s="6">
        <f t="shared" si="135"/>
        <v>0.43490766666666669</v>
      </c>
      <c r="K630" s="9">
        <f t="shared" si="136"/>
        <v>-0.45070555250547534</v>
      </c>
      <c r="L630" s="8">
        <f t="shared" si="137"/>
        <v>-0.47434942448395268</v>
      </c>
      <c r="M630" s="9">
        <f t="shared" si="138"/>
        <v>-0.93667181072479588</v>
      </c>
      <c r="N630" s="8">
        <f t="shared" si="139"/>
        <v>-0.33406304948395249</v>
      </c>
      <c r="O630" s="9">
        <f t="shared" si="140"/>
        <v>-0.45070555250547534</v>
      </c>
      <c r="P630" s="8">
        <f t="shared" si="141"/>
        <v>-0.85500624882123832</v>
      </c>
      <c r="Q630" s="9">
        <f t="shared" si="142"/>
        <v>0.22242796749452529</v>
      </c>
      <c r="R630" s="6">
        <f t="shared" si="143"/>
        <v>0.10860130397488761</v>
      </c>
    </row>
    <row r="631" spans="2:18" ht="14.4">
      <c r="B631" s="7"/>
      <c r="C631">
        <v>-30.637</v>
      </c>
      <c r="D631">
        <v>93.049400000000006</v>
      </c>
      <c r="E631">
        <v>83.021900000000002</v>
      </c>
      <c r="F631">
        <v>1</v>
      </c>
      <c r="G631" s="6">
        <f t="shared" si="132"/>
        <v>0</v>
      </c>
      <c r="H631" s="9">
        <f t="shared" si="133"/>
        <v>-0.10829624999999998</v>
      </c>
      <c r="I631" s="6">
        <f t="shared" si="134"/>
        <v>-0.1898353333333333</v>
      </c>
      <c r="J631" s="6">
        <f t="shared" si="135"/>
        <v>0.43836983333333324</v>
      </c>
      <c r="K631" s="9">
        <f t="shared" si="136"/>
        <v>-0.45067999723381047</v>
      </c>
      <c r="L631" s="8">
        <f t="shared" si="137"/>
        <v>-0.47109292511365708</v>
      </c>
      <c r="M631" s="9">
        <f t="shared" si="138"/>
        <v>-0.93916457072479587</v>
      </c>
      <c r="N631" s="8">
        <f t="shared" si="139"/>
        <v>-0.33007957511365693</v>
      </c>
      <c r="O631" s="9">
        <f t="shared" si="140"/>
        <v>-0.45067999723381047</v>
      </c>
      <c r="P631" s="8">
        <f t="shared" si="141"/>
        <v>-0.85789201730677589</v>
      </c>
      <c r="Q631" s="9">
        <f t="shared" si="142"/>
        <v>0.22494628276619003</v>
      </c>
      <c r="R631" s="6">
        <f t="shared" si="143"/>
        <v>0.11401659683072078</v>
      </c>
    </row>
    <row r="632" spans="2:18" ht="14.4">
      <c r="B632" s="7"/>
      <c r="C632">
        <v>-30.637</v>
      </c>
      <c r="D632">
        <v>93.049400000000006</v>
      </c>
      <c r="E632">
        <v>83.021900000000002</v>
      </c>
      <c r="F632">
        <v>1</v>
      </c>
      <c r="G632" s="6">
        <f t="shared" si="132"/>
        <v>0</v>
      </c>
      <c r="H632" s="9">
        <f t="shared" si="133"/>
        <v>-0.10829624999999998</v>
      </c>
      <c r="I632" s="6">
        <f t="shared" si="134"/>
        <v>-0.1898353333333333</v>
      </c>
      <c r="J632" s="6">
        <f t="shared" si="135"/>
        <v>0.43836983333333324</v>
      </c>
      <c r="K632" s="9">
        <f t="shared" si="136"/>
        <v>-0.45067999723381047</v>
      </c>
      <c r="L632" s="8">
        <f t="shared" si="137"/>
        <v>-0.47109292511365708</v>
      </c>
      <c r="M632" s="9">
        <f t="shared" si="138"/>
        <v>-0.93916457072479587</v>
      </c>
      <c r="N632" s="8">
        <f t="shared" si="139"/>
        <v>-0.33007957511365693</v>
      </c>
      <c r="O632" s="9">
        <f t="shared" si="140"/>
        <v>-0.45067999723381047</v>
      </c>
      <c r="P632" s="8">
        <f t="shared" si="141"/>
        <v>-0.85789201730677589</v>
      </c>
      <c r="Q632" s="9">
        <f t="shared" si="142"/>
        <v>0.22494628276619003</v>
      </c>
      <c r="R632" s="6">
        <f t="shared" si="143"/>
        <v>0.11401659683072078</v>
      </c>
    </row>
    <row r="633" spans="2:18" ht="14.4">
      <c r="B633" s="7"/>
      <c r="C633">
        <v>-32.252499999999998</v>
      </c>
      <c r="D633">
        <v>91.571799999999996</v>
      </c>
      <c r="E633">
        <v>80.944599999999994</v>
      </c>
      <c r="F633">
        <v>1</v>
      </c>
      <c r="G633" s="6">
        <f t="shared" si="132"/>
        <v>0</v>
      </c>
      <c r="H633" s="9">
        <f t="shared" si="133"/>
        <v>-0.11031562499999997</v>
      </c>
      <c r="I633" s="6">
        <f t="shared" si="134"/>
        <v>-0.19476066666666669</v>
      </c>
      <c r="J633" s="6">
        <f t="shared" si="135"/>
        <v>0.43490766666666669</v>
      </c>
      <c r="K633" s="9">
        <f t="shared" si="136"/>
        <v>-0.45070555250547534</v>
      </c>
      <c r="L633" s="8">
        <f t="shared" si="137"/>
        <v>-0.47434942448395268</v>
      </c>
      <c r="M633" s="9">
        <f t="shared" si="138"/>
        <v>-0.93667181072479588</v>
      </c>
      <c r="N633" s="8">
        <f t="shared" si="139"/>
        <v>-0.33406304948395249</v>
      </c>
      <c r="O633" s="9">
        <f t="shared" si="140"/>
        <v>-0.45070555250547534</v>
      </c>
      <c r="P633" s="8">
        <f t="shared" si="141"/>
        <v>-0.85500624882123832</v>
      </c>
      <c r="Q633" s="9">
        <f t="shared" si="142"/>
        <v>0.22242796749452529</v>
      </c>
      <c r="R633" s="6">
        <f t="shared" si="143"/>
        <v>0.10860130397488761</v>
      </c>
    </row>
    <row r="634" spans="2:18" ht="14.4">
      <c r="B634" s="7"/>
      <c r="C634">
        <v>-32.252499999999998</v>
      </c>
      <c r="D634">
        <v>91.571799999999996</v>
      </c>
      <c r="E634">
        <v>80.944599999999994</v>
      </c>
      <c r="F634">
        <v>1</v>
      </c>
      <c r="G634" s="6">
        <f t="shared" si="132"/>
        <v>0</v>
      </c>
      <c r="H634" s="9">
        <f t="shared" si="133"/>
        <v>-0.11031562499999997</v>
      </c>
      <c r="I634" s="6">
        <f t="shared" si="134"/>
        <v>-0.19476066666666669</v>
      </c>
      <c r="J634" s="6">
        <f t="shared" si="135"/>
        <v>0.43490766666666669</v>
      </c>
      <c r="K634" s="9">
        <f t="shared" si="136"/>
        <v>-0.45070555250547534</v>
      </c>
      <c r="L634" s="8">
        <f t="shared" si="137"/>
        <v>-0.47434942448395268</v>
      </c>
      <c r="M634" s="9">
        <f t="shared" si="138"/>
        <v>-0.93667181072479588</v>
      </c>
      <c r="N634" s="8">
        <f t="shared" si="139"/>
        <v>-0.33406304948395249</v>
      </c>
      <c r="O634" s="9">
        <f t="shared" si="140"/>
        <v>-0.45070555250547534</v>
      </c>
      <c r="P634" s="8">
        <f t="shared" si="141"/>
        <v>-0.85500624882123832</v>
      </c>
      <c r="Q634" s="9">
        <f t="shared" si="142"/>
        <v>0.22242796749452529</v>
      </c>
      <c r="R634" s="6">
        <f t="shared" si="143"/>
        <v>0.10860130397488761</v>
      </c>
    </row>
    <row r="635" spans="2:18" ht="14.4">
      <c r="B635" s="7"/>
      <c r="C635">
        <v>-24.7317</v>
      </c>
      <c r="D635">
        <v>98.114699999999999</v>
      </c>
      <c r="E635">
        <v>85.09</v>
      </c>
      <c r="F635">
        <v>1</v>
      </c>
      <c r="G635" s="6">
        <f t="shared" si="132"/>
        <v>0</v>
      </c>
      <c r="H635" s="9">
        <f t="shared" si="133"/>
        <v>-0.10091462499999998</v>
      </c>
      <c r="I635" s="6">
        <f t="shared" si="134"/>
        <v>-0.17295100000000002</v>
      </c>
      <c r="J635" s="6">
        <f t="shared" si="135"/>
        <v>0.44181666666666675</v>
      </c>
      <c r="K635" s="9">
        <f t="shared" si="136"/>
        <v>-0.44395626556326773</v>
      </c>
      <c r="L635" s="8">
        <f t="shared" si="137"/>
        <v>-0.45484348598534841</v>
      </c>
      <c r="M635" s="9">
        <f t="shared" si="138"/>
        <v>-0.941646290724796</v>
      </c>
      <c r="N635" s="8">
        <f t="shared" si="139"/>
        <v>-0.3111727509853483</v>
      </c>
      <c r="O635" s="9">
        <f t="shared" si="140"/>
        <v>-0.44395626556326773</v>
      </c>
      <c r="P635" s="8">
        <f t="shared" si="141"/>
        <v>-0.86269863487185594</v>
      </c>
      <c r="Q635" s="9">
        <f t="shared" si="142"/>
        <v>0.23415173443673287</v>
      </c>
      <c r="R635" s="6">
        <f t="shared" si="143"/>
        <v>0.13241526852410943</v>
      </c>
    </row>
    <row r="636" spans="2:18" ht="14.4">
      <c r="B636" s="7"/>
      <c r="C636">
        <v>-24.199400000000001</v>
      </c>
      <c r="D636">
        <v>97.539299999999997</v>
      </c>
      <c r="E636">
        <v>85.137600000000006</v>
      </c>
      <c r="F636">
        <v>1</v>
      </c>
      <c r="G636" s="6">
        <f t="shared" si="132"/>
        <v>0</v>
      </c>
      <c r="H636" s="9">
        <f t="shared" si="133"/>
        <v>-0.10024925000000001</v>
      </c>
      <c r="I636" s="6">
        <f t="shared" si="134"/>
        <v>-0.174869</v>
      </c>
      <c r="J636" s="6">
        <f t="shared" si="135"/>
        <v>0.44189600000000007</v>
      </c>
      <c r="K636" s="9">
        <f t="shared" si="136"/>
        <v>-0.44318361198288575</v>
      </c>
      <c r="L636" s="8">
        <f t="shared" si="137"/>
        <v>-0.45752438123963296</v>
      </c>
      <c r="M636" s="9">
        <f t="shared" si="138"/>
        <v>-0.94170341072479591</v>
      </c>
      <c r="N636" s="8">
        <f t="shared" si="139"/>
        <v>-0.31361411123963279</v>
      </c>
      <c r="O636" s="9">
        <f t="shared" si="140"/>
        <v>-0.44318361198288575</v>
      </c>
      <c r="P636" s="8">
        <f t="shared" si="141"/>
        <v>-0.86298763724292016</v>
      </c>
      <c r="Q636" s="9">
        <f t="shared" si="142"/>
        <v>0.23498150801711484</v>
      </c>
      <c r="R636" s="6">
        <f t="shared" si="143"/>
        <v>0.12978384064088913</v>
      </c>
    </row>
    <row r="637" spans="2:18" ht="14.4">
      <c r="B637" s="7"/>
      <c r="C637">
        <v>-24.199400000000001</v>
      </c>
      <c r="D637">
        <v>97.539299999999997</v>
      </c>
      <c r="E637">
        <v>85.137600000000006</v>
      </c>
      <c r="F637">
        <v>1</v>
      </c>
      <c r="G637" s="6">
        <f t="shared" si="132"/>
        <v>0</v>
      </c>
      <c r="H637" s="9">
        <f t="shared" si="133"/>
        <v>-0.10024925000000001</v>
      </c>
      <c r="I637" s="6">
        <f t="shared" si="134"/>
        <v>-0.174869</v>
      </c>
      <c r="J637" s="6">
        <f t="shared" si="135"/>
        <v>0.44189600000000007</v>
      </c>
      <c r="K637" s="9">
        <f t="shared" si="136"/>
        <v>-0.44318361198288575</v>
      </c>
      <c r="L637" s="8">
        <f t="shared" si="137"/>
        <v>-0.45752438123963296</v>
      </c>
      <c r="M637" s="9">
        <f t="shared" si="138"/>
        <v>-0.94170341072479591</v>
      </c>
      <c r="N637" s="8">
        <f t="shared" si="139"/>
        <v>-0.31361411123963279</v>
      </c>
      <c r="O637" s="9">
        <f t="shared" si="140"/>
        <v>-0.44318361198288575</v>
      </c>
      <c r="P637" s="8">
        <f t="shared" si="141"/>
        <v>-0.86298763724292016</v>
      </c>
      <c r="Q637" s="9">
        <f t="shared" si="142"/>
        <v>0.23498150801711484</v>
      </c>
      <c r="R637" s="6">
        <f t="shared" si="143"/>
        <v>0.12978384064088913</v>
      </c>
    </row>
    <row r="638" spans="2:18" ht="14.4">
      <c r="B638" s="7"/>
      <c r="C638">
        <v>-23.9009</v>
      </c>
      <c r="D638">
        <v>98.085899999999995</v>
      </c>
      <c r="E638">
        <v>85.191599999999994</v>
      </c>
      <c r="F638">
        <v>1</v>
      </c>
      <c r="G638" s="6">
        <f t="shared" si="132"/>
        <v>0</v>
      </c>
      <c r="H638" s="9">
        <f t="shared" si="133"/>
        <v>-9.9876124999999982E-2</v>
      </c>
      <c r="I638" s="6">
        <f t="shared" si="134"/>
        <v>-0.17304700000000001</v>
      </c>
      <c r="J638" s="6">
        <f t="shared" si="135"/>
        <v>0.44198599999999999</v>
      </c>
      <c r="K638" s="9">
        <f t="shared" si="136"/>
        <v>-0.44278309653343234</v>
      </c>
      <c r="L638" s="8">
        <f t="shared" si="137"/>
        <v>-0.45544265115439697</v>
      </c>
      <c r="M638" s="9">
        <f t="shared" si="138"/>
        <v>-0.94176821072479588</v>
      </c>
      <c r="N638" s="8">
        <f t="shared" si="139"/>
        <v>-0.31139805615439681</v>
      </c>
      <c r="O638" s="9">
        <f t="shared" si="140"/>
        <v>-0.44278309653343234</v>
      </c>
      <c r="P638" s="8">
        <f t="shared" si="141"/>
        <v>-0.8631780806890853</v>
      </c>
      <c r="Q638" s="9">
        <f t="shared" si="142"/>
        <v>0.23544682346656828</v>
      </c>
      <c r="R638" s="6">
        <f t="shared" si="143"/>
        <v>0.13192168917229027</v>
      </c>
    </row>
    <row r="639" spans="2:18" ht="14.4">
      <c r="B639" s="7"/>
      <c r="C639">
        <v>-24.1602</v>
      </c>
      <c r="D639">
        <v>97.992199999999997</v>
      </c>
      <c r="E639">
        <v>84.954800000000006</v>
      </c>
      <c r="F639">
        <v>1</v>
      </c>
      <c r="G639" s="6">
        <f t="shared" si="132"/>
        <v>0</v>
      </c>
      <c r="H639" s="9">
        <f t="shared" si="133"/>
        <v>-0.10020024999999999</v>
      </c>
      <c r="I639" s="6">
        <f t="shared" si="134"/>
        <v>-0.17335933333333337</v>
      </c>
      <c r="J639" s="6">
        <f t="shared" si="135"/>
        <v>0.44159133333333334</v>
      </c>
      <c r="K639" s="9">
        <f t="shared" si="136"/>
        <v>-0.4429031452303947</v>
      </c>
      <c r="L639" s="8">
        <f t="shared" si="137"/>
        <v>-0.45546937996126363</v>
      </c>
      <c r="M639" s="9">
        <f t="shared" si="138"/>
        <v>-0.9414840507247958</v>
      </c>
      <c r="N639" s="8">
        <f t="shared" si="139"/>
        <v>-0.31154146996126358</v>
      </c>
      <c r="O639" s="9">
        <f t="shared" si="140"/>
        <v>-0.4429031452303947</v>
      </c>
      <c r="P639" s="8">
        <f t="shared" si="141"/>
        <v>-0.86281530591034594</v>
      </c>
      <c r="Q639" s="9">
        <f t="shared" si="142"/>
        <v>0.23504261476960595</v>
      </c>
      <c r="R639" s="6">
        <f t="shared" si="143"/>
        <v>0.13164887058668417</v>
      </c>
    </row>
    <row r="640" spans="2:18" ht="14.4">
      <c r="B640" s="7"/>
      <c r="C640">
        <v>-24.1602</v>
      </c>
      <c r="D640">
        <v>97.992199999999997</v>
      </c>
      <c r="E640">
        <v>84.954800000000006</v>
      </c>
      <c r="F640">
        <v>1</v>
      </c>
      <c r="G640" s="6">
        <f t="shared" si="132"/>
        <v>0</v>
      </c>
      <c r="H640" s="9">
        <f t="shared" si="133"/>
        <v>-0.10020024999999999</v>
      </c>
      <c r="I640" s="6">
        <f t="shared" si="134"/>
        <v>-0.17335933333333337</v>
      </c>
      <c r="J640" s="6">
        <f t="shared" si="135"/>
        <v>0.44159133333333334</v>
      </c>
      <c r="K640" s="9">
        <f t="shared" si="136"/>
        <v>-0.4429031452303947</v>
      </c>
      <c r="L640" s="8">
        <f t="shared" si="137"/>
        <v>-0.45546937996126363</v>
      </c>
      <c r="M640" s="9">
        <f t="shared" si="138"/>
        <v>-0.9414840507247958</v>
      </c>
      <c r="N640" s="8">
        <f t="shared" si="139"/>
        <v>-0.31154146996126358</v>
      </c>
      <c r="O640" s="9">
        <f t="shared" si="140"/>
        <v>-0.4429031452303947</v>
      </c>
      <c r="P640" s="8">
        <f t="shared" si="141"/>
        <v>-0.86281530591034594</v>
      </c>
      <c r="Q640" s="9">
        <f t="shared" si="142"/>
        <v>0.23504261476960595</v>
      </c>
      <c r="R640" s="6">
        <f t="shared" si="143"/>
        <v>0.13164887058668417</v>
      </c>
    </row>
    <row r="641" spans="2:18" ht="14.4">
      <c r="B641" s="7"/>
      <c r="C641">
        <v>-24.153700000000001</v>
      </c>
      <c r="D641">
        <v>97.998800000000003</v>
      </c>
      <c r="E641">
        <v>84.943799999999996</v>
      </c>
      <c r="F641">
        <v>1</v>
      </c>
      <c r="G641" s="6">
        <f t="shared" si="132"/>
        <v>0</v>
      </c>
      <c r="H641" s="9">
        <f t="shared" si="133"/>
        <v>-0.10019212500000002</v>
      </c>
      <c r="I641" s="6">
        <f t="shared" si="134"/>
        <v>-0.17333733333333334</v>
      </c>
      <c r="J641" s="6">
        <f t="shared" si="135"/>
        <v>0.44157299999999999</v>
      </c>
      <c r="K641" s="9">
        <f t="shared" si="136"/>
        <v>-0.44287981273317045</v>
      </c>
      <c r="L641" s="8">
        <f t="shared" si="137"/>
        <v>-0.45543343774114181</v>
      </c>
      <c r="M641" s="9">
        <f t="shared" si="138"/>
        <v>-0.94147085072479586</v>
      </c>
      <c r="N641" s="8">
        <f t="shared" si="139"/>
        <v>-0.31150260274114167</v>
      </c>
      <c r="O641" s="9">
        <f t="shared" si="140"/>
        <v>-0.44287981273317045</v>
      </c>
      <c r="P641" s="8">
        <f t="shared" si="141"/>
        <v>-0.86280679937501592</v>
      </c>
      <c r="Q641" s="9">
        <f t="shared" si="142"/>
        <v>0.23505274726683015</v>
      </c>
      <c r="R641" s="6">
        <f t="shared" si="143"/>
        <v>0.1316733812714761</v>
      </c>
    </row>
    <row r="642" spans="2:18" ht="14.4">
      <c r="B642" s="7"/>
      <c r="C642">
        <v>-24.153700000000001</v>
      </c>
      <c r="D642">
        <v>97.998800000000003</v>
      </c>
      <c r="E642">
        <v>84.943799999999996</v>
      </c>
      <c r="F642">
        <v>1</v>
      </c>
      <c r="G642" s="6">
        <f t="shared" si="132"/>
        <v>0</v>
      </c>
      <c r="H642" s="9">
        <f t="shared" si="133"/>
        <v>-0.10019212500000002</v>
      </c>
      <c r="I642" s="6">
        <f t="shared" si="134"/>
        <v>-0.17333733333333334</v>
      </c>
      <c r="J642" s="6">
        <f t="shared" si="135"/>
        <v>0.44157299999999999</v>
      </c>
      <c r="K642" s="9">
        <f t="shared" si="136"/>
        <v>-0.44287981273317045</v>
      </c>
      <c r="L642" s="8">
        <f t="shared" si="137"/>
        <v>-0.45543343774114181</v>
      </c>
      <c r="M642" s="9">
        <f t="shared" si="138"/>
        <v>-0.94147085072479586</v>
      </c>
      <c r="N642" s="8">
        <f t="shared" si="139"/>
        <v>-0.31150260274114167</v>
      </c>
      <c r="O642" s="9">
        <f t="shared" si="140"/>
        <v>-0.44287981273317045</v>
      </c>
      <c r="P642" s="8">
        <f t="shared" si="141"/>
        <v>-0.86280679937501592</v>
      </c>
      <c r="Q642" s="9">
        <f t="shared" si="142"/>
        <v>0.23505274726683015</v>
      </c>
      <c r="R642" s="6">
        <f t="shared" si="143"/>
        <v>0.1316733812714761</v>
      </c>
    </row>
    <row r="643" spans="2:18" ht="14.4">
      <c r="B643" s="7"/>
      <c r="C643">
        <v>-24.153700000000001</v>
      </c>
      <c r="D643">
        <v>97.998800000000003</v>
      </c>
      <c r="E643">
        <v>84.943799999999996</v>
      </c>
      <c r="F643">
        <v>1</v>
      </c>
      <c r="G643" s="6">
        <f t="shared" si="132"/>
        <v>0</v>
      </c>
      <c r="H643" s="9">
        <f t="shared" si="133"/>
        <v>-0.10019212500000002</v>
      </c>
      <c r="I643" s="6">
        <f t="shared" si="134"/>
        <v>-0.17333733333333334</v>
      </c>
      <c r="J643" s="6">
        <f t="shared" si="135"/>
        <v>0.44157299999999999</v>
      </c>
      <c r="K643" s="9">
        <f t="shared" si="136"/>
        <v>-0.44287981273317045</v>
      </c>
      <c r="L643" s="8">
        <f t="shared" si="137"/>
        <v>-0.45543343774114181</v>
      </c>
      <c r="M643" s="9">
        <f t="shared" si="138"/>
        <v>-0.94147085072479586</v>
      </c>
      <c r="N643" s="8">
        <f t="shared" si="139"/>
        <v>-0.31150260274114167</v>
      </c>
      <c r="O643" s="9">
        <f t="shared" si="140"/>
        <v>-0.44287981273317045</v>
      </c>
      <c r="P643" s="8">
        <f t="shared" si="141"/>
        <v>-0.86280679937501592</v>
      </c>
      <c r="Q643" s="9">
        <f t="shared" si="142"/>
        <v>0.23505274726683015</v>
      </c>
      <c r="R643" s="6">
        <f t="shared" si="143"/>
        <v>0.1316733812714761</v>
      </c>
    </row>
    <row r="644" spans="2:18" ht="14.4">
      <c r="B644" s="7"/>
      <c r="C644">
        <v>-24.238199999999999</v>
      </c>
      <c r="D644">
        <v>98.775400000000005</v>
      </c>
      <c r="E644">
        <v>84.957400000000007</v>
      </c>
      <c r="F644">
        <v>1</v>
      </c>
      <c r="G644" s="6">
        <f t="shared" si="132"/>
        <v>0</v>
      </c>
      <c r="H644" s="9">
        <f t="shared" si="133"/>
        <v>-0.10029775000000002</v>
      </c>
      <c r="I644" s="6">
        <f t="shared" si="134"/>
        <v>-0.17074866666666666</v>
      </c>
      <c r="J644" s="6">
        <f t="shared" si="135"/>
        <v>0.44159566666666672</v>
      </c>
      <c r="K644" s="9">
        <f t="shared" si="136"/>
        <v>-0.44302785519708604</v>
      </c>
      <c r="L644" s="8">
        <f t="shared" si="137"/>
        <v>-0.45218128069855246</v>
      </c>
      <c r="M644" s="9">
        <f t="shared" si="138"/>
        <v>-0.94148717072479593</v>
      </c>
      <c r="N644" s="8">
        <f t="shared" si="139"/>
        <v>-0.30828847069855231</v>
      </c>
      <c r="O644" s="9">
        <f t="shared" si="140"/>
        <v>-0.44302785519708604</v>
      </c>
      <c r="P644" s="8">
        <f t="shared" si="141"/>
        <v>-0.86278290790960566</v>
      </c>
      <c r="Q644" s="9">
        <f t="shared" si="142"/>
        <v>0.23492102480291452</v>
      </c>
      <c r="R644" s="6">
        <f t="shared" si="143"/>
        <v>0.13493967184865527</v>
      </c>
    </row>
    <row r="645" spans="2:18" ht="14.4">
      <c r="B645" s="7"/>
      <c r="C645">
        <v>-24.248899999999999</v>
      </c>
      <c r="D645">
        <v>98.536600000000007</v>
      </c>
      <c r="E645">
        <v>84.972499999999997</v>
      </c>
      <c r="F645">
        <v>1</v>
      </c>
      <c r="G645" s="6">
        <f t="shared" si="132"/>
        <v>0</v>
      </c>
      <c r="H645" s="9">
        <f t="shared" si="133"/>
        <v>-0.100311125</v>
      </c>
      <c r="I645" s="6">
        <f t="shared" si="134"/>
        <v>-0.17154466666666662</v>
      </c>
      <c r="J645" s="6">
        <f t="shared" si="135"/>
        <v>0.44162083333333324</v>
      </c>
      <c r="K645" s="9">
        <f t="shared" si="136"/>
        <v>-0.44306265484636281</v>
      </c>
      <c r="L645" s="8">
        <f t="shared" si="137"/>
        <v>-0.45318483103770268</v>
      </c>
      <c r="M645" s="9">
        <f t="shared" si="138"/>
        <v>-0.94150529072479572</v>
      </c>
      <c r="N645" s="8">
        <f t="shared" si="139"/>
        <v>-0.30929683603770258</v>
      </c>
      <c r="O645" s="9">
        <f t="shared" si="140"/>
        <v>-0.44306265484636281</v>
      </c>
      <c r="P645" s="8">
        <f t="shared" si="141"/>
        <v>-0.86279378528992212</v>
      </c>
      <c r="Q645" s="9">
        <f t="shared" si="142"/>
        <v>0.23490434515363767</v>
      </c>
      <c r="R645" s="6">
        <f t="shared" si="143"/>
        <v>0.13395181388982147</v>
      </c>
    </row>
    <row r="646" spans="2:18" ht="14.4">
      <c r="B646" s="7"/>
      <c r="C646">
        <v>-24.248899999999999</v>
      </c>
      <c r="D646">
        <v>98.536600000000007</v>
      </c>
      <c r="E646">
        <v>84.972499999999997</v>
      </c>
      <c r="F646">
        <v>1</v>
      </c>
      <c r="G646" s="6">
        <f t="shared" si="132"/>
        <v>0</v>
      </c>
      <c r="H646" s="9">
        <f t="shared" si="133"/>
        <v>-0.100311125</v>
      </c>
      <c r="I646" s="6">
        <f t="shared" si="134"/>
        <v>-0.17154466666666662</v>
      </c>
      <c r="J646" s="6">
        <f t="shared" si="135"/>
        <v>0.44162083333333324</v>
      </c>
      <c r="K646" s="9">
        <f t="shared" si="136"/>
        <v>-0.44306265484636281</v>
      </c>
      <c r="L646" s="8">
        <f t="shared" si="137"/>
        <v>-0.45318483103770268</v>
      </c>
      <c r="M646" s="9">
        <f t="shared" si="138"/>
        <v>-0.94150529072479572</v>
      </c>
      <c r="N646" s="8">
        <f t="shared" si="139"/>
        <v>-0.30929683603770258</v>
      </c>
      <c r="O646" s="9">
        <f t="shared" si="140"/>
        <v>-0.44306265484636281</v>
      </c>
      <c r="P646" s="8">
        <f t="shared" si="141"/>
        <v>-0.86279378528992212</v>
      </c>
      <c r="Q646" s="9">
        <f t="shared" si="142"/>
        <v>0.23490434515363767</v>
      </c>
      <c r="R646" s="6">
        <f t="shared" si="143"/>
        <v>0.13395181388982147</v>
      </c>
    </row>
    <row r="647" spans="2:18" ht="14.4">
      <c r="B647" s="7"/>
      <c r="C647">
        <v>-24.467199999999998</v>
      </c>
      <c r="D647">
        <v>99.041200000000003</v>
      </c>
      <c r="E647">
        <v>84.780100000000004</v>
      </c>
      <c r="F647">
        <v>1</v>
      </c>
      <c r="G647" s="6">
        <f t="shared" si="132"/>
        <v>0</v>
      </c>
      <c r="H647" s="9">
        <f t="shared" si="133"/>
        <v>-0.10058400000000001</v>
      </c>
      <c r="I647" s="6">
        <f t="shared" si="134"/>
        <v>-0.16986266666666666</v>
      </c>
      <c r="J647" s="6">
        <f t="shared" si="135"/>
        <v>0.4413001666666666</v>
      </c>
      <c r="K647" s="9">
        <f t="shared" si="136"/>
        <v>-0.44317207086852595</v>
      </c>
      <c r="L647" s="8">
        <f t="shared" si="137"/>
        <v>-0.45078906528247875</v>
      </c>
      <c r="M647" s="9">
        <f t="shared" si="138"/>
        <v>-0.94127441072479578</v>
      </c>
      <c r="N647" s="8">
        <f t="shared" si="139"/>
        <v>-0.30699930528247865</v>
      </c>
      <c r="O647" s="9">
        <f t="shared" si="140"/>
        <v>-0.44317207086852595</v>
      </c>
      <c r="P647" s="8">
        <f t="shared" si="141"/>
        <v>-0.86249560234469658</v>
      </c>
      <c r="Q647" s="9">
        <f t="shared" si="142"/>
        <v>0.23456404913147463</v>
      </c>
      <c r="R647" s="6">
        <f t="shared" si="143"/>
        <v>0.13614763169981964</v>
      </c>
    </row>
    <row r="648" spans="2:18" ht="14.4">
      <c r="B648" s="7"/>
      <c r="C648">
        <v>-24.588200000000001</v>
      </c>
      <c r="D648">
        <v>100.289</v>
      </c>
      <c r="E648">
        <v>84.358900000000006</v>
      </c>
      <c r="F648">
        <v>1</v>
      </c>
      <c r="G648" s="6">
        <f t="shared" si="132"/>
        <v>0</v>
      </c>
      <c r="H648" s="9">
        <f t="shared" si="133"/>
        <v>-0.10073525000000005</v>
      </c>
      <c r="I648" s="6">
        <f t="shared" si="134"/>
        <v>-0.16570333333333331</v>
      </c>
      <c r="J648" s="6">
        <f t="shared" si="135"/>
        <v>0.44059816666666662</v>
      </c>
      <c r="K648" s="9">
        <f t="shared" si="136"/>
        <v>-0.44285525120147029</v>
      </c>
      <c r="L648" s="8">
        <f t="shared" si="137"/>
        <v>-0.44510988420794734</v>
      </c>
      <c r="M648" s="9">
        <f t="shared" si="138"/>
        <v>-0.94076897072479582</v>
      </c>
      <c r="N648" s="8">
        <f t="shared" si="139"/>
        <v>-0.30137457420794722</v>
      </c>
      <c r="O648" s="9">
        <f t="shared" si="140"/>
        <v>-0.44285525120147029</v>
      </c>
      <c r="P648" s="8">
        <f t="shared" si="141"/>
        <v>-0.86200342846460765</v>
      </c>
      <c r="Q648" s="9">
        <f t="shared" si="142"/>
        <v>0.23437542879853029</v>
      </c>
      <c r="R648" s="6">
        <f t="shared" si="143"/>
        <v>0.14138908889426235</v>
      </c>
    </row>
    <row r="649" spans="2:18" ht="14.4">
      <c r="B649" s="7"/>
      <c r="C649">
        <v>-24.588200000000001</v>
      </c>
      <c r="D649">
        <v>100.289</v>
      </c>
      <c r="E649">
        <v>84.358900000000006</v>
      </c>
      <c r="F649">
        <v>1</v>
      </c>
      <c r="G649" s="6">
        <f t="shared" si="132"/>
        <v>0</v>
      </c>
      <c r="H649" s="9">
        <f t="shared" si="133"/>
        <v>-0.10073525000000005</v>
      </c>
      <c r="I649" s="6">
        <f t="shared" si="134"/>
        <v>-0.16570333333333331</v>
      </c>
      <c r="J649" s="6">
        <f t="shared" si="135"/>
        <v>0.44059816666666662</v>
      </c>
      <c r="K649" s="9">
        <f t="shared" si="136"/>
        <v>-0.44285525120147029</v>
      </c>
      <c r="L649" s="8">
        <f t="shared" si="137"/>
        <v>-0.44510988420794734</v>
      </c>
      <c r="M649" s="9">
        <f t="shared" si="138"/>
        <v>-0.94076897072479582</v>
      </c>
      <c r="N649" s="8">
        <f t="shared" si="139"/>
        <v>-0.30137457420794722</v>
      </c>
      <c r="O649" s="9">
        <f t="shared" si="140"/>
        <v>-0.44285525120147029</v>
      </c>
      <c r="P649" s="8">
        <f t="shared" si="141"/>
        <v>-0.86200342846460765</v>
      </c>
      <c r="Q649" s="9">
        <f t="shared" si="142"/>
        <v>0.23437542879853029</v>
      </c>
      <c r="R649" s="6">
        <f t="shared" si="143"/>
        <v>0.14138908889426235</v>
      </c>
    </row>
    <row r="650" spans="2:18" ht="14.4">
      <c r="B650" s="7"/>
      <c r="C650">
        <v>-23.834900000000001</v>
      </c>
      <c r="D650">
        <v>99.3613</v>
      </c>
      <c r="E650">
        <v>85.023899999999998</v>
      </c>
      <c r="F650">
        <v>1</v>
      </c>
      <c r="G650" s="6">
        <f t="shared" si="132"/>
        <v>0</v>
      </c>
      <c r="H650" s="9">
        <f t="shared" si="133"/>
        <v>-9.9793624999999997E-2</v>
      </c>
      <c r="I650" s="6">
        <f t="shared" si="134"/>
        <v>-0.16879566666666668</v>
      </c>
      <c r="J650" s="6">
        <f t="shared" si="135"/>
        <v>0.4417065</v>
      </c>
      <c r="K650" s="9">
        <f t="shared" si="136"/>
        <v>-0.44247897271546266</v>
      </c>
      <c r="L650" s="8">
        <f t="shared" si="137"/>
        <v>-0.44999633396220334</v>
      </c>
      <c r="M650" s="9">
        <f t="shared" si="138"/>
        <v>-0.94156697072479589</v>
      </c>
      <c r="N650" s="8">
        <f t="shared" si="139"/>
        <v>-0.30592203896220327</v>
      </c>
      <c r="O650" s="9">
        <f t="shared" si="140"/>
        <v>-0.44247897271546266</v>
      </c>
      <c r="P650" s="8">
        <f t="shared" si="141"/>
        <v>-0.8630335017368278</v>
      </c>
      <c r="Q650" s="9">
        <f t="shared" si="142"/>
        <v>0.23554970728453786</v>
      </c>
      <c r="R650" s="6">
        <f t="shared" si="143"/>
        <v>0.1371937274122263</v>
      </c>
    </row>
    <row r="651" spans="2:18" ht="14.4">
      <c r="B651" s="7"/>
      <c r="C651">
        <v>-23.834900000000001</v>
      </c>
      <c r="D651">
        <v>99.3613</v>
      </c>
      <c r="E651">
        <v>85.023899999999998</v>
      </c>
      <c r="F651">
        <v>1</v>
      </c>
      <c r="G651" s="6">
        <f t="shared" si="132"/>
        <v>0</v>
      </c>
      <c r="H651" s="9">
        <f t="shared" si="133"/>
        <v>-9.9793624999999997E-2</v>
      </c>
      <c r="I651" s="6">
        <f t="shared" si="134"/>
        <v>-0.16879566666666668</v>
      </c>
      <c r="J651" s="6">
        <f t="shared" si="135"/>
        <v>0.4417065</v>
      </c>
      <c r="K651" s="9">
        <f t="shared" si="136"/>
        <v>-0.44247897271546266</v>
      </c>
      <c r="L651" s="8">
        <f t="shared" si="137"/>
        <v>-0.44999633396220334</v>
      </c>
      <c r="M651" s="9">
        <f t="shared" si="138"/>
        <v>-0.94156697072479589</v>
      </c>
      <c r="N651" s="8">
        <f t="shared" si="139"/>
        <v>-0.30592203896220327</v>
      </c>
      <c r="O651" s="9">
        <f t="shared" si="140"/>
        <v>-0.44247897271546266</v>
      </c>
      <c r="P651" s="8">
        <f t="shared" si="141"/>
        <v>-0.8630335017368278</v>
      </c>
      <c r="Q651" s="9">
        <f t="shared" si="142"/>
        <v>0.23554970728453786</v>
      </c>
      <c r="R651" s="6">
        <f t="shared" si="143"/>
        <v>0.1371937274122263</v>
      </c>
    </row>
    <row r="652" spans="2:18" ht="14.4">
      <c r="B652" s="7"/>
      <c r="C652">
        <v>-23.834900000000001</v>
      </c>
      <c r="D652">
        <v>99.3613</v>
      </c>
      <c r="E652">
        <v>85.023899999999998</v>
      </c>
      <c r="F652">
        <v>1</v>
      </c>
      <c r="G652" s="6">
        <f t="shared" si="132"/>
        <v>0</v>
      </c>
      <c r="H652" s="9">
        <f t="shared" si="133"/>
        <v>-9.9793624999999997E-2</v>
      </c>
      <c r="I652" s="6">
        <f t="shared" si="134"/>
        <v>-0.16879566666666668</v>
      </c>
      <c r="J652" s="6">
        <f t="shared" si="135"/>
        <v>0.4417065</v>
      </c>
      <c r="K652" s="9">
        <f t="shared" si="136"/>
        <v>-0.44247897271546266</v>
      </c>
      <c r="L652" s="8">
        <f t="shared" si="137"/>
        <v>-0.44999633396220334</v>
      </c>
      <c r="M652" s="9">
        <f t="shared" si="138"/>
        <v>-0.94156697072479589</v>
      </c>
      <c r="N652" s="8">
        <f t="shared" si="139"/>
        <v>-0.30592203896220327</v>
      </c>
      <c r="O652" s="9">
        <f t="shared" si="140"/>
        <v>-0.44247897271546266</v>
      </c>
      <c r="P652" s="8">
        <f t="shared" si="141"/>
        <v>-0.8630335017368278</v>
      </c>
      <c r="Q652" s="9">
        <f t="shared" si="142"/>
        <v>0.23554970728453786</v>
      </c>
      <c r="R652" s="6">
        <f t="shared" si="143"/>
        <v>0.1371937274122263</v>
      </c>
    </row>
    <row r="653" spans="2:18" ht="14.4">
      <c r="B653" s="7"/>
      <c r="C653">
        <v>-24.1904</v>
      </c>
      <c r="D653">
        <v>98.923199999999994</v>
      </c>
      <c r="E653">
        <v>84.726900000000001</v>
      </c>
      <c r="F653">
        <v>1</v>
      </c>
      <c r="G653" s="6">
        <f t="shared" si="132"/>
        <v>0</v>
      </c>
      <c r="H653" s="9">
        <f t="shared" si="133"/>
        <v>-0.10023799999999999</v>
      </c>
      <c r="I653" s="6">
        <f t="shared" si="134"/>
        <v>-0.17025600000000002</v>
      </c>
      <c r="J653" s="6">
        <f t="shared" si="135"/>
        <v>0.44121149999999998</v>
      </c>
      <c r="K653" s="9">
        <f t="shared" si="136"/>
        <v>-0.44267674237134436</v>
      </c>
      <c r="L653" s="8">
        <f t="shared" si="137"/>
        <v>-0.4513488550094048</v>
      </c>
      <c r="M653" s="9">
        <f t="shared" si="138"/>
        <v>-0.94121057072479586</v>
      </c>
      <c r="N653" s="8">
        <f t="shared" si="139"/>
        <v>-0.30743453500940471</v>
      </c>
      <c r="O653" s="9">
        <f t="shared" si="140"/>
        <v>-0.44267674237134436</v>
      </c>
      <c r="P653" s="8">
        <f t="shared" si="141"/>
        <v>-0.86256487528291892</v>
      </c>
      <c r="Q653" s="9">
        <f t="shared" si="142"/>
        <v>0.23499553762865619</v>
      </c>
      <c r="R653" s="6">
        <f t="shared" si="143"/>
        <v>0.13553255491111607</v>
      </c>
    </row>
    <row r="654" spans="2:18" ht="14.4">
      <c r="B654" s="7"/>
      <c r="C654">
        <v>-24.503699999999998</v>
      </c>
      <c r="D654">
        <v>98.492500000000007</v>
      </c>
      <c r="E654">
        <v>84.496499999999997</v>
      </c>
      <c r="F654">
        <v>1</v>
      </c>
      <c r="G654" s="6">
        <f t="shared" si="132"/>
        <v>0</v>
      </c>
      <c r="H654" s="9">
        <f t="shared" si="133"/>
        <v>-0.100629625</v>
      </c>
      <c r="I654" s="6">
        <f t="shared" si="134"/>
        <v>-0.17169166666666663</v>
      </c>
      <c r="J654" s="6">
        <f t="shared" si="135"/>
        <v>0.44082749999999993</v>
      </c>
      <c r="K654" s="9">
        <f t="shared" si="136"/>
        <v>-0.44288864873755457</v>
      </c>
      <c r="L654" s="8">
        <f t="shared" si="137"/>
        <v>-0.45275881758453412</v>
      </c>
      <c r="M654" s="9">
        <f t="shared" si="138"/>
        <v>-0.94093409072479584</v>
      </c>
      <c r="N654" s="8">
        <f t="shared" si="139"/>
        <v>-0.30898548258453407</v>
      </c>
      <c r="O654" s="9">
        <f t="shared" si="140"/>
        <v>-0.44288864873755457</v>
      </c>
      <c r="P654" s="8">
        <f t="shared" si="141"/>
        <v>-0.86218445157928059</v>
      </c>
      <c r="Q654" s="9">
        <f t="shared" si="142"/>
        <v>0.23450715126244601</v>
      </c>
      <c r="R654" s="6">
        <f t="shared" si="143"/>
        <v>0.13388315363234835</v>
      </c>
    </row>
    <row r="655" spans="2:18" ht="14.4">
      <c r="B655" s="7"/>
      <c r="C655">
        <v>-24.503699999999998</v>
      </c>
      <c r="D655">
        <v>98.492500000000007</v>
      </c>
      <c r="E655">
        <v>84.496499999999997</v>
      </c>
      <c r="F655">
        <v>1</v>
      </c>
      <c r="G655" s="6">
        <f t="shared" si="132"/>
        <v>0</v>
      </c>
      <c r="H655" s="9">
        <f t="shared" si="133"/>
        <v>-0.100629625</v>
      </c>
      <c r="I655" s="6">
        <f t="shared" si="134"/>
        <v>-0.17169166666666663</v>
      </c>
      <c r="J655" s="6">
        <f t="shared" si="135"/>
        <v>0.44082749999999993</v>
      </c>
      <c r="K655" s="9">
        <f t="shared" si="136"/>
        <v>-0.44288864873755457</v>
      </c>
      <c r="L655" s="8">
        <f t="shared" si="137"/>
        <v>-0.45275881758453412</v>
      </c>
      <c r="M655" s="9">
        <f t="shared" si="138"/>
        <v>-0.94093409072479584</v>
      </c>
      <c r="N655" s="8">
        <f t="shared" si="139"/>
        <v>-0.30898548258453407</v>
      </c>
      <c r="O655" s="9">
        <f t="shared" si="140"/>
        <v>-0.44288864873755457</v>
      </c>
      <c r="P655" s="8">
        <f t="shared" si="141"/>
        <v>-0.86218445157928059</v>
      </c>
      <c r="Q655" s="9">
        <f t="shared" si="142"/>
        <v>0.23450715126244601</v>
      </c>
      <c r="R655" s="6">
        <f t="shared" si="143"/>
        <v>0.13388315363234835</v>
      </c>
    </row>
    <row r="656" spans="2:18" ht="14.4">
      <c r="B656" s="7"/>
      <c r="C656">
        <v>-24.868600000000001</v>
      </c>
      <c r="D656">
        <v>97.679400000000001</v>
      </c>
      <c r="E656">
        <v>84.202299999999994</v>
      </c>
      <c r="F656">
        <v>1</v>
      </c>
      <c r="G656" s="6">
        <f t="shared" si="132"/>
        <v>0</v>
      </c>
      <c r="H656" s="9">
        <f t="shared" si="133"/>
        <v>-0.10108575000000003</v>
      </c>
      <c r="I656" s="6">
        <f t="shared" si="134"/>
        <v>-0.174402</v>
      </c>
      <c r="J656" s="6">
        <f t="shared" si="135"/>
        <v>0.44033716666666678</v>
      </c>
      <c r="K656" s="9">
        <f t="shared" si="136"/>
        <v>-0.4431044315432684</v>
      </c>
      <c r="L656" s="8">
        <f t="shared" si="137"/>
        <v>-0.45566886420390446</v>
      </c>
      <c r="M656" s="9">
        <f t="shared" si="138"/>
        <v>-0.94058105072479592</v>
      </c>
      <c r="N656" s="8">
        <f t="shared" si="139"/>
        <v>-0.31205973420390432</v>
      </c>
      <c r="O656" s="9">
        <f t="shared" si="140"/>
        <v>-0.4431044315432684</v>
      </c>
      <c r="P656" s="8">
        <f t="shared" si="141"/>
        <v>-0.86171450497072855</v>
      </c>
      <c r="Q656" s="9">
        <f t="shared" si="142"/>
        <v>0.23393832845673224</v>
      </c>
      <c r="R656" s="6">
        <f t="shared" si="143"/>
        <v>0.13066736540442611</v>
      </c>
    </row>
    <row r="657" spans="2:18" ht="14.4">
      <c r="B657" s="7"/>
      <c r="C657">
        <v>-25.0837</v>
      </c>
      <c r="D657">
        <v>98.432299999999998</v>
      </c>
      <c r="E657">
        <v>84.087699999999998</v>
      </c>
      <c r="F657">
        <v>1</v>
      </c>
      <c r="G657" s="6">
        <f t="shared" si="132"/>
        <v>0</v>
      </c>
      <c r="H657" s="9">
        <f t="shared" si="133"/>
        <v>-0.10135462500000003</v>
      </c>
      <c r="I657" s="6">
        <f t="shared" si="134"/>
        <v>-0.17189233333333331</v>
      </c>
      <c r="J657" s="6">
        <f t="shared" si="135"/>
        <v>0.44014616666666673</v>
      </c>
      <c r="K657" s="9">
        <f t="shared" si="136"/>
        <v>-0.44330221925910568</v>
      </c>
      <c r="L657" s="8">
        <f t="shared" si="137"/>
        <v>-0.45232322686313126</v>
      </c>
      <c r="M657" s="9">
        <f t="shared" si="138"/>
        <v>-0.94044353072479592</v>
      </c>
      <c r="N657" s="8">
        <f t="shared" si="139"/>
        <v>-0.30881089186313121</v>
      </c>
      <c r="O657" s="9">
        <f t="shared" si="140"/>
        <v>-0.44330221925910568</v>
      </c>
      <c r="P657" s="8">
        <f t="shared" si="141"/>
        <v>-0.86149861415720019</v>
      </c>
      <c r="Q657" s="9">
        <f t="shared" si="142"/>
        <v>0.23360302074089501</v>
      </c>
      <c r="R657" s="6">
        <f t="shared" si="143"/>
        <v>0.13389390693167083</v>
      </c>
    </row>
    <row r="658" spans="2:18" ht="14.4">
      <c r="B658" s="7"/>
      <c r="C658">
        <v>-25.0837</v>
      </c>
      <c r="D658">
        <v>98.432299999999998</v>
      </c>
      <c r="E658">
        <v>84.087699999999998</v>
      </c>
      <c r="F658">
        <v>1</v>
      </c>
      <c r="G658" s="6">
        <f t="shared" si="132"/>
        <v>0</v>
      </c>
      <c r="H658" s="9">
        <f t="shared" si="133"/>
        <v>-0.10135462500000003</v>
      </c>
      <c r="I658" s="6">
        <f t="shared" si="134"/>
        <v>-0.17189233333333331</v>
      </c>
      <c r="J658" s="6">
        <f t="shared" si="135"/>
        <v>0.44014616666666673</v>
      </c>
      <c r="K658" s="9">
        <f t="shared" si="136"/>
        <v>-0.44330221925910568</v>
      </c>
      <c r="L658" s="8">
        <f t="shared" si="137"/>
        <v>-0.45232322686313126</v>
      </c>
      <c r="M658" s="9">
        <f t="shared" si="138"/>
        <v>-0.94044353072479592</v>
      </c>
      <c r="N658" s="8">
        <f t="shared" si="139"/>
        <v>-0.30881089186313121</v>
      </c>
      <c r="O658" s="9">
        <f t="shared" si="140"/>
        <v>-0.44330221925910568</v>
      </c>
      <c r="P658" s="8">
        <f t="shared" si="141"/>
        <v>-0.86149861415720019</v>
      </c>
      <c r="Q658" s="9">
        <f t="shared" si="142"/>
        <v>0.23360302074089501</v>
      </c>
      <c r="R658" s="6">
        <f t="shared" si="143"/>
        <v>0.13389390693167083</v>
      </c>
    </row>
    <row r="659" spans="2:18" ht="14.4">
      <c r="B659" s="7"/>
      <c r="C659">
        <v>-24.713699999999999</v>
      </c>
      <c r="D659">
        <v>98.604799999999997</v>
      </c>
      <c r="E659">
        <v>84.415800000000004</v>
      </c>
      <c r="F659">
        <v>1</v>
      </c>
      <c r="G659" s="6">
        <f t="shared" si="132"/>
        <v>0</v>
      </c>
      <c r="H659" s="9">
        <f t="shared" si="133"/>
        <v>-0.100892125</v>
      </c>
      <c r="I659" s="6">
        <f t="shared" si="134"/>
        <v>-0.17131733333333332</v>
      </c>
      <c r="J659" s="6">
        <f t="shared" si="135"/>
        <v>0.440693</v>
      </c>
      <c r="K659" s="9">
        <f t="shared" si="136"/>
        <v>-0.44311916634018511</v>
      </c>
      <c r="L659" s="8">
        <f t="shared" si="137"/>
        <v>-0.45211362935077581</v>
      </c>
      <c r="M659" s="9">
        <f t="shared" si="138"/>
        <v>-0.94083725072479596</v>
      </c>
      <c r="N659" s="8">
        <f t="shared" si="139"/>
        <v>-0.30843479435077564</v>
      </c>
      <c r="O659" s="9">
        <f t="shared" si="140"/>
        <v>-0.44311916634018511</v>
      </c>
      <c r="P659" s="8">
        <f t="shared" si="141"/>
        <v>-0.86200608567917814</v>
      </c>
      <c r="Q659" s="9">
        <f t="shared" si="142"/>
        <v>0.23417979365981548</v>
      </c>
      <c r="R659" s="6">
        <f t="shared" si="143"/>
        <v>0.13444447596600431</v>
      </c>
    </row>
    <row r="660" spans="2:18" ht="14.4">
      <c r="B660" s="7"/>
      <c r="C660">
        <v>-24.713699999999999</v>
      </c>
      <c r="D660">
        <v>98.604799999999997</v>
      </c>
      <c r="E660">
        <v>84.415800000000004</v>
      </c>
      <c r="F660">
        <v>1</v>
      </c>
      <c r="G660" s="6">
        <f t="shared" si="132"/>
        <v>0</v>
      </c>
      <c r="H660" s="9">
        <f t="shared" si="133"/>
        <v>-0.100892125</v>
      </c>
      <c r="I660" s="6">
        <f t="shared" si="134"/>
        <v>-0.17131733333333332</v>
      </c>
      <c r="J660" s="6">
        <f t="shared" si="135"/>
        <v>0.440693</v>
      </c>
      <c r="K660" s="9">
        <f t="shared" si="136"/>
        <v>-0.44311916634018511</v>
      </c>
      <c r="L660" s="8">
        <f t="shared" si="137"/>
        <v>-0.45211362935077581</v>
      </c>
      <c r="M660" s="9">
        <f t="shared" si="138"/>
        <v>-0.94083725072479596</v>
      </c>
      <c r="N660" s="8">
        <f t="shared" si="139"/>
        <v>-0.30843479435077564</v>
      </c>
      <c r="O660" s="9">
        <f t="shared" si="140"/>
        <v>-0.44311916634018511</v>
      </c>
      <c r="P660" s="8">
        <f t="shared" si="141"/>
        <v>-0.86200608567917814</v>
      </c>
      <c r="Q660" s="9">
        <f t="shared" si="142"/>
        <v>0.23417979365981548</v>
      </c>
      <c r="R660" s="6">
        <f t="shared" si="143"/>
        <v>0.13444447596600431</v>
      </c>
    </row>
    <row r="661" spans="2:18" ht="14.4">
      <c r="B661" s="7"/>
      <c r="C661">
        <v>-24.713699999999999</v>
      </c>
      <c r="D661">
        <v>98.604799999999997</v>
      </c>
      <c r="E661">
        <v>84.415800000000004</v>
      </c>
      <c r="F661">
        <v>1</v>
      </c>
      <c r="G661" s="6">
        <f t="shared" si="132"/>
        <v>0</v>
      </c>
      <c r="H661" s="9">
        <f t="shared" si="133"/>
        <v>-0.100892125</v>
      </c>
      <c r="I661" s="6">
        <f t="shared" si="134"/>
        <v>-0.17131733333333332</v>
      </c>
      <c r="J661" s="6">
        <f t="shared" si="135"/>
        <v>0.440693</v>
      </c>
      <c r="K661" s="9">
        <f t="shared" si="136"/>
        <v>-0.44311916634018511</v>
      </c>
      <c r="L661" s="8">
        <f t="shared" si="137"/>
        <v>-0.45211362935077581</v>
      </c>
      <c r="M661" s="9">
        <f t="shared" si="138"/>
        <v>-0.94083725072479596</v>
      </c>
      <c r="N661" s="8">
        <f t="shared" si="139"/>
        <v>-0.30843479435077564</v>
      </c>
      <c r="O661" s="9">
        <f t="shared" si="140"/>
        <v>-0.44311916634018511</v>
      </c>
      <c r="P661" s="8">
        <f t="shared" si="141"/>
        <v>-0.86200608567917814</v>
      </c>
      <c r="Q661" s="9">
        <f t="shared" si="142"/>
        <v>0.23417979365981548</v>
      </c>
      <c r="R661" s="6">
        <f t="shared" si="143"/>
        <v>0.13444447596600431</v>
      </c>
    </row>
    <row r="662" spans="2:18" ht="14.4">
      <c r="B662" s="7"/>
      <c r="C662">
        <v>-24.630500000000001</v>
      </c>
      <c r="D662">
        <v>99.158600000000007</v>
      </c>
      <c r="E662">
        <v>84.503299999999996</v>
      </c>
      <c r="F662">
        <v>1</v>
      </c>
      <c r="G662" s="6">
        <f t="shared" si="132"/>
        <v>0</v>
      </c>
      <c r="H662" s="9">
        <f t="shared" si="133"/>
        <v>-0.10078812500000001</v>
      </c>
      <c r="I662" s="6">
        <f t="shared" si="134"/>
        <v>-0.16947133333333331</v>
      </c>
      <c r="J662" s="6">
        <f t="shared" si="135"/>
        <v>0.44083883333333329</v>
      </c>
      <c r="K662" s="9">
        <f t="shared" si="136"/>
        <v>-0.44309447037571437</v>
      </c>
      <c r="L662" s="8">
        <f t="shared" si="137"/>
        <v>-0.44993989864881717</v>
      </c>
      <c r="M662" s="9">
        <f t="shared" si="138"/>
        <v>-0.94094225072479587</v>
      </c>
      <c r="N662" s="8">
        <f t="shared" si="139"/>
        <v>-0.30622362364881706</v>
      </c>
      <c r="O662" s="9">
        <f t="shared" si="140"/>
        <v>-0.44309447037571437</v>
      </c>
      <c r="P662" s="8">
        <f t="shared" si="141"/>
        <v>-0.86213445834657565</v>
      </c>
      <c r="Q662" s="9">
        <f t="shared" si="142"/>
        <v>0.23430948962428622</v>
      </c>
      <c r="R662" s="6">
        <f t="shared" si="143"/>
        <v>0.13670913933536025</v>
      </c>
    </row>
    <row r="663" spans="2:18" ht="14.4">
      <c r="B663" s="7"/>
      <c r="C663">
        <v>-25.253900000000002</v>
      </c>
      <c r="D663">
        <v>99.794300000000007</v>
      </c>
      <c r="E663">
        <v>84.481200000000001</v>
      </c>
      <c r="F663">
        <v>1</v>
      </c>
      <c r="G663" s="6">
        <f t="shared" si="132"/>
        <v>0</v>
      </c>
      <c r="H663" s="9">
        <f t="shared" si="133"/>
        <v>-0.10156737499999996</v>
      </c>
      <c r="I663" s="6">
        <f t="shared" si="134"/>
        <v>-0.16735233333333333</v>
      </c>
      <c r="J663" s="6">
        <f t="shared" si="135"/>
        <v>0.44080199999999992</v>
      </c>
      <c r="K663" s="9">
        <f t="shared" si="136"/>
        <v>-0.44403973480180886</v>
      </c>
      <c r="L663" s="8">
        <f t="shared" si="137"/>
        <v>-0.44699384637901712</v>
      </c>
      <c r="M663" s="9">
        <f t="shared" si="138"/>
        <v>-0.94091573072479584</v>
      </c>
      <c r="N663" s="8">
        <f t="shared" si="139"/>
        <v>-0.30355810137901701</v>
      </c>
      <c r="O663" s="9">
        <f t="shared" si="140"/>
        <v>-0.44403973480180886</v>
      </c>
      <c r="P663" s="8">
        <f t="shared" si="141"/>
        <v>-0.86183096135286708</v>
      </c>
      <c r="Q663" s="9">
        <f t="shared" si="142"/>
        <v>0.23333770519819169</v>
      </c>
      <c r="R663" s="6">
        <f t="shared" si="143"/>
        <v>0.13963222461145189</v>
      </c>
    </row>
    <row r="664" spans="2:18" ht="14.4">
      <c r="B664" s="7"/>
      <c r="C664">
        <v>-25.253900000000002</v>
      </c>
      <c r="D664">
        <v>99.794300000000007</v>
      </c>
      <c r="E664">
        <v>84.481200000000001</v>
      </c>
      <c r="F664">
        <v>1</v>
      </c>
      <c r="G664" s="6">
        <f t="shared" si="132"/>
        <v>0</v>
      </c>
      <c r="H664" s="9">
        <f t="shared" si="133"/>
        <v>-0.10156737499999996</v>
      </c>
      <c r="I664" s="6">
        <f t="shared" si="134"/>
        <v>-0.16735233333333333</v>
      </c>
      <c r="J664" s="6">
        <f t="shared" si="135"/>
        <v>0.44080199999999992</v>
      </c>
      <c r="K664" s="9">
        <f t="shared" si="136"/>
        <v>-0.44403973480180886</v>
      </c>
      <c r="L664" s="8">
        <f t="shared" si="137"/>
        <v>-0.44699384637901712</v>
      </c>
      <c r="M664" s="9">
        <f t="shared" si="138"/>
        <v>-0.94091573072479584</v>
      </c>
      <c r="N664" s="8">
        <f t="shared" si="139"/>
        <v>-0.30355810137901701</v>
      </c>
      <c r="O664" s="9">
        <f t="shared" si="140"/>
        <v>-0.44403973480180886</v>
      </c>
      <c r="P664" s="8">
        <f t="shared" si="141"/>
        <v>-0.86183096135286708</v>
      </c>
      <c r="Q664" s="9">
        <f t="shared" si="142"/>
        <v>0.23333770519819169</v>
      </c>
      <c r="R664" s="6">
        <f t="shared" si="143"/>
        <v>0.13963222461145189</v>
      </c>
    </row>
    <row r="665" spans="2:18" ht="14.4">
      <c r="B665" s="7"/>
      <c r="C665">
        <v>-25.341699999999999</v>
      </c>
      <c r="D665">
        <v>100.386</v>
      </c>
      <c r="E665">
        <v>84.586100000000002</v>
      </c>
      <c r="F665">
        <v>1</v>
      </c>
      <c r="G665" s="6">
        <f t="shared" si="132"/>
        <v>0</v>
      </c>
      <c r="H665" s="9">
        <f t="shared" si="133"/>
        <v>-0.10167712499999998</v>
      </c>
      <c r="I665" s="6">
        <f t="shared" si="134"/>
        <v>-0.16538000000000003</v>
      </c>
      <c r="J665" s="6">
        <f t="shared" si="135"/>
        <v>0.44097683333333326</v>
      </c>
      <c r="K665" s="9">
        <f t="shared" si="136"/>
        <v>-0.44430248145662293</v>
      </c>
      <c r="L665" s="8">
        <f t="shared" si="137"/>
        <v>-0.44460370094603308</v>
      </c>
      <c r="M665" s="9">
        <f t="shared" si="138"/>
        <v>-0.94104161072479586</v>
      </c>
      <c r="N665" s="8">
        <f t="shared" si="139"/>
        <v>-0.30120746594603298</v>
      </c>
      <c r="O665" s="9">
        <f t="shared" si="140"/>
        <v>-0.44430248145662293</v>
      </c>
      <c r="P665" s="8">
        <f t="shared" si="141"/>
        <v>-0.86190046663069542</v>
      </c>
      <c r="Q665" s="9">
        <f t="shared" si="142"/>
        <v>0.23320083854337756</v>
      </c>
      <c r="R665" s="6">
        <f t="shared" si="143"/>
        <v>0.1421313853222643</v>
      </c>
    </row>
    <row r="666" spans="2:18" ht="14.4">
      <c r="B666" s="7"/>
      <c r="C666">
        <v>-25.665700000000001</v>
      </c>
      <c r="D666">
        <v>101.52800000000001</v>
      </c>
      <c r="E666">
        <v>84.330600000000004</v>
      </c>
      <c r="F666">
        <v>1</v>
      </c>
      <c r="G666" s="6">
        <f t="shared" si="132"/>
        <v>0</v>
      </c>
      <c r="H666" s="9">
        <f t="shared" si="133"/>
        <v>-0.10208212500000002</v>
      </c>
      <c r="I666" s="6">
        <f t="shared" si="134"/>
        <v>-0.16157333333333329</v>
      </c>
      <c r="J666" s="6">
        <f t="shared" si="135"/>
        <v>0.44055100000000003</v>
      </c>
      <c r="K666" s="9">
        <f t="shared" si="136"/>
        <v>-0.44450094747211011</v>
      </c>
      <c r="L666" s="8">
        <f t="shared" si="137"/>
        <v>-0.43944517270384803</v>
      </c>
      <c r="M666" s="9">
        <f t="shared" si="138"/>
        <v>-0.94073501072479582</v>
      </c>
      <c r="N666" s="8">
        <f t="shared" si="139"/>
        <v>-0.29619473770384791</v>
      </c>
      <c r="O666" s="9">
        <f t="shared" si="140"/>
        <v>-0.44450094747211011</v>
      </c>
      <c r="P666" s="8">
        <f t="shared" si="141"/>
        <v>-0.86148914324189518</v>
      </c>
      <c r="Q666" s="9">
        <f t="shared" si="142"/>
        <v>0.23269577252789042</v>
      </c>
      <c r="R666" s="6">
        <f t="shared" si="143"/>
        <v>0.14702439017564917</v>
      </c>
    </row>
    <row r="667" spans="2:18" ht="14.4">
      <c r="B667" s="7"/>
      <c r="C667">
        <v>-25.665700000000001</v>
      </c>
      <c r="D667">
        <v>101.52800000000001</v>
      </c>
      <c r="E667">
        <v>84.330600000000004</v>
      </c>
      <c r="F667">
        <v>1</v>
      </c>
      <c r="G667" s="6">
        <f t="shared" si="132"/>
        <v>0</v>
      </c>
      <c r="H667" s="9">
        <f t="shared" si="133"/>
        <v>-0.10208212500000002</v>
      </c>
      <c r="I667" s="6">
        <f t="shared" si="134"/>
        <v>-0.16157333333333329</v>
      </c>
      <c r="J667" s="6">
        <f t="shared" si="135"/>
        <v>0.44055100000000003</v>
      </c>
      <c r="K667" s="9">
        <f t="shared" si="136"/>
        <v>-0.44450094747211011</v>
      </c>
      <c r="L667" s="8">
        <f t="shared" si="137"/>
        <v>-0.43944517270384803</v>
      </c>
      <c r="M667" s="9">
        <f t="shared" si="138"/>
        <v>-0.94073501072479582</v>
      </c>
      <c r="N667" s="8">
        <f t="shared" si="139"/>
        <v>-0.29619473770384791</v>
      </c>
      <c r="O667" s="9">
        <f t="shared" si="140"/>
        <v>-0.44450094747211011</v>
      </c>
      <c r="P667" s="8">
        <f t="shared" si="141"/>
        <v>-0.86148914324189518</v>
      </c>
      <c r="Q667" s="9">
        <f t="shared" si="142"/>
        <v>0.23269577252789042</v>
      </c>
      <c r="R667" s="6">
        <f t="shared" si="143"/>
        <v>0.14702439017564917</v>
      </c>
    </row>
    <row r="668" spans="2:18" ht="14.4">
      <c r="B668" s="7"/>
      <c r="C668">
        <v>-25.665700000000001</v>
      </c>
      <c r="D668">
        <v>101.52800000000001</v>
      </c>
      <c r="E668">
        <v>84.330600000000004</v>
      </c>
      <c r="F668">
        <v>1</v>
      </c>
      <c r="G668" s="6">
        <f t="shared" si="132"/>
        <v>0</v>
      </c>
      <c r="H668" s="9">
        <f t="shared" si="133"/>
        <v>-0.10208212500000002</v>
      </c>
      <c r="I668" s="6">
        <f t="shared" si="134"/>
        <v>-0.16157333333333329</v>
      </c>
      <c r="J668" s="6">
        <f t="shared" si="135"/>
        <v>0.44055100000000003</v>
      </c>
      <c r="K668" s="9">
        <f t="shared" si="136"/>
        <v>-0.44450094747211011</v>
      </c>
      <c r="L668" s="8">
        <f t="shared" si="137"/>
        <v>-0.43944517270384803</v>
      </c>
      <c r="M668" s="9">
        <f t="shared" si="138"/>
        <v>-0.94073501072479582</v>
      </c>
      <c r="N668" s="8">
        <f t="shared" si="139"/>
        <v>-0.29619473770384791</v>
      </c>
      <c r="O668" s="9">
        <f t="shared" si="140"/>
        <v>-0.44450094747211011</v>
      </c>
      <c r="P668" s="8">
        <f t="shared" si="141"/>
        <v>-0.86148914324189518</v>
      </c>
      <c r="Q668" s="9">
        <f t="shared" si="142"/>
        <v>0.23269577252789042</v>
      </c>
      <c r="R668" s="6">
        <f t="shared" si="143"/>
        <v>0.14702439017564917</v>
      </c>
    </row>
    <row r="669" spans="2:18" ht="14.4">
      <c r="B669" s="7"/>
      <c r="C669">
        <v>-25.964700000000001</v>
      </c>
      <c r="D669">
        <v>101.83199999999999</v>
      </c>
      <c r="E669">
        <v>84.010300000000001</v>
      </c>
      <c r="F669">
        <v>1</v>
      </c>
      <c r="G669" s="6">
        <f t="shared" si="132"/>
        <v>0</v>
      </c>
      <c r="H669" s="9">
        <f t="shared" si="133"/>
        <v>-0.10245587499999997</v>
      </c>
      <c r="I669" s="6">
        <f t="shared" si="134"/>
        <v>-0.16056000000000004</v>
      </c>
      <c r="J669" s="6">
        <f t="shared" si="135"/>
        <v>0.44001716666666668</v>
      </c>
      <c r="K669" s="9">
        <f t="shared" si="136"/>
        <v>-0.44458268234442688</v>
      </c>
      <c r="L669" s="8">
        <f t="shared" si="137"/>
        <v>-0.43771405291044729</v>
      </c>
      <c r="M669" s="9">
        <f t="shared" si="138"/>
        <v>-0.94035065072479584</v>
      </c>
      <c r="N669" s="8">
        <f t="shared" si="139"/>
        <v>-0.29459816791044713</v>
      </c>
      <c r="O669" s="9">
        <f t="shared" si="140"/>
        <v>-0.44458268234442688</v>
      </c>
      <c r="P669" s="8">
        <f t="shared" si="141"/>
        <v>-0.86102172771769669</v>
      </c>
      <c r="Q669" s="9">
        <f t="shared" si="142"/>
        <v>0.23222967765557367</v>
      </c>
      <c r="R669" s="6">
        <f t="shared" si="143"/>
        <v>0.14842264444485131</v>
      </c>
    </row>
    <row r="670" spans="2:18" ht="14.4">
      <c r="B670" s="7"/>
      <c r="C670">
        <v>-25.964700000000001</v>
      </c>
      <c r="D670">
        <v>101.83199999999999</v>
      </c>
      <c r="E670">
        <v>84.010300000000001</v>
      </c>
      <c r="F670">
        <v>1</v>
      </c>
      <c r="G670" s="6">
        <f t="shared" si="132"/>
        <v>0</v>
      </c>
      <c r="H670" s="9">
        <f t="shared" si="133"/>
        <v>-0.10245587499999997</v>
      </c>
      <c r="I670" s="6">
        <f t="shared" si="134"/>
        <v>-0.16056000000000004</v>
      </c>
      <c r="J670" s="6">
        <f t="shared" si="135"/>
        <v>0.44001716666666668</v>
      </c>
      <c r="K670" s="9">
        <f t="shared" si="136"/>
        <v>-0.44458268234442688</v>
      </c>
      <c r="L670" s="8">
        <f t="shared" si="137"/>
        <v>-0.43771405291044729</v>
      </c>
      <c r="M670" s="9">
        <f t="shared" si="138"/>
        <v>-0.94035065072479584</v>
      </c>
      <c r="N670" s="8">
        <f t="shared" si="139"/>
        <v>-0.29459816791044713</v>
      </c>
      <c r="O670" s="9">
        <f t="shared" si="140"/>
        <v>-0.44458268234442688</v>
      </c>
      <c r="P670" s="8">
        <f t="shared" si="141"/>
        <v>-0.86102172771769669</v>
      </c>
      <c r="Q670" s="9">
        <f t="shared" si="142"/>
        <v>0.23222967765557367</v>
      </c>
      <c r="R670" s="6">
        <f t="shared" si="143"/>
        <v>0.14842264444485131</v>
      </c>
    </row>
    <row r="671" spans="2:18" ht="14.4">
      <c r="B671" s="7"/>
      <c r="C671">
        <v>-26.440300000000001</v>
      </c>
      <c r="D671">
        <v>101.306</v>
      </c>
      <c r="E671">
        <v>83.9893</v>
      </c>
      <c r="F671">
        <v>1</v>
      </c>
      <c r="G671" s="6">
        <f t="shared" si="132"/>
        <v>0</v>
      </c>
      <c r="H671" s="9">
        <f t="shared" si="133"/>
        <v>-0.10305037499999997</v>
      </c>
      <c r="I671" s="6">
        <f t="shared" si="134"/>
        <v>-0.16231333333333336</v>
      </c>
      <c r="J671" s="6">
        <f t="shared" si="135"/>
        <v>0.43998216666666656</v>
      </c>
      <c r="K671" s="9">
        <f t="shared" si="136"/>
        <v>-0.44529886937209856</v>
      </c>
      <c r="L671" s="8">
        <f t="shared" si="137"/>
        <v>-0.43966475000974675</v>
      </c>
      <c r="M671" s="9">
        <f t="shared" si="138"/>
        <v>-0.94032545072479579</v>
      </c>
      <c r="N671" s="8">
        <f t="shared" si="139"/>
        <v>-0.29676288500974668</v>
      </c>
      <c r="O671" s="9">
        <f t="shared" si="140"/>
        <v>-0.44529886937209856</v>
      </c>
      <c r="P671" s="8">
        <f t="shared" si="141"/>
        <v>-0.86078588387752131</v>
      </c>
      <c r="Q671" s="9">
        <f t="shared" si="142"/>
        <v>0.23148829062790191</v>
      </c>
      <c r="R671" s="6">
        <f t="shared" si="143"/>
        <v>0.14645012350537637</v>
      </c>
    </row>
    <row r="672" spans="2:18" ht="14.4">
      <c r="B672" s="7"/>
      <c r="C672">
        <v>-26.440300000000001</v>
      </c>
      <c r="D672">
        <v>101.306</v>
      </c>
      <c r="E672">
        <v>83.9893</v>
      </c>
      <c r="F672">
        <v>1</v>
      </c>
      <c r="G672" s="6">
        <f t="shared" si="132"/>
        <v>0</v>
      </c>
      <c r="H672" s="9">
        <f t="shared" si="133"/>
        <v>-0.10305037499999997</v>
      </c>
      <c r="I672" s="6">
        <f t="shared" si="134"/>
        <v>-0.16231333333333336</v>
      </c>
      <c r="J672" s="6">
        <f t="shared" si="135"/>
        <v>0.43998216666666656</v>
      </c>
      <c r="K672" s="9">
        <f t="shared" si="136"/>
        <v>-0.44529886937209856</v>
      </c>
      <c r="L672" s="8">
        <f t="shared" si="137"/>
        <v>-0.43966475000974675</v>
      </c>
      <c r="M672" s="9">
        <f t="shared" si="138"/>
        <v>-0.94032545072479579</v>
      </c>
      <c r="N672" s="8">
        <f t="shared" si="139"/>
        <v>-0.29676288500974668</v>
      </c>
      <c r="O672" s="9">
        <f t="shared" si="140"/>
        <v>-0.44529886937209856</v>
      </c>
      <c r="P672" s="8">
        <f t="shared" si="141"/>
        <v>-0.86078588387752131</v>
      </c>
      <c r="Q672" s="9">
        <f t="shared" si="142"/>
        <v>0.23148829062790191</v>
      </c>
      <c r="R672" s="6">
        <f t="shared" si="143"/>
        <v>0.14645012350537637</v>
      </c>
    </row>
    <row r="673" spans="2:18" ht="14.4">
      <c r="B673" s="7"/>
      <c r="C673">
        <v>-27.400300000000001</v>
      </c>
      <c r="D673">
        <v>101.145</v>
      </c>
      <c r="E673">
        <v>83.485500000000002</v>
      </c>
      <c r="F673">
        <v>1</v>
      </c>
      <c r="G673" s="6">
        <f t="shared" si="132"/>
        <v>0</v>
      </c>
      <c r="H673" s="9">
        <f t="shared" si="133"/>
        <v>-0.10425037500000001</v>
      </c>
      <c r="I673" s="6">
        <f t="shared" si="134"/>
        <v>-0.16284999999999999</v>
      </c>
      <c r="J673" s="6">
        <f t="shared" si="135"/>
        <v>0.43914249999999999</v>
      </c>
      <c r="K673" s="9">
        <f t="shared" si="136"/>
        <v>-0.44619080126983818</v>
      </c>
      <c r="L673" s="8">
        <f t="shared" si="137"/>
        <v>-0.43937845012367949</v>
      </c>
      <c r="M673" s="9">
        <f t="shared" si="138"/>
        <v>-0.93972089072479592</v>
      </c>
      <c r="N673" s="8">
        <f t="shared" si="139"/>
        <v>-0.29690858512367935</v>
      </c>
      <c r="O673" s="9">
        <f t="shared" si="140"/>
        <v>-0.44619080126983818</v>
      </c>
      <c r="P673" s="8">
        <f t="shared" si="141"/>
        <v>-0.85983031955940925</v>
      </c>
      <c r="Q673" s="9">
        <f t="shared" si="142"/>
        <v>0.22999179873016237</v>
      </c>
      <c r="R673" s="6">
        <f t="shared" si="143"/>
        <v>0.14621285907333181</v>
      </c>
    </row>
    <row r="674" spans="2:18" ht="14.4">
      <c r="B674" s="7"/>
      <c r="C674">
        <v>-29.298400000000001</v>
      </c>
      <c r="D674">
        <v>103.249</v>
      </c>
      <c r="E674">
        <v>81.399500000000003</v>
      </c>
      <c r="F674">
        <v>1</v>
      </c>
      <c r="G674" s="6">
        <f t="shared" si="132"/>
        <v>0</v>
      </c>
      <c r="H674" s="9">
        <f t="shared" si="133"/>
        <v>-0.10662300000000002</v>
      </c>
      <c r="I674" s="6">
        <f t="shared" si="134"/>
        <v>-0.15583666666666668</v>
      </c>
      <c r="J674" s="6">
        <f t="shared" si="135"/>
        <v>0.43566583333333331</v>
      </c>
      <c r="K674" s="9">
        <f t="shared" si="136"/>
        <v>-0.44664644634389999</v>
      </c>
      <c r="L674" s="8">
        <f t="shared" si="137"/>
        <v>-0.42761030657502647</v>
      </c>
      <c r="M674" s="9">
        <f t="shared" si="138"/>
        <v>-0.93721769072479577</v>
      </c>
      <c r="N674" s="8">
        <f t="shared" si="139"/>
        <v>-0.28599458657502635</v>
      </c>
      <c r="O674" s="9">
        <f t="shared" si="140"/>
        <v>-0.44664644634389999</v>
      </c>
      <c r="P674" s="8">
        <f t="shared" si="141"/>
        <v>-0.85680833976865611</v>
      </c>
      <c r="Q674" s="9">
        <f t="shared" si="142"/>
        <v>0.22703295365610052</v>
      </c>
      <c r="R674" s="6">
        <f t="shared" si="143"/>
        <v>0.15581316783123161</v>
      </c>
    </row>
    <row r="675" spans="2:18" ht="14.4">
      <c r="B675" s="7"/>
      <c r="C675">
        <v>-29.298400000000001</v>
      </c>
      <c r="D675">
        <v>103.249</v>
      </c>
      <c r="E675">
        <v>81.399500000000003</v>
      </c>
      <c r="F675">
        <v>1</v>
      </c>
      <c r="G675" s="6">
        <f t="shared" si="132"/>
        <v>0</v>
      </c>
      <c r="H675" s="9">
        <f t="shared" si="133"/>
        <v>-0.10662300000000002</v>
      </c>
      <c r="I675" s="6">
        <f t="shared" si="134"/>
        <v>-0.15583666666666668</v>
      </c>
      <c r="J675" s="6">
        <f t="shared" si="135"/>
        <v>0.43566583333333331</v>
      </c>
      <c r="K675" s="9">
        <f t="shared" si="136"/>
        <v>-0.44664644634389999</v>
      </c>
      <c r="L675" s="8">
        <f t="shared" si="137"/>
        <v>-0.42761030657502647</v>
      </c>
      <c r="M675" s="9">
        <f t="shared" si="138"/>
        <v>-0.93721769072479577</v>
      </c>
      <c r="N675" s="8">
        <f t="shared" si="139"/>
        <v>-0.28599458657502635</v>
      </c>
      <c r="O675" s="9">
        <f t="shared" si="140"/>
        <v>-0.44664644634389999</v>
      </c>
      <c r="P675" s="8">
        <f t="shared" si="141"/>
        <v>-0.85680833976865611</v>
      </c>
      <c r="Q675" s="9">
        <f t="shared" si="142"/>
        <v>0.22703295365610052</v>
      </c>
      <c r="R675" s="6">
        <f t="shared" si="143"/>
        <v>0.15581316783123161</v>
      </c>
    </row>
    <row r="676" spans="2:18" ht="14.4">
      <c r="B676" s="7"/>
      <c r="C676">
        <v>-27.400300000000001</v>
      </c>
      <c r="D676">
        <v>101.145</v>
      </c>
      <c r="E676">
        <v>83.485500000000002</v>
      </c>
      <c r="F676">
        <v>1</v>
      </c>
      <c r="G676" s="6">
        <f t="shared" si="132"/>
        <v>0</v>
      </c>
      <c r="H676" s="9">
        <f t="shared" si="133"/>
        <v>-0.10425037500000001</v>
      </c>
      <c r="I676" s="6">
        <f t="shared" si="134"/>
        <v>-0.16284999999999999</v>
      </c>
      <c r="J676" s="6">
        <f t="shared" si="135"/>
        <v>0.43914249999999999</v>
      </c>
      <c r="K676" s="9">
        <f t="shared" si="136"/>
        <v>-0.44619080126983818</v>
      </c>
      <c r="L676" s="8">
        <f t="shared" si="137"/>
        <v>-0.43937845012367949</v>
      </c>
      <c r="M676" s="9">
        <f t="shared" si="138"/>
        <v>-0.93972089072479592</v>
      </c>
      <c r="N676" s="8">
        <f t="shared" si="139"/>
        <v>-0.29690858512367935</v>
      </c>
      <c r="O676" s="9">
        <f t="shared" si="140"/>
        <v>-0.44619080126983818</v>
      </c>
      <c r="P676" s="8">
        <f t="shared" si="141"/>
        <v>-0.85983031955940925</v>
      </c>
      <c r="Q676" s="9">
        <f t="shared" si="142"/>
        <v>0.22999179873016237</v>
      </c>
      <c r="R676" s="6">
        <f t="shared" si="143"/>
        <v>0.14621285907333181</v>
      </c>
    </row>
    <row r="677" spans="2:18" ht="14.4">
      <c r="B677" s="7"/>
      <c r="C677">
        <v>-29.298400000000001</v>
      </c>
      <c r="D677">
        <v>103.249</v>
      </c>
      <c r="E677">
        <v>81.399500000000003</v>
      </c>
      <c r="F677">
        <v>1</v>
      </c>
      <c r="G677" s="6">
        <f t="shared" si="132"/>
        <v>0</v>
      </c>
      <c r="H677" s="9">
        <f t="shared" si="133"/>
        <v>-0.10662300000000002</v>
      </c>
      <c r="I677" s="6">
        <f t="shared" si="134"/>
        <v>-0.15583666666666668</v>
      </c>
      <c r="J677" s="6">
        <f t="shared" si="135"/>
        <v>0.43566583333333331</v>
      </c>
      <c r="K677" s="9">
        <f t="shared" si="136"/>
        <v>-0.44664644634389999</v>
      </c>
      <c r="L677" s="8">
        <f t="shared" si="137"/>
        <v>-0.42761030657502647</v>
      </c>
      <c r="M677" s="9">
        <f t="shared" si="138"/>
        <v>-0.93721769072479577</v>
      </c>
      <c r="N677" s="8">
        <f t="shared" si="139"/>
        <v>-0.28599458657502635</v>
      </c>
      <c r="O677" s="9">
        <f t="shared" si="140"/>
        <v>-0.44664644634389999</v>
      </c>
      <c r="P677" s="8">
        <f t="shared" si="141"/>
        <v>-0.85680833976865611</v>
      </c>
      <c r="Q677" s="9">
        <f t="shared" si="142"/>
        <v>0.22703295365610052</v>
      </c>
      <c r="R677" s="6">
        <f t="shared" si="143"/>
        <v>0.15581316783123161</v>
      </c>
    </row>
    <row r="678" spans="2:18" ht="14.4">
      <c r="B678" s="7"/>
      <c r="C678">
        <v>-29.298400000000001</v>
      </c>
      <c r="D678">
        <v>103.249</v>
      </c>
      <c r="E678">
        <v>81.399500000000003</v>
      </c>
      <c r="F678">
        <v>1</v>
      </c>
      <c r="G678" s="6">
        <f t="shared" si="132"/>
        <v>0</v>
      </c>
      <c r="H678" s="9">
        <f t="shared" si="133"/>
        <v>-0.10662300000000002</v>
      </c>
      <c r="I678" s="6">
        <f t="shared" si="134"/>
        <v>-0.15583666666666668</v>
      </c>
      <c r="J678" s="6">
        <f t="shared" si="135"/>
        <v>0.43566583333333331</v>
      </c>
      <c r="K678" s="9">
        <f t="shared" si="136"/>
        <v>-0.44664644634389999</v>
      </c>
      <c r="L678" s="8">
        <f t="shared" si="137"/>
        <v>-0.42761030657502647</v>
      </c>
      <c r="M678" s="9">
        <f t="shared" si="138"/>
        <v>-0.93721769072479577</v>
      </c>
      <c r="N678" s="8">
        <f t="shared" si="139"/>
        <v>-0.28599458657502635</v>
      </c>
      <c r="O678" s="9">
        <f t="shared" si="140"/>
        <v>-0.44664644634389999</v>
      </c>
      <c r="P678" s="8">
        <f t="shared" si="141"/>
        <v>-0.85680833976865611</v>
      </c>
      <c r="Q678" s="9">
        <f t="shared" si="142"/>
        <v>0.22703295365610052</v>
      </c>
      <c r="R678" s="6">
        <f t="shared" si="143"/>
        <v>0.15581316783123161</v>
      </c>
    </row>
    <row r="679" spans="2:18" ht="14.4">
      <c r="B679" s="7"/>
      <c r="C679">
        <v>-27.400300000000001</v>
      </c>
      <c r="D679">
        <v>101.145</v>
      </c>
      <c r="E679">
        <v>83.485500000000002</v>
      </c>
      <c r="F679">
        <v>1</v>
      </c>
      <c r="G679" s="6">
        <f t="shared" si="132"/>
        <v>0</v>
      </c>
      <c r="H679" s="9">
        <f t="shared" si="133"/>
        <v>-0.10425037500000001</v>
      </c>
      <c r="I679" s="6">
        <f t="shared" si="134"/>
        <v>-0.16284999999999999</v>
      </c>
      <c r="J679" s="6">
        <f t="shared" si="135"/>
        <v>0.43914249999999999</v>
      </c>
      <c r="K679" s="9">
        <f t="shared" si="136"/>
        <v>-0.44619080126983818</v>
      </c>
      <c r="L679" s="8">
        <f t="shared" si="137"/>
        <v>-0.43937845012367949</v>
      </c>
      <c r="M679" s="9">
        <f t="shared" si="138"/>
        <v>-0.93972089072479592</v>
      </c>
      <c r="N679" s="8">
        <f t="shared" si="139"/>
        <v>-0.29690858512367935</v>
      </c>
      <c r="O679" s="9">
        <f t="shared" si="140"/>
        <v>-0.44619080126983818</v>
      </c>
      <c r="P679" s="8">
        <f t="shared" si="141"/>
        <v>-0.85983031955940925</v>
      </c>
      <c r="Q679" s="9">
        <f t="shared" si="142"/>
        <v>0.22999179873016237</v>
      </c>
      <c r="R679" s="6">
        <f t="shared" si="143"/>
        <v>0.14621285907333181</v>
      </c>
    </row>
    <row r="680" spans="2:18" ht="14.4">
      <c r="B680" s="7"/>
      <c r="C680">
        <v>-29.298400000000001</v>
      </c>
      <c r="D680">
        <v>103.249</v>
      </c>
      <c r="E680">
        <v>81.399500000000003</v>
      </c>
      <c r="F680">
        <v>1</v>
      </c>
      <c r="G680" s="6">
        <f t="shared" ref="G680:G743" si="144">D$19*(L680-R680)</f>
        <v>0</v>
      </c>
      <c r="H680" s="9">
        <f t="shared" ref="H680:H743" si="145">(C680-H$16)/H$17-0.5</f>
        <v>-0.10662300000000002</v>
      </c>
      <c r="I680" s="6">
        <f t="shared" ref="I680:I743" si="146">(D680-I$16)/I$17-0.5</f>
        <v>-0.15583666666666668</v>
      </c>
      <c r="J680" s="6">
        <f t="shared" ref="J680:J743" si="147">(E680-J$16)/J$17-0.5</f>
        <v>0.43566583333333331</v>
      </c>
      <c r="K680" s="9">
        <f t="shared" ref="K680:K743" si="148">(H680*$H$13+I680*$I$13+J680*$J$13+$D$27)*$C$27</f>
        <v>-0.44664644634389999</v>
      </c>
      <c r="L680" s="8">
        <f t="shared" ref="L680:L743" si="149">(H680*$H$14+I680*$I$14+J680*$J$14+$E$27)*$C$27</f>
        <v>-0.42761030657502647</v>
      </c>
      <c r="M680" s="9">
        <f t="shared" ref="M680:M743" si="150">(H$27*$H$13+I680*$I$13+J680*$J$13+$D$27)*$C$27</f>
        <v>-0.93721769072479577</v>
      </c>
      <c r="N680" s="8">
        <f t="shared" ref="N680:N743" si="151">(H$27*$H$14+I680*$I$14+J680*$J$14+$E$27)*$C$27</f>
        <v>-0.28599458657502635</v>
      </c>
      <c r="O680" s="9">
        <f t="shared" ref="O680:O743" si="152">(H680*$H$13+I$27*$I$13+J680*$J$13+$D$27)*$C$27</f>
        <v>-0.44664644634389999</v>
      </c>
      <c r="P680" s="8">
        <f t="shared" ref="P680:P743" si="153">(H680*$H$14+I$27*$I$14+J680*$J$14+$E$27)*$C$27</f>
        <v>-0.85680833976865611</v>
      </c>
      <c r="Q680" s="9">
        <f t="shared" ref="Q680:Q743" si="154">(H680*$H$13+I680*$I$13+J$27*$J$13+$D$27)*$C$27</f>
        <v>0.22703295365610052</v>
      </c>
      <c r="R680" s="6">
        <f t="shared" ref="R680:R743" si="155">(H680*$H$14+I680*$I$14+J$27*$J$14+$E$27)*$C$27</f>
        <v>0.15581316783123161</v>
      </c>
    </row>
    <row r="681" spans="2:18" ht="14.4">
      <c r="B681" s="7"/>
      <c r="C681">
        <v>-27.400300000000001</v>
      </c>
      <c r="D681">
        <v>101.145</v>
      </c>
      <c r="E681">
        <v>83.485500000000002</v>
      </c>
      <c r="F681">
        <v>1</v>
      </c>
      <c r="G681" s="6">
        <f t="shared" si="144"/>
        <v>0</v>
      </c>
      <c r="H681" s="9">
        <f t="shared" si="145"/>
        <v>-0.10425037500000001</v>
      </c>
      <c r="I681" s="6">
        <f t="shared" si="146"/>
        <v>-0.16284999999999999</v>
      </c>
      <c r="J681" s="6">
        <f t="shared" si="147"/>
        <v>0.43914249999999999</v>
      </c>
      <c r="K681" s="9">
        <f t="shared" si="148"/>
        <v>-0.44619080126983818</v>
      </c>
      <c r="L681" s="8">
        <f t="shared" si="149"/>
        <v>-0.43937845012367949</v>
      </c>
      <c r="M681" s="9">
        <f t="shared" si="150"/>
        <v>-0.93972089072479592</v>
      </c>
      <c r="N681" s="8">
        <f t="shared" si="151"/>
        <v>-0.29690858512367935</v>
      </c>
      <c r="O681" s="9">
        <f t="shared" si="152"/>
        <v>-0.44619080126983818</v>
      </c>
      <c r="P681" s="8">
        <f t="shared" si="153"/>
        <v>-0.85983031955940925</v>
      </c>
      <c r="Q681" s="9">
        <f t="shared" si="154"/>
        <v>0.22999179873016237</v>
      </c>
      <c r="R681" s="6">
        <f t="shared" si="155"/>
        <v>0.14621285907333181</v>
      </c>
    </row>
    <row r="682" spans="2:18" ht="14.4">
      <c r="B682" s="7"/>
      <c r="C682">
        <v>-29.298400000000001</v>
      </c>
      <c r="D682">
        <v>103.249</v>
      </c>
      <c r="E682">
        <v>81.399500000000003</v>
      </c>
      <c r="F682">
        <v>1</v>
      </c>
      <c r="G682" s="6">
        <f t="shared" si="144"/>
        <v>0</v>
      </c>
      <c r="H682" s="9">
        <f t="shared" si="145"/>
        <v>-0.10662300000000002</v>
      </c>
      <c r="I682" s="6">
        <f t="shared" si="146"/>
        <v>-0.15583666666666668</v>
      </c>
      <c r="J682" s="6">
        <f t="shared" si="147"/>
        <v>0.43566583333333331</v>
      </c>
      <c r="K682" s="9">
        <f t="shared" si="148"/>
        <v>-0.44664644634389999</v>
      </c>
      <c r="L682" s="8">
        <f t="shared" si="149"/>
        <v>-0.42761030657502647</v>
      </c>
      <c r="M682" s="9">
        <f t="shared" si="150"/>
        <v>-0.93721769072479577</v>
      </c>
      <c r="N682" s="8">
        <f t="shared" si="151"/>
        <v>-0.28599458657502635</v>
      </c>
      <c r="O682" s="9">
        <f t="shared" si="152"/>
        <v>-0.44664644634389999</v>
      </c>
      <c r="P682" s="8">
        <f t="shared" si="153"/>
        <v>-0.85680833976865611</v>
      </c>
      <c r="Q682" s="9">
        <f t="shared" si="154"/>
        <v>0.22703295365610052</v>
      </c>
      <c r="R682" s="6">
        <f t="shared" si="155"/>
        <v>0.15581316783123161</v>
      </c>
    </row>
    <row r="683" spans="2:18" ht="14.4">
      <c r="B683" s="7"/>
      <c r="C683">
        <v>-27.400300000000001</v>
      </c>
      <c r="D683">
        <v>101.145</v>
      </c>
      <c r="E683">
        <v>83.485500000000002</v>
      </c>
      <c r="F683">
        <v>1</v>
      </c>
      <c r="G683" s="6">
        <f t="shared" si="144"/>
        <v>0</v>
      </c>
      <c r="H683" s="9">
        <f t="shared" si="145"/>
        <v>-0.10425037500000001</v>
      </c>
      <c r="I683" s="6">
        <f t="shared" si="146"/>
        <v>-0.16284999999999999</v>
      </c>
      <c r="J683" s="6">
        <f t="shared" si="147"/>
        <v>0.43914249999999999</v>
      </c>
      <c r="K683" s="9">
        <f t="shared" si="148"/>
        <v>-0.44619080126983818</v>
      </c>
      <c r="L683" s="8">
        <f t="shared" si="149"/>
        <v>-0.43937845012367949</v>
      </c>
      <c r="M683" s="9">
        <f t="shared" si="150"/>
        <v>-0.93972089072479592</v>
      </c>
      <c r="N683" s="8">
        <f t="shared" si="151"/>
        <v>-0.29690858512367935</v>
      </c>
      <c r="O683" s="9">
        <f t="shared" si="152"/>
        <v>-0.44619080126983818</v>
      </c>
      <c r="P683" s="8">
        <f t="shared" si="153"/>
        <v>-0.85983031955940925</v>
      </c>
      <c r="Q683" s="9">
        <f t="shared" si="154"/>
        <v>0.22999179873016237</v>
      </c>
      <c r="R683" s="6">
        <f t="shared" si="155"/>
        <v>0.14621285907333181</v>
      </c>
    </row>
    <row r="684" spans="2:18" ht="14.4">
      <c r="B684" s="7"/>
      <c r="C684">
        <v>-29.298400000000001</v>
      </c>
      <c r="D684">
        <v>103.249</v>
      </c>
      <c r="E684">
        <v>81.399500000000003</v>
      </c>
      <c r="F684">
        <v>1</v>
      </c>
      <c r="G684" s="6">
        <f t="shared" si="144"/>
        <v>0</v>
      </c>
      <c r="H684" s="9">
        <f t="shared" si="145"/>
        <v>-0.10662300000000002</v>
      </c>
      <c r="I684" s="6">
        <f t="shared" si="146"/>
        <v>-0.15583666666666668</v>
      </c>
      <c r="J684" s="6">
        <f t="shared" si="147"/>
        <v>0.43566583333333331</v>
      </c>
      <c r="K684" s="9">
        <f t="shared" si="148"/>
        <v>-0.44664644634389999</v>
      </c>
      <c r="L684" s="8">
        <f t="shared" si="149"/>
        <v>-0.42761030657502647</v>
      </c>
      <c r="M684" s="9">
        <f t="shared" si="150"/>
        <v>-0.93721769072479577</v>
      </c>
      <c r="N684" s="8">
        <f t="shared" si="151"/>
        <v>-0.28599458657502635</v>
      </c>
      <c r="O684" s="9">
        <f t="shared" si="152"/>
        <v>-0.44664644634389999</v>
      </c>
      <c r="P684" s="8">
        <f t="shared" si="153"/>
        <v>-0.85680833976865611</v>
      </c>
      <c r="Q684" s="9">
        <f t="shared" si="154"/>
        <v>0.22703295365610052</v>
      </c>
      <c r="R684" s="6">
        <f t="shared" si="155"/>
        <v>0.15581316783123161</v>
      </c>
    </row>
    <row r="685" spans="2:18" ht="14.4">
      <c r="B685" s="7"/>
      <c r="C685">
        <v>-27.400300000000001</v>
      </c>
      <c r="D685">
        <v>101.145</v>
      </c>
      <c r="E685">
        <v>83.485500000000002</v>
      </c>
      <c r="F685">
        <v>1</v>
      </c>
      <c r="G685" s="6">
        <f t="shared" si="144"/>
        <v>0</v>
      </c>
      <c r="H685" s="9">
        <f t="shared" si="145"/>
        <v>-0.10425037500000001</v>
      </c>
      <c r="I685" s="6">
        <f t="shared" si="146"/>
        <v>-0.16284999999999999</v>
      </c>
      <c r="J685" s="6">
        <f t="shared" si="147"/>
        <v>0.43914249999999999</v>
      </c>
      <c r="K685" s="9">
        <f t="shared" si="148"/>
        <v>-0.44619080126983818</v>
      </c>
      <c r="L685" s="8">
        <f t="shared" si="149"/>
        <v>-0.43937845012367949</v>
      </c>
      <c r="M685" s="9">
        <f t="shared" si="150"/>
        <v>-0.93972089072479592</v>
      </c>
      <c r="N685" s="8">
        <f t="shared" si="151"/>
        <v>-0.29690858512367935</v>
      </c>
      <c r="O685" s="9">
        <f t="shared" si="152"/>
        <v>-0.44619080126983818</v>
      </c>
      <c r="P685" s="8">
        <f t="shared" si="153"/>
        <v>-0.85983031955940925</v>
      </c>
      <c r="Q685" s="9">
        <f t="shared" si="154"/>
        <v>0.22999179873016237</v>
      </c>
      <c r="R685" s="6">
        <f t="shared" si="155"/>
        <v>0.14621285907333181</v>
      </c>
    </row>
    <row r="686" spans="2:18" ht="14.4">
      <c r="B686" s="7"/>
      <c r="C686">
        <v>-27.400300000000001</v>
      </c>
      <c r="D686">
        <v>101.145</v>
      </c>
      <c r="E686">
        <v>83.485500000000002</v>
      </c>
      <c r="F686">
        <v>1</v>
      </c>
      <c r="G686" s="6">
        <f t="shared" si="144"/>
        <v>0</v>
      </c>
      <c r="H686" s="9">
        <f t="shared" si="145"/>
        <v>-0.10425037500000001</v>
      </c>
      <c r="I686" s="6">
        <f t="shared" si="146"/>
        <v>-0.16284999999999999</v>
      </c>
      <c r="J686" s="6">
        <f t="shared" si="147"/>
        <v>0.43914249999999999</v>
      </c>
      <c r="K686" s="9">
        <f t="shared" si="148"/>
        <v>-0.44619080126983818</v>
      </c>
      <c r="L686" s="8">
        <f t="shared" si="149"/>
        <v>-0.43937845012367949</v>
      </c>
      <c r="M686" s="9">
        <f t="shared" si="150"/>
        <v>-0.93972089072479592</v>
      </c>
      <c r="N686" s="8">
        <f t="shared" si="151"/>
        <v>-0.29690858512367935</v>
      </c>
      <c r="O686" s="9">
        <f t="shared" si="152"/>
        <v>-0.44619080126983818</v>
      </c>
      <c r="P686" s="8">
        <f t="shared" si="153"/>
        <v>-0.85983031955940925</v>
      </c>
      <c r="Q686" s="9">
        <f t="shared" si="154"/>
        <v>0.22999179873016237</v>
      </c>
      <c r="R686" s="6">
        <f t="shared" si="155"/>
        <v>0.14621285907333181</v>
      </c>
    </row>
    <row r="687" spans="2:18" ht="14.4">
      <c r="B687" s="7"/>
      <c r="C687">
        <v>-29.298400000000001</v>
      </c>
      <c r="D687">
        <v>103.249</v>
      </c>
      <c r="E687">
        <v>81.399500000000003</v>
      </c>
      <c r="F687">
        <v>1</v>
      </c>
      <c r="G687" s="6">
        <f t="shared" si="144"/>
        <v>0</v>
      </c>
      <c r="H687" s="9">
        <f t="shared" si="145"/>
        <v>-0.10662300000000002</v>
      </c>
      <c r="I687" s="6">
        <f t="shared" si="146"/>
        <v>-0.15583666666666668</v>
      </c>
      <c r="J687" s="6">
        <f t="shared" si="147"/>
        <v>0.43566583333333331</v>
      </c>
      <c r="K687" s="9">
        <f t="shared" si="148"/>
        <v>-0.44664644634389999</v>
      </c>
      <c r="L687" s="8">
        <f t="shared" si="149"/>
        <v>-0.42761030657502647</v>
      </c>
      <c r="M687" s="9">
        <f t="shared" si="150"/>
        <v>-0.93721769072479577</v>
      </c>
      <c r="N687" s="8">
        <f t="shared" si="151"/>
        <v>-0.28599458657502635</v>
      </c>
      <c r="O687" s="9">
        <f t="shared" si="152"/>
        <v>-0.44664644634389999</v>
      </c>
      <c r="P687" s="8">
        <f t="shared" si="153"/>
        <v>-0.85680833976865611</v>
      </c>
      <c r="Q687" s="9">
        <f t="shared" si="154"/>
        <v>0.22703295365610052</v>
      </c>
      <c r="R687" s="6">
        <f t="shared" si="155"/>
        <v>0.15581316783123161</v>
      </c>
    </row>
    <row r="688" spans="2:18" ht="14.4">
      <c r="B688" s="7"/>
      <c r="C688">
        <v>-29.298400000000001</v>
      </c>
      <c r="D688">
        <v>103.249</v>
      </c>
      <c r="E688">
        <v>81.399500000000003</v>
      </c>
      <c r="F688">
        <v>1</v>
      </c>
      <c r="G688" s="6">
        <f t="shared" si="144"/>
        <v>0</v>
      </c>
      <c r="H688" s="9">
        <f t="shared" si="145"/>
        <v>-0.10662300000000002</v>
      </c>
      <c r="I688" s="6">
        <f t="shared" si="146"/>
        <v>-0.15583666666666668</v>
      </c>
      <c r="J688" s="6">
        <f t="shared" si="147"/>
        <v>0.43566583333333331</v>
      </c>
      <c r="K688" s="9">
        <f t="shared" si="148"/>
        <v>-0.44664644634389999</v>
      </c>
      <c r="L688" s="8">
        <f t="shared" si="149"/>
        <v>-0.42761030657502647</v>
      </c>
      <c r="M688" s="9">
        <f t="shared" si="150"/>
        <v>-0.93721769072479577</v>
      </c>
      <c r="N688" s="8">
        <f t="shared" si="151"/>
        <v>-0.28599458657502635</v>
      </c>
      <c r="O688" s="9">
        <f t="shared" si="152"/>
        <v>-0.44664644634389999</v>
      </c>
      <c r="P688" s="8">
        <f t="shared" si="153"/>
        <v>-0.85680833976865611</v>
      </c>
      <c r="Q688" s="9">
        <f t="shared" si="154"/>
        <v>0.22703295365610052</v>
      </c>
      <c r="R688" s="6">
        <f t="shared" si="155"/>
        <v>0.15581316783123161</v>
      </c>
    </row>
    <row r="689" spans="2:18" ht="14.4">
      <c r="B689" s="7"/>
      <c r="C689">
        <v>-27.400300000000001</v>
      </c>
      <c r="D689">
        <v>101.145</v>
      </c>
      <c r="E689">
        <v>83.485500000000002</v>
      </c>
      <c r="F689">
        <v>1</v>
      </c>
      <c r="G689" s="6">
        <f t="shared" si="144"/>
        <v>0</v>
      </c>
      <c r="H689" s="9">
        <f t="shared" si="145"/>
        <v>-0.10425037500000001</v>
      </c>
      <c r="I689" s="6">
        <f t="shared" si="146"/>
        <v>-0.16284999999999999</v>
      </c>
      <c r="J689" s="6">
        <f t="shared" si="147"/>
        <v>0.43914249999999999</v>
      </c>
      <c r="K689" s="9">
        <f t="shared" si="148"/>
        <v>-0.44619080126983818</v>
      </c>
      <c r="L689" s="8">
        <f t="shared" si="149"/>
        <v>-0.43937845012367949</v>
      </c>
      <c r="M689" s="9">
        <f t="shared" si="150"/>
        <v>-0.93972089072479592</v>
      </c>
      <c r="N689" s="8">
        <f t="shared" si="151"/>
        <v>-0.29690858512367935</v>
      </c>
      <c r="O689" s="9">
        <f t="shared" si="152"/>
        <v>-0.44619080126983818</v>
      </c>
      <c r="P689" s="8">
        <f t="shared" si="153"/>
        <v>-0.85983031955940925</v>
      </c>
      <c r="Q689" s="9">
        <f t="shared" si="154"/>
        <v>0.22999179873016237</v>
      </c>
      <c r="R689" s="6">
        <f t="shared" si="155"/>
        <v>0.14621285907333181</v>
      </c>
    </row>
    <row r="690" spans="2:18" ht="14.4">
      <c r="B690" s="7"/>
      <c r="C690">
        <v>-27.400300000000001</v>
      </c>
      <c r="D690">
        <v>101.145</v>
      </c>
      <c r="E690">
        <v>83.485500000000002</v>
      </c>
      <c r="F690">
        <v>1</v>
      </c>
      <c r="G690" s="6">
        <f t="shared" si="144"/>
        <v>0</v>
      </c>
      <c r="H690" s="9">
        <f t="shared" si="145"/>
        <v>-0.10425037500000001</v>
      </c>
      <c r="I690" s="6">
        <f t="shared" si="146"/>
        <v>-0.16284999999999999</v>
      </c>
      <c r="J690" s="6">
        <f t="shared" si="147"/>
        <v>0.43914249999999999</v>
      </c>
      <c r="K690" s="9">
        <f t="shared" si="148"/>
        <v>-0.44619080126983818</v>
      </c>
      <c r="L690" s="8">
        <f t="shared" si="149"/>
        <v>-0.43937845012367949</v>
      </c>
      <c r="M690" s="9">
        <f t="shared" si="150"/>
        <v>-0.93972089072479592</v>
      </c>
      <c r="N690" s="8">
        <f t="shared" si="151"/>
        <v>-0.29690858512367935</v>
      </c>
      <c r="O690" s="9">
        <f t="shared" si="152"/>
        <v>-0.44619080126983818</v>
      </c>
      <c r="P690" s="8">
        <f t="shared" si="153"/>
        <v>-0.85983031955940925</v>
      </c>
      <c r="Q690" s="9">
        <f t="shared" si="154"/>
        <v>0.22999179873016237</v>
      </c>
      <c r="R690" s="6">
        <f t="shared" si="155"/>
        <v>0.14621285907333181</v>
      </c>
    </row>
    <row r="691" spans="2:18" ht="14.4">
      <c r="B691" s="7"/>
      <c r="C691">
        <v>-29.298400000000001</v>
      </c>
      <c r="D691">
        <v>103.249</v>
      </c>
      <c r="E691">
        <v>81.399500000000003</v>
      </c>
      <c r="F691">
        <v>1</v>
      </c>
      <c r="G691" s="6">
        <f t="shared" si="144"/>
        <v>0</v>
      </c>
      <c r="H691" s="9">
        <f t="shared" si="145"/>
        <v>-0.10662300000000002</v>
      </c>
      <c r="I691" s="6">
        <f t="shared" si="146"/>
        <v>-0.15583666666666668</v>
      </c>
      <c r="J691" s="6">
        <f t="shared" si="147"/>
        <v>0.43566583333333331</v>
      </c>
      <c r="K691" s="9">
        <f t="shared" si="148"/>
        <v>-0.44664644634389999</v>
      </c>
      <c r="L691" s="8">
        <f t="shared" si="149"/>
        <v>-0.42761030657502647</v>
      </c>
      <c r="M691" s="9">
        <f t="shared" si="150"/>
        <v>-0.93721769072479577</v>
      </c>
      <c r="N691" s="8">
        <f t="shared" si="151"/>
        <v>-0.28599458657502635</v>
      </c>
      <c r="O691" s="9">
        <f t="shared" si="152"/>
        <v>-0.44664644634389999</v>
      </c>
      <c r="P691" s="8">
        <f t="shared" si="153"/>
        <v>-0.85680833976865611</v>
      </c>
      <c r="Q691" s="9">
        <f t="shared" si="154"/>
        <v>0.22703295365610052</v>
      </c>
      <c r="R691" s="6">
        <f t="shared" si="155"/>
        <v>0.15581316783123161</v>
      </c>
    </row>
    <row r="692" spans="2:18" ht="14.4">
      <c r="B692" s="7"/>
      <c r="C692">
        <v>-29.298400000000001</v>
      </c>
      <c r="D692">
        <v>103.249</v>
      </c>
      <c r="E692">
        <v>81.399500000000003</v>
      </c>
      <c r="F692">
        <v>1</v>
      </c>
      <c r="G692" s="6">
        <f t="shared" si="144"/>
        <v>0</v>
      </c>
      <c r="H692" s="9">
        <f t="shared" si="145"/>
        <v>-0.10662300000000002</v>
      </c>
      <c r="I692" s="6">
        <f t="shared" si="146"/>
        <v>-0.15583666666666668</v>
      </c>
      <c r="J692" s="6">
        <f t="shared" si="147"/>
        <v>0.43566583333333331</v>
      </c>
      <c r="K692" s="9">
        <f t="shared" si="148"/>
        <v>-0.44664644634389999</v>
      </c>
      <c r="L692" s="8">
        <f t="shared" si="149"/>
        <v>-0.42761030657502647</v>
      </c>
      <c r="M692" s="9">
        <f t="shared" si="150"/>
        <v>-0.93721769072479577</v>
      </c>
      <c r="N692" s="8">
        <f t="shared" si="151"/>
        <v>-0.28599458657502635</v>
      </c>
      <c r="O692" s="9">
        <f t="shared" si="152"/>
        <v>-0.44664644634389999</v>
      </c>
      <c r="P692" s="8">
        <f t="shared" si="153"/>
        <v>-0.85680833976865611</v>
      </c>
      <c r="Q692" s="9">
        <f t="shared" si="154"/>
        <v>0.22703295365610052</v>
      </c>
      <c r="R692" s="6">
        <f t="shared" si="155"/>
        <v>0.15581316783123161</v>
      </c>
    </row>
    <row r="693" spans="2:18" ht="14.4">
      <c r="B693" s="7"/>
      <c r="C693">
        <v>-29.298400000000001</v>
      </c>
      <c r="D693">
        <v>103.249</v>
      </c>
      <c r="E693">
        <v>81.399500000000003</v>
      </c>
      <c r="F693">
        <v>1</v>
      </c>
      <c r="G693" s="6">
        <f t="shared" si="144"/>
        <v>0</v>
      </c>
      <c r="H693" s="9">
        <f t="shared" si="145"/>
        <v>-0.10662300000000002</v>
      </c>
      <c r="I693" s="6">
        <f t="shared" si="146"/>
        <v>-0.15583666666666668</v>
      </c>
      <c r="J693" s="6">
        <f t="shared" si="147"/>
        <v>0.43566583333333331</v>
      </c>
      <c r="K693" s="9">
        <f t="shared" si="148"/>
        <v>-0.44664644634389999</v>
      </c>
      <c r="L693" s="8">
        <f t="shared" si="149"/>
        <v>-0.42761030657502647</v>
      </c>
      <c r="M693" s="9">
        <f t="shared" si="150"/>
        <v>-0.93721769072479577</v>
      </c>
      <c r="N693" s="8">
        <f t="shared" si="151"/>
        <v>-0.28599458657502635</v>
      </c>
      <c r="O693" s="9">
        <f t="shared" si="152"/>
        <v>-0.44664644634389999</v>
      </c>
      <c r="P693" s="8">
        <f t="shared" si="153"/>
        <v>-0.85680833976865611</v>
      </c>
      <c r="Q693" s="9">
        <f t="shared" si="154"/>
        <v>0.22703295365610052</v>
      </c>
      <c r="R693" s="6">
        <f t="shared" si="155"/>
        <v>0.15581316783123161</v>
      </c>
    </row>
    <row r="694" spans="2:18" ht="14.4">
      <c r="B694" s="7"/>
      <c r="C694">
        <v>-27.400300000000001</v>
      </c>
      <c r="D694">
        <v>101.145</v>
      </c>
      <c r="E694">
        <v>83.485500000000002</v>
      </c>
      <c r="F694">
        <v>1</v>
      </c>
      <c r="G694" s="6">
        <f t="shared" si="144"/>
        <v>0</v>
      </c>
      <c r="H694" s="9">
        <f t="shared" si="145"/>
        <v>-0.10425037500000001</v>
      </c>
      <c r="I694" s="6">
        <f t="shared" si="146"/>
        <v>-0.16284999999999999</v>
      </c>
      <c r="J694" s="6">
        <f t="shared" si="147"/>
        <v>0.43914249999999999</v>
      </c>
      <c r="K694" s="9">
        <f t="shared" si="148"/>
        <v>-0.44619080126983818</v>
      </c>
      <c r="L694" s="8">
        <f t="shared" si="149"/>
        <v>-0.43937845012367949</v>
      </c>
      <c r="M694" s="9">
        <f t="shared" si="150"/>
        <v>-0.93972089072479592</v>
      </c>
      <c r="N694" s="8">
        <f t="shared" si="151"/>
        <v>-0.29690858512367935</v>
      </c>
      <c r="O694" s="9">
        <f t="shared" si="152"/>
        <v>-0.44619080126983818</v>
      </c>
      <c r="P694" s="8">
        <f t="shared" si="153"/>
        <v>-0.85983031955940925</v>
      </c>
      <c r="Q694" s="9">
        <f t="shared" si="154"/>
        <v>0.22999179873016237</v>
      </c>
      <c r="R694" s="6">
        <f t="shared" si="155"/>
        <v>0.14621285907333181</v>
      </c>
    </row>
    <row r="695" spans="2:18" ht="14.4">
      <c r="B695" s="7"/>
      <c r="C695">
        <v>-27.400300000000001</v>
      </c>
      <c r="D695">
        <v>101.145</v>
      </c>
      <c r="E695">
        <v>83.485500000000002</v>
      </c>
      <c r="F695">
        <v>1</v>
      </c>
      <c r="G695" s="6">
        <f t="shared" si="144"/>
        <v>0</v>
      </c>
      <c r="H695" s="9">
        <f t="shared" si="145"/>
        <v>-0.10425037500000001</v>
      </c>
      <c r="I695" s="6">
        <f t="shared" si="146"/>
        <v>-0.16284999999999999</v>
      </c>
      <c r="J695" s="6">
        <f t="shared" si="147"/>
        <v>0.43914249999999999</v>
      </c>
      <c r="K695" s="9">
        <f t="shared" si="148"/>
        <v>-0.44619080126983818</v>
      </c>
      <c r="L695" s="8">
        <f t="shared" si="149"/>
        <v>-0.43937845012367949</v>
      </c>
      <c r="M695" s="9">
        <f t="shared" si="150"/>
        <v>-0.93972089072479592</v>
      </c>
      <c r="N695" s="8">
        <f t="shared" si="151"/>
        <v>-0.29690858512367935</v>
      </c>
      <c r="O695" s="9">
        <f t="shared" si="152"/>
        <v>-0.44619080126983818</v>
      </c>
      <c r="P695" s="8">
        <f t="shared" si="153"/>
        <v>-0.85983031955940925</v>
      </c>
      <c r="Q695" s="9">
        <f t="shared" si="154"/>
        <v>0.22999179873016237</v>
      </c>
      <c r="R695" s="6">
        <f t="shared" si="155"/>
        <v>0.14621285907333181</v>
      </c>
    </row>
    <row r="696" spans="2:18" ht="14.4">
      <c r="B696" s="7"/>
      <c r="C696">
        <v>-29.298400000000001</v>
      </c>
      <c r="D696">
        <v>103.249</v>
      </c>
      <c r="E696">
        <v>81.399500000000003</v>
      </c>
      <c r="F696">
        <v>1</v>
      </c>
      <c r="G696" s="6">
        <f t="shared" si="144"/>
        <v>0</v>
      </c>
      <c r="H696" s="9">
        <f t="shared" si="145"/>
        <v>-0.10662300000000002</v>
      </c>
      <c r="I696" s="6">
        <f t="shared" si="146"/>
        <v>-0.15583666666666668</v>
      </c>
      <c r="J696" s="6">
        <f t="shared" si="147"/>
        <v>0.43566583333333331</v>
      </c>
      <c r="K696" s="9">
        <f t="shared" si="148"/>
        <v>-0.44664644634389999</v>
      </c>
      <c r="L696" s="8">
        <f t="shared" si="149"/>
        <v>-0.42761030657502647</v>
      </c>
      <c r="M696" s="9">
        <f t="shared" si="150"/>
        <v>-0.93721769072479577</v>
      </c>
      <c r="N696" s="8">
        <f t="shared" si="151"/>
        <v>-0.28599458657502635</v>
      </c>
      <c r="O696" s="9">
        <f t="shared" si="152"/>
        <v>-0.44664644634389999</v>
      </c>
      <c r="P696" s="8">
        <f t="shared" si="153"/>
        <v>-0.85680833976865611</v>
      </c>
      <c r="Q696" s="9">
        <f t="shared" si="154"/>
        <v>0.22703295365610052</v>
      </c>
      <c r="R696" s="6">
        <f t="shared" si="155"/>
        <v>0.15581316783123161</v>
      </c>
    </row>
    <row r="697" spans="2:18" ht="14.4">
      <c r="B697" s="7"/>
      <c r="C697">
        <v>-29.298400000000001</v>
      </c>
      <c r="D697">
        <v>103.249</v>
      </c>
      <c r="E697">
        <v>81.399500000000003</v>
      </c>
      <c r="F697">
        <v>1</v>
      </c>
      <c r="G697" s="6">
        <f t="shared" si="144"/>
        <v>0</v>
      </c>
      <c r="H697" s="9">
        <f t="shared" si="145"/>
        <v>-0.10662300000000002</v>
      </c>
      <c r="I697" s="6">
        <f t="shared" si="146"/>
        <v>-0.15583666666666668</v>
      </c>
      <c r="J697" s="6">
        <f t="shared" si="147"/>
        <v>0.43566583333333331</v>
      </c>
      <c r="K697" s="9">
        <f t="shared" si="148"/>
        <v>-0.44664644634389999</v>
      </c>
      <c r="L697" s="8">
        <f t="shared" si="149"/>
        <v>-0.42761030657502647</v>
      </c>
      <c r="M697" s="9">
        <f t="shared" si="150"/>
        <v>-0.93721769072479577</v>
      </c>
      <c r="N697" s="8">
        <f t="shared" si="151"/>
        <v>-0.28599458657502635</v>
      </c>
      <c r="O697" s="9">
        <f t="shared" si="152"/>
        <v>-0.44664644634389999</v>
      </c>
      <c r="P697" s="8">
        <f t="shared" si="153"/>
        <v>-0.85680833976865611</v>
      </c>
      <c r="Q697" s="9">
        <f t="shared" si="154"/>
        <v>0.22703295365610052</v>
      </c>
      <c r="R697" s="6">
        <f t="shared" si="155"/>
        <v>0.15581316783123161</v>
      </c>
    </row>
    <row r="698" spans="2:18" ht="14.4">
      <c r="B698" s="7"/>
      <c r="C698">
        <v>-27.400300000000001</v>
      </c>
      <c r="D698">
        <v>101.145</v>
      </c>
      <c r="E698">
        <v>83.485500000000002</v>
      </c>
      <c r="F698">
        <v>1</v>
      </c>
      <c r="G698" s="6">
        <f t="shared" si="144"/>
        <v>0</v>
      </c>
      <c r="H698" s="9">
        <f t="shared" si="145"/>
        <v>-0.10425037500000001</v>
      </c>
      <c r="I698" s="6">
        <f t="shared" si="146"/>
        <v>-0.16284999999999999</v>
      </c>
      <c r="J698" s="6">
        <f t="shared" si="147"/>
        <v>0.43914249999999999</v>
      </c>
      <c r="K698" s="9">
        <f t="shared" si="148"/>
        <v>-0.44619080126983818</v>
      </c>
      <c r="L698" s="8">
        <f t="shared" si="149"/>
        <v>-0.43937845012367949</v>
      </c>
      <c r="M698" s="9">
        <f t="shared" si="150"/>
        <v>-0.93972089072479592</v>
      </c>
      <c r="N698" s="8">
        <f t="shared" si="151"/>
        <v>-0.29690858512367935</v>
      </c>
      <c r="O698" s="9">
        <f t="shared" si="152"/>
        <v>-0.44619080126983818</v>
      </c>
      <c r="P698" s="8">
        <f t="shared" si="153"/>
        <v>-0.85983031955940925</v>
      </c>
      <c r="Q698" s="9">
        <f t="shared" si="154"/>
        <v>0.22999179873016237</v>
      </c>
      <c r="R698" s="6">
        <f t="shared" si="155"/>
        <v>0.14621285907333181</v>
      </c>
    </row>
    <row r="699" spans="2:18" ht="14.4">
      <c r="B699" s="7"/>
      <c r="C699">
        <v>-27.400300000000001</v>
      </c>
      <c r="D699">
        <v>101.145</v>
      </c>
      <c r="E699">
        <v>83.485500000000002</v>
      </c>
      <c r="F699">
        <v>1</v>
      </c>
      <c r="G699" s="6">
        <f t="shared" si="144"/>
        <v>0</v>
      </c>
      <c r="H699" s="9">
        <f t="shared" si="145"/>
        <v>-0.10425037500000001</v>
      </c>
      <c r="I699" s="6">
        <f t="shared" si="146"/>
        <v>-0.16284999999999999</v>
      </c>
      <c r="J699" s="6">
        <f t="shared" si="147"/>
        <v>0.43914249999999999</v>
      </c>
      <c r="K699" s="9">
        <f t="shared" si="148"/>
        <v>-0.44619080126983818</v>
      </c>
      <c r="L699" s="8">
        <f t="shared" si="149"/>
        <v>-0.43937845012367949</v>
      </c>
      <c r="M699" s="9">
        <f t="shared" si="150"/>
        <v>-0.93972089072479592</v>
      </c>
      <c r="N699" s="8">
        <f t="shared" si="151"/>
        <v>-0.29690858512367935</v>
      </c>
      <c r="O699" s="9">
        <f t="shared" si="152"/>
        <v>-0.44619080126983818</v>
      </c>
      <c r="P699" s="8">
        <f t="shared" si="153"/>
        <v>-0.85983031955940925</v>
      </c>
      <c r="Q699" s="9">
        <f t="shared" si="154"/>
        <v>0.22999179873016237</v>
      </c>
      <c r="R699" s="6">
        <f t="shared" si="155"/>
        <v>0.14621285907333181</v>
      </c>
    </row>
    <row r="700" spans="2:18" ht="14.4">
      <c r="B700" s="7"/>
      <c r="C700">
        <v>-27.400300000000001</v>
      </c>
      <c r="D700">
        <v>101.145</v>
      </c>
      <c r="E700">
        <v>83.485500000000002</v>
      </c>
      <c r="F700">
        <v>1</v>
      </c>
      <c r="G700" s="6">
        <f t="shared" si="144"/>
        <v>0</v>
      </c>
      <c r="H700" s="9">
        <f t="shared" si="145"/>
        <v>-0.10425037500000001</v>
      </c>
      <c r="I700" s="6">
        <f t="shared" si="146"/>
        <v>-0.16284999999999999</v>
      </c>
      <c r="J700" s="6">
        <f t="shared" si="147"/>
        <v>0.43914249999999999</v>
      </c>
      <c r="K700" s="9">
        <f t="shared" si="148"/>
        <v>-0.44619080126983818</v>
      </c>
      <c r="L700" s="8">
        <f t="shared" si="149"/>
        <v>-0.43937845012367949</v>
      </c>
      <c r="M700" s="9">
        <f t="shared" si="150"/>
        <v>-0.93972089072479592</v>
      </c>
      <c r="N700" s="8">
        <f t="shared" si="151"/>
        <v>-0.29690858512367935</v>
      </c>
      <c r="O700" s="9">
        <f t="shared" si="152"/>
        <v>-0.44619080126983818</v>
      </c>
      <c r="P700" s="8">
        <f t="shared" si="153"/>
        <v>-0.85983031955940925</v>
      </c>
      <c r="Q700" s="9">
        <f t="shared" si="154"/>
        <v>0.22999179873016237</v>
      </c>
      <c r="R700" s="6">
        <f t="shared" si="155"/>
        <v>0.14621285907333181</v>
      </c>
    </row>
    <row r="701" spans="2:18" ht="14.4">
      <c r="B701" s="7"/>
      <c r="C701">
        <v>-29.298400000000001</v>
      </c>
      <c r="D701">
        <v>103.249</v>
      </c>
      <c r="E701">
        <v>81.399500000000003</v>
      </c>
      <c r="F701">
        <v>1</v>
      </c>
      <c r="G701" s="6">
        <f t="shared" si="144"/>
        <v>0</v>
      </c>
      <c r="H701" s="9">
        <f t="shared" si="145"/>
        <v>-0.10662300000000002</v>
      </c>
      <c r="I701" s="6">
        <f t="shared" si="146"/>
        <v>-0.15583666666666668</v>
      </c>
      <c r="J701" s="6">
        <f t="shared" si="147"/>
        <v>0.43566583333333331</v>
      </c>
      <c r="K701" s="9">
        <f t="shared" si="148"/>
        <v>-0.44664644634389999</v>
      </c>
      <c r="L701" s="8">
        <f t="shared" si="149"/>
        <v>-0.42761030657502647</v>
      </c>
      <c r="M701" s="9">
        <f t="shared" si="150"/>
        <v>-0.93721769072479577</v>
      </c>
      <c r="N701" s="8">
        <f t="shared" si="151"/>
        <v>-0.28599458657502635</v>
      </c>
      <c r="O701" s="9">
        <f t="shared" si="152"/>
        <v>-0.44664644634389999</v>
      </c>
      <c r="P701" s="8">
        <f t="shared" si="153"/>
        <v>-0.85680833976865611</v>
      </c>
      <c r="Q701" s="9">
        <f t="shared" si="154"/>
        <v>0.22703295365610052</v>
      </c>
      <c r="R701" s="6">
        <f t="shared" si="155"/>
        <v>0.15581316783123161</v>
      </c>
    </row>
    <row r="702" spans="2:18" ht="14.4">
      <c r="B702" s="7"/>
      <c r="C702">
        <v>-29.298400000000001</v>
      </c>
      <c r="D702">
        <v>103.249</v>
      </c>
      <c r="E702">
        <v>81.399500000000003</v>
      </c>
      <c r="F702">
        <v>1</v>
      </c>
      <c r="G702" s="6">
        <f t="shared" si="144"/>
        <v>0</v>
      </c>
      <c r="H702" s="9">
        <f t="shared" si="145"/>
        <v>-0.10662300000000002</v>
      </c>
      <c r="I702" s="6">
        <f t="shared" si="146"/>
        <v>-0.15583666666666668</v>
      </c>
      <c r="J702" s="6">
        <f t="shared" si="147"/>
        <v>0.43566583333333331</v>
      </c>
      <c r="K702" s="9">
        <f t="shared" si="148"/>
        <v>-0.44664644634389999</v>
      </c>
      <c r="L702" s="8">
        <f t="shared" si="149"/>
        <v>-0.42761030657502647</v>
      </c>
      <c r="M702" s="9">
        <f t="shared" si="150"/>
        <v>-0.93721769072479577</v>
      </c>
      <c r="N702" s="8">
        <f t="shared" si="151"/>
        <v>-0.28599458657502635</v>
      </c>
      <c r="O702" s="9">
        <f t="shared" si="152"/>
        <v>-0.44664644634389999</v>
      </c>
      <c r="P702" s="8">
        <f t="shared" si="153"/>
        <v>-0.85680833976865611</v>
      </c>
      <c r="Q702" s="9">
        <f t="shared" si="154"/>
        <v>0.22703295365610052</v>
      </c>
      <c r="R702" s="6">
        <f t="shared" si="155"/>
        <v>0.15581316783123161</v>
      </c>
    </row>
    <row r="703" spans="2:18" ht="14.4">
      <c r="B703" s="7"/>
      <c r="C703">
        <v>-27.400300000000001</v>
      </c>
      <c r="D703">
        <v>101.145</v>
      </c>
      <c r="E703">
        <v>83.485500000000002</v>
      </c>
      <c r="F703">
        <v>1</v>
      </c>
      <c r="G703" s="6">
        <f t="shared" si="144"/>
        <v>0</v>
      </c>
      <c r="H703" s="9">
        <f t="shared" si="145"/>
        <v>-0.10425037500000001</v>
      </c>
      <c r="I703" s="6">
        <f t="shared" si="146"/>
        <v>-0.16284999999999999</v>
      </c>
      <c r="J703" s="6">
        <f t="shared" si="147"/>
        <v>0.43914249999999999</v>
      </c>
      <c r="K703" s="9">
        <f t="shared" si="148"/>
        <v>-0.44619080126983818</v>
      </c>
      <c r="L703" s="8">
        <f t="shared" si="149"/>
        <v>-0.43937845012367949</v>
      </c>
      <c r="M703" s="9">
        <f t="shared" si="150"/>
        <v>-0.93972089072479592</v>
      </c>
      <c r="N703" s="8">
        <f t="shared" si="151"/>
        <v>-0.29690858512367935</v>
      </c>
      <c r="O703" s="9">
        <f t="shared" si="152"/>
        <v>-0.44619080126983818</v>
      </c>
      <c r="P703" s="8">
        <f t="shared" si="153"/>
        <v>-0.85983031955940925</v>
      </c>
      <c r="Q703" s="9">
        <f t="shared" si="154"/>
        <v>0.22999179873016237</v>
      </c>
      <c r="R703" s="6">
        <f t="shared" si="155"/>
        <v>0.14621285907333181</v>
      </c>
    </row>
    <row r="704" spans="2:18" ht="14.4">
      <c r="B704" s="7"/>
      <c r="C704">
        <v>-27.400300000000001</v>
      </c>
      <c r="D704">
        <v>101.145</v>
      </c>
      <c r="E704">
        <v>83.485500000000002</v>
      </c>
      <c r="F704">
        <v>1</v>
      </c>
      <c r="G704" s="6">
        <f t="shared" si="144"/>
        <v>0</v>
      </c>
      <c r="H704" s="9">
        <f t="shared" si="145"/>
        <v>-0.10425037500000001</v>
      </c>
      <c r="I704" s="6">
        <f t="shared" si="146"/>
        <v>-0.16284999999999999</v>
      </c>
      <c r="J704" s="6">
        <f t="shared" si="147"/>
        <v>0.43914249999999999</v>
      </c>
      <c r="K704" s="9">
        <f t="shared" si="148"/>
        <v>-0.44619080126983818</v>
      </c>
      <c r="L704" s="8">
        <f t="shared" si="149"/>
        <v>-0.43937845012367949</v>
      </c>
      <c r="M704" s="9">
        <f t="shared" si="150"/>
        <v>-0.93972089072479592</v>
      </c>
      <c r="N704" s="8">
        <f t="shared" si="151"/>
        <v>-0.29690858512367935</v>
      </c>
      <c r="O704" s="9">
        <f t="shared" si="152"/>
        <v>-0.44619080126983818</v>
      </c>
      <c r="P704" s="8">
        <f t="shared" si="153"/>
        <v>-0.85983031955940925</v>
      </c>
      <c r="Q704" s="9">
        <f t="shared" si="154"/>
        <v>0.22999179873016237</v>
      </c>
      <c r="R704" s="6">
        <f t="shared" si="155"/>
        <v>0.14621285907333181</v>
      </c>
    </row>
    <row r="705" spans="2:18" ht="14.4">
      <c r="B705" s="7"/>
      <c r="C705">
        <v>-27.400300000000001</v>
      </c>
      <c r="D705">
        <v>101.145</v>
      </c>
      <c r="E705">
        <v>83.485500000000002</v>
      </c>
      <c r="F705">
        <v>1</v>
      </c>
      <c r="G705" s="6">
        <f t="shared" si="144"/>
        <v>0</v>
      </c>
      <c r="H705" s="9">
        <f t="shared" si="145"/>
        <v>-0.10425037500000001</v>
      </c>
      <c r="I705" s="6">
        <f t="shared" si="146"/>
        <v>-0.16284999999999999</v>
      </c>
      <c r="J705" s="6">
        <f t="shared" si="147"/>
        <v>0.43914249999999999</v>
      </c>
      <c r="K705" s="9">
        <f t="shared" si="148"/>
        <v>-0.44619080126983818</v>
      </c>
      <c r="L705" s="8">
        <f t="shared" si="149"/>
        <v>-0.43937845012367949</v>
      </c>
      <c r="M705" s="9">
        <f t="shared" si="150"/>
        <v>-0.93972089072479592</v>
      </c>
      <c r="N705" s="8">
        <f t="shared" si="151"/>
        <v>-0.29690858512367935</v>
      </c>
      <c r="O705" s="9">
        <f t="shared" si="152"/>
        <v>-0.44619080126983818</v>
      </c>
      <c r="P705" s="8">
        <f t="shared" si="153"/>
        <v>-0.85983031955940925</v>
      </c>
      <c r="Q705" s="9">
        <f t="shared" si="154"/>
        <v>0.22999179873016237</v>
      </c>
      <c r="R705" s="6">
        <f t="shared" si="155"/>
        <v>0.14621285907333181</v>
      </c>
    </row>
    <row r="706" spans="2:18" ht="14.4">
      <c r="B706" s="7"/>
      <c r="C706">
        <v>-29.298400000000001</v>
      </c>
      <c r="D706">
        <v>103.249</v>
      </c>
      <c r="E706">
        <v>81.399500000000003</v>
      </c>
      <c r="F706">
        <v>1</v>
      </c>
      <c r="G706" s="6">
        <f t="shared" si="144"/>
        <v>0</v>
      </c>
      <c r="H706" s="9">
        <f t="shared" si="145"/>
        <v>-0.10662300000000002</v>
      </c>
      <c r="I706" s="6">
        <f t="shared" si="146"/>
        <v>-0.15583666666666668</v>
      </c>
      <c r="J706" s="6">
        <f t="shared" si="147"/>
        <v>0.43566583333333331</v>
      </c>
      <c r="K706" s="9">
        <f t="shared" si="148"/>
        <v>-0.44664644634389999</v>
      </c>
      <c r="L706" s="8">
        <f t="shared" si="149"/>
        <v>-0.42761030657502647</v>
      </c>
      <c r="M706" s="9">
        <f t="shared" si="150"/>
        <v>-0.93721769072479577</v>
      </c>
      <c r="N706" s="8">
        <f t="shared" si="151"/>
        <v>-0.28599458657502635</v>
      </c>
      <c r="O706" s="9">
        <f t="shared" si="152"/>
        <v>-0.44664644634389999</v>
      </c>
      <c r="P706" s="8">
        <f t="shared" si="153"/>
        <v>-0.85680833976865611</v>
      </c>
      <c r="Q706" s="9">
        <f t="shared" si="154"/>
        <v>0.22703295365610052</v>
      </c>
      <c r="R706" s="6">
        <f t="shared" si="155"/>
        <v>0.15581316783123161</v>
      </c>
    </row>
    <row r="707" spans="2:18" ht="14.4">
      <c r="B707" s="7"/>
      <c r="C707">
        <v>-29.298400000000001</v>
      </c>
      <c r="D707">
        <v>103.249</v>
      </c>
      <c r="E707">
        <v>81.399500000000003</v>
      </c>
      <c r="F707">
        <v>1</v>
      </c>
      <c r="G707" s="6">
        <f t="shared" si="144"/>
        <v>0</v>
      </c>
      <c r="H707" s="9">
        <f t="shared" si="145"/>
        <v>-0.10662300000000002</v>
      </c>
      <c r="I707" s="6">
        <f t="shared" si="146"/>
        <v>-0.15583666666666668</v>
      </c>
      <c r="J707" s="6">
        <f t="shared" si="147"/>
        <v>0.43566583333333331</v>
      </c>
      <c r="K707" s="9">
        <f t="shared" si="148"/>
        <v>-0.44664644634389999</v>
      </c>
      <c r="L707" s="8">
        <f t="shared" si="149"/>
        <v>-0.42761030657502647</v>
      </c>
      <c r="M707" s="9">
        <f t="shared" si="150"/>
        <v>-0.93721769072479577</v>
      </c>
      <c r="N707" s="8">
        <f t="shared" si="151"/>
        <v>-0.28599458657502635</v>
      </c>
      <c r="O707" s="9">
        <f t="shared" si="152"/>
        <v>-0.44664644634389999</v>
      </c>
      <c r="P707" s="8">
        <f t="shared" si="153"/>
        <v>-0.85680833976865611</v>
      </c>
      <c r="Q707" s="9">
        <f t="shared" si="154"/>
        <v>0.22703295365610052</v>
      </c>
      <c r="R707" s="6">
        <f t="shared" si="155"/>
        <v>0.15581316783123161</v>
      </c>
    </row>
    <row r="708" spans="2:18" ht="14.4">
      <c r="B708" s="7"/>
      <c r="C708">
        <v>-27.400300000000001</v>
      </c>
      <c r="D708">
        <v>101.145</v>
      </c>
      <c r="E708">
        <v>83.485500000000002</v>
      </c>
      <c r="F708">
        <v>1</v>
      </c>
      <c r="G708" s="6">
        <f t="shared" si="144"/>
        <v>0</v>
      </c>
      <c r="H708" s="9">
        <f t="shared" si="145"/>
        <v>-0.10425037500000001</v>
      </c>
      <c r="I708" s="6">
        <f t="shared" si="146"/>
        <v>-0.16284999999999999</v>
      </c>
      <c r="J708" s="6">
        <f t="shared" si="147"/>
        <v>0.43914249999999999</v>
      </c>
      <c r="K708" s="9">
        <f t="shared" si="148"/>
        <v>-0.44619080126983818</v>
      </c>
      <c r="L708" s="8">
        <f t="shared" si="149"/>
        <v>-0.43937845012367949</v>
      </c>
      <c r="M708" s="9">
        <f t="shared" si="150"/>
        <v>-0.93972089072479592</v>
      </c>
      <c r="N708" s="8">
        <f t="shared" si="151"/>
        <v>-0.29690858512367935</v>
      </c>
      <c r="O708" s="9">
        <f t="shared" si="152"/>
        <v>-0.44619080126983818</v>
      </c>
      <c r="P708" s="8">
        <f t="shared" si="153"/>
        <v>-0.85983031955940925</v>
      </c>
      <c r="Q708" s="9">
        <f t="shared" si="154"/>
        <v>0.22999179873016237</v>
      </c>
      <c r="R708" s="6">
        <f t="shared" si="155"/>
        <v>0.14621285907333181</v>
      </c>
    </row>
    <row r="709" spans="2:18" ht="14.4">
      <c r="B709" s="7"/>
      <c r="C709">
        <v>-27.400300000000001</v>
      </c>
      <c r="D709">
        <v>101.145</v>
      </c>
      <c r="E709">
        <v>83.485500000000002</v>
      </c>
      <c r="F709">
        <v>1</v>
      </c>
      <c r="G709" s="6">
        <f t="shared" si="144"/>
        <v>0</v>
      </c>
      <c r="H709" s="9">
        <f t="shared" si="145"/>
        <v>-0.10425037500000001</v>
      </c>
      <c r="I709" s="6">
        <f t="shared" si="146"/>
        <v>-0.16284999999999999</v>
      </c>
      <c r="J709" s="6">
        <f t="shared" si="147"/>
        <v>0.43914249999999999</v>
      </c>
      <c r="K709" s="9">
        <f t="shared" si="148"/>
        <v>-0.44619080126983818</v>
      </c>
      <c r="L709" s="8">
        <f t="shared" si="149"/>
        <v>-0.43937845012367949</v>
      </c>
      <c r="M709" s="9">
        <f t="shared" si="150"/>
        <v>-0.93972089072479592</v>
      </c>
      <c r="N709" s="8">
        <f t="shared" si="151"/>
        <v>-0.29690858512367935</v>
      </c>
      <c r="O709" s="9">
        <f t="shared" si="152"/>
        <v>-0.44619080126983818</v>
      </c>
      <c r="P709" s="8">
        <f t="shared" si="153"/>
        <v>-0.85983031955940925</v>
      </c>
      <c r="Q709" s="9">
        <f t="shared" si="154"/>
        <v>0.22999179873016237</v>
      </c>
      <c r="R709" s="6">
        <f t="shared" si="155"/>
        <v>0.14621285907333181</v>
      </c>
    </row>
    <row r="710" spans="2:18" ht="14.4">
      <c r="B710" s="7"/>
      <c r="C710">
        <v>-27.400300000000001</v>
      </c>
      <c r="D710">
        <v>101.145</v>
      </c>
      <c r="E710">
        <v>83.485500000000002</v>
      </c>
      <c r="F710">
        <v>1</v>
      </c>
      <c r="G710" s="6">
        <f t="shared" si="144"/>
        <v>0</v>
      </c>
      <c r="H710" s="9">
        <f t="shared" si="145"/>
        <v>-0.10425037500000001</v>
      </c>
      <c r="I710" s="6">
        <f t="shared" si="146"/>
        <v>-0.16284999999999999</v>
      </c>
      <c r="J710" s="6">
        <f t="shared" si="147"/>
        <v>0.43914249999999999</v>
      </c>
      <c r="K710" s="9">
        <f t="shared" si="148"/>
        <v>-0.44619080126983818</v>
      </c>
      <c r="L710" s="8">
        <f t="shared" si="149"/>
        <v>-0.43937845012367949</v>
      </c>
      <c r="M710" s="9">
        <f t="shared" si="150"/>
        <v>-0.93972089072479592</v>
      </c>
      <c r="N710" s="8">
        <f t="shared" si="151"/>
        <v>-0.29690858512367935</v>
      </c>
      <c r="O710" s="9">
        <f t="shared" si="152"/>
        <v>-0.44619080126983818</v>
      </c>
      <c r="P710" s="8">
        <f t="shared" si="153"/>
        <v>-0.85983031955940925</v>
      </c>
      <c r="Q710" s="9">
        <f t="shared" si="154"/>
        <v>0.22999179873016237</v>
      </c>
      <c r="R710" s="6">
        <f t="shared" si="155"/>
        <v>0.14621285907333181</v>
      </c>
    </row>
    <row r="711" spans="2:18" ht="14.4">
      <c r="B711" s="7"/>
      <c r="C711">
        <v>-29.298400000000001</v>
      </c>
      <c r="D711">
        <v>103.249</v>
      </c>
      <c r="E711">
        <v>81.399500000000003</v>
      </c>
      <c r="F711">
        <v>1</v>
      </c>
      <c r="G711" s="6">
        <f t="shared" si="144"/>
        <v>0</v>
      </c>
      <c r="H711" s="9">
        <f t="shared" si="145"/>
        <v>-0.10662300000000002</v>
      </c>
      <c r="I711" s="6">
        <f t="shared" si="146"/>
        <v>-0.15583666666666668</v>
      </c>
      <c r="J711" s="6">
        <f t="shared" si="147"/>
        <v>0.43566583333333331</v>
      </c>
      <c r="K711" s="9">
        <f t="shared" si="148"/>
        <v>-0.44664644634389999</v>
      </c>
      <c r="L711" s="8">
        <f t="shared" si="149"/>
        <v>-0.42761030657502647</v>
      </c>
      <c r="M711" s="9">
        <f t="shared" si="150"/>
        <v>-0.93721769072479577</v>
      </c>
      <c r="N711" s="8">
        <f t="shared" si="151"/>
        <v>-0.28599458657502635</v>
      </c>
      <c r="O711" s="9">
        <f t="shared" si="152"/>
        <v>-0.44664644634389999</v>
      </c>
      <c r="P711" s="8">
        <f t="shared" si="153"/>
        <v>-0.85680833976865611</v>
      </c>
      <c r="Q711" s="9">
        <f t="shared" si="154"/>
        <v>0.22703295365610052</v>
      </c>
      <c r="R711" s="6">
        <f t="shared" si="155"/>
        <v>0.15581316783123161</v>
      </c>
    </row>
    <row r="712" spans="2:18" ht="14.4">
      <c r="B712" s="7"/>
      <c r="C712">
        <v>-29.298400000000001</v>
      </c>
      <c r="D712">
        <v>103.249</v>
      </c>
      <c r="E712">
        <v>81.399500000000003</v>
      </c>
      <c r="F712">
        <v>1</v>
      </c>
      <c r="G712" s="6">
        <f t="shared" si="144"/>
        <v>0</v>
      </c>
      <c r="H712" s="9">
        <f t="shared" si="145"/>
        <v>-0.10662300000000002</v>
      </c>
      <c r="I712" s="6">
        <f t="shared" si="146"/>
        <v>-0.15583666666666668</v>
      </c>
      <c r="J712" s="6">
        <f t="shared" si="147"/>
        <v>0.43566583333333331</v>
      </c>
      <c r="K712" s="9">
        <f t="shared" si="148"/>
        <v>-0.44664644634389999</v>
      </c>
      <c r="L712" s="8">
        <f t="shared" si="149"/>
        <v>-0.42761030657502647</v>
      </c>
      <c r="M712" s="9">
        <f t="shared" si="150"/>
        <v>-0.93721769072479577</v>
      </c>
      <c r="N712" s="8">
        <f t="shared" si="151"/>
        <v>-0.28599458657502635</v>
      </c>
      <c r="O712" s="9">
        <f t="shared" si="152"/>
        <v>-0.44664644634389999</v>
      </c>
      <c r="P712" s="8">
        <f t="shared" si="153"/>
        <v>-0.85680833976865611</v>
      </c>
      <c r="Q712" s="9">
        <f t="shared" si="154"/>
        <v>0.22703295365610052</v>
      </c>
      <c r="R712" s="6">
        <f t="shared" si="155"/>
        <v>0.15581316783123161</v>
      </c>
    </row>
    <row r="713" spans="2:18" ht="14.4">
      <c r="B713" s="7"/>
      <c r="C713">
        <v>-27.400300000000001</v>
      </c>
      <c r="D713">
        <v>101.145</v>
      </c>
      <c r="E713">
        <v>83.485500000000002</v>
      </c>
      <c r="F713">
        <v>1</v>
      </c>
      <c r="G713" s="6">
        <f t="shared" si="144"/>
        <v>0</v>
      </c>
      <c r="H713" s="9">
        <f t="shared" si="145"/>
        <v>-0.10425037500000001</v>
      </c>
      <c r="I713" s="6">
        <f t="shared" si="146"/>
        <v>-0.16284999999999999</v>
      </c>
      <c r="J713" s="6">
        <f t="shared" si="147"/>
        <v>0.43914249999999999</v>
      </c>
      <c r="K713" s="9">
        <f t="shared" si="148"/>
        <v>-0.44619080126983818</v>
      </c>
      <c r="L713" s="8">
        <f t="shared" si="149"/>
        <v>-0.43937845012367949</v>
      </c>
      <c r="M713" s="9">
        <f t="shared" si="150"/>
        <v>-0.93972089072479592</v>
      </c>
      <c r="N713" s="8">
        <f t="shared" si="151"/>
        <v>-0.29690858512367935</v>
      </c>
      <c r="O713" s="9">
        <f t="shared" si="152"/>
        <v>-0.44619080126983818</v>
      </c>
      <c r="P713" s="8">
        <f t="shared" si="153"/>
        <v>-0.85983031955940925</v>
      </c>
      <c r="Q713" s="9">
        <f t="shared" si="154"/>
        <v>0.22999179873016237</v>
      </c>
      <c r="R713" s="6">
        <f t="shared" si="155"/>
        <v>0.14621285907333181</v>
      </c>
    </row>
    <row r="714" spans="2:18" ht="14.4">
      <c r="B714" s="7"/>
      <c r="C714">
        <v>-27.400300000000001</v>
      </c>
      <c r="D714">
        <v>101.145</v>
      </c>
      <c r="E714">
        <v>83.485500000000002</v>
      </c>
      <c r="F714">
        <v>1</v>
      </c>
      <c r="G714" s="6">
        <f t="shared" si="144"/>
        <v>0</v>
      </c>
      <c r="H714" s="9">
        <f t="shared" si="145"/>
        <v>-0.10425037500000001</v>
      </c>
      <c r="I714" s="6">
        <f t="shared" si="146"/>
        <v>-0.16284999999999999</v>
      </c>
      <c r="J714" s="6">
        <f t="shared" si="147"/>
        <v>0.43914249999999999</v>
      </c>
      <c r="K714" s="9">
        <f t="shared" si="148"/>
        <v>-0.44619080126983818</v>
      </c>
      <c r="L714" s="8">
        <f t="shared" si="149"/>
        <v>-0.43937845012367949</v>
      </c>
      <c r="M714" s="9">
        <f t="shared" si="150"/>
        <v>-0.93972089072479592</v>
      </c>
      <c r="N714" s="8">
        <f t="shared" si="151"/>
        <v>-0.29690858512367935</v>
      </c>
      <c r="O714" s="9">
        <f t="shared" si="152"/>
        <v>-0.44619080126983818</v>
      </c>
      <c r="P714" s="8">
        <f t="shared" si="153"/>
        <v>-0.85983031955940925</v>
      </c>
      <c r="Q714" s="9">
        <f t="shared" si="154"/>
        <v>0.22999179873016237</v>
      </c>
      <c r="R714" s="6">
        <f t="shared" si="155"/>
        <v>0.14621285907333181</v>
      </c>
    </row>
    <row r="715" spans="2:18" ht="14.4">
      <c r="B715" s="7"/>
      <c r="C715">
        <v>-27.400300000000001</v>
      </c>
      <c r="D715">
        <v>101.145</v>
      </c>
      <c r="E715">
        <v>83.485500000000002</v>
      </c>
      <c r="F715">
        <v>1</v>
      </c>
      <c r="G715" s="6">
        <f t="shared" si="144"/>
        <v>0</v>
      </c>
      <c r="H715" s="9">
        <f t="shared" si="145"/>
        <v>-0.10425037500000001</v>
      </c>
      <c r="I715" s="6">
        <f t="shared" si="146"/>
        <v>-0.16284999999999999</v>
      </c>
      <c r="J715" s="6">
        <f t="shared" si="147"/>
        <v>0.43914249999999999</v>
      </c>
      <c r="K715" s="9">
        <f t="shared" si="148"/>
        <v>-0.44619080126983818</v>
      </c>
      <c r="L715" s="8">
        <f t="shared" si="149"/>
        <v>-0.43937845012367949</v>
      </c>
      <c r="M715" s="9">
        <f t="shared" si="150"/>
        <v>-0.93972089072479592</v>
      </c>
      <c r="N715" s="8">
        <f t="shared" si="151"/>
        <v>-0.29690858512367935</v>
      </c>
      <c r="O715" s="9">
        <f t="shared" si="152"/>
        <v>-0.44619080126983818</v>
      </c>
      <c r="P715" s="8">
        <f t="shared" si="153"/>
        <v>-0.85983031955940925</v>
      </c>
      <c r="Q715" s="9">
        <f t="shared" si="154"/>
        <v>0.22999179873016237</v>
      </c>
      <c r="R715" s="6">
        <f t="shared" si="155"/>
        <v>0.14621285907333181</v>
      </c>
    </row>
    <row r="716" spans="2:18" ht="14.4">
      <c r="B716" s="7"/>
      <c r="C716">
        <v>-29.298400000000001</v>
      </c>
      <c r="D716">
        <v>103.249</v>
      </c>
      <c r="E716">
        <v>81.399500000000003</v>
      </c>
      <c r="F716">
        <v>1</v>
      </c>
      <c r="G716" s="6">
        <f t="shared" si="144"/>
        <v>0</v>
      </c>
      <c r="H716" s="9">
        <f t="shared" si="145"/>
        <v>-0.10662300000000002</v>
      </c>
      <c r="I716" s="6">
        <f t="shared" si="146"/>
        <v>-0.15583666666666668</v>
      </c>
      <c r="J716" s="6">
        <f t="shared" si="147"/>
        <v>0.43566583333333331</v>
      </c>
      <c r="K716" s="9">
        <f t="shared" si="148"/>
        <v>-0.44664644634389999</v>
      </c>
      <c r="L716" s="8">
        <f t="shared" si="149"/>
        <v>-0.42761030657502647</v>
      </c>
      <c r="M716" s="9">
        <f t="shared" si="150"/>
        <v>-0.93721769072479577</v>
      </c>
      <c r="N716" s="8">
        <f t="shared" si="151"/>
        <v>-0.28599458657502635</v>
      </c>
      <c r="O716" s="9">
        <f t="shared" si="152"/>
        <v>-0.44664644634389999</v>
      </c>
      <c r="P716" s="8">
        <f t="shared" si="153"/>
        <v>-0.85680833976865611</v>
      </c>
      <c r="Q716" s="9">
        <f t="shared" si="154"/>
        <v>0.22703295365610052</v>
      </c>
      <c r="R716" s="6">
        <f t="shared" si="155"/>
        <v>0.15581316783123161</v>
      </c>
    </row>
    <row r="717" spans="2:18" ht="14.4">
      <c r="B717" s="7"/>
      <c r="C717">
        <v>-29.298400000000001</v>
      </c>
      <c r="D717">
        <v>103.249</v>
      </c>
      <c r="E717">
        <v>81.399500000000003</v>
      </c>
      <c r="F717">
        <v>1</v>
      </c>
      <c r="G717" s="6">
        <f t="shared" si="144"/>
        <v>0</v>
      </c>
      <c r="H717" s="9">
        <f t="shared" si="145"/>
        <v>-0.10662300000000002</v>
      </c>
      <c r="I717" s="6">
        <f t="shared" si="146"/>
        <v>-0.15583666666666668</v>
      </c>
      <c r="J717" s="6">
        <f t="shared" si="147"/>
        <v>0.43566583333333331</v>
      </c>
      <c r="K717" s="9">
        <f t="shared" si="148"/>
        <v>-0.44664644634389999</v>
      </c>
      <c r="L717" s="8">
        <f t="shared" si="149"/>
        <v>-0.42761030657502647</v>
      </c>
      <c r="M717" s="9">
        <f t="shared" si="150"/>
        <v>-0.93721769072479577</v>
      </c>
      <c r="N717" s="8">
        <f t="shared" si="151"/>
        <v>-0.28599458657502635</v>
      </c>
      <c r="O717" s="9">
        <f t="shared" si="152"/>
        <v>-0.44664644634389999</v>
      </c>
      <c r="P717" s="8">
        <f t="shared" si="153"/>
        <v>-0.85680833976865611</v>
      </c>
      <c r="Q717" s="9">
        <f t="shared" si="154"/>
        <v>0.22703295365610052</v>
      </c>
      <c r="R717" s="6">
        <f t="shared" si="155"/>
        <v>0.15581316783123161</v>
      </c>
    </row>
    <row r="718" spans="2:18" ht="14.4">
      <c r="B718" s="7"/>
      <c r="C718">
        <v>-27.400300000000001</v>
      </c>
      <c r="D718">
        <v>101.145</v>
      </c>
      <c r="E718">
        <v>83.485500000000002</v>
      </c>
      <c r="F718">
        <v>1</v>
      </c>
      <c r="G718" s="6">
        <f t="shared" si="144"/>
        <v>0</v>
      </c>
      <c r="H718" s="9">
        <f t="shared" si="145"/>
        <v>-0.10425037500000001</v>
      </c>
      <c r="I718" s="6">
        <f t="shared" si="146"/>
        <v>-0.16284999999999999</v>
      </c>
      <c r="J718" s="6">
        <f t="shared" si="147"/>
        <v>0.43914249999999999</v>
      </c>
      <c r="K718" s="9">
        <f t="shared" si="148"/>
        <v>-0.44619080126983818</v>
      </c>
      <c r="L718" s="8">
        <f t="shared" si="149"/>
        <v>-0.43937845012367949</v>
      </c>
      <c r="M718" s="9">
        <f t="shared" si="150"/>
        <v>-0.93972089072479592</v>
      </c>
      <c r="N718" s="8">
        <f t="shared" si="151"/>
        <v>-0.29690858512367935</v>
      </c>
      <c r="O718" s="9">
        <f t="shared" si="152"/>
        <v>-0.44619080126983818</v>
      </c>
      <c r="P718" s="8">
        <f t="shared" si="153"/>
        <v>-0.85983031955940925</v>
      </c>
      <c r="Q718" s="9">
        <f t="shared" si="154"/>
        <v>0.22999179873016237</v>
      </c>
      <c r="R718" s="6">
        <f t="shared" si="155"/>
        <v>0.14621285907333181</v>
      </c>
    </row>
    <row r="719" spans="2:18" ht="14.4">
      <c r="B719" s="7"/>
      <c r="C719">
        <v>-27.400300000000001</v>
      </c>
      <c r="D719">
        <v>101.145</v>
      </c>
      <c r="E719">
        <v>83.485500000000002</v>
      </c>
      <c r="F719">
        <v>1</v>
      </c>
      <c r="G719" s="6">
        <f t="shared" si="144"/>
        <v>0</v>
      </c>
      <c r="H719" s="9">
        <f t="shared" si="145"/>
        <v>-0.10425037500000001</v>
      </c>
      <c r="I719" s="6">
        <f t="shared" si="146"/>
        <v>-0.16284999999999999</v>
      </c>
      <c r="J719" s="6">
        <f t="shared" si="147"/>
        <v>0.43914249999999999</v>
      </c>
      <c r="K719" s="9">
        <f t="shared" si="148"/>
        <v>-0.44619080126983818</v>
      </c>
      <c r="L719" s="8">
        <f t="shared" si="149"/>
        <v>-0.43937845012367949</v>
      </c>
      <c r="M719" s="9">
        <f t="shared" si="150"/>
        <v>-0.93972089072479592</v>
      </c>
      <c r="N719" s="8">
        <f t="shared" si="151"/>
        <v>-0.29690858512367935</v>
      </c>
      <c r="O719" s="9">
        <f t="shared" si="152"/>
        <v>-0.44619080126983818</v>
      </c>
      <c r="P719" s="8">
        <f t="shared" si="153"/>
        <v>-0.85983031955940925</v>
      </c>
      <c r="Q719" s="9">
        <f t="shared" si="154"/>
        <v>0.22999179873016237</v>
      </c>
      <c r="R719" s="6">
        <f t="shared" si="155"/>
        <v>0.14621285907333181</v>
      </c>
    </row>
    <row r="720" spans="2:18" ht="14.4">
      <c r="B720" s="7"/>
      <c r="C720">
        <v>-27.400300000000001</v>
      </c>
      <c r="D720">
        <v>101.145</v>
      </c>
      <c r="E720">
        <v>83.485500000000002</v>
      </c>
      <c r="F720">
        <v>1</v>
      </c>
      <c r="G720" s="6">
        <f t="shared" si="144"/>
        <v>0</v>
      </c>
      <c r="H720" s="9">
        <f t="shared" si="145"/>
        <v>-0.10425037500000001</v>
      </c>
      <c r="I720" s="6">
        <f t="shared" si="146"/>
        <v>-0.16284999999999999</v>
      </c>
      <c r="J720" s="6">
        <f t="shared" si="147"/>
        <v>0.43914249999999999</v>
      </c>
      <c r="K720" s="9">
        <f t="shared" si="148"/>
        <v>-0.44619080126983818</v>
      </c>
      <c r="L720" s="8">
        <f t="shared" si="149"/>
        <v>-0.43937845012367949</v>
      </c>
      <c r="M720" s="9">
        <f t="shared" si="150"/>
        <v>-0.93972089072479592</v>
      </c>
      <c r="N720" s="8">
        <f t="shared" si="151"/>
        <v>-0.29690858512367935</v>
      </c>
      <c r="O720" s="9">
        <f t="shared" si="152"/>
        <v>-0.44619080126983818</v>
      </c>
      <c r="P720" s="8">
        <f t="shared" si="153"/>
        <v>-0.85983031955940925</v>
      </c>
      <c r="Q720" s="9">
        <f t="shared" si="154"/>
        <v>0.22999179873016237</v>
      </c>
      <c r="R720" s="6">
        <f t="shared" si="155"/>
        <v>0.14621285907333181</v>
      </c>
    </row>
    <row r="721" spans="2:18" ht="14.4">
      <c r="B721" s="7"/>
      <c r="C721">
        <v>-29.298400000000001</v>
      </c>
      <c r="D721">
        <v>103.249</v>
      </c>
      <c r="E721">
        <v>81.399500000000003</v>
      </c>
      <c r="F721">
        <v>1</v>
      </c>
      <c r="G721" s="6">
        <f t="shared" si="144"/>
        <v>0</v>
      </c>
      <c r="H721" s="9">
        <f t="shared" si="145"/>
        <v>-0.10662300000000002</v>
      </c>
      <c r="I721" s="6">
        <f t="shared" si="146"/>
        <v>-0.15583666666666668</v>
      </c>
      <c r="J721" s="6">
        <f t="shared" si="147"/>
        <v>0.43566583333333331</v>
      </c>
      <c r="K721" s="9">
        <f t="shared" si="148"/>
        <v>-0.44664644634389999</v>
      </c>
      <c r="L721" s="8">
        <f t="shared" si="149"/>
        <v>-0.42761030657502647</v>
      </c>
      <c r="M721" s="9">
        <f t="shared" si="150"/>
        <v>-0.93721769072479577</v>
      </c>
      <c r="N721" s="8">
        <f t="shared" si="151"/>
        <v>-0.28599458657502635</v>
      </c>
      <c r="O721" s="9">
        <f t="shared" si="152"/>
        <v>-0.44664644634389999</v>
      </c>
      <c r="P721" s="8">
        <f t="shared" si="153"/>
        <v>-0.85680833976865611</v>
      </c>
      <c r="Q721" s="9">
        <f t="shared" si="154"/>
        <v>0.22703295365610052</v>
      </c>
      <c r="R721" s="6">
        <f t="shared" si="155"/>
        <v>0.15581316783123161</v>
      </c>
    </row>
    <row r="722" spans="2:18" ht="14.4">
      <c r="B722" s="7"/>
      <c r="C722">
        <v>-29.298400000000001</v>
      </c>
      <c r="D722">
        <v>103.249</v>
      </c>
      <c r="E722">
        <v>81.399500000000003</v>
      </c>
      <c r="F722">
        <v>1</v>
      </c>
      <c r="G722" s="6">
        <f t="shared" si="144"/>
        <v>0</v>
      </c>
      <c r="H722" s="9">
        <f t="shared" si="145"/>
        <v>-0.10662300000000002</v>
      </c>
      <c r="I722" s="6">
        <f t="shared" si="146"/>
        <v>-0.15583666666666668</v>
      </c>
      <c r="J722" s="6">
        <f t="shared" si="147"/>
        <v>0.43566583333333331</v>
      </c>
      <c r="K722" s="9">
        <f t="shared" si="148"/>
        <v>-0.44664644634389999</v>
      </c>
      <c r="L722" s="8">
        <f t="shared" si="149"/>
        <v>-0.42761030657502647</v>
      </c>
      <c r="M722" s="9">
        <f t="shared" si="150"/>
        <v>-0.93721769072479577</v>
      </c>
      <c r="N722" s="8">
        <f t="shared" si="151"/>
        <v>-0.28599458657502635</v>
      </c>
      <c r="O722" s="9">
        <f t="shared" si="152"/>
        <v>-0.44664644634389999</v>
      </c>
      <c r="P722" s="8">
        <f t="shared" si="153"/>
        <v>-0.85680833976865611</v>
      </c>
      <c r="Q722" s="9">
        <f t="shared" si="154"/>
        <v>0.22703295365610052</v>
      </c>
      <c r="R722" s="6">
        <f t="shared" si="155"/>
        <v>0.15581316783123161</v>
      </c>
    </row>
    <row r="723" spans="2:18" ht="14.4">
      <c r="B723" s="7"/>
      <c r="C723">
        <v>-27.400300000000001</v>
      </c>
      <c r="D723">
        <v>101.145</v>
      </c>
      <c r="E723">
        <v>83.485500000000002</v>
      </c>
      <c r="F723">
        <v>1</v>
      </c>
      <c r="G723" s="6">
        <f t="shared" si="144"/>
        <v>0</v>
      </c>
      <c r="H723" s="9">
        <f t="shared" si="145"/>
        <v>-0.10425037500000001</v>
      </c>
      <c r="I723" s="6">
        <f t="shared" si="146"/>
        <v>-0.16284999999999999</v>
      </c>
      <c r="J723" s="6">
        <f t="shared" si="147"/>
        <v>0.43914249999999999</v>
      </c>
      <c r="K723" s="9">
        <f t="shared" si="148"/>
        <v>-0.44619080126983818</v>
      </c>
      <c r="L723" s="8">
        <f t="shared" si="149"/>
        <v>-0.43937845012367949</v>
      </c>
      <c r="M723" s="9">
        <f t="shared" si="150"/>
        <v>-0.93972089072479592</v>
      </c>
      <c r="N723" s="8">
        <f t="shared" si="151"/>
        <v>-0.29690858512367935</v>
      </c>
      <c r="O723" s="9">
        <f t="shared" si="152"/>
        <v>-0.44619080126983818</v>
      </c>
      <c r="P723" s="8">
        <f t="shared" si="153"/>
        <v>-0.85983031955940925</v>
      </c>
      <c r="Q723" s="9">
        <f t="shared" si="154"/>
        <v>0.22999179873016237</v>
      </c>
      <c r="R723" s="6">
        <f t="shared" si="155"/>
        <v>0.14621285907333181</v>
      </c>
    </row>
    <row r="724" spans="2:18" ht="14.4">
      <c r="B724" s="7"/>
      <c r="C724">
        <v>-27.400300000000001</v>
      </c>
      <c r="D724">
        <v>101.145</v>
      </c>
      <c r="E724">
        <v>83.485500000000002</v>
      </c>
      <c r="F724">
        <v>1</v>
      </c>
      <c r="G724" s="6">
        <f t="shared" si="144"/>
        <v>0</v>
      </c>
      <c r="H724" s="9">
        <f t="shared" si="145"/>
        <v>-0.10425037500000001</v>
      </c>
      <c r="I724" s="6">
        <f t="shared" si="146"/>
        <v>-0.16284999999999999</v>
      </c>
      <c r="J724" s="6">
        <f t="shared" si="147"/>
        <v>0.43914249999999999</v>
      </c>
      <c r="K724" s="9">
        <f t="shared" si="148"/>
        <v>-0.44619080126983818</v>
      </c>
      <c r="L724" s="8">
        <f t="shared" si="149"/>
        <v>-0.43937845012367949</v>
      </c>
      <c r="M724" s="9">
        <f t="shared" si="150"/>
        <v>-0.93972089072479592</v>
      </c>
      <c r="N724" s="8">
        <f t="shared" si="151"/>
        <v>-0.29690858512367935</v>
      </c>
      <c r="O724" s="9">
        <f t="shared" si="152"/>
        <v>-0.44619080126983818</v>
      </c>
      <c r="P724" s="8">
        <f t="shared" si="153"/>
        <v>-0.85983031955940925</v>
      </c>
      <c r="Q724" s="9">
        <f t="shared" si="154"/>
        <v>0.22999179873016237</v>
      </c>
      <c r="R724" s="6">
        <f t="shared" si="155"/>
        <v>0.14621285907333181</v>
      </c>
    </row>
    <row r="725" spans="2:18" ht="14.4">
      <c r="B725" s="7"/>
      <c r="C725">
        <v>-29.298400000000001</v>
      </c>
      <c r="D725">
        <v>103.249</v>
      </c>
      <c r="E725">
        <v>81.399500000000003</v>
      </c>
      <c r="F725">
        <v>1</v>
      </c>
      <c r="G725" s="6">
        <f t="shared" si="144"/>
        <v>0</v>
      </c>
      <c r="H725" s="9">
        <f t="shared" si="145"/>
        <v>-0.10662300000000002</v>
      </c>
      <c r="I725" s="6">
        <f t="shared" si="146"/>
        <v>-0.15583666666666668</v>
      </c>
      <c r="J725" s="6">
        <f t="shared" si="147"/>
        <v>0.43566583333333331</v>
      </c>
      <c r="K725" s="9">
        <f t="shared" si="148"/>
        <v>-0.44664644634389999</v>
      </c>
      <c r="L725" s="8">
        <f t="shared" si="149"/>
        <v>-0.42761030657502647</v>
      </c>
      <c r="M725" s="9">
        <f t="shared" si="150"/>
        <v>-0.93721769072479577</v>
      </c>
      <c r="N725" s="8">
        <f t="shared" si="151"/>
        <v>-0.28599458657502635</v>
      </c>
      <c r="O725" s="9">
        <f t="shared" si="152"/>
        <v>-0.44664644634389999</v>
      </c>
      <c r="P725" s="8">
        <f t="shared" si="153"/>
        <v>-0.85680833976865611</v>
      </c>
      <c r="Q725" s="9">
        <f t="shared" si="154"/>
        <v>0.22703295365610052</v>
      </c>
      <c r="R725" s="6">
        <f t="shared" si="155"/>
        <v>0.15581316783123161</v>
      </c>
    </row>
    <row r="726" spans="2:18" ht="14.4">
      <c r="B726" s="7"/>
      <c r="C726">
        <v>-29.298400000000001</v>
      </c>
      <c r="D726">
        <v>103.249</v>
      </c>
      <c r="E726">
        <v>81.399500000000003</v>
      </c>
      <c r="F726">
        <v>1</v>
      </c>
      <c r="G726" s="6">
        <f t="shared" si="144"/>
        <v>0</v>
      </c>
      <c r="H726" s="9">
        <f t="shared" si="145"/>
        <v>-0.10662300000000002</v>
      </c>
      <c r="I726" s="6">
        <f t="shared" si="146"/>
        <v>-0.15583666666666668</v>
      </c>
      <c r="J726" s="6">
        <f t="shared" si="147"/>
        <v>0.43566583333333331</v>
      </c>
      <c r="K726" s="9">
        <f t="shared" si="148"/>
        <v>-0.44664644634389999</v>
      </c>
      <c r="L726" s="8">
        <f t="shared" si="149"/>
        <v>-0.42761030657502647</v>
      </c>
      <c r="M726" s="9">
        <f t="shared" si="150"/>
        <v>-0.93721769072479577</v>
      </c>
      <c r="N726" s="8">
        <f t="shared" si="151"/>
        <v>-0.28599458657502635</v>
      </c>
      <c r="O726" s="9">
        <f t="shared" si="152"/>
        <v>-0.44664644634389999</v>
      </c>
      <c r="P726" s="8">
        <f t="shared" si="153"/>
        <v>-0.85680833976865611</v>
      </c>
      <c r="Q726" s="9">
        <f t="shared" si="154"/>
        <v>0.22703295365610052</v>
      </c>
      <c r="R726" s="6">
        <f t="shared" si="155"/>
        <v>0.15581316783123161</v>
      </c>
    </row>
    <row r="727" spans="2:18" ht="14.4">
      <c r="B727" s="7"/>
      <c r="C727">
        <v>-29.298400000000001</v>
      </c>
      <c r="D727">
        <v>103.249</v>
      </c>
      <c r="E727">
        <v>81.399500000000003</v>
      </c>
      <c r="F727">
        <v>1</v>
      </c>
      <c r="G727" s="6">
        <f t="shared" si="144"/>
        <v>0</v>
      </c>
      <c r="H727" s="9">
        <f t="shared" si="145"/>
        <v>-0.10662300000000002</v>
      </c>
      <c r="I727" s="6">
        <f t="shared" si="146"/>
        <v>-0.15583666666666668</v>
      </c>
      <c r="J727" s="6">
        <f t="shared" si="147"/>
        <v>0.43566583333333331</v>
      </c>
      <c r="K727" s="9">
        <f t="shared" si="148"/>
        <v>-0.44664644634389999</v>
      </c>
      <c r="L727" s="8">
        <f t="shared" si="149"/>
        <v>-0.42761030657502647</v>
      </c>
      <c r="M727" s="9">
        <f t="shared" si="150"/>
        <v>-0.93721769072479577</v>
      </c>
      <c r="N727" s="8">
        <f t="shared" si="151"/>
        <v>-0.28599458657502635</v>
      </c>
      <c r="O727" s="9">
        <f t="shared" si="152"/>
        <v>-0.44664644634389999</v>
      </c>
      <c r="P727" s="8">
        <f t="shared" si="153"/>
        <v>-0.85680833976865611</v>
      </c>
      <c r="Q727" s="9">
        <f t="shared" si="154"/>
        <v>0.22703295365610052</v>
      </c>
      <c r="R727" s="6">
        <f t="shared" si="155"/>
        <v>0.15581316783123161</v>
      </c>
    </row>
    <row r="728" spans="2:18" ht="14.4">
      <c r="B728" s="7"/>
      <c r="C728">
        <v>-27.400300000000001</v>
      </c>
      <c r="D728">
        <v>101.145</v>
      </c>
      <c r="E728">
        <v>83.485500000000002</v>
      </c>
      <c r="F728">
        <v>1</v>
      </c>
      <c r="G728" s="6">
        <f t="shared" si="144"/>
        <v>0</v>
      </c>
      <c r="H728" s="9">
        <f t="shared" si="145"/>
        <v>-0.10425037500000001</v>
      </c>
      <c r="I728" s="6">
        <f t="shared" si="146"/>
        <v>-0.16284999999999999</v>
      </c>
      <c r="J728" s="6">
        <f t="shared" si="147"/>
        <v>0.43914249999999999</v>
      </c>
      <c r="K728" s="9">
        <f t="shared" si="148"/>
        <v>-0.44619080126983818</v>
      </c>
      <c r="L728" s="8">
        <f t="shared" si="149"/>
        <v>-0.43937845012367949</v>
      </c>
      <c r="M728" s="9">
        <f t="shared" si="150"/>
        <v>-0.93972089072479592</v>
      </c>
      <c r="N728" s="8">
        <f t="shared" si="151"/>
        <v>-0.29690858512367935</v>
      </c>
      <c r="O728" s="9">
        <f t="shared" si="152"/>
        <v>-0.44619080126983818</v>
      </c>
      <c r="P728" s="8">
        <f t="shared" si="153"/>
        <v>-0.85983031955940925</v>
      </c>
      <c r="Q728" s="9">
        <f t="shared" si="154"/>
        <v>0.22999179873016237</v>
      </c>
      <c r="R728" s="6">
        <f t="shared" si="155"/>
        <v>0.14621285907333181</v>
      </c>
    </row>
    <row r="729" spans="2:18" ht="14.4">
      <c r="B729" s="7"/>
      <c r="C729">
        <v>-27.400300000000001</v>
      </c>
      <c r="D729">
        <v>101.145</v>
      </c>
      <c r="E729">
        <v>83.485500000000002</v>
      </c>
      <c r="F729">
        <v>1</v>
      </c>
      <c r="G729" s="6">
        <f t="shared" si="144"/>
        <v>0</v>
      </c>
      <c r="H729" s="9">
        <f t="shared" si="145"/>
        <v>-0.10425037500000001</v>
      </c>
      <c r="I729" s="6">
        <f t="shared" si="146"/>
        <v>-0.16284999999999999</v>
      </c>
      <c r="J729" s="6">
        <f t="shared" si="147"/>
        <v>0.43914249999999999</v>
      </c>
      <c r="K729" s="9">
        <f t="shared" si="148"/>
        <v>-0.44619080126983818</v>
      </c>
      <c r="L729" s="8">
        <f t="shared" si="149"/>
        <v>-0.43937845012367949</v>
      </c>
      <c r="M729" s="9">
        <f t="shared" si="150"/>
        <v>-0.93972089072479592</v>
      </c>
      <c r="N729" s="8">
        <f t="shared" si="151"/>
        <v>-0.29690858512367935</v>
      </c>
      <c r="O729" s="9">
        <f t="shared" si="152"/>
        <v>-0.44619080126983818</v>
      </c>
      <c r="P729" s="8">
        <f t="shared" si="153"/>
        <v>-0.85983031955940925</v>
      </c>
      <c r="Q729" s="9">
        <f t="shared" si="154"/>
        <v>0.22999179873016237</v>
      </c>
      <c r="R729" s="6">
        <f t="shared" si="155"/>
        <v>0.14621285907333181</v>
      </c>
    </row>
    <row r="730" spans="2:18" ht="14.4">
      <c r="B730" s="7"/>
      <c r="C730">
        <v>-29.298400000000001</v>
      </c>
      <c r="D730">
        <v>103.249</v>
      </c>
      <c r="E730">
        <v>81.399500000000003</v>
      </c>
      <c r="F730">
        <v>1</v>
      </c>
      <c r="G730" s="6">
        <f t="shared" si="144"/>
        <v>0</v>
      </c>
      <c r="H730" s="9">
        <f t="shared" si="145"/>
        <v>-0.10662300000000002</v>
      </c>
      <c r="I730" s="6">
        <f t="shared" si="146"/>
        <v>-0.15583666666666668</v>
      </c>
      <c r="J730" s="6">
        <f t="shared" si="147"/>
        <v>0.43566583333333331</v>
      </c>
      <c r="K730" s="9">
        <f t="shared" si="148"/>
        <v>-0.44664644634389999</v>
      </c>
      <c r="L730" s="8">
        <f t="shared" si="149"/>
        <v>-0.42761030657502647</v>
      </c>
      <c r="M730" s="9">
        <f t="shared" si="150"/>
        <v>-0.93721769072479577</v>
      </c>
      <c r="N730" s="8">
        <f t="shared" si="151"/>
        <v>-0.28599458657502635</v>
      </c>
      <c r="O730" s="9">
        <f t="shared" si="152"/>
        <v>-0.44664644634389999</v>
      </c>
      <c r="P730" s="8">
        <f t="shared" si="153"/>
        <v>-0.85680833976865611</v>
      </c>
      <c r="Q730" s="9">
        <f t="shared" si="154"/>
        <v>0.22703295365610052</v>
      </c>
      <c r="R730" s="6">
        <f t="shared" si="155"/>
        <v>0.15581316783123161</v>
      </c>
    </row>
    <row r="731" spans="2:18" ht="14.4">
      <c r="B731" s="7"/>
      <c r="C731">
        <v>-29.298400000000001</v>
      </c>
      <c r="D731">
        <v>103.249</v>
      </c>
      <c r="E731">
        <v>81.399500000000003</v>
      </c>
      <c r="F731">
        <v>1</v>
      </c>
      <c r="G731" s="6">
        <f t="shared" si="144"/>
        <v>0</v>
      </c>
      <c r="H731" s="9">
        <f t="shared" si="145"/>
        <v>-0.10662300000000002</v>
      </c>
      <c r="I731" s="6">
        <f t="shared" si="146"/>
        <v>-0.15583666666666668</v>
      </c>
      <c r="J731" s="6">
        <f t="shared" si="147"/>
        <v>0.43566583333333331</v>
      </c>
      <c r="K731" s="9">
        <f t="shared" si="148"/>
        <v>-0.44664644634389999</v>
      </c>
      <c r="L731" s="8">
        <f t="shared" si="149"/>
        <v>-0.42761030657502647</v>
      </c>
      <c r="M731" s="9">
        <f t="shared" si="150"/>
        <v>-0.93721769072479577</v>
      </c>
      <c r="N731" s="8">
        <f t="shared" si="151"/>
        <v>-0.28599458657502635</v>
      </c>
      <c r="O731" s="9">
        <f t="shared" si="152"/>
        <v>-0.44664644634389999</v>
      </c>
      <c r="P731" s="8">
        <f t="shared" si="153"/>
        <v>-0.85680833976865611</v>
      </c>
      <c r="Q731" s="9">
        <f t="shared" si="154"/>
        <v>0.22703295365610052</v>
      </c>
      <c r="R731" s="6">
        <f t="shared" si="155"/>
        <v>0.15581316783123161</v>
      </c>
    </row>
    <row r="732" spans="2:18" ht="14.4">
      <c r="B732" s="7"/>
      <c r="C732">
        <v>-29.298400000000001</v>
      </c>
      <c r="D732">
        <v>103.249</v>
      </c>
      <c r="E732">
        <v>81.399500000000003</v>
      </c>
      <c r="F732">
        <v>1</v>
      </c>
      <c r="G732" s="6">
        <f t="shared" si="144"/>
        <v>0</v>
      </c>
      <c r="H732" s="9">
        <f t="shared" si="145"/>
        <v>-0.10662300000000002</v>
      </c>
      <c r="I732" s="6">
        <f t="shared" si="146"/>
        <v>-0.15583666666666668</v>
      </c>
      <c r="J732" s="6">
        <f t="shared" si="147"/>
        <v>0.43566583333333331</v>
      </c>
      <c r="K732" s="9">
        <f t="shared" si="148"/>
        <v>-0.44664644634389999</v>
      </c>
      <c r="L732" s="8">
        <f t="shared" si="149"/>
        <v>-0.42761030657502647</v>
      </c>
      <c r="M732" s="9">
        <f t="shared" si="150"/>
        <v>-0.93721769072479577</v>
      </c>
      <c r="N732" s="8">
        <f t="shared" si="151"/>
        <v>-0.28599458657502635</v>
      </c>
      <c r="O732" s="9">
        <f t="shared" si="152"/>
        <v>-0.44664644634389999</v>
      </c>
      <c r="P732" s="8">
        <f t="shared" si="153"/>
        <v>-0.85680833976865611</v>
      </c>
      <c r="Q732" s="9">
        <f t="shared" si="154"/>
        <v>0.22703295365610052</v>
      </c>
      <c r="R732" s="6">
        <f t="shared" si="155"/>
        <v>0.15581316783123161</v>
      </c>
    </row>
    <row r="733" spans="2:18" ht="14.4">
      <c r="B733" s="7"/>
      <c r="C733">
        <v>-27.400300000000001</v>
      </c>
      <c r="D733">
        <v>101.145</v>
      </c>
      <c r="E733">
        <v>83.485500000000002</v>
      </c>
      <c r="F733">
        <v>1</v>
      </c>
      <c r="G733" s="6">
        <f t="shared" si="144"/>
        <v>0</v>
      </c>
      <c r="H733" s="9">
        <f t="shared" si="145"/>
        <v>-0.10425037500000001</v>
      </c>
      <c r="I733" s="6">
        <f t="shared" si="146"/>
        <v>-0.16284999999999999</v>
      </c>
      <c r="J733" s="6">
        <f t="shared" si="147"/>
        <v>0.43914249999999999</v>
      </c>
      <c r="K733" s="9">
        <f t="shared" si="148"/>
        <v>-0.44619080126983818</v>
      </c>
      <c r="L733" s="8">
        <f t="shared" si="149"/>
        <v>-0.43937845012367949</v>
      </c>
      <c r="M733" s="9">
        <f t="shared" si="150"/>
        <v>-0.93972089072479592</v>
      </c>
      <c r="N733" s="8">
        <f t="shared" si="151"/>
        <v>-0.29690858512367935</v>
      </c>
      <c r="O733" s="9">
        <f t="shared" si="152"/>
        <v>-0.44619080126983818</v>
      </c>
      <c r="P733" s="8">
        <f t="shared" si="153"/>
        <v>-0.85983031955940925</v>
      </c>
      <c r="Q733" s="9">
        <f t="shared" si="154"/>
        <v>0.22999179873016237</v>
      </c>
      <c r="R733" s="6">
        <f t="shared" si="155"/>
        <v>0.14621285907333181</v>
      </c>
    </row>
    <row r="734" spans="2:18" ht="14.4">
      <c r="B734" s="7"/>
      <c r="C734">
        <v>-27.400300000000001</v>
      </c>
      <c r="D734">
        <v>101.145</v>
      </c>
      <c r="E734">
        <v>83.485500000000002</v>
      </c>
      <c r="F734">
        <v>1</v>
      </c>
      <c r="G734" s="6">
        <f t="shared" si="144"/>
        <v>0</v>
      </c>
      <c r="H734" s="9">
        <f t="shared" si="145"/>
        <v>-0.10425037500000001</v>
      </c>
      <c r="I734" s="6">
        <f t="shared" si="146"/>
        <v>-0.16284999999999999</v>
      </c>
      <c r="J734" s="6">
        <f t="shared" si="147"/>
        <v>0.43914249999999999</v>
      </c>
      <c r="K734" s="9">
        <f t="shared" si="148"/>
        <v>-0.44619080126983818</v>
      </c>
      <c r="L734" s="8">
        <f t="shared" si="149"/>
        <v>-0.43937845012367949</v>
      </c>
      <c r="M734" s="9">
        <f t="shared" si="150"/>
        <v>-0.93972089072479592</v>
      </c>
      <c r="N734" s="8">
        <f t="shared" si="151"/>
        <v>-0.29690858512367935</v>
      </c>
      <c r="O734" s="9">
        <f t="shared" si="152"/>
        <v>-0.44619080126983818</v>
      </c>
      <c r="P734" s="8">
        <f t="shared" si="153"/>
        <v>-0.85983031955940925</v>
      </c>
      <c r="Q734" s="9">
        <f t="shared" si="154"/>
        <v>0.22999179873016237</v>
      </c>
      <c r="R734" s="6">
        <f t="shared" si="155"/>
        <v>0.14621285907333181</v>
      </c>
    </row>
    <row r="735" spans="2:18" ht="14.4">
      <c r="B735" s="7"/>
      <c r="C735">
        <v>-29.298400000000001</v>
      </c>
      <c r="D735">
        <v>103.249</v>
      </c>
      <c r="E735">
        <v>81.399500000000003</v>
      </c>
      <c r="F735">
        <v>1</v>
      </c>
      <c r="G735" s="6">
        <f t="shared" si="144"/>
        <v>0</v>
      </c>
      <c r="H735" s="9">
        <f t="shared" si="145"/>
        <v>-0.10662300000000002</v>
      </c>
      <c r="I735" s="6">
        <f t="shared" si="146"/>
        <v>-0.15583666666666668</v>
      </c>
      <c r="J735" s="6">
        <f t="shared" si="147"/>
        <v>0.43566583333333331</v>
      </c>
      <c r="K735" s="9">
        <f t="shared" si="148"/>
        <v>-0.44664644634389999</v>
      </c>
      <c r="L735" s="8">
        <f t="shared" si="149"/>
        <v>-0.42761030657502647</v>
      </c>
      <c r="M735" s="9">
        <f t="shared" si="150"/>
        <v>-0.93721769072479577</v>
      </c>
      <c r="N735" s="8">
        <f t="shared" si="151"/>
        <v>-0.28599458657502635</v>
      </c>
      <c r="O735" s="9">
        <f t="shared" si="152"/>
        <v>-0.44664644634389999</v>
      </c>
      <c r="P735" s="8">
        <f t="shared" si="153"/>
        <v>-0.85680833976865611</v>
      </c>
      <c r="Q735" s="9">
        <f t="shared" si="154"/>
        <v>0.22703295365610052</v>
      </c>
      <c r="R735" s="6">
        <f t="shared" si="155"/>
        <v>0.15581316783123161</v>
      </c>
    </row>
    <row r="736" spans="2:18" ht="14.4">
      <c r="B736" s="7"/>
      <c r="C736">
        <v>-29.298400000000001</v>
      </c>
      <c r="D736">
        <v>103.249</v>
      </c>
      <c r="E736">
        <v>81.399500000000003</v>
      </c>
      <c r="F736">
        <v>1</v>
      </c>
      <c r="G736" s="6">
        <f t="shared" si="144"/>
        <v>0</v>
      </c>
      <c r="H736" s="9">
        <f t="shared" si="145"/>
        <v>-0.10662300000000002</v>
      </c>
      <c r="I736" s="6">
        <f t="shared" si="146"/>
        <v>-0.15583666666666668</v>
      </c>
      <c r="J736" s="6">
        <f t="shared" si="147"/>
        <v>0.43566583333333331</v>
      </c>
      <c r="K736" s="9">
        <f t="shared" si="148"/>
        <v>-0.44664644634389999</v>
      </c>
      <c r="L736" s="8">
        <f t="shared" si="149"/>
        <v>-0.42761030657502647</v>
      </c>
      <c r="M736" s="9">
        <f t="shared" si="150"/>
        <v>-0.93721769072479577</v>
      </c>
      <c r="N736" s="8">
        <f t="shared" si="151"/>
        <v>-0.28599458657502635</v>
      </c>
      <c r="O736" s="9">
        <f t="shared" si="152"/>
        <v>-0.44664644634389999</v>
      </c>
      <c r="P736" s="8">
        <f t="shared" si="153"/>
        <v>-0.85680833976865611</v>
      </c>
      <c r="Q736" s="9">
        <f t="shared" si="154"/>
        <v>0.22703295365610052</v>
      </c>
      <c r="R736" s="6">
        <f t="shared" si="155"/>
        <v>0.15581316783123161</v>
      </c>
    </row>
    <row r="737" spans="2:18" ht="14.4">
      <c r="B737" s="7"/>
      <c r="C737">
        <v>-29.298400000000001</v>
      </c>
      <c r="D737">
        <v>103.249</v>
      </c>
      <c r="E737">
        <v>81.399500000000003</v>
      </c>
      <c r="F737">
        <v>1</v>
      </c>
      <c r="G737" s="6">
        <f t="shared" si="144"/>
        <v>0</v>
      </c>
      <c r="H737" s="9">
        <f t="shared" si="145"/>
        <v>-0.10662300000000002</v>
      </c>
      <c r="I737" s="6">
        <f t="shared" si="146"/>
        <v>-0.15583666666666668</v>
      </c>
      <c r="J737" s="6">
        <f t="shared" si="147"/>
        <v>0.43566583333333331</v>
      </c>
      <c r="K737" s="9">
        <f t="shared" si="148"/>
        <v>-0.44664644634389999</v>
      </c>
      <c r="L737" s="8">
        <f t="shared" si="149"/>
        <v>-0.42761030657502647</v>
      </c>
      <c r="M737" s="9">
        <f t="shared" si="150"/>
        <v>-0.93721769072479577</v>
      </c>
      <c r="N737" s="8">
        <f t="shared" si="151"/>
        <v>-0.28599458657502635</v>
      </c>
      <c r="O737" s="9">
        <f t="shared" si="152"/>
        <v>-0.44664644634389999</v>
      </c>
      <c r="P737" s="8">
        <f t="shared" si="153"/>
        <v>-0.85680833976865611</v>
      </c>
      <c r="Q737" s="9">
        <f t="shared" si="154"/>
        <v>0.22703295365610052</v>
      </c>
      <c r="R737" s="6">
        <f t="shared" si="155"/>
        <v>0.15581316783123161</v>
      </c>
    </row>
    <row r="738" spans="2:18" ht="14.4">
      <c r="B738" s="7"/>
      <c r="C738">
        <v>-27.400300000000001</v>
      </c>
      <c r="D738">
        <v>101.145</v>
      </c>
      <c r="E738">
        <v>83.485500000000002</v>
      </c>
      <c r="F738">
        <v>1</v>
      </c>
      <c r="G738" s="6">
        <f t="shared" si="144"/>
        <v>0</v>
      </c>
      <c r="H738" s="9">
        <f t="shared" si="145"/>
        <v>-0.10425037500000001</v>
      </c>
      <c r="I738" s="6">
        <f t="shared" si="146"/>
        <v>-0.16284999999999999</v>
      </c>
      <c r="J738" s="6">
        <f t="shared" si="147"/>
        <v>0.43914249999999999</v>
      </c>
      <c r="K738" s="9">
        <f t="shared" si="148"/>
        <v>-0.44619080126983818</v>
      </c>
      <c r="L738" s="8">
        <f t="shared" si="149"/>
        <v>-0.43937845012367949</v>
      </c>
      <c r="M738" s="9">
        <f t="shared" si="150"/>
        <v>-0.93972089072479592</v>
      </c>
      <c r="N738" s="8">
        <f t="shared" si="151"/>
        <v>-0.29690858512367935</v>
      </c>
      <c r="O738" s="9">
        <f t="shared" si="152"/>
        <v>-0.44619080126983818</v>
      </c>
      <c r="P738" s="8">
        <f t="shared" si="153"/>
        <v>-0.85983031955940925</v>
      </c>
      <c r="Q738" s="9">
        <f t="shared" si="154"/>
        <v>0.22999179873016237</v>
      </c>
      <c r="R738" s="6">
        <f t="shared" si="155"/>
        <v>0.14621285907333181</v>
      </c>
    </row>
    <row r="739" spans="2:18" ht="14.4">
      <c r="B739" s="7"/>
      <c r="C739">
        <v>-27.400300000000001</v>
      </c>
      <c r="D739">
        <v>101.145</v>
      </c>
      <c r="E739">
        <v>83.485500000000002</v>
      </c>
      <c r="F739">
        <v>1</v>
      </c>
      <c r="G739" s="6">
        <f t="shared" si="144"/>
        <v>0</v>
      </c>
      <c r="H739" s="9">
        <f t="shared" si="145"/>
        <v>-0.10425037500000001</v>
      </c>
      <c r="I739" s="6">
        <f t="shared" si="146"/>
        <v>-0.16284999999999999</v>
      </c>
      <c r="J739" s="6">
        <f t="shared" si="147"/>
        <v>0.43914249999999999</v>
      </c>
      <c r="K739" s="9">
        <f t="shared" si="148"/>
        <v>-0.44619080126983818</v>
      </c>
      <c r="L739" s="8">
        <f t="shared" si="149"/>
        <v>-0.43937845012367949</v>
      </c>
      <c r="M739" s="9">
        <f t="shared" si="150"/>
        <v>-0.93972089072479592</v>
      </c>
      <c r="N739" s="8">
        <f t="shared" si="151"/>
        <v>-0.29690858512367935</v>
      </c>
      <c r="O739" s="9">
        <f t="shared" si="152"/>
        <v>-0.44619080126983818</v>
      </c>
      <c r="P739" s="8">
        <f t="shared" si="153"/>
        <v>-0.85983031955940925</v>
      </c>
      <c r="Q739" s="9">
        <f t="shared" si="154"/>
        <v>0.22999179873016237</v>
      </c>
      <c r="R739" s="6">
        <f t="shared" si="155"/>
        <v>0.14621285907333181</v>
      </c>
    </row>
    <row r="740" spans="2:18" ht="14.4">
      <c r="B740" s="7"/>
      <c r="C740">
        <v>-29.298400000000001</v>
      </c>
      <c r="D740">
        <v>103.249</v>
      </c>
      <c r="E740">
        <v>81.399500000000003</v>
      </c>
      <c r="F740">
        <v>1</v>
      </c>
      <c r="G740" s="6">
        <f t="shared" si="144"/>
        <v>0</v>
      </c>
      <c r="H740" s="9">
        <f t="shared" si="145"/>
        <v>-0.10662300000000002</v>
      </c>
      <c r="I740" s="6">
        <f t="shared" si="146"/>
        <v>-0.15583666666666668</v>
      </c>
      <c r="J740" s="6">
        <f t="shared" si="147"/>
        <v>0.43566583333333331</v>
      </c>
      <c r="K740" s="9">
        <f t="shared" si="148"/>
        <v>-0.44664644634389999</v>
      </c>
      <c r="L740" s="8">
        <f t="shared" si="149"/>
        <v>-0.42761030657502647</v>
      </c>
      <c r="M740" s="9">
        <f t="shared" si="150"/>
        <v>-0.93721769072479577</v>
      </c>
      <c r="N740" s="8">
        <f t="shared" si="151"/>
        <v>-0.28599458657502635</v>
      </c>
      <c r="O740" s="9">
        <f t="shared" si="152"/>
        <v>-0.44664644634389999</v>
      </c>
      <c r="P740" s="8">
        <f t="shared" si="153"/>
        <v>-0.85680833976865611</v>
      </c>
      <c r="Q740" s="9">
        <f t="shared" si="154"/>
        <v>0.22703295365610052</v>
      </c>
      <c r="R740" s="6">
        <f t="shared" si="155"/>
        <v>0.15581316783123161</v>
      </c>
    </row>
    <row r="741" spans="2:18" ht="14.4">
      <c r="B741" s="7"/>
      <c r="C741">
        <v>-29.298400000000001</v>
      </c>
      <c r="D741">
        <v>103.249</v>
      </c>
      <c r="E741">
        <v>81.399500000000003</v>
      </c>
      <c r="F741">
        <v>1</v>
      </c>
      <c r="G741" s="6">
        <f t="shared" si="144"/>
        <v>0</v>
      </c>
      <c r="H741" s="9">
        <f t="shared" si="145"/>
        <v>-0.10662300000000002</v>
      </c>
      <c r="I741" s="6">
        <f t="shared" si="146"/>
        <v>-0.15583666666666668</v>
      </c>
      <c r="J741" s="6">
        <f t="shared" si="147"/>
        <v>0.43566583333333331</v>
      </c>
      <c r="K741" s="9">
        <f t="shared" si="148"/>
        <v>-0.44664644634389999</v>
      </c>
      <c r="L741" s="8">
        <f t="shared" si="149"/>
        <v>-0.42761030657502647</v>
      </c>
      <c r="M741" s="9">
        <f t="shared" si="150"/>
        <v>-0.93721769072479577</v>
      </c>
      <c r="N741" s="8">
        <f t="shared" si="151"/>
        <v>-0.28599458657502635</v>
      </c>
      <c r="O741" s="9">
        <f t="shared" si="152"/>
        <v>-0.44664644634389999</v>
      </c>
      <c r="P741" s="8">
        <f t="shared" si="153"/>
        <v>-0.85680833976865611</v>
      </c>
      <c r="Q741" s="9">
        <f t="shared" si="154"/>
        <v>0.22703295365610052</v>
      </c>
      <c r="R741" s="6">
        <f t="shared" si="155"/>
        <v>0.15581316783123161</v>
      </c>
    </row>
    <row r="742" spans="2:18" ht="14.4">
      <c r="B742" s="7"/>
      <c r="C742">
        <v>-29.298400000000001</v>
      </c>
      <c r="D742">
        <v>103.249</v>
      </c>
      <c r="E742">
        <v>81.399500000000003</v>
      </c>
      <c r="F742">
        <v>1</v>
      </c>
      <c r="G742" s="6">
        <f t="shared" si="144"/>
        <v>0</v>
      </c>
      <c r="H742" s="9">
        <f t="shared" si="145"/>
        <v>-0.10662300000000002</v>
      </c>
      <c r="I742" s="6">
        <f t="shared" si="146"/>
        <v>-0.15583666666666668</v>
      </c>
      <c r="J742" s="6">
        <f t="shared" si="147"/>
        <v>0.43566583333333331</v>
      </c>
      <c r="K742" s="9">
        <f t="shared" si="148"/>
        <v>-0.44664644634389999</v>
      </c>
      <c r="L742" s="8">
        <f t="shared" si="149"/>
        <v>-0.42761030657502647</v>
      </c>
      <c r="M742" s="9">
        <f t="shared" si="150"/>
        <v>-0.93721769072479577</v>
      </c>
      <c r="N742" s="8">
        <f t="shared" si="151"/>
        <v>-0.28599458657502635</v>
      </c>
      <c r="O742" s="9">
        <f t="shared" si="152"/>
        <v>-0.44664644634389999</v>
      </c>
      <c r="P742" s="8">
        <f t="shared" si="153"/>
        <v>-0.85680833976865611</v>
      </c>
      <c r="Q742" s="9">
        <f t="shared" si="154"/>
        <v>0.22703295365610052</v>
      </c>
      <c r="R742" s="6">
        <f t="shared" si="155"/>
        <v>0.15581316783123161</v>
      </c>
    </row>
    <row r="743" spans="2:18" ht="14.4">
      <c r="B743" s="7"/>
      <c r="C743">
        <v>-27.400300000000001</v>
      </c>
      <c r="D743">
        <v>101.145</v>
      </c>
      <c r="E743">
        <v>83.485500000000002</v>
      </c>
      <c r="F743">
        <v>1</v>
      </c>
      <c r="G743" s="6">
        <f t="shared" si="144"/>
        <v>0</v>
      </c>
      <c r="H743" s="9">
        <f t="shared" si="145"/>
        <v>-0.10425037500000001</v>
      </c>
      <c r="I743" s="6">
        <f t="shared" si="146"/>
        <v>-0.16284999999999999</v>
      </c>
      <c r="J743" s="6">
        <f t="shared" si="147"/>
        <v>0.43914249999999999</v>
      </c>
      <c r="K743" s="9">
        <f t="shared" si="148"/>
        <v>-0.44619080126983818</v>
      </c>
      <c r="L743" s="8">
        <f t="shared" si="149"/>
        <v>-0.43937845012367949</v>
      </c>
      <c r="M743" s="9">
        <f t="shared" si="150"/>
        <v>-0.93972089072479592</v>
      </c>
      <c r="N743" s="8">
        <f t="shared" si="151"/>
        <v>-0.29690858512367935</v>
      </c>
      <c r="O743" s="9">
        <f t="shared" si="152"/>
        <v>-0.44619080126983818</v>
      </c>
      <c r="P743" s="8">
        <f t="shared" si="153"/>
        <v>-0.85983031955940925</v>
      </c>
      <c r="Q743" s="9">
        <f t="shared" si="154"/>
        <v>0.22999179873016237</v>
      </c>
      <c r="R743" s="6">
        <f t="shared" si="155"/>
        <v>0.14621285907333181</v>
      </c>
    </row>
    <row r="744" spans="2:18" ht="14.4">
      <c r="B744" s="7"/>
      <c r="C744">
        <v>-27.400300000000001</v>
      </c>
      <c r="D744">
        <v>101.145</v>
      </c>
      <c r="E744">
        <v>83.485500000000002</v>
      </c>
      <c r="F744">
        <v>1</v>
      </c>
      <c r="G744" s="6">
        <f t="shared" ref="G744:G807" si="156">D$19*(L744-R744)</f>
        <v>0</v>
      </c>
      <c r="H744" s="9">
        <f t="shared" ref="H744:H807" si="157">(C744-H$16)/H$17-0.5</f>
        <v>-0.10425037500000001</v>
      </c>
      <c r="I744" s="6">
        <f t="shared" ref="I744:I807" si="158">(D744-I$16)/I$17-0.5</f>
        <v>-0.16284999999999999</v>
      </c>
      <c r="J744" s="6">
        <f t="shared" ref="J744:J807" si="159">(E744-J$16)/J$17-0.5</f>
        <v>0.43914249999999999</v>
      </c>
      <c r="K744" s="9">
        <f t="shared" ref="K744:K807" si="160">(H744*$H$13+I744*$I$13+J744*$J$13+$D$27)*$C$27</f>
        <v>-0.44619080126983818</v>
      </c>
      <c r="L744" s="8">
        <f t="shared" ref="L744:L807" si="161">(H744*$H$14+I744*$I$14+J744*$J$14+$E$27)*$C$27</f>
        <v>-0.43937845012367949</v>
      </c>
      <c r="M744" s="9">
        <f t="shared" ref="M744:M807" si="162">(H$27*$H$13+I744*$I$13+J744*$J$13+$D$27)*$C$27</f>
        <v>-0.93972089072479592</v>
      </c>
      <c r="N744" s="8">
        <f t="shared" ref="N744:N807" si="163">(H$27*$H$14+I744*$I$14+J744*$J$14+$E$27)*$C$27</f>
        <v>-0.29690858512367935</v>
      </c>
      <c r="O744" s="9">
        <f t="shared" ref="O744:O807" si="164">(H744*$H$13+I$27*$I$13+J744*$J$13+$D$27)*$C$27</f>
        <v>-0.44619080126983818</v>
      </c>
      <c r="P744" s="8">
        <f t="shared" ref="P744:P807" si="165">(H744*$H$14+I$27*$I$14+J744*$J$14+$E$27)*$C$27</f>
        <v>-0.85983031955940925</v>
      </c>
      <c r="Q744" s="9">
        <f t="shared" ref="Q744:Q807" si="166">(H744*$H$13+I744*$I$13+J$27*$J$13+$D$27)*$C$27</f>
        <v>0.22999179873016237</v>
      </c>
      <c r="R744" s="6">
        <f t="shared" ref="R744:R807" si="167">(H744*$H$14+I744*$I$14+J$27*$J$14+$E$27)*$C$27</f>
        <v>0.14621285907333181</v>
      </c>
    </row>
    <row r="745" spans="2:18" ht="14.4">
      <c r="B745" s="7"/>
      <c r="C745">
        <v>-29.298400000000001</v>
      </c>
      <c r="D745">
        <v>103.249</v>
      </c>
      <c r="E745">
        <v>81.399500000000003</v>
      </c>
      <c r="F745">
        <v>1</v>
      </c>
      <c r="G745" s="6">
        <f t="shared" si="156"/>
        <v>0</v>
      </c>
      <c r="H745" s="9">
        <f t="shared" si="157"/>
        <v>-0.10662300000000002</v>
      </c>
      <c r="I745" s="6">
        <f t="shared" si="158"/>
        <v>-0.15583666666666668</v>
      </c>
      <c r="J745" s="6">
        <f t="shared" si="159"/>
        <v>0.43566583333333331</v>
      </c>
      <c r="K745" s="9">
        <f t="shared" si="160"/>
        <v>-0.44664644634389999</v>
      </c>
      <c r="L745" s="8">
        <f t="shared" si="161"/>
        <v>-0.42761030657502647</v>
      </c>
      <c r="M745" s="9">
        <f t="shared" si="162"/>
        <v>-0.93721769072479577</v>
      </c>
      <c r="N745" s="8">
        <f t="shared" si="163"/>
        <v>-0.28599458657502635</v>
      </c>
      <c r="O745" s="9">
        <f t="shared" si="164"/>
        <v>-0.44664644634389999</v>
      </c>
      <c r="P745" s="8">
        <f t="shared" si="165"/>
        <v>-0.85680833976865611</v>
      </c>
      <c r="Q745" s="9">
        <f t="shared" si="166"/>
        <v>0.22703295365610052</v>
      </c>
      <c r="R745" s="6">
        <f t="shared" si="167"/>
        <v>0.15581316783123161</v>
      </c>
    </row>
    <row r="746" spans="2:18" ht="14.4">
      <c r="B746" s="7"/>
      <c r="C746">
        <v>-29.298400000000001</v>
      </c>
      <c r="D746">
        <v>103.249</v>
      </c>
      <c r="E746">
        <v>81.399500000000003</v>
      </c>
      <c r="F746">
        <v>1</v>
      </c>
      <c r="G746" s="6">
        <f t="shared" si="156"/>
        <v>0</v>
      </c>
      <c r="H746" s="9">
        <f t="shared" si="157"/>
        <v>-0.10662300000000002</v>
      </c>
      <c r="I746" s="6">
        <f t="shared" si="158"/>
        <v>-0.15583666666666668</v>
      </c>
      <c r="J746" s="6">
        <f t="shared" si="159"/>
        <v>0.43566583333333331</v>
      </c>
      <c r="K746" s="9">
        <f t="shared" si="160"/>
        <v>-0.44664644634389999</v>
      </c>
      <c r="L746" s="8">
        <f t="shared" si="161"/>
        <v>-0.42761030657502647</v>
      </c>
      <c r="M746" s="9">
        <f t="shared" si="162"/>
        <v>-0.93721769072479577</v>
      </c>
      <c r="N746" s="8">
        <f t="shared" si="163"/>
        <v>-0.28599458657502635</v>
      </c>
      <c r="O746" s="9">
        <f t="shared" si="164"/>
        <v>-0.44664644634389999</v>
      </c>
      <c r="P746" s="8">
        <f t="shared" si="165"/>
        <v>-0.85680833976865611</v>
      </c>
      <c r="Q746" s="9">
        <f t="shared" si="166"/>
        <v>0.22703295365610052</v>
      </c>
      <c r="R746" s="6">
        <f t="shared" si="167"/>
        <v>0.15581316783123161</v>
      </c>
    </row>
    <row r="747" spans="2:18" ht="14.4">
      <c r="B747" s="7"/>
      <c r="C747">
        <v>-29.298400000000001</v>
      </c>
      <c r="D747">
        <v>103.249</v>
      </c>
      <c r="E747">
        <v>81.399500000000003</v>
      </c>
      <c r="F747">
        <v>1</v>
      </c>
      <c r="G747" s="6">
        <f t="shared" si="156"/>
        <v>0</v>
      </c>
      <c r="H747" s="9">
        <f t="shared" si="157"/>
        <v>-0.10662300000000002</v>
      </c>
      <c r="I747" s="6">
        <f t="shared" si="158"/>
        <v>-0.15583666666666668</v>
      </c>
      <c r="J747" s="6">
        <f t="shared" si="159"/>
        <v>0.43566583333333331</v>
      </c>
      <c r="K747" s="9">
        <f t="shared" si="160"/>
        <v>-0.44664644634389999</v>
      </c>
      <c r="L747" s="8">
        <f t="shared" si="161"/>
        <v>-0.42761030657502647</v>
      </c>
      <c r="M747" s="9">
        <f t="shared" si="162"/>
        <v>-0.93721769072479577</v>
      </c>
      <c r="N747" s="8">
        <f t="shared" si="163"/>
        <v>-0.28599458657502635</v>
      </c>
      <c r="O747" s="9">
        <f t="shared" si="164"/>
        <v>-0.44664644634389999</v>
      </c>
      <c r="P747" s="8">
        <f t="shared" si="165"/>
        <v>-0.85680833976865611</v>
      </c>
      <c r="Q747" s="9">
        <f t="shared" si="166"/>
        <v>0.22703295365610052</v>
      </c>
      <c r="R747" s="6">
        <f t="shared" si="167"/>
        <v>0.15581316783123161</v>
      </c>
    </row>
    <row r="748" spans="2:18" ht="14.4">
      <c r="B748" s="7"/>
      <c r="C748">
        <v>-27.400300000000001</v>
      </c>
      <c r="D748">
        <v>101.145</v>
      </c>
      <c r="E748">
        <v>83.485500000000002</v>
      </c>
      <c r="F748">
        <v>1</v>
      </c>
      <c r="G748" s="6">
        <f t="shared" si="156"/>
        <v>0</v>
      </c>
      <c r="H748" s="9">
        <f t="shared" si="157"/>
        <v>-0.10425037500000001</v>
      </c>
      <c r="I748" s="6">
        <f t="shared" si="158"/>
        <v>-0.16284999999999999</v>
      </c>
      <c r="J748" s="6">
        <f t="shared" si="159"/>
        <v>0.43914249999999999</v>
      </c>
      <c r="K748" s="9">
        <f t="shared" si="160"/>
        <v>-0.44619080126983818</v>
      </c>
      <c r="L748" s="8">
        <f t="shared" si="161"/>
        <v>-0.43937845012367949</v>
      </c>
      <c r="M748" s="9">
        <f t="shared" si="162"/>
        <v>-0.93972089072479592</v>
      </c>
      <c r="N748" s="8">
        <f t="shared" si="163"/>
        <v>-0.29690858512367935</v>
      </c>
      <c r="O748" s="9">
        <f t="shared" si="164"/>
        <v>-0.44619080126983818</v>
      </c>
      <c r="P748" s="8">
        <f t="shared" si="165"/>
        <v>-0.85983031955940925</v>
      </c>
      <c r="Q748" s="9">
        <f t="shared" si="166"/>
        <v>0.22999179873016237</v>
      </c>
      <c r="R748" s="6">
        <f t="shared" si="167"/>
        <v>0.14621285907333181</v>
      </c>
    </row>
    <row r="749" spans="2:18" ht="14.4">
      <c r="B749" s="7"/>
      <c r="C749">
        <v>-27.400300000000001</v>
      </c>
      <c r="D749">
        <v>101.145</v>
      </c>
      <c r="E749">
        <v>83.485500000000002</v>
      </c>
      <c r="F749">
        <v>1</v>
      </c>
      <c r="G749" s="6">
        <f t="shared" si="156"/>
        <v>0</v>
      </c>
      <c r="H749" s="9">
        <f t="shared" si="157"/>
        <v>-0.10425037500000001</v>
      </c>
      <c r="I749" s="6">
        <f t="shared" si="158"/>
        <v>-0.16284999999999999</v>
      </c>
      <c r="J749" s="6">
        <f t="shared" si="159"/>
        <v>0.43914249999999999</v>
      </c>
      <c r="K749" s="9">
        <f t="shared" si="160"/>
        <v>-0.44619080126983818</v>
      </c>
      <c r="L749" s="8">
        <f t="shared" si="161"/>
        <v>-0.43937845012367949</v>
      </c>
      <c r="M749" s="9">
        <f t="shared" si="162"/>
        <v>-0.93972089072479592</v>
      </c>
      <c r="N749" s="8">
        <f t="shared" si="163"/>
        <v>-0.29690858512367935</v>
      </c>
      <c r="O749" s="9">
        <f t="shared" si="164"/>
        <v>-0.44619080126983818</v>
      </c>
      <c r="P749" s="8">
        <f t="shared" si="165"/>
        <v>-0.85983031955940925</v>
      </c>
      <c r="Q749" s="9">
        <f t="shared" si="166"/>
        <v>0.22999179873016237</v>
      </c>
      <c r="R749" s="6">
        <f t="shared" si="167"/>
        <v>0.14621285907333181</v>
      </c>
    </row>
    <row r="750" spans="2:18" ht="14.4">
      <c r="B750" s="7"/>
      <c r="C750">
        <v>-29.298400000000001</v>
      </c>
      <c r="D750">
        <v>103.249</v>
      </c>
      <c r="E750">
        <v>81.399500000000003</v>
      </c>
      <c r="F750">
        <v>1</v>
      </c>
      <c r="G750" s="6">
        <f t="shared" si="156"/>
        <v>0</v>
      </c>
      <c r="H750" s="9">
        <f t="shared" si="157"/>
        <v>-0.10662300000000002</v>
      </c>
      <c r="I750" s="6">
        <f t="shared" si="158"/>
        <v>-0.15583666666666668</v>
      </c>
      <c r="J750" s="6">
        <f t="shared" si="159"/>
        <v>0.43566583333333331</v>
      </c>
      <c r="K750" s="9">
        <f t="shared" si="160"/>
        <v>-0.44664644634389999</v>
      </c>
      <c r="L750" s="8">
        <f t="shared" si="161"/>
        <v>-0.42761030657502647</v>
      </c>
      <c r="M750" s="9">
        <f t="shared" si="162"/>
        <v>-0.93721769072479577</v>
      </c>
      <c r="N750" s="8">
        <f t="shared" si="163"/>
        <v>-0.28599458657502635</v>
      </c>
      <c r="O750" s="9">
        <f t="shared" si="164"/>
        <v>-0.44664644634389999</v>
      </c>
      <c r="P750" s="8">
        <f t="shared" si="165"/>
        <v>-0.85680833976865611</v>
      </c>
      <c r="Q750" s="9">
        <f t="shared" si="166"/>
        <v>0.22703295365610052</v>
      </c>
      <c r="R750" s="6">
        <f t="shared" si="167"/>
        <v>0.15581316783123161</v>
      </c>
    </row>
    <row r="751" spans="2:18" ht="14.4">
      <c r="B751" s="7"/>
      <c r="C751">
        <v>-29.298400000000001</v>
      </c>
      <c r="D751">
        <v>103.249</v>
      </c>
      <c r="E751">
        <v>81.399500000000003</v>
      </c>
      <c r="F751">
        <v>1</v>
      </c>
      <c r="G751" s="6">
        <f t="shared" si="156"/>
        <v>0</v>
      </c>
      <c r="H751" s="9">
        <f t="shared" si="157"/>
        <v>-0.10662300000000002</v>
      </c>
      <c r="I751" s="6">
        <f t="shared" si="158"/>
        <v>-0.15583666666666668</v>
      </c>
      <c r="J751" s="6">
        <f t="shared" si="159"/>
        <v>0.43566583333333331</v>
      </c>
      <c r="K751" s="9">
        <f t="shared" si="160"/>
        <v>-0.44664644634389999</v>
      </c>
      <c r="L751" s="8">
        <f t="shared" si="161"/>
        <v>-0.42761030657502647</v>
      </c>
      <c r="M751" s="9">
        <f t="shared" si="162"/>
        <v>-0.93721769072479577</v>
      </c>
      <c r="N751" s="8">
        <f t="shared" si="163"/>
        <v>-0.28599458657502635</v>
      </c>
      <c r="O751" s="9">
        <f t="shared" si="164"/>
        <v>-0.44664644634389999</v>
      </c>
      <c r="P751" s="8">
        <f t="shared" si="165"/>
        <v>-0.85680833976865611</v>
      </c>
      <c r="Q751" s="9">
        <f t="shared" si="166"/>
        <v>0.22703295365610052</v>
      </c>
      <c r="R751" s="6">
        <f t="shared" si="167"/>
        <v>0.15581316783123161</v>
      </c>
    </row>
    <row r="752" spans="2:18" ht="14.4">
      <c r="B752" s="7"/>
      <c r="C752">
        <v>-27.400300000000001</v>
      </c>
      <c r="D752">
        <v>101.145</v>
      </c>
      <c r="E752">
        <v>83.485500000000002</v>
      </c>
      <c r="F752">
        <v>1</v>
      </c>
      <c r="G752" s="6">
        <f t="shared" si="156"/>
        <v>0</v>
      </c>
      <c r="H752" s="9">
        <f t="shared" si="157"/>
        <v>-0.10425037500000001</v>
      </c>
      <c r="I752" s="6">
        <f t="shared" si="158"/>
        <v>-0.16284999999999999</v>
      </c>
      <c r="J752" s="6">
        <f t="shared" si="159"/>
        <v>0.43914249999999999</v>
      </c>
      <c r="K752" s="9">
        <f t="shared" si="160"/>
        <v>-0.44619080126983818</v>
      </c>
      <c r="L752" s="8">
        <f t="shared" si="161"/>
        <v>-0.43937845012367949</v>
      </c>
      <c r="M752" s="9">
        <f t="shared" si="162"/>
        <v>-0.93972089072479592</v>
      </c>
      <c r="N752" s="8">
        <f t="shared" si="163"/>
        <v>-0.29690858512367935</v>
      </c>
      <c r="O752" s="9">
        <f t="shared" si="164"/>
        <v>-0.44619080126983818</v>
      </c>
      <c r="P752" s="8">
        <f t="shared" si="165"/>
        <v>-0.85983031955940925</v>
      </c>
      <c r="Q752" s="9">
        <f t="shared" si="166"/>
        <v>0.22999179873016237</v>
      </c>
      <c r="R752" s="6">
        <f t="shared" si="167"/>
        <v>0.14621285907333181</v>
      </c>
    </row>
    <row r="753" spans="2:18" ht="14.4">
      <c r="B753" s="7"/>
      <c r="C753">
        <v>-27.400300000000001</v>
      </c>
      <c r="D753">
        <v>101.145</v>
      </c>
      <c r="E753">
        <v>83.485500000000002</v>
      </c>
      <c r="F753">
        <v>1</v>
      </c>
      <c r="G753" s="6">
        <f t="shared" si="156"/>
        <v>0</v>
      </c>
      <c r="H753" s="9">
        <f t="shared" si="157"/>
        <v>-0.10425037500000001</v>
      </c>
      <c r="I753" s="6">
        <f t="shared" si="158"/>
        <v>-0.16284999999999999</v>
      </c>
      <c r="J753" s="6">
        <f t="shared" si="159"/>
        <v>0.43914249999999999</v>
      </c>
      <c r="K753" s="9">
        <f t="shared" si="160"/>
        <v>-0.44619080126983818</v>
      </c>
      <c r="L753" s="8">
        <f t="shared" si="161"/>
        <v>-0.43937845012367949</v>
      </c>
      <c r="M753" s="9">
        <f t="shared" si="162"/>
        <v>-0.93972089072479592</v>
      </c>
      <c r="N753" s="8">
        <f t="shared" si="163"/>
        <v>-0.29690858512367935</v>
      </c>
      <c r="O753" s="9">
        <f t="shared" si="164"/>
        <v>-0.44619080126983818</v>
      </c>
      <c r="P753" s="8">
        <f t="shared" si="165"/>
        <v>-0.85983031955940925</v>
      </c>
      <c r="Q753" s="9">
        <f t="shared" si="166"/>
        <v>0.22999179873016237</v>
      </c>
      <c r="R753" s="6">
        <f t="shared" si="167"/>
        <v>0.14621285907333181</v>
      </c>
    </row>
    <row r="754" spans="2:18" ht="14.4">
      <c r="B754" s="7"/>
      <c r="C754">
        <v>-27.400300000000001</v>
      </c>
      <c r="D754">
        <v>101.145</v>
      </c>
      <c r="E754">
        <v>83.485500000000002</v>
      </c>
      <c r="F754">
        <v>1</v>
      </c>
      <c r="G754" s="6">
        <f t="shared" si="156"/>
        <v>0</v>
      </c>
      <c r="H754" s="9">
        <f t="shared" si="157"/>
        <v>-0.10425037500000001</v>
      </c>
      <c r="I754" s="6">
        <f t="shared" si="158"/>
        <v>-0.16284999999999999</v>
      </c>
      <c r="J754" s="6">
        <f t="shared" si="159"/>
        <v>0.43914249999999999</v>
      </c>
      <c r="K754" s="9">
        <f t="shared" si="160"/>
        <v>-0.44619080126983818</v>
      </c>
      <c r="L754" s="8">
        <f t="shared" si="161"/>
        <v>-0.43937845012367949</v>
      </c>
      <c r="M754" s="9">
        <f t="shared" si="162"/>
        <v>-0.93972089072479592</v>
      </c>
      <c r="N754" s="8">
        <f t="shared" si="163"/>
        <v>-0.29690858512367935</v>
      </c>
      <c r="O754" s="9">
        <f t="shared" si="164"/>
        <v>-0.44619080126983818</v>
      </c>
      <c r="P754" s="8">
        <f t="shared" si="165"/>
        <v>-0.85983031955940925</v>
      </c>
      <c r="Q754" s="9">
        <f t="shared" si="166"/>
        <v>0.22999179873016237</v>
      </c>
      <c r="R754" s="6">
        <f t="shared" si="167"/>
        <v>0.14621285907333181</v>
      </c>
    </row>
    <row r="755" spans="2:18" ht="14.4">
      <c r="B755" s="7"/>
      <c r="C755">
        <v>-29.298400000000001</v>
      </c>
      <c r="D755">
        <v>103.249</v>
      </c>
      <c r="E755">
        <v>81.399500000000003</v>
      </c>
      <c r="F755">
        <v>1</v>
      </c>
      <c r="G755" s="6">
        <f t="shared" si="156"/>
        <v>0</v>
      </c>
      <c r="H755" s="9">
        <f t="shared" si="157"/>
        <v>-0.10662300000000002</v>
      </c>
      <c r="I755" s="6">
        <f t="shared" si="158"/>
        <v>-0.15583666666666668</v>
      </c>
      <c r="J755" s="6">
        <f t="shared" si="159"/>
        <v>0.43566583333333331</v>
      </c>
      <c r="K755" s="9">
        <f t="shared" si="160"/>
        <v>-0.44664644634389999</v>
      </c>
      <c r="L755" s="8">
        <f t="shared" si="161"/>
        <v>-0.42761030657502647</v>
      </c>
      <c r="M755" s="9">
        <f t="shared" si="162"/>
        <v>-0.93721769072479577</v>
      </c>
      <c r="N755" s="8">
        <f t="shared" si="163"/>
        <v>-0.28599458657502635</v>
      </c>
      <c r="O755" s="9">
        <f t="shared" si="164"/>
        <v>-0.44664644634389999</v>
      </c>
      <c r="P755" s="8">
        <f t="shared" si="165"/>
        <v>-0.85680833976865611</v>
      </c>
      <c r="Q755" s="9">
        <f t="shared" si="166"/>
        <v>0.22703295365610052</v>
      </c>
      <c r="R755" s="6">
        <f t="shared" si="167"/>
        <v>0.15581316783123161</v>
      </c>
    </row>
    <row r="756" spans="2:18" ht="14.4">
      <c r="B756" s="7"/>
      <c r="C756">
        <v>-29.298400000000001</v>
      </c>
      <c r="D756">
        <v>103.249</v>
      </c>
      <c r="E756">
        <v>81.399500000000003</v>
      </c>
      <c r="F756">
        <v>1</v>
      </c>
      <c r="G756" s="6">
        <f t="shared" si="156"/>
        <v>0</v>
      </c>
      <c r="H756" s="9">
        <f t="shared" si="157"/>
        <v>-0.10662300000000002</v>
      </c>
      <c r="I756" s="6">
        <f t="shared" si="158"/>
        <v>-0.15583666666666668</v>
      </c>
      <c r="J756" s="6">
        <f t="shared" si="159"/>
        <v>0.43566583333333331</v>
      </c>
      <c r="K756" s="9">
        <f t="shared" si="160"/>
        <v>-0.44664644634389999</v>
      </c>
      <c r="L756" s="8">
        <f t="shared" si="161"/>
        <v>-0.42761030657502647</v>
      </c>
      <c r="M756" s="9">
        <f t="shared" si="162"/>
        <v>-0.93721769072479577</v>
      </c>
      <c r="N756" s="8">
        <f t="shared" si="163"/>
        <v>-0.28599458657502635</v>
      </c>
      <c r="O756" s="9">
        <f t="shared" si="164"/>
        <v>-0.44664644634389999</v>
      </c>
      <c r="P756" s="8">
        <f t="shared" si="165"/>
        <v>-0.85680833976865611</v>
      </c>
      <c r="Q756" s="9">
        <f t="shared" si="166"/>
        <v>0.22703295365610052</v>
      </c>
      <c r="R756" s="6">
        <f t="shared" si="167"/>
        <v>0.15581316783123161</v>
      </c>
    </row>
    <row r="757" spans="2:18" ht="14.4">
      <c r="B757" s="7"/>
      <c r="C757">
        <v>-27.400300000000001</v>
      </c>
      <c r="D757">
        <v>101.145</v>
      </c>
      <c r="E757">
        <v>83.485500000000002</v>
      </c>
      <c r="F757">
        <v>1</v>
      </c>
      <c r="G757" s="6">
        <f t="shared" si="156"/>
        <v>0</v>
      </c>
      <c r="H757" s="9">
        <f t="shared" si="157"/>
        <v>-0.10425037500000001</v>
      </c>
      <c r="I757" s="6">
        <f t="shared" si="158"/>
        <v>-0.16284999999999999</v>
      </c>
      <c r="J757" s="6">
        <f t="shared" si="159"/>
        <v>0.43914249999999999</v>
      </c>
      <c r="K757" s="9">
        <f t="shared" si="160"/>
        <v>-0.44619080126983818</v>
      </c>
      <c r="L757" s="8">
        <f t="shared" si="161"/>
        <v>-0.43937845012367949</v>
      </c>
      <c r="M757" s="9">
        <f t="shared" si="162"/>
        <v>-0.93972089072479592</v>
      </c>
      <c r="N757" s="8">
        <f t="shared" si="163"/>
        <v>-0.29690858512367935</v>
      </c>
      <c r="O757" s="9">
        <f t="shared" si="164"/>
        <v>-0.44619080126983818</v>
      </c>
      <c r="P757" s="8">
        <f t="shared" si="165"/>
        <v>-0.85983031955940925</v>
      </c>
      <c r="Q757" s="9">
        <f t="shared" si="166"/>
        <v>0.22999179873016237</v>
      </c>
      <c r="R757" s="6">
        <f t="shared" si="167"/>
        <v>0.14621285907333181</v>
      </c>
    </row>
    <row r="758" spans="2:18" ht="14.4">
      <c r="B758" s="7"/>
      <c r="C758">
        <v>-27.400300000000001</v>
      </c>
      <c r="D758">
        <v>101.145</v>
      </c>
      <c r="E758">
        <v>83.485500000000002</v>
      </c>
      <c r="F758">
        <v>1</v>
      </c>
      <c r="G758" s="6">
        <f t="shared" si="156"/>
        <v>0</v>
      </c>
      <c r="H758" s="9">
        <f t="shared" si="157"/>
        <v>-0.10425037500000001</v>
      </c>
      <c r="I758" s="6">
        <f t="shared" si="158"/>
        <v>-0.16284999999999999</v>
      </c>
      <c r="J758" s="6">
        <f t="shared" si="159"/>
        <v>0.43914249999999999</v>
      </c>
      <c r="K758" s="9">
        <f t="shared" si="160"/>
        <v>-0.44619080126983818</v>
      </c>
      <c r="L758" s="8">
        <f t="shared" si="161"/>
        <v>-0.43937845012367949</v>
      </c>
      <c r="M758" s="9">
        <f t="shared" si="162"/>
        <v>-0.93972089072479592</v>
      </c>
      <c r="N758" s="8">
        <f t="shared" si="163"/>
        <v>-0.29690858512367935</v>
      </c>
      <c r="O758" s="9">
        <f t="shared" si="164"/>
        <v>-0.44619080126983818</v>
      </c>
      <c r="P758" s="8">
        <f t="shared" si="165"/>
        <v>-0.85983031955940925</v>
      </c>
      <c r="Q758" s="9">
        <f t="shared" si="166"/>
        <v>0.22999179873016237</v>
      </c>
      <c r="R758" s="6">
        <f t="shared" si="167"/>
        <v>0.14621285907333181</v>
      </c>
    </row>
    <row r="759" spans="2:18" ht="14.4">
      <c r="B759" s="7"/>
      <c r="C759">
        <v>-29.298400000000001</v>
      </c>
      <c r="D759">
        <v>103.249</v>
      </c>
      <c r="E759">
        <v>81.399500000000003</v>
      </c>
      <c r="F759">
        <v>1</v>
      </c>
      <c r="G759" s="6">
        <f t="shared" si="156"/>
        <v>0</v>
      </c>
      <c r="H759" s="9">
        <f t="shared" si="157"/>
        <v>-0.10662300000000002</v>
      </c>
      <c r="I759" s="6">
        <f t="shared" si="158"/>
        <v>-0.15583666666666668</v>
      </c>
      <c r="J759" s="6">
        <f t="shared" si="159"/>
        <v>0.43566583333333331</v>
      </c>
      <c r="K759" s="9">
        <f t="shared" si="160"/>
        <v>-0.44664644634389999</v>
      </c>
      <c r="L759" s="8">
        <f t="shared" si="161"/>
        <v>-0.42761030657502647</v>
      </c>
      <c r="M759" s="9">
        <f t="shared" si="162"/>
        <v>-0.93721769072479577</v>
      </c>
      <c r="N759" s="8">
        <f t="shared" si="163"/>
        <v>-0.28599458657502635</v>
      </c>
      <c r="O759" s="9">
        <f t="shared" si="164"/>
        <v>-0.44664644634389999</v>
      </c>
      <c r="P759" s="8">
        <f t="shared" si="165"/>
        <v>-0.85680833976865611</v>
      </c>
      <c r="Q759" s="9">
        <f t="shared" si="166"/>
        <v>0.22703295365610052</v>
      </c>
      <c r="R759" s="6">
        <f t="shared" si="167"/>
        <v>0.15581316783123161</v>
      </c>
    </row>
    <row r="760" spans="2:18" ht="14.4">
      <c r="B760" s="7"/>
      <c r="C760">
        <v>-29.298400000000001</v>
      </c>
      <c r="D760">
        <v>103.249</v>
      </c>
      <c r="E760">
        <v>81.399500000000003</v>
      </c>
      <c r="F760">
        <v>1</v>
      </c>
      <c r="G760" s="6">
        <f t="shared" si="156"/>
        <v>0</v>
      </c>
      <c r="H760" s="9">
        <f t="shared" si="157"/>
        <v>-0.10662300000000002</v>
      </c>
      <c r="I760" s="6">
        <f t="shared" si="158"/>
        <v>-0.15583666666666668</v>
      </c>
      <c r="J760" s="6">
        <f t="shared" si="159"/>
        <v>0.43566583333333331</v>
      </c>
      <c r="K760" s="9">
        <f t="shared" si="160"/>
        <v>-0.44664644634389999</v>
      </c>
      <c r="L760" s="8">
        <f t="shared" si="161"/>
        <v>-0.42761030657502647</v>
      </c>
      <c r="M760" s="9">
        <f t="shared" si="162"/>
        <v>-0.93721769072479577</v>
      </c>
      <c r="N760" s="8">
        <f t="shared" si="163"/>
        <v>-0.28599458657502635</v>
      </c>
      <c r="O760" s="9">
        <f t="shared" si="164"/>
        <v>-0.44664644634389999</v>
      </c>
      <c r="P760" s="8">
        <f t="shared" si="165"/>
        <v>-0.85680833976865611</v>
      </c>
      <c r="Q760" s="9">
        <f t="shared" si="166"/>
        <v>0.22703295365610052</v>
      </c>
      <c r="R760" s="6">
        <f t="shared" si="167"/>
        <v>0.15581316783123161</v>
      </c>
    </row>
    <row r="761" spans="2:18" ht="14.4">
      <c r="B761" s="7"/>
      <c r="C761">
        <v>-29.298400000000001</v>
      </c>
      <c r="D761">
        <v>103.249</v>
      </c>
      <c r="E761">
        <v>81.399500000000003</v>
      </c>
      <c r="F761">
        <v>1</v>
      </c>
      <c r="G761" s="6">
        <f t="shared" si="156"/>
        <v>0</v>
      </c>
      <c r="H761" s="9">
        <f t="shared" si="157"/>
        <v>-0.10662300000000002</v>
      </c>
      <c r="I761" s="6">
        <f t="shared" si="158"/>
        <v>-0.15583666666666668</v>
      </c>
      <c r="J761" s="6">
        <f t="shared" si="159"/>
        <v>0.43566583333333331</v>
      </c>
      <c r="K761" s="9">
        <f t="shared" si="160"/>
        <v>-0.44664644634389999</v>
      </c>
      <c r="L761" s="8">
        <f t="shared" si="161"/>
        <v>-0.42761030657502647</v>
      </c>
      <c r="M761" s="9">
        <f t="shared" si="162"/>
        <v>-0.93721769072479577</v>
      </c>
      <c r="N761" s="8">
        <f t="shared" si="163"/>
        <v>-0.28599458657502635</v>
      </c>
      <c r="O761" s="9">
        <f t="shared" si="164"/>
        <v>-0.44664644634389999</v>
      </c>
      <c r="P761" s="8">
        <f t="shared" si="165"/>
        <v>-0.85680833976865611</v>
      </c>
      <c r="Q761" s="9">
        <f t="shared" si="166"/>
        <v>0.22703295365610052</v>
      </c>
      <c r="R761" s="6">
        <f t="shared" si="167"/>
        <v>0.15581316783123161</v>
      </c>
    </row>
    <row r="762" spans="2:18" ht="14.4">
      <c r="B762" s="7"/>
      <c r="C762">
        <v>-29.298400000000001</v>
      </c>
      <c r="D762">
        <v>103.249</v>
      </c>
      <c r="E762">
        <v>81.399500000000003</v>
      </c>
      <c r="F762">
        <v>1</v>
      </c>
      <c r="G762" s="6">
        <f t="shared" si="156"/>
        <v>0</v>
      </c>
      <c r="H762" s="9">
        <f t="shared" si="157"/>
        <v>-0.10662300000000002</v>
      </c>
      <c r="I762" s="6">
        <f t="shared" si="158"/>
        <v>-0.15583666666666668</v>
      </c>
      <c r="J762" s="6">
        <f t="shared" si="159"/>
        <v>0.43566583333333331</v>
      </c>
      <c r="K762" s="9">
        <f t="shared" si="160"/>
        <v>-0.44664644634389999</v>
      </c>
      <c r="L762" s="8">
        <f t="shared" si="161"/>
        <v>-0.42761030657502647</v>
      </c>
      <c r="M762" s="9">
        <f t="shared" si="162"/>
        <v>-0.93721769072479577</v>
      </c>
      <c r="N762" s="8">
        <f t="shared" si="163"/>
        <v>-0.28599458657502635</v>
      </c>
      <c r="O762" s="9">
        <f t="shared" si="164"/>
        <v>-0.44664644634389999</v>
      </c>
      <c r="P762" s="8">
        <f t="shared" si="165"/>
        <v>-0.85680833976865611</v>
      </c>
      <c r="Q762" s="9">
        <f t="shared" si="166"/>
        <v>0.22703295365610052</v>
      </c>
      <c r="R762" s="6">
        <f t="shared" si="167"/>
        <v>0.15581316783123161</v>
      </c>
    </row>
    <row r="763" spans="2:18" ht="14.4">
      <c r="B763" s="7"/>
      <c r="C763">
        <v>-27.400300000000001</v>
      </c>
      <c r="D763">
        <v>101.145</v>
      </c>
      <c r="E763">
        <v>83.485500000000002</v>
      </c>
      <c r="F763">
        <v>1</v>
      </c>
      <c r="G763" s="6">
        <f t="shared" si="156"/>
        <v>0</v>
      </c>
      <c r="H763" s="9">
        <f t="shared" si="157"/>
        <v>-0.10425037500000001</v>
      </c>
      <c r="I763" s="6">
        <f t="shared" si="158"/>
        <v>-0.16284999999999999</v>
      </c>
      <c r="J763" s="6">
        <f t="shared" si="159"/>
        <v>0.43914249999999999</v>
      </c>
      <c r="K763" s="9">
        <f t="shared" si="160"/>
        <v>-0.44619080126983818</v>
      </c>
      <c r="L763" s="8">
        <f t="shared" si="161"/>
        <v>-0.43937845012367949</v>
      </c>
      <c r="M763" s="9">
        <f t="shared" si="162"/>
        <v>-0.93972089072479592</v>
      </c>
      <c r="N763" s="8">
        <f t="shared" si="163"/>
        <v>-0.29690858512367935</v>
      </c>
      <c r="O763" s="9">
        <f t="shared" si="164"/>
        <v>-0.44619080126983818</v>
      </c>
      <c r="P763" s="8">
        <f t="shared" si="165"/>
        <v>-0.85983031955940925</v>
      </c>
      <c r="Q763" s="9">
        <f t="shared" si="166"/>
        <v>0.22999179873016237</v>
      </c>
      <c r="R763" s="6">
        <f t="shared" si="167"/>
        <v>0.14621285907333181</v>
      </c>
    </row>
    <row r="764" spans="2:18" ht="14.4">
      <c r="B764" s="7"/>
      <c r="C764">
        <v>-27.400300000000001</v>
      </c>
      <c r="D764">
        <v>101.145</v>
      </c>
      <c r="E764">
        <v>83.485500000000002</v>
      </c>
      <c r="F764">
        <v>1</v>
      </c>
      <c r="G764" s="6">
        <f t="shared" si="156"/>
        <v>0</v>
      </c>
      <c r="H764" s="9">
        <f t="shared" si="157"/>
        <v>-0.10425037500000001</v>
      </c>
      <c r="I764" s="6">
        <f t="shared" si="158"/>
        <v>-0.16284999999999999</v>
      </c>
      <c r="J764" s="6">
        <f t="shared" si="159"/>
        <v>0.43914249999999999</v>
      </c>
      <c r="K764" s="9">
        <f t="shared" si="160"/>
        <v>-0.44619080126983818</v>
      </c>
      <c r="L764" s="8">
        <f t="shared" si="161"/>
        <v>-0.43937845012367949</v>
      </c>
      <c r="M764" s="9">
        <f t="shared" si="162"/>
        <v>-0.93972089072479592</v>
      </c>
      <c r="N764" s="8">
        <f t="shared" si="163"/>
        <v>-0.29690858512367935</v>
      </c>
      <c r="O764" s="9">
        <f t="shared" si="164"/>
        <v>-0.44619080126983818</v>
      </c>
      <c r="P764" s="8">
        <f t="shared" si="165"/>
        <v>-0.85983031955940925</v>
      </c>
      <c r="Q764" s="9">
        <f t="shared" si="166"/>
        <v>0.22999179873016237</v>
      </c>
      <c r="R764" s="6">
        <f t="shared" si="167"/>
        <v>0.14621285907333181</v>
      </c>
    </row>
    <row r="765" spans="2:18" ht="14.4">
      <c r="B765" s="7"/>
      <c r="C765">
        <v>-27.400300000000001</v>
      </c>
      <c r="D765">
        <v>101.145</v>
      </c>
      <c r="E765">
        <v>83.485500000000002</v>
      </c>
      <c r="F765">
        <v>1</v>
      </c>
      <c r="G765" s="6">
        <f t="shared" si="156"/>
        <v>0</v>
      </c>
      <c r="H765" s="9">
        <f t="shared" si="157"/>
        <v>-0.10425037500000001</v>
      </c>
      <c r="I765" s="6">
        <f t="shared" si="158"/>
        <v>-0.16284999999999999</v>
      </c>
      <c r="J765" s="6">
        <f t="shared" si="159"/>
        <v>0.43914249999999999</v>
      </c>
      <c r="K765" s="9">
        <f t="shared" si="160"/>
        <v>-0.44619080126983818</v>
      </c>
      <c r="L765" s="8">
        <f t="shared" si="161"/>
        <v>-0.43937845012367949</v>
      </c>
      <c r="M765" s="9">
        <f t="shared" si="162"/>
        <v>-0.93972089072479592</v>
      </c>
      <c r="N765" s="8">
        <f t="shared" si="163"/>
        <v>-0.29690858512367935</v>
      </c>
      <c r="O765" s="9">
        <f t="shared" si="164"/>
        <v>-0.44619080126983818</v>
      </c>
      <c r="P765" s="8">
        <f t="shared" si="165"/>
        <v>-0.85983031955940925</v>
      </c>
      <c r="Q765" s="9">
        <f t="shared" si="166"/>
        <v>0.22999179873016237</v>
      </c>
      <c r="R765" s="6">
        <f t="shared" si="167"/>
        <v>0.14621285907333181</v>
      </c>
    </row>
    <row r="766" spans="2:18" ht="14.4">
      <c r="B766" s="7"/>
      <c r="C766">
        <v>-29.298400000000001</v>
      </c>
      <c r="D766">
        <v>103.249</v>
      </c>
      <c r="E766">
        <v>81.399500000000003</v>
      </c>
      <c r="F766">
        <v>1</v>
      </c>
      <c r="G766" s="6">
        <f t="shared" si="156"/>
        <v>0</v>
      </c>
      <c r="H766" s="9">
        <f t="shared" si="157"/>
        <v>-0.10662300000000002</v>
      </c>
      <c r="I766" s="6">
        <f t="shared" si="158"/>
        <v>-0.15583666666666668</v>
      </c>
      <c r="J766" s="6">
        <f t="shared" si="159"/>
        <v>0.43566583333333331</v>
      </c>
      <c r="K766" s="9">
        <f t="shared" si="160"/>
        <v>-0.44664644634389999</v>
      </c>
      <c r="L766" s="8">
        <f t="shared" si="161"/>
        <v>-0.42761030657502647</v>
      </c>
      <c r="M766" s="9">
        <f t="shared" si="162"/>
        <v>-0.93721769072479577</v>
      </c>
      <c r="N766" s="8">
        <f t="shared" si="163"/>
        <v>-0.28599458657502635</v>
      </c>
      <c r="O766" s="9">
        <f t="shared" si="164"/>
        <v>-0.44664644634389999</v>
      </c>
      <c r="P766" s="8">
        <f t="shared" si="165"/>
        <v>-0.85680833976865611</v>
      </c>
      <c r="Q766" s="9">
        <f t="shared" si="166"/>
        <v>0.22703295365610052</v>
      </c>
      <c r="R766" s="6">
        <f t="shared" si="167"/>
        <v>0.15581316783123161</v>
      </c>
    </row>
    <row r="767" spans="2:18" ht="14.4">
      <c r="B767" s="7"/>
      <c r="C767">
        <v>-29.298400000000001</v>
      </c>
      <c r="D767">
        <v>103.249</v>
      </c>
      <c r="E767">
        <v>81.399500000000003</v>
      </c>
      <c r="F767">
        <v>1</v>
      </c>
      <c r="G767" s="6">
        <f t="shared" si="156"/>
        <v>0</v>
      </c>
      <c r="H767" s="9">
        <f t="shared" si="157"/>
        <v>-0.10662300000000002</v>
      </c>
      <c r="I767" s="6">
        <f t="shared" si="158"/>
        <v>-0.15583666666666668</v>
      </c>
      <c r="J767" s="6">
        <f t="shared" si="159"/>
        <v>0.43566583333333331</v>
      </c>
      <c r="K767" s="9">
        <f t="shared" si="160"/>
        <v>-0.44664644634389999</v>
      </c>
      <c r="L767" s="8">
        <f t="shared" si="161"/>
        <v>-0.42761030657502647</v>
      </c>
      <c r="M767" s="9">
        <f t="shared" si="162"/>
        <v>-0.93721769072479577</v>
      </c>
      <c r="N767" s="8">
        <f t="shared" si="163"/>
        <v>-0.28599458657502635</v>
      </c>
      <c r="O767" s="9">
        <f t="shared" si="164"/>
        <v>-0.44664644634389999</v>
      </c>
      <c r="P767" s="8">
        <f t="shared" si="165"/>
        <v>-0.85680833976865611</v>
      </c>
      <c r="Q767" s="9">
        <f t="shared" si="166"/>
        <v>0.22703295365610052</v>
      </c>
      <c r="R767" s="6">
        <f t="shared" si="167"/>
        <v>0.15581316783123161</v>
      </c>
    </row>
    <row r="768" spans="2:18" ht="14.4">
      <c r="B768" s="7"/>
      <c r="C768">
        <v>-27.400300000000001</v>
      </c>
      <c r="D768">
        <v>101.145</v>
      </c>
      <c r="E768">
        <v>83.485500000000002</v>
      </c>
      <c r="F768">
        <v>1</v>
      </c>
      <c r="G768" s="6">
        <f t="shared" si="156"/>
        <v>0</v>
      </c>
      <c r="H768" s="9">
        <f t="shared" si="157"/>
        <v>-0.10425037500000001</v>
      </c>
      <c r="I768" s="6">
        <f t="shared" si="158"/>
        <v>-0.16284999999999999</v>
      </c>
      <c r="J768" s="6">
        <f t="shared" si="159"/>
        <v>0.43914249999999999</v>
      </c>
      <c r="K768" s="9">
        <f t="shared" si="160"/>
        <v>-0.44619080126983818</v>
      </c>
      <c r="L768" s="8">
        <f t="shared" si="161"/>
        <v>-0.43937845012367949</v>
      </c>
      <c r="M768" s="9">
        <f t="shared" si="162"/>
        <v>-0.93972089072479592</v>
      </c>
      <c r="N768" s="8">
        <f t="shared" si="163"/>
        <v>-0.29690858512367935</v>
      </c>
      <c r="O768" s="9">
        <f t="shared" si="164"/>
        <v>-0.44619080126983818</v>
      </c>
      <c r="P768" s="8">
        <f t="shared" si="165"/>
        <v>-0.85983031955940925</v>
      </c>
      <c r="Q768" s="9">
        <f t="shared" si="166"/>
        <v>0.22999179873016237</v>
      </c>
      <c r="R768" s="6">
        <f t="shared" si="167"/>
        <v>0.14621285907333181</v>
      </c>
    </row>
    <row r="769" spans="2:18" ht="14.4">
      <c r="B769" s="7"/>
      <c r="C769">
        <v>-27.400300000000001</v>
      </c>
      <c r="D769">
        <v>101.145</v>
      </c>
      <c r="E769">
        <v>83.485500000000002</v>
      </c>
      <c r="F769">
        <v>1</v>
      </c>
      <c r="G769" s="6">
        <f t="shared" si="156"/>
        <v>0</v>
      </c>
      <c r="H769" s="9">
        <f t="shared" si="157"/>
        <v>-0.10425037500000001</v>
      </c>
      <c r="I769" s="6">
        <f t="shared" si="158"/>
        <v>-0.16284999999999999</v>
      </c>
      <c r="J769" s="6">
        <f t="shared" si="159"/>
        <v>0.43914249999999999</v>
      </c>
      <c r="K769" s="9">
        <f t="shared" si="160"/>
        <v>-0.44619080126983818</v>
      </c>
      <c r="L769" s="8">
        <f t="shared" si="161"/>
        <v>-0.43937845012367949</v>
      </c>
      <c r="M769" s="9">
        <f t="shared" si="162"/>
        <v>-0.93972089072479592</v>
      </c>
      <c r="N769" s="8">
        <f t="shared" si="163"/>
        <v>-0.29690858512367935</v>
      </c>
      <c r="O769" s="9">
        <f t="shared" si="164"/>
        <v>-0.44619080126983818</v>
      </c>
      <c r="P769" s="8">
        <f t="shared" si="165"/>
        <v>-0.85983031955940925</v>
      </c>
      <c r="Q769" s="9">
        <f t="shared" si="166"/>
        <v>0.22999179873016237</v>
      </c>
      <c r="R769" s="6">
        <f t="shared" si="167"/>
        <v>0.14621285907333181</v>
      </c>
    </row>
    <row r="770" spans="2:18" ht="14.4">
      <c r="B770" s="7"/>
      <c r="C770">
        <v>-29.298400000000001</v>
      </c>
      <c r="D770">
        <v>103.249</v>
      </c>
      <c r="E770">
        <v>81.399500000000003</v>
      </c>
      <c r="F770">
        <v>1</v>
      </c>
      <c r="G770" s="6">
        <f t="shared" si="156"/>
        <v>0</v>
      </c>
      <c r="H770" s="9">
        <f t="shared" si="157"/>
        <v>-0.10662300000000002</v>
      </c>
      <c r="I770" s="6">
        <f t="shared" si="158"/>
        <v>-0.15583666666666668</v>
      </c>
      <c r="J770" s="6">
        <f t="shared" si="159"/>
        <v>0.43566583333333331</v>
      </c>
      <c r="K770" s="9">
        <f t="shared" si="160"/>
        <v>-0.44664644634389999</v>
      </c>
      <c r="L770" s="8">
        <f t="shared" si="161"/>
        <v>-0.42761030657502647</v>
      </c>
      <c r="M770" s="9">
        <f t="shared" si="162"/>
        <v>-0.93721769072479577</v>
      </c>
      <c r="N770" s="8">
        <f t="shared" si="163"/>
        <v>-0.28599458657502635</v>
      </c>
      <c r="O770" s="9">
        <f t="shared" si="164"/>
        <v>-0.44664644634389999</v>
      </c>
      <c r="P770" s="8">
        <f t="shared" si="165"/>
        <v>-0.85680833976865611</v>
      </c>
      <c r="Q770" s="9">
        <f t="shared" si="166"/>
        <v>0.22703295365610052</v>
      </c>
      <c r="R770" s="6">
        <f t="shared" si="167"/>
        <v>0.15581316783123161</v>
      </c>
    </row>
    <row r="771" spans="2:18" ht="14.4">
      <c r="B771" s="7"/>
      <c r="C771">
        <v>-29.298400000000001</v>
      </c>
      <c r="D771">
        <v>103.249</v>
      </c>
      <c r="E771">
        <v>81.399500000000003</v>
      </c>
      <c r="F771">
        <v>1</v>
      </c>
      <c r="G771" s="6">
        <f t="shared" si="156"/>
        <v>0</v>
      </c>
      <c r="H771" s="9">
        <f t="shared" si="157"/>
        <v>-0.10662300000000002</v>
      </c>
      <c r="I771" s="6">
        <f t="shared" si="158"/>
        <v>-0.15583666666666668</v>
      </c>
      <c r="J771" s="6">
        <f t="shared" si="159"/>
        <v>0.43566583333333331</v>
      </c>
      <c r="K771" s="9">
        <f t="shared" si="160"/>
        <v>-0.44664644634389999</v>
      </c>
      <c r="L771" s="8">
        <f t="shared" si="161"/>
        <v>-0.42761030657502647</v>
      </c>
      <c r="M771" s="9">
        <f t="shared" si="162"/>
        <v>-0.93721769072479577</v>
      </c>
      <c r="N771" s="8">
        <f t="shared" si="163"/>
        <v>-0.28599458657502635</v>
      </c>
      <c r="O771" s="9">
        <f t="shared" si="164"/>
        <v>-0.44664644634389999</v>
      </c>
      <c r="P771" s="8">
        <f t="shared" si="165"/>
        <v>-0.85680833976865611</v>
      </c>
      <c r="Q771" s="9">
        <f t="shared" si="166"/>
        <v>0.22703295365610052</v>
      </c>
      <c r="R771" s="6">
        <f t="shared" si="167"/>
        <v>0.15581316783123161</v>
      </c>
    </row>
    <row r="772" spans="2:18" ht="14.4">
      <c r="B772" s="7"/>
      <c r="C772">
        <v>-27.400300000000001</v>
      </c>
      <c r="D772">
        <v>101.145</v>
      </c>
      <c r="E772">
        <v>83.485500000000002</v>
      </c>
      <c r="F772">
        <v>1</v>
      </c>
      <c r="G772" s="6">
        <f t="shared" si="156"/>
        <v>0</v>
      </c>
      <c r="H772" s="9">
        <f t="shared" si="157"/>
        <v>-0.10425037500000001</v>
      </c>
      <c r="I772" s="6">
        <f t="shared" si="158"/>
        <v>-0.16284999999999999</v>
      </c>
      <c r="J772" s="6">
        <f t="shared" si="159"/>
        <v>0.43914249999999999</v>
      </c>
      <c r="K772" s="9">
        <f t="shared" si="160"/>
        <v>-0.44619080126983818</v>
      </c>
      <c r="L772" s="8">
        <f t="shared" si="161"/>
        <v>-0.43937845012367949</v>
      </c>
      <c r="M772" s="9">
        <f t="shared" si="162"/>
        <v>-0.93972089072479592</v>
      </c>
      <c r="N772" s="8">
        <f t="shared" si="163"/>
        <v>-0.29690858512367935</v>
      </c>
      <c r="O772" s="9">
        <f t="shared" si="164"/>
        <v>-0.44619080126983818</v>
      </c>
      <c r="P772" s="8">
        <f t="shared" si="165"/>
        <v>-0.85983031955940925</v>
      </c>
      <c r="Q772" s="9">
        <f t="shared" si="166"/>
        <v>0.22999179873016237</v>
      </c>
      <c r="R772" s="6">
        <f t="shared" si="167"/>
        <v>0.14621285907333181</v>
      </c>
    </row>
    <row r="773" spans="2:18" ht="14.4">
      <c r="B773" s="7"/>
      <c r="C773">
        <v>-27.400300000000001</v>
      </c>
      <c r="D773">
        <v>101.145</v>
      </c>
      <c r="E773">
        <v>83.485500000000002</v>
      </c>
      <c r="F773">
        <v>1</v>
      </c>
      <c r="G773" s="6">
        <f t="shared" si="156"/>
        <v>0</v>
      </c>
      <c r="H773" s="9">
        <f t="shared" si="157"/>
        <v>-0.10425037500000001</v>
      </c>
      <c r="I773" s="6">
        <f t="shared" si="158"/>
        <v>-0.16284999999999999</v>
      </c>
      <c r="J773" s="6">
        <f t="shared" si="159"/>
        <v>0.43914249999999999</v>
      </c>
      <c r="K773" s="9">
        <f t="shared" si="160"/>
        <v>-0.44619080126983818</v>
      </c>
      <c r="L773" s="8">
        <f t="shared" si="161"/>
        <v>-0.43937845012367949</v>
      </c>
      <c r="M773" s="9">
        <f t="shared" si="162"/>
        <v>-0.93972089072479592</v>
      </c>
      <c r="N773" s="8">
        <f t="shared" si="163"/>
        <v>-0.29690858512367935</v>
      </c>
      <c r="O773" s="9">
        <f t="shared" si="164"/>
        <v>-0.44619080126983818</v>
      </c>
      <c r="P773" s="8">
        <f t="shared" si="165"/>
        <v>-0.85983031955940925</v>
      </c>
      <c r="Q773" s="9">
        <f t="shared" si="166"/>
        <v>0.22999179873016237</v>
      </c>
      <c r="R773" s="6">
        <f t="shared" si="167"/>
        <v>0.14621285907333181</v>
      </c>
    </row>
    <row r="774" spans="2:18" ht="14.4">
      <c r="B774" s="7"/>
      <c r="C774">
        <v>-29.298400000000001</v>
      </c>
      <c r="D774">
        <v>103.249</v>
      </c>
      <c r="E774">
        <v>81.399500000000003</v>
      </c>
      <c r="F774">
        <v>1</v>
      </c>
      <c r="G774" s="6">
        <f t="shared" si="156"/>
        <v>0</v>
      </c>
      <c r="H774" s="9">
        <f t="shared" si="157"/>
        <v>-0.10662300000000002</v>
      </c>
      <c r="I774" s="6">
        <f t="shared" si="158"/>
        <v>-0.15583666666666668</v>
      </c>
      <c r="J774" s="6">
        <f t="shared" si="159"/>
        <v>0.43566583333333331</v>
      </c>
      <c r="K774" s="9">
        <f t="shared" si="160"/>
        <v>-0.44664644634389999</v>
      </c>
      <c r="L774" s="8">
        <f t="shared" si="161"/>
        <v>-0.42761030657502647</v>
      </c>
      <c r="M774" s="9">
        <f t="shared" si="162"/>
        <v>-0.93721769072479577</v>
      </c>
      <c r="N774" s="8">
        <f t="shared" si="163"/>
        <v>-0.28599458657502635</v>
      </c>
      <c r="O774" s="9">
        <f t="shared" si="164"/>
        <v>-0.44664644634389999</v>
      </c>
      <c r="P774" s="8">
        <f t="shared" si="165"/>
        <v>-0.85680833976865611</v>
      </c>
      <c r="Q774" s="9">
        <f t="shared" si="166"/>
        <v>0.22703295365610052</v>
      </c>
      <c r="R774" s="6">
        <f t="shared" si="167"/>
        <v>0.15581316783123161</v>
      </c>
    </row>
    <row r="775" spans="2:18" ht="14.4">
      <c r="B775" s="7"/>
      <c r="C775">
        <v>-27.400300000000001</v>
      </c>
      <c r="D775">
        <v>101.145</v>
      </c>
      <c r="E775">
        <v>83.485500000000002</v>
      </c>
      <c r="F775">
        <v>1</v>
      </c>
      <c r="G775" s="6">
        <f t="shared" si="156"/>
        <v>0</v>
      </c>
      <c r="H775" s="9">
        <f t="shared" si="157"/>
        <v>-0.10425037500000001</v>
      </c>
      <c r="I775" s="6">
        <f t="shared" si="158"/>
        <v>-0.16284999999999999</v>
      </c>
      <c r="J775" s="6">
        <f t="shared" si="159"/>
        <v>0.43914249999999999</v>
      </c>
      <c r="K775" s="9">
        <f t="shared" si="160"/>
        <v>-0.44619080126983818</v>
      </c>
      <c r="L775" s="8">
        <f t="shared" si="161"/>
        <v>-0.43937845012367949</v>
      </c>
      <c r="M775" s="9">
        <f t="shared" si="162"/>
        <v>-0.93972089072479592</v>
      </c>
      <c r="N775" s="8">
        <f t="shared" si="163"/>
        <v>-0.29690858512367935</v>
      </c>
      <c r="O775" s="9">
        <f t="shared" si="164"/>
        <v>-0.44619080126983818</v>
      </c>
      <c r="P775" s="8">
        <f t="shared" si="165"/>
        <v>-0.85983031955940925</v>
      </c>
      <c r="Q775" s="9">
        <f t="shared" si="166"/>
        <v>0.22999179873016237</v>
      </c>
      <c r="R775" s="6">
        <f t="shared" si="167"/>
        <v>0.14621285907333181</v>
      </c>
    </row>
    <row r="776" spans="2:18" ht="14.4">
      <c r="B776" s="7"/>
      <c r="C776">
        <v>-29.298400000000001</v>
      </c>
      <c r="D776">
        <v>103.249</v>
      </c>
      <c r="E776">
        <v>81.399500000000003</v>
      </c>
      <c r="F776">
        <v>1</v>
      </c>
      <c r="G776" s="6">
        <f t="shared" si="156"/>
        <v>0</v>
      </c>
      <c r="H776" s="9">
        <f t="shared" si="157"/>
        <v>-0.10662300000000002</v>
      </c>
      <c r="I776" s="6">
        <f t="shared" si="158"/>
        <v>-0.15583666666666668</v>
      </c>
      <c r="J776" s="6">
        <f t="shared" si="159"/>
        <v>0.43566583333333331</v>
      </c>
      <c r="K776" s="9">
        <f t="shared" si="160"/>
        <v>-0.44664644634389999</v>
      </c>
      <c r="L776" s="8">
        <f t="shared" si="161"/>
        <v>-0.42761030657502647</v>
      </c>
      <c r="M776" s="9">
        <f t="shared" si="162"/>
        <v>-0.93721769072479577</v>
      </c>
      <c r="N776" s="8">
        <f t="shared" si="163"/>
        <v>-0.28599458657502635</v>
      </c>
      <c r="O776" s="9">
        <f t="shared" si="164"/>
        <v>-0.44664644634389999</v>
      </c>
      <c r="P776" s="8">
        <f t="shared" si="165"/>
        <v>-0.85680833976865611</v>
      </c>
      <c r="Q776" s="9">
        <f t="shared" si="166"/>
        <v>0.22703295365610052</v>
      </c>
      <c r="R776" s="6">
        <f t="shared" si="167"/>
        <v>0.15581316783123161</v>
      </c>
    </row>
    <row r="777" spans="2:18" ht="14.4">
      <c r="B777" s="7"/>
      <c r="C777">
        <v>-27.400300000000001</v>
      </c>
      <c r="D777">
        <v>101.145</v>
      </c>
      <c r="E777">
        <v>83.485500000000002</v>
      </c>
      <c r="F777">
        <v>1</v>
      </c>
      <c r="G777" s="6">
        <f t="shared" si="156"/>
        <v>0</v>
      </c>
      <c r="H777" s="9">
        <f t="shared" si="157"/>
        <v>-0.10425037500000001</v>
      </c>
      <c r="I777" s="6">
        <f t="shared" si="158"/>
        <v>-0.16284999999999999</v>
      </c>
      <c r="J777" s="6">
        <f t="shared" si="159"/>
        <v>0.43914249999999999</v>
      </c>
      <c r="K777" s="9">
        <f t="shared" si="160"/>
        <v>-0.44619080126983818</v>
      </c>
      <c r="L777" s="8">
        <f t="shared" si="161"/>
        <v>-0.43937845012367949</v>
      </c>
      <c r="M777" s="9">
        <f t="shared" si="162"/>
        <v>-0.93972089072479592</v>
      </c>
      <c r="N777" s="8">
        <f t="shared" si="163"/>
        <v>-0.29690858512367935</v>
      </c>
      <c r="O777" s="9">
        <f t="shared" si="164"/>
        <v>-0.44619080126983818</v>
      </c>
      <c r="P777" s="8">
        <f t="shared" si="165"/>
        <v>-0.85983031955940925</v>
      </c>
      <c r="Q777" s="9">
        <f t="shared" si="166"/>
        <v>0.22999179873016237</v>
      </c>
      <c r="R777" s="6">
        <f t="shared" si="167"/>
        <v>0.14621285907333181</v>
      </c>
    </row>
    <row r="778" spans="2:18" ht="14.4">
      <c r="B778" s="7"/>
      <c r="C778">
        <v>-27.400300000000001</v>
      </c>
      <c r="D778">
        <v>101.145</v>
      </c>
      <c r="E778">
        <v>83.485500000000002</v>
      </c>
      <c r="F778">
        <v>1</v>
      </c>
      <c r="G778" s="6">
        <f t="shared" si="156"/>
        <v>0</v>
      </c>
      <c r="H778" s="9">
        <f t="shared" si="157"/>
        <v>-0.10425037500000001</v>
      </c>
      <c r="I778" s="6">
        <f t="shared" si="158"/>
        <v>-0.16284999999999999</v>
      </c>
      <c r="J778" s="6">
        <f t="shared" si="159"/>
        <v>0.43914249999999999</v>
      </c>
      <c r="K778" s="9">
        <f t="shared" si="160"/>
        <v>-0.44619080126983818</v>
      </c>
      <c r="L778" s="8">
        <f t="shared" si="161"/>
        <v>-0.43937845012367949</v>
      </c>
      <c r="M778" s="9">
        <f t="shared" si="162"/>
        <v>-0.93972089072479592</v>
      </c>
      <c r="N778" s="8">
        <f t="shared" si="163"/>
        <v>-0.29690858512367935</v>
      </c>
      <c r="O778" s="9">
        <f t="shared" si="164"/>
        <v>-0.44619080126983818</v>
      </c>
      <c r="P778" s="8">
        <f t="shared" si="165"/>
        <v>-0.85983031955940925</v>
      </c>
      <c r="Q778" s="9">
        <f t="shared" si="166"/>
        <v>0.22999179873016237</v>
      </c>
      <c r="R778" s="6">
        <f t="shared" si="167"/>
        <v>0.14621285907333181</v>
      </c>
    </row>
    <row r="779" spans="2:18" ht="14.4">
      <c r="B779" s="7"/>
      <c r="C779">
        <v>-27.400300000000001</v>
      </c>
      <c r="D779">
        <v>101.145</v>
      </c>
      <c r="E779">
        <v>83.485500000000002</v>
      </c>
      <c r="F779">
        <v>1</v>
      </c>
      <c r="G779" s="6">
        <f t="shared" si="156"/>
        <v>0</v>
      </c>
      <c r="H779" s="9">
        <f t="shared" si="157"/>
        <v>-0.10425037500000001</v>
      </c>
      <c r="I779" s="6">
        <f t="shared" si="158"/>
        <v>-0.16284999999999999</v>
      </c>
      <c r="J779" s="6">
        <f t="shared" si="159"/>
        <v>0.43914249999999999</v>
      </c>
      <c r="K779" s="9">
        <f t="shared" si="160"/>
        <v>-0.44619080126983818</v>
      </c>
      <c r="L779" s="8">
        <f t="shared" si="161"/>
        <v>-0.43937845012367949</v>
      </c>
      <c r="M779" s="9">
        <f t="shared" si="162"/>
        <v>-0.93972089072479592</v>
      </c>
      <c r="N779" s="8">
        <f t="shared" si="163"/>
        <v>-0.29690858512367935</v>
      </c>
      <c r="O779" s="9">
        <f t="shared" si="164"/>
        <v>-0.44619080126983818</v>
      </c>
      <c r="P779" s="8">
        <f t="shared" si="165"/>
        <v>-0.85983031955940925</v>
      </c>
      <c r="Q779" s="9">
        <f t="shared" si="166"/>
        <v>0.22999179873016237</v>
      </c>
      <c r="R779" s="6">
        <f t="shared" si="167"/>
        <v>0.14621285907333181</v>
      </c>
    </row>
    <row r="780" spans="2:18" ht="14.4">
      <c r="B780" s="7"/>
      <c r="C780">
        <v>-29.298400000000001</v>
      </c>
      <c r="D780">
        <v>103.249</v>
      </c>
      <c r="E780">
        <v>81.399500000000003</v>
      </c>
      <c r="F780">
        <v>1</v>
      </c>
      <c r="G780" s="6">
        <f t="shared" si="156"/>
        <v>0</v>
      </c>
      <c r="H780" s="9">
        <f t="shared" si="157"/>
        <v>-0.10662300000000002</v>
      </c>
      <c r="I780" s="6">
        <f t="shared" si="158"/>
        <v>-0.15583666666666668</v>
      </c>
      <c r="J780" s="6">
        <f t="shared" si="159"/>
        <v>0.43566583333333331</v>
      </c>
      <c r="K780" s="9">
        <f t="shared" si="160"/>
        <v>-0.44664644634389999</v>
      </c>
      <c r="L780" s="8">
        <f t="shared" si="161"/>
        <v>-0.42761030657502647</v>
      </c>
      <c r="M780" s="9">
        <f t="shared" si="162"/>
        <v>-0.93721769072479577</v>
      </c>
      <c r="N780" s="8">
        <f t="shared" si="163"/>
        <v>-0.28599458657502635</v>
      </c>
      <c r="O780" s="9">
        <f t="shared" si="164"/>
        <v>-0.44664644634389999</v>
      </c>
      <c r="P780" s="8">
        <f t="shared" si="165"/>
        <v>-0.85680833976865611</v>
      </c>
      <c r="Q780" s="9">
        <f t="shared" si="166"/>
        <v>0.22703295365610052</v>
      </c>
      <c r="R780" s="6">
        <f t="shared" si="167"/>
        <v>0.15581316783123161</v>
      </c>
    </row>
    <row r="781" spans="2:18" ht="14.4">
      <c r="B781" s="7"/>
      <c r="C781">
        <v>-29.298400000000001</v>
      </c>
      <c r="D781">
        <v>103.249</v>
      </c>
      <c r="E781">
        <v>81.399500000000003</v>
      </c>
      <c r="F781">
        <v>1</v>
      </c>
      <c r="G781" s="6">
        <f t="shared" si="156"/>
        <v>0</v>
      </c>
      <c r="H781" s="9">
        <f t="shared" si="157"/>
        <v>-0.10662300000000002</v>
      </c>
      <c r="I781" s="6">
        <f t="shared" si="158"/>
        <v>-0.15583666666666668</v>
      </c>
      <c r="J781" s="6">
        <f t="shared" si="159"/>
        <v>0.43566583333333331</v>
      </c>
      <c r="K781" s="9">
        <f t="shared" si="160"/>
        <v>-0.44664644634389999</v>
      </c>
      <c r="L781" s="8">
        <f t="shared" si="161"/>
        <v>-0.42761030657502647</v>
      </c>
      <c r="M781" s="9">
        <f t="shared" si="162"/>
        <v>-0.93721769072479577</v>
      </c>
      <c r="N781" s="8">
        <f t="shared" si="163"/>
        <v>-0.28599458657502635</v>
      </c>
      <c r="O781" s="9">
        <f t="shared" si="164"/>
        <v>-0.44664644634389999</v>
      </c>
      <c r="P781" s="8">
        <f t="shared" si="165"/>
        <v>-0.85680833976865611</v>
      </c>
      <c r="Q781" s="9">
        <f t="shared" si="166"/>
        <v>0.22703295365610052</v>
      </c>
      <c r="R781" s="6">
        <f t="shared" si="167"/>
        <v>0.15581316783123161</v>
      </c>
    </row>
    <row r="782" spans="2:18" ht="14.4">
      <c r="B782" s="7"/>
      <c r="C782">
        <v>-27.400300000000001</v>
      </c>
      <c r="D782">
        <v>101.145</v>
      </c>
      <c r="E782">
        <v>83.485500000000002</v>
      </c>
      <c r="F782">
        <v>1</v>
      </c>
      <c r="G782" s="6">
        <f t="shared" si="156"/>
        <v>0</v>
      </c>
      <c r="H782" s="9">
        <f t="shared" si="157"/>
        <v>-0.10425037500000001</v>
      </c>
      <c r="I782" s="6">
        <f t="shared" si="158"/>
        <v>-0.16284999999999999</v>
      </c>
      <c r="J782" s="6">
        <f t="shared" si="159"/>
        <v>0.43914249999999999</v>
      </c>
      <c r="K782" s="9">
        <f t="shared" si="160"/>
        <v>-0.44619080126983818</v>
      </c>
      <c r="L782" s="8">
        <f t="shared" si="161"/>
        <v>-0.43937845012367949</v>
      </c>
      <c r="M782" s="9">
        <f t="shared" si="162"/>
        <v>-0.93972089072479592</v>
      </c>
      <c r="N782" s="8">
        <f t="shared" si="163"/>
        <v>-0.29690858512367935</v>
      </c>
      <c r="O782" s="9">
        <f t="shared" si="164"/>
        <v>-0.44619080126983818</v>
      </c>
      <c r="P782" s="8">
        <f t="shared" si="165"/>
        <v>-0.85983031955940925</v>
      </c>
      <c r="Q782" s="9">
        <f t="shared" si="166"/>
        <v>0.22999179873016237</v>
      </c>
      <c r="R782" s="6">
        <f t="shared" si="167"/>
        <v>0.14621285907333181</v>
      </c>
    </row>
    <row r="783" spans="2:18" ht="14.4">
      <c r="B783" s="7"/>
      <c r="C783">
        <v>-27.400300000000001</v>
      </c>
      <c r="D783">
        <v>101.145</v>
      </c>
      <c r="E783">
        <v>83.485500000000002</v>
      </c>
      <c r="F783">
        <v>1</v>
      </c>
      <c r="G783" s="6">
        <f t="shared" si="156"/>
        <v>0</v>
      </c>
      <c r="H783" s="9">
        <f t="shared" si="157"/>
        <v>-0.10425037500000001</v>
      </c>
      <c r="I783" s="6">
        <f t="shared" si="158"/>
        <v>-0.16284999999999999</v>
      </c>
      <c r="J783" s="6">
        <f t="shared" si="159"/>
        <v>0.43914249999999999</v>
      </c>
      <c r="K783" s="9">
        <f t="shared" si="160"/>
        <v>-0.44619080126983818</v>
      </c>
      <c r="L783" s="8">
        <f t="shared" si="161"/>
        <v>-0.43937845012367949</v>
      </c>
      <c r="M783" s="9">
        <f t="shared" si="162"/>
        <v>-0.93972089072479592</v>
      </c>
      <c r="N783" s="8">
        <f t="shared" si="163"/>
        <v>-0.29690858512367935</v>
      </c>
      <c r="O783" s="9">
        <f t="shared" si="164"/>
        <v>-0.44619080126983818</v>
      </c>
      <c r="P783" s="8">
        <f t="shared" si="165"/>
        <v>-0.85983031955940925</v>
      </c>
      <c r="Q783" s="9">
        <f t="shared" si="166"/>
        <v>0.22999179873016237</v>
      </c>
      <c r="R783" s="6">
        <f t="shared" si="167"/>
        <v>0.14621285907333181</v>
      </c>
    </row>
    <row r="784" spans="2:18" ht="14.4">
      <c r="B784" s="7"/>
      <c r="C784">
        <v>-29.298400000000001</v>
      </c>
      <c r="D784">
        <v>103.249</v>
      </c>
      <c r="E784">
        <v>81.399500000000003</v>
      </c>
      <c r="F784">
        <v>1</v>
      </c>
      <c r="G784" s="6">
        <f t="shared" si="156"/>
        <v>0</v>
      </c>
      <c r="H784" s="9">
        <f t="shared" si="157"/>
        <v>-0.10662300000000002</v>
      </c>
      <c r="I784" s="6">
        <f t="shared" si="158"/>
        <v>-0.15583666666666668</v>
      </c>
      <c r="J784" s="6">
        <f t="shared" si="159"/>
        <v>0.43566583333333331</v>
      </c>
      <c r="K784" s="9">
        <f t="shared" si="160"/>
        <v>-0.44664644634389999</v>
      </c>
      <c r="L784" s="8">
        <f t="shared" si="161"/>
        <v>-0.42761030657502647</v>
      </c>
      <c r="M784" s="9">
        <f t="shared" si="162"/>
        <v>-0.93721769072479577</v>
      </c>
      <c r="N784" s="8">
        <f t="shared" si="163"/>
        <v>-0.28599458657502635</v>
      </c>
      <c r="O784" s="9">
        <f t="shared" si="164"/>
        <v>-0.44664644634389999</v>
      </c>
      <c r="P784" s="8">
        <f t="shared" si="165"/>
        <v>-0.85680833976865611</v>
      </c>
      <c r="Q784" s="9">
        <f t="shared" si="166"/>
        <v>0.22703295365610052</v>
      </c>
      <c r="R784" s="6">
        <f t="shared" si="167"/>
        <v>0.15581316783123161</v>
      </c>
    </row>
    <row r="785" spans="2:18" ht="14.4">
      <c r="B785" s="7"/>
      <c r="C785">
        <v>-29.298400000000001</v>
      </c>
      <c r="D785">
        <v>103.249</v>
      </c>
      <c r="E785">
        <v>81.399500000000003</v>
      </c>
      <c r="F785">
        <v>1</v>
      </c>
      <c r="G785" s="6">
        <f t="shared" si="156"/>
        <v>0</v>
      </c>
      <c r="H785" s="9">
        <f t="shared" si="157"/>
        <v>-0.10662300000000002</v>
      </c>
      <c r="I785" s="6">
        <f t="shared" si="158"/>
        <v>-0.15583666666666668</v>
      </c>
      <c r="J785" s="6">
        <f t="shared" si="159"/>
        <v>0.43566583333333331</v>
      </c>
      <c r="K785" s="9">
        <f t="shared" si="160"/>
        <v>-0.44664644634389999</v>
      </c>
      <c r="L785" s="8">
        <f t="shared" si="161"/>
        <v>-0.42761030657502647</v>
      </c>
      <c r="M785" s="9">
        <f t="shared" si="162"/>
        <v>-0.93721769072479577</v>
      </c>
      <c r="N785" s="8">
        <f t="shared" si="163"/>
        <v>-0.28599458657502635</v>
      </c>
      <c r="O785" s="9">
        <f t="shared" si="164"/>
        <v>-0.44664644634389999</v>
      </c>
      <c r="P785" s="8">
        <f t="shared" si="165"/>
        <v>-0.85680833976865611</v>
      </c>
      <c r="Q785" s="9">
        <f t="shared" si="166"/>
        <v>0.22703295365610052</v>
      </c>
      <c r="R785" s="6">
        <f t="shared" si="167"/>
        <v>0.15581316783123161</v>
      </c>
    </row>
    <row r="786" spans="2:18" ht="14.4">
      <c r="B786" s="7"/>
      <c r="C786">
        <v>-27.400300000000001</v>
      </c>
      <c r="D786">
        <v>101.145</v>
      </c>
      <c r="E786">
        <v>83.485500000000002</v>
      </c>
      <c r="F786">
        <v>1</v>
      </c>
      <c r="G786" s="6">
        <f t="shared" si="156"/>
        <v>0</v>
      </c>
      <c r="H786" s="9">
        <f t="shared" si="157"/>
        <v>-0.10425037500000001</v>
      </c>
      <c r="I786" s="6">
        <f t="shared" si="158"/>
        <v>-0.16284999999999999</v>
      </c>
      <c r="J786" s="6">
        <f t="shared" si="159"/>
        <v>0.43914249999999999</v>
      </c>
      <c r="K786" s="9">
        <f t="shared" si="160"/>
        <v>-0.44619080126983818</v>
      </c>
      <c r="L786" s="8">
        <f t="shared" si="161"/>
        <v>-0.43937845012367949</v>
      </c>
      <c r="M786" s="9">
        <f t="shared" si="162"/>
        <v>-0.93972089072479592</v>
      </c>
      <c r="N786" s="8">
        <f t="shared" si="163"/>
        <v>-0.29690858512367935</v>
      </c>
      <c r="O786" s="9">
        <f t="shared" si="164"/>
        <v>-0.44619080126983818</v>
      </c>
      <c r="P786" s="8">
        <f t="shared" si="165"/>
        <v>-0.85983031955940925</v>
      </c>
      <c r="Q786" s="9">
        <f t="shared" si="166"/>
        <v>0.22999179873016237</v>
      </c>
      <c r="R786" s="6">
        <f t="shared" si="167"/>
        <v>0.14621285907333181</v>
      </c>
    </row>
    <row r="787" spans="2:18" ht="14.4">
      <c r="B787" s="7"/>
      <c r="C787">
        <v>-27.400300000000001</v>
      </c>
      <c r="D787">
        <v>101.145</v>
      </c>
      <c r="E787">
        <v>83.485500000000002</v>
      </c>
      <c r="F787">
        <v>1</v>
      </c>
      <c r="G787" s="6">
        <f t="shared" si="156"/>
        <v>0</v>
      </c>
      <c r="H787" s="9">
        <f t="shared" si="157"/>
        <v>-0.10425037500000001</v>
      </c>
      <c r="I787" s="6">
        <f t="shared" si="158"/>
        <v>-0.16284999999999999</v>
      </c>
      <c r="J787" s="6">
        <f t="shared" si="159"/>
        <v>0.43914249999999999</v>
      </c>
      <c r="K787" s="9">
        <f t="shared" si="160"/>
        <v>-0.44619080126983818</v>
      </c>
      <c r="L787" s="8">
        <f t="shared" si="161"/>
        <v>-0.43937845012367949</v>
      </c>
      <c r="M787" s="9">
        <f t="shared" si="162"/>
        <v>-0.93972089072479592</v>
      </c>
      <c r="N787" s="8">
        <f t="shared" si="163"/>
        <v>-0.29690858512367935</v>
      </c>
      <c r="O787" s="9">
        <f t="shared" si="164"/>
        <v>-0.44619080126983818</v>
      </c>
      <c r="P787" s="8">
        <f t="shared" si="165"/>
        <v>-0.85983031955940925</v>
      </c>
      <c r="Q787" s="9">
        <f t="shared" si="166"/>
        <v>0.22999179873016237</v>
      </c>
      <c r="R787" s="6">
        <f t="shared" si="167"/>
        <v>0.14621285907333181</v>
      </c>
    </row>
    <row r="788" spans="2:18" ht="14.4">
      <c r="B788" s="7"/>
      <c r="C788">
        <v>-29.298400000000001</v>
      </c>
      <c r="D788">
        <v>103.249</v>
      </c>
      <c r="E788">
        <v>81.399500000000003</v>
      </c>
      <c r="F788">
        <v>1</v>
      </c>
      <c r="G788" s="6">
        <f t="shared" si="156"/>
        <v>0</v>
      </c>
      <c r="H788" s="9">
        <f t="shared" si="157"/>
        <v>-0.10662300000000002</v>
      </c>
      <c r="I788" s="6">
        <f t="shared" si="158"/>
        <v>-0.15583666666666668</v>
      </c>
      <c r="J788" s="6">
        <f t="shared" si="159"/>
        <v>0.43566583333333331</v>
      </c>
      <c r="K788" s="9">
        <f t="shared" si="160"/>
        <v>-0.44664644634389999</v>
      </c>
      <c r="L788" s="8">
        <f t="shared" si="161"/>
        <v>-0.42761030657502647</v>
      </c>
      <c r="M788" s="9">
        <f t="shared" si="162"/>
        <v>-0.93721769072479577</v>
      </c>
      <c r="N788" s="8">
        <f t="shared" si="163"/>
        <v>-0.28599458657502635</v>
      </c>
      <c r="O788" s="9">
        <f t="shared" si="164"/>
        <v>-0.44664644634389999</v>
      </c>
      <c r="P788" s="8">
        <f t="shared" si="165"/>
        <v>-0.85680833976865611</v>
      </c>
      <c r="Q788" s="9">
        <f t="shared" si="166"/>
        <v>0.22703295365610052</v>
      </c>
      <c r="R788" s="6">
        <f t="shared" si="167"/>
        <v>0.15581316783123161</v>
      </c>
    </row>
    <row r="789" spans="2:18" ht="14.4">
      <c r="B789" s="7"/>
      <c r="C789">
        <v>-29.298400000000001</v>
      </c>
      <c r="D789">
        <v>103.249</v>
      </c>
      <c r="E789">
        <v>81.399500000000003</v>
      </c>
      <c r="F789">
        <v>1</v>
      </c>
      <c r="G789" s="6">
        <f t="shared" si="156"/>
        <v>0</v>
      </c>
      <c r="H789" s="9">
        <f t="shared" si="157"/>
        <v>-0.10662300000000002</v>
      </c>
      <c r="I789" s="6">
        <f t="shared" si="158"/>
        <v>-0.15583666666666668</v>
      </c>
      <c r="J789" s="6">
        <f t="shared" si="159"/>
        <v>0.43566583333333331</v>
      </c>
      <c r="K789" s="9">
        <f t="shared" si="160"/>
        <v>-0.44664644634389999</v>
      </c>
      <c r="L789" s="8">
        <f t="shared" si="161"/>
        <v>-0.42761030657502647</v>
      </c>
      <c r="M789" s="9">
        <f t="shared" si="162"/>
        <v>-0.93721769072479577</v>
      </c>
      <c r="N789" s="8">
        <f t="shared" si="163"/>
        <v>-0.28599458657502635</v>
      </c>
      <c r="O789" s="9">
        <f t="shared" si="164"/>
        <v>-0.44664644634389999</v>
      </c>
      <c r="P789" s="8">
        <f t="shared" si="165"/>
        <v>-0.85680833976865611</v>
      </c>
      <c r="Q789" s="9">
        <f t="shared" si="166"/>
        <v>0.22703295365610052</v>
      </c>
      <c r="R789" s="6">
        <f t="shared" si="167"/>
        <v>0.15581316783123161</v>
      </c>
    </row>
    <row r="790" spans="2:18" ht="14.4">
      <c r="B790" s="7"/>
      <c r="C790">
        <v>-29.298400000000001</v>
      </c>
      <c r="D790">
        <v>103.249</v>
      </c>
      <c r="E790">
        <v>81.399500000000003</v>
      </c>
      <c r="F790">
        <v>1</v>
      </c>
      <c r="G790" s="6">
        <f t="shared" si="156"/>
        <v>0</v>
      </c>
      <c r="H790" s="9">
        <f t="shared" si="157"/>
        <v>-0.10662300000000002</v>
      </c>
      <c r="I790" s="6">
        <f t="shared" si="158"/>
        <v>-0.15583666666666668</v>
      </c>
      <c r="J790" s="6">
        <f t="shared" si="159"/>
        <v>0.43566583333333331</v>
      </c>
      <c r="K790" s="9">
        <f t="shared" si="160"/>
        <v>-0.44664644634389999</v>
      </c>
      <c r="L790" s="8">
        <f t="shared" si="161"/>
        <v>-0.42761030657502647</v>
      </c>
      <c r="M790" s="9">
        <f t="shared" si="162"/>
        <v>-0.93721769072479577</v>
      </c>
      <c r="N790" s="8">
        <f t="shared" si="163"/>
        <v>-0.28599458657502635</v>
      </c>
      <c r="O790" s="9">
        <f t="shared" si="164"/>
        <v>-0.44664644634389999</v>
      </c>
      <c r="P790" s="8">
        <f t="shared" si="165"/>
        <v>-0.85680833976865611</v>
      </c>
      <c r="Q790" s="9">
        <f t="shared" si="166"/>
        <v>0.22703295365610052</v>
      </c>
      <c r="R790" s="6">
        <f t="shared" si="167"/>
        <v>0.15581316783123161</v>
      </c>
    </row>
    <row r="791" spans="2:18" ht="14.4">
      <c r="B791" s="7"/>
      <c r="C791">
        <v>-29.298400000000001</v>
      </c>
      <c r="D791">
        <v>103.249</v>
      </c>
      <c r="E791">
        <v>81.399500000000003</v>
      </c>
      <c r="F791">
        <v>1</v>
      </c>
      <c r="G791" s="6">
        <f t="shared" si="156"/>
        <v>0</v>
      </c>
      <c r="H791" s="9">
        <f t="shared" si="157"/>
        <v>-0.10662300000000002</v>
      </c>
      <c r="I791" s="6">
        <f t="shared" si="158"/>
        <v>-0.15583666666666668</v>
      </c>
      <c r="J791" s="6">
        <f t="shared" si="159"/>
        <v>0.43566583333333331</v>
      </c>
      <c r="K791" s="9">
        <f t="shared" si="160"/>
        <v>-0.44664644634389999</v>
      </c>
      <c r="L791" s="8">
        <f t="shared" si="161"/>
        <v>-0.42761030657502647</v>
      </c>
      <c r="M791" s="9">
        <f t="shared" si="162"/>
        <v>-0.93721769072479577</v>
      </c>
      <c r="N791" s="8">
        <f t="shared" si="163"/>
        <v>-0.28599458657502635</v>
      </c>
      <c r="O791" s="9">
        <f t="shared" si="164"/>
        <v>-0.44664644634389999</v>
      </c>
      <c r="P791" s="8">
        <f t="shared" si="165"/>
        <v>-0.85680833976865611</v>
      </c>
      <c r="Q791" s="9">
        <f t="shared" si="166"/>
        <v>0.22703295365610052</v>
      </c>
      <c r="R791" s="6">
        <f t="shared" si="167"/>
        <v>0.15581316783123161</v>
      </c>
    </row>
    <row r="792" spans="2:18" ht="14.4">
      <c r="B792" s="7"/>
      <c r="C792">
        <v>-27.400300000000001</v>
      </c>
      <c r="D792">
        <v>101.145</v>
      </c>
      <c r="E792">
        <v>83.485500000000002</v>
      </c>
      <c r="F792">
        <v>1</v>
      </c>
      <c r="G792" s="6">
        <f t="shared" si="156"/>
        <v>0</v>
      </c>
      <c r="H792" s="9">
        <f t="shared" si="157"/>
        <v>-0.10425037500000001</v>
      </c>
      <c r="I792" s="6">
        <f t="shared" si="158"/>
        <v>-0.16284999999999999</v>
      </c>
      <c r="J792" s="6">
        <f t="shared" si="159"/>
        <v>0.43914249999999999</v>
      </c>
      <c r="K792" s="9">
        <f t="shared" si="160"/>
        <v>-0.44619080126983818</v>
      </c>
      <c r="L792" s="8">
        <f t="shared" si="161"/>
        <v>-0.43937845012367949</v>
      </c>
      <c r="M792" s="9">
        <f t="shared" si="162"/>
        <v>-0.93972089072479592</v>
      </c>
      <c r="N792" s="8">
        <f t="shared" si="163"/>
        <v>-0.29690858512367935</v>
      </c>
      <c r="O792" s="9">
        <f t="shared" si="164"/>
        <v>-0.44619080126983818</v>
      </c>
      <c r="P792" s="8">
        <f t="shared" si="165"/>
        <v>-0.85983031955940925</v>
      </c>
      <c r="Q792" s="9">
        <f t="shared" si="166"/>
        <v>0.22999179873016237</v>
      </c>
      <c r="R792" s="6">
        <f t="shared" si="167"/>
        <v>0.14621285907333181</v>
      </c>
    </row>
    <row r="793" spans="2:18" ht="14.4">
      <c r="B793" s="7"/>
      <c r="C793">
        <v>-29.298400000000001</v>
      </c>
      <c r="D793">
        <v>103.249</v>
      </c>
      <c r="E793">
        <v>81.399500000000003</v>
      </c>
      <c r="F793">
        <v>1</v>
      </c>
      <c r="G793" s="6">
        <f t="shared" si="156"/>
        <v>0</v>
      </c>
      <c r="H793" s="9">
        <f t="shared" si="157"/>
        <v>-0.10662300000000002</v>
      </c>
      <c r="I793" s="6">
        <f t="shared" si="158"/>
        <v>-0.15583666666666668</v>
      </c>
      <c r="J793" s="6">
        <f t="shared" si="159"/>
        <v>0.43566583333333331</v>
      </c>
      <c r="K793" s="9">
        <f t="shared" si="160"/>
        <v>-0.44664644634389999</v>
      </c>
      <c r="L793" s="8">
        <f t="shared" si="161"/>
        <v>-0.42761030657502647</v>
      </c>
      <c r="M793" s="9">
        <f t="shared" si="162"/>
        <v>-0.93721769072479577</v>
      </c>
      <c r="N793" s="8">
        <f t="shared" si="163"/>
        <v>-0.28599458657502635</v>
      </c>
      <c r="O793" s="9">
        <f t="shared" si="164"/>
        <v>-0.44664644634389999</v>
      </c>
      <c r="P793" s="8">
        <f t="shared" si="165"/>
        <v>-0.85680833976865611</v>
      </c>
      <c r="Q793" s="9">
        <f t="shared" si="166"/>
        <v>0.22703295365610052</v>
      </c>
      <c r="R793" s="6">
        <f t="shared" si="167"/>
        <v>0.15581316783123161</v>
      </c>
    </row>
    <row r="794" spans="2:18" ht="14.4">
      <c r="B794" s="7"/>
      <c r="C794">
        <v>-27.400300000000001</v>
      </c>
      <c r="D794">
        <v>101.145</v>
      </c>
      <c r="E794">
        <v>83.485500000000002</v>
      </c>
      <c r="F794">
        <v>1</v>
      </c>
      <c r="G794" s="6">
        <f t="shared" si="156"/>
        <v>0</v>
      </c>
      <c r="H794" s="9">
        <f t="shared" si="157"/>
        <v>-0.10425037500000001</v>
      </c>
      <c r="I794" s="6">
        <f t="shared" si="158"/>
        <v>-0.16284999999999999</v>
      </c>
      <c r="J794" s="6">
        <f t="shared" si="159"/>
        <v>0.43914249999999999</v>
      </c>
      <c r="K794" s="9">
        <f t="shared" si="160"/>
        <v>-0.44619080126983818</v>
      </c>
      <c r="L794" s="8">
        <f t="shared" si="161"/>
        <v>-0.43937845012367949</v>
      </c>
      <c r="M794" s="9">
        <f t="shared" si="162"/>
        <v>-0.93972089072479592</v>
      </c>
      <c r="N794" s="8">
        <f t="shared" si="163"/>
        <v>-0.29690858512367935</v>
      </c>
      <c r="O794" s="9">
        <f t="shared" si="164"/>
        <v>-0.44619080126983818</v>
      </c>
      <c r="P794" s="8">
        <f t="shared" si="165"/>
        <v>-0.85983031955940925</v>
      </c>
      <c r="Q794" s="9">
        <f t="shared" si="166"/>
        <v>0.22999179873016237</v>
      </c>
      <c r="R794" s="6">
        <f t="shared" si="167"/>
        <v>0.14621285907333181</v>
      </c>
    </row>
    <row r="795" spans="2:18" ht="14.4">
      <c r="B795" s="7"/>
      <c r="C795">
        <v>-29.298400000000001</v>
      </c>
      <c r="D795">
        <v>103.249</v>
      </c>
      <c r="E795">
        <v>81.399500000000003</v>
      </c>
      <c r="F795">
        <v>1</v>
      </c>
      <c r="G795" s="6">
        <f t="shared" si="156"/>
        <v>0</v>
      </c>
      <c r="H795" s="9">
        <f t="shared" si="157"/>
        <v>-0.10662300000000002</v>
      </c>
      <c r="I795" s="6">
        <f t="shared" si="158"/>
        <v>-0.15583666666666668</v>
      </c>
      <c r="J795" s="6">
        <f t="shared" si="159"/>
        <v>0.43566583333333331</v>
      </c>
      <c r="K795" s="9">
        <f t="shared" si="160"/>
        <v>-0.44664644634389999</v>
      </c>
      <c r="L795" s="8">
        <f t="shared" si="161"/>
        <v>-0.42761030657502647</v>
      </c>
      <c r="M795" s="9">
        <f t="shared" si="162"/>
        <v>-0.93721769072479577</v>
      </c>
      <c r="N795" s="8">
        <f t="shared" si="163"/>
        <v>-0.28599458657502635</v>
      </c>
      <c r="O795" s="9">
        <f t="shared" si="164"/>
        <v>-0.44664644634389999</v>
      </c>
      <c r="P795" s="8">
        <f t="shared" si="165"/>
        <v>-0.85680833976865611</v>
      </c>
      <c r="Q795" s="9">
        <f t="shared" si="166"/>
        <v>0.22703295365610052</v>
      </c>
      <c r="R795" s="6">
        <f t="shared" si="167"/>
        <v>0.15581316783123161</v>
      </c>
    </row>
    <row r="796" spans="2:18" ht="14.4">
      <c r="B796" s="7"/>
      <c r="C796">
        <v>-29.298400000000001</v>
      </c>
      <c r="D796">
        <v>103.249</v>
      </c>
      <c r="E796">
        <v>81.399500000000003</v>
      </c>
      <c r="F796">
        <v>1</v>
      </c>
      <c r="G796" s="6">
        <f t="shared" si="156"/>
        <v>0</v>
      </c>
      <c r="H796" s="9">
        <f t="shared" si="157"/>
        <v>-0.10662300000000002</v>
      </c>
      <c r="I796" s="6">
        <f t="shared" si="158"/>
        <v>-0.15583666666666668</v>
      </c>
      <c r="J796" s="6">
        <f t="shared" si="159"/>
        <v>0.43566583333333331</v>
      </c>
      <c r="K796" s="9">
        <f t="shared" si="160"/>
        <v>-0.44664644634389999</v>
      </c>
      <c r="L796" s="8">
        <f t="shared" si="161"/>
        <v>-0.42761030657502647</v>
      </c>
      <c r="M796" s="9">
        <f t="shared" si="162"/>
        <v>-0.93721769072479577</v>
      </c>
      <c r="N796" s="8">
        <f t="shared" si="163"/>
        <v>-0.28599458657502635</v>
      </c>
      <c r="O796" s="9">
        <f t="shared" si="164"/>
        <v>-0.44664644634389999</v>
      </c>
      <c r="P796" s="8">
        <f t="shared" si="165"/>
        <v>-0.85680833976865611</v>
      </c>
      <c r="Q796" s="9">
        <f t="shared" si="166"/>
        <v>0.22703295365610052</v>
      </c>
      <c r="R796" s="6">
        <f t="shared" si="167"/>
        <v>0.15581316783123161</v>
      </c>
    </row>
    <row r="797" spans="2:18" ht="14.4">
      <c r="B797" s="7"/>
      <c r="C797">
        <v>-27.400300000000001</v>
      </c>
      <c r="D797">
        <v>101.145</v>
      </c>
      <c r="E797">
        <v>83.485500000000002</v>
      </c>
      <c r="F797">
        <v>1</v>
      </c>
      <c r="G797" s="6">
        <f t="shared" si="156"/>
        <v>0</v>
      </c>
      <c r="H797" s="9">
        <f t="shared" si="157"/>
        <v>-0.10425037500000001</v>
      </c>
      <c r="I797" s="6">
        <f t="shared" si="158"/>
        <v>-0.16284999999999999</v>
      </c>
      <c r="J797" s="6">
        <f t="shared" si="159"/>
        <v>0.43914249999999999</v>
      </c>
      <c r="K797" s="9">
        <f t="shared" si="160"/>
        <v>-0.44619080126983818</v>
      </c>
      <c r="L797" s="8">
        <f t="shared" si="161"/>
        <v>-0.43937845012367949</v>
      </c>
      <c r="M797" s="9">
        <f t="shared" si="162"/>
        <v>-0.93972089072479592</v>
      </c>
      <c r="N797" s="8">
        <f t="shared" si="163"/>
        <v>-0.29690858512367935</v>
      </c>
      <c r="O797" s="9">
        <f t="shared" si="164"/>
        <v>-0.44619080126983818</v>
      </c>
      <c r="P797" s="8">
        <f t="shared" si="165"/>
        <v>-0.85983031955940925</v>
      </c>
      <c r="Q797" s="9">
        <f t="shared" si="166"/>
        <v>0.22999179873016237</v>
      </c>
      <c r="R797" s="6">
        <f t="shared" si="167"/>
        <v>0.14621285907333181</v>
      </c>
    </row>
    <row r="798" spans="2:18" ht="14.4">
      <c r="B798" s="7"/>
      <c r="C798">
        <v>-29.298400000000001</v>
      </c>
      <c r="D798">
        <v>103.249</v>
      </c>
      <c r="E798">
        <v>81.399500000000003</v>
      </c>
      <c r="F798">
        <v>1</v>
      </c>
      <c r="G798" s="6">
        <f t="shared" si="156"/>
        <v>0</v>
      </c>
      <c r="H798" s="9">
        <f t="shared" si="157"/>
        <v>-0.10662300000000002</v>
      </c>
      <c r="I798" s="6">
        <f t="shared" si="158"/>
        <v>-0.15583666666666668</v>
      </c>
      <c r="J798" s="6">
        <f t="shared" si="159"/>
        <v>0.43566583333333331</v>
      </c>
      <c r="K798" s="9">
        <f t="shared" si="160"/>
        <v>-0.44664644634389999</v>
      </c>
      <c r="L798" s="8">
        <f t="shared" si="161"/>
        <v>-0.42761030657502647</v>
      </c>
      <c r="M798" s="9">
        <f t="shared" si="162"/>
        <v>-0.93721769072479577</v>
      </c>
      <c r="N798" s="8">
        <f t="shared" si="163"/>
        <v>-0.28599458657502635</v>
      </c>
      <c r="O798" s="9">
        <f t="shared" si="164"/>
        <v>-0.44664644634389999</v>
      </c>
      <c r="P798" s="8">
        <f t="shared" si="165"/>
        <v>-0.85680833976865611</v>
      </c>
      <c r="Q798" s="9">
        <f t="shared" si="166"/>
        <v>0.22703295365610052</v>
      </c>
      <c r="R798" s="6">
        <f t="shared" si="167"/>
        <v>0.15581316783123161</v>
      </c>
    </row>
    <row r="799" spans="2:18" ht="14.4">
      <c r="B799" s="7"/>
      <c r="C799">
        <v>-27.400300000000001</v>
      </c>
      <c r="D799">
        <v>101.145</v>
      </c>
      <c r="E799">
        <v>83.485500000000002</v>
      </c>
      <c r="F799">
        <v>1</v>
      </c>
      <c r="G799" s="6">
        <f t="shared" si="156"/>
        <v>0</v>
      </c>
      <c r="H799" s="9">
        <f t="shared" si="157"/>
        <v>-0.10425037500000001</v>
      </c>
      <c r="I799" s="6">
        <f t="shared" si="158"/>
        <v>-0.16284999999999999</v>
      </c>
      <c r="J799" s="6">
        <f t="shared" si="159"/>
        <v>0.43914249999999999</v>
      </c>
      <c r="K799" s="9">
        <f t="shared" si="160"/>
        <v>-0.44619080126983818</v>
      </c>
      <c r="L799" s="8">
        <f t="shared" si="161"/>
        <v>-0.43937845012367949</v>
      </c>
      <c r="M799" s="9">
        <f t="shared" si="162"/>
        <v>-0.93972089072479592</v>
      </c>
      <c r="N799" s="8">
        <f t="shared" si="163"/>
        <v>-0.29690858512367935</v>
      </c>
      <c r="O799" s="9">
        <f t="shared" si="164"/>
        <v>-0.44619080126983818</v>
      </c>
      <c r="P799" s="8">
        <f t="shared" si="165"/>
        <v>-0.85983031955940925</v>
      </c>
      <c r="Q799" s="9">
        <f t="shared" si="166"/>
        <v>0.22999179873016237</v>
      </c>
      <c r="R799" s="6">
        <f t="shared" si="167"/>
        <v>0.14621285907333181</v>
      </c>
    </row>
    <row r="800" spans="2:18" ht="14.4">
      <c r="B800" s="7"/>
      <c r="C800">
        <v>-29.298400000000001</v>
      </c>
      <c r="D800">
        <v>103.249</v>
      </c>
      <c r="E800">
        <v>81.399500000000003</v>
      </c>
      <c r="F800">
        <v>1</v>
      </c>
      <c r="G800" s="6">
        <f t="shared" si="156"/>
        <v>0</v>
      </c>
      <c r="H800" s="9">
        <f t="shared" si="157"/>
        <v>-0.10662300000000002</v>
      </c>
      <c r="I800" s="6">
        <f t="shared" si="158"/>
        <v>-0.15583666666666668</v>
      </c>
      <c r="J800" s="6">
        <f t="shared" si="159"/>
        <v>0.43566583333333331</v>
      </c>
      <c r="K800" s="9">
        <f t="shared" si="160"/>
        <v>-0.44664644634389999</v>
      </c>
      <c r="L800" s="8">
        <f t="shared" si="161"/>
        <v>-0.42761030657502647</v>
      </c>
      <c r="M800" s="9">
        <f t="shared" si="162"/>
        <v>-0.93721769072479577</v>
      </c>
      <c r="N800" s="8">
        <f t="shared" si="163"/>
        <v>-0.28599458657502635</v>
      </c>
      <c r="O800" s="9">
        <f t="shared" si="164"/>
        <v>-0.44664644634389999</v>
      </c>
      <c r="P800" s="8">
        <f t="shared" si="165"/>
        <v>-0.85680833976865611</v>
      </c>
      <c r="Q800" s="9">
        <f t="shared" si="166"/>
        <v>0.22703295365610052</v>
      </c>
      <c r="R800" s="6">
        <f t="shared" si="167"/>
        <v>0.15581316783123161</v>
      </c>
    </row>
    <row r="801" spans="2:18" ht="14.4">
      <c r="B801" s="7"/>
      <c r="C801">
        <v>-29.298400000000001</v>
      </c>
      <c r="D801">
        <v>103.249</v>
      </c>
      <c r="E801">
        <v>81.399500000000003</v>
      </c>
      <c r="F801">
        <v>1</v>
      </c>
      <c r="G801" s="6">
        <f t="shared" si="156"/>
        <v>0</v>
      </c>
      <c r="H801" s="9">
        <f t="shared" si="157"/>
        <v>-0.10662300000000002</v>
      </c>
      <c r="I801" s="6">
        <f t="shared" si="158"/>
        <v>-0.15583666666666668</v>
      </c>
      <c r="J801" s="6">
        <f t="shared" si="159"/>
        <v>0.43566583333333331</v>
      </c>
      <c r="K801" s="9">
        <f t="shared" si="160"/>
        <v>-0.44664644634389999</v>
      </c>
      <c r="L801" s="8">
        <f t="shared" si="161"/>
        <v>-0.42761030657502647</v>
      </c>
      <c r="M801" s="9">
        <f t="shared" si="162"/>
        <v>-0.93721769072479577</v>
      </c>
      <c r="N801" s="8">
        <f t="shared" si="163"/>
        <v>-0.28599458657502635</v>
      </c>
      <c r="O801" s="9">
        <f t="shared" si="164"/>
        <v>-0.44664644634389999</v>
      </c>
      <c r="P801" s="8">
        <f t="shared" si="165"/>
        <v>-0.85680833976865611</v>
      </c>
      <c r="Q801" s="9">
        <f t="shared" si="166"/>
        <v>0.22703295365610052</v>
      </c>
      <c r="R801" s="6">
        <f t="shared" si="167"/>
        <v>0.15581316783123161</v>
      </c>
    </row>
    <row r="802" spans="2:18" ht="14.4">
      <c r="B802" s="7"/>
      <c r="C802">
        <v>-27.400300000000001</v>
      </c>
      <c r="D802">
        <v>101.145</v>
      </c>
      <c r="E802">
        <v>83.485500000000002</v>
      </c>
      <c r="F802">
        <v>1</v>
      </c>
      <c r="G802" s="6">
        <f t="shared" si="156"/>
        <v>0</v>
      </c>
      <c r="H802" s="9">
        <f t="shared" si="157"/>
        <v>-0.10425037500000001</v>
      </c>
      <c r="I802" s="6">
        <f t="shared" si="158"/>
        <v>-0.16284999999999999</v>
      </c>
      <c r="J802" s="6">
        <f t="shared" si="159"/>
        <v>0.43914249999999999</v>
      </c>
      <c r="K802" s="9">
        <f t="shared" si="160"/>
        <v>-0.44619080126983818</v>
      </c>
      <c r="L802" s="8">
        <f t="shared" si="161"/>
        <v>-0.43937845012367949</v>
      </c>
      <c r="M802" s="9">
        <f t="shared" si="162"/>
        <v>-0.93972089072479592</v>
      </c>
      <c r="N802" s="8">
        <f t="shared" si="163"/>
        <v>-0.29690858512367935</v>
      </c>
      <c r="O802" s="9">
        <f t="shared" si="164"/>
        <v>-0.44619080126983818</v>
      </c>
      <c r="P802" s="8">
        <f t="shared" si="165"/>
        <v>-0.85983031955940925</v>
      </c>
      <c r="Q802" s="9">
        <f t="shared" si="166"/>
        <v>0.22999179873016237</v>
      </c>
      <c r="R802" s="6">
        <f t="shared" si="167"/>
        <v>0.14621285907333181</v>
      </c>
    </row>
    <row r="803" spans="2:18" ht="14.4">
      <c r="B803" s="7"/>
      <c r="C803">
        <v>-29.298400000000001</v>
      </c>
      <c r="D803">
        <v>103.249</v>
      </c>
      <c r="E803">
        <v>81.399500000000003</v>
      </c>
      <c r="F803">
        <v>1</v>
      </c>
      <c r="G803" s="6">
        <f t="shared" si="156"/>
        <v>0</v>
      </c>
      <c r="H803" s="9">
        <f t="shared" si="157"/>
        <v>-0.10662300000000002</v>
      </c>
      <c r="I803" s="6">
        <f t="shared" si="158"/>
        <v>-0.15583666666666668</v>
      </c>
      <c r="J803" s="6">
        <f t="shared" si="159"/>
        <v>0.43566583333333331</v>
      </c>
      <c r="K803" s="9">
        <f t="shared" si="160"/>
        <v>-0.44664644634389999</v>
      </c>
      <c r="L803" s="8">
        <f t="shared" si="161"/>
        <v>-0.42761030657502647</v>
      </c>
      <c r="M803" s="9">
        <f t="shared" si="162"/>
        <v>-0.93721769072479577</v>
      </c>
      <c r="N803" s="8">
        <f t="shared" si="163"/>
        <v>-0.28599458657502635</v>
      </c>
      <c r="O803" s="9">
        <f t="shared" si="164"/>
        <v>-0.44664644634389999</v>
      </c>
      <c r="P803" s="8">
        <f t="shared" si="165"/>
        <v>-0.85680833976865611</v>
      </c>
      <c r="Q803" s="9">
        <f t="shared" si="166"/>
        <v>0.22703295365610052</v>
      </c>
      <c r="R803" s="6">
        <f t="shared" si="167"/>
        <v>0.15581316783123161</v>
      </c>
    </row>
    <row r="804" spans="2:18" ht="14.4">
      <c r="B804" s="7"/>
      <c r="C804">
        <v>-29.298400000000001</v>
      </c>
      <c r="D804">
        <v>103.249</v>
      </c>
      <c r="E804">
        <v>81.399500000000003</v>
      </c>
      <c r="F804">
        <v>1</v>
      </c>
      <c r="G804" s="6">
        <f t="shared" si="156"/>
        <v>0</v>
      </c>
      <c r="H804" s="9">
        <f t="shared" si="157"/>
        <v>-0.10662300000000002</v>
      </c>
      <c r="I804" s="6">
        <f t="shared" si="158"/>
        <v>-0.15583666666666668</v>
      </c>
      <c r="J804" s="6">
        <f t="shared" si="159"/>
        <v>0.43566583333333331</v>
      </c>
      <c r="K804" s="9">
        <f t="shared" si="160"/>
        <v>-0.44664644634389999</v>
      </c>
      <c r="L804" s="8">
        <f t="shared" si="161"/>
        <v>-0.42761030657502647</v>
      </c>
      <c r="M804" s="9">
        <f t="shared" si="162"/>
        <v>-0.93721769072479577</v>
      </c>
      <c r="N804" s="8">
        <f t="shared" si="163"/>
        <v>-0.28599458657502635</v>
      </c>
      <c r="O804" s="9">
        <f t="shared" si="164"/>
        <v>-0.44664644634389999</v>
      </c>
      <c r="P804" s="8">
        <f t="shared" si="165"/>
        <v>-0.85680833976865611</v>
      </c>
      <c r="Q804" s="9">
        <f t="shared" si="166"/>
        <v>0.22703295365610052</v>
      </c>
      <c r="R804" s="6">
        <f t="shared" si="167"/>
        <v>0.15581316783123161</v>
      </c>
    </row>
    <row r="805" spans="2:18" ht="14.4">
      <c r="B805" s="7"/>
      <c r="C805">
        <v>-27.400300000000001</v>
      </c>
      <c r="D805">
        <v>101.145</v>
      </c>
      <c r="E805">
        <v>83.485500000000002</v>
      </c>
      <c r="F805">
        <v>1</v>
      </c>
      <c r="G805" s="6">
        <f t="shared" si="156"/>
        <v>0</v>
      </c>
      <c r="H805" s="9">
        <f t="shared" si="157"/>
        <v>-0.10425037500000001</v>
      </c>
      <c r="I805" s="6">
        <f t="shared" si="158"/>
        <v>-0.16284999999999999</v>
      </c>
      <c r="J805" s="6">
        <f t="shared" si="159"/>
        <v>0.43914249999999999</v>
      </c>
      <c r="K805" s="9">
        <f t="shared" si="160"/>
        <v>-0.44619080126983818</v>
      </c>
      <c r="L805" s="8">
        <f t="shared" si="161"/>
        <v>-0.43937845012367949</v>
      </c>
      <c r="M805" s="9">
        <f t="shared" si="162"/>
        <v>-0.93972089072479592</v>
      </c>
      <c r="N805" s="8">
        <f t="shared" si="163"/>
        <v>-0.29690858512367935</v>
      </c>
      <c r="O805" s="9">
        <f t="shared" si="164"/>
        <v>-0.44619080126983818</v>
      </c>
      <c r="P805" s="8">
        <f t="shared" si="165"/>
        <v>-0.85983031955940925</v>
      </c>
      <c r="Q805" s="9">
        <f t="shared" si="166"/>
        <v>0.22999179873016237</v>
      </c>
      <c r="R805" s="6">
        <f t="shared" si="167"/>
        <v>0.14621285907333181</v>
      </c>
    </row>
    <row r="806" spans="2:18" ht="14.4">
      <c r="B806" s="7"/>
      <c r="C806">
        <v>-29.298400000000001</v>
      </c>
      <c r="D806">
        <v>103.249</v>
      </c>
      <c r="E806">
        <v>81.399500000000003</v>
      </c>
      <c r="F806">
        <v>1</v>
      </c>
      <c r="G806" s="6">
        <f t="shared" si="156"/>
        <v>0</v>
      </c>
      <c r="H806" s="9">
        <f t="shared" si="157"/>
        <v>-0.10662300000000002</v>
      </c>
      <c r="I806" s="6">
        <f t="shared" si="158"/>
        <v>-0.15583666666666668</v>
      </c>
      <c r="J806" s="6">
        <f t="shared" si="159"/>
        <v>0.43566583333333331</v>
      </c>
      <c r="K806" s="9">
        <f t="shared" si="160"/>
        <v>-0.44664644634389999</v>
      </c>
      <c r="L806" s="8">
        <f t="shared" si="161"/>
        <v>-0.42761030657502647</v>
      </c>
      <c r="M806" s="9">
        <f t="shared" si="162"/>
        <v>-0.93721769072479577</v>
      </c>
      <c r="N806" s="8">
        <f t="shared" si="163"/>
        <v>-0.28599458657502635</v>
      </c>
      <c r="O806" s="9">
        <f t="shared" si="164"/>
        <v>-0.44664644634389999</v>
      </c>
      <c r="P806" s="8">
        <f t="shared" si="165"/>
        <v>-0.85680833976865611</v>
      </c>
      <c r="Q806" s="9">
        <f t="shared" si="166"/>
        <v>0.22703295365610052</v>
      </c>
      <c r="R806" s="6">
        <f t="shared" si="167"/>
        <v>0.15581316783123161</v>
      </c>
    </row>
    <row r="807" spans="2:18" ht="14.4">
      <c r="B807" s="7"/>
      <c r="C807">
        <v>-29.298400000000001</v>
      </c>
      <c r="D807">
        <v>103.249</v>
      </c>
      <c r="E807">
        <v>81.399500000000003</v>
      </c>
      <c r="F807">
        <v>1</v>
      </c>
      <c r="G807" s="6">
        <f t="shared" si="156"/>
        <v>0</v>
      </c>
      <c r="H807" s="9">
        <f t="shared" si="157"/>
        <v>-0.10662300000000002</v>
      </c>
      <c r="I807" s="6">
        <f t="shared" si="158"/>
        <v>-0.15583666666666668</v>
      </c>
      <c r="J807" s="6">
        <f t="shared" si="159"/>
        <v>0.43566583333333331</v>
      </c>
      <c r="K807" s="9">
        <f t="shared" si="160"/>
        <v>-0.44664644634389999</v>
      </c>
      <c r="L807" s="8">
        <f t="shared" si="161"/>
        <v>-0.42761030657502647</v>
      </c>
      <c r="M807" s="9">
        <f t="shared" si="162"/>
        <v>-0.93721769072479577</v>
      </c>
      <c r="N807" s="8">
        <f t="shared" si="163"/>
        <v>-0.28599458657502635</v>
      </c>
      <c r="O807" s="9">
        <f t="shared" si="164"/>
        <v>-0.44664644634389999</v>
      </c>
      <c r="P807" s="8">
        <f t="shared" si="165"/>
        <v>-0.85680833976865611</v>
      </c>
      <c r="Q807" s="9">
        <f t="shared" si="166"/>
        <v>0.22703295365610052</v>
      </c>
      <c r="R807" s="6">
        <f t="shared" si="167"/>
        <v>0.15581316783123161</v>
      </c>
    </row>
    <row r="808" spans="2:18" ht="14.4">
      <c r="B808" s="7"/>
      <c r="C808">
        <v>-29.298400000000001</v>
      </c>
      <c r="D808">
        <v>103.249</v>
      </c>
      <c r="E808">
        <v>81.399500000000003</v>
      </c>
      <c r="F808">
        <v>1</v>
      </c>
      <c r="G808" s="6">
        <f t="shared" ref="G808:G871" si="168">D$19*(L808-R808)</f>
        <v>0</v>
      </c>
      <c r="H808" s="9">
        <f t="shared" ref="H808:H871" si="169">(C808-H$16)/H$17-0.5</f>
        <v>-0.10662300000000002</v>
      </c>
      <c r="I808" s="6">
        <f t="shared" ref="I808:I871" si="170">(D808-I$16)/I$17-0.5</f>
        <v>-0.15583666666666668</v>
      </c>
      <c r="J808" s="6">
        <f t="shared" ref="J808:J871" si="171">(E808-J$16)/J$17-0.5</f>
        <v>0.43566583333333331</v>
      </c>
      <c r="K808" s="9">
        <f t="shared" ref="K808:K871" si="172">(H808*$H$13+I808*$I$13+J808*$J$13+$D$27)*$C$27</f>
        <v>-0.44664644634389999</v>
      </c>
      <c r="L808" s="8">
        <f t="shared" ref="L808:L871" si="173">(H808*$H$14+I808*$I$14+J808*$J$14+$E$27)*$C$27</f>
        <v>-0.42761030657502647</v>
      </c>
      <c r="M808" s="9">
        <f t="shared" ref="M808:M871" si="174">(H$27*$H$13+I808*$I$13+J808*$J$13+$D$27)*$C$27</f>
        <v>-0.93721769072479577</v>
      </c>
      <c r="N808" s="8">
        <f t="shared" ref="N808:N871" si="175">(H$27*$H$14+I808*$I$14+J808*$J$14+$E$27)*$C$27</f>
        <v>-0.28599458657502635</v>
      </c>
      <c r="O808" s="9">
        <f t="shared" ref="O808:O871" si="176">(H808*$H$13+I$27*$I$13+J808*$J$13+$D$27)*$C$27</f>
        <v>-0.44664644634389999</v>
      </c>
      <c r="P808" s="8">
        <f t="shared" ref="P808:P871" si="177">(H808*$H$14+I$27*$I$14+J808*$J$14+$E$27)*$C$27</f>
        <v>-0.85680833976865611</v>
      </c>
      <c r="Q808" s="9">
        <f t="shared" ref="Q808:Q871" si="178">(H808*$H$13+I808*$I$13+J$27*$J$13+$D$27)*$C$27</f>
        <v>0.22703295365610052</v>
      </c>
      <c r="R808" s="6">
        <f t="shared" ref="R808:R871" si="179">(H808*$H$14+I808*$I$14+J$27*$J$14+$E$27)*$C$27</f>
        <v>0.15581316783123161</v>
      </c>
    </row>
    <row r="809" spans="2:18" ht="14.4">
      <c r="B809" s="7"/>
      <c r="C809">
        <v>-27.400300000000001</v>
      </c>
      <c r="D809">
        <v>101.145</v>
      </c>
      <c r="E809">
        <v>83.485500000000002</v>
      </c>
      <c r="F809">
        <v>1</v>
      </c>
      <c r="G809" s="6">
        <f t="shared" si="168"/>
        <v>0</v>
      </c>
      <c r="H809" s="9">
        <f t="shared" si="169"/>
        <v>-0.10425037500000001</v>
      </c>
      <c r="I809" s="6">
        <f t="shared" si="170"/>
        <v>-0.16284999999999999</v>
      </c>
      <c r="J809" s="6">
        <f t="shared" si="171"/>
        <v>0.43914249999999999</v>
      </c>
      <c r="K809" s="9">
        <f t="shared" si="172"/>
        <v>-0.44619080126983818</v>
      </c>
      <c r="L809" s="8">
        <f t="shared" si="173"/>
        <v>-0.43937845012367949</v>
      </c>
      <c r="M809" s="9">
        <f t="shared" si="174"/>
        <v>-0.93972089072479592</v>
      </c>
      <c r="N809" s="8">
        <f t="shared" si="175"/>
        <v>-0.29690858512367935</v>
      </c>
      <c r="O809" s="9">
        <f t="shared" si="176"/>
        <v>-0.44619080126983818</v>
      </c>
      <c r="P809" s="8">
        <f t="shared" si="177"/>
        <v>-0.85983031955940925</v>
      </c>
      <c r="Q809" s="9">
        <f t="shared" si="178"/>
        <v>0.22999179873016237</v>
      </c>
      <c r="R809" s="6">
        <f t="shared" si="179"/>
        <v>0.14621285907333181</v>
      </c>
    </row>
    <row r="810" spans="2:18" ht="14.4">
      <c r="B810" s="7"/>
      <c r="C810">
        <v>-29.298400000000001</v>
      </c>
      <c r="D810">
        <v>103.249</v>
      </c>
      <c r="E810">
        <v>81.399500000000003</v>
      </c>
      <c r="F810">
        <v>1</v>
      </c>
      <c r="G810" s="6">
        <f t="shared" si="168"/>
        <v>0</v>
      </c>
      <c r="H810" s="9">
        <f t="shared" si="169"/>
        <v>-0.10662300000000002</v>
      </c>
      <c r="I810" s="6">
        <f t="shared" si="170"/>
        <v>-0.15583666666666668</v>
      </c>
      <c r="J810" s="6">
        <f t="shared" si="171"/>
        <v>0.43566583333333331</v>
      </c>
      <c r="K810" s="9">
        <f t="shared" si="172"/>
        <v>-0.44664644634389999</v>
      </c>
      <c r="L810" s="8">
        <f t="shared" si="173"/>
        <v>-0.42761030657502647</v>
      </c>
      <c r="M810" s="9">
        <f t="shared" si="174"/>
        <v>-0.93721769072479577</v>
      </c>
      <c r="N810" s="8">
        <f t="shared" si="175"/>
        <v>-0.28599458657502635</v>
      </c>
      <c r="O810" s="9">
        <f t="shared" si="176"/>
        <v>-0.44664644634389999</v>
      </c>
      <c r="P810" s="8">
        <f t="shared" si="177"/>
        <v>-0.85680833976865611</v>
      </c>
      <c r="Q810" s="9">
        <f t="shared" si="178"/>
        <v>0.22703295365610052</v>
      </c>
      <c r="R810" s="6">
        <f t="shared" si="179"/>
        <v>0.15581316783123161</v>
      </c>
    </row>
    <row r="811" spans="2:18" ht="14.4">
      <c r="B811" s="7"/>
      <c r="C811">
        <v>-29.298400000000001</v>
      </c>
      <c r="D811">
        <v>103.249</v>
      </c>
      <c r="E811">
        <v>81.399500000000003</v>
      </c>
      <c r="F811">
        <v>1</v>
      </c>
      <c r="G811" s="6">
        <f t="shared" si="168"/>
        <v>0</v>
      </c>
      <c r="H811" s="9">
        <f t="shared" si="169"/>
        <v>-0.10662300000000002</v>
      </c>
      <c r="I811" s="6">
        <f t="shared" si="170"/>
        <v>-0.15583666666666668</v>
      </c>
      <c r="J811" s="6">
        <f t="shared" si="171"/>
        <v>0.43566583333333331</v>
      </c>
      <c r="K811" s="9">
        <f t="shared" si="172"/>
        <v>-0.44664644634389999</v>
      </c>
      <c r="L811" s="8">
        <f t="shared" si="173"/>
        <v>-0.42761030657502647</v>
      </c>
      <c r="M811" s="9">
        <f t="shared" si="174"/>
        <v>-0.93721769072479577</v>
      </c>
      <c r="N811" s="8">
        <f t="shared" si="175"/>
        <v>-0.28599458657502635</v>
      </c>
      <c r="O811" s="9">
        <f t="shared" si="176"/>
        <v>-0.44664644634389999</v>
      </c>
      <c r="P811" s="8">
        <f t="shared" si="177"/>
        <v>-0.85680833976865611</v>
      </c>
      <c r="Q811" s="9">
        <f t="shared" si="178"/>
        <v>0.22703295365610052</v>
      </c>
      <c r="R811" s="6">
        <f t="shared" si="179"/>
        <v>0.15581316783123161</v>
      </c>
    </row>
    <row r="812" spans="2:18" ht="14.4">
      <c r="B812" s="7"/>
      <c r="C812">
        <v>-27.400300000000001</v>
      </c>
      <c r="D812">
        <v>101.145</v>
      </c>
      <c r="E812">
        <v>83.485500000000002</v>
      </c>
      <c r="F812">
        <v>1</v>
      </c>
      <c r="G812" s="6">
        <f t="shared" si="168"/>
        <v>0</v>
      </c>
      <c r="H812" s="9">
        <f t="shared" si="169"/>
        <v>-0.10425037500000001</v>
      </c>
      <c r="I812" s="6">
        <f t="shared" si="170"/>
        <v>-0.16284999999999999</v>
      </c>
      <c r="J812" s="6">
        <f t="shared" si="171"/>
        <v>0.43914249999999999</v>
      </c>
      <c r="K812" s="9">
        <f t="shared" si="172"/>
        <v>-0.44619080126983818</v>
      </c>
      <c r="L812" s="8">
        <f t="shared" si="173"/>
        <v>-0.43937845012367949</v>
      </c>
      <c r="M812" s="9">
        <f t="shared" si="174"/>
        <v>-0.93972089072479592</v>
      </c>
      <c r="N812" s="8">
        <f t="shared" si="175"/>
        <v>-0.29690858512367935</v>
      </c>
      <c r="O812" s="9">
        <f t="shared" si="176"/>
        <v>-0.44619080126983818</v>
      </c>
      <c r="P812" s="8">
        <f t="shared" si="177"/>
        <v>-0.85983031955940925</v>
      </c>
      <c r="Q812" s="9">
        <f t="shared" si="178"/>
        <v>0.22999179873016237</v>
      </c>
      <c r="R812" s="6">
        <f t="shared" si="179"/>
        <v>0.14621285907333181</v>
      </c>
    </row>
    <row r="813" spans="2:18" ht="14.4">
      <c r="B813" s="7"/>
      <c r="C813">
        <v>-27.400300000000001</v>
      </c>
      <c r="D813">
        <v>101.145</v>
      </c>
      <c r="E813">
        <v>83.485500000000002</v>
      </c>
      <c r="F813">
        <v>1</v>
      </c>
      <c r="G813" s="6">
        <f t="shared" si="168"/>
        <v>0</v>
      </c>
      <c r="H813" s="9">
        <f t="shared" si="169"/>
        <v>-0.10425037500000001</v>
      </c>
      <c r="I813" s="6">
        <f t="shared" si="170"/>
        <v>-0.16284999999999999</v>
      </c>
      <c r="J813" s="6">
        <f t="shared" si="171"/>
        <v>0.43914249999999999</v>
      </c>
      <c r="K813" s="9">
        <f t="shared" si="172"/>
        <v>-0.44619080126983818</v>
      </c>
      <c r="L813" s="8">
        <f t="shared" si="173"/>
        <v>-0.43937845012367949</v>
      </c>
      <c r="M813" s="9">
        <f t="shared" si="174"/>
        <v>-0.93972089072479592</v>
      </c>
      <c r="N813" s="8">
        <f t="shared" si="175"/>
        <v>-0.29690858512367935</v>
      </c>
      <c r="O813" s="9">
        <f t="shared" si="176"/>
        <v>-0.44619080126983818</v>
      </c>
      <c r="P813" s="8">
        <f t="shared" si="177"/>
        <v>-0.85983031955940925</v>
      </c>
      <c r="Q813" s="9">
        <f t="shared" si="178"/>
        <v>0.22999179873016237</v>
      </c>
      <c r="R813" s="6">
        <f t="shared" si="179"/>
        <v>0.14621285907333181</v>
      </c>
    </row>
    <row r="814" spans="2:18" ht="14.4">
      <c r="B814" s="7"/>
      <c r="C814">
        <v>-29.298400000000001</v>
      </c>
      <c r="D814">
        <v>103.249</v>
      </c>
      <c r="E814">
        <v>81.399500000000003</v>
      </c>
      <c r="F814">
        <v>1</v>
      </c>
      <c r="G814" s="6">
        <f t="shared" si="168"/>
        <v>0</v>
      </c>
      <c r="H814" s="9">
        <f t="shared" si="169"/>
        <v>-0.10662300000000002</v>
      </c>
      <c r="I814" s="6">
        <f t="shared" si="170"/>
        <v>-0.15583666666666668</v>
      </c>
      <c r="J814" s="6">
        <f t="shared" si="171"/>
        <v>0.43566583333333331</v>
      </c>
      <c r="K814" s="9">
        <f t="shared" si="172"/>
        <v>-0.44664644634389999</v>
      </c>
      <c r="L814" s="8">
        <f t="shared" si="173"/>
        <v>-0.42761030657502647</v>
      </c>
      <c r="M814" s="9">
        <f t="shared" si="174"/>
        <v>-0.93721769072479577</v>
      </c>
      <c r="N814" s="8">
        <f t="shared" si="175"/>
        <v>-0.28599458657502635</v>
      </c>
      <c r="O814" s="9">
        <f t="shared" si="176"/>
        <v>-0.44664644634389999</v>
      </c>
      <c r="P814" s="8">
        <f t="shared" si="177"/>
        <v>-0.85680833976865611</v>
      </c>
      <c r="Q814" s="9">
        <f t="shared" si="178"/>
        <v>0.22703295365610052</v>
      </c>
      <c r="R814" s="6">
        <f t="shared" si="179"/>
        <v>0.15581316783123161</v>
      </c>
    </row>
    <row r="815" spans="2:18" ht="14.4">
      <c r="B815" s="7"/>
      <c r="C815">
        <v>-29.298400000000001</v>
      </c>
      <c r="D815">
        <v>103.249</v>
      </c>
      <c r="E815">
        <v>81.399500000000003</v>
      </c>
      <c r="F815">
        <v>1</v>
      </c>
      <c r="G815" s="6">
        <f t="shared" si="168"/>
        <v>0</v>
      </c>
      <c r="H815" s="9">
        <f t="shared" si="169"/>
        <v>-0.10662300000000002</v>
      </c>
      <c r="I815" s="6">
        <f t="shared" si="170"/>
        <v>-0.15583666666666668</v>
      </c>
      <c r="J815" s="6">
        <f t="shared" si="171"/>
        <v>0.43566583333333331</v>
      </c>
      <c r="K815" s="9">
        <f t="shared" si="172"/>
        <v>-0.44664644634389999</v>
      </c>
      <c r="L815" s="8">
        <f t="shared" si="173"/>
        <v>-0.42761030657502647</v>
      </c>
      <c r="M815" s="9">
        <f t="shared" si="174"/>
        <v>-0.93721769072479577</v>
      </c>
      <c r="N815" s="8">
        <f t="shared" si="175"/>
        <v>-0.28599458657502635</v>
      </c>
      <c r="O815" s="9">
        <f t="shared" si="176"/>
        <v>-0.44664644634389999</v>
      </c>
      <c r="P815" s="8">
        <f t="shared" si="177"/>
        <v>-0.85680833976865611</v>
      </c>
      <c r="Q815" s="9">
        <f t="shared" si="178"/>
        <v>0.22703295365610052</v>
      </c>
      <c r="R815" s="6">
        <f t="shared" si="179"/>
        <v>0.15581316783123161</v>
      </c>
    </row>
    <row r="816" spans="2:18" ht="14.4">
      <c r="B816" s="7"/>
      <c r="C816">
        <v>-27.400300000000001</v>
      </c>
      <c r="D816">
        <v>101.145</v>
      </c>
      <c r="E816">
        <v>83.485500000000002</v>
      </c>
      <c r="F816">
        <v>1</v>
      </c>
      <c r="G816" s="6">
        <f t="shared" si="168"/>
        <v>0</v>
      </c>
      <c r="H816" s="9">
        <f t="shared" si="169"/>
        <v>-0.10425037500000001</v>
      </c>
      <c r="I816" s="6">
        <f t="shared" si="170"/>
        <v>-0.16284999999999999</v>
      </c>
      <c r="J816" s="6">
        <f t="shared" si="171"/>
        <v>0.43914249999999999</v>
      </c>
      <c r="K816" s="9">
        <f t="shared" si="172"/>
        <v>-0.44619080126983818</v>
      </c>
      <c r="L816" s="8">
        <f t="shared" si="173"/>
        <v>-0.43937845012367949</v>
      </c>
      <c r="M816" s="9">
        <f t="shared" si="174"/>
        <v>-0.93972089072479592</v>
      </c>
      <c r="N816" s="8">
        <f t="shared" si="175"/>
        <v>-0.29690858512367935</v>
      </c>
      <c r="O816" s="9">
        <f t="shared" si="176"/>
        <v>-0.44619080126983818</v>
      </c>
      <c r="P816" s="8">
        <f t="shared" si="177"/>
        <v>-0.85983031955940925</v>
      </c>
      <c r="Q816" s="9">
        <f t="shared" si="178"/>
        <v>0.22999179873016237</v>
      </c>
      <c r="R816" s="6">
        <f t="shared" si="179"/>
        <v>0.14621285907333181</v>
      </c>
    </row>
    <row r="817" spans="2:18" ht="14.4">
      <c r="B817" s="7"/>
      <c r="C817">
        <v>-27.400300000000001</v>
      </c>
      <c r="D817">
        <v>101.145</v>
      </c>
      <c r="E817">
        <v>83.485500000000002</v>
      </c>
      <c r="F817">
        <v>1</v>
      </c>
      <c r="G817" s="6">
        <f t="shared" si="168"/>
        <v>0</v>
      </c>
      <c r="H817" s="9">
        <f t="shared" si="169"/>
        <v>-0.10425037500000001</v>
      </c>
      <c r="I817" s="6">
        <f t="shared" si="170"/>
        <v>-0.16284999999999999</v>
      </c>
      <c r="J817" s="6">
        <f t="shared" si="171"/>
        <v>0.43914249999999999</v>
      </c>
      <c r="K817" s="9">
        <f t="shared" si="172"/>
        <v>-0.44619080126983818</v>
      </c>
      <c r="L817" s="8">
        <f t="shared" si="173"/>
        <v>-0.43937845012367949</v>
      </c>
      <c r="M817" s="9">
        <f t="shared" si="174"/>
        <v>-0.93972089072479592</v>
      </c>
      <c r="N817" s="8">
        <f t="shared" si="175"/>
        <v>-0.29690858512367935</v>
      </c>
      <c r="O817" s="9">
        <f t="shared" si="176"/>
        <v>-0.44619080126983818</v>
      </c>
      <c r="P817" s="8">
        <f t="shared" si="177"/>
        <v>-0.85983031955940925</v>
      </c>
      <c r="Q817" s="9">
        <f t="shared" si="178"/>
        <v>0.22999179873016237</v>
      </c>
      <c r="R817" s="6">
        <f t="shared" si="179"/>
        <v>0.14621285907333181</v>
      </c>
    </row>
    <row r="818" spans="2:18" ht="14.4">
      <c r="B818" s="7"/>
      <c r="C818">
        <v>-29.298400000000001</v>
      </c>
      <c r="D818">
        <v>103.249</v>
      </c>
      <c r="E818">
        <v>81.399500000000003</v>
      </c>
      <c r="F818">
        <v>1</v>
      </c>
      <c r="G818" s="6">
        <f t="shared" si="168"/>
        <v>0</v>
      </c>
      <c r="H818" s="9">
        <f t="shared" si="169"/>
        <v>-0.10662300000000002</v>
      </c>
      <c r="I818" s="6">
        <f t="shared" si="170"/>
        <v>-0.15583666666666668</v>
      </c>
      <c r="J818" s="6">
        <f t="shared" si="171"/>
        <v>0.43566583333333331</v>
      </c>
      <c r="K818" s="9">
        <f t="shared" si="172"/>
        <v>-0.44664644634389999</v>
      </c>
      <c r="L818" s="8">
        <f t="shared" si="173"/>
        <v>-0.42761030657502647</v>
      </c>
      <c r="M818" s="9">
        <f t="shared" si="174"/>
        <v>-0.93721769072479577</v>
      </c>
      <c r="N818" s="8">
        <f t="shared" si="175"/>
        <v>-0.28599458657502635</v>
      </c>
      <c r="O818" s="9">
        <f t="shared" si="176"/>
        <v>-0.44664644634389999</v>
      </c>
      <c r="P818" s="8">
        <f t="shared" si="177"/>
        <v>-0.85680833976865611</v>
      </c>
      <c r="Q818" s="9">
        <f t="shared" si="178"/>
        <v>0.22703295365610052</v>
      </c>
      <c r="R818" s="6">
        <f t="shared" si="179"/>
        <v>0.15581316783123161</v>
      </c>
    </row>
    <row r="819" spans="2:18" ht="14.4">
      <c r="B819" s="7"/>
      <c r="C819">
        <v>-29.298400000000001</v>
      </c>
      <c r="D819">
        <v>103.249</v>
      </c>
      <c r="E819">
        <v>81.399500000000003</v>
      </c>
      <c r="F819">
        <v>1</v>
      </c>
      <c r="G819" s="6">
        <f t="shared" si="168"/>
        <v>0</v>
      </c>
      <c r="H819" s="9">
        <f t="shared" si="169"/>
        <v>-0.10662300000000002</v>
      </c>
      <c r="I819" s="6">
        <f t="shared" si="170"/>
        <v>-0.15583666666666668</v>
      </c>
      <c r="J819" s="6">
        <f t="shared" si="171"/>
        <v>0.43566583333333331</v>
      </c>
      <c r="K819" s="9">
        <f t="shared" si="172"/>
        <v>-0.44664644634389999</v>
      </c>
      <c r="L819" s="8">
        <f t="shared" si="173"/>
        <v>-0.42761030657502647</v>
      </c>
      <c r="M819" s="9">
        <f t="shared" si="174"/>
        <v>-0.93721769072479577</v>
      </c>
      <c r="N819" s="8">
        <f t="shared" si="175"/>
        <v>-0.28599458657502635</v>
      </c>
      <c r="O819" s="9">
        <f t="shared" si="176"/>
        <v>-0.44664644634389999</v>
      </c>
      <c r="P819" s="8">
        <f t="shared" si="177"/>
        <v>-0.85680833976865611</v>
      </c>
      <c r="Q819" s="9">
        <f t="shared" si="178"/>
        <v>0.22703295365610052</v>
      </c>
      <c r="R819" s="6">
        <f t="shared" si="179"/>
        <v>0.15581316783123161</v>
      </c>
    </row>
    <row r="820" spans="2:18" ht="14.4">
      <c r="B820" s="7"/>
      <c r="C820">
        <v>-27.400300000000001</v>
      </c>
      <c r="D820">
        <v>101.145</v>
      </c>
      <c r="E820">
        <v>83.485500000000002</v>
      </c>
      <c r="F820">
        <v>1</v>
      </c>
      <c r="G820" s="6">
        <f t="shared" si="168"/>
        <v>0</v>
      </c>
      <c r="H820" s="9">
        <f t="shared" si="169"/>
        <v>-0.10425037500000001</v>
      </c>
      <c r="I820" s="6">
        <f t="shared" si="170"/>
        <v>-0.16284999999999999</v>
      </c>
      <c r="J820" s="6">
        <f t="shared" si="171"/>
        <v>0.43914249999999999</v>
      </c>
      <c r="K820" s="9">
        <f t="shared" si="172"/>
        <v>-0.44619080126983818</v>
      </c>
      <c r="L820" s="8">
        <f t="shared" si="173"/>
        <v>-0.43937845012367949</v>
      </c>
      <c r="M820" s="9">
        <f t="shared" si="174"/>
        <v>-0.93972089072479592</v>
      </c>
      <c r="N820" s="8">
        <f t="shared" si="175"/>
        <v>-0.29690858512367935</v>
      </c>
      <c r="O820" s="9">
        <f t="shared" si="176"/>
        <v>-0.44619080126983818</v>
      </c>
      <c r="P820" s="8">
        <f t="shared" si="177"/>
        <v>-0.85983031955940925</v>
      </c>
      <c r="Q820" s="9">
        <f t="shared" si="178"/>
        <v>0.22999179873016237</v>
      </c>
      <c r="R820" s="6">
        <f t="shared" si="179"/>
        <v>0.14621285907333181</v>
      </c>
    </row>
    <row r="821" spans="2:18" ht="14.4">
      <c r="B821" s="7"/>
      <c r="C821">
        <v>-27.400300000000001</v>
      </c>
      <c r="D821">
        <v>101.145</v>
      </c>
      <c r="E821">
        <v>83.485500000000002</v>
      </c>
      <c r="F821">
        <v>1</v>
      </c>
      <c r="G821" s="6">
        <f t="shared" si="168"/>
        <v>0</v>
      </c>
      <c r="H821" s="9">
        <f t="shared" si="169"/>
        <v>-0.10425037500000001</v>
      </c>
      <c r="I821" s="6">
        <f t="shared" si="170"/>
        <v>-0.16284999999999999</v>
      </c>
      <c r="J821" s="6">
        <f t="shared" si="171"/>
        <v>0.43914249999999999</v>
      </c>
      <c r="K821" s="9">
        <f t="shared" si="172"/>
        <v>-0.44619080126983818</v>
      </c>
      <c r="L821" s="8">
        <f t="shared" si="173"/>
        <v>-0.43937845012367949</v>
      </c>
      <c r="M821" s="9">
        <f t="shared" si="174"/>
        <v>-0.93972089072479592</v>
      </c>
      <c r="N821" s="8">
        <f t="shared" si="175"/>
        <v>-0.29690858512367935</v>
      </c>
      <c r="O821" s="9">
        <f t="shared" si="176"/>
        <v>-0.44619080126983818</v>
      </c>
      <c r="P821" s="8">
        <f t="shared" si="177"/>
        <v>-0.85983031955940925</v>
      </c>
      <c r="Q821" s="9">
        <f t="shared" si="178"/>
        <v>0.22999179873016237</v>
      </c>
      <c r="R821" s="6">
        <f t="shared" si="179"/>
        <v>0.14621285907333181</v>
      </c>
    </row>
    <row r="822" spans="2:18" ht="14.4">
      <c r="B822" s="7"/>
      <c r="C822">
        <v>-29.298400000000001</v>
      </c>
      <c r="D822">
        <v>103.249</v>
      </c>
      <c r="E822">
        <v>81.399500000000003</v>
      </c>
      <c r="F822">
        <v>1</v>
      </c>
      <c r="G822" s="6">
        <f t="shared" si="168"/>
        <v>0</v>
      </c>
      <c r="H822" s="9">
        <f t="shared" si="169"/>
        <v>-0.10662300000000002</v>
      </c>
      <c r="I822" s="6">
        <f t="shared" si="170"/>
        <v>-0.15583666666666668</v>
      </c>
      <c r="J822" s="6">
        <f t="shared" si="171"/>
        <v>0.43566583333333331</v>
      </c>
      <c r="K822" s="9">
        <f t="shared" si="172"/>
        <v>-0.44664644634389999</v>
      </c>
      <c r="L822" s="8">
        <f t="shared" si="173"/>
        <v>-0.42761030657502647</v>
      </c>
      <c r="M822" s="9">
        <f t="shared" si="174"/>
        <v>-0.93721769072479577</v>
      </c>
      <c r="N822" s="8">
        <f t="shared" si="175"/>
        <v>-0.28599458657502635</v>
      </c>
      <c r="O822" s="9">
        <f t="shared" si="176"/>
        <v>-0.44664644634389999</v>
      </c>
      <c r="P822" s="8">
        <f t="shared" si="177"/>
        <v>-0.85680833976865611</v>
      </c>
      <c r="Q822" s="9">
        <f t="shared" si="178"/>
        <v>0.22703295365610052</v>
      </c>
      <c r="R822" s="6">
        <f t="shared" si="179"/>
        <v>0.15581316783123161</v>
      </c>
    </row>
    <row r="823" spans="2:18" ht="14.4">
      <c r="B823" s="7"/>
      <c r="C823">
        <v>-29.298400000000001</v>
      </c>
      <c r="D823">
        <v>103.249</v>
      </c>
      <c r="E823">
        <v>81.399500000000003</v>
      </c>
      <c r="F823">
        <v>1</v>
      </c>
      <c r="G823" s="6">
        <f t="shared" si="168"/>
        <v>0</v>
      </c>
      <c r="H823" s="9">
        <f t="shared" si="169"/>
        <v>-0.10662300000000002</v>
      </c>
      <c r="I823" s="6">
        <f t="shared" si="170"/>
        <v>-0.15583666666666668</v>
      </c>
      <c r="J823" s="6">
        <f t="shared" si="171"/>
        <v>0.43566583333333331</v>
      </c>
      <c r="K823" s="9">
        <f t="shared" si="172"/>
        <v>-0.44664644634389999</v>
      </c>
      <c r="L823" s="8">
        <f t="shared" si="173"/>
        <v>-0.42761030657502647</v>
      </c>
      <c r="M823" s="9">
        <f t="shared" si="174"/>
        <v>-0.93721769072479577</v>
      </c>
      <c r="N823" s="8">
        <f t="shared" si="175"/>
        <v>-0.28599458657502635</v>
      </c>
      <c r="O823" s="9">
        <f t="shared" si="176"/>
        <v>-0.44664644634389999</v>
      </c>
      <c r="P823" s="8">
        <f t="shared" si="177"/>
        <v>-0.85680833976865611</v>
      </c>
      <c r="Q823" s="9">
        <f t="shared" si="178"/>
        <v>0.22703295365610052</v>
      </c>
      <c r="R823" s="6">
        <f t="shared" si="179"/>
        <v>0.15581316783123161</v>
      </c>
    </row>
    <row r="824" spans="2:18" ht="14.4">
      <c r="B824" s="7"/>
      <c r="C824">
        <v>-27.400300000000001</v>
      </c>
      <c r="D824">
        <v>101.145</v>
      </c>
      <c r="E824">
        <v>83.485500000000002</v>
      </c>
      <c r="F824">
        <v>1</v>
      </c>
      <c r="G824" s="6">
        <f t="shared" si="168"/>
        <v>0</v>
      </c>
      <c r="H824" s="9">
        <f t="shared" si="169"/>
        <v>-0.10425037500000001</v>
      </c>
      <c r="I824" s="6">
        <f t="shared" si="170"/>
        <v>-0.16284999999999999</v>
      </c>
      <c r="J824" s="6">
        <f t="shared" si="171"/>
        <v>0.43914249999999999</v>
      </c>
      <c r="K824" s="9">
        <f t="shared" si="172"/>
        <v>-0.44619080126983818</v>
      </c>
      <c r="L824" s="8">
        <f t="shared" si="173"/>
        <v>-0.43937845012367949</v>
      </c>
      <c r="M824" s="9">
        <f t="shared" si="174"/>
        <v>-0.93972089072479592</v>
      </c>
      <c r="N824" s="8">
        <f t="shared" si="175"/>
        <v>-0.29690858512367935</v>
      </c>
      <c r="O824" s="9">
        <f t="shared" si="176"/>
        <v>-0.44619080126983818</v>
      </c>
      <c r="P824" s="8">
        <f t="shared" si="177"/>
        <v>-0.85983031955940925</v>
      </c>
      <c r="Q824" s="9">
        <f t="shared" si="178"/>
        <v>0.22999179873016237</v>
      </c>
      <c r="R824" s="6">
        <f t="shared" si="179"/>
        <v>0.14621285907333181</v>
      </c>
    </row>
    <row r="825" spans="2:18" ht="14.4">
      <c r="B825" s="7"/>
      <c r="C825">
        <v>-27.400300000000001</v>
      </c>
      <c r="D825">
        <v>101.145</v>
      </c>
      <c r="E825">
        <v>83.485500000000002</v>
      </c>
      <c r="F825">
        <v>1</v>
      </c>
      <c r="G825" s="6">
        <f t="shared" si="168"/>
        <v>0</v>
      </c>
      <c r="H825" s="9">
        <f t="shared" si="169"/>
        <v>-0.10425037500000001</v>
      </c>
      <c r="I825" s="6">
        <f t="shared" si="170"/>
        <v>-0.16284999999999999</v>
      </c>
      <c r="J825" s="6">
        <f t="shared" si="171"/>
        <v>0.43914249999999999</v>
      </c>
      <c r="K825" s="9">
        <f t="shared" si="172"/>
        <v>-0.44619080126983818</v>
      </c>
      <c r="L825" s="8">
        <f t="shared" si="173"/>
        <v>-0.43937845012367949</v>
      </c>
      <c r="M825" s="9">
        <f t="shared" si="174"/>
        <v>-0.93972089072479592</v>
      </c>
      <c r="N825" s="8">
        <f t="shared" si="175"/>
        <v>-0.29690858512367935</v>
      </c>
      <c r="O825" s="9">
        <f t="shared" si="176"/>
        <v>-0.44619080126983818</v>
      </c>
      <c r="P825" s="8">
        <f t="shared" si="177"/>
        <v>-0.85983031955940925</v>
      </c>
      <c r="Q825" s="9">
        <f t="shared" si="178"/>
        <v>0.22999179873016237</v>
      </c>
      <c r="R825" s="6">
        <f t="shared" si="179"/>
        <v>0.14621285907333181</v>
      </c>
    </row>
    <row r="826" spans="2:18" ht="14.4">
      <c r="B826" s="7"/>
      <c r="C826">
        <v>-29.298400000000001</v>
      </c>
      <c r="D826">
        <v>103.249</v>
      </c>
      <c r="E826">
        <v>81.399500000000003</v>
      </c>
      <c r="F826">
        <v>1</v>
      </c>
      <c r="G826" s="6">
        <f t="shared" si="168"/>
        <v>0</v>
      </c>
      <c r="H826" s="9">
        <f t="shared" si="169"/>
        <v>-0.10662300000000002</v>
      </c>
      <c r="I826" s="6">
        <f t="shared" si="170"/>
        <v>-0.15583666666666668</v>
      </c>
      <c r="J826" s="6">
        <f t="shared" si="171"/>
        <v>0.43566583333333331</v>
      </c>
      <c r="K826" s="9">
        <f t="shared" si="172"/>
        <v>-0.44664644634389999</v>
      </c>
      <c r="L826" s="8">
        <f t="shared" si="173"/>
        <v>-0.42761030657502647</v>
      </c>
      <c r="M826" s="9">
        <f t="shared" si="174"/>
        <v>-0.93721769072479577</v>
      </c>
      <c r="N826" s="8">
        <f t="shared" si="175"/>
        <v>-0.28599458657502635</v>
      </c>
      <c r="O826" s="9">
        <f t="shared" si="176"/>
        <v>-0.44664644634389999</v>
      </c>
      <c r="P826" s="8">
        <f t="shared" si="177"/>
        <v>-0.85680833976865611</v>
      </c>
      <c r="Q826" s="9">
        <f t="shared" si="178"/>
        <v>0.22703295365610052</v>
      </c>
      <c r="R826" s="6">
        <f t="shared" si="179"/>
        <v>0.15581316783123161</v>
      </c>
    </row>
    <row r="827" spans="2:18" ht="14.4">
      <c r="B827" s="7"/>
      <c r="C827">
        <v>-29.298400000000001</v>
      </c>
      <c r="D827">
        <v>103.249</v>
      </c>
      <c r="E827">
        <v>81.399500000000003</v>
      </c>
      <c r="F827">
        <v>1</v>
      </c>
      <c r="G827" s="6">
        <f t="shared" si="168"/>
        <v>0</v>
      </c>
      <c r="H827" s="9">
        <f t="shared" si="169"/>
        <v>-0.10662300000000002</v>
      </c>
      <c r="I827" s="6">
        <f t="shared" si="170"/>
        <v>-0.15583666666666668</v>
      </c>
      <c r="J827" s="6">
        <f t="shared" si="171"/>
        <v>0.43566583333333331</v>
      </c>
      <c r="K827" s="9">
        <f t="shared" si="172"/>
        <v>-0.44664644634389999</v>
      </c>
      <c r="L827" s="8">
        <f t="shared" si="173"/>
        <v>-0.42761030657502647</v>
      </c>
      <c r="M827" s="9">
        <f t="shared" si="174"/>
        <v>-0.93721769072479577</v>
      </c>
      <c r="N827" s="8">
        <f t="shared" si="175"/>
        <v>-0.28599458657502635</v>
      </c>
      <c r="O827" s="9">
        <f t="shared" si="176"/>
        <v>-0.44664644634389999</v>
      </c>
      <c r="P827" s="8">
        <f t="shared" si="177"/>
        <v>-0.85680833976865611</v>
      </c>
      <c r="Q827" s="9">
        <f t="shared" si="178"/>
        <v>0.22703295365610052</v>
      </c>
      <c r="R827" s="6">
        <f t="shared" si="179"/>
        <v>0.15581316783123161</v>
      </c>
    </row>
    <row r="828" spans="2:18" ht="14.4">
      <c r="B828" s="7"/>
      <c r="C828">
        <v>-27.400300000000001</v>
      </c>
      <c r="D828">
        <v>101.145</v>
      </c>
      <c r="E828">
        <v>83.485500000000002</v>
      </c>
      <c r="F828">
        <v>1</v>
      </c>
      <c r="G828" s="6">
        <f t="shared" si="168"/>
        <v>0</v>
      </c>
      <c r="H828" s="9">
        <f t="shared" si="169"/>
        <v>-0.10425037500000001</v>
      </c>
      <c r="I828" s="6">
        <f t="shared" si="170"/>
        <v>-0.16284999999999999</v>
      </c>
      <c r="J828" s="6">
        <f t="shared" si="171"/>
        <v>0.43914249999999999</v>
      </c>
      <c r="K828" s="9">
        <f t="shared" si="172"/>
        <v>-0.44619080126983818</v>
      </c>
      <c r="L828" s="8">
        <f t="shared" si="173"/>
        <v>-0.43937845012367949</v>
      </c>
      <c r="M828" s="9">
        <f t="shared" si="174"/>
        <v>-0.93972089072479592</v>
      </c>
      <c r="N828" s="8">
        <f t="shared" si="175"/>
        <v>-0.29690858512367935</v>
      </c>
      <c r="O828" s="9">
        <f t="shared" si="176"/>
        <v>-0.44619080126983818</v>
      </c>
      <c r="P828" s="8">
        <f t="shared" si="177"/>
        <v>-0.85983031955940925</v>
      </c>
      <c r="Q828" s="9">
        <f t="shared" si="178"/>
        <v>0.22999179873016237</v>
      </c>
      <c r="R828" s="6">
        <f t="shared" si="179"/>
        <v>0.14621285907333181</v>
      </c>
    </row>
    <row r="829" spans="2:18" ht="14.4">
      <c r="B829" s="7"/>
      <c r="C829">
        <v>-29.298400000000001</v>
      </c>
      <c r="D829">
        <v>103.249</v>
      </c>
      <c r="E829">
        <v>81.399500000000003</v>
      </c>
      <c r="F829">
        <v>1</v>
      </c>
      <c r="G829" s="6">
        <f t="shared" si="168"/>
        <v>0</v>
      </c>
      <c r="H829" s="9">
        <f t="shared" si="169"/>
        <v>-0.10662300000000002</v>
      </c>
      <c r="I829" s="6">
        <f t="shared" si="170"/>
        <v>-0.15583666666666668</v>
      </c>
      <c r="J829" s="6">
        <f t="shared" si="171"/>
        <v>0.43566583333333331</v>
      </c>
      <c r="K829" s="9">
        <f t="shared" si="172"/>
        <v>-0.44664644634389999</v>
      </c>
      <c r="L829" s="8">
        <f t="shared" si="173"/>
        <v>-0.42761030657502647</v>
      </c>
      <c r="M829" s="9">
        <f t="shared" si="174"/>
        <v>-0.93721769072479577</v>
      </c>
      <c r="N829" s="8">
        <f t="shared" si="175"/>
        <v>-0.28599458657502635</v>
      </c>
      <c r="O829" s="9">
        <f t="shared" si="176"/>
        <v>-0.44664644634389999</v>
      </c>
      <c r="P829" s="8">
        <f t="shared" si="177"/>
        <v>-0.85680833976865611</v>
      </c>
      <c r="Q829" s="9">
        <f t="shared" si="178"/>
        <v>0.22703295365610052</v>
      </c>
      <c r="R829" s="6">
        <f t="shared" si="179"/>
        <v>0.15581316783123161</v>
      </c>
    </row>
    <row r="830" spans="2:18" ht="14.4">
      <c r="B830" s="7"/>
      <c r="C830">
        <v>-29.298400000000001</v>
      </c>
      <c r="D830">
        <v>103.249</v>
      </c>
      <c r="E830">
        <v>81.399500000000003</v>
      </c>
      <c r="F830">
        <v>1</v>
      </c>
      <c r="G830" s="6">
        <f t="shared" si="168"/>
        <v>0</v>
      </c>
      <c r="H830" s="9">
        <f t="shared" si="169"/>
        <v>-0.10662300000000002</v>
      </c>
      <c r="I830" s="6">
        <f t="shared" si="170"/>
        <v>-0.15583666666666668</v>
      </c>
      <c r="J830" s="6">
        <f t="shared" si="171"/>
        <v>0.43566583333333331</v>
      </c>
      <c r="K830" s="9">
        <f t="shared" si="172"/>
        <v>-0.44664644634389999</v>
      </c>
      <c r="L830" s="8">
        <f t="shared" si="173"/>
        <v>-0.42761030657502647</v>
      </c>
      <c r="M830" s="9">
        <f t="shared" si="174"/>
        <v>-0.93721769072479577</v>
      </c>
      <c r="N830" s="8">
        <f t="shared" si="175"/>
        <v>-0.28599458657502635</v>
      </c>
      <c r="O830" s="9">
        <f t="shared" si="176"/>
        <v>-0.44664644634389999</v>
      </c>
      <c r="P830" s="8">
        <f t="shared" si="177"/>
        <v>-0.85680833976865611</v>
      </c>
      <c r="Q830" s="9">
        <f t="shared" si="178"/>
        <v>0.22703295365610052</v>
      </c>
      <c r="R830" s="6">
        <f t="shared" si="179"/>
        <v>0.15581316783123161</v>
      </c>
    </row>
    <row r="831" spans="2:18" ht="14.4">
      <c r="B831" s="7"/>
      <c r="C831">
        <v>-27.400300000000001</v>
      </c>
      <c r="D831">
        <v>101.145</v>
      </c>
      <c r="E831">
        <v>83.485500000000002</v>
      </c>
      <c r="F831">
        <v>1</v>
      </c>
      <c r="G831" s="6">
        <f t="shared" si="168"/>
        <v>0</v>
      </c>
      <c r="H831" s="9">
        <f t="shared" si="169"/>
        <v>-0.10425037500000001</v>
      </c>
      <c r="I831" s="6">
        <f t="shared" si="170"/>
        <v>-0.16284999999999999</v>
      </c>
      <c r="J831" s="6">
        <f t="shared" si="171"/>
        <v>0.43914249999999999</v>
      </c>
      <c r="K831" s="9">
        <f t="shared" si="172"/>
        <v>-0.44619080126983818</v>
      </c>
      <c r="L831" s="8">
        <f t="shared" si="173"/>
        <v>-0.43937845012367949</v>
      </c>
      <c r="M831" s="9">
        <f t="shared" si="174"/>
        <v>-0.93972089072479592</v>
      </c>
      <c r="N831" s="8">
        <f t="shared" si="175"/>
        <v>-0.29690858512367935</v>
      </c>
      <c r="O831" s="9">
        <f t="shared" si="176"/>
        <v>-0.44619080126983818</v>
      </c>
      <c r="P831" s="8">
        <f t="shared" si="177"/>
        <v>-0.85983031955940925</v>
      </c>
      <c r="Q831" s="9">
        <f t="shared" si="178"/>
        <v>0.22999179873016237</v>
      </c>
      <c r="R831" s="6">
        <f t="shared" si="179"/>
        <v>0.14621285907333181</v>
      </c>
    </row>
    <row r="832" spans="2:18" ht="14.4">
      <c r="B832" s="7"/>
      <c r="C832">
        <v>-27.400300000000001</v>
      </c>
      <c r="D832">
        <v>101.145</v>
      </c>
      <c r="E832">
        <v>83.485500000000002</v>
      </c>
      <c r="F832">
        <v>1</v>
      </c>
      <c r="G832" s="6">
        <f t="shared" si="168"/>
        <v>0</v>
      </c>
      <c r="H832" s="9">
        <f t="shared" si="169"/>
        <v>-0.10425037500000001</v>
      </c>
      <c r="I832" s="6">
        <f t="shared" si="170"/>
        <v>-0.16284999999999999</v>
      </c>
      <c r="J832" s="6">
        <f t="shared" si="171"/>
        <v>0.43914249999999999</v>
      </c>
      <c r="K832" s="9">
        <f t="shared" si="172"/>
        <v>-0.44619080126983818</v>
      </c>
      <c r="L832" s="8">
        <f t="shared" si="173"/>
        <v>-0.43937845012367949</v>
      </c>
      <c r="M832" s="9">
        <f t="shared" si="174"/>
        <v>-0.93972089072479592</v>
      </c>
      <c r="N832" s="8">
        <f t="shared" si="175"/>
        <v>-0.29690858512367935</v>
      </c>
      <c r="O832" s="9">
        <f t="shared" si="176"/>
        <v>-0.44619080126983818</v>
      </c>
      <c r="P832" s="8">
        <f t="shared" si="177"/>
        <v>-0.85983031955940925</v>
      </c>
      <c r="Q832" s="9">
        <f t="shared" si="178"/>
        <v>0.22999179873016237</v>
      </c>
      <c r="R832" s="6">
        <f t="shared" si="179"/>
        <v>0.14621285907333181</v>
      </c>
    </row>
    <row r="833" spans="2:18" ht="14.4">
      <c r="B833" s="7"/>
      <c r="C833">
        <v>-29.298400000000001</v>
      </c>
      <c r="D833">
        <v>103.249</v>
      </c>
      <c r="E833">
        <v>81.399500000000003</v>
      </c>
      <c r="F833">
        <v>1</v>
      </c>
      <c r="G833" s="6">
        <f t="shared" si="168"/>
        <v>0</v>
      </c>
      <c r="H833" s="9">
        <f t="shared" si="169"/>
        <v>-0.10662300000000002</v>
      </c>
      <c r="I833" s="6">
        <f t="shared" si="170"/>
        <v>-0.15583666666666668</v>
      </c>
      <c r="J833" s="6">
        <f t="shared" si="171"/>
        <v>0.43566583333333331</v>
      </c>
      <c r="K833" s="9">
        <f t="shared" si="172"/>
        <v>-0.44664644634389999</v>
      </c>
      <c r="L833" s="8">
        <f t="shared" si="173"/>
        <v>-0.42761030657502647</v>
      </c>
      <c r="M833" s="9">
        <f t="shared" si="174"/>
        <v>-0.93721769072479577</v>
      </c>
      <c r="N833" s="8">
        <f t="shared" si="175"/>
        <v>-0.28599458657502635</v>
      </c>
      <c r="O833" s="9">
        <f t="shared" si="176"/>
        <v>-0.44664644634389999</v>
      </c>
      <c r="P833" s="8">
        <f t="shared" si="177"/>
        <v>-0.85680833976865611</v>
      </c>
      <c r="Q833" s="9">
        <f t="shared" si="178"/>
        <v>0.22703295365610052</v>
      </c>
      <c r="R833" s="6">
        <f t="shared" si="179"/>
        <v>0.15581316783123161</v>
      </c>
    </row>
    <row r="834" spans="2:18" ht="14.4">
      <c r="B834" s="7"/>
      <c r="C834">
        <v>-27.400300000000001</v>
      </c>
      <c r="D834">
        <v>101.145</v>
      </c>
      <c r="E834">
        <v>83.485500000000002</v>
      </c>
      <c r="F834">
        <v>1</v>
      </c>
      <c r="G834" s="6">
        <f t="shared" si="168"/>
        <v>0</v>
      </c>
      <c r="H834" s="9">
        <f t="shared" si="169"/>
        <v>-0.10425037500000001</v>
      </c>
      <c r="I834" s="6">
        <f t="shared" si="170"/>
        <v>-0.16284999999999999</v>
      </c>
      <c r="J834" s="6">
        <f t="shared" si="171"/>
        <v>0.43914249999999999</v>
      </c>
      <c r="K834" s="9">
        <f t="shared" si="172"/>
        <v>-0.44619080126983818</v>
      </c>
      <c r="L834" s="8">
        <f t="shared" si="173"/>
        <v>-0.43937845012367949</v>
      </c>
      <c r="M834" s="9">
        <f t="shared" si="174"/>
        <v>-0.93972089072479592</v>
      </c>
      <c r="N834" s="8">
        <f t="shared" si="175"/>
        <v>-0.29690858512367935</v>
      </c>
      <c r="O834" s="9">
        <f t="shared" si="176"/>
        <v>-0.44619080126983818</v>
      </c>
      <c r="P834" s="8">
        <f t="shared" si="177"/>
        <v>-0.85983031955940925</v>
      </c>
      <c r="Q834" s="9">
        <f t="shared" si="178"/>
        <v>0.22999179873016237</v>
      </c>
      <c r="R834" s="6">
        <f t="shared" si="179"/>
        <v>0.14621285907333181</v>
      </c>
    </row>
    <row r="835" spans="2:18" ht="14.4">
      <c r="B835" s="7"/>
      <c r="C835">
        <v>-27.400300000000001</v>
      </c>
      <c r="D835">
        <v>101.145</v>
      </c>
      <c r="E835">
        <v>83.485500000000002</v>
      </c>
      <c r="F835">
        <v>1</v>
      </c>
      <c r="G835" s="6">
        <f t="shared" si="168"/>
        <v>0</v>
      </c>
      <c r="H835" s="9">
        <f t="shared" si="169"/>
        <v>-0.10425037500000001</v>
      </c>
      <c r="I835" s="6">
        <f t="shared" si="170"/>
        <v>-0.16284999999999999</v>
      </c>
      <c r="J835" s="6">
        <f t="shared" si="171"/>
        <v>0.43914249999999999</v>
      </c>
      <c r="K835" s="9">
        <f t="shared" si="172"/>
        <v>-0.44619080126983818</v>
      </c>
      <c r="L835" s="8">
        <f t="shared" si="173"/>
        <v>-0.43937845012367949</v>
      </c>
      <c r="M835" s="9">
        <f t="shared" si="174"/>
        <v>-0.93972089072479592</v>
      </c>
      <c r="N835" s="8">
        <f t="shared" si="175"/>
        <v>-0.29690858512367935</v>
      </c>
      <c r="O835" s="9">
        <f t="shared" si="176"/>
        <v>-0.44619080126983818</v>
      </c>
      <c r="P835" s="8">
        <f t="shared" si="177"/>
        <v>-0.85983031955940925</v>
      </c>
      <c r="Q835" s="9">
        <f t="shared" si="178"/>
        <v>0.22999179873016237</v>
      </c>
      <c r="R835" s="6">
        <f t="shared" si="179"/>
        <v>0.14621285907333181</v>
      </c>
    </row>
    <row r="836" spans="2:18" ht="14.4">
      <c r="B836" s="7"/>
      <c r="C836">
        <v>-29.298400000000001</v>
      </c>
      <c r="D836">
        <v>103.249</v>
      </c>
      <c r="E836">
        <v>81.399500000000003</v>
      </c>
      <c r="F836">
        <v>1</v>
      </c>
      <c r="G836" s="6">
        <f t="shared" si="168"/>
        <v>0</v>
      </c>
      <c r="H836" s="9">
        <f t="shared" si="169"/>
        <v>-0.10662300000000002</v>
      </c>
      <c r="I836" s="6">
        <f t="shared" si="170"/>
        <v>-0.15583666666666668</v>
      </c>
      <c r="J836" s="6">
        <f t="shared" si="171"/>
        <v>0.43566583333333331</v>
      </c>
      <c r="K836" s="9">
        <f t="shared" si="172"/>
        <v>-0.44664644634389999</v>
      </c>
      <c r="L836" s="8">
        <f t="shared" si="173"/>
        <v>-0.42761030657502647</v>
      </c>
      <c r="M836" s="9">
        <f t="shared" si="174"/>
        <v>-0.93721769072479577</v>
      </c>
      <c r="N836" s="8">
        <f t="shared" si="175"/>
        <v>-0.28599458657502635</v>
      </c>
      <c r="O836" s="9">
        <f t="shared" si="176"/>
        <v>-0.44664644634389999</v>
      </c>
      <c r="P836" s="8">
        <f t="shared" si="177"/>
        <v>-0.85680833976865611</v>
      </c>
      <c r="Q836" s="9">
        <f t="shared" si="178"/>
        <v>0.22703295365610052</v>
      </c>
      <c r="R836" s="6">
        <f t="shared" si="179"/>
        <v>0.15581316783123161</v>
      </c>
    </row>
    <row r="837" spans="2:18" ht="14.4">
      <c r="B837" s="7"/>
      <c r="C837">
        <v>-27.400300000000001</v>
      </c>
      <c r="D837">
        <v>101.145</v>
      </c>
      <c r="E837">
        <v>83.485500000000002</v>
      </c>
      <c r="F837">
        <v>1</v>
      </c>
      <c r="G837" s="6">
        <f t="shared" si="168"/>
        <v>0</v>
      </c>
      <c r="H837" s="9">
        <f t="shared" si="169"/>
        <v>-0.10425037500000001</v>
      </c>
      <c r="I837" s="6">
        <f t="shared" si="170"/>
        <v>-0.16284999999999999</v>
      </c>
      <c r="J837" s="6">
        <f t="shared" si="171"/>
        <v>0.43914249999999999</v>
      </c>
      <c r="K837" s="9">
        <f t="shared" si="172"/>
        <v>-0.44619080126983818</v>
      </c>
      <c r="L837" s="8">
        <f t="shared" si="173"/>
        <v>-0.43937845012367949</v>
      </c>
      <c r="M837" s="9">
        <f t="shared" si="174"/>
        <v>-0.93972089072479592</v>
      </c>
      <c r="N837" s="8">
        <f t="shared" si="175"/>
        <v>-0.29690858512367935</v>
      </c>
      <c r="O837" s="9">
        <f t="shared" si="176"/>
        <v>-0.44619080126983818</v>
      </c>
      <c r="P837" s="8">
        <f t="shared" si="177"/>
        <v>-0.85983031955940925</v>
      </c>
      <c r="Q837" s="9">
        <f t="shared" si="178"/>
        <v>0.22999179873016237</v>
      </c>
      <c r="R837" s="6">
        <f t="shared" si="179"/>
        <v>0.14621285907333181</v>
      </c>
    </row>
    <row r="838" spans="2:18" ht="14.4">
      <c r="B838" s="7"/>
      <c r="C838">
        <v>-27.400300000000001</v>
      </c>
      <c r="D838">
        <v>101.145</v>
      </c>
      <c r="E838">
        <v>83.485500000000002</v>
      </c>
      <c r="F838">
        <v>1</v>
      </c>
      <c r="G838" s="6">
        <f t="shared" si="168"/>
        <v>0</v>
      </c>
      <c r="H838" s="9">
        <f t="shared" si="169"/>
        <v>-0.10425037500000001</v>
      </c>
      <c r="I838" s="6">
        <f t="shared" si="170"/>
        <v>-0.16284999999999999</v>
      </c>
      <c r="J838" s="6">
        <f t="shared" si="171"/>
        <v>0.43914249999999999</v>
      </c>
      <c r="K838" s="9">
        <f t="shared" si="172"/>
        <v>-0.44619080126983818</v>
      </c>
      <c r="L838" s="8">
        <f t="shared" si="173"/>
        <v>-0.43937845012367949</v>
      </c>
      <c r="M838" s="9">
        <f t="shared" si="174"/>
        <v>-0.93972089072479592</v>
      </c>
      <c r="N838" s="8">
        <f t="shared" si="175"/>
        <v>-0.29690858512367935</v>
      </c>
      <c r="O838" s="9">
        <f t="shared" si="176"/>
        <v>-0.44619080126983818</v>
      </c>
      <c r="P838" s="8">
        <f t="shared" si="177"/>
        <v>-0.85983031955940925</v>
      </c>
      <c r="Q838" s="9">
        <f t="shared" si="178"/>
        <v>0.22999179873016237</v>
      </c>
      <c r="R838" s="6">
        <f t="shared" si="179"/>
        <v>0.14621285907333181</v>
      </c>
    </row>
    <row r="839" spans="2:18" ht="14.4">
      <c r="B839" s="7"/>
      <c r="C839">
        <v>-27.400300000000001</v>
      </c>
      <c r="D839">
        <v>101.145</v>
      </c>
      <c r="E839">
        <v>83.485500000000002</v>
      </c>
      <c r="F839">
        <v>1</v>
      </c>
      <c r="G839" s="6">
        <f t="shared" si="168"/>
        <v>0</v>
      </c>
      <c r="H839" s="9">
        <f t="shared" si="169"/>
        <v>-0.10425037500000001</v>
      </c>
      <c r="I839" s="6">
        <f t="shared" si="170"/>
        <v>-0.16284999999999999</v>
      </c>
      <c r="J839" s="6">
        <f t="shared" si="171"/>
        <v>0.43914249999999999</v>
      </c>
      <c r="K839" s="9">
        <f t="shared" si="172"/>
        <v>-0.44619080126983818</v>
      </c>
      <c r="L839" s="8">
        <f t="shared" si="173"/>
        <v>-0.43937845012367949</v>
      </c>
      <c r="M839" s="9">
        <f t="shared" si="174"/>
        <v>-0.93972089072479592</v>
      </c>
      <c r="N839" s="8">
        <f t="shared" si="175"/>
        <v>-0.29690858512367935</v>
      </c>
      <c r="O839" s="9">
        <f t="shared" si="176"/>
        <v>-0.44619080126983818</v>
      </c>
      <c r="P839" s="8">
        <f t="shared" si="177"/>
        <v>-0.85983031955940925</v>
      </c>
      <c r="Q839" s="9">
        <f t="shared" si="178"/>
        <v>0.22999179873016237</v>
      </c>
      <c r="R839" s="6">
        <f t="shared" si="179"/>
        <v>0.14621285907333181</v>
      </c>
    </row>
    <row r="840" spans="2:18" ht="14.4">
      <c r="B840" s="7"/>
      <c r="C840">
        <v>-29.298400000000001</v>
      </c>
      <c r="D840">
        <v>103.249</v>
      </c>
      <c r="E840">
        <v>81.399500000000003</v>
      </c>
      <c r="F840">
        <v>1</v>
      </c>
      <c r="G840" s="6">
        <f t="shared" si="168"/>
        <v>0</v>
      </c>
      <c r="H840" s="9">
        <f t="shared" si="169"/>
        <v>-0.10662300000000002</v>
      </c>
      <c r="I840" s="6">
        <f t="shared" si="170"/>
        <v>-0.15583666666666668</v>
      </c>
      <c r="J840" s="6">
        <f t="shared" si="171"/>
        <v>0.43566583333333331</v>
      </c>
      <c r="K840" s="9">
        <f t="shared" si="172"/>
        <v>-0.44664644634389999</v>
      </c>
      <c r="L840" s="8">
        <f t="shared" si="173"/>
        <v>-0.42761030657502647</v>
      </c>
      <c r="M840" s="9">
        <f t="shared" si="174"/>
        <v>-0.93721769072479577</v>
      </c>
      <c r="N840" s="8">
        <f t="shared" si="175"/>
        <v>-0.28599458657502635</v>
      </c>
      <c r="O840" s="9">
        <f t="shared" si="176"/>
        <v>-0.44664644634389999</v>
      </c>
      <c r="P840" s="8">
        <f t="shared" si="177"/>
        <v>-0.85680833976865611</v>
      </c>
      <c r="Q840" s="9">
        <f t="shared" si="178"/>
        <v>0.22703295365610052</v>
      </c>
      <c r="R840" s="6">
        <f t="shared" si="179"/>
        <v>0.15581316783123161</v>
      </c>
    </row>
    <row r="841" spans="2:18" ht="14.4">
      <c r="B841" s="7"/>
      <c r="C841">
        <v>-29.298400000000001</v>
      </c>
      <c r="D841">
        <v>103.249</v>
      </c>
      <c r="E841">
        <v>81.399500000000003</v>
      </c>
      <c r="F841">
        <v>1</v>
      </c>
      <c r="G841" s="6">
        <f t="shared" si="168"/>
        <v>0</v>
      </c>
      <c r="H841" s="9">
        <f t="shared" si="169"/>
        <v>-0.10662300000000002</v>
      </c>
      <c r="I841" s="6">
        <f t="shared" si="170"/>
        <v>-0.15583666666666668</v>
      </c>
      <c r="J841" s="6">
        <f t="shared" si="171"/>
        <v>0.43566583333333331</v>
      </c>
      <c r="K841" s="9">
        <f t="shared" si="172"/>
        <v>-0.44664644634389999</v>
      </c>
      <c r="L841" s="8">
        <f t="shared" si="173"/>
        <v>-0.42761030657502647</v>
      </c>
      <c r="M841" s="9">
        <f t="shared" si="174"/>
        <v>-0.93721769072479577</v>
      </c>
      <c r="N841" s="8">
        <f t="shared" si="175"/>
        <v>-0.28599458657502635</v>
      </c>
      <c r="O841" s="9">
        <f t="shared" si="176"/>
        <v>-0.44664644634389999</v>
      </c>
      <c r="P841" s="8">
        <f t="shared" si="177"/>
        <v>-0.85680833976865611</v>
      </c>
      <c r="Q841" s="9">
        <f t="shared" si="178"/>
        <v>0.22703295365610052</v>
      </c>
      <c r="R841" s="6">
        <f t="shared" si="179"/>
        <v>0.15581316783123161</v>
      </c>
    </row>
    <row r="842" spans="2:18" ht="14.4">
      <c r="B842" s="7"/>
      <c r="C842">
        <v>-27.400300000000001</v>
      </c>
      <c r="D842">
        <v>101.145</v>
      </c>
      <c r="E842">
        <v>83.485500000000002</v>
      </c>
      <c r="F842">
        <v>1</v>
      </c>
      <c r="G842" s="6">
        <f t="shared" si="168"/>
        <v>0</v>
      </c>
      <c r="H842" s="9">
        <f t="shared" si="169"/>
        <v>-0.10425037500000001</v>
      </c>
      <c r="I842" s="6">
        <f t="shared" si="170"/>
        <v>-0.16284999999999999</v>
      </c>
      <c r="J842" s="6">
        <f t="shared" si="171"/>
        <v>0.43914249999999999</v>
      </c>
      <c r="K842" s="9">
        <f t="shared" si="172"/>
        <v>-0.44619080126983818</v>
      </c>
      <c r="L842" s="8">
        <f t="shared" si="173"/>
        <v>-0.43937845012367949</v>
      </c>
      <c r="M842" s="9">
        <f t="shared" si="174"/>
        <v>-0.93972089072479592</v>
      </c>
      <c r="N842" s="8">
        <f t="shared" si="175"/>
        <v>-0.29690858512367935</v>
      </c>
      <c r="O842" s="9">
        <f t="shared" si="176"/>
        <v>-0.44619080126983818</v>
      </c>
      <c r="P842" s="8">
        <f t="shared" si="177"/>
        <v>-0.85983031955940925</v>
      </c>
      <c r="Q842" s="9">
        <f t="shared" si="178"/>
        <v>0.22999179873016237</v>
      </c>
      <c r="R842" s="6">
        <f t="shared" si="179"/>
        <v>0.14621285907333181</v>
      </c>
    </row>
    <row r="843" spans="2:18" ht="14.4">
      <c r="B843" s="7"/>
      <c r="C843">
        <v>-29.298400000000001</v>
      </c>
      <c r="D843">
        <v>103.249</v>
      </c>
      <c r="E843">
        <v>81.399500000000003</v>
      </c>
      <c r="F843">
        <v>1</v>
      </c>
      <c r="G843" s="6">
        <f t="shared" si="168"/>
        <v>0</v>
      </c>
      <c r="H843" s="9">
        <f t="shared" si="169"/>
        <v>-0.10662300000000002</v>
      </c>
      <c r="I843" s="6">
        <f t="shared" si="170"/>
        <v>-0.15583666666666668</v>
      </c>
      <c r="J843" s="6">
        <f t="shared" si="171"/>
        <v>0.43566583333333331</v>
      </c>
      <c r="K843" s="9">
        <f t="shared" si="172"/>
        <v>-0.44664644634389999</v>
      </c>
      <c r="L843" s="8">
        <f t="shared" si="173"/>
        <v>-0.42761030657502647</v>
      </c>
      <c r="M843" s="9">
        <f t="shared" si="174"/>
        <v>-0.93721769072479577</v>
      </c>
      <c r="N843" s="8">
        <f t="shared" si="175"/>
        <v>-0.28599458657502635</v>
      </c>
      <c r="O843" s="9">
        <f t="shared" si="176"/>
        <v>-0.44664644634389999</v>
      </c>
      <c r="P843" s="8">
        <f t="shared" si="177"/>
        <v>-0.85680833976865611</v>
      </c>
      <c r="Q843" s="9">
        <f t="shared" si="178"/>
        <v>0.22703295365610052</v>
      </c>
      <c r="R843" s="6">
        <f t="shared" si="179"/>
        <v>0.15581316783123161</v>
      </c>
    </row>
    <row r="844" spans="2:18" ht="14.4">
      <c r="B844" s="7"/>
      <c r="C844">
        <v>-29.298400000000001</v>
      </c>
      <c r="D844">
        <v>103.249</v>
      </c>
      <c r="E844">
        <v>81.399500000000003</v>
      </c>
      <c r="F844">
        <v>1</v>
      </c>
      <c r="G844" s="6">
        <f t="shared" si="168"/>
        <v>0</v>
      </c>
      <c r="H844" s="9">
        <f t="shared" si="169"/>
        <v>-0.10662300000000002</v>
      </c>
      <c r="I844" s="6">
        <f t="shared" si="170"/>
        <v>-0.15583666666666668</v>
      </c>
      <c r="J844" s="6">
        <f t="shared" si="171"/>
        <v>0.43566583333333331</v>
      </c>
      <c r="K844" s="9">
        <f t="shared" si="172"/>
        <v>-0.44664644634389999</v>
      </c>
      <c r="L844" s="8">
        <f t="shared" si="173"/>
        <v>-0.42761030657502647</v>
      </c>
      <c r="M844" s="9">
        <f t="shared" si="174"/>
        <v>-0.93721769072479577</v>
      </c>
      <c r="N844" s="8">
        <f t="shared" si="175"/>
        <v>-0.28599458657502635</v>
      </c>
      <c r="O844" s="9">
        <f t="shared" si="176"/>
        <v>-0.44664644634389999</v>
      </c>
      <c r="P844" s="8">
        <f t="shared" si="177"/>
        <v>-0.85680833976865611</v>
      </c>
      <c r="Q844" s="9">
        <f t="shared" si="178"/>
        <v>0.22703295365610052</v>
      </c>
      <c r="R844" s="6">
        <f t="shared" si="179"/>
        <v>0.15581316783123161</v>
      </c>
    </row>
    <row r="845" spans="2:18" ht="14.4">
      <c r="B845" s="7"/>
      <c r="C845">
        <v>-27.400300000000001</v>
      </c>
      <c r="D845">
        <v>101.145</v>
      </c>
      <c r="E845">
        <v>83.485500000000002</v>
      </c>
      <c r="F845">
        <v>1</v>
      </c>
      <c r="G845" s="6">
        <f t="shared" si="168"/>
        <v>0</v>
      </c>
      <c r="H845" s="9">
        <f t="shared" si="169"/>
        <v>-0.10425037500000001</v>
      </c>
      <c r="I845" s="6">
        <f t="shared" si="170"/>
        <v>-0.16284999999999999</v>
      </c>
      <c r="J845" s="6">
        <f t="shared" si="171"/>
        <v>0.43914249999999999</v>
      </c>
      <c r="K845" s="9">
        <f t="shared" si="172"/>
        <v>-0.44619080126983818</v>
      </c>
      <c r="L845" s="8">
        <f t="shared" si="173"/>
        <v>-0.43937845012367949</v>
      </c>
      <c r="M845" s="9">
        <f t="shared" si="174"/>
        <v>-0.93972089072479592</v>
      </c>
      <c r="N845" s="8">
        <f t="shared" si="175"/>
        <v>-0.29690858512367935</v>
      </c>
      <c r="O845" s="9">
        <f t="shared" si="176"/>
        <v>-0.44619080126983818</v>
      </c>
      <c r="P845" s="8">
        <f t="shared" si="177"/>
        <v>-0.85983031955940925</v>
      </c>
      <c r="Q845" s="9">
        <f t="shared" si="178"/>
        <v>0.22999179873016237</v>
      </c>
      <c r="R845" s="6">
        <f t="shared" si="179"/>
        <v>0.14621285907333181</v>
      </c>
    </row>
    <row r="846" spans="2:18" ht="14.4">
      <c r="B846" s="7"/>
      <c r="C846">
        <v>-29.298400000000001</v>
      </c>
      <c r="D846">
        <v>103.249</v>
      </c>
      <c r="E846">
        <v>81.399500000000003</v>
      </c>
      <c r="F846">
        <v>1</v>
      </c>
      <c r="G846" s="6">
        <f t="shared" si="168"/>
        <v>0</v>
      </c>
      <c r="H846" s="9">
        <f t="shared" si="169"/>
        <v>-0.10662300000000002</v>
      </c>
      <c r="I846" s="6">
        <f t="shared" si="170"/>
        <v>-0.15583666666666668</v>
      </c>
      <c r="J846" s="6">
        <f t="shared" si="171"/>
        <v>0.43566583333333331</v>
      </c>
      <c r="K846" s="9">
        <f t="shared" si="172"/>
        <v>-0.44664644634389999</v>
      </c>
      <c r="L846" s="8">
        <f t="shared" si="173"/>
        <v>-0.42761030657502647</v>
      </c>
      <c r="M846" s="9">
        <f t="shared" si="174"/>
        <v>-0.93721769072479577</v>
      </c>
      <c r="N846" s="8">
        <f t="shared" si="175"/>
        <v>-0.28599458657502635</v>
      </c>
      <c r="O846" s="9">
        <f t="shared" si="176"/>
        <v>-0.44664644634389999</v>
      </c>
      <c r="P846" s="8">
        <f t="shared" si="177"/>
        <v>-0.85680833976865611</v>
      </c>
      <c r="Q846" s="9">
        <f t="shared" si="178"/>
        <v>0.22703295365610052</v>
      </c>
      <c r="R846" s="6">
        <f t="shared" si="179"/>
        <v>0.15581316783123161</v>
      </c>
    </row>
    <row r="847" spans="2:18" ht="14.4">
      <c r="B847" s="7"/>
      <c r="C847">
        <v>-29.298400000000001</v>
      </c>
      <c r="D847">
        <v>103.249</v>
      </c>
      <c r="E847">
        <v>81.399500000000003</v>
      </c>
      <c r="F847">
        <v>1</v>
      </c>
      <c r="G847" s="6">
        <f t="shared" si="168"/>
        <v>0</v>
      </c>
      <c r="H847" s="9">
        <f t="shared" si="169"/>
        <v>-0.10662300000000002</v>
      </c>
      <c r="I847" s="6">
        <f t="shared" si="170"/>
        <v>-0.15583666666666668</v>
      </c>
      <c r="J847" s="6">
        <f t="shared" si="171"/>
        <v>0.43566583333333331</v>
      </c>
      <c r="K847" s="9">
        <f t="shared" si="172"/>
        <v>-0.44664644634389999</v>
      </c>
      <c r="L847" s="8">
        <f t="shared" si="173"/>
        <v>-0.42761030657502647</v>
      </c>
      <c r="M847" s="9">
        <f t="shared" si="174"/>
        <v>-0.93721769072479577</v>
      </c>
      <c r="N847" s="8">
        <f t="shared" si="175"/>
        <v>-0.28599458657502635</v>
      </c>
      <c r="O847" s="9">
        <f t="shared" si="176"/>
        <v>-0.44664644634389999</v>
      </c>
      <c r="P847" s="8">
        <f t="shared" si="177"/>
        <v>-0.85680833976865611</v>
      </c>
      <c r="Q847" s="9">
        <f t="shared" si="178"/>
        <v>0.22703295365610052</v>
      </c>
      <c r="R847" s="6">
        <f t="shared" si="179"/>
        <v>0.15581316783123161</v>
      </c>
    </row>
    <row r="848" spans="2:18" ht="14.4">
      <c r="B848" s="7"/>
      <c r="C848">
        <v>-27.400300000000001</v>
      </c>
      <c r="D848">
        <v>101.145</v>
      </c>
      <c r="E848">
        <v>83.485500000000002</v>
      </c>
      <c r="F848">
        <v>1</v>
      </c>
      <c r="G848" s="6">
        <f t="shared" si="168"/>
        <v>0</v>
      </c>
      <c r="H848" s="9">
        <f t="shared" si="169"/>
        <v>-0.10425037500000001</v>
      </c>
      <c r="I848" s="6">
        <f t="shared" si="170"/>
        <v>-0.16284999999999999</v>
      </c>
      <c r="J848" s="6">
        <f t="shared" si="171"/>
        <v>0.43914249999999999</v>
      </c>
      <c r="K848" s="9">
        <f t="shared" si="172"/>
        <v>-0.44619080126983818</v>
      </c>
      <c r="L848" s="8">
        <f t="shared" si="173"/>
        <v>-0.43937845012367949</v>
      </c>
      <c r="M848" s="9">
        <f t="shared" si="174"/>
        <v>-0.93972089072479592</v>
      </c>
      <c r="N848" s="8">
        <f t="shared" si="175"/>
        <v>-0.29690858512367935</v>
      </c>
      <c r="O848" s="9">
        <f t="shared" si="176"/>
        <v>-0.44619080126983818</v>
      </c>
      <c r="P848" s="8">
        <f t="shared" si="177"/>
        <v>-0.85983031955940925</v>
      </c>
      <c r="Q848" s="9">
        <f t="shared" si="178"/>
        <v>0.22999179873016237</v>
      </c>
      <c r="R848" s="6">
        <f t="shared" si="179"/>
        <v>0.14621285907333181</v>
      </c>
    </row>
    <row r="849" spans="2:18" ht="14.4">
      <c r="B849" s="7"/>
      <c r="C849">
        <v>-29.298400000000001</v>
      </c>
      <c r="D849">
        <v>103.249</v>
      </c>
      <c r="E849">
        <v>81.399500000000003</v>
      </c>
      <c r="F849">
        <v>1</v>
      </c>
      <c r="G849" s="6">
        <f t="shared" si="168"/>
        <v>0</v>
      </c>
      <c r="H849" s="9">
        <f t="shared" si="169"/>
        <v>-0.10662300000000002</v>
      </c>
      <c r="I849" s="6">
        <f t="shared" si="170"/>
        <v>-0.15583666666666668</v>
      </c>
      <c r="J849" s="6">
        <f t="shared" si="171"/>
        <v>0.43566583333333331</v>
      </c>
      <c r="K849" s="9">
        <f t="shared" si="172"/>
        <v>-0.44664644634389999</v>
      </c>
      <c r="L849" s="8">
        <f t="shared" si="173"/>
        <v>-0.42761030657502647</v>
      </c>
      <c r="M849" s="9">
        <f t="shared" si="174"/>
        <v>-0.93721769072479577</v>
      </c>
      <c r="N849" s="8">
        <f t="shared" si="175"/>
        <v>-0.28599458657502635</v>
      </c>
      <c r="O849" s="9">
        <f t="shared" si="176"/>
        <v>-0.44664644634389999</v>
      </c>
      <c r="P849" s="8">
        <f t="shared" si="177"/>
        <v>-0.85680833976865611</v>
      </c>
      <c r="Q849" s="9">
        <f t="shared" si="178"/>
        <v>0.22703295365610052</v>
      </c>
      <c r="R849" s="6">
        <f t="shared" si="179"/>
        <v>0.15581316783123161</v>
      </c>
    </row>
    <row r="850" spans="2:18" ht="14.4">
      <c r="B850" s="7"/>
      <c r="C850">
        <v>-29.298400000000001</v>
      </c>
      <c r="D850">
        <v>103.249</v>
      </c>
      <c r="E850">
        <v>81.399500000000003</v>
      </c>
      <c r="F850">
        <v>1</v>
      </c>
      <c r="G850" s="6">
        <f t="shared" si="168"/>
        <v>0</v>
      </c>
      <c r="H850" s="9">
        <f t="shared" si="169"/>
        <v>-0.10662300000000002</v>
      </c>
      <c r="I850" s="6">
        <f t="shared" si="170"/>
        <v>-0.15583666666666668</v>
      </c>
      <c r="J850" s="6">
        <f t="shared" si="171"/>
        <v>0.43566583333333331</v>
      </c>
      <c r="K850" s="9">
        <f t="shared" si="172"/>
        <v>-0.44664644634389999</v>
      </c>
      <c r="L850" s="8">
        <f t="shared" si="173"/>
        <v>-0.42761030657502647</v>
      </c>
      <c r="M850" s="9">
        <f t="shared" si="174"/>
        <v>-0.93721769072479577</v>
      </c>
      <c r="N850" s="8">
        <f t="shared" si="175"/>
        <v>-0.28599458657502635</v>
      </c>
      <c r="O850" s="9">
        <f t="shared" si="176"/>
        <v>-0.44664644634389999</v>
      </c>
      <c r="P850" s="8">
        <f t="shared" si="177"/>
        <v>-0.85680833976865611</v>
      </c>
      <c r="Q850" s="9">
        <f t="shared" si="178"/>
        <v>0.22703295365610052</v>
      </c>
      <c r="R850" s="6">
        <f t="shared" si="179"/>
        <v>0.15581316783123161</v>
      </c>
    </row>
    <row r="851" spans="2:18" ht="14.4">
      <c r="B851" s="7"/>
      <c r="C851">
        <v>-29.298400000000001</v>
      </c>
      <c r="D851">
        <v>103.249</v>
      </c>
      <c r="E851">
        <v>81.399500000000003</v>
      </c>
      <c r="F851">
        <v>1</v>
      </c>
      <c r="G851" s="6">
        <f t="shared" si="168"/>
        <v>0</v>
      </c>
      <c r="H851" s="9">
        <f t="shared" si="169"/>
        <v>-0.10662300000000002</v>
      </c>
      <c r="I851" s="6">
        <f t="shared" si="170"/>
        <v>-0.15583666666666668</v>
      </c>
      <c r="J851" s="6">
        <f t="shared" si="171"/>
        <v>0.43566583333333331</v>
      </c>
      <c r="K851" s="9">
        <f t="shared" si="172"/>
        <v>-0.44664644634389999</v>
      </c>
      <c r="L851" s="8">
        <f t="shared" si="173"/>
        <v>-0.42761030657502647</v>
      </c>
      <c r="M851" s="9">
        <f t="shared" si="174"/>
        <v>-0.93721769072479577</v>
      </c>
      <c r="N851" s="8">
        <f t="shared" si="175"/>
        <v>-0.28599458657502635</v>
      </c>
      <c r="O851" s="9">
        <f t="shared" si="176"/>
        <v>-0.44664644634389999</v>
      </c>
      <c r="P851" s="8">
        <f t="shared" si="177"/>
        <v>-0.85680833976865611</v>
      </c>
      <c r="Q851" s="9">
        <f t="shared" si="178"/>
        <v>0.22703295365610052</v>
      </c>
      <c r="R851" s="6">
        <f t="shared" si="179"/>
        <v>0.15581316783123161</v>
      </c>
    </row>
    <row r="852" spans="2:18" ht="14.4">
      <c r="B852" s="7"/>
      <c r="C852">
        <v>-27.400300000000001</v>
      </c>
      <c r="D852">
        <v>101.145</v>
      </c>
      <c r="E852">
        <v>83.485500000000002</v>
      </c>
      <c r="F852">
        <v>1</v>
      </c>
      <c r="G852" s="6">
        <f t="shared" si="168"/>
        <v>0</v>
      </c>
      <c r="H852" s="9">
        <f t="shared" si="169"/>
        <v>-0.10425037500000001</v>
      </c>
      <c r="I852" s="6">
        <f t="shared" si="170"/>
        <v>-0.16284999999999999</v>
      </c>
      <c r="J852" s="6">
        <f t="shared" si="171"/>
        <v>0.43914249999999999</v>
      </c>
      <c r="K852" s="9">
        <f t="shared" si="172"/>
        <v>-0.44619080126983818</v>
      </c>
      <c r="L852" s="8">
        <f t="shared" si="173"/>
        <v>-0.43937845012367949</v>
      </c>
      <c r="M852" s="9">
        <f t="shared" si="174"/>
        <v>-0.93972089072479592</v>
      </c>
      <c r="N852" s="8">
        <f t="shared" si="175"/>
        <v>-0.29690858512367935</v>
      </c>
      <c r="O852" s="9">
        <f t="shared" si="176"/>
        <v>-0.44619080126983818</v>
      </c>
      <c r="P852" s="8">
        <f t="shared" si="177"/>
        <v>-0.85983031955940925</v>
      </c>
      <c r="Q852" s="9">
        <f t="shared" si="178"/>
        <v>0.22999179873016237</v>
      </c>
      <c r="R852" s="6">
        <f t="shared" si="179"/>
        <v>0.14621285907333181</v>
      </c>
    </row>
    <row r="853" spans="2:18" ht="14.4">
      <c r="B853" s="7"/>
      <c r="C853">
        <v>-29.298400000000001</v>
      </c>
      <c r="D853">
        <v>103.249</v>
      </c>
      <c r="E853">
        <v>81.399500000000003</v>
      </c>
      <c r="F853">
        <v>1</v>
      </c>
      <c r="G853" s="6">
        <f t="shared" si="168"/>
        <v>0</v>
      </c>
      <c r="H853" s="9">
        <f t="shared" si="169"/>
        <v>-0.10662300000000002</v>
      </c>
      <c r="I853" s="6">
        <f t="shared" si="170"/>
        <v>-0.15583666666666668</v>
      </c>
      <c r="J853" s="6">
        <f t="shared" si="171"/>
        <v>0.43566583333333331</v>
      </c>
      <c r="K853" s="9">
        <f t="shared" si="172"/>
        <v>-0.44664644634389999</v>
      </c>
      <c r="L853" s="8">
        <f t="shared" si="173"/>
        <v>-0.42761030657502647</v>
      </c>
      <c r="M853" s="9">
        <f t="shared" si="174"/>
        <v>-0.93721769072479577</v>
      </c>
      <c r="N853" s="8">
        <f t="shared" si="175"/>
        <v>-0.28599458657502635</v>
      </c>
      <c r="O853" s="9">
        <f t="shared" si="176"/>
        <v>-0.44664644634389999</v>
      </c>
      <c r="P853" s="8">
        <f t="shared" si="177"/>
        <v>-0.85680833976865611</v>
      </c>
      <c r="Q853" s="9">
        <f t="shared" si="178"/>
        <v>0.22703295365610052</v>
      </c>
      <c r="R853" s="6">
        <f t="shared" si="179"/>
        <v>0.15581316783123161</v>
      </c>
    </row>
    <row r="854" spans="2:18" ht="14.4">
      <c r="B854" s="7"/>
      <c r="C854">
        <v>-29.298400000000001</v>
      </c>
      <c r="D854">
        <v>103.249</v>
      </c>
      <c r="E854">
        <v>81.399500000000003</v>
      </c>
      <c r="F854">
        <v>1</v>
      </c>
      <c r="G854" s="6">
        <f t="shared" si="168"/>
        <v>0</v>
      </c>
      <c r="H854" s="9">
        <f t="shared" si="169"/>
        <v>-0.10662300000000002</v>
      </c>
      <c r="I854" s="6">
        <f t="shared" si="170"/>
        <v>-0.15583666666666668</v>
      </c>
      <c r="J854" s="6">
        <f t="shared" si="171"/>
        <v>0.43566583333333331</v>
      </c>
      <c r="K854" s="9">
        <f t="shared" si="172"/>
        <v>-0.44664644634389999</v>
      </c>
      <c r="L854" s="8">
        <f t="shared" si="173"/>
        <v>-0.42761030657502647</v>
      </c>
      <c r="M854" s="9">
        <f t="shared" si="174"/>
        <v>-0.93721769072479577</v>
      </c>
      <c r="N854" s="8">
        <f t="shared" si="175"/>
        <v>-0.28599458657502635</v>
      </c>
      <c r="O854" s="9">
        <f t="shared" si="176"/>
        <v>-0.44664644634389999</v>
      </c>
      <c r="P854" s="8">
        <f t="shared" si="177"/>
        <v>-0.85680833976865611</v>
      </c>
      <c r="Q854" s="9">
        <f t="shared" si="178"/>
        <v>0.22703295365610052</v>
      </c>
      <c r="R854" s="6">
        <f t="shared" si="179"/>
        <v>0.15581316783123161</v>
      </c>
    </row>
    <row r="855" spans="2:18" ht="14.4">
      <c r="B855" s="7"/>
      <c r="C855">
        <v>-27.400300000000001</v>
      </c>
      <c r="D855">
        <v>101.145</v>
      </c>
      <c r="E855">
        <v>83.485500000000002</v>
      </c>
      <c r="F855">
        <v>1</v>
      </c>
      <c r="G855" s="6">
        <f t="shared" si="168"/>
        <v>0</v>
      </c>
      <c r="H855" s="9">
        <f t="shared" si="169"/>
        <v>-0.10425037500000001</v>
      </c>
      <c r="I855" s="6">
        <f t="shared" si="170"/>
        <v>-0.16284999999999999</v>
      </c>
      <c r="J855" s="6">
        <f t="shared" si="171"/>
        <v>0.43914249999999999</v>
      </c>
      <c r="K855" s="9">
        <f t="shared" si="172"/>
        <v>-0.44619080126983818</v>
      </c>
      <c r="L855" s="8">
        <f t="shared" si="173"/>
        <v>-0.43937845012367949</v>
      </c>
      <c r="M855" s="9">
        <f t="shared" si="174"/>
        <v>-0.93972089072479592</v>
      </c>
      <c r="N855" s="8">
        <f t="shared" si="175"/>
        <v>-0.29690858512367935</v>
      </c>
      <c r="O855" s="9">
        <f t="shared" si="176"/>
        <v>-0.44619080126983818</v>
      </c>
      <c r="P855" s="8">
        <f t="shared" si="177"/>
        <v>-0.85983031955940925</v>
      </c>
      <c r="Q855" s="9">
        <f t="shared" si="178"/>
        <v>0.22999179873016237</v>
      </c>
      <c r="R855" s="6">
        <f t="shared" si="179"/>
        <v>0.14621285907333181</v>
      </c>
    </row>
    <row r="856" spans="2:18" ht="14.4">
      <c r="B856" s="7"/>
      <c r="C856">
        <v>-27.400300000000001</v>
      </c>
      <c r="D856">
        <v>101.145</v>
      </c>
      <c r="E856">
        <v>83.485500000000002</v>
      </c>
      <c r="F856">
        <v>1</v>
      </c>
      <c r="G856" s="6">
        <f t="shared" si="168"/>
        <v>0</v>
      </c>
      <c r="H856" s="9">
        <f t="shared" si="169"/>
        <v>-0.10425037500000001</v>
      </c>
      <c r="I856" s="6">
        <f t="shared" si="170"/>
        <v>-0.16284999999999999</v>
      </c>
      <c r="J856" s="6">
        <f t="shared" si="171"/>
        <v>0.43914249999999999</v>
      </c>
      <c r="K856" s="9">
        <f t="shared" si="172"/>
        <v>-0.44619080126983818</v>
      </c>
      <c r="L856" s="8">
        <f t="shared" si="173"/>
        <v>-0.43937845012367949</v>
      </c>
      <c r="M856" s="9">
        <f t="shared" si="174"/>
        <v>-0.93972089072479592</v>
      </c>
      <c r="N856" s="8">
        <f t="shared" si="175"/>
        <v>-0.29690858512367935</v>
      </c>
      <c r="O856" s="9">
        <f t="shared" si="176"/>
        <v>-0.44619080126983818</v>
      </c>
      <c r="P856" s="8">
        <f t="shared" si="177"/>
        <v>-0.85983031955940925</v>
      </c>
      <c r="Q856" s="9">
        <f t="shared" si="178"/>
        <v>0.22999179873016237</v>
      </c>
      <c r="R856" s="6">
        <f t="shared" si="179"/>
        <v>0.14621285907333181</v>
      </c>
    </row>
    <row r="857" spans="2:18" ht="14.4">
      <c r="B857" s="7"/>
      <c r="C857">
        <v>-29.298400000000001</v>
      </c>
      <c r="D857">
        <v>103.249</v>
      </c>
      <c r="E857">
        <v>81.399500000000003</v>
      </c>
      <c r="F857">
        <v>1</v>
      </c>
      <c r="G857" s="6">
        <f t="shared" si="168"/>
        <v>0</v>
      </c>
      <c r="H857" s="9">
        <f t="shared" si="169"/>
        <v>-0.10662300000000002</v>
      </c>
      <c r="I857" s="6">
        <f t="shared" si="170"/>
        <v>-0.15583666666666668</v>
      </c>
      <c r="J857" s="6">
        <f t="shared" si="171"/>
        <v>0.43566583333333331</v>
      </c>
      <c r="K857" s="9">
        <f t="shared" si="172"/>
        <v>-0.44664644634389999</v>
      </c>
      <c r="L857" s="8">
        <f t="shared" si="173"/>
        <v>-0.42761030657502647</v>
      </c>
      <c r="M857" s="9">
        <f t="shared" si="174"/>
        <v>-0.93721769072479577</v>
      </c>
      <c r="N857" s="8">
        <f t="shared" si="175"/>
        <v>-0.28599458657502635</v>
      </c>
      <c r="O857" s="9">
        <f t="shared" si="176"/>
        <v>-0.44664644634389999</v>
      </c>
      <c r="P857" s="8">
        <f t="shared" si="177"/>
        <v>-0.85680833976865611</v>
      </c>
      <c r="Q857" s="9">
        <f t="shared" si="178"/>
        <v>0.22703295365610052</v>
      </c>
      <c r="R857" s="6">
        <f t="shared" si="179"/>
        <v>0.15581316783123161</v>
      </c>
    </row>
    <row r="858" spans="2:18" ht="14.4">
      <c r="B858" s="7"/>
      <c r="C858">
        <v>-29.298400000000001</v>
      </c>
      <c r="D858">
        <v>103.249</v>
      </c>
      <c r="E858">
        <v>81.399500000000003</v>
      </c>
      <c r="F858">
        <v>1</v>
      </c>
      <c r="G858" s="6">
        <f t="shared" si="168"/>
        <v>0</v>
      </c>
      <c r="H858" s="9">
        <f t="shared" si="169"/>
        <v>-0.10662300000000002</v>
      </c>
      <c r="I858" s="6">
        <f t="shared" si="170"/>
        <v>-0.15583666666666668</v>
      </c>
      <c r="J858" s="6">
        <f t="shared" si="171"/>
        <v>0.43566583333333331</v>
      </c>
      <c r="K858" s="9">
        <f t="shared" si="172"/>
        <v>-0.44664644634389999</v>
      </c>
      <c r="L858" s="8">
        <f t="shared" si="173"/>
        <v>-0.42761030657502647</v>
      </c>
      <c r="M858" s="9">
        <f t="shared" si="174"/>
        <v>-0.93721769072479577</v>
      </c>
      <c r="N858" s="8">
        <f t="shared" si="175"/>
        <v>-0.28599458657502635</v>
      </c>
      <c r="O858" s="9">
        <f t="shared" si="176"/>
        <v>-0.44664644634389999</v>
      </c>
      <c r="P858" s="8">
        <f t="shared" si="177"/>
        <v>-0.85680833976865611</v>
      </c>
      <c r="Q858" s="9">
        <f t="shared" si="178"/>
        <v>0.22703295365610052</v>
      </c>
      <c r="R858" s="6">
        <f t="shared" si="179"/>
        <v>0.15581316783123161</v>
      </c>
    </row>
    <row r="859" spans="2:18" ht="14.4">
      <c r="B859" s="7"/>
      <c r="C859">
        <v>-27.400300000000001</v>
      </c>
      <c r="D859">
        <v>101.145</v>
      </c>
      <c r="E859">
        <v>83.485500000000002</v>
      </c>
      <c r="F859">
        <v>1</v>
      </c>
      <c r="G859" s="6">
        <f t="shared" si="168"/>
        <v>0</v>
      </c>
      <c r="H859" s="9">
        <f t="shared" si="169"/>
        <v>-0.10425037500000001</v>
      </c>
      <c r="I859" s="6">
        <f t="shared" si="170"/>
        <v>-0.16284999999999999</v>
      </c>
      <c r="J859" s="6">
        <f t="shared" si="171"/>
        <v>0.43914249999999999</v>
      </c>
      <c r="K859" s="9">
        <f t="shared" si="172"/>
        <v>-0.44619080126983818</v>
      </c>
      <c r="L859" s="8">
        <f t="shared" si="173"/>
        <v>-0.43937845012367949</v>
      </c>
      <c r="M859" s="9">
        <f t="shared" si="174"/>
        <v>-0.93972089072479592</v>
      </c>
      <c r="N859" s="8">
        <f t="shared" si="175"/>
        <v>-0.29690858512367935</v>
      </c>
      <c r="O859" s="9">
        <f t="shared" si="176"/>
        <v>-0.44619080126983818</v>
      </c>
      <c r="P859" s="8">
        <f t="shared" si="177"/>
        <v>-0.85983031955940925</v>
      </c>
      <c r="Q859" s="9">
        <f t="shared" si="178"/>
        <v>0.22999179873016237</v>
      </c>
      <c r="R859" s="6">
        <f t="shared" si="179"/>
        <v>0.14621285907333181</v>
      </c>
    </row>
    <row r="860" spans="2:18" ht="14.4">
      <c r="B860" s="7"/>
      <c r="C860">
        <v>-27.400300000000001</v>
      </c>
      <c r="D860">
        <v>101.145</v>
      </c>
      <c r="E860">
        <v>83.485500000000002</v>
      </c>
      <c r="F860">
        <v>1</v>
      </c>
      <c r="G860" s="6">
        <f t="shared" si="168"/>
        <v>0</v>
      </c>
      <c r="H860" s="9">
        <f t="shared" si="169"/>
        <v>-0.10425037500000001</v>
      </c>
      <c r="I860" s="6">
        <f t="shared" si="170"/>
        <v>-0.16284999999999999</v>
      </c>
      <c r="J860" s="6">
        <f t="shared" si="171"/>
        <v>0.43914249999999999</v>
      </c>
      <c r="K860" s="9">
        <f t="shared" si="172"/>
        <v>-0.44619080126983818</v>
      </c>
      <c r="L860" s="8">
        <f t="shared" si="173"/>
        <v>-0.43937845012367949</v>
      </c>
      <c r="M860" s="9">
        <f t="shared" si="174"/>
        <v>-0.93972089072479592</v>
      </c>
      <c r="N860" s="8">
        <f t="shared" si="175"/>
        <v>-0.29690858512367935</v>
      </c>
      <c r="O860" s="9">
        <f t="shared" si="176"/>
        <v>-0.44619080126983818</v>
      </c>
      <c r="P860" s="8">
        <f t="shared" si="177"/>
        <v>-0.85983031955940925</v>
      </c>
      <c r="Q860" s="9">
        <f t="shared" si="178"/>
        <v>0.22999179873016237</v>
      </c>
      <c r="R860" s="6">
        <f t="shared" si="179"/>
        <v>0.14621285907333181</v>
      </c>
    </row>
    <row r="861" spans="2:18" ht="14.4">
      <c r="B861" s="7"/>
      <c r="C861">
        <v>-29.298400000000001</v>
      </c>
      <c r="D861">
        <v>103.249</v>
      </c>
      <c r="E861">
        <v>81.399500000000003</v>
      </c>
      <c r="F861">
        <v>1</v>
      </c>
      <c r="G861" s="6">
        <f t="shared" si="168"/>
        <v>0</v>
      </c>
      <c r="H861" s="9">
        <f t="shared" si="169"/>
        <v>-0.10662300000000002</v>
      </c>
      <c r="I861" s="6">
        <f t="shared" si="170"/>
        <v>-0.15583666666666668</v>
      </c>
      <c r="J861" s="6">
        <f t="shared" si="171"/>
        <v>0.43566583333333331</v>
      </c>
      <c r="K861" s="9">
        <f t="shared" si="172"/>
        <v>-0.44664644634389999</v>
      </c>
      <c r="L861" s="8">
        <f t="shared" si="173"/>
        <v>-0.42761030657502647</v>
      </c>
      <c r="M861" s="9">
        <f t="shared" si="174"/>
        <v>-0.93721769072479577</v>
      </c>
      <c r="N861" s="8">
        <f t="shared" si="175"/>
        <v>-0.28599458657502635</v>
      </c>
      <c r="O861" s="9">
        <f t="shared" si="176"/>
        <v>-0.44664644634389999</v>
      </c>
      <c r="P861" s="8">
        <f t="shared" si="177"/>
        <v>-0.85680833976865611</v>
      </c>
      <c r="Q861" s="9">
        <f t="shared" si="178"/>
        <v>0.22703295365610052</v>
      </c>
      <c r="R861" s="6">
        <f t="shared" si="179"/>
        <v>0.15581316783123161</v>
      </c>
    </row>
    <row r="862" spans="2:18" ht="14.4">
      <c r="B862" s="7"/>
      <c r="C862">
        <v>-27.400300000000001</v>
      </c>
      <c r="D862">
        <v>101.145</v>
      </c>
      <c r="E862">
        <v>83.485500000000002</v>
      </c>
      <c r="F862">
        <v>1</v>
      </c>
      <c r="G862" s="6">
        <f t="shared" si="168"/>
        <v>0</v>
      </c>
      <c r="H862" s="9">
        <f t="shared" si="169"/>
        <v>-0.10425037500000001</v>
      </c>
      <c r="I862" s="6">
        <f t="shared" si="170"/>
        <v>-0.16284999999999999</v>
      </c>
      <c r="J862" s="6">
        <f t="shared" si="171"/>
        <v>0.43914249999999999</v>
      </c>
      <c r="K862" s="9">
        <f t="shared" si="172"/>
        <v>-0.44619080126983818</v>
      </c>
      <c r="L862" s="8">
        <f t="shared" si="173"/>
        <v>-0.43937845012367949</v>
      </c>
      <c r="M862" s="9">
        <f t="shared" si="174"/>
        <v>-0.93972089072479592</v>
      </c>
      <c r="N862" s="8">
        <f t="shared" si="175"/>
        <v>-0.29690858512367935</v>
      </c>
      <c r="O862" s="9">
        <f t="shared" si="176"/>
        <v>-0.44619080126983818</v>
      </c>
      <c r="P862" s="8">
        <f t="shared" si="177"/>
        <v>-0.85983031955940925</v>
      </c>
      <c r="Q862" s="9">
        <f t="shared" si="178"/>
        <v>0.22999179873016237</v>
      </c>
      <c r="R862" s="6">
        <f t="shared" si="179"/>
        <v>0.14621285907333181</v>
      </c>
    </row>
    <row r="863" spans="2:18" ht="14.4">
      <c r="B863" s="7"/>
      <c r="C863">
        <v>-27.400300000000001</v>
      </c>
      <c r="D863">
        <v>101.145</v>
      </c>
      <c r="E863">
        <v>83.485500000000002</v>
      </c>
      <c r="F863">
        <v>1</v>
      </c>
      <c r="G863" s="6">
        <f t="shared" si="168"/>
        <v>0</v>
      </c>
      <c r="H863" s="9">
        <f t="shared" si="169"/>
        <v>-0.10425037500000001</v>
      </c>
      <c r="I863" s="6">
        <f t="shared" si="170"/>
        <v>-0.16284999999999999</v>
      </c>
      <c r="J863" s="6">
        <f t="shared" si="171"/>
        <v>0.43914249999999999</v>
      </c>
      <c r="K863" s="9">
        <f t="shared" si="172"/>
        <v>-0.44619080126983818</v>
      </c>
      <c r="L863" s="8">
        <f t="shared" si="173"/>
        <v>-0.43937845012367949</v>
      </c>
      <c r="M863" s="9">
        <f t="shared" si="174"/>
        <v>-0.93972089072479592</v>
      </c>
      <c r="N863" s="8">
        <f t="shared" si="175"/>
        <v>-0.29690858512367935</v>
      </c>
      <c r="O863" s="9">
        <f t="shared" si="176"/>
        <v>-0.44619080126983818</v>
      </c>
      <c r="P863" s="8">
        <f t="shared" si="177"/>
        <v>-0.85983031955940925</v>
      </c>
      <c r="Q863" s="9">
        <f t="shared" si="178"/>
        <v>0.22999179873016237</v>
      </c>
      <c r="R863" s="6">
        <f t="shared" si="179"/>
        <v>0.14621285907333181</v>
      </c>
    </row>
    <row r="864" spans="2:18" ht="14.4">
      <c r="B864" s="7"/>
      <c r="C864">
        <v>-29.298400000000001</v>
      </c>
      <c r="D864">
        <v>103.249</v>
      </c>
      <c r="E864">
        <v>81.399500000000003</v>
      </c>
      <c r="F864">
        <v>1</v>
      </c>
      <c r="G864" s="6">
        <f t="shared" si="168"/>
        <v>0</v>
      </c>
      <c r="H864" s="9">
        <f t="shared" si="169"/>
        <v>-0.10662300000000002</v>
      </c>
      <c r="I864" s="6">
        <f t="shared" si="170"/>
        <v>-0.15583666666666668</v>
      </c>
      <c r="J864" s="6">
        <f t="shared" si="171"/>
        <v>0.43566583333333331</v>
      </c>
      <c r="K864" s="9">
        <f t="shared" si="172"/>
        <v>-0.44664644634389999</v>
      </c>
      <c r="L864" s="8">
        <f t="shared" si="173"/>
        <v>-0.42761030657502647</v>
      </c>
      <c r="M864" s="9">
        <f t="shared" si="174"/>
        <v>-0.93721769072479577</v>
      </c>
      <c r="N864" s="8">
        <f t="shared" si="175"/>
        <v>-0.28599458657502635</v>
      </c>
      <c r="O864" s="9">
        <f t="shared" si="176"/>
        <v>-0.44664644634389999</v>
      </c>
      <c r="P864" s="8">
        <f t="shared" si="177"/>
        <v>-0.85680833976865611</v>
      </c>
      <c r="Q864" s="9">
        <f t="shared" si="178"/>
        <v>0.22703295365610052</v>
      </c>
      <c r="R864" s="6">
        <f t="shared" si="179"/>
        <v>0.15581316783123161</v>
      </c>
    </row>
    <row r="865" spans="2:18" ht="14.4">
      <c r="B865" s="7"/>
      <c r="C865">
        <v>-27.400300000000001</v>
      </c>
      <c r="D865">
        <v>101.145</v>
      </c>
      <c r="E865">
        <v>83.485500000000002</v>
      </c>
      <c r="F865">
        <v>1</v>
      </c>
      <c r="G865" s="6">
        <f t="shared" si="168"/>
        <v>0</v>
      </c>
      <c r="H865" s="9">
        <f t="shared" si="169"/>
        <v>-0.10425037500000001</v>
      </c>
      <c r="I865" s="6">
        <f t="shared" si="170"/>
        <v>-0.16284999999999999</v>
      </c>
      <c r="J865" s="6">
        <f t="shared" si="171"/>
        <v>0.43914249999999999</v>
      </c>
      <c r="K865" s="9">
        <f t="shared" si="172"/>
        <v>-0.44619080126983818</v>
      </c>
      <c r="L865" s="8">
        <f t="shared" si="173"/>
        <v>-0.43937845012367949</v>
      </c>
      <c r="M865" s="9">
        <f t="shared" si="174"/>
        <v>-0.93972089072479592</v>
      </c>
      <c r="N865" s="8">
        <f t="shared" si="175"/>
        <v>-0.29690858512367935</v>
      </c>
      <c r="O865" s="9">
        <f t="shared" si="176"/>
        <v>-0.44619080126983818</v>
      </c>
      <c r="P865" s="8">
        <f t="shared" si="177"/>
        <v>-0.85983031955940925</v>
      </c>
      <c r="Q865" s="9">
        <f t="shared" si="178"/>
        <v>0.22999179873016237</v>
      </c>
      <c r="R865" s="6">
        <f t="shared" si="179"/>
        <v>0.14621285907333181</v>
      </c>
    </row>
    <row r="866" spans="2:18" ht="14.4">
      <c r="B866" s="7"/>
      <c r="C866">
        <v>-27.400300000000001</v>
      </c>
      <c r="D866">
        <v>101.145</v>
      </c>
      <c r="E866">
        <v>83.485500000000002</v>
      </c>
      <c r="F866">
        <v>1</v>
      </c>
      <c r="G866" s="6">
        <f t="shared" si="168"/>
        <v>0</v>
      </c>
      <c r="H866" s="9">
        <f t="shared" si="169"/>
        <v>-0.10425037500000001</v>
      </c>
      <c r="I866" s="6">
        <f t="shared" si="170"/>
        <v>-0.16284999999999999</v>
      </c>
      <c r="J866" s="6">
        <f t="shared" si="171"/>
        <v>0.43914249999999999</v>
      </c>
      <c r="K866" s="9">
        <f t="shared" si="172"/>
        <v>-0.44619080126983818</v>
      </c>
      <c r="L866" s="8">
        <f t="shared" si="173"/>
        <v>-0.43937845012367949</v>
      </c>
      <c r="M866" s="9">
        <f t="shared" si="174"/>
        <v>-0.93972089072479592</v>
      </c>
      <c r="N866" s="8">
        <f t="shared" si="175"/>
        <v>-0.29690858512367935</v>
      </c>
      <c r="O866" s="9">
        <f t="shared" si="176"/>
        <v>-0.44619080126983818</v>
      </c>
      <c r="P866" s="8">
        <f t="shared" si="177"/>
        <v>-0.85983031955940925</v>
      </c>
      <c r="Q866" s="9">
        <f t="shared" si="178"/>
        <v>0.22999179873016237</v>
      </c>
      <c r="R866" s="6">
        <f t="shared" si="179"/>
        <v>0.14621285907333181</v>
      </c>
    </row>
    <row r="867" spans="2:18" ht="14.4">
      <c r="B867" s="7"/>
      <c r="C867">
        <v>-29.298400000000001</v>
      </c>
      <c r="D867">
        <v>103.249</v>
      </c>
      <c r="E867">
        <v>81.399500000000003</v>
      </c>
      <c r="F867">
        <v>1</v>
      </c>
      <c r="G867" s="6">
        <f t="shared" si="168"/>
        <v>0</v>
      </c>
      <c r="H867" s="9">
        <f t="shared" si="169"/>
        <v>-0.10662300000000002</v>
      </c>
      <c r="I867" s="6">
        <f t="shared" si="170"/>
        <v>-0.15583666666666668</v>
      </c>
      <c r="J867" s="6">
        <f t="shared" si="171"/>
        <v>0.43566583333333331</v>
      </c>
      <c r="K867" s="9">
        <f t="shared" si="172"/>
        <v>-0.44664644634389999</v>
      </c>
      <c r="L867" s="8">
        <f t="shared" si="173"/>
        <v>-0.42761030657502647</v>
      </c>
      <c r="M867" s="9">
        <f t="shared" si="174"/>
        <v>-0.93721769072479577</v>
      </c>
      <c r="N867" s="8">
        <f t="shared" si="175"/>
        <v>-0.28599458657502635</v>
      </c>
      <c r="O867" s="9">
        <f t="shared" si="176"/>
        <v>-0.44664644634389999</v>
      </c>
      <c r="P867" s="8">
        <f t="shared" si="177"/>
        <v>-0.85680833976865611</v>
      </c>
      <c r="Q867" s="9">
        <f t="shared" si="178"/>
        <v>0.22703295365610052</v>
      </c>
      <c r="R867" s="6">
        <f t="shared" si="179"/>
        <v>0.15581316783123161</v>
      </c>
    </row>
    <row r="868" spans="2:18" ht="14.4">
      <c r="B868" s="7"/>
      <c r="C868">
        <v>-29.298400000000001</v>
      </c>
      <c r="D868">
        <v>103.249</v>
      </c>
      <c r="E868">
        <v>81.399500000000003</v>
      </c>
      <c r="F868">
        <v>1</v>
      </c>
      <c r="G868" s="6">
        <f t="shared" si="168"/>
        <v>0</v>
      </c>
      <c r="H868" s="9">
        <f t="shared" si="169"/>
        <v>-0.10662300000000002</v>
      </c>
      <c r="I868" s="6">
        <f t="shared" si="170"/>
        <v>-0.15583666666666668</v>
      </c>
      <c r="J868" s="6">
        <f t="shared" si="171"/>
        <v>0.43566583333333331</v>
      </c>
      <c r="K868" s="9">
        <f t="shared" si="172"/>
        <v>-0.44664644634389999</v>
      </c>
      <c r="L868" s="8">
        <f t="shared" si="173"/>
        <v>-0.42761030657502647</v>
      </c>
      <c r="M868" s="9">
        <f t="shared" si="174"/>
        <v>-0.93721769072479577</v>
      </c>
      <c r="N868" s="8">
        <f t="shared" si="175"/>
        <v>-0.28599458657502635</v>
      </c>
      <c r="O868" s="9">
        <f t="shared" si="176"/>
        <v>-0.44664644634389999</v>
      </c>
      <c r="P868" s="8">
        <f t="shared" si="177"/>
        <v>-0.85680833976865611</v>
      </c>
      <c r="Q868" s="9">
        <f t="shared" si="178"/>
        <v>0.22703295365610052</v>
      </c>
      <c r="R868" s="6">
        <f t="shared" si="179"/>
        <v>0.15581316783123161</v>
      </c>
    </row>
    <row r="869" spans="2:18" ht="14.4">
      <c r="B869" s="7"/>
      <c r="C869">
        <v>-23.859300000000001</v>
      </c>
      <c r="D869">
        <v>97.304299999999998</v>
      </c>
      <c r="E869">
        <v>84.6875</v>
      </c>
      <c r="F869">
        <v>1</v>
      </c>
      <c r="G869" s="6">
        <f t="shared" si="168"/>
        <v>0</v>
      </c>
      <c r="H869" s="9">
        <f t="shared" si="169"/>
        <v>-9.9824125000000041E-2</v>
      </c>
      <c r="I869" s="6">
        <f t="shared" si="170"/>
        <v>-0.17565233333333335</v>
      </c>
      <c r="J869" s="6">
        <f t="shared" si="171"/>
        <v>0.44114583333333335</v>
      </c>
      <c r="K869" s="9">
        <f t="shared" si="172"/>
        <v>-0.442113328551197</v>
      </c>
      <c r="L869" s="8">
        <f t="shared" si="173"/>
        <v>-0.4581865452540097</v>
      </c>
      <c r="M869" s="9">
        <f t="shared" si="174"/>
        <v>-0.94116329072479588</v>
      </c>
      <c r="N869" s="8">
        <f t="shared" si="175"/>
        <v>-0.31412323025400957</v>
      </c>
      <c r="O869" s="9">
        <f t="shared" si="176"/>
        <v>-0.442113328551197</v>
      </c>
      <c r="P869" s="8">
        <f t="shared" si="177"/>
        <v>-0.86267292460182809</v>
      </c>
      <c r="Q869" s="9">
        <f t="shared" si="178"/>
        <v>0.23551167144880358</v>
      </c>
      <c r="R869" s="6">
        <f t="shared" si="179"/>
        <v>0.12865391898542031</v>
      </c>
    </row>
    <row r="870" spans="2:18" ht="14.4">
      <c r="B870" s="7"/>
      <c r="C870">
        <v>-23.859300000000001</v>
      </c>
      <c r="D870">
        <v>97.304299999999998</v>
      </c>
      <c r="E870">
        <v>84.6875</v>
      </c>
      <c r="F870">
        <v>1</v>
      </c>
      <c r="G870" s="6">
        <f t="shared" si="168"/>
        <v>0</v>
      </c>
      <c r="H870" s="9">
        <f t="shared" si="169"/>
        <v>-9.9824125000000041E-2</v>
      </c>
      <c r="I870" s="6">
        <f t="shared" si="170"/>
        <v>-0.17565233333333335</v>
      </c>
      <c r="J870" s="6">
        <f t="shared" si="171"/>
        <v>0.44114583333333335</v>
      </c>
      <c r="K870" s="9">
        <f t="shared" si="172"/>
        <v>-0.442113328551197</v>
      </c>
      <c r="L870" s="8">
        <f t="shared" si="173"/>
        <v>-0.4581865452540097</v>
      </c>
      <c r="M870" s="9">
        <f t="shared" si="174"/>
        <v>-0.94116329072479588</v>
      </c>
      <c r="N870" s="8">
        <f t="shared" si="175"/>
        <v>-0.31412323025400957</v>
      </c>
      <c r="O870" s="9">
        <f t="shared" si="176"/>
        <v>-0.442113328551197</v>
      </c>
      <c r="P870" s="8">
        <f t="shared" si="177"/>
        <v>-0.86267292460182809</v>
      </c>
      <c r="Q870" s="9">
        <f t="shared" si="178"/>
        <v>0.23551167144880358</v>
      </c>
      <c r="R870" s="6">
        <f t="shared" si="179"/>
        <v>0.12865391898542031</v>
      </c>
    </row>
    <row r="871" spans="2:18" ht="14.4">
      <c r="B871" s="7"/>
      <c r="C871">
        <v>-23.859300000000001</v>
      </c>
      <c r="D871">
        <v>97.304299999999998</v>
      </c>
      <c r="E871">
        <v>84.6875</v>
      </c>
      <c r="F871">
        <v>1</v>
      </c>
      <c r="G871" s="6">
        <f t="shared" si="168"/>
        <v>0</v>
      </c>
      <c r="H871" s="9">
        <f t="shared" si="169"/>
        <v>-9.9824125000000041E-2</v>
      </c>
      <c r="I871" s="6">
        <f t="shared" si="170"/>
        <v>-0.17565233333333335</v>
      </c>
      <c r="J871" s="6">
        <f t="shared" si="171"/>
        <v>0.44114583333333335</v>
      </c>
      <c r="K871" s="9">
        <f t="shared" si="172"/>
        <v>-0.442113328551197</v>
      </c>
      <c r="L871" s="8">
        <f t="shared" si="173"/>
        <v>-0.4581865452540097</v>
      </c>
      <c r="M871" s="9">
        <f t="shared" si="174"/>
        <v>-0.94116329072479588</v>
      </c>
      <c r="N871" s="8">
        <f t="shared" si="175"/>
        <v>-0.31412323025400957</v>
      </c>
      <c r="O871" s="9">
        <f t="shared" si="176"/>
        <v>-0.442113328551197</v>
      </c>
      <c r="P871" s="8">
        <f t="shared" si="177"/>
        <v>-0.86267292460182809</v>
      </c>
      <c r="Q871" s="9">
        <f t="shared" si="178"/>
        <v>0.23551167144880358</v>
      </c>
      <c r="R871" s="6">
        <f t="shared" si="179"/>
        <v>0.12865391898542031</v>
      </c>
    </row>
    <row r="872" spans="2:18" ht="14.4">
      <c r="B872" s="7"/>
      <c r="C872">
        <v>-23.6067</v>
      </c>
      <c r="D872">
        <v>96.887200000000007</v>
      </c>
      <c r="E872">
        <v>84.529200000000003</v>
      </c>
      <c r="F872">
        <v>1</v>
      </c>
      <c r="G872" s="6">
        <f t="shared" ref="G872:G935" si="180">D$19*(L872-R872)</f>
        <v>0</v>
      </c>
      <c r="H872" s="9">
        <f t="shared" ref="H872:H935" si="181">(C872-H$16)/H$17-0.5</f>
        <v>-9.9508374999999982E-2</v>
      </c>
      <c r="I872" s="6">
        <f t="shared" ref="I872:I935" si="182">(D872-I$16)/I$17-0.5</f>
        <v>-0.17704266666666663</v>
      </c>
      <c r="J872" s="6">
        <f t="shared" ref="J872:J935" si="183">(E872-J$16)/J$17-0.5</f>
        <v>0.44088199999999989</v>
      </c>
      <c r="K872" s="9">
        <f t="shared" ref="K872:K935" si="184">(H872*$H$13+I872*$I$13+J872*$J$13+$D$27)*$C$27</f>
        <v>-0.44152960412060416</v>
      </c>
      <c r="L872" s="8">
        <f t="shared" ref="L872:L935" si="185">(H872*$H$14+I872*$I$14+J872*$J$14+$E$27)*$C$27</f>
        <v>-0.45986955720871536</v>
      </c>
      <c r="M872" s="9">
        <f t="shared" ref="M872:M935" si="186">(H$27*$H$13+I872*$I$13+J872*$J$13+$D$27)*$C$27</f>
        <v>-0.94097333072479572</v>
      </c>
      <c r="N872" s="8">
        <f t="shared" ref="N872:N935" si="187">(H$27*$H$14+I872*$I$14+J872*$J$14+$E$27)*$C$27</f>
        <v>-0.31569257220871527</v>
      </c>
      <c r="O872" s="9">
        <f t="shared" ref="O872:O935" si="188">(H872*$H$13+I$27*$I$13+J872*$J$13+$D$27)*$C$27</f>
        <v>-0.44152960412060416</v>
      </c>
      <c r="P872" s="8">
        <f t="shared" ref="P872:P935" si="189">(H872*$H$14+I$27*$I$14+J872*$J$14+$E$27)*$C$27</f>
        <v>-0.86262208441612498</v>
      </c>
      <c r="Q872" s="9">
        <f t="shared" ref="Q872:Q935" si="190">(H872*$H$13+I872*$I$13+J$27*$J$13+$D$27)*$C$27</f>
        <v>0.23590543587939639</v>
      </c>
      <c r="R872" s="6">
        <f t="shared" ref="R872:R935" si="191">(H872*$H$14+I872*$I$14+J$27*$J$14+$E$27)*$C$27</f>
        <v>0.1268063968450116</v>
      </c>
    </row>
    <row r="873" spans="2:18" ht="14.4">
      <c r="B873" s="7"/>
      <c r="C873">
        <v>-23.6067</v>
      </c>
      <c r="D873">
        <v>96.887200000000007</v>
      </c>
      <c r="E873">
        <v>84.529200000000003</v>
      </c>
      <c r="F873">
        <v>1</v>
      </c>
      <c r="G873" s="6">
        <f t="shared" si="180"/>
        <v>0</v>
      </c>
      <c r="H873" s="9">
        <f t="shared" si="181"/>
        <v>-9.9508374999999982E-2</v>
      </c>
      <c r="I873" s="6">
        <f t="shared" si="182"/>
        <v>-0.17704266666666663</v>
      </c>
      <c r="J873" s="6">
        <f t="shared" si="183"/>
        <v>0.44088199999999989</v>
      </c>
      <c r="K873" s="9">
        <f t="shared" si="184"/>
        <v>-0.44152960412060416</v>
      </c>
      <c r="L873" s="8">
        <f t="shared" si="185"/>
        <v>-0.45986955720871536</v>
      </c>
      <c r="M873" s="9">
        <f t="shared" si="186"/>
        <v>-0.94097333072479572</v>
      </c>
      <c r="N873" s="8">
        <f t="shared" si="187"/>
        <v>-0.31569257220871527</v>
      </c>
      <c r="O873" s="9">
        <f t="shared" si="188"/>
        <v>-0.44152960412060416</v>
      </c>
      <c r="P873" s="8">
        <f t="shared" si="189"/>
        <v>-0.86262208441612498</v>
      </c>
      <c r="Q873" s="9">
        <f t="shared" si="190"/>
        <v>0.23590543587939639</v>
      </c>
      <c r="R873" s="6">
        <f t="shared" si="191"/>
        <v>0.1268063968450116</v>
      </c>
    </row>
    <row r="874" spans="2:18" ht="14.4">
      <c r="B874" s="7"/>
      <c r="C874">
        <v>-23.927600000000002</v>
      </c>
      <c r="D874">
        <v>96.1023</v>
      </c>
      <c r="E874">
        <v>84.168199999999999</v>
      </c>
      <c r="F874">
        <v>1</v>
      </c>
      <c r="G874" s="6">
        <f t="shared" si="180"/>
        <v>0</v>
      </c>
      <c r="H874" s="9">
        <f t="shared" si="181"/>
        <v>-9.9909499999999984E-2</v>
      </c>
      <c r="I874" s="6">
        <f t="shared" si="182"/>
        <v>-0.17965900000000001</v>
      </c>
      <c r="J874" s="6">
        <f t="shared" si="183"/>
        <v>0.44028033333333327</v>
      </c>
      <c r="K874" s="9">
        <f t="shared" si="184"/>
        <v>-0.44159663771433816</v>
      </c>
      <c r="L874" s="8">
        <f t="shared" si="185"/>
        <v>-0.46261275803306201</v>
      </c>
      <c r="M874" s="9">
        <f t="shared" si="186"/>
        <v>-0.94054013072479581</v>
      </c>
      <c r="N874" s="8">
        <f t="shared" si="187"/>
        <v>-0.31858017803306193</v>
      </c>
      <c r="O874" s="9">
        <f t="shared" si="188"/>
        <v>-0.44159663771433816</v>
      </c>
      <c r="P874" s="8">
        <f t="shared" si="189"/>
        <v>-0.86210251721120568</v>
      </c>
      <c r="Q874" s="9">
        <f t="shared" si="190"/>
        <v>0.23540520228566239</v>
      </c>
      <c r="R874" s="6">
        <f t="shared" si="191"/>
        <v>0.1236880338157456</v>
      </c>
    </row>
    <row r="875" spans="2:18" ht="14.4">
      <c r="B875" s="7"/>
      <c r="C875">
        <v>-23.632000000000001</v>
      </c>
      <c r="D875">
        <v>96.850099999999998</v>
      </c>
      <c r="E875">
        <v>84.273899999999998</v>
      </c>
      <c r="F875">
        <v>1</v>
      </c>
      <c r="G875" s="6">
        <f t="shared" si="180"/>
        <v>0</v>
      </c>
      <c r="H875" s="9">
        <f t="shared" si="181"/>
        <v>-9.9540000000000017E-2</v>
      </c>
      <c r="I875" s="6">
        <f t="shared" si="182"/>
        <v>-0.17716633333333331</v>
      </c>
      <c r="J875" s="6">
        <f t="shared" si="183"/>
        <v>0.44045650000000003</v>
      </c>
      <c r="K875" s="9">
        <f t="shared" si="184"/>
        <v>-0.4412626829174926</v>
      </c>
      <c r="L875" s="8">
        <f t="shared" si="185"/>
        <v>-0.45974707846991802</v>
      </c>
      <c r="M875" s="9">
        <f t="shared" si="186"/>
        <v>-0.94066697072479588</v>
      </c>
      <c r="N875" s="8">
        <f t="shared" si="187"/>
        <v>-0.31558147846991791</v>
      </c>
      <c r="O875" s="9">
        <f t="shared" si="188"/>
        <v>-0.4412626829174926</v>
      </c>
      <c r="P875" s="8">
        <f t="shared" si="189"/>
        <v>-0.86234538387342174</v>
      </c>
      <c r="Q875" s="9">
        <f t="shared" si="190"/>
        <v>0.23586599708250794</v>
      </c>
      <c r="R875" s="6">
        <f t="shared" si="191"/>
        <v>0.12666356004110563</v>
      </c>
    </row>
    <row r="876" spans="2:18" ht="14.4">
      <c r="B876" s="7"/>
      <c r="C876">
        <v>-23.632000000000001</v>
      </c>
      <c r="D876">
        <v>96.850099999999998</v>
      </c>
      <c r="E876">
        <v>84.273899999999998</v>
      </c>
      <c r="F876">
        <v>1</v>
      </c>
      <c r="G876" s="6">
        <f t="shared" si="180"/>
        <v>0</v>
      </c>
      <c r="H876" s="9">
        <f t="shared" si="181"/>
        <v>-9.9540000000000017E-2</v>
      </c>
      <c r="I876" s="6">
        <f t="shared" si="182"/>
        <v>-0.17716633333333331</v>
      </c>
      <c r="J876" s="6">
        <f t="shared" si="183"/>
        <v>0.44045650000000003</v>
      </c>
      <c r="K876" s="9">
        <f t="shared" si="184"/>
        <v>-0.4412626829174926</v>
      </c>
      <c r="L876" s="8">
        <f t="shared" si="185"/>
        <v>-0.45974707846991802</v>
      </c>
      <c r="M876" s="9">
        <f t="shared" si="186"/>
        <v>-0.94066697072479588</v>
      </c>
      <c r="N876" s="8">
        <f t="shared" si="187"/>
        <v>-0.31558147846991791</v>
      </c>
      <c r="O876" s="9">
        <f t="shared" si="188"/>
        <v>-0.4412626829174926</v>
      </c>
      <c r="P876" s="8">
        <f t="shared" si="189"/>
        <v>-0.86234538387342174</v>
      </c>
      <c r="Q876" s="9">
        <f t="shared" si="190"/>
        <v>0.23586599708250794</v>
      </c>
      <c r="R876" s="6">
        <f t="shared" si="191"/>
        <v>0.12666356004110563</v>
      </c>
    </row>
    <row r="877" spans="2:18" ht="14.4">
      <c r="B877" s="7"/>
      <c r="C877">
        <v>-23.465900000000001</v>
      </c>
      <c r="D877">
        <v>96.982699999999994</v>
      </c>
      <c r="E877">
        <v>84.334100000000007</v>
      </c>
      <c r="F877">
        <v>1</v>
      </c>
      <c r="G877" s="6">
        <f t="shared" si="180"/>
        <v>0</v>
      </c>
      <c r="H877" s="9">
        <f t="shared" si="181"/>
        <v>-9.9332374999999973E-2</v>
      </c>
      <c r="I877" s="6">
        <f t="shared" si="182"/>
        <v>-0.17672433333333337</v>
      </c>
      <c r="J877" s="6">
        <f t="shared" si="183"/>
        <v>0.4405568333333334</v>
      </c>
      <c r="K877" s="9">
        <f t="shared" si="184"/>
        <v>-0.44107599864226915</v>
      </c>
      <c r="L877" s="8">
        <f t="shared" si="185"/>
        <v>-0.4593331772960868</v>
      </c>
      <c r="M877" s="9">
        <f t="shared" si="186"/>
        <v>-0.94073921072479594</v>
      </c>
      <c r="N877" s="8">
        <f t="shared" si="187"/>
        <v>-0.3150928322960867</v>
      </c>
      <c r="O877" s="9">
        <f t="shared" si="188"/>
        <v>-0.44107599864226915</v>
      </c>
      <c r="P877" s="8">
        <f t="shared" si="189"/>
        <v>-0.86248269054859117</v>
      </c>
      <c r="Q877" s="9">
        <f t="shared" si="190"/>
        <v>0.23612492135773153</v>
      </c>
      <c r="R877" s="6">
        <f t="shared" si="191"/>
        <v>0.12714002289010629</v>
      </c>
    </row>
    <row r="878" spans="2:18" ht="14.4">
      <c r="B878" s="7"/>
      <c r="C878">
        <v>-24.0581</v>
      </c>
      <c r="D878">
        <v>98.926199999999994</v>
      </c>
      <c r="E878">
        <v>83.790599999999998</v>
      </c>
      <c r="F878">
        <v>1</v>
      </c>
      <c r="G878" s="6">
        <f t="shared" si="180"/>
        <v>0</v>
      </c>
      <c r="H878" s="9">
        <f t="shared" si="181"/>
        <v>-0.10007262500000003</v>
      </c>
      <c r="I878" s="6">
        <f t="shared" si="182"/>
        <v>-0.17024600000000001</v>
      </c>
      <c r="J878" s="6">
        <f t="shared" si="183"/>
        <v>0.43965100000000001</v>
      </c>
      <c r="K878" s="9">
        <f t="shared" si="184"/>
        <v>-0.4413469470816872</v>
      </c>
      <c r="L878" s="8">
        <f t="shared" si="185"/>
        <v>-0.45042288774091427</v>
      </c>
      <c r="M878" s="9">
        <f t="shared" si="186"/>
        <v>-0.94008701072479595</v>
      </c>
      <c r="N878" s="8">
        <f t="shared" si="187"/>
        <v>-0.30644903274091412</v>
      </c>
      <c r="O878" s="9">
        <f t="shared" si="188"/>
        <v>-0.4413469470816872</v>
      </c>
      <c r="P878" s="8">
        <f t="shared" si="189"/>
        <v>-0.86165137878024278</v>
      </c>
      <c r="Q878" s="9">
        <f t="shared" si="190"/>
        <v>0.23520177291831337</v>
      </c>
      <c r="R878" s="6">
        <f t="shared" si="191"/>
        <v>0.13548549067693061</v>
      </c>
    </row>
    <row r="879" spans="2:18" ht="14.4">
      <c r="B879" s="7"/>
      <c r="C879">
        <v>-24.0581</v>
      </c>
      <c r="D879">
        <v>98.926199999999994</v>
      </c>
      <c r="E879">
        <v>83.790599999999998</v>
      </c>
      <c r="F879">
        <v>1</v>
      </c>
      <c r="G879" s="6">
        <f t="shared" si="180"/>
        <v>0</v>
      </c>
      <c r="H879" s="9">
        <f t="shared" si="181"/>
        <v>-0.10007262500000003</v>
      </c>
      <c r="I879" s="6">
        <f t="shared" si="182"/>
        <v>-0.17024600000000001</v>
      </c>
      <c r="J879" s="6">
        <f t="shared" si="183"/>
        <v>0.43965100000000001</v>
      </c>
      <c r="K879" s="9">
        <f t="shared" si="184"/>
        <v>-0.4413469470816872</v>
      </c>
      <c r="L879" s="8">
        <f t="shared" si="185"/>
        <v>-0.45042288774091427</v>
      </c>
      <c r="M879" s="9">
        <f t="shared" si="186"/>
        <v>-0.94008701072479595</v>
      </c>
      <c r="N879" s="8">
        <f t="shared" si="187"/>
        <v>-0.30644903274091412</v>
      </c>
      <c r="O879" s="9">
        <f t="shared" si="188"/>
        <v>-0.4413469470816872</v>
      </c>
      <c r="P879" s="8">
        <f t="shared" si="189"/>
        <v>-0.86165137878024278</v>
      </c>
      <c r="Q879" s="9">
        <f t="shared" si="190"/>
        <v>0.23520177291831337</v>
      </c>
      <c r="R879" s="6">
        <f t="shared" si="191"/>
        <v>0.13548549067693061</v>
      </c>
    </row>
    <row r="880" spans="2:18" ht="14.4">
      <c r="B880" s="7"/>
      <c r="C880">
        <v>-24.0581</v>
      </c>
      <c r="D880">
        <v>98.926199999999994</v>
      </c>
      <c r="E880">
        <v>83.790599999999998</v>
      </c>
      <c r="F880">
        <v>1</v>
      </c>
      <c r="G880" s="6">
        <f t="shared" si="180"/>
        <v>0</v>
      </c>
      <c r="H880" s="9">
        <f t="shared" si="181"/>
        <v>-0.10007262500000003</v>
      </c>
      <c r="I880" s="6">
        <f t="shared" si="182"/>
        <v>-0.17024600000000001</v>
      </c>
      <c r="J880" s="6">
        <f t="shared" si="183"/>
        <v>0.43965100000000001</v>
      </c>
      <c r="K880" s="9">
        <f t="shared" si="184"/>
        <v>-0.4413469470816872</v>
      </c>
      <c r="L880" s="8">
        <f t="shared" si="185"/>
        <v>-0.45042288774091427</v>
      </c>
      <c r="M880" s="9">
        <f t="shared" si="186"/>
        <v>-0.94008701072479595</v>
      </c>
      <c r="N880" s="8">
        <f t="shared" si="187"/>
        <v>-0.30644903274091412</v>
      </c>
      <c r="O880" s="9">
        <f t="shared" si="188"/>
        <v>-0.4413469470816872</v>
      </c>
      <c r="P880" s="8">
        <f t="shared" si="189"/>
        <v>-0.86165137878024278</v>
      </c>
      <c r="Q880" s="9">
        <f t="shared" si="190"/>
        <v>0.23520177291831337</v>
      </c>
      <c r="R880" s="6">
        <f t="shared" si="191"/>
        <v>0.13548549067693061</v>
      </c>
    </row>
    <row r="881" spans="2:18" ht="14.4">
      <c r="B881" s="7"/>
      <c r="C881">
        <v>-21.7867</v>
      </c>
      <c r="D881">
        <v>96.105199999999996</v>
      </c>
      <c r="E881">
        <v>84.978999999999999</v>
      </c>
      <c r="F881">
        <v>1</v>
      </c>
      <c r="G881" s="6">
        <f t="shared" si="180"/>
        <v>0</v>
      </c>
      <c r="H881" s="9">
        <f t="shared" si="181"/>
        <v>-9.7233375000000011E-2</v>
      </c>
      <c r="I881" s="6">
        <f t="shared" si="182"/>
        <v>-0.17964933333333333</v>
      </c>
      <c r="J881" s="6">
        <f t="shared" si="183"/>
        <v>0.44163166666666676</v>
      </c>
      <c r="K881" s="9">
        <f t="shared" si="184"/>
        <v>-0.43923226489780653</v>
      </c>
      <c r="L881" s="8">
        <f t="shared" si="185"/>
        <v>-0.46440671603630757</v>
      </c>
      <c r="M881" s="9">
        <f t="shared" si="186"/>
        <v>-0.94151309072479594</v>
      </c>
      <c r="N881" s="8">
        <f t="shared" si="187"/>
        <v>-0.3194107310363074</v>
      </c>
      <c r="O881" s="9">
        <f t="shared" si="188"/>
        <v>-0.43923226489780653</v>
      </c>
      <c r="P881" s="8">
        <f t="shared" si="189"/>
        <v>-0.8639085302880718</v>
      </c>
      <c r="Q881" s="9">
        <f t="shared" si="190"/>
        <v>0.23874253510219418</v>
      </c>
      <c r="R881" s="6">
        <f t="shared" si="191"/>
        <v>0.12273668388936629</v>
      </c>
    </row>
    <row r="882" spans="2:18" ht="14.4">
      <c r="B882" s="7"/>
      <c r="C882">
        <v>-21.7867</v>
      </c>
      <c r="D882">
        <v>96.105199999999996</v>
      </c>
      <c r="E882">
        <v>84.978999999999999</v>
      </c>
      <c r="F882">
        <v>1</v>
      </c>
      <c r="G882" s="6">
        <f t="shared" si="180"/>
        <v>0</v>
      </c>
      <c r="H882" s="9">
        <f t="shared" si="181"/>
        <v>-9.7233375000000011E-2</v>
      </c>
      <c r="I882" s="6">
        <f t="shared" si="182"/>
        <v>-0.17964933333333333</v>
      </c>
      <c r="J882" s="6">
        <f t="shared" si="183"/>
        <v>0.44163166666666676</v>
      </c>
      <c r="K882" s="9">
        <f t="shared" si="184"/>
        <v>-0.43923226489780653</v>
      </c>
      <c r="L882" s="8">
        <f t="shared" si="185"/>
        <v>-0.46440671603630757</v>
      </c>
      <c r="M882" s="9">
        <f t="shared" si="186"/>
        <v>-0.94151309072479594</v>
      </c>
      <c r="N882" s="8">
        <f t="shared" si="187"/>
        <v>-0.3194107310363074</v>
      </c>
      <c r="O882" s="9">
        <f t="shared" si="188"/>
        <v>-0.43923226489780653</v>
      </c>
      <c r="P882" s="8">
        <f t="shared" si="189"/>
        <v>-0.8639085302880718</v>
      </c>
      <c r="Q882" s="9">
        <f t="shared" si="190"/>
        <v>0.23874253510219418</v>
      </c>
      <c r="R882" s="6">
        <f t="shared" si="191"/>
        <v>0.12273668388936629</v>
      </c>
    </row>
    <row r="883" spans="2:18" ht="14.4">
      <c r="B883" s="7"/>
      <c r="C883">
        <v>-22.2576</v>
      </c>
      <c r="D883">
        <v>94.787800000000004</v>
      </c>
      <c r="E883">
        <v>84.289900000000003</v>
      </c>
      <c r="F883">
        <v>1</v>
      </c>
      <c r="G883" s="6">
        <f t="shared" si="180"/>
        <v>0</v>
      </c>
      <c r="H883" s="9">
        <f t="shared" si="181"/>
        <v>-9.782200000000002E-2</v>
      </c>
      <c r="I883" s="6">
        <f t="shared" si="182"/>
        <v>-0.18404066666666663</v>
      </c>
      <c r="J883" s="6">
        <f t="shared" si="183"/>
        <v>0.44048316666666665</v>
      </c>
      <c r="K883" s="9">
        <f t="shared" si="184"/>
        <v>-0.43913940535056223</v>
      </c>
      <c r="L883" s="8">
        <f t="shared" si="185"/>
        <v>-0.46895500627074899</v>
      </c>
      <c r="M883" s="9">
        <f t="shared" si="186"/>
        <v>-0.94068617072479588</v>
      </c>
      <c r="N883" s="8">
        <f t="shared" si="187"/>
        <v>-0.32417092627074884</v>
      </c>
      <c r="O883" s="9">
        <f t="shared" si="188"/>
        <v>-0.43913940535056223</v>
      </c>
      <c r="P883" s="8">
        <f t="shared" si="189"/>
        <v>-0.86298049156117429</v>
      </c>
      <c r="Q883" s="9">
        <f t="shared" si="190"/>
        <v>0.23800847464943839</v>
      </c>
      <c r="R883" s="6">
        <f t="shared" si="191"/>
        <v>0.11747225992802733</v>
      </c>
    </row>
    <row r="884" spans="2:18" ht="14.4">
      <c r="B884" s="7"/>
      <c r="C884">
        <v>-21.084299999999999</v>
      </c>
      <c r="D884">
        <v>97.145099999999999</v>
      </c>
      <c r="E884">
        <v>84.796899999999994</v>
      </c>
      <c r="F884">
        <v>1</v>
      </c>
      <c r="G884" s="6">
        <f t="shared" si="180"/>
        <v>0</v>
      </c>
      <c r="H884" s="9">
        <f t="shared" si="181"/>
        <v>-9.6355374999999965E-2</v>
      </c>
      <c r="I884" s="6">
        <f t="shared" si="182"/>
        <v>-0.17618299999999998</v>
      </c>
      <c r="J884" s="6">
        <f t="shared" si="183"/>
        <v>0.44132816666666674</v>
      </c>
      <c r="K884" s="9">
        <f t="shared" si="184"/>
        <v>-0.43791881165929364</v>
      </c>
      <c r="L884" s="8">
        <f t="shared" si="185"/>
        <v>-0.46021076904157449</v>
      </c>
      <c r="M884" s="9">
        <f t="shared" si="186"/>
        <v>-0.94129457072479594</v>
      </c>
      <c r="N884" s="8">
        <f t="shared" si="187"/>
        <v>-0.31489870404157433</v>
      </c>
      <c r="O884" s="9">
        <f t="shared" si="188"/>
        <v>-0.43791881165929364</v>
      </c>
      <c r="P884" s="8">
        <f t="shared" si="189"/>
        <v>-0.86403536641683676</v>
      </c>
      <c r="Q884" s="9">
        <f t="shared" si="190"/>
        <v>0.23983746834070693</v>
      </c>
      <c r="R884" s="6">
        <f t="shared" si="191"/>
        <v>0.12674338701286436</v>
      </c>
    </row>
    <row r="885" spans="2:18" ht="14.4">
      <c r="B885" s="7"/>
      <c r="C885">
        <v>-21.084299999999999</v>
      </c>
      <c r="D885">
        <v>97.145099999999999</v>
      </c>
      <c r="E885">
        <v>84.796899999999994</v>
      </c>
      <c r="F885">
        <v>1</v>
      </c>
      <c r="G885" s="6">
        <f t="shared" si="180"/>
        <v>0</v>
      </c>
      <c r="H885" s="9">
        <f t="shared" si="181"/>
        <v>-9.6355374999999965E-2</v>
      </c>
      <c r="I885" s="6">
        <f t="shared" si="182"/>
        <v>-0.17618299999999998</v>
      </c>
      <c r="J885" s="6">
        <f t="shared" si="183"/>
        <v>0.44132816666666674</v>
      </c>
      <c r="K885" s="9">
        <f t="shared" si="184"/>
        <v>-0.43791881165929364</v>
      </c>
      <c r="L885" s="8">
        <f t="shared" si="185"/>
        <v>-0.46021076904157449</v>
      </c>
      <c r="M885" s="9">
        <f t="shared" si="186"/>
        <v>-0.94129457072479594</v>
      </c>
      <c r="N885" s="8">
        <f t="shared" si="187"/>
        <v>-0.31489870404157433</v>
      </c>
      <c r="O885" s="9">
        <f t="shared" si="188"/>
        <v>-0.43791881165929364</v>
      </c>
      <c r="P885" s="8">
        <f t="shared" si="189"/>
        <v>-0.86403536641683676</v>
      </c>
      <c r="Q885" s="9">
        <f t="shared" si="190"/>
        <v>0.23983746834070693</v>
      </c>
      <c r="R885" s="6">
        <f t="shared" si="191"/>
        <v>0.12674338701286436</v>
      </c>
    </row>
    <row r="886" spans="2:18" ht="14.4">
      <c r="B886" s="7"/>
      <c r="C886">
        <v>-21.8032</v>
      </c>
      <c r="D886">
        <v>95.644999999999996</v>
      </c>
      <c r="E886">
        <v>84.386600000000001</v>
      </c>
      <c r="F886">
        <v>1</v>
      </c>
      <c r="G886" s="6">
        <f t="shared" si="180"/>
        <v>0</v>
      </c>
      <c r="H886" s="9">
        <f t="shared" si="181"/>
        <v>-9.7254000000000007E-2</v>
      </c>
      <c r="I886" s="6">
        <f t="shared" si="182"/>
        <v>-0.18118333333333336</v>
      </c>
      <c r="J886" s="6">
        <f t="shared" si="183"/>
        <v>0.44064433333333342</v>
      </c>
      <c r="K886" s="9">
        <f t="shared" si="184"/>
        <v>-0.43854710585229884</v>
      </c>
      <c r="L886" s="8">
        <f t="shared" si="185"/>
        <v>-0.46569666637320895</v>
      </c>
      <c r="M886" s="9">
        <f t="shared" si="186"/>
        <v>-0.94080221072479597</v>
      </c>
      <c r="N886" s="8">
        <f t="shared" si="187"/>
        <v>-0.32070810637320879</v>
      </c>
      <c r="O886" s="9">
        <f t="shared" si="188"/>
        <v>-0.43854710585229884</v>
      </c>
      <c r="P886" s="8">
        <f t="shared" si="189"/>
        <v>-0.86328546514902949</v>
      </c>
      <c r="Q886" s="9">
        <f t="shared" si="190"/>
        <v>0.23871681414770174</v>
      </c>
      <c r="R886" s="6">
        <f t="shared" si="191"/>
        <v>0.12083109341342257</v>
      </c>
    </row>
    <row r="887" spans="2:18" ht="14.4">
      <c r="B887" s="7"/>
      <c r="C887">
        <v>-21.8032</v>
      </c>
      <c r="D887">
        <v>95.644999999999996</v>
      </c>
      <c r="E887">
        <v>84.386600000000001</v>
      </c>
      <c r="F887">
        <v>1</v>
      </c>
      <c r="G887" s="6">
        <f t="shared" si="180"/>
        <v>0</v>
      </c>
      <c r="H887" s="9">
        <f t="shared" si="181"/>
        <v>-9.7254000000000007E-2</v>
      </c>
      <c r="I887" s="6">
        <f t="shared" si="182"/>
        <v>-0.18118333333333336</v>
      </c>
      <c r="J887" s="6">
        <f t="shared" si="183"/>
        <v>0.44064433333333342</v>
      </c>
      <c r="K887" s="9">
        <f t="shared" si="184"/>
        <v>-0.43854710585229884</v>
      </c>
      <c r="L887" s="8">
        <f t="shared" si="185"/>
        <v>-0.46569666637320895</v>
      </c>
      <c r="M887" s="9">
        <f t="shared" si="186"/>
        <v>-0.94080221072479597</v>
      </c>
      <c r="N887" s="8">
        <f t="shared" si="187"/>
        <v>-0.32070810637320879</v>
      </c>
      <c r="O887" s="9">
        <f t="shared" si="188"/>
        <v>-0.43854710585229884</v>
      </c>
      <c r="P887" s="8">
        <f t="shared" si="189"/>
        <v>-0.86328546514902949</v>
      </c>
      <c r="Q887" s="9">
        <f t="shared" si="190"/>
        <v>0.23871681414770174</v>
      </c>
      <c r="R887" s="6">
        <f t="shared" si="191"/>
        <v>0.12083109341342257</v>
      </c>
    </row>
    <row r="888" spans="2:18" ht="14.4">
      <c r="B888" s="7"/>
      <c r="C888">
        <v>-21.8032</v>
      </c>
      <c r="D888">
        <v>95.644999999999996</v>
      </c>
      <c r="E888">
        <v>84.386600000000001</v>
      </c>
      <c r="F888">
        <v>1</v>
      </c>
      <c r="G888" s="6">
        <f t="shared" si="180"/>
        <v>0</v>
      </c>
      <c r="H888" s="9">
        <f t="shared" si="181"/>
        <v>-9.7254000000000007E-2</v>
      </c>
      <c r="I888" s="6">
        <f t="shared" si="182"/>
        <v>-0.18118333333333336</v>
      </c>
      <c r="J888" s="6">
        <f t="shared" si="183"/>
        <v>0.44064433333333342</v>
      </c>
      <c r="K888" s="9">
        <f t="shared" si="184"/>
        <v>-0.43854710585229884</v>
      </c>
      <c r="L888" s="8">
        <f t="shared" si="185"/>
        <v>-0.46569666637320895</v>
      </c>
      <c r="M888" s="9">
        <f t="shared" si="186"/>
        <v>-0.94080221072479597</v>
      </c>
      <c r="N888" s="8">
        <f t="shared" si="187"/>
        <v>-0.32070810637320879</v>
      </c>
      <c r="O888" s="9">
        <f t="shared" si="188"/>
        <v>-0.43854710585229884</v>
      </c>
      <c r="P888" s="8">
        <f t="shared" si="189"/>
        <v>-0.86328546514902949</v>
      </c>
      <c r="Q888" s="9">
        <f t="shared" si="190"/>
        <v>0.23871681414770174</v>
      </c>
      <c r="R888" s="6">
        <f t="shared" si="191"/>
        <v>0.12083109341342257</v>
      </c>
    </row>
    <row r="889" spans="2:18" ht="14.4">
      <c r="B889" s="7"/>
      <c r="C889">
        <v>-21.8032</v>
      </c>
      <c r="D889">
        <v>95.644999999999996</v>
      </c>
      <c r="E889">
        <v>84.386600000000001</v>
      </c>
      <c r="F889">
        <v>1</v>
      </c>
      <c r="G889" s="6">
        <f t="shared" si="180"/>
        <v>0</v>
      </c>
      <c r="H889" s="9">
        <f t="shared" si="181"/>
        <v>-9.7254000000000007E-2</v>
      </c>
      <c r="I889" s="6">
        <f t="shared" si="182"/>
        <v>-0.18118333333333336</v>
      </c>
      <c r="J889" s="6">
        <f t="shared" si="183"/>
        <v>0.44064433333333342</v>
      </c>
      <c r="K889" s="9">
        <f t="shared" si="184"/>
        <v>-0.43854710585229884</v>
      </c>
      <c r="L889" s="8">
        <f t="shared" si="185"/>
        <v>-0.46569666637320895</v>
      </c>
      <c r="M889" s="9">
        <f t="shared" si="186"/>
        <v>-0.94080221072479597</v>
      </c>
      <c r="N889" s="8">
        <f t="shared" si="187"/>
        <v>-0.32070810637320879</v>
      </c>
      <c r="O889" s="9">
        <f t="shared" si="188"/>
        <v>-0.43854710585229884</v>
      </c>
      <c r="P889" s="8">
        <f t="shared" si="189"/>
        <v>-0.86328546514902949</v>
      </c>
      <c r="Q889" s="9">
        <f t="shared" si="190"/>
        <v>0.23871681414770174</v>
      </c>
      <c r="R889" s="6">
        <f t="shared" si="191"/>
        <v>0.12083109341342257</v>
      </c>
    </row>
    <row r="890" spans="2:18" ht="14.4">
      <c r="B890" s="7"/>
      <c r="C890">
        <v>-21.426400000000001</v>
      </c>
      <c r="D890">
        <v>96.380099999999999</v>
      </c>
      <c r="E890">
        <v>84.507099999999994</v>
      </c>
      <c r="F890">
        <v>1</v>
      </c>
      <c r="G890" s="6">
        <f t="shared" si="180"/>
        <v>0</v>
      </c>
      <c r="H890" s="9">
        <f t="shared" si="181"/>
        <v>-9.6783000000000008E-2</v>
      </c>
      <c r="I890" s="6">
        <f t="shared" si="182"/>
        <v>-0.17873300000000003</v>
      </c>
      <c r="J890" s="6">
        <f t="shared" si="183"/>
        <v>0.44084516666666673</v>
      </c>
      <c r="K890" s="9">
        <f t="shared" si="184"/>
        <v>-0.4381043327824361</v>
      </c>
      <c r="L890" s="8">
        <f t="shared" si="185"/>
        <v>-0.46293570032985082</v>
      </c>
      <c r="M890" s="9">
        <f t="shared" si="186"/>
        <v>-0.94094681072479591</v>
      </c>
      <c r="N890" s="8">
        <f t="shared" si="187"/>
        <v>-0.31777758032985071</v>
      </c>
      <c r="O890" s="9">
        <f t="shared" si="188"/>
        <v>-0.4381043327824361</v>
      </c>
      <c r="P890" s="8">
        <f t="shared" si="189"/>
        <v>-0.86358025242241676</v>
      </c>
      <c r="Q890" s="9">
        <f t="shared" si="190"/>
        <v>0.2393041872175645</v>
      </c>
      <c r="R890" s="6">
        <f t="shared" si="191"/>
        <v>0.12371728673016787</v>
      </c>
    </row>
    <row r="891" spans="2:18" ht="14.4">
      <c r="B891" s="7"/>
      <c r="C891">
        <v>-21.426400000000001</v>
      </c>
      <c r="D891">
        <v>96.380099999999999</v>
      </c>
      <c r="E891">
        <v>84.507099999999994</v>
      </c>
      <c r="F891">
        <v>1</v>
      </c>
      <c r="G891" s="6">
        <f t="shared" si="180"/>
        <v>0</v>
      </c>
      <c r="H891" s="9">
        <f t="shared" si="181"/>
        <v>-9.6783000000000008E-2</v>
      </c>
      <c r="I891" s="6">
        <f t="shared" si="182"/>
        <v>-0.17873300000000003</v>
      </c>
      <c r="J891" s="6">
        <f t="shared" si="183"/>
        <v>0.44084516666666673</v>
      </c>
      <c r="K891" s="9">
        <f t="shared" si="184"/>
        <v>-0.4381043327824361</v>
      </c>
      <c r="L891" s="8">
        <f t="shared" si="185"/>
        <v>-0.46293570032985082</v>
      </c>
      <c r="M891" s="9">
        <f t="shared" si="186"/>
        <v>-0.94094681072479591</v>
      </c>
      <c r="N891" s="8">
        <f t="shared" si="187"/>
        <v>-0.31777758032985071</v>
      </c>
      <c r="O891" s="9">
        <f t="shared" si="188"/>
        <v>-0.4381043327824361</v>
      </c>
      <c r="P891" s="8">
        <f t="shared" si="189"/>
        <v>-0.86358025242241676</v>
      </c>
      <c r="Q891" s="9">
        <f t="shared" si="190"/>
        <v>0.2393041872175645</v>
      </c>
      <c r="R891" s="6">
        <f t="shared" si="191"/>
        <v>0.12371728673016787</v>
      </c>
    </row>
    <row r="892" spans="2:18" ht="14.4">
      <c r="B892" s="7"/>
      <c r="C892">
        <v>-22.4756</v>
      </c>
      <c r="D892">
        <v>95.305199999999999</v>
      </c>
      <c r="E892">
        <v>83.962800000000001</v>
      </c>
      <c r="F892">
        <v>1</v>
      </c>
      <c r="G892" s="6">
        <f t="shared" si="180"/>
        <v>0</v>
      </c>
      <c r="H892" s="9">
        <f t="shared" si="181"/>
        <v>-9.8094499999999973E-2</v>
      </c>
      <c r="I892" s="6">
        <f t="shared" si="182"/>
        <v>-0.18231599999999998</v>
      </c>
      <c r="J892" s="6">
        <f t="shared" si="183"/>
        <v>0.43993800000000005</v>
      </c>
      <c r="K892" s="9">
        <f t="shared" si="184"/>
        <v>-0.4390867137190072</v>
      </c>
      <c r="L892" s="8">
        <f t="shared" si="185"/>
        <v>-0.46636618256844886</v>
      </c>
      <c r="M892" s="9">
        <f t="shared" si="186"/>
        <v>-0.94029365072479587</v>
      </c>
      <c r="N892" s="8">
        <f t="shared" si="187"/>
        <v>-0.3216802025684487</v>
      </c>
      <c r="O892" s="9">
        <f t="shared" si="188"/>
        <v>-0.4390867137190072</v>
      </c>
      <c r="P892" s="8">
        <f t="shared" si="189"/>
        <v>-0.86254245926968098</v>
      </c>
      <c r="Q892" s="9">
        <f t="shared" si="190"/>
        <v>0.23766864628099341</v>
      </c>
      <c r="R892" s="6">
        <f t="shared" si="191"/>
        <v>0.11972115133883404</v>
      </c>
    </row>
    <row r="893" spans="2:18" ht="14.4">
      <c r="B893" s="7"/>
      <c r="C893">
        <v>-23.119299999999999</v>
      </c>
      <c r="D893">
        <v>96.677099999999996</v>
      </c>
      <c r="E893">
        <v>84.161900000000003</v>
      </c>
      <c r="F893">
        <v>1</v>
      </c>
      <c r="G893" s="6">
        <f t="shared" si="180"/>
        <v>0</v>
      </c>
      <c r="H893" s="9">
        <f t="shared" si="181"/>
        <v>-9.8899125000000032E-2</v>
      </c>
      <c r="I893" s="6">
        <f t="shared" si="182"/>
        <v>-0.17774300000000004</v>
      </c>
      <c r="J893" s="6">
        <f t="shared" si="183"/>
        <v>0.44026983333333347</v>
      </c>
      <c r="K893" s="9">
        <f t="shared" si="184"/>
        <v>-0.4403290627133562</v>
      </c>
      <c r="L893" s="8">
        <f t="shared" si="185"/>
        <v>-0.46058054715095215</v>
      </c>
      <c r="M893" s="9">
        <f t="shared" si="186"/>
        <v>-0.94053257072479601</v>
      </c>
      <c r="N893" s="8">
        <f t="shared" si="187"/>
        <v>-0.31618423215095204</v>
      </c>
      <c r="O893" s="9">
        <f t="shared" si="188"/>
        <v>-0.4403290627133562</v>
      </c>
      <c r="P893" s="8">
        <f t="shared" si="189"/>
        <v>-0.86245970505915315</v>
      </c>
      <c r="Q893" s="9">
        <f t="shared" si="190"/>
        <v>0.23666521728664447</v>
      </c>
      <c r="R893" s="6">
        <f t="shared" si="191"/>
        <v>0.12571369754580297</v>
      </c>
    </row>
    <row r="894" spans="2:18" ht="14.4">
      <c r="B894" s="7"/>
      <c r="C894">
        <v>-23.119299999999999</v>
      </c>
      <c r="D894">
        <v>96.677099999999996</v>
      </c>
      <c r="E894">
        <v>84.161900000000003</v>
      </c>
      <c r="F894">
        <v>1</v>
      </c>
      <c r="G894" s="6">
        <f t="shared" si="180"/>
        <v>0</v>
      </c>
      <c r="H894" s="9">
        <f t="shared" si="181"/>
        <v>-9.8899125000000032E-2</v>
      </c>
      <c r="I894" s="6">
        <f t="shared" si="182"/>
        <v>-0.17774300000000004</v>
      </c>
      <c r="J894" s="6">
        <f t="shared" si="183"/>
        <v>0.44026983333333347</v>
      </c>
      <c r="K894" s="9">
        <f t="shared" si="184"/>
        <v>-0.4403290627133562</v>
      </c>
      <c r="L894" s="8">
        <f t="shared" si="185"/>
        <v>-0.46058054715095215</v>
      </c>
      <c r="M894" s="9">
        <f t="shared" si="186"/>
        <v>-0.94053257072479601</v>
      </c>
      <c r="N894" s="8">
        <f t="shared" si="187"/>
        <v>-0.31618423215095204</v>
      </c>
      <c r="O894" s="9">
        <f t="shared" si="188"/>
        <v>-0.4403290627133562</v>
      </c>
      <c r="P894" s="8">
        <f t="shared" si="189"/>
        <v>-0.86245970505915315</v>
      </c>
      <c r="Q894" s="9">
        <f t="shared" si="190"/>
        <v>0.23666521728664447</v>
      </c>
      <c r="R894" s="6">
        <f t="shared" si="191"/>
        <v>0.12571369754580297</v>
      </c>
    </row>
    <row r="895" spans="2:18" ht="14.4">
      <c r="B895" s="7"/>
      <c r="C895">
        <v>-23.593599999999999</v>
      </c>
      <c r="D895">
        <v>96.216999999999999</v>
      </c>
      <c r="E895">
        <v>84.351200000000006</v>
      </c>
      <c r="F895">
        <v>1</v>
      </c>
      <c r="G895" s="6">
        <f t="shared" si="180"/>
        <v>0</v>
      </c>
      <c r="H895" s="9">
        <f t="shared" si="181"/>
        <v>-9.9491999999999969E-2</v>
      </c>
      <c r="I895" s="6">
        <f t="shared" si="182"/>
        <v>-0.1792766666666667</v>
      </c>
      <c r="J895" s="6">
        <f t="shared" si="183"/>
        <v>0.44058533333333338</v>
      </c>
      <c r="K895" s="9">
        <f t="shared" si="184"/>
        <v>-0.44129558324158297</v>
      </c>
      <c r="L895" s="8">
        <f t="shared" si="185"/>
        <v>-0.46247643826542556</v>
      </c>
      <c r="M895" s="9">
        <f t="shared" si="186"/>
        <v>-0.94075973072479591</v>
      </c>
      <c r="N895" s="8">
        <f t="shared" si="187"/>
        <v>-0.31829355826542549</v>
      </c>
      <c r="O895" s="9">
        <f t="shared" si="188"/>
        <v>-0.44129558324158297</v>
      </c>
      <c r="P895" s="8">
        <f t="shared" si="189"/>
        <v>-0.86244299638987676</v>
      </c>
      <c r="Q895" s="9">
        <f t="shared" si="190"/>
        <v>0.2359258567584176</v>
      </c>
      <c r="R895" s="6">
        <f t="shared" si="191"/>
        <v>0.12401453276205313</v>
      </c>
    </row>
    <row r="896" spans="2:18" ht="14.4">
      <c r="B896" s="7"/>
      <c r="C896">
        <v>-23.593599999999999</v>
      </c>
      <c r="D896">
        <v>96.216999999999999</v>
      </c>
      <c r="E896">
        <v>84.351200000000006</v>
      </c>
      <c r="F896">
        <v>1</v>
      </c>
      <c r="G896" s="6">
        <f t="shared" si="180"/>
        <v>0</v>
      </c>
      <c r="H896" s="9">
        <f t="shared" si="181"/>
        <v>-9.9491999999999969E-2</v>
      </c>
      <c r="I896" s="6">
        <f t="shared" si="182"/>
        <v>-0.1792766666666667</v>
      </c>
      <c r="J896" s="6">
        <f t="shared" si="183"/>
        <v>0.44058533333333338</v>
      </c>
      <c r="K896" s="9">
        <f t="shared" si="184"/>
        <v>-0.44129558324158297</v>
      </c>
      <c r="L896" s="8">
        <f t="shared" si="185"/>
        <v>-0.46247643826542556</v>
      </c>
      <c r="M896" s="9">
        <f t="shared" si="186"/>
        <v>-0.94075973072479591</v>
      </c>
      <c r="N896" s="8">
        <f t="shared" si="187"/>
        <v>-0.31829355826542549</v>
      </c>
      <c r="O896" s="9">
        <f t="shared" si="188"/>
        <v>-0.44129558324158297</v>
      </c>
      <c r="P896" s="8">
        <f t="shared" si="189"/>
        <v>-0.86244299638987676</v>
      </c>
      <c r="Q896" s="9">
        <f t="shared" si="190"/>
        <v>0.2359258567584176</v>
      </c>
      <c r="R896" s="6">
        <f t="shared" si="191"/>
        <v>0.12401453276205313</v>
      </c>
    </row>
    <row r="897" spans="2:18" ht="14.4">
      <c r="B897" s="7"/>
      <c r="C897">
        <v>-24.573599999999999</v>
      </c>
      <c r="D897">
        <v>98.596100000000007</v>
      </c>
      <c r="E897">
        <v>84.298699999999997</v>
      </c>
      <c r="F897">
        <v>1</v>
      </c>
      <c r="G897" s="6">
        <f t="shared" si="180"/>
        <v>0</v>
      </c>
      <c r="H897" s="9">
        <f t="shared" si="181"/>
        <v>-0.100717</v>
      </c>
      <c r="I897" s="6">
        <f t="shared" si="182"/>
        <v>-0.17134633333333332</v>
      </c>
      <c r="J897" s="6">
        <f t="shared" si="183"/>
        <v>0.44049783333333348</v>
      </c>
      <c r="K897" s="9">
        <f t="shared" si="184"/>
        <v>-0.44276025205385888</v>
      </c>
      <c r="L897" s="8">
        <f t="shared" si="185"/>
        <v>-0.45209114568189818</v>
      </c>
      <c r="M897" s="9">
        <f t="shared" si="186"/>
        <v>-0.94069673072479598</v>
      </c>
      <c r="N897" s="8">
        <f t="shared" si="187"/>
        <v>-0.30834926568189802</v>
      </c>
      <c r="O897" s="9">
        <f t="shared" si="188"/>
        <v>-0.44276025205385888</v>
      </c>
      <c r="P897" s="8">
        <f t="shared" si="189"/>
        <v>-0.86194743678943841</v>
      </c>
      <c r="Q897" s="9">
        <f t="shared" si="190"/>
        <v>0.23439818794614181</v>
      </c>
      <c r="R897" s="6">
        <f t="shared" si="191"/>
        <v>0.13434526574514224</v>
      </c>
    </row>
    <row r="898" spans="2:18" ht="14.4">
      <c r="B898" s="7"/>
      <c r="C898">
        <v>-24.573599999999999</v>
      </c>
      <c r="D898">
        <v>98.596100000000007</v>
      </c>
      <c r="E898">
        <v>84.298699999999997</v>
      </c>
      <c r="F898">
        <v>1</v>
      </c>
      <c r="G898" s="6">
        <f t="shared" si="180"/>
        <v>0</v>
      </c>
      <c r="H898" s="9">
        <f t="shared" si="181"/>
        <v>-0.100717</v>
      </c>
      <c r="I898" s="6">
        <f t="shared" si="182"/>
        <v>-0.17134633333333332</v>
      </c>
      <c r="J898" s="6">
        <f t="shared" si="183"/>
        <v>0.44049783333333348</v>
      </c>
      <c r="K898" s="9">
        <f t="shared" si="184"/>
        <v>-0.44276025205385888</v>
      </c>
      <c r="L898" s="8">
        <f t="shared" si="185"/>
        <v>-0.45209114568189818</v>
      </c>
      <c r="M898" s="9">
        <f t="shared" si="186"/>
        <v>-0.94069673072479598</v>
      </c>
      <c r="N898" s="8">
        <f t="shared" si="187"/>
        <v>-0.30834926568189802</v>
      </c>
      <c r="O898" s="9">
        <f t="shared" si="188"/>
        <v>-0.44276025205385888</v>
      </c>
      <c r="P898" s="8">
        <f t="shared" si="189"/>
        <v>-0.86194743678943841</v>
      </c>
      <c r="Q898" s="9">
        <f t="shared" si="190"/>
        <v>0.23439818794614181</v>
      </c>
      <c r="R898" s="6">
        <f t="shared" si="191"/>
        <v>0.13434526574514224</v>
      </c>
    </row>
    <row r="899" spans="2:18" ht="14.4">
      <c r="B899" s="7"/>
      <c r="C899">
        <v>-24.573599999999999</v>
      </c>
      <c r="D899">
        <v>98.596100000000007</v>
      </c>
      <c r="E899">
        <v>84.298699999999997</v>
      </c>
      <c r="F899">
        <v>1</v>
      </c>
      <c r="G899" s="6">
        <f t="shared" si="180"/>
        <v>0</v>
      </c>
      <c r="H899" s="9">
        <f t="shared" si="181"/>
        <v>-0.100717</v>
      </c>
      <c r="I899" s="6">
        <f t="shared" si="182"/>
        <v>-0.17134633333333332</v>
      </c>
      <c r="J899" s="6">
        <f t="shared" si="183"/>
        <v>0.44049783333333348</v>
      </c>
      <c r="K899" s="9">
        <f t="shared" si="184"/>
        <v>-0.44276025205385888</v>
      </c>
      <c r="L899" s="8">
        <f t="shared" si="185"/>
        <v>-0.45209114568189818</v>
      </c>
      <c r="M899" s="9">
        <f t="shared" si="186"/>
        <v>-0.94069673072479598</v>
      </c>
      <c r="N899" s="8">
        <f t="shared" si="187"/>
        <v>-0.30834926568189802</v>
      </c>
      <c r="O899" s="9">
        <f t="shared" si="188"/>
        <v>-0.44276025205385888</v>
      </c>
      <c r="P899" s="8">
        <f t="shared" si="189"/>
        <v>-0.86194743678943841</v>
      </c>
      <c r="Q899" s="9">
        <f t="shared" si="190"/>
        <v>0.23439818794614181</v>
      </c>
      <c r="R899" s="6">
        <f t="shared" si="191"/>
        <v>0.13434526574514224</v>
      </c>
    </row>
    <row r="900" spans="2:18" ht="14.4">
      <c r="B900" s="7"/>
      <c r="C900">
        <v>-25.224499999999999</v>
      </c>
      <c r="D900">
        <v>97.322500000000005</v>
      </c>
      <c r="E900">
        <v>84.128</v>
      </c>
      <c r="F900">
        <v>1</v>
      </c>
      <c r="G900" s="6">
        <f t="shared" si="180"/>
        <v>0</v>
      </c>
      <c r="H900" s="9">
        <f t="shared" si="181"/>
        <v>-0.10153062499999999</v>
      </c>
      <c r="I900" s="6">
        <f t="shared" si="182"/>
        <v>-0.17559166666666665</v>
      </c>
      <c r="J900" s="6">
        <f t="shared" si="183"/>
        <v>0.44021333333333346</v>
      </c>
      <c r="K900" s="9">
        <f t="shared" si="184"/>
        <v>-0.44357006473744076</v>
      </c>
      <c r="L900" s="8">
        <f t="shared" si="185"/>
        <v>-0.45691509981863421</v>
      </c>
      <c r="M900" s="9">
        <f t="shared" si="186"/>
        <v>-0.94049189072479589</v>
      </c>
      <c r="N900" s="8">
        <f t="shared" si="187"/>
        <v>-0.31346612481863406</v>
      </c>
      <c r="O900" s="9">
        <f t="shared" si="188"/>
        <v>-0.44357006473744076</v>
      </c>
      <c r="P900" s="8">
        <f t="shared" si="189"/>
        <v>-0.86147713514572721</v>
      </c>
      <c r="Q900" s="9">
        <f t="shared" si="190"/>
        <v>0.23338353526255995</v>
      </c>
      <c r="R900" s="6">
        <f t="shared" si="191"/>
        <v>0.12934391496469497</v>
      </c>
    </row>
    <row r="901" spans="2:18" ht="14.4">
      <c r="B901" s="7"/>
      <c r="C901">
        <v>-25.224499999999999</v>
      </c>
      <c r="D901">
        <v>97.322500000000005</v>
      </c>
      <c r="E901">
        <v>84.128</v>
      </c>
      <c r="F901">
        <v>1</v>
      </c>
      <c r="G901" s="6">
        <f t="shared" si="180"/>
        <v>0</v>
      </c>
      <c r="H901" s="9">
        <f t="shared" si="181"/>
        <v>-0.10153062499999999</v>
      </c>
      <c r="I901" s="6">
        <f t="shared" si="182"/>
        <v>-0.17559166666666665</v>
      </c>
      <c r="J901" s="6">
        <f t="shared" si="183"/>
        <v>0.44021333333333346</v>
      </c>
      <c r="K901" s="9">
        <f t="shared" si="184"/>
        <v>-0.44357006473744076</v>
      </c>
      <c r="L901" s="8">
        <f t="shared" si="185"/>
        <v>-0.45691509981863421</v>
      </c>
      <c r="M901" s="9">
        <f t="shared" si="186"/>
        <v>-0.94049189072479589</v>
      </c>
      <c r="N901" s="8">
        <f t="shared" si="187"/>
        <v>-0.31346612481863406</v>
      </c>
      <c r="O901" s="9">
        <f t="shared" si="188"/>
        <v>-0.44357006473744076</v>
      </c>
      <c r="P901" s="8">
        <f t="shared" si="189"/>
        <v>-0.86147713514572721</v>
      </c>
      <c r="Q901" s="9">
        <f t="shared" si="190"/>
        <v>0.23338353526255995</v>
      </c>
      <c r="R901" s="6">
        <f t="shared" si="191"/>
        <v>0.12934391496469497</v>
      </c>
    </row>
    <row r="902" spans="2:18" ht="14.4">
      <c r="B902" s="7"/>
      <c r="C902">
        <v>-24.590800000000002</v>
      </c>
      <c r="D902">
        <v>95.909700000000001</v>
      </c>
      <c r="E902">
        <v>84.516300000000001</v>
      </c>
      <c r="F902">
        <v>1</v>
      </c>
      <c r="G902" s="6">
        <f t="shared" si="180"/>
        <v>0</v>
      </c>
      <c r="H902" s="9">
        <f t="shared" si="181"/>
        <v>-0.10073850000000001</v>
      </c>
      <c r="I902" s="6">
        <f t="shared" si="182"/>
        <v>-0.18030099999999999</v>
      </c>
      <c r="J902" s="6">
        <f t="shared" si="183"/>
        <v>0.44086049999999999</v>
      </c>
      <c r="K902" s="9">
        <f t="shared" si="184"/>
        <v>-0.44304818420035991</v>
      </c>
      <c r="L902" s="8">
        <f t="shared" si="185"/>
        <v>-0.4634766973300215</v>
      </c>
      <c r="M902" s="9">
        <f t="shared" si="186"/>
        <v>-0.94095785072479587</v>
      </c>
      <c r="N902" s="8">
        <f t="shared" si="187"/>
        <v>-0.31974255733002138</v>
      </c>
      <c r="O902" s="9">
        <f t="shared" si="188"/>
        <v>-0.44304818420035991</v>
      </c>
      <c r="P902" s="8">
        <f t="shared" si="189"/>
        <v>-0.86216583334287455</v>
      </c>
      <c r="Q902" s="9">
        <f t="shared" si="190"/>
        <v>0.23437137579964068</v>
      </c>
      <c r="R902" s="6">
        <f t="shared" si="191"/>
        <v>0.12318585065045497</v>
      </c>
    </row>
    <row r="903" spans="2:18" ht="14.4">
      <c r="B903" s="7"/>
      <c r="C903">
        <v>-24.590800000000002</v>
      </c>
      <c r="D903">
        <v>95.909700000000001</v>
      </c>
      <c r="E903">
        <v>84.516300000000001</v>
      </c>
      <c r="F903">
        <v>1</v>
      </c>
      <c r="G903" s="6">
        <f t="shared" si="180"/>
        <v>0</v>
      </c>
      <c r="H903" s="9">
        <f t="shared" si="181"/>
        <v>-0.10073850000000001</v>
      </c>
      <c r="I903" s="6">
        <f t="shared" si="182"/>
        <v>-0.18030099999999999</v>
      </c>
      <c r="J903" s="6">
        <f t="shared" si="183"/>
        <v>0.44086049999999999</v>
      </c>
      <c r="K903" s="9">
        <f t="shared" si="184"/>
        <v>-0.44304818420035991</v>
      </c>
      <c r="L903" s="8">
        <f t="shared" si="185"/>
        <v>-0.4634766973300215</v>
      </c>
      <c r="M903" s="9">
        <f t="shared" si="186"/>
        <v>-0.94095785072479587</v>
      </c>
      <c r="N903" s="8">
        <f t="shared" si="187"/>
        <v>-0.31974255733002138</v>
      </c>
      <c r="O903" s="9">
        <f t="shared" si="188"/>
        <v>-0.44304818420035991</v>
      </c>
      <c r="P903" s="8">
        <f t="shared" si="189"/>
        <v>-0.86216583334287455</v>
      </c>
      <c r="Q903" s="9">
        <f t="shared" si="190"/>
        <v>0.23437137579964068</v>
      </c>
      <c r="R903" s="6">
        <f t="shared" si="191"/>
        <v>0.12318585065045497</v>
      </c>
    </row>
    <row r="904" spans="2:18" ht="14.4">
      <c r="B904" s="7"/>
      <c r="C904">
        <v>-24.32</v>
      </c>
      <c r="D904">
        <v>96.563400000000001</v>
      </c>
      <c r="E904">
        <v>84.455600000000004</v>
      </c>
      <c r="F904">
        <v>1</v>
      </c>
      <c r="G904" s="6">
        <f t="shared" si="180"/>
        <v>0</v>
      </c>
      <c r="H904" s="9">
        <f t="shared" si="181"/>
        <v>-0.10039999999999999</v>
      </c>
      <c r="I904" s="6">
        <f t="shared" si="182"/>
        <v>-0.178122</v>
      </c>
      <c r="J904" s="6">
        <f t="shared" si="183"/>
        <v>0.44075933333333339</v>
      </c>
      <c r="K904" s="9">
        <f t="shared" si="184"/>
        <v>-0.44255320877753929</v>
      </c>
      <c r="L904" s="8">
        <f t="shared" si="185"/>
        <v>-0.46081809616863123</v>
      </c>
      <c r="M904" s="9">
        <f t="shared" si="186"/>
        <v>-0.94088501072479591</v>
      </c>
      <c r="N904" s="8">
        <f t="shared" si="187"/>
        <v>-0.31696209616863114</v>
      </c>
      <c r="O904" s="9">
        <f t="shared" si="188"/>
        <v>-0.44255320877753929</v>
      </c>
      <c r="P904" s="8">
        <f t="shared" si="189"/>
        <v>-0.86222461205246292</v>
      </c>
      <c r="Q904" s="9">
        <f t="shared" si="190"/>
        <v>0.23479351122246137</v>
      </c>
      <c r="R904" s="6">
        <f t="shared" si="191"/>
        <v>0.12578137052143359</v>
      </c>
    </row>
    <row r="905" spans="2:18" ht="14.4">
      <c r="B905" s="7"/>
      <c r="C905">
        <v>-23.871600000000001</v>
      </c>
      <c r="D905">
        <v>97.388400000000004</v>
      </c>
      <c r="E905">
        <v>84.352000000000004</v>
      </c>
      <c r="F905">
        <v>1</v>
      </c>
      <c r="G905" s="6">
        <f t="shared" si="180"/>
        <v>0</v>
      </c>
      <c r="H905" s="9">
        <f t="shared" si="181"/>
        <v>-9.9839500000000025E-2</v>
      </c>
      <c r="I905" s="6">
        <f t="shared" si="182"/>
        <v>-0.17537199999999997</v>
      </c>
      <c r="J905" s="6">
        <f t="shared" si="183"/>
        <v>0.44058666666666657</v>
      </c>
      <c r="K905" s="9">
        <f t="shared" si="184"/>
        <v>-0.44172990235363668</v>
      </c>
      <c r="L905" s="8">
        <f t="shared" si="185"/>
        <v>-0.45748275129144628</v>
      </c>
      <c r="M905" s="9">
        <f t="shared" si="186"/>
        <v>-0.94076069072479573</v>
      </c>
      <c r="N905" s="8">
        <f t="shared" si="187"/>
        <v>-0.31342497129144614</v>
      </c>
      <c r="O905" s="9">
        <f t="shared" si="188"/>
        <v>-0.44172990235363668</v>
      </c>
      <c r="P905" s="8">
        <f t="shared" si="189"/>
        <v>-0.86231872777426433</v>
      </c>
      <c r="Q905" s="9">
        <f t="shared" si="190"/>
        <v>0.23549249764636382</v>
      </c>
      <c r="R905" s="6">
        <f t="shared" si="191"/>
        <v>0.12900905112042002</v>
      </c>
    </row>
    <row r="906" spans="2:18" ht="14.4">
      <c r="B906" s="7"/>
      <c r="C906">
        <v>-23.871600000000001</v>
      </c>
      <c r="D906">
        <v>97.388400000000004</v>
      </c>
      <c r="E906">
        <v>84.352000000000004</v>
      </c>
      <c r="F906">
        <v>1</v>
      </c>
      <c r="G906" s="6">
        <f t="shared" si="180"/>
        <v>0</v>
      </c>
      <c r="H906" s="9">
        <f t="shared" si="181"/>
        <v>-9.9839500000000025E-2</v>
      </c>
      <c r="I906" s="6">
        <f t="shared" si="182"/>
        <v>-0.17537199999999997</v>
      </c>
      <c r="J906" s="6">
        <f t="shared" si="183"/>
        <v>0.44058666666666657</v>
      </c>
      <c r="K906" s="9">
        <f t="shared" si="184"/>
        <v>-0.44172990235363668</v>
      </c>
      <c r="L906" s="8">
        <f t="shared" si="185"/>
        <v>-0.45748275129144628</v>
      </c>
      <c r="M906" s="9">
        <f t="shared" si="186"/>
        <v>-0.94076069072479573</v>
      </c>
      <c r="N906" s="8">
        <f t="shared" si="187"/>
        <v>-0.31342497129144614</v>
      </c>
      <c r="O906" s="9">
        <f t="shared" si="188"/>
        <v>-0.44172990235363668</v>
      </c>
      <c r="P906" s="8">
        <f t="shared" si="189"/>
        <v>-0.86231872777426433</v>
      </c>
      <c r="Q906" s="9">
        <f t="shared" si="190"/>
        <v>0.23549249764636382</v>
      </c>
      <c r="R906" s="6">
        <f t="shared" si="191"/>
        <v>0.12900905112042002</v>
      </c>
    </row>
    <row r="907" spans="2:18" ht="14.4">
      <c r="B907" s="7"/>
      <c r="C907">
        <v>-24.32</v>
      </c>
      <c r="D907">
        <v>96.563400000000001</v>
      </c>
      <c r="E907">
        <v>84.455600000000004</v>
      </c>
      <c r="F907">
        <v>1</v>
      </c>
      <c r="G907" s="6">
        <f t="shared" si="180"/>
        <v>0</v>
      </c>
      <c r="H907" s="9">
        <f t="shared" si="181"/>
        <v>-0.10039999999999999</v>
      </c>
      <c r="I907" s="6">
        <f t="shared" si="182"/>
        <v>-0.178122</v>
      </c>
      <c r="J907" s="6">
        <f t="shared" si="183"/>
        <v>0.44075933333333339</v>
      </c>
      <c r="K907" s="9">
        <f t="shared" si="184"/>
        <v>-0.44255320877753929</v>
      </c>
      <c r="L907" s="8">
        <f t="shared" si="185"/>
        <v>-0.46081809616863123</v>
      </c>
      <c r="M907" s="9">
        <f t="shared" si="186"/>
        <v>-0.94088501072479591</v>
      </c>
      <c r="N907" s="8">
        <f t="shared" si="187"/>
        <v>-0.31696209616863114</v>
      </c>
      <c r="O907" s="9">
        <f t="shared" si="188"/>
        <v>-0.44255320877753929</v>
      </c>
      <c r="P907" s="8">
        <f t="shared" si="189"/>
        <v>-0.86222461205246292</v>
      </c>
      <c r="Q907" s="9">
        <f t="shared" si="190"/>
        <v>0.23479351122246137</v>
      </c>
      <c r="R907" s="6">
        <f t="shared" si="191"/>
        <v>0.12578137052143359</v>
      </c>
    </row>
    <row r="908" spans="2:18" ht="14.4">
      <c r="B908" s="7"/>
      <c r="C908">
        <v>-23.871600000000001</v>
      </c>
      <c r="D908">
        <v>97.388400000000004</v>
      </c>
      <c r="E908">
        <v>84.352000000000004</v>
      </c>
      <c r="F908">
        <v>1</v>
      </c>
      <c r="G908" s="6">
        <f t="shared" si="180"/>
        <v>0</v>
      </c>
      <c r="H908" s="9">
        <f t="shared" si="181"/>
        <v>-9.9839500000000025E-2</v>
      </c>
      <c r="I908" s="6">
        <f t="shared" si="182"/>
        <v>-0.17537199999999997</v>
      </c>
      <c r="J908" s="6">
        <f t="shared" si="183"/>
        <v>0.44058666666666657</v>
      </c>
      <c r="K908" s="9">
        <f t="shared" si="184"/>
        <v>-0.44172990235363668</v>
      </c>
      <c r="L908" s="8">
        <f t="shared" si="185"/>
        <v>-0.45748275129144628</v>
      </c>
      <c r="M908" s="9">
        <f t="shared" si="186"/>
        <v>-0.94076069072479573</v>
      </c>
      <c r="N908" s="8">
        <f t="shared" si="187"/>
        <v>-0.31342497129144614</v>
      </c>
      <c r="O908" s="9">
        <f t="shared" si="188"/>
        <v>-0.44172990235363668</v>
      </c>
      <c r="P908" s="8">
        <f t="shared" si="189"/>
        <v>-0.86231872777426433</v>
      </c>
      <c r="Q908" s="9">
        <f t="shared" si="190"/>
        <v>0.23549249764636382</v>
      </c>
      <c r="R908" s="6">
        <f t="shared" si="191"/>
        <v>0.12900905112042002</v>
      </c>
    </row>
    <row r="909" spans="2:18" ht="14.4">
      <c r="B909" s="7"/>
      <c r="C909">
        <v>-23.871600000000001</v>
      </c>
      <c r="D909">
        <v>97.388400000000004</v>
      </c>
      <c r="E909">
        <v>84.352000000000004</v>
      </c>
      <c r="F909">
        <v>1</v>
      </c>
      <c r="G909" s="6">
        <f t="shared" si="180"/>
        <v>0</v>
      </c>
      <c r="H909" s="9">
        <f t="shared" si="181"/>
        <v>-9.9839500000000025E-2</v>
      </c>
      <c r="I909" s="6">
        <f t="shared" si="182"/>
        <v>-0.17537199999999997</v>
      </c>
      <c r="J909" s="6">
        <f t="shared" si="183"/>
        <v>0.44058666666666657</v>
      </c>
      <c r="K909" s="9">
        <f t="shared" si="184"/>
        <v>-0.44172990235363668</v>
      </c>
      <c r="L909" s="8">
        <f t="shared" si="185"/>
        <v>-0.45748275129144628</v>
      </c>
      <c r="M909" s="9">
        <f t="shared" si="186"/>
        <v>-0.94076069072479573</v>
      </c>
      <c r="N909" s="8">
        <f t="shared" si="187"/>
        <v>-0.31342497129144614</v>
      </c>
      <c r="O909" s="9">
        <f t="shared" si="188"/>
        <v>-0.44172990235363668</v>
      </c>
      <c r="P909" s="8">
        <f t="shared" si="189"/>
        <v>-0.86231872777426433</v>
      </c>
      <c r="Q909" s="9">
        <f t="shared" si="190"/>
        <v>0.23549249764636382</v>
      </c>
      <c r="R909" s="6">
        <f t="shared" si="191"/>
        <v>0.12900905112042002</v>
      </c>
    </row>
    <row r="910" spans="2:18" ht="14.4">
      <c r="B910" s="7"/>
      <c r="C910">
        <v>-24.32</v>
      </c>
      <c r="D910">
        <v>96.563400000000001</v>
      </c>
      <c r="E910">
        <v>84.455600000000004</v>
      </c>
      <c r="F910">
        <v>1</v>
      </c>
      <c r="G910" s="6">
        <f t="shared" si="180"/>
        <v>0</v>
      </c>
      <c r="H910" s="9">
        <f t="shared" si="181"/>
        <v>-0.10039999999999999</v>
      </c>
      <c r="I910" s="6">
        <f t="shared" si="182"/>
        <v>-0.178122</v>
      </c>
      <c r="J910" s="6">
        <f t="shared" si="183"/>
        <v>0.44075933333333339</v>
      </c>
      <c r="K910" s="9">
        <f t="shared" si="184"/>
        <v>-0.44255320877753929</v>
      </c>
      <c r="L910" s="8">
        <f t="shared" si="185"/>
        <v>-0.46081809616863123</v>
      </c>
      <c r="M910" s="9">
        <f t="shared" si="186"/>
        <v>-0.94088501072479591</v>
      </c>
      <c r="N910" s="8">
        <f t="shared" si="187"/>
        <v>-0.31696209616863114</v>
      </c>
      <c r="O910" s="9">
        <f t="shared" si="188"/>
        <v>-0.44255320877753929</v>
      </c>
      <c r="P910" s="8">
        <f t="shared" si="189"/>
        <v>-0.86222461205246292</v>
      </c>
      <c r="Q910" s="9">
        <f t="shared" si="190"/>
        <v>0.23479351122246137</v>
      </c>
      <c r="R910" s="6">
        <f t="shared" si="191"/>
        <v>0.12578137052143359</v>
      </c>
    </row>
    <row r="911" spans="2:18" ht="14.4">
      <c r="B911" s="7"/>
      <c r="C911">
        <v>-23.871600000000001</v>
      </c>
      <c r="D911">
        <v>97.388400000000004</v>
      </c>
      <c r="E911">
        <v>84.352000000000004</v>
      </c>
      <c r="F911">
        <v>1</v>
      </c>
      <c r="G911" s="6">
        <f t="shared" si="180"/>
        <v>0</v>
      </c>
      <c r="H911" s="9">
        <f t="shared" si="181"/>
        <v>-9.9839500000000025E-2</v>
      </c>
      <c r="I911" s="6">
        <f t="shared" si="182"/>
        <v>-0.17537199999999997</v>
      </c>
      <c r="J911" s="6">
        <f t="shared" si="183"/>
        <v>0.44058666666666657</v>
      </c>
      <c r="K911" s="9">
        <f t="shared" si="184"/>
        <v>-0.44172990235363668</v>
      </c>
      <c r="L911" s="8">
        <f t="shared" si="185"/>
        <v>-0.45748275129144628</v>
      </c>
      <c r="M911" s="9">
        <f t="shared" si="186"/>
        <v>-0.94076069072479573</v>
      </c>
      <c r="N911" s="8">
        <f t="shared" si="187"/>
        <v>-0.31342497129144614</v>
      </c>
      <c r="O911" s="9">
        <f t="shared" si="188"/>
        <v>-0.44172990235363668</v>
      </c>
      <c r="P911" s="8">
        <f t="shared" si="189"/>
        <v>-0.86231872777426433</v>
      </c>
      <c r="Q911" s="9">
        <f t="shared" si="190"/>
        <v>0.23549249764636382</v>
      </c>
      <c r="R911" s="6">
        <f t="shared" si="191"/>
        <v>0.12900905112042002</v>
      </c>
    </row>
    <row r="912" spans="2:18" ht="14.4">
      <c r="B912" s="7"/>
      <c r="C912">
        <v>-24.32</v>
      </c>
      <c r="D912">
        <v>96.563400000000001</v>
      </c>
      <c r="E912">
        <v>84.455600000000004</v>
      </c>
      <c r="F912">
        <v>1</v>
      </c>
      <c r="G912" s="6">
        <f t="shared" si="180"/>
        <v>0</v>
      </c>
      <c r="H912" s="9">
        <f t="shared" si="181"/>
        <v>-0.10039999999999999</v>
      </c>
      <c r="I912" s="6">
        <f t="shared" si="182"/>
        <v>-0.178122</v>
      </c>
      <c r="J912" s="6">
        <f t="shared" si="183"/>
        <v>0.44075933333333339</v>
      </c>
      <c r="K912" s="9">
        <f t="shared" si="184"/>
        <v>-0.44255320877753929</v>
      </c>
      <c r="L912" s="8">
        <f t="shared" si="185"/>
        <v>-0.46081809616863123</v>
      </c>
      <c r="M912" s="9">
        <f t="shared" si="186"/>
        <v>-0.94088501072479591</v>
      </c>
      <c r="N912" s="8">
        <f t="shared" si="187"/>
        <v>-0.31696209616863114</v>
      </c>
      <c r="O912" s="9">
        <f t="shared" si="188"/>
        <v>-0.44255320877753929</v>
      </c>
      <c r="P912" s="8">
        <f t="shared" si="189"/>
        <v>-0.86222461205246292</v>
      </c>
      <c r="Q912" s="9">
        <f t="shared" si="190"/>
        <v>0.23479351122246137</v>
      </c>
      <c r="R912" s="6">
        <f t="shared" si="191"/>
        <v>0.12578137052143359</v>
      </c>
    </row>
    <row r="913" spans="2:18" ht="14.4">
      <c r="B913" s="7"/>
      <c r="C913">
        <v>-23.871600000000001</v>
      </c>
      <c r="D913">
        <v>97.388400000000004</v>
      </c>
      <c r="E913">
        <v>84.352000000000004</v>
      </c>
      <c r="F913">
        <v>1</v>
      </c>
      <c r="G913" s="6">
        <f t="shared" si="180"/>
        <v>0</v>
      </c>
      <c r="H913" s="9">
        <f t="shared" si="181"/>
        <v>-9.9839500000000025E-2</v>
      </c>
      <c r="I913" s="6">
        <f t="shared" si="182"/>
        <v>-0.17537199999999997</v>
      </c>
      <c r="J913" s="6">
        <f t="shared" si="183"/>
        <v>0.44058666666666657</v>
      </c>
      <c r="K913" s="9">
        <f t="shared" si="184"/>
        <v>-0.44172990235363668</v>
      </c>
      <c r="L913" s="8">
        <f t="shared" si="185"/>
        <v>-0.45748275129144628</v>
      </c>
      <c r="M913" s="9">
        <f t="shared" si="186"/>
        <v>-0.94076069072479573</v>
      </c>
      <c r="N913" s="8">
        <f t="shared" si="187"/>
        <v>-0.31342497129144614</v>
      </c>
      <c r="O913" s="9">
        <f t="shared" si="188"/>
        <v>-0.44172990235363668</v>
      </c>
      <c r="P913" s="8">
        <f t="shared" si="189"/>
        <v>-0.86231872777426433</v>
      </c>
      <c r="Q913" s="9">
        <f t="shared" si="190"/>
        <v>0.23549249764636382</v>
      </c>
      <c r="R913" s="6">
        <f t="shared" si="191"/>
        <v>0.12900905112042002</v>
      </c>
    </row>
    <row r="914" spans="2:18" ht="14.4">
      <c r="B914" s="7"/>
      <c r="C914">
        <v>-24.32</v>
      </c>
      <c r="D914">
        <v>96.563400000000001</v>
      </c>
      <c r="E914">
        <v>84.455600000000004</v>
      </c>
      <c r="F914">
        <v>1</v>
      </c>
      <c r="G914" s="6">
        <f t="shared" si="180"/>
        <v>0</v>
      </c>
      <c r="H914" s="9">
        <f t="shared" si="181"/>
        <v>-0.10039999999999999</v>
      </c>
      <c r="I914" s="6">
        <f t="shared" si="182"/>
        <v>-0.178122</v>
      </c>
      <c r="J914" s="6">
        <f t="shared" si="183"/>
        <v>0.44075933333333339</v>
      </c>
      <c r="K914" s="9">
        <f t="shared" si="184"/>
        <v>-0.44255320877753929</v>
      </c>
      <c r="L914" s="8">
        <f t="shared" si="185"/>
        <v>-0.46081809616863123</v>
      </c>
      <c r="M914" s="9">
        <f t="shared" si="186"/>
        <v>-0.94088501072479591</v>
      </c>
      <c r="N914" s="8">
        <f t="shared" si="187"/>
        <v>-0.31696209616863114</v>
      </c>
      <c r="O914" s="9">
        <f t="shared" si="188"/>
        <v>-0.44255320877753929</v>
      </c>
      <c r="P914" s="8">
        <f t="shared" si="189"/>
        <v>-0.86222461205246292</v>
      </c>
      <c r="Q914" s="9">
        <f t="shared" si="190"/>
        <v>0.23479351122246137</v>
      </c>
      <c r="R914" s="6">
        <f t="shared" si="191"/>
        <v>0.12578137052143359</v>
      </c>
    </row>
    <row r="915" spans="2:18" ht="14.4">
      <c r="B915" s="7"/>
      <c r="C915">
        <v>-23.871600000000001</v>
      </c>
      <c r="D915">
        <v>97.388400000000004</v>
      </c>
      <c r="E915">
        <v>84.352000000000004</v>
      </c>
      <c r="F915">
        <v>1</v>
      </c>
      <c r="G915" s="6">
        <f t="shared" si="180"/>
        <v>0</v>
      </c>
      <c r="H915" s="9">
        <f t="shared" si="181"/>
        <v>-9.9839500000000025E-2</v>
      </c>
      <c r="I915" s="6">
        <f t="shared" si="182"/>
        <v>-0.17537199999999997</v>
      </c>
      <c r="J915" s="6">
        <f t="shared" si="183"/>
        <v>0.44058666666666657</v>
      </c>
      <c r="K915" s="9">
        <f t="shared" si="184"/>
        <v>-0.44172990235363668</v>
      </c>
      <c r="L915" s="8">
        <f t="shared" si="185"/>
        <v>-0.45748275129144628</v>
      </c>
      <c r="M915" s="9">
        <f t="shared" si="186"/>
        <v>-0.94076069072479573</v>
      </c>
      <c r="N915" s="8">
        <f t="shared" si="187"/>
        <v>-0.31342497129144614</v>
      </c>
      <c r="O915" s="9">
        <f t="shared" si="188"/>
        <v>-0.44172990235363668</v>
      </c>
      <c r="P915" s="8">
        <f t="shared" si="189"/>
        <v>-0.86231872777426433</v>
      </c>
      <c r="Q915" s="9">
        <f t="shared" si="190"/>
        <v>0.23549249764636382</v>
      </c>
      <c r="R915" s="6">
        <f t="shared" si="191"/>
        <v>0.12900905112042002</v>
      </c>
    </row>
    <row r="916" spans="2:18" ht="14.4">
      <c r="B916" s="7"/>
      <c r="C916">
        <v>-24.32</v>
      </c>
      <c r="D916">
        <v>96.563400000000001</v>
      </c>
      <c r="E916">
        <v>84.455600000000004</v>
      </c>
      <c r="F916">
        <v>1</v>
      </c>
      <c r="G916" s="6">
        <f t="shared" si="180"/>
        <v>0</v>
      </c>
      <c r="H916" s="9">
        <f t="shared" si="181"/>
        <v>-0.10039999999999999</v>
      </c>
      <c r="I916" s="6">
        <f t="shared" si="182"/>
        <v>-0.178122</v>
      </c>
      <c r="J916" s="6">
        <f t="shared" si="183"/>
        <v>0.44075933333333339</v>
      </c>
      <c r="K916" s="9">
        <f t="shared" si="184"/>
        <v>-0.44255320877753929</v>
      </c>
      <c r="L916" s="8">
        <f t="shared" si="185"/>
        <v>-0.46081809616863123</v>
      </c>
      <c r="M916" s="9">
        <f t="shared" si="186"/>
        <v>-0.94088501072479591</v>
      </c>
      <c r="N916" s="8">
        <f t="shared" si="187"/>
        <v>-0.31696209616863114</v>
      </c>
      <c r="O916" s="9">
        <f t="shared" si="188"/>
        <v>-0.44255320877753929</v>
      </c>
      <c r="P916" s="8">
        <f t="shared" si="189"/>
        <v>-0.86222461205246292</v>
      </c>
      <c r="Q916" s="9">
        <f t="shared" si="190"/>
        <v>0.23479351122246137</v>
      </c>
      <c r="R916" s="6">
        <f t="shared" si="191"/>
        <v>0.12578137052143359</v>
      </c>
    </row>
    <row r="917" spans="2:18" ht="14.4">
      <c r="B917" s="7"/>
      <c r="C917">
        <v>-23.871600000000001</v>
      </c>
      <c r="D917">
        <v>97.388400000000004</v>
      </c>
      <c r="E917">
        <v>84.352000000000004</v>
      </c>
      <c r="F917">
        <v>1</v>
      </c>
      <c r="G917" s="6">
        <f t="shared" si="180"/>
        <v>0</v>
      </c>
      <c r="H917" s="9">
        <f t="shared" si="181"/>
        <v>-9.9839500000000025E-2</v>
      </c>
      <c r="I917" s="6">
        <f t="shared" si="182"/>
        <v>-0.17537199999999997</v>
      </c>
      <c r="J917" s="6">
        <f t="shared" si="183"/>
        <v>0.44058666666666657</v>
      </c>
      <c r="K917" s="9">
        <f t="shared" si="184"/>
        <v>-0.44172990235363668</v>
      </c>
      <c r="L917" s="8">
        <f t="shared" si="185"/>
        <v>-0.45748275129144628</v>
      </c>
      <c r="M917" s="9">
        <f t="shared" si="186"/>
        <v>-0.94076069072479573</v>
      </c>
      <c r="N917" s="8">
        <f t="shared" si="187"/>
        <v>-0.31342497129144614</v>
      </c>
      <c r="O917" s="9">
        <f t="shared" si="188"/>
        <v>-0.44172990235363668</v>
      </c>
      <c r="P917" s="8">
        <f t="shared" si="189"/>
        <v>-0.86231872777426433</v>
      </c>
      <c r="Q917" s="9">
        <f t="shared" si="190"/>
        <v>0.23549249764636382</v>
      </c>
      <c r="R917" s="6">
        <f t="shared" si="191"/>
        <v>0.12900905112042002</v>
      </c>
    </row>
    <row r="918" spans="2:18" ht="14.4">
      <c r="B918" s="7"/>
      <c r="C918">
        <v>-24.32</v>
      </c>
      <c r="D918">
        <v>96.563400000000001</v>
      </c>
      <c r="E918">
        <v>84.455600000000004</v>
      </c>
      <c r="F918">
        <v>1</v>
      </c>
      <c r="G918" s="6">
        <f t="shared" si="180"/>
        <v>0</v>
      </c>
      <c r="H918" s="9">
        <f t="shared" si="181"/>
        <v>-0.10039999999999999</v>
      </c>
      <c r="I918" s="6">
        <f t="shared" si="182"/>
        <v>-0.178122</v>
      </c>
      <c r="J918" s="6">
        <f t="shared" si="183"/>
        <v>0.44075933333333339</v>
      </c>
      <c r="K918" s="9">
        <f t="shared" si="184"/>
        <v>-0.44255320877753929</v>
      </c>
      <c r="L918" s="8">
        <f t="shared" si="185"/>
        <v>-0.46081809616863123</v>
      </c>
      <c r="M918" s="9">
        <f t="shared" si="186"/>
        <v>-0.94088501072479591</v>
      </c>
      <c r="N918" s="8">
        <f t="shared" si="187"/>
        <v>-0.31696209616863114</v>
      </c>
      <c r="O918" s="9">
        <f t="shared" si="188"/>
        <v>-0.44255320877753929</v>
      </c>
      <c r="P918" s="8">
        <f t="shared" si="189"/>
        <v>-0.86222461205246292</v>
      </c>
      <c r="Q918" s="9">
        <f t="shared" si="190"/>
        <v>0.23479351122246137</v>
      </c>
      <c r="R918" s="6">
        <f t="shared" si="191"/>
        <v>0.12578137052143359</v>
      </c>
    </row>
    <row r="919" spans="2:18" ht="14.4">
      <c r="B919" s="7"/>
      <c r="C919">
        <v>-24.32</v>
      </c>
      <c r="D919">
        <v>96.563400000000001</v>
      </c>
      <c r="E919">
        <v>84.455600000000004</v>
      </c>
      <c r="F919">
        <v>1</v>
      </c>
      <c r="G919" s="6">
        <f t="shared" si="180"/>
        <v>0</v>
      </c>
      <c r="H919" s="9">
        <f t="shared" si="181"/>
        <v>-0.10039999999999999</v>
      </c>
      <c r="I919" s="6">
        <f t="shared" si="182"/>
        <v>-0.178122</v>
      </c>
      <c r="J919" s="6">
        <f t="shared" si="183"/>
        <v>0.44075933333333339</v>
      </c>
      <c r="K919" s="9">
        <f t="shared" si="184"/>
        <v>-0.44255320877753929</v>
      </c>
      <c r="L919" s="8">
        <f t="shared" si="185"/>
        <v>-0.46081809616863123</v>
      </c>
      <c r="M919" s="9">
        <f t="shared" si="186"/>
        <v>-0.94088501072479591</v>
      </c>
      <c r="N919" s="8">
        <f t="shared" si="187"/>
        <v>-0.31696209616863114</v>
      </c>
      <c r="O919" s="9">
        <f t="shared" si="188"/>
        <v>-0.44255320877753929</v>
      </c>
      <c r="P919" s="8">
        <f t="shared" si="189"/>
        <v>-0.86222461205246292</v>
      </c>
      <c r="Q919" s="9">
        <f t="shared" si="190"/>
        <v>0.23479351122246137</v>
      </c>
      <c r="R919" s="6">
        <f t="shared" si="191"/>
        <v>0.12578137052143359</v>
      </c>
    </row>
    <row r="920" spans="2:18" ht="14.4">
      <c r="B920" s="7"/>
      <c r="C920">
        <v>-23.871600000000001</v>
      </c>
      <c r="D920">
        <v>97.388400000000004</v>
      </c>
      <c r="E920">
        <v>84.352000000000004</v>
      </c>
      <c r="F920">
        <v>1</v>
      </c>
      <c r="G920" s="6">
        <f t="shared" si="180"/>
        <v>0</v>
      </c>
      <c r="H920" s="9">
        <f t="shared" si="181"/>
        <v>-9.9839500000000025E-2</v>
      </c>
      <c r="I920" s="6">
        <f t="shared" si="182"/>
        <v>-0.17537199999999997</v>
      </c>
      <c r="J920" s="6">
        <f t="shared" si="183"/>
        <v>0.44058666666666657</v>
      </c>
      <c r="K920" s="9">
        <f t="shared" si="184"/>
        <v>-0.44172990235363668</v>
      </c>
      <c r="L920" s="8">
        <f t="shared" si="185"/>
        <v>-0.45748275129144628</v>
      </c>
      <c r="M920" s="9">
        <f t="shared" si="186"/>
        <v>-0.94076069072479573</v>
      </c>
      <c r="N920" s="8">
        <f t="shared" si="187"/>
        <v>-0.31342497129144614</v>
      </c>
      <c r="O920" s="9">
        <f t="shared" si="188"/>
        <v>-0.44172990235363668</v>
      </c>
      <c r="P920" s="8">
        <f t="shared" si="189"/>
        <v>-0.86231872777426433</v>
      </c>
      <c r="Q920" s="9">
        <f t="shared" si="190"/>
        <v>0.23549249764636382</v>
      </c>
      <c r="R920" s="6">
        <f t="shared" si="191"/>
        <v>0.12900905112042002</v>
      </c>
    </row>
    <row r="921" spans="2:18" ht="14.4">
      <c r="B921" s="7"/>
      <c r="C921">
        <v>-24.32</v>
      </c>
      <c r="D921">
        <v>96.563400000000001</v>
      </c>
      <c r="E921">
        <v>84.455600000000004</v>
      </c>
      <c r="F921">
        <v>1</v>
      </c>
      <c r="G921" s="6">
        <f t="shared" si="180"/>
        <v>0</v>
      </c>
      <c r="H921" s="9">
        <f t="shared" si="181"/>
        <v>-0.10039999999999999</v>
      </c>
      <c r="I921" s="6">
        <f t="shared" si="182"/>
        <v>-0.178122</v>
      </c>
      <c r="J921" s="6">
        <f t="shared" si="183"/>
        <v>0.44075933333333339</v>
      </c>
      <c r="K921" s="9">
        <f t="shared" si="184"/>
        <v>-0.44255320877753929</v>
      </c>
      <c r="L921" s="8">
        <f t="shared" si="185"/>
        <v>-0.46081809616863123</v>
      </c>
      <c r="M921" s="9">
        <f t="shared" si="186"/>
        <v>-0.94088501072479591</v>
      </c>
      <c r="N921" s="8">
        <f t="shared" si="187"/>
        <v>-0.31696209616863114</v>
      </c>
      <c r="O921" s="9">
        <f t="shared" si="188"/>
        <v>-0.44255320877753929</v>
      </c>
      <c r="P921" s="8">
        <f t="shared" si="189"/>
        <v>-0.86222461205246292</v>
      </c>
      <c r="Q921" s="9">
        <f t="shared" si="190"/>
        <v>0.23479351122246137</v>
      </c>
      <c r="R921" s="6">
        <f t="shared" si="191"/>
        <v>0.12578137052143359</v>
      </c>
    </row>
    <row r="922" spans="2:18" ht="14.4">
      <c r="B922" s="7"/>
      <c r="C922">
        <v>-23.871600000000001</v>
      </c>
      <c r="D922">
        <v>97.388400000000004</v>
      </c>
      <c r="E922">
        <v>84.352000000000004</v>
      </c>
      <c r="F922">
        <v>1</v>
      </c>
      <c r="G922" s="6">
        <f t="shared" si="180"/>
        <v>0</v>
      </c>
      <c r="H922" s="9">
        <f t="shared" si="181"/>
        <v>-9.9839500000000025E-2</v>
      </c>
      <c r="I922" s="6">
        <f t="shared" si="182"/>
        <v>-0.17537199999999997</v>
      </c>
      <c r="J922" s="6">
        <f t="shared" si="183"/>
        <v>0.44058666666666657</v>
      </c>
      <c r="K922" s="9">
        <f t="shared" si="184"/>
        <v>-0.44172990235363668</v>
      </c>
      <c r="L922" s="8">
        <f t="shared" si="185"/>
        <v>-0.45748275129144628</v>
      </c>
      <c r="M922" s="9">
        <f t="shared" si="186"/>
        <v>-0.94076069072479573</v>
      </c>
      <c r="N922" s="8">
        <f t="shared" si="187"/>
        <v>-0.31342497129144614</v>
      </c>
      <c r="O922" s="9">
        <f t="shared" si="188"/>
        <v>-0.44172990235363668</v>
      </c>
      <c r="P922" s="8">
        <f t="shared" si="189"/>
        <v>-0.86231872777426433</v>
      </c>
      <c r="Q922" s="9">
        <f t="shared" si="190"/>
        <v>0.23549249764636382</v>
      </c>
      <c r="R922" s="6">
        <f t="shared" si="191"/>
        <v>0.12900905112042002</v>
      </c>
    </row>
    <row r="923" spans="2:18" ht="14.4">
      <c r="B923" s="7"/>
      <c r="C923">
        <v>-23.871600000000001</v>
      </c>
      <c r="D923">
        <v>97.388400000000004</v>
      </c>
      <c r="E923">
        <v>84.352000000000004</v>
      </c>
      <c r="F923">
        <v>1</v>
      </c>
      <c r="G923" s="6">
        <f t="shared" si="180"/>
        <v>0</v>
      </c>
      <c r="H923" s="9">
        <f t="shared" si="181"/>
        <v>-9.9839500000000025E-2</v>
      </c>
      <c r="I923" s="6">
        <f t="shared" si="182"/>
        <v>-0.17537199999999997</v>
      </c>
      <c r="J923" s="6">
        <f t="shared" si="183"/>
        <v>0.44058666666666657</v>
      </c>
      <c r="K923" s="9">
        <f t="shared" si="184"/>
        <v>-0.44172990235363668</v>
      </c>
      <c r="L923" s="8">
        <f t="shared" si="185"/>
        <v>-0.45748275129144628</v>
      </c>
      <c r="M923" s="9">
        <f t="shared" si="186"/>
        <v>-0.94076069072479573</v>
      </c>
      <c r="N923" s="8">
        <f t="shared" si="187"/>
        <v>-0.31342497129144614</v>
      </c>
      <c r="O923" s="9">
        <f t="shared" si="188"/>
        <v>-0.44172990235363668</v>
      </c>
      <c r="P923" s="8">
        <f t="shared" si="189"/>
        <v>-0.86231872777426433</v>
      </c>
      <c r="Q923" s="9">
        <f t="shared" si="190"/>
        <v>0.23549249764636382</v>
      </c>
      <c r="R923" s="6">
        <f t="shared" si="191"/>
        <v>0.12900905112042002</v>
      </c>
    </row>
    <row r="924" spans="2:18" ht="14.4">
      <c r="B924" s="7"/>
      <c r="C924">
        <v>-24.32</v>
      </c>
      <c r="D924">
        <v>96.563400000000001</v>
      </c>
      <c r="E924">
        <v>84.455600000000004</v>
      </c>
      <c r="F924">
        <v>1</v>
      </c>
      <c r="G924" s="6">
        <f t="shared" si="180"/>
        <v>0</v>
      </c>
      <c r="H924" s="9">
        <f t="shared" si="181"/>
        <v>-0.10039999999999999</v>
      </c>
      <c r="I924" s="6">
        <f t="shared" si="182"/>
        <v>-0.178122</v>
      </c>
      <c r="J924" s="6">
        <f t="shared" si="183"/>
        <v>0.44075933333333339</v>
      </c>
      <c r="K924" s="9">
        <f t="shared" si="184"/>
        <v>-0.44255320877753929</v>
      </c>
      <c r="L924" s="8">
        <f t="shared" si="185"/>
        <v>-0.46081809616863123</v>
      </c>
      <c r="M924" s="9">
        <f t="shared" si="186"/>
        <v>-0.94088501072479591</v>
      </c>
      <c r="N924" s="8">
        <f t="shared" si="187"/>
        <v>-0.31696209616863114</v>
      </c>
      <c r="O924" s="9">
        <f t="shared" si="188"/>
        <v>-0.44255320877753929</v>
      </c>
      <c r="P924" s="8">
        <f t="shared" si="189"/>
        <v>-0.86222461205246292</v>
      </c>
      <c r="Q924" s="9">
        <f t="shared" si="190"/>
        <v>0.23479351122246137</v>
      </c>
      <c r="R924" s="6">
        <f t="shared" si="191"/>
        <v>0.12578137052143359</v>
      </c>
    </row>
    <row r="925" spans="2:18" ht="14.4">
      <c r="B925" s="7"/>
      <c r="C925">
        <v>-24.32</v>
      </c>
      <c r="D925">
        <v>96.563400000000001</v>
      </c>
      <c r="E925">
        <v>84.455600000000004</v>
      </c>
      <c r="F925">
        <v>1</v>
      </c>
      <c r="G925" s="6">
        <f t="shared" si="180"/>
        <v>0</v>
      </c>
      <c r="H925" s="9">
        <f t="shared" si="181"/>
        <v>-0.10039999999999999</v>
      </c>
      <c r="I925" s="6">
        <f t="shared" si="182"/>
        <v>-0.178122</v>
      </c>
      <c r="J925" s="6">
        <f t="shared" si="183"/>
        <v>0.44075933333333339</v>
      </c>
      <c r="K925" s="9">
        <f t="shared" si="184"/>
        <v>-0.44255320877753929</v>
      </c>
      <c r="L925" s="8">
        <f t="shared" si="185"/>
        <v>-0.46081809616863123</v>
      </c>
      <c r="M925" s="9">
        <f t="shared" si="186"/>
        <v>-0.94088501072479591</v>
      </c>
      <c r="N925" s="8">
        <f t="shared" si="187"/>
        <v>-0.31696209616863114</v>
      </c>
      <c r="O925" s="9">
        <f t="shared" si="188"/>
        <v>-0.44255320877753929</v>
      </c>
      <c r="P925" s="8">
        <f t="shared" si="189"/>
        <v>-0.86222461205246292</v>
      </c>
      <c r="Q925" s="9">
        <f t="shared" si="190"/>
        <v>0.23479351122246137</v>
      </c>
      <c r="R925" s="6">
        <f t="shared" si="191"/>
        <v>0.12578137052143359</v>
      </c>
    </row>
    <row r="926" spans="2:18" ht="14.4">
      <c r="B926" s="7"/>
      <c r="C926">
        <v>-23.871600000000001</v>
      </c>
      <c r="D926">
        <v>97.388400000000004</v>
      </c>
      <c r="E926">
        <v>84.352000000000004</v>
      </c>
      <c r="F926">
        <v>1</v>
      </c>
      <c r="G926" s="6">
        <f t="shared" si="180"/>
        <v>0</v>
      </c>
      <c r="H926" s="9">
        <f t="shared" si="181"/>
        <v>-9.9839500000000025E-2</v>
      </c>
      <c r="I926" s="6">
        <f t="shared" si="182"/>
        <v>-0.17537199999999997</v>
      </c>
      <c r="J926" s="6">
        <f t="shared" si="183"/>
        <v>0.44058666666666657</v>
      </c>
      <c r="K926" s="9">
        <f t="shared" si="184"/>
        <v>-0.44172990235363668</v>
      </c>
      <c r="L926" s="8">
        <f t="shared" si="185"/>
        <v>-0.45748275129144628</v>
      </c>
      <c r="M926" s="9">
        <f t="shared" si="186"/>
        <v>-0.94076069072479573</v>
      </c>
      <c r="N926" s="8">
        <f t="shared" si="187"/>
        <v>-0.31342497129144614</v>
      </c>
      <c r="O926" s="9">
        <f t="shared" si="188"/>
        <v>-0.44172990235363668</v>
      </c>
      <c r="P926" s="8">
        <f t="shared" si="189"/>
        <v>-0.86231872777426433</v>
      </c>
      <c r="Q926" s="9">
        <f t="shared" si="190"/>
        <v>0.23549249764636382</v>
      </c>
      <c r="R926" s="6">
        <f t="shared" si="191"/>
        <v>0.12900905112042002</v>
      </c>
    </row>
    <row r="927" spans="2:18" ht="14.4">
      <c r="B927" s="7"/>
      <c r="C927">
        <v>-24.32</v>
      </c>
      <c r="D927">
        <v>96.563400000000001</v>
      </c>
      <c r="E927">
        <v>84.455600000000004</v>
      </c>
      <c r="F927">
        <v>1</v>
      </c>
      <c r="G927" s="6">
        <f t="shared" si="180"/>
        <v>0</v>
      </c>
      <c r="H927" s="9">
        <f t="shared" si="181"/>
        <v>-0.10039999999999999</v>
      </c>
      <c r="I927" s="6">
        <f t="shared" si="182"/>
        <v>-0.178122</v>
      </c>
      <c r="J927" s="6">
        <f t="shared" si="183"/>
        <v>0.44075933333333339</v>
      </c>
      <c r="K927" s="9">
        <f t="shared" si="184"/>
        <v>-0.44255320877753929</v>
      </c>
      <c r="L927" s="8">
        <f t="shared" si="185"/>
        <v>-0.46081809616863123</v>
      </c>
      <c r="M927" s="9">
        <f t="shared" si="186"/>
        <v>-0.94088501072479591</v>
      </c>
      <c r="N927" s="8">
        <f t="shared" si="187"/>
        <v>-0.31696209616863114</v>
      </c>
      <c r="O927" s="9">
        <f t="shared" si="188"/>
        <v>-0.44255320877753929</v>
      </c>
      <c r="P927" s="8">
        <f t="shared" si="189"/>
        <v>-0.86222461205246292</v>
      </c>
      <c r="Q927" s="9">
        <f t="shared" si="190"/>
        <v>0.23479351122246137</v>
      </c>
      <c r="R927" s="6">
        <f t="shared" si="191"/>
        <v>0.12578137052143359</v>
      </c>
    </row>
    <row r="928" spans="2:18" ht="14.4">
      <c r="B928" s="7"/>
      <c r="C928">
        <v>-23.871600000000001</v>
      </c>
      <c r="D928">
        <v>97.388400000000004</v>
      </c>
      <c r="E928">
        <v>84.352000000000004</v>
      </c>
      <c r="F928">
        <v>1</v>
      </c>
      <c r="G928" s="6">
        <f t="shared" si="180"/>
        <v>0</v>
      </c>
      <c r="H928" s="9">
        <f t="shared" si="181"/>
        <v>-9.9839500000000025E-2</v>
      </c>
      <c r="I928" s="6">
        <f t="shared" si="182"/>
        <v>-0.17537199999999997</v>
      </c>
      <c r="J928" s="6">
        <f t="shared" si="183"/>
        <v>0.44058666666666657</v>
      </c>
      <c r="K928" s="9">
        <f t="shared" si="184"/>
        <v>-0.44172990235363668</v>
      </c>
      <c r="L928" s="8">
        <f t="shared" si="185"/>
        <v>-0.45748275129144628</v>
      </c>
      <c r="M928" s="9">
        <f t="shared" si="186"/>
        <v>-0.94076069072479573</v>
      </c>
      <c r="N928" s="8">
        <f t="shared" si="187"/>
        <v>-0.31342497129144614</v>
      </c>
      <c r="O928" s="9">
        <f t="shared" si="188"/>
        <v>-0.44172990235363668</v>
      </c>
      <c r="P928" s="8">
        <f t="shared" si="189"/>
        <v>-0.86231872777426433</v>
      </c>
      <c r="Q928" s="9">
        <f t="shared" si="190"/>
        <v>0.23549249764636382</v>
      </c>
      <c r="R928" s="6">
        <f t="shared" si="191"/>
        <v>0.12900905112042002</v>
      </c>
    </row>
    <row r="929" spans="2:18" ht="14.4">
      <c r="B929" s="7"/>
      <c r="C929">
        <v>-23.871600000000001</v>
      </c>
      <c r="D929">
        <v>97.388400000000004</v>
      </c>
      <c r="E929">
        <v>84.352000000000004</v>
      </c>
      <c r="F929">
        <v>1</v>
      </c>
      <c r="G929" s="6">
        <f t="shared" si="180"/>
        <v>0</v>
      </c>
      <c r="H929" s="9">
        <f t="shared" si="181"/>
        <v>-9.9839500000000025E-2</v>
      </c>
      <c r="I929" s="6">
        <f t="shared" si="182"/>
        <v>-0.17537199999999997</v>
      </c>
      <c r="J929" s="6">
        <f t="shared" si="183"/>
        <v>0.44058666666666657</v>
      </c>
      <c r="K929" s="9">
        <f t="shared" si="184"/>
        <v>-0.44172990235363668</v>
      </c>
      <c r="L929" s="8">
        <f t="shared" si="185"/>
        <v>-0.45748275129144628</v>
      </c>
      <c r="M929" s="9">
        <f t="shared" si="186"/>
        <v>-0.94076069072479573</v>
      </c>
      <c r="N929" s="8">
        <f t="shared" si="187"/>
        <v>-0.31342497129144614</v>
      </c>
      <c r="O929" s="9">
        <f t="shared" si="188"/>
        <v>-0.44172990235363668</v>
      </c>
      <c r="P929" s="8">
        <f t="shared" si="189"/>
        <v>-0.86231872777426433</v>
      </c>
      <c r="Q929" s="9">
        <f t="shared" si="190"/>
        <v>0.23549249764636382</v>
      </c>
      <c r="R929" s="6">
        <f t="shared" si="191"/>
        <v>0.12900905112042002</v>
      </c>
    </row>
    <row r="930" spans="2:18" ht="14.4">
      <c r="B930" s="7"/>
      <c r="C930">
        <v>-24.32</v>
      </c>
      <c r="D930">
        <v>96.563400000000001</v>
      </c>
      <c r="E930">
        <v>84.455600000000004</v>
      </c>
      <c r="F930">
        <v>1</v>
      </c>
      <c r="G930" s="6">
        <f t="shared" si="180"/>
        <v>0</v>
      </c>
      <c r="H930" s="9">
        <f t="shared" si="181"/>
        <v>-0.10039999999999999</v>
      </c>
      <c r="I930" s="6">
        <f t="shared" si="182"/>
        <v>-0.178122</v>
      </c>
      <c r="J930" s="6">
        <f t="shared" si="183"/>
        <v>0.44075933333333339</v>
      </c>
      <c r="K930" s="9">
        <f t="shared" si="184"/>
        <v>-0.44255320877753929</v>
      </c>
      <c r="L930" s="8">
        <f t="shared" si="185"/>
        <v>-0.46081809616863123</v>
      </c>
      <c r="M930" s="9">
        <f t="shared" si="186"/>
        <v>-0.94088501072479591</v>
      </c>
      <c r="N930" s="8">
        <f t="shared" si="187"/>
        <v>-0.31696209616863114</v>
      </c>
      <c r="O930" s="9">
        <f t="shared" si="188"/>
        <v>-0.44255320877753929</v>
      </c>
      <c r="P930" s="8">
        <f t="shared" si="189"/>
        <v>-0.86222461205246292</v>
      </c>
      <c r="Q930" s="9">
        <f t="shared" si="190"/>
        <v>0.23479351122246137</v>
      </c>
      <c r="R930" s="6">
        <f t="shared" si="191"/>
        <v>0.12578137052143359</v>
      </c>
    </row>
    <row r="931" spans="2:18" ht="14.4">
      <c r="B931" s="7"/>
      <c r="C931">
        <v>-24.32</v>
      </c>
      <c r="D931">
        <v>96.563400000000001</v>
      </c>
      <c r="E931">
        <v>84.455600000000004</v>
      </c>
      <c r="F931">
        <v>1</v>
      </c>
      <c r="G931" s="6">
        <f t="shared" si="180"/>
        <v>0</v>
      </c>
      <c r="H931" s="9">
        <f t="shared" si="181"/>
        <v>-0.10039999999999999</v>
      </c>
      <c r="I931" s="6">
        <f t="shared" si="182"/>
        <v>-0.178122</v>
      </c>
      <c r="J931" s="6">
        <f t="shared" si="183"/>
        <v>0.44075933333333339</v>
      </c>
      <c r="K931" s="9">
        <f t="shared" si="184"/>
        <v>-0.44255320877753929</v>
      </c>
      <c r="L931" s="8">
        <f t="shared" si="185"/>
        <v>-0.46081809616863123</v>
      </c>
      <c r="M931" s="9">
        <f t="shared" si="186"/>
        <v>-0.94088501072479591</v>
      </c>
      <c r="N931" s="8">
        <f t="shared" si="187"/>
        <v>-0.31696209616863114</v>
      </c>
      <c r="O931" s="9">
        <f t="shared" si="188"/>
        <v>-0.44255320877753929</v>
      </c>
      <c r="P931" s="8">
        <f t="shared" si="189"/>
        <v>-0.86222461205246292</v>
      </c>
      <c r="Q931" s="9">
        <f t="shared" si="190"/>
        <v>0.23479351122246137</v>
      </c>
      <c r="R931" s="6">
        <f t="shared" si="191"/>
        <v>0.12578137052143359</v>
      </c>
    </row>
    <row r="932" spans="2:18" ht="14.4">
      <c r="B932" s="7"/>
      <c r="C932">
        <v>-23.871600000000001</v>
      </c>
      <c r="D932">
        <v>97.388400000000004</v>
      </c>
      <c r="E932">
        <v>84.352000000000004</v>
      </c>
      <c r="F932">
        <v>1</v>
      </c>
      <c r="G932" s="6">
        <f t="shared" si="180"/>
        <v>0</v>
      </c>
      <c r="H932" s="9">
        <f t="shared" si="181"/>
        <v>-9.9839500000000025E-2</v>
      </c>
      <c r="I932" s="6">
        <f t="shared" si="182"/>
        <v>-0.17537199999999997</v>
      </c>
      <c r="J932" s="6">
        <f t="shared" si="183"/>
        <v>0.44058666666666657</v>
      </c>
      <c r="K932" s="9">
        <f t="shared" si="184"/>
        <v>-0.44172990235363668</v>
      </c>
      <c r="L932" s="8">
        <f t="shared" si="185"/>
        <v>-0.45748275129144628</v>
      </c>
      <c r="M932" s="9">
        <f t="shared" si="186"/>
        <v>-0.94076069072479573</v>
      </c>
      <c r="N932" s="8">
        <f t="shared" si="187"/>
        <v>-0.31342497129144614</v>
      </c>
      <c r="O932" s="9">
        <f t="shared" si="188"/>
        <v>-0.44172990235363668</v>
      </c>
      <c r="P932" s="8">
        <f t="shared" si="189"/>
        <v>-0.86231872777426433</v>
      </c>
      <c r="Q932" s="9">
        <f t="shared" si="190"/>
        <v>0.23549249764636382</v>
      </c>
      <c r="R932" s="6">
        <f t="shared" si="191"/>
        <v>0.12900905112042002</v>
      </c>
    </row>
    <row r="933" spans="2:18" ht="14.4">
      <c r="B933" s="7"/>
      <c r="C933">
        <v>-23.871600000000001</v>
      </c>
      <c r="D933">
        <v>97.388400000000004</v>
      </c>
      <c r="E933">
        <v>84.352000000000004</v>
      </c>
      <c r="F933">
        <v>1</v>
      </c>
      <c r="G933" s="6">
        <f t="shared" si="180"/>
        <v>0</v>
      </c>
      <c r="H933" s="9">
        <f t="shared" si="181"/>
        <v>-9.9839500000000025E-2</v>
      </c>
      <c r="I933" s="6">
        <f t="shared" si="182"/>
        <v>-0.17537199999999997</v>
      </c>
      <c r="J933" s="6">
        <f t="shared" si="183"/>
        <v>0.44058666666666657</v>
      </c>
      <c r="K933" s="9">
        <f t="shared" si="184"/>
        <v>-0.44172990235363668</v>
      </c>
      <c r="L933" s="8">
        <f t="shared" si="185"/>
        <v>-0.45748275129144628</v>
      </c>
      <c r="M933" s="9">
        <f t="shared" si="186"/>
        <v>-0.94076069072479573</v>
      </c>
      <c r="N933" s="8">
        <f t="shared" si="187"/>
        <v>-0.31342497129144614</v>
      </c>
      <c r="O933" s="9">
        <f t="shared" si="188"/>
        <v>-0.44172990235363668</v>
      </c>
      <c r="P933" s="8">
        <f t="shared" si="189"/>
        <v>-0.86231872777426433</v>
      </c>
      <c r="Q933" s="9">
        <f t="shared" si="190"/>
        <v>0.23549249764636382</v>
      </c>
      <c r="R933" s="6">
        <f t="shared" si="191"/>
        <v>0.12900905112042002</v>
      </c>
    </row>
    <row r="934" spans="2:18" ht="14.4">
      <c r="B934" s="7"/>
      <c r="C934">
        <v>-23.871600000000001</v>
      </c>
      <c r="D934">
        <v>97.388400000000004</v>
      </c>
      <c r="E934">
        <v>84.352000000000004</v>
      </c>
      <c r="F934">
        <v>1</v>
      </c>
      <c r="G934" s="6">
        <f t="shared" si="180"/>
        <v>0</v>
      </c>
      <c r="H934" s="9">
        <f t="shared" si="181"/>
        <v>-9.9839500000000025E-2</v>
      </c>
      <c r="I934" s="6">
        <f t="shared" si="182"/>
        <v>-0.17537199999999997</v>
      </c>
      <c r="J934" s="6">
        <f t="shared" si="183"/>
        <v>0.44058666666666657</v>
      </c>
      <c r="K934" s="9">
        <f t="shared" si="184"/>
        <v>-0.44172990235363668</v>
      </c>
      <c r="L934" s="8">
        <f t="shared" si="185"/>
        <v>-0.45748275129144628</v>
      </c>
      <c r="M934" s="9">
        <f t="shared" si="186"/>
        <v>-0.94076069072479573</v>
      </c>
      <c r="N934" s="8">
        <f t="shared" si="187"/>
        <v>-0.31342497129144614</v>
      </c>
      <c r="O934" s="9">
        <f t="shared" si="188"/>
        <v>-0.44172990235363668</v>
      </c>
      <c r="P934" s="8">
        <f t="shared" si="189"/>
        <v>-0.86231872777426433</v>
      </c>
      <c r="Q934" s="9">
        <f t="shared" si="190"/>
        <v>0.23549249764636382</v>
      </c>
      <c r="R934" s="6">
        <f t="shared" si="191"/>
        <v>0.12900905112042002</v>
      </c>
    </row>
    <row r="935" spans="2:18" ht="14.4">
      <c r="B935" s="7"/>
      <c r="C935">
        <v>-24.32</v>
      </c>
      <c r="D935">
        <v>96.563400000000001</v>
      </c>
      <c r="E935">
        <v>84.455600000000004</v>
      </c>
      <c r="F935">
        <v>1</v>
      </c>
      <c r="G935" s="6">
        <f t="shared" si="180"/>
        <v>0</v>
      </c>
      <c r="H935" s="9">
        <f t="shared" si="181"/>
        <v>-0.10039999999999999</v>
      </c>
      <c r="I935" s="6">
        <f t="shared" si="182"/>
        <v>-0.178122</v>
      </c>
      <c r="J935" s="6">
        <f t="shared" si="183"/>
        <v>0.44075933333333339</v>
      </c>
      <c r="K935" s="9">
        <f t="shared" si="184"/>
        <v>-0.44255320877753929</v>
      </c>
      <c r="L935" s="8">
        <f t="shared" si="185"/>
        <v>-0.46081809616863123</v>
      </c>
      <c r="M935" s="9">
        <f t="shared" si="186"/>
        <v>-0.94088501072479591</v>
      </c>
      <c r="N935" s="8">
        <f t="shared" si="187"/>
        <v>-0.31696209616863114</v>
      </c>
      <c r="O935" s="9">
        <f t="shared" si="188"/>
        <v>-0.44255320877753929</v>
      </c>
      <c r="P935" s="8">
        <f t="shared" si="189"/>
        <v>-0.86222461205246292</v>
      </c>
      <c r="Q935" s="9">
        <f t="shared" si="190"/>
        <v>0.23479351122246137</v>
      </c>
      <c r="R935" s="6">
        <f t="shared" si="191"/>
        <v>0.12578137052143359</v>
      </c>
    </row>
    <row r="936" spans="2:18" ht="14.4">
      <c r="B936" s="7"/>
      <c r="C936">
        <v>-23.871600000000001</v>
      </c>
      <c r="D936">
        <v>97.388400000000004</v>
      </c>
      <c r="E936">
        <v>84.352000000000004</v>
      </c>
      <c r="F936">
        <v>1</v>
      </c>
      <c r="G936" s="6">
        <f t="shared" ref="G936:G999" si="192">D$19*(L936-R936)</f>
        <v>0</v>
      </c>
      <c r="H936" s="9">
        <f t="shared" ref="H936:H999" si="193">(C936-H$16)/H$17-0.5</f>
        <v>-9.9839500000000025E-2</v>
      </c>
      <c r="I936" s="6">
        <f t="shared" ref="I936:I999" si="194">(D936-I$16)/I$17-0.5</f>
        <v>-0.17537199999999997</v>
      </c>
      <c r="J936" s="6">
        <f t="shared" ref="J936:J999" si="195">(E936-J$16)/J$17-0.5</f>
        <v>0.44058666666666657</v>
      </c>
      <c r="K936" s="9">
        <f t="shared" ref="K936:K999" si="196">(H936*$H$13+I936*$I$13+J936*$J$13+$D$27)*$C$27</f>
        <v>-0.44172990235363668</v>
      </c>
      <c r="L936" s="8">
        <f t="shared" ref="L936:L999" si="197">(H936*$H$14+I936*$I$14+J936*$J$14+$E$27)*$C$27</f>
        <v>-0.45748275129144628</v>
      </c>
      <c r="M936" s="9">
        <f t="shared" ref="M936:M999" si="198">(H$27*$H$13+I936*$I$13+J936*$J$13+$D$27)*$C$27</f>
        <v>-0.94076069072479573</v>
      </c>
      <c r="N936" s="8">
        <f t="shared" ref="N936:N999" si="199">(H$27*$H$14+I936*$I$14+J936*$J$14+$E$27)*$C$27</f>
        <v>-0.31342497129144614</v>
      </c>
      <c r="O936" s="9">
        <f t="shared" ref="O936:O999" si="200">(H936*$H$13+I$27*$I$13+J936*$J$13+$D$27)*$C$27</f>
        <v>-0.44172990235363668</v>
      </c>
      <c r="P936" s="8">
        <f t="shared" ref="P936:P999" si="201">(H936*$H$14+I$27*$I$14+J936*$J$14+$E$27)*$C$27</f>
        <v>-0.86231872777426433</v>
      </c>
      <c r="Q936" s="9">
        <f t="shared" ref="Q936:Q999" si="202">(H936*$H$13+I936*$I$13+J$27*$J$13+$D$27)*$C$27</f>
        <v>0.23549249764636382</v>
      </c>
      <c r="R936" s="6">
        <f t="shared" ref="R936:R999" si="203">(H936*$H$14+I936*$I$14+J$27*$J$14+$E$27)*$C$27</f>
        <v>0.12900905112042002</v>
      </c>
    </row>
    <row r="937" spans="2:18" ht="14.4">
      <c r="B937" s="7"/>
      <c r="C937">
        <v>-23.871600000000001</v>
      </c>
      <c r="D937">
        <v>97.388400000000004</v>
      </c>
      <c r="E937">
        <v>84.352000000000004</v>
      </c>
      <c r="F937">
        <v>1</v>
      </c>
      <c r="G937" s="6">
        <f t="shared" si="192"/>
        <v>0</v>
      </c>
      <c r="H937" s="9">
        <f t="shared" si="193"/>
        <v>-9.9839500000000025E-2</v>
      </c>
      <c r="I937" s="6">
        <f t="shared" si="194"/>
        <v>-0.17537199999999997</v>
      </c>
      <c r="J937" s="6">
        <f t="shared" si="195"/>
        <v>0.44058666666666657</v>
      </c>
      <c r="K937" s="9">
        <f t="shared" si="196"/>
        <v>-0.44172990235363668</v>
      </c>
      <c r="L937" s="8">
        <f t="shared" si="197"/>
        <v>-0.45748275129144628</v>
      </c>
      <c r="M937" s="9">
        <f t="shared" si="198"/>
        <v>-0.94076069072479573</v>
      </c>
      <c r="N937" s="8">
        <f t="shared" si="199"/>
        <v>-0.31342497129144614</v>
      </c>
      <c r="O937" s="9">
        <f t="shared" si="200"/>
        <v>-0.44172990235363668</v>
      </c>
      <c r="P937" s="8">
        <f t="shared" si="201"/>
        <v>-0.86231872777426433</v>
      </c>
      <c r="Q937" s="9">
        <f t="shared" si="202"/>
        <v>0.23549249764636382</v>
      </c>
      <c r="R937" s="6">
        <f t="shared" si="203"/>
        <v>0.12900905112042002</v>
      </c>
    </row>
    <row r="938" spans="2:18" ht="14.4">
      <c r="B938" s="7"/>
      <c r="C938">
        <v>-24.32</v>
      </c>
      <c r="D938">
        <v>96.563400000000001</v>
      </c>
      <c r="E938">
        <v>84.455600000000004</v>
      </c>
      <c r="F938">
        <v>1</v>
      </c>
      <c r="G938" s="6">
        <f t="shared" si="192"/>
        <v>0</v>
      </c>
      <c r="H938" s="9">
        <f t="shared" si="193"/>
        <v>-0.10039999999999999</v>
      </c>
      <c r="I938" s="6">
        <f t="shared" si="194"/>
        <v>-0.178122</v>
      </c>
      <c r="J938" s="6">
        <f t="shared" si="195"/>
        <v>0.44075933333333339</v>
      </c>
      <c r="K938" s="9">
        <f t="shared" si="196"/>
        <v>-0.44255320877753929</v>
      </c>
      <c r="L938" s="8">
        <f t="shared" si="197"/>
        <v>-0.46081809616863123</v>
      </c>
      <c r="M938" s="9">
        <f t="shared" si="198"/>
        <v>-0.94088501072479591</v>
      </c>
      <c r="N938" s="8">
        <f t="shared" si="199"/>
        <v>-0.31696209616863114</v>
      </c>
      <c r="O938" s="9">
        <f t="shared" si="200"/>
        <v>-0.44255320877753929</v>
      </c>
      <c r="P938" s="8">
        <f t="shared" si="201"/>
        <v>-0.86222461205246292</v>
      </c>
      <c r="Q938" s="9">
        <f t="shared" si="202"/>
        <v>0.23479351122246137</v>
      </c>
      <c r="R938" s="6">
        <f t="shared" si="203"/>
        <v>0.12578137052143359</v>
      </c>
    </row>
    <row r="939" spans="2:18" ht="14.4">
      <c r="B939" s="7"/>
      <c r="C939">
        <v>-24.32</v>
      </c>
      <c r="D939">
        <v>96.563400000000001</v>
      </c>
      <c r="E939">
        <v>84.455600000000004</v>
      </c>
      <c r="F939">
        <v>1</v>
      </c>
      <c r="G939" s="6">
        <f t="shared" si="192"/>
        <v>0</v>
      </c>
      <c r="H939" s="9">
        <f t="shared" si="193"/>
        <v>-0.10039999999999999</v>
      </c>
      <c r="I939" s="6">
        <f t="shared" si="194"/>
        <v>-0.178122</v>
      </c>
      <c r="J939" s="6">
        <f t="shared" si="195"/>
        <v>0.44075933333333339</v>
      </c>
      <c r="K939" s="9">
        <f t="shared" si="196"/>
        <v>-0.44255320877753929</v>
      </c>
      <c r="L939" s="8">
        <f t="shared" si="197"/>
        <v>-0.46081809616863123</v>
      </c>
      <c r="M939" s="9">
        <f t="shared" si="198"/>
        <v>-0.94088501072479591</v>
      </c>
      <c r="N939" s="8">
        <f t="shared" si="199"/>
        <v>-0.31696209616863114</v>
      </c>
      <c r="O939" s="9">
        <f t="shared" si="200"/>
        <v>-0.44255320877753929</v>
      </c>
      <c r="P939" s="8">
        <f t="shared" si="201"/>
        <v>-0.86222461205246292</v>
      </c>
      <c r="Q939" s="9">
        <f t="shared" si="202"/>
        <v>0.23479351122246137</v>
      </c>
      <c r="R939" s="6">
        <f t="shared" si="203"/>
        <v>0.12578137052143359</v>
      </c>
    </row>
    <row r="940" spans="2:18" ht="14.4">
      <c r="B940" s="7"/>
      <c r="C940">
        <v>-23.871600000000001</v>
      </c>
      <c r="D940">
        <v>97.388400000000004</v>
      </c>
      <c r="E940">
        <v>84.352000000000004</v>
      </c>
      <c r="F940">
        <v>1</v>
      </c>
      <c r="G940" s="6">
        <f t="shared" si="192"/>
        <v>0</v>
      </c>
      <c r="H940" s="9">
        <f t="shared" si="193"/>
        <v>-9.9839500000000025E-2</v>
      </c>
      <c r="I940" s="6">
        <f t="shared" si="194"/>
        <v>-0.17537199999999997</v>
      </c>
      <c r="J940" s="6">
        <f t="shared" si="195"/>
        <v>0.44058666666666657</v>
      </c>
      <c r="K940" s="9">
        <f t="shared" si="196"/>
        <v>-0.44172990235363668</v>
      </c>
      <c r="L940" s="8">
        <f t="shared" si="197"/>
        <v>-0.45748275129144628</v>
      </c>
      <c r="M940" s="9">
        <f t="shared" si="198"/>
        <v>-0.94076069072479573</v>
      </c>
      <c r="N940" s="8">
        <f t="shared" si="199"/>
        <v>-0.31342497129144614</v>
      </c>
      <c r="O940" s="9">
        <f t="shared" si="200"/>
        <v>-0.44172990235363668</v>
      </c>
      <c r="P940" s="8">
        <f t="shared" si="201"/>
        <v>-0.86231872777426433</v>
      </c>
      <c r="Q940" s="9">
        <f t="shared" si="202"/>
        <v>0.23549249764636382</v>
      </c>
      <c r="R940" s="6">
        <f t="shared" si="203"/>
        <v>0.12900905112042002</v>
      </c>
    </row>
    <row r="941" spans="2:18" ht="14.4">
      <c r="B941" s="7"/>
      <c r="C941">
        <v>-23.871600000000001</v>
      </c>
      <c r="D941">
        <v>97.388400000000004</v>
      </c>
      <c r="E941">
        <v>84.352000000000004</v>
      </c>
      <c r="F941">
        <v>1</v>
      </c>
      <c r="G941" s="6">
        <f t="shared" si="192"/>
        <v>0</v>
      </c>
      <c r="H941" s="9">
        <f t="shared" si="193"/>
        <v>-9.9839500000000025E-2</v>
      </c>
      <c r="I941" s="6">
        <f t="shared" si="194"/>
        <v>-0.17537199999999997</v>
      </c>
      <c r="J941" s="6">
        <f t="shared" si="195"/>
        <v>0.44058666666666657</v>
      </c>
      <c r="K941" s="9">
        <f t="shared" si="196"/>
        <v>-0.44172990235363668</v>
      </c>
      <c r="L941" s="8">
        <f t="shared" si="197"/>
        <v>-0.45748275129144628</v>
      </c>
      <c r="M941" s="9">
        <f t="shared" si="198"/>
        <v>-0.94076069072479573</v>
      </c>
      <c r="N941" s="8">
        <f t="shared" si="199"/>
        <v>-0.31342497129144614</v>
      </c>
      <c r="O941" s="9">
        <f t="shared" si="200"/>
        <v>-0.44172990235363668</v>
      </c>
      <c r="P941" s="8">
        <f t="shared" si="201"/>
        <v>-0.86231872777426433</v>
      </c>
      <c r="Q941" s="9">
        <f t="shared" si="202"/>
        <v>0.23549249764636382</v>
      </c>
      <c r="R941" s="6">
        <f t="shared" si="203"/>
        <v>0.12900905112042002</v>
      </c>
    </row>
    <row r="942" spans="2:18" ht="14.4">
      <c r="B942" s="7"/>
      <c r="C942">
        <v>-24.32</v>
      </c>
      <c r="D942">
        <v>96.563400000000001</v>
      </c>
      <c r="E942">
        <v>84.455600000000004</v>
      </c>
      <c r="F942">
        <v>1</v>
      </c>
      <c r="G942" s="6">
        <f t="shared" si="192"/>
        <v>0</v>
      </c>
      <c r="H942" s="9">
        <f t="shared" si="193"/>
        <v>-0.10039999999999999</v>
      </c>
      <c r="I942" s="6">
        <f t="shared" si="194"/>
        <v>-0.178122</v>
      </c>
      <c r="J942" s="6">
        <f t="shared" si="195"/>
        <v>0.44075933333333339</v>
      </c>
      <c r="K942" s="9">
        <f t="shared" si="196"/>
        <v>-0.44255320877753929</v>
      </c>
      <c r="L942" s="8">
        <f t="shared" si="197"/>
        <v>-0.46081809616863123</v>
      </c>
      <c r="M942" s="9">
        <f t="shared" si="198"/>
        <v>-0.94088501072479591</v>
      </c>
      <c r="N942" s="8">
        <f t="shared" si="199"/>
        <v>-0.31696209616863114</v>
      </c>
      <c r="O942" s="9">
        <f t="shared" si="200"/>
        <v>-0.44255320877753929</v>
      </c>
      <c r="P942" s="8">
        <f t="shared" si="201"/>
        <v>-0.86222461205246292</v>
      </c>
      <c r="Q942" s="9">
        <f t="shared" si="202"/>
        <v>0.23479351122246137</v>
      </c>
      <c r="R942" s="6">
        <f t="shared" si="203"/>
        <v>0.12578137052143359</v>
      </c>
    </row>
    <row r="943" spans="2:18" ht="14.4">
      <c r="B943" s="7"/>
      <c r="C943">
        <v>-23.871600000000001</v>
      </c>
      <c r="D943">
        <v>97.388400000000004</v>
      </c>
      <c r="E943">
        <v>84.352000000000004</v>
      </c>
      <c r="F943">
        <v>1</v>
      </c>
      <c r="G943" s="6">
        <f t="shared" si="192"/>
        <v>0</v>
      </c>
      <c r="H943" s="9">
        <f t="shared" si="193"/>
        <v>-9.9839500000000025E-2</v>
      </c>
      <c r="I943" s="6">
        <f t="shared" si="194"/>
        <v>-0.17537199999999997</v>
      </c>
      <c r="J943" s="6">
        <f t="shared" si="195"/>
        <v>0.44058666666666657</v>
      </c>
      <c r="K943" s="9">
        <f t="shared" si="196"/>
        <v>-0.44172990235363668</v>
      </c>
      <c r="L943" s="8">
        <f t="shared" si="197"/>
        <v>-0.45748275129144628</v>
      </c>
      <c r="M943" s="9">
        <f t="shared" si="198"/>
        <v>-0.94076069072479573</v>
      </c>
      <c r="N943" s="8">
        <f t="shared" si="199"/>
        <v>-0.31342497129144614</v>
      </c>
      <c r="O943" s="9">
        <f t="shared" si="200"/>
        <v>-0.44172990235363668</v>
      </c>
      <c r="P943" s="8">
        <f t="shared" si="201"/>
        <v>-0.86231872777426433</v>
      </c>
      <c r="Q943" s="9">
        <f t="shared" si="202"/>
        <v>0.23549249764636382</v>
      </c>
      <c r="R943" s="6">
        <f t="shared" si="203"/>
        <v>0.12900905112042002</v>
      </c>
    </row>
    <row r="944" spans="2:18" ht="14.4">
      <c r="B944" s="7"/>
      <c r="C944">
        <v>-23.871600000000001</v>
      </c>
      <c r="D944">
        <v>97.388400000000004</v>
      </c>
      <c r="E944">
        <v>84.352000000000004</v>
      </c>
      <c r="F944">
        <v>1</v>
      </c>
      <c r="G944" s="6">
        <f t="shared" si="192"/>
        <v>0</v>
      </c>
      <c r="H944" s="9">
        <f t="shared" si="193"/>
        <v>-9.9839500000000025E-2</v>
      </c>
      <c r="I944" s="6">
        <f t="shared" si="194"/>
        <v>-0.17537199999999997</v>
      </c>
      <c r="J944" s="6">
        <f t="shared" si="195"/>
        <v>0.44058666666666657</v>
      </c>
      <c r="K944" s="9">
        <f t="shared" si="196"/>
        <v>-0.44172990235363668</v>
      </c>
      <c r="L944" s="8">
        <f t="shared" si="197"/>
        <v>-0.45748275129144628</v>
      </c>
      <c r="M944" s="9">
        <f t="shared" si="198"/>
        <v>-0.94076069072479573</v>
      </c>
      <c r="N944" s="8">
        <f t="shared" si="199"/>
        <v>-0.31342497129144614</v>
      </c>
      <c r="O944" s="9">
        <f t="shared" si="200"/>
        <v>-0.44172990235363668</v>
      </c>
      <c r="P944" s="8">
        <f t="shared" si="201"/>
        <v>-0.86231872777426433</v>
      </c>
      <c r="Q944" s="9">
        <f t="shared" si="202"/>
        <v>0.23549249764636382</v>
      </c>
      <c r="R944" s="6">
        <f t="shared" si="203"/>
        <v>0.12900905112042002</v>
      </c>
    </row>
    <row r="945" spans="2:18" ht="14.4">
      <c r="B945" s="7"/>
      <c r="C945">
        <v>-24.32</v>
      </c>
      <c r="D945">
        <v>96.563400000000001</v>
      </c>
      <c r="E945">
        <v>84.455600000000004</v>
      </c>
      <c r="F945">
        <v>1</v>
      </c>
      <c r="G945" s="6">
        <f t="shared" si="192"/>
        <v>0</v>
      </c>
      <c r="H945" s="9">
        <f t="shared" si="193"/>
        <v>-0.10039999999999999</v>
      </c>
      <c r="I945" s="6">
        <f t="shared" si="194"/>
        <v>-0.178122</v>
      </c>
      <c r="J945" s="6">
        <f t="shared" si="195"/>
        <v>0.44075933333333339</v>
      </c>
      <c r="K945" s="9">
        <f t="shared" si="196"/>
        <v>-0.44255320877753929</v>
      </c>
      <c r="L945" s="8">
        <f t="shared" si="197"/>
        <v>-0.46081809616863123</v>
      </c>
      <c r="M945" s="9">
        <f t="shared" si="198"/>
        <v>-0.94088501072479591</v>
      </c>
      <c r="N945" s="8">
        <f t="shared" si="199"/>
        <v>-0.31696209616863114</v>
      </c>
      <c r="O945" s="9">
        <f t="shared" si="200"/>
        <v>-0.44255320877753929</v>
      </c>
      <c r="P945" s="8">
        <f t="shared" si="201"/>
        <v>-0.86222461205246292</v>
      </c>
      <c r="Q945" s="9">
        <f t="shared" si="202"/>
        <v>0.23479351122246137</v>
      </c>
      <c r="R945" s="6">
        <f t="shared" si="203"/>
        <v>0.12578137052143359</v>
      </c>
    </row>
    <row r="946" spans="2:18" ht="14.4">
      <c r="B946" s="7"/>
      <c r="C946">
        <v>-24.32</v>
      </c>
      <c r="D946">
        <v>96.563400000000001</v>
      </c>
      <c r="E946">
        <v>84.455600000000004</v>
      </c>
      <c r="F946">
        <v>1</v>
      </c>
      <c r="G946" s="6">
        <f t="shared" si="192"/>
        <v>0</v>
      </c>
      <c r="H946" s="9">
        <f t="shared" si="193"/>
        <v>-0.10039999999999999</v>
      </c>
      <c r="I946" s="6">
        <f t="shared" si="194"/>
        <v>-0.178122</v>
      </c>
      <c r="J946" s="6">
        <f t="shared" si="195"/>
        <v>0.44075933333333339</v>
      </c>
      <c r="K946" s="9">
        <f t="shared" si="196"/>
        <v>-0.44255320877753929</v>
      </c>
      <c r="L946" s="8">
        <f t="shared" si="197"/>
        <v>-0.46081809616863123</v>
      </c>
      <c r="M946" s="9">
        <f t="shared" si="198"/>
        <v>-0.94088501072479591</v>
      </c>
      <c r="N946" s="8">
        <f t="shared" si="199"/>
        <v>-0.31696209616863114</v>
      </c>
      <c r="O946" s="9">
        <f t="shared" si="200"/>
        <v>-0.44255320877753929</v>
      </c>
      <c r="P946" s="8">
        <f t="shared" si="201"/>
        <v>-0.86222461205246292</v>
      </c>
      <c r="Q946" s="9">
        <f t="shared" si="202"/>
        <v>0.23479351122246137</v>
      </c>
      <c r="R946" s="6">
        <f t="shared" si="203"/>
        <v>0.12578137052143359</v>
      </c>
    </row>
    <row r="947" spans="2:18" ht="14.4">
      <c r="B947" s="7"/>
      <c r="C947">
        <v>-23.871600000000001</v>
      </c>
      <c r="D947">
        <v>97.388400000000004</v>
      </c>
      <c r="E947">
        <v>84.352000000000004</v>
      </c>
      <c r="F947">
        <v>1</v>
      </c>
      <c r="G947" s="6">
        <f t="shared" si="192"/>
        <v>0</v>
      </c>
      <c r="H947" s="9">
        <f t="shared" si="193"/>
        <v>-9.9839500000000025E-2</v>
      </c>
      <c r="I947" s="6">
        <f t="shared" si="194"/>
        <v>-0.17537199999999997</v>
      </c>
      <c r="J947" s="6">
        <f t="shared" si="195"/>
        <v>0.44058666666666657</v>
      </c>
      <c r="K947" s="9">
        <f t="shared" si="196"/>
        <v>-0.44172990235363668</v>
      </c>
      <c r="L947" s="8">
        <f t="shared" si="197"/>
        <v>-0.45748275129144628</v>
      </c>
      <c r="M947" s="9">
        <f t="shared" si="198"/>
        <v>-0.94076069072479573</v>
      </c>
      <c r="N947" s="8">
        <f t="shared" si="199"/>
        <v>-0.31342497129144614</v>
      </c>
      <c r="O947" s="9">
        <f t="shared" si="200"/>
        <v>-0.44172990235363668</v>
      </c>
      <c r="P947" s="8">
        <f t="shared" si="201"/>
        <v>-0.86231872777426433</v>
      </c>
      <c r="Q947" s="9">
        <f t="shared" si="202"/>
        <v>0.23549249764636382</v>
      </c>
      <c r="R947" s="6">
        <f t="shared" si="203"/>
        <v>0.12900905112042002</v>
      </c>
    </row>
    <row r="948" spans="2:18" ht="14.4">
      <c r="B948" s="7"/>
      <c r="C948">
        <v>-23.871600000000001</v>
      </c>
      <c r="D948">
        <v>97.388400000000004</v>
      </c>
      <c r="E948">
        <v>84.352000000000004</v>
      </c>
      <c r="F948">
        <v>1</v>
      </c>
      <c r="G948" s="6">
        <f t="shared" si="192"/>
        <v>0</v>
      </c>
      <c r="H948" s="9">
        <f t="shared" si="193"/>
        <v>-9.9839500000000025E-2</v>
      </c>
      <c r="I948" s="6">
        <f t="shared" si="194"/>
        <v>-0.17537199999999997</v>
      </c>
      <c r="J948" s="6">
        <f t="shared" si="195"/>
        <v>0.44058666666666657</v>
      </c>
      <c r="K948" s="9">
        <f t="shared" si="196"/>
        <v>-0.44172990235363668</v>
      </c>
      <c r="L948" s="8">
        <f t="shared" si="197"/>
        <v>-0.45748275129144628</v>
      </c>
      <c r="M948" s="9">
        <f t="shared" si="198"/>
        <v>-0.94076069072479573</v>
      </c>
      <c r="N948" s="8">
        <f t="shared" si="199"/>
        <v>-0.31342497129144614</v>
      </c>
      <c r="O948" s="9">
        <f t="shared" si="200"/>
        <v>-0.44172990235363668</v>
      </c>
      <c r="P948" s="8">
        <f t="shared" si="201"/>
        <v>-0.86231872777426433</v>
      </c>
      <c r="Q948" s="9">
        <f t="shared" si="202"/>
        <v>0.23549249764636382</v>
      </c>
      <c r="R948" s="6">
        <f t="shared" si="203"/>
        <v>0.12900905112042002</v>
      </c>
    </row>
    <row r="949" spans="2:18" ht="14.4">
      <c r="B949" s="7"/>
      <c r="C949">
        <v>-24.32</v>
      </c>
      <c r="D949">
        <v>96.563400000000001</v>
      </c>
      <c r="E949">
        <v>84.455600000000004</v>
      </c>
      <c r="F949">
        <v>1</v>
      </c>
      <c r="G949" s="6">
        <f t="shared" si="192"/>
        <v>0</v>
      </c>
      <c r="H949" s="9">
        <f t="shared" si="193"/>
        <v>-0.10039999999999999</v>
      </c>
      <c r="I949" s="6">
        <f t="shared" si="194"/>
        <v>-0.178122</v>
      </c>
      <c r="J949" s="6">
        <f t="shared" si="195"/>
        <v>0.44075933333333339</v>
      </c>
      <c r="K949" s="9">
        <f t="shared" si="196"/>
        <v>-0.44255320877753929</v>
      </c>
      <c r="L949" s="8">
        <f t="shared" si="197"/>
        <v>-0.46081809616863123</v>
      </c>
      <c r="M949" s="9">
        <f t="shared" si="198"/>
        <v>-0.94088501072479591</v>
      </c>
      <c r="N949" s="8">
        <f t="shared" si="199"/>
        <v>-0.31696209616863114</v>
      </c>
      <c r="O949" s="9">
        <f t="shared" si="200"/>
        <v>-0.44255320877753929</v>
      </c>
      <c r="P949" s="8">
        <f t="shared" si="201"/>
        <v>-0.86222461205246292</v>
      </c>
      <c r="Q949" s="9">
        <f t="shared" si="202"/>
        <v>0.23479351122246137</v>
      </c>
      <c r="R949" s="6">
        <f t="shared" si="203"/>
        <v>0.12578137052143359</v>
      </c>
    </row>
    <row r="950" spans="2:18" ht="14.4">
      <c r="B950" s="7"/>
      <c r="C950">
        <v>-26.936599999999999</v>
      </c>
      <c r="D950">
        <v>97.941000000000003</v>
      </c>
      <c r="E950">
        <v>82.670699999999997</v>
      </c>
      <c r="F950">
        <v>1</v>
      </c>
      <c r="G950" s="6">
        <f t="shared" si="192"/>
        <v>0</v>
      </c>
      <c r="H950" s="9">
        <f t="shared" si="193"/>
        <v>-0.10367074999999998</v>
      </c>
      <c r="I950" s="6">
        <f t="shared" si="194"/>
        <v>-0.17353000000000002</v>
      </c>
      <c r="J950" s="6">
        <f t="shared" si="195"/>
        <v>0.43778450000000002</v>
      </c>
      <c r="K950" s="9">
        <f t="shared" si="196"/>
        <v>-0.44449020450631543</v>
      </c>
      <c r="L950" s="8">
        <f t="shared" si="197"/>
        <v>-0.45205912801475689</v>
      </c>
      <c r="M950" s="9">
        <f t="shared" si="198"/>
        <v>-0.93874313072479598</v>
      </c>
      <c r="N950" s="8">
        <f t="shared" si="199"/>
        <v>-0.30938059801475676</v>
      </c>
      <c r="O950" s="9">
        <f t="shared" si="200"/>
        <v>-0.44449020450631543</v>
      </c>
      <c r="P950" s="8">
        <f t="shared" si="201"/>
        <v>-0.8591922195606051</v>
      </c>
      <c r="Q950" s="9">
        <f t="shared" si="202"/>
        <v>0.23071463549368512</v>
      </c>
      <c r="R950" s="6">
        <f t="shared" si="203"/>
        <v>0.13268541618345014</v>
      </c>
    </row>
    <row r="951" spans="2:18" ht="14.4">
      <c r="B951" s="7"/>
      <c r="C951">
        <v>-26.665800000000001</v>
      </c>
      <c r="D951">
        <v>95.795199999999994</v>
      </c>
      <c r="E951">
        <v>83.644499999999994</v>
      </c>
      <c r="F951">
        <v>1</v>
      </c>
      <c r="G951" s="6">
        <f t="shared" si="192"/>
        <v>0</v>
      </c>
      <c r="H951" s="9">
        <f t="shared" si="193"/>
        <v>-0.10333225000000001</v>
      </c>
      <c r="I951" s="6">
        <f t="shared" si="194"/>
        <v>-0.18068266666666671</v>
      </c>
      <c r="J951" s="6">
        <f t="shared" si="195"/>
        <v>0.43940749999999995</v>
      </c>
      <c r="K951" s="9">
        <f t="shared" si="196"/>
        <v>-0.44523662908349476</v>
      </c>
      <c r="L951" s="8">
        <f t="shared" si="197"/>
        <v>-0.46211291375551833</v>
      </c>
      <c r="M951" s="9">
        <f t="shared" si="198"/>
        <v>-0.93991169072479586</v>
      </c>
      <c r="N951" s="8">
        <f t="shared" si="199"/>
        <v>-0.31931252375551827</v>
      </c>
      <c r="O951" s="9">
        <f t="shared" si="200"/>
        <v>-0.44523662908349476</v>
      </c>
      <c r="P951" s="8">
        <f t="shared" si="201"/>
        <v>-0.86032608220645146</v>
      </c>
      <c r="Q951" s="9">
        <f t="shared" si="202"/>
        <v>0.23113677091650578</v>
      </c>
      <c r="R951" s="6">
        <f t="shared" si="203"/>
        <v>0.12364363308853497</v>
      </c>
    </row>
    <row r="952" spans="2:18" ht="14.4">
      <c r="B952" s="7"/>
      <c r="C952">
        <v>-26.665800000000001</v>
      </c>
      <c r="D952">
        <v>95.795199999999994</v>
      </c>
      <c r="E952">
        <v>83.644499999999994</v>
      </c>
      <c r="F952">
        <v>1</v>
      </c>
      <c r="G952" s="6">
        <f t="shared" si="192"/>
        <v>0</v>
      </c>
      <c r="H952" s="9">
        <f t="shared" si="193"/>
        <v>-0.10333225000000001</v>
      </c>
      <c r="I952" s="6">
        <f t="shared" si="194"/>
        <v>-0.18068266666666671</v>
      </c>
      <c r="J952" s="6">
        <f t="shared" si="195"/>
        <v>0.43940749999999995</v>
      </c>
      <c r="K952" s="9">
        <f t="shared" si="196"/>
        <v>-0.44523662908349476</v>
      </c>
      <c r="L952" s="8">
        <f t="shared" si="197"/>
        <v>-0.46211291375551833</v>
      </c>
      <c r="M952" s="9">
        <f t="shared" si="198"/>
        <v>-0.93991169072479586</v>
      </c>
      <c r="N952" s="8">
        <f t="shared" si="199"/>
        <v>-0.31931252375551827</v>
      </c>
      <c r="O952" s="9">
        <f t="shared" si="200"/>
        <v>-0.44523662908349476</v>
      </c>
      <c r="P952" s="8">
        <f t="shared" si="201"/>
        <v>-0.86032608220645146</v>
      </c>
      <c r="Q952" s="9">
        <f t="shared" si="202"/>
        <v>0.23113677091650578</v>
      </c>
      <c r="R952" s="6">
        <f t="shared" si="203"/>
        <v>0.12364363308853497</v>
      </c>
    </row>
    <row r="953" spans="2:18" ht="14.4">
      <c r="B953" s="7"/>
      <c r="C953">
        <v>-24.849900000000002</v>
      </c>
      <c r="D953">
        <v>96.588700000000003</v>
      </c>
      <c r="E953">
        <v>84.533100000000005</v>
      </c>
      <c r="F953">
        <v>1</v>
      </c>
      <c r="G953" s="6">
        <f t="shared" si="192"/>
        <v>0</v>
      </c>
      <c r="H953" s="9">
        <f t="shared" si="193"/>
        <v>-0.10106237499999998</v>
      </c>
      <c r="I953" s="6">
        <f t="shared" si="194"/>
        <v>-0.17803766666666665</v>
      </c>
      <c r="J953" s="6">
        <f t="shared" si="195"/>
        <v>0.44088850000000002</v>
      </c>
      <c r="K953" s="9">
        <f t="shared" si="196"/>
        <v>-0.44347224112817685</v>
      </c>
      <c r="L953" s="8">
        <f t="shared" si="197"/>
        <v>-0.46055501140614763</v>
      </c>
      <c r="M953" s="9">
        <f t="shared" si="198"/>
        <v>-0.94097801072479592</v>
      </c>
      <c r="N953" s="8">
        <f t="shared" si="199"/>
        <v>-0.31693746640614745</v>
      </c>
      <c r="O953" s="9">
        <f t="shared" si="200"/>
        <v>-0.44347224112817685</v>
      </c>
      <c r="P953" s="8">
        <f t="shared" si="201"/>
        <v>-0.86206669741501474</v>
      </c>
      <c r="Q953" s="9">
        <f t="shared" si="202"/>
        <v>0.2339674788718237</v>
      </c>
      <c r="R953" s="6">
        <f t="shared" si="203"/>
        <v>0.1261249956464692</v>
      </c>
    </row>
    <row r="954" spans="2:18" ht="14.4">
      <c r="B954" s="7"/>
      <c r="C954">
        <v>-24.849900000000002</v>
      </c>
      <c r="D954">
        <v>96.588700000000003</v>
      </c>
      <c r="E954">
        <v>84.533100000000005</v>
      </c>
      <c r="F954">
        <v>1</v>
      </c>
      <c r="G954" s="6">
        <f t="shared" si="192"/>
        <v>0</v>
      </c>
      <c r="H954" s="9">
        <f t="shared" si="193"/>
        <v>-0.10106237499999998</v>
      </c>
      <c r="I954" s="6">
        <f t="shared" si="194"/>
        <v>-0.17803766666666665</v>
      </c>
      <c r="J954" s="6">
        <f t="shared" si="195"/>
        <v>0.44088850000000002</v>
      </c>
      <c r="K954" s="9">
        <f t="shared" si="196"/>
        <v>-0.44347224112817685</v>
      </c>
      <c r="L954" s="8">
        <f t="shared" si="197"/>
        <v>-0.46055501140614763</v>
      </c>
      <c r="M954" s="9">
        <f t="shared" si="198"/>
        <v>-0.94097801072479592</v>
      </c>
      <c r="N954" s="8">
        <f t="shared" si="199"/>
        <v>-0.31693746640614745</v>
      </c>
      <c r="O954" s="9">
        <f t="shared" si="200"/>
        <v>-0.44347224112817685</v>
      </c>
      <c r="P954" s="8">
        <f t="shared" si="201"/>
        <v>-0.86206669741501474</v>
      </c>
      <c r="Q954" s="9">
        <f t="shared" si="202"/>
        <v>0.2339674788718237</v>
      </c>
      <c r="R954" s="6">
        <f t="shared" si="203"/>
        <v>0.1261249956464692</v>
      </c>
    </row>
    <row r="955" spans="2:18" ht="14.4">
      <c r="B955" s="7"/>
      <c r="C955">
        <v>-24.849900000000002</v>
      </c>
      <c r="D955">
        <v>96.588700000000003</v>
      </c>
      <c r="E955">
        <v>84.533100000000005</v>
      </c>
      <c r="F955">
        <v>1</v>
      </c>
      <c r="G955" s="6">
        <f t="shared" si="192"/>
        <v>0</v>
      </c>
      <c r="H955" s="9">
        <f t="shared" si="193"/>
        <v>-0.10106237499999998</v>
      </c>
      <c r="I955" s="6">
        <f t="shared" si="194"/>
        <v>-0.17803766666666665</v>
      </c>
      <c r="J955" s="6">
        <f t="shared" si="195"/>
        <v>0.44088850000000002</v>
      </c>
      <c r="K955" s="9">
        <f t="shared" si="196"/>
        <v>-0.44347224112817685</v>
      </c>
      <c r="L955" s="8">
        <f t="shared" si="197"/>
        <v>-0.46055501140614763</v>
      </c>
      <c r="M955" s="9">
        <f t="shared" si="198"/>
        <v>-0.94097801072479592</v>
      </c>
      <c r="N955" s="8">
        <f t="shared" si="199"/>
        <v>-0.31693746640614745</v>
      </c>
      <c r="O955" s="9">
        <f t="shared" si="200"/>
        <v>-0.44347224112817685</v>
      </c>
      <c r="P955" s="8">
        <f t="shared" si="201"/>
        <v>-0.86206669741501474</v>
      </c>
      <c r="Q955" s="9">
        <f t="shared" si="202"/>
        <v>0.2339674788718237</v>
      </c>
      <c r="R955" s="6">
        <f t="shared" si="203"/>
        <v>0.1261249956464692</v>
      </c>
    </row>
    <row r="956" spans="2:18" ht="14.4">
      <c r="B956" s="7"/>
      <c r="C956">
        <v>-23.461200000000002</v>
      </c>
      <c r="D956">
        <v>98.626599999999996</v>
      </c>
      <c r="E956">
        <v>84.711699999999993</v>
      </c>
      <c r="F956">
        <v>1</v>
      </c>
      <c r="G956" s="6">
        <f t="shared" si="192"/>
        <v>0</v>
      </c>
      <c r="H956" s="9">
        <f t="shared" si="193"/>
        <v>-9.932650000000004E-2</v>
      </c>
      <c r="I956" s="6">
        <f t="shared" si="194"/>
        <v>-0.17124466666666666</v>
      </c>
      <c r="J956" s="6">
        <f t="shared" si="195"/>
        <v>0.44118616666666655</v>
      </c>
      <c r="K956" s="9">
        <f t="shared" si="196"/>
        <v>-0.44152179206735304</v>
      </c>
      <c r="L956" s="8">
        <f t="shared" si="197"/>
        <v>-0.45289414175289949</v>
      </c>
      <c r="M956" s="9">
        <f t="shared" si="198"/>
        <v>-0.9411923307247958</v>
      </c>
      <c r="N956" s="8">
        <f t="shared" si="199"/>
        <v>-0.30865168175289937</v>
      </c>
      <c r="O956" s="9">
        <f t="shared" si="200"/>
        <v>-0.44152179206735304</v>
      </c>
      <c r="P956" s="8">
        <f t="shared" si="201"/>
        <v>-0.86287721897955383</v>
      </c>
      <c r="Q956" s="9">
        <f t="shared" si="202"/>
        <v>0.23613224793264742</v>
      </c>
      <c r="R956" s="6">
        <f t="shared" si="203"/>
        <v>0.13397147186425629</v>
      </c>
    </row>
    <row r="957" spans="2:18" ht="14.4">
      <c r="B957" s="7"/>
      <c r="C957">
        <v>-24.947700000000001</v>
      </c>
      <c r="D957">
        <v>96.497</v>
      </c>
      <c r="E957">
        <v>83.208399999999997</v>
      </c>
      <c r="F957">
        <v>1</v>
      </c>
      <c r="G957" s="6">
        <f t="shared" si="192"/>
        <v>0</v>
      </c>
      <c r="H957" s="9">
        <f t="shared" si="193"/>
        <v>-0.10118462499999997</v>
      </c>
      <c r="I957" s="6">
        <f t="shared" si="194"/>
        <v>-0.17834333333333335</v>
      </c>
      <c r="J957" s="6">
        <f t="shared" si="195"/>
        <v>0.43868066666666661</v>
      </c>
      <c r="K957" s="9">
        <f t="shared" si="196"/>
        <v>-0.44203505624025902</v>
      </c>
      <c r="L957" s="8">
        <f t="shared" si="197"/>
        <v>-0.45951552252500538</v>
      </c>
      <c r="M957" s="9">
        <f t="shared" si="198"/>
        <v>-0.93938837072479575</v>
      </c>
      <c r="N957" s="8">
        <f t="shared" si="199"/>
        <v>-0.3159419875250053</v>
      </c>
      <c r="O957" s="9">
        <f t="shared" si="200"/>
        <v>-0.44203505624025902</v>
      </c>
      <c r="P957" s="8">
        <f t="shared" si="201"/>
        <v>-0.86064601879214286</v>
      </c>
      <c r="Q957" s="9">
        <f t="shared" si="202"/>
        <v>0.23381502375974147</v>
      </c>
      <c r="R957" s="6">
        <f t="shared" si="203"/>
        <v>0.12578781590473939</v>
      </c>
    </row>
    <row r="958" spans="2:18" ht="14.4">
      <c r="B958" s="7"/>
      <c r="C958">
        <v>-24.947700000000001</v>
      </c>
      <c r="D958">
        <v>96.497</v>
      </c>
      <c r="E958">
        <v>83.208399999999997</v>
      </c>
      <c r="F958">
        <v>1</v>
      </c>
      <c r="G958" s="6">
        <f t="shared" si="192"/>
        <v>0</v>
      </c>
      <c r="H958" s="9">
        <f t="shared" si="193"/>
        <v>-0.10118462499999997</v>
      </c>
      <c r="I958" s="6">
        <f t="shared" si="194"/>
        <v>-0.17834333333333335</v>
      </c>
      <c r="J958" s="6">
        <f t="shared" si="195"/>
        <v>0.43868066666666661</v>
      </c>
      <c r="K958" s="9">
        <f t="shared" si="196"/>
        <v>-0.44203505624025902</v>
      </c>
      <c r="L958" s="8">
        <f t="shared" si="197"/>
        <v>-0.45951552252500538</v>
      </c>
      <c r="M958" s="9">
        <f t="shared" si="198"/>
        <v>-0.93938837072479575</v>
      </c>
      <c r="N958" s="8">
        <f t="shared" si="199"/>
        <v>-0.3159419875250053</v>
      </c>
      <c r="O958" s="9">
        <f t="shared" si="200"/>
        <v>-0.44203505624025902</v>
      </c>
      <c r="P958" s="8">
        <f t="shared" si="201"/>
        <v>-0.86064601879214286</v>
      </c>
      <c r="Q958" s="9">
        <f t="shared" si="202"/>
        <v>0.23381502375974147</v>
      </c>
      <c r="R958" s="6">
        <f t="shared" si="203"/>
        <v>0.12578781590473939</v>
      </c>
    </row>
    <row r="959" spans="2:18" ht="14.4">
      <c r="B959" s="7"/>
      <c r="C959">
        <v>-24.256799999999998</v>
      </c>
      <c r="D959">
        <v>97.829700000000003</v>
      </c>
      <c r="E959">
        <v>83.405299999999997</v>
      </c>
      <c r="F959">
        <v>1</v>
      </c>
      <c r="G959" s="6">
        <f t="shared" si="192"/>
        <v>0</v>
      </c>
      <c r="H959" s="9">
        <f t="shared" si="193"/>
        <v>-0.10032099999999999</v>
      </c>
      <c r="I959" s="6">
        <f t="shared" si="194"/>
        <v>-0.17390099999999997</v>
      </c>
      <c r="J959" s="6">
        <f t="shared" si="195"/>
        <v>0.4390088333333334</v>
      </c>
      <c r="K959" s="9">
        <f t="shared" si="196"/>
        <v>-0.44119432972760475</v>
      </c>
      <c r="L959" s="8">
        <f t="shared" si="197"/>
        <v>-0.4544911221404187</v>
      </c>
      <c r="M959" s="9">
        <f t="shared" si="198"/>
        <v>-0.93962465072479584</v>
      </c>
      <c r="N959" s="8">
        <f t="shared" si="199"/>
        <v>-0.31060668214041859</v>
      </c>
      <c r="O959" s="9">
        <f t="shared" si="200"/>
        <v>-0.44119432972760475</v>
      </c>
      <c r="P959" s="8">
        <f t="shared" si="201"/>
        <v>-0.86116154827454927</v>
      </c>
      <c r="Q959" s="9">
        <f t="shared" si="202"/>
        <v>0.23489203027239589</v>
      </c>
      <c r="R959" s="6">
        <f t="shared" si="203"/>
        <v>0.1310168407717324</v>
      </c>
    </row>
    <row r="960" spans="2:18" ht="14.4">
      <c r="B960" s="7"/>
      <c r="C960">
        <v>-22.216100000000001</v>
      </c>
      <c r="D960">
        <v>95.450400000000002</v>
      </c>
      <c r="E960">
        <v>84.494100000000003</v>
      </c>
      <c r="F960">
        <v>1</v>
      </c>
      <c r="G960" s="6">
        <f t="shared" si="192"/>
        <v>0</v>
      </c>
      <c r="H960" s="9">
        <f t="shared" si="193"/>
        <v>-9.7770124999999986E-2</v>
      </c>
      <c r="I960" s="6">
        <f t="shared" si="194"/>
        <v>-0.18183199999999999</v>
      </c>
      <c r="J960" s="6">
        <f t="shared" si="195"/>
        <v>0.44082350000000003</v>
      </c>
      <c r="K960" s="9">
        <f t="shared" si="196"/>
        <v>-0.43931975325289951</v>
      </c>
      <c r="L960" s="8">
        <f t="shared" si="197"/>
        <v>-0.46643151565946406</v>
      </c>
      <c r="M960" s="9">
        <f t="shared" si="198"/>
        <v>-0.94093121072479591</v>
      </c>
      <c r="N960" s="8">
        <f t="shared" si="199"/>
        <v>-0.32162876065946394</v>
      </c>
      <c r="O960" s="9">
        <f t="shared" si="200"/>
        <v>-0.43931975325289951</v>
      </c>
      <c r="P960" s="8">
        <f t="shared" si="201"/>
        <v>-0.86321137742611764</v>
      </c>
      <c r="Q960" s="9">
        <f t="shared" si="202"/>
        <v>0.23807316674710111</v>
      </c>
      <c r="R960" s="6">
        <f t="shared" si="203"/>
        <v>0.12020796140425562</v>
      </c>
    </row>
    <row r="961" spans="2:18" ht="14.4">
      <c r="B961" s="7"/>
      <c r="C961">
        <v>-22.216100000000001</v>
      </c>
      <c r="D961">
        <v>95.450400000000002</v>
      </c>
      <c r="E961">
        <v>84.494100000000003</v>
      </c>
      <c r="F961">
        <v>1</v>
      </c>
      <c r="G961" s="6">
        <f t="shared" si="192"/>
        <v>0</v>
      </c>
      <c r="H961" s="9">
        <f t="shared" si="193"/>
        <v>-9.7770124999999986E-2</v>
      </c>
      <c r="I961" s="6">
        <f t="shared" si="194"/>
        <v>-0.18183199999999999</v>
      </c>
      <c r="J961" s="6">
        <f t="shared" si="195"/>
        <v>0.44082350000000003</v>
      </c>
      <c r="K961" s="9">
        <f t="shared" si="196"/>
        <v>-0.43931975325289951</v>
      </c>
      <c r="L961" s="8">
        <f t="shared" si="197"/>
        <v>-0.46643151565946406</v>
      </c>
      <c r="M961" s="9">
        <f t="shared" si="198"/>
        <v>-0.94093121072479591</v>
      </c>
      <c r="N961" s="8">
        <f t="shared" si="199"/>
        <v>-0.32162876065946394</v>
      </c>
      <c r="O961" s="9">
        <f t="shared" si="200"/>
        <v>-0.43931975325289951</v>
      </c>
      <c r="P961" s="8">
        <f t="shared" si="201"/>
        <v>-0.86321137742611764</v>
      </c>
      <c r="Q961" s="9">
        <f t="shared" si="202"/>
        <v>0.23807316674710111</v>
      </c>
      <c r="R961" s="6">
        <f t="shared" si="203"/>
        <v>0.12020796140425562</v>
      </c>
    </row>
    <row r="962" spans="2:18" ht="14.4">
      <c r="B962" s="7"/>
      <c r="C962">
        <v>-23.24</v>
      </c>
      <c r="D962">
        <v>93.45</v>
      </c>
      <c r="E962">
        <v>83.384100000000004</v>
      </c>
      <c r="F962">
        <v>1</v>
      </c>
      <c r="G962" s="6">
        <f t="shared" si="192"/>
        <v>0</v>
      </c>
      <c r="H962" s="9">
        <f t="shared" si="193"/>
        <v>-9.9050000000000027E-2</v>
      </c>
      <c r="I962" s="6">
        <f t="shared" si="194"/>
        <v>-0.1885</v>
      </c>
      <c r="J962" s="6">
        <f t="shared" si="195"/>
        <v>0.43897350000000002</v>
      </c>
      <c r="K962" s="9">
        <f t="shared" si="196"/>
        <v>-0.43958385539258227</v>
      </c>
      <c r="L962" s="8">
        <f t="shared" si="197"/>
        <v>-0.47313272146672902</v>
      </c>
      <c r="M962" s="9">
        <f t="shared" si="198"/>
        <v>-0.9395992107247958</v>
      </c>
      <c r="N962" s="8">
        <f t="shared" si="199"/>
        <v>-0.32879072146672894</v>
      </c>
      <c r="O962" s="9">
        <f t="shared" si="200"/>
        <v>-0.43958385539258227</v>
      </c>
      <c r="P962" s="8">
        <f t="shared" si="201"/>
        <v>-0.86159707658827678</v>
      </c>
      <c r="Q962" s="9">
        <f t="shared" si="202"/>
        <v>0.23647706460741824</v>
      </c>
      <c r="R962" s="6">
        <f t="shared" si="203"/>
        <v>0.11235320975914977</v>
      </c>
    </row>
    <row r="963" spans="2:18" ht="14.4">
      <c r="B963" s="7"/>
      <c r="C963">
        <v>-23.24</v>
      </c>
      <c r="D963">
        <v>93.45</v>
      </c>
      <c r="E963">
        <v>83.384100000000004</v>
      </c>
      <c r="F963">
        <v>1</v>
      </c>
      <c r="G963" s="6">
        <f t="shared" si="192"/>
        <v>0</v>
      </c>
      <c r="H963" s="9">
        <f t="shared" si="193"/>
        <v>-9.9050000000000027E-2</v>
      </c>
      <c r="I963" s="6">
        <f t="shared" si="194"/>
        <v>-0.1885</v>
      </c>
      <c r="J963" s="6">
        <f t="shared" si="195"/>
        <v>0.43897350000000002</v>
      </c>
      <c r="K963" s="9">
        <f t="shared" si="196"/>
        <v>-0.43958385539258227</v>
      </c>
      <c r="L963" s="8">
        <f t="shared" si="197"/>
        <v>-0.47313272146672902</v>
      </c>
      <c r="M963" s="9">
        <f t="shared" si="198"/>
        <v>-0.9395992107247958</v>
      </c>
      <c r="N963" s="8">
        <f t="shared" si="199"/>
        <v>-0.32879072146672894</v>
      </c>
      <c r="O963" s="9">
        <f t="shared" si="200"/>
        <v>-0.43958385539258227</v>
      </c>
      <c r="P963" s="8">
        <f t="shared" si="201"/>
        <v>-0.86159707658827678</v>
      </c>
      <c r="Q963" s="9">
        <f t="shared" si="202"/>
        <v>0.23647706460741824</v>
      </c>
      <c r="R963" s="6">
        <f t="shared" si="203"/>
        <v>0.11235320975914977</v>
      </c>
    </row>
    <row r="964" spans="2:18" ht="14.4">
      <c r="B964" s="7"/>
      <c r="C964">
        <v>-23.24</v>
      </c>
      <c r="D964">
        <v>93.45</v>
      </c>
      <c r="E964">
        <v>83.384100000000004</v>
      </c>
      <c r="F964">
        <v>1</v>
      </c>
      <c r="G964" s="6">
        <f t="shared" si="192"/>
        <v>0</v>
      </c>
      <c r="H964" s="9">
        <f t="shared" si="193"/>
        <v>-9.9050000000000027E-2</v>
      </c>
      <c r="I964" s="6">
        <f t="shared" si="194"/>
        <v>-0.1885</v>
      </c>
      <c r="J964" s="6">
        <f t="shared" si="195"/>
        <v>0.43897350000000002</v>
      </c>
      <c r="K964" s="9">
        <f t="shared" si="196"/>
        <v>-0.43958385539258227</v>
      </c>
      <c r="L964" s="8">
        <f t="shared" si="197"/>
        <v>-0.47313272146672902</v>
      </c>
      <c r="M964" s="9">
        <f t="shared" si="198"/>
        <v>-0.9395992107247958</v>
      </c>
      <c r="N964" s="8">
        <f t="shared" si="199"/>
        <v>-0.32879072146672894</v>
      </c>
      <c r="O964" s="9">
        <f t="shared" si="200"/>
        <v>-0.43958385539258227</v>
      </c>
      <c r="P964" s="8">
        <f t="shared" si="201"/>
        <v>-0.86159707658827678</v>
      </c>
      <c r="Q964" s="9">
        <f t="shared" si="202"/>
        <v>0.23647706460741824</v>
      </c>
      <c r="R964" s="6">
        <f t="shared" si="203"/>
        <v>0.11235320975914977</v>
      </c>
    </row>
    <row r="965" spans="2:18" ht="14.4">
      <c r="B965" s="7"/>
      <c r="C965">
        <v>-23.24</v>
      </c>
      <c r="D965">
        <v>93.45</v>
      </c>
      <c r="E965">
        <v>83.384100000000004</v>
      </c>
      <c r="F965">
        <v>1</v>
      </c>
      <c r="G965" s="6">
        <f t="shared" si="192"/>
        <v>0</v>
      </c>
      <c r="H965" s="9">
        <f t="shared" si="193"/>
        <v>-9.9050000000000027E-2</v>
      </c>
      <c r="I965" s="6">
        <f t="shared" si="194"/>
        <v>-0.1885</v>
      </c>
      <c r="J965" s="6">
        <f t="shared" si="195"/>
        <v>0.43897350000000002</v>
      </c>
      <c r="K965" s="9">
        <f t="shared" si="196"/>
        <v>-0.43958385539258227</v>
      </c>
      <c r="L965" s="8">
        <f t="shared" si="197"/>
        <v>-0.47313272146672902</v>
      </c>
      <c r="M965" s="9">
        <f t="shared" si="198"/>
        <v>-0.9395992107247958</v>
      </c>
      <c r="N965" s="8">
        <f t="shared" si="199"/>
        <v>-0.32879072146672894</v>
      </c>
      <c r="O965" s="9">
        <f t="shared" si="200"/>
        <v>-0.43958385539258227</v>
      </c>
      <c r="P965" s="8">
        <f t="shared" si="201"/>
        <v>-0.86159707658827678</v>
      </c>
      <c r="Q965" s="9">
        <f t="shared" si="202"/>
        <v>0.23647706460741824</v>
      </c>
      <c r="R965" s="6">
        <f t="shared" si="203"/>
        <v>0.11235320975914977</v>
      </c>
    </row>
    <row r="966" spans="2:18" ht="14.4">
      <c r="B966" s="7"/>
      <c r="C966">
        <v>-23.577100000000002</v>
      </c>
      <c r="D966">
        <v>95.046300000000002</v>
      </c>
      <c r="E966">
        <v>83.364999999999995</v>
      </c>
      <c r="F966">
        <v>1</v>
      </c>
      <c r="G966" s="6">
        <f t="shared" si="192"/>
        <v>0</v>
      </c>
      <c r="H966" s="9">
        <f t="shared" si="193"/>
        <v>-9.9471374999999973E-2</v>
      </c>
      <c r="I966" s="6">
        <f t="shared" si="194"/>
        <v>-0.18317899999999998</v>
      </c>
      <c r="J966" s="6">
        <f t="shared" si="195"/>
        <v>0.43894166666666667</v>
      </c>
      <c r="K966" s="9">
        <f t="shared" si="196"/>
        <v>-0.44008642228709061</v>
      </c>
      <c r="L966" s="8">
        <f t="shared" si="197"/>
        <v>-0.46632548267458102</v>
      </c>
      <c r="M966" s="9">
        <f t="shared" si="198"/>
        <v>-0.93957629072479587</v>
      </c>
      <c r="N966" s="8">
        <f t="shared" si="199"/>
        <v>-0.32213517767458083</v>
      </c>
      <c r="O966" s="9">
        <f t="shared" si="200"/>
        <v>-0.44008642228709061</v>
      </c>
      <c r="P966" s="8">
        <f t="shared" si="201"/>
        <v>-0.86142553228602203</v>
      </c>
      <c r="Q966" s="9">
        <f t="shared" si="202"/>
        <v>0.23595157771291003</v>
      </c>
      <c r="R966" s="6">
        <f t="shared" si="203"/>
        <v>0.11914059924904304</v>
      </c>
    </row>
    <row r="967" spans="2:18" ht="14.4">
      <c r="B967" s="7"/>
      <c r="C967">
        <v>-23.577100000000002</v>
      </c>
      <c r="D967">
        <v>95.046300000000002</v>
      </c>
      <c r="E967">
        <v>83.364999999999995</v>
      </c>
      <c r="F967">
        <v>1</v>
      </c>
      <c r="G967" s="6">
        <f t="shared" si="192"/>
        <v>0</v>
      </c>
      <c r="H967" s="9">
        <f t="shared" si="193"/>
        <v>-9.9471374999999973E-2</v>
      </c>
      <c r="I967" s="6">
        <f t="shared" si="194"/>
        <v>-0.18317899999999998</v>
      </c>
      <c r="J967" s="6">
        <f t="shared" si="195"/>
        <v>0.43894166666666667</v>
      </c>
      <c r="K967" s="9">
        <f t="shared" si="196"/>
        <v>-0.44008642228709061</v>
      </c>
      <c r="L967" s="8">
        <f t="shared" si="197"/>
        <v>-0.46632548267458102</v>
      </c>
      <c r="M967" s="9">
        <f t="shared" si="198"/>
        <v>-0.93957629072479587</v>
      </c>
      <c r="N967" s="8">
        <f t="shared" si="199"/>
        <v>-0.32213517767458083</v>
      </c>
      <c r="O967" s="9">
        <f t="shared" si="200"/>
        <v>-0.44008642228709061</v>
      </c>
      <c r="P967" s="8">
        <f t="shared" si="201"/>
        <v>-0.86142553228602203</v>
      </c>
      <c r="Q967" s="9">
        <f t="shared" si="202"/>
        <v>0.23595157771291003</v>
      </c>
      <c r="R967" s="6">
        <f t="shared" si="203"/>
        <v>0.11914059924904304</v>
      </c>
    </row>
    <row r="968" spans="2:18" ht="14.4">
      <c r="B968" s="7"/>
      <c r="C968">
        <v>-22.929400000000001</v>
      </c>
      <c r="D968">
        <v>95.004800000000003</v>
      </c>
      <c r="E968">
        <v>84.045900000000003</v>
      </c>
      <c r="F968">
        <v>1</v>
      </c>
      <c r="G968" s="6">
        <f t="shared" si="192"/>
        <v>0</v>
      </c>
      <c r="H968" s="9">
        <f t="shared" si="193"/>
        <v>-9.8661749999999993E-2</v>
      </c>
      <c r="I968" s="6">
        <f t="shared" si="194"/>
        <v>-0.18331733333333333</v>
      </c>
      <c r="J968" s="6">
        <f t="shared" si="195"/>
        <v>0.44007649999999998</v>
      </c>
      <c r="K968" s="9">
        <f t="shared" si="196"/>
        <v>-0.43989383790983444</v>
      </c>
      <c r="L968" s="8">
        <f t="shared" si="197"/>
        <v>-0.46749707197193902</v>
      </c>
      <c r="M968" s="9">
        <f t="shared" si="198"/>
        <v>-0.9403933707247959</v>
      </c>
      <c r="N968" s="8">
        <f t="shared" si="199"/>
        <v>-0.3230153019719389</v>
      </c>
      <c r="O968" s="9">
        <f t="shared" si="200"/>
        <v>-0.43989383790983444</v>
      </c>
      <c r="P968" s="8">
        <f t="shared" si="201"/>
        <v>-0.86242460932294629</v>
      </c>
      <c r="Q968" s="9">
        <f t="shared" si="202"/>
        <v>0.23696124209016609</v>
      </c>
      <c r="R968" s="6">
        <f t="shared" si="203"/>
        <v>0.11867662198860919</v>
      </c>
    </row>
    <row r="969" spans="2:18" ht="14.4">
      <c r="B969" s="7"/>
      <c r="C969">
        <v>-23.032399999999999</v>
      </c>
      <c r="D969">
        <v>94.584299999999999</v>
      </c>
      <c r="E969">
        <v>83.979500000000002</v>
      </c>
      <c r="F969">
        <v>1</v>
      </c>
      <c r="G969" s="6">
        <f t="shared" si="192"/>
        <v>0</v>
      </c>
      <c r="H969" s="9">
        <f t="shared" si="193"/>
        <v>-9.8790500000000003E-2</v>
      </c>
      <c r="I969" s="6">
        <f t="shared" si="194"/>
        <v>-0.18471900000000002</v>
      </c>
      <c r="J969" s="6">
        <f t="shared" si="195"/>
        <v>0.43996583333333339</v>
      </c>
      <c r="K969" s="9">
        <f t="shared" si="196"/>
        <v>-0.43997471901969609</v>
      </c>
      <c r="L969" s="8">
        <f t="shared" si="197"/>
        <v>-0.46912970274276411</v>
      </c>
      <c r="M969" s="9">
        <f t="shared" si="198"/>
        <v>-0.94031369072479598</v>
      </c>
      <c r="N969" s="8">
        <f t="shared" si="199"/>
        <v>-0.32469428274276396</v>
      </c>
      <c r="O969" s="9">
        <f t="shared" si="200"/>
        <v>-0.43997471901969609</v>
      </c>
      <c r="P969" s="8">
        <f t="shared" si="201"/>
        <v>-0.86230925441877293</v>
      </c>
      <c r="Q969" s="9">
        <f t="shared" si="202"/>
        <v>0.23680068098030446</v>
      </c>
      <c r="R969" s="6">
        <f t="shared" si="203"/>
        <v>0.11697498631361064</v>
      </c>
    </row>
    <row r="970" spans="2:18" ht="14.4">
      <c r="B970" s="7"/>
      <c r="C970">
        <v>-23.032399999999999</v>
      </c>
      <c r="D970">
        <v>94.584299999999999</v>
      </c>
      <c r="E970">
        <v>83.979500000000002</v>
      </c>
      <c r="F970">
        <v>1</v>
      </c>
      <c r="G970" s="6">
        <f t="shared" si="192"/>
        <v>0</v>
      </c>
      <c r="H970" s="9">
        <f t="shared" si="193"/>
        <v>-9.8790500000000003E-2</v>
      </c>
      <c r="I970" s="6">
        <f t="shared" si="194"/>
        <v>-0.18471900000000002</v>
      </c>
      <c r="J970" s="6">
        <f t="shared" si="195"/>
        <v>0.43996583333333339</v>
      </c>
      <c r="K970" s="9">
        <f t="shared" si="196"/>
        <v>-0.43997471901969609</v>
      </c>
      <c r="L970" s="8">
        <f t="shared" si="197"/>
        <v>-0.46912970274276411</v>
      </c>
      <c r="M970" s="9">
        <f t="shared" si="198"/>
        <v>-0.94031369072479598</v>
      </c>
      <c r="N970" s="8">
        <f t="shared" si="199"/>
        <v>-0.32469428274276396</v>
      </c>
      <c r="O970" s="9">
        <f t="shared" si="200"/>
        <v>-0.43997471901969609</v>
      </c>
      <c r="P970" s="8">
        <f t="shared" si="201"/>
        <v>-0.86230925441877293</v>
      </c>
      <c r="Q970" s="9">
        <f t="shared" si="202"/>
        <v>0.23680068098030446</v>
      </c>
      <c r="R970" s="6">
        <f t="shared" si="203"/>
        <v>0.11697498631361064</v>
      </c>
    </row>
    <row r="971" spans="2:18" ht="14.4">
      <c r="B971" s="7"/>
      <c r="C971">
        <v>-21.422499999999999</v>
      </c>
      <c r="D971">
        <v>95.625699999999995</v>
      </c>
      <c r="E971">
        <v>84.610799999999998</v>
      </c>
      <c r="F971">
        <v>1</v>
      </c>
      <c r="G971" s="6">
        <f t="shared" si="192"/>
        <v>0</v>
      </c>
      <c r="H971" s="9">
        <f t="shared" si="193"/>
        <v>-9.6778124999999993E-2</v>
      </c>
      <c r="I971" s="6">
        <f t="shared" si="194"/>
        <v>-0.1812476666666667</v>
      </c>
      <c r="J971" s="6">
        <f t="shared" si="195"/>
        <v>0.44101800000000002</v>
      </c>
      <c r="K971" s="9">
        <f t="shared" si="196"/>
        <v>-0.43822269328410152</v>
      </c>
      <c r="L971" s="8">
        <f t="shared" si="197"/>
        <v>-0.46618120544124969</v>
      </c>
      <c r="M971" s="9">
        <f t="shared" si="198"/>
        <v>-0.9410712507247958</v>
      </c>
      <c r="N971" s="8">
        <f t="shared" si="199"/>
        <v>-0.32102133044124953</v>
      </c>
      <c r="O971" s="9">
        <f t="shared" si="200"/>
        <v>-0.43822269328410152</v>
      </c>
      <c r="P971" s="8">
        <f t="shared" si="201"/>
        <v>-0.86368977562366378</v>
      </c>
      <c r="Q971" s="9">
        <f t="shared" si="202"/>
        <v>0.23931026671589911</v>
      </c>
      <c r="R971" s="6">
        <f t="shared" si="203"/>
        <v>0.12057954982001597</v>
      </c>
    </row>
    <row r="972" spans="2:18" ht="14.4">
      <c r="B972" s="7"/>
      <c r="C972">
        <v>-21.422499999999999</v>
      </c>
      <c r="D972">
        <v>95.625699999999995</v>
      </c>
      <c r="E972">
        <v>84.610799999999998</v>
      </c>
      <c r="F972">
        <v>1</v>
      </c>
      <c r="G972" s="6">
        <f t="shared" si="192"/>
        <v>0</v>
      </c>
      <c r="H972" s="9">
        <f t="shared" si="193"/>
        <v>-9.6778124999999993E-2</v>
      </c>
      <c r="I972" s="6">
        <f t="shared" si="194"/>
        <v>-0.1812476666666667</v>
      </c>
      <c r="J972" s="6">
        <f t="shared" si="195"/>
        <v>0.44101800000000002</v>
      </c>
      <c r="K972" s="9">
        <f t="shared" si="196"/>
        <v>-0.43822269328410152</v>
      </c>
      <c r="L972" s="8">
        <f t="shared" si="197"/>
        <v>-0.46618120544124969</v>
      </c>
      <c r="M972" s="9">
        <f t="shared" si="198"/>
        <v>-0.9410712507247958</v>
      </c>
      <c r="N972" s="8">
        <f t="shared" si="199"/>
        <v>-0.32102133044124953</v>
      </c>
      <c r="O972" s="9">
        <f t="shared" si="200"/>
        <v>-0.43822269328410152</v>
      </c>
      <c r="P972" s="8">
        <f t="shared" si="201"/>
        <v>-0.86368977562366378</v>
      </c>
      <c r="Q972" s="9">
        <f t="shared" si="202"/>
        <v>0.23931026671589911</v>
      </c>
      <c r="R972" s="6">
        <f t="shared" si="203"/>
        <v>0.12057954982001597</v>
      </c>
    </row>
    <row r="973" spans="2:18" ht="14.4">
      <c r="B973" s="7"/>
      <c r="C973">
        <v>-21.422499999999999</v>
      </c>
      <c r="D973">
        <v>95.625699999999995</v>
      </c>
      <c r="E973">
        <v>84.610799999999998</v>
      </c>
      <c r="F973">
        <v>1</v>
      </c>
      <c r="G973" s="6">
        <f t="shared" si="192"/>
        <v>0</v>
      </c>
      <c r="H973" s="9">
        <f t="shared" si="193"/>
        <v>-9.6778124999999993E-2</v>
      </c>
      <c r="I973" s="6">
        <f t="shared" si="194"/>
        <v>-0.1812476666666667</v>
      </c>
      <c r="J973" s="6">
        <f t="shared" si="195"/>
        <v>0.44101800000000002</v>
      </c>
      <c r="K973" s="9">
        <f t="shared" si="196"/>
        <v>-0.43822269328410152</v>
      </c>
      <c r="L973" s="8">
        <f t="shared" si="197"/>
        <v>-0.46618120544124969</v>
      </c>
      <c r="M973" s="9">
        <f t="shared" si="198"/>
        <v>-0.9410712507247958</v>
      </c>
      <c r="N973" s="8">
        <f t="shared" si="199"/>
        <v>-0.32102133044124953</v>
      </c>
      <c r="O973" s="9">
        <f t="shared" si="200"/>
        <v>-0.43822269328410152</v>
      </c>
      <c r="P973" s="8">
        <f t="shared" si="201"/>
        <v>-0.86368977562366378</v>
      </c>
      <c r="Q973" s="9">
        <f t="shared" si="202"/>
        <v>0.23931026671589911</v>
      </c>
      <c r="R973" s="6">
        <f t="shared" si="203"/>
        <v>0.12057954982001597</v>
      </c>
    </row>
    <row r="974" spans="2:18" ht="14.4">
      <c r="B974" s="7"/>
      <c r="C974">
        <v>-21.422499999999999</v>
      </c>
      <c r="D974">
        <v>95.625699999999995</v>
      </c>
      <c r="E974">
        <v>84.610799999999998</v>
      </c>
      <c r="F974">
        <v>1</v>
      </c>
      <c r="G974" s="6">
        <f t="shared" si="192"/>
        <v>0</v>
      </c>
      <c r="H974" s="9">
        <f t="shared" si="193"/>
        <v>-9.6778124999999993E-2</v>
      </c>
      <c r="I974" s="6">
        <f t="shared" si="194"/>
        <v>-0.1812476666666667</v>
      </c>
      <c r="J974" s="6">
        <f t="shared" si="195"/>
        <v>0.44101800000000002</v>
      </c>
      <c r="K974" s="9">
        <f t="shared" si="196"/>
        <v>-0.43822269328410152</v>
      </c>
      <c r="L974" s="8">
        <f t="shared" si="197"/>
        <v>-0.46618120544124969</v>
      </c>
      <c r="M974" s="9">
        <f t="shared" si="198"/>
        <v>-0.9410712507247958</v>
      </c>
      <c r="N974" s="8">
        <f t="shared" si="199"/>
        <v>-0.32102133044124953</v>
      </c>
      <c r="O974" s="9">
        <f t="shared" si="200"/>
        <v>-0.43822269328410152</v>
      </c>
      <c r="P974" s="8">
        <f t="shared" si="201"/>
        <v>-0.86368977562366378</v>
      </c>
      <c r="Q974" s="9">
        <f t="shared" si="202"/>
        <v>0.23931026671589911</v>
      </c>
      <c r="R974" s="6">
        <f t="shared" si="203"/>
        <v>0.12057954982001597</v>
      </c>
    </row>
    <row r="975" spans="2:18" ht="14.4">
      <c r="B975" s="7"/>
      <c r="C975">
        <v>-21.422499999999999</v>
      </c>
      <c r="D975">
        <v>95.625699999999995</v>
      </c>
      <c r="E975">
        <v>84.610799999999998</v>
      </c>
      <c r="F975">
        <v>1</v>
      </c>
      <c r="G975" s="6">
        <f t="shared" si="192"/>
        <v>0</v>
      </c>
      <c r="H975" s="9">
        <f t="shared" si="193"/>
        <v>-9.6778124999999993E-2</v>
      </c>
      <c r="I975" s="6">
        <f t="shared" si="194"/>
        <v>-0.1812476666666667</v>
      </c>
      <c r="J975" s="6">
        <f t="shared" si="195"/>
        <v>0.44101800000000002</v>
      </c>
      <c r="K975" s="9">
        <f t="shared" si="196"/>
        <v>-0.43822269328410152</v>
      </c>
      <c r="L975" s="8">
        <f t="shared" si="197"/>
        <v>-0.46618120544124969</v>
      </c>
      <c r="M975" s="9">
        <f t="shared" si="198"/>
        <v>-0.9410712507247958</v>
      </c>
      <c r="N975" s="8">
        <f t="shared" si="199"/>
        <v>-0.32102133044124953</v>
      </c>
      <c r="O975" s="9">
        <f t="shared" si="200"/>
        <v>-0.43822269328410152</v>
      </c>
      <c r="P975" s="8">
        <f t="shared" si="201"/>
        <v>-0.86368977562366378</v>
      </c>
      <c r="Q975" s="9">
        <f t="shared" si="202"/>
        <v>0.23931026671589911</v>
      </c>
      <c r="R975" s="6">
        <f t="shared" si="203"/>
        <v>0.12057954982001597</v>
      </c>
    </row>
    <row r="976" spans="2:18" ht="14.4">
      <c r="B976" s="7"/>
      <c r="C976">
        <v>-20.951000000000001</v>
      </c>
      <c r="D976">
        <v>96.223699999999994</v>
      </c>
      <c r="E976">
        <v>84.493300000000005</v>
      </c>
      <c r="F976">
        <v>1</v>
      </c>
      <c r="G976" s="6">
        <f t="shared" si="192"/>
        <v>0</v>
      </c>
      <c r="H976" s="9">
        <f t="shared" si="193"/>
        <v>-9.6188750000000045E-2</v>
      </c>
      <c r="I976" s="6">
        <f t="shared" si="194"/>
        <v>-0.17925433333333335</v>
      </c>
      <c r="J976" s="6">
        <f t="shared" si="195"/>
        <v>0.44082216666666663</v>
      </c>
      <c r="K976" s="9">
        <f t="shared" si="196"/>
        <v>-0.43734669752390964</v>
      </c>
      <c r="L976" s="8">
        <f t="shared" si="197"/>
        <v>-0.46378543154029317</v>
      </c>
      <c r="M976" s="9">
        <f t="shared" si="198"/>
        <v>-0.94093025072479586</v>
      </c>
      <c r="N976" s="8">
        <f t="shared" si="199"/>
        <v>-0.31841338154029303</v>
      </c>
      <c r="O976" s="9">
        <f t="shared" si="200"/>
        <v>-0.43734669752390964</v>
      </c>
      <c r="P976" s="8">
        <f t="shared" si="201"/>
        <v>-0.86377984104173</v>
      </c>
      <c r="Q976" s="9">
        <f t="shared" si="202"/>
        <v>0.24004526247609084</v>
      </c>
      <c r="R976" s="6">
        <f t="shared" si="203"/>
        <v>0.12285321413903885</v>
      </c>
    </row>
    <row r="977" spans="2:18" ht="14.4">
      <c r="B977" s="7"/>
      <c r="C977">
        <v>-21.141300000000001</v>
      </c>
      <c r="D977">
        <v>97.695300000000003</v>
      </c>
      <c r="E977">
        <v>84.147199999999998</v>
      </c>
      <c r="F977">
        <v>1</v>
      </c>
      <c r="G977" s="6">
        <f t="shared" si="192"/>
        <v>0</v>
      </c>
      <c r="H977" s="9">
        <f t="shared" si="193"/>
        <v>-9.6426624999999988E-2</v>
      </c>
      <c r="I977" s="6">
        <f t="shared" si="194"/>
        <v>-0.17434899999999998</v>
      </c>
      <c r="J977" s="6">
        <f t="shared" si="195"/>
        <v>0.44024533333333338</v>
      </c>
      <c r="K977" s="9">
        <f t="shared" si="196"/>
        <v>-0.43722802586572196</v>
      </c>
      <c r="L977" s="8">
        <f t="shared" si="197"/>
        <v>-0.45722279254538928</v>
      </c>
      <c r="M977" s="9">
        <f t="shared" si="198"/>
        <v>-0.94051493072479597</v>
      </c>
      <c r="N977" s="8">
        <f t="shared" si="199"/>
        <v>-0.31193637754538922</v>
      </c>
      <c r="O977" s="9">
        <f t="shared" si="200"/>
        <v>-0.43722802586572196</v>
      </c>
      <c r="P977" s="8">
        <f t="shared" si="201"/>
        <v>-0.86333452837103031</v>
      </c>
      <c r="Q977" s="9">
        <f t="shared" si="202"/>
        <v>0.23974861413427864</v>
      </c>
      <c r="R977" s="6">
        <f t="shared" si="203"/>
        <v>0.12905617546324297</v>
      </c>
    </row>
    <row r="978" spans="2:18" ht="14.4">
      <c r="B978" s="7"/>
      <c r="C978">
        <v>-21.141300000000001</v>
      </c>
      <c r="D978">
        <v>97.695300000000003</v>
      </c>
      <c r="E978">
        <v>84.147199999999998</v>
      </c>
      <c r="F978">
        <v>1</v>
      </c>
      <c r="G978" s="6">
        <f t="shared" si="192"/>
        <v>0</v>
      </c>
      <c r="H978" s="9">
        <f t="shared" si="193"/>
        <v>-9.6426624999999988E-2</v>
      </c>
      <c r="I978" s="6">
        <f t="shared" si="194"/>
        <v>-0.17434899999999998</v>
      </c>
      <c r="J978" s="6">
        <f t="shared" si="195"/>
        <v>0.44024533333333338</v>
      </c>
      <c r="K978" s="9">
        <f t="shared" si="196"/>
        <v>-0.43722802586572196</v>
      </c>
      <c r="L978" s="8">
        <f t="shared" si="197"/>
        <v>-0.45722279254538928</v>
      </c>
      <c r="M978" s="9">
        <f t="shared" si="198"/>
        <v>-0.94051493072479597</v>
      </c>
      <c r="N978" s="8">
        <f t="shared" si="199"/>
        <v>-0.31193637754538922</v>
      </c>
      <c r="O978" s="9">
        <f t="shared" si="200"/>
        <v>-0.43722802586572196</v>
      </c>
      <c r="P978" s="8">
        <f t="shared" si="201"/>
        <v>-0.86333452837103031</v>
      </c>
      <c r="Q978" s="9">
        <f t="shared" si="202"/>
        <v>0.23974861413427864</v>
      </c>
      <c r="R978" s="6">
        <f t="shared" si="203"/>
        <v>0.12905617546324297</v>
      </c>
    </row>
    <row r="979" spans="2:18" ht="14.4">
      <c r="B979" s="7"/>
      <c r="C979">
        <v>-22.369800000000001</v>
      </c>
      <c r="D979">
        <v>96.674800000000005</v>
      </c>
      <c r="E979">
        <v>83.602099999999993</v>
      </c>
      <c r="F979">
        <v>1</v>
      </c>
      <c r="G979" s="6">
        <f t="shared" si="192"/>
        <v>0</v>
      </c>
      <c r="H979" s="9">
        <f t="shared" si="193"/>
        <v>-9.7962249999999973E-2</v>
      </c>
      <c r="I979" s="6">
        <f t="shared" si="194"/>
        <v>-0.17775066666666667</v>
      </c>
      <c r="J979" s="6">
        <f t="shared" si="195"/>
        <v>0.43933683333333329</v>
      </c>
      <c r="K979" s="9">
        <f t="shared" si="196"/>
        <v>-0.43848894784111042</v>
      </c>
      <c r="L979" s="8">
        <f t="shared" si="197"/>
        <v>-0.46034562184616357</v>
      </c>
      <c r="M979" s="9">
        <f t="shared" si="198"/>
        <v>-0.93986081072479577</v>
      </c>
      <c r="N979" s="8">
        <f t="shared" si="199"/>
        <v>-0.31561203184616338</v>
      </c>
      <c r="O979" s="9">
        <f t="shared" si="200"/>
        <v>-0.43848894784111042</v>
      </c>
      <c r="P979" s="8">
        <f t="shared" si="201"/>
        <v>-0.86221521883390684</v>
      </c>
      <c r="Q979" s="9">
        <f t="shared" si="202"/>
        <v>0.23783357215889012</v>
      </c>
      <c r="R979" s="6">
        <f t="shared" si="203"/>
        <v>0.12536686162534522</v>
      </c>
    </row>
    <row r="980" spans="2:18" ht="14.4">
      <c r="B980" s="7"/>
      <c r="C980">
        <v>-21.267099999999999</v>
      </c>
      <c r="D980">
        <v>96.226900000000001</v>
      </c>
      <c r="E980">
        <v>84.415499999999994</v>
      </c>
      <c r="F980">
        <v>1</v>
      </c>
      <c r="G980" s="6">
        <f t="shared" si="192"/>
        <v>0</v>
      </c>
      <c r="H980" s="9">
        <f t="shared" si="193"/>
        <v>-9.6583875000000041E-2</v>
      </c>
      <c r="I980" s="6">
        <f t="shared" si="194"/>
        <v>-0.17924366666666669</v>
      </c>
      <c r="J980" s="6">
        <f t="shared" si="195"/>
        <v>0.44069249999999993</v>
      </c>
      <c r="K980" s="9">
        <f t="shared" si="196"/>
        <v>-0.43774608865815484</v>
      </c>
      <c r="L980" s="8">
        <f t="shared" si="197"/>
        <v>-0.46354903225839367</v>
      </c>
      <c r="M980" s="9">
        <f t="shared" si="198"/>
        <v>-0.94083689072479582</v>
      </c>
      <c r="N980" s="8">
        <f t="shared" si="199"/>
        <v>-0.31831922725839357</v>
      </c>
      <c r="O980" s="9">
        <f t="shared" si="200"/>
        <v>-0.43774608865815484</v>
      </c>
      <c r="P980" s="8">
        <f t="shared" si="201"/>
        <v>-0.86355674391003268</v>
      </c>
      <c r="Q980" s="9">
        <f t="shared" si="202"/>
        <v>0.23955251134184563</v>
      </c>
      <c r="R980" s="6">
        <f t="shared" si="203"/>
        <v>0.12300876128924097</v>
      </c>
    </row>
    <row r="981" spans="2:18" ht="14.4">
      <c r="B981" s="7"/>
      <c r="C981">
        <v>-21.267099999999999</v>
      </c>
      <c r="D981">
        <v>96.226900000000001</v>
      </c>
      <c r="E981">
        <v>84.415499999999994</v>
      </c>
      <c r="F981">
        <v>1</v>
      </c>
      <c r="G981" s="6">
        <f t="shared" si="192"/>
        <v>0</v>
      </c>
      <c r="H981" s="9">
        <f t="shared" si="193"/>
        <v>-9.6583875000000041E-2</v>
      </c>
      <c r="I981" s="6">
        <f t="shared" si="194"/>
        <v>-0.17924366666666669</v>
      </c>
      <c r="J981" s="6">
        <f t="shared" si="195"/>
        <v>0.44069249999999993</v>
      </c>
      <c r="K981" s="9">
        <f t="shared" si="196"/>
        <v>-0.43774608865815484</v>
      </c>
      <c r="L981" s="8">
        <f t="shared" si="197"/>
        <v>-0.46354903225839367</v>
      </c>
      <c r="M981" s="9">
        <f t="shared" si="198"/>
        <v>-0.94083689072479582</v>
      </c>
      <c r="N981" s="8">
        <f t="shared" si="199"/>
        <v>-0.31831922725839357</v>
      </c>
      <c r="O981" s="9">
        <f t="shared" si="200"/>
        <v>-0.43774608865815484</v>
      </c>
      <c r="P981" s="8">
        <f t="shared" si="201"/>
        <v>-0.86355674391003268</v>
      </c>
      <c r="Q981" s="9">
        <f t="shared" si="202"/>
        <v>0.23955251134184563</v>
      </c>
      <c r="R981" s="6">
        <f t="shared" si="203"/>
        <v>0.12300876128924097</v>
      </c>
    </row>
    <row r="982" spans="2:18" ht="14.4">
      <c r="B982" s="7"/>
      <c r="C982">
        <v>-20.3657</v>
      </c>
      <c r="D982">
        <v>95.065899999999999</v>
      </c>
      <c r="E982">
        <v>84.399299999999997</v>
      </c>
      <c r="F982">
        <v>1</v>
      </c>
      <c r="G982" s="6">
        <f t="shared" si="192"/>
        <v>0</v>
      </c>
      <c r="H982" s="9">
        <f t="shared" si="193"/>
        <v>-9.5457125000000032E-2</v>
      </c>
      <c r="I982" s="6">
        <f t="shared" si="194"/>
        <v>-0.18311366666666667</v>
      </c>
      <c r="J982" s="6">
        <f t="shared" si="195"/>
        <v>0.44066550000000004</v>
      </c>
      <c r="K982" s="9">
        <f t="shared" si="196"/>
        <v>-0.43632150512000661</v>
      </c>
      <c r="L982" s="8">
        <f t="shared" si="197"/>
        <v>-0.46876401309475407</v>
      </c>
      <c r="M982" s="9">
        <f t="shared" si="198"/>
        <v>-0.94081745072479583</v>
      </c>
      <c r="N982" s="8">
        <f t="shared" si="199"/>
        <v>-0.32312857809475398</v>
      </c>
      <c r="O982" s="9">
        <f t="shared" si="200"/>
        <v>-0.43632150512000661</v>
      </c>
      <c r="P982" s="8">
        <f t="shared" si="201"/>
        <v>-0.86394553837618326</v>
      </c>
      <c r="Q982" s="9">
        <f t="shared" si="202"/>
        <v>0.24095765487999396</v>
      </c>
      <c r="R982" s="6">
        <f t="shared" si="203"/>
        <v>0.11777694491903108</v>
      </c>
    </row>
    <row r="983" spans="2:18" ht="14.4">
      <c r="B983" s="7"/>
      <c r="C983">
        <v>-20.3657</v>
      </c>
      <c r="D983">
        <v>95.065899999999999</v>
      </c>
      <c r="E983">
        <v>84.399299999999997</v>
      </c>
      <c r="F983">
        <v>1</v>
      </c>
      <c r="G983" s="6">
        <f t="shared" si="192"/>
        <v>0</v>
      </c>
      <c r="H983" s="9">
        <f t="shared" si="193"/>
        <v>-9.5457125000000032E-2</v>
      </c>
      <c r="I983" s="6">
        <f t="shared" si="194"/>
        <v>-0.18311366666666667</v>
      </c>
      <c r="J983" s="6">
        <f t="shared" si="195"/>
        <v>0.44066550000000004</v>
      </c>
      <c r="K983" s="9">
        <f t="shared" si="196"/>
        <v>-0.43632150512000661</v>
      </c>
      <c r="L983" s="8">
        <f t="shared" si="197"/>
        <v>-0.46876401309475407</v>
      </c>
      <c r="M983" s="9">
        <f t="shared" si="198"/>
        <v>-0.94081745072479583</v>
      </c>
      <c r="N983" s="8">
        <f t="shared" si="199"/>
        <v>-0.32312857809475398</v>
      </c>
      <c r="O983" s="9">
        <f t="shared" si="200"/>
        <v>-0.43632150512000661</v>
      </c>
      <c r="P983" s="8">
        <f t="shared" si="201"/>
        <v>-0.86394553837618326</v>
      </c>
      <c r="Q983" s="9">
        <f t="shared" si="202"/>
        <v>0.24095765487999396</v>
      </c>
      <c r="R983" s="6">
        <f t="shared" si="203"/>
        <v>0.11777694491903108</v>
      </c>
    </row>
    <row r="984" spans="2:18" ht="14.4">
      <c r="B984" s="7"/>
      <c r="C984">
        <v>-20.3657</v>
      </c>
      <c r="D984">
        <v>95.065899999999999</v>
      </c>
      <c r="E984">
        <v>84.399299999999997</v>
      </c>
      <c r="F984">
        <v>1</v>
      </c>
      <c r="G984" s="6">
        <f t="shared" si="192"/>
        <v>0</v>
      </c>
      <c r="H984" s="9">
        <f t="shared" si="193"/>
        <v>-9.5457125000000032E-2</v>
      </c>
      <c r="I984" s="6">
        <f t="shared" si="194"/>
        <v>-0.18311366666666667</v>
      </c>
      <c r="J984" s="6">
        <f t="shared" si="195"/>
        <v>0.44066550000000004</v>
      </c>
      <c r="K984" s="9">
        <f t="shared" si="196"/>
        <v>-0.43632150512000661</v>
      </c>
      <c r="L984" s="8">
        <f t="shared" si="197"/>
        <v>-0.46876401309475407</v>
      </c>
      <c r="M984" s="9">
        <f t="shared" si="198"/>
        <v>-0.94081745072479583</v>
      </c>
      <c r="N984" s="8">
        <f t="shared" si="199"/>
        <v>-0.32312857809475398</v>
      </c>
      <c r="O984" s="9">
        <f t="shared" si="200"/>
        <v>-0.43632150512000661</v>
      </c>
      <c r="P984" s="8">
        <f t="shared" si="201"/>
        <v>-0.86394553837618326</v>
      </c>
      <c r="Q984" s="9">
        <f t="shared" si="202"/>
        <v>0.24095765487999396</v>
      </c>
      <c r="R984" s="6">
        <f t="shared" si="203"/>
        <v>0.11777694491903108</v>
      </c>
    </row>
    <row r="985" spans="2:18" ht="14.4">
      <c r="B985" s="7"/>
      <c r="C985">
        <v>-20.3657</v>
      </c>
      <c r="D985">
        <v>95.065899999999999</v>
      </c>
      <c r="E985">
        <v>84.399299999999997</v>
      </c>
      <c r="F985">
        <v>1</v>
      </c>
      <c r="G985" s="6">
        <f t="shared" si="192"/>
        <v>0</v>
      </c>
      <c r="H985" s="9">
        <f t="shared" si="193"/>
        <v>-9.5457125000000032E-2</v>
      </c>
      <c r="I985" s="6">
        <f t="shared" si="194"/>
        <v>-0.18311366666666667</v>
      </c>
      <c r="J985" s="6">
        <f t="shared" si="195"/>
        <v>0.44066550000000004</v>
      </c>
      <c r="K985" s="9">
        <f t="shared" si="196"/>
        <v>-0.43632150512000661</v>
      </c>
      <c r="L985" s="8">
        <f t="shared" si="197"/>
        <v>-0.46876401309475407</v>
      </c>
      <c r="M985" s="9">
        <f t="shared" si="198"/>
        <v>-0.94081745072479583</v>
      </c>
      <c r="N985" s="8">
        <f t="shared" si="199"/>
        <v>-0.32312857809475398</v>
      </c>
      <c r="O985" s="9">
        <f t="shared" si="200"/>
        <v>-0.43632150512000661</v>
      </c>
      <c r="P985" s="8">
        <f t="shared" si="201"/>
        <v>-0.86394553837618326</v>
      </c>
      <c r="Q985" s="9">
        <f t="shared" si="202"/>
        <v>0.24095765487999396</v>
      </c>
      <c r="R985" s="6">
        <f t="shared" si="203"/>
        <v>0.11777694491903108</v>
      </c>
    </row>
    <row r="986" spans="2:18" ht="14.4">
      <c r="B986" s="7"/>
      <c r="C986">
        <v>-21.665700000000001</v>
      </c>
      <c r="D986">
        <v>97.397800000000004</v>
      </c>
      <c r="E986">
        <v>83.679699999999997</v>
      </c>
      <c r="F986">
        <v>1</v>
      </c>
      <c r="G986" s="6">
        <f t="shared" si="192"/>
        <v>0</v>
      </c>
      <c r="H986" s="9">
        <f t="shared" si="193"/>
        <v>-9.7082125000000019E-2</v>
      </c>
      <c r="I986" s="6">
        <f t="shared" si="194"/>
        <v>-0.17534066666666664</v>
      </c>
      <c r="J986" s="6">
        <f t="shared" si="195"/>
        <v>0.43946616666666671</v>
      </c>
      <c r="K986" s="9">
        <f t="shared" si="196"/>
        <v>-0.43748448456486222</v>
      </c>
      <c r="L986" s="8">
        <f t="shared" si="197"/>
        <v>-0.45773765657047039</v>
      </c>
      <c r="M986" s="9">
        <f t="shared" si="198"/>
        <v>-0.93995393072479583</v>
      </c>
      <c r="N986" s="8">
        <f t="shared" si="199"/>
        <v>-0.3126872215704703</v>
      </c>
      <c r="O986" s="9">
        <f t="shared" si="200"/>
        <v>-0.43748448456486222</v>
      </c>
      <c r="P986" s="8">
        <f t="shared" si="201"/>
        <v>-0.8626127081195073</v>
      </c>
      <c r="Q986" s="9">
        <f t="shared" si="202"/>
        <v>0.2389311554351384</v>
      </c>
      <c r="R986" s="6">
        <f t="shared" si="203"/>
        <v>0.12805547118663882</v>
      </c>
    </row>
    <row r="987" spans="2:18" ht="14.4">
      <c r="B987" s="7"/>
      <c r="C987">
        <v>-21.665700000000001</v>
      </c>
      <c r="D987">
        <v>97.397800000000004</v>
      </c>
      <c r="E987">
        <v>83.679699999999997</v>
      </c>
      <c r="F987">
        <v>1</v>
      </c>
      <c r="G987" s="6">
        <f t="shared" si="192"/>
        <v>0</v>
      </c>
      <c r="H987" s="9">
        <f t="shared" si="193"/>
        <v>-9.7082125000000019E-2</v>
      </c>
      <c r="I987" s="6">
        <f t="shared" si="194"/>
        <v>-0.17534066666666664</v>
      </c>
      <c r="J987" s="6">
        <f t="shared" si="195"/>
        <v>0.43946616666666671</v>
      </c>
      <c r="K987" s="9">
        <f t="shared" si="196"/>
        <v>-0.43748448456486222</v>
      </c>
      <c r="L987" s="8">
        <f t="shared" si="197"/>
        <v>-0.45773765657047039</v>
      </c>
      <c r="M987" s="9">
        <f t="shared" si="198"/>
        <v>-0.93995393072479583</v>
      </c>
      <c r="N987" s="8">
        <f t="shared" si="199"/>
        <v>-0.3126872215704703</v>
      </c>
      <c r="O987" s="9">
        <f t="shared" si="200"/>
        <v>-0.43748448456486222</v>
      </c>
      <c r="P987" s="8">
        <f t="shared" si="201"/>
        <v>-0.8626127081195073</v>
      </c>
      <c r="Q987" s="9">
        <f t="shared" si="202"/>
        <v>0.2389311554351384</v>
      </c>
      <c r="R987" s="6">
        <f t="shared" si="203"/>
        <v>0.12805547118663882</v>
      </c>
    </row>
    <row r="988" spans="2:18" ht="14.4">
      <c r="B988" s="7"/>
      <c r="C988">
        <v>-20.856300000000001</v>
      </c>
      <c r="D988">
        <v>96.302499999999995</v>
      </c>
      <c r="E988">
        <v>84.194000000000003</v>
      </c>
      <c r="F988">
        <v>1</v>
      </c>
      <c r="G988" s="6">
        <f t="shared" si="192"/>
        <v>0</v>
      </c>
      <c r="H988" s="9">
        <f t="shared" si="193"/>
        <v>-9.6070374999999986E-2</v>
      </c>
      <c r="I988" s="6">
        <f t="shared" si="194"/>
        <v>-0.17899166666666666</v>
      </c>
      <c r="J988" s="6">
        <f t="shared" si="195"/>
        <v>0.44032333333333329</v>
      </c>
      <c r="K988" s="9">
        <f t="shared" si="196"/>
        <v>-0.43683991483358048</v>
      </c>
      <c r="L988" s="8">
        <f t="shared" si="197"/>
        <v>-0.46318943940754248</v>
      </c>
      <c r="M988" s="9">
        <f t="shared" si="198"/>
        <v>-0.94057109072479583</v>
      </c>
      <c r="N988" s="8">
        <f t="shared" si="199"/>
        <v>-0.31777477440754237</v>
      </c>
      <c r="O988" s="9">
        <f t="shared" si="200"/>
        <v>-0.43683991483358048</v>
      </c>
      <c r="P988" s="8">
        <f t="shared" si="201"/>
        <v>-0.86351141435770684</v>
      </c>
      <c r="Q988" s="9">
        <f t="shared" si="202"/>
        <v>0.24019288516642007</v>
      </c>
      <c r="R988" s="6">
        <f t="shared" si="203"/>
        <v>0.12313816458776627</v>
      </c>
    </row>
    <row r="989" spans="2:18" ht="14.4">
      <c r="B989" s="7"/>
      <c r="C989">
        <v>-18.486899999999999</v>
      </c>
      <c r="D989">
        <v>93.937799999999996</v>
      </c>
      <c r="E989">
        <v>84.524100000000004</v>
      </c>
      <c r="F989">
        <v>1</v>
      </c>
      <c r="G989" s="6">
        <f t="shared" si="192"/>
        <v>0</v>
      </c>
      <c r="H989" s="9">
        <f t="shared" si="193"/>
        <v>-9.3108625E-2</v>
      </c>
      <c r="I989" s="6">
        <f t="shared" si="194"/>
        <v>-0.18687400000000004</v>
      </c>
      <c r="J989" s="6">
        <f t="shared" si="195"/>
        <v>0.44087349999999992</v>
      </c>
      <c r="K989" s="9">
        <f t="shared" si="196"/>
        <v>-0.43354250576847214</v>
      </c>
      <c r="L989" s="8">
        <f t="shared" si="197"/>
        <v>-0.47442859269766907</v>
      </c>
      <c r="M989" s="9">
        <f t="shared" si="198"/>
        <v>-0.94096721072479583</v>
      </c>
      <c r="N989" s="8">
        <f t="shared" si="199"/>
        <v>-0.32794769769766896</v>
      </c>
      <c r="O989" s="9">
        <f t="shared" si="200"/>
        <v>-0.43354250576847214</v>
      </c>
      <c r="P989" s="8">
        <f t="shared" si="201"/>
        <v>-0.86492069434065377</v>
      </c>
      <c r="Q989" s="9">
        <f t="shared" si="202"/>
        <v>0.24388641423152835</v>
      </c>
      <c r="R989" s="6">
        <f t="shared" si="203"/>
        <v>0.11224206128058675</v>
      </c>
    </row>
    <row r="990" spans="2:18" ht="14.4">
      <c r="B990" s="7"/>
      <c r="C990">
        <v>-18.486899999999999</v>
      </c>
      <c r="D990">
        <v>93.937799999999996</v>
      </c>
      <c r="E990">
        <v>84.524100000000004</v>
      </c>
      <c r="F990">
        <v>1</v>
      </c>
      <c r="G990" s="6">
        <f t="shared" si="192"/>
        <v>0</v>
      </c>
      <c r="H990" s="9">
        <f t="shared" si="193"/>
        <v>-9.3108625E-2</v>
      </c>
      <c r="I990" s="6">
        <f t="shared" si="194"/>
        <v>-0.18687400000000004</v>
      </c>
      <c r="J990" s="6">
        <f t="shared" si="195"/>
        <v>0.44087349999999992</v>
      </c>
      <c r="K990" s="9">
        <f t="shared" si="196"/>
        <v>-0.43354250576847214</v>
      </c>
      <c r="L990" s="8">
        <f t="shared" si="197"/>
        <v>-0.47442859269766907</v>
      </c>
      <c r="M990" s="9">
        <f t="shared" si="198"/>
        <v>-0.94096721072479583</v>
      </c>
      <c r="N990" s="8">
        <f t="shared" si="199"/>
        <v>-0.32794769769766896</v>
      </c>
      <c r="O990" s="9">
        <f t="shared" si="200"/>
        <v>-0.43354250576847214</v>
      </c>
      <c r="P990" s="8">
        <f t="shared" si="201"/>
        <v>-0.86492069434065377</v>
      </c>
      <c r="Q990" s="9">
        <f t="shared" si="202"/>
        <v>0.24388641423152835</v>
      </c>
      <c r="R990" s="6">
        <f t="shared" si="203"/>
        <v>0.11224206128058675</v>
      </c>
    </row>
    <row r="991" spans="2:18" ht="14.4">
      <c r="B991" s="7"/>
      <c r="C991">
        <v>-17.043099999999999</v>
      </c>
      <c r="D991">
        <v>93.871399999999994</v>
      </c>
      <c r="E991">
        <v>84.4739</v>
      </c>
      <c r="F991">
        <v>1</v>
      </c>
      <c r="G991" s="6">
        <f t="shared" si="192"/>
        <v>0</v>
      </c>
      <c r="H991" s="9">
        <f t="shared" si="193"/>
        <v>-9.1303874999999979E-2</v>
      </c>
      <c r="I991" s="6">
        <f t="shared" si="194"/>
        <v>-0.18709533333333334</v>
      </c>
      <c r="J991" s="6">
        <f t="shared" si="195"/>
        <v>0.44078983333333321</v>
      </c>
      <c r="K991" s="9">
        <f t="shared" si="196"/>
        <v>-0.43123160430810098</v>
      </c>
      <c r="L991" s="8">
        <f t="shared" si="197"/>
        <v>-0.47530215294403932</v>
      </c>
      <c r="M991" s="9">
        <f t="shared" si="198"/>
        <v>-0.94090697072479579</v>
      </c>
      <c r="N991" s="8">
        <f t="shared" si="199"/>
        <v>-0.32817154794403913</v>
      </c>
      <c r="O991" s="9">
        <f t="shared" si="200"/>
        <v>-0.43123160430810098</v>
      </c>
      <c r="P991" s="8">
        <f t="shared" si="201"/>
        <v>-0.86551823497032987</v>
      </c>
      <c r="Q991" s="9">
        <f t="shared" si="202"/>
        <v>0.24613707569189958</v>
      </c>
      <c r="R991" s="6">
        <f t="shared" si="203"/>
        <v>0.11131633166389258</v>
      </c>
    </row>
    <row r="992" spans="2:18" ht="14.4">
      <c r="B992" s="7"/>
      <c r="C992">
        <v>-19.227900000000002</v>
      </c>
      <c r="D992">
        <v>95.561899999999994</v>
      </c>
      <c r="E992">
        <v>83.474299999999999</v>
      </c>
      <c r="F992">
        <v>1</v>
      </c>
      <c r="G992" s="6">
        <f t="shared" si="192"/>
        <v>0</v>
      </c>
      <c r="H992" s="9">
        <f t="shared" si="193"/>
        <v>-9.4034874999999962E-2</v>
      </c>
      <c r="I992" s="6">
        <f t="shared" si="194"/>
        <v>-0.18146033333333333</v>
      </c>
      <c r="J992" s="6">
        <f t="shared" si="195"/>
        <v>0.43912383333333327</v>
      </c>
      <c r="K992" s="9">
        <f t="shared" si="196"/>
        <v>-0.43343785045203981</v>
      </c>
      <c r="L992" s="8">
        <f t="shared" si="197"/>
        <v>-0.46625290161522326</v>
      </c>
      <c r="M992" s="9">
        <f t="shared" si="198"/>
        <v>-0.93970745072479578</v>
      </c>
      <c r="N992" s="8">
        <f t="shared" si="199"/>
        <v>-0.32010545661522316</v>
      </c>
      <c r="O992" s="9">
        <f t="shared" si="200"/>
        <v>-0.43343785045203981</v>
      </c>
      <c r="P992" s="8">
        <f t="shared" si="201"/>
        <v>-0.86349626017798253</v>
      </c>
      <c r="Q992" s="9">
        <f t="shared" si="202"/>
        <v>0.24273130954796071</v>
      </c>
      <c r="R992" s="6">
        <f t="shared" si="203"/>
        <v>0.11932676820036107</v>
      </c>
    </row>
    <row r="993" spans="2:18" ht="14.4">
      <c r="B993" s="7"/>
      <c r="C993">
        <v>-19.227900000000002</v>
      </c>
      <c r="D993">
        <v>95.561899999999994</v>
      </c>
      <c r="E993">
        <v>83.474299999999999</v>
      </c>
      <c r="F993">
        <v>1</v>
      </c>
      <c r="G993" s="6">
        <f t="shared" si="192"/>
        <v>0</v>
      </c>
      <c r="H993" s="9">
        <f t="shared" si="193"/>
        <v>-9.4034874999999962E-2</v>
      </c>
      <c r="I993" s="6">
        <f t="shared" si="194"/>
        <v>-0.18146033333333333</v>
      </c>
      <c r="J993" s="6">
        <f t="shared" si="195"/>
        <v>0.43912383333333327</v>
      </c>
      <c r="K993" s="9">
        <f t="shared" si="196"/>
        <v>-0.43343785045203981</v>
      </c>
      <c r="L993" s="8">
        <f t="shared" si="197"/>
        <v>-0.46625290161522326</v>
      </c>
      <c r="M993" s="9">
        <f t="shared" si="198"/>
        <v>-0.93970745072479578</v>
      </c>
      <c r="N993" s="8">
        <f t="shared" si="199"/>
        <v>-0.32010545661522316</v>
      </c>
      <c r="O993" s="9">
        <f t="shared" si="200"/>
        <v>-0.43343785045203981</v>
      </c>
      <c r="P993" s="8">
        <f t="shared" si="201"/>
        <v>-0.86349626017798253</v>
      </c>
      <c r="Q993" s="9">
        <f t="shared" si="202"/>
        <v>0.24273130954796071</v>
      </c>
      <c r="R993" s="6">
        <f t="shared" si="203"/>
        <v>0.11932676820036107</v>
      </c>
    </row>
    <row r="994" spans="2:18" ht="14.4">
      <c r="B994" s="7"/>
      <c r="C994">
        <v>-19.227900000000002</v>
      </c>
      <c r="D994">
        <v>95.561899999999994</v>
      </c>
      <c r="E994">
        <v>83.474299999999999</v>
      </c>
      <c r="F994">
        <v>1</v>
      </c>
      <c r="G994" s="6">
        <f t="shared" si="192"/>
        <v>0</v>
      </c>
      <c r="H994" s="9">
        <f t="shared" si="193"/>
        <v>-9.4034874999999962E-2</v>
      </c>
      <c r="I994" s="6">
        <f t="shared" si="194"/>
        <v>-0.18146033333333333</v>
      </c>
      <c r="J994" s="6">
        <f t="shared" si="195"/>
        <v>0.43912383333333327</v>
      </c>
      <c r="K994" s="9">
        <f t="shared" si="196"/>
        <v>-0.43343785045203981</v>
      </c>
      <c r="L994" s="8">
        <f t="shared" si="197"/>
        <v>-0.46625290161522326</v>
      </c>
      <c r="M994" s="9">
        <f t="shared" si="198"/>
        <v>-0.93970745072479578</v>
      </c>
      <c r="N994" s="8">
        <f t="shared" si="199"/>
        <v>-0.32010545661522316</v>
      </c>
      <c r="O994" s="9">
        <f t="shared" si="200"/>
        <v>-0.43343785045203981</v>
      </c>
      <c r="P994" s="8">
        <f t="shared" si="201"/>
        <v>-0.86349626017798253</v>
      </c>
      <c r="Q994" s="9">
        <f t="shared" si="202"/>
        <v>0.24273130954796071</v>
      </c>
      <c r="R994" s="6">
        <f t="shared" si="203"/>
        <v>0.11932676820036107</v>
      </c>
    </row>
    <row r="995" spans="2:18" ht="14.4">
      <c r="B995" s="7"/>
      <c r="C995">
        <v>-10.8605</v>
      </c>
      <c r="D995">
        <v>93.756100000000004</v>
      </c>
      <c r="E995">
        <v>85.7547</v>
      </c>
      <c r="F995">
        <v>1</v>
      </c>
      <c r="G995" s="6">
        <f t="shared" si="192"/>
        <v>0</v>
      </c>
      <c r="H995" s="9">
        <f t="shared" si="193"/>
        <v>-8.3575624999999987E-2</v>
      </c>
      <c r="I995" s="6">
        <f t="shared" si="194"/>
        <v>-0.18747966666666666</v>
      </c>
      <c r="J995" s="6">
        <f t="shared" si="195"/>
        <v>0.44292449999999994</v>
      </c>
      <c r="K995" s="9">
        <f t="shared" si="196"/>
        <v>-0.42313084471751317</v>
      </c>
      <c r="L995" s="8">
        <f t="shared" si="197"/>
        <v>-0.47989466244811024</v>
      </c>
      <c r="M995" s="9">
        <f t="shared" si="198"/>
        <v>-0.94244393072479582</v>
      </c>
      <c r="N995" s="8">
        <f t="shared" si="199"/>
        <v>-0.32998188744811013</v>
      </c>
      <c r="O995" s="9">
        <f t="shared" si="200"/>
        <v>-0.42313084471751317</v>
      </c>
      <c r="P995" s="8">
        <f t="shared" si="201"/>
        <v>-0.86963145137493036</v>
      </c>
      <c r="Q995" s="9">
        <f t="shared" si="202"/>
        <v>0.25577479528248731</v>
      </c>
      <c r="R995" s="6">
        <f t="shared" si="203"/>
        <v>0.10805486856442215</v>
      </c>
    </row>
    <row r="996" spans="2:18" ht="14.4">
      <c r="B996" s="7"/>
      <c r="C996">
        <v>-9.74057</v>
      </c>
      <c r="D996">
        <v>94.741600000000005</v>
      </c>
      <c r="E996">
        <v>84.921999999999997</v>
      </c>
      <c r="F996">
        <v>1</v>
      </c>
      <c r="G996" s="6">
        <f t="shared" si="192"/>
        <v>0</v>
      </c>
      <c r="H996" s="9">
        <f t="shared" si="193"/>
        <v>-8.2175712499999998E-2</v>
      </c>
      <c r="I996" s="6">
        <f t="shared" si="194"/>
        <v>-0.18419466666666667</v>
      </c>
      <c r="J996" s="6">
        <f t="shared" si="195"/>
        <v>0.44153666666666669</v>
      </c>
      <c r="K996" s="9">
        <f t="shared" si="196"/>
        <v>-0.42038580662268471</v>
      </c>
      <c r="L996" s="8">
        <f t="shared" si="197"/>
        <v>-0.47543661715357083</v>
      </c>
      <c r="M996" s="9">
        <f t="shared" si="198"/>
        <v>-0.94144469072479597</v>
      </c>
      <c r="N996" s="8">
        <f t="shared" si="199"/>
        <v>-0.32501987365357071</v>
      </c>
      <c r="O996" s="9">
        <f t="shared" si="200"/>
        <v>-0.42038580662268471</v>
      </c>
      <c r="P996" s="8">
        <f t="shared" si="201"/>
        <v>-0.8692700526504531</v>
      </c>
      <c r="Q996" s="9">
        <f t="shared" si="202"/>
        <v>0.25752059337731587</v>
      </c>
      <c r="R996" s="6">
        <f t="shared" si="203"/>
        <v>0.11164754663448408</v>
      </c>
    </row>
    <row r="997" spans="2:18" ht="14.4">
      <c r="B997" s="7"/>
      <c r="C997">
        <v>-12.732799999999999</v>
      </c>
      <c r="D997">
        <v>96.005399999999995</v>
      </c>
      <c r="E997">
        <v>83.764700000000005</v>
      </c>
      <c r="F997">
        <v>1</v>
      </c>
      <c r="G997" s="6">
        <f t="shared" si="192"/>
        <v>0</v>
      </c>
      <c r="H997" s="9">
        <f t="shared" si="193"/>
        <v>-8.5915999999999992E-2</v>
      </c>
      <c r="I997" s="6">
        <f t="shared" si="194"/>
        <v>-0.17998200000000003</v>
      </c>
      <c r="J997" s="6">
        <f t="shared" si="195"/>
        <v>0.4396078333333332</v>
      </c>
      <c r="K997" s="9">
        <f t="shared" si="196"/>
        <v>-0.42366147157182321</v>
      </c>
      <c r="L997" s="8">
        <f t="shared" si="197"/>
        <v>-0.46763389426835777</v>
      </c>
      <c r="M997" s="9">
        <f t="shared" si="198"/>
        <v>-0.94005593072479576</v>
      </c>
      <c r="N997" s="8">
        <f t="shared" si="199"/>
        <v>-0.31856365426835764</v>
      </c>
      <c r="O997" s="9">
        <f t="shared" si="200"/>
        <v>-0.42366147157182321</v>
      </c>
      <c r="P997" s="8">
        <f t="shared" si="201"/>
        <v>-0.86672084771069313</v>
      </c>
      <c r="Q997" s="9">
        <f t="shared" si="202"/>
        <v>0.25285616842817721</v>
      </c>
      <c r="R997" s="6">
        <f t="shared" si="203"/>
        <v>0.11824756807993736</v>
      </c>
    </row>
    <row r="998" spans="2:18" ht="14.4">
      <c r="B998" s="7"/>
      <c r="C998">
        <v>-14.0349</v>
      </c>
      <c r="D998">
        <v>95.464200000000005</v>
      </c>
      <c r="E998">
        <v>84.471199999999996</v>
      </c>
      <c r="F998">
        <v>1</v>
      </c>
      <c r="G998" s="6">
        <f t="shared" si="192"/>
        <v>0</v>
      </c>
      <c r="H998" s="9">
        <f t="shared" si="193"/>
        <v>-8.7543625000000014E-2</v>
      </c>
      <c r="I998" s="6">
        <f t="shared" si="194"/>
        <v>-0.181786</v>
      </c>
      <c r="J998" s="6">
        <f t="shared" si="195"/>
        <v>0.44078533333333325</v>
      </c>
      <c r="K998" s="9">
        <f t="shared" si="196"/>
        <v>-0.4265390445927052</v>
      </c>
      <c r="L998" s="8">
        <f t="shared" si="197"/>
        <v>-0.47003189175862131</v>
      </c>
      <c r="M998" s="9">
        <f t="shared" si="198"/>
        <v>-0.94090373072479583</v>
      </c>
      <c r="N998" s="8">
        <f t="shared" si="199"/>
        <v>-0.32154759675862121</v>
      </c>
      <c r="O998" s="9">
        <f t="shared" si="200"/>
        <v>-0.4265390445927052</v>
      </c>
      <c r="P998" s="8">
        <f t="shared" si="201"/>
        <v>-0.86686911904802166</v>
      </c>
      <c r="Q998" s="9">
        <f t="shared" si="202"/>
        <v>0.25082639540729534</v>
      </c>
      <c r="R998" s="6">
        <f t="shared" si="203"/>
        <v>0.11658378692700233</v>
      </c>
    </row>
    <row r="999" spans="2:18" ht="14.4">
      <c r="B999" s="7"/>
      <c r="C999">
        <v>-14.0349</v>
      </c>
      <c r="D999">
        <v>95.464200000000005</v>
      </c>
      <c r="E999">
        <v>84.471199999999996</v>
      </c>
      <c r="F999">
        <v>1</v>
      </c>
      <c r="G999" s="6">
        <f t="shared" si="192"/>
        <v>0</v>
      </c>
      <c r="H999" s="9">
        <f t="shared" si="193"/>
        <v>-8.7543625000000014E-2</v>
      </c>
      <c r="I999" s="6">
        <f t="shared" si="194"/>
        <v>-0.181786</v>
      </c>
      <c r="J999" s="6">
        <f t="shared" si="195"/>
        <v>0.44078533333333325</v>
      </c>
      <c r="K999" s="9">
        <f t="shared" si="196"/>
        <v>-0.4265390445927052</v>
      </c>
      <c r="L999" s="8">
        <f t="shared" si="197"/>
        <v>-0.47003189175862131</v>
      </c>
      <c r="M999" s="9">
        <f t="shared" si="198"/>
        <v>-0.94090373072479583</v>
      </c>
      <c r="N999" s="8">
        <f t="shared" si="199"/>
        <v>-0.32154759675862121</v>
      </c>
      <c r="O999" s="9">
        <f t="shared" si="200"/>
        <v>-0.4265390445927052</v>
      </c>
      <c r="P999" s="8">
        <f t="shared" si="201"/>
        <v>-0.86686911904802166</v>
      </c>
      <c r="Q999" s="9">
        <f t="shared" si="202"/>
        <v>0.25082639540729534</v>
      </c>
      <c r="R999" s="6">
        <f t="shared" si="203"/>
        <v>0.11658378692700233</v>
      </c>
    </row>
    <row r="1000" spans="2:18" ht="14.4">
      <c r="B1000" s="7"/>
      <c r="C1000">
        <v>-13.030799999999999</v>
      </c>
      <c r="D1000">
        <v>95.770799999999994</v>
      </c>
      <c r="E1000">
        <v>85.930199999999999</v>
      </c>
      <c r="F1000">
        <v>1</v>
      </c>
      <c r="G1000" s="6">
        <f t="shared" ref="G1000:G1063" si="204">D$19*(L1000-R1000)</f>
        <v>0</v>
      </c>
      <c r="H1000" s="9">
        <f t="shared" ref="H1000:H1063" si="205">(C1000-H$16)/H$17-0.5</f>
        <v>-8.628849999999999E-2</v>
      </c>
      <c r="I1000" s="6">
        <f t="shared" ref="I1000:I1063" si="206">(D1000-I$16)/I$17-0.5</f>
        <v>-0.18076400000000004</v>
      </c>
      <c r="J1000" s="6">
        <f t="shared" ref="J1000:J1063" si="207">(E1000-J$16)/J$17-0.5</f>
        <v>0.44321699999999997</v>
      </c>
      <c r="K1000" s="9">
        <f t="shared" ref="K1000:K1063" si="208">(H1000*$H$13+I1000*$I$13+J1000*$J$13+$D$27)*$C$27</f>
        <v>-0.4267246075984133</v>
      </c>
      <c r="L1000" s="8">
        <f t="shared" ref="L1000:L1063" si="209">(H1000*$H$14+I1000*$I$14+J1000*$J$14+$E$27)*$C$27</f>
        <v>-0.47072546176932567</v>
      </c>
      <c r="M1000" s="9">
        <f t="shared" ref="M1000:M1063" si="210">(H$27*$H$13+I1000*$I$13+J1000*$J$13+$D$27)*$C$27</f>
        <v>-0.94265453072479588</v>
      </c>
      <c r="N1000" s="8">
        <f t="shared" ref="N1000:N1063" si="211">(H$27*$H$14+I1000*$I$14+J1000*$J$14+$E$27)*$C$27</f>
        <v>-0.32178932176932556</v>
      </c>
      <c r="O1000" s="9">
        <f t="shared" ref="O1000:O1063" si="212">(H1000*$H$13+I$27*$I$13+J1000*$J$13+$D$27)*$C$27</f>
        <v>-0.4267246075984133</v>
      </c>
      <c r="P1000" s="8">
        <f t="shared" ref="P1000:P1063" si="213">(H1000*$H$14+I$27*$I$14+J1000*$J$14+$E$27)*$C$27</f>
        <v>-0.86883720132496767</v>
      </c>
      <c r="Q1000" s="9">
        <f t="shared" ref="Q1000:Q1063" si="214">(H1000*$H$13+I1000*$I$13+J$27*$J$13+$D$27)*$C$27</f>
        <v>0.2523916324015873</v>
      </c>
      <c r="R1000" s="6">
        <f t="shared" ref="R1000:R1063" si="215">(H1000*$H$14+I1000*$I$14+J$27*$J$14+$E$27)*$C$27</f>
        <v>0.11740645419324378</v>
      </c>
    </row>
    <row r="1001" spans="2:18" ht="14.4">
      <c r="B1001" s="7"/>
      <c r="C1001">
        <v>-13.030799999999999</v>
      </c>
      <c r="D1001">
        <v>95.770799999999994</v>
      </c>
      <c r="E1001">
        <v>85.930199999999999</v>
      </c>
      <c r="F1001">
        <v>1</v>
      </c>
      <c r="G1001" s="6">
        <f t="shared" si="204"/>
        <v>0</v>
      </c>
      <c r="H1001" s="9">
        <f t="shared" si="205"/>
        <v>-8.628849999999999E-2</v>
      </c>
      <c r="I1001" s="6">
        <f t="shared" si="206"/>
        <v>-0.18076400000000004</v>
      </c>
      <c r="J1001" s="6">
        <f t="shared" si="207"/>
        <v>0.44321699999999997</v>
      </c>
      <c r="K1001" s="9">
        <f t="shared" si="208"/>
        <v>-0.4267246075984133</v>
      </c>
      <c r="L1001" s="8">
        <f t="shared" si="209"/>
        <v>-0.47072546176932567</v>
      </c>
      <c r="M1001" s="9">
        <f t="shared" si="210"/>
        <v>-0.94265453072479588</v>
      </c>
      <c r="N1001" s="8">
        <f t="shared" si="211"/>
        <v>-0.32178932176932556</v>
      </c>
      <c r="O1001" s="9">
        <f t="shared" si="212"/>
        <v>-0.4267246075984133</v>
      </c>
      <c r="P1001" s="8">
        <f t="shared" si="213"/>
        <v>-0.86883720132496767</v>
      </c>
      <c r="Q1001" s="9">
        <f t="shared" si="214"/>
        <v>0.2523916324015873</v>
      </c>
      <c r="R1001" s="6">
        <f t="shared" si="215"/>
        <v>0.11740645419324378</v>
      </c>
    </row>
    <row r="1002" spans="2:18" ht="14.4">
      <c r="B1002" s="7"/>
      <c r="C1002">
        <v>-13.030799999999999</v>
      </c>
      <c r="D1002">
        <v>95.770799999999994</v>
      </c>
      <c r="E1002">
        <v>85.930199999999999</v>
      </c>
      <c r="F1002">
        <v>1</v>
      </c>
      <c r="G1002" s="6">
        <f t="shared" si="204"/>
        <v>0</v>
      </c>
      <c r="H1002" s="9">
        <f t="shared" si="205"/>
        <v>-8.628849999999999E-2</v>
      </c>
      <c r="I1002" s="6">
        <f t="shared" si="206"/>
        <v>-0.18076400000000004</v>
      </c>
      <c r="J1002" s="6">
        <f t="shared" si="207"/>
        <v>0.44321699999999997</v>
      </c>
      <c r="K1002" s="9">
        <f t="shared" si="208"/>
        <v>-0.4267246075984133</v>
      </c>
      <c r="L1002" s="8">
        <f t="shared" si="209"/>
        <v>-0.47072546176932567</v>
      </c>
      <c r="M1002" s="9">
        <f t="shared" si="210"/>
        <v>-0.94265453072479588</v>
      </c>
      <c r="N1002" s="8">
        <f t="shared" si="211"/>
        <v>-0.32178932176932556</v>
      </c>
      <c r="O1002" s="9">
        <f t="shared" si="212"/>
        <v>-0.4267246075984133</v>
      </c>
      <c r="P1002" s="8">
        <f t="shared" si="213"/>
        <v>-0.86883720132496767</v>
      </c>
      <c r="Q1002" s="9">
        <f t="shared" si="214"/>
        <v>0.2523916324015873</v>
      </c>
      <c r="R1002" s="6">
        <f t="shared" si="215"/>
        <v>0.11740645419324378</v>
      </c>
    </row>
    <row r="1003" spans="2:18" ht="14.4">
      <c r="B1003" s="7"/>
      <c r="C1003">
        <v>-14.613099999999999</v>
      </c>
      <c r="D1003">
        <v>96.387299999999996</v>
      </c>
      <c r="E1003">
        <v>86.007199999999997</v>
      </c>
      <c r="F1003">
        <v>1</v>
      </c>
      <c r="G1003" s="6">
        <f t="shared" si="204"/>
        <v>0</v>
      </c>
      <c r="H1003" s="9">
        <f t="shared" si="205"/>
        <v>-8.8266374999999953E-2</v>
      </c>
      <c r="I1003" s="6">
        <f t="shared" si="206"/>
        <v>-0.17870900000000001</v>
      </c>
      <c r="J1003" s="6">
        <f t="shared" si="207"/>
        <v>0.44334533333333337</v>
      </c>
      <c r="K1003" s="9">
        <f t="shared" si="208"/>
        <v>-0.42928356919194788</v>
      </c>
      <c r="L1003" s="8">
        <f t="shared" si="209"/>
        <v>-0.46753070514175654</v>
      </c>
      <c r="M1003" s="9">
        <f t="shared" si="210"/>
        <v>-0.94274693072479587</v>
      </c>
      <c r="N1003" s="8">
        <f t="shared" si="211"/>
        <v>-0.31930660014175632</v>
      </c>
      <c r="O1003" s="9">
        <f t="shared" si="212"/>
        <v>-0.42928356919194788</v>
      </c>
      <c r="P1003" s="8">
        <f t="shared" si="213"/>
        <v>-0.86820518707227723</v>
      </c>
      <c r="Q1003" s="9">
        <f t="shared" si="214"/>
        <v>0.24992507080805271</v>
      </c>
      <c r="R1003" s="6">
        <f t="shared" si="215"/>
        <v>0.12068123156812267</v>
      </c>
    </row>
    <row r="1004" spans="2:18" ht="14.4">
      <c r="B1004" s="7"/>
      <c r="C1004">
        <v>-14.613099999999999</v>
      </c>
      <c r="D1004">
        <v>96.387299999999996</v>
      </c>
      <c r="E1004">
        <v>86.007199999999997</v>
      </c>
      <c r="F1004">
        <v>1</v>
      </c>
      <c r="G1004" s="6">
        <f t="shared" si="204"/>
        <v>0</v>
      </c>
      <c r="H1004" s="9">
        <f t="shared" si="205"/>
        <v>-8.8266374999999953E-2</v>
      </c>
      <c r="I1004" s="6">
        <f t="shared" si="206"/>
        <v>-0.17870900000000001</v>
      </c>
      <c r="J1004" s="6">
        <f t="shared" si="207"/>
        <v>0.44334533333333337</v>
      </c>
      <c r="K1004" s="9">
        <f t="shared" si="208"/>
        <v>-0.42928356919194788</v>
      </c>
      <c r="L1004" s="8">
        <f t="shared" si="209"/>
        <v>-0.46753070514175654</v>
      </c>
      <c r="M1004" s="9">
        <f t="shared" si="210"/>
        <v>-0.94274693072479587</v>
      </c>
      <c r="N1004" s="8">
        <f t="shared" si="211"/>
        <v>-0.31930660014175632</v>
      </c>
      <c r="O1004" s="9">
        <f t="shared" si="212"/>
        <v>-0.42928356919194788</v>
      </c>
      <c r="P1004" s="8">
        <f t="shared" si="213"/>
        <v>-0.86820518707227723</v>
      </c>
      <c r="Q1004" s="9">
        <f t="shared" si="214"/>
        <v>0.24992507080805271</v>
      </c>
      <c r="R1004" s="6">
        <f t="shared" si="215"/>
        <v>0.12068123156812267</v>
      </c>
    </row>
    <row r="1005" spans="2:18" ht="14.4">
      <c r="B1005" s="7"/>
      <c r="C1005">
        <v>-19.045100000000001</v>
      </c>
      <c r="D1005">
        <v>98.430899999999994</v>
      </c>
      <c r="E1005">
        <v>85.077100000000002</v>
      </c>
      <c r="F1005">
        <v>1</v>
      </c>
      <c r="G1005" s="6">
        <f t="shared" si="204"/>
        <v>0</v>
      </c>
      <c r="H1005" s="9">
        <f t="shared" si="205"/>
        <v>-9.3806374999999997E-2</v>
      </c>
      <c r="I1005" s="6">
        <f t="shared" si="206"/>
        <v>-0.17189700000000002</v>
      </c>
      <c r="J1005" s="6">
        <f t="shared" si="207"/>
        <v>0.44179516666666663</v>
      </c>
      <c r="K1005" s="9">
        <f t="shared" si="208"/>
        <v>-0.43507625345317869</v>
      </c>
      <c r="L1005" s="8">
        <f t="shared" si="209"/>
        <v>-0.45607463119524994</v>
      </c>
      <c r="M1005" s="9">
        <f t="shared" si="210"/>
        <v>-0.94163081072479593</v>
      </c>
      <c r="N1005" s="8">
        <f t="shared" si="211"/>
        <v>-0.30984492619524978</v>
      </c>
      <c r="O1005" s="9">
        <f t="shared" si="212"/>
        <v>-0.43507625345317869</v>
      </c>
      <c r="P1005" s="8">
        <f t="shared" si="213"/>
        <v>-0.86524419879860537</v>
      </c>
      <c r="Q1005" s="9">
        <f t="shared" si="214"/>
        <v>0.24301626654682193</v>
      </c>
      <c r="R1005" s="6">
        <f t="shared" si="215"/>
        <v>0.1311707172409573</v>
      </c>
    </row>
    <row r="1006" spans="2:18" ht="14.4">
      <c r="B1006" s="7"/>
      <c r="C1006">
        <v>-19.045100000000001</v>
      </c>
      <c r="D1006">
        <v>98.430899999999994</v>
      </c>
      <c r="E1006">
        <v>85.077100000000002</v>
      </c>
      <c r="F1006">
        <v>1</v>
      </c>
      <c r="G1006" s="6">
        <f t="shared" si="204"/>
        <v>0</v>
      </c>
      <c r="H1006" s="9">
        <f t="shared" si="205"/>
        <v>-9.3806374999999997E-2</v>
      </c>
      <c r="I1006" s="6">
        <f t="shared" si="206"/>
        <v>-0.17189700000000002</v>
      </c>
      <c r="J1006" s="6">
        <f t="shared" si="207"/>
        <v>0.44179516666666663</v>
      </c>
      <c r="K1006" s="9">
        <f t="shared" si="208"/>
        <v>-0.43507625345317869</v>
      </c>
      <c r="L1006" s="8">
        <f t="shared" si="209"/>
        <v>-0.45607463119524994</v>
      </c>
      <c r="M1006" s="9">
        <f t="shared" si="210"/>
        <v>-0.94163081072479593</v>
      </c>
      <c r="N1006" s="8">
        <f t="shared" si="211"/>
        <v>-0.30984492619524978</v>
      </c>
      <c r="O1006" s="9">
        <f t="shared" si="212"/>
        <v>-0.43507625345317869</v>
      </c>
      <c r="P1006" s="8">
        <f t="shared" si="213"/>
        <v>-0.86524419879860537</v>
      </c>
      <c r="Q1006" s="9">
        <f t="shared" si="214"/>
        <v>0.24301626654682193</v>
      </c>
      <c r="R1006" s="6">
        <f t="shared" si="215"/>
        <v>0.1311707172409573</v>
      </c>
    </row>
    <row r="1007" spans="2:18" ht="14.4">
      <c r="B1007" s="7"/>
      <c r="C1007">
        <v>-18.419699999999999</v>
      </c>
      <c r="D1007">
        <v>96.694900000000004</v>
      </c>
      <c r="E1007">
        <v>86.141300000000001</v>
      </c>
      <c r="F1007">
        <v>1</v>
      </c>
      <c r="G1007" s="6">
        <f t="shared" si="204"/>
        <v>0</v>
      </c>
      <c r="H1007" s="9">
        <f t="shared" si="205"/>
        <v>-9.3024624999999972E-2</v>
      </c>
      <c r="I1007" s="6">
        <f t="shared" si="206"/>
        <v>-0.17768366666666663</v>
      </c>
      <c r="J1007" s="6">
        <f t="shared" si="207"/>
        <v>0.4435688333333333</v>
      </c>
      <c r="K1007" s="9">
        <f t="shared" si="208"/>
        <v>-0.43537839133563044</v>
      </c>
      <c r="L1007" s="8">
        <f t="shared" si="209"/>
        <v>-0.46467842676155369</v>
      </c>
      <c r="M1007" s="9">
        <f t="shared" si="210"/>
        <v>-0.94290785072479577</v>
      </c>
      <c r="N1007" s="8">
        <f t="shared" si="211"/>
        <v>-0.31816729176155362</v>
      </c>
      <c r="O1007" s="9">
        <f t="shared" si="212"/>
        <v>-0.43537839133563044</v>
      </c>
      <c r="P1007" s="8">
        <f t="shared" si="213"/>
        <v>-0.86663157788025424</v>
      </c>
      <c r="Q1007" s="9">
        <f t="shared" si="214"/>
        <v>0.24399116866437018</v>
      </c>
      <c r="R1007" s="6">
        <f t="shared" si="215"/>
        <v>0.12367287075630239</v>
      </c>
    </row>
    <row r="1008" spans="2:18" ht="14.4">
      <c r="B1008" s="7"/>
      <c r="C1008">
        <v>-21.609300000000001</v>
      </c>
      <c r="D1008">
        <v>97.444299999999998</v>
      </c>
      <c r="E1008">
        <v>85.284000000000006</v>
      </c>
      <c r="F1008">
        <v>1</v>
      </c>
      <c r="G1008" s="6">
        <f t="shared" si="204"/>
        <v>0</v>
      </c>
      <c r="H1008" s="9">
        <f t="shared" si="205"/>
        <v>-9.7011625000000046E-2</v>
      </c>
      <c r="I1008" s="6">
        <f t="shared" si="206"/>
        <v>-0.17518566666666668</v>
      </c>
      <c r="J1008" s="6">
        <f t="shared" si="207"/>
        <v>0.44213999999999998</v>
      </c>
      <c r="K1008" s="9">
        <f t="shared" si="208"/>
        <v>-0.43932172566587002</v>
      </c>
      <c r="L1008" s="8">
        <f t="shared" si="209"/>
        <v>-0.45923697716669548</v>
      </c>
      <c r="M1008" s="9">
        <f t="shared" si="210"/>
        <v>-0.94187909072479592</v>
      </c>
      <c r="N1008" s="8">
        <f t="shared" si="211"/>
        <v>-0.31416116216669532</v>
      </c>
      <c r="O1008" s="9">
        <f t="shared" si="212"/>
        <v>-0.43932172566587002</v>
      </c>
      <c r="P1008" s="8">
        <f t="shared" si="213"/>
        <v>-0.86430532558585693</v>
      </c>
      <c r="Q1008" s="9">
        <f t="shared" si="214"/>
        <v>0.23901907433413055</v>
      </c>
      <c r="R1008" s="6">
        <f t="shared" si="215"/>
        <v>0.12822338805676345</v>
      </c>
    </row>
    <row r="1009" spans="2:18" ht="14.4">
      <c r="B1009" s="7"/>
      <c r="C1009">
        <v>-21.609300000000001</v>
      </c>
      <c r="D1009">
        <v>97.444299999999998</v>
      </c>
      <c r="E1009">
        <v>85.284000000000006</v>
      </c>
      <c r="F1009">
        <v>1</v>
      </c>
      <c r="G1009" s="6">
        <f t="shared" si="204"/>
        <v>0</v>
      </c>
      <c r="H1009" s="9">
        <f t="shared" si="205"/>
        <v>-9.7011625000000046E-2</v>
      </c>
      <c r="I1009" s="6">
        <f t="shared" si="206"/>
        <v>-0.17518566666666668</v>
      </c>
      <c r="J1009" s="6">
        <f t="shared" si="207"/>
        <v>0.44213999999999998</v>
      </c>
      <c r="K1009" s="9">
        <f t="shared" si="208"/>
        <v>-0.43932172566587002</v>
      </c>
      <c r="L1009" s="8">
        <f t="shared" si="209"/>
        <v>-0.45923697716669548</v>
      </c>
      <c r="M1009" s="9">
        <f t="shared" si="210"/>
        <v>-0.94187909072479592</v>
      </c>
      <c r="N1009" s="8">
        <f t="shared" si="211"/>
        <v>-0.31416116216669532</v>
      </c>
      <c r="O1009" s="9">
        <f t="shared" si="212"/>
        <v>-0.43932172566587002</v>
      </c>
      <c r="P1009" s="8">
        <f t="shared" si="213"/>
        <v>-0.86430532558585693</v>
      </c>
      <c r="Q1009" s="9">
        <f t="shared" si="214"/>
        <v>0.23901907433413055</v>
      </c>
      <c r="R1009" s="6">
        <f t="shared" si="215"/>
        <v>0.12822338805676345</v>
      </c>
    </row>
    <row r="1010" spans="2:18" ht="14.4">
      <c r="B1010" s="7"/>
      <c r="C1010">
        <v>-22.747800000000002</v>
      </c>
      <c r="D1010">
        <v>98.007599999999996</v>
      </c>
      <c r="E1010">
        <v>85.508099999999999</v>
      </c>
      <c r="F1010">
        <v>1</v>
      </c>
      <c r="G1010" s="6">
        <f t="shared" si="204"/>
        <v>0</v>
      </c>
      <c r="H1010" s="9">
        <f t="shared" si="205"/>
        <v>-9.843474999999996E-2</v>
      </c>
      <c r="I1010" s="6">
        <f t="shared" si="206"/>
        <v>-0.17330800000000002</v>
      </c>
      <c r="J1010" s="6">
        <f t="shared" si="207"/>
        <v>0.4425135</v>
      </c>
      <c r="K1010" s="9">
        <f t="shared" si="208"/>
        <v>-0.44136539152584536</v>
      </c>
      <c r="L1010" s="8">
        <f t="shared" si="209"/>
        <v>-0.45661594959051272</v>
      </c>
      <c r="M1010" s="9">
        <f t="shared" si="210"/>
        <v>-0.94214801072479593</v>
      </c>
      <c r="N1010" s="8">
        <f t="shared" si="211"/>
        <v>-0.31205245959051253</v>
      </c>
      <c r="O1010" s="9">
        <f t="shared" si="212"/>
        <v>-0.44136539152584536</v>
      </c>
      <c r="P1010" s="8">
        <f t="shared" si="213"/>
        <v>-0.86402589213744263</v>
      </c>
      <c r="Q1010" s="9">
        <f t="shared" si="214"/>
        <v>0.23724432847415519</v>
      </c>
      <c r="R1010" s="6">
        <f t="shared" si="215"/>
        <v>0.13107730718453192</v>
      </c>
    </row>
    <row r="1011" spans="2:18" ht="14.4">
      <c r="B1011" s="7"/>
      <c r="C1011">
        <v>-22.747800000000002</v>
      </c>
      <c r="D1011">
        <v>98.007599999999996</v>
      </c>
      <c r="E1011">
        <v>85.508099999999999</v>
      </c>
      <c r="F1011">
        <v>1</v>
      </c>
      <c r="G1011" s="6">
        <f t="shared" si="204"/>
        <v>0</v>
      </c>
      <c r="H1011" s="9">
        <f t="shared" si="205"/>
        <v>-9.843474999999996E-2</v>
      </c>
      <c r="I1011" s="6">
        <f t="shared" si="206"/>
        <v>-0.17330800000000002</v>
      </c>
      <c r="J1011" s="6">
        <f t="shared" si="207"/>
        <v>0.4425135</v>
      </c>
      <c r="K1011" s="9">
        <f t="shared" si="208"/>
        <v>-0.44136539152584536</v>
      </c>
      <c r="L1011" s="8">
        <f t="shared" si="209"/>
        <v>-0.45661594959051272</v>
      </c>
      <c r="M1011" s="9">
        <f t="shared" si="210"/>
        <v>-0.94214801072479593</v>
      </c>
      <c r="N1011" s="8">
        <f t="shared" si="211"/>
        <v>-0.31205245959051253</v>
      </c>
      <c r="O1011" s="9">
        <f t="shared" si="212"/>
        <v>-0.44136539152584536</v>
      </c>
      <c r="P1011" s="8">
        <f t="shared" si="213"/>
        <v>-0.86402589213744263</v>
      </c>
      <c r="Q1011" s="9">
        <f t="shared" si="214"/>
        <v>0.23724432847415519</v>
      </c>
      <c r="R1011" s="6">
        <f t="shared" si="215"/>
        <v>0.13107730718453192</v>
      </c>
    </row>
    <row r="1012" spans="2:18" ht="14.4">
      <c r="B1012" s="7"/>
      <c r="C1012">
        <v>-22.747800000000002</v>
      </c>
      <c r="D1012">
        <v>98.007599999999996</v>
      </c>
      <c r="E1012">
        <v>85.508099999999999</v>
      </c>
      <c r="F1012">
        <v>1</v>
      </c>
      <c r="G1012" s="6">
        <f t="shared" si="204"/>
        <v>0</v>
      </c>
      <c r="H1012" s="9">
        <f t="shared" si="205"/>
        <v>-9.843474999999996E-2</v>
      </c>
      <c r="I1012" s="6">
        <f t="shared" si="206"/>
        <v>-0.17330800000000002</v>
      </c>
      <c r="J1012" s="6">
        <f t="shared" si="207"/>
        <v>0.4425135</v>
      </c>
      <c r="K1012" s="9">
        <f t="shared" si="208"/>
        <v>-0.44136539152584536</v>
      </c>
      <c r="L1012" s="8">
        <f t="shared" si="209"/>
        <v>-0.45661594959051272</v>
      </c>
      <c r="M1012" s="9">
        <f t="shared" si="210"/>
        <v>-0.94214801072479593</v>
      </c>
      <c r="N1012" s="8">
        <f t="shared" si="211"/>
        <v>-0.31205245959051253</v>
      </c>
      <c r="O1012" s="9">
        <f t="shared" si="212"/>
        <v>-0.44136539152584536</v>
      </c>
      <c r="P1012" s="8">
        <f t="shared" si="213"/>
        <v>-0.86402589213744263</v>
      </c>
      <c r="Q1012" s="9">
        <f t="shared" si="214"/>
        <v>0.23724432847415519</v>
      </c>
      <c r="R1012" s="6">
        <f t="shared" si="215"/>
        <v>0.13107730718453192</v>
      </c>
    </row>
    <row r="1013" spans="2:18" ht="14.4">
      <c r="B1013" s="7"/>
      <c r="C1013">
        <v>-22.747800000000002</v>
      </c>
      <c r="D1013">
        <v>98.007599999999996</v>
      </c>
      <c r="E1013">
        <v>85.508099999999999</v>
      </c>
      <c r="F1013">
        <v>1</v>
      </c>
      <c r="G1013" s="6">
        <f t="shared" si="204"/>
        <v>0</v>
      </c>
      <c r="H1013" s="9">
        <f t="shared" si="205"/>
        <v>-9.843474999999996E-2</v>
      </c>
      <c r="I1013" s="6">
        <f t="shared" si="206"/>
        <v>-0.17330800000000002</v>
      </c>
      <c r="J1013" s="6">
        <f t="shared" si="207"/>
        <v>0.4425135</v>
      </c>
      <c r="K1013" s="9">
        <f t="shared" si="208"/>
        <v>-0.44136539152584536</v>
      </c>
      <c r="L1013" s="8">
        <f t="shared" si="209"/>
        <v>-0.45661594959051272</v>
      </c>
      <c r="M1013" s="9">
        <f t="shared" si="210"/>
        <v>-0.94214801072479593</v>
      </c>
      <c r="N1013" s="8">
        <f t="shared" si="211"/>
        <v>-0.31205245959051253</v>
      </c>
      <c r="O1013" s="9">
        <f t="shared" si="212"/>
        <v>-0.44136539152584536</v>
      </c>
      <c r="P1013" s="8">
        <f t="shared" si="213"/>
        <v>-0.86402589213744263</v>
      </c>
      <c r="Q1013" s="9">
        <f t="shared" si="214"/>
        <v>0.23724432847415519</v>
      </c>
      <c r="R1013" s="6">
        <f t="shared" si="215"/>
        <v>0.13107730718453192</v>
      </c>
    </row>
    <row r="1014" spans="2:18" ht="14.4">
      <c r="B1014" s="7"/>
      <c r="C1014">
        <v>-21.500499999999999</v>
      </c>
      <c r="D1014">
        <v>96.110399999999998</v>
      </c>
      <c r="E1014">
        <v>86.247200000000007</v>
      </c>
      <c r="F1014">
        <v>1</v>
      </c>
      <c r="G1014" s="6">
        <f t="shared" si="204"/>
        <v>0</v>
      </c>
      <c r="H1014" s="9">
        <f t="shared" si="205"/>
        <v>-9.6875624999999965E-2</v>
      </c>
      <c r="I1014" s="6">
        <f t="shared" si="206"/>
        <v>-0.17963200000000001</v>
      </c>
      <c r="J1014" s="6">
        <f t="shared" si="207"/>
        <v>0.44374533333333332</v>
      </c>
      <c r="K1014" s="9">
        <f t="shared" si="208"/>
        <v>-0.44030796325079274</v>
      </c>
      <c r="L1014" s="8">
        <f t="shared" si="209"/>
        <v>-0.46583184214272438</v>
      </c>
      <c r="M1014" s="9">
        <f t="shared" si="210"/>
        <v>-0.94303493072479583</v>
      </c>
      <c r="N1014" s="8">
        <f t="shared" si="211"/>
        <v>-0.32070706714272418</v>
      </c>
      <c r="O1014" s="9">
        <f t="shared" si="212"/>
        <v>-0.44030796325079274</v>
      </c>
      <c r="P1014" s="8">
        <f t="shared" si="213"/>
        <v>-0.86535527238856713</v>
      </c>
      <c r="Q1014" s="9">
        <f t="shared" si="214"/>
        <v>0.23918867674920777</v>
      </c>
      <c r="R1014" s="6">
        <f t="shared" si="215"/>
        <v>0.12262950988344472</v>
      </c>
    </row>
    <row r="1015" spans="2:18" ht="14.4">
      <c r="B1015" s="7"/>
      <c r="C1015">
        <v>-21.500499999999999</v>
      </c>
      <c r="D1015">
        <v>96.110399999999998</v>
      </c>
      <c r="E1015">
        <v>86.247200000000007</v>
      </c>
      <c r="F1015">
        <v>1</v>
      </c>
      <c r="G1015" s="6">
        <f t="shared" si="204"/>
        <v>0</v>
      </c>
      <c r="H1015" s="9">
        <f t="shared" si="205"/>
        <v>-9.6875624999999965E-2</v>
      </c>
      <c r="I1015" s="6">
        <f t="shared" si="206"/>
        <v>-0.17963200000000001</v>
      </c>
      <c r="J1015" s="6">
        <f t="shared" si="207"/>
        <v>0.44374533333333332</v>
      </c>
      <c r="K1015" s="9">
        <f t="shared" si="208"/>
        <v>-0.44030796325079274</v>
      </c>
      <c r="L1015" s="8">
        <f t="shared" si="209"/>
        <v>-0.46583184214272438</v>
      </c>
      <c r="M1015" s="9">
        <f t="shared" si="210"/>
        <v>-0.94303493072479583</v>
      </c>
      <c r="N1015" s="8">
        <f t="shared" si="211"/>
        <v>-0.32070706714272418</v>
      </c>
      <c r="O1015" s="9">
        <f t="shared" si="212"/>
        <v>-0.44030796325079274</v>
      </c>
      <c r="P1015" s="8">
        <f t="shared" si="213"/>
        <v>-0.86535527238856713</v>
      </c>
      <c r="Q1015" s="9">
        <f t="shared" si="214"/>
        <v>0.23918867674920777</v>
      </c>
      <c r="R1015" s="6">
        <f t="shared" si="215"/>
        <v>0.12262950988344472</v>
      </c>
    </row>
    <row r="1016" spans="2:18" ht="14.4">
      <c r="B1016" s="7"/>
      <c r="C1016">
        <v>-24.658899999999999</v>
      </c>
      <c r="D1016">
        <v>97.383399999999995</v>
      </c>
      <c r="E1016">
        <v>84.875600000000006</v>
      </c>
      <c r="F1016">
        <v>1</v>
      </c>
      <c r="G1016" s="6">
        <f t="shared" si="204"/>
        <v>0</v>
      </c>
      <c r="H1016" s="9">
        <f t="shared" si="205"/>
        <v>-0.10082362500000003</v>
      </c>
      <c r="I1016" s="6">
        <f t="shared" si="206"/>
        <v>-0.17538866666666669</v>
      </c>
      <c r="J1016" s="6">
        <f t="shared" si="207"/>
        <v>0.44145933333333331</v>
      </c>
      <c r="K1016" s="9">
        <f t="shared" si="208"/>
        <v>-0.44358550159435584</v>
      </c>
      <c r="L1016" s="8">
        <f t="shared" si="209"/>
        <v>-0.45769339198284298</v>
      </c>
      <c r="M1016" s="9">
        <f t="shared" si="210"/>
        <v>-0.94138901072479586</v>
      </c>
      <c r="N1016" s="8">
        <f t="shared" si="211"/>
        <v>-0.31398989698284291</v>
      </c>
      <c r="O1016" s="9">
        <f t="shared" si="212"/>
        <v>-0.44358550159435584</v>
      </c>
      <c r="P1016" s="8">
        <f t="shared" si="213"/>
        <v>-0.86250858385597018</v>
      </c>
      <c r="Q1016" s="9">
        <f t="shared" si="214"/>
        <v>0.23426521840564471</v>
      </c>
      <c r="R1016" s="6">
        <f t="shared" si="215"/>
        <v>0.12934255151072915</v>
      </c>
    </row>
    <row r="1017" spans="2:18" ht="14.4">
      <c r="B1017" s="7"/>
      <c r="C1017">
        <v>-24.2363</v>
      </c>
      <c r="D1017">
        <v>97.419200000000004</v>
      </c>
      <c r="E1017">
        <v>85.542299999999997</v>
      </c>
      <c r="F1017">
        <v>1</v>
      </c>
      <c r="G1017" s="6">
        <f t="shared" si="204"/>
        <v>0</v>
      </c>
      <c r="H1017" s="9">
        <f t="shared" si="205"/>
        <v>-0.10029537500000002</v>
      </c>
      <c r="I1017" s="6">
        <f t="shared" si="206"/>
        <v>-0.17526933333333333</v>
      </c>
      <c r="J1017" s="6">
        <f t="shared" si="207"/>
        <v>0.44257049999999998</v>
      </c>
      <c r="K1017" s="9">
        <f t="shared" si="208"/>
        <v>-0.44372677339020505</v>
      </c>
      <c r="L1017" s="8">
        <f t="shared" si="209"/>
        <v>-0.45842759914150039</v>
      </c>
      <c r="M1017" s="9">
        <f t="shared" si="210"/>
        <v>-0.94218905072479586</v>
      </c>
      <c r="N1017" s="8">
        <f t="shared" si="211"/>
        <v>-0.31453393414150022</v>
      </c>
      <c r="O1017" s="9">
        <f t="shared" si="212"/>
        <v>-0.44372677339020505</v>
      </c>
      <c r="P1017" s="8">
        <f t="shared" si="213"/>
        <v>-0.86339160882001398</v>
      </c>
      <c r="Q1017" s="9">
        <f t="shared" si="214"/>
        <v>0.23492398660979547</v>
      </c>
      <c r="R1017" s="6">
        <f t="shared" si="215"/>
        <v>0.12930119931611547</v>
      </c>
    </row>
    <row r="1018" spans="2:18" ht="14.4">
      <c r="B1018" s="7"/>
      <c r="C1018">
        <v>-25.833500000000001</v>
      </c>
      <c r="D1018">
        <v>96.6006</v>
      </c>
      <c r="E1018">
        <v>84.982699999999994</v>
      </c>
      <c r="F1018">
        <v>1</v>
      </c>
      <c r="G1018" s="6">
        <f t="shared" si="204"/>
        <v>0</v>
      </c>
      <c r="H1018" s="9">
        <f t="shared" si="205"/>
        <v>-0.10229187500000003</v>
      </c>
      <c r="I1018" s="6">
        <f t="shared" si="206"/>
        <v>-0.17799799999999999</v>
      </c>
      <c r="J1018" s="6">
        <f t="shared" si="207"/>
        <v>0.4416378333333334</v>
      </c>
      <c r="K1018" s="9">
        <f t="shared" si="208"/>
        <v>-0.44554504178506932</v>
      </c>
      <c r="L1018" s="8">
        <f t="shared" si="209"/>
        <v>-0.46053016206093322</v>
      </c>
      <c r="M1018" s="9">
        <f t="shared" si="210"/>
        <v>-0.94151753072479583</v>
      </c>
      <c r="N1018" s="8">
        <f t="shared" si="211"/>
        <v>-0.31735523706093305</v>
      </c>
      <c r="O1018" s="9">
        <f t="shared" si="212"/>
        <v>-0.44554504178506932</v>
      </c>
      <c r="P1018" s="8">
        <f t="shared" si="213"/>
        <v>-0.86209131544086459</v>
      </c>
      <c r="Q1018" s="9">
        <f t="shared" si="214"/>
        <v>0.23243419821493136</v>
      </c>
      <c r="R1018" s="6">
        <f t="shared" si="215"/>
        <v>0.12661708301753341</v>
      </c>
    </row>
    <row r="1019" spans="2:18" ht="14.4">
      <c r="B1019" s="7"/>
      <c r="C1019">
        <v>-25.833500000000001</v>
      </c>
      <c r="D1019">
        <v>96.6006</v>
      </c>
      <c r="E1019">
        <v>84.982699999999994</v>
      </c>
      <c r="F1019">
        <v>1</v>
      </c>
      <c r="G1019" s="6">
        <f t="shared" si="204"/>
        <v>0</v>
      </c>
      <c r="H1019" s="9">
        <f t="shared" si="205"/>
        <v>-0.10229187500000003</v>
      </c>
      <c r="I1019" s="6">
        <f t="shared" si="206"/>
        <v>-0.17799799999999999</v>
      </c>
      <c r="J1019" s="6">
        <f t="shared" si="207"/>
        <v>0.4416378333333334</v>
      </c>
      <c r="K1019" s="9">
        <f t="shared" si="208"/>
        <v>-0.44554504178506932</v>
      </c>
      <c r="L1019" s="8">
        <f t="shared" si="209"/>
        <v>-0.46053016206093322</v>
      </c>
      <c r="M1019" s="9">
        <f t="shared" si="210"/>
        <v>-0.94151753072479583</v>
      </c>
      <c r="N1019" s="8">
        <f t="shared" si="211"/>
        <v>-0.31735523706093305</v>
      </c>
      <c r="O1019" s="9">
        <f t="shared" si="212"/>
        <v>-0.44554504178506932</v>
      </c>
      <c r="P1019" s="8">
        <f t="shared" si="213"/>
        <v>-0.86209131544086459</v>
      </c>
      <c r="Q1019" s="9">
        <f t="shared" si="214"/>
        <v>0.23243419821493136</v>
      </c>
      <c r="R1019" s="6">
        <f t="shared" si="215"/>
        <v>0.12661708301753341</v>
      </c>
    </row>
    <row r="1020" spans="2:18" ht="14.4">
      <c r="B1020" s="7"/>
      <c r="C1020">
        <v>-25.833500000000001</v>
      </c>
      <c r="D1020">
        <v>96.6006</v>
      </c>
      <c r="E1020">
        <v>84.982699999999994</v>
      </c>
      <c r="F1020">
        <v>1</v>
      </c>
      <c r="G1020" s="6">
        <f t="shared" si="204"/>
        <v>0</v>
      </c>
      <c r="H1020" s="9">
        <f t="shared" si="205"/>
        <v>-0.10229187500000003</v>
      </c>
      <c r="I1020" s="6">
        <f t="shared" si="206"/>
        <v>-0.17799799999999999</v>
      </c>
      <c r="J1020" s="6">
        <f t="shared" si="207"/>
        <v>0.4416378333333334</v>
      </c>
      <c r="K1020" s="9">
        <f t="shared" si="208"/>
        <v>-0.44554504178506932</v>
      </c>
      <c r="L1020" s="8">
        <f t="shared" si="209"/>
        <v>-0.46053016206093322</v>
      </c>
      <c r="M1020" s="9">
        <f t="shared" si="210"/>
        <v>-0.94151753072479583</v>
      </c>
      <c r="N1020" s="8">
        <f t="shared" si="211"/>
        <v>-0.31735523706093305</v>
      </c>
      <c r="O1020" s="9">
        <f t="shared" si="212"/>
        <v>-0.44554504178506932</v>
      </c>
      <c r="P1020" s="8">
        <f t="shared" si="213"/>
        <v>-0.86209131544086459</v>
      </c>
      <c r="Q1020" s="9">
        <f t="shared" si="214"/>
        <v>0.23243419821493136</v>
      </c>
      <c r="R1020" s="6">
        <f t="shared" si="215"/>
        <v>0.12661708301753341</v>
      </c>
    </row>
    <row r="1021" spans="2:18" ht="14.4">
      <c r="B1021" s="7"/>
      <c r="C1021">
        <v>-25.833500000000001</v>
      </c>
      <c r="D1021">
        <v>96.6006</v>
      </c>
      <c r="E1021">
        <v>84.982699999999994</v>
      </c>
      <c r="F1021">
        <v>1</v>
      </c>
      <c r="G1021" s="6">
        <f t="shared" si="204"/>
        <v>0</v>
      </c>
      <c r="H1021" s="9">
        <f t="shared" si="205"/>
        <v>-0.10229187500000003</v>
      </c>
      <c r="I1021" s="6">
        <f t="shared" si="206"/>
        <v>-0.17799799999999999</v>
      </c>
      <c r="J1021" s="6">
        <f t="shared" si="207"/>
        <v>0.4416378333333334</v>
      </c>
      <c r="K1021" s="9">
        <f t="shared" si="208"/>
        <v>-0.44554504178506932</v>
      </c>
      <c r="L1021" s="8">
        <f t="shared" si="209"/>
        <v>-0.46053016206093322</v>
      </c>
      <c r="M1021" s="9">
        <f t="shared" si="210"/>
        <v>-0.94151753072479583</v>
      </c>
      <c r="N1021" s="8">
        <f t="shared" si="211"/>
        <v>-0.31735523706093305</v>
      </c>
      <c r="O1021" s="9">
        <f t="shared" si="212"/>
        <v>-0.44554504178506932</v>
      </c>
      <c r="P1021" s="8">
        <f t="shared" si="213"/>
        <v>-0.86209131544086459</v>
      </c>
      <c r="Q1021" s="9">
        <f t="shared" si="214"/>
        <v>0.23243419821493136</v>
      </c>
      <c r="R1021" s="6">
        <f t="shared" si="215"/>
        <v>0.12661708301753341</v>
      </c>
    </row>
    <row r="1022" spans="2:18" ht="14.4">
      <c r="B1022" s="7"/>
      <c r="C1022">
        <v>-25.833500000000001</v>
      </c>
      <c r="D1022">
        <v>96.6006</v>
      </c>
      <c r="E1022">
        <v>84.982699999999994</v>
      </c>
      <c r="F1022">
        <v>1</v>
      </c>
      <c r="G1022" s="6">
        <f t="shared" si="204"/>
        <v>0</v>
      </c>
      <c r="H1022" s="9">
        <f t="shared" si="205"/>
        <v>-0.10229187500000003</v>
      </c>
      <c r="I1022" s="6">
        <f t="shared" si="206"/>
        <v>-0.17799799999999999</v>
      </c>
      <c r="J1022" s="6">
        <f t="shared" si="207"/>
        <v>0.4416378333333334</v>
      </c>
      <c r="K1022" s="9">
        <f t="shared" si="208"/>
        <v>-0.44554504178506932</v>
      </c>
      <c r="L1022" s="8">
        <f t="shared" si="209"/>
        <v>-0.46053016206093322</v>
      </c>
      <c r="M1022" s="9">
        <f t="shared" si="210"/>
        <v>-0.94151753072479583</v>
      </c>
      <c r="N1022" s="8">
        <f t="shared" si="211"/>
        <v>-0.31735523706093305</v>
      </c>
      <c r="O1022" s="9">
        <f t="shared" si="212"/>
        <v>-0.44554504178506932</v>
      </c>
      <c r="P1022" s="8">
        <f t="shared" si="213"/>
        <v>-0.86209131544086459</v>
      </c>
      <c r="Q1022" s="9">
        <f t="shared" si="214"/>
        <v>0.23243419821493136</v>
      </c>
      <c r="R1022" s="6">
        <f t="shared" si="215"/>
        <v>0.12661708301753341</v>
      </c>
    </row>
    <row r="1023" spans="2:18" ht="14.4">
      <c r="B1023" s="7"/>
      <c r="C1023">
        <v>-25.833500000000001</v>
      </c>
      <c r="D1023">
        <v>96.6006</v>
      </c>
      <c r="E1023">
        <v>84.982699999999994</v>
      </c>
      <c r="F1023">
        <v>1</v>
      </c>
      <c r="G1023" s="6">
        <f t="shared" si="204"/>
        <v>0</v>
      </c>
      <c r="H1023" s="9">
        <f t="shared" si="205"/>
        <v>-0.10229187500000003</v>
      </c>
      <c r="I1023" s="6">
        <f t="shared" si="206"/>
        <v>-0.17799799999999999</v>
      </c>
      <c r="J1023" s="6">
        <f t="shared" si="207"/>
        <v>0.4416378333333334</v>
      </c>
      <c r="K1023" s="9">
        <f t="shared" si="208"/>
        <v>-0.44554504178506932</v>
      </c>
      <c r="L1023" s="8">
        <f t="shared" si="209"/>
        <v>-0.46053016206093322</v>
      </c>
      <c r="M1023" s="9">
        <f t="shared" si="210"/>
        <v>-0.94151753072479583</v>
      </c>
      <c r="N1023" s="8">
        <f t="shared" si="211"/>
        <v>-0.31735523706093305</v>
      </c>
      <c r="O1023" s="9">
        <f t="shared" si="212"/>
        <v>-0.44554504178506932</v>
      </c>
      <c r="P1023" s="8">
        <f t="shared" si="213"/>
        <v>-0.86209131544086459</v>
      </c>
      <c r="Q1023" s="9">
        <f t="shared" si="214"/>
        <v>0.23243419821493136</v>
      </c>
      <c r="R1023" s="6">
        <f t="shared" si="215"/>
        <v>0.12661708301753341</v>
      </c>
    </row>
    <row r="1024" spans="2:18" ht="14.4">
      <c r="B1024" s="7"/>
      <c r="C1024">
        <v>-25.833500000000001</v>
      </c>
      <c r="D1024">
        <v>96.6006</v>
      </c>
      <c r="E1024">
        <v>84.982699999999994</v>
      </c>
      <c r="F1024">
        <v>1</v>
      </c>
      <c r="G1024" s="6">
        <f t="shared" si="204"/>
        <v>0</v>
      </c>
      <c r="H1024" s="9">
        <f t="shared" si="205"/>
        <v>-0.10229187500000003</v>
      </c>
      <c r="I1024" s="6">
        <f t="shared" si="206"/>
        <v>-0.17799799999999999</v>
      </c>
      <c r="J1024" s="6">
        <f t="shared" si="207"/>
        <v>0.4416378333333334</v>
      </c>
      <c r="K1024" s="9">
        <f t="shared" si="208"/>
        <v>-0.44554504178506932</v>
      </c>
      <c r="L1024" s="8">
        <f t="shared" si="209"/>
        <v>-0.46053016206093322</v>
      </c>
      <c r="M1024" s="9">
        <f t="shared" si="210"/>
        <v>-0.94151753072479583</v>
      </c>
      <c r="N1024" s="8">
        <f t="shared" si="211"/>
        <v>-0.31735523706093305</v>
      </c>
      <c r="O1024" s="9">
        <f t="shared" si="212"/>
        <v>-0.44554504178506932</v>
      </c>
      <c r="P1024" s="8">
        <f t="shared" si="213"/>
        <v>-0.86209131544086459</v>
      </c>
      <c r="Q1024" s="9">
        <f t="shared" si="214"/>
        <v>0.23243419821493136</v>
      </c>
      <c r="R1024" s="6">
        <f t="shared" si="215"/>
        <v>0.12661708301753341</v>
      </c>
    </row>
    <row r="1025" spans="2:18" ht="14.4">
      <c r="B1025" s="7"/>
      <c r="C1025">
        <v>-25.833500000000001</v>
      </c>
      <c r="D1025">
        <v>96.6006</v>
      </c>
      <c r="E1025">
        <v>84.982699999999994</v>
      </c>
      <c r="F1025">
        <v>1</v>
      </c>
      <c r="G1025" s="6">
        <f t="shared" si="204"/>
        <v>0</v>
      </c>
      <c r="H1025" s="9">
        <f t="shared" si="205"/>
        <v>-0.10229187500000003</v>
      </c>
      <c r="I1025" s="6">
        <f t="shared" si="206"/>
        <v>-0.17799799999999999</v>
      </c>
      <c r="J1025" s="6">
        <f t="shared" si="207"/>
        <v>0.4416378333333334</v>
      </c>
      <c r="K1025" s="9">
        <f t="shared" si="208"/>
        <v>-0.44554504178506932</v>
      </c>
      <c r="L1025" s="8">
        <f t="shared" si="209"/>
        <v>-0.46053016206093322</v>
      </c>
      <c r="M1025" s="9">
        <f t="shared" si="210"/>
        <v>-0.94151753072479583</v>
      </c>
      <c r="N1025" s="8">
        <f t="shared" si="211"/>
        <v>-0.31735523706093305</v>
      </c>
      <c r="O1025" s="9">
        <f t="shared" si="212"/>
        <v>-0.44554504178506932</v>
      </c>
      <c r="P1025" s="8">
        <f t="shared" si="213"/>
        <v>-0.86209131544086459</v>
      </c>
      <c r="Q1025" s="9">
        <f t="shared" si="214"/>
        <v>0.23243419821493136</v>
      </c>
      <c r="R1025" s="6">
        <f t="shared" si="215"/>
        <v>0.12661708301753341</v>
      </c>
    </row>
    <row r="1026" spans="2:18" ht="14.4">
      <c r="B1026" s="7"/>
      <c r="C1026">
        <v>-25.833500000000001</v>
      </c>
      <c r="D1026">
        <v>96.6006</v>
      </c>
      <c r="E1026">
        <v>84.982699999999994</v>
      </c>
      <c r="F1026">
        <v>1</v>
      </c>
      <c r="G1026" s="6">
        <f t="shared" si="204"/>
        <v>0</v>
      </c>
      <c r="H1026" s="9">
        <f t="shared" si="205"/>
        <v>-0.10229187500000003</v>
      </c>
      <c r="I1026" s="6">
        <f t="shared" si="206"/>
        <v>-0.17799799999999999</v>
      </c>
      <c r="J1026" s="6">
        <f t="shared" si="207"/>
        <v>0.4416378333333334</v>
      </c>
      <c r="K1026" s="9">
        <f t="shared" si="208"/>
        <v>-0.44554504178506932</v>
      </c>
      <c r="L1026" s="8">
        <f t="shared" si="209"/>
        <v>-0.46053016206093322</v>
      </c>
      <c r="M1026" s="9">
        <f t="shared" si="210"/>
        <v>-0.94151753072479583</v>
      </c>
      <c r="N1026" s="8">
        <f t="shared" si="211"/>
        <v>-0.31735523706093305</v>
      </c>
      <c r="O1026" s="9">
        <f t="shared" si="212"/>
        <v>-0.44554504178506932</v>
      </c>
      <c r="P1026" s="8">
        <f t="shared" si="213"/>
        <v>-0.86209131544086459</v>
      </c>
      <c r="Q1026" s="9">
        <f t="shared" si="214"/>
        <v>0.23243419821493136</v>
      </c>
      <c r="R1026" s="6">
        <f t="shared" si="215"/>
        <v>0.12661708301753341</v>
      </c>
    </row>
    <row r="1027" spans="2:18" ht="14.4">
      <c r="B1027" s="7"/>
      <c r="C1027">
        <v>-25.833500000000001</v>
      </c>
      <c r="D1027">
        <v>96.6006</v>
      </c>
      <c r="E1027">
        <v>84.982699999999994</v>
      </c>
      <c r="F1027">
        <v>1</v>
      </c>
      <c r="G1027" s="6">
        <f t="shared" si="204"/>
        <v>0</v>
      </c>
      <c r="H1027" s="9">
        <f t="shared" si="205"/>
        <v>-0.10229187500000003</v>
      </c>
      <c r="I1027" s="6">
        <f t="shared" si="206"/>
        <v>-0.17799799999999999</v>
      </c>
      <c r="J1027" s="6">
        <f t="shared" si="207"/>
        <v>0.4416378333333334</v>
      </c>
      <c r="K1027" s="9">
        <f t="shared" si="208"/>
        <v>-0.44554504178506932</v>
      </c>
      <c r="L1027" s="8">
        <f t="shared" si="209"/>
        <v>-0.46053016206093322</v>
      </c>
      <c r="M1027" s="9">
        <f t="shared" si="210"/>
        <v>-0.94151753072479583</v>
      </c>
      <c r="N1027" s="8">
        <f t="shared" si="211"/>
        <v>-0.31735523706093305</v>
      </c>
      <c r="O1027" s="9">
        <f t="shared" si="212"/>
        <v>-0.44554504178506932</v>
      </c>
      <c r="P1027" s="8">
        <f t="shared" si="213"/>
        <v>-0.86209131544086459</v>
      </c>
      <c r="Q1027" s="9">
        <f t="shared" si="214"/>
        <v>0.23243419821493136</v>
      </c>
      <c r="R1027" s="6">
        <f t="shared" si="215"/>
        <v>0.12661708301753341</v>
      </c>
    </row>
    <row r="1028" spans="2:18" ht="14.4">
      <c r="B1028" s="7"/>
      <c r="C1028">
        <v>-25.833500000000001</v>
      </c>
      <c r="D1028">
        <v>96.6006</v>
      </c>
      <c r="E1028">
        <v>84.982699999999994</v>
      </c>
      <c r="F1028">
        <v>1</v>
      </c>
      <c r="G1028" s="6">
        <f t="shared" si="204"/>
        <v>0</v>
      </c>
      <c r="H1028" s="9">
        <f t="shared" si="205"/>
        <v>-0.10229187500000003</v>
      </c>
      <c r="I1028" s="6">
        <f t="shared" si="206"/>
        <v>-0.17799799999999999</v>
      </c>
      <c r="J1028" s="6">
        <f t="shared" si="207"/>
        <v>0.4416378333333334</v>
      </c>
      <c r="K1028" s="9">
        <f t="shared" si="208"/>
        <v>-0.44554504178506932</v>
      </c>
      <c r="L1028" s="8">
        <f t="shared" si="209"/>
        <v>-0.46053016206093322</v>
      </c>
      <c r="M1028" s="9">
        <f t="shared" si="210"/>
        <v>-0.94151753072479583</v>
      </c>
      <c r="N1028" s="8">
        <f t="shared" si="211"/>
        <v>-0.31735523706093305</v>
      </c>
      <c r="O1028" s="9">
        <f t="shared" si="212"/>
        <v>-0.44554504178506932</v>
      </c>
      <c r="P1028" s="8">
        <f t="shared" si="213"/>
        <v>-0.86209131544086459</v>
      </c>
      <c r="Q1028" s="9">
        <f t="shared" si="214"/>
        <v>0.23243419821493136</v>
      </c>
      <c r="R1028" s="6">
        <f t="shared" si="215"/>
        <v>0.12661708301753341</v>
      </c>
    </row>
    <row r="1029" spans="2:18" ht="14.4">
      <c r="B1029" s="7"/>
      <c r="C1029">
        <v>-25.833500000000001</v>
      </c>
      <c r="D1029">
        <v>96.6006</v>
      </c>
      <c r="E1029">
        <v>84.982699999999994</v>
      </c>
      <c r="F1029">
        <v>1</v>
      </c>
      <c r="G1029" s="6">
        <f t="shared" si="204"/>
        <v>0</v>
      </c>
      <c r="H1029" s="9">
        <f t="shared" si="205"/>
        <v>-0.10229187500000003</v>
      </c>
      <c r="I1029" s="6">
        <f t="shared" si="206"/>
        <v>-0.17799799999999999</v>
      </c>
      <c r="J1029" s="6">
        <f t="shared" si="207"/>
        <v>0.4416378333333334</v>
      </c>
      <c r="K1029" s="9">
        <f t="shared" si="208"/>
        <v>-0.44554504178506932</v>
      </c>
      <c r="L1029" s="8">
        <f t="shared" si="209"/>
        <v>-0.46053016206093322</v>
      </c>
      <c r="M1029" s="9">
        <f t="shared" si="210"/>
        <v>-0.94151753072479583</v>
      </c>
      <c r="N1029" s="8">
        <f t="shared" si="211"/>
        <v>-0.31735523706093305</v>
      </c>
      <c r="O1029" s="9">
        <f t="shared" si="212"/>
        <v>-0.44554504178506932</v>
      </c>
      <c r="P1029" s="8">
        <f t="shared" si="213"/>
        <v>-0.86209131544086459</v>
      </c>
      <c r="Q1029" s="9">
        <f t="shared" si="214"/>
        <v>0.23243419821493136</v>
      </c>
      <c r="R1029" s="6">
        <f t="shared" si="215"/>
        <v>0.12661708301753341</v>
      </c>
    </row>
    <row r="1030" spans="2:18" ht="14.4">
      <c r="B1030" s="7"/>
      <c r="C1030">
        <v>-25.833500000000001</v>
      </c>
      <c r="D1030">
        <v>96.6006</v>
      </c>
      <c r="E1030">
        <v>84.982699999999994</v>
      </c>
      <c r="F1030">
        <v>1</v>
      </c>
      <c r="G1030" s="6">
        <f t="shared" si="204"/>
        <v>0</v>
      </c>
      <c r="H1030" s="9">
        <f t="shared" si="205"/>
        <v>-0.10229187500000003</v>
      </c>
      <c r="I1030" s="6">
        <f t="shared" si="206"/>
        <v>-0.17799799999999999</v>
      </c>
      <c r="J1030" s="6">
        <f t="shared" si="207"/>
        <v>0.4416378333333334</v>
      </c>
      <c r="K1030" s="9">
        <f t="shared" si="208"/>
        <v>-0.44554504178506932</v>
      </c>
      <c r="L1030" s="8">
        <f t="shared" si="209"/>
        <v>-0.46053016206093322</v>
      </c>
      <c r="M1030" s="9">
        <f t="shared" si="210"/>
        <v>-0.94151753072479583</v>
      </c>
      <c r="N1030" s="8">
        <f t="shared" si="211"/>
        <v>-0.31735523706093305</v>
      </c>
      <c r="O1030" s="9">
        <f t="shared" si="212"/>
        <v>-0.44554504178506932</v>
      </c>
      <c r="P1030" s="8">
        <f t="shared" si="213"/>
        <v>-0.86209131544086459</v>
      </c>
      <c r="Q1030" s="9">
        <f t="shared" si="214"/>
        <v>0.23243419821493136</v>
      </c>
      <c r="R1030" s="6">
        <f t="shared" si="215"/>
        <v>0.12661708301753341</v>
      </c>
    </row>
    <row r="1031" spans="2:18" ht="14.4">
      <c r="B1031" s="7"/>
      <c r="C1031">
        <v>-25.833500000000001</v>
      </c>
      <c r="D1031">
        <v>96.6006</v>
      </c>
      <c r="E1031">
        <v>84.982699999999994</v>
      </c>
      <c r="F1031">
        <v>1</v>
      </c>
      <c r="G1031" s="6">
        <f t="shared" si="204"/>
        <v>0</v>
      </c>
      <c r="H1031" s="9">
        <f t="shared" si="205"/>
        <v>-0.10229187500000003</v>
      </c>
      <c r="I1031" s="6">
        <f t="shared" si="206"/>
        <v>-0.17799799999999999</v>
      </c>
      <c r="J1031" s="6">
        <f t="shared" si="207"/>
        <v>0.4416378333333334</v>
      </c>
      <c r="K1031" s="9">
        <f t="shared" si="208"/>
        <v>-0.44554504178506932</v>
      </c>
      <c r="L1031" s="8">
        <f t="shared" si="209"/>
        <v>-0.46053016206093322</v>
      </c>
      <c r="M1031" s="9">
        <f t="shared" si="210"/>
        <v>-0.94151753072479583</v>
      </c>
      <c r="N1031" s="8">
        <f t="shared" si="211"/>
        <v>-0.31735523706093305</v>
      </c>
      <c r="O1031" s="9">
        <f t="shared" si="212"/>
        <v>-0.44554504178506932</v>
      </c>
      <c r="P1031" s="8">
        <f t="shared" si="213"/>
        <v>-0.86209131544086459</v>
      </c>
      <c r="Q1031" s="9">
        <f t="shared" si="214"/>
        <v>0.23243419821493136</v>
      </c>
      <c r="R1031" s="6">
        <f t="shared" si="215"/>
        <v>0.12661708301753341</v>
      </c>
    </row>
    <row r="1032" spans="2:18" ht="14.4">
      <c r="B1032" s="7"/>
      <c r="C1032">
        <v>-25.833500000000001</v>
      </c>
      <c r="D1032">
        <v>96.6006</v>
      </c>
      <c r="E1032">
        <v>84.982699999999994</v>
      </c>
      <c r="F1032">
        <v>1</v>
      </c>
      <c r="G1032" s="6">
        <f t="shared" si="204"/>
        <v>0</v>
      </c>
      <c r="H1032" s="9">
        <f t="shared" si="205"/>
        <v>-0.10229187500000003</v>
      </c>
      <c r="I1032" s="6">
        <f t="shared" si="206"/>
        <v>-0.17799799999999999</v>
      </c>
      <c r="J1032" s="6">
        <f t="shared" si="207"/>
        <v>0.4416378333333334</v>
      </c>
      <c r="K1032" s="9">
        <f t="shared" si="208"/>
        <v>-0.44554504178506932</v>
      </c>
      <c r="L1032" s="8">
        <f t="shared" si="209"/>
        <v>-0.46053016206093322</v>
      </c>
      <c r="M1032" s="9">
        <f t="shared" si="210"/>
        <v>-0.94151753072479583</v>
      </c>
      <c r="N1032" s="8">
        <f t="shared" si="211"/>
        <v>-0.31735523706093305</v>
      </c>
      <c r="O1032" s="9">
        <f t="shared" si="212"/>
        <v>-0.44554504178506932</v>
      </c>
      <c r="P1032" s="8">
        <f t="shared" si="213"/>
        <v>-0.86209131544086459</v>
      </c>
      <c r="Q1032" s="9">
        <f t="shared" si="214"/>
        <v>0.23243419821493136</v>
      </c>
      <c r="R1032" s="6">
        <f t="shared" si="215"/>
        <v>0.12661708301753341</v>
      </c>
    </row>
    <row r="1033" spans="2:18" ht="14.4">
      <c r="B1033" s="7"/>
      <c r="C1033">
        <v>-25.833500000000001</v>
      </c>
      <c r="D1033">
        <v>96.6006</v>
      </c>
      <c r="E1033">
        <v>84.982699999999994</v>
      </c>
      <c r="F1033">
        <v>1</v>
      </c>
      <c r="G1033" s="6">
        <f t="shared" si="204"/>
        <v>0</v>
      </c>
      <c r="H1033" s="9">
        <f t="shared" si="205"/>
        <v>-0.10229187500000003</v>
      </c>
      <c r="I1033" s="6">
        <f t="shared" si="206"/>
        <v>-0.17799799999999999</v>
      </c>
      <c r="J1033" s="6">
        <f t="shared" si="207"/>
        <v>0.4416378333333334</v>
      </c>
      <c r="K1033" s="9">
        <f t="shared" si="208"/>
        <v>-0.44554504178506932</v>
      </c>
      <c r="L1033" s="8">
        <f t="shared" si="209"/>
        <v>-0.46053016206093322</v>
      </c>
      <c r="M1033" s="9">
        <f t="shared" si="210"/>
        <v>-0.94151753072479583</v>
      </c>
      <c r="N1033" s="8">
        <f t="shared" si="211"/>
        <v>-0.31735523706093305</v>
      </c>
      <c r="O1033" s="9">
        <f t="shared" si="212"/>
        <v>-0.44554504178506932</v>
      </c>
      <c r="P1033" s="8">
        <f t="shared" si="213"/>
        <v>-0.86209131544086459</v>
      </c>
      <c r="Q1033" s="9">
        <f t="shared" si="214"/>
        <v>0.23243419821493136</v>
      </c>
      <c r="R1033" s="6">
        <f t="shared" si="215"/>
        <v>0.12661708301753341</v>
      </c>
    </row>
    <row r="1034" spans="2:18" ht="14.4">
      <c r="B1034" s="7"/>
      <c r="C1034">
        <v>-25.833500000000001</v>
      </c>
      <c r="D1034">
        <v>96.6006</v>
      </c>
      <c r="E1034">
        <v>84.982699999999994</v>
      </c>
      <c r="F1034">
        <v>1</v>
      </c>
      <c r="G1034" s="6">
        <f t="shared" si="204"/>
        <v>0</v>
      </c>
      <c r="H1034" s="9">
        <f t="shared" si="205"/>
        <v>-0.10229187500000003</v>
      </c>
      <c r="I1034" s="6">
        <f t="shared" si="206"/>
        <v>-0.17799799999999999</v>
      </c>
      <c r="J1034" s="6">
        <f t="shared" si="207"/>
        <v>0.4416378333333334</v>
      </c>
      <c r="K1034" s="9">
        <f t="shared" si="208"/>
        <v>-0.44554504178506932</v>
      </c>
      <c r="L1034" s="8">
        <f t="shared" si="209"/>
        <v>-0.46053016206093322</v>
      </c>
      <c r="M1034" s="9">
        <f t="shared" si="210"/>
        <v>-0.94151753072479583</v>
      </c>
      <c r="N1034" s="8">
        <f t="shared" si="211"/>
        <v>-0.31735523706093305</v>
      </c>
      <c r="O1034" s="9">
        <f t="shared" si="212"/>
        <v>-0.44554504178506932</v>
      </c>
      <c r="P1034" s="8">
        <f t="shared" si="213"/>
        <v>-0.86209131544086459</v>
      </c>
      <c r="Q1034" s="9">
        <f t="shared" si="214"/>
        <v>0.23243419821493136</v>
      </c>
      <c r="R1034" s="6">
        <f t="shared" si="215"/>
        <v>0.12661708301753341</v>
      </c>
    </row>
    <row r="1035" spans="2:18" ht="14.4">
      <c r="B1035" s="7"/>
      <c r="C1035">
        <v>-25.833500000000001</v>
      </c>
      <c r="D1035">
        <v>96.6006</v>
      </c>
      <c r="E1035">
        <v>84.982699999999994</v>
      </c>
      <c r="F1035">
        <v>1</v>
      </c>
      <c r="G1035" s="6">
        <f t="shared" si="204"/>
        <v>0</v>
      </c>
      <c r="H1035" s="9">
        <f t="shared" si="205"/>
        <v>-0.10229187500000003</v>
      </c>
      <c r="I1035" s="6">
        <f t="shared" si="206"/>
        <v>-0.17799799999999999</v>
      </c>
      <c r="J1035" s="6">
        <f t="shared" si="207"/>
        <v>0.4416378333333334</v>
      </c>
      <c r="K1035" s="9">
        <f t="shared" si="208"/>
        <v>-0.44554504178506932</v>
      </c>
      <c r="L1035" s="8">
        <f t="shared" si="209"/>
        <v>-0.46053016206093322</v>
      </c>
      <c r="M1035" s="9">
        <f t="shared" si="210"/>
        <v>-0.94151753072479583</v>
      </c>
      <c r="N1035" s="8">
        <f t="shared" si="211"/>
        <v>-0.31735523706093305</v>
      </c>
      <c r="O1035" s="9">
        <f t="shared" si="212"/>
        <v>-0.44554504178506932</v>
      </c>
      <c r="P1035" s="8">
        <f t="shared" si="213"/>
        <v>-0.86209131544086459</v>
      </c>
      <c r="Q1035" s="9">
        <f t="shared" si="214"/>
        <v>0.23243419821493136</v>
      </c>
      <c r="R1035" s="6">
        <f t="shared" si="215"/>
        <v>0.12661708301753341</v>
      </c>
    </row>
    <row r="1036" spans="2:18" ht="14.4">
      <c r="B1036" s="7"/>
      <c r="C1036">
        <v>-25.833500000000001</v>
      </c>
      <c r="D1036">
        <v>96.6006</v>
      </c>
      <c r="E1036">
        <v>84.982699999999994</v>
      </c>
      <c r="F1036">
        <v>1</v>
      </c>
      <c r="G1036" s="6">
        <f t="shared" si="204"/>
        <v>0</v>
      </c>
      <c r="H1036" s="9">
        <f t="shared" si="205"/>
        <v>-0.10229187500000003</v>
      </c>
      <c r="I1036" s="6">
        <f t="shared" si="206"/>
        <v>-0.17799799999999999</v>
      </c>
      <c r="J1036" s="6">
        <f t="shared" si="207"/>
        <v>0.4416378333333334</v>
      </c>
      <c r="K1036" s="9">
        <f t="shared" si="208"/>
        <v>-0.44554504178506932</v>
      </c>
      <c r="L1036" s="8">
        <f t="shared" si="209"/>
        <v>-0.46053016206093322</v>
      </c>
      <c r="M1036" s="9">
        <f t="shared" si="210"/>
        <v>-0.94151753072479583</v>
      </c>
      <c r="N1036" s="8">
        <f t="shared" si="211"/>
        <v>-0.31735523706093305</v>
      </c>
      <c r="O1036" s="9">
        <f t="shared" si="212"/>
        <v>-0.44554504178506932</v>
      </c>
      <c r="P1036" s="8">
        <f t="shared" si="213"/>
        <v>-0.86209131544086459</v>
      </c>
      <c r="Q1036" s="9">
        <f t="shared" si="214"/>
        <v>0.23243419821493136</v>
      </c>
      <c r="R1036" s="6">
        <f t="shared" si="215"/>
        <v>0.12661708301753341</v>
      </c>
    </row>
    <row r="1037" spans="2:18" ht="14.4">
      <c r="B1037" s="7"/>
      <c r="C1037">
        <v>-25.833500000000001</v>
      </c>
      <c r="D1037">
        <v>96.6006</v>
      </c>
      <c r="E1037">
        <v>84.982699999999994</v>
      </c>
      <c r="F1037">
        <v>1</v>
      </c>
      <c r="G1037" s="6">
        <f t="shared" si="204"/>
        <v>0</v>
      </c>
      <c r="H1037" s="9">
        <f t="shared" si="205"/>
        <v>-0.10229187500000003</v>
      </c>
      <c r="I1037" s="6">
        <f t="shared" si="206"/>
        <v>-0.17799799999999999</v>
      </c>
      <c r="J1037" s="6">
        <f t="shared" si="207"/>
        <v>0.4416378333333334</v>
      </c>
      <c r="K1037" s="9">
        <f t="shared" si="208"/>
        <v>-0.44554504178506932</v>
      </c>
      <c r="L1037" s="8">
        <f t="shared" si="209"/>
        <v>-0.46053016206093322</v>
      </c>
      <c r="M1037" s="9">
        <f t="shared" si="210"/>
        <v>-0.94151753072479583</v>
      </c>
      <c r="N1037" s="8">
        <f t="shared" si="211"/>
        <v>-0.31735523706093305</v>
      </c>
      <c r="O1037" s="9">
        <f t="shared" si="212"/>
        <v>-0.44554504178506932</v>
      </c>
      <c r="P1037" s="8">
        <f t="shared" si="213"/>
        <v>-0.86209131544086459</v>
      </c>
      <c r="Q1037" s="9">
        <f t="shared" si="214"/>
        <v>0.23243419821493136</v>
      </c>
      <c r="R1037" s="6">
        <f t="shared" si="215"/>
        <v>0.12661708301753341</v>
      </c>
    </row>
    <row r="1038" spans="2:18" ht="14.4">
      <c r="B1038" s="7"/>
      <c r="C1038">
        <v>-25.833500000000001</v>
      </c>
      <c r="D1038">
        <v>96.6006</v>
      </c>
      <c r="E1038">
        <v>84.982699999999994</v>
      </c>
      <c r="F1038">
        <v>1</v>
      </c>
      <c r="G1038" s="6">
        <f t="shared" si="204"/>
        <v>0</v>
      </c>
      <c r="H1038" s="9">
        <f t="shared" si="205"/>
        <v>-0.10229187500000003</v>
      </c>
      <c r="I1038" s="6">
        <f t="shared" si="206"/>
        <v>-0.17799799999999999</v>
      </c>
      <c r="J1038" s="6">
        <f t="shared" si="207"/>
        <v>0.4416378333333334</v>
      </c>
      <c r="K1038" s="9">
        <f t="shared" si="208"/>
        <v>-0.44554504178506932</v>
      </c>
      <c r="L1038" s="8">
        <f t="shared" si="209"/>
        <v>-0.46053016206093322</v>
      </c>
      <c r="M1038" s="9">
        <f t="shared" si="210"/>
        <v>-0.94151753072479583</v>
      </c>
      <c r="N1038" s="8">
        <f t="shared" si="211"/>
        <v>-0.31735523706093305</v>
      </c>
      <c r="O1038" s="9">
        <f t="shared" si="212"/>
        <v>-0.44554504178506932</v>
      </c>
      <c r="P1038" s="8">
        <f t="shared" si="213"/>
        <v>-0.86209131544086459</v>
      </c>
      <c r="Q1038" s="9">
        <f t="shared" si="214"/>
        <v>0.23243419821493136</v>
      </c>
      <c r="R1038" s="6">
        <f t="shared" si="215"/>
        <v>0.12661708301753341</v>
      </c>
    </row>
    <row r="1039" spans="2:18" ht="14.4">
      <c r="B1039" s="7"/>
      <c r="C1039">
        <v>-25.833500000000001</v>
      </c>
      <c r="D1039">
        <v>96.6006</v>
      </c>
      <c r="E1039">
        <v>84.982699999999994</v>
      </c>
      <c r="F1039">
        <v>1</v>
      </c>
      <c r="G1039" s="6">
        <f t="shared" si="204"/>
        <v>0</v>
      </c>
      <c r="H1039" s="9">
        <f t="shared" si="205"/>
        <v>-0.10229187500000003</v>
      </c>
      <c r="I1039" s="6">
        <f t="shared" si="206"/>
        <v>-0.17799799999999999</v>
      </c>
      <c r="J1039" s="6">
        <f t="shared" si="207"/>
        <v>0.4416378333333334</v>
      </c>
      <c r="K1039" s="9">
        <f t="shared" si="208"/>
        <v>-0.44554504178506932</v>
      </c>
      <c r="L1039" s="8">
        <f t="shared" si="209"/>
        <v>-0.46053016206093322</v>
      </c>
      <c r="M1039" s="9">
        <f t="shared" si="210"/>
        <v>-0.94151753072479583</v>
      </c>
      <c r="N1039" s="8">
        <f t="shared" si="211"/>
        <v>-0.31735523706093305</v>
      </c>
      <c r="O1039" s="9">
        <f t="shared" si="212"/>
        <v>-0.44554504178506932</v>
      </c>
      <c r="P1039" s="8">
        <f t="shared" si="213"/>
        <v>-0.86209131544086459</v>
      </c>
      <c r="Q1039" s="9">
        <f t="shared" si="214"/>
        <v>0.23243419821493136</v>
      </c>
      <c r="R1039" s="6">
        <f t="shared" si="215"/>
        <v>0.12661708301753341</v>
      </c>
    </row>
    <row r="1040" spans="2:18" ht="14.4">
      <c r="B1040" s="7"/>
      <c r="C1040">
        <v>-25.833500000000001</v>
      </c>
      <c r="D1040">
        <v>96.6006</v>
      </c>
      <c r="E1040">
        <v>84.982699999999994</v>
      </c>
      <c r="F1040">
        <v>1</v>
      </c>
      <c r="G1040" s="6">
        <f t="shared" si="204"/>
        <v>0</v>
      </c>
      <c r="H1040" s="9">
        <f t="shared" si="205"/>
        <v>-0.10229187500000003</v>
      </c>
      <c r="I1040" s="6">
        <f t="shared" si="206"/>
        <v>-0.17799799999999999</v>
      </c>
      <c r="J1040" s="6">
        <f t="shared" si="207"/>
        <v>0.4416378333333334</v>
      </c>
      <c r="K1040" s="9">
        <f t="shared" si="208"/>
        <v>-0.44554504178506932</v>
      </c>
      <c r="L1040" s="8">
        <f t="shared" si="209"/>
        <v>-0.46053016206093322</v>
      </c>
      <c r="M1040" s="9">
        <f t="shared" si="210"/>
        <v>-0.94151753072479583</v>
      </c>
      <c r="N1040" s="8">
        <f t="shared" si="211"/>
        <v>-0.31735523706093305</v>
      </c>
      <c r="O1040" s="9">
        <f t="shared" si="212"/>
        <v>-0.44554504178506932</v>
      </c>
      <c r="P1040" s="8">
        <f t="shared" si="213"/>
        <v>-0.86209131544086459</v>
      </c>
      <c r="Q1040" s="9">
        <f t="shared" si="214"/>
        <v>0.23243419821493136</v>
      </c>
      <c r="R1040" s="6">
        <f t="shared" si="215"/>
        <v>0.12661708301753341</v>
      </c>
    </row>
    <row r="1041" spans="2:18" ht="14.4">
      <c r="B1041" s="7"/>
      <c r="C1041">
        <v>-25.833500000000001</v>
      </c>
      <c r="D1041">
        <v>96.6006</v>
      </c>
      <c r="E1041">
        <v>84.982699999999994</v>
      </c>
      <c r="F1041">
        <v>1</v>
      </c>
      <c r="G1041" s="6">
        <f t="shared" si="204"/>
        <v>0</v>
      </c>
      <c r="H1041" s="9">
        <f t="shared" si="205"/>
        <v>-0.10229187500000003</v>
      </c>
      <c r="I1041" s="6">
        <f t="shared" si="206"/>
        <v>-0.17799799999999999</v>
      </c>
      <c r="J1041" s="6">
        <f t="shared" si="207"/>
        <v>0.4416378333333334</v>
      </c>
      <c r="K1041" s="9">
        <f t="shared" si="208"/>
        <v>-0.44554504178506932</v>
      </c>
      <c r="L1041" s="8">
        <f t="shared" si="209"/>
        <v>-0.46053016206093322</v>
      </c>
      <c r="M1041" s="9">
        <f t="shared" si="210"/>
        <v>-0.94151753072479583</v>
      </c>
      <c r="N1041" s="8">
        <f t="shared" si="211"/>
        <v>-0.31735523706093305</v>
      </c>
      <c r="O1041" s="9">
        <f t="shared" si="212"/>
        <v>-0.44554504178506932</v>
      </c>
      <c r="P1041" s="8">
        <f t="shared" si="213"/>
        <v>-0.86209131544086459</v>
      </c>
      <c r="Q1041" s="9">
        <f t="shared" si="214"/>
        <v>0.23243419821493136</v>
      </c>
      <c r="R1041" s="6">
        <f t="shared" si="215"/>
        <v>0.12661708301753341</v>
      </c>
    </row>
    <row r="1042" spans="2:18" ht="14.4">
      <c r="B1042" s="7"/>
      <c r="C1042">
        <v>-25.833500000000001</v>
      </c>
      <c r="D1042">
        <v>96.6006</v>
      </c>
      <c r="E1042">
        <v>84.982699999999994</v>
      </c>
      <c r="F1042">
        <v>1</v>
      </c>
      <c r="G1042" s="6">
        <f t="shared" si="204"/>
        <v>0</v>
      </c>
      <c r="H1042" s="9">
        <f t="shared" si="205"/>
        <v>-0.10229187500000003</v>
      </c>
      <c r="I1042" s="6">
        <f t="shared" si="206"/>
        <v>-0.17799799999999999</v>
      </c>
      <c r="J1042" s="6">
        <f t="shared" si="207"/>
        <v>0.4416378333333334</v>
      </c>
      <c r="K1042" s="9">
        <f t="shared" si="208"/>
        <v>-0.44554504178506932</v>
      </c>
      <c r="L1042" s="8">
        <f t="shared" si="209"/>
        <v>-0.46053016206093322</v>
      </c>
      <c r="M1042" s="9">
        <f t="shared" si="210"/>
        <v>-0.94151753072479583</v>
      </c>
      <c r="N1042" s="8">
        <f t="shared" si="211"/>
        <v>-0.31735523706093305</v>
      </c>
      <c r="O1042" s="9">
        <f t="shared" si="212"/>
        <v>-0.44554504178506932</v>
      </c>
      <c r="P1042" s="8">
        <f t="shared" si="213"/>
        <v>-0.86209131544086459</v>
      </c>
      <c r="Q1042" s="9">
        <f t="shared" si="214"/>
        <v>0.23243419821493136</v>
      </c>
      <c r="R1042" s="6">
        <f t="shared" si="215"/>
        <v>0.12661708301753341</v>
      </c>
    </row>
    <row r="1043" spans="2:18" ht="14.4">
      <c r="B1043" s="7"/>
      <c r="C1043">
        <v>-25.833500000000001</v>
      </c>
      <c r="D1043">
        <v>96.6006</v>
      </c>
      <c r="E1043">
        <v>84.982699999999994</v>
      </c>
      <c r="F1043">
        <v>1</v>
      </c>
      <c r="G1043" s="6">
        <f t="shared" si="204"/>
        <v>0</v>
      </c>
      <c r="H1043" s="9">
        <f t="shared" si="205"/>
        <v>-0.10229187500000003</v>
      </c>
      <c r="I1043" s="6">
        <f t="shared" si="206"/>
        <v>-0.17799799999999999</v>
      </c>
      <c r="J1043" s="6">
        <f t="shared" si="207"/>
        <v>0.4416378333333334</v>
      </c>
      <c r="K1043" s="9">
        <f t="shared" si="208"/>
        <v>-0.44554504178506932</v>
      </c>
      <c r="L1043" s="8">
        <f t="shared" si="209"/>
        <v>-0.46053016206093322</v>
      </c>
      <c r="M1043" s="9">
        <f t="shared" si="210"/>
        <v>-0.94151753072479583</v>
      </c>
      <c r="N1043" s="8">
        <f t="shared" si="211"/>
        <v>-0.31735523706093305</v>
      </c>
      <c r="O1043" s="9">
        <f t="shared" si="212"/>
        <v>-0.44554504178506932</v>
      </c>
      <c r="P1043" s="8">
        <f t="shared" si="213"/>
        <v>-0.86209131544086459</v>
      </c>
      <c r="Q1043" s="9">
        <f t="shared" si="214"/>
        <v>0.23243419821493136</v>
      </c>
      <c r="R1043" s="6">
        <f t="shared" si="215"/>
        <v>0.12661708301753341</v>
      </c>
    </row>
    <row r="1044" spans="2:18" ht="14.4">
      <c r="B1044" s="7"/>
      <c r="C1044">
        <v>-25.833500000000001</v>
      </c>
      <c r="D1044">
        <v>96.6006</v>
      </c>
      <c r="E1044">
        <v>84.982699999999994</v>
      </c>
      <c r="F1044">
        <v>1</v>
      </c>
      <c r="G1044" s="6">
        <f t="shared" si="204"/>
        <v>0</v>
      </c>
      <c r="H1044" s="9">
        <f t="shared" si="205"/>
        <v>-0.10229187500000003</v>
      </c>
      <c r="I1044" s="6">
        <f t="shared" si="206"/>
        <v>-0.17799799999999999</v>
      </c>
      <c r="J1044" s="6">
        <f t="shared" si="207"/>
        <v>0.4416378333333334</v>
      </c>
      <c r="K1044" s="9">
        <f t="shared" si="208"/>
        <v>-0.44554504178506932</v>
      </c>
      <c r="L1044" s="8">
        <f t="shared" si="209"/>
        <v>-0.46053016206093322</v>
      </c>
      <c r="M1044" s="9">
        <f t="shared" si="210"/>
        <v>-0.94151753072479583</v>
      </c>
      <c r="N1044" s="8">
        <f t="shared" si="211"/>
        <v>-0.31735523706093305</v>
      </c>
      <c r="O1044" s="9">
        <f t="shared" si="212"/>
        <v>-0.44554504178506932</v>
      </c>
      <c r="P1044" s="8">
        <f t="shared" si="213"/>
        <v>-0.86209131544086459</v>
      </c>
      <c r="Q1044" s="9">
        <f t="shared" si="214"/>
        <v>0.23243419821493136</v>
      </c>
      <c r="R1044" s="6">
        <f t="shared" si="215"/>
        <v>0.12661708301753341</v>
      </c>
    </row>
    <row r="1045" spans="2:18" ht="14.4">
      <c r="B1045" s="7"/>
      <c r="C1045">
        <v>-25.833500000000001</v>
      </c>
      <c r="D1045">
        <v>96.6006</v>
      </c>
      <c r="E1045">
        <v>84.982699999999994</v>
      </c>
      <c r="F1045">
        <v>1</v>
      </c>
      <c r="G1045" s="6">
        <f t="shared" si="204"/>
        <v>0</v>
      </c>
      <c r="H1045" s="9">
        <f t="shared" si="205"/>
        <v>-0.10229187500000003</v>
      </c>
      <c r="I1045" s="6">
        <f t="shared" si="206"/>
        <v>-0.17799799999999999</v>
      </c>
      <c r="J1045" s="6">
        <f t="shared" si="207"/>
        <v>0.4416378333333334</v>
      </c>
      <c r="K1045" s="9">
        <f t="shared" si="208"/>
        <v>-0.44554504178506932</v>
      </c>
      <c r="L1045" s="8">
        <f t="shared" si="209"/>
        <v>-0.46053016206093322</v>
      </c>
      <c r="M1045" s="9">
        <f t="shared" si="210"/>
        <v>-0.94151753072479583</v>
      </c>
      <c r="N1045" s="8">
        <f t="shared" si="211"/>
        <v>-0.31735523706093305</v>
      </c>
      <c r="O1045" s="9">
        <f t="shared" si="212"/>
        <v>-0.44554504178506932</v>
      </c>
      <c r="P1045" s="8">
        <f t="shared" si="213"/>
        <v>-0.86209131544086459</v>
      </c>
      <c r="Q1045" s="9">
        <f t="shared" si="214"/>
        <v>0.23243419821493136</v>
      </c>
      <c r="R1045" s="6">
        <f t="shared" si="215"/>
        <v>0.12661708301753341</v>
      </c>
    </row>
    <row r="1046" spans="2:18" ht="14.4">
      <c r="B1046" s="7"/>
      <c r="C1046">
        <v>-25.833500000000001</v>
      </c>
      <c r="D1046">
        <v>96.6006</v>
      </c>
      <c r="E1046">
        <v>84.982699999999994</v>
      </c>
      <c r="F1046">
        <v>1</v>
      </c>
      <c r="G1046" s="6">
        <f t="shared" si="204"/>
        <v>0</v>
      </c>
      <c r="H1046" s="9">
        <f t="shared" si="205"/>
        <v>-0.10229187500000003</v>
      </c>
      <c r="I1046" s="6">
        <f t="shared" si="206"/>
        <v>-0.17799799999999999</v>
      </c>
      <c r="J1046" s="6">
        <f t="shared" si="207"/>
        <v>0.4416378333333334</v>
      </c>
      <c r="K1046" s="9">
        <f t="shared" si="208"/>
        <v>-0.44554504178506932</v>
      </c>
      <c r="L1046" s="8">
        <f t="shared" si="209"/>
        <v>-0.46053016206093322</v>
      </c>
      <c r="M1046" s="9">
        <f t="shared" si="210"/>
        <v>-0.94151753072479583</v>
      </c>
      <c r="N1046" s="8">
        <f t="shared" si="211"/>
        <v>-0.31735523706093305</v>
      </c>
      <c r="O1046" s="9">
        <f t="shared" si="212"/>
        <v>-0.44554504178506932</v>
      </c>
      <c r="P1046" s="8">
        <f t="shared" si="213"/>
        <v>-0.86209131544086459</v>
      </c>
      <c r="Q1046" s="9">
        <f t="shared" si="214"/>
        <v>0.23243419821493136</v>
      </c>
      <c r="R1046" s="6">
        <f t="shared" si="215"/>
        <v>0.12661708301753341</v>
      </c>
    </row>
    <row r="1047" spans="2:18" ht="14.4">
      <c r="B1047" s="7"/>
      <c r="C1047">
        <v>-25.833500000000001</v>
      </c>
      <c r="D1047">
        <v>96.6006</v>
      </c>
      <c r="E1047">
        <v>84.982699999999994</v>
      </c>
      <c r="F1047">
        <v>1</v>
      </c>
      <c r="G1047" s="6">
        <f t="shared" si="204"/>
        <v>0</v>
      </c>
      <c r="H1047" s="9">
        <f t="shared" si="205"/>
        <v>-0.10229187500000003</v>
      </c>
      <c r="I1047" s="6">
        <f t="shared" si="206"/>
        <v>-0.17799799999999999</v>
      </c>
      <c r="J1047" s="6">
        <f t="shared" si="207"/>
        <v>0.4416378333333334</v>
      </c>
      <c r="K1047" s="9">
        <f t="shared" si="208"/>
        <v>-0.44554504178506932</v>
      </c>
      <c r="L1047" s="8">
        <f t="shared" si="209"/>
        <v>-0.46053016206093322</v>
      </c>
      <c r="M1047" s="9">
        <f t="shared" si="210"/>
        <v>-0.94151753072479583</v>
      </c>
      <c r="N1047" s="8">
        <f t="shared" si="211"/>
        <v>-0.31735523706093305</v>
      </c>
      <c r="O1047" s="9">
        <f t="shared" si="212"/>
        <v>-0.44554504178506932</v>
      </c>
      <c r="P1047" s="8">
        <f t="shared" si="213"/>
        <v>-0.86209131544086459</v>
      </c>
      <c r="Q1047" s="9">
        <f t="shared" si="214"/>
        <v>0.23243419821493136</v>
      </c>
      <c r="R1047" s="6">
        <f t="shared" si="215"/>
        <v>0.12661708301753341</v>
      </c>
    </row>
    <row r="1048" spans="2:18" ht="14.4">
      <c r="B1048" s="7"/>
      <c r="C1048">
        <v>-25.833500000000001</v>
      </c>
      <c r="D1048">
        <v>96.6006</v>
      </c>
      <c r="E1048">
        <v>84.982699999999994</v>
      </c>
      <c r="F1048">
        <v>1</v>
      </c>
      <c r="G1048" s="6">
        <f t="shared" si="204"/>
        <v>0</v>
      </c>
      <c r="H1048" s="9">
        <f t="shared" si="205"/>
        <v>-0.10229187500000003</v>
      </c>
      <c r="I1048" s="6">
        <f t="shared" si="206"/>
        <v>-0.17799799999999999</v>
      </c>
      <c r="J1048" s="6">
        <f t="shared" si="207"/>
        <v>0.4416378333333334</v>
      </c>
      <c r="K1048" s="9">
        <f t="shared" si="208"/>
        <v>-0.44554504178506932</v>
      </c>
      <c r="L1048" s="8">
        <f t="shared" si="209"/>
        <v>-0.46053016206093322</v>
      </c>
      <c r="M1048" s="9">
        <f t="shared" si="210"/>
        <v>-0.94151753072479583</v>
      </c>
      <c r="N1048" s="8">
        <f t="shared" si="211"/>
        <v>-0.31735523706093305</v>
      </c>
      <c r="O1048" s="9">
        <f t="shared" si="212"/>
        <v>-0.44554504178506932</v>
      </c>
      <c r="P1048" s="8">
        <f t="shared" si="213"/>
        <v>-0.86209131544086459</v>
      </c>
      <c r="Q1048" s="9">
        <f t="shared" si="214"/>
        <v>0.23243419821493136</v>
      </c>
      <c r="R1048" s="6">
        <f t="shared" si="215"/>
        <v>0.12661708301753341</v>
      </c>
    </row>
    <row r="1049" spans="2:18" ht="14.4">
      <c r="B1049" s="7"/>
      <c r="C1049">
        <v>-25.833500000000001</v>
      </c>
      <c r="D1049">
        <v>96.6006</v>
      </c>
      <c r="E1049">
        <v>84.982699999999994</v>
      </c>
      <c r="F1049">
        <v>1</v>
      </c>
      <c r="G1049" s="6">
        <f t="shared" si="204"/>
        <v>0</v>
      </c>
      <c r="H1049" s="9">
        <f t="shared" si="205"/>
        <v>-0.10229187500000003</v>
      </c>
      <c r="I1049" s="6">
        <f t="shared" si="206"/>
        <v>-0.17799799999999999</v>
      </c>
      <c r="J1049" s="6">
        <f t="shared" si="207"/>
        <v>0.4416378333333334</v>
      </c>
      <c r="K1049" s="9">
        <f t="shared" si="208"/>
        <v>-0.44554504178506932</v>
      </c>
      <c r="L1049" s="8">
        <f t="shared" si="209"/>
        <v>-0.46053016206093322</v>
      </c>
      <c r="M1049" s="9">
        <f t="shared" si="210"/>
        <v>-0.94151753072479583</v>
      </c>
      <c r="N1049" s="8">
        <f t="shared" si="211"/>
        <v>-0.31735523706093305</v>
      </c>
      <c r="O1049" s="9">
        <f t="shared" si="212"/>
        <v>-0.44554504178506932</v>
      </c>
      <c r="P1049" s="8">
        <f t="shared" si="213"/>
        <v>-0.86209131544086459</v>
      </c>
      <c r="Q1049" s="9">
        <f t="shared" si="214"/>
        <v>0.23243419821493136</v>
      </c>
      <c r="R1049" s="6">
        <f t="shared" si="215"/>
        <v>0.12661708301753341</v>
      </c>
    </row>
    <row r="1050" spans="2:18" ht="14.4">
      <c r="B1050" s="7"/>
      <c r="C1050">
        <v>-25.833500000000001</v>
      </c>
      <c r="D1050">
        <v>96.6006</v>
      </c>
      <c r="E1050">
        <v>84.982699999999994</v>
      </c>
      <c r="F1050">
        <v>1</v>
      </c>
      <c r="G1050" s="6">
        <f t="shared" si="204"/>
        <v>0</v>
      </c>
      <c r="H1050" s="9">
        <f t="shared" si="205"/>
        <v>-0.10229187500000003</v>
      </c>
      <c r="I1050" s="6">
        <f t="shared" si="206"/>
        <v>-0.17799799999999999</v>
      </c>
      <c r="J1050" s="6">
        <f t="shared" si="207"/>
        <v>0.4416378333333334</v>
      </c>
      <c r="K1050" s="9">
        <f t="shared" si="208"/>
        <v>-0.44554504178506932</v>
      </c>
      <c r="L1050" s="8">
        <f t="shared" si="209"/>
        <v>-0.46053016206093322</v>
      </c>
      <c r="M1050" s="9">
        <f t="shared" si="210"/>
        <v>-0.94151753072479583</v>
      </c>
      <c r="N1050" s="8">
        <f t="shared" si="211"/>
        <v>-0.31735523706093305</v>
      </c>
      <c r="O1050" s="9">
        <f t="shared" si="212"/>
        <v>-0.44554504178506932</v>
      </c>
      <c r="P1050" s="8">
        <f t="shared" si="213"/>
        <v>-0.86209131544086459</v>
      </c>
      <c r="Q1050" s="9">
        <f t="shared" si="214"/>
        <v>0.23243419821493136</v>
      </c>
      <c r="R1050" s="6">
        <f t="shared" si="215"/>
        <v>0.12661708301753341</v>
      </c>
    </row>
    <row r="1051" spans="2:18" ht="14.4">
      <c r="B1051" s="7"/>
      <c r="C1051">
        <v>-25.833500000000001</v>
      </c>
      <c r="D1051">
        <v>96.6006</v>
      </c>
      <c r="E1051">
        <v>84.982699999999994</v>
      </c>
      <c r="F1051">
        <v>1</v>
      </c>
      <c r="G1051" s="6">
        <f t="shared" si="204"/>
        <v>0</v>
      </c>
      <c r="H1051" s="9">
        <f t="shared" si="205"/>
        <v>-0.10229187500000003</v>
      </c>
      <c r="I1051" s="6">
        <f t="shared" si="206"/>
        <v>-0.17799799999999999</v>
      </c>
      <c r="J1051" s="6">
        <f t="shared" si="207"/>
        <v>0.4416378333333334</v>
      </c>
      <c r="K1051" s="9">
        <f t="shared" si="208"/>
        <v>-0.44554504178506932</v>
      </c>
      <c r="L1051" s="8">
        <f t="shared" si="209"/>
        <v>-0.46053016206093322</v>
      </c>
      <c r="M1051" s="9">
        <f t="shared" si="210"/>
        <v>-0.94151753072479583</v>
      </c>
      <c r="N1051" s="8">
        <f t="shared" si="211"/>
        <v>-0.31735523706093305</v>
      </c>
      <c r="O1051" s="9">
        <f t="shared" si="212"/>
        <v>-0.44554504178506932</v>
      </c>
      <c r="P1051" s="8">
        <f t="shared" si="213"/>
        <v>-0.86209131544086459</v>
      </c>
      <c r="Q1051" s="9">
        <f t="shared" si="214"/>
        <v>0.23243419821493136</v>
      </c>
      <c r="R1051" s="6">
        <f t="shared" si="215"/>
        <v>0.12661708301753341</v>
      </c>
    </row>
    <row r="1052" spans="2:18" ht="14.4">
      <c r="B1052" s="7"/>
      <c r="C1052">
        <v>-25.833500000000001</v>
      </c>
      <c r="D1052">
        <v>96.6006</v>
      </c>
      <c r="E1052">
        <v>84.982699999999994</v>
      </c>
      <c r="F1052">
        <v>1</v>
      </c>
      <c r="G1052" s="6">
        <f t="shared" si="204"/>
        <v>0</v>
      </c>
      <c r="H1052" s="9">
        <f t="shared" si="205"/>
        <v>-0.10229187500000003</v>
      </c>
      <c r="I1052" s="6">
        <f t="shared" si="206"/>
        <v>-0.17799799999999999</v>
      </c>
      <c r="J1052" s="6">
        <f t="shared" si="207"/>
        <v>0.4416378333333334</v>
      </c>
      <c r="K1052" s="9">
        <f t="shared" si="208"/>
        <v>-0.44554504178506932</v>
      </c>
      <c r="L1052" s="8">
        <f t="shared" si="209"/>
        <v>-0.46053016206093322</v>
      </c>
      <c r="M1052" s="9">
        <f t="shared" si="210"/>
        <v>-0.94151753072479583</v>
      </c>
      <c r="N1052" s="8">
        <f t="shared" si="211"/>
        <v>-0.31735523706093305</v>
      </c>
      <c r="O1052" s="9">
        <f t="shared" si="212"/>
        <v>-0.44554504178506932</v>
      </c>
      <c r="P1052" s="8">
        <f t="shared" si="213"/>
        <v>-0.86209131544086459</v>
      </c>
      <c r="Q1052" s="9">
        <f t="shared" si="214"/>
        <v>0.23243419821493136</v>
      </c>
      <c r="R1052" s="6">
        <f t="shared" si="215"/>
        <v>0.12661708301753341</v>
      </c>
    </row>
    <row r="1053" spans="2:18" ht="14.4">
      <c r="B1053" s="7"/>
      <c r="C1053">
        <v>-25.833500000000001</v>
      </c>
      <c r="D1053">
        <v>96.6006</v>
      </c>
      <c r="E1053">
        <v>84.982699999999994</v>
      </c>
      <c r="F1053">
        <v>1</v>
      </c>
      <c r="G1053" s="6">
        <f t="shared" si="204"/>
        <v>0</v>
      </c>
      <c r="H1053" s="9">
        <f t="shared" si="205"/>
        <v>-0.10229187500000003</v>
      </c>
      <c r="I1053" s="6">
        <f t="shared" si="206"/>
        <v>-0.17799799999999999</v>
      </c>
      <c r="J1053" s="6">
        <f t="shared" si="207"/>
        <v>0.4416378333333334</v>
      </c>
      <c r="K1053" s="9">
        <f t="shared" si="208"/>
        <v>-0.44554504178506932</v>
      </c>
      <c r="L1053" s="8">
        <f t="shared" si="209"/>
        <v>-0.46053016206093322</v>
      </c>
      <c r="M1053" s="9">
        <f t="shared" si="210"/>
        <v>-0.94151753072479583</v>
      </c>
      <c r="N1053" s="8">
        <f t="shared" si="211"/>
        <v>-0.31735523706093305</v>
      </c>
      <c r="O1053" s="9">
        <f t="shared" si="212"/>
        <v>-0.44554504178506932</v>
      </c>
      <c r="P1053" s="8">
        <f t="shared" si="213"/>
        <v>-0.86209131544086459</v>
      </c>
      <c r="Q1053" s="9">
        <f t="shared" si="214"/>
        <v>0.23243419821493136</v>
      </c>
      <c r="R1053" s="6">
        <f t="shared" si="215"/>
        <v>0.12661708301753341</v>
      </c>
    </row>
    <row r="1054" spans="2:18" ht="14.4">
      <c r="B1054" s="7"/>
      <c r="C1054">
        <v>-25.833500000000001</v>
      </c>
      <c r="D1054">
        <v>96.6006</v>
      </c>
      <c r="E1054">
        <v>84.982699999999994</v>
      </c>
      <c r="F1054">
        <v>1</v>
      </c>
      <c r="G1054" s="6">
        <f t="shared" si="204"/>
        <v>0</v>
      </c>
      <c r="H1054" s="9">
        <f t="shared" si="205"/>
        <v>-0.10229187500000003</v>
      </c>
      <c r="I1054" s="6">
        <f t="shared" si="206"/>
        <v>-0.17799799999999999</v>
      </c>
      <c r="J1054" s="6">
        <f t="shared" si="207"/>
        <v>0.4416378333333334</v>
      </c>
      <c r="K1054" s="9">
        <f t="shared" si="208"/>
        <v>-0.44554504178506932</v>
      </c>
      <c r="L1054" s="8">
        <f t="shared" si="209"/>
        <v>-0.46053016206093322</v>
      </c>
      <c r="M1054" s="9">
        <f t="shared" si="210"/>
        <v>-0.94151753072479583</v>
      </c>
      <c r="N1054" s="8">
        <f t="shared" si="211"/>
        <v>-0.31735523706093305</v>
      </c>
      <c r="O1054" s="9">
        <f t="shared" si="212"/>
        <v>-0.44554504178506932</v>
      </c>
      <c r="P1054" s="8">
        <f t="shared" si="213"/>
        <v>-0.86209131544086459</v>
      </c>
      <c r="Q1054" s="9">
        <f t="shared" si="214"/>
        <v>0.23243419821493136</v>
      </c>
      <c r="R1054" s="6">
        <f t="shared" si="215"/>
        <v>0.12661708301753341</v>
      </c>
    </row>
    <row r="1055" spans="2:18" ht="14.4">
      <c r="B1055" s="7"/>
      <c r="C1055">
        <v>-25.833500000000001</v>
      </c>
      <c r="D1055">
        <v>96.6006</v>
      </c>
      <c r="E1055">
        <v>84.982699999999994</v>
      </c>
      <c r="F1055">
        <v>1</v>
      </c>
      <c r="G1055" s="6">
        <f t="shared" si="204"/>
        <v>0</v>
      </c>
      <c r="H1055" s="9">
        <f t="shared" si="205"/>
        <v>-0.10229187500000003</v>
      </c>
      <c r="I1055" s="6">
        <f t="shared" si="206"/>
        <v>-0.17799799999999999</v>
      </c>
      <c r="J1055" s="6">
        <f t="shared" si="207"/>
        <v>0.4416378333333334</v>
      </c>
      <c r="K1055" s="9">
        <f t="shared" si="208"/>
        <v>-0.44554504178506932</v>
      </c>
      <c r="L1055" s="8">
        <f t="shared" si="209"/>
        <v>-0.46053016206093322</v>
      </c>
      <c r="M1055" s="9">
        <f t="shared" si="210"/>
        <v>-0.94151753072479583</v>
      </c>
      <c r="N1055" s="8">
        <f t="shared" si="211"/>
        <v>-0.31735523706093305</v>
      </c>
      <c r="O1055" s="9">
        <f t="shared" si="212"/>
        <v>-0.44554504178506932</v>
      </c>
      <c r="P1055" s="8">
        <f t="shared" si="213"/>
        <v>-0.86209131544086459</v>
      </c>
      <c r="Q1055" s="9">
        <f t="shared" si="214"/>
        <v>0.23243419821493136</v>
      </c>
      <c r="R1055" s="6">
        <f t="shared" si="215"/>
        <v>0.12661708301753341</v>
      </c>
    </row>
    <row r="1056" spans="2:18" ht="14.4">
      <c r="B1056" s="7"/>
      <c r="C1056">
        <v>-25.833500000000001</v>
      </c>
      <c r="D1056">
        <v>96.6006</v>
      </c>
      <c r="E1056">
        <v>84.982699999999994</v>
      </c>
      <c r="F1056">
        <v>1</v>
      </c>
      <c r="G1056" s="6">
        <f t="shared" si="204"/>
        <v>0</v>
      </c>
      <c r="H1056" s="9">
        <f t="shared" si="205"/>
        <v>-0.10229187500000003</v>
      </c>
      <c r="I1056" s="6">
        <f t="shared" si="206"/>
        <v>-0.17799799999999999</v>
      </c>
      <c r="J1056" s="6">
        <f t="shared" si="207"/>
        <v>0.4416378333333334</v>
      </c>
      <c r="K1056" s="9">
        <f t="shared" si="208"/>
        <v>-0.44554504178506932</v>
      </c>
      <c r="L1056" s="8">
        <f t="shared" si="209"/>
        <v>-0.46053016206093322</v>
      </c>
      <c r="M1056" s="9">
        <f t="shared" si="210"/>
        <v>-0.94151753072479583</v>
      </c>
      <c r="N1056" s="8">
        <f t="shared" si="211"/>
        <v>-0.31735523706093305</v>
      </c>
      <c r="O1056" s="9">
        <f t="shared" si="212"/>
        <v>-0.44554504178506932</v>
      </c>
      <c r="P1056" s="8">
        <f t="shared" si="213"/>
        <v>-0.86209131544086459</v>
      </c>
      <c r="Q1056" s="9">
        <f t="shared" si="214"/>
        <v>0.23243419821493136</v>
      </c>
      <c r="R1056" s="6">
        <f t="shared" si="215"/>
        <v>0.12661708301753341</v>
      </c>
    </row>
    <row r="1057" spans="2:18" ht="14.4">
      <c r="B1057" s="7"/>
      <c r="C1057">
        <v>-25.833500000000001</v>
      </c>
      <c r="D1057">
        <v>96.6006</v>
      </c>
      <c r="E1057">
        <v>84.982699999999994</v>
      </c>
      <c r="F1057">
        <v>1</v>
      </c>
      <c r="G1057" s="6">
        <f t="shared" si="204"/>
        <v>0</v>
      </c>
      <c r="H1057" s="9">
        <f t="shared" si="205"/>
        <v>-0.10229187500000003</v>
      </c>
      <c r="I1057" s="6">
        <f t="shared" si="206"/>
        <v>-0.17799799999999999</v>
      </c>
      <c r="J1057" s="6">
        <f t="shared" si="207"/>
        <v>0.4416378333333334</v>
      </c>
      <c r="K1057" s="9">
        <f t="shared" si="208"/>
        <v>-0.44554504178506932</v>
      </c>
      <c r="L1057" s="8">
        <f t="shared" si="209"/>
        <v>-0.46053016206093322</v>
      </c>
      <c r="M1057" s="9">
        <f t="shared" si="210"/>
        <v>-0.94151753072479583</v>
      </c>
      <c r="N1057" s="8">
        <f t="shared" si="211"/>
        <v>-0.31735523706093305</v>
      </c>
      <c r="O1057" s="9">
        <f t="shared" si="212"/>
        <v>-0.44554504178506932</v>
      </c>
      <c r="P1057" s="8">
        <f t="shared" si="213"/>
        <v>-0.86209131544086459</v>
      </c>
      <c r="Q1057" s="9">
        <f t="shared" si="214"/>
        <v>0.23243419821493136</v>
      </c>
      <c r="R1057" s="6">
        <f t="shared" si="215"/>
        <v>0.12661708301753341</v>
      </c>
    </row>
    <row r="1058" spans="2:18" ht="14.4">
      <c r="B1058" s="7"/>
      <c r="C1058">
        <v>-25.833500000000001</v>
      </c>
      <c r="D1058">
        <v>96.6006</v>
      </c>
      <c r="E1058">
        <v>84.982699999999994</v>
      </c>
      <c r="F1058">
        <v>1</v>
      </c>
      <c r="G1058" s="6">
        <f t="shared" si="204"/>
        <v>0</v>
      </c>
      <c r="H1058" s="9">
        <f t="shared" si="205"/>
        <v>-0.10229187500000003</v>
      </c>
      <c r="I1058" s="6">
        <f t="shared" si="206"/>
        <v>-0.17799799999999999</v>
      </c>
      <c r="J1058" s="6">
        <f t="shared" si="207"/>
        <v>0.4416378333333334</v>
      </c>
      <c r="K1058" s="9">
        <f t="shared" si="208"/>
        <v>-0.44554504178506932</v>
      </c>
      <c r="L1058" s="8">
        <f t="shared" si="209"/>
        <v>-0.46053016206093322</v>
      </c>
      <c r="M1058" s="9">
        <f t="shared" si="210"/>
        <v>-0.94151753072479583</v>
      </c>
      <c r="N1058" s="8">
        <f t="shared" si="211"/>
        <v>-0.31735523706093305</v>
      </c>
      <c r="O1058" s="9">
        <f t="shared" si="212"/>
        <v>-0.44554504178506932</v>
      </c>
      <c r="P1058" s="8">
        <f t="shared" si="213"/>
        <v>-0.86209131544086459</v>
      </c>
      <c r="Q1058" s="9">
        <f t="shared" si="214"/>
        <v>0.23243419821493136</v>
      </c>
      <c r="R1058" s="6">
        <f t="shared" si="215"/>
        <v>0.12661708301753341</v>
      </c>
    </row>
    <row r="1059" spans="2:18" ht="14.4">
      <c r="B1059" s="7"/>
      <c r="C1059">
        <v>-25.833500000000001</v>
      </c>
      <c r="D1059">
        <v>96.6006</v>
      </c>
      <c r="E1059">
        <v>84.982699999999994</v>
      </c>
      <c r="F1059">
        <v>1</v>
      </c>
      <c r="G1059" s="6">
        <f t="shared" si="204"/>
        <v>0</v>
      </c>
      <c r="H1059" s="9">
        <f t="shared" si="205"/>
        <v>-0.10229187500000003</v>
      </c>
      <c r="I1059" s="6">
        <f t="shared" si="206"/>
        <v>-0.17799799999999999</v>
      </c>
      <c r="J1059" s="6">
        <f t="shared" si="207"/>
        <v>0.4416378333333334</v>
      </c>
      <c r="K1059" s="9">
        <f t="shared" si="208"/>
        <v>-0.44554504178506932</v>
      </c>
      <c r="L1059" s="8">
        <f t="shared" si="209"/>
        <v>-0.46053016206093322</v>
      </c>
      <c r="M1059" s="9">
        <f t="shared" si="210"/>
        <v>-0.94151753072479583</v>
      </c>
      <c r="N1059" s="8">
        <f t="shared" si="211"/>
        <v>-0.31735523706093305</v>
      </c>
      <c r="O1059" s="9">
        <f t="shared" si="212"/>
        <v>-0.44554504178506932</v>
      </c>
      <c r="P1059" s="8">
        <f t="shared" si="213"/>
        <v>-0.86209131544086459</v>
      </c>
      <c r="Q1059" s="9">
        <f t="shared" si="214"/>
        <v>0.23243419821493136</v>
      </c>
      <c r="R1059" s="6">
        <f t="shared" si="215"/>
        <v>0.12661708301753341</v>
      </c>
    </row>
    <row r="1060" spans="2:18" ht="14.4">
      <c r="B1060" s="7"/>
      <c r="C1060">
        <v>-25.833500000000001</v>
      </c>
      <c r="D1060">
        <v>96.6006</v>
      </c>
      <c r="E1060">
        <v>84.982699999999994</v>
      </c>
      <c r="F1060">
        <v>1</v>
      </c>
      <c r="G1060" s="6">
        <f t="shared" si="204"/>
        <v>0</v>
      </c>
      <c r="H1060" s="9">
        <f t="shared" si="205"/>
        <v>-0.10229187500000003</v>
      </c>
      <c r="I1060" s="6">
        <f t="shared" si="206"/>
        <v>-0.17799799999999999</v>
      </c>
      <c r="J1060" s="6">
        <f t="shared" si="207"/>
        <v>0.4416378333333334</v>
      </c>
      <c r="K1060" s="9">
        <f t="shared" si="208"/>
        <v>-0.44554504178506932</v>
      </c>
      <c r="L1060" s="8">
        <f t="shared" si="209"/>
        <v>-0.46053016206093322</v>
      </c>
      <c r="M1060" s="9">
        <f t="shared" si="210"/>
        <v>-0.94151753072479583</v>
      </c>
      <c r="N1060" s="8">
        <f t="shared" si="211"/>
        <v>-0.31735523706093305</v>
      </c>
      <c r="O1060" s="9">
        <f t="shared" si="212"/>
        <v>-0.44554504178506932</v>
      </c>
      <c r="P1060" s="8">
        <f t="shared" si="213"/>
        <v>-0.86209131544086459</v>
      </c>
      <c r="Q1060" s="9">
        <f t="shared" si="214"/>
        <v>0.23243419821493136</v>
      </c>
      <c r="R1060" s="6">
        <f t="shared" si="215"/>
        <v>0.12661708301753341</v>
      </c>
    </row>
    <row r="1061" spans="2:18" ht="14.4">
      <c r="B1061" s="7"/>
      <c r="C1061">
        <v>-25.833500000000001</v>
      </c>
      <c r="D1061">
        <v>96.6006</v>
      </c>
      <c r="E1061">
        <v>84.982699999999994</v>
      </c>
      <c r="F1061">
        <v>1</v>
      </c>
      <c r="G1061" s="6">
        <f t="shared" si="204"/>
        <v>0</v>
      </c>
      <c r="H1061" s="9">
        <f t="shared" si="205"/>
        <v>-0.10229187500000003</v>
      </c>
      <c r="I1061" s="6">
        <f t="shared" si="206"/>
        <v>-0.17799799999999999</v>
      </c>
      <c r="J1061" s="6">
        <f t="shared" si="207"/>
        <v>0.4416378333333334</v>
      </c>
      <c r="K1061" s="9">
        <f t="shared" si="208"/>
        <v>-0.44554504178506932</v>
      </c>
      <c r="L1061" s="8">
        <f t="shared" si="209"/>
        <v>-0.46053016206093322</v>
      </c>
      <c r="M1061" s="9">
        <f t="shared" si="210"/>
        <v>-0.94151753072479583</v>
      </c>
      <c r="N1061" s="8">
        <f t="shared" si="211"/>
        <v>-0.31735523706093305</v>
      </c>
      <c r="O1061" s="9">
        <f t="shared" si="212"/>
        <v>-0.44554504178506932</v>
      </c>
      <c r="P1061" s="8">
        <f t="shared" si="213"/>
        <v>-0.86209131544086459</v>
      </c>
      <c r="Q1061" s="9">
        <f t="shared" si="214"/>
        <v>0.23243419821493136</v>
      </c>
      <c r="R1061" s="6">
        <f t="shared" si="215"/>
        <v>0.12661708301753341</v>
      </c>
    </row>
    <row r="1062" spans="2:18" ht="14.4">
      <c r="B1062" s="7"/>
      <c r="C1062">
        <v>-25.833500000000001</v>
      </c>
      <c r="D1062">
        <v>96.6006</v>
      </c>
      <c r="E1062">
        <v>84.982699999999994</v>
      </c>
      <c r="F1062">
        <v>1</v>
      </c>
      <c r="G1062" s="6">
        <f t="shared" si="204"/>
        <v>0</v>
      </c>
      <c r="H1062" s="9">
        <f t="shared" si="205"/>
        <v>-0.10229187500000003</v>
      </c>
      <c r="I1062" s="6">
        <f t="shared" si="206"/>
        <v>-0.17799799999999999</v>
      </c>
      <c r="J1062" s="6">
        <f t="shared" si="207"/>
        <v>0.4416378333333334</v>
      </c>
      <c r="K1062" s="9">
        <f t="shared" si="208"/>
        <v>-0.44554504178506932</v>
      </c>
      <c r="L1062" s="8">
        <f t="shared" si="209"/>
        <v>-0.46053016206093322</v>
      </c>
      <c r="M1062" s="9">
        <f t="shared" si="210"/>
        <v>-0.94151753072479583</v>
      </c>
      <c r="N1062" s="8">
        <f t="shared" si="211"/>
        <v>-0.31735523706093305</v>
      </c>
      <c r="O1062" s="9">
        <f t="shared" si="212"/>
        <v>-0.44554504178506932</v>
      </c>
      <c r="P1062" s="8">
        <f t="shared" si="213"/>
        <v>-0.86209131544086459</v>
      </c>
      <c r="Q1062" s="9">
        <f t="shared" si="214"/>
        <v>0.23243419821493136</v>
      </c>
      <c r="R1062" s="6">
        <f t="shared" si="215"/>
        <v>0.12661708301753341</v>
      </c>
    </row>
    <row r="1063" spans="2:18" ht="14.4">
      <c r="B1063" s="7"/>
      <c r="C1063">
        <v>-25.833500000000001</v>
      </c>
      <c r="D1063">
        <v>96.6006</v>
      </c>
      <c r="E1063">
        <v>84.982699999999994</v>
      </c>
      <c r="F1063">
        <v>1</v>
      </c>
      <c r="G1063" s="6">
        <f t="shared" si="204"/>
        <v>0</v>
      </c>
      <c r="H1063" s="9">
        <f t="shared" si="205"/>
        <v>-0.10229187500000003</v>
      </c>
      <c r="I1063" s="6">
        <f t="shared" si="206"/>
        <v>-0.17799799999999999</v>
      </c>
      <c r="J1063" s="6">
        <f t="shared" si="207"/>
        <v>0.4416378333333334</v>
      </c>
      <c r="K1063" s="9">
        <f t="shared" si="208"/>
        <v>-0.44554504178506932</v>
      </c>
      <c r="L1063" s="8">
        <f t="shared" si="209"/>
        <v>-0.46053016206093322</v>
      </c>
      <c r="M1063" s="9">
        <f t="shared" si="210"/>
        <v>-0.94151753072479583</v>
      </c>
      <c r="N1063" s="8">
        <f t="shared" si="211"/>
        <v>-0.31735523706093305</v>
      </c>
      <c r="O1063" s="9">
        <f t="shared" si="212"/>
        <v>-0.44554504178506932</v>
      </c>
      <c r="P1063" s="8">
        <f t="shared" si="213"/>
        <v>-0.86209131544086459</v>
      </c>
      <c r="Q1063" s="9">
        <f t="shared" si="214"/>
        <v>0.23243419821493136</v>
      </c>
      <c r="R1063" s="6">
        <f t="shared" si="215"/>
        <v>0.12661708301753341</v>
      </c>
    </row>
    <row r="1064" spans="2:18" ht="14.4">
      <c r="B1064" s="7"/>
      <c r="C1064">
        <v>-25.833500000000001</v>
      </c>
      <c r="D1064">
        <v>96.6006</v>
      </c>
      <c r="E1064">
        <v>84.982699999999994</v>
      </c>
      <c r="F1064">
        <v>1</v>
      </c>
      <c r="G1064" s="6">
        <f t="shared" ref="G1064:G1127" si="216">D$19*(L1064-R1064)</f>
        <v>0</v>
      </c>
      <c r="H1064" s="9">
        <f t="shared" ref="H1064:H1127" si="217">(C1064-H$16)/H$17-0.5</f>
        <v>-0.10229187500000003</v>
      </c>
      <c r="I1064" s="6">
        <f t="shared" ref="I1064:I1127" si="218">(D1064-I$16)/I$17-0.5</f>
        <v>-0.17799799999999999</v>
      </c>
      <c r="J1064" s="6">
        <f t="shared" ref="J1064:J1127" si="219">(E1064-J$16)/J$17-0.5</f>
        <v>0.4416378333333334</v>
      </c>
      <c r="K1064" s="9">
        <f t="shared" ref="K1064:K1127" si="220">(H1064*$H$13+I1064*$I$13+J1064*$J$13+$D$27)*$C$27</f>
        <v>-0.44554504178506932</v>
      </c>
      <c r="L1064" s="8">
        <f t="shared" ref="L1064:L1127" si="221">(H1064*$H$14+I1064*$I$14+J1064*$J$14+$E$27)*$C$27</f>
        <v>-0.46053016206093322</v>
      </c>
      <c r="M1064" s="9">
        <f t="shared" ref="M1064:M1127" si="222">(H$27*$H$13+I1064*$I$13+J1064*$J$13+$D$27)*$C$27</f>
        <v>-0.94151753072479583</v>
      </c>
      <c r="N1064" s="8">
        <f t="shared" ref="N1064:N1127" si="223">(H$27*$H$14+I1064*$I$14+J1064*$J$14+$E$27)*$C$27</f>
        <v>-0.31735523706093305</v>
      </c>
      <c r="O1064" s="9">
        <f t="shared" ref="O1064:O1127" si="224">(H1064*$H$13+I$27*$I$13+J1064*$J$13+$D$27)*$C$27</f>
        <v>-0.44554504178506932</v>
      </c>
      <c r="P1064" s="8">
        <f t="shared" ref="P1064:P1127" si="225">(H1064*$H$14+I$27*$I$14+J1064*$J$14+$E$27)*$C$27</f>
        <v>-0.86209131544086459</v>
      </c>
      <c r="Q1064" s="9">
        <f t="shared" ref="Q1064:Q1127" si="226">(H1064*$H$13+I1064*$I$13+J$27*$J$13+$D$27)*$C$27</f>
        <v>0.23243419821493136</v>
      </c>
      <c r="R1064" s="6">
        <f t="shared" ref="R1064:R1127" si="227">(H1064*$H$14+I1064*$I$14+J$27*$J$14+$E$27)*$C$27</f>
        <v>0.12661708301753341</v>
      </c>
    </row>
    <row r="1065" spans="2:18" ht="14.4">
      <c r="B1065" s="7"/>
      <c r="C1065">
        <v>-25.833500000000001</v>
      </c>
      <c r="D1065">
        <v>96.6006</v>
      </c>
      <c r="E1065">
        <v>84.982699999999994</v>
      </c>
      <c r="F1065">
        <v>1</v>
      </c>
      <c r="G1065" s="6">
        <f t="shared" si="216"/>
        <v>0</v>
      </c>
      <c r="H1065" s="9">
        <f t="shared" si="217"/>
        <v>-0.10229187500000003</v>
      </c>
      <c r="I1065" s="6">
        <f t="shared" si="218"/>
        <v>-0.17799799999999999</v>
      </c>
      <c r="J1065" s="6">
        <f t="shared" si="219"/>
        <v>0.4416378333333334</v>
      </c>
      <c r="K1065" s="9">
        <f t="shared" si="220"/>
        <v>-0.44554504178506932</v>
      </c>
      <c r="L1065" s="8">
        <f t="shared" si="221"/>
        <v>-0.46053016206093322</v>
      </c>
      <c r="M1065" s="9">
        <f t="shared" si="222"/>
        <v>-0.94151753072479583</v>
      </c>
      <c r="N1065" s="8">
        <f t="shared" si="223"/>
        <v>-0.31735523706093305</v>
      </c>
      <c r="O1065" s="9">
        <f t="shared" si="224"/>
        <v>-0.44554504178506932</v>
      </c>
      <c r="P1065" s="8">
        <f t="shared" si="225"/>
        <v>-0.86209131544086459</v>
      </c>
      <c r="Q1065" s="9">
        <f t="shared" si="226"/>
        <v>0.23243419821493136</v>
      </c>
      <c r="R1065" s="6">
        <f t="shared" si="227"/>
        <v>0.12661708301753341</v>
      </c>
    </row>
    <row r="1066" spans="2:18" ht="14.4">
      <c r="B1066" s="7"/>
      <c r="C1066">
        <v>-25.833500000000001</v>
      </c>
      <c r="D1066">
        <v>96.6006</v>
      </c>
      <c r="E1066">
        <v>84.982699999999994</v>
      </c>
      <c r="F1066">
        <v>1</v>
      </c>
      <c r="G1066" s="6">
        <f t="shared" si="216"/>
        <v>0</v>
      </c>
      <c r="H1066" s="9">
        <f t="shared" si="217"/>
        <v>-0.10229187500000003</v>
      </c>
      <c r="I1066" s="6">
        <f t="shared" si="218"/>
        <v>-0.17799799999999999</v>
      </c>
      <c r="J1066" s="6">
        <f t="shared" si="219"/>
        <v>0.4416378333333334</v>
      </c>
      <c r="K1066" s="9">
        <f t="shared" si="220"/>
        <v>-0.44554504178506932</v>
      </c>
      <c r="L1066" s="8">
        <f t="shared" si="221"/>
        <v>-0.46053016206093322</v>
      </c>
      <c r="M1066" s="9">
        <f t="shared" si="222"/>
        <v>-0.94151753072479583</v>
      </c>
      <c r="N1066" s="8">
        <f t="shared" si="223"/>
        <v>-0.31735523706093305</v>
      </c>
      <c r="O1066" s="9">
        <f t="shared" si="224"/>
        <v>-0.44554504178506932</v>
      </c>
      <c r="P1066" s="8">
        <f t="shared" si="225"/>
        <v>-0.86209131544086459</v>
      </c>
      <c r="Q1066" s="9">
        <f t="shared" si="226"/>
        <v>0.23243419821493136</v>
      </c>
      <c r="R1066" s="6">
        <f t="shared" si="227"/>
        <v>0.12661708301753341</v>
      </c>
    </row>
    <row r="1067" spans="2:18" ht="14.4">
      <c r="B1067" s="7"/>
      <c r="C1067">
        <v>-25.833500000000001</v>
      </c>
      <c r="D1067">
        <v>96.6006</v>
      </c>
      <c r="E1067">
        <v>84.982699999999994</v>
      </c>
      <c r="F1067">
        <v>1</v>
      </c>
      <c r="G1067" s="6">
        <f t="shared" si="216"/>
        <v>0</v>
      </c>
      <c r="H1067" s="9">
        <f t="shared" si="217"/>
        <v>-0.10229187500000003</v>
      </c>
      <c r="I1067" s="6">
        <f t="shared" si="218"/>
        <v>-0.17799799999999999</v>
      </c>
      <c r="J1067" s="6">
        <f t="shared" si="219"/>
        <v>0.4416378333333334</v>
      </c>
      <c r="K1067" s="9">
        <f t="shared" si="220"/>
        <v>-0.44554504178506932</v>
      </c>
      <c r="L1067" s="8">
        <f t="shared" si="221"/>
        <v>-0.46053016206093322</v>
      </c>
      <c r="M1067" s="9">
        <f t="shared" si="222"/>
        <v>-0.94151753072479583</v>
      </c>
      <c r="N1067" s="8">
        <f t="shared" si="223"/>
        <v>-0.31735523706093305</v>
      </c>
      <c r="O1067" s="9">
        <f t="shared" si="224"/>
        <v>-0.44554504178506932</v>
      </c>
      <c r="P1067" s="8">
        <f t="shared" si="225"/>
        <v>-0.86209131544086459</v>
      </c>
      <c r="Q1067" s="9">
        <f t="shared" si="226"/>
        <v>0.23243419821493136</v>
      </c>
      <c r="R1067" s="6">
        <f t="shared" si="227"/>
        <v>0.12661708301753341</v>
      </c>
    </row>
    <row r="1068" spans="2:18" ht="14.4">
      <c r="B1068" s="7"/>
      <c r="C1068">
        <v>-25.833500000000001</v>
      </c>
      <c r="D1068">
        <v>96.6006</v>
      </c>
      <c r="E1068">
        <v>84.982699999999994</v>
      </c>
      <c r="F1068">
        <v>1</v>
      </c>
      <c r="G1068" s="6">
        <f t="shared" si="216"/>
        <v>0</v>
      </c>
      <c r="H1068" s="9">
        <f t="shared" si="217"/>
        <v>-0.10229187500000003</v>
      </c>
      <c r="I1068" s="6">
        <f t="shared" si="218"/>
        <v>-0.17799799999999999</v>
      </c>
      <c r="J1068" s="6">
        <f t="shared" si="219"/>
        <v>0.4416378333333334</v>
      </c>
      <c r="K1068" s="9">
        <f t="shared" si="220"/>
        <v>-0.44554504178506932</v>
      </c>
      <c r="L1068" s="8">
        <f t="shared" si="221"/>
        <v>-0.46053016206093322</v>
      </c>
      <c r="M1068" s="9">
        <f t="shared" si="222"/>
        <v>-0.94151753072479583</v>
      </c>
      <c r="N1068" s="8">
        <f t="shared" si="223"/>
        <v>-0.31735523706093305</v>
      </c>
      <c r="O1068" s="9">
        <f t="shared" si="224"/>
        <v>-0.44554504178506932</v>
      </c>
      <c r="P1068" s="8">
        <f t="shared" si="225"/>
        <v>-0.86209131544086459</v>
      </c>
      <c r="Q1068" s="9">
        <f t="shared" si="226"/>
        <v>0.23243419821493136</v>
      </c>
      <c r="R1068" s="6">
        <f t="shared" si="227"/>
        <v>0.12661708301753341</v>
      </c>
    </row>
    <row r="1069" spans="2:18" ht="14.4">
      <c r="B1069" s="7"/>
      <c r="C1069">
        <v>-25.833500000000001</v>
      </c>
      <c r="D1069">
        <v>96.6006</v>
      </c>
      <c r="E1069">
        <v>84.982699999999994</v>
      </c>
      <c r="F1069">
        <v>1</v>
      </c>
      <c r="G1069" s="6">
        <f t="shared" si="216"/>
        <v>0</v>
      </c>
      <c r="H1069" s="9">
        <f t="shared" si="217"/>
        <v>-0.10229187500000003</v>
      </c>
      <c r="I1069" s="6">
        <f t="shared" si="218"/>
        <v>-0.17799799999999999</v>
      </c>
      <c r="J1069" s="6">
        <f t="shared" si="219"/>
        <v>0.4416378333333334</v>
      </c>
      <c r="K1069" s="9">
        <f t="shared" si="220"/>
        <v>-0.44554504178506932</v>
      </c>
      <c r="L1069" s="8">
        <f t="shared" si="221"/>
        <v>-0.46053016206093322</v>
      </c>
      <c r="M1069" s="9">
        <f t="shared" si="222"/>
        <v>-0.94151753072479583</v>
      </c>
      <c r="N1069" s="8">
        <f t="shared" si="223"/>
        <v>-0.31735523706093305</v>
      </c>
      <c r="O1069" s="9">
        <f t="shared" si="224"/>
        <v>-0.44554504178506932</v>
      </c>
      <c r="P1069" s="8">
        <f t="shared" si="225"/>
        <v>-0.86209131544086459</v>
      </c>
      <c r="Q1069" s="9">
        <f t="shared" si="226"/>
        <v>0.23243419821493136</v>
      </c>
      <c r="R1069" s="6">
        <f t="shared" si="227"/>
        <v>0.12661708301753341</v>
      </c>
    </row>
    <row r="1070" spans="2:18" ht="14.4">
      <c r="B1070" s="7"/>
      <c r="C1070">
        <v>-25.833500000000001</v>
      </c>
      <c r="D1070">
        <v>96.6006</v>
      </c>
      <c r="E1070">
        <v>84.982699999999994</v>
      </c>
      <c r="F1070">
        <v>1</v>
      </c>
      <c r="G1070" s="6">
        <f t="shared" si="216"/>
        <v>0</v>
      </c>
      <c r="H1070" s="9">
        <f t="shared" si="217"/>
        <v>-0.10229187500000003</v>
      </c>
      <c r="I1070" s="6">
        <f t="shared" si="218"/>
        <v>-0.17799799999999999</v>
      </c>
      <c r="J1070" s="6">
        <f t="shared" si="219"/>
        <v>0.4416378333333334</v>
      </c>
      <c r="K1070" s="9">
        <f t="shared" si="220"/>
        <v>-0.44554504178506932</v>
      </c>
      <c r="L1070" s="8">
        <f t="shared" si="221"/>
        <v>-0.46053016206093322</v>
      </c>
      <c r="M1070" s="9">
        <f t="shared" si="222"/>
        <v>-0.94151753072479583</v>
      </c>
      <c r="N1070" s="8">
        <f t="shared" si="223"/>
        <v>-0.31735523706093305</v>
      </c>
      <c r="O1070" s="9">
        <f t="shared" si="224"/>
        <v>-0.44554504178506932</v>
      </c>
      <c r="P1070" s="8">
        <f t="shared" si="225"/>
        <v>-0.86209131544086459</v>
      </c>
      <c r="Q1070" s="9">
        <f t="shared" si="226"/>
        <v>0.23243419821493136</v>
      </c>
      <c r="R1070" s="6">
        <f t="shared" si="227"/>
        <v>0.12661708301753341</v>
      </c>
    </row>
    <row r="1071" spans="2:18" ht="14.4">
      <c r="B1071" s="7"/>
      <c r="C1071">
        <v>-25.833500000000001</v>
      </c>
      <c r="D1071">
        <v>96.6006</v>
      </c>
      <c r="E1071">
        <v>84.982699999999994</v>
      </c>
      <c r="F1071">
        <v>1</v>
      </c>
      <c r="G1071" s="6">
        <f t="shared" si="216"/>
        <v>0</v>
      </c>
      <c r="H1071" s="9">
        <f t="shared" si="217"/>
        <v>-0.10229187500000003</v>
      </c>
      <c r="I1071" s="6">
        <f t="shared" si="218"/>
        <v>-0.17799799999999999</v>
      </c>
      <c r="J1071" s="6">
        <f t="shared" si="219"/>
        <v>0.4416378333333334</v>
      </c>
      <c r="K1071" s="9">
        <f t="shared" si="220"/>
        <v>-0.44554504178506932</v>
      </c>
      <c r="L1071" s="8">
        <f t="shared" si="221"/>
        <v>-0.46053016206093322</v>
      </c>
      <c r="M1071" s="9">
        <f t="shared" si="222"/>
        <v>-0.94151753072479583</v>
      </c>
      <c r="N1071" s="8">
        <f t="shared" si="223"/>
        <v>-0.31735523706093305</v>
      </c>
      <c r="O1071" s="9">
        <f t="shared" si="224"/>
        <v>-0.44554504178506932</v>
      </c>
      <c r="P1071" s="8">
        <f t="shared" si="225"/>
        <v>-0.86209131544086459</v>
      </c>
      <c r="Q1071" s="9">
        <f t="shared" si="226"/>
        <v>0.23243419821493136</v>
      </c>
      <c r="R1071" s="6">
        <f t="shared" si="227"/>
        <v>0.12661708301753341</v>
      </c>
    </row>
    <row r="1072" spans="2:18" ht="14.4">
      <c r="B1072" s="7"/>
      <c r="C1072">
        <v>-25.833500000000001</v>
      </c>
      <c r="D1072">
        <v>96.6006</v>
      </c>
      <c r="E1072">
        <v>84.982699999999994</v>
      </c>
      <c r="F1072">
        <v>1</v>
      </c>
      <c r="G1072" s="6">
        <f t="shared" si="216"/>
        <v>0</v>
      </c>
      <c r="H1072" s="9">
        <f t="shared" si="217"/>
        <v>-0.10229187500000003</v>
      </c>
      <c r="I1072" s="6">
        <f t="shared" si="218"/>
        <v>-0.17799799999999999</v>
      </c>
      <c r="J1072" s="6">
        <f t="shared" si="219"/>
        <v>0.4416378333333334</v>
      </c>
      <c r="K1072" s="9">
        <f t="shared" si="220"/>
        <v>-0.44554504178506932</v>
      </c>
      <c r="L1072" s="8">
        <f t="shared" si="221"/>
        <v>-0.46053016206093322</v>
      </c>
      <c r="M1072" s="9">
        <f t="shared" si="222"/>
        <v>-0.94151753072479583</v>
      </c>
      <c r="N1072" s="8">
        <f t="shared" si="223"/>
        <v>-0.31735523706093305</v>
      </c>
      <c r="O1072" s="9">
        <f t="shared" si="224"/>
        <v>-0.44554504178506932</v>
      </c>
      <c r="P1072" s="8">
        <f t="shared" si="225"/>
        <v>-0.86209131544086459</v>
      </c>
      <c r="Q1072" s="9">
        <f t="shared" si="226"/>
        <v>0.23243419821493136</v>
      </c>
      <c r="R1072" s="6">
        <f t="shared" si="227"/>
        <v>0.12661708301753341</v>
      </c>
    </row>
    <row r="1073" spans="2:18" ht="14.4">
      <c r="B1073" s="7"/>
      <c r="C1073">
        <v>-25.833500000000001</v>
      </c>
      <c r="D1073">
        <v>96.6006</v>
      </c>
      <c r="E1073">
        <v>84.982699999999994</v>
      </c>
      <c r="F1073">
        <v>1</v>
      </c>
      <c r="G1073" s="6">
        <f t="shared" si="216"/>
        <v>0</v>
      </c>
      <c r="H1073" s="9">
        <f t="shared" si="217"/>
        <v>-0.10229187500000003</v>
      </c>
      <c r="I1073" s="6">
        <f t="shared" si="218"/>
        <v>-0.17799799999999999</v>
      </c>
      <c r="J1073" s="6">
        <f t="shared" si="219"/>
        <v>0.4416378333333334</v>
      </c>
      <c r="K1073" s="9">
        <f t="shared" si="220"/>
        <v>-0.44554504178506932</v>
      </c>
      <c r="L1073" s="8">
        <f t="shared" si="221"/>
        <v>-0.46053016206093322</v>
      </c>
      <c r="M1073" s="9">
        <f t="shared" si="222"/>
        <v>-0.94151753072479583</v>
      </c>
      <c r="N1073" s="8">
        <f t="shared" si="223"/>
        <v>-0.31735523706093305</v>
      </c>
      <c r="O1073" s="9">
        <f t="shared" si="224"/>
        <v>-0.44554504178506932</v>
      </c>
      <c r="P1073" s="8">
        <f t="shared" si="225"/>
        <v>-0.86209131544086459</v>
      </c>
      <c r="Q1073" s="9">
        <f t="shared" si="226"/>
        <v>0.23243419821493136</v>
      </c>
      <c r="R1073" s="6">
        <f t="shared" si="227"/>
        <v>0.12661708301753341</v>
      </c>
    </row>
    <row r="1074" spans="2:18" ht="14.4">
      <c r="B1074" s="7"/>
      <c r="C1074">
        <v>-25.833500000000001</v>
      </c>
      <c r="D1074">
        <v>96.6006</v>
      </c>
      <c r="E1074">
        <v>84.982699999999994</v>
      </c>
      <c r="F1074">
        <v>1</v>
      </c>
      <c r="G1074" s="6">
        <f t="shared" si="216"/>
        <v>0</v>
      </c>
      <c r="H1074" s="9">
        <f t="shared" si="217"/>
        <v>-0.10229187500000003</v>
      </c>
      <c r="I1074" s="6">
        <f t="shared" si="218"/>
        <v>-0.17799799999999999</v>
      </c>
      <c r="J1074" s="6">
        <f t="shared" si="219"/>
        <v>0.4416378333333334</v>
      </c>
      <c r="K1074" s="9">
        <f t="shared" si="220"/>
        <v>-0.44554504178506932</v>
      </c>
      <c r="L1074" s="8">
        <f t="shared" si="221"/>
        <v>-0.46053016206093322</v>
      </c>
      <c r="M1074" s="9">
        <f t="shared" si="222"/>
        <v>-0.94151753072479583</v>
      </c>
      <c r="N1074" s="8">
        <f t="shared" si="223"/>
        <v>-0.31735523706093305</v>
      </c>
      <c r="O1074" s="9">
        <f t="shared" si="224"/>
        <v>-0.44554504178506932</v>
      </c>
      <c r="P1074" s="8">
        <f t="shared" si="225"/>
        <v>-0.86209131544086459</v>
      </c>
      <c r="Q1074" s="9">
        <f t="shared" si="226"/>
        <v>0.23243419821493136</v>
      </c>
      <c r="R1074" s="6">
        <f t="shared" si="227"/>
        <v>0.12661708301753341</v>
      </c>
    </row>
    <row r="1075" spans="2:18" ht="14.4">
      <c r="B1075" s="7"/>
      <c r="C1075">
        <v>-25.833500000000001</v>
      </c>
      <c r="D1075">
        <v>96.6006</v>
      </c>
      <c r="E1075">
        <v>84.982699999999994</v>
      </c>
      <c r="F1075">
        <v>1</v>
      </c>
      <c r="G1075" s="6">
        <f t="shared" si="216"/>
        <v>0</v>
      </c>
      <c r="H1075" s="9">
        <f t="shared" si="217"/>
        <v>-0.10229187500000003</v>
      </c>
      <c r="I1075" s="6">
        <f t="shared" si="218"/>
        <v>-0.17799799999999999</v>
      </c>
      <c r="J1075" s="6">
        <f t="shared" si="219"/>
        <v>0.4416378333333334</v>
      </c>
      <c r="K1075" s="9">
        <f t="shared" si="220"/>
        <v>-0.44554504178506932</v>
      </c>
      <c r="L1075" s="8">
        <f t="shared" si="221"/>
        <v>-0.46053016206093322</v>
      </c>
      <c r="M1075" s="9">
        <f t="shared" si="222"/>
        <v>-0.94151753072479583</v>
      </c>
      <c r="N1075" s="8">
        <f t="shared" si="223"/>
        <v>-0.31735523706093305</v>
      </c>
      <c r="O1075" s="9">
        <f t="shared" si="224"/>
        <v>-0.44554504178506932</v>
      </c>
      <c r="P1075" s="8">
        <f t="shared" si="225"/>
        <v>-0.86209131544086459</v>
      </c>
      <c r="Q1075" s="9">
        <f t="shared" si="226"/>
        <v>0.23243419821493136</v>
      </c>
      <c r="R1075" s="6">
        <f t="shared" si="227"/>
        <v>0.12661708301753341</v>
      </c>
    </row>
    <row r="1076" spans="2:18" ht="14.4">
      <c r="B1076" s="7"/>
      <c r="C1076">
        <v>-25.833500000000001</v>
      </c>
      <c r="D1076">
        <v>96.6006</v>
      </c>
      <c r="E1076">
        <v>84.982699999999994</v>
      </c>
      <c r="F1076">
        <v>1</v>
      </c>
      <c r="G1076" s="6">
        <f t="shared" si="216"/>
        <v>0</v>
      </c>
      <c r="H1076" s="9">
        <f t="shared" si="217"/>
        <v>-0.10229187500000003</v>
      </c>
      <c r="I1076" s="6">
        <f t="shared" si="218"/>
        <v>-0.17799799999999999</v>
      </c>
      <c r="J1076" s="6">
        <f t="shared" si="219"/>
        <v>0.4416378333333334</v>
      </c>
      <c r="K1076" s="9">
        <f t="shared" si="220"/>
        <v>-0.44554504178506932</v>
      </c>
      <c r="L1076" s="8">
        <f t="shared" si="221"/>
        <v>-0.46053016206093322</v>
      </c>
      <c r="M1076" s="9">
        <f t="shared" si="222"/>
        <v>-0.94151753072479583</v>
      </c>
      <c r="N1076" s="8">
        <f t="shared" si="223"/>
        <v>-0.31735523706093305</v>
      </c>
      <c r="O1076" s="9">
        <f t="shared" si="224"/>
        <v>-0.44554504178506932</v>
      </c>
      <c r="P1076" s="8">
        <f t="shared" si="225"/>
        <v>-0.86209131544086459</v>
      </c>
      <c r="Q1076" s="9">
        <f t="shared" si="226"/>
        <v>0.23243419821493136</v>
      </c>
      <c r="R1076" s="6">
        <f t="shared" si="227"/>
        <v>0.12661708301753341</v>
      </c>
    </row>
    <row r="1077" spans="2:18" ht="14.4">
      <c r="B1077" s="7"/>
      <c r="C1077">
        <v>-25.833500000000001</v>
      </c>
      <c r="D1077">
        <v>96.6006</v>
      </c>
      <c r="E1077">
        <v>84.982699999999994</v>
      </c>
      <c r="F1077">
        <v>1</v>
      </c>
      <c r="G1077" s="6">
        <f t="shared" si="216"/>
        <v>0</v>
      </c>
      <c r="H1077" s="9">
        <f t="shared" si="217"/>
        <v>-0.10229187500000003</v>
      </c>
      <c r="I1077" s="6">
        <f t="shared" si="218"/>
        <v>-0.17799799999999999</v>
      </c>
      <c r="J1077" s="6">
        <f t="shared" si="219"/>
        <v>0.4416378333333334</v>
      </c>
      <c r="K1077" s="9">
        <f t="shared" si="220"/>
        <v>-0.44554504178506932</v>
      </c>
      <c r="L1077" s="8">
        <f t="shared" si="221"/>
        <v>-0.46053016206093322</v>
      </c>
      <c r="M1077" s="9">
        <f t="shared" si="222"/>
        <v>-0.94151753072479583</v>
      </c>
      <c r="N1077" s="8">
        <f t="shared" si="223"/>
        <v>-0.31735523706093305</v>
      </c>
      <c r="O1077" s="9">
        <f t="shared" si="224"/>
        <v>-0.44554504178506932</v>
      </c>
      <c r="P1077" s="8">
        <f t="shared" si="225"/>
        <v>-0.86209131544086459</v>
      </c>
      <c r="Q1077" s="9">
        <f t="shared" si="226"/>
        <v>0.23243419821493136</v>
      </c>
      <c r="R1077" s="6">
        <f t="shared" si="227"/>
        <v>0.12661708301753341</v>
      </c>
    </row>
    <row r="1078" spans="2:18" ht="14.4">
      <c r="B1078" s="7"/>
      <c r="C1078">
        <v>-24.476199999999999</v>
      </c>
      <c r="D1078">
        <v>93.296599999999998</v>
      </c>
      <c r="E1078">
        <v>85.587699999999998</v>
      </c>
      <c r="F1078">
        <v>1</v>
      </c>
      <c r="G1078" s="6">
        <f t="shared" si="216"/>
        <v>0</v>
      </c>
      <c r="H1078" s="9">
        <f t="shared" si="217"/>
        <v>-0.10059525000000002</v>
      </c>
      <c r="I1078" s="6">
        <f t="shared" si="218"/>
        <v>-0.18901133333333336</v>
      </c>
      <c r="J1078" s="6">
        <f t="shared" si="219"/>
        <v>0.44264616666666678</v>
      </c>
      <c r="K1078" s="9">
        <f t="shared" si="220"/>
        <v>-0.44415522048006739</v>
      </c>
      <c r="L1078" s="8">
        <f t="shared" si="221"/>
        <v>-0.47550415158777898</v>
      </c>
      <c r="M1078" s="9">
        <f t="shared" si="222"/>
        <v>-0.94224353072479605</v>
      </c>
      <c r="N1078" s="8">
        <f t="shared" si="223"/>
        <v>-0.33171844158777886</v>
      </c>
      <c r="O1078" s="9">
        <f t="shared" si="224"/>
        <v>-0.44415522048006739</v>
      </c>
      <c r="P1078" s="8">
        <f t="shared" si="225"/>
        <v>-0.86333083488401219</v>
      </c>
      <c r="Q1078" s="9">
        <f t="shared" si="226"/>
        <v>0.23455001951993326</v>
      </c>
      <c r="R1078" s="6">
        <f t="shared" si="227"/>
        <v>0.11227182793383518</v>
      </c>
    </row>
    <row r="1079" spans="2:18" ht="14.4">
      <c r="B1079" s="7"/>
      <c r="C1079">
        <v>-24.476199999999999</v>
      </c>
      <c r="D1079">
        <v>93.296599999999998</v>
      </c>
      <c r="E1079">
        <v>85.587699999999998</v>
      </c>
      <c r="F1079">
        <v>1</v>
      </c>
      <c r="G1079" s="6">
        <f t="shared" si="216"/>
        <v>0</v>
      </c>
      <c r="H1079" s="9">
        <f t="shared" si="217"/>
        <v>-0.10059525000000002</v>
      </c>
      <c r="I1079" s="6">
        <f t="shared" si="218"/>
        <v>-0.18901133333333336</v>
      </c>
      <c r="J1079" s="6">
        <f t="shared" si="219"/>
        <v>0.44264616666666678</v>
      </c>
      <c r="K1079" s="9">
        <f t="shared" si="220"/>
        <v>-0.44415522048006739</v>
      </c>
      <c r="L1079" s="8">
        <f t="shared" si="221"/>
        <v>-0.47550415158777898</v>
      </c>
      <c r="M1079" s="9">
        <f t="shared" si="222"/>
        <v>-0.94224353072479605</v>
      </c>
      <c r="N1079" s="8">
        <f t="shared" si="223"/>
        <v>-0.33171844158777886</v>
      </c>
      <c r="O1079" s="9">
        <f t="shared" si="224"/>
        <v>-0.44415522048006739</v>
      </c>
      <c r="P1079" s="8">
        <f t="shared" si="225"/>
        <v>-0.86333083488401219</v>
      </c>
      <c r="Q1079" s="9">
        <f t="shared" si="226"/>
        <v>0.23455001951993326</v>
      </c>
      <c r="R1079" s="6">
        <f t="shared" si="227"/>
        <v>0.11227182793383518</v>
      </c>
    </row>
    <row r="1080" spans="2:18" ht="14.4">
      <c r="B1080" s="7"/>
      <c r="C1080">
        <v>-24.476199999999999</v>
      </c>
      <c r="D1080">
        <v>93.296599999999998</v>
      </c>
      <c r="E1080">
        <v>85.587699999999998</v>
      </c>
      <c r="F1080">
        <v>1</v>
      </c>
      <c r="G1080" s="6">
        <f t="shared" si="216"/>
        <v>0</v>
      </c>
      <c r="H1080" s="9">
        <f t="shared" si="217"/>
        <v>-0.10059525000000002</v>
      </c>
      <c r="I1080" s="6">
        <f t="shared" si="218"/>
        <v>-0.18901133333333336</v>
      </c>
      <c r="J1080" s="6">
        <f t="shared" si="219"/>
        <v>0.44264616666666678</v>
      </c>
      <c r="K1080" s="9">
        <f t="shared" si="220"/>
        <v>-0.44415522048006739</v>
      </c>
      <c r="L1080" s="8">
        <f t="shared" si="221"/>
        <v>-0.47550415158777898</v>
      </c>
      <c r="M1080" s="9">
        <f t="shared" si="222"/>
        <v>-0.94224353072479605</v>
      </c>
      <c r="N1080" s="8">
        <f t="shared" si="223"/>
        <v>-0.33171844158777886</v>
      </c>
      <c r="O1080" s="9">
        <f t="shared" si="224"/>
        <v>-0.44415522048006739</v>
      </c>
      <c r="P1080" s="8">
        <f t="shared" si="225"/>
        <v>-0.86333083488401219</v>
      </c>
      <c r="Q1080" s="9">
        <f t="shared" si="226"/>
        <v>0.23455001951993326</v>
      </c>
      <c r="R1080" s="6">
        <f t="shared" si="227"/>
        <v>0.11227182793383518</v>
      </c>
    </row>
    <row r="1081" spans="2:18" ht="14.4">
      <c r="B1081" s="7"/>
      <c r="C1081">
        <v>-25.563700000000001</v>
      </c>
      <c r="D1081">
        <v>94.708399999999997</v>
      </c>
      <c r="E1081">
        <v>85.289699999999996</v>
      </c>
      <c r="F1081">
        <v>1</v>
      </c>
      <c r="G1081" s="6">
        <f t="shared" si="216"/>
        <v>0</v>
      </c>
      <c r="H1081" s="9">
        <f t="shared" si="217"/>
        <v>-0.10195462499999997</v>
      </c>
      <c r="I1081" s="6">
        <f t="shared" si="218"/>
        <v>-0.18430533333333332</v>
      </c>
      <c r="J1081" s="6">
        <f t="shared" si="219"/>
        <v>0.44214950000000008</v>
      </c>
      <c r="K1081" s="9">
        <f t="shared" si="220"/>
        <v>-0.44549286520797532</v>
      </c>
      <c r="L1081" s="8">
        <f t="shared" si="221"/>
        <v>-0.46883634351108383</v>
      </c>
      <c r="M1081" s="9">
        <f t="shared" si="222"/>
        <v>-0.94188593072479587</v>
      </c>
      <c r="N1081" s="8">
        <f t="shared" si="223"/>
        <v>-0.32554000851108367</v>
      </c>
      <c r="O1081" s="9">
        <f t="shared" si="224"/>
        <v>-0.44549286520797532</v>
      </c>
      <c r="P1081" s="8">
        <f t="shared" si="225"/>
        <v>-0.86253176919961883</v>
      </c>
      <c r="Q1081" s="9">
        <f t="shared" si="226"/>
        <v>0.23285477479202529</v>
      </c>
      <c r="R1081" s="6">
        <f t="shared" si="227"/>
        <v>0.11862994532613699</v>
      </c>
    </row>
    <row r="1082" spans="2:18" ht="14.4">
      <c r="B1082" s="7"/>
      <c r="C1082">
        <v>-25.563700000000001</v>
      </c>
      <c r="D1082">
        <v>94.708399999999997</v>
      </c>
      <c r="E1082">
        <v>85.289699999999996</v>
      </c>
      <c r="F1082">
        <v>1</v>
      </c>
      <c r="G1082" s="6">
        <f t="shared" si="216"/>
        <v>0</v>
      </c>
      <c r="H1082" s="9">
        <f t="shared" si="217"/>
        <v>-0.10195462499999997</v>
      </c>
      <c r="I1082" s="6">
        <f t="shared" si="218"/>
        <v>-0.18430533333333332</v>
      </c>
      <c r="J1082" s="6">
        <f t="shared" si="219"/>
        <v>0.44214950000000008</v>
      </c>
      <c r="K1082" s="9">
        <f t="shared" si="220"/>
        <v>-0.44549286520797532</v>
      </c>
      <c r="L1082" s="8">
        <f t="shared" si="221"/>
        <v>-0.46883634351108383</v>
      </c>
      <c r="M1082" s="9">
        <f t="shared" si="222"/>
        <v>-0.94188593072479587</v>
      </c>
      <c r="N1082" s="8">
        <f t="shared" si="223"/>
        <v>-0.32554000851108367</v>
      </c>
      <c r="O1082" s="9">
        <f t="shared" si="224"/>
        <v>-0.44549286520797532</v>
      </c>
      <c r="P1082" s="8">
        <f t="shared" si="225"/>
        <v>-0.86253176919961883</v>
      </c>
      <c r="Q1082" s="9">
        <f t="shared" si="226"/>
        <v>0.23285477479202529</v>
      </c>
      <c r="R1082" s="6">
        <f t="shared" si="227"/>
        <v>0.11862994532613699</v>
      </c>
    </row>
    <row r="1083" spans="2:18" ht="14.4">
      <c r="B1083" s="7"/>
      <c r="C1083">
        <v>-26.1068</v>
      </c>
      <c r="D1083">
        <v>95.787199999999999</v>
      </c>
      <c r="E1083">
        <v>85.254000000000005</v>
      </c>
      <c r="F1083">
        <v>1</v>
      </c>
      <c r="G1083" s="6">
        <f t="shared" si="216"/>
        <v>0</v>
      </c>
      <c r="H1083" s="9">
        <f t="shared" si="217"/>
        <v>-0.10263350000000004</v>
      </c>
      <c r="I1083" s="6">
        <f t="shared" si="218"/>
        <v>-0.18070933333333333</v>
      </c>
      <c r="J1083" s="6">
        <f t="shared" si="219"/>
        <v>0.44208999999999998</v>
      </c>
      <c r="K1083" s="9">
        <f t="shared" si="220"/>
        <v>-0.44629663432220695</v>
      </c>
      <c r="L1083" s="8">
        <f t="shared" si="221"/>
        <v>-0.46407036059589291</v>
      </c>
      <c r="M1083" s="9">
        <f t="shared" si="222"/>
        <v>-0.94184309072479577</v>
      </c>
      <c r="N1083" s="8">
        <f t="shared" si="223"/>
        <v>-0.32101842059589275</v>
      </c>
      <c r="O1083" s="9">
        <f t="shared" si="224"/>
        <v>-0.44629663432220695</v>
      </c>
      <c r="P1083" s="8">
        <f t="shared" si="225"/>
        <v>-0.86225027367132068</v>
      </c>
      <c r="Q1083" s="9">
        <f t="shared" si="226"/>
        <v>0.23200816567779362</v>
      </c>
      <c r="R1083" s="6">
        <f t="shared" si="227"/>
        <v>0.12335882771302974</v>
      </c>
    </row>
    <row r="1084" spans="2:18" ht="14.4">
      <c r="B1084" s="7"/>
      <c r="C1084">
        <v>-24.771799999999999</v>
      </c>
      <c r="D1084">
        <v>93.440200000000004</v>
      </c>
      <c r="E1084">
        <v>85.744100000000003</v>
      </c>
      <c r="F1084">
        <v>1</v>
      </c>
      <c r="G1084" s="6">
        <f t="shared" si="216"/>
        <v>0</v>
      </c>
      <c r="H1084" s="9">
        <f t="shared" si="217"/>
        <v>-0.10096474999999999</v>
      </c>
      <c r="I1084" s="6">
        <f t="shared" si="218"/>
        <v>-0.18853266666666663</v>
      </c>
      <c r="J1084" s="6">
        <f t="shared" si="219"/>
        <v>0.44290683333333336</v>
      </c>
      <c r="K1084" s="9">
        <f t="shared" si="220"/>
        <v>-0.44480369527691294</v>
      </c>
      <c r="L1084" s="8">
        <f t="shared" si="221"/>
        <v>-0.47493673324524055</v>
      </c>
      <c r="M1084" s="9">
        <f t="shared" si="222"/>
        <v>-0.94243121072479585</v>
      </c>
      <c r="N1084" s="8">
        <f t="shared" si="223"/>
        <v>-0.33128404324524041</v>
      </c>
      <c r="O1084" s="9">
        <f t="shared" si="224"/>
        <v>-0.44480369527691294</v>
      </c>
      <c r="P1084" s="8">
        <f t="shared" si="225"/>
        <v>-0.86336035053179438</v>
      </c>
      <c r="Q1084" s="9">
        <f t="shared" si="226"/>
        <v>0.23408922472308771</v>
      </c>
      <c r="R1084" s="6">
        <f t="shared" si="227"/>
        <v>0.11300178192415579</v>
      </c>
    </row>
    <row r="1085" spans="2:18" ht="14.4">
      <c r="B1085" s="7"/>
      <c r="C1085">
        <v>-24.657800000000002</v>
      </c>
      <c r="D1085">
        <v>93.320599999999999</v>
      </c>
      <c r="E1085">
        <v>85.673100000000005</v>
      </c>
      <c r="F1085">
        <v>1</v>
      </c>
      <c r="G1085" s="6">
        <f t="shared" si="216"/>
        <v>0</v>
      </c>
      <c r="H1085" s="9">
        <f t="shared" si="217"/>
        <v>-0.10082225</v>
      </c>
      <c r="I1085" s="6">
        <f t="shared" si="218"/>
        <v>-0.18893133333333334</v>
      </c>
      <c r="J1085" s="6">
        <f t="shared" si="219"/>
        <v>0.44278849999999992</v>
      </c>
      <c r="K1085" s="9">
        <f t="shared" si="220"/>
        <v>-0.44454078686405624</v>
      </c>
      <c r="L1085" s="8">
        <f t="shared" si="221"/>
        <v>-0.47541141574464268</v>
      </c>
      <c r="M1085" s="9">
        <f t="shared" si="222"/>
        <v>-0.94234601072479574</v>
      </c>
      <c r="N1085" s="8">
        <f t="shared" si="223"/>
        <v>-0.33170742574464257</v>
      </c>
      <c r="O1085" s="9">
        <f t="shared" si="224"/>
        <v>-0.44454078686405624</v>
      </c>
      <c r="P1085" s="8">
        <f t="shared" si="225"/>
        <v>-0.86333786516739197</v>
      </c>
      <c r="Q1085" s="9">
        <f t="shared" si="226"/>
        <v>0.23426693313594427</v>
      </c>
      <c r="R1085" s="6">
        <f t="shared" si="227"/>
        <v>0.11245331406035117</v>
      </c>
    </row>
    <row r="1086" spans="2:18" ht="14.4">
      <c r="B1086" s="7"/>
      <c r="C1086">
        <v>-24.657800000000002</v>
      </c>
      <c r="D1086">
        <v>93.320599999999999</v>
      </c>
      <c r="E1086">
        <v>85.673100000000005</v>
      </c>
      <c r="F1086">
        <v>1</v>
      </c>
      <c r="G1086" s="6">
        <f t="shared" si="216"/>
        <v>0</v>
      </c>
      <c r="H1086" s="9">
        <f t="shared" si="217"/>
        <v>-0.10082225</v>
      </c>
      <c r="I1086" s="6">
        <f t="shared" si="218"/>
        <v>-0.18893133333333334</v>
      </c>
      <c r="J1086" s="6">
        <f t="shared" si="219"/>
        <v>0.44278849999999992</v>
      </c>
      <c r="K1086" s="9">
        <f t="shared" si="220"/>
        <v>-0.44454078686405624</v>
      </c>
      <c r="L1086" s="8">
        <f t="shared" si="221"/>
        <v>-0.47541141574464268</v>
      </c>
      <c r="M1086" s="9">
        <f t="shared" si="222"/>
        <v>-0.94234601072479574</v>
      </c>
      <c r="N1086" s="8">
        <f t="shared" si="223"/>
        <v>-0.33170742574464257</v>
      </c>
      <c r="O1086" s="9">
        <f t="shared" si="224"/>
        <v>-0.44454078686405624</v>
      </c>
      <c r="P1086" s="8">
        <f t="shared" si="225"/>
        <v>-0.86333786516739197</v>
      </c>
      <c r="Q1086" s="9">
        <f t="shared" si="226"/>
        <v>0.23426693313594427</v>
      </c>
      <c r="R1086" s="6">
        <f t="shared" si="227"/>
        <v>0.11245331406035117</v>
      </c>
    </row>
    <row r="1087" spans="2:18" ht="14.4">
      <c r="B1087" s="7"/>
      <c r="C1087">
        <v>-23.668199999999999</v>
      </c>
      <c r="D1087">
        <v>94.350399999999993</v>
      </c>
      <c r="E1087">
        <v>86.070400000000006</v>
      </c>
      <c r="F1087">
        <v>1</v>
      </c>
      <c r="G1087" s="6">
        <f t="shared" si="216"/>
        <v>0</v>
      </c>
      <c r="H1087" s="9">
        <f t="shared" si="217"/>
        <v>-9.9585250000000014E-2</v>
      </c>
      <c r="I1087" s="6">
        <f t="shared" si="218"/>
        <v>-0.1854986666666667</v>
      </c>
      <c r="J1087" s="6">
        <f t="shared" si="219"/>
        <v>0.44345066666666677</v>
      </c>
      <c r="K1087" s="9">
        <f t="shared" si="220"/>
        <v>-0.44347491313280329</v>
      </c>
      <c r="L1087" s="8">
        <f t="shared" si="221"/>
        <v>-0.47198882380422852</v>
      </c>
      <c r="M1087" s="9">
        <f t="shared" si="222"/>
        <v>-0.94282277072479592</v>
      </c>
      <c r="N1087" s="8">
        <f t="shared" si="223"/>
        <v>-0.32783951380422838</v>
      </c>
      <c r="O1087" s="9">
        <f t="shared" si="224"/>
        <v>-0.44347491313280329</v>
      </c>
      <c r="P1087" s="8">
        <f t="shared" si="225"/>
        <v>-0.86419607143890032</v>
      </c>
      <c r="Q1087" s="9">
        <f t="shared" si="226"/>
        <v>0.2358095668671974</v>
      </c>
      <c r="R1087" s="6">
        <f t="shared" si="227"/>
        <v>0.11628879227227373</v>
      </c>
    </row>
    <row r="1088" spans="2:18" ht="14.4">
      <c r="B1088" s="7"/>
      <c r="C1088">
        <v>-22.687000000000001</v>
      </c>
      <c r="D1088">
        <v>92.516999999999996</v>
      </c>
      <c r="E1088">
        <v>86.199299999999994</v>
      </c>
      <c r="F1088">
        <v>1</v>
      </c>
      <c r="G1088" s="6">
        <f t="shared" si="216"/>
        <v>0</v>
      </c>
      <c r="H1088" s="9">
        <f t="shared" si="217"/>
        <v>-9.8358749999999995E-2</v>
      </c>
      <c r="I1088" s="6">
        <f t="shared" si="218"/>
        <v>-0.19161</v>
      </c>
      <c r="J1088" s="6">
        <f t="shared" si="219"/>
        <v>0.44366549999999993</v>
      </c>
      <c r="K1088" s="9">
        <f t="shared" si="220"/>
        <v>-0.44210005370565514</v>
      </c>
      <c r="L1088" s="8">
        <f t="shared" si="221"/>
        <v>-0.48018562129511794</v>
      </c>
      <c r="M1088" s="9">
        <f t="shared" si="222"/>
        <v>-0.94297745072479577</v>
      </c>
      <c r="N1088" s="8">
        <f t="shared" si="223"/>
        <v>-0.33559477129511783</v>
      </c>
      <c r="O1088" s="9">
        <f t="shared" si="224"/>
        <v>-0.44210005370565514</v>
      </c>
      <c r="P1088" s="8">
        <f t="shared" si="225"/>
        <v>-0.86477156824835755</v>
      </c>
      <c r="Q1088" s="9">
        <f t="shared" si="226"/>
        <v>0.23733910629434535</v>
      </c>
      <c r="R1088" s="6">
        <f t="shared" si="227"/>
        <v>0.10822595159084153</v>
      </c>
    </row>
    <row r="1089" spans="2:18" ht="14.4">
      <c r="B1089" s="7"/>
      <c r="C1089">
        <v>-23.697700000000001</v>
      </c>
      <c r="D1089">
        <v>94.195700000000002</v>
      </c>
      <c r="E1089">
        <v>85.569800000000001</v>
      </c>
      <c r="F1089">
        <v>1</v>
      </c>
      <c r="G1089" s="6">
        <f t="shared" si="216"/>
        <v>0</v>
      </c>
      <c r="H1089" s="9">
        <f t="shared" si="217"/>
        <v>-9.9622125000000006E-2</v>
      </c>
      <c r="I1089" s="6">
        <f t="shared" si="218"/>
        <v>-0.18601433333333334</v>
      </c>
      <c r="J1089" s="6">
        <f t="shared" si="219"/>
        <v>0.44261633333333328</v>
      </c>
      <c r="K1089" s="9">
        <f t="shared" si="220"/>
        <v>-0.44292017908174414</v>
      </c>
      <c r="L1089" s="8">
        <f t="shared" si="221"/>
        <v>-0.47209838584750108</v>
      </c>
      <c r="M1089" s="9">
        <f t="shared" si="222"/>
        <v>-0.94222205072479592</v>
      </c>
      <c r="N1089" s="8">
        <f t="shared" si="223"/>
        <v>-0.32796235084750097</v>
      </c>
      <c r="O1089" s="9">
        <f t="shared" si="224"/>
        <v>-0.44292017908174414</v>
      </c>
      <c r="P1089" s="8">
        <f t="shared" si="225"/>
        <v>-0.86366255765833888</v>
      </c>
      <c r="Q1089" s="9">
        <f t="shared" si="226"/>
        <v>0.23576358091825644</v>
      </c>
      <c r="R1089" s="6">
        <f t="shared" si="227"/>
        <v>0.11565899144843965</v>
      </c>
    </row>
    <row r="1090" spans="2:18" ht="14.4">
      <c r="B1090" s="7"/>
      <c r="C1090">
        <v>-23.697700000000001</v>
      </c>
      <c r="D1090">
        <v>94.195700000000002</v>
      </c>
      <c r="E1090">
        <v>85.569800000000001</v>
      </c>
      <c r="F1090">
        <v>1</v>
      </c>
      <c r="G1090" s="6">
        <f t="shared" si="216"/>
        <v>0</v>
      </c>
      <c r="H1090" s="9">
        <f t="shared" si="217"/>
        <v>-9.9622125000000006E-2</v>
      </c>
      <c r="I1090" s="6">
        <f t="shared" si="218"/>
        <v>-0.18601433333333334</v>
      </c>
      <c r="J1090" s="6">
        <f t="shared" si="219"/>
        <v>0.44261633333333328</v>
      </c>
      <c r="K1090" s="9">
        <f t="shared" si="220"/>
        <v>-0.44292017908174414</v>
      </c>
      <c r="L1090" s="8">
        <f t="shared" si="221"/>
        <v>-0.47209838584750108</v>
      </c>
      <c r="M1090" s="9">
        <f t="shared" si="222"/>
        <v>-0.94222205072479592</v>
      </c>
      <c r="N1090" s="8">
        <f t="shared" si="223"/>
        <v>-0.32796235084750097</v>
      </c>
      <c r="O1090" s="9">
        <f t="shared" si="224"/>
        <v>-0.44292017908174414</v>
      </c>
      <c r="P1090" s="8">
        <f t="shared" si="225"/>
        <v>-0.86366255765833888</v>
      </c>
      <c r="Q1090" s="9">
        <f t="shared" si="226"/>
        <v>0.23576358091825644</v>
      </c>
      <c r="R1090" s="6">
        <f t="shared" si="227"/>
        <v>0.11565899144843965</v>
      </c>
    </row>
    <row r="1091" spans="2:18" ht="14.4">
      <c r="B1091" s="7"/>
      <c r="C1091">
        <v>-23.697700000000001</v>
      </c>
      <c r="D1091">
        <v>94.195700000000002</v>
      </c>
      <c r="E1091">
        <v>85.569800000000001</v>
      </c>
      <c r="F1091">
        <v>1</v>
      </c>
      <c r="G1091" s="6">
        <f t="shared" si="216"/>
        <v>0</v>
      </c>
      <c r="H1091" s="9">
        <f t="shared" si="217"/>
        <v>-9.9622125000000006E-2</v>
      </c>
      <c r="I1091" s="6">
        <f t="shared" si="218"/>
        <v>-0.18601433333333334</v>
      </c>
      <c r="J1091" s="6">
        <f t="shared" si="219"/>
        <v>0.44261633333333328</v>
      </c>
      <c r="K1091" s="9">
        <f t="shared" si="220"/>
        <v>-0.44292017908174414</v>
      </c>
      <c r="L1091" s="8">
        <f t="shared" si="221"/>
        <v>-0.47209838584750108</v>
      </c>
      <c r="M1091" s="9">
        <f t="shared" si="222"/>
        <v>-0.94222205072479592</v>
      </c>
      <c r="N1091" s="8">
        <f t="shared" si="223"/>
        <v>-0.32796235084750097</v>
      </c>
      <c r="O1091" s="9">
        <f t="shared" si="224"/>
        <v>-0.44292017908174414</v>
      </c>
      <c r="P1091" s="8">
        <f t="shared" si="225"/>
        <v>-0.86366255765833888</v>
      </c>
      <c r="Q1091" s="9">
        <f t="shared" si="226"/>
        <v>0.23576358091825644</v>
      </c>
      <c r="R1091" s="6">
        <f t="shared" si="227"/>
        <v>0.11565899144843965</v>
      </c>
    </row>
    <row r="1092" spans="2:18" ht="14.4">
      <c r="B1092" s="7"/>
      <c r="C1092">
        <v>-23.697700000000001</v>
      </c>
      <c r="D1092">
        <v>94.195700000000002</v>
      </c>
      <c r="E1092">
        <v>85.569800000000001</v>
      </c>
      <c r="F1092">
        <v>1</v>
      </c>
      <c r="G1092" s="6">
        <f t="shared" si="216"/>
        <v>0</v>
      </c>
      <c r="H1092" s="9">
        <f t="shared" si="217"/>
        <v>-9.9622125000000006E-2</v>
      </c>
      <c r="I1092" s="6">
        <f t="shared" si="218"/>
        <v>-0.18601433333333334</v>
      </c>
      <c r="J1092" s="6">
        <f t="shared" si="219"/>
        <v>0.44261633333333328</v>
      </c>
      <c r="K1092" s="9">
        <f t="shared" si="220"/>
        <v>-0.44292017908174414</v>
      </c>
      <c r="L1092" s="8">
        <f t="shared" si="221"/>
        <v>-0.47209838584750108</v>
      </c>
      <c r="M1092" s="9">
        <f t="shared" si="222"/>
        <v>-0.94222205072479592</v>
      </c>
      <c r="N1092" s="8">
        <f t="shared" si="223"/>
        <v>-0.32796235084750097</v>
      </c>
      <c r="O1092" s="9">
        <f t="shared" si="224"/>
        <v>-0.44292017908174414</v>
      </c>
      <c r="P1092" s="8">
        <f t="shared" si="225"/>
        <v>-0.86366255765833888</v>
      </c>
      <c r="Q1092" s="9">
        <f t="shared" si="226"/>
        <v>0.23576358091825644</v>
      </c>
      <c r="R1092" s="6">
        <f t="shared" si="227"/>
        <v>0.11565899144843965</v>
      </c>
    </row>
    <row r="1093" spans="2:18" ht="14.4">
      <c r="B1093" s="7"/>
      <c r="C1093">
        <v>-23.914899999999999</v>
      </c>
      <c r="D1093">
        <v>94.914400000000001</v>
      </c>
      <c r="E1093">
        <v>85.761700000000005</v>
      </c>
      <c r="F1093">
        <v>1</v>
      </c>
      <c r="G1093" s="6">
        <f t="shared" si="216"/>
        <v>0</v>
      </c>
      <c r="H1093" s="9">
        <f t="shared" si="217"/>
        <v>-9.9893624999999986E-2</v>
      </c>
      <c r="I1093" s="6">
        <f t="shared" si="218"/>
        <v>-0.18361866666666665</v>
      </c>
      <c r="J1093" s="6">
        <f t="shared" si="219"/>
        <v>0.44293616666666669</v>
      </c>
      <c r="K1093" s="9">
        <f t="shared" si="220"/>
        <v>-0.44348904037360765</v>
      </c>
      <c r="L1093" s="8">
        <f t="shared" si="221"/>
        <v>-0.4692124943805252</v>
      </c>
      <c r="M1093" s="9">
        <f t="shared" si="222"/>
        <v>-0.94245233072479595</v>
      </c>
      <c r="N1093" s="8">
        <f t="shared" si="223"/>
        <v>-0.32517419938052505</v>
      </c>
      <c r="O1093" s="9">
        <f t="shared" si="224"/>
        <v>-0.44348904037360765</v>
      </c>
      <c r="P1093" s="8">
        <f t="shared" si="225"/>
        <v>-0.86376424598832235</v>
      </c>
      <c r="Q1093" s="9">
        <f t="shared" si="226"/>
        <v>0.23542499962639288</v>
      </c>
      <c r="R1093" s="6">
        <f t="shared" si="227"/>
        <v>0.11874431124539907</v>
      </c>
    </row>
    <row r="1094" spans="2:18" ht="14.4">
      <c r="B1094" s="7"/>
      <c r="C1094">
        <v>-22.793800000000001</v>
      </c>
      <c r="D1094">
        <v>94.436400000000006</v>
      </c>
      <c r="E1094">
        <v>86.328999999999994</v>
      </c>
      <c r="F1094">
        <v>1</v>
      </c>
      <c r="G1094" s="6">
        <f t="shared" si="216"/>
        <v>0</v>
      </c>
      <c r="H1094" s="9">
        <f t="shared" si="217"/>
        <v>-9.8492249999999948E-2</v>
      </c>
      <c r="I1094" s="6">
        <f t="shared" si="218"/>
        <v>-0.18521199999999999</v>
      </c>
      <c r="J1094" s="6">
        <f t="shared" si="219"/>
        <v>0.44388166666666662</v>
      </c>
      <c r="K1094" s="9">
        <f t="shared" si="220"/>
        <v>-0.44242217842927867</v>
      </c>
      <c r="L1094" s="8">
        <f t="shared" si="221"/>
        <v>-0.47229355352084851</v>
      </c>
      <c r="M1094" s="9">
        <f t="shared" si="222"/>
        <v>-0.94313309072479579</v>
      </c>
      <c r="N1094" s="8">
        <f t="shared" si="223"/>
        <v>-0.32775076352084836</v>
      </c>
      <c r="O1094" s="9">
        <f t="shared" si="224"/>
        <v>-0.44242217842927867</v>
      </c>
      <c r="P1094" s="8">
        <f t="shared" si="225"/>
        <v>-0.86485829644220258</v>
      </c>
      <c r="Q1094" s="9">
        <f t="shared" si="226"/>
        <v>0.23717262157072189</v>
      </c>
      <c r="R1094" s="6">
        <f t="shared" si="227"/>
        <v>0.11625280755895602</v>
      </c>
    </row>
    <row r="1095" spans="2:18" ht="14.4">
      <c r="B1095" s="7"/>
      <c r="C1095">
        <v>-23.1953</v>
      </c>
      <c r="D1095">
        <v>95.129099999999994</v>
      </c>
      <c r="E1095">
        <v>85.913700000000006</v>
      </c>
      <c r="F1095">
        <v>1</v>
      </c>
      <c r="G1095" s="6">
        <f t="shared" si="216"/>
        <v>0</v>
      </c>
      <c r="H1095" s="9">
        <f t="shared" si="217"/>
        <v>-9.8994124999999988E-2</v>
      </c>
      <c r="I1095" s="6">
        <f t="shared" si="218"/>
        <v>-0.18290300000000004</v>
      </c>
      <c r="J1095" s="6">
        <f t="shared" si="219"/>
        <v>0.44318950000000013</v>
      </c>
      <c r="K1095" s="9">
        <f t="shared" si="220"/>
        <v>-0.44254969498859387</v>
      </c>
      <c r="L1095" s="8">
        <f t="shared" si="221"/>
        <v>-0.46880178627405161</v>
      </c>
      <c r="M1095" s="9">
        <f t="shared" si="222"/>
        <v>-0.94263473072479598</v>
      </c>
      <c r="N1095" s="8">
        <f t="shared" si="223"/>
        <v>-0.32443967127405143</v>
      </c>
      <c r="O1095" s="9">
        <f t="shared" si="224"/>
        <v>-0.44254969498859387</v>
      </c>
      <c r="P1095" s="8">
        <f t="shared" si="225"/>
        <v>-0.86424602902197256</v>
      </c>
      <c r="Q1095" s="9">
        <f t="shared" si="226"/>
        <v>0.23654674501140682</v>
      </c>
      <c r="R1095" s="6">
        <f t="shared" si="227"/>
        <v>0.11931298238552307</v>
      </c>
    </row>
    <row r="1096" spans="2:18" ht="14.4">
      <c r="B1096" s="7"/>
      <c r="C1096">
        <v>-23.1953</v>
      </c>
      <c r="D1096">
        <v>95.129099999999994</v>
      </c>
      <c r="E1096">
        <v>85.913700000000006</v>
      </c>
      <c r="F1096">
        <v>1</v>
      </c>
      <c r="G1096" s="6">
        <f t="shared" si="216"/>
        <v>0</v>
      </c>
      <c r="H1096" s="9">
        <f t="shared" si="217"/>
        <v>-9.8994124999999988E-2</v>
      </c>
      <c r="I1096" s="6">
        <f t="shared" si="218"/>
        <v>-0.18290300000000004</v>
      </c>
      <c r="J1096" s="6">
        <f t="shared" si="219"/>
        <v>0.44318950000000013</v>
      </c>
      <c r="K1096" s="9">
        <f t="shared" si="220"/>
        <v>-0.44254969498859387</v>
      </c>
      <c r="L1096" s="8">
        <f t="shared" si="221"/>
        <v>-0.46880178627405161</v>
      </c>
      <c r="M1096" s="9">
        <f t="shared" si="222"/>
        <v>-0.94263473072479598</v>
      </c>
      <c r="N1096" s="8">
        <f t="shared" si="223"/>
        <v>-0.32443967127405143</v>
      </c>
      <c r="O1096" s="9">
        <f t="shared" si="224"/>
        <v>-0.44254969498859387</v>
      </c>
      <c r="P1096" s="8">
        <f t="shared" si="225"/>
        <v>-0.86424602902197256</v>
      </c>
      <c r="Q1096" s="9">
        <f t="shared" si="226"/>
        <v>0.23654674501140682</v>
      </c>
      <c r="R1096" s="6">
        <f t="shared" si="227"/>
        <v>0.11931298238552307</v>
      </c>
    </row>
    <row r="1097" spans="2:18" ht="14.4">
      <c r="B1097" s="7"/>
      <c r="C1097">
        <v>-22.4862</v>
      </c>
      <c r="D1097">
        <v>94.717399999999998</v>
      </c>
      <c r="E1097">
        <v>85.956699999999998</v>
      </c>
      <c r="F1097">
        <v>1</v>
      </c>
      <c r="G1097" s="6">
        <f t="shared" si="216"/>
        <v>0</v>
      </c>
      <c r="H1097" s="9">
        <f t="shared" si="217"/>
        <v>-9.8107749999999994E-2</v>
      </c>
      <c r="I1097" s="6">
        <f t="shared" si="218"/>
        <v>-0.18427533333333335</v>
      </c>
      <c r="J1097" s="6">
        <f t="shared" si="219"/>
        <v>0.4432611666666666</v>
      </c>
      <c r="K1097" s="9">
        <f t="shared" si="220"/>
        <v>-0.44149591748371136</v>
      </c>
      <c r="L1097" s="8">
        <f t="shared" si="221"/>
        <v>-0.47087697294682934</v>
      </c>
      <c r="M1097" s="9">
        <f t="shared" si="222"/>
        <v>-0.94268633072479591</v>
      </c>
      <c r="N1097" s="8">
        <f t="shared" si="223"/>
        <v>-0.32619576294682917</v>
      </c>
      <c r="O1097" s="9">
        <f t="shared" si="224"/>
        <v>-0.44149591748371136</v>
      </c>
      <c r="P1097" s="8">
        <f t="shared" si="225"/>
        <v>-0.86460981093280775</v>
      </c>
      <c r="Q1097" s="9">
        <f t="shared" si="226"/>
        <v>0.23765212251628917</v>
      </c>
      <c r="R1097" s="6">
        <f t="shared" si="227"/>
        <v>0.11728248262358044</v>
      </c>
    </row>
    <row r="1098" spans="2:18" ht="14.4">
      <c r="B1098" s="7"/>
      <c r="C1098">
        <v>-22.4862</v>
      </c>
      <c r="D1098">
        <v>94.717399999999998</v>
      </c>
      <c r="E1098">
        <v>85.956699999999998</v>
      </c>
      <c r="F1098">
        <v>1</v>
      </c>
      <c r="G1098" s="6">
        <f t="shared" si="216"/>
        <v>0</v>
      </c>
      <c r="H1098" s="9">
        <f t="shared" si="217"/>
        <v>-9.8107749999999994E-2</v>
      </c>
      <c r="I1098" s="6">
        <f t="shared" si="218"/>
        <v>-0.18427533333333335</v>
      </c>
      <c r="J1098" s="6">
        <f t="shared" si="219"/>
        <v>0.4432611666666666</v>
      </c>
      <c r="K1098" s="9">
        <f t="shared" si="220"/>
        <v>-0.44149591748371136</v>
      </c>
      <c r="L1098" s="8">
        <f t="shared" si="221"/>
        <v>-0.47087697294682934</v>
      </c>
      <c r="M1098" s="9">
        <f t="shared" si="222"/>
        <v>-0.94268633072479591</v>
      </c>
      <c r="N1098" s="8">
        <f t="shared" si="223"/>
        <v>-0.32619576294682917</v>
      </c>
      <c r="O1098" s="9">
        <f t="shared" si="224"/>
        <v>-0.44149591748371136</v>
      </c>
      <c r="P1098" s="8">
        <f t="shared" si="225"/>
        <v>-0.86460981093280775</v>
      </c>
      <c r="Q1098" s="9">
        <f t="shared" si="226"/>
        <v>0.23765212251628917</v>
      </c>
      <c r="R1098" s="6">
        <f t="shared" si="227"/>
        <v>0.11728248262358044</v>
      </c>
    </row>
    <row r="1099" spans="2:18" ht="14.4">
      <c r="B1099" s="7"/>
      <c r="C1099">
        <v>-22.4862</v>
      </c>
      <c r="D1099">
        <v>94.717399999999998</v>
      </c>
      <c r="E1099">
        <v>85.956699999999998</v>
      </c>
      <c r="F1099">
        <v>1</v>
      </c>
      <c r="G1099" s="6">
        <f t="shared" si="216"/>
        <v>0</v>
      </c>
      <c r="H1099" s="9">
        <f t="shared" si="217"/>
        <v>-9.8107749999999994E-2</v>
      </c>
      <c r="I1099" s="6">
        <f t="shared" si="218"/>
        <v>-0.18427533333333335</v>
      </c>
      <c r="J1099" s="6">
        <f t="shared" si="219"/>
        <v>0.4432611666666666</v>
      </c>
      <c r="K1099" s="9">
        <f t="shared" si="220"/>
        <v>-0.44149591748371136</v>
      </c>
      <c r="L1099" s="8">
        <f t="shared" si="221"/>
        <v>-0.47087697294682934</v>
      </c>
      <c r="M1099" s="9">
        <f t="shared" si="222"/>
        <v>-0.94268633072479591</v>
      </c>
      <c r="N1099" s="8">
        <f t="shared" si="223"/>
        <v>-0.32619576294682917</v>
      </c>
      <c r="O1099" s="9">
        <f t="shared" si="224"/>
        <v>-0.44149591748371136</v>
      </c>
      <c r="P1099" s="8">
        <f t="shared" si="225"/>
        <v>-0.86460981093280775</v>
      </c>
      <c r="Q1099" s="9">
        <f t="shared" si="226"/>
        <v>0.23765212251628917</v>
      </c>
      <c r="R1099" s="6">
        <f t="shared" si="227"/>
        <v>0.11728248262358044</v>
      </c>
    </row>
    <row r="1100" spans="2:18" ht="14.4">
      <c r="B1100" s="7"/>
      <c r="C1100">
        <v>-20.4146</v>
      </c>
      <c r="D1100">
        <v>92.239900000000006</v>
      </c>
      <c r="E1100">
        <v>86.173000000000002</v>
      </c>
      <c r="F1100">
        <v>1</v>
      </c>
      <c r="G1100" s="6">
        <f t="shared" si="216"/>
        <v>0</v>
      </c>
      <c r="H1100" s="9">
        <f t="shared" si="217"/>
        <v>-9.5518250000000027E-2</v>
      </c>
      <c r="I1100" s="6">
        <f t="shared" si="218"/>
        <v>-0.19253366666666666</v>
      </c>
      <c r="J1100" s="6">
        <f t="shared" si="219"/>
        <v>0.44362166666666669</v>
      </c>
      <c r="K1100" s="9">
        <f t="shared" si="220"/>
        <v>-0.43852617267604771</v>
      </c>
      <c r="L1100" s="8">
        <f t="shared" si="221"/>
        <v>-0.48233275260244018</v>
      </c>
      <c r="M1100" s="9">
        <f t="shared" si="222"/>
        <v>-0.94294589072479584</v>
      </c>
      <c r="N1100" s="8">
        <f t="shared" si="223"/>
        <v>-0.33671932260244009</v>
      </c>
      <c r="O1100" s="9">
        <f t="shared" si="224"/>
        <v>-0.43852617267604771</v>
      </c>
      <c r="P1100" s="8">
        <f t="shared" si="225"/>
        <v>-0.86576681648661413</v>
      </c>
      <c r="Q1100" s="9">
        <f t="shared" si="226"/>
        <v>0.24088142732395285</v>
      </c>
      <c r="R1100" s="6">
        <f t="shared" si="227"/>
        <v>0.10605148852177594</v>
      </c>
    </row>
    <row r="1101" spans="2:18" ht="14.4">
      <c r="B1101" s="7"/>
      <c r="C1101">
        <v>-20.4146</v>
      </c>
      <c r="D1101">
        <v>92.239900000000006</v>
      </c>
      <c r="E1101">
        <v>86.173000000000002</v>
      </c>
      <c r="F1101">
        <v>1</v>
      </c>
      <c r="G1101" s="6">
        <f t="shared" si="216"/>
        <v>0</v>
      </c>
      <c r="H1101" s="9">
        <f t="shared" si="217"/>
        <v>-9.5518250000000027E-2</v>
      </c>
      <c r="I1101" s="6">
        <f t="shared" si="218"/>
        <v>-0.19253366666666666</v>
      </c>
      <c r="J1101" s="6">
        <f t="shared" si="219"/>
        <v>0.44362166666666669</v>
      </c>
      <c r="K1101" s="9">
        <f t="shared" si="220"/>
        <v>-0.43852617267604771</v>
      </c>
      <c r="L1101" s="8">
        <f t="shared" si="221"/>
        <v>-0.48233275260244018</v>
      </c>
      <c r="M1101" s="9">
        <f t="shared" si="222"/>
        <v>-0.94294589072479584</v>
      </c>
      <c r="N1101" s="8">
        <f t="shared" si="223"/>
        <v>-0.33671932260244009</v>
      </c>
      <c r="O1101" s="9">
        <f t="shared" si="224"/>
        <v>-0.43852617267604771</v>
      </c>
      <c r="P1101" s="8">
        <f t="shared" si="225"/>
        <v>-0.86576681648661413</v>
      </c>
      <c r="Q1101" s="9">
        <f t="shared" si="226"/>
        <v>0.24088142732395285</v>
      </c>
      <c r="R1101" s="6">
        <f t="shared" si="227"/>
        <v>0.10605148852177594</v>
      </c>
    </row>
    <row r="1102" spans="2:18" ht="14.4">
      <c r="B1102" s="7"/>
      <c r="C1102">
        <v>-18.621099999999998</v>
      </c>
      <c r="D1102">
        <v>92.547899999999998</v>
      </c>
      <c r="E1102">
        <v>86.328599999999994</v>
      </c>
      <c r="F1102">
        <v>1</v>
      </c>
      <c r="G1102" s="6">
        <f t="shared" si="216"/>
        <v>0</v>
      </c>
      <c r="H1102" s="9">
        <f t="shared" si="217"/>
        <v>-9.3276375000000022E-2</v>
      </c>
      <c r="I1102" s="6">
        <f t="shared" si="218"/>
        <v>-0.19150699999999998</v>
      </c>
      <c r="J1102" s="6">
        <f t="shared" si="219"/>
        <v>0.44388100000000008</v>
      </c>
      <c r="K1102" s="9">
        <f t="shared" si="220"/>
        <v>-0.43591710286501045</v>
      </c>
      <c r="L1102" s="8">
        <f t="shared" si="221"/>
        <v>-0.48202119990887993</v>
      </c>
      <c r="M1102" s="9">
        <f t="shared" si="222"/>
        <v>-0.94313261072479593</v>
      </c>
      <c r="N1102" s="8">
        <f t="shared" si="223"/>
        <v>-0.33560069490887978</v>
      </c>
      <c r="O1102" s="9">
        <f t="shared" si="224"/>
        <v>-0.43591710286501045</v>
      </c>
      <c r="P1102" s="8">
        <f t="shared" si="225"/>
        <v>-0.86673559575000891</v>
      </c>
      <c r="Q1102" s="9">
        <f t="shared" si="226"/>
        <v>0.24367721713499019</v>
      </c>
      <c r="R1102" s="6">
        <f t="shared" si="227"/>
        <v>0.10652474547873084</v>
      </c>
    </row>
    <row r="1103" spans="2:18" ht="14.4">
      <c r="B1103" s="7"/>
      <c r="C1103">
        <v>-18.621099999999998</v>
      </c>
      <c r="D1103">
        <v>92.547899999999998</v>
      </c>
      <c r="E1103">
        <v>86.328599999999994</v>
      </c>
      <c r="F1103">
        <v>1</v>
      </c>
      <c r="G1103" s="6">
        <f t="shared" si="216"/>
        <v>0</v>
      </c>
      <c r="H1103" s="9">
        <f t="shared" si="217"/>
        <v>-9.3276375000000022E-2</v>
      </c>
      <c r="I1103" s="6">
        <f t="shared" si="218"/>
        <v>-0.19150699999999998</v>
      </c>
      <c r="J1103" s="6">
        <f t="shared" si="219"/>
        <v>0.44388100000000008</v>
      </c>
      <c r="K1103" s="9">
        <f t="shared" si="220"/>
        <v>-0.43591710286501045</v>
      </c>
      <c r="L1103" s="8">
        <f t="shared" si="221"/>
        <v>-0.48202119990887993</v>
      </c>
      <c r="M1103" s="9">
        <f t="shared" si="222"/>
        <v>-0.94313261072479593</v>
      </c>
      <c r="N1103" s="8">
        <f t="shared" si="223"/>
        <v>-0.33560069490887978</v>
      </c>
      <c r="O1103" s="9">
        <f t="shared" si="224"/>
        <v>-0.43591710286501045</v>
      </c>
      <c r="P1103" s="8">
        <f t="shared" si="225"/>
        <v>-0.86673559575000891</v>
      </c>
      <c r="Q1103" s="9">
        <f t="shared" si="226"/>
        <v>0.24367721713499019</v>
      </c>
      <c r="R1103" s="6">
        <f t="shared" si="227"/>
        <v>0.10652474547873084</v>
      </c>
    </row>
    <row r="1104" spans="2:18" ht="14.4">
      <c r="B1104" s="7"/>
      <c r="C1104">
        <v>-18.7258</v>
      </c>
      <c r="D1104">
        <v>92.095500000000001</v>
      </c>
      <c r="E1104">
        <v>85.923199999999994</v>
      </c>
      <c r="F1104">
        <v>1</v>
      </c>
      <c r="G1104" s="6">
        <f t="shared" si="216"/>
        <v>0</v>
      </c>
      <c r="H1104" s="9">
        <f t="shared" si="217"/>
        <v>-9.3407249999999997E-2</v>
      </c>
      <c r="I1104" s="6">
        <f t="shared" si="218"/>
        <v>-0.19301499999999999</v>
      </c>
      <c r="J1104" s="6">
        <f t="shared" si="219"/>
        <v>0.44320533333333323</v>
      </c>
      <c r="K1104" s="9">
        <f t="shared" si="220"/>
        <v>-0.43559383401260754</v>
      </c>
      <c r="L1104" s="8">
        <f t="shared" si="221"/>
        <v>-0.48343337235527278</v>
      </c>
      <c r="M1104" s="9">
        <f t="shared" si="222"/>
        <v>-0.94264613072479586</v>
      </c>
      <c r="N1104" s="8">
        <f t="shared" si="223"/>
        <v>-0.33705998235527262</v>
      </c>
      <c r="O1104" s="9">
        <f t="shared" si="224"/>
        <v>-0.43559383401260754</v>
      </c>
      <c r="P1104" s="8">
        <f t="shared" si="225"/>
        <v>-0.8662671767115756</v>
      </c>
      <c r="Q1104" s="9">
        <f t="shared" si="226"/>
        <v>0.24351400598739301</v>
      </c>
      <c r="R1104" s="6">
        <f t="shared" si="227"/>
        <v>0.10469126899390487</v>
      </c>
    </row>
    <row r="1105" spans="2:18" ht="14.4">
      <c r="B1105" s="7"/>
      <c r="C1105">
        <v>-18.7258</v>
      </c>
      <c r="D1105">
        <v>92.095500000000001</v>
      </c>
      <c r="E1105">
        <v>85.923199999999994</v>
      </c>
      <c r="F1105">
        <v>1</v>
      </c>
      <c r="G1105" s="6">
        <f t="shared" si="216"/>
        <v>0</v>
      </c>
      <c r="H1105" s="9">
        <f t="shared" si="217"/>
        <v>-9.3407249999999997E-2</v>
      </c>
      <c r="I1105" s="6">
        <f t="shared" si="218"/>
        <v>-0.19301499999999999</v>
      </c>
      <c r="J1105" s="6">
        <f t="shared" si="219"/>
        <v>0.44320533333333323</v>
      </c>
      <c r="K1105" s="9">
        <f t="shared" si="220"/>
        <v>-0.43559383401260754</v>
      </c>
      <c r="L1105" s="8">
        <f t="shared" si="221"/>
        <v>-0.48343337235527278</v>
      </c>
      <c r="M1105" s="9">
        <f t="shared" si="222"/>
        <v>-0.94264613072479586</v>
      </c>
      <c r="N1105" s="8">
        <f t="shared" si="223"/>
        <v>-0.33705998235527262</v>
      </c>
      <c r="O1105" s="9">
        <f t="shared" si="224"/>
        <v>-0.43559383401260754</v>
      </c>
      <c r="P1105" s="8">
        <f t="shared" si="225"/>
        <v>-0.8662671767115756</v>
      </c>
      <c r="Q1105" s="9">
        <f t="shared" si="226"/>
        <v>0.24351400598739301</v>
      </c>
      <c r="R1105" s="6">
        <f t="shared" si="227"/>
        <v>0.10469126899390487</v>
      </c>
    </row>
    <row r="1106" spans="2:18" ht="14.4">
      <c r="B1106" s="7"/>
      <c r="C1106">
        <v>-18.7258</v>
      </c>
      <c r="D1106">
        <v>92.095500000000001</v>
      </c>
      <c r="E1106">
        <v>85.923199999999994</v>
      </c>
      <c r="F1106">
        <v>1</v>
      </c>
      <c r="G1106" s="6">
        <f t="shared" si="216"/>
        <v>0</v>
      </c>
      <c r="H1106" s="9">
        <f t="shared" si="217"/>
        <v>-9.3407249999999997E-2</v>
      </c>
      <c r="I1106" s="6">
        <f t="shared" si="218"/>
        <v>-0.19301499999999999</v>
      </c>
      <c r="J1106" s="6">
        <f t="shared" si="219"/>
        <v>0.44320533333333323</v>
      </c>
      <c r="K1106" s="9">
        <f t="shared" si="220"/>
        <v>-0.43559383401260754</v>
      </c>
      <c r="L1106" s="8">
        <f t="shared" si="221"/>
        <v>-0.48343337235527278</v>
      </c>
      <c r="M1106" s="9">
        <f t="shared" si="222"/>
        <v>-0.94264613072479586</v>
      </c>
      <c r="N1106" s="8">
        <f t="shared" si="223"/>
        <v>-0.33705998235527262</v>
      </c>
      <c r="O1106" s="9">
        <f t="shared" si="224"/>
        <v>-0.43559383401260754</v>
      </c>
      <c r="P1106" s="8">
        <f t="shared" si="225"/>
        <v>-0.8662671767115756</v>
      </c>
      <c r="Q1106" s="9">
        <f t="shared" si="226"/>
        <v>0.24351400598739301</v>
      </c>
      <c r="R1106" s="6">
        <f t="shared" si="227"/>
        <v>0.10469126899390487</v>
      </c>
    </row>
    <row r="1107" spans="2:18" ht="14.4">
      <c r="B1107" s="7"/>
      <c r="C1107">
        <v>-20.810199999999998</v>
      </c>
      <c r="D1107">
        <v>93.807299999999998</v>
      </c>
      <c r="E1107">
        <v>85.554500000000004</v>
      </c>
      <c r="F1107">
        <v>1</v>
      </c>
      <c r="G1107" s="6">
        <f t="shared" si="216"/>
        <v>0</v>
      </c>
      <c r="H1107" s="9">
        <f t="shared" si="217"/>
        <v>-9.6012750000000036E-2</v>
      </c>
      <c r="I1107" s="6">
        <f t="shared" si="218"/>
        <v>-0.187309</v>
      </c>
      <c r="J1107" s="6">
        <f t="shared" si="219"/>
        <v>0.44259083333333327</v>
      </c>
      <c r="K1107" s="9">
        <f t="shared" si="220"/>
        <v>-0.43840065204557449</v>
      </c>
      <c r="L1107" s="8">
        <f t="shared" si="221"/>
        <v>-0.47499640910187096</v>
      </c>
      <c r="M1107" s="9">
        <f t="shared" si="222"/>
        <v>-0.94220369072479582</v>
      </c>
      <c r="N1107" s="8">
        <f t="shared" si="223"/>
        <v>-0.32956099910187087</v>
      </c>
      <c r="O1107" s="9">
        <f t="shared" si="224"/>
        <v>-0.43840065204557449</v>
      </c>
      <c r="P1107" s="8">
        <f t="shared" si="225"/>
        <v>-0.86494603243192536</v>
      </c>
      <c r="Q1107" s="9">
        <f t="shared" si="226"/>
        <v>0.24026474795442601</v>
      </c>
      <c r="R1107" s="6">
        <f t="shared" si="227"/>
        <v>0.11274506796765622</v>
      </c>
    </row>
    <row r="1108" spans="2:18" ht="14.4">
      <c r="B1108" s="7"/>
      <c r="C1108">
        <v>-21.16</v>
      </c>
      <c r="D1108">
        <v>92.740200000000002</v>
      </c>
      <c r="E1108">
        <v>86.119399999999999</v>
      </c>
      <c r="F1108">
        <v>1</v>
      </c>
      <c r="G1108" s="6">
        <f t="shared" si="216"/>
        <v>0</v>
      </c>
      <c r="H1108" s="9">
        <f t="shared" si="217"/>
        <v>-9.6450000000000036E-2</v>
      </c>
      <c r="I1108" s="6">
        <f t="shared" si="218"/>
        <v>-0.19086599999999998</v>
      </c>
      <c r="J1108" s="6">
        <f t="shared" si="219"/>
        <v>0.44353233333333342</v>
      </c>
      <c r="K1108" s="9">
        <f t="shared" si="220"/>
        <v>-0.43962381628081343</v>
      </c>
      <c r="L1108" s="8">
        <f t="shared" si="221"/>
        <v>-0.47986191180280463</v>
      </c>
      <c r="M1108" s="9">
        <f t="shared" si="222"/>
        <v>-0.94288157072479595</v>
      </c>
      <c r="N1108" s="8">
        <f t="shared" si="223"/>
        <v>-0.33458391180280456</v>
      </c>
      <c r="O1108" s="9">
        <f t="shared" si="224"/>
        <v>-0.43962381628081343</v>
      </c>
      <c r="P1108" s="8">
        <f t="shared" si="225"/>
        <v>-0.86537568373264273</v>
      </c>
      <c r="Q1108" s="9">
        <f t="shared" si="226"/>
        <v>0.23971946371918718</v>
      </c>
      <c r="R1108" s="6">
        <f t="shared" si="227"/>
        <v>0.10846662656744008</v>
      </c>
    </row>
    <row r="1109" spans="2:18" ht="14.4">
      <c r="B1109" s="7"/>
      <c r="C1109">
        <v>-21.16</v>
      </c>
      <c r="D1109">
        <v>92.740200000000002</v>
      </c>
      <c r="E1109">
        <v>86.119399999999999</v>
      </c>
      <c r="F1109">
        <v>1</v>
      </c>
      <c r="G1109" s="6">
        <f t="shared" si="216"/>
        <v>0</v>
      </c>
      <c r="H1109" s="9">
        <f t="shared" si="217"/>
        <v>-9.6450000000000036E-2</v>
      </c>
      <c r="I1109" s="6">
        <f t="shared" si="218"/>
        <v>-0.19086599999999998</v>
      </c>
      <c r="J1109" s="6">
        <f t="shared" si="219"/>
        <v>0.44353233333333342</v>
      </c>
      <c r="K1109" s="9">
        <f t="shared" si="220"/>
        <v>-0.43962381628081343</v>
      </c>
      <c r="L1109" s="8">
        <f t="shared" si="221"/>
        <v>-0.47986191180280463</v>
      </c>
      <c r="M1109" s="9">
        <f t="shared" si="222"/>
        <v>-0.94288157072479595</v>
      </c>
      <c r="N1109" s="8">
        <f t="shared" si="223"/>
        <v>-0.33458391180280456</v>
      </c>
      <c r="O1109" s="9">
        <f t="shared" si="224"/>
        <v>-0.43962381628081343</v>
      </c>
      <c r="P1109" s="8">
        <f t="shared" si="225"/>
        <v>-0.86537568373264273</v>
      </c>
      <c r="Q1109" s="9">
        <f t="shared" si="226"/>
        <v>0.23971946371918718</v>
      </c>
      <c r="R1109" s="6">
        <f t="shared" si="227"/>
        <v>0.10846662656744008</v>
      </c>
    </row>
    <row r="1110" spans="2:18" ht="14.4">
      <c r="B1110" s="7"/>
      <c r="C1110">
        <v>-22.700299999999999</v>
      </c>
      <c r="D1110">
        <v>93.484300000000005</v>
      </c>
      <c r="E1110">
        <v>86.145499999999998</v>
      </c>
      <c r="F1110">
        <v>1</v>
      </c>
      <c r="G1110" s="6">
        <f t="shared" si="216"/>
        <v>0</v>
      </c>
      <c r="H1110" s="9">
        <f t="shared" si="217"/>
        <v>-9.8375374999999987E-2</v>
      </c>
      <c r="I1110" s="6">
        <f t="shared" si="218"/>
        <v>-0.18838566666666667</v>
      </c>
      <c r="J1110" s="6">
        <f t="shared" si="219"/>
        <v>0.44357583333333328</v>
      </c>
      <c r="K1110" s="9">
        <f t="shared" si="220"/>
        <v>-0.4420562263538218</v>
      </c>
      <c r="L1110" s="8">
        <f t="shared" si="221"/>
        <v>-0.47610273510426232</v>
      </c>
      <c r="M1110" s="9">
        <f t="shared" si="222"/>
        <v>-0.94291289072479589</v>
      </c>
      <c r="N1110" s="8">
        <f t="shared" si="223"/>
        <v>-0.33151787010426226</v>
      </c>
      <c r="O1110" s="9">
        <f t="shared" si="224"/>
        <v>-0.4420562263538218</v>
      </c>
      <c r="P1110" s="8">
        <f t="shared" si="225"/>
        <v>-0.86470967264828924</v>
      </c>
      <c r="Q1110" s="9">
        <f t="shared" si="226"/>
        <v>0.23731837364617875</v>
      </c>
      <c r="R1110" s="6">
        <f t="shared" si="227"/>
        <v>0.1122529271816288</v>
      </c>
    </row>
    <row r="1111" spans="2:18" ht="14.4">
      <c r="B1111" s="7"/>
      <c r="C1111">
        <v>-22.700299999999999</v>
      </c>
      <c r="D1111">
        <v>93.484300000000005</v>
      </c>
      <c r="E1111">
        <v>86.145499999999998</v>
      </c>
      <c r="F1111">
        <v>1</v>
      </c>
      <c r="G1111" s="6">
        <f t="shared" si="216"/>
        <v>0</v>
      </c>
      <c r="H1111" s="9">
        <f t="shared" si="217"/>
        <v>-9.8375374999999987E-2</v>
      </c>
      <c r="I1111" s="6">
        <f t="shared" si="218"/>
        <v>-0.18838566666666667</v>
      </c>
      <c r="J1111" s="6">
        <f t="shared" si="219"/>
        <v>0.44357583333333328</v>
      </c>
      <c r="K1111" s="9">
        <f t="shared" si="220"/>
        <v>-0.4420562263538218</v>
      </c>
      <c r="L1111" s="8">
        <f t="shared" si="221"/>
        <v>-0.47610273510426232</v>
      </c>
      <c r="M1111" s="9">
        <f t="shared" si="222"/>
        <v>-0.94291289072479589</v>
      </c>
      <c r="N1111" s="8">
        <f t="shared" si="223"/>
        <v>-0.33151787010426226</v>
      </c>
      <c r="O1111" s="9">
        <f t="shared" si="224"/>
        <v>-0.4420562263538218</v>
      </c>
      <c r="P1111" s="8">
        <f t="shared" si="225"/>
        <v>-0.86470967264828924</v>
      </c>
      <c r="Q1111" s="9">
        <f t="shared" si="226"/>
        <v>0.23731837364617875</v>
      </c>
      <c r="R1111" s="6">
        <f t="shared" si="227"/>
        <v>0.1122529271816288</v>
      </c>
    </row>
    <row r="1112" spans="2:18" ht="14.4">
      <c r="B1112" s="7"/>
      <c r="C1112">
        <v>-24.8611</v>
      </c>
      <c r="D1112">
        <v>94.448599999999999</v>
      </c>
      <c r="E1112">
        <v>86.049899999999994</v>
      </c>
      <c r="F1112">
        <v>1</v>
      </c>
      <c r="G1112" s="6">
        <f t="shared" si="216"/>
        <v>0</v>
      </c>
      <c r="H1112" s="9">
        <f t="shared" si="217"/>
        <v>-0.10107637500000005</v>
      </c>
      <c r="I1112" s="6">
        <f t="shared" si="218"/>
        <v>-0.18517133333333335</v>
      </c>
      <c r="J1112" s="6">
        <f t="shared" si="219"/>
        <v>0.44341649999999999</v>
      </c>
      <c r="K1112" s="9">
        <f t="shared" si="220"/>
        <v>-0.44530986020031726</v>
      </c>
      <c r="L1112" s="8">
        <f t="shared" si="221"/>
        <v>-0.47102250484496749</v>
      </c>
      <c r="M1112" s="9">
        <f t="shared" si="222"/>
        <v>-0.94279817072479588</v>
      </c>
      <c r="N1112" s="8">
        <f t="shared" si="223"/>
        <v>-0.32740999984496733</v>
      </c>
      <c r="O1112" s="9">
        <f t="shared" si="224"/>
        <v>-0.44530986020031726</v>
      </c>
      <c r="P1112" s="8">
        <f t="shared" si="225"/>
        <v>-0.86363796221396705</v>
      </c>
      <c r="Q1112" s="9">
        <f t="shared" si="226"/>
        <v>0.23395001979968333</v>
      </c>
      <c r="R1112" s="6">
        <f t="shared" si="227"/>
        <v>0.11723380700660162</v>
      </c>
    </row>
    <row r="1113" spans="2:18" ht="14.4">
      <c r="B1113" s="7"/>
      <c r="C1113">
        <v>-24.8611</v>
      </c>
      <c r="D1113">
        <v>94.448599999999999</v>
      </c>
      <c r="E1113">
        <v>86.049899999999994</v>
      </c>
      <c r="F1113">
        <v>1</v>
      </c>
      <c r="G1113" s="6">
        <f t="shared" si="216"/>
        <v>0</v>
      </c>
      <c r="H1113" s="9">
        <f t="shared" si="217"/>
        <v>-0.10107637500000005</v>
      </c>
      <c r="I1113" s="6">
        <f t="shared" si="218"/>
        <v>-0.18517133333333335</v>
      </c>
      <c r="J1113" s="6">
        <f t="shared" si="219"/>
        <v>0.44341649999999999</v>
      </c>
      <c r="K1113" s="9">
        <f t="shared" si="220"/>
        <v>-0.44530986020031726</v>
      </c>
      <c r="L1113" s="8">
        <f t="shared" si="221"/>
        <v>-0.47102250484496749</v>
      </c>
      <c r="M1113" s="9">
        <f t="shared" si="222"/>
        <v>-0.94279817072479588</v>
      </c>
      <c r="N1113" s="8">
        <f t="shared" si="223"/>
        <v>-0.32740999984496733</v>
      </c>
      <c r="O1113" s="9">
        <f t="shared" si="224"/>
        <v>-0.44530986020031726</v>
      </c>
      <c r="P1113" s="8">
        <f t="shared" si="225"/>
        <v>-0.86363796221396705</v>
      </c>
      <c r="Q1113" s="9">
        <f t="shared" si="226"/>
        <v>0.23395001979968333</v>
      </c>
      <c r="R1113" s="6">
        <f t="shared" si="227"/>
        <v>0.11723380700660162</v>
      </c>
    </row>
    <row r="1114" spans="2:18" ht="14.4">
      <c r="B1114" s="7"/>
      <c r="C1114">
        <v>-25.760200000000001</v>
      </c>
      <c r="D1114">
        <v>94.295900000000003</v>
      </c>
      <c r="E1114">
        <v>86.336200000000005</v>
      </c>
      <c r="F1114">
        <v>1</v>
      </c>
      <c r="G1114" s="6">
        <f t="shared" si="216"/>
        <v>0</v>
      </c>
      <c r="H1114" s="9">
        <f t="shared" si="217"/>
        <v>-0.10220024999999999</v>
      </c>
      <c r="I1114" s="6">
        <f t="shared" si="218"/>
        <v>-0.18568033333333334</v>
      </c>
      <c r="J1114" s="6">
        <f t="shared" si="219"/>
        <v>0.44389366666666663</v>
      </c>
      <c r="K1114" s="9">
        <f t="shared" si="220"/>
        <v>-0.44705497839329378</v>
      </c>
      <c r="L1114" s="8">
        <f t="shared" si="221"/>
        <v>-0.47155020351264942</v>
      </c>
      <c r="M1114" s="9">
        <f t="shared" si="222"/>
        <v>-0.9431417307247959</v>
      </c>
      <c r="N1114" s="8">
        <f t="shared" si="223"/>
        <v>-0.32834229351264926</v>
      </c>
      <c r="O1114" s="9">
        <f t="shared" si="224"/>
        <v>-0.44705497839329378</v>
      </c>
      <c r="P1114" s="8">
        <f t="shared" si="225"/>
        <v>-0.86353089890169121</v>
      </c>
      <c r="Q1114" s="9">
        <f t="shared" si="226"/>
        <v>0.23254846160670672</v>
      </c>
      <c r="R1114" s="6">
        <f t="shared" si="227"/>
        <v>0.1170036400266438</v>
      </c>
    </row>
    <row r="1115" spans="2:18" ht="14.4">
      <c r="B1115" s="7"/>
      <c r="C1115">
        <v>-27.099799999999998</v>
      </c>
      <c r="D1115">
        <v>94.020300000000006</v>
      </c>
      <c r="E1115">
        <v>85.974199999999996</v>
      </c>
      <c r="F1115">
        <v>1</v>
      </c>
      <c r="G1115" s="6">
        <f t="shared" si="216"/>
        <v>0</v>
      </c>
      <c r="H1115" s="9">
        <f t="shared" si="217"/>
        <v>-0.10387475000000002</v>
      </c>
      <c r="I1115" s="6">
        <f t="shared" si="218"/>
        <v>-0.18659899999999996</v>
      </c>
      <c r="J1115" s="6">
        <f t="shared" si="219"/>
        <v>0.44329033333333334</v>
      </c>
      <c r="K1115" s="9">
        <f t="shared" si="220"/>
        <v>-0.44870880812893121</v>
      </c>
      <c r="L1115" s="8">
        <f t="shared" si="221"/>
        <v>-0.47171682976340373</v>
      </c>
      <c r="M1115" s="9">
        <f t="shared" si="222"/>
        <v>-0.94270733072479596</v>
      </c>
      <c r="N1115" s="8">
        <f t="shared" si="223"/>
        <v>-0.32911173976340363</v>
      </c>
      <c r="O1115" s="9">
        <f t="shared" si="224"/>
        <v>-0.44870880812893121</v>
      </c>
      <c r="P1115" s="8">
        <f t="shared" si="225"/>
        <v>-0.86255187746628725</v>
      </c>
      <c r="Q1115" s="9">
        <f t="shared" si="226"/>
        <v>0.23046023187106934</v>
      </c>
      <c r="R1115" s="6">
        <f t="shared" si="227"/>
        <v>0.11646081234048551</v>
      </c>
    </row>
    <row r="1116" spans="2:18" ht="14.4">
      <c r="B1116" s="7"/>
      <c r="C1116">
        <v>-27.099799999999998</v>
      </c>
      <c r="D1116">
        <v>94.020300000000006</v>
      </c>
      <c r="E1116">
        <v>85.974199999999996</v>
      </c>
      <c r="F1116">
        <v>1</v>
      </c>
      <c r="G1116" s="6">
        <f t="shared" si="216"/>
        <v>0</v>
      </c>
      <c r="H1116" s="9">
        <f t="shared" si="217"/>
        <v>-0.10387475000000002</v>
      </c>
      <c r="I1116" s="6">
        <f t="shared" si="218"/>
        <v>-0.18659899999999996</v>
      </c>
      <c r="J1116" s="6">
        <f t="shared" si="219"/>
        <v>0.44329033333333334</v>
      </c>
      <c r="K1116" s="9">
        <f t="shared" si="220"/>
        <v>-0.44870880812893121</v>
      </c>
      <c r="L1116" s="8">
        <f t="shared" si="221"/>
        <v>-0.47171682976340373</v>
      </c>
      <c r="M1116" s="9">
        <f t="shared" si="222"/>
        <v>-0.94270733072479596</v>
      </c>
      <c r="N1116" s="8">
        <f t="shared" si="223"/>
        <v>-0.32911173976340363</v>
      </c>
      <c r="O1116" s="9">
        <f t="shared" si="224"/>
        <v>-0.44870880812893121</v>
      </c>
      <c r="P1116" s="8">
        <f t="shared" si="225"/>
        <v>-0.86255187746628725</v>
      </c>
      <c r="Q1116" s="9">
        <f t="shared" si="226"/>
        <v>0.23046023187106934</v>
      </c>
      <c r="R1116" s="6">
        <f t="shared" si="227"/>
        <v>0.11646081234048551</v>
      </c>
    </row>
    <row r="1117" spans="2:18" ht="14.4">
      <c r="B1117" s="7"/>
      <c r="C1117">
        <v>-27.099799999999998</v>
      </c>
      <c r="D1117">
        <v>94.020300000000006</v>
      </c>
      <c r="E1117">
        <v>85.974199999999996</v>
      </c>
      <c r="F1117">
        <v>1</v>
      </c>
      <c r="G1117" s="6">
        <f t="shared" si="216"/>
        <v>0</v>
      </c>
      <c r="H1117" s="9">
        <f t="shared" si="217"/>
        <v>-0.10387475000000002</v>
      </c>
      <c r="I1117" s="6">
        <f t="shared" si="218"/>
        <v>-0.18659899999999996</v>
      </c>
      <c r="J1117" s="6">
        <f t="shared" si="219"/>
        <v>0.44329033333333334</v>
      </c>
      <c r="K1117" s="9">
        <f t="shared" si="220"/>
        <v>-0.44870880812893121</v>
      </c>
      <c r="L1117" s="8">
        <f t="shared" si="221"/>
        <v>-0.47171682976340373</v>
      </c>
      <c r="M1117" s="9">
        <f t="shared" si="222"/>
        <v>-0.94270733072479596</v>
      </c>
      <c r="N1117" s="8">
        <f t="shared" si="223"/>
        <v>-0.32911173976340363</v>
      </c>
      <c r="O1117" s="9">
        <f t="shared" si="224"/>
        <v>-0.44870880812893121</v>
      </c>
      <c r="P1117" s="8">
        <f t="shared" si="225"/>
        <v>-0.86255187746628725</v>
      </c>
      <c r="Q1117" s="9">
        <f t="shared" si="226"/>
        <v>0.23046023187106934</v>
      </c>
      <c r="R1117" s="6">
        <f t="shared" si="227"/>
        <v>0.11646081234048551</v>
      </c>
    </row>
    <row r="1118" spans="2:18" ht="14.4">
      <c r="B1118" s="7"/>
      <c r="C1118">
        <v>-27.099799999999998</v>
      </c>
      <c r="D1118">
        <v>94.020300000000006</v>
      </c>
      <c r="E1118">
        <v>85.974199999999996</v>
      </c>
      <c r="F1118">
        <v>1</v>
      </c>
      <c r="G1118" s="6">
        <f t="shared" si="216"/>
        <v>0</v>
      </c>
      <c r="H1118" s="9">
        <f t="shared" si="217"/>
        <v>-0.10387475000000002</v>
      </c>
      <c r="I1118" s="6">
        <f t="shared" si="218"/>
        <v>-0.18659899999999996</v>
      </c>
      <c r="J1118" s="6">
        <f t="shared" si="219"/>
        <v>0.44329033333333334</v>
      </c>
      <c r="K1118" s="9">
        <f t="shared" si="220"/>
        <v>-0.44870880812893121</v>
      </c>
      <c r="L1118" s="8">
        <f t="shared" si="221"/>
        <v>-0.47171682976340373</v>
      </c>
      <c r="M1118" s="9">
        <f t="shared" si="222"/>
        <v>-0.94270733072479596</v>
      </c>
      <c r="N1118" s="8">
        <f t="shared" si="223"/>
        <v>-0.32911173976340363</v>
      </c>
      <c r="O1118" s="9">
        <f t="shared" si="224"/>
        <v>-0.44870880812893121</v>
      </c>
      <c r="P1118" s="8">
        <f t="shared" si="225"/>
        <v>-0.86255187746628725</v>
      </c>
      <c r="Q1118" s="9">
        <f t="shared" si="226"/>
        <v>0.23046023187106934</v>
      </c>
      <c r="R1118" s="6">
        <f t="shared" si="227"/>
        <v>0.11646081234048551</v>
      </c>
    </row>
    <row r="1119" spans="2:18" ht="14.4">
      <c r="B1119" s="7"/>
      <c r="C1119">
        <v>-27.099799999999998</v>
      </c>
      <c r="D1119">
        <v>94.020300000000006</v>
      </c>
      <c r="E1119">
        <v>85.974199999999996</v>
      </c>
      <c r="F1119">
        <v>1</v>
      </c>
      <c r="G1119" s="6">
        <f t="shared" si="216"/>
        <v>0</v>
      </c>
      <c r="H1119" s="9">
        <f t="shared" si="217"/>
        <v>-0.10387475000000002</v>
      </c>
      <c r="I1119" s="6">
        <f t="shared" si="218"/>
        <v>-0.18659899999999996</v>
      </c>
      <c r="J1119" s="6">
        <f t="shared" si="219"/>
        <v>0.44329033333333334</v>
      </c>
      <c r="K1119" s="9">
        <f t="shared" si="220"/>
        <v>-0.44870880812893121</v>
      </c>
      <c r="L1119" s="8">
        <f t="shared" si="221"/>
        <v>-0.47171682976340373</v>
      </c>
      <c r="M1119" s="9">
        <f t="shared" si="222"/>
        <v>-0.94270733072479596</v>
      </c>
      <c r="N1119" s="8">
        <f t="shared" si="223"/>
        <v>-0.32911173976340363</v>
      </c>
      <c r="O1119" s="9">
        <f t="shared" si="224"/>
        <v>-0.44870880812893121</v>
      </c>
      <c r="P1119" s="8">
        <f t="shared" si="225"/>
        <v>-0.86255187746628725</v>
      </c>
      <c r="Q1119" s="9">
        <f t="shared" si="226"/>
        <v>0.23046023187106934</v>
      </c>
      <c r="R1119" s="6">
        <f t="shared" si="227"/>
        <v>0.11646081234048551</v>
      </c>
    </row>
    <row r="1120" spans="2:18" ht="14.4">
      <c r="B1120" s="7"/>
      <c r="C1120">
        <v>-27.535699999999999</v>
      </c>
      <c r="D1120">
        <v>95.128</v>
      </c>
      <c r="E1120">
        <v>86.129800000000003</v>
      </c>
      <c r="F1120">
        <v>1</v>
      </c>
      <c r="G1120" s="6">
        <f t="shared" si="216"/>
        <v>0</v>
      </c>
      <c r="H1120" s="9">
        <f t="shared" si="217"/>
        <v>-0.10441962500000002</v>
      </c>
      <c r="I1120" s="6">
        <f t="shared" si="218"/>
        <v>-0.18290666666666666</v>
      </c>
      <c r="J1120" s="6">
        <f t="shared" si="219"/>
        <v>0.44354966666666673</v>
      </c>
      <c r="K1120" s="9">
        <f t="shared" si="220"/>
        <v>-0.44957502898124863</v>
      </c>
      <c r="L1120" s="8">
        <f t="shared" si="221"/>
        <v>-0.46707775659589285</v>
      </c>
      <c r="M1120" s="9">
        <f t="shared" si="222"/>
        <v>-0.94289405072479593</v>
      </c>
      <c r="N1120" s="8">
        <f t="shared" si="223"/>
        <v>-0.32466882159589272</v>
      </c>
      <c r="O1120" s="9">
        <f t="shared" si="224"/>
        <v>-0.44957502898124863</v>
      </c>
      <c r="P1120" s="8">
        <f t="shared" si="225"/>
        <v>-0.86251742672968201</v>
      </c>
      <c r="Q1120" s="9">
        <f t="shared" si="226"/>
        <v>0.22978073101875202</v>
      </c>
      <c r="R1120" s="6">
        <f t="shared" si="227"/>
        <v>0.12126158977139116</v>
      </c>
    </row>
    <row r="1121" spans="2:18" ht="14.4">
      <c r="B1121" s="7"/>
      <c r="C1121">
        <v>-28.298100000000002</v>
      </c>
      <c r="D1121">
        <v>94.557000000000002</v>
      </c>
      <c r="E1121">
        <v>85.954599999999999</v>
      </c>
      <c r="F1121">
        <v>1</v>
      </c>
      <c r="G1121" s="6">
        <f t="shared" si="216"/>
        <v>0</v>
      </c>
      <c r="H1121" s="9">
        <f t="shared" si="217"/>
        <v>-0.105372625</v>
      </c>
      <c r="I1121" s="6">
        <f t="shared" si="218"/>
        <v>-0.18480999999999997</v>
      </c>
      <c r="J1121" s="6">
        <f t="shared" si="219"/>
        <v>0.44325766666666666</v>
      </c>
      <c r="K1121" s="9">
        <f t="shared" si="220"/>
        <v>-0.45055325296337001</v>
      </c>
      <c r="L1121" s="8">
        <f t="shared" si="221"/>
        <v>-0.46892620584169353</v>
      </c>
      <c r="M1121" s="9">
        <f t="shared" si="222"/>
        <v>-0.94268381072479579</v>
      </c>
      <c r="N1121" s="8">
        <f t="shared" si="223"/>
        <v>-0.32686035084169335</v>
      </c>
      <c r="O1121" s="9">
        <f t="shared" si="224"/>
        <v>-0.45055325296337001</v>
      </c>
      <c r="P1121" s="8">
        <f t="shared" si="225"/>
        <v>-0.86199227354879038</v>
      </c>
      <c r="Q1121" s="9">
        <f t="shared" si="226"/>
        <v>0.2285922670366306</v>
      </c>
      <c r="R1121" s="6">
        <f t="shared" si="227"/>
        <v>0.11923106734469878</v>
      </c>
    </row>
    <row r="1122" spans="2:18" ht="14.4">
      <c r="B1122" s="7"/>
      <c r="C1122">
        <v>-28.298100000000002</v>
      </c>
      <c r="D1122">
        <v>94.557000000000002</v>
      </c>
      <c r="E1122">
        <v>85.954599999999999</v>
      </c>
      <c r="F1122">
        <v>1</v>
      </c>
      <c r="G1122" s="6">
        <f t="shared" si="216"/>
        <v>0</v>
      </c>
      <c r="H1122" s="9">
        <f t="shared" si="217"/>
        <v>-0.105372625</v>
      </c>
      <c r="I1122" s="6">
        <f t="shared" si="218"/>
        <v>-0.18480999999999997</v>
      </c>
      <c r="J1122" s="6">
        <f t="shared" si="219"/>
        <v>0.44325766666666666</v>
      </c>
      <c r="K1122" s="9">
        <f t="shared" si="220"/>
        <v>-0.45055325296337001</v>
      </c>
      <c r="L1122" s="8">
        <f t="shared" si="221"/>
        <v>-0.46892620584169353</v>
      </c>
      <c r="M1122" s="9">
        <f t="shared" si="222"/>
        <v>-0.94268381072479579</v>
      </c>
      <c r="N1122" s="8">
        <f t="shared" si="223"/>
        <v>-0.32686035084169335</v>
      </c>
      <c r="O1122" s="9">
        <f t="shared" si="224"/>
        <v>-0.45055325296337001</v>
      </c>
      <c r="P1122" s="8">
        <f t="shared" si="225"/>
        <v>-0.86199227354879038</v>
      </c>
      <c r="Q1122" s="9">
        <f t="shared" si="226"/>
        <v>0.2285922670366306</v>
      </c>
      <c r="R1122" s="6">
        <f t="shared" si="227"/>
        <v>0.11923106734469878</v>
      </c>
    </row>
    <row r="1123" spans="2:18" ht="14.4">
      <c r="B1123" s="7"/>
      <c r="C1123">
        <v>-27.228200000000001</v>
      </c>
      <c r="D1123">
        <v>94.027799999999999</v>
      </c>
      <c r="E1123">
        <v>86.461100000000002</v>
      </c>
      <c r="F1123">
        <v>1</v>
      </c>
      <c r="G1123" s="6">
        <f t="shared" si="216"/>
        <v>0</v>
      </c>
      <c r="H1123" s="9">
        <f t="shared" si="217"/>
        <v>-0.10403525000000002</v>
      </c>
      <c r="I1123" s="6">
        <f t="shared" si="218"/>
        <v>-0.18657400000000002</v>
      </c>
      <c r="J1123" s="6">
        <f t="shared" si="219"/>
        <v>0.44410183333333331</v>
      </c>
      <c r="K1123" s="9">
        <f t="shared" si="220"/>
        <v>-0.44949324392025386</v>
      </c>
      <c r="L1123" s="8">
        <f t="shared" si="221"/>
        <v>-0.47213387417179076</v>
      </c>
      <c r="M1123" s="9">
        <f t="shared" si="222"/>
        <v>-0.94329161072479595</v>
      </c>
      <c r="N1123" s="8">
        <f t="shared" si="223"/>
        <v>-0.32958656417179066</v>
      </c>
      <c r="O1123" s="9">
        <f t="shared" si="224"/>
        <v>-0.44949324392025386</v>
      </c>
      <c r="P1123" s="8">
        <f t="shared" si="225"/>
        <v>-0.86300009878921047</v>
      </c>
      <c r="Q1123" s="9">
        <f t="shared" si="226"/>
        <v>0.23026007607974669</v>
      </c>
      <c r="R1123" s="6">
        <f t="shared" si="227"/>
        <v>0.11654976925502167</v>
      </c>
    </row>
    <row r="1124" spans="2:18" ht="14.4">
      <c r="B1124" s="7"/>
      <c r="C1124">
        <v>-28.676400000000001</v>
      </c>
      <c r="D1124">
        <v>96.873199999999997</v>
      </c>
      <c r="E1124">
        <v>85.074399999999997</v>
      </c>
      <c r="F1124">
        <v>1</v>
      </c>
      <c r="G1124" s="6">
        <f t="shared" si="216"/>
        <v>0</v>
      </c>
      <c r="H1124" s="9">
        <f t="shared" si="217"/>
        <v>-0.10584549999999998</v>
      </c>
      <c r="I1124" s="6">
        <f t="shared" si="218"/>
        <v>-0.17708933333333332</v>
      </c>
      <c r="J1124" s="6">
        <f t="shared" si="219"/>
        <v>0.44179066666666666</v>
      </c>
      <c r="K1124" s="9">
        <f t="shared" si="220"/>
        <v>-0.45008672430182289</v>
      </c>
      <c r="L1124" s="8">
        <f t="shared" si="221"/>
        <v>-0.45821297757602181</v>
      </c>
      <c r="M1124" s="9">
        <f t="shared" si="222"/>
        <v>-0.94162757072479586</v>
      </c>
      <c r="N1124" s="8">
        <f t="shared" si="223"/>
        <v>-0.31631735757602164</v>
      </c>
      <c r="O1124" s="9">
        <f t="shared" si="224"/>
        <v>-0.45008672430182289</v>
      </c>
      <c r="P1124" s="8">
        <f t="shared" si="225"/>
        <v>-0.86090730787629699</v>
      </c>
      <c r="Q1124" s="9">
        <f t="shared" si="226"/>
        <v>0.22800255569817762</v>
      </c>
      <c r="R1124" s="6">
        <f t="shared" si="227"/>
        <v>0.12902956493787723</v>
      </c>
    </row>
    <row r="1125" spans="2:18" ht="14.4">
      <c r="B1125" s="7"/>
      <c r="C1125">
        <v>-28.676400000000001</v>
      </c>
      <c r="D1125">
        <v>96.873199999999997</v>
      </c>
      <c r="E1125">
        <v>85.074399999999997</v>
      </c>
      <c r="F1125">
        <v>1</v>
      </c>
      <c r="G1125" s="6">
        <f t="shared" si="216"/>
        <v>0</v>
      </c>
      <c r="H1125" s="9">
        <f t="shared" si="217"/>
        <v>-0.10584549999999998</v>
      </c>
      <c r="I1125" s="6">
        <f t="shared" si="218"/>
        <v>-0.17708933333333332</v>
      </c>
      <c r="J1125" s="6">
        <f t="shared" si="219"/>
        <v>0.44179066666666666</v>
      </c>
      <c r="K1125" s="9">
        <f t="shared" si="220"/>
        <v>-0.45008672430182289</v>
      </c>
      <c r="L1125" s="8">
        <f t="shared" si="221"/>
        <v>-0.45821297757602181</v>
      </c>
      <c r="M1125" s="9">
        <f t="shared" si="222"/>
        <v>-0.94162757072479586</v>
      </c>
      <c r="N1125" s="8">
        <f t="shared" si="223"/>
        <v>-0.31631735757602164</v>
      </c>
      <c r="O1125" s="9">
        <f t="shared" si="224"/>
        <v>-0.45008672430182289</v>
      </c>
      <c r="P1125" s="8">
        <f t="shared" si="225"/>
        <v>-0.86090730787629699</v>
      </c>
      <c r="Q1125" s="9">
        <f t="shared" si="226"/>
        <v>0.22800255569817762</v>
      </c>
      <c r="R1125" s="6">
        <f t="shared" si="227"/>
        <v>0.12902956493787723</v>
      </c>
    </row>
    <row r="1126" spans="2:18" ht="14.4">
      <c r="B1126" s="7"/>
      <c r="C1126">
        <v>-28.676400000000001</v>
      </c>
      <c r="D1126">
        <v>96.873199999999997</v>
      </c>
      <c r="E1126">
        <v>85.074399999999997</v>
      </c>
      <c r="F1126">
        <v>1</v>
      </c>
      <c r="G1126" s="6">
        <f t="shared" si="216"/>
        <v>0</v>
      </c>
      <c r="H1126" s="9">
        <f t="shared" si="217"/>
        <v>-0.10584549999999998</v>
      </c>
      <c r="I1126" s="6">
        <f t="shared" si="218"/>
        <v>-0.17708933333333332</v>
      </c>
      <c r="J1126" s="6">
        <f t="shared" si="219"/>
        <v>0.44179066666666666</v>
      </c>
      <c r="K1126" s="9">
        <f t="shared" si="220"/>
        <v>-0.45008672430182289</v>
      </c>
      <c r="L1126" s="8">
        <f t="shared" si="221"/>
        <v>-0.45821297757602181</v>
      </c>
      <c r="M1126" s="9">
        <f t="shared" si="222"/>
        <v>-0.94162757072479586</v>
      </c>
      <c r="N1126" s="8">
        <f t="shared" si="223"/>
        <v>-0.31631735757602164</v>
      </c>
      <c r="O1126" s="9">
        <f t="shared" si="224"/>
        <v>-0.45008672430182289</v>
      </c>
      <c r="P1126" s="8">
        <f t="shared" si="225"/>
        <v>-0.86090730787629699</v>
      </c>
      <c r="Q1126" s="9">
        <f t="shared" si="226"/>
        <v>0.22800255569817762</v>
      </c>
      <c r="R1126" s="6">
        <f t="shared" si="227"/>
        <v>0.12902956493787723</v>
      </c>
    </row>
    <row r="1127" spans="2:18" ht="14.4">
      <c r="B1127" s="7"/>
      <c r="C1127">
        <v>-29.0718</v>
      </c>
      <c r="D1127">
        <v>95.404499999999999</v>
      </c>
      <c r="E1127">
        <v>85.345600000000005</v>
      </c>
      <c r="F1127">
        <v>1</v>
      </c>
      <c r="G1127" s="6">
        <f t="shared" si="216"/>
        <v>0</v>
      </c>
      <c r="H1127" s="9">
        <f t="shared" si="217"/>
        <v>-0.10633975000000001</v>
      </c>
      <c r="I1127" s="6">
        <f t="shared" si="218"/>
        <v>-0.18198500000000001</v>
      </c>
      <c r="J1127" s="6">
        <f t="shared" si="219"/>
        <v>0.44224266666666667</v>
      </c>
      <c r="K1127" s="9">
        <f t="shared" si="220"/>
        <v>-0.45102853190220443</v>
      </c>
      <c r="L1127" s="8">
        <f t="shared" si="221"/>
        <v>-0.46442215813401272</v>
      </c>
      <c r="M1127" s="9">
        <f t="shared" si="222"/>
        <v>-0.94195301072479587</v>
      </c>
      <c r="N1127" s="8">
        <f t="shared" si="223"/>
        <v>-0.32270446813401266</v>
      </c>
      <c r="O1127" s="9">
        <f t="shared" si="224"/>
        <v>-0.45102853190220443</v>
      </c>
      <c r="P1127" s="8">
        <f t="shared" si="225"/>
        <v>-0.86101121718370477</v>
      </c>
      <c r="Q1127" s="9">
        <f t="shared" si="226"/>
        <v>0.22738618809779612</v>
      </c>
      <c r="R1127" s="6">
        <f t="shared" si="227"/>
        <v>0.12310222368729383</v>
      </c>
    </row>
    <row r="1128" spans="2:18" ht="14.4">
      <c r="B1128" s="7"/>
      <c r="C1128">
        <v>-29.0718</v>
      </c>
      <c r="D1128">
        <v>95.404499999999999</v>
      </c>
      <c r="E1128">
        <v>85.345600000000005</v>
      </c>
      <c r="F1128">
        <v>1</v>
      </c>
      <c r="G1128" s="6">
        <f t="shared" ref="G1128:G1191" si="228">D$19*(L1128-R1128)</f>
        <v>0</v>
      </c>
      <c r="H1128" s="9">
        <f t="shared" ref="H1128:H1191" si="229">(C1128-H$16)/H$17-0.5</f>
        <v>-0.10633975000000001</v>
      </c>
      <c r="I1128" s="6">
        <f t="shared" ref="I1128:I1191" si="230">(D1128-I$16)/I$17-0.5</f>
        <v>-0.18198500000000001</v>
      </c>
      <c r="J1128" s="6">
        <f t="shared" ref="J1128:J1191" si="231">(E1128-J$16)/J$17-0.5</f>
        <v>0.44224266666666667</v>
      </c>
      <c r="K1128" s="9">
        <f t="shared" ref="K1128:K1191" si="232">(H1128*$H$13+I1128*$I$13+J1128*$J$13+$D$27)*$C$27</f>
        <v>-0.45102853190220443</v>
      </c>
      <c r="L1128" s="8">
        <f t="shared" ref="L1128:L1191" si="233">(H1128*$H$14+I1128*$I$14+J1128*$J$14+$E$27)*$C$27</f>
        <v>-0.46442215813401272</v>
      </c>
      <c r="M1128" s="9">
        <f t="shared" ref="M1128:M1191" si="234">(H$27*$H$13+I1128*$I$13+J1128*$J$13+$D$27)*$C$27</f>
        <v>-0.94195301072479587</v>
      </c>
      <c r="N1128" s="8">
        <f t="shared" ref="N1128:N1191" si="235">(H$27*$H$14+I1128*$I$14+J1128*$J$14+$E$27)*$C$27</f>
        <v>-0.32270446813401266</v>
      </c>
      <c r="O1128" s="9">
        <f t="shared" ref="O1128:O1191" si="236">(H1128*$H$13+I$27*$I$13+J1128*$J$13+$D$27)*$C$27</f>
        <v>-0.45102853190220443</v>
      </c>
      <c r="P1128" s="8">
        <f t="shared" ref="P1128:P1191" si="237">(H1128*$H$14+I$27*$I$14+J1128*$J$14+$E$27)*$C$27</f>
        <v>-0.86101121718370477</v>
      </c>
      <c r="Q1128" s="9">
        <f t="shared" ref="Q1128:Q1191" si="238">(H1128*$H$13+I1128*$I$13+J$27*$J$13+$D$27)*$C$27</f>
        <v>0.22738618809779612</v>
      </c>
      <c r="R1128" s="6">
        <f t="shared" ref="R1128:R1191" si="239">(H1128*$H$14+I1128*$I$14+J$27*$J$14+$E$27)*$C$27</f>
        <v>0.12310222368729383</v>
      </c>
    </row>
    <row r="1129" spans="2:18" ht="14.4">
      <c r="B1129" s="7"/>
      <c r="C1129">
        <v>-29.0718</v>
      </c>
      <c r="D1129">
        <v>95.404499999999999</v>
      </c>
      <c r="E1129">
        <v>85.345600000000005</v>
      </c>
      <c r="F1129">
        <v>1</v>
      </c>
      <c r="G1129" s="6">
        <f t="shared" si="228"/>
        <v>0</v>
      </c>
      <c r="H1129" s="9">
        <f t="shared" si="229"/>
        <v>-0.10633975000000001</v>
      </c>
      <c r="I1129" s="6">
        <f t="shared" si="230"/>
        <v>-0.18198500000000001</v>
      </c>
      <c r="J1129" s="6">
        <f t="shared" si="231"/>
        <v>0.44224266666666667</v>
      </c>
      <c r="K1129" s="9">
        <f t="shared" si="232"/>
        <v>-0.45102853190220443</v>
      </c>
      <c r="L1129" s="8">
        <f t="shared" si="233"/>
        <v>-0.46442215813401272</v>
      </c>
      <c r="M1129" s="9">
        <f t="shared" si="234"/>
        <v>-0.94195301072479587</v>
      </c>
      <c r="N1129" s="8">
        <f t="shared" si="235"/>
        <v>-0.32270446813401266</v>
      </c>
      <c r="O1129" s="9">
        <f t="shared" si="236"/>
        <v>-0.45102853190220443</v>
      </c>
      <c r="P1129" s="8">
        <f t="shared" si="237"/>
        <v>-0.86101121718370477</v>
      </c>
      <c r="Q1129" s="9">
        <f t="shared" si="238"/>
        <v>0.22738618809779612</v>
      </c>
      <c r="R1129" s="6">
        <f t="shared" si="239"/>
        <v>0.12310222368729383</v>
      </c>
    </row>
    <row r="1130" spans="2:18" ht="14.4">
      <c r="B1130" s="7"/>
      <c r="C1130">
        <v>-29.0718</v>
      </c>
      <c r="D1130">
        <v>95.404499999999999</v>
      </c>
      <c r="E1130">
        <v>85.345600000000005</v>
      </c>
      <c r="F1130">
        <v>1</v>
      </c>
      <c r="G1130" s="6">
        <f t="shared" si="228"/>
        <v>0</v>
      </c>
      <c r="H1130" s="9">
        <f t="shared" si="229"/>
        <v>-0.10633975000000001</v>
      </c>
      <c r="I1130" s="6">
        <f t="shared" si="230"/>
        <v>-0.18198500000000001</v>
      </c>
      <c r="J1130" s="6">
        <f t="shared" si="231"/>
        <v>0.44224266666666667</v>
      </c>
      <c r="K1130" s="9">
        <f t="shared" si="232"/>
        <v>-0.45102853190220443</v>
      </c>
      <c r="L1130" s="8">
        <f t="shared" si="233"/>
        <v>-0.46442215813401272</v>
      </c>
      <c r="M1130" s="9">
        <f t="shared" si="234"/>
        <v>-0.94195301072479587</v>
      </c>
      <c r="N1130" s="8">
        <f t="shared" si="235"/>
        <v>-0.32270446813401266</v>
      </c>
      <c r="O1130" s="9">
        <f t="shared" si="236"/>
        <v>-0.45102853190220443</v>
      </c>
      <c r="P1130" s="8">
        <f t="shared" si="237"/>
        <v>-0.86101121718370477</v>
      </c>
      <c r="Q1130" s="9">
        <f t="shared" si="238"/>
        <v>0.22738618809779612</v>
      </c>
      <c r="R1130" s="6">
        <f t="shared" si="239"/>
        <v>0.12310222368729383</v>
      </c>
    </row>
    <row r="1131" spans="2:18" ht="14.4">
      <c r="B1131" s="7"/>
      <c r="C1131">
        <v>-29.329799999999999</v>
      </c>
      <c r="D1131">
        <v>94.5261</v>
      </c>
      <c r="E1131">
        <v>85.542400000000001</v>
      </c>
      <c r="F1131">
        <v>1</v>
      </c>
      <c r="G1131" s="6">
        <f t="shared" si="228"/>
        <v>0</v>
      </c>
      <c r="H1131" s="9">
        <f t="shared" si="229"/>
        <v>-0.10666224999999996</v>
      </c>
      <c r="I1131" s="6">
        <f t="shared" si="230"/>
        <v>-0.18491299999999999</v>
      </c>
      <c r="J1131" s="6">
        <f t="shared" si="231"/>
        <v>0.44257066666666678</v>
      </c>
      <c r="K1131" s="9">
        <f t="shared" si="232"/>
        <v>-0.45166687409972189</v>
      </c>
      <c r="L1131" s="8">
        <f t="shared" si="233"/>
        <v>-0.46816201892385501</v>
      </c>
      <c r="M1131" s="9">
        <f t="shared" si="234"/>
        <v>-0.94218917072479591</v>
      </c>
      <c r="N1131" s="8">
        <f t="shared" si="235"/>
        <v>-0.32656042892385484</v>
      </c>
      <c r="O1131" s="9">
        <f t="shared" si="236"/>
        <v>-0.45166687409972189</v>
      </c>
      <c r="P1131" s="8">
        <f t="shared" si="237"/>
        <v>-0.86109963774306253</v>
      </c>
      <c r="Q1131" s="9">
        <f t="shared" si="238"/>
        <v>0.2269840059002787</v>
      </c>
      <c r="R1131" s="6">
        <f t="shared" si="239"/>
        <v>0.11956688345680944</v>
      </c>
    </row>
    <row r="1132" spans="2:18" ht="14.4">
      <c r="B1132" s="7"/>
      <c r="C1132">
        <v>-29.329799999999999</v>
      </c>
      <c r="D1132">
        <v>94.5261</v>
      </c>
      <c r="E1132">
        <v>85.542400000000001</v>
      </c>
      <c r="F1132">
        <v>1</v>
      </c>
      <c r="G1132" s="6">
        <f t="shared" si="228"/>
        <v>0</v>
      </c>
      <c r="H1132" s="9">
        <f t="shared" si="229"/>
        <v>-0.10666224999999996</v>
      </c>
      <c r="I1132" s="6">
        <f t="shared" si="230"/>
        <v>-0.18491299999999999</v>
      </c>
      <c r="J1132" s="6">
        <f t="shared" si="231"/>
        <v>0.44257066666666678</v>
      </c>
      <c r="K1132" s="9">
        <f t="shared" si="232"/>
        <v>-0.45166687409972189</v>
      </c>
      <c r="L1132" s="8">
        <f t="shared" si="233"/>
        <v>-0.46816201892385501</v>
      </c>
      <c r="M1132" s="9">
        <f t="shared" si="234"/>
        <v>-0.94218917072479591</v>
      </c>
      <c r="N1132" s="8">
        <f t="shared" si="235"/>
        <v>-0.32656042892385484</v>
      </c>
      <c r="O1132" s="9">
        <f t="shared" si="236"/>
        <v>-0.45166687409972189</v>
      </c>
      <c r="P1132" s="8">
        <f t="shared" si="237"/>
        <v>-0.86109963774306253</v>
      </c>
      <c r="Q1132" s="9">
        <f t="shared" si="238"/>
        <v>0.2269840059002787</v>
      </c>
      <c r="R1132" s="6">
        <f t="shared" si="239"/>
        <v>0.11956688345680944</v>
      </c>
    </row>
    <row r="1133" spans="2:18" ht="14.4">
      <c r="B1133" s="7"/>
      <c r="C1133">
        <v>-29.836500000000001</v>
      </c>
      <c r="D1133">
        <v>96.350999999999999</v>
      </c>
      <c r="E1133">
        <v>85.377399999999994</v>
      </c>
      <c r="F1133">
        <v>1</v>
      </c>
      <c r="G1133" s="6">
        <f t="shared" si="228"/>
        <v>0</v>
      </c>
      <c r="H1133" s="9">
        <f t="shared" si="229"/>
        <v>-0.10729562500000001</v>
      </c>
      <c r="I1133" s="6">
        <f t="shared" si="230"/>
        <v>-0.17882999999999999</v>
      </c>
      <c r="J1133" s="6">
        <f t="shared" si="231"/>
        <v>0.44229566666666664</v>
      </c>
      <c r="K1133" s="9">
        <f t="shared" si="232"/>
        <v>-0.45225874122949755</v>
      </c>
      <c r="L1133" s="8">
        <f t="shared" si="233"/>
        <v>-0.46017656404894769</v>
      </c>
      <c r="M1133" s="9">
        <f t="shared" si="234"/>
        <v>-0.94199117072479588</v>
      </c>
      <c r="N1133" s="8">
        <f t="shared" si="235"/>
        <v>-0.31880298904894755</v>
      </c>
      <c r="O1133" s="9">
        <f t="shared" si="236"/>
        <v>-0.45225874122949755</v>
      </c>
      <c r="P1133" s="8">
        <f t="shared" si="237"/>
        <v>-0.86070014971311304</v>
      </c>
      <c r="Q1133" s="9">
        <f t="shared" si="238"/>
        <v>0.22619413877050298</v>
      </c>
      <c r="R1133" s="6">
        <f t="shared" si="239"/>
        <v>0.12738086530176734</v>
      </c>
    </row>
    <row r="1134" spans="2:18" ht="14.4">
      <c r="B1134" s="7"/>
      <c r="C1134">
        <v>-29.493300000000001</v>
      </c>
      <c r="D1134">
        <v>97.527900000000002</v>
      </c>
      <c r="E1134">
        <v>85.603099999999998</v>
      </c>
      <c r="F1134">
        <v>1</v>
      </c>
      <c r="G1134" s="6">
        <f t="shared" si="228"/>
        <v>0</v>
      </c>
      <c r="H1134" s="9">
        <f t="shared" si="229"/>
        <v>-0.10686662499999999</v>
      </c>
      <c r="I1134" s="6">
        <f t="shared" si="230"/>
        <v>-0.17490699999999998</v>
      </c>
      <c r="J1134" s="6">
        <f t="shared" si="231"/>
        <v>0.44267183333333338</v>
      </c>
      <c r="K1134" s="9">
        <f t="shared" si="232"/>
        <v>-0.45199458537605575</v>
      </c>
      <c r="L1134" s="8">
        <f t="shared" si="233"/>
        <v>-0.45567327694028187</v>
      </c>
      <c r="M1134" s="9">
        <f t="shared" si="234"/>
        <v>-0.94226201072479587</v>
      </c>
      <c r="N1134" s="8">
        <f t="shared" si="235"/>
        <v>-0.31414526194028181</v>
      </c>
      <c r="O1134" s="9">
        <f t="shared" si="236"/>
        <v>-0.45199458537605575</v>
      </c>
      <c r="P1134" s="8">
        <f t="shared" si="237"/>
        <v>-0.86108914403347403</v>
      </c>
      <c r="Q1134" s="9">
        <f t="shared" si="238"/>
        <v>0.22672913462394492</v>
      </c>
      <c r="R1134" s="6">
        <f t="shared" si="239"/>
        <v>0.13211870673079409</v>
      </c>
    </row>
    <row r="1135" spans="2:18" ht="14.4">
      <c r="B1135" s="7"/>
      <c r="C1135">
        <v>-29.493300000000001</v>
      </c>
      <c r="D1135">
        <v>97.527900000000002</v>
      </c>
      <c r="E1135">
        <v>85.603099999999998</v>
      </c>
      <c r="F1135">
        <v>1</v>
      </c>
      <c r="G1135" s="6">
        <f t="shared" si="228"/>
        <v>0</v>
      </c>
      <c r="H1135" s="9">
        <f t="shared" si="229"/>
        <v>-0.10686662499999999</v>
      </c>
      <c r="I1135" s="6">
        <f t="shared" si="230"/>
        <v>-0.17490699999999998</v>
      </c>
      <c r="J1135" s="6">
        <f t="shared" si="231"/>
        <v>0.44267183333333338</v>
      </c>
      <c r="K1135" s="9">
        <f t="shared" si="232"/>
        <v>-0.45199458537605575</v>
      </c>
      <c r="L1135" s="8">
        <f t="shared" si="233"/>
        <v>-0.45567327694028187</v>
      </c>
      <c r="M1135" s="9">
        <f t="shared" si="234"/>
        <v>-0.94226201072479587</v>
      </c>
      <c r="N1135" s="8">
        <f t="shared" si="235"/>
        <v>-0.31414526194028181</v>
      </c>
      <c r="O1135" s="9">
        <f t="shared" si="236"/>
        <v>-0.45199458537605575</v>
      </c>
      <c r="P1135" s="8">
        <f t="shared" si="237"/>
        <v>-0.86108914403347403</v>
      </c>
      <c r="Q1135" s="9">
        <f t="shared" si="238"/>
        <v>0.22672913462394492</v>
      </c>
      <c r="R1135" s="6">
        <f t="shared" si="239"/>
        <v>0.13211870673079409</v>
      </c>
    </row>
    <row r="1136" spans="2:18" ht="14.4">
      <c r="B1136" s="7"/>
      <c r="C1136">
        <v>-27.922599999999999</v>
      </c>
      <c r="D1136">
        <v>97.721999999999994</v>
      </c>
      <c r="E1136">
        <v>85.912899999999993</v>
      </c>
      <c r="F1136">
        <v>1</v>
      </c>
      <c r="G1136" s="6">
        <f t="shared" si="228"/>
        <v>0</v>
      </c>
      <c r="H1136" s="9">
        <f t="shared" si="229"/>
        <v>-0.10490325</v>
      </c>
      <c r="I1136" s="6">
        <f t="shared" si="230"/>
        <v>-0.17426000000000003</v>
      </c>
      <c r="J1136" s="6">
        <f t="shared" si="231"/>
        <v>0.44318816666666672</v>
      </c>
      <c r="K1136" s="9">
        <f t="shared" si="232"/>
        <v>-0.44991786639295211</v>
      </c>
      <c r="L1136" s="8">
        <f t="shared" si="233"/>
        <v>-0.45589518699619502</v>
      </c>
      <c r="M1136" s="9">
        <f t="shared" si="234"/>
        <v>-0.94263377072479582</v>
      </c>
      <c r="N1136" s="8">
        <f t="shared" si="235"/>
        <v>-0.31366035699619488</v>
      </c>
      <c r="O1136" s="9">
        <f t="shared" si="236"/>
        <v>-0.44991786639295211</v>
      </c>
      <c r="P1136" s="8">
        <f t="shared" si="237"/>
        <v>-0.86211791263758497</v>
      </c>
      <c r="Q1136" s="9">
        <f t="shared" si="238"/>
        <v>0.22917761360704847</v>
      </c>
      <c r="R1136" s="6">
        <f t="shared" si="239"/>
        <v>0.13221875027899194</v>
      </c>
    </row>
    <row r="1137" spans="2:18" ht="14.4">
      <c r="B1137" s="7"/>
      <c r="C1137">
        <v>-25.481200000000001</v>
      </c>
      <c r="D1137">
        <v>97.300899999999999</v>
      </c>
      <c r="E1137">
        <v>86.297899999999998</v>
      </c>
      <c r="F1137">
        <v>1</v>
      </c>
      <c r="G1137" s="6">
        <f t="shared" si="228"/>
        <v>0</v>
      </c>
      <c r="H1137" s="9">
        <f t="shared" si="229"/>
        <v>-0.10185149999999998</v>
      </c>
      <c r="I1137" s="6">
        <f t="shared" si="230"/>
        <v>-0.17566366666666666</v>
      </c>
      <c r="J1137" s="6">
        <f t="shared" si="231"/>
        <v>0.44382983333333337</v>
      </c>
      <c r="K1137" s="9">
        <f t="shared" si="232"/>
        <v>-0.44657410043551327</v>
      </c>
      <c r="L1137" s="8">
        <f t="shared" si="233"/>
        <v>-0.45914440056090489</v>
      </c>
      <c r="M1137" s="9">
        <f t="shared" si="234"/>
        <v>-0.94309577072479589</v>
      </c>
      <c r="N1137" s="8">
        <f t="shared" si="235"/>
        <v>-0.3158109405609047</v>
      </c>
      <c r="O1137" s="9">
        <f t="shared" si="236"/>
        <v>-0.44657410043551327</v>
      </c>
      <c r="P1137" s="8">
        <f t="shared" si="237"/>
        <v>-0.86361664637413338</v>
      </c>
      <c r="Q1137" s="9">
        <f t="shared" si="238"/>
        <v>0.23298337956448728</v>
      </c>
      <c r="R1137" s="6">
        <f t="shared" si="239"/>
        <v>0.12936964045083052</v>
      </c>
    </row>
    <row r="1138" spans="2:18" ht="14.4">
      <c r="B1138" s="7"/>
      <c r="C1138">
        <v>-25.481200000000001</v>
      </c>
      <c r="D1138">
        <v>97.300899999999999</v>
      </c>
      <c r="E1138">
        <v>86.297899999999998</v>
      </c>
      <c r="F1138">
        <v>1</v>
      </c>
      <c r="G1138" s="6">
        <f t="shared" si="228"/>
        <v>0</v>
      </c>
      <c r="H1138" s="9">
        <f t="shared" si="229"/>
        <v>-0.10185149999999998</v>
      </c>
      <c r="I1138" s="6">
        <f t="shared" si="230"/>
        <v>-0.17566366666666666</v>
      </c>
      <c r="J1138" s="6">
        <f t="shared" si="231"/>
        <v>0.44382983333333337</v>
      </c>
      <c r="K1138" s="9">
        <f t="shared" si="232"/>
        <v>-0.44657410043551327</v>
      </c>
      <c r="L1138" s="8">
        <f t="shared" si="233"/>
        <v>-0.45914440056090489</v>
      </c>
      <c r="M1138" s="9">
        <f t="shared" si="234"/>
        <v>-0.94309577072479589</v>
      </c>
      <c r="N1138" s="8">
        <f t="shared" si="235"/>
        <v>-0.3158109405609047</v>
      </c>
      <c r="O1138" s="9">
        <f t="shared" si="236"/>
        <v>-0.44657410043551327</v>
      </c>
      <c r="P1138" s="8">
        <f t="shared" si="237"/>
        <v>-0.86361664637413338</v>
      </c>
      <c r="Q1138" s="9">
        <f t="shared" si="238"/>
        <v>0.23298337956448728</v>
      </c>
      <c r="R1138" s="6">
        <f t="shared" si="239"/>
        <v>0.12936964045083052</v>
      </c>
    </row>
    <row r="1139" spans="2:18" ht="14.4">
      <c r="B1139" s="7"/>
      <c r="C1139">
        <v>-24.711500000000001</v>
      </c>
      <c r="D1139">
        <v>97.717200000000005</v>
      </c>
      <c r="E1139">
        <v>85.862799999999993</v>
      </c>
      <c r="F1139">
        <v>1</v>
      </c>
      <c r="G1139" s="6">
        <f t="shared" si="228"/>
        <v>0</v>
      </c>
      <c r="H1139" s="9">
        <f t="shared" si="229"/>
        <v>-0.100889375</v>
      </c>
      <c r="I1139" s="6">
        <f t="shared" si="230"/>
        <v>-0.17427599999999999</v>
      </c>
      <c r="J1139" s="6">
        <f t="shared" si="231"/>
        <v>0.4431046666666667</v>
      </c>
      <c r="K1139" s="9">
        <f t="shared" si="232"/>
        <v>-0.44485213687958614</v>
      </c>
      <c r="L1139" s="8">
        <f t="shared" si="233"/>
        <v>-0.45730806977422261</v>
      </c>
      <c r="M1139" s="9">
        <f t="shared" si="234"/>
        <v>-0.94257365072479593</v>
      </c>
      <c r="N1139" s="8">
        <f t="shared" si="235"/>
        <v>-0.31362824477422246</v>
      </c>
      <c r="O1139" s="9">
        <f t="shared" si="236"/>
        <v>-0.44485213687958614</v>
      </c>
      <c r="P1139" s="8">
        <f t="shared" si="237"/>
        <v>-0.86351084219030938</v>
      </c>
      <c r="Q1139" s="9">
        <f t="shared" si="238"/>
        <v>0.23418322312041442</v>
      </c>
      <c r="R1139" s="6">
        <f t="shared" si="239"/>
        <v>0.13075380205368878</v>
      </c>
    </row>
    <row r="1140" spans="2:18" ht="14.4">
      <c r="B1140" s="7"/>
      <c r="C1140">
        <v>-24.711500000000001</v>
      </c>
      <c r="D1140">
        <v>97.717200000000005</v>
      </c>
      <c r="E1140">
        <v>85.862799999999993</v>
      </c>
      <c r="F1140">
        <v>1</v>
      </c>
      <c r="G1140" s="6">
        <f t="shared" si="228"/>
        <v>0</v>
      </c>
      <c r="H1140" s="9">
        <f t="shared" si="229"/>
        <v>-0.100889375</v>
      </c>
      <c r="I1140" s="6">
        <f t="shared" si="230"/>
        <v>-0.17427599999999999</v>
      </c>
      <c r="J1140" s="6">
        <f t="shared" si="231"/>
        <v>0.4431046666666667</v>
      </c>
      <c r="K1140" s="9">
        <f t="shared" si="232"/>
        <v>-0.44485213687958614</v>
      </c>
      <c r="L1140" s="8">
        <f t="shared" si="233"/>
        <v>-0.45730806977422261</v>
      </c>
      <c r="M1140" s="9">
        <f t="shared" si="234"/>
        <v>-0.94257365072479593</v>
      </c>
      <c r="N1140" s="8">
        <f t="shared" si="235"/>
        <v>-0.31362824477422246</v>
      </c>
      <c r="O1140" s="9">
        <f t="shared" si="236"/>
        <v>-0.44485213687958614</v>
      </c>
      <c r="P1140" s="8">
        <f t="shared" si="237"/>
        <v>-0.86351084219030938</v>
      </c>
      <c r="Q1140" s="9">
        <f t="shared" si="238"/>
        <v>0.23418322312041442</v>
      </c>
      <c r="R1140" s="6">
        <f t="shared" si="239"/>
        <v>0.13075380205368878</v>
      </c>
    </row>
    <row r="1141" spans="2:18" ht="14.4">
      <c r="B1141" s="7"/>
      <c r="C1141">
        <v>-24.711500000000001</v>
      </c>
      <c r="D1141">
        <v>97.717200000000005</v>
      </c>
      <c r="E1141">
        <v>85.862799999999993</v>
      </c>
      <c r="F1141">
        <v>1</v>
      </c>
      <c r="G1141" s="6">
        <f t="shared" si="228"/>
        <v>0</v>
      </c>
      <c r="H1141" s="9">
        <f t="shared" si="229"/>
        <v>-0.100889375</v>
      </c>
      <c r="I1141" s="6">
        <f t="shared" si="230"/>
        <v>-0.17427599999999999</v>
      </c>
      <c r="J1141" s="6">
        <f t="shared" si="231"/>
        <v>0.4431046666666667</v>
      </c>
      <c r="K1141" s="9">
        <f t="shared" si="232"/>
        <v>-0.44485213687958614</v>
      </c>
      <c r="L1141" s="8">
        <f t="shared" si="233"/>
        <v>-0.45730806977422261</v>
      </c>
      <c r="M1141" s="9">
        <f t="shared" si="234"/>
        <v>-0.94257365072479593</v>
      </c>
      <c r="N1141" s="8">
        <f t="shared" si="235"/>
        <v>-0.31362824477422246</v>
      </c>
      <c r="O1141" s="9">
        <f t="shared" si="236"/>
        <v>-0.44485213687958614</v>
      </c>
      <c r="P1141" s="8">
        <f t="shared" si="237"/>
        <v>-0.86351084219030938</v>
      </c>
      <c r="Q1141" s="9">
        <f t="shared" si="238"/>
        <v>0.23418322312041442</v>
      </c>
      <c r="R1141" s="6">
        <f t="shared" si="239"/>
        <v>0.13075380205368878</v>
      </c>
    </row>
    <row r="1142" spans="2:18" ht="14.4">
      <c r="B1142" s="7"/>
      <c r="C1142">
        <v>-24.305</v>
      </c>
      <c r="D1142">
        <v>95.905100000000004</v>
      </c>
      <c r="E1142">
        <v>85.386700000000005</v>
      </c>
      <c r="F1142">
        <v>1</v>
      </c>
      <c r="G1142" s="6">
        <f t="shared" si="228"/>
        <v>0</v>
      </c>
      <c r="H1142" s="9">
        <f t="shared" si="229"/>
        <v>-0.10038125000000003</v>
      </c>
      <c r="I1142" s="6">
        <f t="shared" si="230"/>
        <v>-0.1803163333333333</v>
      </c>
      <c r="J1142" s="6">
        <f t="shared" si="231"/>
        <v>0.4423111666666667</v>
      </c>
      <c r="K1142" s="9">
        <f t="shared" si="232"/>
        <v>-0.44364714609163713</v>
      </c>
      <c r="L1142" s="8">
        <f t="shared" si="233"/>
        <v>-0.46452897538468185</v>
      </c>
      <c r="M1142" s="9">
        <f t="shared" si="234"/>
        <v>-0.94200233072479589</v>
      </c>
      <c r="N1142" s="8">
        <f t="shared" si="235"/>
        <v>-0.3206662253846817</v>
      </c>
      <c r="O1142" s="9">
        <f t="shared" si="236"/>
        <v>-0.44364714609163713</v>
      </c>
      <c r="P1142" s="8">
        <f t="shared" si="237"/>
        <v>-0.86319898955661933</v>
      </c>
      <c r="Q1142" s="9">
        <f t="shared" si="238"/>
        <v>0.23481689390836347</v>
      </c>
      <c r="R1142" s="6">
        <f t="shared" si="239"/>
        <v>0.12303811880953945</v>
      </c>
    </row>
    <row r="1143" spans="2:18" ht="14.4">
      <c r="B1143" s="7"/>
      <c r="C1143">
        <v>-24.305</v>
      </c>
      <c r="D1143">
        <v>95.905100000000004</v>
      </c>
      <c r="E1143">
        <v>85.386700000000005</v>
      </c>
      <c r="F1143">
        <v>1</v>
      </c>
      <c r="G1143" s="6">
        <f t="shared" si="228"/>
        <v>0</v>
      </c>
      <c r="H1143" s="9">
        <f t="shared" si="229"/>
        <v>-0.10038125000000003</v>
      </c>
      <c r="I1143" s="6">
        <f t="shared" si="230"/>
        <v>-0.1803163333333333</v>
      </c>
      <c r="J1143" s="6">
        <f t="shared" si="231"/>
        <v>0.4423111666666667</v>
      </c>
      <c r="K1143" s="9">
        <f t="shared" si="232"/>
        <v>-0.44364714609163713</v>
      </c>
      <c r="L1143" s="8">
        <f t="shared" si="233"/>
        <v>-0.46452897538468185</v>
      </c>
      <c r="M1143" s="9">
        <f t="shared" si="234"/>
        <v>-0.94200233072479589</v>
      </c>
      <c r="N1143" s="8">
        <f t="shared" si="235"/>
        <v>-0.3206662253846817</v>
      </c>
      <c r="O1143" s="9">
        <f t="shared" si="236"/>
        <v>-0.44364714609163713</v>
      </c>
      <c r="P1143" s="8">
        <f t="shared" si="237"/>
        <v>-0.86319898955661933</v>
      </c>
      <c r="Q1143" s="9">
        <f t="shared" si="238"/>
        <v>0.23481689390836347</v>
      </c>
      <c r="R1143" s="6">
        <f t="shared" si="239"/>
        <v>0.12303811880953945</v>
      </c>
    </row>
    <row r="1144" spans="2:18" ht="14.4">
      <c r="B1144" s="7"/>
      <c r="C1144">
        <v>-23.201000000000001</v>
      </c>
      <c r="D1144">
        <v>94.980800000000002</v>
      </c>
      <c r="E1144">
        <v>85.358400000000003</v>
      </c>
      <c r="F1144">
        <v>1</v>
      </c>
      <c r="G1144" s="6">
        <f t="shared" si="228"/>
        <v>0</v>
      </c>
      <c r="H1144" s="9">
        <f t="shared" si="229"/>
        <v>-9.9001250000000041E-2</v>
      </c>
      <c r="I1144" s="6">
        <f t="shared" si="230"/>
        <v>-0.1833973333333333</v>
      </c>
      <c r="J1144" s="6">
        <f t="shared" si="231"/>
        <v>0.44226399999999988</v>
      </c>
      <c r="K1144" s="9">
        <f t="shared" si="232"/>
        <v>-0.44189222040923659</v>
      </c>
      <c r="L1144" s="8">
        <f t="shared" si="233"/>
        <v>-0.46883860810941536</v>
      </c>
      <c r="M1144" s="9">
        <f t="shared" si="234"/>
        <v>-0.94196837072479578</v>
      </c>
      <c r="N1144" s="8">
        <f t="shared" si="235"/>
        <v>-0.32447905810941524</v>
      </c>
      <c r="O1144" s="9">
        <f t="shared" si="236"/>
        <v>-0.44189222040923659</v>
      </c>
      <c r="P1144" s="8">
        <f t="shared" si="237"/>
        <v>-0.86366637933390666</v>
      </c>
      <c r="Q1144" s="9">
        <f t="shared" si="238"/>
        <v>0.23653785959076393</v>
      </c>
      <c r="R1144" s="6">
        <f t="shared" si="239"/>
        <v>0.11869907586209329</v>
      </c>
    </row>
    <row r="1145" spans="2:18" ht="14.4">
      <c r="B1145" s="7"/>
      <c r="C1145">
        <v>-23.201000000000001</v>
      </c>
      <c r="D1145">
        <v>94.980800000000002</v>
      </c>
      <c r="E1145">
        <v>85.358400000000003</v>
      </c>
      <c r="F1145">
        <v>1</v>
      </c>
      <c r="G1145" s="6">
        <f t="shared" si="228"/>
        <v>0</v>
      </c>
      <c r="H1145" s="9">
        <f t="shared" si="229"/>
        <v>-9.9001250000000041E-2</v>
      </c>
      <c r="I1145" s="6">
        <f t="shared" si="230"/>
        <v>-0.1833973333333333</v>
      </c>
      <c r="J1145" s="6">
        <f t="shared" si="231"/>
        <v>0.44226399999999988</v>
      </c>
      <c r="K1145" s="9">
        <f t="shared" si="232"/>
        <v>-0.44189222040923659</v>
      </c>
      <c r="L1145" s="8">
        <f t="shared" si="233"/>
        <v>-0.46883860810941536</v>
      </c>
      <c r="M1145" s="9">
        <f t="shared" si="234"/>
        <v>-0.94196837072479578</v>
      </c>
      <c r="N1145" s="8">
        <f t="shared" si="235"/>
        <v>-0.32447905810941524</v>
      </c>
      <c r="O1145" s="9">
        <f t="shared" si="236"/>
        <v>-0.44189222040923659</v>
      </c>
      <c r="P1145" s="8">
        <f t="shared" si="237"/>
        <v>-0.86366637933390666</v>
      </c>
      <c r="Q1145" s="9">
        <f t="shared" si="238"/>
        <v>0.23653785959076393</v>
      </c>
      <c r="R1145" s="6">
        <f t="shared" si="239"/>
        <v>0.11869907586209329</v>
      </c>
    </row>
    <row r="1146" spans="2:18" ht="14.4">
      <c r="B1146" s="7"/>
      <c r="C1146">
        <v>-22.6267</v>
      </c>
      <c r="D1146">
        <v>95.015500000000003</v>
      </c>
      <c r="E1146">
        <v>85.160300000000007</v>
      </c>
      <c r="F1146">
        <v>1</v>
      </c>
      <c r="G1146" s="6">
        <f t="shared" si="228"/>
        <v>0</v>
      </c>
      <c r="H1146" s="9">
        <f t="shared" si="229"/>
        <v>-9.8283375000000062E-2</v>
      </c>
      <c r="I1146" s="6">
        <f t="shared" si="230"/>
        <v>-0.18328166666666668</v>
      </c>
      <c r="J1146" s="6">
        <f t="shared" si="231"/>
        <v>0.44193383333333336</v>
      </c>
      <c r="K1146" s="9">
        <f t="shared" si="232"/>
        <v>-0.4407592553083286</v>
      </c>
      <c r="L1146" s="8">
        <f t="shared" si="233"/>
        <v>-0.46874692635917353</v>
      </c>
      <c r="M1146" s="9">
        <f t="shared" si="234"/>
        <v>-0.94173065072479589</v>
      </c>
      <c r="N1146" s="8">
        <f t="shared" si="235"/>
        <v>-0.32412894135917347</v>
      </c>
      <c r="O1146" s="9">
        <f t="shared" si="236"/>
        <v>-0.4407592553083286</v>
      </c>
      <c r="P1146" s="8">
        <f t="shared" si="237"/>
        <v>-0.86371894277491923</v>
      </c>
      <c r="Q1146" s="9">
        <f t="shared" si="238"/>
        <v>0.23743310469167203</v>
      </c>
      <c r="R1146" s="6">
        <f t="shared" si="239"/>
        <v>0.11858488605334758</v>
      </c>
    </row>
    <row r="1147" spans="2:18" ht="14.4">
      <c r="B1147" s="7"/>
      <c r="C1147">
        <v>-22.6267</v>
      </c>
      <c r="D1147">
        <v>95.015500000000003</v>
      </c>
      <c r="E1147">
        <v>85.160300000000007</v>
      </c>
      <c r="F1147">
        <v>1</v>
      </c>
      <c r="G1147" s="6">
        <f t="shared" si="228"/>
        <v>0</v>
      </c>
      <c r="H1147" s="9">
        <f t="shared" si="229"/>
        <v>-9.8283375000000062E-2</v>
      </c>
      <c r="I1147" s="6">
        <f t="shared" si="230"/>
        <v>-0.18328166666666668</v>
      </c>
      <c r="J1147" s="6">
        <f t="shared" si="231"/>
        <v>0.44193383333333336</v>
      </c>
      <c r="K1147" s="9">
        <f t="shared" si="232"/>
        <v>-0.4407592553083286</v>
      </c>
      <c r="L1147" s="8">
        <f t="shared" si="233"/>
        <v>-0.46874692635917353</v>
      </c>
      <c r="M1147" s="9">
        <f t="shared" si="234"/>
        <v>-0.94173065072479589</v>
      </c>
      <c r="N1147" s="8">
        <f t="shared" si="235"/>
        <v>-0.32412894135917347</v>
      </c>
      <c r="O1147" s="9">
        <f t="shared" si="236"/>
        <v>-0.4407592553083286</v>
      </c>
      <c r="P1147" s="8">
        <f t="shared" si="237"/>
        <v>-0.86371894277491923</v>
      </c>
      <c r="Q1147" s="9">
        <f t="shared" si="238"/>
        <v>0.23743310469167203</v>
      </c>
      <c r="R1147" s="6">
        <f t="shared" si="239"/>
        <v>0.11858488605334758</v>
      </c>
    </row>
    <row r="1148" spans="2:18" ht="14.4">
      <c r="B1148" s="7"/>
      <c r="C1148">
        <v>-23.2441</v>
      </c>
      <c r="D1148">
        <v>93.975300000000004</v>
      </c>
      <c r="E1148">
        <v>84.739500000000007</v>
      </c>
      <c r="F1148">
        <v>1</v>
      </c>
      <c r="G1148" s="6">
        <f t="shared" si="228"/>
        <v>0</v>
      </c>
      <c r="H1148" s="9">
        <f t="shared" si="229"/>
        <v>-9.9055125000000022E-2</v>
      </c>
      <c r="I1148" s="6">
        <f t="shared" si="230"/>
        <v>-0.186749</v>
      </c>
      <c r="J1148" s="6">
        <f t="shared" si="231"/>
        <v>0.44123250000000003</v>
      </c>
      <c r="K1148" s="9">
        <f t="shared" si="232"/>
        <v>-0.44121672666006229</v>
      </c>
      <c r="L1148" s="8">
        <f t="shared" si="233"/>
        <v>-0.47235581837135809</v>
      </c>
      <c r="M1148" s="9">
        <f t="shared" si="234"/>
        <v>-0.94122569072479589</v>
      </c>
      <c r="N1148" s="8">
        <f t="shared" si="235"/>
        <v>-0.32801566337135801</v>
      </c>
      <c r="O1148" s="9">
        <f t="shared" si="236"/>
        <v>-0.44121672666006229</v>
      </c>
      <c r="P1148" s="8">
        <f t="shared" si="237"/>
        <v>-0.86300380458702419</v>
      </c>
      <c r="Q1148" s="9">
        <f t="shared" si="238"/>
        <v>0.23647067333993835</v>
      </c>
      <c r="R1148" s="6">
        <f t="shared" si="239"/>
        <v>0.11453868585326801</v>
      </c>
    </row>
    <row r="1149" spans="2:18" ht="14.4">
      <c r="B1149" s="7"/>
      <c r="C1149">
        <v>-23.2441</v>
      </c>
      <c r="D1149">
        <v>93.975300000000004</v>
      </c>
      <c r="E1149">
        <v>84.739500000000007</v>
      </c>
      <c r="F1149">
        <v>1</v>
      </c>
      <c r="G1149" s="6">
        <f t="shared" si="228"/>
        <v>0</v>
      </c>
      <c r="H1149" s="9">
        <f t="shared" si="229"/>
        <v>-9.9055125000000022E-2</v>
      </c>
      <c r="I1149" s="6">
        <f t="shared" si="230"/>
        <v>-0.186749</v>
      </c>
      <c r="J1149" s="6">
        <f t="shared" si="231"/>
        <v>0.44123250000000003</v>
      </c>
      <c r="K1149" s="9">
        <f t="shared" si="232"/>
        <v>-0.44121672666006229</v>
      </c>
      <c r="L1149" s="8">
        <f t="shared" si="233"/>
        <v>-0.47235581837135809</v>
      </c>
      <c r="M1149" s="9">
        <f t="shared" si="234"/>
        <v>-0.94122569072479589</v>
      </c>
      <c r="N1149" s="8">
        <f t="shared" si="235"/>
        <v>-0.32801566337135801</v>
      </c>
      <c r="O1149" s="9">
        <f t="shared" si="236"/>
        <v>-0.44121672666006229</v>
      </c>
      <c r="P1149" s="8">
        <f t="shared" si="237"/>
        <v>-0.86300380458702419</v>
      </c>
      <c r="Q1149" s="9">
        <f t="shared" si="238"/>
        <v>0.23647067333993835</v>
      </c>
      <c r="R1149" s="6">
        <f t="shared" si="239"/>
        <v>0.11453868585326801</v>
      </c>
    </row>
    <row r="1150" spans="2:18" ht="14.4">
      <c r="B1150" s="7"/>
      <c r="C1150">
        <v>-23.2441</v>
      </c>
      <c r="D1150">
        <v>93.975300000000004</v>
      </c>
      <c r="E1150">
        <v>84.739500000000007</v>
      </c>
      <c r="F1150">
        <v>1</v>
      </c>
      <c r="G1150" s="6">
        <f t="shared" si="228"/>
        <v>0</v>
      </c>
      <c r="H1150" s="9">
        <f t="shared" si="229"/>
        <v>-9.9055125000000022E-2</v>
      </c>
      <c r="I1150" s="6">
        <f t="shared" si="230"/>
        <v>-0.186749</v>
      </c>
      <c r="J1150" s="6">
        <f t="shared" si="231"/>
        <v>0.44123250000000003</v>
      </c>
      <c r="K1150" s="9">
        <f t="shared" si="232"/>
        <v>-0.44121672666006229</v>
      </c>
      <c r="L1150" s="8">
        <f t="shared" si="233"/>
        <v>-0.47235581837135809</v>
      </c>
      <c r="M1150" s="9">
        <f t="shared" si="234"/>
        <v>-0.94122569072479589</v>
      </c>
      <c r="N1150" s="8">
        <f t="shared" si="235"/>
        <v>-0.32801566337135801</v>
      </c>
      <c r="O1150" s="9">
        <f t="shared" si="236"/>
        <v>-0.44121672666006229</v>
      </c>
      <c r="P1150" s="8">
        <f t="shared" si="237"/>
        <v>-0.86300380458702419</v>
      </c>
      <c r="Q1150" s="9">
        <f t="shared" si="238"/>
        <v>0.23647067333993835</v>
      </c>
      <c r="R1150" s="6">
        <f t="shared" si="239"/>
        <v>0.11453868585326801</v>
      </c>
    </row>
    <row r="1151" spans="2:18" ht="14.4">
      <c r="B1151" s="7"/>
      <c r="C1151">
        <v>-24.699400000000001</v>
      </c>
      <c r="D1151">
        <v>93.835400000000007</v>
      </c>
      <c r="E1151">
        <v>84.2286</v>
      </c>
      <c r="F1151">
        <v>1</v>
      </c>
      <c r="G1151" s="6">
        <f t="shared" si="228"/>
        <v>0</v>
      </c>
      <c r="H1151" s="9">
        <f t="shared" si="229"/>
        <v>-0.10087425000000005</v>
      </c>
      <c r="I1151" s="6">
        <f t="shared" si="230"/>
        <v>-0.18721533333333329</v>
      </c>
      <c r="J1151" s="6">
        <f t="shared" si="231"/>
        <v>0.44038100000000002</v>
      </c>
      <c r="K1151" s="9">
        <f t="shared" si="232"/>
        <v>-0.44287223484629185</v>
      </c>
      <c r="L1151" s="8">
        <f t="shared" si="233"/>
        <v>-0.47175154389595519</v>
      </c>
      <c r="M1151" s="9">
        <f t="shared" si="234"/>
        <v>-0.94061261072479585</v>
      </c>
      <c r="N1151" s="8">
        <f t="shared" si="235"/>
        <v>-0.32806627389595511</v>
      </c>
      <c r="O1151" s="9">
        <f t="shared" si="236"/>
        <v>-0.44287223484629185</v>
      </c>
      <c r="P1151" s="8">
        <f t="shared" si="237"/>
        <v>-0.86181797673247196</v>
      </c>
      <c r="Q1151" s="9">
        <f t="shared" si="238"/>
        <v>0.2342020851537088</v>
      </c>
      <c r="R1151" s="6">
        <f t="shared" si="239"/>
        <v>0.11461201747411875</v>
      </c>
    </row>
    <row r="1152" spans="2:18" ht="14.4">
      <c r="B1152" s="7"/>
      <c r="C1152">
        <v>-24.699400000000001</v>
      </c>
      <c r="D1152">
        <v>93.835400000000007</v>
      </c>
      <c r="E1152">
        <v>84.2286</v>
      </c>
      <c r="F1152">
        <v>1</v>
      </c>
      <c r="G1152" s="6">
        <f t="shared" si="228"/>
        <v>0</v>
      </c>
      <c r="H1152" s="9">
        <f t="shared" si="229"/>
        <v>-0.10087425000000005</v>
      </c>
      <c r="I1152" s="6">
        <f t="shared" si="230"/>
        <v>-0.18721533333333329</v>
      </c>
      <c r="J1152" s="6">
        <f t="shared" si="231"/>
        <v>0.44038100000000002</v>
      </c>
      <c r="K1152" s="9">
        <f t="shared" si="232"/>
        <v>-0.44287223484629185</v>
      </c>
      <c r="L1152" s="8">
        <f t="shared" si="233"/>
        <v>-0.47175154389595519</v>
      </c>
      <c r="M1152" s="9">
        <f t="shared" si="234"/>
        <v>-0.94061261072479585</v>
      </c>
      <c r="N1152" s="8">
        <f t="shared" si="235"/>
        <v>-0.32806627389595511</v>
      </c>
      <c r="O1152" s="9">
        <f t="shared" si="236"/>
        <v>-0.44287223484629185</v>
      </c>
      <c r="P1152" s="8">
        <f t="shared" si="237"/>
        <v>-0.86181797673247196</v>
      </c>
      <c r="Q1152" s="9">
        <f t="shared" si="238"/>
        <v>0.2342020851537088</v>
      </c>
      <c r="R1152" s="6">
        <f t="shared" si="239"/>
        <v>0.11461201747411875</v>
      </c>
    </row>
    <row r="1153" spans="2:18" ht="14.4">
      <c r="B1153" s="7"/>
      <c r="C1153">
        <v>-25.450199999999999</v>
      </c>
      <c r="D1153">
        <v>93.929500000000004</v>
      </c>
      <c r="E1153">
        <v>84.2376</v>
      </c>
      <c r="F1153">
        <v>1</v>
      </c>
      <c r="G1153" s="6">
        <f t="shared" si="228"/>
        <v>0</v>
      </c>
      <c r="H1153" s="9">
        <f t="shared" si="229"/>
        <v>-0.10181275000000001</v>
      </c>
      <c r="I1153" s="6">
        <f t="shared" si="230"/>
        <v>-0.18690166666666663</v>
      </c>
      <c r="J1153" s="6">
        <f t="shared" si="231"/>
        <v>0.44039600000000012</v>
      </c>
      <c r="K1153" s="9">
        <f t="shared" si="232"/>
        <v>-0.44405341621798228</v>
      </c>
      <c r="L1153" s="8">
        <f t="shared" si="233"/>
        <v>-0.47103187061593482</v>
      </c>
      <c r="M1153" s="9">
        <f t="shared" si="234"/>
        <v>-0.94062341072479594</v>
      </c>
      <c r="N1153" s="8">
        <f t="shared" si="235"/>
        <v>-0.3276844606159347</v>
      </c>
      <c r="O1153" s="9">
        <f t="shared" si="236"/>
        <v>-0.44405341621798228</v>
      </c>
      <c r="P1153" s="8">
        <f t="shared" si="237"/>
        <v>-0.86148946980683294</v>
      </c>
      <c r="Q1153" s="9">
        <f t="shared" si="238"/>
        <v>0.23303170378201843</v>
      </c>
      <c r="R1153" s="6">
        <f t="shared" si="239"/>
        <v>0.11534104382850009</v>
      </c>
    </row>
    <row r="1154" spans="2:18" ht="14.4">
      <c r="B1154" s="7"/>
      <c r="C1154">
        <v>-25.450199999999999</v>
      </c>
      <c r="D1154">
        <v>93.929500000000004</v>
      </c>
      <c r="E1154">
        <v>84.2376</v>
      </c>
      <c r="F1154">
        <v>1</v>
      </c>
      <c r="G1154" s="6">
        <f t="shared" si="228"/>
        <v>0</v>
      </c>
      <c r="H1154" s="9">
        <f t="shared" si="229"/>
        <v>-0.10181275000000001</v>
      </c>
      <c r="I1154" s="6">
        <f t="shared" si="230"/>
        <v>-0.18690166666666663</v>
      </c>
      <c r="J1154" s="6">
        <f t="shared" si="231"/>
        <v>0.44039600000000012</v>
      </c>
      <c r="K1154" s="9">
        <f t="shared" si="232"/>
        <v>-0.44405341621798228</v>
      </c>
      <c r="L1154" s="8">
        <f t="shared" si="233"/>
        <v>-0.47103187061593482</v>
      </c>
      <c r="M1154" s="9">
        <f t="shared" si="234"/>
        <v>-0.94062341072479594</v>
      </c>
      <c r="N1154" s="8">
        <f t="shared" si="235"/>
        <v>-0.3276844606159347</v>
      </c>
      <c r="O1154" s="9">
        <f t="shared" si="236"/>
        <v>-0.44405341621798228</v>
      </c>
      <c r="P1154" s="8">
        <f t="shared" si="237"/>
        <v>-0.86148946980683294</v>
      </c>
      <c r="Q1154" s="9">
        <f t="shared" si="238"/>
        <v>0.23303170378201843</v>
      </c>
      <c r="R1154" s="6">
        <f t="shared" si="239"/>
        <v>0.11534104382850009</v>
      </c>
    </row>
    <row r="1155" spans="2:18" ht="14.4">
      <c r="B1155" s="7"/>
      <c r="C1155">
        <v>-25.4087</v>
      </c>
      <c r="D1155">
        <v>94.773899999999998</v>
      </c>
      <c r="E1155">
        <v>84.693700000000007</v>
      </c>
      <c r="F1155">
        <v>1</v>
      </c>
      <c r="G1155" s="6">
        <f t="shared" si="228"/>
        <v>0</v>
      </c>
      <c r="H1155" s="9">
        <f t="shared" si="229"/>
        <v>-0.10176087500000003</v>
      </c>
      <c r="I1155" s="6">
        <f t="shared" si="230"/>
        <v>-0.184087</v>
      </c>
      <c r="J1155" s="6">
        <f t="shared" si="231"/>
        <v>0.44115616666666668</v>
      </c>
      <c r="K1155" s="9">
        <f t="shared" si="232"/>
        <v>-0.4445360441203195</v>
      </c>
      <c r="L1155" s="8">
        <f t="shared" si="233"/>
        <v>-0.46801443375534735</v>
      </c>
      <c r="M1155" s="9">
        <f t="shared" si="234"/>
        <v>-0.94117073072479585</v>
      </c>
      <c r="N1155" s="8">
        <f t="shared" si="235"/>
        <v>-0.3246483487553472</v>
      </c>
      <c r="O1155" s="9">
        <f t="shared" si="236"/>
        <v>-0.4445360441203195</v>
      </c>
      <c r="P1155" s="8">
        <f t="shared" si="237"/>
        <v>-0.86198213783083222</v>
      </c>
      <c r="Q1155" s="9">
        <f t="shared" si="238"/>
        <v>0.23309639587968112</v>
      </c>
      <c r="R1155" s="6">
        <f t="shared" si="239"/>
        <v>0.11883247371308679</v>
      </c>
    </row>
    <row r="1156" spans="2:18" ht="14.4">
      <c r="B1156" s="7"/>
      <c r="C1156">
        <v>-25.0578</v>
      </c>
      <c r="D1156">
        <v>95.250900000000001</v>
      </c>
      <c r="E1156">
        <v>84.901200000000003</v>
      </c>
      <c r="F1156">
        <v>1</v>
      </c>
      <c r="G1156" s="6">
        <f t="shared" si="228"/>
        <v>0</v>
      </c>
      <c r="H1156" s="9">
        <f t="shared" si="229"/>
        <v>-0.10132225</v>
      </c>
      <c r="I1156" s="6">
        <f t="shared" si="230"/>
        <v>-0.18249700000000002</v>
      </c>
      <c r="J1156" s="6">
        <f t="shared" si="231"/>
        <v>0.44150200000000006</v>
      </c>
      <c r="K1156" s="9">
        <f t="shared" si="232"/>
        <v>-0.44423804515478116</v>
      </c>
      <c r="L1156" s="8">
        <f t="shared" si="233"/>
        <v>-0.46640512731638489</v>
      </c>
      <c r="M1156" s="9">
        <f t="shared" si="234"/>
        <v>-0.94141973072479601</v>
      </c>
      <c r="N1156" s="8">
        <f t="shared" si="235"/>
        <v>-0.32288113731638474</v>
      </c>
      <c r="O1156" s="9">
        <f t="shared" si="236"/>
        <v>-0.44423804515478116</v>
      </c>
      <c r="P1156" s="8">
        <f t="shared" si="237"/>
        <v>-0.86235568315637445</v>
      </c>
      <c r="Q1156" s="9">
        <f t="shared" si="238"/>
        <v>0.23364339484521945</v>
      </c>
      <c r="R1156" s="6">
        <f t="shared" si="239"/>
        <v>0.12065742047759162</v>
      </c>
    </row>
    <row r="1157" spans="2:18" ht="14.4">
      <c r="B1157" s="7"/>
      <c r="C1157">
        <v>-25.0578</v>
      </c>
      <c r="D1157">
        <v>95.250900000000001</v>
      </c>
      <c r="E1157">
        <v>84.901200000000003</v>
      </c>
      <c r="F1157">
        <v>1</v>
      </c>
      <c r="G1157" s="6">
        <f t="shared" si="228"/>
        <v>0</v>
      </c>
      <c r="H1157" s="9">
        <f t="shared" si="229"/>
        <v>-0.10132225</v>
      </c>
      <c r="I1157" s="6">
        <f t="shared" si="230"/>
        <v>-0.18249700000000002</v>
      </c>
      <c r="J1157" s="6">
        <f t="shared" si="231"/>
        <v>0.44150200000000006</v>
      </c>
      <c r="K1157" s="9">
        <f t="shared" si="232"/>
        <v>-0.44423804515478116</v>
      </c>
      <c r="L1157" s="8">
        <f t="shared" si="233"/>
        <v>-0.46640512731638489</v>
      </c>
      <c r="M1157" s="9">
        <f t="shared" si="234"/>
        <v>-0.94141973072479601</v>
      </c>
      <c r="N1157" s="8">
        <f t="shared" si="235"/>
        <v>-0.32288113731638474</v>
      </c>
      <c r="O1157" s="9">
        <f t="shared" si="236"/>
        <v>-0.44423804515478116</v>
      </c>
      <c r="P1157" s="8">
        <f t="shared" si="237"/>
        <v>-0.86235568315637445</v>
      </c>
      <c r="Q1157" s="9">
        <f t="shared" si="238"/>
        <v>0.23364339484521945</v>
      </c>
      <c r="R1157" s="6">
        <f t="shared" si="239"/>
        <v>0.12065742047759162</v>
      </c>
    </row>
    <row r="1158" spans="2:18" ht="14.4">
      <c r="B1158" s="7"/>
      <c r="C1158">
        <v>-24.8062</v>
      </c>
      <c r="D1158">
        <v>96.224000000000004</v>
      </c>
      <c r="E1158">
        <v>84.927199999999999</v>
      </c>
      <c r="F1158">
        <v>1</v>
      </c>
      <c r="G1158" s="6">
        <f t="shared" si="228"/>
        <v>0</v>
      </c>
      <c r="H1158" s="9">
        <f t="shared" si="229"/>
        <v>-0.10100775000000001</v>
      </c>
      <c r="I1158" s="6">
        <f t="shared" si="230"/>
        <v>-0.17925333333333332</v>
      </c>
      <c r="J1158" s="6">
        <f t="shared" si="231"/>
        <v>0.44154533333333323</v>
      </c>
      <c r="K1158" s="9">
        <f t="shared" si="232"/>
        <v>-0.44387703956991509</v>
      </c>
      <c r="L1158" s="8">
        <f t="shared" si="233"/>
        <v>-0.46250026657095411</v>
      </c>
      <c r="M1158" s="9">
        <f t="shared" si="234"/>
        <v>-0.9414509307247958</v>
      </c>
      <c r="N1158" s="8">
        <f t="shared" si="235"/>
        <v>-0.31886305657095398</v>
      </c>
      <c r="O1158" s="9">
        <f t="shared" si="236"/>
        <v>-0.44387703956991509</v>
      </c>
      <c r="P1158" s="8">
        <f t="shared" si="237"/>
        <v>-0.8624959231489725</v>
      </c>
      <c r="Q1158" s="9">
        <f t="shared" si="238"/>
        <v>0.23403560043008537</v>
      </c>
      <c r="R1158" s="6">
        <f t="shared" si="239"/>
        <v>0.12458930121562034</v>
      </c>
    </row>
    <row r="1159" spans="2:18" ht="14.4">
      <c r="B1159" s="7"/>
      <c r="C1159">
        <v>-24.8062</v>
      </c>
      <c r="D1159">
        <v>96.224000000000004</v>
      </c>
      <c r="E1159">
        <v>84.927199999999999</v>
      </c>
      <c r="F1159">
        <v>1</v>
      </c>
      <c r="G1159" s="6">
        <f t="shared" si="228"/>
        <v>0</v>
      </c>
      <c r="H1159" s="9">
        <f t="shared" si="229"/>
        <v>-0.10100775000000001</v>
      </c>
      <c r="I1159" s="6">
        <f t="shared" si="230"/>
        <v>-0.17925333333333332</v>
      </c>
      <c r="J1159" s="6">
        <f t="shared" si="231"/>
        <v>0.44154533333333323</v>
      </c>
      <c r="K1159" s="9">
        <f t="shared" si="232"/>
        <v>-0.44387703956991509</v>
      </c>
      <c r="L1159" s="8">
        <f t="shared" si="233"/>
        <v>-0.46250026657095411</v>
      </c>
      <c r="M1159" s="9">
        <f t="shared" si="234"/>
        <v>-0.9414509307247958</v>
      </c>
      <c r="N1159" s="8">
        <f t="shared" si="235"/>
        <v>-0.31886305657095398</v>
      </c>
      <c r="O1159" s="9">
        <f t="shared" si="236"/>
        <v>-0.44387703956991509</v>
      </c>
      <c r="P1159" s="8">
        <f t="shared" si="237"/>
        <v>-0.8624959231489725</v>
      </c>
      <c r="Q1159" s="9">
        <f t="shared" si="238"/>
        <v>0.23403560043008537</v>
      </c>
      <c r="R1159" s="6">
        <f t="shared" si="239"/>
        <v>0.12458930121562034</v>
      </c>
    </row>
    <row r="1160" spans="2:18" ht="14.4">
      <c r="B1160" s="7"/>
      <c r="C1160">
        <v>-24.502500000000001</v>
      </c>
      <c r="D1160">
        <v>94.197500000000005</v>
      </c>
      <c r="E1160">
        <v>84.787999999999997</v>
      </c>
      <c r="F1160">
        <v>1</v>
      </c>
      <c r="G1160" s="6">
        <f t="shared" si="228"/>
        <v>0</v>
      </c>
      <c r="H1160" s="9">
        <f t="shared" si="229"/>
        <v>-0.10062812500000001</v>
      </c>
      <c r="I1160" s="6">
        <f t="shared" si="230"/>
        <v>-0.18600833333333333</v>
      </c>
      <c r="J1160" s="6">
        <f t="shared" si="231"/>
        <v>0.44131333333333334</v>
      </c>
      <c r="K1160" s="9">
        <f t="shared" si="232"/>
        <v>-0.44323657812268241</v>
      </c>
      <c r="L1160" s="8">
        <f t="shared" si="233"/>
        <v>-0.47091627299519806</v>
      </c>
      <c r="M1160" s="9">
        <f t="shared" si="234"/>
        <v>-0.94128389072479579</v>
      </c>
      <c r="N1160" s="8">
        <f t="shared" si="235"/>
        <v>-0.3271423979951979</v>
      </c>
      <c r="O1160" s="9">
        <f t="shared" si="236"/>
        <v>-0.44323657812268241</v>
      </c>
      <c r="P1160" s="8">
        <f t="shared" si="237"/>
        <v>-0.86248792726552437</v>
      </c>
      <c r="Q1160" s="9">
        <f t="shared" si="238"/>
        <v>0.23450902187731815</v>
      </c>
      <c r="R1160" s="6">
        <f t="shared" si="239"/>
        <v>0.11602863390792832</v>
      </c>
    </row>
    <row r="1161" spans="2:18" ht="14.4">
      <c r="B1161" s="7"/>
      <c r="C1161">
        <v>-24.502500000000001</v>
      </c>
      <c r="D1161">
        <v>94.197500000000005</v>
      </c>
      <c r="E1161">
        <v>84.787999999999997</v>
      </c>
      <c r="F1161">
        <v>1</v>
      </c>
      <c r="G1161" s="6">
        <f t="shared" si="228"/>
        <v>0</v>
      </c>
      <c r="H1161" s="9">
        <f t="shared" si="229"/>
        <v>-0.10062812500000001</v>
      </c>
      <c r="I1161" s="6">
        <f t="shared" si="230"/>
        <v>-0.18600833333333333</v>
      </c>
      <c r="J1161" s="6">
        <f t="shared" si="231"/>
        <v>0.44131333333333334</v>
      </c>
      <c r="K1161" s="9">
        <f t="shared" si="232"/>
        <v>-0.44323657812268241</v>
      </c>
      <c r="L1161" s="8">
        <f t="shared" si="233"/>
        <v>-0.47091627299519806</v>
      </c>
      <c r="M1161" s="9">
        <f t="shared" si="234"/>
        <v>-0.94128389072479579</v>
      </c>
      <c r="N1161" s="8">
        <f t="shared" si="235"/>
        <v>-0.3271423979951979</v>
      </c>
      <c r="O1161" s="9">
        <f t="shared" si="236"/>
        <v>-0.44323657812268241</v>
      </c>
      <c r="P1161" s="8">
        <f t="shared" si="237"/>
        <v>-0.86248792726552437</v>
      </c>
      <c r="Q1161" s="9">
        <f t="shared" si="238"/>
        <v>0.23450902187731815</v>
      </c>
      <c r="R1161" s="6">
        <f t="shared" si="239"/>
        <v>0.11602863390792832</v>
      </c>
    </row>
    <row r="1162" spans="2:18" ht="14.4">
      <c r="B1162" s="7"/>
      <c r="C1162">
        <v>-24.502500000000001</v>
      </c>
      <c r="D1162">
        <v>94.197500000000005</v>
      </c>
      <c r="E1162">
        <v>84.787999999999997</v>
      </c>
      <c r="F1162">
        <v>1</v>
      </c>
      <c r="G1162" s="6">
        <f t="shared" si="228"/>
        <v>0</v>
      </c>
      <c r="H1162" s="9">
        <f t="shared" si="229"/>
        <v>-0.10062812500000001</v>
      </c>
      <c r="I1162" s="6">
        <f t="shared" si="230"/>
        <v>-0.18600833333333333</v>
      </c>
      <c r="J1162" s="6">
        <f t="shared" si="231"/>
        <v>0.44131333333333334</v>
      </c>
      <c r="K1162" s="9">
        <f t="shared" si="232"/>
        <v>-0.44323657812268241</v>
      </c>
      <c r="L1162" s="8">
        <f t="shared" si="233"/>
        <v>-0.47091627299519806</v>
      </c>
      <c r="M1162" s="9">
        <f t="shared" si="234"/>
        <v>-0.94128389072479579</v>
      </c>
      <c r="N1162" s="8">
        <f t="shared" si="235"/>
        <v>-0.3271423979951979</v>
      </c>
      <c r="O1162" s="9">
        <f t="shared" si="236"/>
        <v>-0.44323657812268241</v>
      </c>
      <c r="P1162" s="8">
        <f t="shared" si="237"/>
        <v>-0.86248792726552437</v>
      </c>
      <c r="Q1162" s="9">
        <f t="shared" si="238"/>
        <v>0.23450902187731815</v>
      </c>
      <c r="R1162" s="6">
        <f t="shared" si="239"/>
        <v>0.11602863390792832</v>
      </c>
    </row>
    <row r="1163" spans="2:18" ht="14.4">
      <c r="B1163" s="7"/>
      <c r="C1163">
        <v>-24.502500000000001</v>
      </c>
      <c r="D1163">
        <v>94.197500000000005</v>
      </c>
      <c r="E1163">
        <v>84.787999999999997</v>
      </c>
      <c r="F1163">
        <v>1</v>
      </c>
      <c r="G1163" s="6">
        <f t="shared" si="228"/>
        <v>0</v>
      </c>
      <c r="H1163" s="9">
        <f t="shared" si="229"/>
        <v>-0.10062812500000001</v>
      </c>
      <c r="I1163" s="6">
        <f t="shared" si="230"/>
        <v>-0.18600833333333333</v>
      </c>
      <c r="J1163" s="6">
        <f t="shared" si="231"/>
        <v>0.44131333333333334</v>
      </c>
      <c r="K1163" s="9">
        <f t="shared" si="232"/>
        <v>-0.44323657812268241</v>
      </c>
      <c r="L1163" s="8">
        <f t="shared" si="233"/>
        <v>-0.47091627299519806</v>
      </c>
      <c r="M1163" s="9">
        <f t="shared" si="234"/>
        <v>-0.94128389072479579</v>
      </c>
      <c r="N1163" s="8">
        <f t="shared" si="235"/>
        <v>-0.3271423979951979</v>
      </c>
      <c r="O1163" s="9">
        <f t="shared" si="236"/>
        <v>-0.44323657812268241</v>
      </c>
      <c r="P1163" s="8">
        <f t="shared" si="237"/>
        <v>-0.86248792726552437</v>
      </c>
      <c r="Q1163" s="9">
        <f t="shared" si="238"/>
        <v>0.23450902187731815</v>
      </c>
      <c r="R1163" s="6">
        <f t="shared" si="239"/>
        <v>0.11602863390792832</v>
      </c>
    </row>
    <row r="1164" spans="2:18" ht="14.4">
      <c r="B1164" s="7"/>
      <c r="C1164">
        <v>-25.0153</v>
      </c>
      <c r="D1164">
        <v>94.358999999999995</v>
      </c>
      <c r="E1164">
        <v>84.143799999999999</v>
      </c>
      <c r="F1164">
        <v>1</v>
      </c>
      <c r="G1164" s="6">
        <f t="shared" si="228"/>
        <v>0</v>
      </c>
      <c r="H1164" s="9">
        <f t="shared" si="229"/>
        <v>-0.10126912500000002</v>
      </c>
      <c r="I1164" s="6">
        <f t="shared" si="230"/>
        <v>-0.18547000000000002</v>
      </c>
      <c r="J1164" s="6">
        <f t="shared" si="231"/>
        <v>0.44023966666666681</v>
      </c>
      <c r="K1164" s="9">
        <f t="shared" si="232"/>
        <v>-0.44326291421139169</v>
      </c>
      <c r="L1164" s="8">
        <f t="shared" si="233"/>
        <v>-0.46934469782404298</v>
      </c>
      <c r="M1164" s="9">
        <f t="shared" si="234"/>
        <v>-0.94051085072479601</v>
      </c>
      <c r="N1164" s="8">
        <f t="shared" si="235"/>
        <v>-0.32580158282404281</v>
      </c>
      <c r="O1164" s="9">
        <f t="shared" si="236"/>
        <v>-0.44326291421139169</v>
      </c>
      <c r="P1164" s="8">
        <f t="shared" si="237"/>
        <v>-0.86158769498738286</v>
      </c>
      <c r="Q1164" s="9">
        <f t="shared" si="238"/>
        <v>0.23370964578860895</v>
      </c>
      <c r="R1164" s="6">
        <f t="shared" si="239"/>
        <v>0.11693073680094197</v>
      </c>
    </row>
    <row r="1165" spans="2:18" ht="14.4">
      <c r="B1165" s="7"/>
      <c r="C1165">
        <v>-25.0153</v>
      </c>
      <c r="D1165">
        <v>94.358999999999995</v>
      </c>
      <c r="E1165">
        <v>84.143799999999999</v>
      </c>
      <c r="F1165">
        <v>1</v>
      </c>
      <c r="G1165" s="6">
        <f t="shared" si="228"/>
        <v>0</v>
      </c>
      <c r="H1165" s="9">
        <f t="shared" si="229"/>
        <v>-0.10126912500000002</v>
      </c>
      <c r="I1165" s="6">
        <f t="shared" si="230"/>
        <v>-0.18547000000000002</v>
      </c>
      <c r="J1165" s="6">
        <f t="shared" si="231"/>
        <v>0.44023966666666681</v>
      </c>
      <c r="K1165" s="9">
        <f t="shared" si="232"/>
        <v>-0.44326291421139169</v>
      </c>
      <c r="L1165" s="8">
        <f t="shared" si="233"/>
        <v>-0.46934469782404298</v>
      </c>
      <c r="M1165" s="9">
        <f t="shared" si="234"/>
        <v>-0.94051085072479601</v>
      </c>
      <c r="N1165" s="8">
        <f t="shared" si="235"/>
        <v>-0.32580158282404281</v>
      </c>
      <c r="O1165" s="9">
        <f t="shared" si="236"/>
        <v>-0.44326291421139169</v>
      </c>
      <c r="P1165" s="8">
        <f t="shared" si="237"/>
        <v>-0.86158769498738286</v>
      </c>
      <c r="Q1165" s="9">
        <f t="shared" si="238"/>
        <v>0.23370964578860895</v>
      </c>
      <c r="R1165" s="6">
        <f t="shared" si="239"/>
        <v>0.11693073680094197</v>
      </c>
    </row>
    <row r="1166" spans="2:18" ht="14.4">
      <c r="B1166" s="7"/>
      <c r="C1166">
        <v>-24.341999999999999</v>
      </c>
      <c r="D1166">
        <v>95.577500000000001</v>
      </c>
      <c r="E1166">
        <v>84.542699999999996</v>
      </c>
      <c r="F1166">
        <v>1</v>
      </c>
      <c r="G1166" s="6">
        <f t="shared" si="228"/>
        <v>0</v>
      </c>
      <c r="H1166" s="9">
        <f t="shared" si="229"/>
        <v>-0.1004275</v>
      </c>
      <c r="I1166" s="6">
        <f t="shared" si="230"/>
        <v>-0.18140833333333334</v>
      </c>
      <c r="J1166" s="6">
        <f t="shared" si="231"/>
        <v>0.44090449999999992</v>
      </c>
      <c r="K1166" s="9">
        <f t="shared" si="232"/>
        <v>-0.44269202338352903</v>
      </c>
      <c r="L1166" s="8">
        <f t="shared" si="233"/>
        <v>-0.46499702248267188</v>
      </c>
      <c r="M1166" s="9">
        <f t="shared" si="234"/>
        <v>-0.94098953072479574</v>
      </c>
      <c r="N1166" s="8">
        <f t="shared" si="235"/>
        <v>-0.32115092248267174</v>
      </c>
      <c r="O1166" s="9">
        <f t="shared" si="236"/>
        <v>-0.44269202338352903</v>
      </c>
      <c r="P1166" s="8">
        <f t="shared" si="237"/>
        <v>-0.86230522902766638</v>
      </c>
      <c r="Q1166" s="9">
        <f t="shared" si="238"/>
        <v>0.23475921661647145</v>
      </c>
      <c r="R1166" s="6">
        <f t="shared" si="239"/>
        <v>0.12169296118259645</v>
      </c>
    </row>
    <row r="1167" spans="2:18" ht="14.4">
      <c r="B1167" s="7"/>
      <c r="C1167">
        <v>-24.341999999999999</v>
      </c>
      <c r="D1167">
        <v>95.577500000000001</v>
      </c>
      <c r="E1167">
        <v>84.542699999999996</v>
      </c>
      <c r="F1167">
        <v>1</v>
      </c>
      <c r="G1167" s="6">
        <f t="shared" si="228"/>
        <v>0</v>
      </c>
      <c r="H1167" s="9">
        <f t="shared" si="229"/>
        <v>-0.1004275</v>
      </c>
      <c r="I1167" s="6">
        <f t="shared" si="230"/>
        <v>-0.18140833333333334</v>
      </c>
      <c r="J1167" s="6">
        <f t="shared" si="231"/>
        <v>0.44090449999999992</v>
      </c>
      <c r="K1167" s="9">
        <f t="shared" si="232"/>
        <v>-0.44269202338352903</v>
      </c>
      <c r="L1167" s="8">
        <f t="shared" si="233"/>
        <v>-0.46499702248267188</v>
      </c>
      <c r="M1167" s="9">
        <f t="shared" si="234"/>
        <v>-0.94098953072479574</v>
      </c>
      <c r="N1167" s="8">
        <f t="shared" si="235"/>
        <v>-0.32115092248267174</v>
      </c>
      <c r="O1167" s="9">
        <f t="shared" si="236"/>
        <v>-0.44269202338352903</v>
      </c>
      <c r="P1167" s="8">
        <f t="shared" si="237"/>
        <v>-0.86230522902766638</v>
      </c>
      <c r="Q1167" s="9">
        <f t="shared" si="238"/>
        <v>0.23475921661647145</v>
      </c>
      <c r="R1167" s="6">
        <f t="shared" si="239"/>
        <v>0.12169296118259645</v>
      </c>
    </row>
    <row r="1168" spans="2:18" ht="14.4">
      <c r="B1168" s="7"/>
      <c r="C1168">
        <v>-22.0656</v>
      </c>
      <c r="D1168">
        <v>94.882599999999996</v>
      </c>
      <c r="E1168">
        <v>85.2684</v>
      </c>
      <c r="F1168">
        <v>1</v>
      </c>
      <c r="G1168" s="6">
        <f t="shared" si="228"/>
        <v>0</v>
      </c>
      <c r="H1168" s="9">
        <f t="shared" si="229"/>
        <v>-9.7582000000000002E-2</v>
      </c>
      <c r="I1168" s="6">
        <f t="shared" si="230"/>
        <v>-0.1837246666666667</v>
      </c>
      <c r="J1168" s="6">
        <f t="shared" si="231"/>
        <v>0.44211400000000012</v>
      </c>
      <c r="K1168" s="9">
        <f t="shared" si="232"/>
        <v>-0.44001430697101435</v>
      </c>
      <c r="L1168" s="8">
        <f t="shared" si="233"/>
        <v>-0.46966421710013478</v>
      </c>
      <c r="M1168" s="9">
        <f t="shared" si="234"/>
        <v>-0.941860370724796</v>
      </c>
      <c r="N1168" s="8">
        <f t="shared" si="235"/>
        <v>-0.32479373710013465</v>
      </c>
      <c r="O1168" s="9">
        <f t="shared" si="236"/>
        <v>-0.44001430697101435</v>
      </c>
      <c r="P1168" s="8">
        <f t="shared" si="237"/>
        <v>-0.86408377859029828</v>
      </c>
      <c r="Q1168" s="9">
        <f t="shared" si="238"/>
        <v>0.23830777302898631</v>
      </c>
      <c r="R1168" s="6">
        <f t="shared" si="239"/>
        <v>0.11777993612776531</v>
      </c>
    </row>
    <row r="1169" spans="2:18" ht="14.4">
      <c r="B1169" s="7"/>
      <c r="C1169">
        <v>-22.0656</v>
      </c>
      <c r="D1169">
        <v>94.882599999999996</v>
      </c>
      <c r="E1169">
        <v>85.2684</v>
      </c>
      <c r="F1169">
        <v>1</v>
      </c>
      <c r="G1169" s="6">
        <f t="shared" si="228"/>
        <v>0</v>
      </c>
      <c r="H1169" s="9">
        <f t="shared" si="229"/>
        <v>-9.7582000000000002E-2</v>
      </c>
      <c r="I1169" s="6">
        <f t="shared" si="230"/>
        <v>-0.1837246666666667</v>
      </c>
      <c r="J1169" s="6">
        <f t="shared" si="231"/>
        <v>0.44211400000000012</v>
      </c>
      <c r="K1169" s="9">
        <f t="shared" si="232"/>
        <v>-0.44001430697101435</v>
      </c>
      <c r="L1169" s="8">
        <f t="shared" si="233"/>
        <v>-0.46966421710013478</v>
      </c>
      <c r="M1169" s="9">
        <f t="shared" si="234"/>
        <v>-0.941860370724796</v>
      </c>
      <c r="N1169" s="8">
        <f t="shared" si="235"/>
        <v>-0.32479373710013465</v>
      </c>
      <c r="O1169" s="9">
        <f t="shared" si="236"/>
        <v>-0.44001430697101435</v>
      </c>
      <c r="P1169" s="8">
        <f t="shared" si="237"/>
        <v>-0.86408377859029828</v>
      </c>
      <c r="Q1169" s="9">
        <f t="shared" si="238"/>
        <v>0.23830777302898631</v>
      </c>
      <c r="R1169" s="6">
        <f t="shared" si="239"/>
        <v>0.11777993612776531</v>
      </c>
    </row>
    <row r="1170" spans="2:18" ht="14.4">
      <c r="B1170" s="7"/>
      <c r="C1170">
        <v>-23.277100000000001</v>
      </c>
      <c r="D1170">
        <v>94.084599999999995</v>
      </c>
      <c r="E1170">
        <v>84.215199999999996</v>
      </c>
      <c r="F1170">
        <v>1</v>
      </c>
      <c r="G1170" s="6">
        <f t="shared" si="228"/>
        <v>0</v>
      </c>
      <c r="H1170" s="9">
        <f t="shared" si="229"/>
        <v>-9.9096375000000014E-2</v>
      </c>
      <c r="I1170" s="6">
        <f t="shared" si="230"/>
        <v>-0.1863846666666667</v>
      </c>
      <c r="J1170" s="6">
        <f t="shared" si="231"/>
        <v>0.44035866666666668</v>
      </c>
      <c r="K1170" s="9">
        <f t="shared" si="232"/>
        <v>-0.44063900856904703</v>
      </c>
      <c r="L1170" s="8">
        <f t="shared" si="233"/>
        <v>-0.47134174826047165</v>
      </c>
      <c r="M1170" s="9">
        <f t="shared" si="234"/>
        <v>-0.94059653072479588</v>
      </c>
      <c r="N1170" s="8">
        <f t="shared" si="235"/>
        <v>-0.32701644326047152</v>
      </c>
      <c r="O1170" s="9">
        <f t="shared" si="236"/>
        <v>-0.44063900856904703</v>
      </c>
      <c r="P1170" s="8">
        <f t="shared" si="237"/>
        <v>-0.86244408604397915</v>
      </c>
      <c r="Q1170" s="9">
        <f t="shared" si="238"/>
        <v>0.23641923143095359</v>
      </c>
      <c r="R1170" s="6">
        <f t="shared" si="239"/>
        <v>0.11500788742110943</v>
      </c>
    </row>
    <row r="1171" spans="2:18" ht="14.4">
      <c r="B1171" s="7"/>
      <c r="C1171">
        <v>-23.277100000000001</v>
      </c>
      <c r="D1171">
        <v>94.084599999999995</v>
      </c>
      <c r="E1171">
        <v>84.215199999999996</v>
      </c>
      <c r="F1171">
        <v>1</v>
      </c>
      <c r="G1171" s="6">
        <f t="shared" si="228"/>
        <v>0</v>
      </c>
      <c r="H1171" s="9">
        <f t="shared" si="229"/>
        <v>-9.9096375000000014E-2</v>
      </c>
      <c r="I1171" s="6">
        <f t="shared" si="230"/>
        <v>-0.1863846666666667</v>
      </c>
      <c r="J1171" s="6">
        <f t="shared" si="231"/>
        <v>0.44035866666666668</v>
      </c>
      <c r="K1171" s="9">
        <f t="shared" si="232"/>
        <v>-0.44063900856904703</v>
      </c>
      <c r="L1171" s="8">
        <f t="shared" si="233"/>
        <v>-0.47134174826047165</v>
      </c>
      <c r="M1171" s="9">
        <f t="shared" si="234"/>
        <v>-0.94059653072479588</v>
      </c>
      <c r="N1171" s="8">
        <f t="shared" si="235"/>
        <v>-0.32701644326047152</v>
      </c>
      <c r="O1171" s="9">
        <f t="shared" si="236"/>
        <v>-0.44063900856904703</v>
      </c>
      <c r="P1171" s="8">
        <f t="shared" si="237"/>
        <v>-0.86244408604397915</v>
      </c>
      <c r="Q1171" s="9">
        <f t="shared" si="238"/>
        <v>0.23641923143095359</v>
      </c>
      <c r="R1171" s="6">
        <f t="shared" si="239"/>
        <v>0.11500788742110943</v>
      </c>
    </row>
    <row r="1172" spans="2:18" ht="14.4">
      <c r="B1172" s="7"/>
      <c r="C1172">
        <v>-23.277100000000001</v>
      </c>
      <c r="D1172">
        <v>94.084599999999995</v>
      </c>
      <c r="E1172">
        <v>84.215199999999996</v>
      </c>
      <c r="F1172">
        <v>1</v>
      </c>
      <c r="G1172" s="6">
        <f t="shared" si="228"/>
        <v>0</v>
      </c>
      <c r="H1172" s="9">
        <f t="shared" si="229"/>
        <v>-9.9096375000000014E-2</v>
      </c>
      <c r="I1172" s="6">
        <f t="shared" si="230"/>
        <v>-0.1863846666666667</v>
      </c>
      <c r="J1172" s="6">
        <f t="shared" si="231"/>
        <v>0.44035866666666668</v>
      </c>
      <c r="K1172" s="9">
        <f t="shared" si="232"/>
        <v>-0.44063900856904703</v>
      </c>
      <c r="L1172" s="8">
        <f t="shared" si="233"/>
        <v>-0.47134174826047165</v>
      </c>
      <c r="M1172" s="9">
        <f t="shared" si="234"/>
        <v>-0.94059653072479588</v>
      </c>
      <c r="N1172" s="8">
        <f t="shared" si="235"/>
        <v>-0.32701644326047152</v>
      </c>
      <c r="O1172" s="9">
        <f t="shared" si="236"/>
        <v>-0.44063900856904703</v>
      </c>
      <c r="P1172" s="8">
        <f t="shared" si="237"/>
        <v>-0.86244408604397915</v>
      </c>
      <c r="Q1172" s="9">
        <f t="shared" si="238"/>
        <v>0.23641923143095359</v>
      </c>
      <c r="R1172" s="6">
        <f t="shared" si="239"/>
        <v>0.11500788742110943</v>
      </c>
    </row>
    <row r="1173" spans="2:18" ht="14.4">
      <c r="B1173" s="7"/>
      <c r="C1173">
        <v>-23.0989</v>
      </c>
      <c r="D1173">
        <v>93.957800000000006</v>
      </c>
      <c r="E1173">
        <v>84.478200000000001</v>
      </c>
      <c r="F1173">
        <v>1</v>
      </c>
      <c r="G1173" s="6">
        <f t="shared" si="228"/>
        <v>0</v>
      </c>
      <c r="H1173" s="9">
        <f t="shared" si="229"/>
        <v>-9.8873625000000021E-2</v>
      </c>
      <c r="I1173" s="6">
        <f t="shared" si="230"/>
        <v>-0.18680733333333333</v>
      </c>
      <c r="J1173" s="6">
        <f t="shared" si="231"/>
        <v>0.44079699999999999</v>
      </c>
      <c r="K1173" s="9">
        <f t="shared" si="232"/>
        <v>-0.44067682226052918</v>
      </c>
      <c r="L1173" s="8">
        <f t="shared" si="233"/>
        <v>-0.4722223535796653</v>
      </c>
      <c r="M1173" s="9">
        <f t="shared" si="234"/>
        <v>-0.94091213072479585</v>
      </c>
      <c r="N1173" s="8">
        <f t="shared" si="235"/>
        <v>-0.32781685857966519</v>
      </c>
      <c r="O1173" s="9">
        <f t="shared" si="236"/>
        <v>-0.44067682226052918</v>
      </c>
      <c r="P1173" s="8">
        <f t="shared" si="237"/>
        <v>-0.8627975936614134</v>
      </c>
      <c r="Q1173" s="9">
        <f t="shared" si="238"/>
        <v>0.23669701773947147</v>
      </c>
      <c r="R1173" s="6">
        <f t="shared" si="239"/>
        <v>0.11440059971935011</v>
      </c>
    </row>
    <row r="1174" spans="2:18" ht="14.4">
      <c r="B1174" s="7"/>
      <c r="C1174">
        <v>-23.0989</v>
      </c>
      <c r="D1174">
        <v>93.957800000000006</v>
      </c>
      <c r="E1174">
        <v>84.478200000000001</v>
      </c>
      <c r="F1174">
        <v>1</v>
      </c>
      <c r="G1174" s="6">
        <f t="shared" si="228"/>
        <v>0</v>
      </c>
      <c r="H1174" s="9">
        <f t="shared" si="229"/>
        <v>-9.8873625000000021E-2</v>
      </c>
      <c r="I1174" s="6">
        <f t="shared" si="230"/>
        <v>-0.18680733333333333</v>
      </c>
      <c r="J1174" s="6">
        <f t="shared" si="231"/>
        <v>0.44079699999999999</v>
      </c>
      <c r="K1174" s="9">
        <f t="shared" si="232"/>
        <v>-0.44067682226052918</v>
      </c>
      <c r="L1174" s="8">
        <f t="shared" si="233"/>
        <v>-0.4722223535796653</v>
      </c>
      <c r="M1174" s="9">
        <f t="shared" si="234"/>
        <v>-0.94091213072479585</v>
      </c>
      <c r="N1174" s="8">
        <f t="shared" si="235"/>
        <v>-0.32781685857966519</v>
      </c>
      <c r="O1174" s="9">
        <f t="shared" si="236"/>
        <v>-0.44067682226052918</v>
      </c>
      <c r="P1174" s="8">
        <f t="shared" si="237"/>
        <v>-0.8627975936614134</v>
      </c>
      <c r="Q1174" s="9">
        <f t="shared" si="238"/>
        <v>0.23669701773947147</v>
      </c>
      <c r="R1174" s="6">
        <f t="shared" si="239"/>
        <v>0.11440059971935011</v>
      </c>
    </row>
    <row r="1175" spans="2:18" ht="14.4">
      <c r="B1175" s="7"/>
      <c r="C1175">
        <v>-23.439399999999999</v>
      </c>
      <c r="D1175">
        <v>94.878200000000007</v>
      </c>
      <c r="E1175">
        <v>84.191699999999997</v>
      </c>
      <c r="F1175">
        <v>1</v>
      </c>
      <c r="G1175" s="6">
        <f t="shared" si="228"/>
        <v>0</v>
      </c>
      <c r="H1175" s="9">
        <f t="shared" si="229"/>
        <v>-9.929924999999995E-2</v>
      </c>
      <c r="I1175" s="6">
        <f t="shared" si="230"/>
        <v>-0.18373933333333331</v>
      </c>
      <c r="J1175" s="6">
        <f t="shared" si="231"/>
        <v>0.44031949999999997</v>
      </c>
      <c r="K1175" s="9">
        <f t="shared" si="232"/>
        <v>-0.4408638092305085</v>
      </c>
      <c r="L1175" s="8">
        <f t="shared" si="233"/>
        <v>-0.46794535809395682</v>
      </c>
      <c r="M1175" s="9">
        <f t="shared" si="234"/>
        <v>-0.94056833072479584</v>
      </c>
      <c r="N1175" s="8">
        <f t="shared" si="235"/>
        <v>-0.32369308809395675</v>
      </c>
      <c r="O1175" s="9">
        <f t="shared" si="236"/>
        <v>-0.4408638092305085</v>
      </c>
      <c r="P1175" s="8">
        <f t="shared" si="237"/>
        <v>-0.86234662912759241</v>
      </c>
      <c r="Q1175" s="9">
        <f t="shared" si="238"/>
        <v>0.23616623076949209</v>
      </c>
      <c r="R1175" s="6">
        <f t="shared" si="239"/>
        <v>0.11837985567123749</v>
      </c>
    </row>
    <row r="1176" spans="2:18" ht="14.4">
      <c r="B1176" s="7"/>
      <c r="C1176">
        <v>-23.280100000000001</v>
      </c>
      <c r="D1176">
        <v>94.804699999999997</v>
      </c>
      <c r="E1176">
        <v>84.305499999999995</v>
      </c>
      <c r="F1176">
        <v>1</v>
      </c>
      <c r="G1176" s="6">
        <f t="shared" si="228"/>
        <v>0</v>
      </c>
      <c r="H1176" s="9">
        <f t="shared" si="229"/>
        <v>-9.9100124999999983E-2</v>
      </c>
      <c r="I1176" s="6">
        <f t="shared" si="230"/>
        <v>-0.18398433333333336</v>
      </c>
      <c r="J1176" s="6">
        <f t="shared" si="231"/>
        <v>0.44050916666666662</v>
      </c>
      <c r="K1176" s="9">
        <f t="shared" si="232"/>
        <v>-0.4407520451062274</v>
      </c>
      <c r="L1176" s="8">
        <f t="shared" si="233"/>
        <v>-0.4684408412855528</v>
      </c>
      <c r="M1176" s="9">
        <f t="shared" si="234"/>
        <v>-0.94070489072479579</v>
      </c>
      <c r="N1176" s="8">
        <f t="shared" si="235"/>
        <v>-0.32411688628555274</v>
      </c>
      <c r="O1176" s="9">
        <f t="shared" si="236"/>
        <v>-0.4407520451062274</v>
      </c>
      <c r="P1176" s="8">
        <f t="shared" si="237"/>
        <v>-0.86253657855673316</v>
      </c>
      <c r="Q1176" s="9">
        <f t="shared" si="238"/>
        <v>0.23641455489377317</v>
      </c>
      <c r="R1176" s="6">
        <f t="shared" si="239"/>
        <v>0.11800263690878227</v>
      </c>
    </row>
    <row r="1177" spans="2:18" ht="14.4">
      <c r="B1177" s="7"/>
      <c r="C1177">
        <v>-23.280100000000001</v>
      </c>
      <c r="D1177">
        <v>94.804699999999997</v>
      </c>
      <c r="E1177">
        <v>84.305499999999995</v>
      </c>
      <c r="F1177">
        <v>1</v>
      </c>
      <c r="G1177" s="6">
        <f t="shared" si="228"/>
        <v>0</v>
      </c>
      <c r="H1177" s="9">
        <f t="shared" si="229"/>
        <v>-9.9100124999999983E-2</v>
      </c>
      <c r="I1177" s="6">
        <f t="shared" si="230"/>
        <v>-0.18398433333333336</v>
      </c>
      <c r="J1177" s="6">
        <f t="shared" si="231"/>
        <v>0.44050916666666662</v>
      </c>
      <c r="K1177" s="9">
        <f t="shared" si="232"/>
        <v>-0.4407520451062274</v>
      </c>
      <c r="L1177" s="8">
        <f t="shared" si="233"/>
        <v>-0.4684408412855528</v>
      </c>
      <c r="M1177" s="9">
        <f t="shared" si="234"/>
        <v>-0.94070489072479579</v>
      </c>
      <c r="N1177" s="8">
        <f t="shared" si="235"/>
        <v>-0.32411688628555274</v>
      </c>
      <c r="O1177" s="9">
        <f t="shared" si="236"/>
        <v>-0.4407520451062274</v>
      </c>
      <c r="P1177" s="8">
        <f t="shared" si="237"/>
        <v>-0.86253657855673316</v>
      </c>
      <c r="Q1177" s="9">
        <f t="shared" si="238"/>
        <v>0.23641455489377317</v>
      </c>
      <c r="R1177" s="6">
        <f t="shared" si="239"/>
        <v>0.11800263690878227</v>
      </c>
    </row>
    <row r="1178" spans="2:18" ht="14.4">
      <c r="B1178" s="7"/>
      <c r="C1178">
        <v>-21.369499999999999</v>
      </c>
      <c r="D1178">
        <v>95.393799999999999</v>
      </c>
      <c r="E1178">
        <v>84.904200000000003</v>
      </c>
      <c r="F1178">
        <v>1</v>
      </c>
      <c r="G1178" s="6">
        <f t="shared" si="228"/>
        <v>0</v>
      </c>
      <c r="H1178" s="9">
        <f t="shared" si="229"/>
        <v>-9.6711875000000003E-2</v>
      </c>
      <c r="I1178" s="6">
        <f t="shared" si="230"/>
        <v>-0.18202066666666666</v>
      </c>
      <c r="J1178" s="6">
        <f t="shared" si="231"/>
        <v>0.44150699999999987</v>
      </c>
      <c r="K1178" s="9">
        <f t="shared" si="232"/>
        <v>-0.43849215446058037</v>
      </c>
      <c r="L1178" s="8">
        <f t="shared" si="233"/>
        <v>-0.46747395586287449</v>
      </c>
      <c r="M1178" s="9">
        <f t="shared" si="234"/>
        <v>-0.94142333072479578</v>
      </c>
      <c r="N1178" s="8">
        <f t="shared" si="235"/>
        <v>-0.32229023086287439</v>
      </c>
      <c r="O1178" s="9">
        <f t="shared" si="236"/>
        <v>-0.43849215446058037</v>
      </c>
      <c r="P1178" s="8">
        <f t="shared" si="237"/>
        <v>-0.86401853584782806</v>
      </c>
      <c r="Q1178" s="9">
        <f t="shared" si="238"/>
        <v>0.23939288553942015</v>
      </c>
      <c r="R1178" s="6">
        <f t="shared" si="239"/>
        <v>0.11959170962255548</v>
      </c>
    </row>
    <row r="1179" spans="2:18" ht="14.4">
      <c r="B1179" s="7"/>
      <c r="C1179">
        <v>-21.369499999999999</v>
      </c>
      <c r="D1179">
        <v>95.393799999999999</v>
      </c>
      <c r="E1179">
        <v>84.904200000000003</v>
      </c>
      <c r="F1179">
        <v>1</v>
      </c>
      <c r="G1179" s="6">
        <f t="shared" si="228"/>
        <v>0</v>
      </c>
      <c r="H1179" s="9">
        <f t="shared" si="229"/>
        <v>-9.6711875000000003E-2</v>
      </c>
      <c r="I1179" s="6">
        <f t="shared" si="230"/>
        <v>-0.18202066666666666</v>
      </c>
      <c r="J1179" s="6">
        <f t="shared" si="231"/>
        <v>0.44150699999999987</v>
      </c>
      <c r="K1179" s="9">
        <f t="shared" si="232"/>
        <v>-0.43849215446058037</v>
      </c>
      <c r="L1179" s="8">
        <f t="shared" si="233"/>
        <v>-0.46747395586287449</v>
      </c>
      <c r="M1179" s="9">
        <f t="shared" si="234"/>
        <v>-0.94142333072479578</v>
      </c>
      <c r="N1179" s="8">
        <f t="shared" si="235"/>
        <v>-0.32229023086287439</v>
      </c>
      <c r="O1179" s="9">
        <f t="shared" si="236"/>
        <v>-0.43849215446058037</v>
      </c>
      <c r="P1179" s="8">
        <f t="shared" si="237"/>
        <v>-0.86401853584782806</v>
      </c>
      <c r="Q1179" s="9">
        <f t="shared" si="238"/>
        <v>0.23939288553942015</v>
      </c>
      <c r="R1179" s="6">
        <f t="shared" si="239"/>
        <v>0.11959170962255548</v>
      </c>
    </row>
    <row r="1180" spans="2:18" ht="14.4">
      <c r="B1180" s="7"/>
      <c r="C1180">
        <v>-19.829599999999999</v>
      </c>
      <c r="D1180">
        <v>94.953400000000002</v>
      </c>
      <c r="E1180">
        <v>85.247299999999996</v>
      </c>
      <c r="F1180">
        <v>1</v>
      </c>
      <c r="G1180" s="6">
        <f t="shared" si="228"/>
        <v>0</v>
      </c>
      <c r="H1180" s="9">
        <f t="shared" si="229"/>
        <v>-9.478700000000001E-2</v>
      </c>
      <c r="I1180" s="6">
        <f t="shared" si="230"/>
        <v>-0.18348866666666663</v>
      </c>
      <c r="J1180" s="6">
        <f t="shared" si="231"/>
        <v>0.44207883333333331</v>
      </c>
      <c r="K1180" s="9">
        <f t="shared" si="232"/>
        <v>-0.43650340792586267</v>
      </c>
      <c r="L1180" s="8">
        <f t="shared" si="233"/>
        <v>-0.47035417926368867</v>
      </c>
      <c r="M1180" s="9">
        <f t="shared" si="234"/>
        <v>-0.94183505072479579</v>
      </c>
      <c r="N1180" s="8">
        <f t="shared" si="235"/>
        <v>-0.32447749926368857</v>
      </c>
      <c r="O1180" s="9">
        <f t="shared" si="236"/>
        <v>-0.43650340792586267</v>
      </c>
      <c r="P1180" s="8">
        <f t="shared" si="237"/>
        <v>-0.86506805082707416</v>
      </c>
      <c r="Q1180" s="9">
        <f t="shared" si="238"/>
        <v>0.24179335207413791</v>
      </c>
      <c r="R1180" s="6">
        <f t="shared" si="239"/>
        <v>0.1170680462009875</v>
      </c>
    </row>
    <row r="1181" spans="2:18" ht="14.4">
      <c r="B1181" s="7"/>
      <c r="C1181">
        <v>-19.829599999999999</v>
      </c>
      <c r="D1181">
        <v>94.953400000000002</v>
      </c>
      <c r="E1181">
        <v>85.247299999999996</v>
      </c>
      <c r="F1181">
        <v>1</v>
      </c>
      <c r="G1181" s="6">
        <f t="shared" si="228"/>
        <v>0</v>
      </c>
      <c r="H1181" s="9">
        <f t="shared" si="229"/>
        <v>-9.478700000000001E-2</v>
      </c>
      <c r="I1181" s="6">
        <f t="shared" si="230"/>
        <v>-0.18348866666666663</v>
      </c>
      <c r="J1181" s="6">
        <f t="shared" si="231"/>
        <v>0.44207883333333331</v>
      </c>
      <c r="K1181" s="9">
        <f t="shared" si="232"/>
        <v>-0.43650340792586267</v>
      </c>
      <c r="L1181" s="8">
        <f t="shared" si="233"/>
        <v>-0.47035417926368867</v>
      </c>
      <c r="M1181" s="9">
        <f t="shared" si="234"/>
        <v>-0.94183505072479579</v>
      </c>
      <c r="N1181" s="8">
        <f t="shared" si="235"/>
        <v>-0.32447749926368857</v>
      </c>
      <c r="O1181" s="9">
        <f t="shared" si="236"/>
        <v>-0.43650340792586267</v>
      </c>
      <c r="P1181" s="8">
        <f t="shared" si="237"/>
        <v>-0.86506805082707416</v>
      </c>
      <c r="Q1181" s="9">
        <f t="shared" si="238"/>
        <v>0.24179335207413791</v>
      </c>
      <c r="R1181" s="6">
        <f t="shared" si="239"/>
        <v>0.1170680462009875</v>
      </c>
    </row>
    <row r="1182" spans="2:18" ht="14.4">
      <c r="B1182" s="7"/>
      <c r="C1182">
        <v>-19.829599999999999</v>
      </c>
      <c r="D1182">
        <v>94.953400000000002</v>
      </c>
      <c r="E1182">
        <v>85.247299999999996</v>
      </c>
      <c r="F1182">
        <v>1</v>
      </c>
      <c r="G1182" s="6">
        <f t="shared" si="228"/>
        <v>0</v>
      </c>
      <c r="H1182" s="9">
        <f t="shared" si="229"/>
        <v>-9.478700000000001E-2</v>
      </c>
      <c r="I1182" s="6">
        <f t="shared" si="230"/>
        <v>-0.18348866666666663</v>
      </c>
      <c r="J1182" s="6">
        <f t="shared" si="231"/>
        <v>0.44207883333333331</v>
      </c>
      <c r="K1182" s="9">
        <f t="shared" si="232"/>
        <v>-0.43650340792586267</v>
      </c>
      <c r="L1182" s="8">
        <f t="shared" si="233"/>
        <v>-0.47035417926368867</v>
      </c>
      <c r="M1182" s="9">
        <f t="shared" si="234"/>
        <v>-0.94183505072479579</v>
      </c>
      <c r="N1182" s="8">
        <f t="shared" si="235"/>
        <v>-0.32447749926368857</v>
      </c>
      <c r="O1182" s="9">
        <f t="shared" si="236"/>
        <v>-0.43650340792586267</v>
      </c>
      <c r="P1182" s="8">
        <f t="shared" si="237"/>
        <v>-0.86506805082707416</v>
      </c>
      <c r="Q1182" s="9">
        <f t="shared" si="238"/>
        <v>0.24179335207413791</v>
      </c>
      <c r="R1182" s="6">
        <f t="shared" si="239"/>
        <v>0.1170680462009875</v>
      </c>
    </row>
    <row r="1183" spans="2:18" ht="14.4">
      <c r="B1183" s="7"/>
      <c r="C1183">
        <v>-19.829599999999999</v>
      </c>
      <c r="D1183">
        <v>94.953400000000002</v>
      </c>
      <c r="E1183">
        <v>85.247299999999996</v>
      </c>
      <c r="F1183">
        <v>1</v>
      </c>
      <c r="G1183" s="6">
        <f t="shared" si="228"/>
        <v>0</v>
      </c>
      <c r="H1183" s="9">
        <f t="shared" si="229"/>
        <v>-9.478700000000001E-2</v>
      </c>
      <c r="I1183" s="6">
        <f t="shared" si="230"/>
        <v>-0.18348866666666663</v>
      </c>
      <c r="J1183" s="6">
        <f t="shared" si="231"/>
        <v>0.44207883333333331</v>
      </c>
      <c r="K1183" s="9">
        <f t="shared" si="232"/>
        <v>-0.43650340792586267</v>
      </c>
      <c r="L1183" s="8">
        <f t="shared" si="233"/>
        <v>-0.47035417926368867</v>
      </c>
      <c r="M1183" s="9">
        <f t="shared" si="234"/>
        <v>-0.94183505072479579</v>
      </c>
      <c r="N1183" s="8">
        <f t="shared" si="235"/>
        <v>-0.32447749926368857</v>
      </c>
      <c r="O1183" s="9">
        <f t="shared" si="236"/>
        <v>-0.43650340792586267</v>
      </c>
      <c r="P1183" s="8">
        <f t="shared" si="237"/>
        <v>-0.86506805082707416</v>
      </c>
      <c r="Q1183" s="9">
        <f t="shared" si="238"/>
        <v>0.24179335207413791</v>
      </c>
      <c r="R1183" s="6">
        <f t="shared" si="239"/>
        <v>0.1170680462009875</v>
      </c>
    </row>
    <row r="1184" spans="2:18" ht="14.4">
      <c r="B1184" s="7"/>
      <c r="C1184">
        <v>-19.829599999999999</v>
      </c>
      <c r="D1184">
        <v>94.953400000000002</v>
      </c>
      <c r="E1184">
        <v>85.247299999999996</v>
      </c>
      <c r="F1184">
        <v>1</v>
      </c>
      <c r="G1184" s="6">
        <f t="shared" si="228"/>
        <v>0</v>
      </c>
      <c r="H1184" s="9">
        <f t="shared" si="229"/>
        <v>-9.478700000000001E-2</v>
      </c>
      <c r="I1184" s="6">
        <f t="shared" si="230"/>
        <v>-0.18348866666666663</v>
      </c>
      <c r="J1184" s="6">
        <f t="shared" si="231"/>
        <v>0.44207883333333331</v>
      </c>
      <c r="K1184" s="9">
        <f t="shared" si="232"/>
        <v>-0.43650340792586267</v>
      </c>
      <c r="L1184" s="8">
        <f t="shared" si="233"/>
        <v>-0.47035417926368867</v>
      </c>
      <c r="M1184" s="9">
        <f t="shared" si="234"/>
        <v>-0.94183505072479579</v>
      </c>
      <c r="N1184" s="8">
        <f t="shared" si="235"/>
        <v>-0.32447749926368857</v>
      </c>
      <c r="O1184" s="9">
        <f t="shared" si="236"/>
        <v>-0.43650340792586267</v>
      </c>
      <c r="P1184" s="8">
        <f t="shared" si="237"/>
        <v>-0.86506805082707416</v>
      </c>
      <c r="Q1184" s="9">
        <f t="shared" si="238"/>
        <v>0.24179335207413791</v>
      </c>
      <c r="R1184" s="6">
        <f t="shared" si="239"/>
        <v>0.1170680462009875</v>
      </c>
    </row>
    <row r="1185" spans="2:18" ht="14.4">
      <c r="B1185" s="7"/>
      <c r="C1185">
        <v>-20.629200000000001</v>
      </c>
      <c r="D1185">
        <v>94.745999999999995</v>
      </c>
      <c r="E1185">
        <v>84.562299999999993</v>
      </c>
      <c r="F1185">
        <v>1</v>
      </c>
      <c r="G1185" s="6">
        <f t="shared" si="228"/>
        <v>0</v>
      </c>
      <c r="H1185" s="9">
        <f t="shared" si="229"/>
        <v>-9.5786500000000052E-2</v>
      </c>
      <c r="I1185" s="6">
        <f t="shared" si="230"/>
        <v>-0.18418000000000001</v>
      </c>
      <c r="J1185" s="6">
        <f t="shared" si="231"/>
        <v>0.44093716666666671</v>
      </c>
      <c r="K1185" s="9">
        <f t="shared" si="232"/>
        <v>-0.43692786096902164</v>
      </c>
      <c r="L1185" s="8">
        <f t="shared" si="233"/>
        <v>-0.47014463199175338</v>
      </c>
      <c r="M1185" s="9">
        <f t="shared" si="234"/>
        <v>-0.94101305072479591</v>
      </c>
      <c r="N1185" s="8">
        <f t="shared" si="235"/>
        <v>-0.3246277719917533</v>
      </c>
      <c r="O1185" s="9">
        <f t="shared" si="236"/>
        <v>-0.43692786096902164</v>
      </c>
      <c r="P1185" s="8">
        <f t="shared" si="237"/>
        <v>-0.8639963579451635</v>
      </c>
      <c r="Q1185" s="9">
        <f t="shared" si="238"/>
        <v>0.24054689903097898</v>
      </c>
      <c r="R1185" s="6">
        <f t="shared" si="239"/>
        <v>0.11656572059101199</v>
      </c>
    </row>
    <row r="1186" spans="2:18" ht="14.4">
      <c r="B1186" s="7"/>
      <c r="C1186">
        <v>-20.629200000000001</v>
      </c>
      <c r="D1186">
        <v>94.745999999999995</v>
      </c>
      <c r="E1186">
        <v>84.562299999999993</v>
      </c>
      <c r="F1186">
        <v>1</v>
      </c>
      <c r="G1186" s="6">
        <f t="shared" si="228"/>
        <v>0</v>
      </c>
      <c r="H1186" s="9">
        <f t="shared" si="229"/>
        <v>-9.5786500000000052E-2</v>
      </c>
      <c r="I1186" s="6">
        <f t="shared" si="230"/>
        <v>-0.18418000000000001</v>
      </c>
      <c r="J1186" s="6">
        <f t="shared" si="231"/>
        <v>0.44093716666666671</v>
      </c>
      <c r="K1186" s="9">
        <f t="shared" si="232"/>
        <v>-0.43692786096902164</v>
      </c>
      <c r="L1186" s="8">
        <f t="shared" si="233"/>
        <v>-0.47014463199175338</v>
      </c>
      <c r="M1186" s="9">
        <f t="shared" si="234"/>
        <v>-0.94101305072479591</v>
      </c>
      <c r="N1186" s="8">
        <f t="shared" si="235"/>
        <v>-0.3246277719917533</v>
      </c>
      <c r="O1186" s="9">
        <f t="shared" si="236"/>
        <v>-0.43692786096902164</v>
      </c>
      <c r="P1186" s="8">
        <f t="shared" si="237"/>
        <v>-0.8639963579451635</v>
      </c>
      <c r="Q1186" s="9">
        <f t="shared" si="238"/>
        <v>0.24054689903097898</v>
      </c>
      <c r="R1186" s="6">
        <f t="shared" si="239"/>
        <v>0.11656572059101199</v>
      </c>
    </row>
    <row r="1187" spans="2:18" ht="14.4">
      <c r="B1187" s="7"/>
      <c r="C1187">
        <v>-18.375800000000002</v>
      </c>
      <c r="D1187">
        <v>93.116699999999994</v>
      </c>
      <c r="E1187">
        <v>84.994900000000001</v>
      </c>
      <c r="F1187">
        <v>1</v>
      </c>
      <c r="G1187" s="6">
        <f t="shared" si="228"/>
        <v>0</v>
      </c>
      <c r="H1187" s="9">
        <f t="shared" si="229"/>
        <v>-9.2969750000000018E-2</v>
      </c>
      <c r="I1187" s="6">
        <f t="shared" si="230"/>
        <v>-0.18961100000000003</v>
      </c>
      <c r="J1187" s="6">
        <f t="shared" si="231"/>
        <v>0.44165816666666668</v>
      </c>
      <c r="K1187" s="9">
        <f t="shared" si="232"/>
        <v>-0.43393427800822343</v>
      </c>
      <c r="L1187" s="8">
        <f t="shared" si="233"/>
        <v>-0.47838110601321876</v>
      </c>
      <c r="M1187" s="9">
        <f t="shared" si="234"/>
        <v>-0.94153217072479589</v>
      </c>
      <c r="N1187" s="8">
        <f t="shared" si="235"/>
        <v>-0.33185021601321862</v>
      </c>
      <c r="O1187" s="9">
        <f t="shared" si="236"/>
        <v>-0.43393427800822343</v>
      </c>
      <c r="P1187" s="8">
        <f t="shared" si="237"/>
        <v>-0.86545995905277595</v>
      </c>
      <c r="Q1187" s="9">
        <f t="shared" si="238"/>
        <v>0.24405960199177715</v>
      </c>
      <c r="R1187" s="6">
        <f t="shared" si="239"/>
        <v>0.10877881767715922</v>
      </c>
    </row>
    <row r="1188" spans="2:18" ht="14.4">
      <c r="B1188" s="7"/>
      <c r="C1188">
        <v>-17.050999999999998</v>
      </c>
      <c r="D1188">
        <v>93.334199999999996</v>
      </c>
      <c r="E1188">
        <v>85.067700000000002</v>
      </c>
      <c r="F1188">
        <v>1</v>
      </c>
      <c r="G1188" s="6">
        <f t="shared" si="228"/>
        <v>0</v>
      </c>
      <c r="H1188" s="9">
        <f t="shared" si="229"/>
        <v>-9.1313749999999971E-2</v>
      </c>
      <c r="I1188" s="6">
        <f t="shared" si="230"/>
        <v>-0.188886</v>
      </c>
      <c r="J1188" s="6">
        <f t="shared" si="231"/>
        <v>0.4417795000000001</v>
      </c>
      <c r="K1188" s="9">
        <f t="shared" si="232"/>
        <v>-0.43195647918934293</v>
      </c>
      <c r="L1188" s="8">
        <f t="shared" si="233"/>
        <v>-0.47814879147094241</v>
      </c>
      <c r="M1188" s="9">
        <f t="shared" si="234"/>
        <v>-0.94161953072479587</v>
      </c>
      <c r="N1188" s="8">
        <f t="shared" si="235"/>
        <v>-0.33102174147094227</v>
      </c>
      <c r="O1188" s="9">
        <f t="shared" si="236"/>
        <v>-0.43195647918934293</v>
      </c>
      <c r="P1188" s="8">
        <f t="shared" si="237"/>
        <v>-0.86613177503205074</v>
      </c>
      <c r="Q1188" s="9">
        <f t="shared" si="238"/>
        <v>0.24612476081065773</v>
      </c>
      <c r="R1188" s="6">
        <f t="shared" si="239"/>
        <v>0.10908678819871023</v>
      </c>
    </row>
    <row r="1189" spans="2:18" ht="14.4">
      <c r="B1189" s="7"/>
      <c r="C1189">
        <v>-17.050999999999998</v>
      </c>
      <c r="D1189">
        <v>93.334199999999996</v>
      </c>
      <c r="E1189">
        <v>85.067700000000002</v>
      </c>
      <c r="F1189">
        <v>1</v>
      </c>
      <c r="G1189" s="6">
        <f t="shared" si="228"/>
        <v>0</v>
      </c>
      <c r="H1189" s="9">
        <f t="shared" si="229"/>
        <v>-9.1313749999999971E-2</v>
      </c>
      <c r="I1189" s="6">
        <f t="shared" si="230"/>
        <v>-0.188886</v>
      </c>
      <c r="J1189" s="6">
        <f t="shared" si="231"/>
        <v>0.4417795000000001</v>
      </c>
      <c r="K1189" s="9">
        <f t="shared" si="232"/>
        <v>-0.43195647918934293</v>
      </c>
      <c r="L1189" s="8">
        <f t="shared" si="233"/>
        <v>-0.47814879147094241</v>
      </c>
      <c r="M1189" s="9">
        <f t="shared" si="234"/>
        <v>-0.94161953072479587</v>
      </c>
      <c r="N1189" s="8">
        <f t="shared" si="235"/>
        <v>-0.33102174147094227</v>
      </c>
      <c r="O1189" s="9">
        <f t="shared" si="236"/>
        <v>-0.43195647918934293</v>
      </c>
      <c r="P1189" s="8">
        <f t="shared" si="237"/>
        <v>-0.86613177503205074</v>
      </c>
      <c r="Q1189" s="9">
        <f t="shared" si="238"/>
        <v>0.24612476081065773</v>
      </c>
      <c r="R1189" s="6">
        <f t="shared" si="239"/>
        <v>0.10908678819871023</v>
      </c>
    </row>
    <row r="1190" spans="2:18" ht="14.4">
      <c r="B1190" s="7"/>
      <c r="C1190">
        <v>-17.442900000000002</v>
      </c>
      <c r="D1190">
        <v>94.482299999999995</v>
      </c>
      <c r="E1190">
        <v>84.755399999999995</v>
      </c>
      <c r="F1190">
        <v>1</v>
      </c>
      <c r="G1190" s="6">
        <f t="shared" si="228"/>
        <v>0</v>
      </c>
      <c r="H1190" s="9">
        <f t="shared" si="229"/>
        <v>-9.1803625E-2</v>
      </c>
      <c r="I1190" s="6">
        <f t="shared" si="230"/>
        <v>-0.18505900000000003</v>
      </c>
      <c r="J1190" s="6">
        <f t="shared" si="231"/>
        <v>0.44125900000000007</v>
      </c>
      <c r="K1190" s="9">
        <f t="shared" si="232"/>
        <v>-0.43219263082968051</v>
      </c>
      <c r="L1190" s="8">
        <f t="shared" si="233"/>
        <v>-0.47287532271341259</v>
      </c>
      <c r="M1190" s="9">
        <f t="shared" si="234"/>
        <v>-0.94124477072479595</v>
      </c>
      <c r="N1190" s="8">
        <f t="shared" si="235"/>
        <v>-0.32592462771341246</v>
      </c>
      <c r="O1190" s="9">
        <f t="shared" si="236"/>
        <v>-0.43219263082968051</v>
      </c>
      <c r="P1190" s="8">
        <f t="shared" si="237"/>
        <v>-0.86563086835172853</v>
      </c>
      <c r="Q1190" s="9">
        <f t="shared" si="238"/>
        <v>0.24551384917032007</v>
      </c>
      <c r="R1190" s="6">
        <f t="shared" si="239"/>
        <v>0.11403570527591776</v>
      </c>
    </row>
    <row r="1191" spans="2:18" ht="14.4">
      <c r="B1191" s="7"/>
      <c r="C1191">
        <v>-17.442900000000002</v>
      </c>
      <c r="D1191">
        <v>94.482299999999995</v>
      </c>
      <c r="E1191">
        <v>84.755399999999995</v>
      </c>
      <c r="F1191">
        <v>1</v>
      </c>
      <c r="G1191" s="6">
        <f t="shared" si="228"/>
        <v>0</v>
      </c>
      <c r="H1191" s="9">
        <f t="shared" si="229"/>
        <v>-9.1803625E-2</v>
      </c>
      <c r="I1191" s="6">
        <f t="shared" si="230"/>
        <v>-0.18505900000000003</v>
      </c>
      <c r="J1191" s="6">
        <f t="shared" si="231"/>
        <v>0.44125900000000007</v>
      </c>
      <c r="K1191" s="9">
        <f t="shared" si="232"/>
        <v>-0.43219263082968051</v>
      </c>
      <c r="L1191" s="8">
        <f t="shared" si="233"/>
        <v>-0.47287532271341259</v>
      </c>
      <c r="M1191" s="9">
        <f t="shared" si="234"/>
        <v>-0.94124477072479595</v>
      </c>
      <c r="N1191" s="8">
        <f t="shared" si="235"/>
        <v>-0.32592462771341246</v>
      </c>
      <c r="O1191" s="9">
        <f t="shared" si="236"/>
        <v>-0.43219263082968051</v>
      </c>
      <c r="P1191" s="8">
        <f t="shared" si="237"/>
        <v>-0.86563086835172853</v>
      </c>
      <c r="Q1191" s="9">
        <f t="shared" si="238"/>
        <v>0.24551384917032007</v>
      </c>
      <c r="R1191" s="6">
        <f t="shared" si="239"/>
        <v>0.11403570527591776</v>
      </c>
    </row>
    <row r="1192" spans="2:18" ht="14.4">
      <c r="B1192" s="7"/>
      <c r="C1192">
        <v>-9.1573799999999999</v>
      </c>
      <c r="D1192">
        <v>93.792000000000002</v>
      </c>
      <c r="E1192">
        <v>86.983900000000006</v>
      </c>
      <c r="F1192">
        <v>1</v>
      </c>
      <c r="G1192" s="6">
        <f t="shared" ref="G1192:G1255" si="240">D$19*(L1192-R1192)</f>
        <v>0</v>
      </c>
      <c r="H1192" s="9">
        <f t="shared" ref="H1192:H1255" si="241">(C1192-H$16)/H$17-0.5</f>
        <v>-8.1446724999999998E-2</v>
      </c>
      <c r="I1192" s="6">
        <f t="shared" ref="I1192:I1255" si="242">(D1192-I$16)/I$17-0.5</f>
        <v>-0.18735999999999997</v>
      </c>
      <c r="J1192" s="6">
        <f t="shared" ref="J1192:J1255" si="243">(E1192-J$16)/J$17-0.5</f>
        <v>0.44497316666666653</v>
      </c>
      <c r="K1192" s="9">
        <f t="shared" ref="K1192:K1255" si="244">(H1192*$H$13+I1192*$I$13+J1192*$J$13+$D$27)*$C$27</f>
        <v>-0.42195098338326514</v>
      </c>
      <c r="L1192" s="8">
        <f t="shared" ref="L1192:L1255" si="245">(H1192*$H$14+I1192*$I$14+J1192*$J$14+$E$27)*$C$27</f>
        <v>-0.48178925506212822</v>
      </c>
      <c r="M1192" s="9">
        <f t="shared" ref="M1192:M1255" si="246">(H$27*$H$13+I1192*$I$13+J1192*$J$13+$D$27)*$C$27</f>
        <v>-0.9439189707247958</v>
      </c>
      <c r="N1192" s="8">
        <f t="shared" ref="N1192:N1255" si="247">(H$27*$H$14+I1192*$I$14+J1192*$J$14+$E$27)*$C$27</f>
        <v>-0.33111007606212811</v>
      </c>
      <c r="O1192" s="9">
        <f t="shared" ref="O1192:O1255" si="248">(H1192*$H$13+I$27*$I$13+J1192*$J$13+$D$27)*$C$27</f>
        <v>-0.42195098338326514</v>
      </c>
      <c r="P1192" s="8">
        <f t="shared" ref="P1192:P1255" si="249">(H1192*$H$14+I$27*$I$14+J1192*$J$14+$E$27)*$C$27</f>
        <v>-0.87167527748652862</v>
      </c>
      <c r="Q1192" s="9">
        <f t="shared" ref="Q1192:Q1255" si="250">(H1192*$H$13+I1192*$I$13+J$27*$J$13+$D$27)*$C$27</f>
        <v>0.25842969661673537</v>
      </c>
      <c r="R1192" s="6">
        <f t="shared" ref="R1192:R1255" si="251">(H1192*$H$14+I1192*$I$14+J$27*$J$14+$E$27)*$C$27</f>
        <v>0.10743769806200232</v>
      </c>
    </row>
    <row r="1193" spans="2:18" ht="14.4">
      <c r="B1193" s="7"/>
      <c r="C1193">
        <v>-9.1573799999999999</v>
      </c>
      <c r="D1193">
        <v>93.792000000000002</v>
      </c>
      <c r="E1193">
        <v>86.983900000000006</v>
      </c>
      <c r="F1193">
        <v>1</v>
      </c>
      <c r="G1193" s="6">
        <f t="shared" si="240"/>
        <v>0</v>
      </c>
      <c r="H1193" s="9">
        <f t="shared" si="241"/>
        <v>-8.1446724999999998E-2</v>
      </c>
      <c r="I1193" s="6">
        <f t="shared" si="242"/>
        <v>-0.18735999999999997</v>
      </c>
      <c r="J1193" s="6">
        <f t="shared" si="243"/>
        <v>0.44497316666666653</v>
      </c>
      <c r="K1193" s="9">
        <f t="shared" si="244"/>
        <v>-0.42195098338326514</v>
      </c>
      <c r="L1193" s="8">
        <f t="shared" si="245"/>
        <v>-0.48178925506212822</v>
      </c>
      <c r="M1193" s="9">
        <f t="shared" si="246"/>
        <v>-0.9439189707247958</v>
      </c>
      <c r="N1193" s="8">
        <f t="shared" si="247"/>
        <v>-0.33111007606212811</v>
      </c>
      <c r="O1193" s="9">
        <f t="shared" si="248"/>
        <v>-0.42195098338326514</v>
      </c>
      <c r="P1193" s="8">
        <f t="shared" si="249"/>
        <v>-0.87167527748652862</v>
      </c>
      <c r="Q1193" s="9">
        <f t="shared" si="250"/>
        <v>0.25842969661673537</v>
      </c>
      <c r="R1193" s="6">
        <f t="shared" si="251"/>
        <v>0.10743769806200232</v>
      </c>
    </row>
    <row r="1194" spans="2:18" ht="14.4">
      <c r="B1194" s="7"/>
      <c r="C1194">
        <v>-9.1573799999999999</v>
      </c>
      <c r="D1194">
        <v>93.792000000000002</v>
      </c>
      <c r="E1194">
        <v>86.983900000000006</v>
      </c>
      <c r="F1194">
        <v>1</v>
      </c>
      <c r="G1194" s="6">
        <f t="shared" si="240"/>
        <v>0</v>
      </c>
      <c r="H1194" s="9">
        <f t="shared" si="241"/>
        <v>-8.1446724999999998E-2</v>
      </c>
      <c r="I1194" s="6">
        <f t="shared" si="242"/>
        <v>-0.18735999999999997</v>
      </c>
      <c r="J1194" s="6">
        <f t="shared" si="243"/>
        <v>0.44497316666666653</v>
      </c>
      <c r="K1194" s="9">
        <f t="shared" si="244"/>
        <v>-0.42195098338326514</v>
      </c>
      <c r="L1194" s="8">
        <f t="shared" si="245"/>
        <v>-0.48178925506212822</v>
      </c>
      <c r="M1194" s="9">
        <f t="shared" si="246"/>
        <v>-0.9439189707247958</v>
      </c>
      <c r="N1194" s="8">
        <f t="shared" si="247"/>
        <v>-0.33111007606212811</v>
      </c>
      <c r="O1194" s="9">
        <f t="shared" si="248"/>
        <v>-0.42195098338326514</v>
      </c>
      <c r="P1194" s="8">
        <f t="shared" si="249"/>
        <v>-0.87167527748652862</v>
      </c>
      <c r="Q1194" s="9">
        <f t="shared" si="250"/>
        <v>0.25842969661673537</v>
      </c>
      <c r="R1194" s="6">
        <f t="shared" si="251"/>
        <v>0.10743769806200232</v>
      </c>
    </row>
    <row r="1195" spans="2:18" ht="14.4">
      <c r="B1195" s="7"/>
      <c r="C1195">
        <v>-9.1573799999999999</v>
      </c>
      <c r="D1195">
        <v>93.792000000000002</v>
      </c>
      <c r="E1195">
        <v>86.983900000000006</v>
      </c>
      <c r="F1195">
        <v>1</v>
      </c>
      <c r="G1195" s="6">
        <f t="shared" si="240"/>
        <v>0</v>
      </c>
      <c r="H1195" s="9">
        <f t="shared" si="241"/>
        <v>-8.1446724999999998E-2</v>
      </c>
      <c r="I1195" s="6">
        <f t="shared" si="242"/>
        <v>-0.18735999999999997</v>
      </c>
      <c r="J1195" s="6">
        <f t="shared" si="243"/>
        <v>0.44497316666666653</v>
      </c>
      <c r="K1195" s="9">
        <f t="shared" si="244"/>
        <v>-0.42195098338326514</v>
      </c>
      <c r="L1195" s="8">
        <f t="shared" si="245"/>
        <v>-0.48178925506212822</v>
      </c>
      <c r="M1195" s="9">
        <f t="shared" si="246"/>
        <v>-0.9439189707247958</v>
      </c>
      <c r="N1195" s="8">
        <f t="shared" si="247"/>
        <v>-0.33111007606212811</v>
      </c>
      <c r="O1195" s="9">
        <f t="shared" si="248"/>
        <v>-0.42195098338326514</v>
      </c>
      <c r="P1195" s="8">
        <f t="shared" si="249"/>
        <v>-0.87167527748652862</v>
      </c>
      <c r="Q1195" s="9">
        <f t="shared" si="250"/>
        <v>0.25842969661673537</v>
      </c>
      <c r="R1195" s="6">
        <f t="shared" si="251"/>
        <v>0.10743769806200232</v>
      </c>
    </row>
    <row r="1196" spans="2:18" ht="14.4">
      <c r="B1196" s="7"/>
      <c r="C1196">
        <v>-10.9598</v>
      </c>
      <c r="D1196">
        <v>92.372299999999996</v>
      </c>
      <c r="E1196">
        <v>84.704999999999998</v>
      </c>
      <c r="F1196">
        <v>1</v>
      </c>
      <c r="G1196" s="6">
        <f t="shared" si="240"/>
        <v>0</v>
      </c>
      <c r="H1196" s="9">
        <f t="shared" si="241"/>
        <v>-8.3699749999999962E-2</v>
      </c>
      <c r="I1196" s="6">
        <f t="shared" si="242"/>
        <v>-0.19209233333333336</v>
      </c>
      <c r="J1196" s="6">
        <f t="shared" si="243"/>
        <v>0.44117500000000009</v>
      </c>
      <c r="K1196" s="9">
        <f t="shared" si="244"/>
        <v>-0.4220259980981857</v>
      </c>
      <c r="L1196" s="8">
        <f t="shared" si="245"/>
        <v>-0.4845114457865205</v>
      </c>
      <c r="M1196" s="9">
        <f t="shared" si="246"/>
        <v>-0.94118429072479604</v>
      </c>
      <c r="N1196" s="8">
        <f t="shared" si="247"/>
        <v>-0.33464335578652038</v>
      </c>
      <c r="O1196" s="9">
        <f t="shared" si="248"/>
        <v>-0.4220259980981857</v>
      </c>
      <c r="P1196" s="8">
        <f t="shared" si="249"/>
        <v>-0.86849588613530759</v>
      </c>
      <c r="Q1196" s="9">
        <f t="shared" si="250"/>
        <v>0.25562000190181494</v>
      </c>
      <c r="R1196" s="6">
        <f t="shared" si="251"/>
        <v>0.10234720498638897</v>
      </c>
    </row>
    <row r="1197" spans="2:18" ht="14.4">
      <c r="B1197" s="7"/>
      <c r="C1197">
        <v>-10.9598</v>
      </c>
      <c r="D1197">
        <v>92.372299999999996</v>
      </c>
      <c r="E1197">
        <v>84.704999999999998</v>
      </c>
      <c r="F1197">
        <v>1</v>
      </c>
      <c r="G1197" s="6">
        <f t="shared" si="240"/>
        <v>0</v>
      </c>
      <c r="H1197" s="9">
        <f t="shared" si="241"/>
        <v>-8.3699749999999962E-2</v>
      </c>
      <c r="I1197" s="6">
        <f t="shared" si="242"/>
        <v>-0.19209233333333336</v>
      </c>
      <c r="J1197" s="6">
        <f t="shared" si="243"/>
        <v>0.44117500000000009</v>
      </c>
      <c r="K1197" s="9">
        <f t="shared" si="244"/>
        <v>-0.4220259980981857</v>
      </c>
      <c r="L1197" s="8">
        <f t="shared" si="245"/>
        <v>-0.4845114457865205</v>
      </c>
      <c r="M1197" s="9">
        <f t="shared" si="246"/>
        <v>-0.94118429072479604</v>
      </c>
      <c r="N1197" s="8">
        <f t="shared" si="247"/>
        <v>-0.33464335578652038</v>
      </c>
      <c r="O1197" s="9">
        <f t="shared" si="248"/>
        <v>-0.4220259980981857</v>
      </c>
      <c r="P1197" s="8">
        <f t="shared" si="249"/>
        <v>-0.86849588613530759</v>
      </c>
      <c r="Q1197" s="9">
        <f t="shared" si="250"/>
        <v>0.25562000190181494</v>
      </c>
      <c r="R1197" s="6">
        <f t="shared" si="251"/>
        <v>0.10234720498638897</v>
      </c>
    </row>
    <row r="1198" spans="2:18" ht="14.4">
      <c r="B1198" s="7"/>
      <c r="C1198">
        <v>-17.953099999999999</v>
      </c>
      <c r="D1198">
        <v>95.435699999999997</v>
      </c>
      <c r="E1198">
        <v>82.848600000000005</v>
      </c>
      <c r="F1198">
        <v>1</v>
      </c>
      <c r="G1198" s="6">
        <f t="shared" si="240"/>
        <v>0</v>
      </c>
      <c r="H1198" s="9">
        <f t="shared" si="241"/>
        <v>-9.2441374999999992E-2</v>
      </c>
      <c r="I1198" s="6">
        <f t="shared" si="242"/>
        <v>-0.18188100000000001</v>
      </c>
      <c r="J1198" s="6">
        <f t="shared" si="243"/>
        <v>0.43808100000000005</v>
      </c>
      <c r="K1198" s="9">
        <f t="shared" si="244"/>
        <v>-0.43069979391949997</v>
      </c>
      <c r="L1198" s="8">
        <f t="shared" si="245"/>
        <v>-0.46670091864964242</v>
      </c>
      <c r="M1198" s="9">
        <f t="shared" si="246"/>
        <v>-0.93895661072479586</v>
      </c>
      <c r="N1198" s="8">
        <f t="shared" si="247"/>
        <v>-0.31997981364964223</v>
      </c>
      <c r="O1198" s="9">
        <f t="shared" si="248"/>
        <v>-0.43069979391949997</v>
      </c>
      <c r="P1198" s="8">
        <f t="shared" si="249"/>
        <v>-0.8634196736638049</v>
      </c>
      <c r="Q1198" s="9">
        <f t="shared" si="250"/>
        <v>0.2447185260805006</v>
      </c>
      <c r="R1198" s="6">
        <f t="shared" si="251"/>
        <v>0.11822850465176457</v>
      </c>
    </row>
    <row r="1199" spans="2:18" ht="14.4">
      <c r="B1199" s="7"/>
      <c r="C1199">
        <v>-20.828299999999999</v>
      </c>
      <c r="D1199">
        <v>96.287800000000004</v>
      </c>
      <c r="E1199">
        <v>84.152100000000004</v>
      </c>
      <c r="F1199">
        <v>1</v>
      </c>
      <c r="G1199" s="6">
        <f t="shared" si="240"/>
        <v>0</v>
      </c>
      <c r="H1199" s="9">
        <f t="shared" si="241"/>
        <v>-9.6035375000000034E-2</v>
      </c>
      <c r="I1199" s="6">
        <f t="shared" si="242"/>
        <v>-0.17904066666666663</v>
      </c>
      <c r="J1199" s="6">
        <f t="shared" si="243"/>
        <v>0.44025350000000008</v>
      </c>
      <c r="K1199" s="9">
        <f t="shared" si="244"/>
        <v>-0.43674598715322993</v>
      </c>
      <c r="L1199" s="8">
        <f t="shared" si="245"/>
        <v>-0.46321960240273125</v>
      </c>
      <c r="M1199" s="9">
        <f t="shared" si="246"/>
        <v>-0.94052081072479599</v>
      </c>
      <c r="N1199" s="8">
        <f t="shared" si="247"/>
        <v>-0.31779233740273111</v>
      </c>
      <c r="O1199" s="9">
        <f t="shared" si="248"/>
        <v>-0.43674598715322993</v>
      </c>
      <c r="P1199" s="8">
        <f t="shared" si="249"/>
        <v>-0.86348047060040456</v>
      </c>
      <c r="Q1199" s="9">
        <f t="shared" si="250"/>
        <v>0.24023653284677074</v>
      </c>
      <c r="R1199" s="6">
        <f t="shared" si="251"/>
        <v>0.12306445783527535</v>
      </c>
    </row>
    <row r="1200" spans="2:18" ht="14.4">
      <c r="B1200" s="7"/>
      <c r="C1200">
        <v>-20.828299999999999</v>
      </c>
      <c r="D1200">
        <v>96.287800000000004</v>
      </c>
      <c r="E1200">
        <v>84.152100000000004</v>
      </c>
      <c r="F1200">
        <v>1</v>
      </c>
      <c r="G1200" s="6">
        <f t="shared" si="240"/>
        <v>0</v>
      </c>
      <c r="H1200" s="9">
        <f t="shared" si="241"/>
        <v>-9.6035375000000034E-2</v>
      </c>
      <c r="I1200" s="6">
        <f t="shared" si="242"/>
        <v>-0.17904066666666663</v>
      </c>
      <c r="J1200" s="6">
        <f t="shared" si="243"/>
        <v>0.44025350000000008</v>
      </c>
      <c r="K1200" s="9">
        <f t="shared" si="244"/>
        <v>-0.43674598715322993</v>
      </c>
      <c r="L1200" s="8">
        <f t="shared" si="245"/>
        <v>-0.46321960240273125</v>
      </c>
      <c r="M1200" s="9">
        <f t="shared" si="246"/>
        <v>-0.94052081072479599</v>
      </c>
      <c r="N1200" s="8">
        <f t="shared" si="247"/>
        <v>-0.31779233740273111</v>
      </c>
      <c r="O1200" s="9">
        <f t="shared" si="248"/>
        <v>-0.43674598715322993</v>
      </c>
      <c r="P1200" s="8">
        <f t="shared" si="249"/>
        <v>-0.86348047060040456</v>
      </c>
      <c r="Q1200" s="9">
        <f t="shared" si="250"/>
        <v>0.24023653284677074</v>
      </c>
      <c r="R1200" s="6">
        <f t="shared" si="251"/>
        <v>0.12306445783527535</v>
      </c>
    </row>
    <row r="1201" spans="2:18" ht="14.4">
      <c r="B1201" s="7"/>
      <c r="C1201">
        <v>-21.7364</v>
      </c>
      <c r="D1201">
        <v>96.316699999999997</v>
      </c>
      <c r="E1201">
        <v>85.537599999999998</v>
      </c>
      <c r="F1201">
        <v>1</v>
      </c>
      <c r="G1201" s="6">
        <f t="shared" si="240"/>
        <v>0</v>
      </c>
      <c r="H1201" s="9">
        <f t="shared" si="241"/>
        <v>-9.7170499999999993E-2</v>
      </c>
      <c r="I1201" s="6">
        <f t="shared" si="242"/>
        <v>-0.17894433333333332</v>
      </c>
      <c r="J1201" s="6">
        <f t="shared" si="243"/>
        <v>0.44256266666666666</v>
      </c>
      <c r="K1201" s="9">
        <f t="shared" si="244"/>
        <v>-0.43982417495774778</v>
      </c>
      <c r="L1201" s="8">
        <f t="shared" si="245"/>
        <v>-0.46413067619505033</v>
      </c>
      <c r="M1201" s="9">
        <f t="shared" si="246"/>
        <v>-0.94218341072479594</v>
      </c>
      <c r="N1201" s="8">
        <f t="shared" si="247"/>
        <v>-0.31911205619505018</v>
      </c>
      <c r="O1201" s="9">
        <f t="shared" si="248"/>
        <v>-0.43982417495774778</v>
      </c>
      <c r="P1201" s="8">
        <f t="shared" si="249"/>
        <v>-0.86451167943673668</v>
      </c>
      <c r="Q1201" s="9">
        <f t="shared" si="250"/>
        <v>0.23882094504225282</v>
      </c>
      <c r="R1201" s="6">
        <f t="shared" si="251"/>
        <v>0.12359323787928823</v>
      </c>
    </row>
    <row r="1202" spans="2:18" ht="14.4">
      <c r="B1202" s="7"/>
      <c r="C1202">
        <v>-22.581900000000001</v>
      </c>
      <c r="D1202">
        <v>96.716499999999996</v>
      </c>
      <c r="E1202">
        <v>85.985500000000002</v>
      </c>
      <c r="F1202">
        <v>1</v>
      </c>
      <c r="G1202" s="6">
        <f t="shared" si="240"/>
        <v>0</v>
      </c>
      <c r="H1202" s="9">
        <f t="shared" si="241"/>
        <v>-9.8227375000000006E-2</v>
      </c>
      <c r="I1202" s="6">
        <f t="shared" si="242"/>
        <v>-0.17761166666666667</v>
      </c>
      <c r="J1202" s="6">
        <f t="shared" si="243"/>
        <v>0.44330916666666664</v>
      </c>
      <c r="K1202" s="9">
        <f t="shared" si="244"/>
        <v>-0.4416796590197673</v>
      </c>
      <c r="L1202" s="8">
        <f t="shared" si="245"/>
        <v>-0.46255373513819781</v>
      </c>
      <c r="M1202" s="9">
        <f t="shared" si="246"/>
        <v>-0.94272089072479592</v>
      </c>
      <c r="N1202" s="8">
        <f t="shared" si="247"/>
        <v>-0.31791559013819776</v>
      </c>
      <c r="O1202" s="9">
        <f t="shared" si="248"/>
        <v>-0.4416796590197673</v>
      </c>
      <c r="P1202" s="8">
        <f t="shared" si="249"/>
        <v>-0.86459667577076271</v>
      </c>
      <c r="Q1202" s="9">
        <f t="shared" si="250"/>
        <v>0.23750294098023325</v>
      </c>
      <c r="R1202" s="6">
        <f t="shared" si="251"/>
        <v>0.12563565027016674</v>
      </c>
    </row>
    <row r="1203" spans="2:18" ht="14.4">
      <c r="B1203" s="7"/>
      <c r="C1203">
        <v>-22.581900000000001</v>
      </c>
      <c r="D1203">
        <v>96.716499999999996</v>
      </c>
      <c r="E1203">
        <v>85.985500000000002</v>
      </c>
      <c r="F1203">
        <v>1</v>
      </c>
      <c r="G1203" s="6">
        <f t="shared" si="240"/>
        <v>0</v>
      </c>
      <c r="H1203" s="9">
        <f t="shared" si="241"/>
        <v>-9.8227375000000006E-2</v>
      </c>
      <c r="I1203" s="6">
        <f t="shared" si="242"/>
        <v>-0.17761166666666667</v>
      </c>
      <c r="J1203" s="6">
        <f t="shared" si="243"/>
        <v>0.44330916666666664</v>
      </c>
      <c r="K1203" s="9">
        <f t="shared" si="244"/>
        <v>-0.4416796590197673</v>
      </c>
      <c r="L1203" s="8">
        <f t="shared" si="245"/>
        <v>-0.46255373513819781</v>
      </c>
      <c r="M1203" s="9">
        <f t="shared" si="246"/>
        <v>-0.94272089072479592</v>
      </c>
      <c r="N1203" s="8">
        <f t="shared" si="247"/>
        <v>-0.31791559013819776</v>
      </c>
      <c r="O1203" s="9">
        <f t="shared" si="248"/>
        <v>-0.4416796590197673</v>
      </c>
      <c r="P1203" s="8">
        <f t="shared" si="249"/>
        <v>-0.86459667577076271</v>
      </c>
      <c r="Q1203" s="9">
        <f t="shared" si="250"/>
        <v>0.23750294098023325</v>
      </c>
      <c r="R1203" s="6">
        <f t="shared" si="251"/>
        <v>0.12563565027016674</v>
      </c>
    </row>
    <row r="1204" spans="2:18" ht="14.4">
      <c r="B1204" s="7"/>
      <c r="C1204">
        <v>-22.581900000000001</v>
      </c>
      <c r="D1204">
        <v>96.716499999999996</v>
      </c>
      <c r="E1204">
        <v>85.985500000000002</v>
      </c>
      <c r="F1204">
        <v>1</v>
      </c>
      <c r="G1204" s="6">
        <f t="shared" si="240"/>
        <v>0</v>
      </c>
      <c r="H1204" s="9">
        <f t="shared" si="241"/>
        <v>-9.8227375000000006E-2</v>
      </c>
      <c r="I1204" s="6">
        <f t="shared" si="242"/>
        <v>-0.17761166666666667</v>
      </c>
      <c r="J1204" s="6">
        <f t="shared" si="243"/>
        <v>0.44330916666666664</v>
      </c>
      <c r="K1204" s="9">
        <f t="shared" si="244"/>
        <v>-0.4416796590197673</v>
      </c>
      <c r="L1204" s="8">
        <f t="shared" si="245"/>
        <v>-0.46255373513819781</v>
      </c>
      <c r="M1204" s="9">
        <f t="shared" si="246"/>
        <v>-0.94272089072479592</v>
      </c>
      <c r="N1204" s="8">
        <f t="shared" si="247"/>
        <v>-0.31791559013819776</v>
      </c>
      <c r="O1204" s="9">
        <f t="shared" si="248"/>
        <v>-0.4416796590197673</v>
      </c>
      <c r="P1204" s="8">
        <f t="shared" si="249"/>
        <v>-0.86459667577076271</v>
      </c>
      <c r="Q1204" s="9">
        <f t="shared" si="250"/>
        <v>0.23750294098023325</v>
      </c>
      <c r="R1204" s="6">
        <f t="shared" si="251"/>
        <v>0.12563565027016674</v>
      </c>
    </row>
    <row r="1205" spans="2:18" ht="14.4">
      <c r="B1205" s="7"/>
      <c r="C1205">
        <v>-21.1416</v>
      </c>
      <c r="D1205">
        <v>95.745199999999997</v>
      </c>
      <c r="E1205">
        <v>86.477199999999996</v>
      </c>
      <c r="F1205">
        <v>1</v>
      </c>
      <c r="G1205" s="6">
        <f t="shared" si="240"/>
        <v>0</v>
      </c>
      <c r="H1205" s="9">
        <f t="shared" si="241"/>
        <v>-9.6426999999999985E-2</v>
      </c>
      <c r="I1205" s="6">
        <f t="shared" si="242"/>
        <v>-0.18084933333333336</v>
      </c>
      <c r="J1205" s="6">
        <f t="shared" si="243"/>
        <v>0.44412866666666673</v>
      </c>
      <c r="K1205" s="9">
        <f t="shared" si="244"/>
        <v>-0.44002449351944006</v>
      </c>
      <c r="L1205" s="8">
        <f t="shared" si="245"/>
        <v>-0.46775047804598685</v>
      </c>
      <c r="M1205" s="9">
        <f t="shared" si="246"/>
        <v>-0.94331093072479588</v>
      </c>
      <c r="N1205" s="8">
        <f t="shared" si="247"/>
        <v>-0.32246419804598675</v>
      </c>
      <c r="O1205" s="9">
        <f t="shared" si="248"/>
        <v>-0.44002449351944006</v>
      </c>
      <c r="P1205" s="8">
        <f t="shared" si="249"/>
        <v>-0.86575580040001177</v>
      </c>
      <c r="Q1205" s="9">
        <f t="shared" si="250"/>
        <v>0.23974814648056061</v>
      </c>
      <c r="R1205" s="6">
        <f t="shared" si="251"/>
        <v>0.12094989699162673</v>
      </c>
    </row>
    <row r="1206" spans="2:18" ht="14.4">
      <c r="B1206" s="7"/>
      <c r="C1206">
        <v>-16.582599999999999</v>
      </c>
      <c r="D1206">
        <v>94.6721</v>
      </c>
      <c r="E1206">
        <v>87.250699999999995</v>
      </c>
      <c r="F1206">
        <v>1</v>
      </c>
      <c r="G1206" s="6">
        <f t="shared" si="240"/>
        <v>0</v>
      </c>
      <c r="H1206" s="9">
        <f t="shared" si="241"/>
        <v>-9.072825000000001E-2</v>
      </c>
      <c r="I1206" s="6">
        <f t="shared" si="242"/>
        <v>-0.18442633333333336</v>
      </c>
      <c r="J1206" s="6">
        <f t="shared" si="243"/>
        <v>0.4454178333333334</v>
      </c>
      <c r="K1206" s="9">
        <f t="shared" si="244"/>
        <v>-0.43384591585090421</v>
      </c>
      <c r="L1206" s="8">
        <f t="shared" si="245"/>
        <v>-0.4750666657576248</v>
      </c>
      <c r="M1206" s="9">
        <f t="shared" si="246"/>
        <v>-0.94423913072479593</v>
      </c>
      <c r="N1206" s="8">
        <f t="shared" si="247"/>
        <v>-0.32772883575762468</v>
      </c>
      <c r="O1206" s="9">
        <f t="shared" si="248"/>
        <v>-0.43384591585090421</v>
      </c>
      <c r="P1206" s="8">
        <f t="shared" si="249"/>
        <v>-0.86861119517980434</v>
      </c>
      <c r="Q1206" s="9">
        <f t="shared" si="250"/>
        <v>0.24685492414909643</v>
      </c>
      <c r="R1206" s="6">
        <f t="shared" si="251"/>
        <v>0.11443755405978155</v>
      </c>
    </row>
    <row r="1207" spans="2:18" ht="14.4">
      <c r="B1207" s="7"/>
      <c r="C1207">
        <v>-16.582599999999999</v>
      </c>
      <c r="D1207">
        <v>94.6721</v>
      </c>
      <c r="E1207">
        <v>87.250699999999995</v>
      </c>
      <c r="F1207">
        <v>1</v>
      </c>
      <c r="G1207" s="6">
        <f t="shared" si="240"/>
        <v>0</v>
      </c>
      <c r="H1207" s="9">
        <f t="shared" si="241"/>
        <v>-9.072825000000001E-2</v>
      </c>
      <c r="I1207" s="6">
        <f t="shared" si="242"/>
        <v>-0.18442633333333336</v>
      </c>
      <c r="J1207" s="6">
        <f t="shared" si="243"/>
        <v>0.4454178333333334</v>
      </c>
      <c r="K1207" s="9">
        <f t="shared" si="244"/>
        <v>-0.43384591585090421</v>
      </c>
      <c r="L1207" s="8">
        <f t="shared" si="245"/>
        <v>-0.4750666657576248</v>
      </c>
      <c r="M1207" s="9">
        <f t="shared" si="246"/>
        <v>-0.94423913072479593</v>
      </c>
      <c r="N1207" s="8">
        <f t="shared" si="247"/>
        <v>-0.32772883575762468</v>
      </c>
      <c r="O1207" s="9">
        <f t="shared" si="248"/>
        <v>-0.43384591585090421</v>
      </c>
      <c r="P1207" s="8">
        <f t="shared" si="249"/>
        <v>-0.86861119517980434</v>
      </c>
      <c r="Q1207" s="9">
        <f t="shared" si="250"/>
        <v>0.24685492414909643</v>
      </c>
      <c r="R1207" s="6">
        <f t="shared" si="251"/>
        <v>0.11443755405978155</v>
      </c>
    </row>
    <row r="1208" spans="2:18" ht="14.4">
      <c r="B1208" s="7"/>
      <c r="C1208">
        <v>-19.263200000000001</v>
      </c>
      <c r="D1208">
        <v>94.7971</v>
      </c>
      <c r="E1208">
        <v>85.153099999999995</v>
      </c>
      <c r="F1208">
        <v>1</v>
      </c>
      <c r="G1208" s="6">
        <f t="shared" si="240"/>
        <v>0</v>
      </c>
      <c r="H1208" s="9">
        <f t="shared" si="241"/>
        <v>-9.4078999999999968E-2</v>
      </c>
      <c r="I1208" s="6">
        <f t="shared" si="242"/>
        <v>-0.18400966666666668</v>
      </c>
      <c r="J1208" s="6">
        <f t="shared" si="243"/>
        <v>0.44192183333333335</v>
      </c>
      <c r="K1208" s="9">
        <f t="shared" si="244"/>
        <v>-0.43550743770619632</v>
      </c>
      <c r="L1208" s="8">
        <f t="shared" si="245"/>
        <v>-0.47116089065098016</v>
      </c>
      <c r="M1208" s="9">
        <f t="shared" si="246"/>
        <v>-0.94172201072479589</v>
      </c>
      <c r="N1208" s="8">
        <f t="shared" si="247"/>
        <v>-0.32502933065098005</v>
      </c>
      <c r="O1208" s="9">
        <f t="shared" si="248"/>
        <v>-0.43550743770619632</v>
      </c>
      <c r="P1208" s="8">
        <f t="shared" si="249"/>
        <v>-0.86522503531543049</v>
      </c>
      <c r="Q1208" s="9">
        <f t="shared" si="250"/>
        <v>0.24267628229380425</v>
      </c>
      <c r="R1208" s="6">
        <f t="shared" si="251"/>
        <v>0.11616343930205218</v>
      </c>
    </row>
    <row r="1209" spans="2:18" ht="14.4">
      <c r="B1209" s="7"/>
      <c r="C1209">
        <v>-21.0382</v>
      </c>
      <c r="D1209">
        <v>95.040700000000001</v>
      </c>
      <c r="E1209">
        <v>84.568399999999997</v>
      </c>
      <c r="F1209">
        <v>1</v>
      </c>
      <c r="G1209" s="6">
        <f t="shared" si="240"/>
        <v>0</v>
      </c>
      <c r="H1209" s="9">
        <f t="shared" si="241"/>
        <v>-9.6297750000000015E-2</v>
      </c>
      <c r="I1209" s="6">
        <f t="shared" si="242"/>
        <v>-0.18319766666666665</v>
      </c>
      <c r="J1209" s="6">
        <f t="shared" si="243"/>
        <v>0.44094733333333336</v>
      </c>
      <c r="K1209" s="9">
        <f t="shared" si="244"/>
        <v>-0.43757274887128766</v>
      </c>
      <c r="L1209" s="8">
        <f t="shared" si="245"/>
        <v>-0.46874187640253173</v>
      </c>
      <c r="M1209" s="9">
        <f t="shared" si="246"/>
        <v>-0.94102037072479594</v>
      </c>
      <c r="N1209" s="8">
        <f t="shared" si="247"/>
        <v>-0.32340906640253164</v>
      </c>
      <c r="O1209" s="9">
        <f t="shared" si="248"/>
        <v>-0.43757274887128766</v>
      </c>
      <c r="P1209" s="8">
        <f t="shared" si="249"/>
        <v>-0.86381864725111912</v>
      </c>
      <c r="Q1209" s="9">
        <f t="shared" si="250"/>
        <v>0.2399093311287129</v>
      </c>
      <c r="R1209" s="6">
        <f t="shared" si="251"/>
        <v>0.11797481548618934</v>
      </c>
    </row>
    <row r="1210" spans="2:18" ht="14.4">
      <c r="B1210" s="7"/>
      <c r="C1210">
        <v>-21.0382</v>
      </c>
      <c r="D1210">
        <v>95.040700000000001</v>
      </c>
      <c r="E1210">
        <v>84.568399999999997</v>
      </c>
      <c r="F1210">
        <v>1</v>
      </c>
      <c r="G1210" s="6">
        <f t="shared" si="240"/>
        <v>0</v>
      </c>
      <c r="H1210" s="9">
        <f t="shared" si="241"/>
        <v>-9.6297750000000015E-2</v>
      </c>
      <c r="I1210" s="6">
        <f t="shared" si="242"/>
        <v>-0.18319766666666665</v>
      </c>
      <c r="J1210" s="6">
        <f t="shared" si="243"/>
        <v>0.44094733333333336</v>
      </c>
      <c r="K1210" s="9">
        <f t="shared" si="244"/>
        <v>-0.43757274887128766</v>
      </c>
      <c r="L1210" s="8">
        <f t="shared" si="245"/>
        <v>-0.46874187640253173</v>
      </c>
      <c r="M1210" s="9">
        <f t="shared" si="246"/>
        <v>-0.94102037072479594</v>
      </c>
      <c r="N1210" s="8">
        <f t="shared" si="247"/>
        <v>-0.32340906640253164</v>
      </c>
      <c r="O1210" s="9">
        <f t="shared" si="248"/>
        <v>-0.43757274887128766</v>
      </c>
      <c r="P1210" s="8">
        <f t="shared" si="249"/>
        <v>-0.86381864725111912</v>
      </c>
      <c r="Q1210" s="9">
        <f t="shared" si="250"/>
        <v>0.2399093311287129</v>
      </c>
      <c r="R1210" s="6">
        <f t="shared" si="251"/>
        <v>0.11797481548618934</v>
      </c>
    </row>
    <row r="1211" spans="2:18" ht="14.4">
      <c r="B1211" s="7"/>
      <c r="C1211">
        <v>-21.971299999999999</v>
      </c>
      <c r="D1211">
        <v>94.738799999999998</v>
      </c>
      <c r="E1211">
        <v>84.500900000000001</v>
      </c>
      <c r="F1211">
        <v>1</v>
      </c>
      <c r="G1211" s="6">
        <f t="shared" si="240"/>
        <v>0</v>
      </c>
      <c r="H1211" s="9">
        <f t="shared" si="241"/>
        <v>-9.7464124999999957E-2</v>
      </c>
      <c r="I1211" s="6">
        <f t="shared" si="242"/>
        <v>-0.18420400000000003</v>
      </c>
      <c r="J1211" s="6">
        <f t="shared" si="243"/>
        <v>0.44083483333333329</v>
      </c>
      <c r="K1211" s="9">
        <f t="shared" si="244"/>
        <v>-0.43894630781897581</v>
      </c>
      <c r="L1211" s="8">
        <f t="shared" si="245"/>
        <v>-0.46950680807795736</v>
      </c>
      <c r="M1211" s="9">
        <f t="shared" si="246"/>
        <v>-0.94093937072479583</v>
      </c>
      <c r="N1211" s="8">
        <f t="shared" si="247"/>
        <v>-0.32459389307795722</v>
      </c>
      <c r="O1211" s="9">
        <f t="shared" si="248"/>
        <v>-0.43894630781897581</v>
      </c>
      <c r="P1211" s="8">
        <f t="shared" si="249"/>
        <v>-0.86332860419341262</v>
      </c>
      <c r="Q1211" s="9">
        <f t="shared" si="250"/>
        <v>0.23845477218102473</v>
      </c>
      <c r="R1211" s="6">
        <f t="shared" si="251"/>
        <v>0.11713973575305713</v>
      </c>
    </row>
    <row r="1212" spans="2:18" ht="14.4">
      <c r="B1212" s="7"/>
      <c r="C1212">
        <v>-21.971299999999999</v>
      </c>
      <c r="D1212">
        <v>94.738799999999998</v>
      </c>
      <c r="E1212">
        <v>84.500900000000001</v>
      </c>
      <c r="F1212">
        <v>1</v>
      </c>
      <c r="G1212" s="6">
        <f t="shared" si="240"/>
        <v>0</v>
      </c>
      <c r="H1212" s="9">
        <f t="shared" si="241"/>
        <v>-9.7464124999999957E-2</v>
      </c>
      <c r="I1212" s="6">
        <f t="shared" si="242"/>
        <v>-0.18420400000000003</v>
      </c>
      <c r="J1212" s="6">
        <f t="shared" si="243"/>
        <v>0.44083483333333329</v>
      </c>
      <c r="K1212" s="9">
        <f t="shared" si="244"/>
        <v>-0.43894630781897581</v>
      </c>
      <c r="L1212" s="8">
        <f t="shared" si="245"/>
        <v>-0.46950680807795736</v>
      </c>
      <c r="M1212" s="9">
        <f t="shared" si="246"/>
        <v>-0.94093937072479583</v>
      </c>
      <c r="N1212" s="8">
        <f t="shared" si="247"/>
        <v>-0.32459389307795722</v>
      </c>
      <c r="O1212" s="9">
        <f t="shared" si="248"/>
        <v>-0.43894630781897581</v>
      </c>
      <c r="P1212" s="8">
        <f t="shared" si="249"/>
        <v>-0.86332860419341262</v>
      </c>
      <c r="Q1212" s="9">
        <f t="shared" si="250"/>
        <v>0.23845477218102473</v>
      </c>
      <c r="R1212" s="6">
        <f t="shared" si="251"/>
        <v>0.11713973575305713</v>
      </c>
    </row>
    <row r="1213" spans="2:18" ht="14.4">
      <c r="B1213" s="7"/>
      <c r="C1213">
        <v>-21.971299999999999</v>
      </c>
      <c r="D1213">
        <v>94.738799999999998</v>
      </c>
      <c r="E1213">
        <v>84.500900000000001</v>
      </c>
      <c r="F1213">
        <v>1</v>
      </c>
      <c r="G1213" s="6">
        <f t="shared" si="240"/>
        <v>0</v>
      </c>
      <c r="H1213" s="9">
        <f t="shared" si="241"/>
        <v>-9.7464124999999957E-2</v>
      </c>
      <c r="I1213" s="6">
        <f t="shared" si="242"/>
        <v>-0.18420400000000003</v>
      </c>
      <c r="J1213" s="6">
        <f t="shared" si="243"/>
        <v>0.44083483333333329</v>
      </c>
      <c r="K1213" s="9">
        <f t="shared" si="244"/>
        <v>-0.43894630781897581</v>
      </c>
      <c r="L1213" s="8">
        <f t="shared" si="245"/>
        <v>-0.46950680807795736</v>
      </c>
      <c r="M1213" s="9">
        <f t="shared" si="246"/>
        <v>-0.94093937072479583</v>
      </c>
      <c r="N1213" s="8">
        <f t="shared" si="247"/>
        <v>-0.32459389307795722</v>
      </c>
      <c r="O1213" s="9">
        <f t="shared" si="248"/>
        <v>-0.43894630781897581</v>
      </c>
      <c r="P1213" s="8">
        <f t="shared" si="249"/>
        <v>-0.86332860419341262</v>
      </c>
      <c r="Q1213" s="9">
        <f t="shared" si="250"/>
        <v>0.23845477218102473</v>
      </c>
      <c r="R1213" s="6">
        <f t="shared" si="251"/>
        <v>0.11713973575305713</v>
      </c>
    </row>
    <row r="1214" spans="2:18" ht="14.4">
      <c r="B1214" s="7"/>
      <c r="C1214">
        <v>-23.909700000000001</v>
      </c>
      <c r="D1214">
        <v>96.545299999999997</v>
      </c>
      <c r="E1214">
        <v>84.375100000000003</v>
      </c>
      <c r="F1214">
        <v>1</v>
      </c>
      <c r="G1214" s="6">
        <f t="shared" si="240"/>
        <v>0</v>
      </c>
      <c r="H1214" s="9">
        <f t="shared" si="241"/>
        <v>-9.9887124999999966E-2</v>
      </c>
      <c r="I1214" s="6">
        <f t="shared" si="242"/>
        <v>-0.17818233333333333</v>
      </c>
      <c r="J1214" s="6">
        <f t="shared" si="243"/>
        <v>0.44062516666666662</v>
      </c>
      <c r="K1214" s="9">
        <f t="shared" si="244"/>
        <v>-0.44181701437582821</v>
      </c>
      <c r="L1214" s="8">
        <f t="shared" si="245"/>
        <v>-0.46099431340170643</v>
      </c>
      <c r="M1214" s="9">
        <f t="shared" si="246"/>
        <v>-0.9407884107247958</v>
      </c>
      <c r="N1214" s="8">
        <f t="shared" si="247"/>
        <v>-0.3169536784017063</v>
      </c>
      <c r="O1214" s="9">
        <f t="shared" si="248"/>
        <v>-0.44181701437582821</v>
      </c>
      <c r="P1214" s="8">
        <f t="shared" si="249"/>
        <v>-0.86232558899845724</v>
      </c>
      <c r="Q1214" s="9">
        <f t="shared" si="250"/>
        <v>0.23543310562417236</v>
      </c>
      <c r="R1214" s="6">
        <f t="shared" si="251"/>
        <v>0.12552149523435283</v>
      </c>
    </row>
    <row r="1215" spans="2:18" ht="14.4">
      <c r="B1215" s="7"/>
      <c r="C1215">
        <v>-23.909700000000001</v>
      </c>
      <c r="D1215">
        <v>96.545299999999997</v>
      </c>
      <c r="E1215">
        <v>84.375100000000003</v>
      </c>
      <c r="F1215">
        <v>1</v>
      </c>
      <c r="G1215" s="6">
        <f t="shared" si="240"/>
        <v>0</v>
      </c>
      <c r="H1215" s="9">
        <f t="shared" si="241"/>
        <v>-9.9887124999999966E-2</v>
      </c>
      <c r="I1215" s="6">
        <f t="shared" si="242"/>
        <v>-0.17818233333333333</v>
      </c>
      <c r="J1215" s="6">
        <f t="shared" si="243"/>
        <v>0.44062516666666662</v>
      </c>
      <c r="K1215" s="9">
        <f t="shared" si="244"/>
        <v>-0.44181701437582821</v>
      </c>
      <c r="L1215" s="8">
        <f t="shared" si="245"/>
        <v>-0.46099431340170643</v>
      </c>
      <c r="M1215" s="9">
        <f t="shared" si="246"/>
        <v>-0.9407884107247958</v>
      </c>
      <c r="N1215" s="8">
        <f t="shared" si="247"/>
        <v>-0.3169536784017063</v>
      </c>
      <c r="O1215" s="9">
        <f t="shared" si="248"/>
        <v>-0.44181701437582821</v>
      </c>
      <c r="P1215" s="8">
        <f t="shared" si="249"/>
        <v>-0.86232558899845724</v>
      </c>
      <c r="Q1215" s="9">
        <f t="shared" si="250"/>
        <v>0.23543310562417236</v>
      </c>
      <c r="R1215" s="6">
        <f t="shared" si="251"/>
        <v>0.12552149523435283</v>
      </c>
    </row>
    <row r="1216" spans="2:18" ht="14.4">
      <c r="B1216" s="7"/>
      <c r="C1216">
        <v>-21.471900000000002</v>
      </c>
      <c r="D1216">
        <v>95.016300000000001</v>
      </c>
      <c r="E1216">
        <v>85.915800000000004</v>
      </c>
      <c r="F1216">
        <v>1</v>
      </c>
      <c r="G1216" s="6">
        <f t="shared" si="240"/>
        <v>0</v>
      </c>
      <c r="H1216" s="9">
        <f t="shared" si="241"/>
        <v>-9.683987500000002E-2</v>
      </c>
      <c r="I1216" s="6">
        <f t="shared" si="242"/>
        <v>-0.18327899999999997</v>
      </c>
      <c r="J1216" s="6">
        <f t="shared" si="243"/>
        <v>0.44319299999999995</v>
      </c>
      <c r="K1216" s="9">
        <f t="shared" si="244"/>
        <v>-0.43986570026300598</v>
      </c>
      <c r="L1216" s="8">
        <f t="shared" si="245"/>
        <v>-0.47004839945269389</v>
      </c>
      <c r="M1216" s="9">
        <f t="shared" si="246"/>
        <v>-0.94263725072479587</v>
      </c>
      <c r="N1216" s="8">
        <f t="shared" si="247"/>
        <v>-0.3249107544526938</v>
      </c>
      <c r="O1216" s="9">
        <f t="shared" si="248"/>
        <v>-0.43986570026300598</v>
      </c>
      <c r="P1216" s="8">
        <f t="shared" si="249"/>
        <v>-0.86502374140599003</v>
      </c>
      <c r="Q1216" s="9">
        <f t="shared" si="250"/>
        <v>0.23923325973699455</v>
      </c>
      <c r="R1216" s="6">
        <f t="shared" si="251"/>
        <v>0.11806855159089814</v>
      </c>
    </row>
    <row r="1217" spans="2:18" ht="14.4">
      <c r="B1217" s="7"/>
      <c r="C1217">
        <v>-19.193999999999999</v>
      </c>
      <c r="D1217">
        <v>93.254900000000006</v>
      </c>
      <c r="E1217">
        <v>86.197900000000004</v>
      </c>
      <c r="F1217">
        <v>1</v>
      </c>
      <c r="G1217" s="6">
        <f t="shared" si="240"/>
        <v>0</v>
      </c>
      <c r="H1217" s="9">
        <f t="shared" si="241"/>
        <v>-9.3992500000000034E-2</v>
      </c>
      <c r="I1217" s="6">
        <f t="shared" si="242"/>
        <v>-0.18915033333333331</v>
      </c>
      <c r="J1217" s="6">
        <f t="shared" si="243"/>
        <v>0.44366316666666672</v>
      </c>
      <c r="K1217" s="9">
        <f t="shared" si="244"/>
        <v>-0.43665332558190101</v>
      </c>
      <c r="L1217" s="8">
        <f t="shared" si="245"/>
        <v>-0.4786886236742674</v>
      </c>
      <c r="M1217" s="9">
        <f t="shared" si="246"/>
        <v>-0.94297577072479588</v>
      </c>
      <c r="N1217" s="8">
        <f t="shared" si="247"/>
        <v>-0.33252592367426731</v>
      </c>
      <c r="O1217" s="9">
        <f t="shared" si="248"/>
        <v>-0.43665332558190101</v>
      </c>
      <c r="P1217" s="8">
        <f t="shared" si="249"/>
        <v>-0.86634196332567925</v>
      </c>
      <c r="Q1217" s="9">
        <f t="shared" si="250"/>
        <v>0.24278415441809953</v>
      </c>
      <c r="R1217" s="6">
        <f t="shared" si="251"/>
        <v>0.10972149428901377</v>
      </c>
    </row>
    <row r="1218" spans="2:18" ht="14.4">
      <c r="B1218" s="7"/>
      <c r="C1218">
        <v>-19.193999999999999</v>
      </c>
      <c r="D1218">
        <v>93.254900000000006</v>
      </c>
      <c r="E1218">
        <v>86.197900000000004</v>
      </c>
      <c r="F1218">
        <v>1</v>
      </c>
      <c r="G1218" s="6">
        <f t="shared" si="240"/>
        <v>0</v>
      </c>
      <c r="H1218" s="9">
        <f t="shared" si="241"/>
        <v>-9.3992500000000034E-2</v>
      </c>
      <c r="I1218" s="6">
        <f t="shared" si="242"/>
        <v>-0.18915033333333331</v>
      </c>
      <c r="J1218" s="6">
        <f t="shared" si="243"/>
        <v>0.44366316666666672</v>
      </c>
      <c r="K1218" s="9">
        <f t="shared" si="244"/>
        <v>-0.43665332558190101</v>
      </c>
      <c r="L1218" s="8">
        <f t="shared" si="245"/>
        <v>-0.4786886236742674</v>
      </c>
      <c r="M1218" s="9">
        <f t="shared" si="246"/>
        <v>-0.94297577072479588</v>
      </c>
      <c r="N1218" s="8">
        <f t="shared" si="247"/>
        <v>-0.33252592367426731</v>
      </c>
      <c r="O1218" s="9">
        <f t="shared" si="248"/>
        <v>-0.43665332558190101</v>
      </c>
      <c r="P1218" s="8">
        <f t="shared" si="249"/>
        <v>-0.86634196332567925</v>
      </c>
      <c r="Q1218" s="9">
        <f t="shared" si="250"/>
        <v>0.24278415441809953</v>
      </c>
      <c r="R1218" s="6">
        <f t="shared" si="251"/>
        <v>0.10972149428901377</v>
      </c>
    </row>
    <row r="1219" spans="2:18" ht="14.4">
      <c r="B1219" s="7"/>
      <c r="C1219">
        <v>-22.616299999999999</v>
      </c>
      <c r="D1219">
        <v>95.077799999999996</v>
      </c>
      <c r="E1219">
        <v>84.506</v>
      </c>
      <c r="F1219">
        <v>1</v>
      </c>
      <c r="G1219" s="6">
        <f t="shared" si="240"/>
        <v>0</v>
      </c>
      <c r="H1219" s="9">
        <f t="shared" si="241"/>
        <v>-9.8270375000000021E-2</v>
      </c>
      <c r="I1219" s="6">
        <f t="shared" si="242"/>
        <v>-0.18307400000000001</v>
      </c>
      <c r="J1219" s="6">
        <f t="shared" si="243"/>
        <v>0.44084333333333325</v>
      </c>
      <c r="K1219" s="9">
        <f t="shared" si="244"/>
        <v>-0.43995788331276964</v>
      </c>
      <c r="L1219" s="8">
        <f t="shared" si="245"/>
        <v>-0.46781266161639046</v>
      </c>
      <c r="M1219" s="9">
        <f t="shared" si="246"/>
        <v>-0.94094549072479583</v>
      </c>
      <c r="N1219" s="8">
        <f t="shared" si="247"/>
        <v>-0.32318999661639031</v>
      </c>
      <c r="O1219" s="9">
        <f t="shared" si="248"/>
        <v>-0.43995788331276964</v>
      </c>
      <c r="P1219" s="8">
        <f t="shared" si="249"/>
        <v>-0.86304365426888374</v>
      </c>
      <c r="Q1219" s="9">
        <f t="shared" si="250"/>
        <v>0.23744931668723093</v>
      </c>
      <c r="R1219" s="6">
        <f t="shared" si="251"/>
        <v>0.11883918229009525</v>
      </c>
    </row>
    <row r="1220" spans="2:18" ht="14.4">
      <c r="B1220" s="7"/>
      <c r="C1220">
        <v>-22.616299999999999</v>
      </c>
      <c r="D1220">
        <v>95.077799999999996</v>
      </c>
      <c r="E1220">
        <v>84.506</v>
      </c>
      <c r="F1220">
        <v>1</v>
      </c>
      <c r="G1220" s="6">
        <f t="shared" si="240"/>
        <v>0</v>
      </c>
      <c r="H1220" s="9">
        <f t="shared" si="241"/>
        <v>-9.8270375000000021E-2</v>
      </c>
      <c r="I1220" s="6">
        <f t="shared" si="242"/>
        <v>-0.18307400000000001</v>
      </c>
      <c r="J1220" s="6">
        <f t="shared" si="243"/>
        <v>0.44084333333333325</v>
      </c>
      <c r="K1220" s="9">
        <f t="shared" si="244"/>
        <v>-0.43995788331276964</v>
      </c>
      <c r="L1220" s="8">
        <f t="shared" si="245"/>
        <v>-0.46781266161639046</v>
      </c>
      <c r="M1220" s="9">
        <f t="shared" si="246"/>
        <v>-0.94094549072479583</v>
      </c>
      <c r="N1220" s="8">
        <f t="shared" si="247"/>
        <v>-0.32318999661639031</v>
      </c>
      <c r="O1220" s="9">
        <f t="shared" si="248"/>
        <v>-0.43995788331276964</v>
      </c>
      <c r="P1220" s="8">
        <f t="shared" si="249"/>
        <v>-0.86304365426888374</v>
      </c>
      <c r="Q1220" s="9">
        <f t="shared" si="250"/>
        <v>0.23744931668723093</v>
      </c>
      <c r="R1220" s="6">
        <f t="shared" si="251"/>
        <v>0.11883918229009525</v>
      </c>
    </row>
    <row r="1221" spans="2:18" ht="14.4">
      <c r="B1221" s="7"/>
      <c r="C1221">
        <v>-22.044899999999998</v>
      </c>
      <c r="D1221">
        <v>95.2256</v>
      </c>
      <c r="E1221">
        <v>85.339799999999997</v>
      </c>
      <c r="F1221">
        <v>1</v>
      </c>
      <c r="G1221" s="6">
        <f t="shared" si="240"/>
        <v>0</v>
      </c>
      <c r="H1221" s="9">
        <f t="shared" si="241"/>
        <v>-9.7556124999999994E-2</v>
      </c>
      <c r="I1221" s="6">
        <f t="shared" si="242"/>
        <v>-0.18258133333333332</v>
      </c>
      <c r="J1221" s="6">
        <f t="shared" si="243"/>
        <v>0.44223299999999999</v>
      </c>
      <c r="K1221" s="9">
        <f t="shared" si="244"/>
        <v>-0.44006771886446927</v>
      </c>
      <c r="L1221" s="8">
        <f t="shared" si="245"/>
        <v>-0.46832190893194015</v>
      </c>
      <c r="M1221" s="9">
        <f t="shared" si="246"/>
        <v>-0.94194605072479587</v>
      </c>
      <c r="N1221" s="8">
        <f t="shared" si="247"/>
        <v>-0.32344211393194006</v>
      </c>
      <c r="O1221" s="9">
        <f t="shared" si="248"/>
        <v>-0.44006771886446927</v>
      </c>
      <c r="P1221" s="8">
        <f t="shared" si="249"/>
        <v>-0.86416729464689435</v>
      </c>
      <c r="Q1221" s="9">
        <f t="shared" si="250"/>
        <v>0.23834004113553131</v>
      </c>
      <c r="R1221" s="6">
        <f t="shared" si="251"/>
        <v>0.11919644535255609</v>
      </c>
    </row>
    <row r="1222" spans="2:18" ht="14.4">
      <c r="B1222" s="7"/>
      <c r="C1222">
        <v>-22.044899999999998</v>
      </c>
      <c r="D1222">
        <v>95.2256</v>
      </c>
      <c r="E1222">
        <v>85.339799999999997</v>
      </c>
      <c r="F1222">
        <v>1</v>
      </c>
      <c r="G1222" s="6">
        <f t="shared" si="240"/>
        <v>0</v>
      </c>
      <c r="H1222" s="9">
        <f t="shared" si="241"/>
        <v>-9.7556124999999994E-2</v>
      </c>
      <c r="I1222" s="6">
        <f t="shared" si="242"/>
        <v>-0.18258133333333332</v>
      </c>
      <c r="J1222" s="6">
        <f t="shared" si="243"/>
        <v>0.44223299999999999</v>
      </c>
      <c r="K1222" s="9">
        <f t="shared" si="244"/>
        <v>-0.44006771886446927</v>
      </c>
      <c r="L1222" s="8">
        <f t="shared" si="245"/>
        <v>-0.46832190893194015</v>
      </c>
      <c r="M1222" s="9">
        <f t="shared" si="246"/>
        <v>-0.94194605072479587</v>
      </c>
      <c r="N1222" s="8">
        <f t="shared" si="247"/>
        <v>-0.32344211393194006</v>
      </c>
      <c r="O1222" s="9">
        <f t="shared" si="248"/>
        <v>-0.44006771886446927</v>
      </c>
      <c r="P1222" s="8">
        <f t="shared" si="249"/>
        <v>-0.86416729464689435</v>
      </c>
      <c r="Q1222" s="9">
        <f t="shared" si="250"/>
        <v>0.23834004113553131</v>
      </c>
      <c r="R1222" s="6">
        <f t="shared" si="251"/>
        <v>0.11919644535255609</v>
      </c>
    </row>
    <row r="1223" spans="2:18" ht="14.4">
      <c r="B1223" s="7"/>
      <c r="C1223">
        <v>-22.044899999999998</v>
      </c>
      <c r="D1223">
        <v>95.2256</v>
      </c>
      <c r="E1223">
        <v>85.339799999999997</v>
      </c>
      <c r="F1223">
        <v>1</v>
      </c>
      <c r="G1223" s="6">
        <f t="shared" si="240"/>
        <v>0</v>
      </c>
      <c r="H1223" s="9">
        <f t="shared" si="241"/>
        <v>-9.7556124999999994E-2</v>
      </c>
      <c r="I1223" s="6">
        <f t="shared" si="242"/>
        <v>-0.18258133333333332</v>
      </c>
      <c r="J1223" s="6">
        <f t="shared" si="243"/>
        <v>0.44223299999999999</v>
      </c>
      <c r="K1223" s="9">
        <f t="shared" si="244"/>
        <v>-0.44006771886446927</v>
      </c>
      <c r="L1223" s="8">
        <f t="shared" si="245"/>
        <v>-0.46832190893194015</v>
      </c>
      <c r="M1223" s="9">
        <f t="shared" si="246"/>
        <v>-0.94194605072479587</v>
      </c>
      <c r="N1223" s="8">
        <f t="shared" si="247"/>
        <v>-0.32344211393194006</v>
      </c>
      <c r="O1223" s="9">
        <f t="shared" si="248"/>
        <v>-0.44006771886446927</v>
      </c>
      <c r="P1223" s="8">
        <f t="shared" si="249"/>
        <v>-0.86416729464689435</v>
      </c>
      <c r="Q1223" s="9">
        <f t="shared" si="250"/>
        <v>0.23834004113553131</v>
      </c>
      <c r="R1223" s="6">
        <f t="shared" si="251"/>
        <v>0.11919644535255609</v>
      </c>
    </row>
    <row r="1224" spans="2:18" ht="14.4">
      <c r="B1224" s="7"/>
      <c r="C1224">
        <v>-21.590900000000001</v>
      </c>
      <c r="D1224">
        <v>94.297700000000006</v>
      </c>
      <c r="E1224">
        <v>85.453000000000003</v>
      </c>
      <c r="F1224">
        <v>1</v>
      </c>
      <c r="G1224" s="6">
        <f t="shared" si="240"/>
        <v>0</v>
      </c>
      <c r="H1224" s="9">
        <f t="shared" si="241"/>
        <v>-9.6988624999999995E-2</v>
      </c>
      <c r="I1224" s="6">
        <f t="shared" si="242"/>
        <v>-0.18567433333333333</v>
      </c>
      <c r="J1224" s="6">
        <f t="shared" si="243"/>
        <v>0.4424216666666666</v>
      </c>
      <c r="K1224" s="9">
        <f t="shared" si="244"/>
        <v>-0.43949584290449661</v>
      </c>
      <c r="L1224" s="8">
        <f t="shared" si="245"/>
        <v>-0.4725010576892138</v>
      </c>
      <c r="M1224" s="9">
        <f t="shared" si="246"/>
        <v>-0.94208189072479576</v>
      </c>
      <c r="N1224" s="8">
        <f t="shared" si="247"/>
        <v>-0.32741696268921372</v>
      </c>
      <c r="O1224" s="9">
        <f t="shared" si="248"/>
        <v>-0.43949584290449661</v>
      </c>
      <c r="P1224" s="8">
        <f t="shared" si="249"/>
        <v>-0.86448923553774437</v>
      </c>
      <c r="Q1224" s="9">
        <f t="shared" si="250"/>
        <v>0.23904775709550397</v>
      </c>
      <c r="R1224" s="6">
        <f t="shared" si="251"/>
        <v>0.11513493748613247</v>
      </c>
    </row>
    <row r="1225" spans="2:18" ht="14.4">
      <c r="B1225" s="7"/>
      <c r="C1225">
        <v>-21.590900000000001</v>
      </c>
      <c r="D1225">
        <v>94.297700000000006</v>
      </c>
      <c r="E1225">
        <v>85.453000000000003</v>
      </c>
      <c r="F1225">
        <v>1</v>
      </c>
      <c r="G1225" s="6">
        <f t="shared" si="240"/>
        <v>0</v>
      </c>
      <c r="H1225" s="9">
        <f t="shared" si="241"/>
        <v>-9.6988624999999995E-2</v>
      </c>
      <c r="I1225" s="6">
        <f t="shared" si="242"/>
        <v>-0.18567433333333333</v>
      </c>
      <c r="J1225" s="6">
        <f t="shared" si="243"/>
        <v>0.4424216666666666</v>
      </c>
      <c r="K1225" s="9">
        <f t="shared" si="244"/>
        <v>-0.43949584290449661</v>
      </c>
      <c r="L1225" s="8">
        <f t="shared" si="245"/>
        <v>-0.4725010576892138</v>
      </c>
      <c r="M1225" s="9">
        <f t="shared" si="246"/>
        <v>-0.94208189072479576</v>
      </c>
      <c r="N1225" s="8">
        <f t="shared" si="247"/>
        <v>-0.32741696268921372</v>
      </c>
      <c r="O1225" s="9">
        <f t="shared" si="248"/>
        <v>-0.43949584290449661</v>
      </c>
      <c r="P1225" s="8">
        <f t="shared" si="249"/>
        <v>-0.86448923553774437</v>
      </c>
      <c r="Q1225" s="9">
        <f t="shared" si="250"/>
        <v>0.23904775709550397</v>
      </c>
      <c r="R1225" s="6">
        <f t="shared" si="251"/>
        <v>0.11513493748613247</v>
      </c>
    </row>
    <row r="1226" spans="2:18" ht="14.4">
      <c r="B1226" s="7"/>
      <c r="C1226">
        <v>-24.894300000000001</v>
      </c>
      <c r="D1226">
        <v>96.545599999999993</v>
      </c>
      <c r="E1226">
        <v>84.299800000000005</v>
      </c>
      <c r="F1226">
        <v>1</v>
      </c>
      <c r="G1226" s="6">
        <f t="shared" si="240"/>
        <v>0</v>
      </c>
      <c r="H1226" s="9">
        <f t="shared" si="241"/>
        <v>-0.10111787499999997</v>
      </c>
      <c r="I1226" s="6">
        <f t="shared" si="242"/>
        <v>-0.17818133333333336</v>
      </c>
      <c r="J1226" s="6">
        <f t="shared" si="243"/>
        <v>0.44049966666666662</v>
      </c>
      <c r="K1226" s="9">
        <f t="shared" si="244"/>
        <v>-0.44326149387844732</v>
      </c>
      <c r="L1226" s="8">
        <f t="shared" si="245"/>
        <v>-0.46047174226963905</v>
      </c>
      <c r="M1226" s="9">
        <f t="shared" si="246"/>
        <v>-0.94069805072479584</v>
      </c>
      <c r="N1226" s="8">
        <f t="shared" si="247"/>
        <v>-0.3168741772696389</v>
      </c>
      <c r="O1226" s="9">
        <f t="shared" si="248"/>
        <v>-0.44326149387844732</v>
      </c>
      <c r="P1226" s="8">
        <f t="shared" si="249"/>
        <v>-0.86180426494297135</v>
      </c>
      <c r="Q1226" s="9">
        <f t="shared" si="250"/>
        <v>0.23389826612155329</v>
      </c>
      <c r="R1226" s="6">
        <f t="shared" si="251"/>
        <v>0.12596581231093423</v>
      </c>
    </row>
    <row r="1227" spans="2:18" ht="14.4">
      <c r="B1227" s="7"/>
      <c r="C1227">
        <v>-27.040700000000001</v>
      </c>
      <c r="D1227">
        <v>99.509500000000003</v>
      </c>
      <c r="E1227">
        <v>83.775499999999994</v>
      </c>
      <c r="F1227">
        <v>1</v>
      </c>
      <c r="G1227" s="6">
        <f t="shared" si="240"/>
        <v>0</v>
      </c>
      <c r="H1227" s="9">
        <f t="shared" si="241"/>
        <v>-0.10380087500000001</v>
      </c>
      <c r="I1227" s="6">
        <f t="shared" si="242"/>
        <v>-0.16830166666666668</v>
      </c>
      <c r="J1227" s="6">
        <f t="shared" si="243"/>
        <v>0.43962583333333327</v>
      </c>
      <c r="K1227" s="9">
        <f t="shared" si="244"/>
        <v>-0.4459782403464766</v>
      </c>
      <c r="L1227" s="8">
        <f t="shared" si="245"/>
        <v>-0.44664029279406581</v>
      </c>
      <c r="M1227" s="9">
        <f t="shared" si="246"/>
        <v>-0.94006889072479582</v>
      </c>
      <c r="N1227" s="8">
        <f t="shared" si="247"/>
        <v>-0.30400860779406569</v>
      </c>
      <c r="O1227" s="9">
        <f t="shared" si="248"/>
        <v>-0.4459782403464766</v>
      </c>
      <c r="P1227" s="8">
        <f t="shared" si="249"/>
        <v>-0.86029351639992624</v>
      </c>
      <c r="Q1227" s="9">
        <f t="shared" si="250"/>
        <v>0.23055235965352394</v>
      </c>
      <c r="R1227" s="6">
        <f t="shared" si="251"/>
        <v>0.13925239324346242</v>
      </c>
    </row>
    <row r="1228" spans="2:18" ht="14.4">
      <c r="B1228" s="7"/>
      <c r="C1228">
        <v>-27.040700000000001</v>
      </c>
      <c r="D1228">
        <v>99.509500000000003</v>
      </c>
      <c r="E1228">
        <v>83.775499999999994</v>
      </c>
      <c r="F1228">
        <v>1</v>
      </c>
      <c r="G1228" s="6">
        <f t="shared" si="240"/>
        <v>0</v>
      </c>
      <c r="H1228" s="9">
        <f t="shared" si="241"/>
        <v>-0.10380087500000001</v>
      </c>
      <c r="I1228" s="6">
        <f t="shared" si="242"/>
        <v>-0.16830166666666668</v>
      </c>
      <c r="J1228" s="6">
        <f t="shared" si="243"/>
        <v>0.43962583333333327</v>
      </c>
      <c r="K1228" s="9">
        <f t="shared" si="244"/>
        <v>-0.4459782403464766</v>
      </c>
      <c r="L1228" s="8">
        <f t="shared" si="245"/>
        <v>-0.44664029279406581</v>
      </c>
      <c r="M1228" s="9">
        <f t="shared" si="246"/>
        <v>-0.94006889072479582</v>
      </c>
      <c r="N1228" s="8">
        <f t="shared" si="247"/>
        <v>-0.30400860779406569</v>
      </c>
      <c r="O1228" s="9">
        <f t="shared" si="248"/>
        <v>-0.4459782403464766</v>
      </c>
      <c r="P1228" s="8">
        <f t="shared" si="249"/>
        <v>-0.86029351639992624</v>
      </c>
      <c r="Q1228" s="9">
        <f t="shared" si="250"/>
        <v>0.23055235965352394</v>
      </c>
      <c r="R1228" s="6">
        <f t="shared" si="251"/>
        <v>0.13925239324346242</v>
      </c>
    </row>
    <row r="1229" spans="2:18" ht="14.4">
      <c r="B1229" s="7"/>
      <c r="C1229">
        <v>-27.100100000000001</v>
      </c>
      <c r="D1229">
        <v>100.069</v>
      </c>
      <c r="E1229">
        <v>84.377300000000005</v>
      </c>
      <c r="F1229">
        <v>1</v>
      </c>
      <c r="G1229" s="6">
        <f t="shared" si="240"/>
        <v>0</v>
      </c>
      <c r="H1229" s="9">
        <f t="shared" si="241"/>
        <v>-0.10387512500000001</v>
      </c>
      <c r="I1229" s="6">
        <f t="shared" si="242"/>
        <v>-0.16643666666666668</v>
      </c>
      <c r="J1229" s="6">
        <f t="shared" si="243"/>
        <v>0.44062883333333336</v>
      </c>
      <c r="K1229" s="9">
        <f t="shared" si="244"/>
        <v>-0.4467929957826493</v>
      </c>
      <c r="L1229" s="8">
        <f t="shared" si="245"/>
        <v>-0.4449131738752593</v>
      </c>
      <c r="M1229" s="9">
        <f t="shared" si="246"/>
        <v>-0.94079105072479585</v>
      </c>
      <c r="N1229" s="8">
        <f t="shared" si="247"/>
        <v>-0.30230821887525922</v>
      </c>
      <c r="O1229" s="9">
        <f t="shared" si="248"/>
        <v>-0.4467929957826493</v>
      </c>
      <c r="P1229" s="8">
        <f t="shared" si="249"/>
        <v>-0.8608921953055233</v>
      </c>
      <c r="Q1229" s="9">
        <f t="shared" si="250"/>
        <v>0.23045976421735134</v>
      </c>
      <c r="R1229" s="6">
        <f t="shared" si="251"/>
        <v>0.14160492106786593</v>
      </c>
    </row>
    <row r="1230" spans="2:18" ht="14.4">
      <c r="B1230" s="7"/>
      <c r="C1230">
        <v>-26.965</v>
      </c>
      <c r="D1230">
        <v>97.831100000000006</v>
      </c>
      <c r="E1230">
        <v>85.219499999999996</v>
      </c>
      <c r="F1230">
        <v>1</v>
      </c>
      <c r="G1230" s="6">
        <f t="shared" si="240"/>
        <v>0</v>
      </c>
      <c r="H1230" s="9">
        <f t="shared" si="241"/>
        <v>-0.10370624999999994</v>
      </c>
      <c r="I1230" s="6">
        <f t="shared" si="242"/>
        <v>-0.17389633333333332</v>
      </c>
      <c r="J1230" s="6">
        <f t="shared" si="243"/>
        <v>0.44203250000000005</v>
      </c>
      <c r="K1230" s="9">
        <f t="shared" si="244"/>
        <v>-0.4475930357249569</v>
      </c>
      <c r="L1230" s="8">
        <f t="shared" si="245"/>
        <v>-0.45515198439476018</v>
      </c>
      <c r="M1230" s="9">
        <f t="shared" si="246"/>
        <v>-0.94180169072479591</v>
      </c>
      <c r="N1230" s="8">
        <f t="shared" si="247"/>
        <v>-0.31248623439476009</v>
      </c>
      <c r="O1230" s="9">
        <f t="shared" si="248"/>
        <v>-0.4475930357249569</v>
      </c>
      <c r="P1230" s="8">
        <f t="shared" si="249"/>
        <v>-0.86182823021960397</v>
      </c>
      <c r="Q1230" s="9">
        <f t="shared" si="250"/>
        <v>0.2306703642750437</v>
      </c>
      <c r="R1230" s="6">
        <f t="shared" si="251"/>
        <v>0.13224135046244578</v>
      </c>
    </row>
    <row r="1231" spans="2:18" ht="14.4">
      <c r="B1231" s="7"/>
      <c r="C1231">
        <v>-26.965</v>
      </c>
      <c r="D1231">
        <v>97.831100000000006</v>
      </c>
      <c r="E1231">
        <v>85.219499999999996</v>
      </c>
      <c r="F1231">
        <v>1</v>
      </c>
      <c r="G1231" s="6">
        <f t="shared" si="240"/>
        <v>0</v>
      </c>
      <c r="H1231" s="9">
        <f t="shared" si="241"/>
        <v>-0.10370624999999994</v>
      </c>
      <c r="I1231" s="6">
        <f t="shared" si="242"/>
        <v>-0.17389633333333332</v>
      </c>
      <c r="J1231" s="6">
        <f t="shared" si="243"/>
        <v>0.44203250000000005</v>
      </c>
      <c r="K1231" s="9">
        <f t="shared" si="244"/>
        <v>-0.4475930357249569</v>
      </c>
      <c r="L1231" s="8">
        <f t="shared" si="245"/>
        <v>-0.45515198439476018</v>
      </c>
      <c r="M1231" s="9">
        <f t="shared" si="246"/>
        <v>-0.94180169072479591</v>
      </c>
      <c r="N1231" s="8">
        <f t="shared" si="247"/>
        <v>-0.31248623439476009</v>
      </c>
      <c r="O1231" s="9">
        <f t="shared" si="248"/>
        <v>-0.4475930357249569</v>
      </c>
      <c r="P1231" s="8">
        <f t="shared" si="249"/>
        <v>-0.86182823021960397</v>
      </c>
      <c r="Q1231" s="9">
        <f t="shared" si="250"/>
        <v>0.2306703642750437</v>
      </c>
      <c r="R1231" s="6">
        <f t="shared" si="251"/>
        <v>0.13224135046244578</v>
      </c>
    </row>
    <row r="1232" spans="2:18" ht="14.4">
      <c r="B1232" s="7"/>
      <c r="C1232">
        <v>-26.965</v>
      </c>
      <c r="D1232">
        <v>97.831100000000006</v>
      </c>
      <c r="E1232">
        <v>85.219499999999996</v>
      </c>
      <c r="F1232">
        <v>1</v>
      </c>
      <c r="G1232" s="6">
        <f t="shared" si="240"/>
        <v>0</v>
      </c>
      <c r="H1232" s="9">
        <f t="shared" si="241"/>
        <v>-0.10370624999999994</v>
      </c>
      <c r="I1232" s="6">
        <f t="shared" si="242"/>
        <v>-0.17389633333333332</v>
      </c>
      <c r="J1232" s="6">
        <f t="shared" si="243"/>
        <v>0.44203250000000005</v>
      </c>
      <c r="K1232" s="9">
        <f t="shared" si="244"/>
        <v>-0.4475930357249569</v>
      </c>
      <c r="L1232" s="8">
        <f t="shared" si="245"/>
        <v>-0.45515198439476018</v>
      </c>
      <c r="M1232" s="9">
        <f t="shared" si="246"/>
        <v>-0.94180169072479591</v>
      </c>
      <c r="N1232" s="8">
        <f t="shared" si="247"/>
        <v>-0.31248623439476009</v>
      </c>
      <c r="O1232" s="9">
        <f t="shared" si="248"/>
        <v>-0.4475930357249569</v>
      </c>
      <c r="P1232" s="8">
        <f t="shared" si="249"/>
        <v>-0.86182823021960397</v>
      </c>
      <c r="Q1232" s="9">
        <f t="shared" si="250"/>
        <v>0.2306703642750437</v>
      </c>
      <c r="R1232" s="6">
        <f t="shared" si="251"/>
        <v>0.13224135046244578</v>
      </c>
    </row>
    <row r="1233" spans="2:18" ht="14.4">
      <c r="B1233" s="7"/>
      <c r="C1233">
        <v>-23.599799999999998</v>
      </c>
      <c r="D1233">
        <v>94.28</v>
      </c>
      <c r="E1233">
        <v>86.1935</v>
      </c>
      <c r="F1233">
        <v>1</v>
      </c>
      <c r="G1233" s="6">
        <f t="shared" si="240"/>
        <v>0</v>
      </c>
      <c r="H1233" s="9">
        <f t="shared" si="241"/>
        <v>-9.9499749999999998E-2</v>
      </c>
      <c r="I1233" s="6">
        <f t="shared" si="242"/>
        <v>-0.18573333333333331</v>
      </c>
      <c r="J1233" s="6">
        <f t="shared" si="243"/>
        <v>0.44365583333333325</v>
      </c>
      <c r="K1233" s="9">
        <f t="shared" si="244"/>
        <v>-0.44351600808508918</v>
      </c>
      <c r="L1233" s="8">
        <f t="shared" si="245"/>
        <v>-0.47244018038132213</v>
      </c>
      <c r="M1233" s="9">
        <f t="shared" si="246"/>
        <v>-0.94297049072479577</v>
      </c>
      <c r="N1233" s="8">
        <f t="shared" si="247"/>
        <v>-0.32826009038132203</v>
      </c>
      <c r="O1233" s="9">
        <f t="shared" si="248"/>
        <v>-0.44351600808508918</v>
      </c>
      <c r="P1233" s="8">
        <f t="shared" si="249"/>
        <v>-0.86435478071154725</v>
      </c>
      <c r="Q1233" s="9">
        <f t="shared" si="250"/>
        <v>0.23591619191491137</v>
      </c>
      <c r="R1233" s="6">
        <f t="shared" si="251"/>
        <v>0.115965364967827</v>
      </c>
    </row>
    <row r="1234" spans="2:18" ht="14.4">
      <c r="B1234" s="7"/>
      <c r="C1234">
        <v>-23.599799999999998</v>
      </c>
      <c r="D1234">
        <v>94.28</v>
      </c>
      <c r="E1234">
        <v>86.1935</v>
      </c>
      <c r="F1234">
        <v>1</v>
      </c>
      <c r="G1234" s="6">
        <f t="shared" si="240"/>
        <v>0</v>
      </c>
      <c r="H1234" s="9">
        <f t="shared" si="241"/>
        <v>-9.9499749999999998E-2</v>
      </c>
      <c r="I1234" s="6">
        <f t="shared" si="242"/>
        <v>-0.18573333333333331</v>
      </c>
      <c r="J1234" s="6">
        <f t="shared" si="243"/>
        <v>0.44365583333333325</v>
      </c>
      <c r="K1234" s="9">
        <f t="shared" si="244"/>
        <v>-0.44351600808508918</v>
      </c>
      <c r="L1234" s="8">
        <f t="shared" si="245"/>
        <v>-0.47244018038132213</v>
      </c>
      <c r="M1234" s="9">
        <f t="shared" si="246"/>
        <v>-0.94297049072479577</v>
      </c>
      <c r="N1234" s="8">
        <f t="shared" si="247"/>
        <v>-0.32826009038132203</v>
      </c>
      <c r="O1234" s="9">
        <f t="shared" si="248"/>
        <v>-0.44351600808508918</v>
      </c>
      <c r="P1234" s="8">
        <f t="shared" si="249"/>
        <v>-0.86435478071154725</v>
      </c>
      <c r="Q1234" s="9">
        <f t="shared" si="250"/>
        <v>0.23591619191491137</v>
      </c>
      <c r="R1234" s="6">
        <f t="shared" si="251"/>
        <v>0.115965364967827</v>
      </c>
    </row>
    <row r="1235" spans="2:18" ht="14.4">
      <c r="B1235" s="7"/>
      <c r="C1235">
        <v>-25.4833</v>
      </c>
      <c r="D1235">
        <v>96.375600000000006</v>
      </c>
      <c r="E1235">
        <v>84.4846</v>
      </c>
      <c r="F1235">
        <v>1</v>
      </c>
      <c r="G1235" s="6">
        <f t="shared" si="240"/>
        <v>0</v>
      </c>
      <c r="H1235" s="9">
        <f t="shared" si="241"/>
        <v>-0.10185412499999996</v>
      </c>
      <c r="I1235" s="6">
        <f t="shared" si="242"/>
        <v>-0.17874799999999996</v>
      </c>
      <c r="J1235" s="6">
        <f t="shared" si="243"/>
        <v>0.44080766666666671</v>
      </c>
      <c r="K1235" s="9">
        <f t="shared" si="244"/>
        <v>-0.4444014140115396</v>
      </c>
      <c r="L1235" s="8">
        <f t="shared" si="245"/>
        <v>-0.46110541879267036</v>
      </c>
      <c r="M1235" s="9">
        <f t="shared" si="246"/>
        <v>-0.94091981072479591</v>
      </c>
      <c r="N1235" s="8">
        <f t="shared" si="247"/>
        <v>-0.3177729037926702</v>
      </c>
      <c r="O1235" s="9">
        <f t="shared" si="248"/>
        <v>-0.4444014140115396</v>
      </c>
      <c r="P1235" s="8">
        <f t="shared" si="249"/>
        <v>-0.86173126473651462</v>
      </c>
      <c r="Q1235" s="9">
        <f t="shared" si="250"/>
        <v>0.232980105988461</v>
      </c>
      <c r="R1235" s="6">
        <f t="shared" si="251"/>
        <v>0.12552418558144621</v>
      </c>
    </row>
    <row r="1236" spans="2:18" ht="14.4">
      <c r="B1236" s="7"/>
      <c r="C1236">
        <v>-25.031600000000001</v>
      </c>
      <c r="D1236">
        <v>95.13</v>
      </c>
      <c r="E1236">
        <v>84.713300000000004</v>
      </c>
      <c r="F1236">
        <v>1</v>
      </c>
      <c r="G1236" s="6">
        <f t="shared" si="240"/>
        <v>0</v>
      </c>
      <c r="H1236" s="9">
        <f t="shared" si="241"/>
        <v>-0.10128950000000003</v>
      </c>
      <c r="I1236" s="6">
        <f t="shared" si="242"/>
        <v>-0.18290000000000001</v>
      </c>
      <c r="J1236" s="6">
        <f t="shared" si="243"/>
        <v>0.44118883333333336</v>
      </c>
      <c r="K1236" s="9">
        <f t="shared" si="244"/>
        <v>-0.44397172339673874</v>
      </c>
      <c r="L1236" s="8">
        <f t="shared" si="245"/>
        <v>-0.4667242177706637</v>
      </c>
      <c r="M1236" s="9">
        <f t="shared" si="246"/>
        <v>-0.9411942507247959</v>
      </c>
      <c r="N1236" s="8">
        <f t="shared" si="247"/>
        <v>-0.32318843777066358</v>
      </c>
      <c r="O1236" s="9">
        <f t="shared" si="248"/>
        <v>-0.44397172339673874</v>
      </c>
      <c r="P1236" s="8">
        <f t="shared" si="249"/>
        <v>-0.8621722017483292</v>
      </c>
      <c r="Q1236" s="9">
        <f t="shared" si="250"/>
        <v>0.2336842366032619</v>
      </c>
      <c r="R1236" s="6">
        <f t="shared" si="251"/>
        <v>0.12014305861526747</v>
      </c>
    </row>
    <row r="1237" spans="2:18" ht="14.4">
      <c r="B1237" s="7"/>
      <c r="C1237">
        <v>-25.031600000000001</v>
      </c>
      <c r="D1237">
        <v>95.13</v>
      </c>
      <c r="E1237">
        <v>84.713300000000004</v>
      </c>
      <c r="F1237">
        <v>1</v>
      </c>
      <c r="G1237" s="6">
        <f t="shared" si="240"/>
        <v>0</v>
      </c>
      <c r="H1237" s="9">
        <f t="shared" si="241"/>
        <v>-0.10128950000000003</v>
      </c>
      <c r="I1237" s="6">
        <f t="shared" si="242"/>
        <v>-0.18290000000000001</v>
      </c>
      <c r="J1237" s="6">
        <f t="shared" si="243"/>
        <v>0.44118883333333336</v>
      </c>
      <c r="K1237" s="9">
        <f t="shared" si="244"/>
        <v>-0.44397172339673874</v>
      </c>
      <c r="L1237" s="8">
        <f t="shared" si="245"/>
        <v>-0.4667242177706637</v>
      </c>
      <c r="M1237" s="9">
        <f t="shared" si="246"/>
        <v>-0.9411942507247959</v>
      </c>
      <c r="N1237" s="8">
        <f t="shared" si="247"/>
        <v>-0.32318843777066358</v>
      </c>
      <c r="O1237" s="9">
        <f t="shared" si="248"/>
        <v>-0.44397172339673874</v>
      </c>
      <c r="P1237" s="8">
        <f t="shared" si="249"/>
        <v>-0.8621722017483292</v>
      </c>
      <c r="Q1237" s="9">
        <f t="shared" si="250"/>
        <v>0.2336842366032619</v>
      </c>
      <c r="R1237" s="6">
        <f t="shared" si="251"/>
        <v>0.12014305861526747</v>
      </c>
    </row>
    <row r="1238" spans="2:18" ht="14.4">
      <c r="B1238" s="7"/>
      <c r="C1238">
        <v>-23.735600000000002</v>
      </c>
      <c r="D1238">
        <v>94.0715</v>
      </c>
      <c r="E1238">
        <v>85.060299999999998</v>
      </c>
      <c r="F1238">
        <v>1</v>
      </c>
      <c r="G1238" s="6">
        <f t="shared" si="240"/>
        <v>0</v>
      </c>
      <c r="H1238" s="9">
        <f t="shared" si="241"/>
        <v>-9.9669499999999966E-2</v>
      </c>
      <c r="I1238" s="6">
        <f t="shared" si="242"/>
        <v>-0.18642833333333331</v>
      </c>
      <c r="J1238" s="6">
        <f t="shared" si="243"/>
        <v>0.4417671666666666</v>
      </c>
      <c r="K1238" s="9">
        <f t="shared" si="244"/>
        <v>-0.44236785933479023</v>
      </c>
      <c r="L1238" s="8">
        <f t="shared" si="245"/>
        <v>-0.47206813262034736</v>
      </c>
      <c r="M1238" s="9">
        <f t="shared" si="246"/>
        <v>-0.94161065072479577</v>
      </c>
      <c r="N1238" s="8">
        <f t="shared" si="247"/>
        <v>-0.3279491526203473</v>
      </c>
      <c r="O1238" s="9">
        <f t="shared" si="248"/>
        <v>-0.44236785933479023</v>
      </c>
      <c r="P1238" s="8">
        <f t="shared" si="249"/>
        <v>-0.86311601472646493</v>
      </c>
      <c r="Q1238" s="9">
        <f t="shared" si="250"/>
        <v>0.23570450066521034</v>
      </c>
      <c r="R1238" s="6">
        <f t="shared" si="251"/>
        <v>0.11515975674371952</v>
      </c>
    </row>
    <row r="1239" spans="2:18" ht="14.4">
      <c r="B1239" s="7"/>
      <c r="C1239">
        <v>-23.735600000000002</v>
      </c>
      <c r="D1239">
        <v>94.0715</v>
      </c>
      <c r="E1239">
        <v>85.060299999999998</v>
      </c>
      <c r="F1239">
        <v>1</v>
      </c>
      <c r="G1239" s="6">
        <f t="shared" si="240"/>
        <v>0</v>
      </c>
      <c r="H1239" s="9">
        <f t="shared" si="241"/>
        <v>-9.9669499999999966E-2</v>
      </c>
      <c r="I1239" s="6">
        <f t="shared" si="242"/>
        <v>-0.18642833333333331</v>
      </c>
      <c r="J1239" s="6">
        <f t="shared" si="243"/>
        <v>0.4417671666666666</v>
      </c>
      <c r="K1239" s="9">
        <f t="shared" si="244"/>
        <v>-0.44236785933479023</v>
      </c>
      <c r="L1239" s="8">
        <f t="shared" si="245"/>
        <v>-0.47206813262034736</v>
      </c>
      <c r="M1239" s="9">
        <f t="shared" si="246"/>
        <v>-0.94161065072479577</v>
      </c>
      <c r="N1239" s="8">
        <f t="shared" si="247"/>
        <v>-0.3279491526203473</v>
      </c>
      <c r="O1239" s="9">
        <f t="shared" si="248"/>
        <v>-0.44236785933479023</v>
      </c>
      <c r="P1239" s="8">
        <f t="shared" si="249"/>
        <v>-0.86311601472646493</v>
      </c>
      <c r="Q1239" s="9">
        <f t="shared" si="250"/>
        <v>0.23570450066521034</v>
      </c>
      <c r="R1239" s="6">
        <f t="shared" si="251"/>
        <v>0.11515975674371952</v>
      </c>
    </row>
    <row r="1240" spans="2:18" ht="14.4">
      <c r="B1240" s="7"/>
      <c r="C1240">
        <v>-24.0579</v>
      </c>
      <c r="D1240">
        <v>94.001099999999994</v>
      </c>
      <c r="E1240">
        <v>84.661699999999996</v>
      </c>
      <c r="F1240">
        <v>1</v>
      </c>
      <c r="G1240" s="6">
        <f t="shared" si="240"/>
        <v>0</v>
      </c>
      <c r="H1240" s="9">
        <f t="shared" si="241"/>
        <v>-0.10007237500000005</v>
      </c>
      <c r="I1240" s="6">
        <f t="shared" si="242"/>
        <v>-0.18666300000000002</v>
      </c>
      <c r="J1240" s="6">
        <f t="shared" si="243"/>
        <v>0.44110283333333333</v>
      </c>
      <c r="K1240" s="9">
        <f t="shared" si="244"/>
        <v>-0.44239195531254188</v>
      </c>
      <c r="L1240" s="8">
        <f t="shared" si="245"/>
        <v>-0.47180150765365619</v>
      </c>
      <c r="M1240" s="9">
        <f t="shared" si="246"/>
        <v>-0.94113233072479596</v>
      </c>
      <c r="N1240" s="8">
        <f t="shared" si="247"/>
        <v>-0.32782756265365603</v>
      </c>
      <c r="O1240" s="9">
        <f t="shared" si="248"/>
        <v>-0.44239195531254188</v>
      </c>
      <c r="P1240" s="8">
        <f t="shared" si="249"/>
        <v>-0.86255674245532687</v>
      </c>
      <c r="Q1240" s="9">
        <f t="shared" si="250"/>
        <v>0.23520208468745873</v>
      </c>
      <c r="R1240" s="6">
        <f t="shared" si="251"/>
        <v>0.11501214443927264</v>
      </c>
    </row>
    <row r="1241" spans="2:18" ht="14.4">
      <c r="B1241" s="7"/>
      <c r="C1241">
        <v>-24.0579</v>
      </c>
      <c r="D1241">
        <v>94.001099999999994</v>
      </c>
      <c r="E1241">
        <v>84.661699999999996</v>
      </c>
      <c r="F1241">
        <v>1</v>
      </c>
      <c r="G1241" s="6">
        <f t="shared" si="240"/>
        <v>0</v>
      </c>
      <c r="H1241" s="9">
        <f t="shared" si="241"/>
        <v>-0.10007237500000005</v>
      </c>
      <c r="I1241" s="6">
        <f t="shared" si="242"/>
        <v>-0.18666300000000002</v>
      </c>
      <c r="J1241" s="6">
        <f t="shared" si="243"/>
        <v>0.44110283333333333</v>
      </c>
      <c r="K1241" s="9">
        <f t="shared" si="244"/>
        <v>-0.44239195531254188</v>
      </c>
      <c r="L1241" s="8">
        <f t="shared" si="245"/>
        <v>-0.47180150765365619</v>
      </c>
      <c r="M1241" s="9">
        <f t="shared" si="246"/>
        <v>-0.94113233072479596</v>
      </c>
      <c r="N1241" s="8">
        <f t="shared" si="247"/>
        <v>-0.32782756265365603</v>
      </c>
      <c r="O1241" s="9">
        <f t="shared" si="248"/>
        <v>-0.44239195531254188</v>
      </c>
      <c r="P1241" s="8">
        <f t="shared" si="249"/>
        <v>-0.86255674245532687</v>
      </c>
      <c r="Q1241" s="9">
        <f t="shared" si="250"/>
        <v>0.23520208468745873</v>
      </c>
      <c r="R1241" s="6">
        <f t="shared" si="251"/>
        <v>0.11501214443927264</v>
      </c>
    </row>
    <row r="1242" spans="2:18" ht="14.4">
      <c r="B1242" s="7"/>
      <c r="C1242">
        <v>-24.0579</v>
      </c>
      <c r="D1242">
        <v>94.001099999999994</v>
      </c>
      <c r="E1242">
        <v>84.661699999999996</v>
      </c>
      <c r="F1242">
        <v>1</v>
      </c>
      <c r="G1242" s="6">
        <f t="shared" si="240"/>
        <v>0</v>
      </c>
      <c r="H1242" s="9">
        <f t="shared" si="241"/>
        <v>-0.10007237500000005</v>
      </c>
      <c r="I1242" s="6">
        <f t="shared" si="242"/>
        <v>-0.18666300000000002</v>
      </c>
      <c r="J1242" s="6">
        <f t="shared" si="243"/>
        <v>0.44110283333333333</v>
      </c>
      <c r="K1242" s="9">
        <f t="shared" si="244"/>
        <v>-0.44239195531254188</v>
      </c>
      <c r="L1242" s="8">
        <f t="shared" si="245"/>
        <v>-0.47180150765365619</v>
      </c>
      <c r="M1242" s="9">
        <f t="shared" si="246"/>
        <v>-0.94113233072479596</v>
      </c>
      <c r="N1242" s="8">
        <f t="shared" si="247"/>
        <v>-0.32782756265365603</v>
      </c>
      <c r="O1242" s="9">
        <f t="shared" si="248"/>
        <v>-0.44239195531254188</v>
      </c>
      <c r="P1242" s="8">
        <f t="shared" si="249"/>
        <v>-0.86255674245532687</v>
      </c>
      <c r="Q1242" s="9">
        <f t="shared" si="250"/>
        <v>0.23520208468745873</v>
      </c>
      <c r="R1242" s="6">
        <f t="shared" si="251"/>
        <v>0.11501214443927264</v>
      </c>
    </row>
    <row r="1243" spans="2:18" ht="14.4">
      <c r="B1243" s="7"/>
      <c r="C1243">
        <v>-24.300899999999999</v>
      </c>
      <c r="D1243">
        <v>98.0595</v>
      </c>
      <c r="E1243">
        <v>84.625699999999995</v>
      </c>
      <c r="F1243">
        <v>1</v>
      </c>
      <c r="G1243" s="6">
        <f t="shared" si="240"/>
        <v>0</v>
      </c>
      <c r="H1243" s="9">
        <f t="shared" si="241"/>
        <v>-0.10037612500000004</v>
      </c>
      <c r="I1243" s="6">
        <f t="shared" si="242"/>
        <v>-0.17313499999999998</v>
      </c>
      <c r="J1243" s="6">
        <f t="shared" si="243"/>
        <v>0.44104283333333338</v>
      </c>
      <c r="K1243" s="9">
        <f t="shared" si="244"/>
        <v>-0.44272755482415721</v>
      </c>
      <c r="L1243" s="8">
        <f t="shared" si="245"/>
        <v>-0.45478429336236253</v>
      </c>
      <c r="M1243" s="9">
        <f t="shared" si="246"/>
        <v>-0.94108913072479594</v>
      </c>
      <c r="N1243" s="8">
        <f t="shared" si="247"/>
        <v>-0.31091969836236244</v>
      </c>
      <c r="O1243" s="9">
        <f t="shared" si="248"/>
        <v>-0.44272755482415721</v>
      </c>
      <c r="P1243" s="8">
        <f t="shared" si="249"/>
        <v>-0.86240998015788328</v>
      </c>
      <c r="Q1243" s="9">
        <f t="shared" si="250"/>
        <v>0.23482328517584342</v>
      </c>
      <c r="R1243" s="6">
        <f t="shared" si="251"/>
        <v>0.13199194643312279</v>
      </c>
    </row>
    <row r="1244" spans="2:18" ht="14.4">
      <c r="B1244" s="7"/>
      <c r="C1244">
        <v>-24.300899999999999</v>
      </c>
      <c r="D1244">
        <v>98.0595</v>
      </c>
      <c r="E1244">
        <v>84.625699999999995</v>
      </c>
      <c r="F1244">
        <v>1</v>
      </c>
      <c r="G1244" s="6">
        <f t="shared" si="240"/>
        <v>0</v>
      </c>
      <c r="H1244" s="9">
        <f t="shared" si="241"/>
        <v>-0.10037612500000004</v>
      </c>
      <c r="I1244" s="6">
        <f t="shared" si="242"/>
        <v>-0.17313499999999998</v>
      </c>
      <c r="J1244" s="6">
        <f t="shared" si="243"/>
        <v>0.44104283333333338</v>
      </c>
      <c r="K1244" s="9">
        <f t="shared" si="244"/>
        <v>-0.44272755482415721</v>
      </c>
      <c r="L1244" s="8">
        <f t="shared" si="245"/>
        <v>-0.45478429336236253</v>
      </c>
      <c r="M1244" s="9">
        <f t="shared" si="246"/>
        <v>-0.94108913072479594</v>
      </c>
      <c r="N1244" s="8">
        <f t="shared" si="247"/>
        <v>-0.31091969836236244</v>
      </c>
      <c r="O1244" s="9">
        <f t="shared" si="248"/>
        <v>-0.44272755482415721</v>
      </c>
      <c r="P1244" s="8">
        <f t="shared" si="249"/>
        <v>-0.86240998015788328</v>
      </c>
      <c r="Q1244" s="9">
        <f t="shared" si="250"/>
        <v>0.23482328517584342</v>
      </c>
      <c r="R1244" s="6">
        <f t="shared" si="251"/>
        <v>0.13199194643312279</v>
      </c>
    </row>
    <row r="1245" spans="2:18" ht="14.4">
      <c r="B1245" s="7"/>
      <c r="C1245">
        <v>-22.293199999999999</v>
      </c>
      <c r="D1245">
        <v>99.321399999999997</v>
      </c>
      <c r="E1245">
        <v>85.610299999999995</v>
      </c>
      <c r="F1245">
        <v>1</v>
      </c>
      <c r="G1245" s="6">
        <f t="shared" si="240"/>
        <v>0</v>
      </c>
      <c r="H1245" s="9">
        <f t="shared" si="241"/>
        <v>-9.7866500000000023E-2</v>
      </c>
      <c r="I1245" s="6">
        <f t="shared" si="242"/>
        <v>-0.16892866666666667</v>
      </c>
      <c r="J1245" s="6">
        <f t="shared" si="243"/>
        <v>0.44268383333333339</v>
      </c>
      <c r="K1245" s="9">
        <f t="shared" si="244"/>
        <v>-0.44077938025843677</v>
      </c>
      <c r="L1245" s="8">
        <f t="shared" si="245"/>
        <v>-0.45146536490367117</v>
      </c>
      <c r="M1245" s="9">
        <f t="shared" si="246"/>
        <v>-0.94227065072479599</v>
      </c>
      <c r="N1245" s="8">
        <f t="shared" si="247"/>
        <v>-0.30669730490367109</v>
      </c>
      <c r="O1245" s="9">
        <f t="shared" si="248"/>
        <v>-0.44077938025843677</v>
      </c>
      <c r="P1245" s="8">
        <f t="shared" si="249"/>
        <v>-0.86433667149296278</v>
      </c>
      <c r="Q1245" s="9">
        <f t="shared" si="250"/>
        <v>0.23795297974156387</v>
      </c>
      <c r="R1245" s="6">
        <f t="shared" si="251"/>
        <v>0.13633410122689352</v>
      </c>
    </row>
    <row r="1246" spans="2:18" ht="14.4">
      <c r="B1246" s="7"/>
      <c r="C1246">
        <v>-22.012799999999999</v>
      </c>
      <c r="D1246">
        <v>101.48099999999999</v>
      </c>
      <c r="E1246">
        <v>84.847999999999999</v>
      </c>
      <c r="F1246">
        <v>1</v>
      </c>
      <c r="G1246" s="6">
        <f t="shared" si="240"/>
        <v>0</v>
      </c>
      <c r="H1246" s="9">
        <f t="shared" si="241"/>
        <v>-9.7515999999999936E-2</v>
      </c>
      <c r="I1246" s="6">
        <f t="shared" si="242"/>
        <v>-0.16173000000000004</v>
      </c>
      <c r="J1246" s="6">
        <f t="shared" si="243"/>
        <v>0.44141333333333321</v>
      </c>
      <c r="K1246" s="9">
        <f t="shared" si="244"/>
        <v>-0.43942751991663842</v>
      </c>
      <c r="L1246" s="8">
        <f t="shared" si="245"/>
        <v>-0.44182205088764348</v>
      </c>
      <c r="M1246" s="9">
        <f t="shared" si="246"/>
        <v>-0.94135589072479586</v>
      </c>
      <c r="N1246" s="8">
        <f t="shared" si="247"/>
        <v>-0.29692781088764336</v>
      </c>
      <c r="O1246" s="9">
        <f t="shared" si="248"/>
        <v>-0.43942751991663842</v>
      </c>
      <c r="P1246" s="8">
        <f t="shared" si="249"/>
        <v>-0.86367064609459687</v>
      </c>
      <c r="Q1246" s="9">
        <f t="shared" si="250"/>
        <v>0.23839008008336204</v>
      </c>
      <c r="R1246" s="6">
        <f t="shared" si="251"/>
        <v>0.14518520984455527</v>
      </c>
    </row>
    <row r="1247" spans="2:18" ht="14.4">
      <c r="B1247" s="7"/>
      <c r="C1247">
        <v>-22.858799999999999</v>
      </c>
      <c r="D1247">
        <v>101.331</v>
      </c>
      <c r="E1247">
        <v>84.631500000000003</v>
      </c>
      <c r="F1247">
        <v>1</v>
      </c>
      <c r="G1247" s="6">
        <f t="shared" si="240"/>
        <v>0</v>
      </c>
      <c r="H1247" s="9">
        <f t="shared" si="241"/>
        <v>-9.8573499999999981E-2</v>
      </c>
      <c r="I1247" s="6">
        <f t="shared" si="242"/>
        <v>-0.16222999999999999</v>
      </c>
      <c r="J1247" s="6">
        <f t="shared" si="243"/>
        <v>0.44105249999999996</v>
      </c>
      <c r="K1247" s="9">
        <f t="shared" si="244"/>
        <v>-0.44048650340152151</v>
      </c>
      <c r="L1247" s="8">
        <f t="shared" si="245"/>
        <v>-0.441839895778465</v>
      </c>
      <c r="M1247" s="9">
        <f t="shared" si="246"/>
        <v>-0.94109609072479583</v>
      </c>
      <c r="N1247" s="8">
        <f t="shared" si="247"/>
        <v>-0.29732635577846495</v>
      </c>
      <c r="O1247" s="9">
        <f t="shared" si="248"/>
        <v>-0.44048650340152151</v>
      </c>
      <c r="P1247" s="8">
        <f t="shared" si="249"/>
        <v>-0.86306495269469374</v>
      </c>
      <c r="Q1247" s="9">
        <f t="shared" si="250"/>
        <v>0.23707129659847906</v>
      </c>
      <c r="R1247" s="6">
        <f t="shared" si="251"/>
        <v>0.14494237155383055</v>
      </c>
    </row>
    <row r="1248" spans="2:18" ht="14.4">
      <c r="B1248" s="7"/>
      <c r="C1248">
        <v>-22.858799999999999</v>
      </c>
      <c r="D1248">
        <v>101.331</v>
      </c>
      <c r="E1248">
        <v>84.631500000000003</v>
      </c>
      <c r="F1248">
        <v>1</v>
      </c>
      <c r="G1248" s="6">
        <f t="shared" si="240"/>
        <v>0</v>
      </c>
      <c r="H1248" s="9">
        <f t="shared" si="241"/>
        <v>-9.8573499999999981E-2</v>
      </c>
      <c r="I1248" s="6">
        <f t="shared" si="242"/>
        <v>-0.16222999999999999</v>
      </c>
      <c r="J1248" s="6">
        <f t="shared" si="243"/>
        <v>0.44105249999999996</v>
      </c>
      <c r="K1248" s="9">
        <f t="shared" si="244"/>
        <v>-0.44048650340152151</v>
      </c>
      <c r="L1248" s="8">
        <f t="shared" si="245"/>
        <v>-0.441839895778465</v>
      </c>
      <c r="M1248" s="9">
        <f t="shared" si="246"/>
        <v>-0.94109609072479583</v>
      </c>
      <c r="N1248" s="8">
        <f t="shared" si="247"/>
        <v>-0.29732635577846495</v>
      </c>
      <c r="O1248" s="9">
        <f t="shared" si="248"/>
        <v>-0.44048650340152151</v>
      </c>
      <c r="P1248" s="8">
        <f t="shared" si="249"/>
        <v>-0.86306495269469374</v>
      </c>
      <c r="Q1248" s="9">
        <f t="shared" si="250"/>
        <v>0.23707129659847906</v>
      </c>
      <c r="R1248" s="6">
        <f t="shared" si="251"/>
        <v>0.14494237155383055</v>
      </c>
    </row>
    <row r="1249" spans="2:18" ht="14.4">
      <c r="B1249" s="7"/>
      <c r="C1249">
        <v>-22.858799999999999</v>
      </c>
      <c r="D1249">
        <v>101.331</v>
      </c>
      <c r="E1249">
        <v>84.631500000000003</v>
      </c>
      <c r="F1249">
        <v>1</v>
      </c>
      <c r="G1249" s="6">
        <f t="shared" si="240"/>
        <v>0</v>
      </c>
      <c r="H1249" s="9">
        <f t="shared" si="241"/>
        <v>-9.8573499999999981E-2</v>
      </c>
      <c r="I1249" s="6">
        <f t="shared" si="242"/>
        <v>-0.16222999999999999</v>
      </c>
      <c r="J1249" s="6">
        <f t="shared" si="243"/>
        <v>0.44105249999999996</v>
      </c>
      <c r="K1249" s="9">
        <f t="shared" si="244"/>
        <v>-0.44048650340152151</v>
      </c>
      <c r="L1249" s="8">
        <f t="shared" si="245"/>
        <v>-0.441839895778465</v>
      </c>
      <c r="M1249" s="9">
        <f t="shared" si="246"/>
        <v>-0.94109609072479583</v>
      </c>
      <c r="N1249" s="8">
        <f t="shared" si="247"/>
        <v>-0.29732635577846495</v>
      </c>
      <c r="O1249" s="9">
        <f t="shared" si="248"/>
        <v>-0.44048650340152151</v>
      </c>
      <c r="P1249" s="8">
        <f t="shared" si="249"/>
        <v>-0.86306495269469374</v>
      </c>
      <c r="Q1249" s="9">
        <f t="shared" si="250"/>
        <v>0.23707129659847906</v>
      </c>
      <c r="R1249" s="6">
        <f t="shared" si="251"/>
        <v>0.14494237155383055</v>
      </c>
    </row>
    <row r="1250" spans="2:18" ht="14.4">
      <c r="B1250" s="7"/>
      <c r="C1250">
        <v>-22.858799999999999</v>
      </c>
      <c r="D1250">
        <v>101.331</v>
      </c>
      <c r="E1250">
        <v>84.631500000000003</v>
      </c>
      <c r="F1250">
        <v>1</v>
      </c>
      <c r="G1250" s="6">
        <f t="shared" si="240"/>
        <v>0</v>
      </c>
      <c r="H1250" s="9">
        <f t="shared" si="241"/>
        <v>-9.8573499999999981E-2</v>
      </c>
      <c r="I1250" s="6">
        <f t="shared" si="242"/>
        <v>-0.16222999999999999</v>
      </c>
      <c r="J1250" s="6">
        <f t="shared" si="243"/>
        <v>0.44105249999999996</v>
      </c>
      <c r="K1250" s="9">
        <f t="shared" si="244"/>
        <v>-0.44048650340152151</v>
      </c>
      <c r="L1250" s="8">
        <f t="shared" si="245"/>
        <v>-0.441839895778465</v>
      </c>
      <c r="M1250" s="9">
        <f t="shared" si="246"/>
        <v>-0.94109609072479583</v>
      </c>
      <c r="N1250" s="8">
        <f t="shared" si="247"/>
        <v>-0.29732635577846495</v>
      </c>
      <c r="O1250" s="9">
        <f t="shared" si="248"/>
        <v>-0.44048650340152151</v>
      </c>
      <c r="P1250" s="8">
        <f t="shared" si="249"/>
        <v>-0.86306495269469374</v>
      </c>
      <c r="Q1250" s="9">
        <f t="shared" si="250"/>
        <v>0.23707129659847906</v>
      </c>
      <c r="R1250" s="6">
        <f t="shared" si="251"/>
        <v>0.14494237155383055</v>
      </c>
    </row>
    <row r="1251" spans="2:18" ht="14.4">
      <c r="B1251" s="7"/>
      <c r="C1251">
        <v>-22.858799999999999</v>
      </c>
      <c r="D1251">
        <v>101.331</v>
      </c>
      <c r="E1251">
        <v>84.631500000000003</v>
      </c>
      <c r="F1251">
        <v>1</v>
      </c>
      <c r="G1251" s="6">
        <f t="shared" si="240"/>
        <v>0</v>
      </c>
      <c r="H1251" s="9">
        <f t="shared" si="241"/>
        <v>-9.8573499999999981E-2</v>
      </c>
      <c r="I1251" s="6">
        <f t="shared" si="242"/>
        <v>-0.16222999999999999</v>
      </c>
      <c r="J1251" s="6">
        <f t="shared" si="243"/>
        <v>0.44105249999999996</v>
      </c>
      <c r="K1251" s="9">
        <f t="shared" si="244"/>
        <v>-0.44048650340152151</v>
      </c>
      <c r="L1251" s="8">
        <f t="shared" si="245"/>
        <v>-0.441839895778465</v>
      </c>
      <c r="M1251" s="9">
        <f t="shared" si="246"/>
        <v>-0.94109609072479583</v>
      </c>
      <c r="N1251" s="8">
        <f t="shared" si="247"/>
        <v>-0.29732635577846495</v>
      </c>
      <c r="O1251" s="9">
        <f t="shared" si="248"/>
        <v>-0.44048650340152151</v>
      </c>
      <c r="P1251" s="8">
        <f t="shared" si="249"/>
        <v>-0.86306495269469374</v>
      </c>
      <c r="Q1251" s="9">
        <f t="shared" si="250"/>
        <v>0.23707129659847906</v>
      </c>
      <c r="R1251" s="6">
        <f t="shared" si="251"/>
        <v>0.14494237155383055</v>
      </c>
    </row>
    <row r="1252" spans="2:18" ht="14.4">
      <c r="B1252" s="7"/>
      <c r="C1252">
        <v>-23.9602</v>
      </c>
      <c r="D1252">
        <v>95.627600000000001</v>
      </c>
      <c r="E1252">
        <v>84.308099999999996</v>
      </c>
      <c r="F1252">
        <v>1</v>
      </c>
      <c r="G1252" s="6">
        <f t="shared" si="240"/>
        <v>0</v>
      </c>
      <c r="H1252" s="9">
        <f t="shared" si="241"/>
        <v>-9.9950249999999963E-2</v>
      </c>
      <c r="I1252" s="6">
        <f t="shared" si="242"/>
        <v>-0.18124133333333331</v>
      </c>
      <c r="J1252" s="6">
        <f t="shared" si="243"/>
        <v>0.44051349999999989</v>
      </c>
      <c r="K1252" s="9">
        <f t="shared" si="244"/>
        <v>-0.44181533608503215</v>
      </c>
      <c r="L1252" s="8">
        <f t="shared" si="245"/>
        <v>-0.46471676722189642</v>
      </c>
      <c r="M1252" s="9">
        <f t="shared" si="246"/>
        <v>-0.94070801072479571</v>
      </c>
      <c r="N1252" s="8">
        <f t="shared" si="247"/>
        <v>-0.32069885722189623</v>
      </c>
      <c r="O1252" s="9">
        <f t="shared" si="248"/>
        <v>-0.44181533608503215</v>
      </c>
      <c r="P1252" s="8">
        <f t="shared" si="249"/>
        <v>-0.86223323555599285</v>
      </c>
      <c r="Q1252" s="9">
        <f t="shared" si="250"/>
        <v>0.23535438391496832</v>
      </c>
      <c r="R1252" s="6">
        <f t="shared" si="251"/>
        <v>0.12172941297169854</v>
      </c>
    </row>
    <row r="1253" spans="2:18" ht="14.4">
      <c r="B1253" s="7"/>
      <c r="C1253">
        <v>-23.9602</v>
      </c>
      <c r="D1253">
        <v>95.627600000000001</v>
      </c>
      <c r="E1253">
        <v>84.308099999999996</v>
      </c>
      <c r="F1253">
        <v>1</v>
      </c>
      <c r="G1253" s="6">
        <f t="shared" si="240"/>
        <v>0</v>
      </c>
      <c r="H1253" s="9">
        <f t="shared" si="241"/>
        <v>-9.9950249999999963E-2</v>
      </c>
      <c r="I1253" s="6">
        <f t="shared" si="242"/>
        <v>-0.18124133333333331</v>
      </c>
      <c r="J1253" s="6">
        <f t="shared" si="243"/>
        <v>0.44051349999999989</v>
      </c>
      <c r="K1253" s="9">
        <f t="shared" si="244"/>
        <v>-0.44181533608503215</v>
      </c>
      <c r="L1253" s="8">
        <f t="shared" si="245"/>
        <v>-0.46471676722189642</v>
      </c>
      <c r="M1253" s="9">
        <f t="shared" si="246"/>
        <v>-0.94070801072479571</v>
      </c>
      <c r="N1253" s="8">
        <f t="shared" si="247"/>
        <v>-0.32069885722189623</v>
      </c>
      <c r="O1253" s="9">
        <f t="shared" si="248"/>
        <v>-0.44181533608503215</v>
      </c>
      <c r="P1253" s="8">
        <f t="shared" si="249"/>
        <v>-0.86223323555599285</v>
      </c>
      <c r="Q1253" s="9">
        <f t="shared" si="250"/>
        <v>0.23535438391496832</v>
      </c>
      <c r="R1253" s="6">
        <f t="shared" si="251"/>
        <v>0.12172941297169854</v>
      </c>
    </row>
    <row r="1254" spans="2:18" ht="14.4">
      <c r="B1254" s="7"/>
      <c r="C1254">
        <v>-24.901399999999999</v>
      </c>
      <c r="D1254">
        <v>93.032700000000006</v>
      </c>
      <c r="E1254">
        <v>83.860100000000003</v>
      </c>
      <c r="F1254">
        <v>1</v>
      </c>
      <c r="G1254" s="6">
        <f t="shared" si="240"/>
        <v>0</v>
      </c>
      <c r="H1254" s="9">
        <f t="shared" si="241"/>
        <v>-0.10112675000000004</v>
      </c>
      <c r="I1254" s="6">
        <f t="shared" si="242"/>
        <v>-0.18989099999999998</v>
      </c>
      <c r="J1254" s="6">
        <f t="shared" si="243"/>
        <v>0.43976683333333333</v>
      </c>
      <c r="K1254" s="9">
        <f t="shared" si="244"/>
        <v>-0.44274492168310775</v>
      </c>
      <c r="L1254" s="8">
        <f t="shared" si="245"/>
        <v>-0.47461444870216701</v>
      </c>
      <c r="M1254" s="9">
        <f t="shared" si="246"/>
        <v>-0.9401704107247959</v>
      </c>
      <c r="N1254" s="8">
        <f t="shared" si="247"/>
        <v>-0.33102007870216699</v>
      </c>
      <c r="O1254" s="9">
        <f t="shared" si="248"/>
        <v>-0.44274492168310775</v>
      </c>
      <c r="P1254" s="8">
        <f t="shared" si="249"/>
        <v>-0.86134412029891849</v>
      </c>
      <c r="Q1254" s="9">
        <f t="shared" si="250"/>
        <v>0.23388719831689281</v>
      </c>
      <c r="R1254" s="6">
        <f t="shared" si="251"/>
        <v>0.11136615623435342</v>
      </c>
    </row>
    <row r="1255" spans="2:18" ht="14.4">
      <c r="B1255" s="7"/>
      <c r="C1255">
        <v>-24.901399999999999</v>
      </c>
      <c r="D1255">
        <v>93.032700000000006</v>
      </c>
      <c r="E1255">
        <v>83.860100000000003</v>
      </c>
      <c r="F1255">
        <v>1</v>
      </c>
      <c r="G1255" s="6">
        <f t="shared" si="240"/>
        <v>0</v>
      </c>
      <c r="H1255" s="9">
        <f t="shared" si="241"/>
        <v>-0.10112675000000004</v>
      </c>
      <c r="I1255" s="6">
        <f t="shared" si="242"/>
        <v>-0.18989099999999998</v>
      </c>
      <c r="J1255" s="6">
        <f t="shared" si="243"/>
        <v>0.43976683333333333</v>
      </c>
      <c r="K1255" s="9">
        <f t="shared" si="244"/>
        <v>-0.44274492168310775</v>
      </c>
      <c r="L1255" s="8">
        <f t="shared" si="245"/>
        <v>-0.47461444870216701</v>
      </c>
      <c r="M1255" s="9">
        <f t="shared" si="246"/>
        <v>-0.9401704107247959</v>
      </c>
      <c r="N1255" s="8">
        <f t="shared" si="247"/>
        <v>-0.33102007870216699</v>
      </c>
      <c r="O1255" s="9">
        <f t="shared" si="248"/>
        <v>-0.44274492168310775</v>
      </c>
      <c r="P1255" s="8">
        <f t="shared" si="249"/>
        <v>-0.86134412029891849</v>
      </c>
      <c r="Q1255" s="9">
        <f t="shared" si="250"/>
        <v>0.23388719831689281</v>
      </c>
      <c r="R1255" s="6">
        <f t="shared" si="251"/>
        <v>0.11136615623435342</v>
      </c>
    </row>
    <row r="1256" spans="2:18" ht="14.4">
      <c r="B1256" s="7"/>
      <c r="C1256">
        <v>-25.04</v>
      </c>
      <c r="D1256">
        <v>93.409800000000004</v>
      </c>
      <c r="E1256">
        <v>83.887900000000002</v>
      </c>
      <c r="F1256">
        <v>1</v>
      </c>
      <c r="G1256" s="6">
        <f t="shared" ref="G1256:G1319" si="252">D$19*(L1256-R1256)</f>
        <v>0</v>
      </c>
      <c r="H1256" s="9">
        <f t="shared" ref="H1256:H1319" si="253">(C1256-H$16)/H$17-0.5</f>
        <v>-0.1013</v>
      </c>
      <c r="I1256" s="6">
        <f t="shared" ref="I1256:I1319" si="254">(D1256-I$16)/I$17-0.5</f>
        <v>-0.18863399999999997</v>
      </c>
      <c r="J1256" s="6">
        <f t="shared" ref="J1256:J1319" si="255">(E1256-J$16)/J$17-0.5</f>
        <v>0.43981316666666659</v>
      </c>
      <c r="K1256" s="9">
        <f t="shared" ref="K1256:K1319" si="256">(H1256*$H$13+I1256*$I$13+J1256*$J$13+$D$27)*$C$27</f>
        <v>-0.44299433770084384</v>
      </c>
      <c r="L1256" s="8">
        <f t="shared" ref="L1256:L1319" si="257">(H1256*$H$14+I1256*$I$14+J1256*$J$14+$E$27)*$C$27</f>
        <v>-0.47301339404675513</v>
      </c>
      <c r="M1256" s="9">
        <f t="shared" ref="M1256:M1319" si="258">(H$27*$H$13+I1256*$I$13+J1256*$J$13+$D$27)*$C$27</f>
        <v>-0.94020377072479577</v>
      </c>
      <c r="N1256" s="8">
        <f t="shared" ref="N1256:N1319" si="259">(H$27*$H$14+I1256*$I$14+J1256*$J$14+$E$27)*$C$27</f>
        <v>-0.32948139404675497</v>
      </c>
      <c r="O1256" s="9">
        <f t="shared" ref="O1256:O1319" si="260">(H1256*$H$13+I$27*$I$13+J1256*$J$13+$D$27)*$C$27</f>
        <v>-0.44299433770084384</v>
      </c>
      <c r="P1256" s="8">
        <f t="shared" ref="P1256:P1319" si="261">(H1256*$H$14+I$27*$I$14+J1256*$J$14+$E$27)*$C$27</f>
        <v>-0.86131064090638865</v>
      </c>
      <c r="Q1256" s="9">
        <f t="shared" ref="Q1256:Q1319" si="262">(H1256*$H$13+I1256*$I$13+J$27*$J$13+$D$27)*$C$27</f>
        <v>0.23367114229915675</v>
      </c>
      <c r="R1256" s="6">
        <f t="shared" ref="R1256:R1319" si="263">(H1256*$H$14+I1256*$I$14+J$27*$J$14+$E$27)*$C$27</f>
        <v>0.11299610149723555</v>
      </c>
    </row>
    <row r="1257" spans="2:18" ht="14.4">
      <c r="B1257" s="7"/>
      <c r="C1257">
        <v>-25.04</v>
      </c>
      <c r="D1257">
        <v>93.409800000000004</v>
      </c>
      <c r="E1257">
        <v>83.887900000000002</v>
      </c>
      <c r="F1257">
        <v>1</v>
      </c>
      <c r="G1257" s="6">
        <f t="shared" si="252"/>
        <v>0</v>
      </c>
      <c r="H1257" s="9">
        <f t="shared" si="253"/>
        <v>-0.1013</v>
      </c>
      <c r="I1257" s="6">
        <f t="shared" si="254"/>
        <v>-0.18863399999999997</v>
      </c>
      <c r="J1257" s="6">
        <f t="shared" si="255"/>
        <v>0.43981316666666659</v>
      </c>
      <c r="K1257" s="9">
        <f t="shared" si="256"/>
        <v>-0.44299433770084384</v>
      </c>
      <c r="L1257" s="8">
        <f t="shared" si="257"/>
        <v>-0.47301339404675513</v>
      </c>
      <c r="M1257" s="9">
        <f t="shared" si="258"/>
        <v>-0.94020377072479577</v>
      </c>
      <c r="N1257" s="8">
        <f t="shared" si="259"/>
        <v>-0.32948139404675497</v>
      </c>
      <c r="O1257" s="9">
        <f t="shared" si="260"/>
        <v>-0.44299433770084384</v>
      </c>
      <c r="P1257" s="8">
        <f t="shared" si="261"/>
        <v>-0.86131064090638865</v>
      </c>
      <c r="Q1257" s="9">
        <f t="shared" si="262"/>
        <v>0.23367114229915675</v>
      </c>
      <c r="R1257" s="6">
        <f t="shared" si="263"/>
        <v>0.11299610149723555</v>
      </c>
    </row>
    <row r="1258" spans="2:18" ht="14.4">
      <c r="B1258" s="7"/>
      <c r="C1258">
        <v>-24.332999999999998</v>
      </c>
      <c r="D1258">
        <v>94.1113</v>
      </c>
      <c r="E1258">
        <v>84.400599999999997</v>
      </c>
      <c r="F1258">
        <v>1</v>
      </c>
      <c r="G1258" s="6">
        <f t="shared" si="252"/>
        <v>0</v>
      </c>
      <c r="H1258" s="9">
        <f t="shared" si="253"/>
        <v>-0.10041624999999998</v>
      </c>
      <c r="I1258" s="6">
        <f t="shared" si="254"/>
        <v>-0.18629566666666669</v>
      </c>
      <c r="J1258" s="6">
        <f t="shared" si="255"/>
        <v>0.44066766666666657</v>
      </c>
      <c r="K1258" s="9">
        <f t="shared" si="256"/>
        <v>-0.44250747377198768</v>
      </c>
      <c r="L1258" s="8">
        <f t="shared" si="257"/>
        <v>-0.47094827677655654</v>
      </c>
      <c r="M1258" s="9">
        <f t="shared" si="258"/>
        <v>-0.94081901072479579</v>
      </c>
      <c r="N1258" s="8">
        <f t="shared" si="259"/>
        <v>-0.32709812677655642</v>
      </c>
      <c r="O1258" s="9">
        <f t="shared" si="260"/>
        <v>-0.44250747377198768</v>
      </c>
      <c r="P1258" s="8">
        <f t="shared" si="261"/>
        <v>-0.86216160437581302</v>
      </c>
      <c r="Q1258" s="9">
        <f t="shared" si="262"/>
        <v>0.23477324622801279</v>
      </c>
      <c r="R1258" s="6">
        <f t="shared" si="263"/>
        <v>0.11559403223685846</v>
      </c>
    </row>
    <row r="1259" spans="2:18" ht="14.4">
      <c r="B1259" s="7"/>
      <c r="C1259">
        <v>-24.332999999999998</v>
      </c>
      <c r="D1259">
        <v>94.1113</v>
      </c>
      <c r="E1259">
        <v>84.400599999999997</v>
      </c>
      <c r="F1259">
        <v>1</v>
      </c>
      <c r="G1259" s="6">
        <f t="shared" si="252"/>
        <v>0</v>
      </c>
      <c r="H1259" s="9">
        <f t="shared" si="253"/>
        <v>-0.10041624999999998</v>
      </c>
      <c r="I1259" s="6">
        <f t="shared" si="254"/>
        <v>-0.18629566666666669</v>
      </c>
      <c r="J1259" s="6">
        <f t="shared" si="255"/>
        <v>0.44066766666666657</v>
      </c>
      <c r="K1259" s="9">
        <f t="shared" si="256"/>
        <v>-0.44250747377198768</v>
      </c>
      <c r="L1259" s="8">
        <f t="shared" si="257"/>
        <v>-0.47094827677655654</v>
      </c>
      <c r="M1259" s="9">
        <f t="shared" si="258"/>
        <v>-0.94081901072479579</v>
      </c>
      <c r="N1259" s="8">
        <f t="shared" si="259"/>
        <v>-0.32709812677655642</v>
      </c>
      <c r="O1259" s="9">
        <f t="shared" si="260"/>
        <v>-0.44250747377198768</v>
      </c>
      <c r="P1259" s="8">
        <f t="shared" si="261"/>
        <v>-0.86216160437581302</v>
      </c>
      <c r="Q1259" s="9">
        <f t="shared" si="262"/>
        <v>0.23477324622801279</v>
      </c>
      <c r="R1259" s="6">
        <f t="shared" si="263"/>
        <v>0.11559403223685846</v>
      </c>
    </row>
    <row r="1260" spans="2:18" ht="14.4">
      <c r="B1260" s="7"/>
      <c r="C1260">
        <v>-24.514900000000001</v>
      </c>
      <c r="D1260">
        <v>92.726500000000001</v>
      </c>
      <c r="E1260">
        <v>84.065399999999997</v>
      </c>
      <c r="F1260">
        <v>1</v>
      </c>
      <c r="G1260" s="6">
        <f t="shared" si="252"/>
        <v>0</v>
      </c>
      <c r="H1260" s="9">
        <f t="shared" si="253"/>
        <v>-0.10064362500000001</v>
      </c>
      <c r="I1260" s="6">
        <f t="shared" si="254"/>
        <v>-0.19091166666666665</v>
      </c>
      <c r="J1260" s="6">
        <f t="shared" si="255"/>
        <v>0.44010899999999997</v>
      </c>
      <c r="K1260" s="9">
        <f t="shared" si="256"/>
        <v>-0.44238878780969493</v>
      </c>
      <c r="L1260" s="8">
        <f t="shared" si="257"/>
        <v>-0.47627457721810956</v>
      </c>
      <c r="M1260" s="9">
        <f t="shared" si="258"/>
        <v>-0.94041677072479579</v>
      </c>
      <c r="N1260" s="8">
        <f t="shared" si="259"/>
        <v>-0.33250628221810946</v>
      </c>
      <c r="O1260" s="9">
        <f t="shared" si="260"/>
        <v>-0.44238878780969493</v>
      </c>
      <c r="P1260" s="8">
        <f t="shared" si="261"/>
        <v>-0.86173139931739484</v>
      </c>
      <c r="Q1260" s="9">
        <f t="shared" si="262"/>
        <v>0.23448969219030569</v>
      </c>
      <c r="R1260" s="6">
        <f t="shared" si="263"/>
        <v>0.10991938173688721</v>
      </c>
    </row>
    <row r="1261" spans="2:18" ht="14.4">
      <c r="B1261" s="7"/>
      <c r="C1261">
        <v>-24.514900000000001</v>
      </c>
      <c r="D1261">
        <v>92.726500000000001</v>
      </c>
      <c r="E1261">
        <v>84.065399999999997</v>
      </c>
      <c r="F1261">
        <v>1</v>
      </c>
      <c r="G1261" s="6">
        <f t="shared" si="252"/>
        <v>0</v>
      </c>
      <c r="H1261" s="9">
        <f t="shared" si="253"/>
        <v>-0.10064362500000001</v>
      </c>
      <c r="I1261" s="6">
        <f t="shared" si="254"/>
        <v>-0.19091166666666665</v>
      </c>
      <c r="J1261" s="6">
        <f t="shared" si="255"/>
        <v>0.44010899999999997</v>
      </c>
      <c r="K1261" s="9">
        <f t="shared" si="256"/>
        <v>-0.44238878780969493</v>
      </c>
      <c r="L1261" s="8">
        <f t="shared" si="257"/>
        <v>-0.47627457721810956</v>
      </c>
      <c r="M1261" s="9">
        <f t="shared" si="258"/>
        <v>-0.94041677072479579</v>
      </c>
      <c r="N1261" s="8">
        <f t="shared" si="259"/>
        <v>-0.33250628221810946</v>
      </c>
      <c r="O1261" s="9">
        <f t="shared" si="260"/>
        <v>-0.44238878780969493</v>
      </c>
      <c r="P1261" s="8">
        <f t="shared" si="261"/>
        <v>-0.86173139931739484</v>
      </c>
      <c r="Q1261" s="9">
        <f t="shared" si="262"/>
        <v>0.23448969219030569</v>
      </c>
      <c r="R1261" s="6">
        <f t="shared" si="263"/>
        <v>0.10991938173688721</v>
      </c>
    </row>
    <row r="1262" spans="2:18" ht="14.4">
      <c r="B1262" s="7"/>
      <c r="C1262">
        <v>-24.757300000000001</v>
      </c>
      <c r="D1262">
        <v>94.356999999999999</v>
      </c>
      <c r="E1262">
        <v>83.737099999999998</v>
      </c>
      <c r="F1262">
        <v>1</v>
      </c>
      <c r="G1262" s="6">
        <f t="shared" si="252"/>
        <v>0</v>
      </c>
      <c r="H1262" s="9">
        <f t="shared" si="253"/>
        <v>-0.10094662499999996</v>
      </c>
      <c r="I1262" s="6">
        <f t="shared" si="254"/>
        <v>-0.18547666666666668</v>
      </c>
      <c r="J1262" s="6">
        <f t="shared" si="255"/>
        <v>0.43956183333333343</v>
      </c>
      <c r="K1262" s="9">
        <f t="shared" si="256"/>
        <v>-0.44237269201387408</v>
      </c>
      <c r="L1262" s="8">
        <f t="shared" si="257"/>
        <v>-0.46904645662985622</v>
      </c>
      <c r="M1262" s="9">
        <f t="shared" si="258"/>
        <v>-0.94002281072479588</v>
      </c>
      <c r="N1262" s="8">
        <f t="shared" si="259"/>
        <v>-0.32538724162985616</v>
      </c>
      <c r="O1262" s="9">
        <f t="shared" si="260"/>
        <v>-0.44237269201387408</v>
      </c>
      <c r="P1262" s="8">
        <f t="shared" si="261"/>
        <v>-0.8612811399493201</v>
      </c>
      <c r="Q1262" s="9">
        <f t="shared" si="262"/>
        <v>0.23411182798612651</v>
      </c>
      <c r="R1262" s="6">
        <f t="shared" si="263"/>
        <v>0.11680632295706568</v>
      </c>
    </row>
    <row r="1263" spans="2:18" ht="14.4">
      <c r="B1263" s="7"/>
      <c r="C1263">
        <v>-24.757300000000001</v>
      </c>
      <c r="D1263">
        <v>94.356999999999999</v>
      </c>
      <c r="E1263">
        <v>83.737099999999998</v>
      </c>
      <c r="F1263">
        <v>1</v>
      </c>
      <c r="G1263" s="6">
        <f t="shared" si="252"/>
        <v>0</v>
      </c>
      <c r="H1263" s="9">
        <f t="shared" si="253"/>
        <v>-0.10094662499999996</v>
      </c>
      <c r="I1263" s="6">
        <f t="shared" si="254"/>
        <v>-0.18547666666666668</v>
      </c>
      <c r="J1263" s="6">
        <f t="shared" si="255"/>
        <v>0.43956183333333343</v>
      </c>
      <c r="K1263" s="9">
        <f t="shared" si="256"/>
        <v>-0.44237269201387408</v>
      </c>
      <c r="L1263" s="8">
        <f t="shared" si="257"/>
        <v>-0.46904645662985622</v>
      </c>
      <c r="M1263" s="9">
        <f t="shared" si="258"/>
        <v>-0.94002281072479588</v>
      </c>
      <c r="N1263" s="8">
        <f t="shared" si="259"/>
        <v>-0.32538724162985616</v>
      </c>
      <c r="O1263" s="9">
        <f t="shared" si="260"/>
        <v>-0.44237269201387408</v>
      </c>
      <c r="P1263" s="8">
        <f t="shared" si="261"/>
        <v>-0.8612811399493201</v>
      </c>
      <c r="Q1263" s="9">
        <f t="shared" si="262"/>
        <v>0.23411182798612651</v>
      </c>
      <c r="R1263" s="6">
        <f t="shared" si="263"/>
        <v>0.11680632295706568</v>
      </c>
    </row>
    <row r="1264" spans="2:18" ht="14.4">
      <c r="B1264" s="7"/>
      <c r="C1264">
        <v>-24.757300000000001</v>
      </c>
      <c r="D1264">
        <v>94.356999999999999</v>
      </c>
      <c r="E1264">
        <v>83.737099999999998</v>
      </c>
      <c r="F1264">
        <v>1</v>
      </c>
      <c r="G1264" s="6">
        <f t="shared" si="252"/>
        <v>0</v>
      </c>
      <c r="H1264" s="9">
        <f t="shared" si="253"/>
        <v>-0.10094662499999996</v>
      </c>
      <c r="I1264" s="6">
        <f t="shared" si="254"/>
        <v>-0.18547666666666668</v>
      </c>
      <c r="J1264" s="6">
        <f t="shared" si="255"/>
        <v>0.43956183333333343</v>
      </c>
      <c r="K1264" s="9">
        <f t="shared" si="256"/>
        <v>-0.44237269201387408</v>
      </c>
      <c r="L1264" s="8">
        <f t="shared" si="257"/>
        <v>-0.46904645662985622</v>
      </c>
      <c r="M1264" s="9">
        <f t="shared" si="258"/>
        <v>-0.94002281072479588</v>
      </c>
      <c r="N1264" s="8">
        <f t="shared" si="259"/>
        <v>-0.32538724162985616</v>
      </c>
      <c r="O1264" s="9">
        <f t="shared" si="260"/>
        <v>-0.44237269201387408</v>
      </c>
      <c r="P1264" s="8">
        <f t="shared" si="261"/>
        <v>-0.8612811399493201</v>
      </c>
      <c r="Q1264" s="9">
        <f t="shared" si="262"/>
        <v>0.23411182798612651</v>
      </c>
      <c r="R1264" s="6">
        <f t="shared" si="263"/>
        <v>0.11680632295706568</v>
      </c>
    </row>
    <row r="1265" spans="2:18" ht="14.4">
      <c r="B1265" s="7"/>
      <c r="C1265">
        <v>-24.757300000000001</v>
      </c>
      <c r="D1265">
        <v>94.356999999999999</v>
      </c>
      <c r="E1265">
        <v>83.737099999999998</v>
      </c>
      <c r="F1265">
        <v>1</v>
      </c>
      <c r="G1265" s="6">
        <f t="shared" si="252"/>
        <v>0</v>
      </c>
      <c r="H1265" s="9">
        <f t="shared" si="253"/>
        <v>-0.10094662499999996</v>
      </c>
      <c r="I1265" s="6">
        <f t="shared" si="254"/>
        <v>-0.18547666666666668</v>
      </c>
      <c r="J1265" s="6">
        <f t="shared" si="255"/>
        <v>0.43956183333333343</v>
      </c>
      <c r="K1265" s="9">
        <f t="shared" si="256"/>
        <v>-0.44237269201387408</v>
      </c>
      <c r="L1265" s="8">
        <f t="shared" si="257"/>
        <v>-0.46904645662985622</v>
      </c>
      <c r="M1265" s="9">
        <f t="shared" si="258"/>
        <v>-0.94002281072479588</v>
      </c>
      <c r="N1265" s="8">
        <f t="shared" si="259"/>
        <v>-0.32538724162985616</v>
      </c>
      <c r="O1265" s="9">
        <f t="shared" si="260"/>
        <v>-0.44237269201387408</v>
      </c>
      <c r="P1265" s="8">
        <f t="shared" si="261"/>
        <v>-0.8612811399493201</v>
      </c>
      <c r="Q1265" s="9">
        <f t="shared" si="262"/>
        <v>0.23411182798612651</v>
      </c>
      <c r="R1265" s="6">
        <f t="shared" si="263"/>
        <v>0.11680632295706568</v>
      </c>
    </row>
    <row r="1266" spans="2:18" ht="14.4">
      <c r="B1266" s="7"/>
      <c r="C1266">
        <v>-24.011199999999999</v>
      </c>
      <c r="D1266">
        <v>96.214100000000002</v>
      </c>
      <c r="E1266">
        <v>84.099599999999995</v>
      </c>
      <c r="F1266">
        <v>1</v>
      </c>
      <c r="G1266" s="6">
        <f t="shared" si="252"/>
        <v>0</v>
      </c>
      <c r="H1266" s="9">
        <f t="shared" si="253"/>
        <v>-0.10001399999999999</v>
      </c>
      <c r="I1266" s="6">
        <f t="shared" si="254"/>
        <v>-0.17928633333333333</v>
      </c>
      <c r="J1266" s="6">
        <f t="shared" si="255"/>
        <v>0.44016600000000006</v>
      </c>
      <c r="K1266" s="9">
        <f t="shared" si="256"/>
        <v>-0.44164463721709973</v>
      </c>
      <c r="L1266" s="8">
        <f t="shared" si="257"/>
        <v>-0.46203910294913575</v>
      </c>
      <c r="M1266" s="9">
        <f t="shared" si="258"/>
        <v>-0.94045781072479595</v>
      </c>
      <c r="N1266" s="8">
        <f t="shared" si="259"/>
        <v>-0.31804414294913558</v>
      </c>
      <c r="O1266" s="9">
        <f t="shared" si="260"/>
        <v>-0.44164463721709973</v>
      </c>
      <c r="P1266" s="8">
        <f t="shared" si="261"/>
        <v>-0.86199360599996622</v>
      </c>
      <c r="Q1266" s="9">
        <f t="shared" si="262"/>
        <v>0.2352748827829009</v>
      </c>
      <c r="R1266" s="6">
        <f t="shared" si="263"/>
        <v>0.12419039768843247</v>
      </c>
    </row>
    <row r="1267" spans="2:18" ht="14.4">
      <c r="B1267" s="7"/>
      <c r="C1267">
        <v>-24.011199999999999</v>
      </c>
      <c r="D1267">
        <v>96.214100000000002</v>
      </c>
      <c r="E1267">
        <v>84.099599999999995</v>
      </c>
      <c r="F1267">
        <v>1</v>
      </c>
      <c r="G1267" s="6">
        <f t="shared" si="252"/>
        <v>0</v>
      </c>
      <c r="H1267" s="9">
        <f t="shared" si="253"/>
        <v>-0.10001399999999999</v>
      </c>
      <c r="I1267" s="6">
        <f t="shared" si="254"/>
        <v>-0.17928633333333333</v>
      </c>
      <c r="J1267" s="6">
        <f t="shared" si="255"/>
        <v>0.44016600000000006</v>
      </c>
      <c r="K1267" s="9">
        <f t="shared" si="256"/>
        <v>-0.44164463721709973</v>
      </c>
      <c r="L1267" s="8">
        <f t="shared" si="257"/>
        <v>-0.46203910294913575</v>
      </c>
      <c r="M1267" s="9">
        <f t="shared" si="258"/>
        <v>-0.94045781072479595</v>
      </c>
      <c r="N1267" s="8">
        <f t="shared" si="259"/>
        <v>-0.31804414294913558</v>
      </c>
      <c r="O1267" s="9">
        <f t="shared" si="260"/>
        <v>-0.44164463721709973</v>
      </c>
      <c r="P1267" s="8">
        <f t="shared" si="261"/>
        <v>-0.86199360599996622</v>
      </c>
      <c r="Q1267" s="9">
        <f t="shared" si="262"/>
        <v>0.2352748827829009</v>
      </c>
      <c r="R1267" s="6">
        <f t="shared" si="263"/>
        <v>0.12419039768843247</v>
      </c>
    </row>
    <row r="1268" spans="2:18" ht="14.4">
      <c r="B1268" s="7"/>
      <c r="C1268">
        <v>-24.1374</v>
      </c>
      <c r="D1268">
        <v>96.308899999999994</v>
      </c>
      <c r="E1268">
        <v>84.016199999999998</v>
      </c>
      <c r="F1268">
        <v>1</v>
      </c>
      <c r="G1268" s="6">
        <f t="shared" si="252"/>
        <v>0</v>
      </c>
      <c r="H1268" s="9">
        <f t="shared" si="253"/>
        <v>-0.10017175</v>
      </c>
      <c r="I1268" s="6">
        <f t="shared" si="254"/>
        <v>-0.17897033333333334</v>
      </c>
      <c r="J1268" s="6">
        <f t="shared" si="255"/>
        <v>0.44002700000000006</v>
      </c>
      <c r="K1268" s="9">
        <f t="shared" si="256"/>
        <v>-0.44174128354782338</v>
      </c>
      <c r="L1268" s="8">
        <f t="shared" si="257"/>
        <v>-0.46150156492698691</v>
      </c>
      <c r="M1268" s="9">
        <f t="shared" si="258"/>
        <v>-0.94035773072479589</v>
      </c>
      <c r="N1268" s="8">
        <f t="shared" si="259"/>
        <v>-0.31756339492698676</v>
      </c>
      <c r="O1268" s="9">
        <f t="shared" si="260"/>
        <v>-0.44174128354782338</v>
      </c>
      <c r="P1268" s="8">
        <f t="shared" si="261"/>
        <v>-0.86185014417755546</v>
      </c>
      <c r="Q1268" s="9">
        <f t="shared" si="262"/>
        <v>0.23507815645217719</v>
      </c>
      <c r="R1268" s="6">
        <f t="shared" si="263"/>
        <v>0.12464126388817055</v>
      </c>
    </row>
    <row r="1269" spans="2:18" ht="14.4">
      <c r="B1269" s="7"/>
      <c r="C1269">
        <v>-24.1374</v>
      </c>
      <c r="D1269">
        <v>96.308899999999994</v>
      </c>
      <c r="E1269">
        <v>84.016199999999998</v>
      </c>
      <c r="F1269">
        <v>1</v>
      </c>
      <c r="G1269" s="6">
        <f t="shared" si="252"/>
        <v>0</v>
      </c>
      <c r="H1269" s="9">
        <f t="shared" si="253"/>
        <v>-0.10017175</v>
      </c>
      <c r="I1269" s="6">
        <f t="shared" si="254"/>
        <v>-0.17897033333333334</v>
      </c>
      <c r="J1269" s="6">
        <f t="shared" si="255"/>
        <v>0.44002700000000006</v>
      </c>
      <c r="K1269" s="9">
        <f t="shared" si="256"/>
        <v>-0.44174128354782338</v>
      </c>
      <c r="L1269" s="8">
        <f t="shared" si="257"/>
        <v>-0.46150156492698691</v>
      </c>
      <c r="M1269" s="9">
        <f t="shared" si="258"/>
        <v>-0.94035773072479589</v>
      </c>
      <c r="N1269" s="8">
        <f t="shared" si="259"/>
        <v>-0.31756339492698676</v>
      </c>
      <c r="O1269" s="9">
        <f t="shared" si="260"/>
        <v>-0.44174128354782338</v>
      </c>
      <c r="P1269" s="8">
        <f t="shared" si="261"/>
        <v>-0.86185014417755546</v>
      </c>
      <c r="Q1269" s="9">
        <f t="shared" si="262"/>
        <v>0.23507815645217719</v>
      </c>
      <c r="R1269" s="6">
        <f t="shared" si="263"/>
        <v>0.12464126388817055</v>
      </c>
    </row>
    <row r="1270" spans="2:18" ht="14.4">
      <c r="B1270" s="7"/>
      <c r="C1270">
        <v>-24.201599999999999</v>
      </c>
      <c r="D1270">
        <v>95.986199999999997</v>
      </c>
      <c r="E1270">
        <v>84.055700000000002</v>
      </c>
      <c r="F1270">
        <v>1</v>
      </c>
      <c r="G1270" s="6">
        <f t="shared" si="252"/>
        <v>0</v>
      </c>
      <c r="H1270" s="9">
        <f t="shared" si="253"/>
        <v>-0.10025200000000001</v>
      </c>
      <c r="I1270" s="6">
        <f t="shared" si="254"/>
        <v>-0.18004599999999998</v>
      </c>
      <c r="J1270" s="6">
        <f t="shared" si="255"/>
        <v>0.44009283333333338</v>
      </c>
      <c r="K1270" s="9">
        <f t="shared" si="256"/>
        <v>-0.44188876144348477</v>
      </c>
      <c r="L1270" s="8">
        <f t="shared" si="257"/>
        <v>-0.46285516324057213</v>
      </c>
      <c r="M1270" s="9">
        <f t="shared" si="258"/>
        <v>-0.94040513072479592</v>
      </c>
      <c r="N1270" s="8">
        <f t="shared" si="259"/>
        <v>-0.31894588324057199</v>
      </c>
      <c r="O1270" s="9">
        <f t="shared" si="260"/>
        <v>-0.44188876144348477</v>
      </c>
      <c r="P1270" s="8">
        <f t="shared" si="261"/>
        <v>-0.86186230378169482</v>
      </c>
      <c r="Q1270" s="9">
        <f t="shared" si="262"/>
        <v>0.2349780785565159</v>
      </c>
      <c r="R1270" s="6">
        <f t="shared" si="263"/>
        <v>0.12332871517872462</v>
      </c>
    </row>
    <row r="1271" spans="2:18" ht="14.4">
      <c r="B1271" s="7"/>
      <c r="C1271">
        <v>-24.201599999999999</v>
      </c>
      <c r="D1271">
        <v>95.986199999999997</v>
      </c>
      <c r="E1271">
        <v>84.055700000000002</v>
      </c>
      <c r="F1271">
        <v>1</v>
      </c>
      <c r="G1271" s="6">
        <f t="shared" si="252"/>
        <v>0</v>
      </c>
      <c r="H1271" s="9">
        <f t="shared" si="253"/>
        <v>-0.10025200000000001</v>
      </c>
      <c r="I1271" s="6">
        <f t="shared" si="254"/>
        <v>-0.18004599999999998</v>
      </c>
      <c r="J1271" s="6">
        <f t="shared" si="255"/>
        <v>0.44009283333333338</v>
      </c>
      <c r="K1271" s="9">
        <f t="shared" si="256"/>
        <v>-0.44188876144348477</v>
      </c>
      <c r="L1271" s="8">
        <f t="shared" si="257"/>
        <v>-0.46285516324057213</v>
      </c>
      <c r="M1271" s="9">
        <f t="shared" si="258"/>
        <v>-0.94040513072479592</v>
      </c>
      <c r="N1271" s="8">
        <f t="shared" si="259"/>
        <v>-0.31894588324057199</v>
      </c>
      <c r="O1271" s="9">
        <f t="shared" si="260"/>
        <v>-0.44188876144348477</v>
      </c>
      <c r="P1271" s="8">
        <f t="shared" si="261"/>
        <v>-0.86186230378169482</v>
      </c>
      <c r="Q1271" s="9">
        <f t="shared" si="262"/>
        <v>0.2349780785565159</v>
      </c>
      <c r="R1271" s="6">
        <f t="shared" si="263"/>
        <v>0.12332871517872462</v>
      </c>
    </row>
    <row r="1272" spans="2:18" ht="14.4">
      <c r="B1272" s="7"/>
      <c r="C1272">
        <v>-24.058800000000002</v>
      </c>
      <c r="D1272">
        <v>96.789900000000003</v>
      </c>
      <c r="E1272">
        <v>84.278000000000006</v>
      </c>
      <c r="F1272">
        <v>1</v>
      </c>
      <c r="G1272" s="6">
        <f t="shared" si="252"/>
        <v>0</v>
      </c>
      <c r="H1272" s="9">
        <f t="shared" si="253"/>
        <v>-0.10007350000000004</v>
      </c>
      <c r="I1272" s="6">
        <f t="shared" si="254"/>
        <v>-0.177367</v>
      </c>
      <c r="J1272" s="6">
        <f t="shared" si="255"/>
        <v>0.44046333333333332</v>
      </c>
      <c r="K1272" s="9">
        <f t="shared" si="256"/>
        <v>-0.44193291827369602</v>
      </c>
      <c r="L1272" s="8">
        <f t="shared" si="257"/>
        <v>-0.45980952601558217</v>
      </c>
      <c r="M1272" s="9">
        <f t="shared" si="258"/>
        <v>-0.94067189072479584</v>
      </c>
      <c r="N1272" s="8">
        <f t="shared" si="259"/>
        <v>-0.3158359860155821</v>
      </c>
      <c r="O1272" s="9">
        <f t="shared" si="260"/>
        <v>-0.44193291827369602</v>
      </c>
      <c r="P1272" s="8">
        <f t="shared" si="261"/>
        <v>-0.86215758471840831</v>
      </c>
      <c r="Q1272" s="9">
        <f t="shared" si="262"/>
        <v>0.23520068172630459</v>
      </c>
      <c r="R1272" s="6">
        <f t="shared" si="263"/>
        <v>0.1266053733404281</v>
      </c>
    </row>
    <row r="1273" spans="2:18" ht="14.4">
      <c r="B1273" s="7"/>
      <c r="C1273">
        <v>-24.058800000000002</v>
      </c>
      <c r="D1273">
        <v>96.789900000000003</v>
      </c>
      <c r="E1273">
        <v>84.278000000000006</v>
      </c>
      <c r="F1273">
        <v>1</v>
      </c>
      <c r="G1273" s="6">
        <f t="shared" si="252"/>
        <v>0</v>
      </c>
      <c r="H1273" s="9">
        <f t="shared" si="253"/>
        <v>-0.10007350000000004</v>
      </c>
      <c r="I1273" s="6">
        <f t="shared" si="254"/>
        <v>-0.177367</v>
      </c>
      <c r="J1273" s="6">
        <f t="shared" si="255"/>
        <v>0.44046333333333332</v>
      </c>
      <c r="K1273" s="9">
        <f t="shared" si="256"/>
        <v>-0.44193291827369602</v>
      </c>
      <c r="L1273" s="8">
        <f t="shared" si="257"/>
        <v>-0.45980952601558217</v>
      </c>
      <c r="M1273" s="9">
        <f t="shared" si="258"/>
        <v>-0.94067189072479584</v>
      </c>
      <c r="N1273" s="8">
        <f t="shared" si="259"/>
        <v>-0.3158359860155821</v>
      </c>
      <c r="O1273" s="9">
        <f t="shared" si="260"/>
        <v>-0.44193291827369602</v>
      </c>
      <c r="P1273" s="8">
        <f t="shared" si="261"/>
        <v>-0.86215758471840831</v>
      </c>
      <c r="Q1273" s="9">
        <f t="shared" si="262"/>
        <v>0.23520068172630459</v>
      </c>
      <c r="R1273" s="6">
        <f t="shared" si="263"/>
        <v>0.1266053733404281</v>
      </c>
    </row>
    <row r="1274" spans="2:18" ht="14.4">
      <c r="B1274" s="7"/>
      <c r="C1274">
        <v>-24.058800000000002</v>
      </c>
      <c r="D1274">
        <v>96.789900000000003</v>
      </c>
      <c r="E1274">
        <v>84.278000000000006</v>
      </c>
      <c r="F1274">
        <v>1</v>
      </c>
      <c r="G1274" s="6">
        <f t="shared" si="252"/>
        <v>0</v>
      </c>
      <c r="H1274" s="9">
        <f t="shared" si="253"/>
        <v>-0.10007350000000004</v>
      </c>
      <c r="I1274" s="6">
        <f t="shared" si="254"/>
        <v>-0.177367</v>
      </c>
      <c r="J1274" s="6">
        <f t="shared" si="255"/>
        <v>0.44046333333333332</v>
      </c>
      <c r="K1274" s="9">
        <f t="shared" si="256"/>
        <v>-0.44193291827369602</v>
      </c>
      <c r="L1274" s="8">
        <f t="shared" si="257"/>
        <v>-0.45980952601558217</v>
      </c>
      <c r="M1274" s="9">
        <f t="shared" si="258"/>
        <v>-0.94067189072479584</v>
      </c>
      <c r="N1274" s="8">
        <f t="shared" si="259"/>
        <v>-0.3158359860155821</v>
      </c>
      <c r="O1274" s="9">
        <f t="shared" si="260"/>
        <v>-0.44193291827369602</v>
      </c>
      <c r="P1274" s="8">
        <f t="shared" si="261"/>
        <v>-0.86215758471840831</v>
      </c>
      <c r="Q1274" s="9">
        <f t="shared" si="262"/>
        <v>0.23520068172630459</v>
      </c>
      <c r="R1274" s="6">
        <f t="shared" si="263"/>
        <v>0.1266053733404281</v>
      </c>
    </row>
    <row r="1275" spans="2:18" ht="14.4">
      <c r="B1275" s="7"/>
      <c r="C1275">
        <v>-24.058800000000002</v>
      </c>
      <c r="D1275">
        <v>96.789900000000003</v>
      </c>
      <c r="E1275">
        <v>84.278000000000006</v>
      </c>
      <c r="F1275">
        <v>1</v>
      </c>
      <c r="G1275" s="6">
        <f t="shared" si="252"/>
        <v>0</v>
      </c>
      <c r="H1275" s="9">
        <f t="shared" si="253"/>
        <v>-0.10007350000000004</v>
      </c>
      <c r="I1275" s="6">
        <f t="shared" si="254"/>
        <v>-0.177367</v>
      </c>
      <c r="J1275" s="6">
        <f t="shared" si="255"/>
        <v>0.44046333333333332</v>
      </c>
      <c r="K1275" s="9">
        <f t="shared" si="256"/>
        <v>-0.44193291827369602</v>
      </c>
      <c r="L1275" s="8">
        <f t="shared" si="257"/>
        <v>-0.45980952601558217</v>
      </c>
      <c r="M1275" s="9">
        <f t="shared" si="258"/>
        <v>-0.94067189072479584</v>
      </c>
      <c r="N1275" s="8">
        <f t="shared" si="259"/>
        <v>-0.3158359860155821</v>
      </c>
      <c r="O1275" s="9">
        <f t="shared" si="260"/>
        <v>-0.44193291827369602</v>
      </c>
      <c r="P1275" s="8">
        <f t="shared" si="261"/>
        <v>-0.86215758471840831</v>
      </c>
      <c r="Q1275" s="9">
        <f t="shared" si="262"/>
        <v>0.23520068172630459</v>
      </c>
      <c r="R1275" s="6">
        <f t="shared" si="263"/>
        <v>0.1266053733404281</v>
      </c>
    </row>
    <row r="1276" spans="2:18" ht="14.4">
      <c r="B1276" s="7"/>
      <c r="C1276">
        <v>-22.966699999999999</v>
      </c>
      <c r="D1276">
        <v>95.205799999999996</v>
      </c>
      <c r="E1276">
        <v>84.597099999999998</v>
      </c>
      <c r="F1276">
        <v>1</v>
      </c>
      <c r="G1276" s="6">
        <f t="shared" si="252"/>
        <v>0</v>
      </c>
      <c r="H1276" s="9">
        <f t="shared" si="253"/>
        <v>-9.8708375000000015E-2</v>
      </c>
      <c r="I1276" s="6">
        <f t="shared" si="254"/>
        <v>-0.18264733333333333</v>
      </c>
      <c r="J1276" s="6">
        <f t="shared" si="255"/>
        <v>0.4409951666666666</v>
      </c>
      <c r="K1276" s="9">
        <f t="shared" si="256"/>
        <v>-0.44061342285544453</v>
      </c>
      <c r="L1276" s="8">
        <f t="shared" si="257"/>
        <v>-0.46721756950544696</v>
      </c>
      <c r="M1276" s="9">
        <f t="shared" si="258"/>
        <v>-0.9410548107247958</v>
      </c>
      <c r="N1276" s="8">
        <f t="shared" si="259"/>
        <v>-0.32275258450544686</v>
      </c>
      <c r="O1276" s="9">
        <f t="shared" si="260"/>
        <v>-0.44061342285544453</v>
      </c>
      <c r="P1276" s="8">
        <f t="shared" si="261"/>
        <v>-0.86298064816602549</v>
      </c>
      <c r="Q1276" s="9">
        <f t="shared" si="262"/>
        <v>0.23690309714455599</v>
      </c>
      <c r="R1276" s="6">
        <f t="shared" si="263"/>
        <v>0.11952894829818042</v>
      </c>
    </row>
    <row r="1277" spans="2:18" ht="14.4">
      <c r="B1277" s="7"/>
      <c r="C1277">
        <v>-22.966699999999999</v>
      </c>
      <c r="D1277">
        <v>95.205799999999996</v>
      </c>
      <c r="E1277">
        <v>84.597099999999998</v>
      </c>
      <c r="F1277">
        <v>1</v>
      </c>
      <c r="G1277" s="6">
        <f t="shared" si="252"/>
        <v>0</v>
      </c>
      <c r="H1277" s="9">
        <f t="shared" si="253"/>
        <v>-9.8708375000000015E-2</v>
      </c>
      <c r="I1277" s="6">
        <f t="shared" si="254"/>
        <v>-0.18264733333333333</v>
      </c>
      <c r="J1277" s="6">
        <f t="shared" si="255"/>
        <v>0.4409951666666666</v>
      </c>
      <c r="K1277" s="9">
        <f t="shared" si="256"/>
        <v>-0.44061342285544453</v>
      </c>
      <c r="L1277" s="8">
        <f t="shared" si="257"/>
        <v>-0.46721756950544696</v>
      </c>
      <c r="M1277" s="9">
        <f t="shared" si="258"/>
        <v>-0.9410548107247958</v>
      </c>
      <c r="N1277" s="8">
        <f t="shared" si="259"/>
        <v>-0.32275258450544686</v>
      </c>
      <c r="O1277" s="9">
        <f t="shared" si="260"/>
        <v>-0.44061342285544453</v>
      </c>
      <c r="P1277" s="8">
        <f t="shared" si="261"/>
        <v>-0.86298064816602549</v>
      </c>
      <c r="Q1277" s="9">
        <f t="shared" si="262"/>
        <v>0.23690309714455599</v>
      </c>
      <c r="R1277" s="6">
        <f t="shared" si="263"/>
        <v>0.11952894829818042</v>
      </c>
    </row>
    <row r="1278" spans="2:18" ht="14.4">
      <c r="B1278" s="7"/>
      <c r="C1278">
        <v>-22.303999999999998</v>
      </c>
      <c r="D1278">
        <v>95.808499999999995</v>
      </c>
      <c r="E1278">
        <v>84.553100000000001</v>
      </c>
      <c r="F1278">
        <v>1</v>
      </c>
      <c r="G1278" s="6">
        <f t="shared" si="252"/>
        <v>0</v>
      </c>
      <c r="H1278" s="9">
        <f t="shared" si="253"/>
        <v>-9.7879999999999967E-2</v>
      </c>
      <c r="I1278" s="6">
        <f t="shared" si="254"/>
        <v>-0.18063833333333335</v>
      </c>
      <c r="J1278" s="6">
        <f t="shared" si="255"/>
        <v>0.44092183333333324</v>
      </c>
      <c r="K1278" s="9">
        <f t="shared" si="256"/>
        <v>-0.43952757579228613</v>
      </c>
      <c r="L1278" s="8">
        <f t="shared" si="257"/>
        <v>-0.46496468151199494</v>
      </c>
      <c r="M1278" s="9">
        <f t="shared" si="258"/>
        <v>-0.94100201072479572</v>
      </c>
      <c r="N1278" s="8">
        <f t="shared" si="259"/>
        <v>-0.32020148151199479</v>
      </c>
      <c r="O1278" s="9">
        <f t="shared" si="260"/>
        <v>-0.43952757579228613</v>
      </c>
      <c r="P1278" s="8">
        <f t="shared" si="261"/>
        <v>-0.86323313702470561</v>
      </c>
      <c r="Q1278" s="9">
        <f t="shared" si="262"/>
        <v>0.23793614420771433</v>
      </c>
      <c r="R1278" s="6">
        <f t="shared" si="263"/>
        <v>0.12173611015031262</v>
      </c>
    </row>
    <row r="1279" spans="2:18" ht="14.4">
      <c r="B1279" s="7"/>
      <c r="C1279">
        <v>-22.9117</v>
      </c>
      <c r="D1279">
        <v>97.05</v>
      </c>
      <c r="E1279">
        <v>84.066900000000004</v>
      </c>
      <c r="F1279">
        <v>1</v>
      </c>
      <c r="G1279" s="6">
        <f t="shared" si="252"/>
        <v>0</v>
      </c>
      <c r="H1279" s="9">
        <f t="shared" si="253"/>
        <v>-9.8639625000000009E-2</v>
      </c>
      <c r="I1279" s="6">
        <f t="shared" si="254"/>
        <v>-0.17649999999999999</v>
      </c>
      <c r="J1279" s="6">
        <f t="shared" si="255"/>
        <v>0.4401115000000001</v>
      </c>
      <c r="K1279" s="9">
        <f t="shared" si="256"/>
        <v>-0.43989144634046995</v>
      </c>
      <c r="L1279" s="8">
        <f t="shared" si="257"/>
        <v>-0.45902512406417878</v>
      </c>
      <c r="M1279" s="9">
        <f t="shared" si="258"/>
        <v>-0.94041857072479595</v>
      </c>
      <c r="N1279" s="8">
        <f t="shared" si="259"/>
        <v>-0.31453538906417872</v>
      </c>
      <c r="O1279" s="9">
        <f t="shared" si="260"/>
        <v>-0.43989144634046995</v>
      </c>
      <c r="P1279" s="8">
        <f t="shared" si="261"/>
        <v>-0.86245439816312175</v>
      </c>
      <c r="Q1279" s="9">
        <f t="shared" si="262"/>
        <v>0.23698883365953063</v>
      </c>
      <c r="R1279" s="6">
        <f t="shared" si="263"/>
        <v>0.12717039373654487</v>
      </c>
    </row>
    <row r="1280" spans="2:18" ht="14.4">
      <c r="B1280" s="7"/>
      <c r="C1280">
        <v>-22.9117</v>
      </c>
      <c r="D1280">
        <v>97.05</v>
      </c>
      <c r="E1280">
        <v>84.066900000000004</v>
      </c>
      <c r="F1280">
        <v>1</v>
      </c>
      <c r="G1280" s="6">
        <f t="shared" si="252"/>
        <v>0</v>
      </c>
      <c r="H1280" s="9">
        <f t="shared" si="253"/>
        <v>-9.8639625000000009E-2</v>
      </c>
      <c r="I1280" s="6">
        <f t="shared" si="254"/>
        <v>-0.17649999999999999</v>
      </c>
      <c r="J1280" s="6">
        <f t="shared" si="255"/>
        <v>0.4401115000000001</v>
      </c>
      <c r="K1280" s="9">
        <f t="shared" si="256"/>
        <v>-0.43989144634046995</v>
      </c>
      <c r="L1280" s="8">
        <f t="shared" si="257"/>
        <v>-0.45902512406417878</v>
      </c>
      <c r="M1280" s="9">
        <f t="shared" si="258"/>
        <v>-0.94041857072479595</v>
      </c>
      <c r="N1280" s="8">
        <f t="shared" si="259"/>
        <v>-0.31453538906417872</v>
      </c>
      <c r="O1280" s="9">
        <f t="shared" si="260"/>
        <v>-0.43989144634046995</v>
      </c>
      <c r="P1280" s="8">
        <f t="shared" si="261"/>
        <v>-0.86245439816312175</v>
      </c>
      <c r="Q1280" s="9">
        <f t="shared" si="262"/>
        <v>0.23698883365953063</v>
      </c>
      <c r="R1280" s="6">
        <f t="shared" si="263"/>
        <v>0.12717039373654487</v>
      </c>
    </row>
    <row r="1281" spans="2:18" ht="14.4">
      <c r="B1281" s="7"/>
      <c r="C1281">
        <v>-22.5596</v>
      </c>
      <c r="D1281">
        <v>96.561700000000002</v>
      </c>
      <c r="E1281">
        <v>84.0989</v>
      </c>
      <c r="F1281">
        <v>1</v>
      </c>
      <c r="G1281" s="6">
        <f t="shared" si="252"/>
        <v>0</v>
      </c>
      <c r="H1281" s="9">
        <f t="shared" si="253"/>
        <v>-9.8199499999999995E-2</v>
      </c>
      <c r="I1281" s="6">
        <f t="shared" si="254"/>
        <v>-0.17812766666666668</v>
      </c>
      <c r="J1281" s="6">
        <f t="shared" si="255"/>
        <v>0.44016483333333323</v>
      </c>
      <c r="K1281" s="9">
        <f t="shared" si="256"/>
        <v>-0.43938097676005933</v>
      </c>
      <c r="L1281" s="8">
        <f t="shared" si="257"/>
        <v>-0.46124664942209015</v>
      </c>
      <c r="M1281" s="9">
        <f t="shared" si="258"/>
        <v>-0.94045697072479584</v>
      </c>
      <c r="N1281" s="8">
        <f t="shared" si="259"/>
        <v>-0.31659846942209002</v>
      </c>
      <c r="O1281" s="9">
        <f t="shared" si="260"/>
        <v>-0.43938097676005933</v>
      </c>
      <c r="P1281" s="8">
        <f t="shared" si="261"/>
        <v>-0.86264609853862684</v>
      </c>
      <c r="Q1281" s="9">
        <f t="shared" si="262"/>
        <v>0.23753770323994119</v>
      </c>
      <c r="R1281" s="6">
        <f t="shared" si="263"/>
        <v>0.12498212375413872</v>
      </c>
    </row>
    <row r="1282" spans="2:18" ht="14.4">
      <c r="B1282" s="7"/>
      <c r="C1282">
        <v>-22.5596</v>
      </c>
      <c r="D1282">
        <v>96.561700000000002</v>
      </c>
      <c r="E1282">
        <v>84.0989</v>
      </c>
      <c r="F1282">
        <v>1</v>
      </c>
      <c r="G1282" s="6">
        <f t="shared" si="252"/>
        <v>0</v>
      </c>
      <c r="H1282" s="9">
        <f t="shared" si="253"/>
        <v>-9.8199499999999995E-2</v>
      </c>
      <c r="I1282" s="6">
        <f t="shared" si="254"/>
        <v>-0.17812766666666668</v>
      </c>
      <c r="J1282" s="6">
        <f t="shared" si="255"/>
        <v>0.44016483333333323</v>
      </c>
      <c r="K1282" s="9">
        <f t="shared" si="256"/>
        <v>-0.43938097676005933</v>
      </c>
      <c r="L1282" s="8">
        <f t="shared" si="257"/>
        <v>-0.46124664942209015</v>
      </c>
      <c r="M1282" s="9">
        <f t="shared" si="258"/>
        <v>-0.94045697072479584</v>
      </c>
      <c r="N1282" s="8">
        <f t="shared" si="259"/>
        <v>-0.31659846942209002</v>
      </c>
      <c r="O1282" s="9">
        <f t="shared" si="260"/>
        <v>-0.43938097676005933</v>
      </c>
      <c r="P1282" s="8">
        <f t="shared" si="261"/>
        <v>-0.86264609853862684</v>
      </c>
      <c r="Q1282" s="9">
        <f t="shared" si="262"/>
        <v>0.23753770323994119</v>
      </c>
      <c r="R1282" s="6">
        <f t="shared" si="263"/>
        <v>0.12498212375413872</v>
      </c>
    </row>
    <row r="1283" spans="2:18" ht="14.4">
      <c r="B1283" s="7"/>
      <c r="C1283">
        <v>-22.5932</v>
      </c>
      <c r="D1283">
        <v>95.700400000000002</v>
      </c>
      <c r="E1283">
        <v>83.875399999999999</v>
      </c>
      <c r="F1283">
        <v>1</v>
      </c>
      <c r="G1283" s="6">
        <f t="shared" si="252"/>
        <v>0</v>
      </c>
      <c r="H1283" s="9">
        <f t="shared" si="253"/>
        <v>-9.8241500000000037E-2</v>
      </c>
      <c r="I1283" s="6">
        <f t="shared" si="254"/>
        <v>-0.18099866666666664</v>
      </c>
      <c r="J1283" s="6">
        <f t="shared" si="255"/>
        <v>0.43979233333333334</v>
      </c>
      <c r="K1283" s="9">
        <f t="shared" si="256"/>
        <v>-0.43916515397648037</v>
      </c>
      <c r="L1283" s="8">
        <f t="shared" si="257"/>
        <v>-0.46457961827413696</v>
      </c>
      <c r="M1283" s="9">
        <f t="shared" si="258"/>
        <v>-0.9401887707247959</v>
      </c>
      <c r="N1283" s="8">
        <f t="shared" si="259"/>
        <v>-0.31994655827413682</v>
      </c>
      <c r="O1283" s="9">
        <f t="shared" si="260"/>
        <v>-0.43916515397648037</v>
      </c>
      <c r="P1283" s="8">
        <f t="shared" si="261"/>
        <v>-0.86239871052533201</v>
      </c>
      <c r="Q1283" s="9">
        <f t="shared" si="262"/>
        <v>0.23748532602352027</v>
      </c>
      <c r="R1283" s="6">
        <f t="shared" si="263"/>
        <v>0.12141688688879701</v>
      </c>
    </row>
    <row r="1284" spans="2:18" ht="14.4">
      <c r="B1284" s="7"/>
      <c r="C1284">
        <v>-22.5932</v>
      </c>
      <c r="D1284">
        <v>95.700400000000002</v>
      </c>
      <c r="E1284">
        <v>83.875399999999999</v>
      </c>
      <c r="F1284">
        <v>1</v>
      </c>
      <c r="G1284" s="6">
        <f t="shared" si="252"/>
        <v>0</v>
      </c>
      <c r="H1284" s="9">
        <f t="shared" si="253"/>
        <v>-9.8241500000000037E-2</v>
      </c>
      <c r="I1284" s="6">
        <f t="shared" si="254"/>
        <v>-0.18099866666666664</v>
      </c>
      <c r="J1284" s="6">
        <f t="shared" si="255"/>
        <v>0.43979233333333334</v>
      </c>
      <c r="K1284" s="9">
        <f t="shared" si="256"/>
        <v>-0.43916515397648037</v>
      </c>
      <c r="L1284" s="8">
        <f t="shared" si="257"/>
        <v>-0.46457961827413696</v>
      </c>
      <c r="M1284" s="9">
        <f t="shared" si="258"/>
        <v>-0.9401887707247959</v>
      </c>
      <c r="N1284" s="8">
        <f t="shared" si="259"/>
        <v>-0.31994655827413682</v>
      </c>
      <c r="O1284" s="9">
        <f t="shared" si="260"/>
        <v>-0.43916515397648037</v>
      </c>
      <c r="P1284" s="8">
        <f t="shared" si="261"/>
        <v>-0.86239871052533201</v>
      </c>
      <c r="Q1284" s="9">
        <f t="shared" si="262"/>
        <v>0.23748532602352027</v>
      </c>
      <c r="R1284" s="6">
        <f t="shared" si="263"/>
        <v>0.12141688688879701</v>
      </c>
    </row>
    <row r="1285" spans="2:18" ht="14.4">
      <c r="B1285" s="7"/>
      <c r="C1285">
        <v>-22.5932</v>
      </c>
      <c r="D1285">
        <v>95.700400000000002</v>
      </c>
      <c r="E1285">
        <v>83.875399999999999</v>
      </c>
      <c r="F1285">
        <v>1</v>
      </c>
      <c r="G1285" s="6">
        <f t="shared" si="252"/>
        <v>0</v>
      </c>
      <c r="H1285" s="9">
        <f t="shared" si="253"/>
        <v>-9.8241500000000037E-2</v>
      </c>
      <c r="I1285" s="6">
        <f t="shared" si="254"/>
        <v>-0.18099866666666664</v>
      </c>
      <c r="J1285" s="6">
        <f t="shared" si="255"/>
        <v>0.43979233333333334</v>
      </c>
      <c r="K1285" s="9">
        <f t="shared" si="256"/>
        <v>-0.43916515397648037</v>
      </c>
      <c r="L1285" s="8">
        <f t="shared" si="257"/>
        <v>-0.46457961827413696</v>
      </c>
      <c r="M1285" s="9">
        <f t="shared" si="258"/>
        <v>-0.9401887707247959</v>
      </c>
      <c r="N1285" s="8">
        <f t="shared" si="259"/>
        <v>-0.31994655827413682</v>
      </c>
      <c r="O1285" s="9">
        <f t="shared" si="260"/>
        <v>-0.43916515397648037</v>
      </c>
      <c r="P1285" s="8">
        <f t="shared" si="261"/>
        <v>-0.86239871052533201</v>
      </c>
      <c r="Q1285" s="9">
        <f t="shared" si="262"/>
        <v>0.23748532602352027</v>
      </c>
      <c r="R1285" s="6">
        <f t="shared" si="263"/>
        <v>0.12141688688879701</v>
      </c>
    </row>
    <row r="1286" spans="2:18" ht="14.4">
      <c r="B1286" s="7"/>
      <c r="C1286">
        <v>-22.865400000000001</v>
      </c>
      <c r="D1286">
        <v>96.498599999999996</v>
      </c>
      <c r="E1286">
        <v>83.775300000000001</v>
      </c>
      <c r="F1286">
        <v>1</v>
      </c>
      <c r="G1286" s="6">
        <f t="shared" si="252"/>
        <v>0</v>
      </c>
      <c r="H1286" s="9">
        <f t="shared" si="253"/>
        <v>-9.8581750000000024E-2</v>
      </c>
      <c r="I1286" s="6">
        <f t="shared" si="254"/>
        <v>-0.178338</v>
      </c>
      <c r="J1286" s="6">
        <f t="shared" si="255"/>
        <v>0.4396255</v>
      </c>
      <c r="K1286" s="9">
        <f t="shared" si="256"/>
        <v>-0.43946935178331853</v>
      </c>
      <c r="L1286" s="8">
        <f t="shared" si="257"/>
        <v>-0.4610350462115908</v>
      </c>
      <c r="M1286" s="9">
        <f t="shared" si="258"/>
        <v>-0.94006865072479595</v>
      </c>
      <c r="N1286" s="8">
        <f t="shared" si="259"/>
        <v>-0.31652447621159074</v>
      </c>
      <c r="O1286" s="9">
        <f t="shared" si="260"/>
        <v>-0.43946935178331853</v>
      </c>
      <c r="P1286" s="8">
        <f t="shared" si="261"/>
        <v>-0.86217219355382935</v>
      </c>
      <c r="Q1286" s="9">
        <f t="shared" si="262"/>
        <v>0.23706100821668205</v>
      </c>
      <c r="R1286" s="6">
        <f t="shared" si="263"/>
        <v>0.12485743197984051</v>
      </c>
    </row>
    <row r="1287" spans="2:18" ht="14.4">
      <c r="B1287" s="7"/>
      <c r="C1287">
        <v>-22.865400000000001</v>
      </c>
      <c r="D1287">
        <v>96.498599999999996</v>
      </c>
      <c r="E1287">
        <v>83.775300000000001</v>
      </c>
      <c r="F1287">
        <v>1</v>
      </c>
      <c r="G1287" s="6">
        <f t="shared" si="252"/>
        <v>0</v>
      </c>
      <c r="H1287" s="9">
        <f t="shared" si="253"/>
        <v>-9.8581750000000024E-2</v>
      </c>
      <c r="I1287" s="6">
        <f t="shared" si="254"/>
        <v>-0.178338</v>
      </c>
      <c r="J1287" s="6">
        <f t="shared" si="255"/>
        <v>0.4396255</v>
      </c>
      <c r="K1287" s="9">
        <f t="shared" si="256"/>
        <v>-0.43946935178331853</v>
      </c>
      <c r="L1287" s="8">
        <f t="shared" si="257"/>
        <v>-0.4610350462115908</v>
      </c>
      <c r="M1287" s="9">
        <f t="shared" si="258"/>
        <v>-0.94006865072479595</v>
      </c>
      <c r="N1287" s="8">
        <f t="shared" si="259"/>
        <v>-0.31652447621159074</v>
      </c>
      <c r="O1287" s="9">
        <f t="shared" si="260"/>
        <v>-0.43946935178331853</v>
      </c>
      <c r="P1287" s="8">
        <f t="shared" si="261"/>
        <v>-0.86217219355382935</v>
      </c>
      <c r="Q1287" s="9">
        <f t="shared" si="262"/>
        <v>0.23706100821668205</v>
      </c>
      <c r="R1287" s="6">
        <f t="shared" si="263"/>
        <v>0.12485743197984051</v>
      </c>
    </row>
    <row r="1288" spans="2:18" ht="14.4">
      <c r="B1288" s="7"/>
      <c r="C1288">
        <v>-22.865400000000001</v>
      </c>
      <c r="D1288">
        <v>96.498599999999996</v>
      </c>
      <c r="E1288">
        <v>83.775300000000001</v>
      </c>
      <c r="F1288">
        <v>1</v>
      </c>
      <c r="G1288" s="6">
        <f t="shared" si="252"/>
        <v>0</v>
      </c>
      <c r="H1288" s="9">
        <f t="shared" si="253"/>
        <v>-9.8581750000000024E-2</v>
      </c>
      <c r="I1288" s="6">
        <f t="shared" si="254"/>
        <v>-0.178338</v>
      </c>
      <c r="J1288" s="6">
        <f t="shared" si="255"/>
        <v>0.4396255</v>
      </c>
      <c r="K1288" s="9">
        <f t="shared" si="256"/>
        <v>-0.43946935178331853</v>
      </c>
      <c r="L1288" s="8">
        <f t="shared" si="257"/>
        <v>-0.4610350462115908</v>
      </c>
      <c r="M1288" s="9">
        <f t="shared" si="258"/>
        <v>-0.94006865072479595</v>
      </c>
      <c r="N1288" s="8">
        <f t="shared" si="259"/>
        <v>-0.31652447621159074</v>
      </c>
      <c r="O1288" s="9">
        <f t="shared" si="260"/>
        <v>-0.43946935178331853</v>
      </c>
      <c r="P1288" s="8">
        <f t="shared" si="261"/>
        <v>-0.86217219355382935</v>
      </c>
      <c r="Q1288" s="9">
        <f t="shared" si="262"/>
        <v>0.23706100821668205</v>
      </c>
      <c r="R1288" s="6">
        <f t="shared" si="263"/>
        <v>0.12485743197984051</v>
      </c>
    </row>
    <row r="1289" spans="2:18" ht="14.4">
      <c r="B1289" s="7"/>
      <c r="C1289">
        <v>-22.865400000000001</v>
      </c>
      <c r="D1289">
        <v>96.498599999999996</v>
      </c>
      <c r="E1289">
        <v>83.775300000000001</v>
      </c>
      <c r="F1289">
        <v>1</v>
      </c>
      <c r="G1289" s="6">
        <f t="shared" si="252"/>
        <v>0</v>
      </c>
      <c r="H1289" s="9">
        <f t="shared" si="253"/>
        <v>-9.8581750000000024E-2</v>
      </c>
      <c r="I1289" s="6">
        <f t="shared" si="254"/>
        <v>-0.178338</v>
      </c>
      <c r="J1289" s="6">
        <f t="shared" si="255"/>
        <v>0.4396255</v>
      </c>
      <c r="K1289" s="9">
        <f t="shared" si="256"/>
        <v>-0.43946935178331853</v>
      </c>
      <c r="L1289" s="8">
        <f t="shared" si="257"/>
        <v>-0.4610350462115908</v>
      </c>
      <c r="M1289" s="9">
        <f t="shared" si="258"/>
        <v>-0.94006865072479595</v>
      </c>
      <c r="N1289" s="8">
        <f t="shared" si="259"/>
        <v>-0.31652447621159074</v>
      </c>
      <c r="O1289" s="9">
        <f t="shared" si="260"/>
        <v>-0.43946935178331853</v>
      </c>
      <c r="P1289" s="8">
        <f t="shared" si="261"/>
        <v>-0.86217219355382935</v>
      </c>
      <c r="Q1289" s="9">
        <f t="shared" si="262"/>
        <v>0.23706100821668205</v>
      </c>
      <c r="R1289" s="6">
        <f t="shared" si="263"/>
        <v>0.12485743197984051</v>
      </c>
    </row>
    <row r="1290" spans="2:18" ht="14.4">
      <c r="B1290" s="7"/>
      <c r="C1290">
        <v>-22.865400000000001</v>
      </c>
      <c r="D1290">
        <v>96.498599999999996</v>
      </c>
      <c r="E1290">
        <v>83.775300000000001</v>
      </c>
      <c r="F1290">
        <v>1</v>
      </c>
      <c r="G1290" s="6">
        <f t="shared" si="252"/>
        <v>0</v>
      </c>
      <c r="H1290" s="9">
        <f t="shared" si="253"/>
        <v>-9.8581750000000024E-2</v>
      </c>
      <c r="I1290" s="6">
        <f t="shared" si="254"/>
        <v>-0.178338</v>
      </c>
      <c r="J1290" s="6">
        <f t="shared" si="255"/>
        <v>0.4396255</v>
      </c>
      <c r="K1290" s="9">
        <f t="shared" si="256"/>
        <v>-0.43946935178331853</v>
      </c>
      <c r="L1290" s="8">
        <f t="shared" si="257"/>
        <v>-0.4610350462115908</v>
      </c>
      <c r="M1290" s="9">
        <f t="shared" si="258"/>
        <v>-0.94006865072479595</v>
      </c>
      <c r="N1290" s="8">
        <f t="shared" si="259"/>
        <v>-0.31652447621159074</v>
      </c>
      <c r="O1290" s="9">
        <f t="shared" si="260"/>
        <v>-0.43946935178331853</v>
      </c>
      <c r="P1290" s="8">
        <f t="shared" si="261"/>
        <v>-0.86217219355382935</v>
      </c>
      <c r="Q1290" s="9">
        <f t="shared" si="262"/>
        <v>0.23706100821668205</v>
      </c>
      <c r="R1290" s="6">
        <f t="shared" si="263"/>
        <v>0.12485743197984051</v>
      </c>
    </row>
    <row r="1291" spans="2:18" ht="14.4">
      <c r="B1291" s="7"/>
      <c r="C1291">
        <v>-20.907699999999998</v>
      </c>
      <c r="D1291">
        <v>96.218699999999998</v>
      </c>
      <c r="E1291">
        <v>84.722200000000001</v>
      </c>
      <c r="F1291">
        <v>1</v>
      </c>
      <c r="G1291" s="6">
        <f t="shared" si="252"/>
        <v>0</v>
      </c>
      <c r="H1291" s="9">
        <f t="shared" si="253"/>
        <v>-9.6134624999999974E-2</v>
      </c>
      <c r="I1291" s="6">
        <f t="shared" si="254"/>
        <v>-0.17927100000000001</v>
      </c>
      <c r="J1291" s="6">
        <f t="shared" si="255"/>
        <v>0.44120366666666677</v>
      </c>
      <c r="K1291" s="9">
        <f t="shared" si="256"/>
        <v>-0.4375538795039387</v>
      </c>
      <c r="L1291" s="8">
        <f t="shared" si="257"/>
        <v>-0.46406358100789558</v>
      </c>
      <c r="M1291" s="9">
        <f t="shared" si="258"/>
        <v>-0.94120493072479594</v>
      </c>
      <c r="N1291" s="8">
        <f t="shared" si="259"/>
        <v>-0.31867204600789545</v>
      </c>
      <c r="O1291" s="9">
        <f t="shared" si="260"/>
        <v>-0.4375538795039387</v>
      </c>
      <c r="P1291" s="8">
        <f t="shared" si="261"/>
        <v>-0.86403720589964161</v>
      </c>
      <c r="Q1291" s="9">
        <f t="shared" si="262"/>
        <v>0.24011276049606192</v>
      </c>
      <c r="R1291" s="6">
        <f t="shared" si="263"/>
        <v>0.12281294452934802</v>
      </c>
    </row>
    <row r="1292" spans="2:18" ht="14.4">
      <c r="B1292" s="7"/>
      <c r="C1292">
        <v>-20.907699999999998</v>
      </c>
      <c r="D1292">
        <v>96.218699999999998</v>
      </c>
      <c r="E1292">
        <v>84.722200000000001</v>
      </c>
      <c r="F1292">
        <v>1</v>
      </c>
      <c r="G1292" s="6">
        <f t="shared" si="252"/>
        <v>0</v>
      </c>
      <c r="H1292" s="9">
        <f t="shared" si="253"/>
        <v>-9.6134624999999974E-2</v>
      </c>
      <c r="I1292" s="6">
        <f t="shared" si="254"/>
        <v>-0.17927100000000001</v>
      </c>
      <c r="J1292" s="6">
        <f t="shared" si="255"/>
        <v>0.44120366666666677</v>
      </c>
      <c r="K1292" s="9">
        <f t="shared" si="256"/>
        <v>-0.4375538795039387</v>
      </c>
      <c r="L1292" s="8">
        <f t="shared" si="257"/>
        <v>-0.46406358100789558</v>
      </c>
      <c r="M1292" s="9">
        <f t="shared" si="258"/>
        <v>-0.94120493072479594</v>
      </c>
      <c r="N1292" s="8">
        <f t="shared" si="259"/>
        <v>-0.31867204600789545</v>
      </c>
      <c r="O1292" s="9">
        <f t="shared" si="260"/>
        <v>-0.4375538795039387</v>
      </c>
      <c r="P1292" s="8">
        <f t="shared" si="261"/>
        <v>-0.86403720589964161</v>
      </c>
      <c r="Q1292" s="9">
        <f t="shared" si="262"/>
        <v>0.24011276049606192</v>
      </c>
      <c r="R1292" s="6">
        <f t="shared" si="263"/>
        <v>0.12281294452934802</v>
      </c>
    </row>
    <row r="1293" spans="2:18" ht="14.4">
      <c r="B1293" s="7"/>
      <c r="C1293">
        <v>-21.1614</v>
      </c>
      <c r="D1293">
        <v>94.350300000000004</v>
      </c>
      <c r="E1293">
        <v>84.151200000000003</v>
      </c>
      <c r="F1293">
        <v>1</v>
      </c>
      <c r="G1293" s="6">
        <f t="shared" si="252"/>
        <v>0</v>
      </c>
      <c r="H1293" s="9">
        <f t="shared" si="253"/>
        <v>-9.6451750000000003E-2</v>
      </c>
      <c r="I1293" s="6">
        <f t="shared" si="254"/>
        <v>-0.18549899999999997</v>
      </c>
      <c r="J1293" s="6">
        <f t="shared" si="255"/>
        <v>0.44025199999999998</v>
      </c>
      <c r="K1293" s="9">
        <f t="shared" si="256"/>
        <v>-0.43726415866483087</v>
      </c>
      <c r="L1293" s="8">
        <f t="shared" si="257"/>
        <v>-0.47112280835049047</v>
      </c>
      <c r="M1293" s="9">
        <f t="shared" si="258"/>
        <v>-0.94051973072479578</v>
      </c>
      <c r="N1293" s="8">
        <f t="shared" si="259"/>
        <v>-0.32584543835049029</v>
      </c>
      <c r="O1293" s="9">
        <f t="shared" si="260"/>
        <v>-0.43726415866483087</v>
      </c>
      <c r="P1293" s="8">
        <f t="shared" si="261"/>
        <v>-0.86332964029296855</v>
      </c>
      <c r="Q1293" s="9">
        <f t="shared" si="262"/>
        <v>0.23971728133516973</v>
      </c>
      <c r="R1293" s="6">
        <f t="shared" si="263"/>
        <v>0.11516031658008002</v>
      </c>
    </row>
    <row r="1294" spans="2:18" ht="14.4">
      <c r="B1294" s="7"/>
      <c r="C1294">
        <v>-21.1614</v>
      </c>
      <c r="D1294">
        <v>94.350300000000004</v>
      </c>
      <c r="E1294">
        <v>84.151200000000003</v>
      </c>
      <c r="F1294">
        <v>1</v>
      </c>
      <c r="G1294" s="6">
        <f t="shared" si="252"/>
        <v>0</v>
      </c>
      <c r="H1294" s="9">
        <f t="shared" si="253"/>
        <v>-9.6451750000000003E-2</v>
      </c>
      <c r="I1294" s="6">
        <f t="shared" si="254"/>
        <v>-0.18549899999999997</v>
      </c>
      <c r="J1294" s="6">
        <f t="shared" si="255"/>
        <v>0.44025199999999998</v>
      </c>
      <c r="K1294" s="9">
        <f t="shared" si="256"/>
        <v>-0.43726415866483087</v>
      </c>
      <c r="L1294" s="8">
        <f t="shared" si="257"/>
        <v>-0.47112280835049047</v>
      </c>
      <c r="M1294" s="9">
        <f t="shared" si="258"/>
        <v>-0.94051973072479578</v>
      </c>
      <c r="N1294" s="8">
        <f t="shared" si="259"/>
        <v>-0.32584543835049029</v>
      </c>
      <c r="O1294" s="9">
        <f t="shared" si="260"/>
        <v>-0.43726415866483087</v>
      </c>
      <c r="P1294" s="8">
        <f t="shared" si="261"/>
        <v>-0.86332964029296855</v>
      </c>
      <c r="Q1294" s="9">
        <f t="shared" si="262"/>
        <v>0.23971728133516973</v>
      </c>
      <c r="R1294" s="6">
        <f t="shared" si="263"/>
        <v>0.11516031658008002</v>
      </c>
    </row>
    <row r="1295" spans="2:18" ht="14.4">
      <c r="B1295" s="7"/>
      <c r="C1295">
        <v>-19.5243</v>
      </c>
      <c r="D1295">
        <v>95.205799999999996</v>
      </c>
      <c r="E1295">
        <v>84.675200000000004</v>
      </c>
      <c r="F1295">
        <v>1</v>
      </c>
      <c r="G1295" s="6">
        <f t="shared" si="252"/>
        <v>0</v>
      </c>
      <c r="H1295" s="9">
        <f t="shared" si="253"/>
        <v>-9.4405374999999958E-2</v>
      </c>
      <c r="I1295" s="6">
        <f t="shared" si="254"/>
        <v>-0.18264733333333333</v>
      </c>
      <c r="J1295" s="6">
        <f t="shared" si="255"/>
        <v>0.44112533333333337</v>
      </c>
      <c r="K1295" s="9">
        <f t="shared" si="256"/>
        <v>-0.43534097232546698</v>
      </c>
      <c r="L1295" s="8">
        <f t="shared" si="257"/>
        <v>-0.46884781340628973</v>
      </c>
      <c r="M1295" s="9">
        <f t="shared" si="258"/>
        <v>-0.94114853072479598</v>
      </c>
      <c r="N1295" s="8">
        <f t="shared" si="259"/>
        <v>-0.32283374840628959</v>
      </c>
      <c r="O1295" s="9">
        <f t="shared" si="260"/>
        <v>-0.43534097232546698</v>
      </c>
      <c r="P1295" s="8">
        <f t="shared" si="261"/>
        <v>-0.86461089206686814</v>
      </c>
      <c r="Q1295" s="9">
        <f t="shared" si="262"/>
        <v>0.24226926767453366</v>
      </c>
      <c r="R1295" s="6">
        <f t="shared" si="263"/>
        <v>0.1179798682981804</v>
      </c>
    </row>
    <row r="1296" spans="2:18" ht="14.4">
      <c r="B1296" s="7"/>
      <c r="C1296">
        <v>-19.5243</v>
      </c>
      <c r="D1296">
        <v>95.205799999999996</v>
      </c>
      <c r="E1296">
        <v>84.675200000000004</v>
      </c>
      <c r="F1296">
        <v>1</v>
      </c>
      <c r="G1296" s="6">
        <f t="shared" si="252"/>
        <v>0</v>
      </c>
      <c r="H1296" s="9">
        <f t="shared" si="253"/>
        <v>-9.4405374999999958E-2</v>
      </c>
      <c r="I1296" s="6">
        <f t="shared" si="254"/>
        <v>-0.18264733333333333</v>
      </c>
      <c r="J1296" s="6">
        <f t="shared" si="255"/>
        <v>0.44112533333333337</v>
      </c>
      <c r="K1296" s="9">
        <f t="shared" si="256"/>
        <v>-0.43534097232546698</v>
      </c>
      <c r="L1296" s="8">
        <f t="shared" si="257"/>
        <v>-0.46884781340628973</v>
      </c>
      <c r="M1296" s="9">
        <f t="shared" si="258"/>
        <v>-0.94114853072479598</v>
      </c>
      <c r="N1296" s="8">
        <f t="shared" si="259"/>
        <v>-0.32283374840628959</v>
      </c>
      <c r="O1296" s="9">
        <f t="shared" si="260"/>
        <v>-0.43534097232546698</v>
      </c>
      <c r="P1296" s="8">
        <f t="shared" si="261"/>
        <v>-0.86461089206686814</v>
      </c>
      <c r="Q1296" s="9">
        <f t="shared" si="262"/>
        <v>0.24226926767453366</v>
      </c>
      <c r="R1296" s="6">
        <f t="shared" si="263"/>
        <v>0.1179798682981804</v>
      </c>
    </row>
    <row r="1297" spans="2:18" ht="14.4">
      <c r="B1297" s="7"/>
      <c r="C1297">
        <v>-19.483000000000001</v>
      </c>
      <c r="D1297">
        <v>96.226500000000001</v>
      </c>
      <c r="E1297">
        <v>84.488100000000003</v>
      </c>
      <c r="F1297">
        <v>1</v>
      </c>
      <c r="G1297" s="6">
        <f t="shared" si="252"/>
        <v>0</v>
      </c>
      <c r="H1297" s="9">
        <f t="shared" si="253"/>
        <v>-9.4353750000000014E-2</v>
      </c>
      <c r="I1297" s="6">
        <f t="shared" si="254"/>
        <v>-0.17924499999999999</v>
      </c>
      <c r="J1297" s="6">
        <f t="shared" si="255"/>
        <v>0.44081350000000008</v>
      </c>
      <c r="K1297" s="9">
        <f t="shared" si="256"/>
        <v>-0.43505207199694973</v>
      </c>
      <c r="L1297" s="8">
        <f t="shared" si="257"/>
        <v>-0.46442898816034667</v>
      </c>
      <c r="M1297" s="9">
        <f t="shared" si="258"/>
        <v>-0.94092401072479592</v>
      </c>
      <c r="N1297" s="8">
        <f t="shared" si="259"/>
        <v>-0.31839633816034657</v>
      </c>
      <c r="O1297" s="9">
        <f t="shared" si="260"/>
        <v>-0.43505207199694973</v>
      </c>
      <c r="P1297" s="8">
        <f t="shared" si="261"/>
        <v>-0.86443503704321056</v>
      </c>
      <c r="Q1297" s="9">
        <f t="shared" si="262"/>
        <v>0.24233364800305093</v>
      </c>
      <c r="R1297" s="6">
        <f t="shared" si="263"/>
        <v>0.12220425352046577</v>
      </c>
    </row>
    <row r="1298" spans="2:18" ht="14.4">
      <c r="B1298" s="7"/>
      <c r="C1298">
        <v>-19.483000000000001</v>
      </c>
      <c r="D1298">
        <v>96.226500000000001</v>
      </c>
      <c r="E1298">
        <v>84.488100000000003</v>
      </c>
      <c r="F1298">
        <v>1</v>
      </c>
      <c r="G1298" s="6">
        <f t="shared" si="252"/>
        <v>0</v>
      </c>
      <c r="H1298" s="9">
        <f t="shared" si="253"/>
        <v>-9.4353750000000014E-2</v>
      </c>
      <c r="I1298" s="6">
        <f t="shared" si="254"/>
        <v>-0.17924499999999999</v>
      </c>
      <c r="J1298" s="6">
        <f t="shared" si="255"/>
        <v>0.44081350000000008</v>
      </c>
      <c r="K1298" s="9">
        <f t="shared" si="256"/>
        <v>-0.43505207199694973</v>
      </c>
      <c r="L1298" s="8">
        <f t="shared" si="257"/>
        <v>-0.46442898816034667</v>
      </c>
      <c r="M1298" s="9">
        <f t="shared" si="258"/>
        <v>-0.94092401072479592</v>
      </c>
      <c r="N1298" s="8">
        <f t="shared" si="259"/>
        <v>-0.31839633816034657</v>
      </c>
      <c r="O1298" s="9">
        <f t="shared" si="260"/>
        <v>-0.43505207199694973</v>
      </c>
      <c r="P1298" s="8">
        <f t="shared" si="261"/>
        <v>-0.86443503704321056</v>
      </c>
      <c r="Q1298" s="9">
        <f t="shared" si="262"/>
        <v>0.24233364800305093</v>
      </c>
      <c r="R1298" s="6">
        <f t="shared" si="263"/>
        <v>0.12220425352046577</v>
      </c>
    </row>
    <row r="1299" spans="2:18" ht="14.4">
      <c r="B1299" s="7"/>
      <c r="C1299">
        <v>-18.097000000000001</v>
      </c>
      <c r="D1299">
        <v>93.291200000000003</v>
      </c>
      <c r="E1299">
        <v>84.795400000000001</v>
      </c>
      <c r="F1299">
        <v>1</v>
      </c>
      <c r="G1299" s="6">
        <f t="shared" si="252"/>
        <v>0</v>
      </c>
      <c r="H1299" s="9">
        <f t="shared" si="253"/>
        <v>-9.2621249999999988E-2</v>
      </c>
      <c r="I1299" s="6">
        <f t="shared" si="254"/>
        <v>-0.18902933333333333</v>
      </c>
      <c r="J1299" s="6">
        <f t="shared" si="255"/>
        <v>0.44132566666666662</v>
      </c>
      <c r="K1299" s="9">
        <f t="shared" si="256"/>
        <v>-0.43326027181958821</v>
      </c>
      <c r="L1299" s="8">
        <f t="shared" si="257"/>
        <v>-0.47757385665334284</v>
      </c>
      <c r="M1299" s="9">
        <f t="shared" si="258"/>
        <v>-0.94129277072479578</v>
      </c>
      <c r="N1299" s="8">
        <f t="shared" si="259"/>
        <v>-0.33091750665334269</v>
      </c>
      <c r="O1299" s="9">
        <f t="shared" si="260"/>
        <v>-0.43326027181958821</v>
      </c>
      <c r="P1299" s="8">
        <f t="shared" si="261"/>
        <v>-0.86537809257110998</v>
      </c>
      <c r="Q1299" s="9">
        <f t="shared" si="262"/>
        <v>0.2444942081804124</v>
      </c>
      <c r="R1299" s="6">
        <f t="shared" si="263"/>
        <v>0.10937874055536911</v>
      </c>
    </row>
    <row r="1300" spans="2:18" ht="14.4">
      <c r="B1300" s="7"/>
      <c r="C1300">
        <v>-18.097000000000001</v>
      </c>
      <c r="D1300">
        <v>93.291200000000003</v>
      </c>
      <c r="E1300">
        <v>84.795400000000001</v>
      </c>
      <c r="F1300">
        <v>1</v>
      </c>
      <c r="G1300" s="6">
        <f t="shared" si="252"/>
        <v>0</v>
      </c>
      <c r="H1300" s="9">
        <f t="shared" si="253"/>
        <v>-9.2621249999999988E-2</v>
      </c>
      <c r="I1300" s="6">
        <f t="shared" si="254"/>
        <v>-0.18902933333333333</v>
      </c>
      <c r="J1300" s="6">
        <f t="shared" si="255"/>
        <v>0.44132566666666662</v>
      </c>
      <c r="K1300" s="9">
        <f t="shared" si="256"/>
        <v>-0.43326027181958821</v>
      </c>
      <c r="L1300" s="8">
        <f t="shared" si="257"/>
        <v>-0.47757385665334284</v>
      </c>
      <c r="M1300" s="9">
        <f t="shared" si="258"/>
        <v>-0.94129277072479578</v>
      </c>
      <c r="N1300" s="8">
        <f t="shared" si="259"/>
        <v>-0.33091750665334269</v>
      </c>
      <c r="O1300" s="9">
        <f t="shared" si="260"/>
        <v>-0.43326027181958821</v>
      </c>
      <c r="P1300" s="8">
        <f t="shared" si="261"/>
        <v>-0.86537809257110998</v>
      </c>
      <c r="Q1300" s="9">
        <f t="shared" si="262"/>
        <v>0.2444942081804124</v>
      </c>
      <c r="R1300" s="6">
        <f t="shared" si="263"/>
        <v>0.10937874055536911</v>
      </c>
    </row>
    <row r="1301" spans="2:18" ht="14.4">
      <c r="B1301" s="7"/>
      <c r="C1301">
        <v>-11.9924</v>
      </c>
      <c r="D1301">
        <v>93.697400000000002</v>
      </c>
      <c r="E1301">
        <v>86.552899999999994</v>
      </c>
      <c r="F1301">
        <v>1</v>
      </c>
      <c r="G1301" s="6">
        <f t="shared" si="252"/>
        <v>0</v>
      </c>
      <c r="H1301" s="9">
        <f t="shared" si="253"/>
        <v>-8.4990499999999969E-2</v>
      </c>
      <c r="I1301" s="6">
        <f t="shared" si="254"/>
        <v>-0.18767533333333331</v>
      </c>
      <c r="J1301" s="6">
        <f t="shared" si="255"/>
        <v>0.44425483333333338</v>
      </c>
      <c r="K1301" s="9">
        <f t="shared" si="256"/>
        <v>-0.42585314219569176</v>
      </c>
      <c r="L1301" s="8">
        <f t="shared" si="257"/>
        <v>-0.48045883253864152</v>
      </c>
      <c r="M1301" s="9">
        <f t="shared" si="258"/>
        <v>-0.94340177072479592</v>
      </c>
      <c r="N1301" s="8">
        <f t="shared" si="259"/>
        <v>-0.3310554125386414</v>
      </c>
      <c r="O1301" s="9">
        <f t="shared" si="260"/>
        <v>-0.42585314219569176</v>
      </c>
      <c r="P1301" s="8">
        <f t="shared" si="261"/>
        <v>-0.86995161014769151</v>
      </c>
      <c r="Q1301" s="9">
        <f t="shared" si="262"/>
        <v>0.25401033780430887</v>
      </c>
      <c r="R1301" s="6">
        <f t="shared" si="263"/>
        <v>0.10832021224665188</v>
      </c>
    </row>
    <row r="1302" spans="2:18" ht="14.4">
      <c r="B1302" s="7"/>
      <c r="C1302">
        <v>-11.9924</v>
      </c>
      <c r="D1302">
        <v>93.697400000000002</v>
      </c>
      <c r="E1302">
        <v>86.552899999999994</v>
      </c>
      <c r="F1302">
        <v>1</v>
      </c>
      <c r="G1302" s="6">
        <f t="shared" si="252"/>
        <v>0</v>
      </c>
      <c r="H1302" s="9">
        <f t="shared" si="253"/>
        <v>-8.4990499999999969E-2</v>
      </c>
      <c r="I1302" s="6">
        <f t="shared" si="254"/>
        <v>-0.18767533333333331</v>
      </c>
      <c r="J1302" s="6">
        <f t="shared" si="255"/>
        <v>0.44425483333333338</v>
      </c>
      <c r="K1302" s="9">
        <f t="shared" si="256"/>
        <v>-0.42585314219569176</v>
      </c>
      <c r="L1302" s="8">
        <f t="shared" si="257"/>
        <v>-0.48045883253864152</v>
      </c>
      <c r="M1302" s="9">
        <f t="shared" si="258"/>
        <v>-0.94340177072479592</v>
      </c>
      <c r="N1302" s="8">
        <f t="shared" si="259"/>
        <v>-0.3310554125386414</v>
      </c>
      <c r="O1302" s="9">
        <f t="shared" si="260"/>
        <v>-0.42585314219569176</v>
      </c>
      <c r="P1302" s="8">
        <f t="shared" si="261"/>
        <v>-0.86995161014769151</v>
      </c>
      <c r="Q1302" s="9">
        <f t="shared" si="262"/>
        <v>0.25401033780430887</v>
      </c>
      <c r="R1302" s="6">
        <f t="shared" si="263"/>
        <v>0.10832021224665188</v>
      </c>
    </row>
    <row r="1303" spans="2:18" ht="14.4">
      <c r="B1303" s="7"/>
      <c r="C1303">
        <v>-18.097000000000001</v>
      </c>
      <c r="D1303">
        <v>93.291200000000003</v>
      </c>
      <c r="E1303">
        <v>84.795400000000001</v>
      </c>
      <c r="F1303">
        <v>1</v>
      </c>
      <c r="G1303" s="6">
        <f t="shared" si="252"/>
        <v>0</v>
      </c>
      <c r="H1303" s="9">
        <f t="shared" si="253"/>
        <v>-9.2621249999999988E-2</v>
      </c>
      <c r="I1303" s="6">
        <f t="shared" si="254"/>
        <v>-0.18902933333333333</v>
      </c>
      <c r="J1303" s="6">
        <f t="shared" si="255"/>
        <v>0.44132566666666662</v>
      </c>
      <c r="K1303" s="9">
        <f t="shared" si="256"/>
        <v>-0.43326027181958821</v>
      </c>
      <c r="L1303" s="8">
        <f t="shared" si="257"/>
        <v>-0.47757385665334284</v>
      </c>
      <c r="M1303" s="9">
        <f t="shared" si="258"/>
        <v>-0.94129277072479578</v>
      </c>
      <c r="N1303" s="8">
        <f t="shared" si="259"/>
        <v>-0.33091750665334269</v>
      </c>
      <c r="O1303" s="9">
        <f t="shared" si="260"/>
        <v>-0.43326027181958821</v>
      </c>
      <c r="P1303" s="8">
        <f t="shared" si="261"/>
        <v>-0.86537809257110998</v>
      </c>
      <c r="Q1303" s="9">
        <f t="shared" si="262"/>
        <v>0.2444942081804124</v>
      </c>
      <c r="R1303" s="6">
        <f t="shared" si="263"/>
        <v>0.10937874055536911</v>
      </c>
    </row>
    <row r="1304" spans="2:18" ht="14.4">
      <c r="B1304" s="7"/>
      <c r="C1304">
        <v>-11.9924</v>
      </c>
      <c r="D1304">
        <v>93.697400000000002</v>
      </c>
      <c r="E1304">
        <v>86.552899999999994</v>
      </c>
      <c r="F1304">
        <v>1</v>
      </c>
      <c r="G1304" s="6">
        <f t="shared" si="252"/>
        <v>0</v>
      </c>
      <c r="H1304" s="9">
        <f t="shared" si="253"/>
        <v>-8.4990499999999969E-2</v>
      </c>
      <c r="I1304" s="6">
        <f t="shared" si="254"/>
        <v>-0.18767533333333331</v>
      </c>
      <c r="J1304" s="6">
        <f t="shared" si="255"/>
        <v>0.44425483333333338</v>
      </c>
      <c r="K1304" s="9">
        <f t="shared" si="256"/>
        <v>-0.42585314219569176</v>
      </c>
      <c r="L1304" s="8">
        <f t="shared" si="257"/>
        <v>-0.48045883253864152</v>
      </c>
      <c r="M1304" s="9">
        <f t="shared" si="258"/>
        <v>-0.94340177072479592</v>
      </c>
      <c r="N1304" s="8">
        <f t="shared" si="259"/>
        <v>-0.3310554125386414</v>
      </c>
      <c r="O1304" s="9">
        <f t="shared" si="260"/>
        <v>-0.42585314219569176</v>
      </c>
      <c r="P1304" s="8">
        <f t="shared" si="261"/>
        <v>-0.86995161014769151</v>
      </c>
      <c r="Q1304" s="9">
        <f t="shared" si="262"/>
        <v>0.25401033780430887</v>
      </c>
      <c r="R1304" s="6">
        <f t="shared" si="263"/>
        <v>0.10832021224665188</v>
      </c>
    </row>
    <row r="1305" spans="2:18" ht="14.4">
      <c r="B1305" s="7"/>
      <c r="C1305">
        <v>-11.9924</v>
      </c>
      <c r="D1305">
        <v>93.697400000000002</v>
      </c>
      <c r="E1305">
        <v>86.552899999999994</v>
      </c>
      <c r="F1305">
        <v>1</v>
      </c>
      <c r="G1305" s="6">
        <f t="shared" si="252"/>
        <v>0</v>
      </c>
      <c r="H1305" s="9">
        <f t="shared" si="253"/>
        <v>-8.4990499999999969E-2</v>
      </c>
      <c r="I1305" s="6">
        <f t="shared" si="254"/>
        <v>-0.18767533333333331</v>
      </c>
      <c r="J1305" s="6">
        <f t="shared" si="255"/>
        <v>0.44425483333333338</v>
      </c>
      <c r="K1305" s="9">
        <f t="shared" si="256"/>
        <v>-0.42585314219569176</v>
      </c>
      <c r="L1305" s="8">
        <f t="shared" si="257"/>
        <v>-0.48045883253864152</v>
      </c>
      <c r="M1305" s="9">
        <f t="shared" si="258"/>
        <v>-0.94340177072479592</v>
      </c>
      <c r="N1305" s="8">
        <f t="shared" si="259"/>
        <v>-0.3310554125386414</v>
      </c>
      <c r="O1305" s="9">
        <f t="shared" si="260"/>
        <v>-0.42585314219569176</v>
      </c>
      <c r="P1305" s="8">
        <f t="shared" si="261"/>
        <v>-0.86995161014769151</v>
      </c>
      <c r="Q1305" s="9">
        <f t="shared" si="262"/>
        <v>0.25401033780430887</v>
      </c>
      <c r="R1305" s="6">
        <f t="shared" si="263"/>
        <v>0.10832021224665188</v>
      </c>
    </row>
    <row r="1306" spans="2:18" ht="14.4">
      <c r="B1306" s="7"/>
      <c r="C1306">
        <v>-18.097000000000001</v>
      </c>
      <c r="D1306">
        <v>93.291200000000003</v>
      </c>
      <c r="E1306">
        <v>84.795400000000001</v>
      </c>
      <c r="F1306">
        <v>1</v>
      </c>
      <c r="G1306" s="6">
        <f t="shared" si="252"/>
        <v>0</v>
      </c>
      <c r="H1306" s="9">
        <f t="shared" si="253"/>
        <v>-9.2621249999999988E-2</v>
      </c>
      <c r="I1306" s="6">
        <f t="shared" si="254"/>
        <v>-0.18902933333333333</v>
      </c>
      <c r="J1306" s="6">
        <f t="shared" si="255"/>
        <v>0.44132566666666662</v>
      </c>
      <c r="K1306" s="9">
        <f t="shared" si="256"/>
        <v>-0.43326027181958821</v>
      </c>
      <c r="L1306" s="8">
        <f t="shared" si="257"/>
        <v>-0.47757385665334284</v>
      </c>
      <c r="M1306" s="9">
        <f t="shared" si="258"/>
        <v>-0.94129277072479578</v>
      </c>
      <c r="N1306" s="8">
        <f t="shared" si="259"/>
        <v>-0.33091750665334269</v>
      </c>
      <c r="O1306" s="9">
        <f t="shared" si="260"/>
        <v>-0.43326027181958821</v>
      </c>
      <c r="P1306" s="8">
        <f t="shared" si="261"/>
        <v>-0.86537809257110998</v>
      </c>
      <c r="Q1306" s="9">
        <f t="shared" si="262"/>
        <v>0.2444942081804124</v>
      </c>
      <c r="R1306" s="6">
        <f t="shared" si="263"/>
        <v>0.10937874055536911</v>
      </c>
    </row>
    <row r="1307" spans="2:18" ht="14.4">
      <c r="B1307" s="7"/>
      <c r="C1307">
        <v>-11.9924</v>
      </c>
      <c r="D1307">
        <v>93.697400000000002</v>
      </c>
      <c r="E1307">
        <v>86.552899999999994</v>
      </c>
      <c r="F1307">
        <v>1</v>
      </c>
      <c r="G1307" s="6">
        <f t="shared" si="252"/>
        <v>0</v>
      </c>
      <c r="H1307" s="9">
        <f t="shared" si="253"/>
        <v>-8.4990499999999969E-2</v>
      </c>
      <c r="I1307" s="6">
        <f t="shared" si="254"/>
        <v>-0.18767533333333331</v>
      </c>
      <c r="J1307" s="6">
        <f t="shared" si="255"/>
        <v>0.44425483333333338</v>
      </c>
      <c r="K1307" s="9">
        <f t="shared" si="256"/>
        <v>-0.42585314219569176</v>
      </c>
      <c r="L1307" s="8">
        <f t="shared" si="257"/>
        <v>-0.48045883253864152</v>
      </c>
      <c r="M1307" s="9">
        <f t="shared" si="258"/>
        <v>-0.94340177072479592</v>
      </c>
      <c r="N1307" s="8">
        <f t="shared" si="259"/>
        <v>-0.3310554125386414</v>
      </c>
      <c r="O1307" s="9">
        <f t="shared" si="260"/>
        <v>-0.42585314219569176</v>
      </c>
      <c r="P1307" s="8">
        <f t="shared" si="261"/>
        <v>-0.86995161014769151</v>
      </c>
      <c r="Q1307" s="9">
        <f t="shared" si="262"/>
        <v>0.25401033780430887</v>
      </c>
      <c r="R1307" s="6">
        <f t="shared" si="263"/>
        <v>0.10832021224665188</v>
      </c>
    </row>
    <row r="1308" spans="2:18" ht="14.4">
      <c r="B1308" s="7"/>
      <c r="C1308">
        <v>-18.097000000000001</v>
      </c>
      <c r="D1308">
        <v>93.291200000000003</v>
      </c>
      <c r="E1308">
        <v>84.795400000000001</v>
      </c>
      <c r="F1308">
        <v>1</v>
      </c>
      <c r="G1308" s="6">
        <f t="shared" si="252"/>
        <v>0</v>
      </c>
      <c r="H1308" s="9">
        <f t="shared" si="253"/>
        <v>-9.2621249999999988E-2</v>
      </c>
      <c r="I1308" s="6">
        <f t="shared" si="254"/>
        <v>-0.18902933333333333</v>
      </c>
      <c r="J1308" s="6">
        <f t="shared" si="255"/>
        <v>0.44132566666666662</v>
      </c>
      <c r="K1308" s="9">
        <f t="shared" si="256"/>
        <v>-0.43326027181958821</v>
      </c>
      <c r="L1308" s="8">
        <f t="shared" si="257"/>
        <v>-0.47757385665334284</v>
      </c>
      <c r="M1308" s="9">
        <f t="shared" si="258"/>
        <v>-0.94129277072479578</v>
      </c>
      <c r="N1308" s="8">
        <f t="shared" si="259"/>
        <v>-0.33091750665334269</v>
      </c>
      <c r="O1308" s="9">
        <f t="shared" si="260"/>
        <v>-0.43326027181958821</v>
      </c>
      <c r="P1308" s="8">
        <f t="shared" si="261"/>
        <v>-0.86537809257110998</v>
      </c>
      <c r="Q1308" s="9">
        <f t="shared" si="262"/>
        <v>0.2444942081804124</v>
      </c>
      <c r="R1308" s="6">
        <f t="shared" si="263"/>
        <v>0.10937874055536911</v>
      </c>
    </row>
    <row r="1309" spans="2:18" ht="14.4">
      <c r="B1309" s="7"/>
      <c r="C1309">
        <v>-11.9924</v>
      </c>
      <c r="D1309">
        <v>93.697400000000002</v>
      </c>
      <c r="E1309">
        <v>86.552899999999994</v>
      </c>
      <c r="F1309">
        <v>1</v>
      </c>
      <c r="G1309" s="6">
        <f t="shared" si="252"/>
        <v>0</v>
      </c>
      <c r="H1309" s="9">
        <f t="shared" si="253"/>
        <v>-8.4990499999999969E-2</v>
      </c>
      <c r="I1309" s="6">
        <f t="shared" si="254"/>
        <v>-0.18767533333333331</v>
      </c>
      <c r="J1309" s="6">
        <f t="shared" si="255"/>
        <v>0.44425483333333338</v>
      </c>
      <c r="K1309" s="9">
        <f t="shared" si="256"/>
        <v>-0.42585314219569176</v>
      </c>
      <c r="L1309" s="8">
        <f t="shared" si="257"/>
        <v>-0.48045883253864152</v>
      </c>
      <c r="M1309" s="9">
        <f t="shared" si="258"/>
        <v>-0.94340177072479592</v>
      </c>
      <c r="N1309" s="8">
        <f t="shared" si="259"/>
        <v>-0.3310554125386414</v>
      </c>
      <c r="O1309" s="9">
        <f t="shared" si="260"/>
        <v>-0.42585314219569176</v>
      </c>
      <c r="P1309" s="8">
        <f t="shared" si="261"/>
        <v>-0.86995161014769151</v>
      </c>
      <c r="Q1309" s="9">
        <f t="shared" si="262"/>
        <v>0.25401033780430887</v>
      </c>
      <c r="R1309" s="6">
        <f t="shared" si="263"/>
        <v>0.10832021224665188</v>
      </c>
    </row>
    <row r="1310" spans="2:18" ht="14.4">
      <c r="B1310" s="7"/>
      <c r="C1310">
        <v>-11.9924</v>
      </c>
      <c r="D1310">
        <v>93.697400000000002</v>
      </c>
      <c r="E1310">
        <v>86.552899999999994</v>
      </c>
      <c r="F1310">
        <v>1</v>
      </c>
      <c r="G1310" s="6">
        <f t="shared" si="252"/>
        <v>0</v>
      </c>
      <c r="H1310" s="9">
        <f t="shared" si="253"/>
        <v>-8.4990499999999969E-2</v>
      </c>
      <c r="I1310" s="6">
        <f t="shared" si="254"/>
        <v>-0.18767533333333331</v>
      </c>
      <c r="J1310" s="6">
        <f t="shared" si="255"/>
        <v>0.44425483333333338</v>
      </c>
      <c r="K1310" s="9">
        <f t="shared" si="256"/>
        <v>-0.42585314219569176</v>
      </c>
      <c r="L1310" s="8">
        <f t="shared" si="257"/>
        <v>-0.48045883253864152</v>
      </c>
      <c r="M1310" s="9">
        <f t="shared" si="258"/>
        <v>-0.94340177072479592</v>
      </c>
      <c r="N1310" s="8">
        <f t="shared" si="259"/>
        <v>-0.3310554125386414</v>
      </c>
      <c r="O1310" s="9">
        <f t="shared" si="260"/>
        <v>-0.42585314219569176</v>
      </c>
      <c r="P1310" s="8">
        <f t="shared" si="261"/>
        <v>-0.86995161014769151</v>
      </c>
      <c r="Q1310" s="9">
        <f t="shared" si="262"/>
        <v>0.25401033780430887</v>
      </c>
      <c r="R1310" s="6">
        <f t="shared" si="263"/>
        <v>0.10832021224665188</v>
      </c>
    </row>
    <row r="1311" spans="2:18" ht="14.4">
      <c r="B1311" s="7"/>
      <c r="C1311">
        <v>-11.9924</v>
      </c>
      <c r="D1311">
        <v>93.697400000000002</v>
      </c>
      <c r="E1311">
        <v>86.552899999999994</v>
      </c>
      <c r="F1311">
        <v>1</v>
      </c>
      <c r="G1311" s="6">
        <f t="shared" si="252"/>
        <v>0</v>
      </c>
      <c r="H1311" s="9">
        <f t="shared" si="253"/>
        <v>-8.4990499999999969E-2</v>
      </c>
      <c r="I1311" s="6">
        <f t="shared" si="254"/>
        <v>-0.18767533333333331</v>
      </c>
      <c r="J1311" s="6">
        <f t="shared" si="255"/>
        <v>0.44425483333333338</v>
      </c>
      <c r="K1311" s="9">
        <f t="shared" si="256"/>
        <v>-0.42585314219569176</v>
      </c>
      <c r="L1311" s="8">
        <f t="shared" si="257"/>
        <v>-0.48045883253864152</v>
      </c>
      <c r="M1311" s="9">
        <f t="shared" si="258"/>
        <v>-0.94340177072479592</v>
      </c>
      <c r="N1311" s="8">
        <f t="shared" si="259"/>
        <v>-0.3310554125386414</v>
      </c>
      <c r="O1311" s="9">
        <f t="shared" si="260"/>
        <v>-0.42585314219569176</v>
      </c>
      <c r="P1311" s="8">
        <f t="shared" si="261"/>
        <v>-0.86995161014769151</v>
      </c>
      <c r="Q1311" s="9">
        <f t="shared" si="262"/>
        <v>0.25401033780430887</v>
      </c>
      <c r="R1311" s="6">
        <f t="shared" si="263"/>
        <v>0.10832021224665188</v>
      </c>
    </row>
    <row r="1312" spans="2:18" ht="14.4">
      <c r="B1312" s="7"/>
      <c r="C1312">
        <v>-18.097000000000001</v>
      </c>
      <c r="D1312">
        <v>93.291200000000003</v>
      </c>
      <c r="E1312">
        <v>84.795400000000001</v>
      </c>
      <c r="F1312">
        <v>1</v>
      </c>
      <c r="G1312" s="6">
        <f t="shared" si="252"/>
        <v>0</v>
      </c>
      <c r="H1312" s="9">
        <f t="shared" si="253"/>
        <v>-9.2621249999999988E-2</v>
      </c>
      <c r="I1312" s="6">
        <f t="shared" si="254"/>
        <v>-0.18902933333333333</v>
      </c>
      <c r="J1312" s="6">
        <f t="shared" si="255"/>
        <v>0.44132566666666662</v>
      </c>
      <c r="K1312" s="9">
        <f t="shared" si="256"/>
        <v>-0.43326027181958821</v>
      </c>
      <c r="L1312" s="8">
        <f t="shared" si="257"/>
        <v>-0.47757385665334284</v>
      </c>
      <c r="M1312" s="9">
        <f t="shared" si="258"/>
        <v>-0.94129277072479578</v>
      </c>
      <c r="N1312" s="8">
        <f t="shared" si="259"/>
        <v>-0.33091750665334269</v>
      </c>
      <c r="O1312" s="9">
        <f t="shared" si="260"/>
        <v>-0.43326027181958821</v>
      </c>
      <c r="P1312" s="8">
        <f t="shared" si="261"/>
        <v>-0.86537809257110998</v>
      </c>
      <c r="Q1312" s="9">
        <f t="shared" si="262"/>
        <v>0.2444942081804124</v>
      </c>
      <c r="R1312" s="6">
        <f t="shared" si="263"/>
        <v>0.10937874055536911</v>
      </c>
    </row>
    <row r="1313" spans="2:18" ht="14.4">
      <c r="B1313" s="7"/>
      <c r="C1313">
        <v>-18.097000000000001</v>
      </c>
      <c r="D1313">
        <v>93.291200000000003</v>
      </c>
      <c r="E1313">
        <v>84.795400000000001</v>
      </c>
      <c r="F1313">
        <v>1</v>
      </c>
      <c r="G1313" s="6">
        <f t="shared" si="252"/>
        <v>0</v>
      </c>
      <c r="H1313" s="9">
        <f t="shared" si="253"/>
        <v>-9.2621249999999988E-2</v>
      </c>
      <c r="I1313" s="6">
        <f t="shared" si="254"/>
        <v>-0.18902933333333333</v>
      </c>
      <c r="J1313" s="6">
        <f t="shared" si="255"/>
        <v>0.44132566666666662</v>
      </c>
      <c r="K1313" s="9">
        <f t="shared" si="256"/>
        <v>-0.43326027181958821</v>
      </c>
      <c r="L1313" s="8">
        <f t="shared" si="257"/>
        <v>-0.47757385665334284</v>
      </c>
      <c r="M1313" s="9">
        <f t="shared" si="258"/>
        <v>-0.94129277072479578</v>
      </c>
      <c r="N1313" s="8">
        <f t="shared" si="259"/>
        <v>-0.33091750665334269</v>
      </c>
      <c r="O1313" s="9">
        <f t="shared" si="260"/>
        <v>-0.43326027181958821</v>
      </c>
      <c r="P1313" s="8">
        <f t="shared" si="261"/>
        <v>-0.86537809257110998</v>
      </c>
      <c r="Q1313" s="9">
        <f t="shared" si="262"/>
        <v>0.2444942081804124</v>
      </c>
      <c r="R1313" s="6">
        <f t="shared" si="263"/>
        <v>0.10937874055536911</v>
      </c>
    </row>
    <row r="1314" spans="2:18" ht="14.4">
      <c r="B1314" s="7"/>
      <c r="C1314">
        <v>-11.9924</v>
      </c>
      <c r="D1314">
        <v>93.697400000000002</v>
      </c>
      <c r="E1314">
        <v>86.552899999999994</v>
      </c>
      <c r="F1314">
        <v>1</v>
      </c>
      <c r="G1314" s="6">
        <f t="shared" si="252"/>
        <v>0</v>
      </c>
      <c r="H1314" s="9">
        <f t="shared" si="253"/>
        <v>-8.4990499999999969E-2</v>
      </c>
      <c r="I1314" s="6">
        <f t="shared" si="254"/>
        <v>-0.18767533333333331</v>
      </c>
      <c r="J1314" s="6">
        <f t="shared" si="255"/>
        <v>0.44425483333333338</v>
      </c>
      <c r="K1314" s="9">
        <f t="shared" si="256"/>
        <v>-0.42585314219569176</v>
      </c>
      <c r="L1314" s="8">
        <f t="shared" si="257"/>
        <v>-0.48045883253864152</v>
      </c>
      <c r="M1314" s="9">
        <f t="shared" si="258"/>
        <v>-0.94340177072479592</v>
      </c>
      <c r="N1314" s="8">
        <f t="shared" si="259"/>
        <v>-0.3310554125386414</v>
      </c>
      <c r="O1314" s="9">
        <f t="shared" si="260"/>
        <v>-0.42585314219569176</v>
      </c>
      <c r="P1314" s="8">
        <f t="shared" si="261"/>
        <v>-0.86995161014769151</v>
      </c>
      <c r="Q1314" s="9">
        <f t="shared" si="262"/>
        <v>0.25401033780430887</v>
      </c>
      <c r="R1314" s="6">
        <f t="shared" si="263"/>
        <v>0.10832021224665188</v>
      </c>
    </row>
    <row r="1315" spans="2:18" ht="14.4">
      <c r="B1315" s="7"/>
      <c r="C1315">
        <v>-18.097000000000001</v>
      </c>
      <c r="D1315">
        <v>93.291200000000003</v>
      </c>
      <c r="E1315">
        <v>84.795400000000001</v>
      </c>
      <c r="F1315">
        <v>1</v>
      </c>
      <c r="G1315" s="6">
        <f t="shared" si="252"/>
        <v>0</v>
      </c>
      <c r="H1315" s="9">
        <f t="shared" si="253"/>
        <v>-9.2621249999999988E-2</v>
      </c>
      <c r="I1315" s="6">
        <f t="shared" si="254"/>
        <v>-0.18902933333333333</v>
      </c>
      <c r="J1315" s="6">
        <f t="shared" si="255"/>
        <v>0.44132566666666662</v>
      </c>
      <c r="K1315" s="9">
        <f t="shared" si="256"/>
        <v>-0.43326027181958821</v>
      </c>
      <c r="L1315" s="8">
        <f t="shared" si="257"/>
        <v>-0.47757385665334284</v>
      </c>
      <c r="M1315" s="9">
        <f t="shared" si="258"/>
        <v>-0.94129277072479578</v>
      </c>
      <c r="N1315" s="8">
        <f t="shared" si="259"/>
        <v>-0.33091750665334269</v>
      </c>
      <c r="O1315" s="9">
        <f t="shared" si="260"/>
        <v>-0.43326027181958821</v>
      </c>
      <c r="P1315" s="8">
        <f t="shared" si="261"/>
        <v>-0.86537809257110998</v>
      </c>
      <c r="Q1315" s="9">
        <f t="shared" si="262"/>
        <v>0.2444942081804124</v>
      </c>
      <c r="R1315" s="6">
        <f t="shared" si="263"/>
        <v>0.10937874055536911</v>
      </c>
    </row>
    <row r="1316" spans="2:18" ht="14.4">
      <c r="B1316" s="7"/>
      <c r="C1316">
        <v>-11.9924</v>
      </c>
      <c r="D1316">
        <v>93.697400000000002</v>
      </c>
      <c r="E1316">
        <v>86.552899999999994</v>
      </c>
      <c r="F1316">
        <v>1</v>
      </c>
      <c r="G1316" s="6">
        <f t="shared" si="252"/>
        <v>0</v>
      </c>
      <c r="H1316" s="9">
        <f t="shared" si="253"/>
        <v>-8.4990499999999969E-2</v>
      </c>
      <c r="I1316" s="6">
        <f t="shared" si="254"/>
        <v>-0.18767533333333331</v>
      </c>
      <c r="J1316" s="6">
        <f t="shared" si="255"/>
        <v>0.44425483333333338</v>
      </c>
      <c r="K1316" s="9">
        <f t="shared" si="256"/>
        <v>-0.42585314219569176</v>
      </c>
      <c r="L1316" s="8">
        <f t="shared" si="257"/>
        <v>-0.48045883253864152</v>
      </c>
      <c r="M1316" s="9">
        <f t="shared" si="258"/>
        <v>-0.94340177072479592</v>
      </c>
      <c r="N1316" s="8">
        <f t="shared" si="259"/>
        <v>-0.3310554125386414</v>
      </c>
      <c r="O1316" s="9">
        <f t="shared" si="260"/>
        <v>-0.42585314219569176</v>
      </c>
      <c r="P1316" s="8">
        <f t="shared" si="261"/>
        <v>-0.86995161014769151</v>
      </c>
      <c r="Q1316" s="9">
        <f t="shared" si="262"/>
        <v>0.25401033780430887</v>
      </c>
      <c r="R1316" s="6">
        <f t="shared" si="263"/>
        <v>0.10832021224665188</v>
      </c>
    </row>
    <row r="1317" spans="2:18" ht="14.4">
      <c r="B1317" s="7"/>
      <c r="C1317">
        <v>-11.9924</v>
      </c>
      <c r="D1317">
        <v>93.697400000000002</v>
      </c>
      <c r="E1317">
        <v>86.552899999999994</v>
      </c>
      <c r="F1317">
        <v>1</v>
      </c>
      <c r="G1317" s="6">
        <f t="shared" si="252"/>
        <v>0</v>
      </c>
      <c r="H1317" s="9">
        <f t="shared" si="253"/>
        <v>-8.4990499999999969E-2</v>
      </c>
      <c r="I1317" s="6">
        <f t="shared" si="254"/>
        <v>-0.18767533333333331</v>
      </c>
      <c r="J1317" s="6">
        <f t="shared" si="255"/>
        <v>0.44425483333333338</v>
      </c>
      <c r="K1317" s="9">
        <f t="shared" si="256"/>
        <v>-0.42585314219569176</v>
      </c>
      <c r="L1317" s="8">
        <f t="shared" si="257"/>
        <v>-0.48045883253864152</v>
      </c>
      <c r="M1317" s="9">
        <f t="shared" si="258"/>
        <v>-0.94340177072479592</v>
      </c>
      <c r="N1317" s="8">
        <f t="shared" si="259"/>
        <v>-0.3310554125386414</v>
      </c>
      <c r="O1317" s="9">
        <f t="shared" si="260"/>
        <v>-0.42585314219569176</v>
      </c>
      <c r="P1317" s="8">
        <f t="shared" si="261"/>
        <v>-0.86995161014769151</v>
      </c>
      <c r="Q1317" s="9">
        <f t="shared" si="262"/>
        <v>0.25401033780430887</v>
      </c>
      <c r="R1317" s="6">
        <f t="shared" si="263"/>
        <v>0.10832021224665188</v>
      </c>
    </row>
    <row r="1318" spans="2:18" ht="14.4">
      <c r="B1318" s="7"/>
      <c r="C1318">
        <v>-18.097000000000001</v>
      </c>
      <c r="D1318">
        <v>93.291200000000003</v>
      </c>
      <c r="E1318">
        <v>84.795400000000001</v>
      </c>
      <c r="F1318">
        <v>1</v>
      </c>
      <c r="G1318" s="6">
        <f t="shared" si="252"/>
        <v>0</v>
      </c>
      <c r="H1318" s="9">
        <f t="shared" si="253"/>
        <v>-9.2621249999999988E-2</v>
      </c>
      <c r="I1318" s="6">
        <f t="shared" si="254"/>
        <v>-0.18902933333333333</v>
      </c>
      <c r="J1318" s="6">
        <f t="shared" si="255"/>
        <v>0.44132566666666662</v>
      </c>
      <c r="K1318" s="9">
        <f t="shared" si="256"/>
        <v>-0.43326027181958821</v>
      </c>
      <c r="L1318" s="8">
        <f t="shared" si="257"/>
        <v>-0.47757385665334284</v>
      </c>
      <c r="M1318" s="9">
        <f t="shared" si="258"/>
        <v>-0.94129277072479578</v>
      </c>
      <c r="N1318" s="8">
        <f t="shared" si="259"/>
        <v>-0.33091750665334269</v>
      </c>
      <c r="O1318" s="9">
        <f t="shared" si="260"/>
        <v>-0.43326027181958821</v>
      </c>
      <c r="P1318" s="8">
        <f t="shared" si="261"/>
        <v>-0.86537809257110998</v>
      </c>
      <c r="Q1318" s="9">
        <f t="shared" si="262"/>
        <v>0.2444942081804124</v>
      </c>
      <c r="R1318" s="6">
        <f t="shared" si="263"/>
        <v>0.10937874055536911</v>
      </c>
    </row>
    <row r="1319" spans="2:18" ht="14.4">
      <c r="B1319" s="7"/>
      <c r="C1319">
        <v>-18.097000000000001</v>
      </c>
      <c r="D1319">
        <v>93.291200000000003</v>
      </c>
      <c r="E1319">
        <v>84.795400000000001</v>
      </c>
      <c r="F1319">
        <v>1</v>
      </c>
      <c r="G1319" s="6">
        <f t="shared" si="252"/>
        <v>0</v>
      </c>
      <c r="H1319" s="9">
        <f t="shared" si="253"/>
        <v>-9.2621249999999988E-2</v>
      </c>
      <c r="I1319" s="6">
        <f t="shared" si="254"/>
        <v>-0.18902933333333333</v>
      </c>
      <c r="J1319" s="6">
        <f t="shared" si="255"/>
        <v>0.44132566666666662</v>
      </c>
      <c r="K1319" s="9">
        <f t="shared" si="256"/>
        <v>-0.43326027181958821</v>
      </c>
      <c r="L1319" s="8">
        <f t="shared" si="257"/>
        <v>-0.47757385665334284</v>
      </c>
      <c r="M1319" s="9">
        <f t="shared" si="258"/>
        <v>-0.94129277072479578</v>
      </c>
      <c r="N1319" s="8">
        <f t="shared" si="259"/>
        <v>-0.33091750665334269</v>
      </c>
      <c r="O1319" s="9">
        <f t="shared" si="260"/>
        <v>-0.43326027181958821</v>
      </c>
      <c r="P1319" s="8">
        <f t="shared" si="261"/>
        <v>-0.86537809257110998</v>
      </c>
      <c r="Q1319" s="9">
        <f t="shared" si="262"/>
        <v>0.2444942081804124</v>
      </c>
      <c r="R1319" s="6">
        <f t="shared" si="263"/>
        <v>0.10937874055536911</v>
      </c>
    </row>
    <row r="1320" spans="2:18" ht="14.4">
      <c r="B1320" s="7"/>
      <c r="C1320">
        <v>-11.9924</v>
      </c>
      <c r="D1320">
        <v>93.697400000000002</v>
      </c>
      <c r="E1320">
        <v>86.552899999999994</v>
      </c>
      <c r="F1320">
        <v>1</v>
      </c>
      <c r="G1320" s="6">
        <f t="shared" ref="G1320:G1383" si="264">D$19*(L1320-R1320)</f>
        <v>0</v>
      </c>
      <c r="H1320" s="9">
        <f t="shared" ref="H1320:H1383" si="265">(C1320-H$16)/H$17-0.5</f>
        <v>-8.4990499999999969E-2</v>
      </c>
      <c r="I1320" s="6">
        <f t="shared" ref="I1320:I1383" si="266">(D1320-I$16)/I$17-0.5</f>
        <v>-0.18767533333333331</v>
      </c>
      <c r="J1320" s="6">
        <f t="shared" ref="J1320:J1383" si="267">(E1320-J$16)/J$17-0.5</f>
        <v>0.44425483333333338</v>
      </c>
      <c r="K1320" s="9">
        <f t="shared" ref="K1320:K1383" si="268">(H1320*$H$13+I1320*$I$13+J1320*$J$13+$D$27)*$C$27</f>
        <v>-0.42585314219569176</v>
      </c>
      <c r="L1320" s="8">
        <f t="shared" ref="L1320:L1383" si="269">(H1320*$H$14+I1320*$I$14+J1320*$J$14+$E$27)*$C$27</f>
        <v>-0.48045883253864152</v>
      </c>
      <c r="M1320" s="9">
        <f t="shared" ref="M1320:M1383" si="270">(H$27*$H$13+I1320*$I$13+J1320*$J$13+$D$27)*$C$27</f>
        <v>-0.94340177072479592</v>
      </c>
      <c r="N1320" s="8">
        <f t="shared" ref="N1320:N1383" si="271">(H$27*$H$14+I1320*$I$14+J1320*$J$14+$E$27)*$C$27</f>
        <v>-0.3310554125386414</v>
      </c>
      <c r="O1320" s="9">
        <f t="shared" ref="O1320:O1383" si="272">(H1320*$H$13+I$27*$I$13+J1320*$J$13+$D$27)*$C$27</f>
        <v>-0.42585314219569176</v>
      </c>
      <c r="P1320" s="8">
        <f t="shared" ref="P1320:P1383" si="273">(H1320*$H$14+I$27*$I$14+J1320*$J$14+$E$27)*$C$27</f>
        <v>-0.86995161014769151</v>
      </c>
      <c r="Q1320" s="9">
        <f t="shared" ref="Q1320:Q1383" si="274">(H1320*$H$13+I1320*$I$13+J$27*$J$13+$D$27)*$C$27</f>
        <v>0.25401033780430887</v>
      </c>
      <c r="R1320" s="6">
        <f t="shared" ref="R1320:R1383" si="275">(H1320*$H$14+I1320*$I$14+J$27*$J$14+$E$27)*$C$27</f>
        <v>0.10832021224665188</v>
      </c>
    </row>
    <row r="1321" spans="2:18" ht="14.4">
      <c r="B1321" s="7"/>
      <c r="C1321">
        <v>-18.097000000000001</v>
      </c>
      <c r="D1321">
        <v>93.291200000000003</v>
      </c>
      <c r="E1321">
        <v>84.795400000000001</v>
      </c>
      <c r="F1321">
        <v>1</v>
      </c>
      <c r="G1321" s="6">
        <f t="shared" si="264"/>
        <v>0</v>
      </c>
      <c r="H1321" s="9">
        <f t="shared" si="265"/>
        <v>-9.2621249999999988E-2</v>
      </c>
      <c r="I1321" s="6">
        <f t="shared" si="266"/>
        <v>-0.18902933333333333</v>
      </c>
      <c r="J1321" s="6">
        <f t="shared" si="267"/>
        <v>0.44132566666666662</v>
      </c>
      <c r="K1321" s="9">
        <f t="shared" si="268"/>
        <v>-0.43326027181958821</v>
      </c>
      <c r="L1321" s="8">
        <f t="shared" si="269"/>
        <v>-0.47757385665334284</v>
      </c>
      <c r="M1321" s="9">
        <f t="shared" si="270"/>
        <v>-0.94129277072479578</v>
      </c>
      <c r="N1321" s="8">
        <f t="shared" si="271"/>
        <v>-0.33091750665334269</v>
      </c>
      <c r="O1321" s="9">
        <f t="shared" si="272"/>
        <v>-0.43326027181958821</v>
      </c>
      <c r="P1321" s="8">
        <f t="shared" si="273"/>
        <v>-0.86537809257110998</v>
      </c>
      <c r="Q1321" s="9">
        <f t="shared" si="274"/>
        <v>0.2444942081804124</v>
      </c>
      <c r="R1321" s="6">
        <f t="shared" si="275"/>
        <v>0.10937874055536911</v>
      </c>
    </row>
    <row r="1322" spans="2:18" ht="14.4">
      <c r="B1322" s="7"/>
      <c r="C1322">
        <v>-18.097000000000001</v>
      </c>
      <c r="D1322">
        <v>93.291200000000003</v>
      </c>
      <c r="E1322">
        <v>84.795400000000001</v>
      </c>
      <c r="F1322">
        <v>1</v>
      </c>
      <c r="G1322" s="6">
        <f t="shared" si="264"/>
        <v>0</v>
      </c>
      <c r="H1322" s="9">
        <f t="shared" si="265"/>
        <v>-9.2621249999999988E-2</v>
      </c>
      <c r="I1322" s="6">
        <f t="shared" si="266"/>
        <v>-0.18902933333333333</v>
      </c>
      <c r="J1322" s="6">
        <f t="shared" si="267"/>
        <v>0.44132566666666662</v>
      </c>
      <c r="K1322" s="9">
        <f t="shared" si="268"/>
        <v>-0.43326027181958821</v>
      </c>
      <c r="L1322" s="8">
        <f t="shared" si="269"/>
        <v>-0.47757385665334284</v>
      </c>
      <c r="M1322" s="9">
        <f t="shared" si="270"/>
        <v>-0.94129277072479578</v>
      </c>
      <c r="N1322" s="8">
        <f t="shared" si="271"/>
        <v>-0.33091750665334269</v>
      </c>
      <c r="O1322" s="9">
        <f t="shared" si="272"/>
        <v>-0.43326027181958821</v>
      </c>
      <c r="P1322" s="8">
        <f t="shared" si="273"/>
        <v>-0.86537809257110998</v>
      </c>
      <c r="Q1322" s="9">
        <f t="shared" si="274"/>
        <v>0.2444942081804124</v>
      </c>
      <c r="R1322" s="6">
        <f t="shared" si="275"/>
        <v>0.10937874055536911</v>
      </c>
    </row>
    <row r="1323" spans="2:18" ht="14.4">
      <c r="B1323" s="7"/>
      <c r="C1323">
        <v>-11.9924</v>
      </c>
      <c r="D1323">
        <v>93.697400000000002</v>
      </c>
      <c r="E1323">
        <v>86.552899999999994</v>
      </c>
      <c r="F1323">
        <v>1</v>
      </c>
      <c r="G1323" s="6">
        <f t="shared" si="264"/>
        <v>0</v>
      </c>
      <c r="H1323" s="9">
        <f t="shared" si="265"/>
        <v>-8.4990499999999969E-2</v>
      </c>
      <c r="I1323" s="6">
        <f t="shared" si="266"/>
        <v>-0.18767533333333331</v>
      </c>
      <c r="J1323" s="6">
        <f t="shared" si="267"/>
        <v>0.44425483333333338</v>
      </c>
      <c r="K1323" s="9">
        <f t="shared" si="268"/>
        <v>-0.42585314219569176</v>
      </c>
      <c r="L1323" s="8">
        <f t="shared" si="269"/>
        <v>-0.48045883253864152</v>
      </c>
      <c r="M1323" s="9">
        <f t="shared" si="270"/>
        <v>-0.94340177072479592</v>
      </c>
      <c r="N1323" s="8">
        <f t="shared" si="271"/>
        <v>-0.3310554125386414</v>
      </c>
      <c r="O1323" s="9">
        <f t="shared" si="272"/>
        <v>-0.42585314219569176</v>
      </c>
      <c r="P1323" s="8">
        <f t="shared" si="273"/>
        <v>-0.86995161014769151</v>
      </c>
      <c r="Q1323" s="9">
        <f t="shared" si="274"/>
        <v>0.25401033780430887</v>
      </c>
      <c r="R1323" s="6">
        <f t="shared" si="275"/>
        <v>0.10832021224665188</v>
      </c>
    </row>
    <row r="1324" spans="2:18" ht="14.4">
      <c r="B1324" s="7"/>
      <c r="C1324">
        <v>-11.9924</v>
      </c>
      <c r="D1324">
        <v>93.697400000000002</v>
      </c>
      <c r="E1324">
        <v>86.552899999999994</v>
      </c>
      <c r="F1324">
        <v>1</v>
      </c>
      <c r="G1324" s="6">
        <f t="shared" si="264"/>
        <v>0</v>
      </c>
      <c r="H1324" s="9">
        <f t="shared" si="265"/>
        <v>-8.4990499999999969E-2</v>
      </c>
      <c r="I1324" s="6">
        <f t="shared" si="266"/>
        <v>-0.18767533333333331</v>
      </c>
      <c r="J1324" s="6">
        <f t="shared" si="267"/>
        <v>0.44425483333333338</v>
      </c>
      <c r="K1324" s="9">
        <f t="shared" si="268"/>
        <v>-0.42585314219569176</v>
      </c>
      <c r="L1324" s="8">
        <f t="shared" si="269"/>
        <v>-0.48045883253864152</v>
      </c>
      <c r="M1324" s="9">
        <f t="shared" si="270"/>
        <v>-0.94340177072479592</v>
      </c>
      <c r="N1324" s="8">
        <f t="shared" si="271"/>
        <v>-0.3310554125386414</v>
      </c>
      <c r="O1324" s="9">
        <f t="shared" si="272"/>
        <v>-0.42585314219569176</v>
      </c>
      <c r="P1324" s="8">
        <f t="shared" si="273"/>
        <v>-0.86995161014769151</v>
      </c>
      <c r="Q1324" s="9">
        <f t="shared" si="274"/>
        <v>0.25401033780430887</v>
      </c>
      <c r="R1324" s="6">
        <f t="shared" si="275"/>
        <v>0.10832021224665188</v>
      </c>
    </row>
    <row r="1325" spans="2:18" ht="14.4">
      <c r="B1325" s="7"/>
      <c r="C1325">
        <v>-18.097000000000001</v>
      </c>
      <c r="D1325">
        <v>93.291200000000003</v>
      </c>
      <c r="E1325">
        <v>84.795400000000001</v>
      </c>
      <c r="F1325">
        <v>1</v>
      </c>
      <c r="G1325" s="6">
        <f t="shared" si="264"/>
        <v>0</v>
      </c>
      <c r="H1325" s="9">
        <f t="shared" si="265"/>
        <v>-9.2621249999999988E-2</v>
      </c>
      <c r="I1325" s="6">
        <f t="shared" si="266"/>
        <v>-0.18902933333333333</v>
      </c>
      <c r="J1325" s="6">
        <f t="shared" si="267"/>
        <v>0.44132566666666662</v>
      </c>
      <c r="K1325" s="9">
        <f t="shared" si="268"/>
        <v>-0.43326027181958821</v>
      </c>
      <c r="L1325" s="8">
        <f t="shared" si="269"/>
        <v>-0.47757385665334284</v>
      </c>
      <c r="M1325" s="9">
        <f t="shared" si="270"/>
        <v>-0.94129277072479578</v>
      </c>
      <c r="N1325" s="8">
        <f t="shared" si="271"/>
        <v>-0.33091750665334269</v>
      </c>
      <c r="O1325" s="9">
        <f t="shared" si="272"/>
        <v>-0.43326027181958821</v>
      </c>
      <c r="P1325" s="8">
        <f t="shared" si="273"/>
        <v>-0.86537809257110998</v>
      </c>
      <c r="Q1325" s="9">
        <f t="shared" si="274"/>
        <v>0.2444942081804124</v>
      </c>
      <c r="R1325" s="6">
        <f t="shared" si="275"/>
        <v>0.10937874055536911</v>
      </c>
    </row>
    <row r="1326" spans="2:18" ht="14.4">
      <c r="B1326" s="7"/>
      <c r="C1326">
        <v>-11.9924</v>
      </c>
      <c r="D1326">
        <v>93.697400000000002</v>
      </c>
      <c r="E1326">
        <v>86.552899999999994</v>
      </c>
      <c r="F1326">
        <v>1</v>
      </c>
      <c r="G1326" s="6">
        <f t="shared" si="264"/>
        <v>0</v>
      </c>
      <c r="H1326" s="9">
        <f t="shared" si="265"/>
        <v>-8.4990499999999969E-2</v>
      </c>
      <c r="I1326" s="6">
        <f t="shared" si="266"/>
        <v>-0.18767533333333331</v>
      </c>
      <c r="J1326" s="6">
        <f t="shared" si="267"/>
        <v>0.44425483333333338</v>
      </c>
      <c r="K1326" s="9">
        <f t="shared" si="268"/>
        <v>-0.42585314219569176</v>
      </c>
      <c r="L1326" s="8">
        <f t="shared" si="269"/>
        <v>-0.48045883253864152</v>
      </c>
      <c r="M1326" s="9">
        <f t="shared" si="270"/>
        <v>-0.94340177072479592</v>
      </c>
      <c r="N1326" s="8">
        <f t="shared" si="271"/>
        <v>-0.3310554125386414</v>
      </c>
      <c r="O1326" s="9">
        <f t="shared" si="272"/>
        <v>-0.42585314219569176</v>
      </c>
      <c r="P1326" s="8">
        <f t="shared" si="273"/>
        <v>-0.86995161014769151</v>
      </c>
      <c r="Q1326" s="9">
        <f t="shared" si="274"/>
        <v>0.25401033780430887</v>
      </c>
      <c r="R1326" s="6">
        <f t="shared" si="275"/>
        <v>0.10832021224665188</v>
      </c>
    </row>
    <row r="1327" spans="2:18" ht="14.4">
      <c r="B1327" s="7"/>
      <c r="C1327">
        <v>-18.097000000000001</v>
      </c>
      <c r="D1327">
        <v>93.291200000000003</v>
      </c>
      <c r="E1327">
        <v>84.795400000000001</v>
      </c>
      <c r="F1327">
        <v>1</v>
      </c>
      <c r="G1327" s="6">
        <f t="shared" si="264"/>
        <v>0</v>
      </c>
      <c r="H1327" s="9">
        <f t="shared" si="265"/>
        <v>-9.2621249999999988E-2</v>
      </c>
      <c r="I1327" s="6">
        <f t="shared" si="266"/>
        <v>-0.18902933333333333</v>
      </c>
      <c r="J1327" s="6">
        <f t="shared" si="267"/>
        <v>0.44132566666666662</v>
      </c>
      <c r="K1327" s="9">
        <f t="shared" si="268"/>
        <v>-0.43326027181958821</v>
      </c>
      <c r="L1327" s="8">
        <f t="shared" si="269"/>
        <v>-0.47757385665334284</v>
      </c>
      <c r="M1327" s="9">
        <f t="shared" si="270"/>
        <v>-0.94129277072479578</v>
      </c>
      <c r="N1327" s="8">
        <f t="shared" si="271"/>
        <v>-0.33091750665334269</v>
      </c>
      <c r="O1327" s="9">
        <f t="shared" si="272"/>
        <v>-0.43326027181958821</v>
      </c>
      <c r="P1327" s="8">
        <f t="shared" si="273"/>
        <v>-0.86537809257110998</v>
      </c>
      <c r="Q1327" s="9">
        <f t="shared" si="274"/>
        <v>0.2444942081804124</v>
      </c>
      <c r="R1327" s="6">
        <f t="shared" si="275"/>
        <v>0.10937874055536911</v>
      </c>
    </row>
    <row r="1328" spans="2:18" ht="14.4">
      <c r="B1328" s="7"/>
      <c r="C1328">
        <v>-18.097000000000001</v>
      </c>
      <c r="D1328">
        <v>93.291200000000003</v>
      </c>
      <c r="E1328">
        <v>84.795400000000001</v>
      </c>
      <c r="F1328">
        <v>1</v>
      </c>
      <c r="G1328" s="6">
        <f t="shared" si="264"/>
        <v>0</v>
      </c>
      <c r="H1328" s="9">
        <f t="shared" si="265"/>
        <v>-9.2621249999999988E-2</v>
      </c>
      <c r="I1328" s="6">
        <f t="shared" si="266"/>
        <v>-0.18902933333333333</v>
      </c>
      <c r="J1328" s="6">
        <f t="shared" si="267"/>
        <v>0.44132566666666662</v>
      </c>
      <c r="K1328" s="9">
        <f t="shared" si="268"/>
        <v>-0.43326027181958821</v>
      </c>
      <c r="L1328" s="8">
        <f t="shared" si="269"/>
        <v>-0.47757385665334284</v>
      </c>
      <c r="M1328" s="9">
        <f t="shared" si="270"/>
        <v>-0.94129277072479578</v>
      </c>
      <c r="N1328" s="8">
        <f t="shared" si="271"/>
        <v>-0.33091750665334269</v>
      </c>
      <c r="O1328" s="9">
        <f t="shared" si="272"/>
        <v>-0.43326027181958821</v>
      </c>
      <c r="P1328" s="8">
        <f t="shared" si="273"/>
        <v>-0.86537809257110998</v>
      </c>
      <c r="Q1328" s="9">
        <f t="shared" si="274"/>
        <v>0.2444942081804124</v>
      </c>
      <c r="R1328" s="6">
        <f t="shared" si="275"/>
        <v>0.10937874055536911</v>
      </c>
    </row>
    <row r="1329" spans="2:18" ht="14.4">
      <c r="B1329" s="7"/>
      <c r="C1329">
        <v>-11.9924</v>
      </c>
      <c r="D1329">
        <v>93.697400000000002</v>
      </c>
      <c r="E1329">
        <v>86.552899999999994</v>
      </c>
      <c r="F1329">
        <v>1</v>
      </c>
      <c r="G1329" s="6">
        <f t="shared" si="264"/>
        <v>0</v>
      </c>
      <c r="H1329" s="9">
        <f t="shared" si="265"/>
        <v>-8.4990499999999969E-2</v>
      </c>
      <c r="I1329" s="6">
        <f t="shared" si="266"/>
        <v>-0.18767533333333331</v>
      </c>
      <c r="J1329" s="6">
        <f t="shared" si="267"/>
        <v>0.44425483333333338</v>
      </c>
      <c r="K1329" s="9">
        <f t="shared" si="268"/>
        <v>-0.42585314219569176</v>
      </c>
      <c r="L1329" s="8">
        <f t="shared" si="269"/>
        <v>-0.48045883253864152</v>
      </c>
      <c r="M1329" s="9">
        <f t="shared" si="270"/>
        <v>-0.94340177072479592</v>
      </c>
      <c r="N1329" s="8">
        <f t="shared" si="271"/>
        <v>-0.3310554125386414</v>
      </c>
      <c r="O1329" s="9">
        <f t="shared" si="272"/>
        <v>-0.42585314219569176</v>
      </c>
      <c r="P1329" s="8">
        <f t="shared" si="273"/>
        <v>-0.86995161014769151</v>
      </c>
      <c r="Q1329" s="9">
        <f t="shared" si="274"/>
        <v>0.25401033780430887</v>
      </c>
      <c r="R1329" s="6">
        <f t="shared" si="275"/>
        <v>0.10832021224665188</v>
      </c>
    </row>
    <row r="1330" spans="2:18" ht="14.4">
      <c r="B1330" s="7"/>
      <c r="C1330">
        <v>-11.9924</v>
      </c>
      <c r="D1330">
        <v>93.697400000000002</v>
      </c>
      <c r="E1330">
        <v>86.552899999999994</v>
      </c>
      <c r="F1330">
        <v>1</v>
      </c>
      <c r="G1330" s="6">
        <f t="shared" si="264"/>
        <v>0</v>
      </c>
      <c r="H1330" s="9">
        <f t="shared" si="265"/>
        <v>-8.4990499999999969E-2</v>
      </c>
      <c r="I1330" s="6">
        <f t="shared" si="266"/>
        <v>-0.18767533333333331</v>
      </c>
      <c r="J1330" s="6">
        <f t="shared" si="267"/>
        <v>0.44425483333333338</v>
      </c>
      <c r="K1330" s="9">
        <f t="shared" si="268"/>
        <v>-0.42585314219569176</v>
      </c>
      <c r="L1330" s="8">
        <f t="shared" si="269"/>
        <v>-0.48045883253864152</v>
      </c>
      <c r="M1330" s="9">
        <f t="shared" si="270"/>
        <v>-0.94340177072479592</v>
      </c>
      <c r="N1330" s="8">
        <f t="shared" si="271"/>
        <v>-0.3310554125386414</v>
      </c>
      <c r="O1330" s="9">
        <f t="shared" si="272"/>
        <v>-0.42585314219569176</v>
      </c>
      <c r="P1330" s="8">
        <f t="shared" si="273"/>
        <v>-0.86995161014769151</v>
      </c>
      <c r="Q1330" s="9">
        <f t="shared" si="274"/>
        <v>0.25401033780430887</v>
      </c>
      <c r="R1330" s="6">
        <f t="shared" si="275"/>
        <v>0.10832021224665188</v>
      </c>
    </row>
    <row r="1331" spans="2:18" ht="14.4">
      <c r="B1331" s="7"/>
      <c r="C1331">
        <v>-18.097000000000001</v>
      </c>
      <c r="D1331">
        <v>93.291200000000003</v>
      </c>
      <c r="E1331">
        <v>84.795400000000001</v>
      </c>
      <c r="F1331">
        <v>1</v>
      </c>
      <c r="G1331" s="6">
        <f t="shared" si="264"/>
        <v>0</v>
      </c>
      <c r="H1331" s="9">
        <f t="shared" si="265"/>
        <v>-9.2621249999999988E-2</v>
      </c>
      <c r="I1331" s="6">
        <f t="shared" si="266"/>
        <v>-0.18902933333333333</v>
      </c>
      <c r="J1331" s="6">
        <f t="shared" si="267"/>
        <v>0.44132566666666662</v>
      </c>
      <c r="K1331" s="9">
        <f t="shared" si="268"/>
        <v>-0.43326027181958821</v>
      </c>
      <c r="L1331" s="8">
        <f t="shared" si="269"/>
        <v>-0.47757385665334284</v>
      </c>
      <c r="M1331" s="9">
        <f t="shared" si="270"/>
        <v>-0.94129277072479578</v>
      </c>
      <c r="N1331" s="8">
        <f t="shared" si="271"/>
        <v>-0.33091750665334269</v>
      </c>
      <c r="O1331" s="9">
        <f t="shared" si="272"/>
        <v>-0.43326027181958821</v>
      </c>
      <c r="P1331" s="8">
        <f t="shared" si="273"/>
        <v>-0.86537809257110998</v>
      </c>
      <c r="Q1331" s="9">
        <f t="shared" si="274"/>
        <v>0.2444942081804124</v>
      </c>
      <c r="R1331" s="6">
        <f t="shared" si="275"/>
        <v>0.10937874055536911</v>
      </c>
    </row>
    <row r="1332" spans="2:18" ht="14.4">
      <c r="B1332" s="7"/>
      <c r="C1332">
        <v>-18.097000000000001</v>
      </c>
      <c r="D1332">
        <v>93.291200000000003</v>
      </c>
      <c r="E1332">
        <v>84.795400000000001</v>
      </c>
      <c r="F1332">
        <v>1</v>
      </c>
      <c r="G1332" s="6">
        <f t="shared" si="264"/>
        <v>0</v>
      </c>
      <c r="H1332" s="9">
        <f t="shared" si="265"/>
        <v>-9.2621249999999988E-2</v>
      </c>
      <c r="I1332" s="6">
        <f t="shared" si="266"/>
        <v>-0.18902933333333333</v>
      </c>
      <c r="J1332" s="6">
        <f t="shared" si="267"/>
        <v>0.44132566666666662</v>
      </c>
      <c r="K1332" s="9">
        <f t="shared" si="268"/>
        <v>-0.43326027181958821</v>
      </c>
      <c r="L1332" s="8">
        <f t="shared" si="269"/>
        <v>-0.47757385665334284</v>
      </c>
      <c r="M1332" s="9">
        <f t="shared" si="270"/>
        <v>-0.94129277072479578</v>
      </c>
      <c r="N1332" s="8">
        <f t="shared" si="271"/>
        <v>-0.33091750665334269</v>
      </c>
      <c r="O1332" s="9">
        <f t="shared" si="272"/>
        <v>-0.43326027181958821</v>
      </c>
      <c r="P1332" s="8">
        <f t="shared" si="273"/>
        <v>-0.86537809257110998</v>
      </c>
      <c r="Q1332" s="9">
        <f t="shared" si="274"/>
        <v>0.2444942081804124</v>
      </c>
      <c r="R1332" s="6">
        <f t="shared" si="275"/>
        <v>0.10937874055536911</v>
      </c>
    </row>
    <row r="1333" spans="2:18" ht="14.4">
      <c r="B1333" s="7"/>
      <c r="C1333">
        <v>-11.9924</v>
      </c>
      <c r="D1333">
        <v>93.697400000000002</v>
      </c>
      <c r="E1333">
        <v>86.552899999999994</v>
      </c>
      <c r="F1333">
        <v>1</v>
      </c>
      <c r="G1333" s="6">
        <f t="shared" si="264"/>
        <v>0</v>
      </c>
      <c r="H1333" s="9">
        <f t="shared" si="265"/>
        <v>-8.4990499999999969E-2</v>
      </c>
      <c r="I1333" s="6">
        <f t="shared" si="266"/>
        <v>-0.18767533333333331</v>
      </c>
      <c r="J1333" s="6">
        <f t="shared" si="267"/>
        <v>0.44425483333333338</v>
      </c>
      <c r="K1333" s="9">
        <f t="shared" si="268"/>
        <v>-0.42585314219569176</v>
      </c>
      <c r="L1333" s="8">
        <f t="shared" si="269"/>
        <v>-0.48045883253864152</v>
      </c>
      <c r="M1333" s="9">
        <f t="shared" si="270"/>
        <v>-0.94340177072479592</v>
      </c>
      <c r="N1333" s="8">
        <f t="shared" si="271"/>
        <v>-0.3310554125386414</v>
      </c>
      <c r="O1333" s="9">
        <f t="shared" si="272"/>
        <v>-0.42585314219569176</v>
      </c>
      <c r="P1333" s="8">
        <f t="shared" si="273"/>
        <v>-0.86995161014769151</v>
      </c>
      <c r="Q1333" s="9">
        <f t="shared" si="274"/>
        <v>0.25401033780430887</v>
      </c>
      <c r="R1333" s="6">
        <f t="shared" si="275"/>
        <v>0.10832021224665188</v>
      </c>
    </row>
    <row r="1334" spans="2:18" ht="14.4">
      <c r="B1334" s="7"/>
      <c r="C1334">
        <v>-11.9924</v>
      </c>
      <c r="D1334">
        <v>93.697400000000002</v>
      </c>
      <c r="E1334">
        <v>86.552899999999994</v>
      </c>
      <c r="F1334">
        <v>1</v>
      </c>
      <c r="G1334" s="6">
        <f t="shared" si="264"/>
        <v>0</v>
      </c>
      <c r="H1334" s="9">
        <f t="shared" si="265"/>
        <v>-8.4990499999999969E-2</v>
      </c>
      <c r="I1334" s="6">
        <f t="shared" si="266"/>
        <v>-0.18767533333333331</v>
      </c>
      <c r="J1334" s="6">
        <f t="shared" si="267"/>
        <v>0.44425483333333338</v>
      </c>
      <c r="K1334" s="9">
        <f t="shared" si="268"/>
        <v>-0.42585314219569176</v>
      </c>
      <c r="L1334" s="8">
        <f t="shared" si="269"/>
        <v>-0.48045883253864152</v>
      </c>
      <c r="M1334" s="9">
        <f t="shared" si="270"/>
        <v>-0.94340177072479592</v>
      </c>
      <c r="N1334" s="8">
        <f t="shared" si="271"/>
        <v>-0.3310554125386414</v>
      </c>
      <c r="O1334" s="9">
        <f t="shared" si="272"/>
        <v>-0.42585314219569176</v>
      </c>
      <c r="P1334" s="8">
        <f t="shared" si="273"/>
        <v>-0.86995161014769151</v>
      </c>
      <c r="Q1334" s="9">
        <f t="shared" si="274"/>
        <v>0.25401033780430887</v>
      </c>
      <c r="R1334" s="6">
        <f t="shared" si="275"/>
        <v>0.10832021224665188</v>
      </c>
    </row>
    <row r="1335" spans="2:18" ht="14.4">
      <c r="B1335" s="7"/>
      <c r="C1335">
        <v>-24.4419</v>
      </c>
      <c r="D1335">
        <v>95.464600000000004</v>
      </c>
      <c r="E1335">
        <v>84.520499999999998</v>
      </c>
      <c r="F1335">
        <v>1</v>
      </c>
      <c r="G1335" s="6">
        <f t="shared" si="264"/>
        <v>0</v>
      </c>
      <c r="H1335" s="9">
        <f t="shared" si="265"/>
        <v>-0.10055237499999997</v>
      </c>
      <c r="I1335" s="6">
        <f t="shared" si="266"/>
        <v>-0.18178466666666665</v>
      </c>
      <c r="J1335" s="6">
        <f t="shared" si="267"/>
        <v>0.44086749999999997</v>
      </c>
      <c r="K1335" s="9">
        <f t="shared" si="268"/>
        <v>-0.44282111207163755</v>
      </c>
      <c r="L1335" s="8">
        <f t="shared" si="269"/>
        <v>-0.46539831305273394</v>
      </c>
      <c r="M1335" s="9">
        <f t="shared" si="270"/>
        <v>-0.94096289072479589</v>
      </c>
      <c r="N1335" s="8">
        <f t="shared" si="271"/>
        <v>-0.32159716805273381</v>
      </c>
      <c r="O1335" s="9">
        <f t="shared" si="272"/>
        <v>-0.44282111207163755</v>
      </c>
      <c r="P1335" s="8">
        <f t="shared" si="273"/>
        <v>-0.86223720311090946</v>
      </c>
      <c r="Q1335" s="9">
        <f t="shared" si="274"/>
        <v>0.234603487928363</v>
      </c>
      <c r="R1335" s="6">
        <f t="shared" si="275"/>
        <v>0.12126859969577759</v>
      </c>
    </row>
    <row r="1336" spans="2:18" ht="14.4">
      <c r="B1336" s="7"/>
      <c r="C1336">
        <v>-24.4419</v>
      </c>
      <c r="D1336">
        <v>95.464600000000004</v>
      </c>
      <c r="E1336">
        <v>84.520499999999998</v>
      </c>
      <c r="F1336">
        <v>1</v>
      </c>
      <c r="G1336" s="6">
        <f t="shared" si="264"/>
        <v>0</v>
      </c>
      <c r="H1336" s="9">
        <f t="shared" si="265"/>
        <v>-0.10055237499999997</v>
      </c>
      <c r="I1336" s="6">
        <f t="shared" si="266"/>
        <v>-0.18178466666666665</v>
      </c>
      <c r="J1336" s="6">
        <f t="shared" si="267"/>
        <v>0.44086749999999997</v>
      </c>
      <c r="K1336" s="9">
        <f t="shared" si="268"/>
        <v>-0.44282111207163755</v>
      </c>
      <c r="L1336" s="8">
        <f t="shared" si="269"/>
        <v>-0.46539831305273394</v>
      </c>
      <c r="M1336" s="9">
        <f t="shared" si="270"/>
        <v>-0.94096289072479589</v>
      </c>
      <c r="N1336" s="8">
        <f t="shared" si="271"/>
        <v>-0.32159716805273381</v>
      </c>
      <c r="O1336" s="9">
        <f t="shared" si="272"/>
        <v>-0.44282111207163755</v>
      </c>
      <c r="P1336" s="8">
        <f t="shared" si="273"/>
        <v>-0.86223720311090946</v>
      </c>
      <c r="Q1336" s="9">
        <f t="shared" si="274"/>
        <v>0.234603487928363</v>
      </c>
      <c r="R1336" s="6">
        <f t="shared" si="275"/>
        <v>0.12126859969577759</v>
      </c>
    </row>
    <row r="1337" spans="2:18" ht="14.4">
      <c r="B1337" s="7"/>
      <c r="C1337">
        <v>-25.055499999999999</v>
      </c>
      <c r="D1337">
        <v>96.198700000000002</v>
      </c>
      <c r="E1337">
        <v>84.351500000000001</v>
      </c>
      <c r="F1337">
        <v>1</v>
      </c>
      <c r="G1337" s="6">
        <f t="shared" si="264"/>
        <v>0</v>
      </c>
      <c r="H1337" s="9">
        <f t="shared" si="265"/>
        <v>-0.10131937499999999</v>
      </c>
      <c r="I1337" s="6">
        <f t="shared" si="266"/>
        <v>-0.17933766666666667</v>
      </c>
      <c r="J1337" s="6">
        <f t="shared" si="267"/>
        <v>0.44058583333333334</v>
      </c>
      <c r="K1337" s="9">
        <f t="shared" si="268"/>
        <v>-0.44357481980960939</v>
      </c>
      <c r="L1337" s="8">
        <f t="shared" si="269"/>
        <v>-0.46189496670603936</v>
      </c>
      <c r="M1337" s="9">
        <f t="shared" si="270"/>
        <v>-0.94076009072479583</v>
      </c>
      <c r="N1337" s="8">
        <f t="shared" si="271"/>
        <v>-0.31836994170603922</v>
      </c>
      <c r="O1337" s="9">
        <f t="shared" si="272"/>
        <v>-0.44357481980960939</v>
      </c>
      <c r="P1337" s="8">
        <f t="shared" si="273"/>
        <v>-0.86178545315902222</v>
      </c>
      <c r="Q1337" s="9">
        <f t="shared" si="274"/>
        <v>0.23364698019039112</v>
      </c>
      <c r="R1337" s="6">
        <f t="shared" si="275"/>
        <v>0.12459631609058473</v>
      </c>
    </row>
    <row r="1338" spans="2:18" ht="14.4">
      <c r="B1338" s="7"/>
      <c r="C1338">
        <v>-25.139700000000001</v>
      </c>
      <c r="D1338">
        <v>97.347999999999999</v>
      </c>
      <c r="E1338">
        <v>84.537199999999999</v>
      </c>
      <c r="F1338">
        <v>1</v>
      </c>
      <c r="G1338" s="6">
        <f t="shared" si="264"/>
        <v>0</v>
      </c>
      <c r="H1338" s="9">
        <f t="shared" si="265"/>
        <v>-0.10142462499999999</v>
      </c>
      <c r="I1338" s="6">
        <f t="shared" si="266"/>
        <v>-0.17550666666666664</v>
      </c>
      <c r="J1338" s="6">
        <f t="shared" si="267"/>
        <v>0.44089533333333331</v>
      </c>
      <c r="K1338" s="9">
        <f t="shared" si="268"/>
        <v>-0.44392891461980694</v>
      </c>
      <c r="L1338" s="8">
        <f t="shared" si="269"/>
        <v>-0.45727251142348524</v>
      </c>
      <c r="M1338" s="9">
        <f t="shared" si="270"/>
        <v>-0.94098293072479577</v>
      </c>
      <c r="N1338" s="8">
        <f t="shared" si="271"/>
        <v>-0.31378537642348509</v>
      </c>
      <c r="O1338" s="9">
        <f t="shared" si="272"/>
        <v>-0.44392891461980694</v>
      </c>
      <c r="P1338" s="8">
        <f t="shared" si="273"/>
        <v>-0.86194054826000144</v>
      </c>
      <c r="Q1338" s="9">
        <f t="shared" si="274"/>
        <v>0.23351572538019358</v>
      </c>
      <c r="R1338" s="6">
        <f t="shared" si="275"/>
        <v>0.12941175647411815</v>
      </c>
    </row>
    <row r="1339" spans="2:18" ht="14.4">
      <c r="B1339" s="7"/>
      <c r="C1339">
        <v>-25.139700000000001</v>
      </c>
      <c r="D1339">
        <v>97.347999999999999</v>
      </c>
      <c r="E1339">
        <v>84.537199999999999</v>
      </c>
      <c r="F1339">
        <v>1</v>
      </c>
      <c r="G1339" s="6">
        <f t="shared" si="264"/>
        <v>0</v>
      </c>
      <c r="H1339" s="9">
        <f t="shared" si="265"/>
        <v>-0.10142462499999999</v>
      </c>
      <c r="I1339" s="6">
        <f t="shared" si="266"/>
        <v>-0.17550666666666664</v>
      </c>
      <c r="J1339" s="6">
        <f t="shared" si="267"/>
        <v>0.44089533333333331</v>
      </c>
      <c r="K1339" s="9">
        <f t="shared" si="268"/>
        <v>-0.44392891461980694</v>
      </c>
      <c r="L1339" s="8">
        <f t="shared" si="269"/>
        <v>-0.45727251142348524</v>
      </c>
      <c r="M1339" s="9">
        <f t="shared" si="270"/>
        <v>-0.94098293072479577</v>
      </c>
      <c r="N1339" s="8">
        <f t="shared" si="271"/>
        <v>-0.31378537642348509</v>
      </c>
      <c r="O1339" s="9">
        <f t="shared" si="272"/>
        <v>-0.44392891461980694</v>
      </c>
      <c r="P1339" s="8">
        <f t="shared" si="273"/>
        <v>-0.86194054826000144</v>
      </c>
      <c r="Q1339" s="9">
        <f t="shared" si="274"/>
        <v>0.23351572538019358</v>
      </c>
      <c r="R1339" s="6">
        <f t="shared" si="275"/>
        <v>0.12941175647411815</v>
      </c>
    </row>
    <row r="1340" spans="2:18" ht="14.4">
      <c r="B1340" s="7"/>
      <c r="C1340">
        <v>-25.423999999999999</v>
      </c>
      <c r="D1340">
        <v>97.614400000000003</v>
      </c>
      <c r="E1340">
        <v>84.56</v>
      </c>
      <c r="F1340">
        <v>1</v>
      </c>
      <c r="G1340" s="6">
        <f t="shared" si="264"/>
        <v>0</v>
      </c>
      <c r="H1340" s="9">
        <f t="shared" si="265"/>
        <v>-0.10177999999999998</v>
      </c>
      <c r="I1340" s="6">
        <f t="shared" si="266"/>
        <v>-0.17461866666666664</v>
      </c>
      <c r="J1340" s="6">
        <f t="shared" si="267"/>
        <v>0.44093333333333329</v>
      </c>
      <c r="K1340" s="9">
        <f t="shared" si="268"/>
        <v>-0.44439945445993956</v>
      </c>
      <c r="L1340" s="8">
        <f t="shared" si="269"/>
        <v>-0.45606086687420549</v>
      </c>
      <c r="M1340" s="9">
        <f t="shared" si="270"/>
        <v>-0.94101029072479581</v>
      </c>
      <c r="N1340" s="8">
        <f t="shared" si="271"/>
        <v>-0.31270166687420536</v>
      </c>
      <c r="O1340" s="9">
        <f t="shared" si="272"/>
        <v>-0.44439945445993956</v>
      </c>
      <c r="P1340" s="8">
        <f t="shared" si="273"/>
        <v>-0.86183630771504893</v>
      </c>
      <c r="Q1340" s="9">
        <f t="shared" si="274"/>
        <v>0.23307254554006093</v>
      </c>
      <c r="R1340" s="6">
        <f t="shared" si="275"/>
        <v>0.13064709547844541</v>
      </c>
    </row>
    <row r="1341" spans="2:18" ht="14.4">
      <c r="B1341" s="7"/>
      <c r="C1341">
        <v>-25.423999999999999</v>
      </c>
      <c r="D1341">
        <v>97.614400000000003</v>
      </c>
      <c r="E1341">
        <v>84.56</v>
      </c>
      <c r="F1341">
        <v>1</v>
      </c>
      <c r="G1341" s="6">
        <f t="shared" si="264"/>
        <v>0</v>
      </c>
      <c r="H1341" s="9">
        <f t="shared" si="265"/>
        <v>-0.10177999999999998</v>
      </c>
      <c r="I1341" s="6">
        <f t="shared" si="266"/>
        <v>-0.17461866666666664</v>
      </c>
      <c r="J1341" s="6">
        <f t="shared" si="267"/>
        <v>0.44093333333333329</v>
      </c>
      <c r="K1341" s="9">
        <f t="shared" si="268"/>
        <v>-0.44439945445993956</v>
      </c>
      <c r="L1341" s="8">
        <f t="shared" si="269"/>
        <v>-0.45606086687420549</v>
      </c>
      <c r="M1341" s="9">
        <f t="shared" si="270"/>
        <v>-0.94101029072479581</v>
      </c>
      <c r="N1341" s="8">
        <f t="shared" si="271"/>
        <v>-0.31270166687420536</v>
      </c>
      <c r="O1341" s="9">
        <f t="shared" si="272"/>
        <v>-0.44439945445993956</v>
      </c>
      <c r="P1341" s="8">
        <f t="shared" si="273"/>
        <v>-0.86183630771504893</v>
      </c>
      <c r="Q1341" s="9">
        <f t="shared" si="274"/>
        <v>0.23307254554006093</v>
      </c>
      <c r="R1341" s="6">
        <f t="shared" si="275"/>
        <v>0.13064709547844541</v>
      </c>
    </row>
    <row r="1342" spans="2:18" ht="14.4">
      <c r="B1342" s="7"/>
      <c r="C1342">
        <v>-25.423999999999999</v>
      </c>
      <c r="D1342">
        <v>97.614400000000003</v>
      </c>
      <c r="E1342">
        <v>84.56</v>
      </c>
      <c r="F1342">
        <v>1</v>
      </c>
      <c r="G1342" s="6">
        <f t="shared" si="264"/>
        <v>0</v>
      </c>
      <c r="H1342" s="9">
        <f t="shared" si="265"/>
        <v>-0.10177999999999998</v>
      </c>
      <c r="I1342" s="6">
        <f t="shared" si="266"/>
        <v>-0.17461866666666664</v>
      </c>
      <c r="J1342" s="6">
        <f t="shared" si="267"/>
        <v>0.44093333333333329</v>
      </c>
      <c r="K1342" s="9">
        <f t="shared" si="268"/>
        <v>-0.44439945445993956</v>
      </c>
      <c r="L1342" s="8">
        <f t="shared" si="269"/>
        <v>-0.45606086687420549</v>
      </c>
      <c r="M1342" s="9">
        <f t="shared" si="270"/>
        <v>-0.94101029072479581</v>
      </c>
      <c r="N1342" s="8">
        <f t="shared" si="271"/>
        <v>-0.31270166687420536</v>
      </c>
      <c r="O1342" s="9">
        <f t="shared" si="272"/>
        <v>-0.44439945445993956</v>
      </c>
      <c r="P1342" s="8">
        <f t="shared" si="273"/>
        <v>-0.86183630771504893</v>
      </c>
      <c r="Q1342" s="9">
        <f t="shared" si="274"/>
        <v>0.23307254554006093</v>
      </c>
      <c r="R1342" s="6">
        <f t="shared" si="275"/>
        <v>0.13064709547844541</v>
      </c>
    </row>
    <row r="1343" spans="2:18" ht="14.4">
      <c r="B1343" s="7"/>
      <c r="C1343">
        <v>-22.924900000000001</v>
      </c>
      <c r="D1343">
        <v>95.116299999999995</v>
      </c>
      <c r="E1343">
        <v>85.339200000000005</v>
      </c>
      <c r="F1343">
        <v>1</v>
      </c>
      <c r="G1343" s="6">
        <f t="shared" si="264"/>
        <v>0</v>
      </c>
      <c r="H1343" s="9">
        <f t="shared" si="265"/>
        <v>-9.8656124999999983E-2</v>
      </c>
      <c r="I1343" s="6">
        <f t="shared" si="266"/>
        <v>-0.18294566666666667</v>
      </c>
      <c r="J1343" s="6">
        <f t="shared" si="267"/>
        <v>0.44223199999999996</v>
      </c>
      <c r="K1343" s="9">
        <f t="shared" si="268"/>
        <v>-0.44143878310406376</v>
      </c>
      <c r="L1343" s="8">
        <f t="shared" si="269"/>
        <v>-0.46837963696149093</v>
      </c>
      <c r="M1343" s="9">
        <f t="shared" si="270"/>
        <v>-0.94194533072479592</v>
      </c>
      <c r="N1343" s="8">
        <f t="shared" si="271"/>
        <v>-0.32389584196149079</v>
      </c>
      <c r="O1343" s="9">
        <f t="shared" si="272"/>
        <v>-0.44143878310406376</v>
      </c>
      <c r="P1343" s="8">
        <f t="shared" si="273"/>
        <v>-0.86377067110860362</v>
      </c>
      <c r="Q1343" s="9">
        <f t="shared" si="274"/>
        <v>0.23696825689593679</v>
      </c>
      <c r="R1343" s="6">
        <f t="shared" si="275"/>
        <v>0.11913809378471459</v>
      </c>
    </row>
    <row r="1344" spans="2:18" ht="14.4">
      <c r="B1344" s="7"/>
      <c r="C1344">
        <v>-23.680599999999998</v>
      </c>
      <c r="D1344">
        <v>95.529499999999999</v>
      </c>
      <c r="E1344">
        <v>84.531800000000004</v>
      </c>
      <c r="F1344">
        <v>1</v>
      </c>
      <c r="G1344" s="6">
        <f t="shared" si="264"/>
        <v>0</v>
      </c>
      <c r="H1344" s="9">
        <f t="shared" si="265"/>
        <v>-9.9600750000000016E-2</v>
      </c>
      <c r="I1344" s="6">
        <f t="shared" si="266"/>
        <v>-0.18156833333333333</v>
      </c>
      <c r="J1344" s="6">
        <f t="shared" si="267"/>
        <v>0.44088633333333327</v>
      </c>
      <c r="K1344" s="9">
        <f t="shared" si="268"/>
        <v>-0.44164792281981563</v>
      </c>
      <c r="L1344" s="8">
        <f t="shared" si="269"/>
        <v>-0.4654828571234223</v>
      </c>
      <c r="M1344" s="9">
        <f t="shared" si="270"/>
        <v>-0.94097645072479585</v>
      </c>
      <c r="N1344" s="8">
        <f t="shared" si="271"/>
        <v>-0.32133912712342216</v>
      </c>
      <c r="O1344" s="9">
        <f t="shared" si="272"/>
        <v>-0.44164792281981563</v>
      </c>
      <c r="P1344" s="8">
        <f t="shared" si="273"/>
        <v>-0.86259153141538492</v>
      </c>
      <c r="Q1344" s="9">
        <f t="shared" si="274"/>
        <v>0.23579023718018491</v>
      </c>
      <c r="R1344" s="6">
        <f t="shared" si="275"/>
        <v>0.12119579892956454</v>
      </c>
    </row>
    <row r="1345" spans="2:18" ht="14.4">
      <c r="B1345" s="7"/>
      <c r="C1345">
        <v>-23.680599999999998</v>
      </c>
      <c r="D1345">
        <v>95.529499999999999</v>
      </c>
      <c r="E1345">
        <v>84.531800000000004</v>
      </c>
      <c r="F1345">
        <v>1</v>
      </c>
      <c r="G1345" s="6">
        <f t="shared" si="264"/>
        <v>0</v>
      </c>
      <c r="H1345" s="9">
        <f t="shared" si="265"/>
        <v>-9.9600750000000016E-2</v>
      </c>
      <c r="I1345" s="6">
        <f t="shared" si="266"/>
        <v>-0.18156833333333333</v>
      </c>
      <c r="J1345" s="6">
        <f t="shared" si="267"/>
        <v>0.44088633333333327</v>
      </c>
      <c r="K1345" s="9">
        <f t="shared" si="268"/>
        <v>-0.44164792281981563</v>
      </c>
      <c r="L1345" s="8">
        <f t="shared" si="269"/>
        <v>-0.4654828571234223</v>
      </c>
      <c r="M1345" s="9">
        <f t="shared" si="270"/>
        <v>-0.94097645072479585</v>
      </c>
      <c r="N1345" s="8">
        <f t="shared" si="271"/>
        <v>-0.32133912712342216</v>
      </c>
      <c r="O1345" s="9">
        <f t="shared" si="272"/>
        <v>-0.44164792281981563</v>
      </c>
      <c r="P1345" s="8">
        <f t="shared" si="273"/>
        <v>-0.86259153141538492</v>
      </c>
      <c r="Q1345" s="9">
        <f t="shared" si="274"/>
        <v>0.23579023718018491</v>
      </c>
      <c r="R1345" s="6">
        <f t="shared" si="275"/>
        <v>0.12119579892956454</v>
      </c>
    </row>
    <row r="1346" spans="2:18" ht="14.4">
      <c r="B1346" s="7"/>
      <c r="C1346">
        <v>-24.318100000000001</v>
      </c>
      <c r="D1346">
        <v>96.329700000000003</v>
      </c>
      <c r="E1346">
        <v>84.403199999999998</v>
      </c>
      <c r="F1346">
        <v>1</v>
      </c>
      <c r="G1346" s="6">
        <f t="shared" si="264"/>
        <v>0</v>
      </c>
      <c r="H1346" s="9">
        <f t="shared" si="265"/>
        <v>-0.10039762500000005</v>
      </c>
      <c r="I1346" s="6">
        <f t="shared" si="266"/>
        <v>-0.17890099999999998</v>
      </c>
      <c r="J1346" s="6">
        <f t="shared" si="267"/>
        <v>0.44067199999999995</v>
      </c>
      <c r="K1346" s="9">
        <f t="shared" si="268"/>
        <v>-0.44248736697065827</v>
      </c>
      <c r="L1346" s="8">
        <f t="shared" si="269"/>
        <v>-0.4617359681481904</v>
      </c>
      <c r="M1346" s="9">
        <f t="shared" si="270"/>
        <v>-0.94082213072479592</v>
      </c>
      <c r="N1346" s="8">
        <f t="shared" si="271"/>
        <v>-0.31787911314819028</v>
      </c>
      <c r="O1346" s="9">
        <f t="shared" si="272"/>
        <v>-0.44248736697065827</v>
      </c>
      <c r="P1346" s="8">
        <f t="shared" si="273"/>
        <v>-0.8621710113750729</v>
      </c>
      <c r="Q1346" s="9">
        <f t="shared" si="274"/>
        <v>0.23479647302934223</v>
      </c>
      <c r="R1346" s="6">
        <f t="shared" si="275"/>
        <v>0.12480904286448447</v>
      </c>
    </row>
    <row r="1347" spans="2:18" ht="14.4">
      <c r="B1347" s="7"/>
      <c r="C1347">
        <v>-24.318100000000001</v>
      </c>
      <c r="D1347">
        <v>96.329700000000003</v>
      </c>
      <c r="E1347">
        <v>84.403199999999998</v>
      </c>
      <c r="F1347">
        <v>1</v>
      </c>
      <c r="G1347" s="6">
        <f t="shared" si="264"/>
        <v>0</v>
      </c>
      <c r="H1347" s="9">
        <f t="shared" si="265"/>
        <v>-0.10039762500000005</v>
      </c>
      <c r="I1347" s="6">
        <f t="shared" si="266"/>
        <v>-0.17890099999999998</v>
      </c>
      <c r="J1347" s="6">
        <f t="shared" si="267"/>
        <v>0.44067199999999995</v>
      </c>
      <c r="K1347" s="9">
        <f t="shared" si="268"/>
        <v>-0.44248736697065827</v>
      </c>
      <c r="L1347" s="8">
        <f t="shared" si="269"/>
        <v>-0.4617359681481904</v>
      </c>
      <c r="M1347" s="9">
        <f t="shared" si="270"/>
        <v>-0.94082213072479592</v>
      </c>
      <c r="N1347" s="8">
        <f t="shared" si="271"/>
        <v>-0.31787911314819028</v>
      </c>
      <c r="O1347" s="9">
        <f t="shared" si="272"/>
        <v>-0.44248736697065827</v>
      </c>
      <c r="P1347" s="8">
        <f t="shared" si="273"/>
        <v>-0.8621710113750729</v>
      </c>
      <c r="Q1347" s="9">
        <f t="shared" si="274"/>
        <v>0.23479647302934223</v>
      </c>
      <c r="R1347" s="6">
        <f t="shared" si="275"/>
        <v>0.12480904286448447</v>
      </c>
    </row>
    <row r="1348" spans="2:18" ht="14.4">
      <c r="B1348" s="7"/>
      <c r="C1348">
        <v>-23.550799999999999</v>
      </c>
      <c r="D1348">
        <v>95.283000000000001</v>
      </c>
      <c r="E1348">
        <v>84.852199999999996</v>
      </c>
      <c r="F1348">
        <v>1</v>
      </c>
      <c r="G1348" s="6">
        <f t="shared" si="264"/>
        <v>0</v>
      </c>
      <c r="H1348" s="9">
        <f t="shared" si="265"/>
        <v>-9.9438499999999985E-2</v>
      </c>
      <c r="I1348" s="6">
        <f t="shared" si="266"/>
        <v>-0.18239</v>
      </c>
      <c r="J1348" s="6">
        <f t="shared" si="267"/>
        <v>0.44142033333333341</v>
      </c>
      <c r="K1348" s="9">
        <f t="shared" si="268"/>
        <v>-0.4418300646444755</v>
      </c>
      <c r="L1348" s="8">
        <f t="shared" si="269"/>
        <v>-0.46689891782842724</v>
      </c>
      <c r="M1348" s="9">
        <f t="shared" si="270"/>
        <v>-0.94136093072479587</v>
      </c>
      <c r="N1348" s="8">
        <f t="shared" si="271"/>
        <v>-0.32269677782842709</v>
      </c>
      <c r="O1348" s="9">
        <f t="shared" si="272"/>
        <v>-0.4418300646444755</v>
      </c>
      <c r="P1348" s="8">
        <f t="shared" si="273"/>
        <v>-0.86298291086263201</v>
      </c>
      <c r="Q1348" s="9">
        <f t="shared" si="274"/>
        <v>0.23599257535552512</v>
      </c>
      <c r="R1348" s="6">
        <f t="shared" si="275"/>
        <v>0.12011270767180678</v>
      </c>
    </row>
    <row r="1349" spans="2:18" ht="14.4">
      <c r="B1349" s="7"/>
      <c r="C1349">
        <v>-23.550799999999999</v>
      </c>
      <c r="D1349">
        <v>95.283000000000001</v>
      </c>
      <c r="E1349">
        <v>84.852199999999996</v>
      </c>
      <c r="F1349">
        <v>1</v>
      </c>
      <c r="G1349" s="6">
        <f t="shared" si="264"/>
        <v>0</v>
      </c>
      <c r="H1349" s="9">
        <f t="shared" si="265"/>
        <v>-9.9438499999999985E-2</v>
      </c>
      <c r="I1349" s="6">
        <f t="shared" si="266"/>
        <v>-0.18239</v>
      </c>
      <c r="J1349" s="6">
        <f t="shared" si="267"/>
        <v>0.44142033333333341</v>
      </c>
      <c r="K1349" s="9">
        <f t="shared" si="268"/>
        <v>-0.4418300646444755</v>
      </c>
      <c r="L1349" s="8">
        <f t="shared" si="269"/>
        <v>-0.46689891782842724</v>
      </c>
      <c r="M1349" s="9">
        <f t="shared" si="270"/>
        <v>-0.94136093072479587</v>
      </c>
      <c r="N1349" s="8">
        <f t="shared" si="271"/>
        <v>-0.32269677782842709</v>
      </c>
      <c r="O1349" s="9">
        <f t="shared" si="272"/>
        <v>-0.4418300646444755</v>
      </c>
      <c r="P1349" s="8">
        <f t="shared" si="273"/>
        <v>-0.86298291086263201</v>
      </c>
      <c r="Q1349" s="9">
        <f t="shared" si="274"/>
        <v>0.23599257535552512</v>
      </c>
      <c r="R1349" s="6">
        <f t="shared" si="275"/>
        <v>0.12011270767180678</v>
      </c>
    </row>
    <row r="1350" spans="2:18" ht="14.4">
      <c r="B1350" s="7"/>
      <c r="C1350">
        <v>-23.550799999999999</v>
      </c>
      <c r="D1350">
        <v>95.283000000000001</v>
      </c>
      <c r="E1350">
        <v>84.852199999999996</v>
      </c>
      <c r="F1350">
        <v>1</v>
      </c>
      <c r="G1350" s="6">
        <f t="shared" si="264"/>
        <v>0</v>
      </c>
      <c r="H1350" s="9">
        <f t="shared" si="265"/>
        <v>-9.9438499999999985E-2</v>
      </c>
      <c r="I1350" s="6">
        <f t="shared" si="266"/>
        <v>-0.18239</v>
      </c>
      <c r="J1350" s="6">
        <f t="shared" si="267"/>
        <v>0.44142033333333341</v>
      </c>
      <c r="K1350" s="9">
        <f t="shared" si="268"/>
        <v>-0.4418300646444755</v>
      </c>
      <c r="L1350" s="8">
        <f t="shared" si="269"/>
        <v>-0.46689891782842724</v>
      </c>
      <c r="M1350" s="9">
        <f t="shared" si="270"/>
        <v>-0.94136093072479587</v>
      </c>
      <c r="N1350" s="8">
        <f t="shared" si="271"/>
        <v>-0.32269677782842709</v>
      </c>
      <c r="O1350" s="9">
        <f t="shared" si="272"/>
        <v>-0.4418300646444755</v>
      </c>
      <c r="P1350" s="8">
        <f t="shared" si="273"/>
        <v>-0.86298291086263201</v>
      </c>
      <c r="Q1350" s="9">
        <f t="shared" si="274"/>
        <v>0.23599257535552512</v>
      </c>
      <c r="R1350" s="6">
        <f t="shared" si="275"/>
        <v>0.12011270767180678</v>
      </c>
    </row>
    <row r="1351" spans="2:18" ht="14.4">
      <c r="B1351" s="7"/>
      <c r="C1351">
        <v>-23.550799999999999</v>
      </c>
      <c r="D1351">
        <v>95.283000000000001</v>
      </c>
      <c r="E1351">
        <v>84.852199999999996</v>
      </c>
      <c r="F1351">
        <v>1</v>
      </c>
      <c r="G1351" s="6">
        <f t="shared" si="264"/>
        <v>0</v>
      </c>
      <c r="H1351" s="9">
        <f t="shared" si="265"/>
        <v>-9.9438499999999985E-2</v>
      </c>
      <c r="I1351" s="6">
        <f t="shared" si="266"/>
        <v>-0.18239</v>
      </c>
      <c r="J1351" s="6">
        <f t="shared" si="267"/>
        <v>0.44142033333333341</v>
      </c>
      <c r="K1351" s="9">
        <f t="shared" si="268"/>
        <v>-0.4418300646444755</v>
      </c>
      <c r="L1351" s="8">
        <f t="shared" si="269"/>
        <v>-0.46689891782842724</v>
      </c>
      <c r="M1351" s="9">
        <f t="shared" si="270"/>
        <v>-0.94136093072479587</v>
      </c>
      <c r="N1351" s="8">
        <f t="shared" si="271"/>
        <v>-0.32269677782842709</v>
      </c>
      <c r="O1351" s="9">
        <f t="shared" si="272"/>
        <v>-0.4418300646444755</v>
      </c>
      <c r="P1351" s="8">
        <f t="shared" si="273"/>
        <v>-0.86298291086263201</v>
      </c>
      <c r="Q1351" s="9">
        <f t="shared" si="274"/>
        <v>0.23599257535552512</v>
      </c>
      <c r="R1351" s="6">
        <f t="shared" si="275"/>
        <v>0.12011270767180678</v>
      </c>
    </row>
    <row r="1352" spans="2:18" ht="14.4">
      <c r="B1352" s="7"/>
      <c r="C1352">
        <v>-23.923500000000001</v>
      </c>
      <c r="D1352">
        <v>96.132900000000006</v>
      </c>
      <c r="E1352">
        <v>84.684600000000003</v>
      </c>
      <c r="F1352">
        <v>1</v>
      </c>
      <c r="G1352" s="6">
        <f t="shared" si="264"/>
        <v>0</v>
      </c>
      <c r="H1352" s="9">
        <f t="shared" si="265"/>
        <v>-9.990437499999999E-2</v>
      </c>
      <c r="I1352" s="6">
        <f t="shared" si="266"/>
        <v>-0.17955699999999997</v>
      </c>
      <c r="J1352" s="6">
        <f t="shared" si="267"/>
        <v>0.44114100000000012</v>
      </c>
      <c r="K1352" s="9">
        <f t="shared" si="268"/>
        <v>-0.44220992644685836</v>
      </c>
      <c r="L1352" s="8">
        <f t="shared" si="269"/>
        <v>-0.46302405984397138</v>
      </c>
      <c r="M1352" s="9">
        <f t="shared" si="270"/>
        <v>-0.94115981072479593</v>
      </c>
      <c r="N1352" s="8">
        <f t="shared" si="271"/>
        <v>-0.31898963484397125</v>
      </c>
      <c r="O1352" s="9">
        <f t="shared" si="272"/>
        <v>-0.44220992644685836</v>
      </c>
      <c r="P1352" s="8">
        <f t="shared" si="273"/>
        <v>-0.86264102083342287</v>
      </c>
      <c r="Q1352" s="9">
        <f t="shared" si="274"/>
        <v>0.23541159355314234</v>
      </c>
      <c r="R1352" s="6">
        <f t="shared" si="275"/>
        <v>0.12381339062705347</v>
      </c>
    </row>
    <row r="1353" spans="2:18" ht="14.4">
      <c r="B1353" s="7"/>
      <c r="C1353">
        <v>-23.923500000000001</v>
      </c>
      <c r="D1353">
        <v>96.132900000000006</v>
      </c>
      <c r="E1353">
        <v>84.684600000000003</v>
      </c>
      <c r="F1353">
        <v>1</v>
      </c>
      <c r="G1353" s="6">
        <f t="shared" si="264"/>
        <v>0</v>
      </c>
      <c r="H1353" s="9">
        <f t="shared" si="265"/>
        <v>-9.990437499999999E-2</v>
      </c>
      <c r="I1353" s="6">
        <f t="shared" si="266"/>
        <v>-0.17955699999999997</v>
      </c>
      <c r="J1353" s="6">
        <f t="shared" si="267"/>
        <v>0.44114100000000012</v>
      </c>
      <c r="K1353" s="9">
        <f t="shared" si="268"/>
        <v>-0.44220992644685836</v>
      </c>
      <c r="L1353" s="8">
        <f t="shared" si="269"/>
        <v>-0.46302405984397138</v>
      </c>
      <c r="M1353" s="9">
        <f t="shared" si="270"/>
        <v>-0.94115981072479593</v>
      </c>
      <c r="N1353" s="8">
        <f t="shared" si="271"/>
        <v>-0.31898963484397125</v>
      </c>
      <c r="O1353" s="9">
        <f t="shared" si="272"/>
        <v>-0.44220992644685836</v>
      </c>
      <c r="P1353" s="8">
        <f t="shared" si="273"/>
        <v>-0.86264102083342287</v>
      </c>
      <c r="Q1353" s="9">
        <f t="shared" si="274"/>
        <v>0.23541159355314234</v>
      </c>
      <c r="R1353" s="6">
        <f t="shared" si="275"/>
        <v>0.12381339062705347</v>
      </c>
    </row>
    <row r="1354" spans="2:18" ht="14.4">
      <c r="B1354" s="7"/>
      <c r="C1354">
        <v>-24.128399999999999</v>
      </c>
      <c r="D1354">
        <v>96.457899999999995</v>
      </c>
      <c r="E1354">
        <v>84.681700000000006</v>
      </c>
      <c r="F1354">
        <v>1</v>
      </c>
      <c r="G1354" s="6">
        <f t="shared" si="264"/>
        <v>0</v>
      </c>
      <c r="H1354" s="9">
        <f t="shared" si="265"/>
        <v>-0.10016049999999999</v>
      </c>
      <c r="I1354" s="6">
        <f t="shared" si="266"/>
        <v>-0.1784736666666667</v>
      </c>
      <c r="J1354" s="6">
        <f t="shared" si="267"/>
        <v>0.44113616666666666</v>
      </c>
      <c r="K1354" s="9">
        <f t="shared" si="268"/>
        <v>-0.44252585393628202</v>
      </c>
      <c r="L1354" s="8">
        <f t="shared" si="269"/>
        <v>-0.4615778414456625</v>
      </c>
      <c r="M1354" s="9">
        <f t="shared" si="270"/>
        <v>-0.94115633072479588</v>
      </c>
      <c r="N1354" s="8">
        <f t="shared" si="271"/>
        <v>-0.31763562144566237</v>
      </c>
      <c r="O1354" s="9">
        <f t="shared" si="272"/>
        <v>-0.44252585393628202</v>
      </c>
      <c r="P1354" s="8">
        <f t="shared" si="273"/>
        <v>-0.86254580206501763</v>
      </c>
      <c r="Q1354" s="9">
        <f t="shared" si="274"/>
        <v>0.23509218606371854</v>
      </c>
      <c r="R1354" s="6">
        <f t="shared" si="275"/>
        <v>0.12525659525695715</v>
      </c>
    </row>
    <row r="1355" spans="2:18" ht="14.4">
      <c r="B1355" s="7"/>
      <c r="C1355">
        <v>-23.435700000000001</v>
      </c>
      <c r="D1355">
        <v>95.939499999999995</v>
      </c>
      <c r="E1355">
        <v>85.020799999999994</v>
      </c>
      <c r="F1355">
        <v>1</v>
      </c>
      <c r="G1355" s="6">
        <f t="shared" si="264"/>
        <v>0</v>
      </c>
      <c r="H1355" s="9">
        <f t="shared" si="265"/>
        <v>-9.929462499999997E-2</v>
      </c>
      <c r="I1355" s="6">
        <f t="shared" si="266"/>
        <v>-0.1802016666666667</v>
      </c>
      <c r="J1355" s="6">
        <f t="shared" si="267"/>
        <v>0.44170133333333339</v>
      </c>
      <c r="K1355" s="9">
        <f t="shared" si="268"/>
        <v>-0.44185296150131936</v>
      </c>
      <c r="L1355" s="8">
        <f t="shared" si="269"/>
        <v>-0.46439690783571536</v>
      </c>
      <c r="M1355" s="9">
        <f t="shared" si="270"/>
        <v>-0.94156325072479585</v>
      </c>
      <c r="N1355" s="8">
        <f t="shared" si="271"/>
        <v>-0.32014297283571524</v>
      </c>
      <c r="O1355" s="9">
        <f t="shared" si="272"/>
        <v>-0.44185296150131936</v>
      </c>
      <c r="P1355" s="8">
        <f t="shared" si="273"/>
        <v>-0.86320992012232578</v>
      </c>
      <c r="Q1355" s="9">
        <f t="shared" si="274"/>
        <v>0.2361719984986812</v>
      </c>
      <c r="R1355" s="6">
        <f t="shared" si="275"/>
        <v>0.12278993192421225</v>
      </c>
    </row>
    <row r="1356" spans="2:18" ht="14.4">
      <c r="B1356" s="7"/>
      <c r="C1356">
        <v>-23.435700000000001</v>
      </c>
      <c r="D1356">
        <v>95.939499999999995</v>
      </c>
      <c r="E1356">
        <v>85.020799999999994</v>
      </c>
      <c r="F1356">
        <v>1</v>
      </c>
      <c r="G1356" s="6">
        <f t="shared" si="264"/>
        <v>0</v>
      </c>
      <c r="H1356" s="9">
        <f t="shared" si="265"/>
        <v>-9.929462499999997E-2</v>
      </c>
      <c r="I1356" s="6">
        <f t="shared" si="266"/>
        <v>-0.1802016666666667</v>
      </c>
      <c r="J1356" s="6">
        <f t="shared" si="267"/>
        <v>0.44170133333333339</v>
      </c>
      <c r="K1356" s="9">
        <f t="shared" si="268"/>
        <v>-0.44185296150131936</v>
      </c>
      <c r="L1356" s="8">
        <f t="shared" si="269"/>
        <v>-0.46439690783571536</v>
      </c>
      <c r="M1356" s="9">
        <f t="shared" si="270"/>
        <v>-0.94156325072479585</v>
      </c>
      <c r="N1356" s="8">
        <f t="shared" si="271"/>
        <v>-0.32014297283571524</v>
      </c>
      <c r="O1356" s="9">
        <f t="shared" si="272"/>
        <v>-0.44185296150131936</v>
      </c>
      <c r="P1356" s="8">
        <f t="shared" si="273"/>
        <v>-0.86320992012232578</v>
      </c>
      <c r="Q1356" s="9">
        <f t="shared" si="274"/>
        <v>0.2361719984986812</v>
      </c>
      <c r="R1356" s="6">
        <f t="shared" si="275"/>
        <v>0.12278993192421225</v>
      </c>
    </row>
    <row r="1357" spans="2:18" ht="14.4">
      <c r="B1357" s="7"/>
      <c r="C1357">
        <v>-23.899000000000001</v>
      </c>
      <c r="D1357">
        <v>96.307599999999994</v>
      </c>
      <c r="E1357">
        <v>84.760499999999993</v>
      </c>
      <c r="F1357">
        <v>1</v>
      </c>
      <c r="G1357" s="6">
        <f t="shared" si="264"/>
        <v>0</v>
      </c>
      <c r="H1357" s="9">
        <f t="shared" si="265"/>
        <v>-9.9873749999999983E-2</v>
      </c>
      <c r="I1357" s="6">
        <f t="shared" si="266"/>
        <v>-0.17897466666666667</v>
      </c>
      <c r="J1357" s="6">
        <f t="shared" si="267"/>
        <v>0.44126749999999992</v>
      </c>
      <c r="K1357" s="9">
        <f t="shared" si="268"/>
        <v>-0.44226281472655132</v>
      </c>
      <c r="L1357" s="8">
        <f t="shared" si="269"/>
        <v>-0.46238774817515049</v>
      </c>
      <c r="M1357" s="9">
        <f t="shared" si="270"/>
        <v>-0.94125089072479584</v>
      </c>
      <c r="N1357" s="8">
        <f t="shared" si="271"/>
        <v>-0.31834229817515042</v>
      </c>
      <c r="O1357" s="9">
        <f t="shared" si="272"/>
        <v>-0.44226281472655132</v>
      </c>
      <c r="P1357" s="8">
        <f t="shared" si="273"/>
        <v>-0.86273092342719959</v>
      </c>
      <c r="Q1357" s="9">
        <f t="shared" si="274"/>
        <v>0.23544978527344926</v>
      </c>
      <c r="R1357" s="6">
        <f t="shared" si="275"/>
        <v>0.12452857988965091</v>
      </c>
    </row>
    <row r="1358" spans="2:18" ht="14.4">
      <c r="B1358" s="7"/>
      <c r="C1358">
        <v>-23.420200000000001</v>
      </c>
      <c r="D1358">
        <v>95.490200000000002</v>
      </c>
      <c r="E1358">
        <v>85.004400000000004</v>
      </c>
      <c r="F1358">
        <v>1</v>
      </c>
      <c r="G1358" s="6">
        <f t="shared" si="264"/>
        <v>0</v>
      </c>
      <c r="H1358" s="9">
        <f t="shared" si="265"/>
        <v>-9.9275250000000037E-2</v>
      </c>
      <c r="I1358" s="6">
        <f t="shared" si="266"/>
        <v>-0.18169933333333332</v>
      </c>
      <c r="J1358" s="6">
        <f t="shared" si="267"/>
        <v>0.44167400000000001</v>
      </c>
      <c r="K1358" s="9">
        <f t="shared" si="268"/>
        <v>-0.44180911939255391</v>
      </c>
      <c r="L1358" s="8">
        <f t="shared" si="269"/>
        <v>-0.46625454448258652</v>
      </c>
      <c r="M1358" s="9">
        <f t="shared" si="270"/>
        <v>-0.94154357072479589</v>
      </c>
      <c r="N1358" s="8">
        <f t="shared" si="271"/>
        <v>-0.32199363448258639</v>
      </c>
      <c r="O1358" s="9">
        <f t="shared" si="272"/>
        <v>-0.44180911939255391</v>
      </c>
      <c r="P1358" s="8">
        <f t="shared" si="273"/>
        <v>-0.86319985174237923</v>
      </c>
      <c r="Q1358" s="9">
        <f t="shared" si="274"/>
        <v>0.23619616060744675</v>
      </c>
      <c r="R1358" s="6">
        <f t="shared" si="275"/>
        <v>0.12091525189739463</v>
      </c>
    </row>
    <row r="1359" spans="2:18" ht="14.4">
      <c r="B1359" s="7"/>
      <c r="C1359">
        <v>-23.420200000000001</v>
      </c>
      <c r="D1359">
        <v>95.490200000000002</v>
      </c>
      <c r="E1359">
        <v>85.004400000000004</v>
      </c>
      <c r="F1359">
        <v>1</v>
      </c>
      <c r="G1359" s="6">
        <f t="shared" si="264"/>
        <v>0</v>
      </c>
      <c r="H1359" s="9">
        <f t="shared" si="265"/>
        <v>-9.9275250000000037E-2</v>
      </c>
      <c r="I1359" s="6">
        <f t="shared" si="266"/>
        <v>-0.18169933333333332</v>
      </c>
      <c r="J1359" s="6">
        <f t="shared" si="267"/>
        <v>0.44167400000000001</v>
      </c>
      <c r="K1359" s="9">
        <f t="shared" si="268"/>
        <v>-0.44180911939255391</v>
      </c>
      <c r="L1359" s="8">
        <f t="shared" si="269"/>
        <v>-0.46625454448258652</v>
      </c>
      <c r="M1359" s="9">
        <f t="shared" si="270"/>
        <v>-0.94154357072479589</v>
      </c>
      <c r="N1359" s="8">
        <f t="shared" si="271"/>
        <v>-0.32199363448258639</v>
      </c>
      <c r="O1359" s="9">
        <f t="shared" si="272"/>
        <v>-0.44180911939255391</v>
      </c>
      <c r="P1359" s="8">
        <f t="shared" si="273"/>
        <v>-0.86319985174237923</v>
      </c>
      <c r="Q1359" s="9">
        <f t="shared" si="274"/>
        <v>0.23619616060744675</v>
      </c>
      <c r="R1359" s="6">
        <f t="shared" si="275"/>
        <v>0.12091525189739463</v>
      </c>
    </row>
    <row r="1360" spans="2:18" ht="14.4">
      <c r="B1360" s="7"/>
      <c r="C1360">
        <v>-23.760999999999999</v>
      </c>
      <c r="D1360">
        <v>96.142499999999998</v>
      </c>
      <c r="E1360">
        <v>84.813100000000006</v>
      </c>
      <c r="F1360">
        <v>1</v>
      </c>
      <c r="G1360" s="6">
        <f t="shared" si="264"/>
        <v>0</v>
      </c>
      <c r="H1360" s="9">
        <f t="shared" si="265"/>
        <v>-9.9701250000000019E-2</v>
      </c>
      <c r="I1360" s="6">
        <f t="shared" si="266"/>
        <v>-0.17952499999999999</v>
      </c>
      <c r="J1360" s="6">
        <f t="shared" si="267"/>
        <v>0.44135516666666663</v>
      </c>
      <c r="K1360" s="9">
        <f t="shared" si="268"/>
        <v>-0.4421108140162513</v>
      </c>
      <c r="L1360" s="8">
        <f t="shared" si="269"/>
        <v>-0.46319081951062852</v>
      </c>
      <c r="M1360" s="9">
        <f t="shared" si="270"/>
        <v>-0.94131401072479592</v>
      </c>
      <c r="N1360" s="8">
        <f t="shared" si="271"/>
        <v>-0.31908326951062838</v>
      </c>
      <c r="O1360" s="9">
        <f t="shared" si="272"/>
        <v>-0.4421108140162513</v>
      </c>
      <c r="P1360" s="8">
        <f t="shared" si="273"/>
        <v>-0.86284768695068637</v>
      </c>
      <c r="Q1360" s="9">
        <f t="shared" si="274"/>
        <v>0.2356649059837492</v>
      </c>
      <c r="R1360" s="6">
        <f t="shared" si="275"/>
        <v>0.12378017207765983</v>
      </c>
    </row>
    <row r="1361" spans="2:18" ht="14.4">
      <c r="B1361" s="7"/>
      <c r="C1361">
        <v>-23.760999999999999</v>
      </c>
      <c r="D1361">
        <v>96.142499999999998</v>
      </c>
      <c r="E1361">
        <v>84.813100000000006</v>
      </c>
      <c r="F1361">
        <v>1</v>
      </c>
      <c r="G1361" s="6">
        <f t="shared" si="264"/>
        <v>0</v>
      </c>
      <c r="H1361" s="9">
        <f t="shared" si="265"/>
        <v>-9.9701250000000019E-2</v>
      </c>
      <c r="I1361" s="6">
        <f t="shared" si="266"/>
        <v>-0.17952499999999999</v>
      </c>
      <c r="J1361" s="6">
        <f t="shared" si="267"/>
        <v>0.44135516666666663</v>
      </c>
      <c r="K1361" s="9">
        <f t="shared" si="268"/>
        <v>-0.4421108140162513</v>
      </c>
      <c r="L1361" s="8">
        <f t="shared" si="269"/>
        <v>-0.46319081951062852</v>
      </c>
      <c r="M1361" s="9">
        <f t="shared" si="270"/>
        <v>-0.94131401072479592</v>
      </c>
      <c r="N1361" s="8">
        <f t="shared" si="271"/>
        <v>-0.31908326951062838</v>
      </c>
      <c r="O1361" s="9">
        <f t="shared" si="272"/>
        <v>-0.4421108140162513</v>
      </c>
      <c r="P1361" s="8">
        <f t="shared" si="273"/>
        <v>-0.86284768695068637</v>
      </c>
      <c r="Q1361" s="9">
        <f t="shared" si="274"/>
        <v>0.2356649059837492</v>
      </c>
      <c r="R1361" s="6">
        <f t="shared" si="275"/>
        <v>0.12378017207765983</v>
      </c>
    </row>
    <row r="1362" spans="2:18" ht="14.4">
      <c r="B1362" s="7"/>
      <c r="C1362">
        <v>-23.760999999999999</v>
      </c>
      <c r="D1362">
        <v>96.142499999999998</v>
      </c>
      <c r="E1362">
        <v>84.813100000000006</v>
      </c>
      <c r="F1362">
        <v>1</v>
      </c>
      <c r="G1362" s="6">
        <f t="shared" si="264"/>
        <v>0</v>
      </c>
      <c r="H1362" s="9">
        <f t="shared" si="265"/>
        <v>-9.9701250000000019E-2</v>
      </c>
      <c r="I1362" s="6">
        <f t="shared" si="266"/>
        <v>-0.17952499999999999</v>
      </c>
      <c r="J1362" s="6">
        <f t="shared" si="267"/>
        <v>0.44135516666666663</v>
      </c>
      <c r="K1362" s="9">
        <f t="shared" si="268"/>
        <v>-0.4421108140162513</v>
      </c>
      <c r="L1362" s="8">
        <f t="shared" si="269"/>
        <v>-0.46319081951062852</v>
      </c>
      <c r="M1362" s="9">
        <f t="shared" si="270"/>
        <v>-0.94131401072479592</v>
      </c>
      <c r="N1362" s="8">
        <f t="shared" si="271"/>
        <v>-0.31908326951062838</v>
      </c>
      <c r="O1362" s="9">
        <f t="shared" si="272"/>
        <v>-0.4421108140162513</v>
      </c>
      <c r="P1362" s="8">
        <f t="shared" si="273"/>
        <v>-0.86284768695068637</v>
      </c>
      <c r="Q1362" s="9">
        <f t="shared" si="274"/>
        <v>0.2356649059837492</v>
      </c>
      <c r="R1362" s="6">
        <f t="shared" si="275"/>
        <v>0.12378017207765983</v>
      </c>
    </row>
    <row r="1363" spans="2:18" ht="14.4">
      <c r="B1363" s="7"/>
      <c r="C1363">
        <v>-23.7669</v>
      </c>
      <c r="D1363">
        <v>95.965000000000003</v>
      </c>
      <c r="E1363">
        <v>84.866900000000001</v>
      </c>
      <c r="F1363">
        <v>1</v>
      </c>
      <c r="G1363" s="6">
        <f t="shared" si="264"/>
        <v>0</v>
      </c>
      <c r="H1363" s="9">
        <f t="shared" si="265"/>
        <v>-9.9708625000000051E-2</v>
      </c>
      <c r="I1363" s="6">
        <f t="shared" si="266"/>
        <v>-0.18011666666666665</v>
      </c>
      <c r="J1363" s="6">
        <f t="shared" si="267"/>
        <v>0.44144483333333329</v>
      </c>
      <c r="K1363" s="9">
        <f t="shared" si="268"/>
        <v>-0.44218457120603955</v>
      </c>
      <c r="L1363" s="8">
        <f t="shared" si="269"/>
        <v>-0.46398192875472111</v>
      </c>
      <c r="M1363" s="9">
        <f t="shared" si="270"/>
        <v>-0.9413785707247958</v>
      </c>
      <c r="N1363" s="8">
        <f t="shared" si="271"/>
        <v>-0.31987703375472099</v>
      </c>
      <c r="O1363" s="9">
        <f t="shared" si="272"/>
        <v>-0.44218457120603955</v>
      </c>
      <c r="P1363" s="8">
        <f t="shared" si="273"/>
        <v>-0.86290094255075467</v>
      </c>
      <c r="Q1363" s="9">
        <f t="shared" si="274"/>
        <v>0.23565570879396097</v>
      </c>
      <c r="R1363" s="6">
        <f t="shared" si="275"/>
        <v>0.12304497343363555</v>
      </c>
    </row>
    <row r="1364" spans="2:18" ht="14.4">
      <c r="B1364" s="7"/>
      <c r="C1364">
        <v>-23.7669</v>
      </c>
      <c r="D1364">
        <v>95.965000000000003</v>
      </c>
      <c r="E1364">
        <v>84.866900000000001</v>
      </c>
      <c r="F1364">
        <v>1</v>
      </c>
      <c r="G1364" s="6">
        <f t="shared" si="264"/>
        <v>0</v>
      </c>
      <c r="H1364" s="9">
        <f t="shared" si="265"/>
        <v>-9.9708625000000051E-2</v>
      </c>
      <c r="I1364" s="6">
        <f t="shared" si="266"/>
        <v>-0.18011666666666665</v>
      </c>
      <c r="J1364" s="6">
        <f t="shared" si="267"/>
        <v>0.44144483333333329</v>
      </c>
      <c r="K1364" s="9">
        <f t="shared" si="268"/>
        <v>-0.44218457120603955</v>
      </c>
      <c r="L1364" s="8">
        <f t="shared" si="269"/>
        <v>-0.46398192875472111</v>
      </c>
      <c r="M1364" s="9">
        <f t="shared" si="270"/>
        <v>-0.9413785707247958</v>
      </c>
      <c r="N1364" s="8">
        <f t="shared" si="271"/>
        <v>-0.31987703375472099</v>
      </c>
      <c r="O1364" s="9">
        <f t="shared" si="272"/>
        <v>-0.44218457120603955</v>
      </c>
      <c r="P1364" s="8">
        <f t="shared" si="273"/>
        <v>-0.86290094255075467</v>
      </c>
      <c r="Q1364" s="9">
        <f t="shared" si="274"/>
        <v>0.23565570879396097</v>
      </c>
      <c r="R1364" s="6">
        <f t="shared" si="275"/>
        <v>0.12304497343363555</v>
      </c>
    </row>
    <row r="1365" spans="2:18" ht="14.4">
      <c r="B1365" s="7"/>
      <c r="C1365">
        <v>-23.848400000000002</v>
      </c>
      <c r="D1365">
        <v>96.282600000000002</v>
      </c>
      <c r="E1365">
        <v>84.793700000000001</v>
      </c>
      <c r="F1365">
        <v>1</v>
      </c>
      <c r="G1365" s="6">
        <f t="shared" si="264"/>
        <v>0</v>
      </c>
      <c r="H1365" s="9">
        <f t="shared" si="265"/>
        <v>-9.9810500000000024E-2</v>
      </c>
      <c r="I1365" s="6">
        <f t="shared" si="266"/>
        <v>-0.17905799999999999</v>
      </c>
      <c r="J1365" s="6">
        <f t="shared" si="267"/>
        <v>0.44132283333333322</v>
      </c>
      <c r="K1365" s="9">
        <f t="shared" si="268"/>
        <v>-0.44222377713277466</v>
      </c>
      <c r="L1365" s="8">
        <f t="shared" si="269"/>
        <v>-0.46254894367569138</v>
      </c>
      <c r="M1365" s="9">
        <f t="shared" si="270"/>
        <v>-0.94129073072479585</v>
      </c>
      <c r="N1365" s="8">
        <f t="shared" si="271"/>
        <v>-0.31848072367569125</v>
      </c>
      <c r="O1365" s="9">
        <f t="shared" si="272"/>
        <v>-0.44222377713277466</v>
      </c>
      <c r="P1365" s="8">
        <f t="shared" si="273"/>
        <v>-0.86278819587928623</v>
      </c>
      <c r="Q1365" s="9">
        <f t="shared" si="274"/>
        <v>0.23552866286722585</v>
      </c>
      <c r="R1365" s="6">
        <f t="shared" si="275"/>
        <v>0.12440188684119682</v>
      </c>
    </row>
    <row r="1366" spans="2:18" ht="14.4">
      <c r="B1366" s="7"/>
      <c r="C1366">
        <v>-22.9376</v>
      </c>
      <c r="D1366">
        <v>96.455299999999994</v>
      </c>
      <c r="E1366">
        <v>85.276499999999999</v>
      </c>
      <c r="F1366">
        <v>1</v>
      </c>
      <c r="G1366" s="6">
        <f t="shared" si="264"/>
        <v>0</v>
      </c>
      <c r="H1366" s="9">
        <f t="shared" si="265"/>
        <v>-9.8671999999999982E-2</v>
      </c>
      <c r="I1366" s="6">
        <f t="shared" si="266"/>
        <v>-0.17848233333333335</v>
      </c>
      <c r="J1366" s="6">
        <f t="shared" si="267"/>
        <v>0.4421274999999999</v>
      </c>
      <c r="K1366" s="9">
        <f t="shared" si="268"/>
        <v>-0.44138334044479427</v>
      </c>
      <c r="L1366" s="8">
        <f t="shared" si="269"/>
        <v>-0.46274264373490681</v>
      </c>
      <c r="M1366" s="9">
        <f t="shared" si="270"/>
        <v>-0.94187009072479577</v>
      </c>
      <c r="N1366" s="8">
        <f t="shared" si="271"/>
        <v>-0.31826456373490669</v>
      </c>
      <c r="O1366" s="9">
        <f t="shared" si="272"/>
        <v>-0.44138334044479427</v>
      </c>
      <c r="P1366" s="8">
        <f t="shared" si="273"/>
        <v>-0.86369979635722283</v>
      </c>
      <c r="Q1366" s="9">
        <f t="shared" si="274"/>
        <v>0.23694845955520627</v>
      </c>
      <c r="R1366" s="6">
        <f t="shared" si="275"/>
        <v>0.12470992725991793</v>
      </c>
    </row>
    <row r="1367" spans="2:18" ht="14.4">
      <c r="B1367" s="7"/>
      <c r="C1367">
        <v>-22.9376</v>
      </c>
      <c r="D1367">
        <v>96.455299999999994</v>
      </c>
      <c r="E1367">
        <v>85.276499999999999</v>
      </c>
      <c r="F1367">
        <v>1</v>
      </c>
      <c r="G1367" s="6">
        <f t="shared" si="264"/>
        <v>0</v>
      </c>
      <c r="H1367" s="9">
        <f t="shared" si="265"/>
        <v>-9.8671999999999982E-2</v>
      </c>
      <c r="I1367" s="6">
        <f t="shared" si="266"/>
        <v>-0.17848233333333335</v>
      </c>
      <c r="J1367" s="6">
        <f t="shared" si="267"/>
        <v>0.4421274999999999</v>
      </c>
      <c r="K1367" s="9">
        <f t="shared" si="268"/>
        <v>-0.44138334044479427</v>
      </c>
      <c r="L1367" s="8">
        <f t="shared" si="269"/>
        <v>-0.46274264373490681</v>
      </c>
      <c r="M1367" s="9">
        <f t="shared" si="270"/>
        <v>-0.94187009072479577</v>
      </c>
      <c r="N1367" s="8">
        <f t="shared" si="271"/>
        <v>-0.31826456373490669</v>
      </c>
      <c r="O1367" s="9">
        <f t="shared" si="272"/>
        <v>-0.44138334044479427</v>
      </c>
      <c r="P1367" s="8">
        <f t="shared" si="273"/>
        <v>-0.86369979635722283</v>
      </c>
      <c r="Q1367" s="9">
        <f t="shared" si="274"/>
        <v>0.23694845955520627</v>
      </c>
      <c r="R1367" s="6">
        <f t="shared" si="275"/>
        <v>0.12470992725991793</v>
      </c>
    </row>
    <row r="1368" spans="2:18" ht="14.4">
      <c r="B1368" s="7"/>
      <c r="C1368">
        <v>-22.747699999999998</v>
      </c>
      <c r="D1368">
        <v>95.856700000000004</v>
      </c>
      <c r="E1368">
        <v>85.167000000000002</v>
      </c>
      <c r="F1368">
        <v>1</v>
      </c>
      <c r="G1368" s="6">
        <f t="shared" si="264"/>
        <v>0</v>
      </c>
      <c r="H1368" s="9">
        <f t="shared" si="265"/>
        <v>-9.8434624999999998E-2</v>
      </c>
      <c r="I1368" s="6">
        <f t="shared" si="266"/>
        <v>-0.18047766666666665</v>
      </c>
      <c r="J1368" s="6">
        <f t="shared" si="267"/>
        <v>0.44194500000000003</v>
      </c>
      <c r="K1368" s="9">
        <f t="shared" si="268"/>
        <v>-0.44095591564127279</v>
      </c>
      <c r="L1368" s="8">
        <f t="shared" si="269"/>
        <v>-0.46520263646903531</v>
      </c>
      <c r="M1368" s="9">
        <f t="shared" si="270"/>
        <v>-0.94173869072479599</v>
      </c>
      <c r="N1368" s="8">
        <f t="shared" si="271"/>
        <v>-0.32063910146903518</v>
      </c>
      <c r="O1368" s="9">
        <f t="shared" si="272"/>
        <v>-0.44095591564127279</v>
      </c>
      <c r="P1368" s="8">
        <f t="shared" si="273"/>
        <v>-0.86367145561916558</v>
      </c>
      <c r="Q1368" s="9">
        <f t="shared" si="274"/>
        <v>0.23724448435872783</v>
      </c>
      <c r="R1368" s="6">
        <f t="shared" si="275"/>
        <v>0.12213613878773225</v>
      </c>
    </row>
    <row r="1369" spans="2:18" ht="14.4">
      <c r="B1369" s="7"/>
      <c r="C1369">
        <v>-22.747699999999998</v>
      </c>
      <c r="D1369">
        <v>95.856700000000004</v>
      </c>
      <c r="E1369">
        <v>85.167000000000002</v>
      </c>
      <c r="F1369">
        <v>1</v>
      </c>
      <c r="G1369" s="6">
        <f t="shared" si="264"/>
        <v>0</v>
      </c>
      <c r="H1369" s="9">
        <f t="shared" si="265"/>
        <v>-9.8434624999999998E-2</v>
      </c>
      <c r="I1369" s="6">
        <f t="shared" si="266"/>
        <v>-0.18047766666666665</v>
      </c>
      <c r="J1369" s="6">
        <f t="shared" si="267"/>
        <v>0.44194500000000003</v>
      </c>
      <c r="K1369" s="9">
        <f t="shared" si="268"/>
        <v>-0.44095591564127279</v>
      </c>
      <c r="L1369" s="8">
        <f t="shared" si="269"/>
        <v>-0.46520263646903531</v>
      </c>
      <c r="M1369" s="9">
        <f t="shared" si="270"/>
        <v>-0.94173869072479599</v>
      </c>
      <c r="N1369" s="8">
        <f t="shared" si="271"/>
        <v>-0.32063910146903518</v>
      </c>
      <c r="O1369" s="9">
        <f t="shared" si="272"/>
        <v>-0.44095591564127279</v>
      </c>
      <c r="P1369" s="8">
        <f t="shared" si="273"/>
        <v>-0.86367145561916558</v>
      </c>
      <c r="Q1369" s="9">
        <f t="shared" si="274"/>
        <v>0.23724448435872783</v>
      </c>
      <c r="R1369" s="6">
        <f t="shared" si="275"/>
        <v>0.12213613878773225</v>
      </c>
    </row>
    <row r="1370" spans="2:18" ht="14.4">
      <c r="B1370" s="7"/>
      <c r="C1370">
        <v>-22.747699999999998</v>
      </c>
      <c r="D1370">
        <v>95.856700000000004</v>
      </c>
      <c r="E1370">
        <v>85.167000000000002</v>
      </c>
      <c r="F1370">
        <v>1</v>
      </c>
      <c r="G1370" s="6">
        <f t="shared" si="264"/>
        <v>0</v>
      </c>
      <c r="H1370" s="9">
        <f t="shared" si="265"/>
        <v>-9.8434624999999998E-2</v>
      </c>
      <c r="I1370" s="6">
        <f t="shared" si="266"/>
        <v>-0.18047766666666665</v>
      </c>
      <c r="J1370" s="6">
        <f t="shared" si="267"/>
        <v>0.44194500000000003</v>
      </c>
      <c r="K1370" s="9">
        <f t="shared" si="268"/>
        <v>-0.44095591564127279</v>
      </c>
      <c r="L1370" s="8">
        <f t="shared" si="269"/>
        <v>-0.46520263646903531</v>
      </c>
      <c r="M1370" s="9">
        <f t="shared" si="270"/>
        <v>-0.94173869072479599</v>
      </c>
      <c r="N1370" s="8">
        <f t="shared" si="271"/>
        <v>-0.32063910146903518</v>
      </c>
      <c r="O1370" s="9">
        <f t="shared" si="272"/>
        <v>-0.44095591564127279</v>
      </c>
      <c r="P1370" s="8">
        <f t="shared" si="273"/>
        <v>-0.86367145561916558</v>
      </c>
      <c r="Q1370" s="9">
        <f t="shared" si="274"/>
        <v>0.23724448435872783</v>
      </c>
      <c r="R1370" s="6">
        <f t="shared" si="275"/>
        <v>0.12213613878773225</v>
      </c>
    </row>
    <row r="1371" spans="2:18" ht="14.4">
      <c r="B1371" s="7"/>
      <c r="C1371">
        <v>-23.633099999999999</v>
      </c>
      <c r="D1371">
        <v>96.891099999999994</v>
      </c>
      <c r="E1371">
        <v>84.685299999999998</v>
      </c>
      <c r="F1371">
        <v>1</v>
      </c>
      <c r="G1371" s="6">
        <f t="shared" si="264"/>
        <v>0</v>
      </c>
      <c r="H1371" s="9">
        <f t="shared" si="265"/>
        <v>-9.9541375000000043E-2</v>
      </c>
      <c r="I1371" s="6">
        <f t="shared" si="266"/>
        <v>-0.1770296666666667</v>
      </c>
      <c r="J1371" s="6">
        <f t="shared" si="267"/>
        <v>0.44114216666666661</v>
      </c>
      <c r="K1371" s="9">
        <f t="shared" si="268"/>
        <v>-0.44175807764779207</v>
      </c>
      <c r="L1371" s="8">
        <f t="shared" si="269"/>
        <v>-0.46000368909179357</v>
      </c>
      <c r="M1371" s="9">
        <f t="shared" si="270"/>
        <v>-0.94116065072479582</v>
      </c>
      <c r="N1371" s="8">
        <f t="shared" si="271"/>
        <v>-0.31583858409179344</v>
      </c>
      <c r="O1371" s="9">
        <f t="shared" si="272"/>
        <v>-0.44175807764779207</v>
      </c>
      <c r="P1371" s="8">
        <f t="shared" si="273"/>
        <v>-0.86277242829476197</v>
      </c>
      <c r="Q1371" s="9">
        <f t="shared" si="274"/>
        <v>0.23586428235220844</v>
      </c>
      <c r="R1371" s="6">
        <f t="shared" si="275"/>
        <v>0.12683448884057039</v>
      </c>
    </row>
    <row r="1372" spans="2:18" ht="14.4">
      <c r="B1372" s="7"/>
      <c r="C1372">
        <v>-23.633099999999999</v>
      </c>
      <c r="D1372">
        <v>96.891099999999994</v>
      </c>
      <c r="E1372">
        <v>84.685299999999998</v>
      </c>
      <c r="F1372">
        <v>1</v>
      </c>
      <c r="G1372" s="6">
        <f t="shared" si="264"/>
        <v>0</v>
      </c>
      <c r="H1372" s="9">
        <f t="shared" si="265"/>
        <v>-9.9541375000000043E-2</v>
      </c>
      <c r="I1372" s="6">
        <f t="shared" si="266"/>
        <v>-0.1770296666666667</v>
      </c>
      <c r="J1372" s="6">
        <f t="shared" si="267"/>
        <v>0.44114216666666661</v>
      </c>
      <c r="K1372" s="9">
        <f t="shared" si="268"/>
        <v>-0.44175807764779207</v>
      </c>
      <c r="L1372" s="8">
        <f t="shared" si="269"/>
        <v>-0.46000368909179357</v>
      </c>
      <c r="M1372" s="9">
        <f t="shared" si="270"/>
        <v>-0.94116065072479582</v>
      </c>
      <c r="N1372" s="8">
        <f t="shared" si="271"/>
        <v>-0.31583858409179344</v>
      </c>
      <c r="O1372" s="9">
        <f t="shared" si="272"/>
        <v>-0.44175807764779207</v>
      </c>
      <c r="P1372" s="8">
        <f t="shared" si="273"/>
        <v>-0.86277242829476197</v>
      </c>
      <c r="Q1372" s="9">
        <f t="shared" si="274"/>
        <v>0.23586428235220844</v>
      </c>
      <c r="R1372" s="6">
        <f t="shared" si="275"/>
        <v>0.12683448884057039</v>
      </c>
    </row>
    <row r="1373" spans="2:18" ht="14.4">
      <c r="B1373" s="7"/>
      <c r="C1373">
        <v>-23.055099999999999</v>
      </c>
      <c r="D1373">
        <v>95.030799999999999</v>
      </c>
      <c r="E1373">
        <v>84.957800000000006</v>
      </c>
      <c r="F1373">
        <v>1</v>
      </c>
      <c r="G1373" s="6">
        <f t="shared" si="264"/>
        <v>0</v>
      </c>
      <c r="H1373" s="9">
        <f t="shared" si="265"/>
        <v>-9.8818874999999973E-2</v>
      </c>
      <c r="I1373" s="6">
        <f t="shared" si="266"/>
        <v>-0.18323066666666665</v>
      </c>
      <c r="J1373" s="6">
        <f t="shared" si="267"/>
        <v>0.44159633333333337</v>
      </c>
      <c r="K1373" s="9">
        <f t="shared" si="268"/>
        <v>-0.44118406481769473</v>
      </c>
      <c r="L1373" s="8">
        <f t="shared" si="269"/>
        <v>-0.46828010128040004</v>
      </c>
      <c r="M1373" s="9">
        <f t="shared" si="270"/>
        <v>-0.9414876507247959</v>
      </c>
      <c r="N1373" s="8">
        <f t="shared" si="271"/>
        <v>-0.32385489628039987</v>
      </c>
      <c r="O1373" s="9">
        <f t="shared" si="272"/>
        <v>-0.44118406481769473</v>
      </c>
      <c r="P1373" s="8">
        <f t="shared" si="273"/>
        <v>-0.86331571860179956</v>
      </c>
      <c r="Q1373" s="9">
        <f t="shared" si="274"/>
        <v>0.23676529518230588</v>
      </c>
      <c r="R1373" s="6">
        <f t="shared" si="275"/>
        <v>0.11884126695900148</v>
      </c>
    </row>
    <row r="1374" spans="2:18" ht="14.4">
      <c r="B1374" s="7"/>
      <c r="C1374">
        <v>-23.249199999999998</v>
      </c>
      <c r="D1374">
        <v>94.672200000000004</v>
      </c>
      <c r="E1374">
        <v>84.637699999999995</v>
      </c>
      <c r="F1374">
        <v>1</v>
      </c>
      <c r="G1374" s="6">
        <f t="shared" si="264"/>
        <v>0</v>
      </c>
      <c r="H1374" s="9">
        <f t="shared" si="265"/>
        <v>-9.9061499999999969E-2</v>
      </c>
      <c r="I1374" s="6">
        <f t="shared" si="266"/>
        <v>-0.18442599999999998</v>
      </c>
      <c r="J1374" s="6">
        <f t="shared" si="267"/>
        <v>0.44106283333333329</v>
      </c>
      <c r="K1374" s="9">
        <f t="shared" si="268"/>
        <v>-0.44110251677326884</v>
      </c>
      <c r="L1374" s="8">
        <f t="shared" si="269"/>
        <v>-0.46935077080932436</v>
      </c>
      <c r="M1374" s="9">
        <f t="shared" si="270"/>
        <v>-0.94110353072479591</v>
      </c>
      <c r="N1374" s="8">
        <f t="shared" si="271"/>
        <v>-0.32501291080932421</v>
      </c>
      <c r="O1374" s="9">
        <f t="shared" si="272"/>
        <v>-0.44110251677326884</v>
      </c>
      <c r="P1374" s="8">
        <f t="shared" si="273"/>
        <v>-0.86289571592369785</v>
      </c>
      <c r="Q1374" s="9">
        <f t="shared" si="274"/>
        <v>0.23646272322673165</v>
      </c>
      <c r="R1374" s="6">
        <f t="shared" si="275"/>
        <v>0.1174379397519754</v>
      </c>
    </row>
    <row r="1375" spans="2:18" ht="14.4">
      <c r="B1375" s="7"/>
      <c r="C1375">
        <v>-23.249199999999998</v>
      </c>
      <c r="D1375">
        <v>94.672200000000004</v>
      </c>
      <c r="E1375">
        <v>84.637699999999995</v>
      </c>
      <c r="F1375">
        <v>1</v>
      </c>
      <c r="G1375" s="6">
        <f t="shared" si="264"/>
        <v>0</v>
      </c>
      <c r="H1375" s="9">
        <f t="shared" si="265"/>
        <v>-9.9061499999999969E-2</v>
      </c>
      <c r="I1375" s="6">
        <f t="shared" si="266"/>
        <v>-0.18442599999999998</v>
      </c>
      <c r="J1375" s="6">
        <f t="shared" si="267"/>
        <v>0.44106283333333329</v>
      </c>
      <c r="K1375" s="9">
        <f t="shared" si="268"/>
        <v>-0.44110251677326884</v>
      </c>
      <c r="L1375" s="8">
        <f t="shared" si="269"/>
        <v>-0.46935077080932436</v>
      </c>
      <c r="M1375" s="9">
        <f t="shared" si="270"/>
        <v>-0.94110353072479591</v>
      </c>
      <c r="N1375" s="8">
        <f t="shared" si="271"/>
        <v>-0.32501291080932421</v>
      </c>
      <c r="O1375" s="9">
        <f t="shared" si="272"/>
        <v>-0.44110251677326884</v>
      </c>
      <c r="P1375" s="8">
        <f t="shared" si="273"/>
        <v>-0.86289571592369785</v>
      </c>
      <c r="Q1375" s="9">
        <f t="shared" si="274"/>
        <v>0.23646272322673165</v>
      </c>
      <c r="R1375" s="6">
        <f t="shared" si="275"/>
        <v>0.1174379397519754</v>
      </c>
    </row>
    <row r="1376" spans="2:18" ht="14.4">
      <c r="B1376" s="7"/>
      <c r="C1376">
        <v>-24.1067</v>
      </c>
      <c r="D1376">
        <v>95.514499999999998</v>
      </c>
      <c r="E1376">
        <v>84.383099999999999</v>
      </c>
      <c r="F1376">
        <v>1</v>
      </c>
      <c r="G1376" s="6">
        <f t="shared" si="264"/>
        <v>0</v>
      </c>
      <c r="H1376" s="9">
        <f t="shared" si="265"/>
        <v>-0.10013337499999997</v>
      </c>
      <c r="I1376" s="6">
        <f t="shared" si="266"/>
        <v>-0.18161833333333333</v>
      </c>
      <c r="J1376" s="6">
        <f t="shared" si="267"/>
        <v>0.44063850000000004</v>
      </c>
      <c r="K1376" s="9">
        <f t="shared" si="268"/>
        <v>-0.44213370698401022</v>
      </c>
      <c r="L1376" s="8">
        <f t="shared" si="269"/>
        <v>-0.46519893237944354</v>
      </c>
      <c r="M1376" s="9">
        <f t="shared" si="270"/>
        <v>-0.94079801072479585</v>
      </c>
      <c r="N1376" s="8">
        <f t="shared" si="271"/>
        <v>-0.32124694737944343</v>
      </c>
      <c r="O1376" s="9">
        <f t="shared" si="272"/>
        <v>-0.44213370698401022</v>
      </c>
      <c r="P1376" s="8">
        <f t="shared" si="273"/>
        <v>-0.86224525284233366</v>
      </c>
      <c r="Q1376" s="9">
        <f t="shared" si="274"/>
        <v>0.2351260130159904</v>
      </c>
      <c r="R1376" s="6">
        <f t="shared" si="275"/>
        <v>0.12132519010049204</v>
      </c>
    </row>
    <row r="1377" spans="2:18" ht="14.4">
      <c r="B1377" s="7"/>
      <c r="C1377">
        <v>-24.5426</v>
      </c>
      <c r="D1377">
        <v>96.595299999999995</v>
      </c>
      <c r="E1377">
        <v>84.488600000000005</v>
      </c>
      <c r="F1377">
        <v>1</v>
      </c>
      <c r="G1377" s="6">
        <f t="shared" si="264"/>
        <v>0</v>
      </c>
      <c r="H1377" s="9">
        <f t="shared" si="265"/>
        <v>-0.10067824999999997</v>
      </c>
      <c r="I1377" s="6">
        <f t="shared" si="266"/>
        <v>-0.17801566666666668</v>
      </c>
      <c r="J1377" s="6">
        <f t="shared" si="267"/>
        <v>0.44081433333333342</v>
      </c>
      <c r="K1377" s="9">
        <f t="shared" si="268"/>
        <v>-0.44293980783632758</v>
      </c>
      <c r="L1377" s="8">
        <f t="shared" si="269"/>
        <v>-0.46061961496479364</v>
      </c>
      <c r="M1377" s="9">
        <f t="shared" si="270"/>
        <v>-0.94092461072479594</v>
      </c>
      <c r="N1377" s="8">
        <f t="shared" si="271"/>
        <v>-0.3168637849647935</v>
      </c>
      <c r="O1377" s="9">
        <f t="shared" si="272"/>
        <v>-0.44293980783632758</v>
      </c>
      <c r="P1377" s="8">
        <f t="shared" si="273"/>
        <v>-0.86215873665845277</v>
      </c>
      <c r="Q1377" s="9">
        <f t="shared" si="274"/>
        <v>0.23444651216367304</v>
      </c>
      <c r="R1377" s="6">
        <f t="shared" si="275"/>
        <v>0.12601414633126107</v>
      </c>
    </row>
    <row r="1378" spans="2:18" ht="14.4">
      <c r="B1378" s="7"/>
      <c r="C1378">
        <v>-24.5426</v>
      </c>
      <c r="D1378">
        <v>96.595299999999995</v>
      </c>
      <c r="E1378">
        <v>84.488600000000005</v>
      </c>
      <c r="F1378">
        <v>1</v>
      </c>
      <c r="G1378" s="6">
        <f t="shared" si="264"/>
        <v>0</v>
      </c>
      <c r="H1378" s="9">
        <f t="shared" si="265"/>
        <v>-0.10067824999999997</v>
      </c>
      <c r="I1378" s="6">
        <f t="shared" si="266"/>
        <v>-0.17801566666666668</v>
      </c>
      <c r="J1378" s="6">
        <f t="shared" si="267"/>
        <v>0.44081433333333342</v>
      </c>
      <c r="K1378" s="9">
        <f t="shared" si="268"/>
        <v>-0.44293980783632758</v>
      </c>
      <c r="L1378" s="8">
        <f t="shared" si="269"/>
        <v>-0.46061961496479364</v>
      </c>
      <c r="M1378" s="9">
        <f t="shared" si="270"/>
        <v>-0.94092461072479594</v>
      </c>
      <c r="N1378" s="8">
        <f t="shared" si="271"/>
        <v>-0.3168637849647935</v>
      </c>
      <c r="O1378" s="9">
        <f t="shared" si="272"/>
        <v>-0.44293980783632758</v>
      </c>
      <c r="P1378" s="8">
        <f t="shared" si="273"/>
        <v>-0.86215873665845277</v>
      </c>
      <c r="Q1378" s="9">
        <f t="shared" si="274"/>
        <v>0.23444651216367304</v>
      </c>
      <c r="R1378" s="6">
        <f t="shared" si="275"/>
        <v>0.12601414633126107</v>
      </c>
    </row>
    <row r="1379" spans="2:18" ht="14.4">
      <c r="B1379" s="7"/>
      <c r="C1379">
        <v>-24.5426</v>
      </c>
      <c r="D1379">
        <v>96.595299999999995</v>
      </c>
      <c r="E1379">
        <v>84.488600000000005</v>
      </c>
      <c r="F1379">
        <v>1</v>
      </c>
      <c r="G1379" s="6">
        <f t="shared" si="264"/>
        <v>0</v>
      </c>
      <c r="H1379" s="9">
        <f t="shared" si="265"/>
        <v>-0.10067824999999997</v>
      </c>
      <c r="I1379" s="6">
        <f t="shared" si="266"/>
        <v>-0.17801566666666668</v>
      </c>
      <c r="J1379" s="6">
        <f t="shared" si="267"/>
        <v>0.44081433333333342</v>
      </c>
      <c r="K1379" s="9">
        <f t="shared" si="268"/>
        <v>-0.44293980783632758</v>
      </c>
      <c r="L1379" s="8">
        <f t="shared" si="269"/>
        <v>-0.46061961496479364</v>
      </c>
      <c r="M1379" s="9">
        <f t="shared" si="270"/>
        <v>-0.94092461072479594</v>
      </c>
      <c r="N1379" s="8">
        <f t="shared" si="271"/>
        <v>-0.3168637849647935</v>
      </c>
      <c r="O1379" s="9">
        <f t="shared" si="272"/>
        <v>-0.44293980783632758</v>
      </c>
      <c r="P1379" s="8">
        <f t="shared" si="273"/>
        <v>-0.86215873665845277</v>
      </c>
      <c r="Q1379" s="9">
        <f t="shared" si="274"/>
        <v>0.23444651216367304</v>
      </c>
      <c r="R1379" s="6">
        <f t="shared" si="275"/>
        <v>0.12601414633126107</v>
      </c>
    </row>
    <row r="1380" spans="2:18" ht="14.4">
      <c r="B1380" s="7"/>
      <c r="C1380">
        <v>-24.5426</v>
      </c>
      <c r="D1380">
        <v>96.595299999999995</v>
      </c>
      <c r="E1380">
        <v>84.488600000000005</v>
      </c>
      <c r="F1380">
        <v>1</v>
      </c>
      <c r="G1380" s="6">
        <f t="shared" si="264"/>
        <v>0</v>
      </c>
      <c r="H1380" s="9">
        <f t="shared" si="265"/>
        <v>-0.10067824999999997</v>
      </c>
      <c r="I1380" s="6">
        <f t="shared" si="266"/>
        <v>-0.17801566666666668</v>
      </c>
      <c r="J1380" s="6">
        <f t="shared" si="267"/>
        <v>0.44081433333333342</v>
      </c>
      <c r="K1380" s="9">
        <f t="shared" si="268"/>
        <v>-0.44293980783632758</v>
      </c>
      <c r="L1380" s="8">
        <f t="shared" si="269"/>
        <v>-0.46061961496479364</v>
      </c>
      <c r="M1380" s="9">
        <f t="shared" si="270"/>
        <v>-0.94092461072479594</v>
      </c>
      <c r="N1380" s="8">
        <f t="shared" si="271"/>
        <v>-0.3168637849647935</v>
      </c>
      <c r="O1380" s="9">
        <f t="shared" si="272"/>
        <v>-0.44293980783632758</v>
      </c>
      <c r="P1380" s="8">
        <f t="shared" si="273"/>
        <v>-0.86215873665845277</v>
      </c>
      <c r="Q1380" s="9">
        <f t="shared" si="274"/>
        <v>0.23444651216367304</v>
      </c>
      <c r="R1380" s="6">
        <f t="shared" si="275"/>
        <v>0.12601414633126107</v>
      </c>
    </row>
    <row r="1381" spans="2:18" ht="14.4">
      <c r="B1381" s="7"/>
      <c r="C1381">
        <v>-23.601400000000002</v>
      </c>
      <c r="D1381">
        <v>95.756900000000002</v>
      </c>
      <c r="E1381">
        <v>85.1173</v>
      </c>
      <c r="F1381">
        <v>1</v>
      </c>
      <c r="G1381" s="6">
        <f t="shared" si="264"/>
        <v>0</v>
      </c>
      <c r="H1381" s="9">
        <f t="shared" si="265"/>
        <v>-9.950175E-2</v>
      </c>
      <c r="I1381" s="6">
        <f t="shared" si="266"/>
        <v>-0.18081033333333335</v>
      </c>
      <c r="J1381" s="6">
        <f t="shared" si="267"/>
        <v>0.44186216666666667</v>
      </c>
      <c r="K1381" s="9">
        <f t="shared" si="268"/>
        <v>-0.44222706223825214</v>
      </c>
      <c r="L1381" s="8">
        <f t="shared" si="269"/>
        <v>-0.46518168252338254</v>
      </c>
      <c r="M1381" s="9">
        <f t="shared" si="270"/>
        <v>-0.94167905072479596</v>
      </c>
      <c r="N1381" s="8">
        <f t="shared" si="271"/>
        <v>-0.3210023125233824</v>
      </c>
      <c r="O1381" s="9">
        <f t="shared" si="272"/>
        <v>-0.44222706223825214</v>
      </c>
      <c r="P1381" s="8">
        <f t="shared" si="273"/>
        <v>-0.86323564086408389</v>
      </c>
      <c r="Q1381" s="9">
        <f t="shared" si="274"/>
        <v>0.23591369776174845</v>
      </c>
      <c r="R1381" s="6">
        <f t="shared" si="275"/>
        <v>0.12210544297830329</v>
      </c>
    </row>
    <row r="1382" spans="2:18" ht="14.4">
      <c r="B1382" s="7"/>
      <c r="C1382">
        <v>-23.601400000000002</v>
      </c>
      <c r="D1382">
        <v>95.756900000000002</v>
      </c>
      <c r="E1382">
        <v>85.1173</v>
      </c>
      <c r="F1382">
        <v>1</v>
      </c>
      <c r="G1382" s="6">
        <f t="shared" si="264"/>
        <v>0</v>
      </c>
      <c r="H1382" s="9">
        <f t="shared" si="265"/>
        <v>-9.950175E-2</v>
      </c>
      <c r="I1382" s="6">
        <f t="shared" si="266"/>
        <v>-0.18081033333333335</v>
      </c>
      <c r="J1382" s="6">
        <f t="shared" si="267"/>
        <v>0.44186216666666667</v>
      </c>
      <c r="K1382" s="9">
        <f t="shared" si="268"/>
        <v>-0.44222706223825214</v>
      </c>
      <c r="L1382" s="8">
        <f t="shared" si="269"/>
        <v>-0.46518168252338254</v>
      </c>
      <c r="M1382" s="9">
        <f t="shared" si="270"/>
        <v>-0.94167905072479596</v>
      </c>
      <c r="N1382" s="8">
        <f t="shared" si="271"/>
        <v>-0.3210023125233824</v>
      </c>
      <c r="O1382" s="9">
        <f t="shared" si="272"/>
        <v>-0.44222706223825214</v>
      </c>
      <c r="P1382" s="8">
        <f t="shared" si="273"/>
        <v>-0.86323564086408389</v>
      </c>
      <c r="Q1382" s="9">
        <f t="shared" si="274"/>
        <v>0.23591369776174845</v>
      </c>
      <c r="R1382" s="6">
        <f t="shared" si="275"/>
        <v>0.12210544297830329</v>
      </c>
    </row>
    <row r="1383" spans="2:18" ht="14.4">
      <c r="B1383" s="7"/>
      <c r="C1383">
        <v>-22.566800000000001</v>
      </c>
      <c r="D1383">
        <v>94.501400000000004</v>
      </c>
      <c r="E1383">
        <v>85.289900000000003</v>
      </c>
      <c r="F1383">
        <v>1</v>
      </c>
      <c r="G1383" s="6">
        <f t="shared" si="264"/>
        <v>0</v>
      </c>
      <c r="H1383" s="9">
        <f t="shared" si="265"/>
        <v>-9.8208499999999976E-2</v>
      </c>
      <c r="I1383" s="6">
        <f t="shared" si="266"/>
        <v>-0.18499533333333334</v>
      </c>
      <c r="J1383" s="6">
        <f t="shared" si="267"/>
        <v>0.44214983333333335</v>
      </c>
      <c r="K1383" s="9">
        <f t="shared" si="268"/>
        <v>-0.44082140044929241</v>
      </c>
      <c r="L1383" s="8">
        <f t="shared" si="269"/>
        <v>-0.47104563919838088</v>
      </c>
      <c r="M1383" s="9">
        <f t="shared" si="270"/>
        <v>-0.94188617072479597</v>
      </c>
      <c r="N1383" s="8">
        <f t="shared" si="271"/>
        <v>-0.32640069919838083</v>
      </c>
      <c r="O1383" s="9">
        <f t="shared" si="272"/>
        <v>-0.44082140044929241</v>
      </c>
      <c r="P1383" s="8">
        <f t="shared" si="273"/>
        <v>-0.86388058204571572</v>
      </c>
      <c r="Q1383" s="9">
        <f t="shared" si="274"/>
        <v>0.23752647955070813</v>
      </c>
      <c r="R1383" s="6">
        <f t="shared" si="275"/>
        <v>0.11642085748493672</v>
      </c>
    </row>
    <row r="1384" spans="2:18" ht="14.4">
      <c r="B1384" s="7"/>
      <c r="C1384">
        <v>-22.566800000000001</v>
      </c>
      <c r="D1384">
        <v>94.501400000000004</v>
      </c>
      <c r="E1384">
        <v>85.289900000000003</v>
      </c>
      <c r="F1384">
        <v>1</v>
      </c>
      <c r="G1384" s="6">
        <f t="shared" ref="G1384:G1447" si="276">D$19*(L1384-R1384)</f>
        <v>0</v>
      </c>
      <c r="H1384" s="9">
        <f t="shared" ref="H1384:H1447" si="277">(C1384-H$16)/H$17-0.5</f>
        <v>-9.8208499999999976E-2</v>
      </c>
      <c r="I1384" s="6">
        <f t="shared" ref="I1384:I1447" si="278">(D1384-I$16)/I$17-0.5</f>
        <v>-0.18499533333333334</v>
      </c>
      <c r="J1384" s="6">
        <f t="shared" ref="J1384:J1447" si="279">(E1384-J$16)/J$17-0.5</f>
        <v>0.44214983333333335</v>
      </c>
      <c r="K1384" s="9">
        <f t="shared" ref="K1384:K1447" si="280">(H1384*$H$13+I1384*$I$13+J1384*$J$13+$D$27)*$C$27</f>
        <v>-0.44082140044929241</v>
      </c>
      <c r="L1384" s="8">
        <f t="shared" ref="L1384:L1447" si="281">(H1384*$H$14+I1384*$I$14+J1384*$J$14+$E$27)*$C$27</f>
        <v>-0.47104563919838088</v>
      </c>
      <c r="M1384" s="9">
        <f t="shared" ref="M1384:M1447" si="282">(H$27*$H$13+I1384*$I$13+J1384*$J$13+$D$27)*$C$27</f>
        <v>-0.94188617072479597</v>
      </c>
      <c r="N1384" s="8">
        <f t="shared" ref="N1384:N1447" si="283">(H$27*$H$14+I1384*$I$14+J1384*$J$14+$E$27)*$C$27</f>
        <v>-0.32640069919838083</v>
      </c>
      <c r="O1384" s="9">
        <f t="shared" ref="O1384:O1447" si="284">(H1384*$H$13+I$27*$I$13+J1384*$J$13+$D$27)*$C$27</f>
        <v>-0.44082140044929241</v>
      </c>
      <c r="P1384" s="8">
        <f t="shared" ref="P1384:P1447" si="285">(H1384*$H$14+I$27*$I$14+J1384*$J$14+$E$27)*$C$27</f>
        <v>-0.86388058204571572</v>
      </c>
      <c r="Q1384" s="9">
        <f t="shared" ref="Q1384:Q1447" si="286">(H1384*$H$13+I1384*$I$13+J$27*$J$13+$D$27)*$C$27</f>
        <v>0.23752647955070813</v>
      </c>
      <c r="R1384" s="6">
        <f t="shared" ref="R1384:R1447" si="287">(H1384*$H$14+I1384*$I$14+J$27*$J$14+$E$27)*$C$27</f>
        <v>0.11642085748493672</v>
      </c>
    </row>
    <row r="1385" spans="2:18" ht="14.4">
      <c r="B1385" s="7"/>
      <c r="C1385">
        <v>-23.9193</v>
      </c>
      <c r="D1385">
        <v>96.846100000000007</v>
      </c>
      <c r="E1385">
        <v>84.559700000000007</v>
      </c>
      <c r="F1385">
        <v>1</v>
      </c>
      <c r="G1385" s="6">
        <f t="shared" si="276"/>
        <v>0</v>
      </c>
      <c r="H1385" s="9">
        <f t="shared" si="277"/>
        <v>-9.9899125000000033E-2</v>
      </c>
      <c r="I1385" s="6">
        <f t="shared" si="278"/>
        <v>-0.17717966666666662</v>
      </c>
      <c r="J1385" s="6">
        <f t="shared" si="279"/>
        <v>0.44093283333333333</v>
      </c>
      <c r="K1385" s="9">
        <f t="shared" si="280"/>
        <v>-0.4420534992948057</v>
      </c>
      <c r="L1385" s="8">
        <f t="shared" si="281"/>
        <v>-0.45993143323015262</v>
      </c>
      <c r="M1385" s="9">
        <f t="shared" si="282"/>
        <v>-0.94100993072479588</v>
      </c>
      <c r="N1385" s="8">
        <f t="shared" si="283"/>
        <v>-0.31589511823015243</v>
      </c>
      <c r="O1385" s="9">
        <f t="shared" si="284"/>
        <v>-0.4420534992948057</v>
      </c>
      <c r="P1385" s="8">
        <f t="shared" si="285"/>
        <v>-0.86251311094590355</v>
      </c>
      <c r="Q1385" s="9">
        <f t="shared" si="286"/>
        <v>0.23541814070519487</v>
      </c>
      <c r="R1385" s="6">
        <f t="shared" si="287"/>
        <v>0.12677621735335298</v>
      </c>
    </row>
    <row r="1386" spans="2:18" ht="14.4">
      <c r="B1386" s="7"/>
      <c r="C1386">
        <v>-23.9193</v>
      </c>
      <c r="D1386">
        <v>96.846100000000007</v>
      </c>
      <c r="E1386">
        <v>84.559700000000007</v>
      </c>
      <c r="F1386">
        <v>1</v>
      </c>
      <c r="G1386" s="6">
        <f t="shared" si="276"/>
        <v>0</v>
      </c>
      <c r="H1386" s="9">
        <f t="shared" si="277"/>
        <v>-9.9899125000000033E-2</v>
      </c>
      <c r="I1386" s="6">
        <f t="shared" si="278"/>
        <v>-0.17717966666666662</v>
      </c>
      <c r="J1386" s="6">
        <f t="shared" si="279"/>
        <v>0.44093283333333333</v>
      </c>
      <c r="K1386" s="9">
        <f t="shared" si="280"/>
        <v>-0.4420534992948057</v>
      </c>
      <c r="L1386" s="8">
        <f t="shared" si="281"/>
        <v>-0.45993143323015262</v>
      </c>
      <c r="M1386" s="9">
        <f t="shared" si="282"/>
        <v>-0.94100993072479588</v>
      </c>
      <c r="N1386" s="8">
        <f t="shared" si="283"/>
        <v>-0.31589511823015243</v>
      </c>
      <c r="O1386" s="9">
        <f t="shared" si="284"/>
        <v>-0.4420534992948057</v>
      </c>
      <c r="P1386" s="8">
        <f t="shared" si="285"/>
        <v>-0.86251311094590355</v>
      </c>
      <c r="Q1386" s="9">
        <f t="shared" si="286"/>
        <v>0.23541814070519487</v>
      </c>
      <c r="R1386" s="6">
        <f t="shared" si="287"/>
        <v>0.12677621735335298</v>
      </c>
    </row>
    <row r="1387" spans="2:18" ht="14.4">
      <c r="B1387" s="7"/>
      <c r="C1387">
        <v>-23.0044</v>
      </c>
      <c r="D1387">
        <v>95.429900000000004</v>
      </c>
      <c r="E1387">
        <v>85.106999999999999</v>
      </c>
      <c r="F1387">
        <v>1</v>
      </c>
      <c r="G1387" s="6">
        <f t="shared" si="276"/>
        <v>0</v>
      </c>
      <c r="H1387" s="9">
        <f t="shared" si="277"/>
        <v>-9.8755499999999996E-2</v>
      </c>
      <c r="I1387" s="6">
        <f t="shared" si="278"/>
        <v>-0.18190033333333333</v>
      </c>
      <c r="J1387" s="6">
        <f t="shared" si="279"/>
        <v>0.44184499999999993</v>
      </c>
      <c r="K1387" s="9">
        <f t="shared" si="280"/>
        <v>-0.44128407133934533</v>
      </c>
      <c r="L1387" s="8">
        <f t="shared" si="281"/>
        <v>-0.46679894192317173</v>
      </c>
      <c r="M1387" s="9">
        <f t="shared" si="282"/>
        <v>-0.94166669072479581</v>
      </c>
      <c r="N1387" s="8">
        <f t="shared" si="283"/>
        <v>-0.32235092192317161</v>
      </c>
      <c r="O1387" s="9">
        <f t="shared" si="284"/>
        <v>-0.44128407133934533</v>
      </c>
      <c r="P1387" s="8">
        <f t="shared" si="285"/>
        <v>-0.86349358679009303</v>
      </c>
      <c r="Q1387" s="9">
        <f t="shared" si="286"/>
        <v>0.23684432866065522</v>
      </c>
      <c r="R1387" s="6">
        <f t="shared" si="287"/>
        <v>0.12047747950452327</v>
      </c>
    </row>
    <row r="1388" spans="2:18" ht="14.4">
      <c r="B1388" s="7"/>
      <c r="C1388">
        <v>-23.222200000000001</v>
      </c>
      <c r="D1388">
        <v>95.274000000000001</v>
      </c>
      <c r="E1388">
        <v>84.959100000000007</v>
      </c>
      <c r="F1388">
        <v>1</v>
      </c>
      <c r="G1388" s="6">
        <f t="shared" si="276"/>
        <v>0</v>
      </c>
      <c r="H1388" s="9">
        <f t="shared" si="277"/>
        <v>-9.902774999999997E-2</v>
      </c>
      <c r="I1388" s="6">
        <f t="shared" si="278"/>
        <v>-0.18241999999999997</v>
      </c>
      <c r="J1388" s="6">
        <f t="shared" si="279"/>
        <v>0.4415985</v>
      </c>
      <c r="K1388" s="9">
        <f t="shared" si="280"/>
        <v>-0.44144610793864497</v>
      </c>
      <c r="L1388" s="8">
        <f t="shared" si="281"/>
        <v>-0.46719529386466813</v>
      </c>
      <c r="M1388" s="9">
        <f t="shared" si="282"/>
        <v>-0.94148921072479597</v>
      </c>
      <c r="N1388" s="8">
        <f t="shared" si="283"/>
        <v>-0.32284528386466793</v>
      </c>
      <c r="O1388" s="9">
        <f t="shared" si="284"/>
        <v>-0.44144610793864497</v>
      </c>
      <c r="P1388" s="8">
        <f t="shared" si="285"/>
        <v>-0.86324187460142954</v>
      </c>
      <c r="Q1388" s="9">
        <f t="shared" si="286"/>
        <v>0.23650481206135557</v>
      </c>
      <c r="R1388" s="6">
        <f t="shared" si="287"/>
        <v>0.11992742537436331</v>
      </c>
    </row>
    <row r="1389" spans="2:18" ht="14.4">
      <c r="B1389" s="7"/>
      <c r="C1389">
        <v>-23.222200000000001</v>
      </c>
      <c r="D1389">
        <v>95.274000000000001</v>
      </c>
      <c r="E1389">
        <v>84.959100000000007</v>
      </c>
      <c r="F1389">
        <v>1</v>
      </c>
      <c r="G1389" s="6">
        <f t="shared" si="276"/>
        <v>0</v>
      </c>
      <c r="H1389" s="9">
        <f t="shared" si="277"/>
        <v>-9.902774999999997E-2</v>
      </c>
      <c r="I1389" s="6">
        <f t="shared" si="278"/>
        <v>-0.18241999999999997</v>
      </c>
      <c r="J1389" s="6">
        <f t="shared" si="279"/>
        <v>0.4415985</v>
      </c>
      <c r="K1389" s="9">
        <f t="shared" si="280"/>
        <v>-0.44144610793864497</v>
      </c>
      <c r="L1389" s="8">
        <f t="shared" si="281"/>
        <v>-0.46719529386466813</v>
      </c>
      <c r="M1389" s="9">
        <f t="shared" si="282"/>
        <v>-0.94148921072479597</v>
      </c>
      <c r="N1389" s="8">
        <f t="shared" si="283"/>
        <v>-0.32284528386466793</v>
      </c>
      <c r="O1389" s="9">
        <f t="shared" si="284"/>
        <v>-0.44144610793864497</v>
      </c>
      <c r="P1389" s="8">
        <f t="shared" si="285"/>
        <v>-0.86324187460142954</v>
      </c>
      <c r="Q1389" s="9">
        <f t="shared" si="286"/>
        <v>0.23650481206135557</v>
      </c>
      <c r="R1389" s="6">
        <f t="shared" si="287"/>
        <v>0.11992742537436331</v>
      </c>
    </row>
    <row r="1390" spans="2:18" ht="14.4">
      <c r="B1390" s="7"/>
      <c r="C1390">
        <v>-23.222200000000001</v>
      </c>
      <c r="D1390">
        <v>95.274000000000001</v>
      </c>
      <c r="E1390">
        <v>84.959100000000007</v>
      </c>
      <c r="F1390">
        <v>1</v>
      </c>
      <c r="G1390" s="6">
        <f t="shared" si="276"/>
        <v>0</v>
      </c>
      <c r="H1390" s="9">
        <f t="shared" si="277"/>
        <v>-9.902774999999997E-2</v>
      </c>
      <c r="I1390" s="6">
        <f t="shared" si="278"/>
        <v>-0.18241999999999997</v>
      </c>
      <c r="J1390" s="6">
        <f t="shared" si="279"/>
        <v>0.4415985</v>
      </c>
      <c r="K1390" s="9">
        <f t="shared" si="280"/>
        <v>-0.44144610793864497</v>
      </c>
      <c r="L1390" s="8">
        <f t="shared" si="281"/>
        <v>-0.46719529386466813</v>
      </c>
      <c r="M1390" s="9">
        <f t="shared" si="282"/>
        <v>-0.94148921072479597</v>
      </c>
      <c r="N1390" s="8">
        <f t="shared" si="283"/>
        <v>-0.32284528386466793</v>
      </c>
      <c r="O1390" s="9">
        <f t="shared" si="284"/>
        <v>-0.44144610793864497</v>
      </c>
      <c r="P1390" s="8">
        <f t="shared" si="285"/>
        <v>-0.86324187460142954</v>
      </c>
      <c r="Q1390" s="9">
        <f t="shared" si="286"/>
        <v>0.23650481206135557</v>
      </c>
      <c r="R1390" s="6">
        <f t="shared" si="287"/>
        <v>0.11992742537436331</v>
      </c>
    </row>
    <row r="1391" spans="2:18" ht="14.4">
      <c r="B1391" s="7"/>
      <c r="C1391">
        <v>-24.755299999999998</v>
      </c>
      <c r="D1391">
        <v>97.133099999999999</v>
      </c>
      <c r="E1391">
        <v>84.413300000000007</v>
      </c>
      <c r="F1391">
        <v>1</v>
      </c>
      <c r="G1391" s="6">
        <f t="shared" si="276"/>
        <v>0</v>
      </c>
      <c r="H1391" s="9">
        <f t="shared" si="277"/>
        <v>-0.100944125</v>
      </c>
      <c r="I1391" s="6">
        <f t="shared" si="278"/>
        <v>-0.17622300000000002</v>
      </c>
      <c r="J1391" s="6">
        <f t="shared" si="279"/>
        <v>0.44068883333333342</v>
      </c>
      <c r="K1391" s="9">
        <f t="shared" si="280"/>
        <v>-0.44318101432242052</v>
      </c>
      <c r="L1391" s="8">
        <f t="shared" si="281"/>
        <v>-0.45821005329096243</v>
      </c>
      <c r="M1391" s="9">
        <f t="shared" si="282"/>
        <v>-0.94083425072479598</v>
      </c>
      <c r="N1391" s="8">
        <f t="shared" si="283"/>
        <v>-0.31454993829096228</v>
      </c>
      <c r="O1391" s="9">
        <f t="shared" si="284"/>
        <v>-0.44318101432242052</v>
      </c>
      <c r="P1391" s="8">
        <f t="shared" si="285"/>
        <v>-0.86198476760296683</v>
      </c>
      <c r="Q1391" s="9">
        <f t="shared" si="286"/>
        <v>0.23411494567758007</v>
      </c>
      <c r="R1391" s="6">
        <f t="shared" si="287"/>
        <v>0.12834545394960634</v>
      </c>
    </row>
    <row r="1392" spans="2:18" ht="14.4">
      <c r="B1392" s="7"/>
      <c r="C1392">
        <v>-24.755299999999998</v>
      </c>
      <c r="D1392">
        <v>97.133099999999999</v>
      </c>
      <c r="E1392">
        <v>84.413300000000007</v>
      </c>
      <c r="F1392">
        <v>1</v>
      </c>
      <c r="G1392" s="6">
        <f t="shared" si="276"/>
        <v>0</v>
      </c>
      <c r="H1392" s="9">
        <f t="shared" si="277"/>
        <v>-0.100944125</v>
      </c>
      <c r="I1392" s="6">
        <f t="shared" si="278"/>
        <v>-0.17622300000000002</v>
      </c>
      <c r="J1392" s="6">
        <f t="shared" si="279"/>
        <v>0.44068883333333342</v>
      </c>
      <c r="K1392" s="9">
        <f t="shared" si="280"/>
        <v>-0.44318101432242052</v>
      </c>
      <c r="L1392" s="8">
        <f t="shared" si="281"/>
        <v>-0.45821005329096243</v>
      </c>
      <c r="M1392" s="9">
        <f t="shared" si="282"/>
        <v>-0.94083425072479598</v>
      </c>
      <c r="N1392" s="8">
        <f t="shared" si="283"/>
        <v>-0.31454993829096228</v>
      </c>
      <c r="O1392" s="9">
        <f t="shared" si="284"/>
        <v>-0.44318101432242052</v>
      </c>
      <c r="P1392" s="8">
        <f t="shared" si="285"/>
        <v>-0.86198476760296683</v>
      </c>
      <c r="Q1392" s="9">
        <f t="shared" si="286"/>
        <v>0.23411494567758007</v>
      </c>
      <c r="R1392" s="6">
        <f t="shared" si="287"/>
        <v>0.12834545394960634</v>
      </c>
    </row>
    <row r="1393" spans="2:18" ht="14.4">
      <c r="B1393" s="7"/>
      <c r="C1393">
        <v>-25.599</v>
      </c>
      <c r="D1393">
        <v>97.332499999999996</v>
      </c>
      <c r="E1393">
        <v>84.352099999999993</v>
      </c>
      <c r="F1393">
        <v>1</v>
      </c>
      <c r="G1393" s="6">
        <f t="shared" si="276"/>
        <v>0</v>
      </c>
      <c r="H1393" s="9">
        <f t="shared" si="277"/>
        <v>-0.10199874999999997</v>
      </c>
      <c r="I1393" s="6">
        <f t="shared" si="278"/>
        <v>-0.17555833333333337</v>
      </c>
      <c r="J1393" s="6">
        <f t="shared" si="279"/>
        <v>0.44058683333333326</v>
      </c>
      <c r="K1393" s="9">
        <f t="shared" si="280"/>
        <v>-0.44442277246213169</v>
      </c>
      <c r="L1393" s="8">
        <f t="shared" si="281"/>
        <v>-0.45693789715083821</v>
      </c>
      <c r="M1393" s="9">
        <f t="shared" si="282"/>
        <v>-0.94076081072479578</v>
      </c>
      <c r="N1393" s="8">
        <f t="shared" si="283"/>
        <v>-0.3136574471508381</v>
      </c>
      <c r="O1393" s="9">
        <f t="shared" si="284"/>
        <v>-0.44442277246213169</v>
      </c>
      <c r="P1393" s="8">
        <f t="shared" si="285"/>
        <v>-0.86154150169731269</v>
      </c>
      <c r="Q1393" s="9">
        <f t="shared" si="286"/>
        <v>0.23279974753786886</v>
      </c>
      <c r="R1393" s="6">
        <f t="shared" si="287"/>
        <v>0.1295540091840765</v>
      </c>
    </row>
    <row r="1394" spans="2:18" ht="14.4">
      <c r="B1394" s="7"/>
      <c r="C1394">
        <v>-25.599</v>
      </c>
      <c r="D1394">
        <v>97.332499999999996</v>
      </c>
      <c r="E1394">
        <v>84.352099999999993</v>
      </c>
      <c r="F1394">
        <v>1</v>
      </c>
      <c r="G1394" s="6">
        <f t="shared" si="276"/>
        <v>0</v>
      </c>
      <c r="H1394" s="9">
        <f t="shared" si="277"/>
        <v>-0.10199874999999997</v>
      </c>
      <c r="I1394" s="6">
        <f t="shared" si="278"/>
        <v>-0.17555833333333337</v>
      </c>
      <c r="J1394" s="6">
        <f t="shared" si="279"/>
        <v>0.44058683333333326</v>
      </c>
      <c r="K1394" s="9">
        <f t="shared" si="280"/>
        <v>-0.44442277246213169</v>
      </c>
      <c r="L1394" s="8">
        <f t="shared" si="281"/>
        <v>-0.45693789715083821</v>
      </c>
      <c r="M1394" s="9">
        <f t="shared" si="282"/>
        <v>-0.94076081072479578</v>
      </c>
      <c r="N1394" s="8">
        <f t="shared" si="283"/>
        <v>-0.3136574471508381</v>
      </c>
      <c r="O1394" s="9">
        <f t="shared" si="284"/>
        <v>-0.44442277246213169</v>
      </c>
      <c r="P1394" s="8">
        <f t="shared" si="285"/>
        <v>-0.86154150169731269</v>
      </c>
      <c r="Q1394" s="9">
        <f t="shared" si="286"/>
        <v>0.23279974753786886</v>
      </c>
      <c r="R1394" s="6">
        <f t="shared" si="287"/>
        <v>0.1295540091840765</v>
      </c>
    </row>
    <row r="1395" spans="2:18" ht="14.4">
      <c r="B1395" s="7"/>
      <c r="C1395">
        <v>-23.905899999999999</v>
      </c>
      <c r="D1395">
        <v>95.410799999999995</v>
      </c>
      <c r="E1395">
        <v>85.259900000000002</v>
      </c>
      <c r="F1395">
        <v>1</v>
      </c>
      <c r="G1395" s="6">
        <f t="shared" si="276"/>
        <v>0</v>
      </c>
      <c r="H1395" s="9">
        <f t="shared" si="277"/>
        <v>-9.9882374999999968E-2</v>
      </c>
      <c r="I1395" s="6">
        <f t="shared" si="278"/>
        <v>-0.18196400000000001</v>
      </c>
      <c r="J1395" s="6">
        <f t="shared" si="279"/>
        <v>0.44209983333333336</v>
      </c>
      <c r="K1395" s="9">
        <f t="shared" si="280"/>
        <v>-0.44287285076206634</v>
      </c>
      <c r="L1395" s="8">
        <f t="shared" si="281"/>
        <v>-0.46663156247327719</v>
      </c>
      <c r="M1395" s="9">
        <f t="shared" si="282"/>
        <v>-0.94185017072479582</v>
      </c>
      <c r="N1395" s="8">
        <f t="shared" si="283"/>
        <v>-0.32258921747327707</v>
      </c>
      <c r="O1395" s="9">
        <f t="shared" si="284"/>
        <v>-0.44287285076206634</v>
      </c>
      <c r="P1395" s="8">
        <f t="shared" si="285"/>
        <v>-0.86324681013117954</v>
      </c>
      <c r="Q1395" s="9">
        <f t="shared" si="286"/>
        <v>0.23543902923793422</v>
      </c>
      <c r="R1395" s="6">
        <f t="shared" si="287"/>
        <v>0.12080375729550426</v>
      </c>
    </row>
    <row r="1396" spans="2:18" ht="14.4">
      <c r="B1396" s="7"/>
      <c r="C1396">
        <v>-23.089500000000001</v>
      </c>
      <c r="D1396">
        <v>95.857500000000002</v>
      </c>
      <c r="E1396">
        <v>85.254300000000001</v>
      </c>
      <c r="F1396">
        <v>1</v>
      </c>
      <c r="G1396" s="6">
        <f t="shared" si="276"/>
        <v>0</v>
      </c>
      <c r="H1396" s="9">
        <f t="shared" si="277"/>
        <v>-9.8861874999999988E-2</v>
      </c>
      <c r="I1396" s="6">
        <f t="shared" si="278"/>
        <v>-0.180475</v>
      </c>
      <c r="J1396" s="6">
        <f t="shared" si="279"/>
        <v>0.44209050000000005</v>
      </c>
      <c r="K1396" s="9">
        <f t="shared" si="280"/>
        <v>-0.44159348911069707</v>
      </c>
      <c r="L1396" s="8">
        <f t="shared" si="281"/>
        <v>-0.46513622575278529</v>
      </c>
      <c r="M1396" s="9">
        <f t="shared" si="282"/>
        <v>-0.94184345072479592</v>
      </c>
      <c r="N1396" s="8">
        <f t="shared" si="283"/>
        <v>-0.32072650075278519</v>
      </c>
      <c r="O1396" s="9">
        <f t="shared" si="284"/>
        <v>-0.44159348911069707</v>
      </c>
      <c r="P1396" s="8">
        <f t="shared" si="285"/>
        <v>-0.86360837044046612</v>
      </c>
      <c r="Q1396" s="9">
        <f t="shared" si="286"/>
        <v>0.23671167088930353</v>
      </c>
      <c r="R1396" s="6">
        <f t="shared" si="287"/>
        <v>0.12229327432528274</v>
      </c>
    </row>
    <row r="1397" spans="2:18" ht="14.4">
      <c r="B1397" s="7"/>
      <c r="C1397">
        <v>-23.089500000000001</v>
      </c>
      <c r="D1397">
        <v>95.857500000000002</v>
      </c>
      <c r="E1397">
        <v>85.254300000000001</v>
      </c>
      <c r="F1397">
        <v>1</v>
      </c>
      <c r="G1397" s="6">
        <f t="shared" si="276"/>
        <v>0</v>
      </c>
      <c r="H1397" s="9">
        <f t="shared" si="277"/>
        <v>-9.8861874999999988E-2</v>
      </c>
      <c r="I1397" s="6">
        <f t="shared" si="278"/>
        <v>-0.180475</v>
      </c>
      <c r="J1397" s="6">
        <f t="shared" si="279"/>
        <v>0.44209050000000005</v>
      </c>
      <c r="K1397" s="9">
        <f t="shared" si="280"/>
        <v>-0.44159348911069707</v>
      </c>
      <c r="L1397" s="8">
        <f t="shared" si="281"/>
        <v>-0.46513622575278529</v>
      </c>
      <c r="M1397" s="9">
        <f t="shared" si="282"/>
        <v>-0.94184345072479592</v>
      </c>
      <c r="N1397" s="8">
        <f t="shared" si="283"/>
        <v>-0.32072650075278519</v>
      </c>
      <c r="O1397" s="9">
        <f t="shared" si="284"/>
        <v>-0.44159348911069707</v>
      </c>
      <c r="P1397" s="8">
        <f t="shared" si="285"/>
        <v>-0.86360837044046612</v>
      </c>
      <c r="Q1397" s="9">
        <f t="shared" si="286"/>
        <v>0.23671167088930353</v>
      </c>
      <c r="R1397" s="6">
        <f t="shared" si="287"/>
        <v>0.12229327432528274</v>
      </c>
    </row>
    <row r="1398" spans="2:18" ht="14.4">
      <c r="B1398" s="7"/>
      <c r="C1398">
        <v>-22.859400000000001</v>
      </c>
      <c r="D1398">
        <v>94.573700000000002</v>
      </c>
      <c r="E1398">
        <v>84.8643</v>
      </c>
      <c r="F1398">
        <v>1</v>
      </c>
      <c r="G1398" s="6">
        <f t="shared" si="276"/>
        <v>0</v>
      </c>
      <c r="H1398" s="9">
        <f t="shared" si="277"/>
        <v>-9.8574249999999974E-2</v>
      </c>
      <c r="I1398" s="6">
        <f t="shared" si="278"/>
        <v>-0.1847543333333333</v>
      </c>
      <c r="J1398" s="6">
        <f t="shared" si="279"/>
        <v>0.4414404999999999</v>
      </c>
      <c r="K1398" s="9">
        <f t="shared" si="280"/>
        <v>-0.44076679870895752</v>
      </c>
      <c r="L1398" s="8">
        <f t="shared" si="281"/>
        <v>-0.47017112724803067</v>
      </c>
      <c r="M1398" s="9">
        <f t="shared" si="282"/>
        <v>-0.94137545072479589</v>
      </c>
      <c r="N1398" s="8">
        <f t="shared" si="283"/>
        <v>-0.32565785724803048</v>
      </c>
      <c r="O1398" s="9">
        <f t="shared" si="284"/>
        <v>-0.44076679870895752</v>
      </c>
      <c r="P1398" s="8">
        <f t="shared" si="285"/>
        <v>-0.8633066155514949</v>
      </c>
      <c r="Q1398" s="9">
        <f t="shared" si="286"/>
        <v>0.23707036129104297</v>
      </c>
      <c r="R1398" s="6">
        <f t="shared" si="287"/>
        <v>0.11685307294106616</v>
      </c>
    </row>
    <row r="1399" spans="2:18" ht="14.4">
      <c r="B1399" s="7"/>
      <c r="C1399">
        <v>-22.859400000000001</v>
      </c>
      <c r="D1399">
        <v>94.573700000000002</v>
      </c>
      <c r="E1399">
        <v>84.8643</v>
      </c>
      <c r="F1399">
        <v>1</v>
      </c>
      <c r="G1399" s="6">
        <f t="shared" si="276"/>
        <v>0</v>
      </c>
      <c r="H1399" s="9">
        <f t="shared" si="277"/>
        <v>-9.8574249999999974E-2</v>
      </c>
      <c r="I1399" s="6">
        <f t="shared" si="278"/>
        <v>-0.1847543333333333</v>
      </c>
      <c r="J1399" s="6">
        <f t="shared" si="279"/>
        <v>0.4414404999999999</v>
      </c>
      <c r="K1399" s="9">
        <f t="shared" si="280"/>
        <v>-0.44076679870895752</v>
      </c>
      <c r="L1399" s="8">
        <f t="shared" si="281"/>
        <v>-0.47017112724803067</v>
      </c>
      <c r="M1399" s="9">
        <f t="shared" si="282"/>
        <v>-0.94137545072479589</v>
      </c>
      <c r="N1399" s="8">
        <f t="shared" si="283"/>
        <v>-0.32565785724803048</v>
      </c>
      <c r="O1399" s="9">
        <f t="shared" si="284"/>
        <v>-0.44076679870895752</v>
      </c>
      <c r="P1399" s="8">
        <f t="shared" si="285"/>
        <v>-0.8633066155514949</v>
      </c>
      <c r="Q1399" s="9">
        <f t="shared" si="286"/>
        <v>0.23707036129104297</v>
      </c>
      <c r="R1399" s="6">
        <f t="shared" si="287"/>
        <v>0.11685307294106616</v>
      </c>
    </row>
    <row r="1400" spans="2:18" ht="14.4">
      <c r="B1400" s="7"/>
      <c r="C1400">
        <v>-23.300999999999998</v>
      </c>
      <c r="D1400">
        <v>95.806399999999996</v>
      </c>
      <c r="E1400">
        <v>84.598200000000006</v>
      </c>
      <c r="F1400">
        <v>1</v>
      </c>
      <c r="G1400" s="6">
        <f t="shared" si="276"/>
        <v>0</v>
      </c>
      <c r="H1400" s="9">
        <f t="shared" si="277"/>
        <v>-9.9126249999999971E-2</v>
      </c>
      <c r="I1400" s="6">
        <f t="shared" si="278"/>
        <v>-0.18064533333333332</v>
      </c>
      <c r="J1400" s="6">
        <f t="shared" si="279"/>
        <v>0.44099700000000008</v>
      </c>
      <c r="K1400" s="9">
        <f t="shared" si="280"/>
        <v>-0.44113586498191781</v>
      </c>
      <c r="L1400" s="8">
        <f t="shared" si="281"/>
        <v>-0.46457163034291793</v>
      </c>
      <c r="M1400" s="9">
        <f t="shared" si="282"/>
        <v>-0.94105613072479599</v>
      </c>
      <c r="N1400" s="8">
        <f t="shared" si="283"/>
        <v>-0.32025708034291783</v>
      </c>
      <c r="O1400" s="9">
        <f t="shared" si="284"/>
        <v>-0.44113586498191781</v>
      </c>
      <c r="P1400" s="8">
        <f t="shared" si="285"/>
        <v>-0.86283135631955854</v>
      </c>
      <c r="Q1400" s="9">
        <f t="shared" si="286"/>
        <v>0.23638197501808281</v>
      </c>
      <c r="R1400" s="6">
        <f t="shared" si="287"/>
        <v>0.1221760306142425</v>
      </c>
    </row>
    <row r="1401" spans="2:18" ht="14.4">
      <c r="B1401" s="7"/>
      <c r="C1401">
        <v>-23.300999999999998</v>
      </c>
      <c r="D1401">
        <v>95.806399999999996</v>
      </c>
      <c r="E1401">
        <v>84.598200000000006</v>
      </c>
      <c r="F1401">
        <v>1</v>
      </c>
      <c r="G1401" s="6">
        <f t="shared" si="276"/>
        <v>0</v>
      </c>
      <c r="H1401" s="9">
        <f t="shared" si="277"/>
        <v>-9.9126249999999971E-2</v>
      </c>
      <c r="I1401" s="6">
        <f t="shared" si="278"/>
        <v>-0.18064533333333332</v>
      </c>
      <c r="J1401" s="6">
        <f t="shared" si="279"/>
        <v>0.44099700000000008</v>
      </c>
      <c r="K1401" s="9">
        <f t="shared" si="280"/>
        <v>-0.44113586498191781</v>
      </c>
      <c r="L1401" s="8">
        <f t="shared" si="281"/>
        <v>-0.46457163034291793</v>
      </c>
      <c r="M1401" s="9">
        <f t="shared" si="282"/>
        <v>-0.94105613072479599</v>
      </c>
      <c r="N1401" s="8">
        <f t="shared" si="283"/>
        <v>-0.32025708034291783</v>
      </c>
      <c r="O1401" s="9">
        <f t="shared" si="284"/>
        <v>-0.44113586498191781</v>
      </c>
      <c r="P1401" s="8">
        <f t="shared" si="285"/>
        <v>-0.86283135631955854</v>
      </c>
      <c r="Q1401" s="9">
        <f t="shared" si="286"/>
        <v>0.23638197501808281</v>
      </c>
      <c r="R1401" s="6">
        <f t="shared" si="287"/>
        <v>0.1221760306142425</v>
      </c>
    </row>
    <row r="1402" spans="2:18" ht="14.4">
      <c r="B1402" s="7"/>
      <c r="C1402">
        <v>-23.300999999999998</v>
      </c>
      <c r="D1402">
        <v>95.806399999999996</v>
      </c>
      <c r="E1402">
        <v>84.598200000000006</v>
      </c>
      <c r="F1402">
        <v>1</v>
      </c>
      <c r="G1402" s="6">
        <f t="shared" si="276"/>
        <v>0</v>
      </c>
      <c r="H1402" s="9">
        <f t="shared" si="277"/>
        <v>-9.9126249999999971E-2</v>
      </c>
      <c r="I1402" s="6">
        <f t="shared" si="278"/>
        <v>-0.18064533333333332</v>
      </c>
      <c r="J1402" s="6">
        <f t="shared" si="279"/>
        <v>0.44099700000000008</v>
      </c>
      <c r="K1402" s="9">
        <f t="shared" si="280"/>
        <v>-0.44113586498191781</v>
      </c>
      <c r="L1402" s="8">
        <f t="shared" si="281"/>
        <v>-0.46457163034291793</v>
      </c>
      <c r="M1402" s="9">
        <f t="shared" si="282"/>
        <v>-0.94105613072479599</v>
      </c>
      <c r="N1402" s="8">
        <f t="shared" si="283"/>
        <v>-0.32025708034291783</v>
      </c>
      <c r="O1402" s="9">
        <f t="shared" si="284"/>
        <v>-0.44113586498191781</v>
      </c>
      <c r="P1402" s="8">
        <f t="shared" si="285"/>
        <v>-0.86283135631955854</v>
      </c>
      <c r="Q1402" s="9">
        <f t="shared" si="286"/>
        <v>0.23638197501808281</v>
      </c>
      <c r="R1402" s="6">
        <f t="shared" si="287"/>
        <v>0.1221760306142425</v>
      </c>
    </row>
    <row r="1403" spans="2:18" ht="14.4">
      <c r="B1403" s="7"/>
      <c r="C1403">
        <v>-22.935400000000001</v>
      </c>
      <c r="D1403">
        <v>95.026300000000006</v>
      </c>
      <c r="E1403">
        <v>84.886600000000001</v>
      </c>
      <c r="F1403">
        <v>1</v>
      </c>
      <c r="G1403" s="6">
        <f t="shared" si="276"/>
        <v>0</v>
      </c>
      <c r="H1403" s="9">
        <f t="shared" si="277"/>
        <v>-9.8669250000000042E-2</v>
      </c>
      <c r="I1403" s="6">
        <f t="shared" si="278"/>
        <v>-0.18324566666666664</v>
      </c>
      <c r="J1403" s="6">
        <f t="shared" si="279"/>
        <v>0.44147766666666677</v>
      </c>
      <c r="K1403" s="9">
        <f t="shared" si="280"/>
        <v>-0.44091203098419546</v>
      </c>
      <c r="L1403" s="8">
        <f t="shared" si="281"/>
        <v>-0.46827867921862243</v>
      </c>
      <c r="M1403" s="9">
        <f t="shared" si="282"/>
        <v>-0.94140221072479591</v>
      </c>
      <c r="N1403" s="8">
        <f t="shared" si="283"/>
        <v>-0.32379960921862233</v>
      </c>
      <c r="O1403" s="9">
        <f t="shared" si="284"/>
        <v>-0.44091203098419546</v>
      </c>
      <c r="P1403" s="8">
        <f t="shared" si="285"/>
        <v>-0.86329559039130022</v>
      </c>
      <c r="Q1403" s="9">
        <f t="shared" si="286"/>
        <v>0.23695188901580516</v>
      </c>
      <c r="R1403" s="6">
        <f t="shared" si="287"/>
        <v>0.11876869581027981</v>
      </c>
    </row>
    <row r="1404" spans="2:18" ht="14.4">
      <c r="B1404" s="7"/>
      <c r="C1404">
        <v>-22.935400000000001</v>
      </c>
      <c r="D1404">
        <v>95.026300000000006</v>
      </c>
      <c r="E1404">
        <v>84.886600000000001</v>
      </c>
      <c r="F1404">
        <v>1</v>
      </c>
      <c r="G1404" s="6">
        <f t="shared" si="276"/>
        <v>0</v>
      </c>
      <c r="H1404" s="9">
        <f t="shared" si="277"/>
        <v>-9.8669250000000042E-2</v>
      </c>
      <c r="I1404" s="6">
        <f t="shared" si="278"/>
        <v>-0.18324566666666664</v>
      </c>
      <c r="J1404" s="6">
        <f t="shared" si="279"/>
        <v>0.44147766666666677</v>
      </c>
      <c r="K1404" s="9">
        <f t="shared" si="280"/>
        <v>-0.44091203098419546</v>
      </c>
      <c r="L1404" s="8">
        <f t="shared" si="281"/>
        <v>-0.46827867921862243</v>
      </c>
      <c r="M1404" s="9">
        <f t="shared" si="282"/>
        <v>-0.94140221072479591</v>
      </c>
      <c r="N1404" s="8">
        <f t="shared" si="283"/>
        <v>-0.32379960921862233</v>
      </c>
      <c r="O1404" s="9">
        <f t="shared" si="284"/>
        <v>-0.44091203098419546</v>
      </c>
      <c r="P1404" s="8">
        <f t="shared" si="285"/>
        <v>-0.86329559039130022</v>
      </c>
      <c r="Q1404" s="9">
        <f t="shared" si="286"/>
        <v>0.23695188901580516</v>
      </c>
      <c r="R1404" s="6">
        <f t="shared" si="287"/>
        <v>0.11876869581027981</v>
      </c>
    </row>
    <row r="1405" spans="2:18" ht="14.4">
      <c r="B1405" s="7"/>
      <c r="C1405">
        <v>-24.113199999999999</v>
      </c>
      <c r="D1405">
        <v>96.777199999999993</v>
      </c>
      <c r="E1405">
        <v>84.501199999999997</v>
      </c>
      <c r="F1405">
        <v>1</v>
      </c>
      <c r="G1405" s="6">
        <f t="shared" si="276"/>
        <v>0</v>
      </c>
      <c r="H1405" s="9">
        <f t="shared" si="277"/>
        <v>-0.10014149999999999</v>
      </c>
      <c r="I1405" s="6">
        <f t="shared" si="278"/>
        <v>-0.17740933333333336</v>
      </c>
      <c r="J1405" s="6">
        <f t="shared" si="279"/>
        <v>0.44083533333333336</v>
      </c>
      <c r="K1405" s="9">
        <f t="shared" si="280"/>
        <v>-0.44228555948123449</v>
      </c>
      <c r="L1405" s="8">
        <f t="shared" si="281"/>
        <v>-0.46006979516834662</v>
      </c>
      <c r="M1405" s="9">
        <f t="shared" si="282"/>
        <v>-0.94093973072479586</v>
      </c>
      <c r="N1405" s="8">
        <f t="shared" si="283"/>
        <v>-0.31612073516834649</v>
      </c>
      <c r="O1405" s="9">
        <f t="shared" si="284"/>
        <v>-0.44228555948123449</v>
      </c>
      <c r="P1405" s="8">
        <f t="shared" si="285"/>
        <v>-0.86236506096255805</v>
      </c>
      <c r="Q1405" s="9">
        <f t="shared" si="286"/>
        <v>0.23511588051876606</v>
      </c>
      <c r="R1405" s="6">
        <f t="shared" si="287"/>
        <v>0.12657706043181333</v>
      </c>
    </row>
    <row r="1406" spans="2:18" ht="14.4">
      <c r="B1406" s="7"/>
      <c r="C1406">
        <v>-23.778700000000001</v>
      </c>
      <c r="D1406">
        <v>97.128699999999995</v>
      </c>
      <c r="E1406">
        <v>85.007400000000004</v>
      </c>
      <c r="F1406">
        <v>1</v>
      </c>
      <c r="G1406" s="6">
        <f t="shared" si="276"/>
        <v>0</v>
      </c>
      <c r="H1406" s="9">
        <f t="shared" si="277"/>
        <v>-9.9723375000000003E-2</v>
      </c>
      <c r="I1406" s="6">
        <f t="shared" si="278"/>
        <v>-0.17623766666666668</v>
      </c>
      <c r="J1406" s="6">
        <f t="shared" si="279"/>
        <v>0.44167899999999993</v>
      </c>
      <c r="K1406" s="9">
        <f t="shared" si="280"/>
        <v>-0.4423715655856158</v>
      </c>
      <c r="L1406" s="8">
        <f t="shared" si="281"/>
        <v>-0.45928522057835619</v>
      </c>
      <c r="M1406" s="9">
        <f t="shared" si="282"/>
        <v>-0.94154717072479588</v>
      </c>
      <c r="N1406" s="8">
        <f t="shared" si="283"/>
        <v>-0.3151856355783561</v>
      </c>
      <c r="O1406" s="9">
        <f t="shared" si="284"/>
        <v>-0.4423715655856158</v>
      </c>
      <c r="P1406" s="8">
        <f t="shared" si="285"/>
        <v>-0.86304164443383269</v>
      </c>
      <c r="Q1406" s="9">
        <f t="shared" si="286"/>
        <v>0.23563731441438465</v>
      </c>
      <c r="R1406" s="6">
        <f t="shared" si="287"/>
        <v>0.12788769349307844</v>
      </c>
    </row>
    <row r="1407" spans="2:18" ht="14.4">
      <c r="B1407" s="7"/>
      <c r="C1407">
        <v>-23.778700000000001</v>
      </c>
      <c r="D1407">
        <v>97.128699999999995</v>
      </c>
      <c r="E1407">
        <v>85.007400000000004</v>
      </c>
      <c r="F1407">
        <v>1</v>
      </c>
      <c r="G1407" s="6">
        <f t="shared" si="276"/>
        <v>0</v>
      </c>
      <c r="H1407" s="9">
        <f t="shared" si="277"/>
        <v>-9.9723375000000003E-2</v>
      </c>
      <c r="I1407" s="6">
        <f t="shared" si="278"/>
        <v>-0.17623766666666668</v>
      </c>
      <c r="J1407" s="6">
        <f t="shared" si="279"/>
        <v>0.44167899999999993</v>
      </c>
      <c r="K1407" s="9">
        <f t="shared" si="280"/>
        <v>-0.4423715655856158</v>
      </c>
      <c r="L1407" s="8">
        <f t="shared" si="281"/>
        <v>-0.45928522057835619</v>
      </c>
      <c r="M1407" s="9">
        <f t="shared" si="282"/>
        <v>-0.94154717072479588</v>
      </c>
      <c r="N1407" s="8">
        <f t="shared" si="283"/>
        <v>-0.3151856355783561</v>
      </c>
      <c r="O1407" s="9">
        <f t="shared" si="284"/>
        <v>-0.4423715655856158</v>
      </c>
      <c r="P1407" s="8">
        <f t="shared" si="285"/>
        <v>-0.86304164443383269</v>
      </c>
      <c r="Q1407" s="9">
        <f t="shared" si="286"/>
        <v>0.23563731441438465</v>
      </c>
      <c r="R1407" s="6">
        <f t="shared" si="287"/>
        <v>0.12788769349307844</v>
      </c>
    </row>
    <row r="1408" spans="2:18" ht="14.4">
      <c r="B1408" s="7"/>
      <c r="C1408">
        <v>-23.4788</v>
      </c>
      <c r="D1408">
        <v>95.664900000000003</v>
      </c>
      <c r="E1408">
        <v>85.054100000000005</v>
      </c>
      <c r="F1408">
        <v>1</v>
      </c>
      <c r="G1408" s="6">
        <f t="shared" si="276"/>
        <v>0</v>
      </c>
      <c r="H1408" s="9">
        <f t="shared" si="277"/>
        <v>-9.9348499999999951E-2</v>
      </c>
      <c r="I1408" s="6">
        <f t="shared" si="278"/>
        <v>-0.18111699999999997</v>
      </c>
      <c r="J1408" s="6">
        <f t="shared" si="279"/>
        <v>0.44175683333333349</v>
      </c>
      <c r="K1408" s="9">
        <f t="shared" si="280"/>
        <v>-0.44196010775214506</v>
      </c>
      <c r="L1408" s="8">
        <f t="shared" si="281"/>
        <v>-0.46555360997507078</v>
      </c>
      <c r="M1408" s="9">
        <f t="shared" si="282"/>
        <v>-0.94160321072479602</v>
      </c>
      <c r="N1408" s="8">
        <f t="shared" si="283"/>
        <v>-0.3213190699750707</v>
      </c>
      <c r="O1408" s="9">
        <f t="shared" si="284"/>
        <v>-0.44196010775214506</v>
      </c>
      <c r="P1408" s="8">
        <f t="shared" si="285"/>
        <v>-0.86322513149746094</v>
      </c>
      <c r="Q1408" s="9">
        <f t="shared" si="286"/>
        <v>0.23610481224785565</v>
      </c>
      <c r="R1408" s="6">
        <f t="shared" si="287"/>
        <v>0.1216678361599921</v>
      </c>
    </row>
    <row r="1409" spans="2:18" ht="14.4">
      <c r="B1409" s="7"/>
      <c r="C1409">
        <v>-23.4788</v>
      </c>
      <c r="D1409">
        <v>95.664900000000003</v>
      </c>
      <c r="E1409">
        <v>85.054100000000005</v>
      </c>
      <c r="F1409">
        <v>1</v>
      </c>
      <c r="G1409" s="6">
        <f t="shared" si="276"/>
        <v>0</v>
      </c>
      <c r="H1409" s="9">
        <f t="shared" si="277"/>
        <v>-9.9348499999999951E-2</v>
      </c>
      <c r="I1409" s="6">
        <f t="shared" si="278"/>
        <v>-0.18111699999999997</v>
      </c>
      <c r="J1409" s="6">
        <f t="shared" si="279"/>
        <v>0.44175683333333349</v>
      </c>
      <c r="K1409" s="9">
        <f t="shared" si="280"/>
        <v>-0.44196010775214506</v>
      </c>
      <c r="L1409" s="8">
        <f t="shared" si="281"/>
        <v>-0.46555360997507078</v>
      </c>
      <c r="M1409" s="9">
        <f t="shared" si="282"/>
        <v>-0.94160321072479602</v>
      </c>
      <c r="N1409" s="8">
        <f t="shared" si="283"/>
        <v>-0.3213190699750707</v>
      </c>
      <c r="O1409" s="9">
        <f t="shared" si="284"/>
        <v>-0.44196010775214506</v>
      </c>
      <c r="P1409" s="8">
        <f t="shared" si="285"/>
        <v>-0.86322513149746094</v>
      </c>
      <c r="Q1409" s="9">
        <f t="shared" si="286"/>
        <v>0.23610481224785565</v>
      </c>
      <c r="R1409" s="6">
        <f t="shared" si="287"/>
        <v>0.1216678361599921</v>
      </c>
    </row>
    <row r="1410" spans="2:18" ht="14.4">
      <c r="B1410" s="7"/>
      <c r="C1410">
        <v>-23.4788</v>
      </c>
      <c r="D1410">
        <v>95.664900000000003</v>
      </c>
      <c r="E1410">
        <v>85.054100000000005</v>
      </c>
      <c r="F1410">
        <v>1</v>
      </c>
      <c r="G1410" s="6">
        <f t="shared" si="276"/>
        <v>0</v>
      </c>
      <c r="H1410" s="9">
        <f t="shared" si="277"/>
        <v>-9.9348499999999951E-2</v>
      </c>
      <c r="I1410" s="6">
        <f t="shared" si="278"/>
        <v>-0.18111699999999997</v>
      </c>
      <c r="J1410" s="6">
        <f t="shared" si="279"/>
        <v>0.44175683333333349</v>
      </c>
      <c r="K1410" s="9">
        <f t="shared" si="280"/>
        <v>-0.44196010775214506</v>
      </c>
      <c r="L1410" s="8">
        <f t="shared" si="281"/>
        <v>-0.46555360997507078</v>
      </c>
      <c r="M1410" s="9">
        <f t="shared" si="282"/>
        <v>-0.94160321072479602</v>
      </c>
      <c r="N1410" s="8">
        <f t="shared" si="283"/>
        <v>-0.3213190699750707</v>
      </c>
      <c r="O1410" s="9">
        <f t="shared" si="284"/>
        <v>-0.44196010775214506</v>
      </c>
      <c r="P1410" s="8">
        <f t="shared" si="285"/>
        <v>-0.86322513149746094</v>
      </c>
      <c r="Q1410" s="9">
        <f t="shared" si="286"/>
        <v>0.23610481224785565</v>
      </c>
      <c r="R1410" s="6">
        <f t="shared" si="287"/>
        <v>0.1216678361599921</v>
      </c>
    </row>
    <row r="1411" spans="2:18" ht="14.4">
      <c r="B1411" s="7"/>
      <c r="C1411">
        <v>-21.554099999999998</v>
      </c>
      <c r="D1411">
        <v>93.77</v>
      </c>
      <c r="E1411">
        <v>85.519400000000005</v>
      </c>
      <c r="F1411">
        <v>1</v>
      </c>
      <c r="G1411" s="6">
        <f t="shared" si="276"/>
        <v>0</v>
      </c>
      <c r="H1411" s="9">
        <f t="shared" si="277"/>
        <v>-9.6942625000000004E-2</v>
      </c>
      <c r="I1411" s="6">
        <f t="shared" si="278"/>
        <v>-0.18743333333333334</v>
      </c>
      <c r="J1411" s="6">
        <f t="shared" si="279"/>
        <v>0.44253233333333342</v>
      </c>
      <c r="K1411" s="9">
        <f t="shared" si="280"/>
        <v>-0.43951815738174999</v>
      </c>
      <c r="L1411" s="8">
        <f t="shared" si="281"/>
        <v>-0.47478023030015731</v>
      </c>
      <c r="M1411" s="9">
        <f t="shared" si="282"/>
        <v>-0.94216157072479589</v>
      </c>
      <c r="N1411" s="8">
        <f t="shared" si="283"/>
        <v>-0.32967957530015718</v>
      </c>
      <c r="O1411" s="9">
        <f t="shared" si="284"/>
        <v>-0.43951815738174999</v>
      </c>
      <c r="P1411" s="8">
        <f t="shared" si="285"/>
        <v>-0.86457480044191803</v>
      </c>
      <c r="Q1411" s="9">
        <f t="shared" si="286"/>
        <v>0.23910512261825062</v>
      </c>
      <c r="R1411" s="6">
        <f t="shared" si="287"/>
        <v>0.11292476977936262</v>
      </c>
    </row>
    <row r="1412" spans="2:18" ht="14.4">
      <c r="B1412" s="7"/>
      <c r="C1412">
        <v>-21.554099999999998</v>
      </c>
      <c r="D1412">
        <v>93.77</v>
      </c>
      <c r="E1412">
        <v>85.519400000000005</v>
      </c>
      <c r="F1412">
        <v>1</v>
      </c>
      <c r="G1412" s="6">
        <f t="shared" si="276"/>
        <v>0</v>
      </c>
      <c r="H1412" s="9">
        <f t="shared" si="277"/>
        <v>-9.6942625000000004E-2</v>
      </c>
      <c r="I1412" s="6">
        <f t="shared" si="278"/>
        <v>-0.18743333333333334</v>
      </c>
      <c r="J1412" s="6">
        <f t="shared" si="279"/>
        <v>0.44253233333333342</v>
      </c>
      <c r="K1412" s="9">
        <f t="shared" si="280"/>
        <v>-0.43951815738174999</v>
      </c>
      <c r="L1412" s="8">
        <f t="shared" si="281"/>
        <v>-0.47478023030015731</v>
      </c>
      <c r="M1412" s="9">
        <f t="shared" si="282"/>
        <v>-0.94216157072479589</v>
      </c>
      <c r="N1412" s="8">
        <f t="shared" si="283"/>
        <v>-0.32967957530015718</v>
      </c>
      <c r="O1412" s="9">
        <f t="shared" si="284"/>
        <v>-0.43951815738174999</v>
      </c>
      <c r="P1412" s="8">
        <f t="shared" si="285"/>
        <v>-0.86457480044191803</v>
      </c>
      <c r="Q1412" s="9">
        <f t="shared" si="286"/>
        <v>0.23910512261825062</v>
      </c>
      <c r="R1412" s="6">
        <f t="shared" si="287"/>
        <v>0.11292476977936262</v>
      </c>
    </row>
    <row r="1413" spans="2:18" ht="14.4">
      <c r="B1413" s="7"/>
      <c r="C1413">
        <v>-22.869599999999998</v>
      </c>
      <c r="D1413">
        <v>95.667500000000004</v>
      </c>
      <c r="E1413">
        <v>84.629099999999994</v>
      </c>
      <c r="F1413">
        <v>1</v>
      </c>
      <c r="G1413" s="6">
        <f t="shared" si="276"/>
        <v>0</v>
      </c>
      <c r="H1413" s="9">
        <f t="shared" si="277"/>
        <v>-9.858699999999998E-2</v>
      </c>
      <c r="I1413" s="6">
        <f t="shared" si="278"/>
        <v>-0.18110833333333332</v>
      </c>
      <c r="J1413" s="6">
        <f t="shared" si="279"/>
        <v>0.44104849999999995</v>
      </c>
      <c r="K1413" s="9">
        <f t="shared" si="280"/>
        <v>-0.4405004589353711</v>
      </c>
      <c r="L1413" s="8">
        <f t="shared" si="281"/>
        <v>-0.46537526902210136</v>
      </c>
      <c r="M1413" s="9">
        <f t="shared" si="282"/>
        <v>-0.9410932107247959</v>
      </c>
      <c r="N1413" s="8">
        <f t="shared" si="283"/>
        <v>-0.32086658902210125</v>
      </c>
      <c r="O1413" s="9">
        <f t="shared" si="284"/>
        <v>-0.4405004589353711</v>
      </c>
      <c r="P1413" s="8">
        <f t="shared" si="285"/>
        <v>-0.86305759854153086</v>
      </c>
      <c r="Q1413" s="9">
        <f t="shared" si="286"/>
        <v>0.23705446106462949</v>
      </c>
      <c r="R1413" s="6">
        <f t="shared" si="287"/>
        <v>0.12140450415703134</v>
      </c>
    </row>
    <row r="1414" spans="2:18" ht="14.4">
      <c r="B1414" s="7"/>
      <c r="C1414">
        <v>-23.4709</v>
      </c>
      <c r="D1414">
        <v>95.572800000000001</v>
      </c>
      <c r="E1414">
        <v>84.472499999999997</v>
      </c>
      <c r="F1414">
        <v>1</v>
      </c>
      <c r="G1414" s="6">
        <f t="shared" si="276"/>
        <v>0</v>
      </c>
      <c r="H1414" s="9">
        <f t="shared" si="277"/>
        <v>-9.9338625000000014E-2</v>
      </c>
      <c r="I1414" s="6">
        <f t="shared" si="278"/>
        <v>-0.18142399999999997</v>
      </c>
      <c r="J1414" s="6">
        <f t="shared" si="279"/>
        <v>0.4407875</v>
      </c>
      <c r="K1414" s="9">
        <f t="shared" si="280"/>
        <v>-0.44124987287090323</v>
      </c>
      <c r="L1414" s="8">
        <f t="shared" si="281"/>
        <v>-0.46533560103576638</v>
      </c>
      <c r="M1414" s="9">
        <f t="shared" si="282"/>
        <v>-0.94090529072479578</v>
      </c>
      <c r="N1414" s="8">
        <f t="shared" si="283"/>
        <v>-0.32109750603576631</v>
      </c>
      <c r="O1414" s="9">
        <f t="shared" si="284"/>
        <v>-0.44124987287090323</v>
      </c>
      <c r="P1414" s="8">
        <f t="shared" si="285"/>
        <v>-0.86262427004765163</v>
      </c>
      <c r="Q1414" s="9">
        <f t="shared" si="286"/>
        <v>0.23611712712909741</v>
      </c>
      <c r="R1414" s="6">
        <f t="shared" si="287"/>
        <v>0.12128142864948711</v>
      </c>
    </row>
    <row r="1415" spans="2:18" ht="14.4">
      <c r="B1415" s="7"/>
      <c r="C1415">
        <v>-22.455500000000001</v>
      </c>
      <c r="D1415">
        <v>94.953800000000001</v>
      </c>
      <c r="E1415">
        <v>85.073899999999995</v>
      </c>
      <c r="F1415">
        <v>1</v>
      </c>
      <c r="G1415" s="6">
        <f t="shared" si="276"/>
        <v>0</v>
      </c>
      <c r="H1415" s="9">
        <f t="shared" si="277"/>
        <v>-9.8069375000000014E-2</v>
      </c>
      <c r="I1415" s="6">
        <f t="shared" si="278"/>
        <v>-0.18348733333333334</v>
      </c>
      <c r="J1415" s="6">
        <f t="shared" si="279"/>
        <v>0.44178983333333333</v>
      </c>
      <c r="K1415" s="9">
        <f t="shared" si="280"/>
        <v>-0.44038870091989829</v>
      </c>
      <c r="L1415" s="8">
        <f t="shared" si="281"/>
        <v>-0.46899065892889402</v>
      </c>
      <c r="M1415" s="9">
        <f t="shared" si="282"/>
        <v>-0.94162697072479584</v>
      </c>
      <c r="N1415" s="8">
        <f t="shared" si="283"/>
        <v>-0.32429563392889388</v>
      </c>
      <c r="O1415" s="9">
        <f t="shared" si="284"/>
        <v>-0.44038870091989829</v>
      </c>
      <c r="P1415" s="8">
        <f t="shared" si="285"/>
        <v>-0.8637061932610548</v>
      </c>
      <c r="Q1415" s="9">
        <f t="shared" si="286"/>
        <v>0.23769997908010229</v>
      </c>
      <c r="R1415" s="6">
        <f t="shared" si="287"/>
        <v>0.11825136396976275</v>
      </c>
    </row>
    <row r="1416" spans="2:18" ht="14.4">
      <c r="B1416" s="7"/>
      <c r="C1416">
        <v>-22.455500000000001</v>
      </c>
      <c r="D1416">
        <v>94.953800000000001</v>
      </c>
      <c r="E1416">
        <v>85.073899999999995</v>
      </c>
      <c r="F1416">
        <v>1</v>
      </c>
      <c r="G1416" s="6">
        <f t="shared" si="276"/>
        <v>0</v>
      </c>
      <c r="H1416" s="9">
        <f t="shared" si="277"/>
        <v>-9.8069375000000014E-2</v>
      </c>
      <c r="I1416" s="6">
        <f t="shared" si="278"/>
        <v>-0.18348733333333334</v>
      </c>
      <c r="J1416" s="6">
        <f t="shared" si="279"/>
        <v>0.44178983333333333</v>
      </c>
      <c r="K1416" s="9">
        <f t="shared" si="280"/>
        <v>-0.44038870091989829</v>
      </c>
      <c r="L1416" s="8">
        <f t="shared" si="281"/>
        <v>-0.46899065892889402</v>
      </c>
      <c r="M1416" s="9">
        <f t="shared" si="282"/>
        <v>-0.94162697072479584</v>
      </c>
      <c r="N1416" s="8">
        <f t="shared" si="283"/>
        <v>-0.32429563392889388</v>
      </c>
      <c r="O1416" s="9">
        <f t="shared" si="284"/>
        <v>-0.44038870091989829</v>
      </c>
      <c r="P1416" s="8">
        <f t="shared" si="285"/>
        <v>-0.8637061932610548</v>
      </c>
      <c r="Q1416" s="9">
        <f t="shared" si="286"/>
        <v>0.23769997908010229</v>
      </c>
      <c r="R1416" s="6">
        <f t="shared" si="287"/>
        <v>0.11825136396976275</v>
      </c>
    </row>
    <row r="1417" spans="2:18" ht="14.4">
      <c r="B1417" s="7"/>
      <c r="C1417">
        <v>-22.455500000000001</v>
      </c>
      <c r="D1417">
        <v>94.953800000000001</v>
      </c>
      <c r="E1417">
        <v>85.073899999999995</v>
      </c>
      <c r="F1417">
        <v>1</v>
      </c>
      <c r="G1417" s="6">
        <f t="shared" si="276"/>
        <v>0</v>
      </c>
      <c r="H1417" s="9">
        <f t="shared" si="277"/>
        <v>-9.8069375000000014E-2</v>
      </c>
      <c r="I1417" s="6">
        <f t="shared" si="278"/>
        <v>-0.18348733333333334</v>
      </c>
      <c r="J1417" s="6">
        <f t="shared" si="279"/>
        <v>0.44178983333333333</v>
      </c>
      <c r="K1417" s="9">
        <f t="shared" si="280"/>
        <v>-0.44038870091989829</v>
      </c>
      <c r="L1417" s="8">
        <f t="shared" si="281"/>
        <v>-0.46899065892889402</v>
      </c>
      <c r="M1417" s="9">
        <f t="shared" si="282"/>
        <v>-0.94162697072479584</v>
      </c>
      <c r="N1417" s="8">
        <f t="shared" si="283"/>
        <v>-0.32429563392889388</v>
      </c>
      <c r="O1417" s="9">
        <f t="shared" si="284"/>
        <v>-0.44038870091989829</v>
      </c>
      <c r="P1417" s="8">
        <f t="shared" si="285"/>
        <v>-0.8637061932610548</v>
      </c>
      <c r="Q1417" s="9">
        <f t="shared" si="286"/>
        <v>0.23769997908010229</v>
      </c>
      <c r="R1417" s="6">
        <f t="shared" si="287"/>
        <v>0.11825136396976275</v>
      </c>
    </row>
    <row r="1418" spans="2:18" ht="14.4">
      <c r="B1418" s="7"/>
      <c r="C1418">
        <v>-23.527999999999999</v>
      </c>
      <c r="D1418">
        <v>95.421800000000005</v>
      </c>
      <c r="E1418">
        <v>84.621200000000002</v>
      </c>
      <c r="F1418">
        <v>1</v>
      </c>
      <c r="G1418" s="6">
        <f t="shared" si="276"/>
        <v>0</v>
      </c>
      <c r="H1418" s="9">
        <f t="shared" si="277"/>
        <v>-9.9409999999999998E-2</v>
      </c>
      <c r="I1418" s="6">
        <f t="shared" si="278"/>
        <v>-0.18192733333333333</v>
      </c>
      <c r="J1418" s="6">
        <f t="shared" si="279"/>
        <v>0.44103533333333345</v>
      </c>
      <c r="K1418" s="9">
        <f t="shared" si="280"/>
        <v>-0.44151732296190421</v>
      </c>
      <c r="L1418" s="8">
        <f t="shared" si="281"/>
        <v>-0.46609213482148082</v>
      </c>
      <c r="M1418" s="9">
        <f t="shared" si="282"/>
        <v>-0.94108373072479601</v>
      </c>
      <c r="N1418" s="8">
        <f t="shared" si="283"/>
        <v>-0.32187973482148069</v>
      </c>
      <c r="O1418" s="9">
        <f t="shared" si="284"/>
        <v>-0.44151732296190421</v>
      </c>
      <c r="P1418" s="8">
        <f t="shared" si="285"/>
        <v>-0.86275310862070298</v>
      </c>
      <c r="Q1418" s="9">
        <f t="shared" si="286"/>
        <v>0.23602811703809648</v>
      </c>
      <c r="R1418" s="6">
        <f t="shared" si="287"/>
        <v>0.12067942843682412</v>
      </c>
    </row>
    <row r="1419" spans="2:18" ht="14.4">
      <c r="B1419" s="7"/>
      <c r="C1419">
        <v>-23.527999999999999</v>
      </c>
      <c r="D1419">
        <v>95.421800000000005</v>
      </c>
      <c r="E1419">
        <v>84.621200000000002</v>
      </c>
      <c r="F1419">
        <v>1</v>
      </c>
      <c r="G1419" s="6">
        <f t="shared" si="276"/>
        <v>0</v>
      </c>
      <c r="H1419" s="9">
        <f t="shared" si="277"/>
        <v>-9.9409999999999998E-2</v>
      </c>
      <c r="I1419" s="6">
        <f t="shared" si="278"/>
        <v>-0.18192733333333333</v>
      </c>
      <c r="J1419" s="6">
        <f t="shared" si="279"/>
        <v>0.44103533333333345</v>
      </c>
      <c r="K1419" s="9">
        <f t="shared" si="280"/>
        <v>-0.44151732296190421</v>
      </c>
      <c r="L1419" s="8">
        <f t="shared" si="281"/>
        <v>-0.46609213482148082</v>
      </c>
      <c r="M1419" s="9">
        <f t="shared" si="282"/>
        <v>-0.94108373072479601</v>
      </c>
      <c r="N1419" s="8">
        <f t="shared" si="283"/>
        <v>-0.32187973482148069</v>
      </c>
      <c r="O1419" s="9">
        <f t="shared" si="284"/>
        <v>-0.44151732296190421</v>
      </c>
      <c r="P1419" s="8">
        <f t="shared" si="285"/>
        <v>-0.86275310862070298</v>
      </c>
      <c r="Q1419" s="9">
        <f t="shared" si="286"/>
        <v>0.23602811703809648</v>
      </c>
      <c r="R1419" s="6">
        <f t="shared" si="287"/>
        <v>0.12067942843682412</v>
      </c>
    </row>
    <row r="1420" spans="2:18" ht="14.4">
      <c r="B1420" s="7"/>
      <c r="C1420">
        <v>-23.8477</v>
      </c>
      <c r="D1420">
        <v>94.974000000000004</v>
      </c>
      <c r="E1420">
        <v>84.689400000000006</v>
      </c>
      <c r="F1420">
        <v>1</v>
      </c>
      <c r="G1420" s="6">
        <f t="shared" si="276"/>
        <v>0</v>
      </c>
      <c r="H1420" s="9">
        <f t="shared" si="277"/>
        <v>-9.9809624999999957E-2</v>
      </c>
      <c r="I1420" s="6">
        <f t="shared" si="278"/>
        <v>-0.18341999999999997</v>
      </c>
      <c r="J1420" s="6">
        <f t="shared" si="279"/>
        <v>0.44114900000000001</v>
      </c>
      <c r="K1420" s="9">
        <f t="shared" si="280"/>
        <v>-0.4420975259407659</v>
      </c>
      <c r="L1420" s="8">
        <f t="shared" si="281"/>
        <v>-0.46788061498443689</v>
      </c>
      <c r="M1420" s="9">
        <f t="shared" si="282"/>
        <v>-0.9411655707247959</v>
      </c>
      <c r="N1420" s="8">
        <f t="shared" si="283"/>
        <v>-0.32381207998443678</v>
      </c>
      <c r="O1420" s="9">
        <f t="shared" si="284"/>
        <v>-0.4420975259407659</v>
      </c>
      <c r="P1420" s="8">
        <f t="shared" si="285"/>
        <v>-0.86268011913974874</v>
      </c>
      <c r="Q1420" s="9">
        <f t="shared" si="286"/>
        <v>0.23552975405923471</v>
      </c>
      <c r="R1420" s="6">
        <f t="shared" si="287"/>
        <v>0.11896182379291369</v>
      </c>
    </row>
    <row r="1421" spans="2:18" ht="14.4">
      <c r="B1421" s="7"/>
      <c r="C1421">
        <v>-23.8477</v>
      </c>
      <c r="D1421">
        <v>94.974000000000004</v>
      </c>
      <c r="E1421">
        <v>84.689400000000006</v>
      </c>
      <c r="F1421">
        <v>1</v>
      </c>
      <c r="G1421" s="6">
        <f t="shared" si="276"/>
        <v>0</v>
      </c>
      <c r="H1421" s="9">
        <f t="shared" si="277"/>
        <v>-9.9809624999999957E-2</v>
      </c>
      <c r="I1421" s="6">
        <f t="shared" si="278"/>
        <v>-0.18341999999999997</v>
      </c>
      <c r="J1421" s="6">
        <f t="shared" si="279"/>
        <v>0.44114900000000001</v>
      </c>
      <c r="K1421" s="9">
        <f t="shared" si="280"/>
        <v>-0.4420975259407659</v>
      </c>
      <c r="L1421" s="8">
        <f t="shared" si="281"/>
        <v>-0.46788061498443689</v>
      </c>
      <c r="M1421" s="9">
        <f t="shared" si="282"/>
        <v>-0.9411655707247959</v>
      </c>
      <c r="N1421" s="8">
        <f t="shared" si="283"/>
        <v>-0.32381207998443678</v>
      </c>
      <c r="O1421" s="9">
        <f t="shared" si="284"/>
        <v>-0.4420975259407659</v>
      </c>
      <c r="P1421" s="8">
        <f t="shared" si="285"/>
        <v>-0.86268011913974874</v>
      </c>
      <c r="Q1421" s="9">
        <f t="shared" si="286"/>
        <v>0.23552975405923471</v>
      </c>
      <c r="R1421" s="6">
        <f t="shared" si="287"/>
        <v>0.11896182379291369</v>
      </c>
    </row>
    <row r="1422" spans="2:18" ht="14.4">
      <c r="B1422" s="7"/>
      <c r="C1422">
        <v>-23.8477</v>
      </c>
      <c r="D1422">
        <v>94.974000000000004</v>
      </c>
      <c r="E1422">
        <v>84.689400000000006</v>
      </c>
      <c r="F1422">
        <v>1</v>
      </c>
      <c r="G1422" s="6">
        <f t="shared" si="276"/>
        <v>0</v>
      </c>
      <c r="H1422" s="9">
        <f t="shared" si="277"/>
        <v>-9.9809624999999957E-2</v>
      </c>
      <c r="I1422" s="6">
        <f t="shared" si="278"/>
        <v>-0.18341999999999997</v>
      </c>
      <c r="J1422" s="6">
        <f t="shared" si="279"/>
        <v>0.44114900000000001</v>
      </c>
      <c r="K1422" s="9">
        <f t="shared" si="280"/>
        <v>-0.4420975259407659</v>
      </c>
      <c r="L1422" s="8">
        <f t="shared" si="281"/>
        <v>-0.46788061498443689</v>
      </c>
      <c r="M1422" s="9">
        <f t="shared" si="282"/>
        <v>-0.9411655707247959</v>
      </c>
      <c r="N1422" s="8">
        <f t="shared" si="283"/>
        <v>-0.32381207998443678</v>
      </c>
      <c r="O1422" s="9">
        <f t="shared" si="284"/>
        <v>-0.4420975259407659</v>
      </c>
      <c r="P1422" s="8">
        <f t="shared" si="285"/>
        <v>-0.86268011913974874</v>
      </c>
      <c r="Q1422" s="9">
        <f t="shared" si="286"/>
        <v>0.23552975405923471</v>
      </c>
      <c r="R1422" s="6">
        <f t="shared" si="287"/>
        <v>0.11896182379291369</v>
      </c>
    </row>
    <row r="1423" spans="2:18" ht="14.4">
      <c r="B1423" s="7"/>
      <c r="C1423">
        <v>-23.761399999999998</v>
      </c>
      <c r="D1423">
        <v>95.541200000000003</v>
      </c>
      <c r="E1423">
        <v>84.956800000000001</v>
      </c>
      <c r="F1423">
        <v>1</v>
      </c>
      <c r="G1423" s="6">
        <f t="shared" si="276"/>
        <v>0</v>
      </c>
      <c r="H1423" s="9">
        <f t="shared" si="277"/>
        <v>-9.9701749999999978E-2</v>
      </c>
      <c r="I1423" s="6">
        <f t="shared" si="278"/>
        <v>-0.18152933333333332</v>
      </c>
      <c r="J1423" s="6">
        <f t="shared" si="279"/>
        <v>0.44159466666666669</v>
      </c>
      <c r="K1423" s="9">
        <f t="shared" si="280"/>
        <v>-0.44228387755454202</v>
      </c>
      <c r="L1423" s="8">
        <f t="shared" si="281"/>
        <v>-0.46583953409267592</v>
      </c>
      <c r="M1423" s="9">
        <f t="shared" si="282"/>
        <v>-0.94148645072479586</v>
      </c>
      <c r="N1423" s="8">
        <f t="shared" si="283"/>
        <v>-0.3217321640926758</v>
      </c>
      <c r="O1423" s="9">
        <f t="shared" si="284"/>
        <v>-0.44228387755454202</v>
      </c>
      <c r="P1423" s="8">
        <f t="shared" si="285"/>
        <v>-0.86299684437131507</v>
      </c>
      <c r="Q1423" s="9">
        <f t="shared" si="286"/>
        <v>0.23566428244545853</v>
      </c>
      <c r="R1423" s="6">
        <f t="shared" si="287"/>
        <v>0.12128079491624104</v>
      </c>
    </row>
    <row r="1424" spans="2:18" ht="14.4">
      <c r="B1424" s="7"/>
      <c r="C1424">
        <v>-23.049600000000002</v>
      </c>
      <c r="D1424">
        <v>95.556799999999996</v>
      </c>
      <c r="E1424">
        <v>85.305800000000005</v>
      </c>
      <c r="F1424">
        <v>1</v>
      </c>
      <c r="G1424" s="6">
        <f t="shared" si="276"/>
        <v>0</v>
      </c>
      <c r="H1424" s="9">
        <f t="shared" si="277"/>
        <v>-9.8812000000000011E-2</v>
      </c>
      <c r="I1424" s="6">
        <f t="shared" si="278"/>
        <v>-0.18147733333333332</v>
      </c>
      <c r="J1424" s="6">
        <f t="shared" si="279"/>
        <v>0.44217633333333328</v>
      </c>
      <c r="K1424" s="9">
        <f t="shared" si="280"/>
        <v>-0.44159309116619727</v>
      </c>
      <c r="L1424" s="8">
        <f t="shared" si="281"/>
        <v>-0.46645768754954542</v>
      </c>
      <c r="M1424" s="9">
        <f t="shared" si="282"/>
        <v>-0.94190525072479592</v>
      </c>
      <c r="N1424" s="8">
        <f t="shared" si="283"/>
        <v>-0.32203000754954525</v>
      </c>
      <c r="O1424" s="9">
        <f t="shared" si="284"/>
        <v>-0.44159309116619727</v>
      </c>
      <c r="P1424" s="8">
        <f t="shared" si="285"/>
        <v>-0.86367984581041979</v>
      </c>
      <c r="Q1424" s="9">
        <f t="shared" si="286"/>
        <v>0.23677386883380327</v>
      </c>
      <c r="R1424" s="6">
        <f t="shared" si="287"/>
        <v>0.12102533289847643</v>
      </c>
    </row>
    <row r="1425" spans="2:18" ht="14.4">
      <c r="B1425" s="7"/>
      <c r="C1425">
        <v>-21.959599999999998</v>
      </c>
      <c r="D1425">
        <v>95.039900000000003</v>
      </c>
      <c r="E1425">
        <v>85.499399999999994</v>
      </c>
      <c r="F1425">
        <v>1</v>
      </c>
      <c r="G1425" s="6">
        <f t="shared" si="276"/>
        <v>0</v>
      </c>
      <c r="H1425" s="9">
        <f t="shared" si="277"/>
        <v>-9.7449500000000022E-2</v>
      </c>
      <c r="I1425" s="6">
        <f t="shared" si="278"/>
        <v>-0.1832003333333333</v>
      </c>
      <c r="J1425" s="6">
        <f t="shared" si="279"/>
        <v>0.44249900000000009</v>
      </c>
      <c r="K1425" s="9">
        <f t="shared" si="280"/>
        <v>-0.44012626932397231</v>
      </c>
      <c r="L1425" s="8">
        <f t="shared" si="281"/>
        <v>-0.46929809552119028</v>
      </c>
      <c r="M1425" s="9">
        <f t="shared" si="282"/>
        <v>-0.94213757072479587</v>
      </c>
      <c r="N1425" s="8">
        <f t="shared" si="283"/>
        <v>-0.32437991552119017</v>
      </c>
      <c r="O1425" s="9">
        <f t="shared" si="284"/>
        <v>-0.44012626932397231</v>
      </c>
      <c r="P1425" s="8">
        <f t="shared" si="285"/>
        <v>-0.864371540832227</v>
      </c>
      <c r="Q1425" s="9">
        <f t="shared" si="286"/>
        <v>0.23847301067602836</v>
      </c>
      <c r="R1425" s="6">
        <f t="shared" si="287"/>
        <v>0.1183861199486388</v>
      </c>
    </row>
    <row r="1426" spans="2:18" ht="14.4">
      <c r="B1426" s="7"/>
      <c r="C1426">
        <v>-21.959599999999998</v>
      </c>
      <c r="D1426">
        <v>95.039900000000003</v>
      </c>
      <c r="E1426">
        <v>85.499399999999994</v>
      </c>
      <c r="F1426">
        <v>1</v>
      </c>
      <c r="G1426" s="6">
        <f t="shared" si="276"/>
        <v>0</v>
      </c>
      <c r="H1426" s="9">
        <f t="shared" si="277"/>
        <v>-9.7449500000000022E-2</v>
      </c>
      <c r="I1426" s="6">
        <f t="shared" si="278"/>
        <v>-0.1832003333333333</v>
      </c>
      <c r="J1426" s="6">
        <f t="shared" si="279"/>
        <v>0.44249900000000009</v>
      </c>
      <c r="K1426" s="9">
        <f t="shared" si="280"/>
        <v>-0.44012626932397231</v>
      </c>
      <c r="L1426" s="8">
        <f t="shared" si="281"/>
        <v>-0.46929809552119028</v>
      </c>
      <c r="M1426" s="9">
        <f t="shared" si="282"/>
        <v>-0.94213757072479587</v>
      </c>
      <c r="N1426" s="8">
        <f t="shared" si="283"/>
        <v>-0.32437991552119017</v>
      </c>
      <c r="O1426" s="9">
        <f t="shared" si="284"/>
        <v>-0.44012626932397231</v>
      </c>
      <c r="P1426" s="8">
        <f t="shared" si="285"/>
        <v>-0.864371540832227</v>
      </c>
      <c r="Q1426" s="9">
        <f t="shared" si="286"/>
        <v>0.23847301067602836</v>
      </c>
      <c r="R1426" s="6">
        <f t="shared" si="287"/>
        <v>0.1183861199486388</v>
      </c>
    </row>
    <row r="1427" spans="2:18" ht="14.4">
      <c r="B1427" s="7"/>
      <c r="C1427">
        <v>-24.179600000000001</v>
      </c>
      <c r="D1427">
        <v>95.809700000000007</v>
      </c>
      <c r="E1427">
        <v>84.303399999999996</v>
      </c>
      <c r="F1427">
        <v>1</v>
      </c>
      <c r="G1427" s="6">
        <f t="shared" si="276"/>
        <v>0</v>
      </c>
      <c r="H1427" s="9">
        <f t="shared" si="277"/>
        <v>-0.10022449999999999</v>
      </c>
      <c r="I1427" s="6">
        <f t="shared" si="278"/>
        <v>-0.18063433333333329</v>
      </c>
      <c r="J1427" s="6">
        <f t="shared" si="279"/>
        <v>0.44050566666666668</v>
      </c>
      <c r="K1427" s="9">
        <f t="shared" si="280"/>
        <v>-0.44215170683749483</v>
      </c>
      <c r="L1427" s="8">
        <f t="shared" si="281"/>
        <v>-0.46385617735367912</v>
      </c>
      <c r="M1427" s="9">
        <f t="shared" si="282"/>
        <v>-0.9407023707247959</v>
      </c>
      <c r="N1427" s="8">
        <f t="shared" si="283"/>
        <v>-0.31993699735367898</v>
      </c>
      <c r="O1427" s="9">
        <f t="shared" si="284"/>
        <v>-0.44215170683749483</v>
      </c>
      <c r="P1427" s="8">
        <f t="shared" si="285"/>
        <v>-0.86212962117271574</v>
      </c>
      <c r="Q1427" s="9">
        <f t="shared" si="286"/>
        <v>0.23501237316250573</v>
      </c>
      <c r="R1427" s="6">
        <f t="shared" si="287"/>
        <v>0.1225851184566385</v>
      </c>
    </row>
    <row r="1428" spans="2:18" ht="14.4">
      <c r="B1428" s="7"/>
      <c r="C1428">
        <v>-24.179600000000001</v>
      </c>
      <c r="D1428">
        <v>95.809700000000007</v>
      </c>
      <c r="E1428">
        <v>84.303399999999996</v>
      </c>
      <c r="F1428">
        <v>1</v>
      </c>
      <c r="G1428" s="6">
        <f t="shared" si="276"/>
        <v>0</v>
      </c>
      <c r="H1428" s="9">
        <f t="shared" si="277"/>
        <v>-0.10022449999999999</v>
      </c>
      <c r="I1428" s="6">
        <f t="shared" si="278"/>
        <v>-0.18063433333333329</v>
      </c>
      <c r="J1428" s="6">
        <f t="shared" si="279"/>
        <v>0.44050566666666668</v>
      </c>
      <c r="K1428" s="9">
        <f t="shared" si="280"/>
        <v>-0.44215170683749483</v>
      </c>
      <c r="L1428" s="8">
        <f t="shared" si="281"/>
        <v>-0.46385617735367912</v>
      </c>
      <c r="M1428" s="9">
        <f t="shared" si="282"/>
        <v>-0.9407023707247959</v>
      </c>
      <c r="N1428" s="8">
        <f t="shared" si="283"/>
        <v>-0.31993699735367898</v>
      </c>
      <c r="O1428" s="9">
        <f t="shared" si="284"/>
        <v>-0.44215170683749483</v>
      </c>
      <c r="P1428" s="8">
        <f t="shared" si="285"/>
        <v>-0.86212962117271574</v>
      </c>
      <c r="Q1428" s="9">
        <f t="shared" si="286"/>
        <v>0.23501237316250573</v>
      </c>
      <c r="R1428" s="6">
        <f t="shared" si="287"/>
        <v>0.1225851184566385</v>
      </c>
    </row>
    <row r="1429" spans="2:18" ht="14.4">
      <c r="B1429" s="7"/>
      <c r="C1429">
        <v>-24.179600000000001</v>
      </c>
      <c r="D1429">
        <v>95.809700000000007</v>
      </c>
      <c r="E1429">
        <v>84.303399999999996</v>
      </c>
      <c r="F1429">
        <v>1</v>
      </c>
      <c r="G1429" s="6">
        <f t="shared" si="276"/>
        <v>0</v>
      </c>
      <c r="H1429" s="9">
        <f t="shared" si="277"/>
        <v>-0.10022449999999999</v>
      </c>
      <c r="I1429" s="6">
        <f t="shared" si="278"/>
        <v>-0.18063433333333329</v>
      </c>
      <c r="J1429" s="6">
        <f t="shared" si="279"/>
        <v>0.44050566666666668</v>
      </c>
      <c r="K1429" s="9">
        <f t="shared" si="280"/>
        <v>-0.44215170683749483</v>
      </c>
      <c r="L1429" s="8">
        <f t="shared" si="281"/>
        <v>-0.46385617735367912</v>
      </c>
      <c r="M1429" s="9">
        <f t="shared" si="282"/>
        <v>-0.9407023707247959</v>
      </c>
      <c r="N1429" s="8">
        <f t="shared" si="283"/>
        <v>-0.31993699735367898</v>
      </c>
      <c r="O1429" s="9">
        <f t="shared" si="284"/>
        <v>-0.44215170683749483</v>
      </c>
      <c r="P1429" s="8">
        <f t="shared" si="285"/>
        <v>-0.86212962117271574</v>
      </c>
      <c r="Q1429" s="9">
        <f t="shared" si="286"/>
        <v>0.23501237316250573</v>
      </c>
      <c r="R1429" s="6">
        <f t="shared" si="287"/>
        <v>0.1225851184566385</v>
      </c>
    </row>
    <row r="1430" spans="2:18" ht="14.4">
      <c r="B1430" s="7"/>
      <c r="C1430">
        <v>-23.353400000000001</v>
      </c>
      <c r="D1430">
        <v>96.228499999999997</v>
      </c>
      <c r="E1430">
        <v>84.956599999999995</v>
      </c>
      <c r="F1430">
        <v>1</v>
      </c>
      <c r="G1430" s="6">
        <f t="shared" si="276"/>
        <v>0</v>
      </c>
      <c r="H1430" s="9">
        <f t="shared" si="277"/>
        <v>-9.9191750000000023E-2</v>
      </c>
      <c r="I1430" s="6">
        <f t="shared" si="278"/>
        <v>-0.17923833333333333</v>
      </c>
      <c r="J1430" s="6">
        <f t="shared" si="279"/>
        <v>0.44159433333333331</v>
      </c>
      <c r="K1430" s="9">
        <f t="shared" si="280"/>
        <v>-0.44164762849800276</v>
      </c>
      <c r="L1430" s="8">
        <f t="shared" si="281"/>
        <v>-0.46316587379847796</v>
      </c>
      <c r="M1430" s="9">
        <f t="shared" si="282"/>
        <v>-0.94148621072479577</v>
      </c>
      <c r="N1430" s="8">
        <f t="shared" si="283"/>
        <v>-0.31887490379847783</v>
      </c>
      <c r="O1430" s="9">
        <f t="shared" si="284"/>
        <v>-0.44164762849800276</v>
      </c>
      <c r="P1430" s="8">
        <f t="shared" si="285"/>
        <v>-0.86318023652521814</v>
      </c>
      <c r="Q1430" s="9">
        <f t="shared" si="286"/>
        <v>0.23630029150199777</v>
      </c>
      <c r="R1430" s="6">
        <f t="shared" si="287"/>
        <v>0.12395424736434206</v>
      </c>
    </row>
    <row r="1431" spans="2:18" ht="14.4">
      <c r="B1431" s="7"/>
      <c r="C1431">
        <v>-23.353400000000001</v>
      </c>
      <c r="D1431">
        <v>96.228499999999997</v>
      </c>
      <c r="E1431">
        <v>84.956599999999995</v>
      </c>
      <c r="F1431">
        <v>1</v>
      </c>
      <c r="G1431" s="6">
        <f t="shared" si="276"/>
        <v>0</v>
      </c>
      <c r="H1431" s="9">
        <f t="shared" si="277"/>
        <v>-9.9191750000000023E-2</v>
      </c>
      <c r="I1431" s="6">
        <f t="shared" si="278"/>
        <v>-0.17923833333333333</v>
      </c>
      <c r="J1431" s="6">
        <f t="shared" si="279"/>
        <v>0.44159433333333331</v>
      </c>
      <c r="K1431" s="9">
        <f t="shared" si="280"/>
        <v>-0.44164762849800276</v>
      </c>
      <c r="L1431" s="8">
        <f t="shared" si="281"/>
        <v>-0.46316587379847796</v>
      </c>
      <c r="M1431" s="9">
        <f t="shared" si="282"/>
        <v>-0.94148621072479577</v>
      </c>
      <c r="N1431" s="8">
        <f t="shared" si="283"/>
        <v>-0.31887490379847783</v>
      </c>
      <c r="O1431" s="9">
        <f t="shared" si="284"/>
        <v>-0.44164762849800276</v>
      </c>
      <c r="P1431" s="8">
        <f t="shared" si="285"/>
        <v>-0.86318023652521814</v>
      </c>
      <c r="Q1431" s="9">
        <f t="shared" si="286"/>
        <v>0.23630029150199777</v>
      </c>
      <c r="R1431" s="6">
        <f t="shared" si="287"/>
        <v>0.12395424736434206</v>
      </c>
    </row>
    <row r="1432" spans="2:18" ht="14.4">
      <c r="B1432" s="7"/>
      <c r="C1432">
        <v>-23.8322</v>
      </c>
      <c r="D1432">
        <v>95.752600000000001</v>
      </c>
      <c r="E1432">
        <v>84.63</v>
      </c>
      <c r="F1432">
        <v>1</v>
      </c>
      <c r="G1432" s="6">
        <f t="shared" si="276"/>
        <v>0</v>
      </c>
      <c r="H1432" s="9">
        <f t="shared" si="277"/>
        <v>-9.9790250000000025E-2</v>
      </c>
      <c r="I1432" s="6">
        <f t="shared" si="278"/>
        <v>-0.18082466666666669</v>
      </c>
      <c r="J1432" s="6">
        <f t="shared" si="279"/>
        <v>0.44104999999999994</v>
      </c>
      <c r="K1432" s="9">
        <f t="shared" si="280"/>
        <v>-0.44200208383200035</v>
      </c>
      <c r="L1432" s="8">
        <f t="shared" si="281"/>
        <v>-0.46458928027259955</v>
      </c>
      <c r="M1432" s="9">
        <f t="shared" si="282"/>
        <v>-0.94109429072479589</v>
      </c>
      <c r="N1432" s="8">
        <f t="shared" si="283"/>
        <v>-0.32051377027259947</v>
      </c>
      <c r="O1432" s="9">
        <f t="shared" si="284"/>
        <v>-0.44200208383200035</v>
      </c>
      <c r="P1432" s="8">
        <f t="shared" si="285"/>
        <v>-0.86262536384896693</v>
      </c>
      <c r="Q1432" s="9">
        <f t="shared" si="286"/>
        <v>0.2355539161680002</v>
      </c>
      <c r="R1432" s="6">
        <f t="shared" si="287"/>
        <v>0.12219142821396918</v>
      </c>
    </row>
    <row r="1433" spans="2:18" ht="14.4">
      <c r="B1433" s="7"/>
      <c r="C1433">
        <v>-23.424199999999999</v>
      </c>
      <c r="D1433">
        <v>96.120599999999996</v>
      </c>
      <c r="E1433">
        <v>84.857399999999998</v>
      </c>
      <c r="F1433">
        <v>1</v>
      </c>
      <c r="G1433" s="6">
        <f t="shared" si="276"/>
        <v>0</v>
      </c>
      <c r="H1433" s="9">
        <f t="shared" si="277"/>
        <v>-9.9280249999999959E-2</v>
      </c>
      <c r="I1433" s="6">
        <f t="shared" si="278"/>
        <v>-0.17959800000000004</v>
      </c>
      <c r="J1433" s="6">
        <f t="shared" si="279"/>
        <v>0.44142899999999996</v>
      </c>
      <c r="K1433" s="9">
        <f t="shared" si="280"/>
        <v>-0.44163895477546095</v>
      </c>
      <c r="L1433" s="8">
        <f t="shared" si="281"/>
        <v>-0.4634794540115395</v>
      </c>
      <c r="M1433" s="9">
        <f t="shared" si="282"/>
        <v>-0.94136717072479581</v>
      </c>
      <c r="N1433" s="8">
        <f t="shared" si="283"/>
        <v>-0.31922034401153943</v>
      </c>
      <c r="O1433" s="9">
        <f t="shared" si="284"/>
        <v>-0.44163895477546095</v>
      </c>
      <c r="P1433" s="8">
        <f t="shared" si="285"/>
        <v>-0.86304528486115162</v>
      </c>
      <c r="Q1433" s="9">
        <f t="shared" si="286"/>
        <v>0.23618992522453958</v>
      </c>
      <c r="R1433" s="6">
        <f t="shared" si="287"/>
        <v>0.12353757548721396</v>
      </c>
    </row>
    <row r="1434" spans="2:18" ht="14.4">
      <c r="B1434" s="7"/>
      <c r="C1434">
        <v>-23.610099999999999</v>
      </c>
      <c r="D1434">
        <v>95.028199999999998</v>
      </c>
      <c r="E1434">
        <v>84.703000000000003</v>
      </c>
      <c r="F1434">
        <v>1</v>
      </c>
      <c r="G1434" s="6">
        <f t="shared" si="276"/>
        <v>0</v>
      </c>
      <c r="H1434" s="9">
        <f t="shared" si="277"/>
        <v>-9.9512624999999966E-2</v>
      </c>
      <c r="I1434" s="6">
        <f t="shared" si="278"/>
        <v>-0.18323933333333337</v>
      </c>
      <c r="J1434" s="6">
        <f t="shared" si="279"/>
        <v>0.44117166666666663</v>
      </c>
      <c r="K1434" s="9">
        <f t="shared" si="280"/>
        <v>-0.44174346419607535</v>
      </c>
      <c r="L1434" s="8">
        <f t="shared" si="281"/>
        <v>-0.46777636334997813</v>
      </c>
      <c r="M1434" s="9">
        <f t="shared" si="282"/>
        <v>-0.94118189072479586</v>
      </c>
      <c r="N1434" s="8">
        <f t="shared" si="283"/>
        <v>-0.32360090834997796</v>
      </c>
      <c r="O1434" s="9">
        <f t="shared" si="284"/>
        <v>-0.44174346419607535</v>
      </c>
      <c r="P1434" s="8">
        <f t="shared" si="285"/>
        <v>-0.86280117267433831</v>
      </c>
      <c r="Q1434" s="9">
        <f t="shared" si="286"/>
        <v>0.23590013580392524</v>
      </c>
      <c r="R1434" s="6">
        <f t="shared" si="287"/>
        <v>0.1190802089619622</v>
      </c>
    </row>
    <row r="1435" spans="2:18" ht="14.4">
      <c r="B1435" s="7"/>
      <c r="C1435">
        <v>-23.610099999999999</v>
      </c>
      <c r="D1435">
        <v>95.028199999999998</v>
      </c>
      <c r="E1435">
        <v>84.703000000000003</v>
      </c>
      <c r="F1435">
        <v>1</v>
      </c>
      <c r="G1435" s="6">
        <f t="shared" si="276"/>
        <v>0</v>
      </c>
      <c r="H1435" s="9">
        <f t="shared" si="277"/>
        <v>-9.9512624999999966E-2</v>
      </c>
      <c r="I1435" s="6">
        <f t="shared" si="278"/>
        <v>-0.18323933333333337</v>
      </c>
      <c r="J1435" s="6">
        <f t="shared" si="279"/>
        <v>0.44117166666666663</v>
      </c>
      <c r="K1435" s="9">
        <f t="shared" si="280"/>
        <v>-0.44174346419607535</v>
      </c>
      <c r="L1435" s="8">
        <f t="shared" si="281"/>
        <v>-0.46777636334997813</v>
      </c>
      <c r="M1435" s="9">
        <f t="shared" si="282"/>
        <v>-0.94118189072479586</v>
      </c>
      <c r="N1435" s="8">
        <f t="shared" si="283"/>
        <v>-0.32360090834997796</v>
      </c>
      <c r="O1435" s="9">
        <f t="shared" si="284"/>
        <v>-0.44174346419607535</v>
      </c>
      <c r="P1435" s="8">
        <f t="shared" si="285"/>
        <v>-0.86280117267433831</v>
      </c>
      <c r="Q1435" s="9">
        <f t="shared" si="286"/>
        <v>0.23590013580392524</v>
      </c>
      <c r="R1435" s="6">
        <f t="shared" si="287"/>
        <v>0.1190802089619622</v>
      </c>
    </row>
    <row r="1436" spans="2:18" ht="14.4">
      <c r="B1436" s="7"/>
      <c r="C1436">
        <v>-23.477799999999998</v>
      </c>
      <c r="D1436">
        <v>95.525300000000001</v>
      </c>
      <c r="E1436">
        <v>84.906899999999993</v>
      </c>
      <c r="F1436">
        <v>1</v>
      </c>
      <c r="G1436" s="6">
        <f t="shared" si="276"/>
        <v>0</v>
      </c>
      <c r="H1436" s="9">
        <f t="shared" si="277"/>
        <v>-9.9347249999999998E-2</v>
      </c>
      <c r="I1436" s="6">
        <f t="shared" si="278"/>
        <v>-0.18158233333333335</v>
      </c>
      <c r="J1436" s="6">
        <f t="shared" si="279"/>
        <v>0.44151149999999995</v>
      </c>
      <c r="K1436" s="9">
        <f t="shared" si="280"/>
        <v>-0.44178190890641816</v>
      </c>
      <c r="L1436" s="8">
        <f t="shared" si="281"/>
        <v>-0.46598139155031415</v>
      </c>
      <c r="M1436" s="9">
        <f t="shared" si="282"/>
        <v>-0.94142657072479574</v>
      </c>
      <c r="N1436" s="8">
        <f t="shared" si="283"/>
        <v>-0.32174640155031398</v>
      </c>
      <c r="O1436" s="9">
        <f t="shared" si="284"/>
        <v>-0.44178190890641816</v>
      </c>
      <c r="P1436" s="8">
        <f t="shared" si="285"/>
        <v>-0.86307260677013631</v>
      </c>
      <c r="Q1436" s="9">
        <f t="shared" si="286"/>
        <v>0.23610637109358243</v>
      </c>
      <c r="R1436" s="6">
        <f t="shared" si="287"/>
        <v>0.12108707985742422</v>
      </c>
    </row>
    <row r="1437" spans="2:18" ht="14.4">
      <c r="B1437" s="7"/>
      <c r="C1437">
        <v>-23.477799999999998</v>
      </c>
      <c r="D1437">
        <v>95.525300000000001</v>
      </c>
      <c r="E1437">
        <v>84.906899999999993</v>
      </c>
      <c r="F1437">
        <v>1</v>
      </c>
      <c r="G1437" s="6">
        <f t="shared" si="276"/>
        <v>0</v>
      </c>
      <c r="H1437" s="9">
        <f t="shared" si="277"/>
        <v>-9.9347249999999998E-2</v>
      </c>
      <c r="I1437" s="6">
        <f t="shared" si="278"/>
        <v>-0.18158233333333335</v>
      </c>
      <c r="J1437" s="6">
        <f t="shared" si="279"/>
        <v>0.44151149999999995</v>
      </c>
      <c r="K1437" s="9">
        <f t="shared" si="280"/>
        <v>-0.44178190890641816</v>
      </c>
      <c r="L1437" s="8">
        <f t="shared" si="281"/>
        <v>-0.46598139155031415</v>
      </c>
      <c r="M1437" s="9">
        <f t="shared" si="282"/>
        <v>-0.94142657072479574</v>
      </c>
      <c r="N1437" s="8">
        <f t="shared" si="283"/>
        <v>-0.32174640155031398</v>
      </c>
      <c r="O1437" s="9">
        <f t="shared" si="284"/>
        <v>-0.44178190890641816</v>
      </c>
      <c r="P1437" s="8">
        <f t="shared" si="285"/>
        <v>-0.86307260677013631</v>
      </c>
      <c r="Q1437" s="9">
        <f t="shared" si="286"/>
        <v>0.23610637109358243</v>
      </c>
      <c r="R1437" s="6">
        <f t="shared" si="287"/>
        <v>0.12108707985742422</v>
      </c>
    </row>
    <row r="1438" spans="2:18" ht="14.4">
      <c r="B1438" s="7"/>
      <c r="C1438">
        <v>-23.477799999999998</v>
      </c>
      <c r="D1438">
        <v>95.525300000000001</v>
      </c>
      <c r="E1438">
        <v>84.906899999999993</v>
      </c>
      <c r="F1438">
        <v>1</v>
      </c>
      <c r="G1438" s="6">
        <f t="shared" si="276"/>
        <v>0</v>
      </c>
      <c r="H1438" s="9">
        <f t="shared" si="277"/>
        <v>-9.9347249999999998E-2</v>
      </c>
      <c r="I1438" s="6">
        <f t="shared" si="278"/>
        <v>-0.18158233333333335</v>
      </c>
      <c r="J1438" s="6">
        <f t="shared" si="279"/>
        <v>0.44151149999999995</v>
      </c>
      <c r="K1438" s="9">
        <f t="shared" si="280"/>
        <v>-0.44178190890641816</v>
      </c>
      <c r="L1438" s="8">
        <f t="shared" si="281"/>
        <v>-0.46598139155031415</v>
      </c>
      <c r="M1438" s="9">
        <f t="shared" si="282"/>
        <v>-0.94142657072479574</v>
      </c>
      <c r="N1438" s="8">
        <f t="shared" si="283"/>
        <v>-0.32174640155031398</v>
      </c>
      <c r="O1438" s="9">
        <f t="shared" si="284"/>
        <v>-0.44178190890641816</v>
      </c>
      <c r="P1438" s="8">
        <f t="shared" si="285"/>
        <v>-0.86307260677013631</v>
      </c>
      <c r="Q1438" s="9">
        <f t="shared" si="286"/>
        <v>0.23610637109358243</v>
      </c>
      <c r="R1438" s="6">
        <f t="shared" si="287"/>
        <v>0.12108707985742422</v>
      </c>
    </row>
    <row r="1439" spans="2:18" ht="14.4">
      <c r="B1439" s="7"/>
      <c r="C1439">
        <v>-23.477799999999998</v>
      </c>
      <c r="D1439">
        <v>95.525300000000001</v>
      </c>
      <c r="E1439">
        <v>84.906899999999993</v>
      </c>
      <c r="F1439">
        <v>1</v>
      </c>
      <c r="G1439" s="6">
        <f t="shared" si="276"/>
        <v>0</v>
      </c>
      <c r="H1439" s="9">
        <f t="shared" si="277"/>
        <v>-9.9347249999999998E-2</v>
      </c>
      <c r="I1439" s="6">
        <f t="shared" si="278"/>
        <v>-0.18158233333333335</v>
      </c>
      <c r="J1439" s="6">
        <f t="shared" si="279"/>
        <v>0.44151149999999995</v>
      </c>
      <c r="K1439" s="9">
        <f t="shared" si="280"/>
        <v>-0.44178190890641816</v>
      </c>
      <c r="L1439" s="8">
        <f t="shared" si="281"/>
        <v>-0.46598139155031415</v>
      </c>
      <c r="M1439" s="9">
        <f t="shared" si="282"/>
        <v>-0.94142657072479574</v>
      </c>
      <c r="N1439" s="8">
        <f t="shared" si="283"/>
        <v>-0.32174640155031398</v>
      </c>
      <c r="O1439" s="9">
        <f t="shared" si="284"/>
        <v>-0.44178190890641816</v>
      </c>
      <c r="P1439" s="8">
        <f t="shared" si="285"/>
        <v>-0.86307260677013631</v>
      </c>
      <c r="Q1439" s="9">
        <f t="shared" si="286"/>
        <v>0.23610637109358243</v>
      </c>
      <c r="R1439" s="6">
        <f t="shared" si="287"/>
        <v>0.12108707985742422</v>
      </c>
    </row>
    <row r="1440" spans="2:18" ht="14.4">
      <c r="B1440" s="7"/>
      <c r="C1440">
        <v>-21.0519</v>
      </c>
      <c r="D1440">
        <v>94.960400000000007</v>
      </c>
      <c r="E1440">
        <v>85.7607</v>
      </c>
      <c r="F1440">
        <v>1</v>
      </c>
      <c r="G1440" s="6">
        <f t="shared" si="276"/>
        <v>0</v>
      </c>
      <c r="H1440" s="9">
        <f t="shared" si="277"/>
        <v>-9.6314874999999966E-2</v>
      </c>
      <c r="I1440" s="6">
        <f t="shared" si="278"/>
        <v>-0.18346533333333331</v>
      </c>
      <c r="J1440" s="6">
        <f t="shared" si="279"/>
        <v>0.44293450000000012</v>
      </c>
      <c r="K1440" s="9">
        <f t="shared" si="280"/>
        <v>-0.43902486505774496</v>
      </c>
      <c r="L1440" s="8">
        <f t="shared" si="281"/>
        <v>-0.47030858674088516</v>
      </c>
      <c r="M1440" s="9">
        <f t="shared" si="282"/>
        <v>-0.94245113072479592</v>
      </c>
      <c r="N1440" s="8">
        <f t="shared" si="283"/>
        <v>-0.32498194174088496</v>
      </c>
      <c r="O1440" s="9">
        <f t="shared" si="284"/>
        <v>-0.43902486505774496</v>
      </c>
      <c r="P1440" s="8">
        <f t="shared" si="285"/>
        <v>-0.86505155675783796</v>
      </c>
      <c r="Q1440" s="9">
        <f t="shared" si="286"/>
        <v>0.23988797494225564</v>
      </c>
      <c r="R1440" s="6">
        <f t="shared" si="287"/>
        <v>0.11764717965455465</v>
      </c>
    </row>
    <row r="1441" spans="2:18" ht="14.4">
      <c r="B1441" s="7"/>
      <c r="C1441">
        <v>-22.562999999999999</v>
      </c>
      <c r="D1441">
        <v>94.878</v>
      </c>
      <c r="E1441">
        <v>84.600399999999993</v>
      </c>
      <c r="F1441">
        <v>1</v>
      </c>
      <c r="G1441" s="6">
        <f t="shared" si="276"/>
        <v>0</v>
      </c>
      <c r="H1441" s="9">
        <f t="shared" si="277"/>
        <v>-9.8203749999999979E-2</v>
      </c>
      <c r="I1441" s="6">
        <f t="shared" si="278"/>
        <v>-0.18374000000000001</v>
      </c>
      <c r="J1441" s="6">
        <f t="shared" si="279"/>
        <v>0.44100066666666671</v>
      </c>
      <c r="K1441" s="9">
        <f t="shared" si="280"/>
        <v>-0.43998807683553054</v>
      </c>
      <c r="L1441" s="8">
        <f t="shared" si="281"/>
        <v>-0.46876530297737667</v>
      </c>
      <c r="M1441" s="9">
        <f t="shared" si="282"/>
        <v>-0.94105877072479582</v>
      </c>
      <c r="N1441" s="8">
        <f t="shared" si="283"/>
        <v>-0.32411865297737652</v>
      </c>
      <c r="O1441" s="9">
        <f t="shared" si="284"/>
        <v>-0.43998807683553054</v>
      </c>
      <c r="P1441" s="8">
        <f t="shared" si="285"/>
        <v>-0.86316574262662449</v>
      </c>
      <c r="Q1441" s="9">
        <f t="shared" si="286"/>
        <v>0.23753240316447005</v>
      </c>
      <c r="R1441" s="6">
        <f t="shared" si="287"/>
        <v>0.11798464428684978</v>
      </c>
    </row>
    <row r="1442" spans="2:18" ht="14.4">
      <c r="B1442" s="7"/>
      <c r="C1442">
        <v>-22.562999999999999</v>
      </c>
      <c r="D1442">
        <v>94.878</v>
      </c>
      <c r="E1442">
        <v>84.600399999999993</v>
      </c>
      <c r="F1442">
        <v>1</v>
      </c>
      <c r="G1442" s="6">
        <f t="shared" si="276"/>
        <v>0</v>
      </c>
      <c r="H1442" s="9">
        <f t="shared" si="277"/>
        <v>-9.8203749999999979E-2</v>
      </c>
      <c r="I1442" s="6">
        <f t="shared" si="278"/>
        <v>-0.18374000000000001</v>
      </c>
      <c r="J1442" s="6">
        <f t="shared" si="279"/>
        <v>0.44100066666666671</v>
      </c>
      <c r="K1442" s="9">
        <f t="shared" si="280"/>
        <v>-0.43998807683553054</v>
      </c>
      <c r="L1442" s="8">
        <f t="shared" si="281"/>
        <v>-0.46876530297737667</v>
      </c>
      <c r="M1442" s="9">
        <f t="shared" si="282"/>
        <v>-0.94105877072479582</v>
      </c>
      <c r="N1442" s="8">
        <f t="shared" si="283"/>
        <v>-0.32411865297737652</v>
      </c>
      <c r="O1442" s="9">
        <f t="shared" si="284"/>
        <v>-0.43998807683553054</v>
      </c>
      <c r="P1442" s="8">
        <f t="shared" si="285"/>
        <v>-0.86316574262662449</v>
      </c>
      <c r="Q1442" s="9">
        <f t="shared" si="286"/>
        <v>0.23753240316447005</v>
      </c>
      <c r="R1442" s="6">
        <f t="shared" si="287"/>
        <v>0.11798464428684978</v>
      </c>
    </row>
    <row r="1443" spans="2:18" ht="14.4">
      <c r="B1443" s="7"/>
      <c r="C1443">
        <v>-23.6508</v>
      </c>
      <c r="D1443">
        <v>96.38</v>
      </c>
      <c r="E1443">
        <v>84.370999999999995</v>
      </c>
      <c r="F1443">
        <v>1</v>
      </c>
      <c r="G1443" s="6">
        <f t="shared" si="276"/>
        <v>0</v>
      </c>
      <c r="H1443" s="9">
        <f t="shared" si="277"/>
        <v>-9.9563500000000027E-2</v>
      </c>
      <c r="I1443" s="6">
        <f t="shared" si="278"/>
        <v>-0.17873333333333336</v>
      </c>
      <c r="J1443" s="6">
        <f t="shared" si="279"/>
        <v>0.44061833333333333</v>
      </c>
      <c r="K1443" s="9">
        <f t="shared" si="280"/>
        <v>-0.44140850921715663</v>
      </c>
      <c r="L1443" s="8">
        <f t="shared" si="281"/>
        <v>-0.4617936967530985</v>
      </c>
      <c r="M1443" s="9">
        <f t="shared" si="282"/>
        <v>-0.94078349072479595</v>
      </c>
      <c r="N1443" s="8">
        <f t="shared" si="283"/>
        <v>-0.31763655675309843</v>
      </c>
      <c r="O1443" s="9">
        <f t="shared" si="284"/>
        <v>-0.44140850921715663</v>
      </c>
      <c r="P1443" s="8">
        <f t="shared" si="285"/>
        <v>-0.86243783315347067</v>
      </c>
      <c r="Q1443" s="9">
        <f t="shared" si="286"/>
        <v>0.23583669078284389</v>
      </c>
      <c r="R1443" s="6">
        <f t="shared" si="287"/>
        <v>0.12471785103797411</v>
      </c>
    </row>
    <row r="1444" spans="2:18" ht="14.4">
      <c r="B1444" s="7"/>
      <c r="C1444">
        <v>-23.602399999999999</v>
      </c>
      <c r="D1444">
        <v>96.001599999999996</v>
      </c>
      <c r="E1444">
        <v>84.796000000000006</v>
      </c>
      <c r="F1444">
        <v>1</v>
      </c>
      <c r="G1444" s="6">
        <f t="shared" si="276"/>
        <v>0</v>
      </c>
      <c r="H1444" s="9">
        <f t="shared" si="277"/>
        <v>-9.9503000000000008E-2</v>
      </c>
      <c r="I1444" s="6">
        <f t="shared" si="278"/>
        <v>-0.17999466666666669</v>
      </c>
      <c r="J1444" s="6">
        <f t="shared" si="279"/>
        <v>0.44132666666666676</v>
      </c>
      <c r="K1444" s="9">
        <f t="shared" si="280"/>
        <v>-0.44184306108397903</v>
      </c>
      <c r="L1444" s="8">
        <f t="shared" si="281"/>
        <v>-0.46383012897043041</v>
      </c>
      <c r="M1444" s="9">
        <f t="shared" si="282"/>
        <v>-0.94129349072479584</v>
      </c>
      <c r="N1444" s="8">
        <f t="shared" si="283"/>
        <v>-0.31965120897043026</v>
      </c>
      <c r="O1444" s="9">
        <f t="shared" si="284"/>
        <v>-0.44184306108397903</v>
      </c>
      <c r="P1444" s="8">
        <f t="shared" si="285"/>
        <v>-0.86290128610940087</v>
      </c>
      <c r="Q1444" s="9">
        <f t="shared" si="286"/>
        <v>0.23591213891602161</v>
      </c>
      <c r="R1444" s="6">
        <f t="shared" si="287"/>
        <v>0.12312309177657235</v>
      </c>
    </row>
    <row r="1445" spans="2:18" ht="14.4">
      <c r="B1445" s="7"/>
      <c r="C1445">
        <v>-23.602399999999999</v>
      </c>
      <c r="D1445">
        <v>96.001599999999996</v>
      </c>
      <c r="E1445">
        <v>84.796000000000006</v>
      </c>
      <c r="F1445">
        <v>1</v>
      </c>
      <c r="G1445" s="6">
        <f t="shared" si="276"/>
        <v>0</v>
      </c>
      <c r="H1445" s="9">
        <f t="shared" si="277"/>
        <v>-9.9503000000000008E-2</v>
      </c>
      <c r="I1445" s="6">
        <f t="shared" si="278"/>
        <v>-0.17999466666666669</v>
      </c>
      <c r="J1445" s="6">
        <f t="shared" si="279"/>
        <v>0.44132666666666676</v>
      </c>
      <c r="K1445" s="9">
        <f t="shared" si="280"/>
        <v>-0.44184306108397903</v>
      </c>
      <c r="L1445" s="8">
        <f t="shared" si="281"/>
        <v>-0.46383012897043041</v>
      </c>
      <c r="M1445" s="9">
        <f t="shared" si="282"/>
        <v>-0.94129349072479584</v>
      </c>
      <c r="N1445" s="8">
        <f t="shared" si="283"/>
        <v>-0.31965120897043026</v>
      </c>
      <c r="O1445" s="9">
        <f t="shared" si="284"/>
        <v>-0.44184306108397903</v>
      </c>
      <c r="P1445" s="8">
        <f t="shared" si="285"/>
        <v>-0.86290128610940087</v>
      </c>
      <c r="Q1445" s="9">
        <f t="shared" si="286"/>
        <v>0.23591213891602161</v>
      </c>
      <c r="R1445" s="6">
        <f t="shared" si="287"/>
        <v>0.12312309177657235</v>
      </c>
    </row>
    <row r="1446" spans="2:18" ht="14.4">
      <c r="B1446" s="7"/>
      <c r="C1446">
        <v>-23.602399999999999</v>
      </c>
      <c r="D1446">
        <v>96.001599999999996</v>
      </c>
      <c r="E1446">
        <v>84.796000000000006</v>
      </c>
      <c r="F1446">
        <v>1</v>
      </c>
      <c r="G1446" s="6">
        <f t="shared" si="276"/>
        <v>0</v>
      </c>
      <c r="H1446" s="9">
        <f t="shared" si="277"/>
        <v>-9.9503000000000008E-2</v>
      </c>
      <c r="I1446" s="6">
        <f t="shared" si="278"/>
        <v>-0.17999466666666669</v>
      </c>
      <c r="J1446" s="6">
        <f t="shared" si="279"/>
        <v>0.44132666666666676</v>
      </c>
      <c r="K1446" s="9">
        <f t="shared" si="280"/>
        <v>-0.44184306108397903</v>
      </c>
      <c r="L1446" s="8">
        <f t="shared" si="281"/>
        <v>-0.46383012897043041</v>
      </c>
      <c r="M1446" s="9">
        <f t="shared" si="282"/>
        <v>-0.94129349072479584</v>
      </c>
      <c r="N1446" s="8">
        <f t="shared" si="283"/>
        <v>-0.31965120897043026</v>
      </c>
      <c r="O1446" s="9">
        <f t="shared" si="284"/>
        <v>-0.44184306108397903</v>
      </c>
      <c r="P1446" s="8">
        <f t="shared" si="285"/>
        <v>-0.86290128610940087</v>
      </c>
      <c r="Q1446" s="9">
        <f t="shared" si="286"/>
        <v>0.23591213891602161</v>
      </c>
      <c r="R1446" s="6">
        <f t="shared" si="287"/>
        <v>0.12312309177657235</v>
      </c>
    </row>
    <row r="1447" spans="2:18" ht="14.4">
      <c r="B1447" s="7"/>
      <c r="C1447">
        <v>-23.602399999999999</v>
      </c>
      <c r="D1447">
        <v>96.001599999999996</v>
      </c>
      <c r="E1447">
        <v>84.796000000000006</v>
      </c>
      <c r="F1447">
        <v>1</v>
      </c>
      <c r="G1447" s="6">
        <f t="shared" si="276"/>
        <v>0</v>
      </c>
      <c r="H1447" s="9">
        <f t="shared" si="277"/>
        <v>-9.9503000000000008E-2</v>
      </c>
      <c r="I1447" s="6">
        <f t="shared" si="278"/>
        <v>-0.17999466666666669</v>
      </c>
      <c r="J1447" s="6">
        <f t="shared" si="279"/>
        <v>0.44132666666666676</v>
      </c>
      <c r="K1447" s="9">
        <f t="shared" si="280"/>
        <v>-0.44184306108397903</v>
      </c>
      <c r="L1447" s="8">
        <f t="shared" si="281"/>
        <v>-0.46383012897043041</v>
      </c>
      <c r="M1447" s="9">
        <f t="shared" si="282"/>
        <v>-0.94129349072479584</v>
      </c>
      <c r="N1447" s="8">
        <f t="shared" si="283"/>
        <v>-0.31965120897043026</v>
      </c>
      <c r="O1447" s="9">
        <f t="shared" si="284"/>
        <v>-0.44184306108397903</v>
      </c>
      <c r="P1447" s="8">
        <f t="shared" si="285"/>
        <v>-0.86290128610940087</v>
      </c>
      <c r="Q1447" s="9">
        <f t="shared" si="286"/>
        <v>0.23591213891602161</v>
      </c>
      <c r="R1447" s="6">
        <f t="shared" si="287"/>
        <v>0.12312309177657235</v>
      </c>
    </row>
    <row r="1448" spans="2:18" ht="14.4">
      <c r="B1448" s="7"/>
      <c r="C1448">
        <v>-23.496300000000002</v>
      </c>
      <c r="D1448">
        <v>96.031000000000006</v>
      </c>
      <c r="E1448">
        <v>85.016800000000003</v>
      </c>
      <c r="F1448">
        <v>1</v>
      </c>
      <c r="G1448" s="6">
        <f t="shared" ref="G1448:G1511" si="288">D$19*(L1448-R1448)</f>
        <v>0</v>
      </c>
      <c r="H1448" s="9">
        <f t="shared" ref="H1448:H1511" si="289">(C1448-H$16)/H$17-0.5</f>
        <v>-9.9370375000000011E-2</v>
      </c>
      <c r="I1448" s="6">
        <f t="shared" ref="I1448:I1511" si="290">(D1448-I$16)/I$17-0.5</f>
        <v>-0.17989666666666665</v>
      </c>
      <c r="J1448" s="6">
        <f t="shared" ref="J1448:J1511" si="291">(E1448-J$16)/J$17-0.5</f>
        <v>0.44169466666666668</v>
      </c>
      <c r="K1448" s="9">
        <f t="shared" ref="K1448:K1511" si="292">(H1448*$H$13+I1448*$I$13+J1448*$J$13+$D$27)*$C$27</f>
        <v>-0.44194262755236419</v>
      </c>
      <c r="L1448" s="8">
        <f t="shared" ref="L1448:L1511" si="293">(H1448*$H$14+I1448*$I$14+J1448*$J$14+$E$27)*$C$27</f>
        <v>-0.46398512255643498</v>
      </c>
      <c r="M1448" s="9">
        <f t="shared" ref="M1448:M1511" si="294">(H$27*$H$13+I1448*$I$13+J1448*$J$13+$D$27)*$C$27</f>
        <v>-0.94155845072479583</v>
      </c>
      <c r="N1448" s="8">
        <f t="shared" ref="N1448:N1511" si="295">(H$27*$H$14+I1448*$I$14+J1448*$J$14+$E$27)*$C$27</f>
        <v>-0.31975845755643489</v>
      </c>
      <c r="O1448" s="9">
        <f t="shared" ref="O1448:O1511" si="296">(H1448*$H$13+I$27*$I$13+J1448*$J$13+$D$27)*$C$27</f>
        <v>-0.44194262755236419</v>
      </c>
      <c r="P1448" s="8">
        <f t="shared" ref="P1448:P1511" si="297">(H1448*$H$14+I$27*$I$14+J1448*$J$14+$E$27)*$C$27</f>
        <v>-0.86317849320038742</v>
      </c>
      <c r="Q1448" s="9">
        <f t="shared" ref="Q1448:Q1511" si="298">(H1448*$H$13+I1448*$I$13+J$27*$J$13+$D$27)*$C$27</f>
        <v>0.23607753244763635</v>
      </c>
      <c r="R1448" s="6">
        <f t="shared" ref="R1448:R1511" si="299">(H1448*$H$14+I1448*$I$14+J$27*$J$14+$E$27)*$C$27</f>
        <v>0.12319756028155444</v>
      </c>
    </row>
    <row r="1449" spans="2:18" ht="14.4">
      <c r="B1449" s="7"/>
      <c r="C1449">
        <v>-23.496300000000002</v>
      </c>
      <c r="D1449">
        <v>96.031000000000006</v>
      </c>
      <c r="E1449">
        <v>85.016800000000003</v>
      </c>
      <c r="F1449">
        <v>1</v>
      </c>
      <c r="G1449" s="6">
        <f t="shared" si="288"/>
        <v>0</v>
      </c>
      <c r="H1449" s="9">
        <f t="shared" si="289"/>
        <v>-9.9370375000000011E-2</v>
      </c>
      <c r="I1449" s="6">
        <f t="shared" si="290"/>
        <v>-0.17989666666666665</v>
      </c>
      <c r="J1449" s="6">
        <f t="shared" si="291"/>
        <v>0.44169466666666668</v>
      </c>
      <c r="K1449" s="9">
        <f t="shared" si="292"/>
        <v>-0.44194262755236419</v>
      </c>
      <c r="L1449" s="8">
        <f t="shared" si="293"/>
        <v>-0.46398512255643498</v>
      </c>
      <c r="M1449" s="9">
        <f t="shared" si="294"/>
        <v>-0.94155845072479583</v>
      </c>
      <c r="N1449" s="8">
        <f t="shared" si="295"/>
        <v>-0.31975845755643489</v>
      </c>
      <c r="O1449" s="9">
        <f t="shared" si="296"/>
        <v>-0.44194262755236419</v>
      </c>
      <c r="P1449" s="8">
        <f t="shared" si="297"/>
        <v>-0.86317849320038742</v>
      </c>
      <c r="Q1449" s="9">
        <f t="shared" si="298"/>
        <v>0.23607753244763635</v>
      </c>
      <c r="R1449" s="6">
        <f t="shared" si="299"/>
        <v>0.12319756028155444</v>
      </c>
    </row>
    <row r="1450" spans="2:18" ht="14.4">
      <c r="B1450" s="7"/>
      <c r="C1450">
        <v>-23.864000000000001</v>
      </c>
      <c r="D1450">
        <v>95.860399999999998</v>
      </c>
      <c r="E1450">
        <v>84.858599999999996</v>
      </c>
      <c r="F1450">
        <v>1</v>
      </c>
      <c r="G1450" s="6">
        <f t="shared" si="288"/>
        <v>0</v>
      </c>
      <c r="H1450" s="9">
        <f t="shared" si="289"/>
        <v>-9.9829999999999974E-2</v>
      </c>
      <c r="I1450" s="6">
        <f t="shared" si="290"/>
        <v>-0.18046533333333331</v>
      </c>
      <c r="J1450" s="6">
        <f t="shared" si="291"/>
        <v>0.44143100000000002</v>
      </c>
      <c r="K1450" s="9">
        <f t="shared" si="292"/>
        <v>-0.44232597512611294</v>
      </c>
      <c r="L1450" s="8">
        <f t="shared" si="293"/>
        <v>-0.46436442217643159</v>
      </c>
      <c r="M1450" s="9">
        <f t="shared" si="294"/>
        <v>-0.94136861072479583</v>
      </c>
      <c r="N1450" s="8">
        <f t="shared" si="295"/>
        <v>-0.32030322217643142</v>
      </c>
      <c r="O1450" s="9">
        <f t="shared" si="296"/>
        <v>-0.44232597512611294</v>
      </c>
      <c r="P1450" s="8">
        <f t="shared" si="297"/>
        <v>-0.86284862193773304</v>
      </c>
      <c r="Q1450" s="9">
        <f t="shared" si="298"/>
        <v>0.23550434487388766</v>
      </c>
      <c r="R1450" s="6">
        <f t="shared" si="299"/>
        <v>0.12265385439890343</v>
      </c>
    </row>
    <row r="1451" spans="2:18" ht="14.4">
      <c r="B1451" s="7"/>
      <c r="C1451">
        <v>-23.778099999999998</v>
      </c>
      <c r="D1451">
        <v>95.843299999999999</v>
      </c>
      <c r="E1451">
        <v>84.9499</v>
      </c>
      <c r="F1451">
        <v>1</v>
      </c>
      <c r="G1451" s="6">
        <f t="shared" si="288"/>
        <v>0</v>
      </c>
      <c r="H1451" s="9">
        <f t="shared" si="289"/>
        <v>-9.9722625000000009E-2</v>
      </c>
      <c r="I1451" s="6">
        <f t="shared" si="290"/>
        <v>-0.18052233333333334</v>
      </c>
      <c r="J1451" s="6">
        <f t="shared" si="291"/>
        <v>0.44158316666666664</v>
      </c>
      <c r="K1451" s="9">
        <f t="shared" si="292"/>
        <v>-0.44230163027817981</v>
      </c>
      <c r="L1451" s="8">
        <f t="shared" si="293"/>
        <v>-0.46456904228481283</v>
      </c>
      <c r="M1451" s="9">
        <f t="shared" si="294"/>
        <v>-0.94147817072479578</v>
      </c>
      <c r="N1451" s="8">
        <f t="shared" si="295"/>
        <v>-0.32046918728481266</v>
      </c>
      <c r="O1451" s="9">
        <f t="shared" si="296"/>
        <v>-0.44230163027817981</v>
      </c>
      <c r="P1451" s="8">
        <f t="shared" si="297"/>
        <v>-0.86298215868097172</v>
      </c>
      <c r="Q1451" s="9">
        <f t="shared" si="298"/>
        <v>0.23563824972182076</v>
      </c>
      <c r="R1451" s="6">
        <f t="shared" si="299"/>
        <v>0.12254411603376077</v>
      </c>
    </row>
    <row r="1452" spans="2:18" ht="14.4">
      <c r="B1452" s="7"/>
      <c r="C1452">
        <v>-23.778099999999998</v>
      </c>
      <c r="D1452">
        <v>95.843299999999999</v>
      </c>
      <c r="E1452">
        <v>84.9499</v>
      </c>
      <c r="F1452">
        <v>1</v>
      </c>
      <c r="G1452" s="6">
        <f t="shared" si="288"/>
        <v>0</v>
      </c>
      <c r="H1452" s="9">
        <f t="shared" si="289"/>
        <v>-9.9722625000000009E-2</v>
      </c>
      <c r="I1452" s="6">
        <f t="shared" si="290"/>
        <v>-0.18052233333333334</v>
      </c>
      <c r="J1452" s="6">
        <f t="shared" si="291"/>
        <v>0.44158316666666664</v>
      </c>
      <c r="K1452" s="9">
        <f t="shared" si="292"/>
        <v>-0.44230163027817981</v>
      </c>
      <c r="L1452" s="8">
        <f t="shared" si="293"/>
        <v>-0.46456904228481283</v>
      </c>
      <c r="M1452" s="9">
        <f t="shared" si="294"/>
        <v>-0.94147817072479578</v>
      </c>
      <c r="N1452" s="8">
        <f t="shared" si="295"/>
        <v>-0.32046918728481266</v>
      </c>
      <c r="O1452" s="9">
        <f t="shared" si="296"/>
        <v>-0.44230163027817981</v>
      </c>
      <c r="P1452" s="8">
        <f t="shared" si="297"/>
        <v>-0.86298215868097172</v>
      </c>
      <c r="Q1452" s="9">
        <f t="shared" si="298"/>
        <v>0.23563824972182076</v>
      </c>
      <c r="R1452" s="6">
        <f t="shared" si="299"/>
        <v>0.12254411603376077</v>
      </c>
    </row>
    <row r="1453" spans="2:18" ht="14.4">
      <c r="B1453" s="7"/>
      <c r="C1453">
        <v>-24.028400000000001</v>
      </c>
      <c r="D1453">
        <v>95.77</v>
      </c>
      <c r="E1453">
        <v>84.867400000000004</v>
      </c>
      <c r="F1453">
        <v>1</v>
      </c>
      <c r="G1453" s="6">
        <f t="shared" si="288"/>
        <v>0</v>
      </c>
      <c r="H1453" s="9">
        <f t="shared" si="289"/>
        <v>-0.10003549999999994</v>
      </c>
      <c r="I1453" s="6">
        <f t="shared" si="290"/>
        <v>-0.18076666666666669</v>
      </c>
      <c r="J1453" s="6">
        <f t="shared" si="291"/>
        <v>0.44144566666666663</v>
      </c>
      <c r="K1453" s="9">
        <f t="shared" si="292"/>
        <v>-0.44259280936360074</v>
      </c>
      <c r="L1453" s="8">
        <f t="shared" si="293"/>
        <v>-0.46467537314790563</v>
      </c>
      <c r="M1453" s="9">
        <f t="shared" si="294"/>
        <v>-0.94137917072479593</v>
      </c>
      <c r="N1453" s="8">
        <f t="shared" si="295"/>
        <v>-0.32068815314790555</v>
      </c>
      <c r="O1453" s="9">
        <f t="shared" si="296"/>
        <v>-0.44259280936360074</v>
      </c>
      <c r="P1453" s="8">
        <f t="shared" si="297"/>
        <v>-0.86278378716599702</v>
      </c>
      <c r="Q1453" s="9">
        <f t="shared" si="298"/>
        <v>0.2352480706363998</v>
      </c>
      <c r="R1453" s="6">
        <f t="shared" si="299"/>
        <v>0.12235204865569323</v>
      </c>
    </row>
    <row r="1454" spans="2:18" ht="14.4">
      <c r="B1454" s="7"/>
      <c r="C1454">
        <v>-24.028400000000001</v>
      </c>
      <c r="D1454">
        <v>95.77</v>
      </c>
      <c r="E1454">
        <v>84.867400000000004</v>
      </c>
      <c r="F1454">
        <v>1</v>
      </c>
      <c r="G1454" s="6">
        <f t="shared" si="288"/>
        <v>0</v>
      </c>
      <c r="H1454" s="9">
        <f t="shared" si="289"/>
        <v>-0.10003549999999994</v>
      </c>
      <c r="I1454" s="6">
        <f t="shared" si="290"/>
        <v>-0.18076666666666669</v>
      </c>
      <c r="J1454" s="6">
        <f t="shared" si="291"/>
        <v>0.44144566666666663</v>
      </c>
      <c r="K1454" s="9">
        <f t="shared" si="292"/>
        <v>-0.44259280936360074</v>
      </c>
      <c r="L1454" s="8">
        <f t="shared" si="293"/>
        <v>-0.46467537314790563</v>
      </c>
      <c r="M1454" s="9">
        <f t="shared" si="294"/>
        <v>-0.94137917072479593</v>
      </c>
      <c r="N1454" s="8">
        <f t="shared" si="295"/>
        <v>-0.32068815314790555</v>
      </c>
      <c r="O1454" s="9">
        <f t="shared" si="296"/>
        <v>-0.44259280936360074</v>
      </c>
      <c r="P1454" s="8">
        <f t="shared" si="297"/>
        <v>-0.86278378716599702</v>
      </c>
      <c r="Q1454" s="9">
        <f t="shared" si="298"/>
        <v>0.2352480706363998</v>
      </c>
      <c r="R1454" s="6">
        <f t="shared" si="299"/>
        <v>0.12235204865569323</v>
      </c>
    </row>
    <row r="1455" spans="2:18" ht="14.4">
      <c r="B1455" s="7"/>
      <c r="C1455">
        <v>-22.918299999999999</v>
      </c>
      <c r="D1455">
        <v>95.091700000000003</v>
      </c>
      <c r="E1455">
        <v>85.254800000000003</v>
      </c>
      <c r="F1455">
        <v>1</v>
      </c>
      <c r="G1455" s="6">
        <f t="shared" si="288"/>
        <v>0</v>
      </c>
      <c r="H1455" s="9">
        <f t="shared" si="289"/>
        <v>-9.8647874999999996E-2</v>
      </c>
      <c r="I1455" s="6">
        <f t="shared" si="290"/>
        <v>-0.18302766666666664</v>
      </c>
      <c r="J1455" s="6">
        <f t="shared" si="291"/>
        <v>0.44209133333333339</v>
      </c>
      <c r="K1455" s="9">
        <f t="shared" si="292"/>
        <v>-0.44132721472226694</v>
      </c>
      <c r="L1455" s="8">
        <f t="shared" si="293"/>
        <v>-0.46839715618827449</v>
      </c>
      <c r="M1455" s="9">
        <f t="shared" si="294"/>
        <v>-0.94184405072479593</v>
      </c>
      <c r="N1455" s="8">
        <f t="shared" si="295"/>
        <v>-0.32391039118827442</v>
      </c>
      <c r="O1455" s="9">
        <f t="shared" si="296"/>
        <v>-0.44132721472226694</v>
      </c>
      <c r="P1455" s="8">
        <f t="shared" si="297"/>
        <v>-0.86368593005570837</v>
      </c>
      <c r="Q1455" s="9">
        <f t="shared" si="298"/>
        <v>0.23697854527773374</v>
      </c>
      <c r="R1455" s="6">
        <f t="shared" si="299"/>
        <v>0.11903286350503574</v>
      </c>
    </row>
    <row r="1456" spans="2:18" ht="14.4">
      <c r="B1456" s="7"/>
      <c r="C1456">
        <v>-22.918299999999999</v>
      </c>
      <c r="D1456">
        <v>95.091700000000003</v>
      </c>
      <c r="E1456">
        <v>85.254800000000003</v>
      </c>
      <c r="F1456">
        <v>1</v>
      </c>
      <c r="G1456" s="6">
        <f t="shared" si="288"/>
        <v>0</v>
      </c>
      <c r="H1456" s="9">
        <f t="shared" si="289"/>
        <v>-9.8647874999999996E-2</v>
      </c>
      <c r="I1456" s="6">
        <f t="shared" si="290"/>
        <v>-0.18302766666666664</v>
      </c>
      <c r="J1456" s="6">
        <f t="shared" si="291"/>
        <v>0.44209133333333339</v>
      </c>
      <c r="K1456" s="9">
        <f t="shared" si="292"/>
        <v>-0.44132721472226694</v>
      </c>
      <c r="L1456" s="8">
        <f t="shared" si="293"/>
        <v>-0.46839715618827449</v>
      </c>
      <c r="M1456" s="9">
        <f t="shared" si="294"/>
        <v>-0.94184405072479593</v>
      </c>
      <c r="N1456" s="8">
        <f t="shared" si="295"/>
        <v>-0.32391039118827442</v>
      </c>
      <c r="O1456" s="9">
        <f t="shared" si="296"/>
        <v>-0.44132721472226694</v>
      </c>
      <c r="P1456" s="8">
        <f t="shared" si="297"/>
        <v>-0.86368593005570837</v>
      </c>
      <c r="Q1456" s="9">
        <f t="shared" si="298"/>
        <v>0.23697854527773374</v>
      </c>
      <c r="R1456" s="6">
        <f t="shared" si="299"/>
        <v>0.11903286350503574</v>
      </c>
    </row>
    <row r="1457" spans="2:18" ht="14.4">
      <c r="B1457" s="7"/>
      <c r="C1457">
        <v>-24.055399999999999</v>
      </c>
      <c r="D1457">
        <v>95.537800000000004</v>
      </c>
      <c r="E1457">
        <v>84.463899999999995</v>
      </c>
      <c r="F1457">
        <v>1</v>
      </c>
      <c r="G1457" s="6">
        <f t="shared" si="288"/>
        <v>0</v>
      </c>
      <c r="H1457" s="9">
        <f t="shared" si="289"/>
        <v>-0.10006925</v>
      </c>
      <c r="I1457" s="6">
        <f t="shared" si="290"/>
        <v>-0.18154066666666663</v>
      </c>
      <c r="J1457" s="6">
        <f t="shared" si="291"/>
        <v>0.44077316666666666</v>
      </c>
      <c r="K1457" s="9">
        <f t="shared" si="292"/>
        <v>-0.44215069819822478</v>
      </c>
      <c r="L1457" s="8">
        <f t="shared" si="293"/>
        <v>-0.46520913092143518</v>
      </c>
      <c r="M1457" s="9">
        <f t="shared" si="294"/>
        <v>-0.94089497072479578</v>
      </c>
      <c r="N1457" s="8">
        <f t="shared" si="295"/>
        <v>-0.32123406092143503</v>
      </c>
      <c r="O1457" s="9">
        <f t="shared" si="296"/>
        <v>-0.44215069819822478</v>
      </c>
      <c r="P1457" s="8">
        <f t="shared" si="297"/>
        <v>-0.86235230766548465</v>
      </c>
      <c r="Q1457" s="9">
        <f t="shared" si="298"/>
        <v>0.23520598180177582</v>
      </c>
      <c r="R1457" s="6">
        <f t="shared" si="299"/>
        <v>0.12139896138165135</v>
      </c>
    </row>
    <row r="1458" spans="2:18" ht="14.4">
      <c r="B1458" s="7"/>
      <c r="C1458">
        <v>-24.055399999999999</v>
      </c>
      <c r="D1458">
        <v>95.537800000000004</v>
      </c>
      <c r="E1458">
        <v>84.463899999999995</v>
      </c>
      <c r="F1458">
        <v>1</v>
      </c>
      <c r="G1458" s="6">
        <f t="shared" si="288"/>
        <v>0</v>
      </c>
      <c r="H1458" s="9">
        <f t="shared" si="289"/>
        <v>-0.10006925</v>
      </c>
      <c r="I1458" s="6">
        <f t="shared" si="290"/>
        <v>-0.18154066666666663</v>
      </c>
      <c r="J1458" s="6">
        <f t="shared" si="291"/>
        <v>0.44077316666666666</v>
      </c>
      <c r="K1458" s="9">
        <f t="shared" si="292"/>
        <v>-0.44215069819822478</v>
      </c>
      <c r="L1458" s="8">
        <f t="shared" si="293"/>
        <v>-0.46520913092143518</v>
      </c>
      <c r="M1458" s="9">
        <f t="shared" si="294"/>
        <v>-0.94089497072479578</v>
      </c>
      <c r="N1458" s="8">
        <f t="shared" si="295"/>
        <v>-0.32123406092143503</v>
      </c>
      <c r="O1458" s="9">
        <f t="shared" si="296"/>
        <v>-0.44215069819822478</v>
      </c>
      <c r="P1458" s="8">
        <f t="shared" si="297"/>
        <v>-0.86235230766548465</v>
      </c>
      <c r="Q1458" s="9">
        <f t="shared" si="298"/>
        <v>0.23520598180177582</v>
      </c>
      <c r="R1458" s="6">
        <f t="shared" si="299"/>
        <v>0.12139896138165135</v>
      </c>
    </row>
    <row r="1459" spans="2:18" ht="14.4">
      <c r="B1459" s="7"/>
      <c r="C1459">
        <v>-24.055399999999999</v>
      </c>
      <c r="D1459">
        <v>95.537800000000004</v>
      </c>
      <c r="E1459">
        <v>84.463899999999995</v>
      </c>
      <c r="F1459">
        <v>1</v>
      </c>
      <c r="G1459" s="6">
        <f t="shared" si="288"/>
        <v>0</v>
      </c>
      <c r="H1459" s="9">
        <f t="shared" si="289"/>
        <v>-0.10006925</v>
      </c>
      <c r="I1459" s="6">
        <f t="shared" si="290"/>
        <v>-0.18154066666666663</v>
      </c>
      <c r="J1459" s="6">
        <f t="shared" si="291"/>
        <v>0.44077316666666666</v>
      </c>
      <c r="K1459" s="9">
        <f t="shared" si="292"/>
        <v>-0.44215069819822478</v>
      </c>
      <c r="L1459" s="8">
        <f t="shared" si="293"/>
        <v>-0.46520913092143518</v>
      </c>
      <c r="M1459" s="9">
        <f t="shared" si="294"/>
        <v>-0.94089497072479578</v>
      </c>
      <c r="N1459" s="8">
        <f t="shared" si="295"/>
        <v>-0.32123406092143503</v>
      </c>
      <c r="O1459" s="9">
        <f t="shared" si="296"/>
        <v>-0.44215069819822478</v>
      </c>
      <c r="P1459" s="8">
        <f t="shared" si="297"/>
        <v>-0.86235230766548465</v>
      </c>
      <c r="Q1459" s="9">
        <f t="shared" si="298"/>
        <v>0.23520598180177582</v>
      </c>
      <c r="R1459" s="6">
        <f t="shared" si="299"/>
        <v>0.12139896138165135</v>
      </c>
    </row>
    <row r="1460" spans="2:18" ht="14.4">
      <c r="B1460" s="7"/>
      <c r="C1460">
        <v>-24.105499999999999</v>
      </c>
      <c r="D1460">
        <v>95.986500000000007</v>
      </c>
      <c r="E1460">
        <v>84.710300000000004</v>
      </c>
      <c r="F1460">
        <v>1</v>
      </c>
      <c r="G1460" s="6">
        <f t="shared" si="288"/>
        <v>0</v>
      </c>
      <c r="H1460" s="9">
        <f t="shared" si="289"/>
        <v>-0.10013187499999998</v>
      </c>
      <c r="I1460" s="6">
        <f t="shared" si="290"/>
        <v>-0.18004499999999996</v>
      </c>
      <c r="J1460" s="6">
        <f t="shared" si="291"/>
        <v>0.44118383333333322</v>
      </c>
      <c r="K1460" s="9">
        <f t="shared" si="292"/>
        <v>-0.442524476369138</v>
      </c>
      <c r="L1460" s="8">
        <f t="shared" si="293"/>
        <v>-0.46357744143917134</v>
      </c>
      <c r="M1460" s="9">
        <f t="shared" si="294"/>
        <v>-0.9411906507247958</v>
      </c>
      <c r="N1460" s="8">
        <f t="shared" si="295"/>
        <v>-0.31962491643917124</v>
      </c>
      <c r="O1460" s="9">
        <f t="shared" si="296"/>
        <v>-0.442524476369138</v>
      </c>
      <c r="P1460" s="8">
        <f t="shared" si="297"/>
        <v>-0.86258582905687553</v>
      </c>
      <c r="Q1460" s="9">
        <f t="shared" si="298"/>
        <v>0.23512788363086254</v>
      </c>
      <c r="R1460" s="6">
        <f t="shared" si="299"/>
        <v>0.1232867172553061</v>
      </c>
    </row>
    <row r="1461" spans="2:18" ht="14.4">
      <c r="B1461" s="7"/>
      <c r="C1461">
        <v>-24.105499999999999</v>
      </c>
      <c r="D1461">
        <v>95.986500000000007</v>
      </c>
      <c r="E1461">
        <v>84.710300000000004</v>
      </c>
      <c r="F1461">
        <v>1</v>
      </c>
      <c r="G1461" s="6">
        <f t="shared" si="288"/>
        <v>0</v>
      </c>
      <c r="H1461" s="9">
        <f t="shared" si="289"/>
        <v>-0.10013187499999998</v>
      </c>
      <c r="I1461" s="6">
        <f t="shared" si="290"/>
        <v>-0.18004499999999996</v>
      </c>
      <c r="J1461" s="6">
        <f t="shared" si="291"/>
        <v>0.44118383333333322</v>
      </c>
      <c r="K1461" s="9">
        <f t="shared" si="292"/>
        <v>-0.442524476369138</v>
      </c>
      <c r="L1461" s="8">
        <f t="shared" si="293"/>
        <v>-0.46357744143917134</v>
      </c>
      <c r="M1461" s="9">
        <f t="shared" si="294"/>
        <v>-0.9411906507247958</v>
      </c>
      <c r="N1461" s="8">
        <f t="shared" si="295"/>
        <v>-0.31962491643917124</v>
      </c>
      <c r="O1461" s="9">
        <f t="shared" si="296"/>
        <v>-0.442524476369138</v>
      </c>
      <c r="P1461" s="8">
        <f t="shared" si="297"/>
        <v>-0.86258582905687553</v>
      </c>
      <c r="Q1461" s="9">
        <f t="shared" si="298"/>
        <v>0.23512788363086254</v>
      </c>
      <c r="R1461" s="6">
        <f t="shared" si="299"/>
        <v>0.1232867172553061</v>
      </c>
    </row>
    <row r="1462" spans="2:18" ht="14.4">
      <c r="B1462" s="7"/>
      <c r="C1462">
        <v>-23.8324</v>
      </c>
      <c r="D1462">
        <v>96.108800000000002</v>
      </c>
      <c r="E1462">
        <v>84.926100000000005</v>
      </c>
      <c r="F1462">
        <v>1</v>
      </c>
      <c r="G1462" s="6">
        <f t="shared" si="288"/>
        <v>0</v>
      </c>
      <c r="H1462" s="9">
        <f t="shared" si="289"/>
        <v>-9.9790500000000004E-2</v>
      </c>
      <c r="I1462" s="6">
        <f t="shared" si="290"/>
        <v>-0.17963733333333332</v>
      </c>
      <c r="J1462" s="6">
        <f t="shared" si="291"/>
        <v>0.44154349999999998</v>
      </c>
      <c r="K1462" s="9">
        <f t="shared" si="292"/>
        <v>-0.44235771560114573</v>
      </c>
      <c r="L1462" s="8">
        <f t="shared" si="293"/>
        <v>-0.46341621082469781</v>
      </c>
      <c r="M1462" s="9">
        <f t="shared" si="294"/>
        <v>-0.94144961072479583</v>
      </c>
      <c r="N1462" s="8">
        <f t="shared" si="295"/>
        <v>-0.31934079082469768</v>
      </c>
      <c r="O1462" s="9">
        <f t="shared" si="296"/>
        <v>-0.44235771560114573</v>
      </c>
      <c r="P1462" s="8">
        <f t="shared" si="297"/>
        <v>-0.86293298999543955</v>
      </c>
      <c r="Q1462" s="9">
        <f t="shared" si="298"/>
        <v>0.23555360439885487</v>
      </c>
      <c r="R1462" s="6">
        <f t="shared" si="299"/>
        <v>0.12367221380834371</v>
      </c>
    </row>
    <row r="1463" spans="2:18" ht="14.4">
      <c r="B1463" s="7"/>
      <c r="C1463">
        <v>-23.8324</v>
      </c>
      <c r="D1463">
        <v>96.108800000000002</v>
      </c>
      <c r="E1463">
        <v>84.926100000000005</v>
      </c>
      <c r="F1463">
        <v>1</v>
      </c>
      <c r="G1463" s="6">
        <f t="shared" si="288"/>
        <v>0</v>
      </c>
      <c r="H1463" s="9">
        <f t="shared" si="289"/>
        <v>-9.9790500000000004E-2</v>
      </c>
      <c r="I1463" s="6">
        <f t="shared" si="290"/>
        <v>-0.17963733333333332</v>
      </c>
      <c r="J1463" s="6">
        <f t="shared" si="291"/>
        <v>0.44154349999999998</v>
      </c>
      <c r="K1463" s="9">
        <f t="shared" si="292"/>
        <v>-0.44235771560114573</v>
      </c>
      <c r="L1463" s="8">
        <f t="shared" si="293"/>
        <v>-0.46341621082469781</v>
      </c>
      <c r="M1463" s="9">
        <f t="shared" si="294"/>
        <v>-0.94144961072479583</v>
      </c>
      <c r="N1463" s="8">
        <f t="shared" si="295"/>
        <v>-0.31934079082469768</v>
      </c>
      <c r="O1463" s="9">
        <f t="shared" si="296"/>
        <v>-0.44235771560114573</v>
      </c>
      <c r="P1463" s="8">
        <f t="shared" si="297"/>
        <v>-0.86293298999543955</v>
      </c>
      <c r="Q1463" s="9">
        <f t="shared" si="298"/>
        <v>0.23555360439885487</v>
      </c>
      <c r="R1463" s="6">
        <f t="shared" si="299"/>
        <v>0.12367221380834371</v>
      </c>
    </row>
    <row r="1464" spans="2:18" ht="14.4">
      <c r="B1464" s="7"/>
      <c r="C1464">
        <v>-24.0747</v>
      </c>
      <c r="D1464">
        <v>95.648200000000003</v>
      </c>
      <c r="E1464">
        <v>84.851200000000006</v>
      </c>
      <c r="F1464">
        <v>1</v>
      </c>
      <c r="G1464" s="6">
        <f t="shared" si="288"/>
        <v>0</v>
      </c>
      <c r="H1464" s="9">
        <f t="shared" si="289"/>
        <v>-0.10009337499999998</v>
      </c>
      <c r="I1464" s="6">
        <f t="shared" si="290"/>
        <v>-0.18117266666666665</v>
      </c>
      <c r="J1464" s="6">
        <f t="shared" si="291"/>
        <v>0.44141866666666674</v>
      </c>
      <c r="K1464" s="9">
        <f t="shared" si="292"/>
        <v>-0.44264554392075228</v>
      </c>
      <c r="L1464" s="8">
        <f t="shared" si="293"/>
        <v>-0.46514401570612462</v>
      </c>
      <c r="M1464" s="9">
        <f t="shared" si="294"/>
        <v>-0.94135973072479584</v>
      </c>
      <c r="N1464" s="8">
        <f t="shared" si="295"/>
        <v>-0.32117763070612454</v>
      </c>
      <c r="O1464" s="9">
        <f t="shared" si="296"/>
        <v>-0.44264554392075228</v>
      </c>
      <c r="P1464" s="8">
        <f t="shared" si="297"/>
        <v>-0.86274611663214751</v>
      </c>
      <c r="Q1464" s="9">
        <f t="shared" si="298"/>
        <v>0.23517589607924835</v>
      </c>
      <c r="R1464" s="6">
        <f t="shared" si="299"/>
        <v>0.12186657056362475</v>
      </c>
    </row>
    <row r="1465" spans="2:18" ht="14.4">
      <c r="B1465" s="7"/>
      <c r="C1465">
        <v>-24.0747</v>
      </c>
      <c r="D1465">
        <v>95.648200000000003</v>
      </c>
      <c r="E1465">
        <v>84.851200000000006</v>
      </c>
      <c r="F1465">
        <v>1</v>
      </c>
      <c r="G1465" s="6">
        <f t="shared" si="288"/>
        <v>0</v>
      </c>
      <c r="H1465" s="9">
        <f t="shared" si="289"/>
        <v>-0.10009337499999998</v>
      </c>
      <c r="I1465" s="6">
        <f t="shared" si="290"/>
        <v>-0.18117266666666665</v>
      </c>
      <c r="J1465" s="6">
        <f t="shared" si="291"/>
        <v>0.44141866666666674</v>
      </c>
      <c r="K1465" s="9">
        <f t="shared" si="292"/>
        <v>-0.44264554392075228</v>
      </c>
      <c r="L1465" s="8">
        <f t="shared" si="293"/>
        <v>-0.46514401570612462</v>
      </c>
      <c r="M1465" s="9">
        <f t="shared" si="294"/>
        <v>-0.94135973072479584</v>
      </c>
      <c r="N1465" s="8">
        <f t="shared" si="295"/>
        <v>-0.32117763070612454</v>
      </c>
      <c r="O1465" s="9">
        <f t="shared" si="296"/>
        <v>-0.44264554392075228</v>
      </c>
      <c r="P1465" s="8">
        <f t="shared" si="297"/>
        <v>-0.86274611663214751</v>
      </c>
      <c r="Q1465" s="9">
        <f t="shared" si="298"/>
        <v>0.23517589607924835</v>
      </c>
      <c r="R1465" s="6">
        <f t="shared" si="299"/>
        <v>0.12186657056362475</v>
      </c>
    </row>
    <row r="1466" spans="2:18" ht="14.4">
      <c r="B1466" s="7"/>
      <c r="C1466">
        <v>-22.741099999999999</v>
      </c>
      <c r="D1466">
        <v>94.637</v>
      </c>
      <c r="E1466">
        <v>85.320499999999996</v>
      </c>
      <c r="F1466">
        <v>1</v>
      </c>
      <c r="G1466" s="6">
        <f t="shared" si="288"/>
        <v>0</v>
      </c>
      <c r="H1466" s="9">
        <f t="shared" si="289"/>
        <v>-9.842637500000001E-2</v>
      </c>
      <c r="I1466" s="6">
        <f t="shared" si="290"/>
        <v>-0.18454333333333334</v>
      </c>
      <c r="J1466" s="6">
        <f t="shared" si="291"/>
        <v>0.44220083333333338</v>
      </c>
      <c r="K1466" s="9">
        <f t="shared" si="292"/>
        <v>-0.4411298272594758</v>
      </c>
      <c r="L1466" s="8">
        <f t="shared" si="293"/>
        <v>-0.47043532603639271</v>
      </c>
      <c r="M1466" s="9">
        <f t="shared" si="294"/>
        <v>-0.94192289072479596</v>
      </c>
      <c r="N1466" s="8">
        <f t="shared" si="295"/>
        <v>-0.32586882103639253</v>
      </c>
      <c r="O1466" s="9">
        <f t="shared" si="296"/>
        <v>-0.4411298272594758</v>
      </c>
      <c r="P1466" s="8">
        <f t="shared" si="297"/>
        <v>-0.8638339474985427</v>
      </c>
      <c r="Q1466" s="9">
        <f t="shared" si="298"/>
        <v>0.23725477274052478</v>
      </c>
      <c r="R1466" s="6">
        <f t="shared" si="299"/>
        <v>0.11706297109975196</v>
      </c>
    </row>
    <row r="1467" spans="2:18" ht="14.4">
      <c r="B1467" s="7"/>
      <c r="C1467">
        <v>-22.741099999999999</v>
      </c>
      <c r="D1467">
        <v>94.637</v>
      </c>
      <c r="E1467">
        <v>85.320499999999996</v>
      </c>
      <c r="F1467">
        <v>1</v>
      </c>
      <c r="G1467" s="6">
        <f t="shared" si="288"/>
        <v>0</v>
      </c>
      <c r="H1467" s="9">
        <f t="shared" si="289"/>
        <v>-9.842637500000001E-2</v>
      </c>
      <c r="I1467" s="6">
        <f t="shared" si="290"/>
        <v>-0.18454333333333334</v>
      </c>
      <c r="J1467" s="6">
        <f t="shared" si="291"/>
        <v>0.44220083333333338</v>
      </c>
      <c r="K1467" s="9">
        <f t="shared" si="292"/>
        <v>-0.4411298272594758</v>
      </c>
      <c r="L1467" s="8">
        <f t="shared" si="293"/>
        <v>-0.47043532603639271</v>
      </c>
      <c r="M1467" s="9">
        <f t="shared" si="294"/>
        <v>-0.94192289072479596</v>
      </c>
      <c r="N1467" s="8">
        <f t="shared" si="295"/>
        <v>-0.32586882103639253</v>
      </c>
      <c r="O1467" s="9">
        <f t="shared" si="296"/>
        <v>-0.4411298272594758</v>
      </c>
      <c r="P1467" s="8">
        <f t="shared" si="297"/>
        <v>-0.8638339474985427</v>
      </c>
      <c r="Q1467" s="9">
        <f t="shared" si="298"/>
        <v>0.23725477274052478</v>
      </c>
      <c r="R1467" s="6">
        <f t="shared" si="299"/>
        <v>0.11706297109975196</v>
      </c>
    </row>
    <row r="1468" spans="2:18" ht="14.4">
      <c r="B1468" s="7"/>
      <c r="C1468">
        <v>-23.830400000000001</v>
      </c>
      <c r="D1468">
        <v>95.258399999999995</v>
      </c>
      <c r="E1468">
        <v>84.5655</v>
      </c>
      <c r="F1468">
        <v>1</v>
      </c>
      <c r="G1468" s="6">
        <f t="shared" si="288"/>
        <v>0</v>
      </c>
      <c r="H1468" s="9">
        <f t="shared" si="289"/>
        <v>-9.9787999999999988E-2</v>
      </c>
      <c r="I1468" s="6">
        <f t="shared" si="290"/>
        <v>-0.18247200000000002</v>
      </c>
      <c r="J1468" s="6">
        <f t="shared" si="291"/>
        <v>0.44094250000000013</v>
      </c>
      <c r="K1468" s="9">
        <f t="shared" si="292"/>
        <v>-0.44192187790969217</v>
      </c>
      <c r="L1468" s="8">
        <f t="shared" si="293"/>
        <v>-0.46657741072818815</v>
      </c>
      <c r="M1468" s="9">
        <f t="shared" si="294"/>
        <v>-0.94101689072479588</v>
      </c>
      <c r="N1468" s="8">
        <f t="shared" si="295"/>
        <v>-0.322501090728188</v>
      </c>
      <c r="O1468" s="9">
        <f t="shared" si="296"/>
        <v>-0.44192187790969217</v>
      </c>
      <c r="P1468" s="8">
        <f t="shared" si="297"/>
        <v>-0.86255914348271401</v>
      </c>
      <c r="Q1468" s="9">
        <f t="shared" si="298"/>
        <v>0.23555672209030851</v>
      </c>
      <c r="R1468" s="6">
        <f t="shared" si="299"/>
        <v>0.12013626739212786</v>
      </c>
    </row>
    <row r="1469" spans="2:18" ht="14.4">
      <c r="B1469" s="7"/>
      <c r="C1469">
        <v>-23.830400000000001</v>
      </c>
      <c r="D1469">
        <v>95.258399999999995</v>
      </c>
      <c r="E1469">
        <v>84.5655</v>
      </c>
      <c r="F1469">
        <v>1</v>
      </c>
      <c r="G1469" s="6">
        <f t="shared" si="288"/>
        <v>0</v>
      </c>
      <c r="H1469" s="9">
        <f t="shared" si="289"/>
        <v>-9.9787999999999988E-2</v>
      </c>
      <c r="I1469" s="6">
        <f t="shared" si="290"/>
        <v>-0.18247200000000002</v>
      </c>
      <c r="J1469" s="6">
        <f t="shared" si="291"/>
        <v>0.44094250000000013</v>
      </c>
      <c r="K1469" s="9">
        <f t="shared" si="292"/>
        <v>-0.44192187790969217</v>
      </c>
      <c r="L1469" s="8">
        <f t="shared" si="293"/>
        <v>-0.46657741072818815</v>
      </c>
      <c r="M1469" s="9">
        <f t="shared" si="294"/>
        <v>-0.94101689072479588</v>
      </c>
      <c r="N1469" s="8">
        <f t="shared" si="295"/>
        <v>-0.322501090728188</v>
      </c>
      <c r="O1469" s="9">
        <f t="shared" si="296"/>
        <v>-0.44192187790969217</v>
      </c>
      <c r="P1469" s="8">
        <f t="shared" si="297"/>
        <v>-0.86255914348271401</v>
      </c>
      <c r="Q1469" s="9">
        <f t="shared" si="298"/>
        <v>0.23555672209030851</v>
      </c>
      <c r="R1469" s="6">
        <f t="shared" si="299"/>
        <v>0.12013626739212786</v>
      </c>
    </row>
    <row r="1470" spans="2:18" ht="14.4">
      <c r="B1470" s="7"/>
      <c r="C1470">
        <v>-23.830400000000001</v>
      </c>
      <c r="D1470">
        <v>95.258399999999995</v>
      </c>
      <c r="E1470">
        <v>84.5655</v>
      </c>
      <c r="F1470">
        <v>1</v>
      </c>
      <c r="G1470" s="6">
        <f t="shared" si="288"/>
        <v>0</v>
      </c>
      <c r="H1470" s="9">
        <f t="shared" si="289"/>
        <v>-9.9787999999999988E-2</v>
      </c>
      <c r="I1470" s="6">
        <f t="shared" si="290"/>
        <v>-0.18247200000000002</v>
      </c>
      <c r="J1470" s="6">
        <f t="shared" si="291"/>
        <v>0.44094250000000013</v>
      </c>
      <c r="K1470" s="9">
        <f t="shared" si="292"/>
        <v>-0.44192187790969217</v>
      </c>
      <c r="L1470" s="8">
        <f t="shared" si="293"/>
        <v>-0.46657741072818815</v>
      </c>
      <c r="M1470" s="9">
        <f t="shared" si="294"/>
        <v>-0.94101689072479588</v>
      </c>
      <c r="N1470" s="8">
        <f t="shared" si="295"/>
        <v>-0.322501090728188</v>
      </c>
      <c r="O1470" s="9">
        <f t="shared" si="296"/>
        <v>-0.44192187790969217</v>
      </c>
      <c r="P1470" s="8">
        <f t="shared" si="297"/>
        <v>-0.86255914348271401</v>
      </c>
      <c r="Q1470" s="9">
        <f t="shared" si="298"/>
        <v>0.23555672209030851</v>
      </c>
      <c r="R1470" s="6">
        <f t="shared" si="299"/>
        <v>0.12013626739212786</v>
      </c>
    </row>
    <row r="1471" spans="2:18" ht="14.4">
      <c r="B1471" s="7"/>
      <c r="C1471">
        <v>-23.830400000000001</v>
      </c>
      <c r="D1471">
        <v>95.258399999999995</v>
      </c>
      <c r="E1471">
        <v>84.5655</v>
      </c>
      <c r="F1471">
        <v>1</v>
      </c>
      <c r="G1471" s="6">
        <f t="shared" si="288"/>
        <v>0</v>
      </c>
      <c r="H1471" s="9">
        <f t="shared" si="289"/>
        <v>-9.9787999999999988E-2</v>
      </c>
      <c r="I1471" s="6">
        <f t="shared" si="290"/>
        <v>-0.18247200000000002</v>
      </c>
      <c r="J1471" s="6">
        <f t="shared" si="291"/>
        <v>0.44094250000000013</v>
      </c>
      <c r="K1471" s="9">
        <f t="shared" si="292"/>
        <v>-0.44192187790969217</v>
      </c>
      <c r="L1471" s="8">
        <f t="shared" si="293"/>
        <v>-0.46657741072818815</v>
      </c>
      <c r="M1471" s="9">
        <f t="shared" si="294"/>
        <v>-0.94101689072479588</v>
      </c>
      <c r="N1471" s="8">
        <f t="shared" si="295"/>
        <v>-0.322501090728188</v>
      </c>
      <c r="O1471" s="9">
        <f t="shared" si="296"/>
        <v>-0.44192187790969217</v>
      </c>
      <c r="P1471" s="8">
        <f t="shared" si="297"/>
        <v>-0.86255914348271401</v>
      </c>
      <c r="Q1471" s="9">
        <f t="shared" si="298"/>
        <v>0.23555672209030851</v>
      </c>
      <c r="R1471" s="6">
        <f t="shared" si="299"/>
        <v>0.12013626739212786</v>
      </c>
    </row>
    <row r="1472" spans="2:18" ht="14.4">
      <c r="B1472" s="7"/>
      <c r="C1472">
        <v>-24.347200000000001</v>
      </c>
      <c r="D1472">
        <v>95.464200000000005</v>
      </c>
      <c r="E1472">
        <v>84.457400000000007</v>
      </c>
      <c r="F1472">
        <v>1</v>
      </c>
      <c r="G1472" s="6">
        <f t="shared" si="288"/>
        <v>0</v>
      </c>
      <c r="H1472" s="9">
        <f t="shared" si="289"/>
        <v>-0.10043399999999997</v>
      </c>
      <c r="I1472" s="6">
        <f t="shared" si="290"/>
        <v>-0.181786</v>
      </c>
      <c r="J1472" s="6">
        <f t="shared" si="291"/>
        <v>0.44076233333333337</v>
      </c>
      <c r="K1472" s="9">
        <f t="shared" si="292"/>
        <v>-0.44259776938130851</v>
      </c>
      <c r="L1472" s="8">
        <f t="shared" si="293"/>
        <v>-0.46537701537793469</v>
      </c>
      <c r="M1472" s="9">
        <f t="shared" si="294"/>
        <v>-0.94088717072479588</v>
      </c>
      <c r="N1472" s="8">
        <f t="shared" si="295"/>
        <v>-0.32153325537793459</v>
      </c>
      <c r="O1472" s="9">
        <f t="shared" si="296"/>
        <v>-0.44259776938130851</v>
      </c>
      <c r="P1472" s="8">
        <f t="shared" si="297"/>
        <v>-0.86221424266733504</v>
      </c>
      <c r="Q1472" s="9">
        <f t="shared" si="298"/>
        <v>0.23475111061869214</v>
      </c>
      <c r="R1472" s="6">
        <f t="shared" si="299"/>
        <v>0.12122432192700229</v>
      </c>
    </row>
    <row r="1473" spans="2:18" ht="14.4">
      <c r="B1473" s="7"/>
      <c r="C1473">
        <v>-24.347200000000001</v>
      </c>
      <c r="D1473">
        <v>95.464200000000005</v>
      </c>
      <c r="E1473">
        <v>84.457400000000007</v>
      </c>
      <c r="F1473">
        <v>1</v>
      </c>
      <c r="G1473" s="6">
        <f t="shared" si="288"/>
        <v>0</v>
      </c>
      <c r="H1473" s="9">
        <f t="shared" si="289"/>
        <v>-0.10043399999999997</v>
      </c>
      <c r="I1473" s="6">
        <f t="shared" si="290"/>
        <v>-0.181786</v>
      </c>
      <c r="J1473" s="6">
        <f t="shared" si="291"/>
        <v>0.44076233333333337</v>
      </c>
      <c r="K1473" s="9">
        <f t="shared" si="292"/>
        <v>-0.44259776938130851</v>
      </c>
      <c r="L1473" s="8">
        <f t="shared" si="293"/>
        <v>-0.46537701537793469</v>
      </c>
      <c r="M1473" s="9">
        <f t="shared" si="294"/>
        <v>-0.94088717072479588</v>
      </c>
      <c r="N1473" s="8">
        <f t="shared" si="295"/>
        <v>-0.32153325537793459</v>
      </c>
      <c r="O1473" s="9">
        <f t="shared" si="296"/>
        <v>-0.44259776938130851</v>
      </c>
      <c r="P1473" s="8">
        <f t="shared" si="297"/>
        <v>-0.86221424266733504</v>
      </c>
      <c r="Q1473" s="9">
        <f t="shared" si="298"/>
        <v>0.23475111061869214</v>
      </c>
      <c r="R1473" s="6">
        <f t="shared" si="299"/>
        <v>0.12122432192700229</v>
      </c>
    </row>
    <row r="1474" spans="2:18" ht="14.4">
      <c r="B1474" s="7"/>
      <c r="C1474">
        <v>-22.983599999999999</v>
      </c>
      <c r="D1474">
        <v>94.837000000000003</v>
      </c>
      <c r="E1474">
        <v>85.088300000000004</v>
      </c>
      <c r="F1474">
        <v>1</v>
      </c>
      <c r="G1474" s="6">
        <f t="shared" si="288"/>
        <v>0</v>
      </c>
      <c r="H1474" s="9">
        <f t="shared" si="289"/>
        <v>-9.8729500000000026E-2</v>
      </c>
      <c r="I1474" s="6">
        <f t="shared" si="290"/>
        <v>-0.18387666666666663</v>
      </c>
      <c r="J1474" s="6">
        <f t="shared" si="291"/>
        <v>0.44181383333333335</v>
      </c>
      <c r="K1474" s="9">
        <f t="shared" si="292"/>
        <v>-0.44122920734822768</v>
      </c>
      <c r="L1474" s="8">
        <f t="shared" si="293"/>
        <v>-0.46925350733024906</v>
      </c>
      <c r="M1474" s="9">
        <f t="shared" si="294"/>
        <v>-0.94164425072479585</v>
      </c>
      <c r="N1474" s="8">
        <f t="shared" si="295"/>
        <v>-0.32479612733024893</v>
      </c>
      <c r="O1474" s="9">
        <f t="shared" si="296"/>
        <v>-0.44122920734822768</v>
      </c>
      <c r="P1474" s="8">
        <f t="shared" si="297"/>
        <v>-0.86348351318003225</v>
      </c>
      <c r="Q1474" s="9">
        <f t="shared" si="298"/>
        <v>0.23687675265177285</v>
      </c>
      <c r="R1474" s="6">
        <f t="shared" si="299"/>
        <v>0.11800348048738511</v>
      </c>
    </row>
    <row r="1475" spans="2:18" ht="14.4">
      <c r="B1475" s="7"/>
      <c r="C1475">
        <v>-23.535799999999998</v>
      </c>
      <c r="D1475">
        <v>95.179599999999994</v>
      </c>
      <c r="E1475">
        <v>84.745999999999995</v>
      </c>
      <c r="F1475">
        <v>1</v>
      </c>
      <c r="G1475" s="6">
        <f t="shared" si="288"/>
        <v>0</v>
      </c>
      <c r="H1475" s="9">
        <f t="shared" si="289"/>
        <v>-9.9419749999999973E-2</v>
      </c>
      <c r="I1475" s="6">
        <f t="shared" si="290"/>
        <v>-0.18273466666666671</v>
      </c>
      <c r="J1475" s="6">
        <f t="shared" si="291"/>
        <v>0.44124333333333332</v>
      </c>
      <c r="K1475" s="9">
        <f t="shared" si="292"/>
        <v>-0.44167924195857322</v>
      </c>
      <c r="L1475" s="8">
        <f t="shared" si="293"/>
        <v>-0.46722512727937526</v>
      </c>
      <c r="M1475" s="9">
        <f t="shared" si="294"/>
        <v>-0.94123349072479578</v>
      </c>
      <c r="N1475" s="8">
        <f t="shared" si="295"/>
        <v>-0.32301623727937506</v>
      </c>
      <c r="O1475" s="9">
        <f t="shared" si="296"/>
        <v>-0.44167924195857322</v>
      </c>
      <c r="P1475" s="8">
        <f t="shared" si="297"/>
        <v>-0.86287929458517376</v>
      </c>
      <c r="Q1475" s="9">
        <f t="shared" si="298"/>
        <v>0.23601595804142736</v>
      </c>
      <c r="R1475" s="6">
        <f t="shared" si="299"/>
        <v>0.1196761319434004</v>
      </c>
    </row>
    <row r="1476" spans="2:18" ht="14.4">
      <c r="B1476" s="7"/>
      <c r="C1476">
        <v>-23.9651</v>
      </c>
      <c r="D1476">
        <v>95.177999999999997</v>
      </c>
      <c r="E1476">
        <v>84.697900000000004</v>
      </c>
      <c r="F1476">
        <v>1</v>
      </c>
      <c r="G1476" s="6">
        <f t="shared" si="288"/>
        <v>0</v>
      </c>
      <c r="H1476" s="9">
        <f t="shared" si="289"/>
        <v>-9.9956374999999986E-2</v>
      </c>
      <c r="I1476" s="6">
        <f t="shared" si="290"/>
        <v>-0.18274000000000001</v>
      </c>
      <c r="J1476" s="6">
        <f t="shared" si="291"/>
        <v>0.44116316666666666</v>
      </c>
      <c r="K1476" s="9">
        <f t="shared" si="292"/>
        <v>-0.44229073442909361</v>
      </c>
      <c r="L1476" s="8">
        <f t="shared" si="293"/>
        <v>-0.46698860636816975</v>
      </c>
      <c r="M1476" s="9">
        <f t="shared" si="294"/>
        <v>-0.94117577072479586</v>
      </c>
      <c r="N1476" s="8">
        <f t="shared" si="295"/>
        <v>-0.3229729013681697</v>
      </c>
      <c r="O1476" s="9">
        <f t="shared" si="296"/>
        <v>-0.44229073442909361</v>
      </c>
      <c r="P1476" s="8">
        <f t="shared" si="297"/>
        <v>-0.86263612259886713</v>
      </c>
      <c r="Q1476" s="9">
        <f t="shared" si="298"/>
        <v>0.23534674557090693</v>
      </c>
      <c r="R1476" s="6">
        <f t="shared" si="299"/>
        <v>0.1198626658682994</v>
      </c>
    </row>
    <row r="1477" spans="2:18" ht="14.4">
      <c r="B1477" s="7"/>
      <c r="C1477">
        <v>-23.9651</v>
      </c>
      <c r="D1477">
        <v>95.177999999999997</v>
      </c>
      <c r="E1477">
        <v>84.697900000000004</v>
      </c>
      <c r="F1477">
        <v>1</v>
      </c>
      <c r="G1477" s="6">
        <f t="shared" si="288"/>
        <v>0</v>
      </c>
      <c r="H1477" s="9">
        <f t="shared" si="289"/>
        <v>-9.9956374999999986E-2</v>
      </c>
      <c r="I1477" s="6">
        <f t="shared" si="290"/>
        <v>-0.18274000000000001</v>
      </c>
      <c r="J1477" s="6">
        <f t="shared" si="291"/>
        <v>0.44116316666666666</v>
      </c>
      <c r="K1477" s="9">
        <f t="shared" si="292"/>
        <v>-0.44229073442909361</v>
      </c>
      <c r="L1477" s="8">
        <f t="shared" si="293"/>
        <v>-0.46698860636816975</v>
      </c>
      <c r="M1477" s="9">
        <f t="shared" si="294"/>
        <v>-0.94117577072479586</v>
      </c>
      <c r="N1477" s="8">
        <f t="shared" si="295"/>
        <v>-0.3229729013681697</v>
      </c>
      <c r="O1477" s="9">
        <f t="shared" si="296"/>
        <v>-0.44229073442909361</v>
      </c>
      <c r="P1477" s="8">
        <f t="shared" si="297"/>
        <v>-0.86263612259886713</v>
      </c>
      <c r="Q1477" s="9">
        <f t="shared" si="298"/>
        <v>0.23534674557090693</v>
      </c>
      <c r="R1477" s="6">
        <f t="shared" si="299"/>
        <v>0.1198626658682994</v>
      </c>
    </row>
    <row r="1478" spans="2:18" ht="14.4">
      <c r="B1478" s="7"/>
      <c r="C1478">
        <v>-24.256900000000002</v>
      </c>
      <c r="D1478">
        <v>96.163200000000003</v>
      </c>
      <c r="E1478">
        <v>84.717699999999994</v>
      </c>
      <c r="F1478">
        <v>1</v>
      </c>
      <c r="G1478" s="6">
        <f t="shared" si="288"/>
        <v>0</v>
      </c>
      <c r="H1478" s="9">
        <f t="shared" si="289"/>
        <v>-0.10032112499999996</v>
      </c>
      <c r="I1478" s="6">
        <f t="shared" si="290"/>
        <v>-0.179456</v>
      </c>
      <c r="J1478" s="6">
        <f t="shared" si="291"/>
        <v>0.44119616666666672</v>
      </c>
      <c r="K1478" s="9">
        <f t="shared" si="292"/>
        <v>-0.44276936561217733</v>
      </c>
      <c r="L1478" s="8">
        <f t="shared" si="293"/>
        <v>-0.46278247363828329</v>
      </c>
      <c r="M1478" s="9">
        <f t="shared" si="294"/>
        <v>-0.9411995307247959</v>
      </c>
      <c r="N1478" s="8">
        <f t="shared" si="295"/>
        <v>-0.31889807863828318</v>
      </c>
      <c r="O1478" s="9">
        <f t="shared" si="296"/>
        <v>-0.44276936561217733</v>
      </c>
      <c r="P1478" s="8">
        <f t="shared" si="297"/>
        <v>-0.86252538936246126</v>
      </c>
      <c r="Q1478" s="9">
        <f t="shared" si="298"/>
        <v>0.23489187438782322</v>
      </c>
      <c r="R1478" s="6">
        <f t="shared" si="299"/>
        <v>0.12408937536177983</v>
      </c>
    </row>
    <row r="1479" spans="2:18" ht="14.4">
      <c r="B1479" s="7"/>
      <c r="C1479">
        <v>-24.256900000000002</v>
      </c>
      <c r="D1479">
        <v>96.163200000000003</v>
      </c>
      <c r="E1479">
        <v>84.717699999999994</v>
      </c>
      <c r="F1479">
        <v>1</v>
      </c>
      <c r="G1479" s="6">
        <f t="shared" si="288"/>
        <v>0</v>
      </c>
      <c r="H1479" s="9">
        <f t="shared" si="289"/>
        <v>-0.10032112499999996</v>
      </c>
      <c r="I1479" s="6">
        <f t="shared" si="290"/>
        <v>-0.179456</v>
      </c>
      <c r="J1479" s="6">
        <f t="shared" si="291"/>
        <v>0.44119616666666672</v>
      </c>
      <c r="K1479" s="9">
        <f t="shared" si="292"/>
        <v>-0.44276936561217733</v>
      </c>
      <c r="L1479" s="8">
        <f t="shared" si="293"/>
        <v>-0.46278247363828329</v>
      </c>
      <c r="M1479" s="9">
        <f t="shared" si="294"/>
        <v>-0.9411995307247959</v>
      </c>
      <c r="N1479" s="8">
        <f t="shared" si="295"/>
        <v>-0.31889807863828318</v>
      </c>
      <c r="O1479" s="9">
        <f t="shared" si="296"/>
        <v>-0.44276936561217733</v>
      </c>
      <c r="P1479" s="8">
        <f t="shared" si="297"/>
        <v>-0.86252538936246126</v>
      </c>
      <c r="Q1479" s="9">
        <f t="shared" si="298"/>
        <v>0.23489187438782322</v>
      </c>
      <c r="R1479" s="6">
        <f t="shared" si="299"/>
        <v>0.12408937536177983</v>
      </c>
    </row>
    <row r="1480" spans="2:18" ht="14.4">
      <c r="B1480" s="7"/>
      <c r="C1480">
        <v>-24.256900000000002</v>
      </c>
      <c r="D1480">
        <v>96.163200000000003</v>
      </c>
      <c r="E1480">
        <v>84.717699999999994</v>
      </c>
      <c r="F1480">
        <v>1</v>
      </c>
      <c r="G1480" s="6">
        <f t="shared" si="288"/>
        <v>0</v>
      </c>
      <c r="H1480" s="9">
        <f t="shared" si="289"/>
        <v>-0.10032112499999996</v>
      </c>
      <c r="I1480" s="6">
        <f t="shared" si="290"/>
        <v>-0.179456</v>
      </c>
      <c r="J1480" s="6">
        <f t="shared" si="291"/>
        <v>0.44119616666666672</v>
      </c>
      <c r="K1480" s="9">
        <f t="shared" si="292"/>
        <v>-0.44276936561217733</v>
      </c>
      <c r="L1480" s="8">
        <f t="shared" si="293"/>
        <v>-0.46278247363828329</v>
      </c>
      <c r="M1480" s="9">
        <f t="shared" si="294"/>
        <v>-0.9411995307247959</v>
      </c>
      <c r="N1480" s="8">
        <f t="shared" si="295"/>
        <v>-0.31889807863828318</v>
      </c>
      <c r="O1480" s="9">
        <f t="shared" si="296"/>
        <v>-0.44276936561217733</v>
      </c>
      <c r="P1480" s="8">
        <f t="shared" si="297"/>
        <v>-0.86252538936246126</v>
      </c>
      <c r="Q1480" s="9">
        <f t="shared" si="298"/>
        <v>0.23489187438782322</v>
      </c>
      <c r="R1480" s="6">
        <f t="shared" si="299"/>
        <v>0.12408937536177983</v>
      </c>
    </row>
    <row r="1481" spans="2:18" ht="14.4">
      <c r="B1481" s="7"/>
      <c r="C1481">
        <v>-24.256900000000002</v>
      </c>
      <c r="D1481">
        <v>96.163200000000003</v>
      </c>
      <c r="E1481">
        <v>84.717699999999994</v>
      </c>
      <c r="F1481">
        <v>1</v>
      </c>
      <c r="G1481" s="6">
        <f t="shared" si="288"/>
        <v>0</v>
      </c>
      <c r="H1481" s="9">
        <f t="shared" si="289"/>
        <v>-0.10032112499999996</v>
      </c>
      <c r="I1481" s="6">
        <f t="shared" si="290"/>
        <v>-0.179456</v>
      </c>
      <c r="J1481" s="6">
        <f t="shared" si="291"/>
        <v>0.44119616666666672</v>
      </c>
      <c r="K1481" s="9">
        <f t="shared" si="292"/>
        <v>-0.44276936561217733</v>
      </c>
      <c r="L1481" s="8">
        <f t="shared" si="293"/>
        <v>-0.46278247363828329</v>
      </c>
      <c r="M1481" s="9">
        <f t="shared" si="294"/>
        <v>-0.9411995307247959</v>
      </c>
      <c r="N1481" s="8">
        <f t="shared" si="295"/>
        <v>-0.31889807863828318</v>
      </c>
      <c r="O1481" s="9">
        <f t="shared" si="296"/>
        <v>-0.44276936561217733</v>
      </c>
      <c r="P1481" s="8">
        <f t="shared" si="297"/>
        <v>-0.86252538936246126</v>
      </c>
      <c r="Q1481" s="9">
        <f t="shared" si="298"/>
        <v>0.23489187438782322</v>
      </c>
      <c r="R1481" s="6">
        <f t="shared" si="299"/>
        <v>0.12408937536177983</v>
      </c>
    </row>
    <row r="1482" spans="2:18" ht="14.4">
      <c r="B1482" s="7"/>
      <c r="C1482">
        <v>-24.256900000000002</v>
      </c>
      <c r="D1482">
        <v>96.163200000000003</v>
      </c>
      <c r="E1482">
        <v>84.717699999999994</v>
      </c>
      <c r="F1482">
        <v>1</v>
      </c>
      <c r="G1482" s="6">
        <f t="shared" si="288"/>
        <v>0</v>
      </c>
      <c r="H1482" s="9">
        <f t="shared" si="289"/>
        <v>-0.10032112499999996</v>
      </c>
      <c r="I1482" s="6">
        <f t="shared" si="290"/>
        <v>-0.179456</v>
      </c>
      <c r="J1482" s="6">
        <f t="shared" si="291"/>
        <v>0.44119616666666672</v>
      </c>
      <c r="K1482" s="9">
        <f t="shared" si="292"/>
        <v>-0.44276936561217733</v>
      </c>
      <c r="L1482" s="8">
        <f t="shared" si="293"/>
        <v>-0.46278247363828329</v>
      </c>
      <c r="M1482" s="9">
        <f t="shared" si="294"/>
        <v>-0.9411995307247959</v>
      </c>
      <c r="N1482" s="8">
        <f t="shared" si="295"/>
        <v>-0.31889807863828318</v>
      </c>
      <c r="O1482" s="9">
        <f t="shared" si="296"/>
        <v>-0.44276936561217733</v>
      </c>
      <c r="P1482" s="8">
        <f t="shared" si="297"/>
        <v>-0.86252538936246126</v>
      </c>
      <c r="Q1482" s="9">
        <f t="shared" si="298"/>
        <v>0.23489187438782322</v>
      </c>
      <c r="R1482" s="6">
        <f t="shared" si="299"/>
        <v>0.12408937536177983</v>
      </c>
    </row>
    <row r="1483" spans="2:18" ht="14.4">
      <c r="B1483" s="7"/>
      <c r="C1483">
        <v>-23.285900000000002</v>
      </c>
      <c r="D1483">
        <v>95.514600000000002</v>
      </c>
      <c r="E1483">
        <v>85.164299999999997</v>
      </c>
      <c r="F1483">
        <v>1</v>
      </c>
      <c r="G1483" s="6">
        <f t="shared" si="288"/>
        <v>0</v>
      </c>
      <c r="H1483" s="9">
        <f t="shared" si="289"/>
        <v>-9.9107375000000053E-2</v>
      </c>
      <c r="I1483" s="6">
        <f t="shared" si="290"/>
        <v>-0.181618</v>
      </c>
      <c r="J1483" s="6">
        <f t="shared" si="291"/>
        <v>0.44194050000000007</v>
      </c>
      <c r="K1483" s="9">
        <f t="shared" si="292"/>
        <v>-0.44179164641144308</v>
      </c>
      <c r="L1483" s="8">
        <f t="shared" si="293"/>
        <v>-0.46637972354177348</v>
      </c>
      <c r="M1483" s="9">
        <f t="shared" si="294"/>
        <v>-0.94173545072479592</v>
      </c>
      <c r="N1483" s="8">
        <f t="shared" si="295"/>
        <v>-0.32205837854177333</v>
      </c>
      <c r="O1483" s="9">
        <f t="shared" si="296"/>
        <v>-0.44179164641144308</v>
      </c>
      <c r="P1483" s="8">
        <f t="shared" si="297"/>
        <v>-0.86342645969685727</v>
      </c>
      <c r="Q1483" s="9">
        <f t="shared" si="298"/>
        <v>0.23640551358855758</v>
      </c>
      <c r="R1483" s="6">
        <f t="shared" si="299"/>
        <v>0.12095624579268584</v>
      </c>
    </row>
    <row r="1484" spans="2:18" ht="14.4">
      <c r="B1484" s="7"/>
      <c r="C1484">
        <v>-23.285900000000002</v>
      </c>
      <c r="D1484">
        <v>95.514600000000002</v>
      </c>
      <c r="E1484">
        <v>85.164299999999997</v>
      </c>
      <c r="F1484">
        <v>1</v>
      </c>
      <c r="G1484" s="6">
        <f t="shared" si="288"/>
        <v>0</v>
      </c>
      <c r="H1484" s="9">
        <f t="shared" si="289"/>
        <v>-9.9107375000000053E-2</v>
      </c>
      <c r="I1484" s="6">
        <f t="shared" si="290"/>
        <v>-0.181618</v>
      </c>
      <c r="J1484" s="6">
        <f t="shared" si="291"/>
        <v>0.44194050000000007</v>
      </c>
      <c r="K1484" s="9">
        <f t="shared" si="292"/>
        <v>-0.44179164641144308</v>
      </c>
      <c r="L1484" s="8">
        <f t="shared" si="293"/>
        <v>-0.46637972354177348</v>
      </c>
      <c r="M1484" s="9">
        <f t="shared" si="294"/>
        <v>-0.94173545072479592</v>
      </c>
      <c r="N1484" s="8">
        <f t="shared" si="295"/>
        <v>-0.32205837854177333</v>
      </c>
      <c r="O1484" s="9">
        <f t="shared" si="296"/>
        <v>-0.44179164641144308</v>
      </c>
      <c r="P1484" s="8">
        <f t="shared" si="297"/>
        <v>-0.86342645969685727</v>
      </c>
      <c r="Q1484" s="9">
        <f t="shared" si="298"/>
        <v>0.23640551358855758</v>
      </c>
      <c r="R1484" s="6">
        <f t="shared" si="299"/>
        <v>0.12095624579268584</v>
      </c>
    </row>
    <row r="1485" spans="2:18" ht="14.4">
      <c r="B1485" s="7"/>
      <c r="C1485">
        <v>-23.815899999999999</v>
      </c>
      <c r="D1485">
        <v>95.585999999999999</v>
      </c>
      <c r="E1485">
        <v>84.756799999999998</v>
      </c>
      <c r="F1485">
        <v>1</v>
      </c>
      <c r="G1485" s="6">
        <f t="shared" si="288"/>
        <v>0</v>
      </c>
      <c r="H1485" s="9">
        <f t="shared" si="289"/>
        <v>-9.9769875000000008E-2</v>
      </c>
      <c r="I1485" s="6">
        <f t="shared" si="290"/>
        <v>-0.18137999999999999</v>
      </c>
      <c r="J1485" s="6">
        <f t="shared" si="291"/>
        <v>0.44126133333333328</v>
      </c>
      <c r="K1485" s="9">
        <f t="shared" si="292"/>
        <v>-0.44212883464665326</v>
      </c>
      <c r="L1485" s="8">
        <f t="shared" si="293"/>
        <v>-0.46542093289293773</v>
      </c>
      <c r="M1485" s="9">
        <f t="shared" si="294"/>
        <v>-0.94124645072479585</v>
      </c>
      <c r="N1485" s="8">
        <f t="shared" si="295"/>
        <v>-0.32133808789293766</v>
      </c>
      <c r="O1485" s="9">
        <f t="shared" si="296"/>
        <v>-0.44212883464665326</v>
      </c>
      <c r="P1485" s="8">
        <f t="shared" si="297"/>
        <v>-0.86276447327440675</v>
      </c>
      <c r="Q1485" s="9">
        <f t="shared" si="298"/>
        <v>0.23557932535334725</v>
      </c>
      <c r="R1485" s="6">
        <f t="shared" si="299"/>
        <v>0.12149155001907087</v>
      </c>
    </row>
    <row r="1486" spans="2:18" ht="14.4">
      <c r="B1486" s="7"/>
      <c r="C1486">
        <v>-24.157</v>
      </c>
      <c r="D1486">
        <v>96.075999999999993</v>
      </c>
      <c r="E1486">
        <v>84.689800000000005</v>
      </c>
      <c r="F1486">
        <v>1</v>
      </c>
      <c r="G1486" s="6">
        <f t="shared" si="288"/>
        <v>0</v>
      </c>
      <c r="H1486" s="9">
        <f t="shared" si="289"/>
        <v>-0.10019624999999999</v>
      </c>
      <c r="I1486" s="6">
        <f t="shared" si="290"/>
        <v>-0.17974666666666667</v>
      </c>
      <c r="J1486" s="6">
        <f t="shared" si="291"/>
        <v>0.44114966666666666</v>
      </c>
      <c r="K1486" s="9">
        <f t="shared" si="292"/>
        <v>-0.44258015692406882</v>
      </c>
      <c r="L1486" s="8">
        <f t="shared" si="293"/>
        <v>-0.4631609177007725</v>
      </c>
      <c r="M1486" s="9">
        <f t="shared" si="294"/>
        <v>-0.94116605072479587</v>
      </c>
      <c r="N1486" s="8">
        <f t="shared" si="295"/>
        <v>-0.31923156770077243</v>
      </c>
      <c r="O1486" s="9">
        <f t="shared" si="296"/>
        <v>-0.44258015692406882</v>
      </c>
      <c r="P1486" s="8">
        <f t="shared" si="297"/>
        <v>-0.86254134983194253</v>
      </c>
      <c r="Q1486" s="9">
        <f t="shared" si="298"/>
        <v>0.2350476030759317</v>
      </c>
      <c r="R1486" s="6">
        <f t="shared" si="299"/>
        <v>0.12368193676877186</v>
      </c>
    </row>
    <row r="1487" spans="2:18" ht="14.4">
      <c r="B1487" s="7"/>
      <c r="C1487">
        <v>-24.1175</v>
      </c>
      <c r="D1487">
        <v>95.806600000000003</v>
      </c>
      <c r="E1487">
        <v>84.842699999999994</v>
      </c>
      <c r="F1487">
        <v>1</v>
      </c>
      <c r="G1487" s="6">
        <f t="shared" si="288"/>
        <v>0</v>
      </c>
      <c r="H1487" s="9">
        <f t="shared" si="289"/>
        <v>-0.10014687500000002</v>
      </c>
      <c r="I1487" s="6">
        <f t="shared" si="290"/>
        <v>-0.18064466666666668</v>
      </c>
      <c r="J1487" s="6">
        <f t="shared" si="291"/>
        <v>0.44140450000000009</v>
      </c>
      <c r="K1487" s="9">
        <f t="shared" si="292"/>
        <v>-0.44270206251785993</v>
      </c>
      <c r="L1487" s="8">
        <f t="shared" si="293"/>
        <v>-0.4644574658120007</v>
      </c>
      <c r="M1487" s="9">
        <f t="shared" si="294"/>
        <v>-0.94134953072479588</v>
      </c>
      <c r="N1487" s="8">
        <f t="shared" si="295"/>
        <v>-0.32051034081200058</v>
      </c>
      <c r="O1487" s="9">
        <f t="shared" si="296"/>
        <v>-0.44270206251785993</v>
      </c>
      <c r="P1487" s="8">
        <f t="shared" si="297"/>
        <v>-0.86271802317302881</v>
      </c>
      <c r="Q1487" s="9">
        <f t="shared" si="298"/>
        <v>0.23510917748214077</v>
      </c>
      <c r="R1487" s="6">
        <f t="shared" si="299"/>
        <v>0.12254428699863011</v>
      </c>
    </row>
    <row r="1488" spans="2:18" ht="14.4">
      <c r="B1488" s="7"/>
      <c r="C1488">
        <v>-24.1175</v>
      </c>
      <c r="D1488">
        <v>95.806600000000003</v>
      </c>
      <c r="E1488">
        <v>84.842699999999994</v>
      </c>
      <c r="F1488">
        <v>1</v>
      </c>
      <c r="G1488" s="6">
        <f t="shared" si="288"/>
        <v>0</v>
      </c>
      <c r="H1488" s="9">
        <f t="shared" si="289"/>
        <v>-0.10014687500000002</v>
      </c>
      <c r="I1488" s="6">
        <f t="shared" si="290"/>
        <v>-0.18064466666666668</v>
      </c>
      <c r="J1488" s="6">
        <f t="shared" si="291"/>
        <v>0.44140450000000009</v>
      </c>
      <c r="K1488" s="9">
        <f t="shared" si="292"/>
        <v>-0.44270206251785993</v>
      </c>
      <c r="L1488" s="8">
        <f t="shared" si="293"/>
        <v>-0.4644574658120007</v>
      </c>
      <c r="M1488" s="9">
        <f t="shared" si="294"/>
        <v>-0.94134953072479588</v>
      </c>
      <c r="N1488" s="8">
        <f t="shared" si="295"/>
        <v>-0.32051034081200058</v>
      </c>
      <c r="O1488" s="9">
        <f t="shared" si="296"/>
        <v>-0.44270206251785993</v>
      </c>
      <c r="P1488" s="8">
        <f t="shared" si="297"/>
        <v>-0.86271802317302881</v>
      </c>
      <c r="Q1488" s="9">
        <f t="shared" si="298"/>
        <v>0.23510917748214077</v>
      </c>
      <c r="R1488" s="6">
        <f t="shared" si="299"/>
        <v>0.12254428699863011</v>
      </c>
    </row>
    <row r="1489" spans="2:18" ht="14.4">
      <c r="B1489" s="7"/>
      <c r="C1489">
        <v>-23.886299999999999</v>
      </c>
      <c r="D1489">
        <v>95.104299999999995</v>
      </c>
      <c r="E1489">
        <v>85.003</v>
      </c>
      <c r="F1489">
        <v>1</v>
      </c>
      <c r="G1489" s="6">
        <f t="shared" si="288"/>
        <v>0</v>
      </c>
      <c r="H1489" s="9">
        <f t="shared" si="289"/>
        <v>-9.9857874999999985E-2</v>
      </c>
      <c r="I1489" s="6">
        <f t="shared" si="290"/>
        <v>-0.18298566666666666</v>
      </c>
      <c r="J1489" s="6">
        <f t="shared" si="291"/>
        <v>0.44167166666666668</v>
      </c>
      <c r="K1489" s="9">
        <f t="shared" si="292"/>
        <v>-0.44253401738582088</v>
      </c>
      <c r="L1489" s="8">
        <f t="shared" si="293"/>
        <v>-0.46764750073584616</v>
      </c>
      <c r="M1489" s="9">
        <f t="shared" si="294"/>
        <v>-0.94154189072479588</v>
      </c>
      <c r="N1489" s="8">
        <f t="shared" si="295"/>
        <v>-0.32359633573584601</v>
      </c>
      <c r="O1489" s="9">
        <f t="shared" si="296"/>
        <v>-0.44253401738582088</v>
      </c>
      <c r="P1489" s="8">
        <f t="shared" si="297"/>
        <v>-0.86298865181970075</v>
      </c>
      <c r="Q1489" s="9">
        <f t="shared" si="298"/>
        <v>0.23546958261417972</v>
      </c>
      <c r="R1489" s="6">
        <f t="shared" si="299"/>
        <v>0.11952084072145663</v>
      </c>
    </row>
    <row r="1490" spans="2:18" ht="14.4">
      <c r="B1490" s="7"/>
      <c r="C1490">
        <v>-23.886299999999999</v>
      </c>
      <c r="D1490">
        <v>95.104299999999995</v>
      </c>
      <c r="E1490">
        <v>85.003</v>
      </c>
      <c r="F1490">
        <v>1</v>
      </c>
      <c r="G1490" s="6">
        <f t="shared" si="288"/>
        <v>0</v>
      </c>
      <c r="H1490" s="9">
        <f t="shared" si="289"/>
        <v>-9.9857874999999985E-2</v>
      </c>
      <c r="I1490" s="6">
        <f t="shared" si="290"/>
        <v>-0.18298566666666666</v>
      </c>
      <c r="J1490" s="6">
        <f t="shared" si="291"/>
        <v>0.44167166666666668</v>
      </c>
      <c r="K1490" s="9">
        <f t="shared" si="292"/>
        <v>-0.44253401738582088</v>
      </c>
      <c r="L1490" s="8">
        <f t="shared" si="293"/>
        <v>-0.46764750073584616</v>
      </c>
      <c r="M1490" s="9">
        <f t="shared" si="294"/>
        <v>-0.94154189072479588</v>
      </c>
      <c r="N1490" s="8">
        <f t="shared" si="295"/>
        <v>-0.32359633573584601</v>
      </c>
      <c r="O1490" s="9">
        <f t="shared" si="296"/>
        <v>-0.44253401738582088</v>
      </c>
      <c r="P1490" s="8">
        <f t="shared" si="297"/>
        <v>-0.86298865181970075</v>
      </c>
      <c r="Q1490" s="9">
        <f t="shared" si="298"/>
        <v>0.23546958261417972</v>
      </c>
      <c r="R1490" s="6">
        <f t="shared" si="299"/>
        <v>0.11952084072145663</v>
      </c>
    </row>
    <row r="1491" spans="2:18" ht="14.4">
      <c r="B1491" s="7"/>
      <c r="C1491">
        <v>-23.886299999999999</v>
      </c>
      <c r="D1491">
        <v>95.104299999999995</v>
      </c>
      <c r="E1491">
        <v>85.003</v>
      </c>
      <c r="F1491">
        <v>1</v>
      </c>
      <c r="G1491" s="6">
        <f t="shared" si="288"/>
        <v>0</v>
      </c>
      <c r="H1491" s="9">
        <f t="shared" si="289"/>
        <v>-9.9857874999999985E-2</v>
      </c>
      <c r="I1491" s="6">
        <f t="shared" si="290"/>
        <v>-0.18298566666666666</v>
      </c>
      <c r="J1491" s="6">
        <f t="shared" si="291"/>
        <v>0.44167166666666668</v>
      </c>
      <c r="K1491" s="9">
        <f t="shared" si="292"/>
        <v>-0.44253401738582088</v>
      </c>
      <c r="L1491" s="8">
        <f t="shared" si="293"/>
        <v>-0.46764750073584616</v>
      </c>
      <c r="M1491" s="9">
        <f t="shared" si="294"/>
        <v>-0.94154189072479588</v>
      </c>
      <c r="N1491" s="8">
        <f t="shared" si="295"/>
        <v>-0.32359633573584601</v>
      </c>
      <c r="O1491" s="9">
        <f t="shared" si="296"/>
        <v>-0.44253401738582088</v>
      </c>
      <c r="P1491" s="8">
        <f t="shared" si="297"/>
        <v>-0.86298865181970075</v>
      </c>
      <c r="Q1491" s="9">
        <f t="shared" si="298"/>
        <v>0.23546958261417972</v>
      </c>
      <c r="R1491" s="6">
        <f t="shared" si="299"/>
        <v>0.11952084072145663</v>
      </c>
    </row>
    <row r="1492" spans="2:18" ht="14.4">
      <c r="B1492" s="7"/>
      <c r="C1492">
        <v>-23.886299999999999</v>
      </c>
      <c r="D1492">
        <v>95.104299999999995</v>
      </c>
      <c r="E1492">
        <v>85.003</v>
      </c>
      <c r="F1492">
        <v>1</v>
      </c>
      <c r="G1492" s="6">
        <f t="shared" si="288"/>
        <v>0</v>
      </c>
      <c r="H1492" s="9">
        <f t="shared" si="289"/>
        <v>-9.9857874999999985E-2</v>
      </c>
      <c r="I1492" s="6">
        <f t="shared" si="290"/>
        <v>-0.18298566666666666</v>
      </c>
      <c r="J1492" s="6">
        <f t="shared" si="291"/>
        <v>0.44167166666666668</v>
      </c>
      <c r="K1492" s="9">
        <f t="shared" si="292"/>
        <v>-0.44253401738582088</v>
      </c>
      <c r="L1492" s="8">
        <f t="shared" si="293"/>
        <v>-0.46764750073584616</v>
      </c>
      <c r="M1492" s="9">
        <f t="shared" si="294"/>
        <v>-0.94154189072479588</v>
      </c>
      <c r="N1492" s="8">
        <f t="shared" si="295"/>
        <v>-0.32359633573584601</v>
      </c>
      <c r="O1492" s="9">
        <f t="shared" si="296"/>
        <v>-0.44253401738582088</v>
      </c>
      <c r="P1492" s="8">
        <f t="shared" si="297"/>
        <v>-0.86298865181970075</v>
      </c>
      <c r="Q1492" s="9">
        <f t="shared" si="298"/>
        <v>0.23546958261417972</v>
      </c>
      <c r="R1492" s="6">
        <f t="shared" si="299"/>
        <v>0.11952084072145663</v>
      </c>
    </row>
    <row r="1493" spans="2:18" ht="14.4">
      <c r="B1493" s="7"/>
      <c r="C1493">
        <v>-23.630099999999999</v>
      </c>
      <c r="D1493">
        <v>95.437399999999997</v>
      </c>
      <c r="E1493">
        <v>85.016099999999994</v>
      </c>
      <c r="F1493">
        <v>1</v>
      </c>
      <c r="G1493" s="6">
        <f t="shared" si="288"/>
        <v>0</v>
      </c>
      <c r="H1493" s="9">
        <f t="shared" si="289"/>
        <v>-9.9537624999999963E-2</v>
      </c>
      <c r="I1493" s="6">
        <f t="shared" si="290"/>
        <v>-0.18187533333333333</v>
      </c>
      <c r="J1493" s="6">
        <f t="shared" si="291"/>
        <v>0.44169350000000007</v>
      </c>
      <c r="K1493" s="9">
        <f t="shared" si="292"/>
        <v>-0.44215036111061168</v>
      </c>
      <c r="L1493" s="8">
        <f t="shared" si="293"/>
        <v>-0.46639173395759081</v>
      </c>
      <c r="M1493" s="9">
        <f t="shared" si="294"/>
        <v>-0.94155761072479593</v>
      </c>
      <c r="N1493" s="8">
        <f t="shared" si="295"/>
        <v>-0.32222527895759068</v>
      </c>
      <c r="O1493" s="9">
        <f t="shared" si="296"/>
        <v>-0.44215036111061168</v>
      </c>
      <c r="P1493" s="8">
        <f t="shared" si="297"/>
        <v>-0.86311755573904836</v>
      </c>
      <c r="Q1493" s="9">
        <f t="shared" si="298"/>
        <v>0.23586895888938897</v>
      </c>
      <c r="R1493" s="6">
        <f t="shared" si="299"/>
        <v>0.12079022141905947</v>
      </c>
    </row>
    <row r="1494" spans="2:18" ht="14.4">
      <c r="B1494" s="7"/>
      <c r="C1494">
        <v>-23.630099999999999</v>
      </c>
      <c r="D1494">
        <v>95.437399999999997</v>
      </c>
      <c r="E1494">
        <v>85.016099999999994</v>
      </c>
      <c r="F1494">
        <v>1</v>
      </c>
      <c r="G1494" s="6">
        <f t="shared" si="288"/>
        <v>0</v>
      </c>
      <c r="H1494" s="9">
        <f t="shared" si="289"/>
        <v>-9.9537624999999963E-2</v>
      </c>
      <c r="I1494" s="6">
        <f t="shared" si="290"/>
        <v>-0.18187533333333333</v>
      </c>
      <c r="J1494" s="6">
        <f t="shared" si="291"/>
        <v>0.44169350000000007</v>
      </c>
      <c r="K1494" s="9">
        <f t="shared" si="292"/>
        <v>-0.44215036111061168</v>
      </c>
      <c r="L1494" s="8">
        <f t="shared" si="293"/>
        <v>-0.46639173395759081</v>
      </c>
      <c r="M1494" s="9">
        <f t="shared" si="294"/>
        <v>-0.94155761072479593</v>
      </c>
      <c r="N1494" s="8">
        <f t="shared" si="295"/>
        <v>-0.32222527895759068</v>
      </c>
      <c r="O1494" s="9">
        <f t="shared" si="296"/>
        <v>-0.44215036111061168</v>
      </c>
      <c r="P1494" s="8">
        <f t="shared" si="297"/>
        <v>-0.86311755573904836</v>
      </c>
      <c r="Q1494" s="9">
        <f t="shared" si="298"/>
        <v>0.23586895888938897</v>
      </c>
      <c r="R1494" s="6">
        <f t="shared" si="299"/>
        <v>0.12079022141905947</v>
      </c>
    </row>
    <row r="1495" spans="2:18" ht="14.4">
      <c r="B1495" s="7"/>
      <c r="C1495">
        <v>-24.255099999999999</v>
      </c>
      <c r="D1495">
        <v>95.834699999999998</v>
      </c>
      <c r="E1495">
        <v>84.642399999999995</v>
      </c>
      <c r="F1495">
        <v>1</v>
      </c>
      <c r="G1495" s="6">
        <f t="shared" si="288"/>
        <v>0</v>
      </c>
      <c r="H1495" s="9">
        <f t="shared" si="289"/>
        <v>-0.10031887499999997</v>
      </c>
      <c r="I1495" s="6">
        <f t="shared" si="290"/>
        <v>-0.18055100000000002</v>
      </c>
      <c r="J1495" s="6">
        <f t="shared" si="291"/>
        <v>0.44107066666666661</v>
      </c>
      <c r="K1495" s="9">
        <f t="shared" si="292"/>
        <v>-0.4426761996898691</v>
      </c>
      <c r="L1495" s="8">
        <f t="shared" si="293"/>
        <v>-0.46407057843948452</v>
      </c>
      <c r="M1495" s="9">
        <f t="shared" si="294"/>
        <v>-0.94110917072479583</v>
      </c>
      <c r="N1495" s="8">
        <f t="shared" si="295"/>
        <v>-0.32018537343948444</v>
      </c>
      <c r="O1495" s="9">
        <f t="shared" si="296"/>
        <v>-0.4426761996898691</v>
      </c>
      <c r="P1495" s="8">
        <f t="shared" si="297"/>
        <v>-0.86244794530697522</v>
      </c>
      <c r="Q1495" s="9">
        <f t="shared" si="298"/>
        <v>0.2348946803101315</v>
      </c>
      <c r="R1495" s="6">
        <f t="shared" si="299"/>
        <v>0.12272301650509251</v>
      </c>
    </row>
    <row r="1496" spans="2:18" ht="14.4">
      <c r="B1496" s="7"/>
      <c r="C1496">
        <v>-24.255099999999999</v>
      </c>
      <c r="D1496">
        <v>95.834699999999998</v>
      </c>
      <c r="E1496">
        <v>84.642399999999995</v>
      </c>
      <c r="F1496">
        <v>1</v>
      </c>
      <c r="G1496" s="6">
        <f t="shared" si="288"/>
        <v>0</v>
      </c>
      <c r="H1496" s="9">
        <f t="shared" si="289"/>
        <v>-0.10031887499999997</v>
      </c>
      <c r="I1496" s="6">
        <f t="shared" si="290"/>
        <v>-0.18055100000000002</v>
      </c>
      <c r="J1496" s="6">
        <f t="shared" si="291"/>
        <v>0.44107066666666661</v>
      </c>
      <c r="K1496" s="9">
        <f t="shared" si="292"/>
        <v>-0.4426761996898691</v>
      </c>
      <c r="L1496" s="8">
        <f t="shared" si="293"/>
        <v>-0.46407057843948452</v>
      </c>
      <c r="M1496" s="9">
        <f t="shared" si="294"/>
        <v>-0.94110917072479583</v>
      </c>
      <c r="N1496" s="8">
        <f t="shared" si="295"/>
        <v>-0.32018537343948444</v>
      </c>
      <c r="O1496" s="9">
        <f t="shared" si="296"/>
        <v>-0.4426761996898691</v>
      </c>
      <c r="P1496" s="8">
        <f t="shared" si="297"/>
        <v>-0.86244794530697522</v>
      </c>
      <c r="Q1496" s="9">
        <f t="shared" si="298"/>
        <v>0.2348946803101315</v>
      </c>
      <c r="R1496" s="6">
        <f t="shared" si="299"/>
        <v>0.12272301650509251</v>
      </c>
    </row>
    <row r="1497" spans="2:18" ht="14.4">
      <c r="B1497" s="7"/>
      <c r="C1497">
        <v>-24.295400000000001</v>
      </c>
      <c r="D1497">
        <v>96.747399999999999</v>
      </c>
      <c r="E1497">
        <v>84.748900000000006</v>
      </c>
      <c r="F1497">
        <v>1</v>
      </c>
      <c r="G1497" s="6">
        <f t="shared" si="288"/>
        <v>0</v>
      </c>
      <c r="H1497" s="9">
        <f t="shared" si="289"/>
        <v>-0.10036924999999997</v>
      </c>
      <c r="I1497" s="6">
        <f t="shared" si="290"/>
        <v>-0.17750866666666665</v>
      </c>
      <c r="J1497" s="6">
        <f t="shared" si="291"/>
        <v>0.44124816666666677</v>
      </c>
      <c r="K1497" s="9">
        <f t="shared" si="292"/>
        <v>-0.44286682117265974</v>
      </c>
      <c r="L1497" s="8">
        <f t="shared" si="293"/>
        <v>-0.46036909883312477</v>
      </c>
      <c r="M1497" s="9">
        <f t="shared" si="294"/>
        <v>-0.94123697072479595</v>
      </c>
      <c r="N1497" s="8">
        <f t="shared" si="295"/>
        <v>-0.31650202883312467</v>
      </c>
      <c r="O1497" s="9">
        <f t="shared" si="296"/>
        <v>-0.44286682117265974</v>
      </c>
      <c r="P1497" s="8">
        <f t="shared" si="297"/>
        <v>-0.86254048835357899</v>
      </c>
      <c r="Q1497" s="9">
        <f t="shared" si="298"/>
        <v>0.23483185882734098</v>
      </c>
      <c r="R1497" s="6">
        <f t="shared" si="299"/>
        <v>0.12653517415805607</v>
      </c>
    </row>
    <row r="1498" spans="2:18" ht="14.4">
      <c r="B1498" s="7"/>
      <c r="C1498">
        <v>-24.295400000000001</v>
      </c>
      <c r="D1498">
        <v>96.747399999999999</v>
      </c>
      <c r="E1498">
        <v>84.748900000000006</v>
      </c>
      <c r="F1498">
        <v>1</v>
      </c>
      <c r="G1498" s="6">
        <f t="shared" si="288"/>
        <v>0</v>
      </c>
      <c r="H1498" s="9">
        <f t="shared" si="289"/>
        <v>-0.10036924999999997</v>
      </c>
      <c r="I1498" s="6">
        <f t="shared" si="290"/>
        <v>-0.17750866666666665</v>
      </c>
      <c r="J1498" s="6">
        <f t="shared" si="291"/>
        <v>0.44124816666666677</v>
      </c>
      <c r="K1498" s="9">
        <f t="shared" si="292"/>
        <v>-0.44286682117265974</v>
      </c>
      <c r="L1498" s="8">
        <f t="shared" si="293"/>
        <v>-0.46036909883312477</v>
      </c>
      <c r="M1498" s="9">
        <f t="shared" si="294"/>
        <v>-0.94123697072479595</v>
      </c>
      <c r="N1498" s="8">
        <f t="shared" si="295"/>
        <v>-0.31650202883312467</v>
      </c>
      <c r="O1498" s="9">
        <f t="shared" si="296"/>
        <v>-0.44286682117265974</v>
      </c>
      <c r="P1498" s="8">
        <f t="shared" si="297"/>
        <v>-0.86254048835357899</v>
      </c>
      <c r="Q1498" s="9">
        <f t="shared" si="298"/>
        <v>0.23483185882734098</v>
      </c>
      <c r="R1498" s="6">
        <f t="shared" si="299"/>
        <v>0.12653517415805607</v>
      </c>
    </row>
    <row r="1499" spans="2:18" ht="14.4">
      <c r="B1499" s="7"/>
      <c r="C1499">
        <v>-24.021100000000001</v>
      </c>
      <c r="D1499">
        <v>96.08</v>
      </c>
      <c r="E1499">
        <v>84.843800000000002</v>
      </c>
      <c r="F1499">
        <v>1</v>
      </c>
      <c r="G1499" s="6">
        <f t="shared" si="288"/>
        <v>0</v>
      </c>
      <c r="H1499" s="9">
        <f t="shared" si="289"/>
        <v>-0.100026375</v>
      </c>
      <c r="I1499" s="6">
        <f t="shared" si="290"/>
        <v>-0.17973333333333336</v>
      </c>
      <c r="J1499" s="6">
        <f t="shared" si="291"/>
        <v>0.44140633333333334</v>
      </c>
      <c r="K1499" s="9">
        <f t="shared" si="292"/>
        <v>-0.44255310978979512</v>
      </c>
      <c r="L1499" s="8">
        <f t="shared" si="293"/>
        <v>-0.46336548650763931</v>
      </c>
      <c r="M1499" s="9">
        <f t="shared" si="294"/>
        <v>-0.94135085072479596</v>
      </c>
      <c r="N1499" s="8">
        <f t="shared" si="295"/>
        <v>-0.31937498150763916</v>
      </c>
      <c r="O1499" s="9">
        <f t="shared" si="296"/>
        <v>-0.44255310978979512</v>
      </c>
      <c r="P1499" s="8">
        <f t="shared" si="297"/>
        <v>-0.86276254632656169</v>
      </c>
      <c r="Q1499" s="9">
        <f t="shared" si="298"/>
        <v>0.23525945021020545</v>
      </c>
      <c r="R1499" s="6">
        <f t="shared" si="299"/>
        <v>0.1236374094565245</v>
      </c>
    </row>
    <row r="1500" spans="2:18" ht="14.4">
      <c r="B1500" s="7"/>
      <c r="C1500">
        <v>-24.021100000000001</v>
      </c>
      <c r="D1500">
        <v>96.08</v>
      </c>
      <c r="E1500">
        <v>84.843800000000002</v>
      </c>
      <c r="F1500">
        <v>1</v>
      </c>
      <c r="G1500" s="6">
        <f t="shared" si="288"/>
        <v>0</v>
      </c>
      <c r="H1500" s="9">
        <f t="shared" si="289"/>
        <v>-0.100026375</v>
      </c>
      <c r="I1500" s="6">
        <f t="shared" si="290"/>
        <v>-0.17973333333333336</v>
      </c>
      <c r="J1500" s="6">
        <f t="shared" si="291"/>
        <v>0.44140633333333334</v>
      </c>
      <c r="K1500" s="9">
        <f t="shared" si="292"/>
        <v>-0.44255310978979512</v>
      </c>
      <c r="L1500" s="8">
        <f t="shared" si="293"/>
        <v>-0.46336548650763931</v>
      </c>
      <c r="M1500" s="9">
        <f t="shared" si="294"/>
        <v>-0.94135085072479596</v>
      </c>
      <c r="N1500" s="8">
        <f t="shared" si="295"/>
        <v>-0.31937498150763916</v>
      </c>
      <c r="O1500" s="9">
        <f t="shared" si="296"/>
        <v>-0.44255310978979512</v>
      </c>
      <c r="P1500" s="8">
        <f t="shared" si="297"/>
        <v>-0.86276254632656169</v>
      </c>
      <c r="Q1500" s="9">
        <f t="shared" si="298"/>
        <v>0.23525945021020545</v>
      </c>
      <c r="R1500" s="6">
        <f t="shared" si="299"/>
        <v>0.1236374094565245</v>
      </c>
    </row>
    <row r="1501" spans="2:18" ht="14.4">
      <c r="B1501" s="7"/>
      <c r="C1501">
        <v>-24.021100000000001</v>
      </c>
      <c r="D1501">
        <v>96.08</v>
      </c>
      <c r="E1501">
        <v>84.843800000000002</v>
      </c>
      <c r="F1501">
        <v>1</v>
      </c>
      <c r="G1501" s="6">
        <f t="shared" si="288"/>
        <v>0</v>
      </c>
      <c r="H1501" s="9">
        <f t="shared" si="289"/>
        <v>-0.100026375</v>
      </c>
      <c r="I1501" s="6">
        <f t="shared" si="290"/>
        <v>-0.17973333333333336</v>
      </c>
      <c r="J1501" s="6">
        <f t="shared" si="291"/>
        <v>0.44140633333333334</v>
      </c>
      <c r="K1501" s="9">
        <f t="shared" si="292"/>
        <v>-0.44255310978979512</v>
      </c>
      <c r="L1501" s="8">
        <f t="shared" si="293"/>
        <v>-0.46336548650763931</v>
      </c>
      <c r="M1501" s="9">
        <f t="shared" si="294"/>
        <v>-0.94135085072479596</v>
      </c>
      <c r="N1501" s="8">
        <f t="shared" si="295"/>
        <v>-0.31937498150763916</v>
      </c>
      <c r="O1501" s="9">
        <f t="shared" si="296"/>
        <v>-0.44255310978979512</v>
      </c>
      <c r="P1501" s="8">
        <f t="shared" si="297"/>
        <v>-0.86276254632656169</v>
      </c>
      <c r="Q1501" s="9">
        <f t="shared" si="298"/>
        <v>0.23525945021020545</v>
      </c>
      <c r="R1501" s="6">
        <f t="shared" si="299"/>
        <v>0.1236374094565245</v>
      </c>
    </row>
    <row r="1502" spans="2:18" ht="14.4">
      <c r="B1502" s="7"/>
      <c r="C1502">
        <v>-24.021100000000001</v>
      </c>
      <c r="D1502">
        <v>96.08</v>
      </c>
      <c r="E1502">
        <v>84.843800000000002</v>
      </c>
      <c r="F1502">
        <v>1</v>
      </c>
      <c r="G1502" s="6">
        <f t="shared" si="288"/>
        <v>0</v>
      </c>
      <c r="H1502" s="9">
        <f t="shared" si="289"/>
        <v>-0.100026375</v>
      </c>
      <c r="I1502" s="6">
        <f t="shared" si="290"/>
        <v>-0.17973333333333336</v>
      </c>
      <c r="J1502" s="6">
        <f t="shared" si="291"/>
        <v>0.44140633333333334</v>
      </c>
      <c r="K1502" s="9">
        <f t="shared" si="292"/>
        <v>-0.44255310978979512</v>
      </c>
      <c r="L1502" s="8">
        <f t="shared" si="293"/>
        <v>-0.46336548650763931</v>
      </c>
      <c r="M1502" s="9">
        <f t="shared" si="294"/>
        <v>-0.94135085072479596</v>
      </c>
      <c r="N1502" s="8">
        <f t="shared" si="295"/>
        <v>-0.31937498150763916</v>
      </c>
      <c r="O1502" s="9">
        <f t="shared" si="296"/>
        <v>-0.44255310978979512</v>
      </c>
      <c r="P1502" s="8">
        <f t="shared" si="297"/>
        <v>-0.86276254632656169</v>
      </c>
      <c r="Q1502" s="9">
        <f t="shared" si="298"/>
        <v>0.23525945021020545</v>
      </c>
      <c r="R1502" s="6">
        <f t="shared" si="299"/>
        <v>0.1236374094565245</v>
      </c>
    </row>
    <row r="1503" spans="2:18" ht="14.4">
      <c r="B1503" s="7"/>
      <c r="C1503">
        <v>-23.9543</v>
      </c>
      <c r="D1503">
        <v>96.311400000000006</v>
      </c>
      <c r="E1503">
        <v>84.914400000000001</v>
      </c>
      <c r="F1503">
        <v>1</v>
      </c>
      <c r="G1503" s="6">
        <f t="shared" si="288"/>
        <v>0</v>
      </c>
      <c r="H1503" s="9">
        <f t="shared" si="289"/>
        <v>-9.9942874999999987E-2</v>
      </c>
      <c r="I1503" s="6">
        <f t="shared" si="290"/>
        <v>-0.17896199999999995</v>
      </c>
      <c r="J1503" s="6">
        <f t="shared" si="291"/>
        <v>0.44152400000000003</v>
      </c>
      <c r="K1503" s="9">
        <f t="shared" si="292"/>
        <v>-0.44253369889524408</v>
      </c>
      <c r="L1503" s="8">
        <f t="shared" si="293"/>
        <v>-0.46250700444335641</v>
      </c>
      <c r="M1503" s="9">
        <f t="shared" si="294"/>
        <v>-0.94143557072479589</v>
      </c>
      <c r="N1503" s="8">
        <f t="shared" si="295"/>
        <v>-0.31848643944335625</v>
      </c>
      <c r="O1503" s="9">
        <f t="shared" si="296"/>
        <v>-0.44253369889524408</v>
      </c>
      <c r="P1503" s="8">
        <f t="shared" si="297"/>
        <v>-0.86286597599877057</v>
      </c>
      <c r="Q1503" s="9">
        <f t="shared" si="298"/>
        <v>0.2353635811047565</v>
      </c>
      <c r="R1503" s="6">
        <f t="shared" si="299"/>
        <v>0.12456926119301602</v>
      </c>
    </row>
    <row r="1504" spans="2:18" ht="14.4">
      <c r="B1504" s="7"/>
      <c r="C1504">
        <v>-24.0642</v>
      </c>
      <c r="D1504">
        <v>95.867500000000007</v>
      </c>
      <c r="E1504">
        <v>84.863100000000003</v>
      </c>
      <c r="F1504">
        <v>1</v>
      </c>
      <c r="G1504" s="6">
        <f t="shared" si="288"/>
        <v>0</v>
      </c>
      <c r="H1504" s="9">
        <f t="shared" si="289"/>
        <v>-0.10008025000000004</v>
      </c>
      <c r="I1504" s="6">
        <f t="shared" si="290"/>
        <v>-0.18044166666666667</v>
      </c>
      <c r="J1504" s="6">
        <f t="shared" si="291"/>
        <v>0.44143850000000007</v>
      </c>
      <c r="K1504" s="9">
        <f t="shared" si="292"/>
        <v>-0.44264345604062078</v>
      </c>
      <c r="L1504" s="8">
        <f t="shared" si="293"/>
        <v>-0.46424949456785103</v>
      </c>
      <c r="M1504" s="9">
        <f t="shared" si="294"/>
        <v>-0.94137401072479598</v>
      </c>
      <c r="N1504" s="8">
        <f t="shared" si="295"/>
        <v>-0.32027838456785096</v>
      </c>
      <c r="O1504" s="9">
        <f t="shared" si="296"/>
        <v>-0.44264345604062078</v>
      </c>
      <c r="P1504" s="8">
        <f t="shared" si="297"/>
        <v>-0.86276320847491361</v>
      </c>
      <c r="Q1504" s="9">
        <f t="shared" si="298"/>
        <v>0.23519226395937981</v>
      </c>
      <c r="R1504" s="6">
        <f t="shared" si="299"/>
        <v>0.12277345854466439</v>
      </c>
    </row>
    <row r="1505" spans="2:18" ht="14.4">
      <c r="B1505" s="7"/>
      <c r="C1505">
        <v>-24.0642</v>
      </c>
      <c r="D1505">
        <v>95.867500000000007</v>
      </c>
      <c r="E1505">
        <v>84.863100000000003</v>
      </c>
      <c r="F1505">
        <v>1</v>
      </c>
      <c r="G1505" s="6">
        <f t="shared" si="288"/>
        <v>0</v>
      </c>
      <c r="H1505" s="9">
        <f t="shared" si="289"/>
        <v>-0.10008025000000004</v>
      </c>
      <c r="I1505" s="6">
        <f t="shared" si="290"/>
        <v>-0.18044166666666667</v>
      </c>
      <c r="J1505" s="6">
        <f t="shared" si="291"/>
        <v>0.44143850000000007</v>
      </c>
      <c r="K1505" s="9">
        <f t="shared" si="292"/>
        <v>-0.44264345604062078</v>
      </c>
      <c r="L1505" s="8">
        <f t="shared" si="293"/>
        <v>-0.46424949456785103</v>
      </c>
      <c r="M1505" s="9">
        <f t="shared" si="294"/>
        <v>-0.94137401072479598</v>
      </c>
      <c r="N1505" s="8">
        <f t="shared" si="295"/>
        <v>-0.32027838456785096</v>
      </c>
      <c r="O1505" s="9">
        <f t="shared" si="296"/>
        <v>-0.44264345604062078</v>
      </c>
      <c r="P1505" s="8">
        <f t="shared" si="297"/>
        <v>-0.86276320847491361</v>
      </c>
      <c r="Q1505" s="9">
        <f t="shared" si="298"/>
        <v>0.23519226395937981</v>
      </c>
      <c r="R1505" s="6">
        <f t="shared" si="299"/>
        <v>0.12277345854466439</v>
      </c>
    </row>
    <row r="1506" spans="2:18" ht="14.4">
      <c r="B1506" s="7"/>
      <c r="C1506">
        <v>-23.881599999999999</v>
      </c>
      <c r="D1506">
        <v>95.374099999999999</v>
      </c>
      <c r="E1506">
        <v>84.930700000000002</v>
      </c>
      <c r="F1506">
        <v>1</v>
      </c>
      <c r="G1506" s="6">
        <f t="shared" si="288"/>
        <v>0</v>
      </c>
      <c r="H1506" s="9">
        <f t="shared" si="289"/>
        <v>-9.9851999999999996E-2</v>
      </c>
      <c r="I1506" s="6">
        <f t="shared" si="290"/>
        <v>-0.18208633333333335</v>
      </c>
      <c r="J1506" s="6">
        <f t="shared" si="291"/>
        <v>0.44155116666666672</v>
      </c>
      <c r="K1506" s="9">
        <f t="shared" si="292"/>
        <v>-0.44243993081090494</v>
      </c>
      <c r="L1506" s="8">
        <f t="shared" si="293"/>
        <v>-0.46645294183289682</v>
      </c>
      <c r="M1506" s="9">
        <f t="shared" si="294"/>
        <v>-0.94145513072479592</v>
      </c>
      <c r="N1506" s="8">
        <f t="shared" si="295"/>
        <v>-0.3223996618328967</v>
      </c>
      <c r="O1506" s="9">
        <f t="shared" si="296"/>
        <v>-0.44243993081090494</v>
      </c>
      <c r="P1506" s="8">
        <f t="shared" si="297"/>
        <v>-0.86291563045566855</v>
      </c>
      <c r="Q1506" s="9">
        <f t="shared" si="298"/>
        <v>0.23547690918909572</v>
      </c>
      <c r="R1506" s="6">
        <f t="shared" si="299"/>
        <v>0.12064026326037358</v>
      </c>
    </row>
    <row r="1507" spans="2:18" ht="14.4">
      <c r="B1507" s="7"/>
      <c r="C1507">
        <v>-24.5852</v>
      </c>
      <c r="D1507">
        <v>94.844800000000006</v>
      </c>
      <c r="E1507">
        <v>84.522199999999998</v>
      </c>
      <c r="F1507">
        <v>1</v>
      </c>
      <c r="G1507" s="6">
        <f t="shared" si="288"/>
        <v>0</v>
      </c>
      <c r="H1507" s="9">
        <f t="shared" si="289"/>
        <v>-0.10073149999999997</v>
      </c>
      <c r="I1507" s="6">
        <f t="shared" si="290"/>
        <v>-0.18385066666666666</v>
      </c>
      <c r="J1507" s="6">
        <f t="shared" si="291"/>
        <v>0.44087033333333336</v>
      </c>
      <c r="K1507" s="9">
        <f t="shared" si="292"/>
        <v>-0.44304653466428978</v>
      </c>
      <c r="L1507" s="8">
        <f t="shared" si="293"/>
        <v>-0.46791205496183258</v>
      </c>
      <c r="M1507" s="9">
        <f t="shared" si="294"/>
        <v>-0.94096493072479581</v>
      </c>
      <c r="N1507" s="8">
        <f t="shared" si="295"/>
        <v>-0.32417539496183245</v>
      </c>
      <c r="O1507" s="9">
        <f t="shared" si="296"/>
        <v>-0.44304653466428978</v>
      </c>
      <c r="P1507" s="8">
        <f t="shared" si="297"/>
        <v>-0.8621744848027334</v>
      </c>
      <c r="Q1507" s="9">
        <f t="shared" si="298"/>
        <v>0.23438010533571085</v>
      </c>
      <c r="R1507" s="6">
        <f t="shared" si="299"/>
        <v>0.11875662447850271</v>
      </c>
    </row>
    <row r="1508" spans="2:18" ht="14.4">
      <c r="B1508" s="7"/>
      <c r="C1508">
        <v>-24.5852</v>
      </c>
      <c r="D1508">
        <v>94.844800000000006</v>
      </c>
      <c r="E1508">
        <v>84.522199999999998</v>
      </c>
      <c r="F1508">
        <v>1</v>
      </c>
      <c r="G1508" s="6">
        <f t="shared" si="288"/>
        <v>0</v>
      </c>
      <c r="H1508" s="9">
        <f t="shared" si="289"/>
        <v>-0.10073149999999997</v>
      </c>
      <c r="I1508" s="6">
        <f t="shared" si="290"/>
        <v>-0.18385066666666666</v>
      </c>
      <c r="J1508" s="6">
        <f t="shared" si="291"/>
        <v>0.44087033333333336</v>
      </c>
      <c r="K1508" s="9">
        <f t="shared" si="292"/>
        <v>-0.44304653466428978</v>
      </c>
      <c r="L1508" s="8">
        <f t="shared" si="293"/>
        <v>-0.46791205496183258</v>
      </c>
      <c r="M1508" s="9">
        <f t="shared" si="294"/>
        <v>-0.94096493072479581</v>
      </c>
      <c r="N1508" s="8">
        <f t="shared" si="295"/>
        <v>-0.32417539496183245</v>
      </c>
      <c r="O1508" s="9">
        <f t="shared" si="296"/>
        <v>-0.44304653466428978</v>
      </c>
      <c r="P1508" s="8">
        <f t="shared" si="297"/>
        <v>-0.8621744848027334</v>
      </c>
      <c r="Q1508" s="9">
        <f t="shared" si="298"/>
        <v>0.23438010533571085</v>
      </c>
      <c r="R1508" s="6">
        <f t="shared" si="299"/>
        <v>0.11875662447850271</v>
      </c>
    </row>
    <row r="1509" spans="2:18" ht="14.4">
      <c r="B1509" s="7"/>
      <c r="C1509">
        <v>-24.9617</v>
      </c>
      <c r="D1509">
        <v>96.058700000000002</v>
      </c>
      <c r="E1509">
        <v>84.513400000000004</v>
      </c>
      <c r="F1509">
        <v>1</v>
      </c>
      <c r="G1509" s="6">
        <f t="shared" si="288"/>
        <v>0</v>
      </c>
      <c r="H1509" s="9">
        <f t="shared" si="289"/>
        <v>-0.10120212500000003</v>
      </c>
      <c r="I1509" s="6">
        <f t="shared" si="290"/>
        <v>-0.17980433333333334</v>
      </c>
      <c r="J1509" s="6">
        <f t="shared" si="291"/>
        <v>0.44085566666666676</v>
      </c>
      <c r="K1509" s="9">
        <f t="shared" si="292"/>
        <v>-0.44362288008043455</v>
      </c>
      <c r="L1509" s="8">
        <f t="shared" si="293"/>
        <v>-0.4626873971928297</v>
      </c>
      <c r="M1509" s="9">
        <f t="shared" si="294"/>
        <v>-0.94095437072479593</v>
      </c>
      <c r="N1509" s="8">
        <f t="shared" si="295"/>
        <v>-0.31912016219282963</v>
      </c>
      <c r="O1509" s="9">
        <f t="shared" si="296"/>
        <v>-0.44362288008043455</v>
      </c>
      <c r="P1509" s="8">
        <f t="shared" si="297"/>
        <v>-0.86199591457446945</v>
      </c>
      <c r="Q1509" s="9">
        <f t="shared" si="298"/>
        <v>0.23379319991956607</v>
      </c>
      <c r="R1509" s="6">
        <f t="shared" si="299"/>
        <v>0.1239721370192416</v>
      </c>
    </row>
    <row r="1510" spans="2:18" ht="14.4">
      <c r="B1510" s="7"/>
      <c r="C1510">
        <v>-24.9617</v>
      </c>
      <c r="D1510">
        <v>96.058700000000002</v>
      </c>
      <c r="E1510">
        <v>84.513400000000004</v>
      </c>
      <c r="F1510">
        <v>1</v>
      </c>
      <c r="G1510" s="6">
        <f t="shared" si="288"/>
        <v>0</v>
      </c>
      <c r="H1510" s="9">
        <f t="shared" si="289"/>
        <v>-0.10120212500000003</v>
      </c>
      <c r="I1510" s="6">
        <f t="shared" si="290"/>
        <v>-0.17980433333333334</v>
      </c>
      <c r="J1510" s="6">
        <f t="shared" si="291"/>
        <v>0.44085566666666676</v>
      </c>
      <c r="K1510" s="9">
        <f t="shared" si="292"/>
        <v>-0.44362288008043455</v>
      </c>
      <c r="L1510" s="8">
        <f t="shared" si="293"/>
        <v>-0.4626873971928297</v>
      </c>
      <c r="M1510" s="9">
        <f t="shared" si="294"/>
        <v>-0.94095437072479593</v>
      </c>
      <c r="N1510" s="8">
        <f t="shared" si="295"/>
        <v>-0.31912016219282963</v>
      </c>
      <c r="O1510" s="9">
        <f t="shared" si="296"/>
        <v>-0.44362288008043455</v>
      </c>
      <c r="P1510" s="8">
        <f t="shared" si="297"/>
        <v>-0.86199591457446945</v>
      </c>
      <c r="Q1510" s="9">
        <f t="shared" si="298"/>
        <v>0.23379319991956607</v>
      </c>
      <c r="R1510" s="6">
        <f t="shared" si="299"/>
        <v>0.1239721370192416</v>
      </c>
    </row>
    <row r="1511" spans="2:18" ht="14.4">
      <c r="B1511" s="7"/>
      <c r="C1511">
        <v>-24.9617</v>
      </c>
      <c r="D1511">
        <v>96.058700000000002</v>
      </c>
      <c r="E1511">
        <v>84.513400000000004</v>
      </c>
      <c r="F1511">
        <v>1</v>
      </c>
      <c r="G1511" s="6">
        <f t="shared" si="288"/>
        <v>0</v>
      </c>
      <c r="H1511" s="9">
        <f t="shared" si="289"/>
        <v>-0.10120212500000003</v>
      </c>
      <c r="I1511" s="6">
        <f t="shared" si="290"/>
        <v>-0.17980433333333334</v>
      </c>
      <c r="J1511" s="6">
        <f t="shared" si="291"/>
        <v>0.44085566666666676</v>
      </c>
      <c r="K1511" s="9">
        <f t="shared" si="292"/>
        <v>-0.44362288008043455</v>
      </c>
      <c r="L1511" s="8">
        <f t="shared" si="293"/>
        <v>-0.4626873971928297</v>
      </c>
      <c r="M1511" s="9">
        <f t="shared" si="294"/>
        <v>-0.94095437072479593</v>
      </c>
      <c r="N1511" s="8">
        <f t="shared" si="295"/>
        <v>-0.31912016219282963</v>
      </c>
      <c r="O1511" s="9">
        <f t="shared" si="296"/>
        <v>-0.44362288008043455</v>
      </c>
      <c r="P1511" s="8">
        <f t="shared" si="297"/>
        <v>-0.86199591457446945</v>
      </c>
      <c r="Q1511" s="9">
        <f t="shared" si="298"/>
        <v>0.23379319991956607</v>
      </c>
      <c r="R1511" s="6">
        <f t="shared" si="299"/>
        <v>0.1239721370192416</v>
      </c>
    </row>
    <row r="1512" spans="2:18" ht="14.4">
      <c r="B1512" s="7"/>
      <c r="C1512">
        <v>-25.169499999999999</v>
      </c>
      <c r="D1512">
        <v>96.840299999999999</v>
      </c>
      <c r="E1512">
        <v>84.625200000000007</v>
      </c>
      <c r="F1512">
        <v>1</v>
      </c>
      <c r="G1512" s="6">
        <f t="shared" ref="G1512:G1575" si="300">D$19*(L1512-R1512)</f>
        <v>0</v>
      </c>
      <c r="H1512" s="9">
        <f t="shared" ref="H1512:H1575" si="301">(C1512-H$16)/H$17-0.5</f>
        <v>-0.10146187499999998</v>
      </c>
      <c r="I1512" s="6">
        <f t="shared" ref="I1512:I1575" si="302">(D1512-I$16)/I$17-0.5</f>
        <v>-0.177199</v>
      </c>
      <c r="J1512" s="6">
        <f t="shared" ref="J1512:J1575" si="303">(E1512-J$16)/J$17-0.5</f>
        <v>0.44104199999999993</v>
      </c>
      <c r="K1512" s="9">
        <f t="shared" ref="K1512:K1575" si="304">(H1512*$H$13+I1512*$I$13+J1512*$J$13+$D$27)*$C$27</f>
        <v>-0.44408096822246595</v>
      </c>
      <c r="L1512" s="8">
        <f t="shared" ref="L1512:L1575" si="305">(H1512*$H$14+I1512*$I$14+J1512*$J$14+$E$27)*$C$27</f>
        <v>-0.45946102297413138</v>
      </c>
      <c r="M1512" s="9">
        <f t="shared" ref="M1512:M1575" si="306">(H$27*$H$13+I1512*$I$13+J1512*$J$13+$D$27)*$C$27</f>
        <v>-0.94108853072479581</v>
      </c>
      <c r="N1512" s="8">
        <f t="shared" ref="N1512:N1575" si="307">(H$27*$H$14+I1512*$I$14+J1512*$J$14+$E$27)*$C$27</f>
        <v>-0.31598729797413128</v>
      </c>
      <c r="O1512" s="9">
        <f t="shared" ref="O1512:O1575" si="308">(H1512*$H$13+I$27*$I$13+J1512*$J$13+$D$27)*$C$27</f>
        <v>-0.44408096822246595</v>
      </c>
      <c r="P1512" s="8">
        <f t="shared" ref="P1512:P1575" si="309">(H1512*$H$14+I$27*$I$14+J1512*$J$14+$E$27)*$C$27</f>
        <v>-0.86201859054264107</v>
      </c>
      <c r="Q1512" s="9">
        <f t="shared" ref="Q1512:Q1575" si="310">(H1512*$H$13+I1512*$I$13+J$27*$J$13+$D$27)*$C$27</f>
        <v>0.2334692717775346</v>
      </c>
      <c r="R1512" s="6">
        <f t="shared" ref="R1512:R1575" si="311">(H1512*$H$14+I1512*$I$14+J$27*$J$14+$E$27)*$C$27</f>
        <v>0.12731469720611158</v>
      </c>
    </row>
    <row r="1513" spans="2:18" ht="14.4">
      <c r="B1513" s="7"/>
      <c r="C1513">
        <v>-22.8291</v>
      </c>
      <c r="D1513">
        <v>96.022800000000004</v>
      </c>
      <c r="E1513">
        <v>85.710400000000007</v>
      </c>
      <c r="F1513">
        <v>1</v>
      </c>
      <c r="G1513" s="6">
        <f t="shared" si="300"/>
        <v>0</v>
      </c>
      <c r="H1513" s="9">
        <f t="shared" si="301"/>
        <v>-9.8536374999999954E-2</v>
      </c>
      <c r="I1513" s="6">
        <f t="shared" si="302"/>
        <v>-0.17992399999999997</v>
      </c>
      <c r="J1513" s="6">
        <f t="shared" si="303"/>
        <v>0.44285066666666673</v>
      </c>
      <c r="K1513" s="9">
        <f t="shared" si="304"/>
        <v>-0.44173488568343527</v>
      </c>
      <c r="L1513" s="8">
        <f t="shared" si="305"/>
        <v>-0.46504025958040585</v>
      </c>
      <c r="M1513" s="9">
        <f t="shared" si="306"/>
        <v>-0.94239077072479593</v>
      </c>
      <c r="N1513" s="8">
        <f t="shared" si="307"/>
        <v>-0.3205133545804057</v>
      </c>
      <c r="O1513" s="9">
        <f t="shared" si="308"/>
        <v>-0.44173488568343527</v>
      </c>
      <c r="P1513" s="8">
        <f t="shared" si="309"/>
        <v>-0.86419954346446526</v>
      </c>
      <c r="Q1513" s="9">
        <f t="shared" si="310"/>
        <v>0.2371175943165654</v>
      </c>
      <c r="R1513" s="6">
        <f t="shared" si="311"/>
        <v>0.12286323352166147</v>
      </c>
    </row>
    <row r="1514" spans="2:18" ht="14.4">
      <c r="B1514" s="7"/>
      <c r="C1514">
        <v>-22.8291</v>
      </c>
      <c r="D1514">
        <v>96.022800000000004</v>
      </c>
      <c r="E1514">
        <v>85.710400000000007</v>
      </c>
      <c r="F1514">
        <v>1</v>
      </c>
      <c r="G1514" s="6">
        <f t="shared" si="300"/>
        <v>0</v>
      </c>
      <c r="H1514" s="9">
        <f t="shared" si="301"/>
        <v>-9.8536374999999954E-2</v>
      </c>
      <c r="I1514" s="6">
        <f t="shared" si="302"/>
        <v>-0.17992399999999997</v>
      </c>
      <c r="J1514" s="6">
        <f t="shared" si="303"/>
        <v>0.44285066666666673</v>
      </c>
      <c r="K1514" s="9">
        <f t="shared" si="304"/>
        <v>-0.44173488568343527</v>
      </c>
      <c r="L1514" s="8">
        <f t="shared" si="305"/>
        <v>-0.46504025958040585</v>
      </c>
      <c r="M1514" s="9">
        <f t="shared" si="306"/>
        <v>-0.94239077072479593</v>
      </c>
      <c r="N1514" s="8">
        <f t="shared" si="307"/>
        <v>-0.3205133545804057</v>
      </c>
      <c r="O1514" s="9">
        <f t="shared" si="308"/>
        <v>-0.44173488568343527</v>
      </c>
      <c r="P1514" s="8">
        <f t="shared" si="309"/>
        <v>-0.86419954346446526</v>
      </c>
      <c r="Q1514" s="9">
        <f t="shared" si="310"/>
        <v>0.2371175943165654</v>
      </c>
      <c r="R1514" s="6">
        <f t="shared" si="311"/>
        <v>0.12286323352166147</v>
      </c>
    </row>
    <row r="1515" spans="2:18" ht="14.4">
      <c r="B1515" s="7"/>
      <c r="C1515">
        <v>-23.132000000000001</v>
      </c>
      <c r="D1515">
        <v>95.410799999999995</v>
      </c>
      <c r="E1515">
        <v>84.969700000000003</v>
      </c>
      <c r="F1515">
        <v>1</v>
      </c>
      <c r="G1515" s="6">
        <f t="shared" si="300"/>
        <v>0</v>
      </c>
      <c r="H1515" s="9">
        <f t="shared" si="301"/>
        <v>-9.8915000000000031E-2</v>
      </c>
      <c r="I1515" s="6">
        <f t="shared" si="302"/>
        <v>-0.18196400000000001</v>
      </c>
      <c r="J1515" s="6">
        <f t="shared" si="303"/>
        <v>0.4416161666666667</v>
      </c>
      <c r="K1515" s="9">
        <f t="shared" si="304"/>
        <v>-0.44131822005408666</v>
      </c>
      <c r="L1515" s="8">
        <f t="shared" si="305"/>
        <v>-0.46667823278666326</v>
      </c>
      <c r="M1515" s="9">
        <f t="shared" si="306"/>
        <v>-0.94150193072479593</v>
      </c>
      <c r="N1515" s="8">
        <f t="shared" si="307"/>
        <v>-0.32228763278666317</v>
      </c>
      <c r="O1515" s="9">
        <f t="shared" si="308"/>
        <v>-0.44131822005408666</v>
      </c>
      <c r="P1515" s="8">
        <f t="shared" si="309"/>
        <v>-0.86329348044456555</v>
      </c>
      <c r="Q1515" s="9">
        <f t="shared" si="310"/>
        <v>0.23664541994591395</v>
      </c>
      <c r="R1515" s="6">
        <f t="shared" si="311"/>
        <v>0.12045550229550427</v>
      </c>
    </row>
    <row r="1516" spans="2:18" ht="14.4">
      <c r="B1516" s="7"/>
      <c r="C1516">
        <v>-23.7424</v>
      </c>
      <c r="D1516">
        <v>96.179299999999998</v>
      </c>
      <c r="E1516">
        <v>84.586799999999997</v>
      </c>
      <c r="F1516">
        <v>1</v>
      </c>
      <c r="G1516" s="6">
        <f t="shared" si="300"/>
        <v>0</v>
      </c>
      <c r="H1516" s="9">
        <f t="shared" si="301"/>
        <v>-9.9677999999999989E-2</v>
      </c>
      <c r="I1516" s="6">
        <f t="shared" si="302"/>
        <v>-0.17940233333333333</v>
      </c>
      <c r="J1516" s="6">
        <f t="shared" si="303"/>
        <v>0.44097800000000009</v>
      </c>
      <c r="K1516" s="9">
        <f t="shared" si="304"/>
        <v>-0.4418102594857326</v>
      </c>
      <c r="L1516" s="8">
        <f t="shared" si="305"/>
        <v>-0.46281103692465236</v>
      </c>
      <c r="M1516" s="9">
        <f t="shared" si="306"/>
        <v>-0.94104245072479598</v>
      </c>
      <c r="N1516" s="8">
        <f t="shared" si="307"/>
        <v>-0.31869511692465224</v>
      </c>
      <c r="O1516" s="9">
        <f t="shared" si="308"/>
        <v>-0.4418102594857326</v>
      </c>
      <c r="P1516" s="8">
        <f t="shared" si="309"/>
        <v>-0.86262087909203466</v>
      </c>
      <c r="Q1516" s="9">
        <f t="shared" si="310"/>
        <v>0.23569390051426797</v>
      </c>
      <c r="R1516" s="6">
        <f t="shared" si="311"/>
        <v>0.12392477680498432</v>
      </c>
    </row>
    <row r="1517" spans="2:18" ht="14.4">
      <c r="B1517" s="7"/>
      <c r="C1517">
        <v>-23.970199999999998</v>
      </c>
      <c r="D1517">
        <v>95.531300000000002</v>
      </c>
      <c r="E1517">
        <v>84.641900000000007</v>
      </c>
      <c r="F1517">
        <v>1</v>
      </c>
      <c r="G1517" s="6">
        <f t="shared" si="300"/>
        <v>0</v>
      </c>
      <c r="H1517" s="9">
        <f t="shared" si="301"/>
        <v>-9.9962749999999989E-2</v>
      </c>
      <c r="I1517" s="6">
        <f t="shared" si="302"/>
        <v>-0.18156233333333333</v>
      </c>
      <c r="J1517" s="6">
        <f t="shared" si="303"/>
        <v>0.44106983333333327</v>
      </c>
      <c r="K1517" s="9">
        <f t="shared" si="304"/>
        <v>-0.44223148454230038</v>
      </c>
      <c r="L1517" s="8">
        <f t="shared" si="305"/>
        <v>-0.46545947394028153</v>
      </c>
      <c r="M1517" s="9">
        <f t="shared" si="306"/>
        <v>-0.94110857072479581</v>
      </c>
      <c r="N1517" s="8">
        <f t="shared" si="307"/>
        <v>-0.32144606394028147</v>
      </c>
      <c r="O1517" s="9">
        <f t="shared" si="308"/>
        <v>-0.44223148454230038</v>
      </c>
      <c r="P1517" s="8">
        <f t="shared" si="309"/>
        <v>-0.86257563069173282</v>
      </c>
      <c r="Q1517" s="9">
        <f t="shared" si="310"/>
        <v>0.2353387954577002</v>
      </c>
      <c r="R1517" s="6">
        <f t="shared" si="311"/>
        <v>0.12133360138905322</v>
      </c>
    </row>
    <row r="1518" spans="2:18" ht="14.4">
      <c r="B1518" s="7"/>
      <c r="C1518">
        <v>-23.970199999999998</v>
      </c>
      <c r="D1518">
        <v>95.531300000000002</v>
      </c>
      <c r="E1518">
        <v>84.641900000000007</v>
      </c>
      <c r="F1518">
        <v>1</v>
      </c>
      <c r="G1518" s="6">
        <f t="shared" si="300"/>
        <v>0</v>
      </c>
      <c r="H1518" s="9">
        <f t="shared" si="301"/>
        <v>-9.9962749999999989E-2</v>
      </c>
      <c r="I1518" s="6">
        <f t="shared" si="302"/>
        <v>-0.18156233333333333</v>
      </c>
      <c r="J1518" s="6">
        <f t="shared" si="303"/>
        <v>0.44106983333333327</v>
      </c>
      <c r="K1518" s="9">
        <f t="shared" si="304"/>
        <v>-0.44223148454230038</v>
      </c>
      <c r="L1518" s="8">
        <f t="shared" si="305"/>
        <v>-0.46545947394028153</v>
      </c>
      <c r="M1518" s="9">
        <f t="shared" si="306"/>
        <v>-0.94110857072479581</v>
      </c>
      <c r="N1518" s="8">
        <f t="shared" si="307"/>
        <v>-0.32144606394028147</v>
      </c>
      <c r="O1518" s="9">
        <f t="shared" si="308"/>
        <v>-0.44223148454230038</v>
      </c>
      <c r="P1518" s="8">
        <f t="shared" si="309"/>
        <v>-0.86257563069173282</v>
      </c>
      <c r="Q1518" s="9">
        <f t="shared" si="310"/>
        <v>0.2353387954577002</v>
      </c>
      <c r="R1518" s="6">
        <f t="shared" si="311"/>
        <v>0.12133360138905322</v>
      </c>
    </row>
    <row r="1519" spans="2:18" ht="14.4">
      <c r="B1519" s="7"/>
      <c r="C1519">
        <v>-23.970199999999998</v>
      </c>
      <c r="D1519">
        <v>95.531300000000002</v>
      </c>
      <c r="E1519">
        <v>84.641900000000007</v>
      </c>
      <c r="F1519">
        <v>1</v>
      </c>
      <c r="G1519" s="6">
        <f t="shared" si="300"/>
        <v>0</v>
      </c>
      <c r="H1519" s="9">
        <f t="shared" si="301"/>
        <v>-9.9962749999999989E-2</v>
      </c>
      <c r="I1519" s="6">
        <f t="shared" si="302"/>
        <v>-0.18156233333333333</v>
      </c>
      <c r="J1519" s="6">
        <f t="shared" si="303"/>
        <v>0.44106983333333327</v>
      </c>
      <c r="K1519" s="9">
        <f t="shared" si="304"/>
        <v>-0.44223148454230038</v>
      </c>
      <c r="L1519" s="8">
        <f t="shared" si="305"/>
        <v>-0.46545947394028153</v>
      </c>
      <c r="M1519" s="9">
        <f t="shared" si="306"/>
        <v>-0.94110857072479581</v>
      </c>
      <c r="N1519" s="8">
        <f t="shared" si="307"/>
        <v>-0.32144606394028147</v>
      </c>
      <c r="O1519" s="9">
        <f t="shared" si="308"/>
        <v>-0.44223148454230038</v>
      </c>
      <c r="P1519" s="8">
        <f t="shared" si="309"/>
        <v>-0.86257563069173282</v>
      </c>
      <c r="Q1519" s="9">
        <f t="shared" si="310"/>
        <v>0.2353387954577002</v>
      </c>
      <c r="R1519" s="6">
        <f t="shared" si="311"/>
        <v>0.12133360138905322</v>
      </c>
    </row>
    <row r="1520" spans="2:18" ht="14.4">
      <c r="B1520" s="7"/>
      <c r="C1520">
        <v>-24.328299999999999</v>
      </c>
      <c r="D1520">
        <v>95.555800000000005</v>
      </c>
      <c r="E1520">
        <v>84.618499999999997</v>
      </c>
      <c r="F1520">
        <v>1</v>
      </c>
      <c r="G1520" s="6">
        <f t="shared" si="300"/>
        <v>0</v>
      </c>
      <c r="H1520" s="9">
        <f t="shared" si="301"/>
        <v>-0.100410375</v>
      </c>
      <c r="I1520" s="6">
        <f t="shared" si="302"/>
        <v>-0.18148066666666662</v>
      </c>
      <c r="J1520" s="6">
        <f t="shared" si="303"/>
        <v>0.44103083333333337</v>
      </c>
      <c r="K1520" s="9">
        <f t="shared" si="304"/>
        <v>-0.44276162719707174</v>
      </c>
      <c r="L1520" s="8">
        <f t="shared" si="305"/>
        <v>-0.46517216635945829</v>
      </c>
      <c r="M1520" s="9">
        <f t="shared" si="306"/>
        <v>-0.94108049072479583</v>
      </c>
      <c r="N1520" s="8">
        <f t="shared" si="307"/>
        <v>-0.3213199013594582</v>
      </c>
      <c r="O1520" s="9">
        <f t="shared" si="308"/>
        <v>-0.44276162719707174</v>
      </c>
      <c r="P1520" s="8">
        <f t="shared" si="309"/>
        <v>-0.86239016769839461</v>
      </c>
      <c r="Q1520" s="9">
        <f t="shared" si="310"/>
        <v>0.2347805728029288</v>
      </c>
      <c r="R1520" s="6">
        <f t="shared" si="311"/>
        <v>0.1215965909765383</v>
      </c>
    </row>
    <row r="1521" spans="2:18" ht="14.4">
      <c r="B1521" s="7"/>
      <c r="C1521">
        <v>-23.880400000000002</v>
      </c>
      <c r="D1521">
        <v>95.977400000000003</v>
      </c>
      <c r="E1521">
        <v>84.897400000000005</v>
      </c>
      <c r="F1521">
        <v>1</v>
      </c>
      <c r="G1521" s="6">
        <f t="shared" si="300"/>
        <v>0</v>
      </c>
      <c r="H1521" s="9">
        <f t="shared" si="301"/>
        <v>-9.9850500000000009E-2</v>
      </c>
      <c r="I1521" s="6">
        <f t="shared" si="302"/>
        <v>-0.18007533333333331</v>
      </c>
      <c r="J1521" s="6">
        <f t="shared" si="303"/>
        <v>0.44149566666666673</v>
      </c>
      <c r="K1521" s="9">
        <f t="shared" si="304"/>
        <v>-0.44239810019603271</v>
      </c>
      <c r="L1521" s="8">
        <f t="shared" si="305"/>
        <v>-0.46391100445246647</v>
      </c>
      <c r="M1521" s="9">
        <f t="shared" si="306"/>
        <v>-0.94141517072479597</v>
      </c>
      <c r="N1521" s="8">
        <f t="shared" si="307"/>
        <v>-0.31985718445246636</v>
      </c>
      <c r="O1521" s="9">
        <f t="shared" si="308"/>
        <v>-0.44239810019603271</v>
      </c>
      <c r="P1521" s="8">
        <f t="shared" si="309"/>
        <v>-0.8628815640805334</v>
      </c>
      <c r="Q1521" s="9">
        <f t="shared" si="310"/>
        <v>0.23547877980396789</v>
      </c>
      <c r="R1521" s="6">
        <f t="shared" si="311"/>
        <v>0.12314759426566875</v>
      </c>
    </row>
    <row r="1522" spans="2:18" ht="14.4">
      <c r="B1522" s="7"/>
      <c r="C1522">
        <v>-23.4922</v>
      </c>
      <c r="D1522">
        <v>95.316400000000002</v>
      </c>
      <c r="E1522">
        <v>85.064099999999996</v>
      </c>
      <c r="F1522">
        <v>1</v>
      </c>
      <c r="G1522" s="6">
        <f t="shared" si="300"/>
        <v>0</v>
      </c>
      <c r="H1522" s="9">
        <f t="shared" si="301"/>
        <v>-9.9365250000000016E-2</v>
      </c>
      <c r="I1522" s="6">
        <f t="shared" si="302"/>
        <v>-0.18227866666666664</v>
      </c>
      <c r="J1522" s="6">
        <f t="shared" si="303"/>
        <v>0.44177350000000004</v>
      </c>
      <c r="K1522" s="9">
        <f t="shared" si="304"/>
        <v>-0.44199299628488431</v>
      </c>
      <c r="L1522" s="8">
        <f t="shared" si="305"/>
        <v>-0.46700665957536674</v>
      </c>
      <c r="M1522" s="9">
        <f t="shared" si="306"/>
        <v>-0.94161521072479593</v>
      </c>
      <c r="N1522" s="8">
        <f t="shared" si="307"/>
        <v>-0.3227781495753666</v>
      </c>
      <c r="O1522" s="9">
        <f t="shared" si="308"/>
        <v>-0.44199299628488431</v>
      </c>
      <c r="P1522" s="8">
        <f t="shared" si="309"/>
        <v>-0.86322949380230629</v>
      </c>
      <c r="Q1522" s="9">
        <f t="shared" si="310"/>
        <v>0.2360839237151163</v>
      </c>
      <c r="R1522" s="6">
        <f t="shared" si="311"/>
        <v>0.1202251788645415</v>
      </c>
    </row>
    <row r="1523" spans="2:18" ht="14.4">
      <c r="B1523" s="7"/>
      <c r="C1523">
        <v>-24.2578</v>
      </c>
      <c r="D1523">
        <v>95.467699999999994</v>
      </c>
      <c r="E1523">
        <v>84.614400000000003</v>
      </c>
      <c r="F1523">
        <v>1</v>
      </c>
      <c r="G1523" s="6">
        <f t="shared" si="300"/>
        <v>0</v>
      </c>
      <c r="H1523" s="9">
        <f t="shared" si="301"/>
        <v>-0.10032224999999995</v>
      </c>
      <c r="I1523" s="6">
        <f t="shared" si="302"/>
        <v>-0.18177433333333337</v>
      </c>
      <c r="J1523" s="6">
        <f t="shared" si="303"/>
        <v>0.44102400000000008</v>
      </c>
      <c r="K1523" s="9">
        <f t="shared" si="304"/>
        <v>-0.4426468085733315</v>
      </c>
      <c r="L1523" s="8">
        <f t="shared" si="305"/>
        <v>-0.46556585533722422</v>
      </c>
      <c r="M1523" s="9">
        <f t="shared" si="306"/>
        <v>-0.94107557072479597</v>
      </c>
      <c r="N1523" s="8">
        <f t="shared" si="307"/>
        <v>-0.32168186533722409</v>
      </c>
      <c r="O1523" s="9">
        <f t="shared" si="308"/>
        <v>-0.4426468085733315</v>
      </c>
      <c r="P1523" s="8">
        <f t="shared" si="309"/>
        <v>-0.86241763185340814</v>
      </c>
      <c r="Q1523" s="9">
        <f t="shared" si="310"/>
        <v>0.23489047142666911</v>
      </c>
      <c r="R1523" s="6">
        <f t="shared" si="311"/>
        <v>0.12119864115378584</v>
      </c>
    </row>
    <row r="1524" spans="2:18" ht="14.4">
      <c r="B1524" s="7"/>
      <c r="C1524">
        <v>-23.727399999999999</v>
      </c>
      <c r="D1524">
        <v>95.1541</v>
      </c>
      <c r="E1524">
        <v>84.891599999999997</v>
      </c>
      <c r="F1524">
        <v>1</v>
      </c>
      <c r="G1524" s="6">
        <f t="shared" si="300"/>
        <v>0</v>
      </c>
      <c r="H1524" s="9">
        <f t="shared" si="301"/>
        <v>-9.9659249999999977E-2</v>
      </c>
      <c r="I1524" s="6">
        <f t="shared" si="302"/>
        <v>-0.18281966666666666</v>
      </c>
      <c r="J1524" s="6">
        <f t="shared" si="303"/>
        <v>0.44148600000000005</v>
      </c>
      <c r="K1524" s="9">
        <f t="shared" si="304"/>
        <v>-0.44215263679983041</v>
      </c>
      <c r="L1524" s="8">
        <f t="shared" si="305"/>
        <v>-0.46739622074734755</v>
      </c>
      <c r="M1524" s="9">
        <f t="shared" si="306"/>
        <v>-0.94140821072479597</v>
      </c>
      <c r="N1524" s="8">
        <f t="shared" si="307"/>
        <v>-0.32327355074734748</v>
      </c>
      <c r="O1524" s="9">
        <f t="shared" si="308"/>
        <v>-0.44215263679983041</v>
      </c>
      <c r="P1524" s="8">
        <f t="shared" si="309"/>
        <v>-0.86294438654372296</v>
      </c>
      <c r="Q1524" s="9">
        <f t="shared" si="310"/>
        <v>0.23571728320017016</v>
      </c>
      <c r="R1524" s="6">
        <f t="shared" si="311"/>
        <v>0.11965635043397727</v>
      </c>
    </row>
    <row r="1525" spans="2:18" ht="14.4">
      <c r="B1525" s="7"/>
      <c r="C1525">
        <v>-23.727399999999999</v>
      </c>
      <c r="D1525">
        <v>95.1541</v>
      </c>
      <c r="E1525">
        <v>84.891599999999997</v>
      </c>
      <c r="F1525">
        <v>1</v>
      </c>
      <c r="G1525" s="6">
        <f t="shared" si="300"/>
        <v>0</v>
      </c>
      <c r="H1525" s="9">
        <f t="shared" si="301"/>
        <v>-9.9659249999999977E-2</v>
      </c>
      <c r="I1525" s="6">
        <f t="shared" si="302"/>
        <v>-0.18281966666666666</v>
      </c>
      <c r="J1525" s="6">
        <f t="shared" si="303"/>
        <v>0.44148600000000005</v>
      </c>
      <c r="K1525" s="9">
        <f t="shared" si="304"/>
        <v>-0.44215263679983041</v>
      </c>
      <c r="L1525" s="8">
        <f t="shared" si="305"/>
        <v>-0.46739622074734755</v>
      </c>
      <c r="M1525" s="9">
        <f t="shared" si="306"/>
        <v>-0.94140821072479597</v>
      </c>
      <c r="N1525" s="8">
        <f t="shared" si="307"/>
        <v>-0.32327355074734748</v>
      </c>
      <c r="O1525" s="9">
        <f t="shared" si="308"/>
        <v>-0.44215263679983041</v>
      </c>
      <c r="P1525" s="8">
        <f t="shared" si="309"/>
        <v>-0.86294438654372296</v>
      </c>
      <c r="Q1525" s="9">
        <f t="shared" si="310"/>
        <v>0.23571728320017016</v>
      </c>
      <c r="R1525" s="6">
        <f t="shared" si="311"/>
        <v>0.11965635043397727</v>
      </c>
    </row>
    <row r="1526" spans="2:18" ht="14.4">
      <c r="B1526" s="7"/>
      <c r="C1526">
        <v>-23.727399999999999</v>
      </c>
      <c r="D1526">
        <v>95.1541</v>
      </c>
      <c r="E1526">
        <v>84.891599999999997</v>
      </c>
      <c r="F1526">
        <v>1</v>
      </c>
      <c r="G1526" s="6">
        <f t="shared" si="300"/>
        <v>0</v>
      </c>
      <c r="H1526" s="9">
        <f t="shared" si="301"/>
        <v>-9.9659249999999977E-2</v>
      </c>
      <c r="I1526" s="6">
        <f t="shared" si="302"/>
        <v>-0.18281966666666666</v>
      </c>
      <c r="J1526" s="6">
        <f t="shared" si="303"/>
        <v>0.44148600000000005</v>
      </c>
      <c r="K1526" s="9">
        <f t="shared" si="304"/>
        <v>-0.44215263679983041</v>
      </c>
      <c r="L1526" s="8">
        <f t="shared" si="305"/>
        <v>-0.46739622074734755</v>
      </c>
      <c r="M1526" s="9">
        <f t="shared" si="306"/>
        <v>-0.94140821072479597</v>
      </c>
      <c r="N1526" s="8">
        <f t="shared" si="307"/>
        <v>-0.32327355074734748</v>
      </c>
      <c r="O1526" s="9">
        <f t="shared" si="308"/>
        <v>-0.44215263679983041</v>
      </c>
      <c r="P1526" s="8">
        <f t="shared" si="309"/>
        <v>-0.86294438654372296</v>
      </c>
      <c r="Q1526" s="9">
        <f t="shared" si="310"/>
        <v>0.23571728320017016</v>
      </c>
      <c r="R1526" s="6">
        <f t="shared" si="311"/>
        <v>0.11965635043397727</v>
      </c>
    </row>
    <row r="1527" spans="2:18" ht="14.4">
      <c r="B1527" s="7"/>
      <c r="C1527">
        <v>-23.727399999999999</v>
      </c>
      <c r="D1527">
        <v>95.1541</v>
      </c>
      <c r="E1527">
        <v>84.891599999999997</v>
      </c>
      <c r="F1527">
        <v>1</v>
      </c>
      <c r="G1527" s="6">
        <f t="shared" si="300"/>
        <v>0</v>
      </c>
      <c r="H1527" s="9">
        <f t="shared" si="301"/>
        <v>-9.9659249999999977E-2</v>
      </c>
      <c r="I1527" s="6">
        <f t="shared" si="302"/>
        <v>-0.18281966666666666</v>
      </c>
      <c r="J1527" s="6">
        <f t="shared" si="303"/>
        <v>0.44148600000000005</v>
      </c>
      <c r="K1527" s="9">
        <f t="shared" si="304"/>
        <v>-0.44215263679983041</v>
      </c>
      <c r="L1527" s="8">
        <f t="shared" si="305"/>
        <v>-0.46739622074734755</v>
      </c>
      <c r="M1527" s="9">
        <f t="shared" si="306"/>
        <v>-0.94140821072479597</v>
      </c>
      <c r="N1527" s="8">
        <f t="shared" si="307"/>
        <v>-0.32327355074734748</v>
      </c>
      <c r="O1527" s="9">
        <f t="shared" si="308"/>
        <v>-0.44215263679983041</v>
      </c>
      <c r="P1527" s="8">
        <f t="shared" si="309"/>
        <v>-0.86294438654372296</v>
      </c>
      <c r="Q1527" s="9">
        <f t="shared" si="310"/>
        <v>0.23571728320017016</v>
      </c>
      <c r="R1527" s="6">
        <f t="shared" si="311"/>
        <v>0.11965635043397727</v>
      </c>
    </row>
    <row r="1528" spans="2:18" ht="14.4">
      <c r="B1528" s="7"/>
      <c r="C1528">
        <v>-23.503599999999999</v>
      </c>
      <c r="D1528">
        <v>95.875299999999996</v>
      </c>
      <c r="E1528">
        <v>84.939700000000002</v>
      </c>
      <c r="F1528">
        <v>1</v>
      </c>
      <c r="G1528" s="6">
        <f t="shared" si="300"/>
        <v>0</v>
      </c>
      <c r="H1528" s="9">
        <f t="shared" si="301"/>
        <v>-9.9379500000000009E-2</v>
      </c>
      <c r="I1528" s="6">
        <f t="shared" si="302"/>
        <v>-0.1804156666666667</v>
      </c>
      <c r="J1528" s="6">
        <f t="shared" si="303"/>
        <v>0.4415661666666667</v>
      </c>
      <c r="K1528" s="9">
        <f t="shared" si="304"/>
        <v>-0.44186148712616996</v>
      </c>
      <c r="L1528" s="8">
        <f t="shared" si="305"/>
        <v>-0.46454894563184929</v>
      </c>
      <c r="M1528" s="9">
        <f t="shared" si="306"/>
        <v>-0.9414659307247959</v>
      </c>
      <c r="N1528" s="8">
        <f t="shared" si="307"/>
        <v>-0.32032556563184916</v>
      </c>
      <c r="O1528" s="9">
        <f t="shared" si="308"/>
        <v>-0.44186148712616996</v>
      </c>
      <c r="P1528" s="8">
        <f t="shared" si="309"/>
        <v>-0.86309508353002928</v>
      </c>
      <c r="Q1528" s="9">
        <f t="shared" si="310"/>
        <v>0.23606615287383062</v>
      </c>
      <c r="R1528" s="6">
        <f t="shared" si="311"/>
        <v>0.12255361253578205</v>
      </c>
    </row>
    <row r="1529" spans="2:18" ht="14.4">
      <c r="B1529" s="7"/>
      <c r="C1529">
        <v>-23.503599999999999</v>
      </c>
      <c r="D1529">
        <v>95.875299999999996</v>
      </c>
      <c r="E1529">
        <v>84.939700000000002</v>
      </c>
      <c r="F1529">
        <v>1</v>
      </c>
      <c r="G1529" s="6">
        <f t="shared" si="300"/>
        <v>0</v>
      </c>
      <c r="H1529" s="9">
        <f t="shared" si="301"/>
        <v>-9.9379500000000009E-2</v>
      </c>
      <c r="I1529" s="6">
        <f t="shared" si="302"/>
        <v>-0.1804156666666667</v>
      </c>
      <c r="J1529" s="6">
        <f t="shared" si="303"/>
        <v>0.4415661666666667</v>
      </c>
      <c r="K1529" s="9">
        <f t="shared" si="304"/>
        <v>-0.44186148712616996</v>
      </c>
      <c r="L1529" s="8">
        <f t="shared" si="305"/>
        <v>-0.46454894563184929</v>
      </c>
      <c r="M1529" s="9">
        <f t="shared" si="306"/>
        <v>-0.9414659307247959</v>
      </c>
      <c r="N1529" s="8">
        <f t="shared" si="307"/>
        <v>-0.32032556563184916</v>
      </c>
      <c r="O1529" s="9">
        <f t="shared" si="308"/>
        <v>-0.44186148712616996</v>
      </c>
      <c r="P1529" s="8">
        <f t="shared" si="309"/>
        <v>-0.86309508353002928</v>
      </c>
      <c r="Q1529" s="9">
        <f t="shared" si="310"/>
        <v>0.23606615287383062</v>
      </c>
      <c r="R1529" s="6">
        <f t="shared" si="311"/>
        <v>0.12255361253578205</v>
      </c>
    </row>
    <row r="1530" spans="2:18" ht="14.4">
      <c r="B1530" s="7"/>
      <c r="C1530">
        <v>-23.450299999999999</v>
      </c>
      <c r="D1530">
        <v>96.212900000000005</v>
      </c>
      <c r="E1530">
        <v>84.974199999999996</v>
      </c>
      <c r="F1530">
        <v>1</v>
      </c>
      <c r="G1530" s="6">
        <f t="shared" si="300"/>
        <v>0</v>
      </c>
      <c r="H1530" s="9">
        <f t="shared" si="301"/>
        <v>-9.9312874999999967E-2</v>
      </c>
      <c r="I1530" s="6">
        <f t="shared" si="302"/>
        <v>-0.17929033333333333</v>
      </c>
      <c r="J1530" s="6">
        <f t="shared" si="303"/>
        <v>0.44162366666666664</v>
      </c>
      <c r="K1530" s="9">
        <f t="shared" si="304"/>
        <v>-0.44181980064893078</v>
      </c>
      <c r="L1530" s="8">
        <f t="shared" si="305"/>
        <v>-0.4632054072372413</v>
      </c>
      <c r="M1530" s="9">
        <f t="shared" si="306"/>
        <v>-0.94150733072479587</v>
      </c>
      <c r="N1530" s="8">
        <f t="shared" si="307"/>
        <v>-0.31895804223724111</v>
      </c>
      <c r="O1530" s="9">
        <f t="shared" si="308"/>
        <v>-0.44181980064893078</v>
      </c>
      <c r="P1530" s="8">
        <f t="shared" si="309"/>
        <v>-0.86315492198174593</v>
      </c>
      <c r="Q1530" s="9">
        <f t="shared" si="310"/>
        <v>0.23614923935106977</v>
      </c>
      <c r="R1530" s="6">
        <f t="shared" si="311"/>
        <v>0.12393300438210668</v>
      </c>
    </row>
    <row r="1531" spans="2:18" ht="14.4">
      <c r="B1531" s="7"/>
      <c r="C1531">
        <v>-23.386299999999999</v>
      </c>
      <c r="D1531">
        <v>95.568799999999996</v>
      </c>
      <c r="E1531">
        <v>84.9071</v>
      </c>
      <c r="F1531">
        <v>1</v>
      </c>
      <c r="G1531" s="6">
        <f t="shared" si="300"/>
        <v>0</v>
      </c>
      <c r="H1531" s="9">
        <f t="shared" si="301"/>
        <v>-9.9232874999999998E-2</v>
      </c>
      <c r="I1531" s="6">
        <f t="shared" si="302"/>
        <v>-0.18143733333333334</v>
      </c>
      <c r="J1531" s="6">
        <f t="shared" si="303"/>
        <v>0.44151183333333333</v>
      </c>
      <c r="K1531" s="9">
        <f t="shared" si="304"/>
        <v>-0.4416395145224149</v>
      </c>
      <c r="L1531" s="8">
        <f t="shared" si="305"/>
        <v>-0.46584194829210079</v>
      </c>
      <c r="M1531" s="9">
        <f t="shared" si="306"/>
        <v>-0.94142681072479584</v>
      </c>
      <c r="N1531" s="8">
        <f t="shared" si="307"/>
        <v>-0.32156578329210067</v>
      </c>
      <c r="O1531" s="9">
        <f t="shared" si="308"/>
        <v>-0.4416395145224149</v>
      </c>
      <c r="P1531" s="8">
        <f t="shared" si="309"/>
        <v>-0.86311398961623342</v>
      </c>
      <c r="Q1531" s="9">
        <f t="shared" si="310"/>
        <v>0.23624900547758573</v>
      </c>
      <c r="R1531" s="6">
        <f t="shared" si="311"/>
        <v>0.12122673096173443</v>
      </c>
    </row>
    <row r="1532" spans="2:18" ht="14.4">
      <c r="B1532" s="7"/>
      <c r="C1532">
        <v>-23.386299999999999</v>
      </c>
      <c r="D1532">
        <v>95.568799999999996</v>
      </c>
      <c r="E1532">
        <v>84.9071</v>
      </c>
      <c r="F1532">
        <v>1</v>
      </c>
      <c r="G1532" s="6">
        <f t="shared" si="300"/>
        <v>0</v>
      </c>
      <c r="H1532" s="9">
        <f t="shared" si="301"/>
        <v>-9.9232874999999998E-2</v>
      </c>
      <c r="I1532" s="6">
        <f t="shared" si="302"/>
        <v>-0.18143733333333334</v>
      </c>
      <c r="J1532" s="6">
        <f t="shared" si="303"/>
        <v>0.44151183333333333</v>
      </c>
      <c r="K1532" s="9">
        <f t="shared" si="304"/>
        <v>-0.4416395145224149</v>
      </c>
      <c r="L1532" s="8">
        <f t="shared" si="305"/>
        <v>-0.46584194829210079</v>
      </c>
      <c r="M1532" s="9">
        <f t="shared" si="306"/>
        <v>-0.94142681072479584</v>
      </c>
      <c r="N1532" s="8">
        <f t="shared" si="307"/>
        <v>-0.32156578329210067</v>
      </c>
      <c r="O1532" s="9">
        <f t="shared" si="308"/>
        <v>-0.4416395145224149</v>
      </c>
      <c r="P1532" s="8">
        <f t="shared" si="309"/>
        <v>-0.86311398961623342</v>
      </c>
      <c r="Q1532" s="9">
        <f t="shared" si="310"/>
        <v>0.23624900547758573</v>
      </c>
      <c r="R1532" s="6">
        <f t="shared" si="311"/>
        <v>0.12122673096173443</v>
      </c>
    </row>
    <row r="1533" spans="2:18" ht="14.4">
      <c r="B1533" s="7"/>
      <c r="C1533">
        <v>-23.609100000000002</v>
      </c>
      <c r="D1533">
        <v>96.083100000000002</v>
      </c>
      <c r="E1533">
        <v>84.811999999999998</v>
      </c>
      <c r="F1533">
        <v>1</v>
      </c>
      <c r="G1533" s="6">
        <f t="shared" si="300"/>
        <v>0</v>
      </c>
      <c r="H1533" s="9">
        <f t="shared" si="301"/>
        <v>-9.9511375000000013E-2</v>
      </c>
      <c r="I1533" s="6">
        <f t="shared" si="302"/>
        <v>-0.17972300000000002</v>
      </c>
      <c r="J1533" s="6">
        <f t="shared" si="303"/>
        <v>0.44135333333333338</v>
      </c>
      <c r="K1533" s="9">
        <f t="shared" si="304"/>
        <v>-0.44187270535034867</v>
      </c>
      <c r="L1533" s="8">
        <f t="shared" si="305"/>
        <v>-0.46350495252022256</v>
      </c>
      <c r="M1533" s="9">
        <f t="shared" si="306"/>
        <v>-0.94131269072479584</v>
      </c>
      <c r="N1533" s="8">
        <f t="shared" si="307"/>
        <v>-0.31932904752022245</v>
      </c>
      <c r="O1533" s="9">
        <f t="shared" si="308"/>
        <v>-0.44187270535034867</v>
      </c>
      <c r="P1533" s="8">
        <f t="shared" si="309"/>
        <v>-0.86291489879715333</v>
      </c>
      <c r="Q1533" s="9">
        <f t="shared" si="310"/>
        <v>0.23590169464965199</v>
      </c>
      <c r="R1533" s="6">
        <f t="shared" si="311"/>
        <v>0.1234648959145328</v>
      </c>
    </row>
    <row r="1534" spans="2:18" ht="14.4">
      <c r="B1534" s="7"/>
      <c r="C1534">
        <v>-23.609100000000002</v>
      </c>
      <c r="D1534">
        <v>96.083100000000002</v>
      </c>
      <c r="E1534">
        <v>84.811999999999998</v>
      </c>
      <c r="F1534">
        <v>1</v>
      </c>
      <c r="G1534" s="6">
        <f t="shared" si="300"/>
        <v>0</v>
      </c>
      <c r="H1534" s="9">
        <f t="shared" si="301"/>
        <v>-9.9511375000000013E-2</v>
      </c>
      <c r="I1534" s="6">
        <f t="shared" si="302"/>
        <v>-0.17972300000000002</v>
      </c>
      <c r="J1534" s="6">
        <f t="shared" si="303"/>
        <v>0.44135333333333338</v>
      </c>
      <c r="K1534" s="9">
        <f t="shared" si="304"/>
        <v>-0.44187270535034867</v>
      </c>
      <c r="L1534" s="8">
        <f t="shared" si="305"/>
        <v>-0.46350495252022256</v>
      </c>
      <c r="M1534" s="9">
        <f t="shared" si="306"/>
        <v>-0.94131269072479584</v>
      </c>
      <c r="N1534" s="8">
        <f t="shared" si="307"/>
        <v>-0.31932904752022245</v>
      </c>
      <c r="O1534" s="9">
        <f t="shared" si="308"/>
        <v>-0.44187270535034867</v>
      </c>
      <c r="P1534" s="8">
        <f t="shared" si="309"/>
        <v>-0.86291489879715333</v>
      </c>
      <c r="Q1534" s="9">
        <f t="shared" si="310"/>
        <v>0.23590169464965199</v>
      </c>
      <c r="R1534" s="6">
        <f t="shared" si="311"/>
        <v>0.1234648959145328</v>
      </c>
    </row>
    <row r="1535" spans="2:18" ht="14.4">
      <c r="B1535" s="7"/>
      <c r="C1535">
        <v>-23.609100000000002</v>
      </c>
      <c r="D1535">
        <v>96.083100000000002</v>
      </c>
      <c r="E1535">
        <v>84.811999999999998</v>
      </c>
      <c r="F1535">
        <v>1</v>
      </c>
      <c r="G1535" s="6">
        <f t="shared" si="300"/>
        <v>0</v>
      </c>
      <c r="H1535" s="9">
        <f t="shared" si="301"/>
        <v>-9.9511375000000013E-2</v>
      </c>
      <c r="I1535" s="6">
        <f t="shared" si="302"/>
        <v>-0.17972300000000002</v>
      </c>
      <c r="J1535" s="6">
        <f t="shared" si="303"/>
        <v>0.44135333333333338</v>
      </c>
      <c r="K1535" s="9">
        <f t="shared" si="304"/>
        <v>-0.44187270535034867</v>
      </c>
      <c r="L1535" s="8">
        <f t="shared" si="305"/>
        <v>-0.46350495252022256</v>
      </c>
      <c r="M1535" s="9">
        <f t="shared" si="306"/>
        <v>-0.94131269072479584</v>
      </c>
      <c r="N1535" s="8">
        <f t="shared" si="307"/>
        <v>-0.31932904752022245</v>
      </c>
      <c r="O1535" s="9">
        <f t="shared" si="308"/>
        <v>-0.44187270535034867</v>
      </c>
      <c r="P1535" s="8">
        <f t="shared" si="309"/>
        <v>-0.86291489879715333</v>
      </c>
      <c r="Q1535" s="9">
        <f t="shared" si="310"/>
        <v>0.23590169464965199</v>
      </c>
      <c r="R1535" s="6">
        <f t="shared" si="311"/>
        <v>0.1234648959145328</v>
      </c>
    </row>
    <row r="1536" spans="2:18" ht="14.4">
      <c r="B1536" s="7"/>
      <c r="C1536">
        <v>-24.043299999999999</v>
      </c>
      <c r="D1536">
        <v>96.2744</v>
      </c>
      <c r="E1536">
        <v>84.6661</v>
      </c>
      <c r="F1536">
        <v>1</v>
      </c>
      <c r="G1536" s="6">
        <f t="shared" si="300"/>
        <v>0</v>
      </c>
      <c r="H1536" s="9">
        <f t="shared" si="301"/>
        <v>-0.10005412499999999</v>
      </c>
      <c r="I1536" s="6">
        <f t="shared" si="302"/>
        <v>-0.17908533333333332</v>
      </c>
      <c r="J1536" s="6">
        <f t="shared" si="303"/>
        <v>0.44111016666666669</v>
      </c>
      <c r="K1536" s="9">
        <f t="shared" si="304"/>
        <v>-0.44237447616493036</v>
      </c>
      <c r="L1536" s="8">
        <f t="shared" si="305"/>
        <v>-0.46236271962575692</v>
      </c>
      <c r="M1536" s="9">
        <f t="shared" si="306"/>
        <v>-0.94113761072479585</v>
      </c>
      <c r="N1536" s="8">
        <f t="shared" si="307"/>
        <v>-0.31838220462575678</v>
      </c>
      <c r="O1536" s="9">
        <f t="shared" si="308"/>
        <v>-0.44237447616493036</v>
      </c>
      <c r="P1536" s="8">
        <f t="shared" si="309"/>
        <v>-0.86256788506945892</v>
      </c>
      <c r="Q1536" s="9">
        <f t="shared" si="310"/>
        <v>0.23522484383507025</v>
      </c>
      <c r="R1536" s="6">
        <f t="shared" si="311"/>
        <v>0.12445550508130387</v>
      </c>
    </row>
    <row r="1537" spans="2:18" ht="14.4">
      <c r="B1537" s="7"/>
      <c r="C1537">
        <v>-24.043299999999999</v>
      </c>
      <c r="D1537">
        <v>96.2744</v>
      </c>
      <c r="E1537">
        <v>84.6661</v>
      </c>
      <c r="F1537">
        <v>1</v>
      </c>
      <c r="G1537" s="6">
        <f t="shared" si="300"/>
        <v>0</v>
      </c>
      <c r="H1537" s="9">
        <f t="shared" si="301"/>
        <v>-0.10005412499999999</v>
      </c>
      <c r="I1537" s="6">
        <f t="shared" si="302"/>
        <v>-0.17908533333333332</v>
      </c>
      <c r="J1537" s="6">
        <f t="shared" si="303"/>
        <v>0.44111016666666669</v>
      </c>
      <c r="K1537" s="9">
        <f t="shared" si="304"/>
        <v>-0.44237447616493036</v>
      </c>
      <c r="L1537" s="8">
        <f t="shared" si="305"/>
        <v>-0.46236271962575692</v>
      </c>
      <c r="M1537" s="9">
        <f t="shared" si="306"/>
        <v>-0.94113761072479585</v>
      </c>
      <c r="N1537" s="8">
        <f t="shared" si="307"/>
        <v>-0.31838220462575678</v>
      </c>
      <c r="O1537" s="9">
        <f t="shared" si="308"/>
        <v>-0.44237447616493036</v>
      </c>
      <c r="P1537" s="8">
        <f t="shared" si="309"/>
        <v>-0.86256788506945892</v>
      </c>
      <c r="Q1537" s="9">
        <f t="shared" si="310"/>
        <v>0.23522484383507025</v>
      </c>
      <c r="R1537" s="6">
        <f t="shared" si="311"/>
        <v>0.12445550508130387</v>
      </c>
    </row>
    <row r="1538" spans="2:18" ht="14.4">
      <c r="B1538" s="7"/>
      <c r="C1538">
        <v>-24.190999999999999</v>
      </c>
      <c r="D1538">
        <v>95.817800000000005</v>
      </c>
      <c r="E1538">
        <v>84.75</v>
      </c>
      <c r="F1538">
        <v>1</v>
      </c>
      <c r="G1538" s="6">
        <f t="shared" si="300"/>
        <v>0</v>
      </c>
      <c r="H1538" s="9">
        <f t="shared" si="301"/>
        <v>-0.10023874999999999</v>
      </c>
      <c r="I1538" s="6">
        <f t="shared" si="302"/>
        <v>-0.18060733333333334</v>
      </c>
      <c r="J1538" s="6">
        <f t="shared" si="303"/>
        <v>0.44125000000000003</v>
      </c>
      <c r="K1538" s="9">
        <f t="shared" si="304"/>
        <v>-0.44270539767878048</v>
      </c>
      <c r="L1538" s="8">
        <f t="shared" si="305"/>
        <v>-0.46428149662037627</v>
      </c>
      <c r="M1538" s="9">
        <f t="shared" si="306"/>
        <v>-0.94123829072479581</v>
      </c>
      <c r="N1538" s="8">
        <f t="shared" si="307"/>
        <v>-0.32036744662037608</v>
      </c>
      <c r="O1538" s="9">
        <f t="shared" si="308"/>
        <v>-0.44270539767878048</v>
      </c>
      <c r="P1538" s="8">
        <f t="shared" si="309"/>
        <v>-0.86258861150711175</v>
      </c>
      <c r="Q1538" s="9">
        <f t="shared" si="310"/>
        <v>0.2349946023212201</v>
      </c>
      <c r="R1538" s="6">
        <f t="shared" si="311"/>
        <v>0.12262391952433756</v>
      </c>
    </row>
    <row r="1539" spans="2:18" ht="14.4">
      <c r="B1539" s="7"/>
      <c r="C1539">
        <v>-24.067799999999998</v>
      </c>
      <c r="D1539">
        <v>95.923400000000001</v>
      </c>
      <c r="E1539">
        <v>84.907700000000006</v>
      </c>
      <c r="F1539">
        <v>1</v>
      </c>
      <c r="G1539" s="6">
        <f t="shared" si="300"/>
        <v>0</v>
      </c>
      <c r="H1539" s="9">
        <f t="shared" si="301"/>
        <v>-0.10008474999999994</v>
      </c>
      <c r="I1539" s="6">
        <f t="shared" si="302"/>
        <v>-0.18025533333333332</v>
      </c>
      <c r="J1539" s="6">
        <f t="shared" si="303"/>
        <v>0.44151283333333324</v>
      </c>
      <c r="K1539" s="9">
        <f t="shared" si="304"/>
        <v>-0.44270258788523709</v>
      </c>
      <c r="L1539" s="8">
        <f t="shared" si="305"/>
        <v>-0.46406185231111807</v>
      </c>
      <c r="M1539" s="9">
        <f t="shared" si="306"/>
        <v>-0.94142753072479579</v>
      </c>
      <c r="N1539" s="8">
        <f t="shared" si="307"/>
        <v>-0.32009236231111798</v>
      </c>
      <c r="O1539" s="9">
        <f t="shared" si="308"/>
        <v>-0.44270258788523709</v>
      </c>
      <c r="P1539" s="8">
        <f t="shared" si="309"/>
        <v>-0.86280793815452406</v>
      </c>
      <c r="Q1539" s="9">
        <f t="shared" si="310"/>
        <v>0.23518665211476342</v>
      </c>
      <c r="R1539" s="6">
        <f t="shared" si="311"/>
        <v>0.12300745048100782</v>
      </c>
    </row>
    <row r="1540" spans="2:18" ht="14.4">
      <c r="B1540" s="7"/>
      <c r="C1540">
        <v>-24.067799999999998</v>
      </c>
      <c r="D1540">
        <v>95.923400000000001</v>
      </c>
      <c r="E1540">
        <v>84.907700000000006</v>
      </c>
      <c r="F1540">
        <v>1</v>
      </c>
      <c r="G1540" s="6">
        <f t="shared" si="300"/>
        <v>0</v>
      </c>
      <c r="H1540" s="9">
        <f t="shared" si="301"/>
        <v>-0.10008474999999994</v>
      </c>
      <c r="I1540" s="6">
        <f t="shared" si="302"/>
        <v>-0.18025533333333332</v>
      </c>
      <c r="J1540" s="6">
        <f t="shared" si="303"/>
        <v>0.44151283333333324</v>
      </c>
      <c r="K1540" s="9">
        <f t="shared" si="304"/>
        <v>-0.44270258788523709</v>
      </c>
      <c r="L1540" s="8">
        <f t="shared" si="305"/>
        <v>-0.46406185231111807</v>
      </c>
      <c r="M1540" s="9">
        <f t="shared" si="306"/>
        <v>-0.94142753072479579</v>
      </c>
      <c r="N1540" s="8">
        <f t="shared" si="307"/>
        <v>-0.32009236231111798</v>
      </c>
      <c r="O1540" s="9">
        <f t="shared" si="308"/>
        <v>-0.44270258788523709</v>
      </c>
      <c r="P1540" s="8">
        <f t="shared" si="309"/>
        <v>-0.86280793815452406</v>
      </c>
      <c r="Q1540" s="9">
        <f t="shared" si="310"/>
        <v>0.23518665211476342</v>
      </c>
      <c r="R1540" s="6">
        <f t="shared" si="311"/>
        <v>0.12300745048100782</v>
      </c>
    </row>
    <row r="1541" spans="2:18" ht="14.4">
      <c r="B1541" s="7"/>
      <c r="C1541">
        <v>-23.858499999999999</v>
      </c>
      <c r="D1541">
        <v>95.649100000000004</v>
      </c>
      <c r="E1541">
        <v>84.971999999999994</v>
      </c>
      <c r="F1541">
        <v>1</v>
      </c>
      <c r="G1541" s="6">
        <f t="shared" si="300"/>
        <v>0</v>
      </c>
      <c r="H1541" s="9">
        <f t="shared" si="301"/>
        <v>-9.9823125000000013E-2</v>
      </c>
      <c r="I1541" s="6">
        <f t="shared" si="302"/>
        <v>-0.18116966666666667</v>
      </c>
      <c r="J1541" s="6">
        <f t="shared" si="303"/>
        <v>0.44162000000000001</v>
      </c>
      <c r="K1541" s="9">
        <f t="shared" si="304"/>
        <v>-0.44245348147461555</v>
      </c>
      <c r="L1541" s="8">
        <f t="shared" si="305"/>
        <v>-0.46536310351891286</v>
      </c>
      <c r="M1541" s="9">
        <f t="shared" si="306"/>
        <v>-0.94150469072479581</v>
      </c>
      <c r="N1541" s="8">
        <f t="shared" si="307"/>
        <v>-0.32129942851891274</v>
      </c>
      <c r="O1541" s="9">
        <f t="shared" si="308"/>
        <v>-0.44245348147461555</v>
      </c>
      <c r="P1541" s="8">
        <f t="shared" si="309"/>
        <v>-0.86296894567468008</v>
      </c>
      <c r="Q1541" s="9">
        <f t="shared" si="310"/>
        <v>0.23551291852538506</v>
      </c>
      <c r="R1541" s="6">
        <f t="shared" si="311"/>
        <v>0.1217730217933691</v>
      </c>
    </row>
    <row r="1542" spans="2:18" ht="14.4">
      <c r="B1542" s="7"/>
      <c r="C1542">
        <v>-23.7</v>
      </c>
      <c r="D1542">
        <v>95.453500000000005</v>
      </c>
      <c r="E1542">
        <v>84.996200000000002</v>
      </c>
      <c r="F1542">
        <v>1</v>
      </c>
      <c r="G1542" s="6">
        <f t="shared" si="300"/>
        <v>0</v>
      </c>
      <c r="H1542" s="9">
        <f t="shared" si="301"/>
        <v>-9.9624999999999964E-2</v>
      </c>
      <c r="I1542" s="6">
        <f t="shared" si="302"/>
        <v>-0.18182166666666666</v>
      </c>
      <c r="J1542" s="6">
        <f t="shared" si="303"/>
        <v>0.44166033333333343</v>
      </c>
      <c r="K1542" s="9">
        <f t="shared" si="304"/>
        <v>-0.44223544442691576</v>
      </c>
      <c r="L1542" s="8">
        <f t="shared" si="305"/>
        <v>-0.46627267182774396</v>
      </c>
      <c r="M1542" s="9">
        <f t="shared" si="306"/>
        <v>-0.94153373072479596</v>
      </c>
      <c r="N1542" s="8">
        <f t="shared" si="307"/>
        <v>-0.32213767182774383</v>
      </c>
      <c r="O1542" s="9">
        <f t="shared" si="308"/>
        <v>-0.44223544442691576</v>
      </c>
      <c r="P1542" s="8">
        <f t="shared" si="309"/>
        <v>-0.86306542005240594</v>
      </c>
      <c r="Q1542" s="9">
        <f t="shared" si="310"/>
        <v>0.23575999557308483</v>
      </c>
      <c r="R1542" s="6">
        <f t="shared" si="311"/>
        <v>0.12088860286226394</v>
      </c>
    </row>
    <row r="1543" spans="2:18" ht="14.4">
      <c r="B1543" s="7"/>
      <c r="C1543">
        <v>-23.7</v>
      </c>
      <c r="D1543">
        <v>95.453500000000005</v>
      </c>
      <c r="E1543">
        <v>84.996200000000002</v>
      </c>
      <c r="F1543">
        <v>1</v>
      </c>
      <c r="G1543" s="6">
        <f t="shared" si="300"/>
        <v>0</v>
      </c>
      <c r="H1543" s="9">
        <f t="shared" si="301"/>
        <v>-9.9624999999999964E-2</v>
      </c>
      <c r="I1543" s="6">
        <f t="shared" si="302"/>
        <v>-0.18182166666666666</v>
      </c>
      <c r="J1543" s="6">
        <f t="shared" si="303"/>
        <v>0.44166033333333343</v>
      </c>
      <c r="K1543" s="9">
        <f t="shared" si="304"/>
        <v>-0.44223544442691576</v>
      </c>
      <c r="L1543" s="8">
        <f t="shared" si="305"/>
        <v>-0.46627267182774396</v>
      </c>
      <c r="M1543" s="9">
        <f t="shared" si="306"/>
        <v>-0.94153373072479596</v>
      </c>
      <c r="N1543" s="8">
        <f t="shared" si="307"/>
        <v>-0.32213767182774383</v>
      </c>
      <c r="O1543" s="9">
        <f t="shared" si="308"/>
        <v>-0.44223544442691576</v>
      </c>
      <c r="P1543" s="8">
        <f t="shared" si="309"/>
        <v>-0.86306542005240594</v>
      </c>
      <c r="Q1543" s="9">
        <f t="shared" si="310"/>
        <v>0.23575999557308483</v>
      </c>
      <c r="R1543" s="6">
        <f t="shared" si="311"/>
        <v>0.12088860286226394</v>
      </c>
    </row>
    <row r="1544" spans="2:18" ht="14.4">
      <c r="B1544" s="7"/>
      <c r="C1544">
        <v>-24.237500000000001</v>
      </c>
      <c r="D1544">
        <v>96.106499999999997</v>
      </c>
      <c r="E1544">
        <v>84.780199999999994</v>
      </c>
      <c r="F1544">
        <v>1</v>
      </c>
      <c r="G1544" s="6">
        <f t="shared" si="300"/>
        <v>0</v>
      </c>
      <c r="H1544" s="9">
        <f t="shared" si="301"/>
        <v>-0.10029687500000001</v>
      </c>
      <c r="I1544" s="6">
        <f t="shared" si="302"/>
        <v>-0.179645</v>
      </c>
      <c r="J1544" s="6">
        <f t="shared" si="303"/>
        <v>0.44130033333333341</v>
      </c>
      <c r="K1544" s="9">
        <f t="shared" si="304"/>
        <v>-0.4428141240050773</v>
      </c>
      <c r="L1544" s="8">
        <f t="shared" si="305"/>
        <v>-0.46309185301746114</v>
      </c>
      <c r="M1544" s="9">
        <f t="shared" si="306"/>
        <v>-0.94127453072479594</v>
      </c>
      <c r="N1544" s="8">
        <f t="shared" si="307"/>
        <v>-0.31919872801746096</v>
      </c>
      <c r="O1544" s="9">
        <f t="shared" si="308"/>
        <v>-0.4428141240050773</v>
      </c>
      <c r="P1544" s="8">
        <f t="shared" si="309"/>
        <v>-0.86259907126774493</v>
      </c>
      <c r="Q1544" s="9">
        <f t="shared" si="310"/>
        <v>0.23492211599492335</v>
      </c>
      <c r="R1544" s="6">
        <f t="shared" si="311"/>
        <v>0.12384494788788587</v>
      </c>
    </row>
    <row r="1545" spans="2:18" ht="14.4">
      <c r="B1545" s="7"/>
      <c r="C1545">
        <v>-24.237500000000001</v>
      </c>
      <c r="D1545">
        <v>96.106499999999997</v>
      </c>
      <c r="E1545">
        <v>84.780199999999994</v>
      </c>
      <c r="F1545">
        <v>1</v>
      </c>
      <c r="G1545" s="6">
        <f t="shared" si="300"/>
        <v>0</v>
      </c>
      <c r="H1545" s="9">
        <f t="shared" si="301"/>
        <v>-0.10029687500000001</v>
      </c>
      <c r="I1545" s="6">
        <f t="shared" si="302"/>
        <v>-0.179645</v>
      </c>
      <c r="J1545" s="6">
        <f t="shared" si="303"/>
        <v>0.44130033333333341</v>
      </c>
      <c r="K1545" s="9">
        <f t="shared" si="304"/>
        <v>-0.4428141240050773</v>
      </c>
      <c r="L1545" s="8">
        <f t="shared" si="305"/>
        <v>-0.46309185301746114</v>
      </c>
      <c r="M1545" s="9">
        <f t="shared" si="306"/>
        <v>-0.94127453072479594</v>
      </c>
      <c r="N1545" s="8">
        <f t="shared" si="307"/>
        <v>-0.31919872801746096</v>
      </c>
      <c r="O1545" s="9">
        <f t="shared" si="308"/>
        <v>-0.4428141240050773</v>
      </c>
      <c r="P1545" s="8">
        <f t="shared" si="309"/>
        <v>-0.86259907126774493</v>
      </c>
      <c r="Q1545" s="9">
        <f t="shared" si="310"/>
        <v>0.23492211599492335</v>
      </c>
      <c r="R1545" s="6">
        <f t="shared" si="311"/>
        <v>0.12384494788788587</v>
      </c>
    </row>
    <row r="1546" spans="2:18" ht="14.4">
      <c r="B1546" s="7"/>
      <c r="C1546">
        <v>-23.985800000000001</v>
      </c>
      <c r="D1546">
        <v>96.290700000000001</v>
      </c>
      <c r="E1546">
        <v>84.963800000000006</v>
      </c>
      <c r="F1546">
        <v>1</v>
      </c>
      <c r="G1546" s="6">
        <f t="shared" si="300"/>
        <v>0</v>
      </c>
      <c r="H1546" s="9">
        <f t="shared" si="301"/>
        <v>-9.9982249999999995E-2</v>
      </c>
      <c r="I1546" s="6">
        <f t="shared" si="302"/>
        <v>-0.179031</v>
      </c>
      <c r="J1546" s="6">
        <f t="shared" si="303"/>
        <v>0.44160633333333332</v>
      </c>
      <c r="K1546" s="9">
        <f t="shared" si="304"/>
        <v>-0.44264208253563864</v>
      </c>
      <c r="L1546" s="8">
        <f t="shared" si="305"/>
        <v>-0.46263021571341278</v>
      </c>
      <c r="M1546" s="9">
        <f t="shared" si="306"/>
        <v>-0.94149485072479588</v>
      </c>
      <c r="N1546" s="8">
        <f t="shared" si="307"/>
        <v>-0.31862382571341263</v>
      </c>
      <c r="O1546" s="9">
        <f t="shared" si="308"/>
        <v>-0.44264208253563864</v>
      </c>
      <c r="P1546" s="8">
        <f t="shared" si="309"/>
        <v>-0.86290313898470683</v>
      </c>
      <c r="Q1546" s="9">
        <f t="shared" si="310"/>
        <v>0.2353144774643619</v>
      </c>
      <c r="R1546" s="6">
        <f t="shared" si="311"/>
        <v>0.12449738790889593</v>
      </c>
    </row>
    <row r="1547" spans="2:18" ht="14.4">
      <c r="B1547" s="7"/>
      <c r="C1547">
        <v>-23.985800000000001</v>
      </c>
      <c r="D1547">
        <v>96.290700000000001</v>
      </c>
      <c r="E1547">
        <v>84.963800000000006</v>
      </c>
      <c r="F1547">
        <v>1</v>
      </c>
      <c r="G1547" s="6">
        <f t="shared" si="300"/>
        <v>0</v>
      </c>
      <c r="H1547" s="9">
        <f t="shared" si="301"/>
        <v>-9.9982249999999995E-2</v>
      </c>
      <c r="I1547" s="6">
        <f t="shared" si="302"/>
        <v>-0.179031</v>
      </c>
      <c r="J1547" s="6">
        <f t="shared" si="303"/>
        <v>0.44160633333333332</v>
      </c>
      <c r="K1547" s="9">
        <f t="shared" si="304"/>
        <v>-0.44264208253563864</v>
      </c>
      <c r="L1547" s="8">
        <f t="shared" si="305"/>
        <v>-0.46263021571341278</v>
      </c>
      <c r="M1547" s="9">
        <f t="shared" si="306"/>
        <v>-0.94149485072479588</v>
      </c>
      <c r="N1547" s="8">
        <f t="shared" si="307"/>
        <v>-0.31862382571341263</v>
      </c>
      <c r="O1547" s="9">
        <f t="shared" si="308"/>
        <v>-0.44264208253563864</v>
      </c>
      <c r="P1547" s="8">
        <f t="shared" si="309"/>
        <v>-0.86290313898470683</v>
      </c>
      <c r="Q1547" s="9">
        <f t="shared" si="310"/>
        <v>0.2353144774643619</v>
      </c>
      <c r="R1547" s="6">
        <f t="shared" si="311"/>
        <v>0.12449738790889593</v>
      </c>
    </row>
    <row r="1548" spans="2:18" ht="14.4">
      <c r="B1548" s="7"/>
      <c r="C1548">
        <v>-23.985800000000001</v>
      </c>
      <c r="D1548">
        <v>96.290700000000001</v>
      </c>
      <c r="E1548">
        <v>84.963800000000006</v>
      </c>
      <c r="F1548">
        <v>1</v>
      </c>
      <c r="G1548" s="6">
        <f t="shared" si="300"/>
        <v>0</v>
      </c>
      <c r="H1548" s="9">
        <f t="shared" si="301"/>
        <v>-9.9982249999999995E-2</v>
      </c>
      <c r="I1548" s="6">
        <f t="shared" si="302"/>
        <v>-0.179031</v>
      </c>
      <c r="J1548" s="6">
        <f t="shared" si="303"/>
        <v>0.44160633333333332</v>
      </c>
      <c r="K1548" s="9">
        <f t="shared" si="304"/>
        <v>-0.44264208253563864</v>
      </c>
      <c r="L1548" s="8">
        <f t="shared" si="305"/>
        <v>-0.46263021571341278</v>
      </c>
      <c r="M1548" s="9">
        <f t="shared" si="306"/>
        <v>-0.94149485072479588</v>
      </c>
      <c r="N1548" s="8">
        <f t="shared" si="307"/>
        <v>-0.31862382571341263</v>
      </c>
      <c r="O1548" s="9">
        <f t="shared" si="308"/>
        <v>-0.44264208253563864</v>
      </c>
      <c r="P1548" s="8">
        <f t="shared" si="309"/>
        <v>-0.86290313898470683</v>
      </c>
      <c r="Q1548" s="9">
        <f t="shared" si="310"/>
        <v>0.2353144774643619</v>
      </c>
      <c r="R1548" s="6">
        <f t="shared" si="311"/>
        <v>0.12449738790889593</v>
      </c>
    </row>
    <row r="1549" spans="2:18" ht="14.4">
      <c r="B1549" s="7"/>
      <c r="C1549">
        <v>-23.985800000000001</v>
      </c>
      <c r="D1549">
        <v>96.290700000000001</v>
      </c>
      <c r="E1549">
        <v>84.963800000000006</v>
      </c>
      <c r="F1549">
        <v>1</v>
      </c>
      <c r="G1549" s="6">
        <f t="shared" si="300"/>
        <v>0</v>
      </c>
      <c r="H1549" s="9">
        <f t="shared" si="301"/>
        <v>-9.9982249999999995E-2</v>
      </c>
      <c r="I1549" s="6">
        <f t="shared" si="302"/>
        <v>-0.179031</v>
      </c>
      <c r="J1549" s="6">
        <f t="shared" si="303"/>
        <v>0.44160633333333332</v>
      </c>
      <c r="K1549" s="9">
        <f t="shared" si="304"/>
        <v>-0.44264208253563864</v>
      </c>
      <c r="L1549" s="8">
        <f t="shared" si="305"/>
        <v>-0.46263021571341278</v>
      </c>
      <c r="M1549" s="9">
        <f t="shared" si="306"/>
        <v>-0.94149485072479588</v>
      </c>
      <c r="N1549" s="8">
        <f t="shared" si="307"/>
        <v>-0.31862382571341263</v>
      </c>
      <c r="O1549" s="9">
        <f t="shared" si="308"/>
        <v>-0.44264208253563864</v>
      </c>
      <c r="P1549" s="8">
        <f t="shared" si="309"/>
        <v>-0.86290313898470683</v>
      </c>
      <c r="Q1549" s="9">
        <f t="shared" si="310"/>
        <v>0.2353144774643619</v>
      </c>
      <c r="R1549" s="6">
        <f t="shared" si="311"/>
        <v>0.12449738790889593</v>
      </c>
    </row>
    <row r="1550" spans="2:18" ht="14.4">
      <c r="B1550" s="7"/>
      <c r="C1550">
        <v>-23.8691</v>
      </c>
      <c r="D1550">
        <v>96.270700000000005</v>
      </c>
      <c r="E1550">
        <v>84.975399999999993</v>
      </c>
      <c r="F1550">
        <v>1</v>
      </c>
      <c r="G1550" s="6">
        <f t="shared" si="300"/>
        <v>0</v>
      </c>
      <c r="H1550" s="9">
        <f t="shared" si="301"/>
        <v>-9.9836374999999977E-2</v>
      </c>
      <c r="I1550" s="6">
        <f t="shared" si="302"/>
        <v>-0.17909766666666666</v>
      </c>
      <c r="J1550" s="6">
        <f t="shared" si="303"/>
        <v>0.44162566666666669</v>
      </c>
      <c r="K1550" s="9">
        <f t="shared" si="304"/>
        <v>-0.44247408523931969</v>
      </c>
      <c r="L1550" s="8">
        <f t="shared" si="305"/>
        <v>-0.46277792422579678</v>
      </c>
      <c r="M1550" s="9">
        <f t="shared" si="306"/>
        <v>-0.94150877072479588</v>
      </c>
      <c r="N1550" s="8">
        <f t="shared" si="307"/>
        <v>-0.31871901922579665</v>
      </c>
      <c r="O1550" s="9">
        <f t="shared" si="308"/>
        <v>-0.44247408523931969</v>
      </c>
      <c r="P1550" s="8">
        <f t="shared" si="309"/>
        <v>-0.86296770905832754</v>
      </c>
      <c r="Q1550" s="9">
        <f t="shared" si="310"/>
        <v>0.2354963947606809</v>
      </c>
      <c r="R1550" s="6">
        <f t="shared" si="311"/>
        <v>0.12436173447013263</v>
      </c>
    </row>
    <row r="1551" spans="2:18" ht="14.4">
      <c r="B1551" s="7"/>
      <c r="C1551">
        <v>-24.146899999999999</v>
      </c>
      <c r="D1551">
        <v>95.845299999999995</v>
      </c>
      <c r="E1551">
        <v>84.767300000000006</v>
      </c>
      <c r="F1551">
        <v>1</v>
      </c>
      <c r="G1551" s="6">
        <f t="shared" si="300"/>
        <v>0</v>
      </c>
      <c r="H1551" s="9">
        <f t="shared" si="301"/>
        <v>-0.100183625</v>
      </c>
      <c r="I1551" s="6">
        <f t="shared" si="302"/>
        <v>-0.18051566666666669</v>
      </c>
      <c r="J1551" s="6">
        <f t="shared" si="303"/>
        <v>0.44127883333333329</v>
      </c>
      <c r="K1551" s="9">
        <f t="shared" si="304"/>
        <v>-0.44265741258222807</v>
      </c>
      <c r="L1551" s="8">
        <f t="shared" si="305"/>
        <v>-0.46420500495445927</v>
      </c>
      <c r="M1551" s="9">
        <f t="shared" si="306"/>
        <v>-0.94125905072479588</v>
      </c>
      <c r="N1551" s="8">
        <f t="shared" si="307"/>
        <v>-0.32027110995445912</v>
      </c>
      <c r="O1551" s="9">
        <f t="shared" si="308"/>
        <v>-0.44265741258222807</v>
      </c>
      <c r="P1551" s="8">
        <f t="shared" si="309"/>
        <v>-0.86262643519449445</v>
      </c>
      <c r="Q1551" s="9">
        <f t="shared" si="310"/>
        <v>0.23506334741777252</v>
      </c>
      <c r="R1551" s="6">
        <f t="shared" si="311"/>
        <v>0.12271838987763709</v>
      </c>
    </row>
    <row r="1552" spans="2:18" ht="14.4">
      <c r="B1552" s="7"/>
      <c r="C1552">
        <v>-24.146899999999999</v>
      </c>
      <c r="D1552">
        <v>95.845299999999995</v>
      </c>
      <c r="E1552">
        <v>84.767300000000006</v>
      </c>
      <c r="F1552">
        <v>1</v>
      </c>
      <c r="G1552" s="6">
        <f t="shared" si="300"/>
        <v>0</v>
      </c>
      <c r="H1552" s="9">
        <f t="shared" si="301"/>
        <v>-0.100183625</v>
      </c>
      <c r="I1552" s="6">
        <f t="shared" si="302"/>
        <v>-0.18051566666666669</v>
      </c>
      <c r="J1552" s="6">
        <f t="shared" si="303"/>
        <v>0.44127883333333329</v>
      </c>
      <c r="K1552" s="9">
        <f t="shared" si="304"/>
        <v>-0.44265741258222807</v>
      </c>
      <c r="L1552" s="8">
        <f t="shared" si="305"/>
        <v>-0.46420500495445927</v>
      </c>
      <c r="M1552" s="9">
        <f t="shared" si="306"/>
        <v>-0.94125905072479588</v>
      </c>
      <c r="N1552" s="8">
        <f t="shared" si="307"/>
        <v>-0.32027110995445912</v>
      </c>
      <c r="O1552" s="9">
        <f t="shared" si="308"/>
        <v>-0.44265741258222807</v>
      </c>
      <c r="P1552" s="8">
        <f t="shared" si="309"/>
        <v>-0.86262643519449445</v>
      </c>
      <c r="Q1552" s="9">
        <f t="shared" si="310"/>
        <v>0.23506334741777252</v>
      </c>
      <c r="R1552" s="6">
        <f t="shared" si="311"/>
        <v>0.12271838987763709</v>
      </c>
    </row>
    <row r="1553" spans="2:18" ht="14.4">
      <c r="B1553" s="7"/>
      <c r="C1553">
        <v>-24.091899999999999</v>
      </c>
      <c r="D1553">
        <v>95.641900000000007</v>
      </c>
      <c r="E1553">
        <v>84.786500000000004</v>
      </c>
      <c r="F1553">
        <v>1</v>
      </c>
      <c r="G1553" s="6">
        <f t="shared" si="300"/>
        <v>0</v>
      </c>
      <c r="H1553" s="9">
        <f t="shared" si="301"/>
        <v>-0.10011487499999999</v>
      </c>
      <c r="I1553" s="6">
        <f t="shared" si="302"/>
        <v>-0.18119366666666664</v>
      </c>
      <c r="J1553" s="6">
        <f t="shared" si="303"/>
        <v>0.44131083333333343</v>
      </c>
      <c r="K1553" s="9">
        <f t="shared" si="304"/>
        <v>-0.44259471606725348</v>
      </c>
      <c r="L1553" s="8">
        <f t="shared" si="305"/>
        <v>-0.46509522610198528</v>
      </c>
      <c r="M1553" s="9">
        <f t="shared" si="306"/>
        <v>-0.94128209072479585</v>
      </c>
      <c r="N1553" s="8">
        <f t="shared" si="307"/>
        <v>-0.32113658110198517</v>
      </c>
      <c r="O1553" s="9">
        <f t="shared" si="308"/>
        <v>-0.44259471606725348</v>
      </c>
      <c r="P1553" s="8">
        <f t="shared" si="309"/>
        <v>-0.8626711384197977</v>
      </c>
      <c r="Q1553" s="9">
        <f t="shared" si="310"/>
        <v>0.23514908393274717</v>
      </c>
      <c r="R1553" s="6">
        <f t="shared" si="311"/>
        <v>0.12184812195541429</v>
      </c>
    </row>
    <row r="1554" spans="2:18" ht="14.4">
      <c r="B1554" s="7"/>
      <c r="C1554">
        <v>-24.091899999999999</v>
      </c>
      <c r="D1554">
        <v>95.641900000000007</v>
      </c>
      <c r="E1554">
        <v>84.786500000000004</v>
      </c>
      <c r="F1554">
        <v>1</v>
      </c>
      <c r="G1554" s="6">
        <f t="shared" si="300"/>
        <v>0</v>
      </c>
      <c r="H1554" s="9">
        <f t="shared" si="301"/>
        <v>-0.10011487499999999</v>
      </c>
      <c r="I1554" s="6">
        <f t="shared" si="302"/>
        <v>-0.18119366666666664</v>
      </c>
      <c r="J1554" s="6">
        <f t="shared" si="303"/>
        <v>0.44131083333333343</v>
      </c>
      <c r="K1554" s="9">
        <f t="shared" si="304"/>
        <v>-0.44259471606725348</v>
      </c>
      <c r="L1554" s="8">
        <f t="shared" si="305"/>
        <v>-0.46509522610198528</v>
      </c>
      <c r="M1554" s="9">
        <f t="shared" si="306"/>
        <v>-0.94128209072479585</v>
      </c>
      <c r="N1554" s="8">
        <f t="shared" si="307"/>
        <v>-0.32113658110198517</v>
      </c>
      <c r="O1554" s="9">
        <f t="shared" si="308"/>
        <v>-0.44259471606725348</v>
      </c>
      <c r="P1554" s="8">
        <f t="shared" si="309"/>
        <v>-0.8626711384197977</v>
      </c>
      <c r="Q1554" s="9">
        <f t="shared" si="310"/>
        <v>0.23514908393274717</v>
      </c>
      <c r="R1554" s="6">
        <f t="shared" si="311"/>
        <v>0.12184812195541429</v>
      </c>
    </row>
    <row r="1555" spans="2:18" ht="14.4">
      <c r="B1555" s="7"/>
      <c r="C1555">
        <v>-24.091899999999999</v>
      </c>
      <c r="D1555">
        <v>95.641900000000007</v>
      </c>
      <c r="E1555">
        <v>84.786500000000004</v>
      </c>
      <c r="F1555">
        <v>1</v>
      </c>
      <c r="G1555" s="6">
        <f t="shared" si="300"/>
        <v>0</v>
      </c>
      <c r="H1555" s="9">
        <f t="shared" si="301"/>
        <v>-0.10011487499999999</v>
      </c>
      <c r="I1555" s="6">
        <f t="shared" si="302"/>
        <v>-0.18119366666666664</v>
      </c>
      <c r="J1555" s="6">
        <f t="shared" si="303"/>
        <v>0.44131083333333343</v>
      </c>
      <c r="K1555" s="9">
        <f t="shared" si="304"/>
        <v>-0.44259471606725348</v>
      </c>
      <c r="L1555" s="8">
        <f t="shared" si="305"/>
        <v>-0.46509522610198528</v>
      </c>
      <c r="M1555" s="9">
        <f t="shared" si="306"/>
        <v>-0.94128209072479585</v>
      </c>
      <c r="N1555" s="8">
        <f t="shared" si="307"/>
        <v>-0.32113658110198517</v>
      </c>
      <c r="O1555" s="9">
        <f t="shared" si="308"/>
        <v>-0.44259471606725348</v>
      </c>
      <c r="P1555" s="8">
        <f t="shared" si="309"/>
        <v>-0.8626711384197977</v>
      </c>
      <c r="Q1555" s="9">
        <f t="shared" si="310"/>
        <v>0.23514908393274717</v>
      </c>
      <c r="R1555" s="6">
        <f t="shared" si="311"/>
        <v>0.12184812195541429</v>
      </c>
    </row>
    <row r="1556" spans="2:18" ht="14.4">
      <c r="B1556" s="7"/>
      <c r="C1556">
        <v>-24.091899999999999</v>
      </c>
      <c r="D1556">
        <v>95.641900000000007</v>
      </c>
      <c r="E1556">
        <v>84.786500000000004</v>
      </c>
      <c r="F1556">
        <v>1</v>
      </c>
      <c r="G1556" s="6">
        <f t="shared" si="300"/>
        <v>0</v>
      </c>
      <c r="H1556" s="9">
        <f t="shared" si="301"/>
        <v>-0.10011487499999999</v>
      </c>
      <c r="I1556" s="6">
        <f t="shared" si="302"/>
        <v>-0.18119366666666664</v>
      </c>
      <c r="J1556" s="6">
        <f t="shared" si="303"/>
        <v>0.44131083333333343</v>
      </c>
      <c r="K1556" s="9">
        <f t="shared" si="304"/>
        <v>-0.44259471606725348</v>
      </c>
      <c r="L1556" s="8">
        <f t="shared" si="305"/>
        <v>-0.46509522610198528</v>
      </c>
      <c r="M1556" s="9">
        <f t="shared" si="306"/>
        <v>-0.94128209072479585</v>
      </c>
      <c r="N1556" s="8">
        <f t="shared" si="307"/>
        <v>-0.32113658110198517</v>
      </c>
      <c r="O1556" s="9">
        <f t="shared" si="308"/>
        <v>-0.44259471606725348</v>
      </c>
      <c r="P1556" s="8">
        <f t="shared" si="309"/>
        <v>-0.8626711384197977</v>
      </c>
      <c r="Q1556" s="9">
        <f t="shared" si="310"/>
        <v>0.23514908393274717</v>
      </c>
      <c r="R1556" s="6">
        <f t="shared" si="311"/>
        <v>0.12184812195541429</v>
      </c>
    </row>
    <row r="1557" spans="2:18" ht="14.4">
      <c r="B1557" s="7"/>
      <c r="C1557">
        <v>-24.2804</v>
      </c>
      <c r="D1557">
        <v>95.936999999999998</v>
      </c>
      <c r="E1557">
        <v>84.775000000000006</v>
      </c>
      <c r="F1557">
        <v>1</v>
      </c>
      <c r="G1557" s="6">
        <f t="shared" si="300"/>
        <v>0</v>
      </c>
      <c r="H1557" s="9">
        <f t="shared" si="301"/>
        <v>-0.10035050000000001</v>
      </c>
      <c r="I1557" s="6">
        <f t="shared" si="302"/>
        <v>-0.18020999999999998</v>
      </c>
      <c r="J1557" s="6">
        <f t="shared" si="303"/>
        <v>0.44129166666666664</v>
      </c>
      <c r="K1557" s="9">
        <f t="shared" si="304"/>
        <v>-0.44287475848675745</v>
      </c>
      <c r="L1557" s="8">
        <f t="shared" si="305"/>
        <v>-0.46377174228746043</v>
      </c>
      <c r="M1557" s="9">
        <f t="shared" si="306"/>
        <v>-0.9412682907247959</v>
      </c>
      <c r="N1557" s="8">
        <f t="shared" si="307"/>
        <v>-0.31989792228746028</v>
      </c>
      <c r="O1557" s="9">
        <f t="shared" si="308"/>
        <v>-0.44287475848675745</v>
      </c>
      <c r="P1557" s="8">
        <f t="shared" si="309"/>
        <v>-0.86257436226922535</v>
      </c>
      <c r="Q1557" s="9">
        <f t="shared" si="310"/>
        <v>0.23485524151324308</v>
      </c>
      <c r="R1557" s="6">
        <f t="shared" si="311"/>
        <v>0.12315965461936691</v>
      </c>
    </row>
    <row r="1558" spans="2:18" ht="14.4">
      <c r="B1558" s="7"/>
      <c r="C1558">
        <v>-23.988900000000001</v>
      </c>
      <c r="D1558">
        <v>95.586399999999998</v>
      </c>
      <c r="E1558">
        <v>84.959599999999995</v>
      </c>
      <c r="F1558">
        <v>1</v>
      </c>
      <c r="G1558" s="6">
        <f t="shared" si="300"/>
        <v>0</v>
      </c>
      <c r="H1558" s="9">
        <f t="shared" si="301"/>
        <v>-9.9986124999999981E-2</v>
      </c>
      <c r="I1558" s="6">
        <f t="shared" si="302"/>
        <v>-0.18137866666666669</v>
      </c>
      <c r="J1558" s="6">
        <f t="shared" si="303"/>
        <v>0.44159933333333334</v>
      </c>
      <c r="K1558" s="9">
        <f t="shared" si="304"/>
        <v>-0.44264187495739177</v>
      </c>
      <c r="L1558" s="8">
        <f t="shared" si="305"/>
        <v>-0.46555217606642757</v>
      </c>
      <c r="M1558" s="9">
        <f t="shared" si="306"/>
        <v>-0.94148981072479587</v>
      </c>
      <c r="N1558" s="8">
        <f t="shared" si="307"/>
        <v>-0.32154718106642743</v>
      </c>
      <c r="O1558" s="9">
        <f t="shared" si="308"/>
        <v>-0.44264187495739177</v>
      </c>
      <c r="P1558" s="8">
        <f t="shared" si="309"/>
        <v>-0.86289737921667164</v>
      </c>
      <c r="Q1558" s="9">
        <f t="shared" si="310"/>
        <v>0.23530964504260882</v>
      </c>
      <c r="R1558" s="6">
        <f t="shared" si="311"/>
        <v>0.12157106278784607</v>
      </c>
    </row>
    <row r="1559" spans="2:18" ht="14.4">
      <c r="B1559" s="7"/>
      <c r="C1559">
        <v>-24.075099999999999</v>
      </c>
      <c r="D1559">
        <v>95.929000000000002</v>
      </c>
      <c r="E1559">
        <v>84.900300000000001</v>
      </c>
      <c r="F1559">
        <v>1</v>
      </c>
      <c r="G1559" s="6">
        <f t="shared" si="300"/>
        <v>0</v>
      </c>
      <c r="H1559" s="9">
        <f t="shared" si="301"/>
        <v>-0.100093875</v>
      </c>
      <c r="I1559" s="6">
        <f t="shared" si="302"/>
        <v>-0.18023666666666666</v>
      </c>
      <c r="J1559" s="6">
        <f t="shared" si="303"/>
        <v>0.44150050000000007</v>
      </c>
      <c r="K1559" s="9">
        <f t="shared" si="304"/>
        <v>-0.44270508745904302</v>
      </c>
      <c r="L1559" s="8">
        <f t="shared" si="305"/>
        <v>-0.46402759824267881</v>
      </c>
      <c r="M1559" s="9">
        <f t="shared" si="306"/>
        <v>-0.94141865072479591</v>
      </c>
      <c r="N1559" s="8">
        <f t="shared" si="307"/>
        <v>-0.32006139324267868</v>
      </c>
      <c r="O1559" s="9">
        <f t="shared" si="308"/>
        <v>-0.44270508745904302</v>
      </c>
      <c r="P1559" s="8">
        <f t="shared" si="309"/>
        <v>-0.86279696284893836</v>
      </c>
      <c r="Q1559" s="9">
        <f t="shared" si="310"/>
        <v>0.23517527254095763</v>
      </c>
      <c r="R1559" s="6">
        <f t="shared" si="311"/>
        <v>0.12303401424386159</v>
      </c>
    </row>
    <row r="1560" spans="2:18" ht="14.4">
      <c r="B1560" s="7"/>
      <c r="C1560">
        <v>-24.075099999999999</v>
      </c>
      <c r="D1560">
        <v>95.929000000000002</v>
      </c>
      <c r="E1560">
        <v>84.900300000000001</v>
      </c>
      <c r="F1560">
        <v>1</v>
      </c>
      <c r="G1560" s="6">
        <f t="shared" si="300"/>
        <v>0</v>
      </c>
      <c r="H1560" s="9">
        <f t="shared" si="301"/>
        <v>-0.100093875</v>
      </c>
      <c r="I1560" s="6">
        <f t="shared" si="302"/>
        <v>-0.18023666666666666</v>
      </c>
      <c r="J1560" s="6">
        <f t="shared" si="303"/>
        <v>0.44150050000000007</v>
      </c>
      <c r="K1560" s="9">
        <f t="shared" si="304"/>
        <v>-0.44270508745904302</v>
      </c>
      <c r="L1560" s="8">
        <f t="shared" si="305"/>
        <v>-0.46402759824267881</v>
      </c>
      <c r="M1560" s="9">
        <f t="shared" si="306"/>
        <v>-0.94141865072479591</v>
      </c>
      <c r="N1560" s="8">
        <f t="shared" si="307"/>
        <v>-0.32006139324267868</v>
      </c>
      <c r="O1560" s="9">
        <f t="shared" si="308"/>
        <v>-0.44270508745904302</v>
      </c>
      <c r="P1560" s="8">
        <f t="shared" si="309"/>
        <v>-0.86279696284893836</v>
      </c>
      <c r="Q1560" s="9">
        <f t="shared" si="310"/>
        <v>0.23517527254095763</v>
      </c>
      <c r="R1560" s="6">
        <f t="shared" si="311"/>
        <v>0.12303401424386159</v>
      </c>
    </row>
    <row r="1561" spans="2:18" ht="14.4">
      <c r="B1561" s="7"/>
      <c r="C1561">
        <v>-24.116399999999999</v>
      </c>
      <c r="D1561">
        <v>95.391400000000004</v>
      </c>
      <c r="E1561">
        <v>84.747100000000003</v>
      </c>
      <c r="F1561">
        <v>1</v>
      </c>
      <c r="G1561" s="6">
        <f t="shared" si="300"/>
        <v>0</v>
      </c>
      <c r="H1561" s="9">
        <f t="shared" si="301"/>
        <v>-0.1001455</v>
      </c>
      <c r="I1561" s="6">
        <f t="shared" si="302"/>
        <v>-0.18202866666666667</v>
      </c>
      <c r="J1561" s="6">
        <f t="shared" si="303"/>
        <v>0.44124516666666669</v>
      </c>
      <c r="K1561" s="9">
        <f t="shared" si="304"/>
        <v>-0.44258562778756033</v>
      </c>
      <c r="L1561" s="8">
        <f t="shared" si="305"/>
        <v>-0.46608456436640483</v>
      </c>
      <c r="M1561" s="9">
        <f t="shared" si="306"/>
        <v>-0.94123481072479587</v>
      </c>
      <c r="N1561" s="8">
        <f t="shared" si="307"/>
        <v>-0.32213694436640467</v>
      </c>
      <c r="O1561" s="9">
        <f t="shared" si="308"/>
        <v>-0.44258562778756033</v>
      </c>
      <c r="P1561" s="8">
        <f t="shared" si="309"/>
        <v>-0.86261916773870673</v>
      </c>
      <c r="Q1561" s="9">
        <f t="shared" si="310"/>
        <v>0.23511089221244028</v>
      </c>
      <c r="R1561" s="6">
        <f t="shared" si="311"/>
        <v>0.12081783800990388</v>
      </c>
    </row>
    <row r="1562" spans="2:18" ht="14.4">
      <c r="B1562" s="7"/>
      <c r="C1562">
        <v>-24.116399999999999</v>
      </c>
      <c r="D1562">
        <v>95.391400000000004</v>
      </c>
      <c r="E1562">
        <v>84.747100000000003</v>
      </c>
      <c r="F1562">
        <v>1</v>
      </c>
      <c r="G1562" s="6">
        <f t="shared" si="300"/>
        <v>0</v>
      </c>
      <c r="H1562" s="9">
        <f t="shared" si="301"/>
        <v>-0.1001455</v>
      </c>
      <c r="I1562" s="6">
        <f t="shared" si="302"/>
        <v>-0.18202866666666667</v>
      </c>
      <c r="J1562" s="6">
        <f t="shared" si="303"/>
        <v>0.44124516666666669</v>
      </c>
      <c r="K1562" s="9">
        <f t="shared" si="304"/>
        <v>-0.44258562778756033</v>
      </c>
      <c r="L1562" s="8">
        <f t="shared" si="305"/>
        <v>-0.46608456436640483</v>
      </c>
      <c r="M1562" s="9">
        <f t="shared" si="306"/>
        <v>-0.94123481072479587</v>
      </c>
      <c r="N1562" s="8">
        <f t="shared" si="307"/>
        <v>-0.32213694436640467</v>
      </c>
      <c r="O1562" s="9">
        <f t="shared" si="308"/>
        <v>-0.44258562778756033</v>
      </c>
      <c r="P1562" s="8">
        <f t="shared" si="309"/>
        <v>-0.86261916773870673</v>
      </c>
      <c r="Q1562" s="9">
        <f t="shared" si="310"/>
        <v>0.23511089221244028</v>
      </c>
      <c r="R1562" s="6">
        <f t="shared" si="311"/>
        <v>0.12081783800990388</v>
      </c>
    </row>
    <row r="1563" spans="2:18" ht="14.4">
      <c r="B1563" s="7"/>
      <c r="C1563">
        <v>-24.43</v>
      </c>
      <c r="D1563">
        <v>96.21</v>
      </c>
      <c r="E1563">
        <v>84.686499999999995</v>
      </c>
      <c r="F1563">
        <v>1</v>
      </c>
      <c r="G1563" s="6">
        <f t="shared" si="300"/>
        <v>0</v>
      </c>
      <c r="H1563" s="9">
        <f t="shared" si="301"/>
        <v>-0.1005375</v>
      </c>
      <c r="I1563" s="6">
        <f t="shared" si="302"/>
        <v>-0.17930000000000001</v>
      </c>
      <c r="J1563" s="6">
        <f t="shared" si="303"/>
        <v>0.44114416666666667</v>
      </c>
      <c r="K1563" s="9">
        <f t="shared" si="304"/>
        <v>-0.44300176180748857</v>
      </c>
      <c r="L1563" s="8">
        <f t="shared" si="305"/>
        <v>-0.46247761070045945</v>
      </c>
      <c r="M1563" s="9">
        <f t="shared" si="306"/>
        <v>-0.94116209072479595</v>
      </c>
      <c r="N1563" s="8">
        <f t="shared" si="307"/>
        <v>-0.31867111070045934</v>
      </c>
      <c r="O1563" s="9">
        <f t="shared" si="308"/>
        <v>-0.44300176180748857</v>
      </c>
      <c r="P1563" s="8">
        <f t="shared" si="309"/>
        <v>-0.86241507037134346</v>
      </c>
      <c r="Q1563" s="9">
        <f t="shared" si="310"/>
        <v>0.23462203819251204</v>
      </c>
      <c r="R1563" s="6">
        <f t="shared" si="311"/>
        <v>0.12436181430848596</v>
      </c>
    </row>
    <row r="1564" spans="2:18" ht="14.4">
      <c r="B1564" s="7"/>
      <c r="C1564">
        <v>-23.6967</v>
      </c>
      <c r="D1564">
        <v>95.316699999999997</v>
      </c>
      <c r="E1564">
        <v>84.962699999999998</v>
      </c>
      <c r="F1564">
        <v>1</v>
      </c>
      <c r="G1564" s="6">
        <f t="shared" si="300"/>
        <v>0</v>
      </c>
      <c r="H1564" s="9">
        <f t="shared" si="301"/>
        <v>-9.9620875000000053E-2</v>
      </c>
      <c r="I1564" s="6">
        <f t="shared" si="302"/>
        <v>-0.18227766666666667</v>
      </c>
      <c r="J1564" s="6">
        <f t="shared" si="303"/>
        <v>0.44160450000000007</v>
      </c>
      <c r="K1564" s="9">
        <f t="shared" si="304"/>
        <v>-0.4421901002360174</v>
      </c>
      <c r="L1564" s="8">
        <f t="shared" si="305"/>
        <v>-0.46680800952765283</v>
      </c>
      <c r="M1564" s="9">
        <f t="shared" si="306"/>
        <v>-0.94149353072479591</v>
      </c>
      <c r="N1564" s="8">
        <f t="shared" si="307"/>
        <v>-0.32267152452765274</v>
      </c>
      <c r="O1564" s="9">
        <f t="shared" si="308"/>
        <v>-0.4421901002360174</v>
      </c>
      <c r="P1564" s="8">
        <f t="shared" si="309"/>
        <v>-0.86303209083117383</v>
      </c>
      <c r="Q1564" s="9">
        <f t="shared" si="310"/>
        <v>0.23576513976398319</v>
      </c>
      <c r="R1564" s="6">
        <f t="shared" si="311"/>
        <v>0.12031845094112298</v>
      </c>
    </row>
    <row r="1565" spans="2:18" ht="14.4">
      <c r="B1565" s="7"/>
      <c r="C1565">
        <v>-23.6967</v>
      </c>
      <c r="D1565">
        <v>95.316699999999997</v>
      </c>
      <c r="E1565">
        <v>84.962699999999998</v>
      </c>
      <c r="F1565">
        <v>1</v>
      </c>
      <c r="G1565" s="6">
        <f t="shared" si="300"/>
        <v>0</v>
      </c>
      <c r="H1565" s="9">
        <f t="shared" si="301"/>
        <v>-9.9620875000000053E-2</v>
      </c>
      <c r="I1565" s="6">
        <f t="shared" si="302"/>
        <v>-0.18227766666666667</v>
      </c>
      <c r="J1565" s="6">
        <f t="shared" si="303"/>
        <v>0.44160450000000007</v>
      </c>
      <c r="K1565" s="9">
        <f t="shared" si="304"/>
        <v>-0.4421901002360174</v>
      </c>
      <c r="L1565" s="8">
        <f t="shared" si="305"/>
        <v>-0.46680800952765283</v>
      </c>
      <c r="M1565" s="9">
        <f t="shared" si="306"/>
        <v>-0.94149353072479591</v>
      </c>
      <c r="N1565" s="8">
        <f t="shared" si="307"/>
        <v>-0.32267152452765274</v>
      </c>
      <c r="O1565" s="9">
        <f t="shared" si="308"/>
        <v>-0.4421901002360174</v>
      </c>
      <c r="P1565" s="8">
        <f t="shared" si="309"/>
        <v>-0.86303209083117383</v>
      </c>
      <c r="Q1565" s="9">
        <f t="shared" si="310"/>
        <v>0.23576513976398319</v>
      </c>
      <c r="R1565" s="6">
        <f t="shared" si="311"/>
        <v>0.12031845094112298</v>
      </c>
    </row>
    <row r="1566" spans="2:18" ht="14.4">
      <c r="B1566" s="7"/>
      <c r="C1566">
        <v>-23.6967</v>
      </c>
      <c r="D1566">
        <v>95.316699999999997</v>
      </c>
      <c r="E1566">
        <v>84.962699999999998</v>
      </c>
      <c r="F1566">
        <v>1</v>
      </c>
      <c r="G1566" s="6">
        <f t="shared" si="300"/>
        <v>0</v>
      </c>
      <c r="H1566" s="9">
        <f t="shared" si="301"/>
        <v>-9.9620875000000053E-2</v>
      </c>
      <c r="I1566" s="6">
        <f t="shared" si="302"/>
        <v>-0.18227766666666667</v>
      </c>
      <c r="J1566" s="6">
        <f t="shared" si="303"/>
        <v>0.44160450000000007</v>
      </c>
      <c r="K1566" s="9">
        <f t="shared" si="304"/>
        <v>-0.4421901002360174</v>
      </c>
      <c r="L1566" s="8">
        <f t="shared" si="305"/>
        <v>-0.46680800952765283</v>
      </c>
      <c r="M1566" s="9">
        <f t="shared" si="306"/>
        <v>-0.94149353072479591</v>
      </c>
      <c r="N1566" s="8">
        <f t="shared" si="307"/>
        <v>-0.32267152452765274</v>
      </c>
      <c r="O1566" s="9">
        <f t="shared" si="308"/>
        <v>-0.4421901002360174</v>
      </c>
      <c r="P1566" s="8">
        <f t="shared" si="309"/>
        <v>-0.86303209083117383</v>
      </c>
      <c r="Q1566" s="9">
        <f t="shared" si="310"/>
        <v>0.23576513976398319</v>
      </c>
      <c r="R1566" s="6">
        <f t="shared" si="311"/>
        <v>0.12031845094112298</v>
      </c>
    </row>
    <row r="1567" spans="2:18" ht="14.4">
      <c r="B1567" s="7"/>
      <c r="C1567">
        <v>-23.6967</v>
      </c>
      <c r="D1567">
        <v>95.316699999999997</v>
      </c>
      <c r="E1567">
        <v>84.962699999999998</v>
      </c>
      <c r="F1567">
        <v>1</v>
      </c>
      <c r="G1567" s="6">
        <f t="shared" si="300"/>
        <v>0</v>
      </c>
      <c r="H1567" s="9">
        <f t="shared" si="301"/>
        <v>-9.9620875000000053E-2</v>
      </c>
      <c r="I1567" s="6">
        <f t="shared" si="302"/>
        <v>-0.18227766666666667</v>
      </c>
      <c r="J1567" s="6">
        <f t="shared" si="303"/>
        <v>0.44160450000000007</v>
      </c>
      <c r="K1567" s="9">
        <f t="shared" si="304"/>
        <v>-0.4421901002360174</v>
      </c>
      <c r="L1567" s="8">
        <f t="shared" si="305"/>
        <v>-0.46680800952765283</v>
      </c>
      <c r="M1567" s="9">
        <f t="shared" si="306"/>
        <v>-0.94149353072479591</v>
      </c>
      <c r="N1567" s="8">
        <f t="shared" si="307"/>
        <v>-0.32267152452765274</v>
      </c>
      <c r="O1567" s="9">
        <f t="shared" si="308"/>
        <v>-0.4421901002360174</v>
      </c>
      <c r="P1567" s="8">
        <f t="shared" si="309"/>
        <v>-0.86303209083117383</v>
      </c>
      <c r="Q1567" s="9">
        <f t="shared" si="310"/>
        <v>0.23576513976398319</v>
      </c>
      <c r="R1567" s="6">
        <f t="shared" si="311"/>
        <v>0.12031845094112298</v>
      </c>
    </row>
    <row r="1568" spans="2:18" ht="14.4">
      <c r="B1568" s="7"/>
      <c r="C1568">
        <v>149.96299999999999</v>
      </c>
      <c r="D1568">
        <v>131.572</v>
      </c>
      <c r="E1568">
        <v>-130.018</v>
      </c>
      <c r="F1568" t="e">
        <f>ABS(SQRT(#REF!*#REF! +#REF! *#REF! +#REF! *#REF!) - SQRT(#REF!*#REF!+#REF! *#REF! +#REF! *#REF!))</f>
        <v>#REF!</v>
      </c>
      <c r="G1568" s="6">
        <f t="shared" si="300"/>
        <v>0</v>
      </c>
      <c r="H1568" s="9">
        <f t="shared" si="301"/>
        <v>0.11745374999999991</v>
      </c>
      <c r="I1568" s="6">
        <f t="shared" si="302"/>
        <v>-6.1426666666666685E-2</v>
      </c>
      <c r="J1568" s="6">
        <f t="shared" si="303"/>
        <v>8.3303333333333285E-2</v>
      </c>
      <c r="K1568" s="9">
        <f t="shared" si="304"/>
        <v>8.6495421028434799E-2</v>
      </c>
      <c r="L1568" s="8">
        <f t="shared" si="305"/>
        <v>-0.17082992555485479</v>
      </c>
      <c r="M1568" s="9">
        <f t="shared" si="306"/>
        <v>-0.68351669072479559</v>
      </c>
      <c r="N1568" s="8">
        <f t="shared" si="307"/>
        <v>5.1453424445145356E-2</v>
      </c>
      <c r="O1568" s="9">
        <f t="shared" si="308"/>
        <v>8.6495421028434799E-2</v>
      </c>
      <c r="P1568" s="8">
        <f t="shared" si="309"/>
        <v>-0.71776445880314033</v>
      </c>
      <c r="Q1568" s="9">
        <f t="shared" si="310"/>
        <v>0.50647382102843508</v>
      </c>
      <c r="R1568" s="6">
        <f t="shared" si="311"/>
        <v>0.19288203788588748</v>
      </c>
    </row>
    <row r="1569" spans="2:18" ht="14.4">
      <c r="B1569" s="7"/>
      <c r="C1569">
        <v>149.482</v>
      </c>
      <c r="D1569">
        <v>131.20500000000001</v>
      </c>
      <c r="E1569">
        <v>-129.989</v>
      </c>
      <c r="F1569" t="e">
        <f>ABS(SQRT(#REF!*#REF! +#REF! *#REF! +#REF! *#REF!) - SQRT(#REF!*#REF!+#REF! *#REF! +#REF! *#REF!))</f>
        <v>#REF!</v>
      </c>
      <c r="G1569" s="6">
        <f t="shared" si="300"/>
        <v>0</v>
      </c>
      <c r="H1569" s="9">
        <f t="shared" si="301"/>
        <v>0.11685249999999991</v>
      </c>
      <c r="I1569" s="6">
        <f t="shared" si="302"/>
        <v>-6.2649999999999983E-2</v>
      </c>
      <c r="J1569" s="6">
        <f t="shared" si="303"/>
        <v>8.3351666666666602E-2</v>
      </c>
      <c r="K1569" s="9">
        <f t="shared" si="304"/>
        <v>8.5710816233838263E-2</v>
      </c>
      <c r="L1569" s="8">
        <f t="shared" si="305"/>
        <v>-0.17216920359021309</v>
      </c>
      <c r="M1569" s="9">
        <f t="shared" si="306"/>
        <v>-0.6835514907247956</v>
      </c>
      <c r="N1569" s="8">
        <f t="shared" si="307"/>
        <v>4.989769640978705E-2</v>
      </c>
      <c r="O1569" s="9">
        <f t="shared" si="308"/>
        <v>8.5710816233838263E-2</v>
      </c>
      <c r="P1569" s="8">
        <f t="shared" si="309"/>
        <v>-0.71757814648719209</v>
      </c>
      <c r="Q1569" s="9">
        <f t="shared" si="310"/>
        <v>0.50572401623383856</v>
      </c>
      <c r="R1569" s="6">
        <f t="shared" si="311"/>
        <v>0.19157289753458084</v>
      </c>
    </row>
    <row r="1570" spans="2:18" ht="14.4">
      <c r="B1570" s="7"/>
      <c r="C1570">
        <v>149.01599999999999</v>
      </c>
      <c r="D1570">
        <v>131.04300000000001</v>
      </c>
      <c r="E1570">
        <v>-129.83500000000001</v>
      </c>
      <c r="F1570" t="e">
        <f>ABS(SQRT(#REF!*#REF! +#REF! *#REF! +#REF! *#REF!) - SQRT(#REF!*#REF!+#REF! *#REF! +#REF! *#REF!))</f>
        <v>#REF!</v>
      </c>
      <c r="G1570" s="6">
        <f t="shared" si="300"/>
        <v>0</v>
      </c>
      <c r="H1570" s="9">
        <f t="shared" si="301"/>
        <v>0.11626999999999998</v>
      </c>
      <c r="I1570" s="6">
        <f t="shared" si="302"/>
        <v>-6.3189999999999968E-2</v>
      </c>
      <c r="J1570" s="6">
        <f t="shared" si="303"/>
        <v>8.3608333333333285E-2</v>
      </c>
      <c r="K1570" s="9">
        <f t="shared" si="304"/>
        <v>8.4799594125143929E-2</v>
      </c>
      <c r="L1570" s="8">
        <f t="shared" si="305"/>
        <v>-0.17279296643881528</v>
      </c>
      <c r="M1570" s="9">
        <f t="shared" si="306"/>
        <v>-0.68373629072479569</v>
      </c>
      <c r="N1570" s="8">
        <f t="shared" si="307"/>
        <v>4.9064233561184896E-2</v>
      </c>
      <c r="O1570" s="9">
        <f t="shared" si="308"/>
        <v>8.4799594125143929E-2</v>
      </c>
      <c r="P1570" s="8">
        <f t="shared" si="309"/>
        <v>-0.71752848798181146</v>
      </c>
      <c r="Q1570" s="9">
        <f t="shared" si="310"/>
        <v>0.50499759412514433</v>
      </c>
      <c r="R1570" s="6">
        <f t="shared" si="311"/>
        <v>0.19110917618059806</v>
      </c>
    </row>
    <row r="1571" spans="2:18" ht="14.4">
      <c r="B1571" s="7"/>
      <c r="C1571">
        <v>147.696</v>
      </c>
      <c r="D1571">
        <v>130.97900000000001</v>
      </c>
      <c r="E1571">
        <v>-128.91</v>
      </c>
      <c r="F1571" t="e">
        <f>ABS(SQRT(#REF!*#REF! +#REF! *#REF! +#REF! *#REF!) - SQRT(#REF!*#REF!+#REF! *#REF! +#REF! *#REF!))</f>
        <v>#REF!</v>
      </c>
      <c r="G1571" s="6">
        <f t="shared" si="300"/>
        <v>0</v>
      </c>
      <c r="H1571" s="9">
        <f t="shared" si="301"/>
        <v>0.11462000000000006</v>
      </c>
      <c r="I1571" s="6">
        <f t="shared" si="302"/>
        <v>-6.3403333333333312E-2</v>
      </c>
      <c r="J1571" s="6">
        <f t="shared" si="303"/>
        <v>8.5150000000000059E-2</v>
      </c>
      <c r="K1571" s="9">
        <f t="shared" si="304"/>
        <v>8.1631917765752127E-2</v>
      </c>
      <c r="L1571" s="8">
        <f t="shared" si="305"/>
        <v>-0.17342629764105869</v>
      </c>
      <c r="M1571" s="9">
        <f t="shared" si="306"/>
        <v>-0.68484629072479575</v>
      </c>
      <c r="N1571" s="8">
        <f t="shared" si="307"/>
        <v>4.7836902358941509E-2</v>
      </c>
      <c r="O1571" s="9">
        <f t="shared" si="308"/>
        <v>8.1631917765752127E-2</v>
      </c>
      <c r="P1571" s="8">
        <f t="shared" si="309"/>
        <v>-0.71789577618001232</v>
      </c>
      <c r="Q1571" s="9">
        <f t="shared" si="310"/>
        <v>0.50293991776575253</v>
      </c>
      <c r="R1571" s="6">
        <f t="shared" si="311"/>
        <v>0.19143713317655547</v>
      </c>
    </row>
    <row r="1572" spans="2:18" ht="14.4">
      <c r="B1572" s="7"/>
      <c r="C1572">
        <v>146.352</v>
      </c>
      <c r="D1572">
        <v>130.96</v>
      </c>
      <c r="E1572">
        <v>-127.95099999999999</v>
      </c>
      <c r="F1572" t="e">
        <f>ABS(SQRT(#REF!*#REF! +#REF! *#REF! +#REF! *#REF!) - SQRT(#REF!*#REF!+#REF! *#REF! +#REF! *#REF!))</f>
        <v>#REF!</v>
      </c>
      <c r="G1572" s="6">
        <f t="shared" si="300"/>
        <v>0</v>
      </c>
      <c r="H1572" s="9">
        <f t="shared" si="301"/>
        <v>0.11293999999999993</v>
      </c>
      <c r="I1572" s="6">
        <f t="shared" si="302"/>
        <v>-6.3466666666666616E-2</v>
      </c>
      <c r="J1572" s="6">
        <f t="shared" si="303"/>
        <v>8.6748333333333316E-2</v>
      </c>
      <c r="K1572" s="9">
        <f t="shared" si="304"/>
        <v>7.8386029108916705E-2</v>
      </c>
      <c r="L1572" s="8">
        <f t="shared" si="305"/>
        <v>-0.17389710119255883</v>
      </c>
      <c r="M1572" s="9">
        <f t="shared" si="306"/>
        <v>-0.68599709072479564</v>
      </c>
      <c r="N1572" s="8">
        <f t="shared" si="307"/>
        <v>4.6761298807441343E-2</v>
      </c>
      <c r="O1572" s="9">
        <f t="shared" si="308"/>
        <v>7.8386029108916705E-2</v>
      </c>
      <c r="P1572" s="8">
        <f t="shared" si="309"/>
        <v>-0.71828759821468735</v>
      </c>
      <c r="Q1572" s="9">
        <f t="shared" si="310"/>
        <v>0.50084482910891714</v>
      </c>
      <c r="R1572" s="6">
        <f t="shared" si="311"/>
        <v>0.1919629516597304</v>
      </c>
    </row>
    <row r="1573" spans="2:18" ht="14.4">
      <c r="B1573" s="7"/>
      <c r="C1573">
        <v>143.922</v>
      </c>
      <c r="D1573">
        <v>130.87200000000001</v>
      </c>
      <c r="E1573">
        <v>-125.678</v>
      </c>
      <c r="F1573" t="e">
        <f>ABS(SQRT(#REF!*#REF! +#REF! *#REF! +#REF! *#REF!) - SQRT(#REF!*#REF!+#REF! *#REF! +#REF! *#REF!))</f>
        <v>#REF!</v>
      </c>
      <c r="G1573" s="6">
        <f t="shared" si="300"/>
        <v>0</v>
      </c>
      <c r="H1573" s="9">
        <f t="shared" si="301"/>
        <v>0.10990250000000001</v>
      </c>
      <c r="I1573" s="6">
        <f t="shared" si="302"/>
        <v>-6.3759999999999928E-2</v>
      </c>
      <c r="J1573" s="6">
        <f t="shared" si="303"/>
        <v>9.053666666666671E-2</v>
      </c>
      <c r="K1573" s="9">
        <f t="shared" si="304"/>
        <v>7.1870433992763633E-2</v>
      </c>
      <c r="L1573" s="8">
        <f t="shared" si="305"/>
        <v>-0.17553158121447984</v>
      </c>
      <c r="M1573" s="9">
        <f t="shared" si="306"/>
        <v>-0.6887246907247957</v>
      </c>
      <c r="N1573" s="8">
        <f t="shared" si="307"/>
        <v>4.4033318785520352E-2</v>
      </c>
      <c r="O1573" s="9">
        <f t="shared" si="308"/>
        <v>7.1870433992763633E-2</v>
      </c>
      <c r="P1573" s="8">
        <f t="shared" si="309"/>
        <v>-0.71955626910604975</v>
      </c>
      <c r="Q1573" s="9">
        <f t="shared" si="310"/>
        <v>0.49705683399276401</v>
      </c>
      <c r="R1573" s="6">
        <f t="shared" si="311"/>
        <v>0.19269064252917187</v>
      </c>
    </row>
    <row r="1574" spans="2:18" ht="14.4">
      <c r="B1574" s="7"/>
      <c r="C1574">
        <v>142.22</v>
      </c>
      <c r="D1574">
        <v>130.65899999999999</v>
      </c>
      <c r="E1574">
        <v>-123.925</v>
      </c>
      <c r="F1574" t="e">
        <f>ABS(SQRT(#REF!*#REF! +#REF! *#REF! +#REF! *#REF!) - SQRT(#REF!*#REF!+#REF! *#REF! +#REF! *#REF!))</f>
        <v>#REF!</v>
      </c>
      <c r="G1574" s="6">
        <f t="shared" si="300"/>
        <v>0</v>
      </c>
      <c r="H1574" s="9">
        <f t="shared" si="301"/>
        <v>0.10777500000000007</v>
      </c>
      <c r="I1574" s="6">
        <f t="shared" si="302"/>
        <v>-6.4470000000000027E-2</v>
      </c>
      <c r="J1574" s="6">
        <f t="shared" si="303"/>
        <v>9.345833333333331E-2</v>
      </c>
      <c r="K1574" s="9">
        <f t="shared" si="304"/>
        <v>6.7113678565729723E-2</v>
      </c>
      <c r="L1574" s="8">
        <f t="shared" si="305"/>
        <v>-0.17747287662671007</v>
      </c>
      <c r="M1574" s="9">
        <f t="shared" si="306"/>
        <v>-0.69082829072479568</v>
      </c>
      <c r="N1574" s="8">
        <f t="shared" si="307"/>
        <v>4.1326123373290106E-2</v>
      </c>
      <c r="O1574" s="9">
        <f t="shared" si="308"/>
        <v>6.7113678565729723E-2</v>
      </c>
      <c r="P1574" s="8">
        <f t="shared" si="309"/>
        <v>-0.72061214014545072</v>
      </c>
      <c r="Q1574" s="9">
        <f t="shared" si="310"/>
        <v>0.49440367856573009</v>
      </c>
      <c r="R1574" s="6">
        <f t="shared" si="311"/>
        <v>0.19257111815634248</v>
      </c>
    </row>
    <row r="1575" spans="2:18" ht="14.4">
      <c r="B1575" s="7"/>
      <c r="C1575">
        <v>140.81399999999999</v>
      </c>
      <c r="D1575">
        <v>130.22399999999999</v>
      </c>
      <c r="E1575">
        <v>-122.458</v>
      </c>
      <c r="F1575" t="e">
        <f>ABS(SQRT(#REF!*#REF! +#REF! *#REF! +#REF! *#REF!) - SQRT(#REF!*#REF!+#REF! *#REF! +#REF! *#REF!))</f>
        <v>#REF!</v>
      </c>
      <c r="G1575" s="6">
        <f t="shared" si="300"/>
        <v>0</v>
      </c>
      <c r="H1575" s="9">
        <f t="shared" si="301"/>
        <v>0.10601749999999999</v>
      </c>
      <c r="I1575" s="6">
        <f t="shared" si="302"/>
        <v>-6.5920000000000034E-2</v>
      </c>
      <c r="J1575" s="6">
        <f t="shared" si="303"/>
        <v>9.590333333333334E-2</v>
      </c>
      <c r="K1575" s="9">
        <f t="shared" si="304"/>
        <v>6.3161541473831961E-2</v>
      </c>
      <c r="L1575" s="8">
        <f t="shared" si="305"/>
        <v>-0.18017298879063412</v>
      </c>
      <c r="M1575" s="9">
        <f t="shared" si="306"/>
        <v>-0.69258869072479567</v>
      </c>
      <c r="N1575" s="8">
        <f t="shared" si="307"/>
        <v>3.7993311209366047E-2</v>
      </c>
      <c r="O1575" s="9">
        <f t="shared" si="308"/>
        <v>6.3161541473831961E-2</v>
      </c>
      <c r="P1575" s="8">
        <f t="shared" si="309"/>
        <v>-0.72150399126627285</v>
      </c>
      <c r="Q1575" s="9">
        <f t="shared" si="310"/>
        <v>0.49221194147383235</v>
      </c>
      <c r="R1575" s="6">
        <f t="shared" si="311"/>
        <v>0.19139555711324061</v>
      </c>
    </row>
    <row r="1576" spans="2:18" ht="14.4">
      <c r="B1576" s="7"/>
      <c r="C1576">
        <v>139.64400000000001</v>
      </c>
      <c r="D1576">
        <v>129.78</v>
      </c>
      <c r="E1576">
        <v>-121.188</v>
      </c>
      <c r="F1576" t="e">
        <f>ABS(SQRT(#REF!*#REF! +#REF! *#REF! +#REF! *#REF!) - SQRT(#REF!*#REF!+#REF! *#REF! +#REF! *#REF!))</f>
        <v>#REF!</v>
      </c>
      <c r="G1576" s="6">
        <f t="shared" ref="G1576:G1609" si="312">D$19*(L1576-R1576)</f>
        <v>0</v>
      </c>
      <c r="H1576" s="9">
        <f t="shared" ref="H1576:H1609" si="313">(C1576-H$16)/H$17-0.5</f>
        <v>0.10455499999999995</v>
      </c>
      <c r="I1576" s="6">
        <f t="shared" ref="I1576:I1609" si="314">(D1576-I$16)/I$17-0.5</f>
        <v>-6.7400000000000015E-2</v>
      </c>
      <c r="J1576" s="6">
        <f t="shared" ref="J1576:J1609" si="315">(E1576-J$16)/J$17-0.5</f>
        <v>9.8019999999999996E-2</v>
      </c>
      <c r="K1576" s="9">
        <f t="shared" ref="K1576:K1609" si="316">(H1576*$H$13+I1576*$I$13+J1576*$J$13+$D$27)*$C$27</f>
        <v>5.981369197346189E-2</v>
      </c>
      <c r="L1576" s="8">
        <f t="shared" ref="L1576:L1609" si="317">(H1576*$H$14+I1576*$I$14+J1576*$J$14+$E$27)*$C$27</f>
        <v>-0.18281198484654698</v>
      </c>
      <c r="M1576" s="9">
        <f t="shared" ref="M1576:M1609" si="318">(H$27*$H$13+I1576*$I$13+J1576*$J$13+$D$27)*$C$27</f>
        <v>-0.69411269072479564</v>
      </c>
      <c r="N1576" s="8">
        <f t="shared" ref="N1576:N1609" si="319">(H$27*$H$14+I1576*$I$14+J1576*$J$14+$E$27)*$C$27</f>
        <v>3.48278151534532E-2</v>
      </c>
      <c r="O1576" s="9">
        <f t="shared" ref="O1576:O1609" si="320">(H1576*$H$13+I$27*$I$13+J1576*$J$13+$D$27)*$C$27</f>
        <v>5.981369197346189E-2</v>
      </c>
      <c r="P1576" s="8">
        <f t="shared" ref="P1576:P1609" si="321">(H1576*$H$14+I$27*$I$14+J1576*$J$14+$E$27)*$C$27</f>
        <v>-0.72229731398164032</v>
      </c>
      <c r="Q1576" s="9">
        <f t="shared" ref="Q1576:Q1609" si="322">(H1576*$H$13+I1576*$I$13+J$27*$J$13+$D$27)*$C$27</f>
        <v>0.49038809197346228</v>
      </c>
      <c r="R1576" s="6">
        <f t="shared" ref="R1576:R1609" si="323">(H1576*$H$14+I1576*$I$14+J$27*$J$14+$E$27)*$C$27</f>
        <v>0.19007638377269523</v>
      </c>
    </row>
    <row r="1577" spans="2:18" ht="14.4">
      <c r="B1577" s="7"/>
      <c r="C1577">
        <v>137.822</v>
      </c>
      <c r="D1577">
        <v>128.57300000000001</v>
      </c>
      <c r="E1577">
        <v>-119.075</v>
      </c>
      <c r="F1577" t="e">
        <f>ABS(SQRT(#REF!*#REF! +#REF! *#REF! +#REF! *#REF!) - SQRT(#REF!*#REF!+#REF! *#REF! +#REF! *#REF!))</f>
        <v>#REF!</v>
      </c>
      <c r="G1577" s="6">
        <f t="shared" si="312"/>
        <v>0</v>
      </c>
      <c r="H1577" s="9">
        <f t="shared" si="313"/>
        <v>0.10227750000000002</v>
      </c>
      <c r="I1577" s="6">
        <f t="shared" si="314"/>
        <v>-7.1423333333333283E-2</v>
      </c>
      <c r="J1577" s="6">
        <f t="shared" si="315"/>
        <v>0.10154166666666664</v>
      </c>
      <c r="K1577" s="9">
        <f t="shared" si="316"/>
        <v>5.4437875059210543E-2</v>
      </c>
      <c r="L1577" s="8">
        <f t="shared" si="317"/>
        <v>-0.18920538363974823</v>
      </c>
      <c r="M1577" s="9">
        <f t="shared" si="318"/>
        <v>-0.69664829072479562</v>
      </c>
      <c r="N1577" s="8">
        <f t="shared" si="319"/>
        <v>2.7614516360251945E-2</v>
      </c>
      <c r="O1577" s="9">
        <f t="shared" si="320"/>
        <v>5.4437875059210543E-2</v>
      </c>
      <c r="P1577" s="8">
        <f t="shared" si="321"/>
        <v>-0.72367330799547613</v>
      </c>
      <c r="Q1577" s="9">
        <f t="shared" si="322"/>
        <v>0.48754787505921082</v>
      </c>
      <c r="R1577" s="6">
        <f t="shared" si="323"/>
        <v>0.18587887899332978</v>
      </c>
    </row>
    <row r="1578" spans="2:18" ht="14.4">
      <c r="B1578" s="7"/>
      <c r="C1578">
        <v>136.24600000000001</v>
      </c>
      <c r="D1578">
        <v>128.148</v>
      </c>
      <c r="E1578">
        <v>-118.604</v>
      </c>
      <c r="F1578" t="e">
        <f>ABS(SQRT(#REF!*#REF! +#REF! *#REF! +#REF! *#REF!) - SQRT(#REF!*#REF!+#REF! *#REF! +#REF! *#REF!))</f>
        <v>#REF!</v>
      </c>
      <c r="G1578" s="6">
        <f t="shared" si="312"/>
        <v>0</v>
      </c>
      <c r="H1578" s="9">
        <f t="shared" si="313"/>
        <v>0.10030749999999999</v>
      </c>
      <c r="I1578" s="6">
        <f t="shared" si="314"/>
        <v>-7.2840000000000016E-2</v>
      </c>
      <c r="J1578" s="6">
        <f t="shared" si="315"/>
        <v>0.10232666666666668</v>
      </c>
      <c r="K1578" s="9">
        <f t="shared" si="316"/>
        <v>5.141593419375478E-2</v>
      </c>
      <c r="L1578" s="8">
        <f t="shared" si="317"/>
        <v>-0.19075235302168758</v>
      </c>
      <c r="M1578" s="9">
        <f t="shared" si="318"/>
        <v>-0.69721349072479566</v>
      </c>
      <c r="N1578" s="8">
        <f t="shared" si="319"/>
        <v>2.5358346978312629E-2</v>
      </c>
      <c r="O1578" s="9">
        <f t="shared" si="320"/>
        <v>5.141593419375478E-2</v>
      </c>
      <c r="P1578" s="8">
        <f t="shared" si="321"/>
        <v>-0.7234535855536951</v>
      </c>
      <c r="Q1578" s="9">
        <f t="shared" si="322"/>
        <v>0.48509113419375521</v>
      </c>
      <c r="R1578" s="6">
        <f t="shared" si="323"/>
        <v>0.18482138716960944</v>
      </c>
    </row>
    <row r="1579" spans="2:18" ht="14.4">
      <c r="B1579" s="7"/>
      <c r="C1579">
        <v>134.80199999999999</v>
      </c>
      <c r="D1579">
        <v>128.49799999999999</v>
      </c>
      <c r="E1579">
        <v>-119.10599999999999</v>
      </c>
      <c r="F1579" t="e">
        <f>ABS(SQRT(#REF!*#REF! +#REF! *#REF! +#REF! *#REF!) - SQRT(#REF!*#REF!+#REF! *#REF! +#REF! *#REF!))</f>
        <v>#REF!</v>
      </c>
      <c r="G1579" s="6">
        <f t="shared" si="312"/>
        <v>0</v>
      </c>
      <c r="H1579" s="9">
        <f t="shared" si="313"/>
        <v>9.8502500000000048E-2</v>
      </c>
      <c r="I1579" s="6">
        <f t="shared" si="314"/>
        <v>-7.1673333333333367E-2</v>
      </c>
      <c r="J1579" s="6">
        <f t="shared" si="315"/>
        <v>0.10148999999999997</v>
      </c>
      <c r="K1579" s="9">
        <f t="shared" si="316"/>
        <v>4.9767360964238394E-2</v>
      </c>
      <c r="L1579" s="8">
        <f t="shared" si="317"/>
        <v>-0.18812593664008995</v>
      </c>
      <c r="M1579" s="9">
        <f t="shared" si="318"/>
        <v>-0.69661109072479566</v>
      </c>
      <c r="N1579" s="8">
        <f t="shared" si="319"/>
        <v>2.7334963359910237E-2</v>
      </c>
      <c r="O1579" s="9">
        <f t="shared" si="320"/>
        <v>4.9767360964238394E-2</v>
      </c>
      <c r="P1579" s="8">
        <f t="shared" si="321"/>
        <v>-0.72228209185045533</v>
      </c>
      <c r="Q1579" s="9">
        <f t="shared" si="322"/>
        <v>0.48284016096423876</v>
      </c>
      <c r="R1579" s="6">
        <f t="shared" si="323"/>
        <v>0.18692610984796729</v>
      </c>
    </row>
    <row r="1580" spans="2:18" ht="14.4">
      <c r="B1580" s="7"/>
      <c r="C1580">
        <v>133.41499999999999</v>
      </c>
      <c r="D1580">
        <v>129.173</v>
      </c>
      <c r="E1580">
        <v>-119.935</v>
      </c>
      <c r="F1580" t="e">
        <f>ABS(SQRT(#REF!*#REF! +#REF! *#REF! +#REF! *#REF!) - SQRT(#REF!*#REF!+#REF! *#REF! +#REF! *#REF!))</f>
        <v>#REF!</v>
      </c>
      <c r="G1580" s="6">
        <f t="shared" si="312"/>
        <v>0</v>
      </c>
      <c r="H1580" s="9">
        <f t="shared" si="313"/>
        <v>9.6768749999999959E-2</v>
      </c>
      <c r="I1580" s="6">
        <f t="shared" si="314"/>
        <v>-6.9423333333333337E-2</v>
      </c>
      <c r="J1580" s="6">
        <f t="shared" si="315"/>
        <v>0.10010833333333335</v>
      </c>
      <c r="K1580" s="9">
        <f t="shared" si="316"/>
        <v>4.8600041941150016E-2</v>
      </c>
      <c r="L1580" s="8">
        <f t="shared" si="317"/>
        <v>-0.18383434226014359</v>
      </c>
      <c r="M1580" s="9">
        <f t="shared" si="318"/>
        <v>-0.69561629072479569</v>
      </c>
      <c r="N1580" s="8">
        <f t="shared" si="319"/>
        <v>3.1002407739856571E-2</v>
      </c>
      <c r="O1580" s="9">
        <f t="shared" si="320"/>
        <v>4.8600041941150016E-2</v>
      </c>
      <c r="P1580" s="8">
        <f t="shared" si="321"/>
        <v>-0.72079641977877074</v>
      </c>
      <c r="Q1580" s="9">
        <f t="shared" si="322"/>
        <v>0.48067804194115038</v>
      </c>
      <c r="R1580" s="6">
        <f t="shared" si="323"/>
        <v>0.1903561821562289</v>
      </c>
    </row>
    <row r="1581" spans="2:18" ht="14.4">
      <c r="B1581" s="7"/>
      <c r="C1581">
        <v>132.148</v>
      </c>
      <c r="D1581">
        <v>130.059</v>
      </c>
      <c r="E1581">
        <v>-120.774</v>
      </c>
      <c r="F1581" t="e">
        <f>ABS(SQRT(#REF!*#REF! +#REF! *#REF! +#REF! *#REF!) - SQRT(#REF!*#REF!+#REF! *#REF! +#REF! *#REF!))</f>
        <v>#REF!</v>
      </c>
      <c r="G1581" s="6">
        <f t="shared" si="312"/>
        <v>0</v>
      </c>
      <c r="H1581" s="9">
        <f t="shared" si="313"/>
        <v>9.5185000000000075E-2</v>
      </c>
      <c r="I1581" s="6">
        <f t="shared" si="314"/>
        <v>-6.6470000000000029E-2</v>
      </c>
      <c r="J1581" s="6">
        <f t="shared" si="315"/>
        <v>9.8709999999999964E-2</v>
      </c>
      <c r="K1581" s="9">
        <f t="shared" si="316"/>
        <v>4.7631784405279397E-2</v>
      </c>
      <c r="L1581" s="8">
        <f t="shared" si="317"/>
        <v>-0.17870924504639898</v>
      </c>
      <c r="M1581" s="9">
        <f t="shared" si="318"/>
        <v>-0.69460949072479561</v>
      </c>
      <c r="N1581" s="8">
        <f t="shared" si="319"/>
        <v>3.5557354953601218E-2</v>
      </c>
      <c r="O1581" s="9">
        <f t="shared" si="320"/>
        <v>4.7631784405279397E-2</v>
      </c>
      <c r="P1581" s="8">
        <f t="shared" si="321"/>
        <v>-0.71935435540224046</v>
      </c>
      <c r="Q1581" s="9">
        <f t="shared" si="322"/>
        <v>0.4787029844052797</v>
      </c>
      <c r="R1581" s="6">
        <f t="shared" si="323"/>
        <v>0.19460936499344333</v>
      </c>
    </row>
    <row r="1582" spans="2:18" ht="14.4">
      <c r="B1582" s="7"/>
      <c r="C1582">
        <v>131.34700000000001</v>
      </c>
      <c r="D1582">
        <v>130.84899999999999</v>
      </c>
      <c r="E1582">
        <v>-122.119</v>
      </c>
      <c r="F1582" t="e">
        <f>ABS(SQRT(#REF!*#REF! +#REF! *#REF! +#REF! *#REF!) - SQRT(#REF!*#REF!+#REF! *#REF! +#REF! *#REF!))</f>
        <v>#REF!</v>
      </c>
      <c r="G1582" s="6">
        <f t="shared" si="312"/>
        <v>0</v>
      </c>
      <c r="H1582" s="9">
        <f t="shared" si="313"/>
        <v>9.4183750000000011E-2</v>
      </c>
      <c r="I1582" s="6">
        <f t="shared" si="314"/>
        <v>-6.3836666666666708E-2</v>
      </c>
      <c r="J1582" s="6">
        <f t="shared" si="315"/>
        <v>9.6468333333333267E-2</v>
      </c>
      <c r="K1582" s="9">
        <f t="shared" si="316"/>
        <v>4.7997148978102942E-2</v>
      </c>
      <c r="L1582" s="8">
        <f t="shared" si="317"/>
        <v>-0.17366706171354032</v>
      </c>
      <c r="M1582" s="9">
        <f t="shared" si="318"/>
        <v>-0.6929954907247956</v>
      </c>
      <c r="N1582" s="8">
        <f t="shared" si="319"/>
        <v>4.0239088286459883E-2</v>
      </c>
      <c r="O1582" s="9">
        <f t="shared" si="320"/>
        <v>4.7997148978102942E-2</v>
      </c>
      <c r="P1582" s="8">
        <f t="shared" si="321"/>
        <v>-0.71759614040053232</v>
      </c>
      <c r="Q1582" s="9">
        <f t="shared" si="322"/>
        <v>0.47745434897810329</v>
      </c>
      <c r="R1582" s="6">
        <f t="shared" si="323"/>
        <v>0.1982537833245939</v>
      </c>
    </row>
    <row r="1583" spans="2:18" ht="14.4">
      <c r="B1583" s="7"/>
      <c r="C1583">
        <v>131.101</v>
      </c>
      <c r="D1583">
        <v>131.12</v>
      </c>
      <c r="E1583">
        <v>-123.04600000000001</v>
      </c>
      <c r="F1583" t="e">
        <f>ABS(SQRT(#REF!*#REF! +#REF! *#REF! +#REF! *#REF!) - SQRT(#REF!*#REF!+#REF! *#REF! +#REF! *#REF!))</f>
        <v>#REF!</v>
      </c>
      <c r="G1583" s="6">
        <f t="shared" si="312"/>
        <v>0</v>
      </c>
      <c r="H1583" s="9">
        <f t="shared" si="313"/>
        <v>9.3876249999999994E-2</v>
      </c>
      <c r="I1583" s="6">
        <f t="shared" si="314"/>
        <v>-6.2933333333333341E-2</v>
      </c>
      <c r="J1583" s="6">
        <f t="shared" si="315"/>
        <v>9.492333333333336E-2</v>
      </c>
      <c r="K1583" s="9">
        <f t="shared" si="316"/>
        <v>4.8726072929307099E-2</v>
      </c>
      <c r="L1583" s="8">
        <f t="shared" si="317"/>
        <v>-0.17146646920912773</v>
      </c>
      <c r="M1583" s="9">
        <f t="shared" si="318"/>
        <v>-0.6918830907247957</v>
      </c>
      <c r="N1583" s="8">
        <f t="shared" si="319"/>
        <v>4.2328980790872488E-2</v>
      </c>
      <c r="O1583" s="9">
        <f t="shared" si="320"/>
        <v>4.8726072929307099E-2</v>
      </c>
      <c r="P1583" s="8">
        <f t="shared" si="321"/>
        <v>-0.71652207374136256</v>
      </c>
      <c r="Q1583" s="9">
        <f t="shared" si="322"/>
        <v>0.4770708729293075</v>
      </c>
      <c r="R1583" s="6">
        <f t="shared" si="323"/>
        <v>0.19949100916983675</v>
      </c>
    </row>
    <row r="1584" spans="2:18" ht="14.4">
      <c r="B1584" s="7"/>
      <c r="C1584">
        <v>130.90199999999999</v>
      </c>
      <c r="D1584">
        <v>131.20400000000001</v>
      </c>
      <c r="E1584">
        <v>-123.53100000000001</v>
      </c>
      <c r="F1584" t="e">
        <f>ABS(SQRT(#REF!*#REF! +#REF! *#REF! +#REF! *#REF!) - SQRT(#REF!*#REF!+#REF! *#REF! +#REF! *#REF!))</f>
        <v>#REF!</v>
      </c>
      <c r="G1584" s="6">
        <f t="shared" si="312"/>
        <v>0</v>
      </c>
      <c r="H1584" s="9">
        <f t="shared" si="313"/>
        <v>9.3627499999999975E-2</v>
      </c>
      <c r="I1584" s="6">
        <f t="shared" si="314"/>
        <v>-6.2653333333333283E-2</v>
      </c>
      <c r="J1584" s="6">
        <f t="shared" si="315"/>
        <v>9.4114999999999949E-2</v>
      </c>
      <c r="K1584" s="9">
        <f t="shared" si="316"/>
        <v>4.8997862629671561E-2</v>
      </c>
      <c r="L1584" s="8">
        <f t="shared" si="317"/>
        <v>-0.17052371098131916</v>
      </c>
      <c r="M1584" s="9">
        <f t="shared" si="318"/>
        <v>-0.69130109072479562</v>
      </c>
      <c r="N1584" s="8">
        <f t="shared" si="319"/>
        <v>4.3182189018681025E-2</v>
      </c>
      <c r="O1584" s="9">
        <f t="shared" si="320"/>
        <v>4.8997862629671561E-2</v>
      </c>
      <c r="P1584" s="8">
        <f t="shared" si="321"/>
        <v>-0.71592849695635985</v>
      </c>
      <c r="Q1584" s="9">
        <f t="shared" si="322"/>
        <v>0.47676066262967187</v>
      </c>
      <c r="R1584" s="6">
        <f t="shared" si="323"/>
        <v>0.19992974061264271</v>
      </c>
    </row>
    <row r="1585" spans="2:18" ht="14.4">
      <c r="B1585" s="7"/>
      <c r="C1585">
        <v>130.97</v>
      </c>
      <c r="D1585">
        <v>131.10900000000001</v>
      </c>
      <c r="E1585">
        <v>-123.911</v>
      </c>
      <c r="F1585" t="e">
        <f>ABS(SQRT(#REF!*#REF! +#REF! *#REF! +#REF! *#REF!) - SQRT(#REF!*#REF!+#REF! *#REF! +#REF! *#REF!))</f>
        <v>#REF!</v>
      </c>
      <c r="G1585" s="6">
        <f t="shared" si="312"/>
        <v>0</v>
      </c>
      <c r="H1585" s="9">
        <f t="shared" si="313"/>
        <v>9.3712500000000087E-2</v>
      </c>
      <c r="I1585" s="6">
        <f t="shared" si="314"/>
        <v>-6.296999999999997E-2</v>
      </c>
      <c r="J1585" s="6">
        <f t="shared" si="315"/>
        <v>9.3481666666666685E-2</v>
      </c>
      <c r="K1585" s="9">
        <f t="shared" si="316"/>
        <v>4.9559864139094849E-2</v>
      </c>
      <c r="L1585" s="8">
        <f t="shared" si="317"/>
        <v>-0.17055431098131923</v>
      </c>
      <c r="M1585" s="9">
        <f t="shared" si="318"/>
        <v>-0.69084509072479572</v>
      </c>
      <c r="N1585" s="8">
        <f t="shared" si="319"/>
        <v>4.3182189018680976E-2</v>
      </c>
      <c r="O1585" s="9">
        <f t="shared" si="320"/>
        <v>4.9559864139094849E-2</v>
      </c>
      <c r="P1585" s="8">
        <f t="shared" si="321"/>
        <v>-0.71556418937223432</v>
      </c>
      <c r="Q1585" s="9">
        <f t="shared" si="322"/>
        <v>0.47686666413909523</v>
      </c>
      <c r="R1585" s="6">
        <f t="shared" si="323"/>
        <v>0.19950423302851694</v>
      </c>
    </row>
    <row r="1586" spans="2:18" ht="14.4">
      <c r="B1586" s="7"/>
      <c r="C1586">
        <v>131.06299999999999</v>
      </c>
      <c r="D1586">
        <v>130.971</v>
      </c>
      <c r="E1586">
        <v>-123.93600000000001</v>
      </c>
      <c r="F1586" t="e">
        <f>ABS(SQRT(#REF!*#REF! +#REF! *#REF! +#REF! *#REF!) - SQRT(#REF!*#REF!+#REF! *#REF! +#REF! *#REF!))</f>
        <v>#REF!</v>
      </c>
      <c r="G1586" s="6">
        <f t="shared" si="312"/>
        <v>0</v>
      </c>
      <c r="H1586" s="9">
        <f t="shared" si="313"/>
        <v>9.3828750000000016E-2</v>
      </c>
      <c r="I1586" s="6">
        <f t="shared" si="314"/>
        <v>-6.3429999999999986E-2</v>
      </c>
      <c r="J1586" s="6">
        <f t="shared" si="315"/>
        <v>9.3439999999999968E-2</v>
      </c>
      <c r="K1586" s="9">
        <f t="shared" si="316"/>
        <v>4.9734836791688317E-2</v>
      </c>
      <c r="L1586" s="8">
        <f t="shared" si="317"/>
        <v>-0.1711438354466725</v>
      </c>
      <c r="M1586" s="9">
        <f t="shared" si="318"/>
        <v>-0.69081509072479563</v>
      </c>
      <c r="N1586" s="8">
        <f t="shared" si="319"/>
        <v>4.2634514553327701E-2</v>
      </c>
      <c r="O1586" s="9">
        <f t="shared" si="320"/>
        <v>4.9734836791688317E-2</v>
      </c>
      <c r="P1586" s="8">
        <f t="shared" si="321"/>
        <v>-0.71558005861012075</v>
      </c>
      <c r="Q1586" s="9">
        <f t="shared" si="322"/>
        <v>0.47701163679168868</v>
      </c>
      <c r="R1586" s="6">
        <f t="shared" si="323"/>
        <v>0.19888872780105013</v>
      </c>
    </row>
    <row r="1587" spans="2:18" ht="14.4">
      <c r="B1587" s="7"/>
      <c r="C1587">
        <v>131.45400000000001</v>
      </c>
      <c r="D1587">
        <v>130.66300000000001</v>
      </c>
      <c r="E1587">
        <v>-124.07899999999999</v>
      </c>
      <c r="F1587" t="e">
        <f>ABS(SQRT(#REF!*#REF! +#REF! *#REF! +#REF! *#REF!) - SQRT(#REF!*#REF!+#REF! *#REF! +#REF! *#REF!))</f>
        <v>#REF!</v>
      </c>
      <c r="G1587" s="6">
        <f t="shared" si="312"/>
        <v>0</v>
      </c>
      <c r="H1587" s="9">
        <f t="shared" si="313"/>
        <v>9.4317500000000054E-2</v>
      </c>
      <c r="I1587" s="6">
        <f t="shared" si="314"/>
        <v>-6.4456666666666607E-2</v>
      </c>
      <c r="J1587" s="6">
        <f t="shared" si="315"/>
        <v>9.3201666666666627E-2</v>
      </c>
      <c r="K1587" s="9">
        <f t="shared" si="316"/>
        <v>5.0515945470871848E-2</v>
      </c>
      <c r="L1587" s="8">
        <f t="shared" si="317"/>
        <v>-0.17245150744433793</v>
      </c>
      <c r="M1587" s="9">
        <f t="shared" si="318"/>
        <v>-0.69064349072479569</v>
      </c>
      <c r="N1587" s="8">
        <f t="shared" si="319"/>
        <v>4.1502792555662256E-2</v>
      </c>
      <c r="O1587" s="9">
        <f t="shared" si="320"/>
        <v>5.0515945470871848E-2</v>
      </c>
      <c r="P1587" s="8">
        <f t="shared" si="321"/>
        <v>-0.71560739865083134</v>
      </c>
      <c r="Q1587" s="9">
        <f t="shared" si="322"/>
        <v>0.4776211454708722</v>
      </c>
      <c r="R1587" s="6">
        <f t="shared" si="323"/>
        <v>0.19743244584409528</v>
      </c>
    </row>
    <row r="1588" spans="2:18" ht="14.4">
      <c r="B1588" s="7"/>
      <c r="C1588">
        <v>131.73699999999999</v>
      </c>
      <c r="D1588">
        <v>130.41200000000001</v>
      </c>
      <c r="E1588">
        <v>-124.322</v>
      </c>
      <c r="F1588" t="e">
        <f>ABS(SQRT(#REF!*#REF! +#REF! *#REF! +#REF! *#REF!) - SQRT(#REF!*#REF!+#REF! *#REF! +#REF! *#REF!))</f>
        <v>#REF!</v>
      </c>
      <c r="G1588" s="6">
        <f t="shared" si="312"/>
        <v>0</v>
      </c>
      <c r="H1588" s="9">
        <f t="shared" si="313"/>
        <v>9.4671249999999985E-2</v>
      </c>
      <c r="I1588" s="6">
        <f t="shared" si="314"/>
        <v>-6.5293333333333314E-2</v>
      </c>
      <c r="J1588" s="6">
        <f t="shared" si="315"/>
        <v>9.2796666666666638E-2</v>
      </c>
      <c r="K1588" s="9">
        <f t="shared" si="316"/>
        <v>5.1248698811559558E-2</v>
      </c>
      <c r="L1588" s="8">
        <f t="shared" si="317"/>
        <v>-0.17336971184307393</v>
      </c>
      <c r="M1588" s="9">
        <f t="shared" si="318"/>
        <v>-0.69035189072479564</v>
      </c>
      <c r="N1588" s="8">
        <f t="shared" si="319"/>
        <v>4.0711938156926232E-2</v>
      </c>
      <c r="O1588" s="9">
        <f t="shared" si="320"/>
        <v>5.1248698811559558E-2</v>
      </c>
      <c r="P1588" s="8">
        <f t="shared" si="321"/>
        <v>-0.71548221564308778</v>
      </c>
      <c r="Q1588" s="9">
        <f t="shared" si="322"/>
        <v>0.47806229881155993</v>
      </c>
      <c r="R1588" s="6">
        <f t="shared" si="323"/>
        <v>0.19626170843761573</v>
      </c>
    </row>
    <row r="1589" spans="2:18" ht="14.4">
      <c r="B1589" s="7"/>
      <c r="C1589">
        <v>131.84700000000001</v>
      </c>
      <c r="D1589">
        <v>130.28399999999999</v>
      </c>
      <c r="E1589">
        <v>-124.09699999999999</v>
      </c>
      <c r="F1589" t="e">
        <f>ABS(SQRT(#REF!*#REF! +#REF! *#REF! +#REF! *#REF!) - SQRT(#REF!*#REF!+#REF! *#REF! +#REF! *#REF!))</f>
        <v>#REF!</v>
      </c>
      <c r="G1589" s="6">
        <f t="shared" si="312"/>
        <v>0</v>
      </c>
      <c r="H1589" s="9">
        <f t="shared" si="313"/>
        <v>9.4808749999999997E-2</v>
      </c>
      <c r="I1589" s="6">
        <f t="shared" si="314"/>
        <v>-6.5720000000000001E-2</v>
      </c>
      <c r="J1589" s="6">
        <f t="shared" si="315"/>
        <v>9.3171666666666653E-2</v>
      </c>
      <c r="K1589" s="9">
        <f t="shared" si="316"/>
        <v>5.1150171841508885E-2</v>
      </c>
      <c r="L1589" s="8">
        <f t="shared" si="317"/>
        <v>-0.17418512471018094</v>
      </c>
      <c r="M1589" s="9">
        <f t="shared" si="318"/>
        <v>-0.69062189072479563</v>
      </c>
      <c r="N1589" s="8">
        <f t="shared" si="319"/>
        <v>3.9946025289819248E-2</v>
      </c>
      <c r="O1589" s="9">
        <f t="shared" si="320"/>
        <v>5.1150171841508885E-2</v>
      </c>
      <c r="P1589" s="8">
        <f t="shared" si="321"/>
        <v>-0.71576554250210955</v>
      </c>
      <c r="Q1589" s="9">
        <f t="shared" si="322"/>
        <v>0.47823377184150923</v>
      </c>
      <c r="R1589" s="6">
        <f t="shared" si="323"/>
        <v>0.19568012242953059</v>
      </c>
    </row>
    <row r="1590" spans="2:18" ht="14.4">
      <c r="B1590" s="7"/>
      <c r="C1590">
        <v>131.86600000000001</v>
      </c>
      <c r="D1590">
        <v>130.22300000000001</v>
      </c>
      <c r="E1590">
        <v>-123.824</v>
      </c>
      <c r="F1590" t="e">
        <f>ABS(SQRT(#REF!*#REF! +#REF! *#REF! +#REF! *#REF!) - SQRT(#REF!*#REF!+#REF! *#REF! +#REF! *#REF!))</f>
        <v>#REF!</v>
      </c>
      <c r="G1590" s="6">
        <f t="shared" si="312"/>
        <v>0</v>
      </c>
      <c r="H1590" s="9">
        <f t="shared" si="313"/>
        <v>9.4832499999999986E-2</v>
      </c>
      <c r="I1590" s="6">
        <f t="shared" si="314"/>
        <v>-6.5923333333333278E-2</v>
      </c>
      <c r="J1590" s="6">
        <f t="shared" si="315"/>
        <v>9.3626666666666636E-2</v>
      </c>
      <c r="K1590" s="9">
        <f t="shared" si="316"/>
        <v>5.0852189910318299E-2</v>
      </c>
      <c r="L1590" s="8">
        <f t="shared" si="317"/>
        <v>-0.17473095687068874</v>
      </c>
      <c r="M1590" s="9">
        <f t="shared" si="318"/>
        <v>-0.69094949072479561</v>
      </c>
      <c r="N1590" s="8">
        <f t="shared" si="319"/>
        <v>3.9408743129311453E-2</v>
      </c>
      <c r="O1590" s="9">
        <f t="shared" si="320"/>
        <v>5.0852189910318299E-2</v>
      </c>
      <c r="P1590" s="8">
        <f t="shared" si="321"/>
        <v>-0.71605780242438932</v>
      </c>
      <c r="Q1590" s="9">
        <f t="shared" si="322"/>
        <v>0.47826338991031869</v>
      </c>
      <c r="R1590" s="6">
        <f t="shared" si="323"/>
        <v>0.19541800019130254</v>
      </c>
    </row>
    <row r="1591" spans="2:18" ht="14.4">
      <c r="B1591" s="7"/>
      <c r="C1591">
        <v>131.99100000000001</v>
      </c>
      <c r="D1591">
        <v>130.17599999999999</v>
      </c>
      <c r="E1591">
        <v>-123.79</v>
      </c>
      <c r="F1591" t="e">
        <f>ABS(SQRT(#REF!*#REF! +#REF! *#REF! +#REF! *#REF!) - SQRT(#REF!*#REF!+#REF! *#REF! +#REF! *#REF!))</f>
        <v>#REF!</v>
      </c>
      <c r="G1591" s="6">
        <f t="shared" si="312"/>
        <v>0</v>
      </c>
      <c r="H1591" s="9">
        <f t="shared" si="313"/>
        <v>9.4988749999999955E-2</v>
      </c>
      <c r="I1591" s="6">
        <f t="shared" si="314"/>
        <v>-6.6080000000000028E-2</v>
      </c>
      <c r="J1591" s="6">
        <f t="shared" si="315"/>
        <v>9.3683333333333341E-2</v>
      </c>
      <c r="K1591" s="9">
        <f t="shared" si="316"/>
        <v>5.100624562616974E-2</v>
      </c>
      <c r="L1591" s="8">
        <f t="shared" si="317"/>
        <v>-0.175017916038257</v>
      </c>
      <c r="M1591" s="9">
        <f t="shared" si="318"/>
        <v>-0.69099029072479567</v>
      </c>
      <c r="N1591" s="8">
        <f t="shared" si="319"/>
        <v>3.9178033961743186E-2</v>
      </c>
      <c r="O1591" s="9">
        <f t="shared" si="320"/>
        <v>5.100624562616974E-2</v>
      </c>
      <c r="P1591" s="8">
        <f t="shared" si="321"/>
        <v>-0.71614938626086377</v>
      </c>
      <c r="Q1591" s="9">
        <f t="shared" si="322"/>
        <v>0.47845824562617012</v>
      </c>
      <c r="R1591" s="6">
        <f t="shared" si="323"/>
        <v>0.19516637486020871</v>
      </c>
    </row>
    <row r="1592" spans="2:18" ht="14.4">
      <c r="B1592" s="7"/>
      <c r="C1592">
        <v>131.93299999999999</v>
      </c>
      <c r="D1592">
        <v>130.16200000000001</v>
      </c>
      <c r="E1592">
        <v>-122.914</v>
      </c>
      <c r="F1592" t="e">
        <f>ABS(SQRT(#REF!*#REF! +#REF! *#REF! +#REF! *#REF!) - SQRT(#REF!*#REF!+#REF! *#REF! +#REF! *#REF!))</f>
        <v>#REF!</v>
      </c>
      <c r="G1592" s="6">
        <f t="shared" si="312"/>
        <v>0</v>
      </c>
      <c r="H1592" s="9">
        <f t="shared" si="313"/>
        <v>9.4916250000000035E-2</v>
      </c>
      <c r="I1592" s="6">
        <f t="shared" si="314"/>
        <v>-6.6126666666666667E-2</v>
      </c>
      <c r="J1592" s="6">
        <f t="shared" si="315"/>
        <v>9.5143333333333358E-2</v>
      </c>
      <c r="K1592" s="9">
        <f t="shared" si="316"/>
        <v>4.9864632574014738E-2</v>
      </c>
      <c r="L1592" s="8">
        <f t="shared" si="317"/>
        <v>-0.17596037884984952</v>
      </c>
      <c r="M1592" s="9">
        <f t="shared" si="318"/>
        <v>-0.6920414907247957</v>
      </c>
      <c r="N1592" s="8">
        <f t="shared" si="319"/>
        <v>3.8209471150150665E-2</v>
      </c>
      <c r="O1592" s="9">
        <f t="shared" si="320"/>
        <v>4.9864632574014738E-2</v>
      </c>
      <c r="P1592" s="8">
        <f t="shared" si="321"/>
        <v>-0.717033652165322</v>
      </c>
      <c r="Q1592" s="9">
        <f t="shared" si="322"/>
        <v>0.47836783257401516</v>
      </c>
      <c r="R1592" s="6">
        <f t="shared" si="323"/>
        <v>0.19513427795307436</v>
      </c>
    </row>
    <row r="1593" spans="2:18" ht="14.4">
      <c r="B1593" s="7"/>
      <c r="C1593">
        <v>131.96100000000001</v>
      </c>
      <c r="D1593">
        <v>130.136</v>
      </c>
      <c r="E1593">
        <v>-122.798</v>
      </c>
      <c r="F1593" t="e">
        <f>ABS(SQRT(#REF!*#REF! +#REF! *#REF! +#REF! *#REF!) - SQRT(#REF!*#REF!+#REF! *#REF! +#REF! *#REF!))</f>
        <v>#REF!</v>
      </c>
      <c r="G1593" s="6">
        <f t="shared" si="312"/>
        <v>0</v>
      </c>
      <c r="H1593" s="9">
        <f t="shared" si="313"/>
        <v>9.4951250000000043E-2</v>
      </c>
      <c r="I1593" s="6">
        <f t="shared" si="314"/>
        <v>-6.6213333333333346E-2</v>
      </c>
      <c r="J1593" s="6">
        <f t="shared" si="315"/>
        <v>9.5336666666666625E-2</v>
      </c>
      <c r="K1593" s="9">
        <f t="shared" si="316"/>
        <v>4.9769080254365522E-2</v>
      </c>
      <c r="L1593" s="8">
        <f t="shared" si="317"/>
        <v>-0.17620160955644859</v>
      </c>
      <c r="M1593" s="9">
        <f t="shared" si="318"/>
        <v>-0.6921806907247956</v>
      </c>
      <c r="N1593" s="8">
        <f t="shared" si="319"/>
        <v>3.7980840443551628E-2</v>
      </c>
      <c r="O1593" s="9">
        <f t="shared" si="320"/>
        <v>4.9769080254365522E-2</v>
      </c>
      <c r="P1593" s="8">
        <f t="shared" si="321"/>
        <v>-0.71716680290152879</v>
      </c>
      <c r="Q1593" s="9">
        <f t="shared" si="322"/>
        <v>0.47841148025436581</v>
      </c>
      <c r="R1593" s="6">
        <f t="shared" si="323"/>
        <v>0.19501359798268209</v>
      </c>
    </row>
    <row r="1594" spans="2:18" ht="14.4">
      <c r="B1594" s="7"/>
      <c r="C1594">
        <v>132.012</v>
      </c>
      <c r="D1594">
        <v>130.16399999999999</v>
      </c>
      <c r="E1594">
        <v>-122.896</v>
      </c>
      <c r="F1594" t="e">
        <f>ABS(SQRT(#REF!*#REF! +#REF! *#REF! +#REF! *#REF!) - SQRT(#REF!*#REF!+#REF! *#REF! +#REF! *#REF!))</f>
        <v>#REF!</v>
      </c>
      <c r="G1594" s="6">
        <f t="shared" si="312"/>
        <v>0</v>
      </c>
      <c r="H1594" s="9">
        <f t="shared" si="313"/>
        <v>9.5014999999999961E-2</v>
      </c>
      <c r="I1594" s="6">
        <f t="shared" si="314"/>
        <v>-6.6120000000000068E-2</v>
      </c>
      <c r="J1594" s="6">
        <f t="shared" si="315"/>
        <v>9.5173333333333332E-2</v>
      </c>
      <c r="K1594" s="9">
        <f t="shared" si="316"/>
        <v>4.9966181386432808E-2</v>
      </c>
      <c r="L1594" s="8">
        <f t="shared" si="317"/>
        <v>-0.17600632115469497</v>
      </c>
      <c r="M1594" s="9">
        <f t="shared" si="318"/>
        <v>-0.69206309072479566</v>
      </c>
      <c r="N1594" s="8">
        <f t="shared" si="319"/>
        <v>3.8199078845305205E-2</v>
      </c>
      <c r="O1594" s="9">
        <f t="shared" si="320"/>
        <v>4.9966181386432808E-2</v>
      </c>
      <c r="P1594" s="8">
        <f t="shared" si="321"/>
        <v>-0.71708790831404379</v>
      </c>
      <c r="Q1594" s="9">
        <f t="shared" si="322"/>
        <v>0.47849098138643315</v>
      </c>
      <c r="R1594" s="6">
        <f t="shared" si="323"/>
        <v>0.19510704179695065</v>
      </c>
    </row>
    <row r="1595" spans="2:18" ht="14.4">
      <c r="B1595" s="7"/>
      <c r="C1595">
        <v>132.04400000000001</v>
      </c>
      <c r="D1595">
        <v>130.107</v>
      </c>
      <c r="E1595">
        <v>-123.003</v>
      </c>
      <c r="F1595" t="e">
        <f>ABS(SQRT(#REF!*#REF! +#REF! *#REF! +#REF! *#REF!) - SQRT(#REF!*#REF!+#REF! *#REF! +#REF! *#REF!))</f>
        <v>#REF!</v>
      </c>
      <c r="G1595" s="6">
        <f t="shared" si="312"/>
        <v>0</v>
      </c>
      <c r="H1595" s="9">
        <f t="shared" si="313"/>
        <v>9.5055000000000001E-2</v>
      </c>
      <c r="I1595" s="6">
        <f t="shared" si="314"/>
        <v>-6.630999999999998E-2</v>
      </c>
      <c r="J1595" s="6">
        <f t="shared" si="315"/>
        <v>9.4995000000000052E-2</v>
      </c>
      <c r="K1595" s="9">
        <f t="shared" si="316"/>
        <v>5.0144464449690791E-2</v>
      </c>
      <c r="L1595" s="8">
        <f t="shared" si="317"/>
        <v>-0.1761464680433244</v>
      </c>
      <c r="M1595" s="9">
        <f t="shared" si="318"/>
        <v>-0.69193469072479574</v>
      </c>
      <c r="N1595" s="8">
        <f t="shared" si="319"/>
        <v>3.8073331956675768E-2</v>
      </c>
      <c r="O1595" s="9">
        <f t="shared" si="320"/>
        <v>5.0144464449690791E-2</v>
      </c>
      <c r="P1595" s="8">
        <f t="shared" si="321"/>
        <v>-0.71699111065219789</v>
      </c>
      <c r="Q1595" s="9">
        <f t="shared" si="322"/>
        <v>0.47854086444969118</v>
      </c>
      <c r="R1595" s="6">
        <f t="shared" si="323"/>
        <v>0.19485569724647533</v>
      </c>
    </row>
    <row r="1596" spans="2:18" ht="14.4">
      <c r="B1596" s="7"/>
      <c r="C1596">
        <v>132.23500000000001</v>
      </c>
      <c r="D1596">
        <v>130.149</v>
      </c>
      <c r="E1596">
        <v>-123.36499999999999</v>
      </c>
      <c r="F1596" t="e">
        <f>ABS(SQRT(#REF!*#REF! +#REF! *#REF! +#REF! *#REF!) - SQRT(#REF!*#REF!+#REF! *#REF! +#REF! *#REF!))</f>
        <v>#REF!</v>
      </c>
      <c r="G1596" s="6">
        <f t="shared" si="312"/>
        <v>0</v>
      </c>
      <c r="H1596" s="9">
        <f t="shared" si="313"/>
        <v>9.5293750000000066E-2</v>
      </c>
      <c r="I1596" s="6">
        <f t="shared" si="314"/>
        <v>-6.6170000000000007E-2</v>
      </c>
      <c r="J1596" s="6">
        <f t="shared" si="315"/>
        <v>9.4391666666666652E-2</v>
      </c>
      <c r="K1596" s="9">
        <f t="shared" si="316"/>
        <v>5.0876603983512028E-2</v>
      </c>
      <c r="L1596" s="8">
        <f t="shared" si="317"/>
        <v>-0.17568162588651753</v>
      </c>
      <c r="M1596" s="9">
        <f t="shared" si="318"/>
        <v>-0.69150029072479569</v>
      </c>
      <c r="N1596" s="8">
        <f t="shared" si="319"/>
        <v>3.8624124113482684E-2</v>
      </c>
      <c r="O1596" s="9">
        <f t="shared" si="320"/>
        <v>5.0876603983512028E-2</v>
      </c>
      <c r="P1596" s="8">
        <f t="shared" si="321"/>
        <v>-0.71670085921679394</v>
      </c>
      <c r="Q1596" s="9">
        <f t="shared" si="322"/>
        <v>0.47883860398351241</v>
      </c>
      <c r="R1596" s="6">
        <f t="shared" si="323"/>
        <v>0.19494433796787822</v>
      </c>
    </row>
    <row r="1597" spans="2:18" ht="14.4">
      <c r="B1597" s="7"/>
      <c r="C1597">
        <v>132.23699999999999</v>
      </c>
      <c r="D1597">
        <v>130.16399999999999</v>
      </c>
      <c r="E1597">
        <v>-123.233</v>
      </c>
      <c r="F1597" t="e">
        <f>ABS(SQRT(#REF!*#REF! +#REF! *#REF! +#REF! *#REF!) - SQRT(#REF!*#REF!+#REF! *#REF! +#REF! *#REF!))</f>
        <v>#REF!</v>
      </c>
      <c r="G1597" s="6">
        <f t="shared" si="312"/>
        <v>0</v>
      </c>
      <c r="H1597" s="9">
        <f t="shared" si="313"/>
        <v>9.5296249999999971E-2</v>
      </c>
      <c r="I1597" s="6">
        <f t="shared" si="314"/>
        <v>-6.6120000000000068E-2</v>
      </c>
      <c r="J1597" s="6">
        <f t="shared" si="315"/>
        <v>9.4611666666666649E-2</v>
      </c>
      <c r="K1597" s="9">
        <f t="shared" si="316"/>
        <v>5.0721321674965535E-2</v>
      </c>
      <c r="L1597" s="8">
        <f t="shared" si="317"/>
        <v>-0.17575735048140456</v>
      </c>
      <c r="M1597" s="9">
        <f t="shared" si="318"/>
        <v>-0.69165869072479569</v>
      </c>
      <c r="N1597" s="8">
        <f t="shared" si="319"/>
        <v>3.8549299518595641E-2</v>
      </c>
      <c r="O1597" s="9">
        <f t="shared" si="320"/>
        <v>5.0721321674965535E-2</v>
      </c>
      <c r="P1597" s="8">
        <f t="shared" si="321"/>
        <v>-0.71683893764075335</v>
      </c>
      <c r="Q1597" s="9">
        <f t="shared" si="322"/>
        <v>0.47884172167496591</v>
      </c>
      <c r="R1597" s="6">
        <f t="shared" si="323"/>
        <v>0.19500579179695066</v>
      </c>
    </row>
    <row r="1598" spans="2:18" ht="14.4">
      <c r="B1598" s="7"/>
      <c r="C1598">
        <v>132.32499999999999</v>
      </c>
      <c r="D1598">
        <v>130.10599999999999</v>
      </c>
      <c r="E1598">
        <v>-123.498</v>
      </c>
      <c r="F1598" t="e">
        <f>ABS(SQRT(#REF!*#REF! +#REF! *#REF! +#REF! *#REF!) - SQRT(#REF!*#REF!+#REF! *#REF! +#REF! *#REF!))</f>
        <v>#REF!</v>
      </c>
      <c r="G1598" s="6">
        <f t="shared" si="312"/>
        <v>0</v>
      </c>
      <c r="H1598" s="9">
        <f t="shared" si="313"/>
        <v>9.5406250000000026E-2</v>
      </c>
      <c r="I1598" s="6">
        <f t="shared" si="314"/>
        <v>-6.6313333333333335E-2</v>
      </c>
      <c r="J1598" s="6">
        <f t="shared" si="315"/>
        <v>9.4169999999999976E-2</v>
      </c>
      <c r="K1598" s="9">
        <f t="shared" si="316"/>
        <v>5.1176500098925062E-2</v>
      </c>
      <c r="L1598" s="8">
        <f t="shared" si="317"/>
        <v>-0.17576265587541459</v>
      </c>
      <c r="M1598" s="9">
        <f t="shared" si="318"/>
        <v>-0.69134069072479565</v>
      </c>
      <c r="N1598" s="8">
        <f t="shared" si="319"/>
        <v>3.8583594124585584E-2</v>
      </c>
      <c r="O1598" s="9">
        <f t="shared" si="320"/>
        <v>5.1176500098925062E-2</v>
      </c>
      <c r="P1598" s="8">
        <f t="shared" si="321"/>
        <v>-0.71660314156234983</v>
      </c>
      <c r="Q1598" s="9">
        <f t="shared" si="322"/>
        <v>0.47897890009892535</v>
      </c>
      <c r="R1598" s="6">
        <f t="shared" si="323"/>
        <v>0.19472509032453714</v>
      </c>
    </row>
    <row r="1599" spans="2:18" ht="14.4">
      <c r="B1599" s="7"/>
      <c r="C1599">
        <v>132.249</v>
      </c>
      <c r="D1599">
        <v>130.137</v>
      </c>
      <c r="E1599">
        <v>-123.102</v>
      </c>
      <c r="F1599" t="e">
        <f>ABS(SQRT(#REF!*#REF! +#REF! *#REF! +#REF! *#REF!) - SQRT(#REF!*#REF!+#REF! *#REF! +#REF! *#REF!))</f>
        <v>#REF!</v>
      </c>
      <c r="G1599" s="6">
        <f t="shared" si="312"/>
        <v>0</v>
      </c>
      <c r="H1599" s="9">
        <f t="shared" si="313"/>
        <v>9.531125000000007E-2</v>
      </c>
      <c r="I1599" s="6">
        <f t="shared" si="314"/>
        <v>-6.6209999999999991E-2</v>
      </c>
      <c r="J1599" s="6">
        <f t="shared" si="315"/>
        <v>9.4830000000000081E-2</v>
      </c>
      <c r="K1599" s="9">
        <f t="shared" si="316"/>
        <v>5.0582827823687317E-2</v>
      </c>
      <c r="L1599" s="8">
        <f t="shared" si="317"/>
        <v>-0.17601112656720991</v>
      </c>
      <c r="M1599" s="9">
        <f t="shared" si="318"/>
        <v>-0.69181589072479577</v>
      </c>
      <c r="N1599" s="8">
        <f t="shared" si="319"/>
        <v>3.8300923432790297E-2</v>
      </c>
      <c r="O1599" s="9">
        <f t="shared" si="320"/>
        <v>5.0582827823687317E-2</v>
      </c>
      <c r="P1599" s="8">
        <f t="shared" si="321"/>
        <v>-0.71698047683422839</v>
      </c>
      <c r="Q1599" s="9">
        <f t="shared" si="322"/>
        <v>0.47886042782368776</v>
      </c>
      <c r="R1599" s="6">
        <f t="shared" si="323"/>
        <v>0.19488815490462025</v>
      </c>
    </row>
    <row r="1600" spans="2:18" ht="14.4">
      <c r="B1600" s="7"/>
      <c r="C1600">
        <v>132.29499999999999</v>
      </c>
      <c r="D1600">
        <v>130.16</v>
      </c>
      <c r="E1600">
        <v>-123.32299999999999</v>
      </c>
      <c r="F1600" t="e">
        <f>ABS(SQRT(#REF!*#REF! +#REF! *#REF! +#REF! *#REF!) - SQRT(#REF!*#REF!+#REF! *#REF! +#REF! *#REF!))</f>
        <v>#REF!</v>
      </c>
      <c r="G1600" s="6">
        <f t="shared" si="312"/>
        <v>0</v>
      </c>
      <c r="H1600" s="9">
        <f t="shared" si="313"/>
        <v>9.5368750000000002E-2</v>
      </c>
      <c r="I1600" s="6">
        <f t="shared" si="314"/>
        <v>-6.6133333333333322E-2</v>
      </c>
      <c r="J1600" s="6">
        <f t="shared" si="315"/>
        <v>9.4461666666666666E-2</v>
      </c>
      <c r="K1600" s="9">
        <f t="shared" si="316"/>
        <v>5.091973472712065E-2</v>
      </c>
      <c r="L1600" s="8">
        <f t="shared" si="317"/>
        <v>-0.17570654742554842</v>
      </c>
      <c r="M1600" s="9">
        <f t="shared" si="318"/>
        <v>-0.69155069072479569</v>
      </c>
      <c r="N1600" s="8">
        <f t="shared" si="319"/>
        <v>3.862620257445179E-2</v>
      </c>
      <c r="O1600" s="9">
        <f t="shared" si="320"/>
        <v>5.091973472712065E-2</v>
      </c>
      <c r="P1600" s="8">
        <f t="shared" si="321"/>
        <v>-0.71677150689714453</v>
      </c>
      <c r="Q1600" s="9">
        <f t="shared" si="322"/>
        <v>0.47893213472712104</v>
      </c>
      <c r="R1600" s="6">
        <f t="shared" si="323"/>
        <v>0.19496306410919809</v>
      </c>
    </row>
    <row r="1601" spans="2:18" ht="14.4">
      <c r="B1601" s="7"/>
      <c r="C1601">
        <v>132.30699999999999</v>
      </c>
      <c r="D1601">
        <v>130.179</v>
      </c>
      <c r="E1601">
        <v>-123.46899999999999</v>
      </c>
      <c r="F1601" t="e">
        <f>ABS(SQRT(#REF!*#REF! +#REF! *#REF! +#REF! *#REF!) - SQRT(#REF!*#REF!+#REF! *#REF! +#REF! *#REF!))</f>
        <v>#REF!</v>
      </c>
      <c r="G1601" s="6">
        <f t="shared" si="312"/>
        <v>0</v>
      </c>
      <c r="H1601" s="9">
        <f t="shared" si="313"/>
        <v>9.5383749999999989E-2</v>
      </c>
      <c r="I1601" s="6">
        <f t="shared" si="314"/>
        <v>-6.6070000000000018E-2</v>
      </c>
      <c r="J1601" s="6">
        <f t="shared" si="315"/>
        <v>9.4218333333333293E-2</v>
      </c>
      <c r="K1601" s="9">
        <f t="shared" si="316"/>
        <v>5.1113640875842414E-2</v>
      </c>
      <c r="L1601" s="8">
        <f t="shared" si="317"/>
        <v>-0.17548123825798026</v>
      </c>
      <c r="M1601" s="9">
        <f t="shared" si="318"/>
        <v>-0.69137549072479565</v>
      </c>
      <c r="N1601" s="8">
        <f t="shared" si="319"/>
        <v>3.8856911742019939E-2</v>
      </c>
      <c r="O1601" s="9">
        <f t="shared" si="320"/>
        <v>5.1113640875842414E-2</v>
      </c>
      <c r="P1601" s="8">
        <f t="shared" si="321"/>
        <v>-0.71662517924640157</v>
      </c>
      <c r="Q1601" s="9">
        <f t="shared" si="322"/>
        <v>0.47895084087584272</v>
      </c>
      <c r="R1601" s="6">
        <f t="shared" si="323"/>
        <v>0.19503664562602319</v>
      </c>
    </row>
    <row r="1602" spans="2:18" ht="14.4">
      <c r="B1602" s="7"/>
      <c r="C1602">
        <v>132.31700000000001</v>
      </c>
      <c r="D1602">
        <v>130.18199999999999</v>
      </c>
      <c r="E1602">
        <v>-123.38800000000001</v>
      </c>
      <c r="F1602" t="e">
        <f>ABS(SQRT(#REF!*#REF! +#REF! *#REF! +#REF! *#REF!) - SQRT(#REF!*#REF!+#REF! *#REF! +#REF! *#REF!))</f>
        <v>#REF!</v>
      </c>
      <c r="G1602" s="6">
        <f t="shared" si="312"/>
        <v>0</v>
      </c>
      <c r="H1602" s="9">
        <f t="shared" si="313"/>
        <v>9.539624999999996E-2</v>
      </c>
      <c r="I1602" s="6">
        <f t="shared" si="314"/>
        <v>-6.6060000000000063E-2</v>
      </c>
      <c r="J1602" s="6">
        <f t="shared" si="315"/>
        <v>9.4353333333333289E-2</v>
      </c>
      <c r="K1602" s="9">
        <f t="shared" si="316"/>
        <v>5.103202933311049E-2</v>
      </c>
      <c r="L1602" s="8">
        <f t="shared" si="317"/>
        <v>-0.17555744516141364</v>
      </c>
      <c r="M1602" s="9">
        <f t="shared" si="318"/>
        <v>-0.69147269072479567</v>
      </c>
      <c r="N1602" s="8">
        <f t="shared" si="319"/>
        <v>3.8785204838586544E-2</v>
      </c>
      <c r="O1602" s="9">
        <f t="shared" si="320"/>
        <v>5.103202933311049E-2</v>
      </c>
      <c r="P1602" s="8">
        <f t="shared" si="321"/>
        <v>-0.71671385691564937</v>
      </c>
      <c r="Q1602" s="9">
        <f t="shared" si="322"/>
        <v>0.47896642933311079</v>
      </c>
      <c r="R1602" s="6">
        <f t="shared" si="323"/>
        <v>0.19504461639183765</v>
      </c>
    </row>
    <row r="1603" spans="2:18" ht="14.4">
      <c r="B1603" s="7"/>
      <c r="C1603">
        <v>132.31399999999999</v>
      </c>
      <c r="D1603">
        <v>130.19399999999999</v>
      </c>
      <c r="E1603">
        <v>-123.31699999999999</v>
      </c>
      <c r="F1603" t="e">
        <f>ABS(SQRT(#REF!*#REF! +#REF! *#REF! +#REF! *#REF!) - SQRT(#REF!*#REF!+#REF! *#REF! +#REF! *#REF!))</f>
        <v>#REF!</v>
      </c>
      <c r="G1603" s="6">
        <f t="shared" si="312"/>
        <v>0</v>
      </c>
      <c r="H1603" s="9">
        <f t="shared" si="313"/>
        <v>9.5392499999999991E-2</v>
      </c>
      <c r="I1603" s="6">
        <f t="shared" si="314"/>
        <v>-6.6020000000000023E-2</v>
      </c>
      <c r="J1603" s="6">
        <f t="shared" si="315"/>
        <v>9.447166666666662E-2</v>
      </c>
      <c r="K1603" s="9">
        <f t="shared" si="316"/>
        <v>5.0942152795930083E-2</v>
      </c>
      <c r="L1603" s="8">
        <f t="shared" si="317"/>
        <v>-0.17557999746255804</v>
      </c>
      <c r="M1603" s="9">
        <f t="shared" si="318"/>
        <v>-0.69155789072479568</v>
      </c>
      <c r="N1603" s="8">
        <f t="shared" si="319"/>
        <v>3.8761302537442144E-2</v>
      </c>
      <c r="O1603" s="9">
        <f t="shared" si="320"/>
        <v>5.0942152795930083E-2</v>
      </c>
      <c r="P1603" s="8">
        <f t="shared" si="321"/>
        <v>-0.71678629228005175</v>
      </c>
      <c r="Q1603" s="9">
        <f t="shared" si="322"/>
        <v>0.4789617527959304</v>
      </c>
      <c r="R1603" s="6">
        <f t="shared" si="323"/>
        <v>0.19509584945509567</v>
      </c>
    </row>
    <row r="1604" spans="2:18" ht="14.4">
      <c r="B1604" s="7"/>
      <c r="C1604">
        <v>132.36199999999999</v>
      </c>
      <c r="D1604">
        <v>130.15199999999999</v>
      </c>
      <c r="E1604">
        <v>-123.61799999999999</v>
      </c>
      <c r="F1604" t="e">
        <f>ABS(SQRT(#REF!*#REF! +#REF! *#REF! +#REF! *#REF!) - SQRT(#REF!*#REF!+#REF! *#REF! +#REF! *#REF!))</f>
        <v>#REF!</v>
      </c>
      <c r="G1604" s="6">
        <f t="shared" si="312"/>
        <v>0</v>
      </c>
      <c r="H1604" s="9">
        <f t="shared" si="313"/>
        <v>9.545249999999994E-2</v>
      </c>
      <c r="I1604" s="6">
        <f t="shared" si="314"/>
        <v>-6.6160000000000052E-2</v>
      </c>
      <c r="J1604" s="6">
        <f t="shared" si="315"/>
        <v>9.3969999999999998E-2</v>
      </c>
      <c r="K1604" s="9">
        <f t="shared" si="316"/>
        <v>5.1378177390816973E-2</v>
      </c>
      <c r="L1604" s="8">
        <f t="shared" si="317"/>
        <v>-0.17546337980811408</v>
      </c>
      <c r="M1604" s="9">
        <f t="shared" si="318"/>
        <v>-0.69119669072479573</v>
      </c>
      <c r="N1604" s="8">
        <f t="shared" si="319"/>
        <v>3.8899520191886063E-2</v>
      </c>
      <c r="O1604" s="9">
        <f t="shared" si="320"/>
        <v>5.1378177390816973E-2</v>
      </c>
      <c r="P1604" s="8">
        <f t="shared" si="321"/>
        <v>-0.7164950839042048</v>
      </c>
      <c r="Q1604" s="9">
        <f t="shared" si="322"/>
        <v>0.47903657739081734</v>
      </c>
      <c r="R1604" s="6">
        <f t="shared" si="323"/>
        <v>0.19489965873369272</v>
      </c>
    </row>
    <row r="1605" spans="2:18" ht="14.4">
      <c r="B1605" s="7"/>
      <c r="C1605">
        <v>132.43700000000001</v>
      </c>
      <c r="D1605">
        <v>130.16499999999999</v>
      </c>
      <c r="E1605">
        <v>-123.297</v>
      </c>
      <c r="F1605" t="e">
        <f>ABS(SQRT(#REF!*#REF! +#REF! *#REF! +#REF! *#REF!) - SQRT(#REF!*#REF!+#REF! *#REF! +#REF! *#REF!))</f>
        <v>#REF!</v>
      </c>
      <c r="G1605" s="6">
        <f t="shared" si="312"/>
        <v>0</v>
      </c>
      <c r="H1605" s="9">
        <f t="shared" si="313"/>
        <v>9.5546250000000055E-2</v>
      </c>
      <c r="I1605" s="6">
        <f t="shared" si="314"/>
        <v>-6.6116666666666712E-2</v>
      </c>
      <c r="J1605" s="6">
        <f t="shared" si="315"/>
        <v>9.450499999999995E-2</v>
      </c>
      <c r="K1605" s="9">
        <f t="shared" si="316"/>
        <v>5.1109890820328054E-2</v>
      </c>
      <c r="L1605" s="8">
        <f t="shared" si="317"/>
        <v>-0.17577668280845571</v>
      </c>
      <c r="M1605" s="9">
        <f t="shared" si="318"/>
        <v>-0.6915818907247957</v>
      </c>
      <c r="N1605" s="8">
        <f t="shared" si="319"/>
        <v>3.8619967191544494E-2</v>
      </c>
      <c r="O1605" s="9">
        <f t="shared" si="320"/>
        <v>5.1109890820328054E-2</v>
      </c>
      <c r="P1605" s="8">
        <f t="shared" si="321"/>
        <v>-0.71686242688974267</v>
      </c>
      <c r="Q1605" s="9">
        <f t="shared" si="322"/>
        <v>0.47915349082032838</v>
      </c>
      <c r="R1605" s="6">
        <f t="shared" si="323"/>
        <v>0.19491994871888882</v>
      </c>
    </row>
    <row r="1606" spans="2:18" ht="14.4">
      <c r="B1606" s="7"/>
      <c r="C1606">
        <v>132.56299999999999</v>
      </c>
      <c r="D1606">
        <v>130.12</v>
      </c>
      <c r="E1606">
        <v>-123.074</v>
      </c>
      <c r="F1606" t="e">
        <f>ABS(SQRT(#REF!*#REF! +#REF! *#REF! +#REF! *#REF!) - SQRT(#REF!*#REF!+#REF! *#REF! +#REF! *#REF!))</f>
        <v>#REF!</v>
      </c>
      <c r="G1606" s="6">
        <f t="shared" si="312"/>
        <v>0</v>
      </c>
      <c r="H1606" s="9">
        <f t="shared" si="313"/>
        <v>9.5703749999999976E-2</v>
      </c>
      <c r="I1606" s="6">
        <f t="shared" si="314"/>
        <v>-6.626666666666664E-2</v>
      </c>
      <c r="J1606" s="6">
        <f t="shared" si="315"/>
        <v>9.4876666666666609E-2</v>
      </c>
      <c r="K1606" s="9">
        <f t="shared" si="316"/>
        <v>5.1038705381906274E-2</v>
      </c>
      <c r="L1606" s="8">
        <f t="shared" si="317"/>
        <v>-0.17625219269372575</v>
      </c>
      <c r="M1606" s="9">
        <f t="shared" si="318"/>
        <v>-0.69184949072479562</v>
      </c>
      <c r="N1606" s="8">
        <f t="shared" si="319"/>
        <v>3.8201157306274436E-2</v>
      </c>
      <c r="O1606" s="9">
        <f t="shared" si="320"/>
        <v>5.1038705381906274E-2</v>
      </c>
      <c r="P1606" s="8">
        <f t="shared" si="321"/>
        <v>-0.71715087528779531</v>
      </c>
      <c r="Q1606" s="9">
        <f t="shared" si="322"/>
        <v>0.47934990538190658</v>
      </c>
      <c r="R1606" s="6">
        <f t="shared" si="323"/>
        <v>0.19467618723167152</v>
      </c>
    </row>
    <row r="1607" spans="2:18" ht="14.4">
      <c r="B1607" s="7"/>
      <c r="C1607">
        <v>132.666</v>
      </c>
      <c r="D1607">
        <v>130.1</v>
      </c>
      <c r="E1607">
        <v>-122.889</v>
      </c>
      <c r="F1607" t="e">
        <f>ABS(SQRT(#REF!*#REF! +#REF! *#REF! +#REF! *#REF!) - SQRT(#REF!*#REF!+#REF! *#REF! +#REF! *#REF!))</f>
        <v>#REF!</v>
      </c>
      <c r="G1607" s="6">
        <f t="shared" si="312"/>
        <v>0</v>
      </c>
      <c r="H1607" s="9">
        <f t="shared" si="313"/>
        <v>9.5832499999999987E-2</v>
      </c>
      <c r="I1607" s="6">
        <f t="shared" si="314"/>
        <v>-6.6333333333333355E-2</v>
      </c>
      <c r="J1607" s="6">
        <f t="shared" si="315"/>
        <v>9.5184999999999964E-2</v>
      </c>
      <c r="K1607" s="9">
        <f t="shared" si="316"/>
        <v>5.0977266491767897E-2</v>
      </c>
      <c r="L1607" s="8">
        <f t="shared" si="317"/>
        <v>-0.17657393877212926</v>
      </c>
      <c r="M1607" s="9">
        <f t="shared" si="318"/>
        <v>-0.69207149072479568</v>
      </c>
      <c r="N1607" s="8">
        <f t="shared" si="319"/>
        <v>3.7925761227870912E-2</v>
      </c>
      <c r="O1607" s="9">
        <f t="shared" si="320"/>
        <v>5.0977266491767897E-2</v>
      </c>
      <c r="P1607" s="8">
        <f t="shared" si="321"/>
        <v>-0.71738948292743543</v>
      </c>
      <c r="Q1607" s="9">
        <f t="shared" si="322"/>
        <v>0.47951046649176826</v>
      </c>
      <c r="R1607" s="6">
        <f t="shared" si="323"/>
        <v>0.19454669879290815</v>
      </c>
    </row>
    <row r="1608" spans="2:18" ht="14.4">
      <c r="B1608" s="7"/>
      <c r="C1608">
        <v>132.73599999999999</v>
      </c>
      <c r="D1608">
        <v>130.06399999999999</v>
      </c>
      <c r="E1608">
        <v>-122.893</v>
      </c>
      <c r="F1608" t="e">
        <f>ABS(SQRT(#REF!*#REF! +#REF! *#REF! +#REF! *#REF!) - SQRT(#REF!*#REF!+#REF! *#REF! +#REF! *#REF!))</f>
        <v>#REF!</v>
      </c>
      <c r="G1608" s="6">
        <f t="shared" si="312"/>
        <v>0</v>
      </c>
      <c r="H1608" s="9">
        <f t="shared" si="313"/>
        <v>9.5920000000000005E-2</v>
      </c>
      <c r="I1608" s="6">
        <f t="shared" si="314"/>
        <v>-6.6453333333333364E-2</v>
      </c>
      <c r="J1608" s="6">
        <f t="shared" si="315"/>
        <v>9.5178333333333254E-2</v>
      </c>
      <c r="K1608" s="9">
        <f t="shared" si="316"/>
        <v>5.1091185692644793E-2</v>
      </c>
      <c r="L1608" s="8">
        <f t="shared" si="317"/>
        <v>-0.17675093103996506</v>
      </c>
      <c r="M1608" s="9">
        <f t="shared" si="318"/>
        <v>-0.69206669072479565</v>
      </c>
      <c r="N1608" s="8">
        <f t="shared" si="319"/>
        <v>3.7780268960035127E-2</v>
      </c>
      <c r="O1608" s="9">
        <f t="shared" si="320"/>
        <v>5.1091185692644793E-2</v>
      </c>
      <c r="P1608" s="8">
        <f t="shared" si="321"/>
        <v>-0.71741682600549728</v>
      </c>
      <c r="Q1608" s="9">
        <f t="shared" si="322"/>
        <v>0.47961958569264512</v>
      </c>
      <c r="R1608" s="6">
        <f t="shared" si="323"/>
        <v>0.19436554960313415</v>
      </c>
    </row>
    <row r="1609" spans="2:18" ht="14.4">
      <c r="B1609" s="7"/>
      <c r="C1609">
        <v>132.73599999999999</v>
      </c>
      <c r="D1609">
        <v>130.06399999999999</v>
      </c>
      <c r="E1609">
        <v>-122.893</v>
      </c>
      <c r="F1609" t="e">
        <f>ABS(SQRT(#REF!*#REF! +#REF! *#REF! +#REF! *#REF!) - SQRT(#REF!*#REF!+#REF! *#REF! +#REF! *#REF!))</f>
        <v>#REF!</v>
      </c>
      <c r="G1609" s="6">
        <f t="shared" si="312"/>
        <v>0</v>
      </c>
      <c r="H1609" s="9">
        <f t="shared" si="313"/>
        <v>9.5920000000000005E-2</v>
      </c>
      <c r="I1609" s="6">
        <f t="shared" si="314"/>
        <v>-6.6453333333333364E-2</v>
      </c>
      <c r="J1609" s="6">
        <f t="shared" si="315"/>
        <v>9.5178333333333254E-2</v>
      </c>
      <c r="K1609" s="9">
        <f t="shared" si="316"/>
        <v>5.1091185692644793E-2</v>
      </c>
      <c r="L1609" s="8">
        <f t="shared" si="317"/>
        <v>-0.17675093103996506</v>
      </c>
      <c r="M1609" s="9">
        <f t="shared" si="318"/>
        <v>-0.69206669072479565</v>
      </c>
      <c r="N1609" s="8">
        <f t="shared" si="319"/>
        <v>3.7780268960035127E-2</v>
      </c>
      <c r="O1609" s="9">
        <f t="shared" si="320"/>
        <v>5.1091185692644793E-2</v>
      </c>
      <c r="P1609" s="8">
        <f t="shared" si="321"/>
        <v>-0.71741682600549728</v>
      </c>
      <c r="Q1609" s="9">
        <f t="shared" si="322"/>
        <v>0.47961958569264512</v>
      </c>
      <c r="R1609" s="6">
        <f t="shared" si="323"/>
        <v>0.19436554960313415</v>
      </c>
    </row>
    <row r="1610" spans="2:18">
      <c r="F1610" s="2"/>
      <c r="G1610" s="2"/>
    </row>
    <row r="1611" spans="2:18">
      <c r="F1611" s="2"/>
      <c r="G1611" s="2"/>
    </row>
    <row r="1612" spans="2:18">
      <c r="F1612" s="2"/>
      <c r="G1612" s="2"/>
    </row>
    <row r="1613" spans="2:18">
      <c r="F1613" s="2"/>
      <c r="G1613" s="2"/>
    </row>
    <row r="1614" spans="2:18">
      <c r="F1614" s="2"/>
      <c r="G1614" s="2"/>
    </row>
    <row r="1615" spans="2:18">
      <c r="F1615" s="2"/>
      <c r="G1615" s="2"/>
    </row>
    <row r="1616" spans="2:18">
      <c r="F1616" s="2"/>
      <c r="G1616" s="2"/>
    </row>
    <row r="1617" spans="6:7">
      <c r="F1617" s="2"/>
      <c r="G1617" s="2"/>
    </row>
    <row r="1618" spans="6:7">
      <c r="F1618" s="2"/>
      <c r="G1618" s="2"/>
    </row>
    <row r="1619" spans="6:7">
      <c r="F1619" s="2"/>
      <c r="G1619" s="2"/>
    </row>
    <row r="1620" spans="6:7">
      <c r="F1620" s="2"/>
      <c r="G1620" s="2"/>
    </row>
    <row r="1621" spans="6:7">
      <c r="F1621" s="2"/>
      <c r="G1621" s="2"/>
    </row>
    <row r="1622" spans="6:7">
      <c r="F1622" s="2"/>
      <c r="G1622" s="2"/>
    </row>
    <row r="1623" spans="6:7">
      <c r="F1623" s="2"/>
      <c r="G1623" s="2"/>
    </row>
    <row r="1624" spans="6:7">
      <c r="F1624" s="2"/>
      <c r="G1624" s="2"/>
    </row>
    <row r="1625" spans="6:7">
      <c r="F1625" s="2"/>
      <c r="G1625" s="2"/>
    </row>
    <row r="1626" spans="6:7">
      <c r="F1626" s="2"/>
      <c r="G1626" s="2"/>
    </row>
    <row r="1627" spans="6:7">
      <c r="F1627" s="2"/>
      <c r="G1627" s="2"/>
    </row>
    <row r="1628" spans="6:7">
      <c r="F1628" s="2"/>
      <c r="G1628" s="2"/>
    </row>
    <row r="1629" spans="6:7">
      <c r="F1629" s="2"/>
      <c r="G1629" s="2"/>
    </row>
    <row r="1630" spans="6:7">
      <c r="F1630" s="2"/>
      <c r="G1630" s="2"/>
    </row>
    <row r="1631" spans="6:7">
      <c r="F1631" s="2"/>
      <c r="G1631" s="2"/>
    </row>
    <row r="1632" spans="6:7">
      <c r="F1632" s="2"/>
      <c r="G1632" s="2"/>
    </row>
    <row r="1633" spans="6:7">
      <c r="F1633" s="2"/>
      <c r="G1633" s="2"/>
    </row>
    <row r="1634" spans="6:7">
      <c r="F1634" s="2"/>
      <c r="G1634" s="2"/>
    </row>
    <row r="1635" spans="6:7">
      <c r="F1635" s="2"/>
      <c r="G1635" s="2"/>
    </row>
    <row r="1636" spans="6:7">
      <c r="F1636" s="2"/>
      <c r="G1636" s="2"/>
    </row>
    <row r="1637" spans="6:7">
      <c r="F1637" s="2"/>
      <c r="G1637" s="2"/>
    </row>
    <row r="1638" spans="6:7">
      <c r="F1638" s="2"/>
      <c r="G1638" s="2"/>
    </row>
    <row r="1639" spans="6:7">
      <c r="F1639" s="2"/>
      <c r="G1639" s="2"/>
    </row>
    <row r="1640" spans="6:7">
      <c r="F1640" s="2"/>
      <c r="G1640" s="2"/>
    </row>
    <row r="1641" spans="6:7">
      <c r="F1641" s="2"/>
      <c r="G1641" s="2"/>
    </row>
    <row r="1642" spans="6:7">
      <c r="F1642" s="2"/>
      <c r="G1642" s="2"/>
    </row>
    <row r="1643" spans="6:7">
      <c r="F1643" s="2"/>
      <c r="G1643" s="2"/>
    </row>
    <row r="1644" spans="6:7">
      <c r="F1644" s="2"/>
      <c r="G1644" s="2"/>
    </row>
    <row r="1645" spans="6:7">
      <c r="F1645" s="2"/>
      <c r="G1645" s="2"/>
    </row>
    <row r="1646" spans="6:7">
      <c r="F1646" s="2"/>
      <c r="G1646" s="2"/>
    </row>
    <row r="1647" spans="6:7">
      <c r="F1647" s="2"/>
      <c r="G1647" s="2"/>
    </row>
    <row r="1648" spans="6:7">
      <c r="F1648" s="2"/>
      <c r="G1648" s="2"/>
    </row>
    <row r="1649" spans="6:7">
      <c r="F1649" s="2"/>
      <c r="G1649" s="2"/>
    </row>
    <row r="1650" spans="6:7">
      <c r="F1650" s="2"/>
      <c r="G1650" s="2"/>
    </row>
    <row r="1651" spans="6:7">
      <c r="F1651" s="2"/>
      <c r="G1651" s="2"/>
    </row>
    <row r="1652" spans="6:7">
      <c r="F1652" s="2"/>
      <c r="G1652" s="2"/>
    </row>
    <row r="1653" spans="6:7">
      <c r="F1653" s="2"/>
      <c r="G1653" s="2"/>
    </row>
    <row r="1654" spans="6:7">
      <c r="F1654" s="2"/>
      <c r="G1654" s="2"/>
    </row>
    <row r="1655" spans="6:7">
      <c r="F1655" s="2"/>
      <c r="G1655" s="2"/>
    </row>
    <row r="1656" spans="6:7">
      <c r="F1656" s="2"/>
      <c r="G1656" s="2"/>
    </row>
    <row r="1657" spans="6:7">
      <c r="F1657" s="2"/>
      <c r="G1657" s="2"/>
    </row>
    <row r="1658" spans="6:7">
      <c r="F1658" s="2"/>
      <c r="G1658" s="2"/>
    </row>
    <row r="1659" spans="6:7">
      <c r="F1659" s="2"/>
      <c r="G1659" s="2"/>
    </row>
    <row r="1660" spans="6:7">
      <c r="F1660" s="2"/>
      <c r="G1660" s="2"/>
    </row>
    <row r="1661" spans="6:7">
      <c r="F1661" s="2"/>
      <c r="G1661" s="2"/>
    </row>
    <row r="1662" spans="6:7">
      <c r="F1662" s="2"/>
      <c r="G1662" s="2"/>
    </row>
    <row r="1663" spans="6:7">
      <c r="F1663" s="2"/>
      <c r="G1663" s="2"/>
    </row>
    <row r="1664" spans="6:7">
      <c r="F1664" s="2"/>
      <c r="G1664" s="2"/>
    </row>
    <row r="1665" spans="6:7">
      <c r="F1665" s="2"/>
      <c r="G1665" s="2"/>
    </row>
    <row r="1666" spans="6:7">
      <c r="F1666" s="2"/>
      <c r="G1666" s="2"/>
    </row>
    <row r="1667" spans="6:7">
      <c r="F1667" s="2"/>
      <c r="G1667" s="2"/>
    </row>
    <row r="1668" spans="6:7">
      <c r="F1668" s="2"/>
      <c r="G1668" s="2"/>
    </row>
    <row r="1669" spans="6:7">
      <c r="F1669" s="2"/>
      <c r="G1669" s="2"/>
    </row>
    <row r="1670" spans="6:7">
      <c r="F1670" s="2"/>
      <c r="G1670" s="2"/>
    </row>
    <row r="1671" spans="6:7">
      <c r="F1671" s="2"/>
      <c r="G1671" s="2"/>
    </row>
    <row r="1672" spans="6:7">
      <c r="F1672" s="2"/>
      <c r="G1672" s="2"/>
    </row>
    <row r="1673" spans="6:7">
      <c r="F1673" s="2"/>
      <c r="G1673" s="2"/>
    </row>
    <row r="1674" spans="6:7">
      <c r="F1674" s="2"/>
      <c r="G1674" s="2"/>
    </row>
    <row r="1675" spans="6:7">
      <c r="F1675" s="2"/>
      <c r="G1675" s="2"/>
    </row>
    <row r="1676" spans="6:7">
      <c r="F1676" s="2"/>
      <c r="G1676" s="2"/>
    </row>
    <row r="1677" spans="6:7">
      <c r="F1677" s="2"/>
      <c r="G1677" s="2"/>
    </row>
    <row r="1678" spans="6:7">
      <c r="F1678" s="2"/>
      <c r="G1678" s="2"/>
    </row>
    <row r="1679" spans="6:7">
      <c r="F1679" s="2"/>
      <c r="G1679" s="2"/>
    </row>
    <row r="1680" spans="6:7">
      <c r="F1680" s="2"/>
      <c r="G1680" s="2"/>
    </row>
    <row r="1681" spans="6:7">
      <c r="F1681" s="2"/>
      <c r="G1681" s="2"/>
    </row>
    <row r="1682" spans="6:7">
      <c r="F1682" s="2"/>
      <c r="G1682" s="2"/>
    </row>
    <row r="1683" spans="6:7">
      <c r="F1683" s="2"/>
      <c r="G1683" s="2"/>
    </row>
    <row r="1684" spans="6:7">
      <c r="F1684" s="2"/>
      <c r="G1684" s="2"/>
    </row>
    <row r="1685" spans="6:7">
      <c r="F1685" s="2"/>
      <c r="G1685" s="2"/>
    </row>
    <row r="1686" spans="6:7">
      <c r="F1686" s="2"/>
      <c r="G1686" s="2"/>
    </row>
    <row r="1687" spans="6:7">
      <c r="F1687" s="2"/>
      <c r="G1687" s="2"/>
    </row>
    <row r="1688" spans="6:7">
      <c r="F1688" s="2"/>
      <c r="G1688" s="2"/>
    </row>
    <row r="1689" spans="6:7">
      <c r="F1689" s="2"/>
      <c r="G1689" s="2"/>
    </row>
    <row r="1690" spans="6:7">
      <c r="F1690" s="2"/>
      <c r="G1690" s="2"/>
    </row>
    <row r="1691" spans="6:7">
      <c r="F1691" s="2"/>
      <c r="G1691" s="2"/>
    </row>
    <row r="1692" spans="6:7">
      <c r="F1692" s="2"/>
      <c r="G1692" s="2"/>
    </row>
    <row r="1693" spans="6:7">
      <c r="F1693" s="2"/>
      <c r="G1693" s="2"/>
    </row>
    <row r="1694" spans="6:7">
      <c r="F1694" s="2"/>
      <c r="G1694" s="2"/>
    </row>
    <row r="1695" spans="6:7">
      <c r="F1695" s="2"/>
      <c r="G1695" s="2"/>
    </row>
    <row r="1696" spans="6:7">
      <c r="F1696" s="2"/>
      <c r="G1696" s="2"/>
    </row>
    <row r="1697" spans="6:7">
      <c r="F1697" s="2"/>
      <c r="G1697" s="2"/>
    </row>
    <row r="1698" spans="6:7">
      <c r="F1698" s="2"/>
      <c r="G1698" s="2"/>
    </row>
    <row r="1699" spans="6:7">
      <c r="F1699" s="2"/>
      <c r="G1699" s="2"/>
    </row>
    <row r="1700" spans="6:7">
      <c r="F1700" s="2"/>
      <c r="G1700" s="2"/>
    </row>
    <row r="1701" spans="6:7">
      <c r="F1701" s="2"/>
      <c r="G1701" s="2"/>
    </row>
    <row r="1702" spans="6:7">
      <c r="F1702" s="2"/>
      <c r="G1702" s="2"/>
    </row>
    <row r="1703" spans="6:7">
      <c r="F1703" s="2"/>
      <c r="G1703" s="2"/>
    </row>
    <row r="1704" spans="6:7">
      <c r="F1704" s="2"/>
      <c r="G1704" s="2"/>
    </row>
    <row r="1705" spans="6:7">
      <c r="F1705" s="2"/>
      <c r="G1705" s="2"/>
    </row>
    <row r="1706" spans="6:7">
      <c r="F1706" s="2"/>
      <c r="G1706" s="2"/>
    </row>
    <row r="1707" spans="6:7">
      <c r="F1707" s="2"/>
      <c r="G1707" s="2"/>
    </row>
    <row r="1708" spans="6:7">
      <c r="F1708" s="2"/>
      <c r="G1708" s="2"/>
    </row>
    <row r="1709" spans="6:7">
      <c r="F1709" s="2"/>
      <c r="G1709" s="2"/>
    </row>
    <row r="1710" spans="6:7">
      <c r="F1710" s="2"/>
      <c r="G1710" s="2"/>
    </row>
    <row r="1711" spans="6:7">
      <c r="F1711" s="2"/>
      <c r="G1711" s="2"/>
    </row>
    <row r="1712" spans="6:7">
      <c r="F1712" s="2"/>
      <c r="G1712" s="2"/>
    </row>
    <row r="1713" spans="6:7">
      <c r="F1713" s="2"/>
      <c r="G1713" s="2"/>
    </row>
    <row r="1714" spans="6:7">
      <c r="F1714" s="2"/>
      <c r="G1714" s="2"/>
    </row>
    <row r="1715" spans="6:7">
      <c r="F1715" s="2"/>
      <c r="G1715" s="2"/>
    </row>
    <row r="1716" spans="6:7">
      <c r="F1716" s="2"/>
      <c r="G1716" s="2"/>
    </row>
    <row r="1717" spans="6:7">
      <c r="F1717" s="2"/>
      <c r="G1717" s="2"/>
    </row>
    <row r="1718" spans="6:7">
      <c r="F1718" s="2"/>
      <c r="G1718" s="2"/>
    </row>
    <row r="1719" spans="6:7">
      <c r="F1719" s="2"/>
      <c r="G1719" s="2"/>
    </row>
    <row r="1720" spans="6:7">
      <c r="F1720" s="2"/>
      <c r="G1720" s="2"/>
    </row>
    <row r="1721" spans="6:7">
      <c r="F1721" s="2"/>
      <c r="G1721" s="2"/>
    </row>
    <row r="1722" spans="6:7">
      <c r="F1722" s="2"/>
      <c r="G1722" s="2"/>
    </row>
    <row r="1723" spans="6:7">
      <c r="F1723" s="2"/>
      <c r="G1723" s="2"/>
    </row>
    <row r="1724" spans="6:7">
      <c r="F1724" s="2"/>
      <c r="G1724" s="2"/>
    </row>
    <row r="1725" spans="6:7">
      <c r="F1725" s="2"/>
      <c r="G1725" s="2"/>
    </row>
    <row r="1726" spans="6:7">
      <c r="F1726" s="2"/>
      <c r="G1726" s="2"/>
    </row>
    <row r="1727" spans="6:7">
      <c r="F1727" s="2"/>
      <c r="G1727" s="2"/>
    </row>
    <row r="1728" spans="6:7">
      <c r="F1728" s="2"/>
      <c r="G1728" s="2"/>
    </row>
    <row r="1729" spans="6:7">
      <c r="F1729" s="2"/>
      <c r="G1729" s="2"/>
    </row>
    <row r="1730" spans="6:7">
      <c r="F1730" s="2"/>
      <c r="G1730" s="2"/>
    </row>
    <row r="1731" spans="6:7">
      <c r="F1731" s="2"/>
      <c r="G1731" s="2"/>
    </row>
    <row r="1732" spans="6:7">
      <c r="F1732" s="2"/>
      <c r="G1732" s="2"/>
    </row>
    <row r="1733" spans="6:7">
      <c r="F1733" s="2"/>
      <c r="G1733" s="2"/>
    </row>
    <row r="1734" spans="6:7">
      <c r="F1734" s="2"/>
      <c r="G1734" s="2"/>
    </row>
    <row r="1735" spans="6:7">
      <c r="F1735" s="2"/>
      <c r="G1735" s="2"/>
    </row>
    <row r="1736" spans="6:7">
      <c r="F1736" s="2"/>
      <c r="G1736" s="2"/>
    </row>
    <row r="1737" spans="6:7">
      <c r="F1737" s="2"/>
      <c r="G1737" s="2"/>
    </row>
    <row r="1738" spans="6:7">
      <c r="F1738" s="2"/>
      <c r="G1738" s="2"/>
    </row>
    <row r="1739" spans="6:7">
      <c r="F1739" s="2"/>
      <c r="G1739" s="2"/>
    </row>
    <row r="1740" spans="6:7">
      <c r="F1740" s="2"/>
      <c r="G1740" s="2"/>
    </row>
    <row r="1741" spans="6:7">
      <c r="F1741" s="2"/>
      <c r="G1741" s="2"/>
    </row>
    <row r="1742" spans="6:7">
      <c r="F1742" s="2"/>
      <c r="G1742" s="2"/>
    </row>
    <row r="1743" spans="6:7">
      <c r="F1743" s="2"/>
      <c r="G1743" s="2"/>
    </row>
    <row r="1744" spans="6:7">
      <c r="F1744" s="2"/>
      <c r="G1744" s="2"/>
    </row>
    <row r="1745" spans="6:7">
      <c r="F1745" s="2"/>
      <c r="G1745" s="2"/>
    </row>
    <row r="1746" spans="6:7">
      <c r="F1746" s="2"/>
      <c r="G1746" s="2"/>
    </row>
    <row r="1747" spans="6:7">
      <c r="F1747" s="2"/>
      <c r="G1747" s="2"/>
    </row>
    <row r="1748" spans="6:7">
      <c r="F1748" s="2"/>
      <c r="G1748" s="2"/>
    </row>
    <row r="1749" spans="6:7">
      <c r="F1749" s="2"/>
      <c r="G1749" s="2"/>
    </row>
    <row r="1750" spans="6:7">
      <c r="F1750" s="2"/>
      <c r="G1750" s="2"/>
    </row>
    <row r="1751" spans="6:7">
      <c r="F1751" s="2"/>
      <c r="G1751" s="2"/>
    </row>
    <row r="1752" spans="6:7">
      <c r="F1752" s="2"/>
      <c r="G1752" s="2"/>
    </row>
    <row r="1753" spans="6:7">
      <c r="F1753" s="2"/>
      <c r="G1753" s="2"/>
    </row>
    <row r="1754" spans="6:7">
      <c r="F1754" s="2"/>
      <c r="G1754" s="2"/>
    </row>
    <row r="1755" spans="6:7">
      <c r="F1755" s="2"/>
      <c r="G1755" s="2"/>
    </row>
    <row r="1756" spans="6:7">
      <c r="F1756" s="2"/>
      <c r="G1756" s="2"/>
    </row>
    <row r="1757" spans="6:7">
      <c r="F1757" s="2"/>
      <c r="G1757" s="2"/>
    </row>
    <row r="1758" spans="6:7">
      <c r="F1758" s="2"/>
      <c r="G1758" s="2"/>
    </row>
    <row r="1759" spans="6:7">
      <c r="F1759" s="2"/>
      <c r="G1759" s="2"/>
    </row>
    <row r="1760" spans="6:7">
      <c r="F1760" s="2"/>
      <c r="G1760" s="2"/>
    </row>
    <row r="1761" spans="6:7">
      <c r="F1761" s="2"/>
      <c r="G1761" s="2"/>
    </row>
    <row r="1762" spans="6:7">
      <c r="F1762" s="2"/>
      <c r="G1762" s="2"/>
    </row>
    <row r="1763" spans="6:7">
      <c r="F1763" s="2"/>
      <c r="G1763" s="2"/>
    </row>
    <row r="1764" spans="6:7">
      <c r="F1764" s="2"/>
      <c r="G1764" s="2"/>
    </row>
    <row r="1765" spans="6:7">
      <c r="F1765" s="2"/>
      <c r="G1765" s="2"/>
    </row>
    <row r="1766" spans="6:7">
      <c r="F1766" s="2"/>
      <c r="G1766" s="2"/>
    </row>
    <row r="1767" spans="6:7">
      <c r="F1767" s="2"/>
      <c r="G1767" s="2"/>
    </row>
    <row r="1768" spans="6:7">
      <c r="F1768" s="2"/>
      <c r="G1768" s="2"/>
    </row>
    <row r="1769" spans="6:7">
      <c r="F1769" s="2"/>
      <c r="G1769" s="2"/>
    </row>
    <row r="1770" spans="6:7">
      <c r="F1770" s="2"/>
      <c r="G1770" s="2"/>
    </row>
    <row r="1771" spans="6:7">
      <c r="F1771" s="2"/>
      <c r="G1771" s="2"/>
    </row>
    <row r="1772" spans="6:7">
      <c r="F1772" s="2"/>
      <c r="G1772" s="2"/>
    </row>
    <row r="1773" spans="6:7">
      <c r="F1773" s="2"/>
      <c r="G1773" s="2"/>
    </row>
    <row r="1774" spans="6:7">
      <c r="F1774" s="2"/>
      <c r="G1774" s="2"/>
    </row>
    <row r="1775" spans="6:7">
      <c r="F1775" s="2"/>
      <c r="G1775" s="2"/>
    </row>
    <row r="1776" spans="6:7">
      <c r="F1776" s="2"/>
      <c r="G1776" s="2"/>
    </row>
    <row r="1777" spans="6:7">
      <c r="F1777" s="2"/>
      <c r="G1777" s="2"/>
    </row>
    <row r="1778" spans="6:7">
      <c r="F1778" s="2"/>
      <c r="G1778" s="2"/>
    </row>
    <row r="1779" spans="6:7">
      <c r="F1779" s="2"/>
      <c r="G1779" s="2"/>
    </row>
    <row r="1780" spans="6:7">
      <c r="F1780" s="2"/>
      <c r="G1780" s="2"/>
    </row>
    <row r="1781" spans="6:7">
      <c r="F1781" s="2"/>
      <c r="G1781" s="2"/>
    </row>
    <row r="1782" spans="6:7">
      <c r="F1782" s="2"/>
      <c r="G1782" s="2"/>
    </row>
    <row r="1783" spans="6:7">
      <c r="F1783" s="2"/>
      <c r="G1783" s="2"/>
    </row>
    <row r="1784" spans="6:7">
      <c r="F1784" s="2"/>
      <c r="G1784" s="2"/>
    </row>
    <row r="1785" spans="6:7">
      <c r="F1785" s="2"/>
      <c r="G1785" s="2"/>
    </row>
    <row r="1786" spans="6:7">
      <c r="F1786" s="2"/>
      <c r="G1786" s="2"/>
    </row>
    <row r="1787" spans="6:7">
      <c r="F1787" s="2"/>
      <c r="G1787" s="2"/>
    </row>
    <row r="1788" spans="6:7">
      <c r="F1788" s="2"/>
      <c r="G1788" s="2"/>
    </row>
    <row r="1789" spans="6:7">
      <c r="F1789" s="2"/>
      <c r="G1789" s="2"/>
    </row>
    <row r="1790" spans="6:7">
      <c r="F1790" s="2"/>
      <c r="G1790" s="2"/>
    </row>
    <row r="1791" spans="6:7">
      <c r="F1791" s="2"/>
      <c r="G1791" s="2"/>
    </row>
    <row r="1792" spans="6:7">
      <c r="F1792" s="2"/>
      <c r="G1792" s="2"/>
    </row>
    <row r="1793" spans="6:7">
      <c r="F1793" s="2"/>
      <c r="G1793" s="2"/>
    </row>
    <row r="1794" spans="6:7">
      <c r="F1794" s="2"/>
      <c r="G1794" s="2"/>
    </row>
    <row r="1795" spans="6:7">
      <c r="F1795" s="2"/>
      <c r="G1795" s="2"/>
    </row>
    <row r="1796" spans="6:7">
      <c r="F1796" s="2"/>
      <c r="G1796" s="2"/>
    </row>
    <row r="1797" spans="6:7">
      <c r="F1797" s="2"/>
      <c r="G1797" s="2"/>
    </row>
    <row r="1798" spans="6:7">
      <c r="F1798" s="2"/>
      <c r="G1798" s="2"/>
    </row>
    <row r="1799" spans="6:7">
      <c r="F1799" s="2"/>
      <c r="G1799" s="2"/>
    </row>
    <row r="1800" spans="6:7">
      <c r="F1800" s="2"/>
      <c r="G1800" s="2"/>
    </row>
    <row r="1801" spans="6:7">
      <c r="F1801" s="2"/>
      <c r="G1801" s="2"/>
    </row>
    <row r="1802" spans="6:7">
      <c r="F1802" s="2"/>
      <c r="G1802" s="2"/>
    </row>
    <row r="1803" spans="6:7">
      <c r="F1803" s="2"/>
      <c r="G1803" s="2"/>
    </row>
    <row r="1804" spans="6:7">
      <c r="F1804" s="2"/>
      <c r="G1804" s="2"/>
    </row>
    <row r="1805" spans="6:7">
      <c r="F1805" s="2"/>
      <c r="G1805" s="2"/>
    </row>
    <row r="1806" spans="6:7">
      <c r="F1806" s="2"/>
      <c r="G1806" s="2"/>
    </row>
    <row r="1807" spans="6:7">
      <c r="F1807" s="2"/>
      <c r="G1807" s="2"/>
    </row>
    <row r="1808" spans="6:7">
      <c r="F1808" s="2"/>
      <c r="G1808" s="2"/>
    </row>
    <row r="1809" spans="6:7">
      <c r="F1809" s="2"/>
      <c r="G1809" s="2"/>
    </row>
    <row r="1810" spans="6:7">
      <c r="F1810" s="2"/>
      <c r="G1810" s="2"/>
    </row>
    <row r="1811" spans="6:7">
      <c r="F1811" s="2"/>
      <c r="G1811" s="2"/>
    </row>
    <row r="1812" spans="6:7">
      <c r="F1812" s="2"/>
      <c r="G1812" s="2"/>
    </row>
    <row r="1813" spans="6:7">
      <c r="F1813" s="2"/>
      <c r="G1813" s="2"/>
    </row>
    <row r="1814" spans="6:7">
      <c r="F1814" s="2"/>
      <c r="G1814" s="2"/>
    </row>
    <row r="1815" spans="6:7">
      <c r="F1815" s="2"/>
      <c r="G1815" s="2"/>
    </row>
    <row r="1816" spans="6:7">
      <c r="F1816" s="2"/>
      <c r="G1816" s="2"/>
    </row>
    <row r="1817" spans="6:7">
      <c r="F1817" s="2"/>
      <c r="G1817" s="2"/>
    </row>
    <row r="1818" spans="6:7">
      <c r="F1818" s="2"/>
      <c r="G1818" s="2"/>
    </row>
    <row r="1819" spans="6:7">
      <c r="F1819" s="2"/>
      <c r="G1819" s="2"/>
    </row>
    <row r="1820" spans="6:7">
      <c r="F1820" s="2"/>
      <c r="G1820" s="2"/>
    </row>
    <row r="1821" spans="6:7">
      <c r="F1821" s="2"/>
      <c r="G1821" s="2"/>
    </row>
    <row r="1822" spans="6:7">
      <c r="F1822" s="2"/>
      <c r="G1822" s="2"/>
    </row>
    <row r="1823" spans="6:7">
      <c r="F1823" s="2"/>
      <c r="G1823" s="2"/>
    </row>
    <row r="1824" spans="6:7">
      <c r="F1824" s="2"/>
      <c r="G1824" s="2"/>
    </row>
    <row r="1825" spans="6:7">
      <c r="F1825" s="2"/>
      <c r="G1825" s="2"/>
    </row>
    <row r="1826" spans="6:7">
      <c r="F1826" s="2"/>
      <c r="G1826" s="2"/>
    </row>
    <row r="1827" spans="6:7">
      <c r="F1827" s="2"/>
      <c r="G1827" s="2"/>
    </row>
    <row r="1828" spans="6:7">
      <c r="F1828" s="2"/>
      <c r="G1828" s="2"/>
    </row>
    <row r="1829" spans="6:7">
      <c r="F1829" s="2"/>
      <c r="G1829" s="2"/>
    </row>
    <row r="1830" spans="6:7">
      <c r="F1830" s="2"/>
      <c r="G1830" s="2"/>
    </row>
    <row r="1831" spans="6:7">
      <c r="F1831" s="2"/>
      <c r="G1831" s="2"/>
    </row>
    <row r="1832" spans="6:7">
      <c r="F1832" s="2"/>
      <c r="G1832" s="2"/>
    </row>
    <row r="1833" spans="6:7">
      <c r="F1833" s="2"/>
      <c r="G1833" s="2"/>
    </row>
    <row r="1834" spans="6:7">
      <c r="F1834" s="2"/>
      <c r="G1834" s="2"/>
    </row>
    <row r="1835" spans="6:7">
      <c r="F1835" s="2"/>
      <c r="G1835" s="2"/>
    </row>
    <row r="1836" spans="6:7">
      <c r="F1836" s="2"/>
      <c r="G1836" s="2"/>
    </row>
    <row r="1837" spans="6:7">
      <c r="F1837" s="2"/>
      <c r="G1837" s="2"/>
    </row>
    <row r="1838" spans="6:7">
      <c r="F1838" s="2"/>
      <c r="G1838" s="2"/>
    </row>
    <row r="1839" spans="6:7">
      <c r="F1839" s="2"/>
      <c r="G1839" s="2"/>
    </row>
    <row r="1840" spans="6:7">
      <c r="F1840" s="2"/>
      <c r="G1840" s="2"/>
    </row>
    <row r="1841" spans="6:7">
      <c r="F1841" s="2"/>
      <c r="G1841" s="2"/>
    </row>
    <row r="1842" spans="6:7">
      <c r="F1842" s="2"/>
      <c r="G1842" s="2"/>
    </row>
    <row r="1843" spans="6:7">
      <c r="F1843" s="2"/>
      <c r="G1843" s="2"/>
    </row>
    <row r="1844" spans="6:7">
      <c r="F1844" s="2"/>
      <c r="G1844" s="2"/>
    </row>
    <row r="1845" spans="6:7">
      <c r="F1845" s="2"/>
      <c r="G1845" s="2"/>
    </row>
    <row r="1846" spans="6:7">
      <c r="F1846" s="2"/>
      <c r="G1846" s="2"/>
    </row>
    <row r="1847" spans="6:7">
      <c r="F1847" s="2"/>
      <c r="G1847" s="2"/>
    </row>
    <row r="1848" spans="6:7">
      <c r="F1848" s="2"/>
      <c r="G1848" s="2"/>
    </row>
    <row r="1849" spans="6:7">
      <c r="F1849" s="2"/>
      <c r="G1849" s="2"/>
    </row>
    <row r="1850" spans="6:7">
      <c r="F1850" s="2"/>
      <c r="G1850" s="2"/>
    </row>
    <row r="1851" spans="6:7">
      <c r="F1851" s="2"/>
      <c r="G1851" s="2"/>
    </row>
    <row r="1852" spans="6:7">
      <c r="F1852" s="2"/>
      <c r="G1852" s="2"/>
    </row>
    <row r="1853" spans="6:7">
      <c r="F1853" s="2"/>
      <c r="G1853" s="2"/>
    </row>
    <row r="1854" spans="6:7">
      <c r="F1854" s="2"/>
      <c r="G1854" s="2"/>
    </row>
    <row r="1855" spans="6:7">
      <c r="F1855" s="2"/>
      <c r="G1855" s="2"/>
    </row>
    <row r="1856" spans="6:7">
      <c r="F1856" s="2"/>
      <c r="G1856" s="2"/>
    </row>
    <row r="1857" spans="6:7">
      <c r="F1857" s="2"/>
      <c r="G1857" s="2"/>
    </row>
    <row r="1858" spans="6:7">
      <c r="F1858" s="2"/>
      <c r="G1858" s="2"/>
    </row>
    <row r="1859" spans="6:7">
      <c r="F1859" s="2"/>
      <c r="G1859" s="2"/>
    </row>
    <row r="1860" spans="6:7">
      <c r="F1860" s="2"/>
      <c r="G1860" s="2"/>
    </row>
    <row r="1861" spans="6:7">
      <c r="F1861" s="2"/>
      <c r="G1861" s="2"/>
    </row>
    <row r="1862" spans="6:7">
      <c r="F1862" s="2"/>
      <c r="G1862" s="2"/>
    </row>
    <row r="1863" spans="6:7">
      <c r="F1863" s="2"/>
      <c r="G1863" s="2"/>
    </row>
    <row r="1864" spans="6:7">
      <c r="F1864" s="2"/>
      <c r="G1864" s="2"/>
    </row>
    <row r="1865" spans="6:7">
      <c r="F1865" s="2"/>
      <c r="G1865" s="2"/>
    </row>
    <row r="1866" spans="6:7">
      <c r="F1866" s="2"/>
      <c r="G1866" s="2"/>
    </row>
    <row r="1867" spans="6:7">
      <c r="F1867" s="2"/>
      <c r="G1867" s="2"/>
    </row>
    <row r="1868" spans="6:7">
      <c r="F1868" s="2"/>
      <c r="G1868" s="2"/>
    </row>
    <row r="1869" spans="6:7">
      <c r="F1869" s="2"/>
      <c r="G1869" s="2"/>
    </row>
    <row r="1870" spans="6:7">
      <c r="F1870" s="2"/>
      <c r="G1870" s="2"/>
    </row>
    <row r="1871" spans="6:7">
      <c r="F1871" s="2"/>
      <c r="G1871" s="2"/>
    </row>
    <row r="1872" spans="6:7">
      <c r="F1872" s="2"/>
      <c r="G1872" s="2"/>
    </row>
    <row r="1873" spans="6:7">
      <c r="F1873" s="2"/>
      <c r="G1873" s="2"/>
    </row>
    <row r="1874" spans="6:7">
      <c r="F1874" s="2"/>
      <c r="G1874" s="2"/>
    </row>
    <row r="1875" spans="6:7">
      <c r="F1875" s="2"/>
      <c r="G1875" s="2"/>
    </row>
    <row r="1877" spans="6:7">
      <c r="F1877" s="2"/>
      <c r="G1877" s="2"/>
    </row>
    <row r="1878" spans="6:7">
      <c r="F1878" s="2"/>
      <c r="G1878" s="2"/>
    </row>
    <row r="1879" spans="6:7">
      <c r="F1879" s="2"/>
      <c r="G1879" s="2"/>
    </row>
    <row r="1880" spans="6:7">
      <c r="F1880" s="2"/>
      <c r="G1880" s="2"/>
    </row>
    <row r="1881" spans="6:7">
      <c r="F1881" s="2"/>
      <c r="G1881" s="2"/>
    </row>
    <row r="1882" spans="6:7">
      <c r="F1882" s="2"/>
      <c r="G1882" s="2"/>
    </row>
    <row r="1883" spans="6:7">
      <c r="F1883" s="2"/>
      <c r="G1883" s="2"/>
    </row>
    <row r="1884" spans="6:7">
      <c r="F1884" s="2"/>
      <c r="G1884" s="2"/>
    </row>
    <row r="1885" spans="6:7">
      <c r="F1885" s="2"/>
      <c r="G1885" s="2"/>
    </row>
    <row r="1886" spans="6:7">
      <c r="F1886" s="2"/>
      <c r="G1886" s="2"/>
    </row>
    <row r="1887" spans="6:7">
      <c r="F1887" s="2"/>
      <c r="G1887" s="2"/>
    </row>
    <row r="1888" spans="6:7">
      <c r="F1888" s="2"/>
      <c r="G1888" s="2"/>
    </row>
    <row r="1889" spans="6:7">
      <c r="F1889" s="2"/>
      <c r="G1889" s="2"/>
    </row>
    <row r="1890" spans="6:7">
      <c r="F1890" s="2"/>
      <c r="G1890" s="2"/>
    </row>
    <row r="1891" spans="6:7">
      <c r="F1891" s="2"/>
      <c r="G1891" s="2"/>
    </row>
    <row r="1892" spans="6:7">
      <c r="F1892" s="2"/>
      <c r="G1892" s="2"/>
    </row>
    <row r="1893" spans="6:7">
      <c r="F1893" s="2"/>
      <c r="G1893" s="2"/>
    </row>
    <row r="1894" spans="6:7">
      <c r="F1894" s="2"/>
      <c r="G1894" s="2"/>
    </row>
    <row r="1895" spans="6:7">
      <c r="F1895" s="2"/>
      <c r="G1895" s="2"/>
    </row>
    <row r="1896" spans="6:7">
      <c r="F1896" s="2"/>
      <c r="G1896" s="2"/>
    </row>
    <row r="1897" spans="6:7">
      <c r="F1897" s="2"/>
      <c r="G1897" s="2"/>
    </row>
    <row r="1898" spans="6:7">
      <c r="F1898" s="2"/>
      <c r="G1898" s="2"/>
    </row>
    <row r="1899" spans="6:7">
      <c r="F1899" s="2"/>
      <c r="G1899" s="2"/>
    </row>
    <row r="1900" spans="6:7">
      <c r="F1900" s="2"/>
      <c r="G1900" s="2"/>
    </row>
    <row r="1901" spans="6:7">
      <c r="F1901" s="2"/>
      <c r="G1901" s="2"/>
    </row>
    <row r="1902" spans="6:7">
      <c r="F1902" s="2"/>
      <c r="G1902" s="2"/>
    </row>
    <row r="1903" spans="6:7">
      <c r="F1903" s="2"/>
      <c r="G1903" s="2"/>
    </row>
    <row r="1904" spans="6:7">
      <c r="F1904" s="2"/>
      <c r="G1904" s="2"/>
    </row>
    <row r="1905" spans="6:7">
      <c r="F1905" s="2"/>
      <c r="G1905" s="2"/>
    </row>
    <row r="1906" spans="6:7">
      <c r="F1906" s="2"/>
      <c r="G1906" s="2"/>
    </row>
    <row r="1907" spans="6:7">
      <c r="F1907" s="2"/>
      <c r="G1907" s="2"/>
    </row>
    <row r="1908" spans="6:7">
      <c r="F1908" s="2"/>
      <c r="G1908" s="2"/>
    </row>
    <row r="1909" spans="6:7">
      <c r="F1909" s="2"/>
      <c r="G1909" s="2"/>
    </row>
    <row r="1910" spans="6:7">
      <c r="F1910" s="2"/>
      <c r="G1910" s="2"/>
    </row>
    <row r="1911" spans="6:7">
      <c r="F1911" s="2"/>
      <c r="G1911" s="2"/>
    </row>
    <row r="1912" spans="6:7">
      <c r="F1912" s="2"/>
      <c r="G1912" s="2"/>
    </row>
    <row r="1913" spans="6:7">
      <c r="F1913" s="2"/>
      <c r="G1913" s="2"/>
    </row>
    <row r="1914" spans="6:7">
      <c r="F1914" s="2"/>
      <c r="G1914" s="2"/>
    </row>
    <row r="1915" spans="6:7">
      <c r="F1915" s="2"/>
      <c r="G1915" s="2"/>
    </row>
    <row r="1916" spans="6:7">
      <c r="F1916" s="2"/>
      <c r="G1916" s="2"/>
    </row>
    <row r="1917" spans="6:7">
      <c r="F1917" s="2"/>
      <c r="G1917" s="2"/>
    </row>
    <row r="1918" spans="6:7">
      <c r="F1918" s="2"/>
      <c r="G1918" s="2"/>
    </row>
    <row r="1919" spans="6:7">
      <c r="F1919" s="2"/>
      <c r="G1919" s="2"/>
    </row>
    <row r="1920" spans="6:7">
      <c r="F1920" s="2"/>
      <c r="G1920" s="2"/>
    </row>
    <row r="1921" spans="6:7">
      <c r="F1921" s="2"/>
      <c r="G1921" s="2"/>
    </row>
    <row r="1922" spans="6:7">
      <c r="F1922" s="2"/>
      <c r="G1922" s="2"/>
    </row>
    <row r="1923" spans="6:7">
      <c r="F1923" s="2"/>
      <c r="G1923" s="2"/>
    </row>
    <row r="1924" spans="6:7">
      <c r="F1924" s="2"/>
      <c r="G1924" s="2"/>
    </row>
    <row r="1925" spans="6:7">
      <c r="F1925" s="2"/>
      <c r="G1925" s="2"/>
    </row>
    <row r="1926" spans="6:7">
      <c r="F1926" s="2"/>
      <c r="G1926" s="2"/>
    </row>
    <row r="1927" spans="6:7">
      <c r="F1927" s="2"/>
      <c r="G1927" s="2"/>
    </row>
    <row r="1928" spans="6:7">
      <c r="F1928" s="2"/>
      <c r="G1928" s="2"/>
    </row>
    <row r="1929" spans="6:7">
      <c r="F1929" s="2"/>
      <c r="G1929" s="2"/>
    </row>
    <row r="1930" spans="6:7">
      <c r="F1930" s="2"/>
      <c r="G1930" s="2"/>
    </row>
    <row r="1931" spans="6:7">
      <c r="F1931" s="2"/>
      <c r="G1931" s="2"/>
    </row>
    <row r="1932" spans="6:7">
      <c r="F1932" s="2"/>
      <c r="G1932" s="2"/>
    </row>
    <row r="1933" spans="6:7">
      <c r="F1933" s="2"/>
      <c r="G1933" s="2"/>
    </row>
    <row r="1934" spans="6:7">
      <c r="F1934" s="2"/>
      <c r="G1934" s="2"/>
    </row>
    <row r="1935" spans="6:7">
      <c r="F1935" s="2"/>
      <c r="G1935" s="2"/>
    </row>
    <row r="1936" spans="6:7">
      <c r="F1936" s="2"/>
      <c r="G1936" s="2"/>
    </row>
    <row r="1937" spans="6:7">
      <c r="F1937" s="2"/>
      <c r="G1937" s="2"/>
    </row>
    <row r="1938" spans="6:7">
      <c r="F1938" s="2"/>
      <c r="G1938" s="2"/>
    </row>
    <row r="1939" spans="6:7">
      <c r="F1939" s="2"/>
      <c r="G1939" s="2"/>
    </row>
    <row r="1940" spans="6:7">
      <c r="F1940" s="2"/>
      <c r="G1940" s="2"/>
    </row>
    <row r="1941" spans="6:7">
      <c r="F1941" s="2"/>
      <c r="G1941" s="2"/>
    </row>
    <row r="1942" spans="6:7">
      <c r="F1942" s="2"/>
      <c r="G1942" s="2"/>
    </row>
    <row r="1943" spans="6:7">
      <c r="F1943" s="2"/>
      <c r="G1943" s="2"/>
    </row>
    <row r="1944" spans="6:7">
      <c r="F1944" s="2"/>
      <c r="G1944" s="2"/>
    </row>
    <row r="1945" spans="6:7">
      <c r="F1945" s="2"/>
      <c r="G1945" s="2"/>
    </row>
    <row r="1946" spans="6:7">
      <c r="F1946" s="2"/>
      <c r="G1946" s="2"/>
    </row>
    <row r="1947" spans="6:7">
      <c r="F1947" s="2"/>
      <c r="G1947" s="2"/>
    </row>
    <row r="1948" spans="6:7">
      <c r="F1948" s="2"/>
      <c r="G1948" s="2"/>
    </row>
    <row r="1949" spans="6:7">
      <c r="F1949" s="2"/>
      <c r="G1949" s="2"/>
    </row>
    <row r="1950" spans="6:7">
      <c r="F1950" s="2"/>
      <c r="G1950" s="2"/>
    </row>
    <row r="1951" spans="6:7">
      <c r="F1951" s="2"/>
      <c r="G1951" s="2"/>
    </row>
    <row r="1952" spans="6:7">
      <c r="F1952" s="2"/>
      <c r="G1952" s="2"/>
    </row>
    <row r="1953" spans="6:7">
      <c r="F1953" s="2"/>
      <c r="G1953" s="2"/>
    </row>
    <row r="1954" spans="6:7">
      <c r="F1954" s="2"/>
      <c r="G1954" s="2"/>
    </row>
    <row r="1955" spans="6:7">
      <c r="F1955" s="2"/>
      <c r="G1955" s="2"/>
    </row>
    <row r="1956" spans="6:7">
      <c r="F1956" s="2"/>
      <c r="G1956" s="2"/>
    </row>
    <row r="1957" spans="6:7">
      <c r="F1957" s="2"/>
      <c r="G1957" s="2"/>
    </row>
    <row r="1958" spans="6:7">
      <c r="F1958" s="2"/>
      <c r="G1958" s="2"/>
    </row>
    <row r="1959" spans="6:7">
      <c r="F1959" s="2"/>
      <c r="G1959" s="2"/>
    </row>
    <row r="1960" spans="6:7">
      <c r="F1960" s="2"/>
      <c r="G1960" s="2"/>
    </row>
    <row r="1961" spans="6:7">
      <c r="F1961" s="2"/>
      <c r="G1961" s="2"/>
    </row>
    <row r="1962" spans="6:7">
      <c r="F1962" s="2"/>
      <c r="G1962" s="2"/>
    </row>
    <row r="1963" spans="6:7">
      <c r="F1963" s="2"/>
      <c r="G1963" s="2"/>
    </row>
    <row r="1964" spans="6:7">
      <c r="F1964" s="2"/>
      <c r="G1964" s="2"/>
    </row>
    <row r="1965" spans="6:7">
      <c r="F1965" s="2"/>
      <c r="G1965" s="2"/>
    </row>
    <row r="1966" spans="6:7">
      <c r="F1966" s="2"/>
      <c r="G1966" s="2"/>
    </row>
    <row r="1967" spans="6:7">
      <c r="F1967" s="2"/>
      <c r="G1967" s="2"/>
    </row>
    <row r="1968" spans="6:7">
      <c r="F1968" s="2"/>
      <c r="G1968" s="2"/>
    </row>
    <row r="1969" spans="6:7">
      <c r="F1969" s="2"/>
      <c r="G1969" s="2"/>
    </row>
    <row r="1970" spans="6:7">
      <c r="F1970" s="2"/>
      <c r="G1970" s="2"/>
    </row>
    <row r="1971" spans="6:7">
      <c r="F1971" s="2"/>
      <c r="G1971" s="2"/>
    </row>
    <row r="1972" spans="6:7">
      <c r="F1972" s="2"/>
      <c r="G1972" s="2"/>
    </row>
    <row r="1973" spans="6:7">
      <c r="F1973" s="2"/>
      <c r="G1973" s="2"/>
    </row>
    <row r="1974" spans="6:7">
      <c r="F1974" s="2"/>
      <c r="G1974" s="2"/>
    </row>
    <row r="1975" spans="6:7">
      <c r="F1975" s="2"/>
      <c r="G1975" s="2"/>
    </row>
    <row r="1976" spans="6:7">
      <c r="F1976" s="2"/>
      <c r="G1976" s="2"/>
    </row>
    <row r="1977" spans="6:7">
      <c r="F1977" s="2"/>
      <c r="G1977" s="2"/>
    </row>
    <row r="1978" spans="6:7">
      <c r="F1978" s="2"/>
      <c r="G1978" s="2"/>
    </row>
    <row r="1979" spans="6:7">
      <c r="F1979" s="2"/>
      <c r="G1979" s="2"/>
    </row>
    <row r="1980" spans="6:7">
      <c r="F1980" s="2"/>
      <c r="G1980" s="2"/>
    </row>
    <row r="1981" spans="6:7">
      <c r="F1981" s="2"/>
      <c r="G1981" s="2"/>
    </row>
    <row r="1982" spans="6:7">
      <c r="F1982" s="2"/>
      <c r="G1982" s="2"/>
    </row>
    <row r="1983" spans="6:7">
      <c r="F1983" s="2"/>
      <c r="G1983" s="2"/>
    </row>
    <row r="1984" spans="6:7">
      <c r="F1984" s="2"/>
      <c r="G1984" s="2"/>
    </row>
    <row r="1985" spans="6:7">
      <c r="F1985" s="2"/>
      <c r="G1985" s="2"/>
    </row>
    <row r="1986" spans="6:7">
      <c r="F1986" s="2"/>
      <c r="G1986" s="2"/>
    </row>
    <row r="1987" spans="6:7">
      <c r="F1987" s="2"/>
      <c r="G1987" s="2"/>
    </row>
    <row r="1988" spans="6:7">
      <c r="F1988" s="2"/>
      <c r="G1988" s="2"/>
    </row>
    <row r="1989" spans="6:7">
      <c r="F1989" s="2"/>
      <c r="G1989" s="2"/>
    </row>
    <row r="1990" spans="6:7">
      <c r="F1990" s="2"/>
      <c r="G1990" s="2"/>
    </row>
    <row r="1991" spans="6:7">
      <c r="F1991" s="2"/>
      <c r="G1991" s="2"/>
    </row>
    <row r="1992" spans="6:7">
      <c r="F1992" s="2"/>
      <c r="G1992" s="2"/>
    </row>
    <row r="1993" spans="6:7">
      <c r="F1993" s="2"/>
      <c r="G1993" s="2"/>
    </row>
    <row r="1994" spans="6:7">
      <c r="F1994" s="2"/>
      <c r="G1994" s="2"/>
    </row>
    <row r="1995" spans="6:7">
      <c r="F1995" s="2"/>
      <c r="G1995" s="2"/>
    </row>
    <row r="1996" spans="6:7">
      <c r="F1996" s="2"/>
      <c r="G1996" s="2"/>
    </row>
    <row r="1997" spans="6:7">
      <c r="F1997" s="2"/>
      <c r="G1997" s="2"/>
    </row>
    <row r="1998" spans="6:7">
      <c r="F1998" s="2"/>
      <c r="G1998" s="2"/>
    </row>
    <row r="1999" spans="6:7">
      <c r="F1999" s="2"/>
      <c r="G1999" s="2"/>
    </row>
    <row r="2000" spans="6:7">
      <c r="F2000" s="2"/>
      <c r="G2000" s="2"/>
    </row>
    <row r="2001" spans="6:7">
      <c r="F2001" s="2"/>
      <c r="G2001" s="2"/>
    </row>
    <row r="2002" spans="6:7">
      <c r="F2002" s="2"/>
      <c r="G2002" s="2"/>
    </row>
    <row r="2003" spans="6:7">
      <c r="F2003" s="2"/>
      <c r="G2003" s="2"/>
    </row>
    <row r="2004" spans="6:7">
      <c r="F2004" s="2"/>
      <c r="G2004" s="2"/>
    </row>
    <row r="2005" spans="6:7">
      <c r="F2005" s="2"/>
      <c r="G2005" s="2"/>
    </row>
    <row r="2006" spans="6:7">
      <c r="F2006" s="2"/>
      <c r="G2006" s="2"/>
    </row>
    <row r="2007" spans="6:7">
      <c r="F2007" s="2"/>
      <c r="G2007" s="2"/>
    </row>
    <row r="2008" spans="6:7">
      <c r="F2008" s="2"/>
      <c r="G2008" s="2"/>
    </row>
    <row r="2009" spans="6:7">
      <c r="F2009" s="2"/>
      <c r="G2009" s="2"/>
    </row>
    <row r="2010" spans="6:7">
      <c r="F2010" s="2"/>
      <c r="G2010" s="2"/>
    </row>
    <row r="2011" spans="6:7">
      <c r="F2011" s="2"/>
      <c r="G2011" s="2"/>
    </row>
    <row r="2012" spans="6:7">
      <c r="F2012" s="2"/>
      <c r="G2012" s="2"/>
    </row>
    <row r="2013" spans="6:7">
      <c r="F2013" s="2"/>
      <c r="G2013" s="2"/>
    </row>
    <row r="2014" spans="6:7">
      <c r="F2014" s="2"/>
      <c r="G2014" s="2"/>
    </row>
    <row r="2015" spans="6:7">
      <c r="F2015" s="2"/>
      <c r="G2015" s="2"/>
    </row>
    <row r="2016" spans="6:7">
      <c r="F2016" s="2"/>
      <c r="G2016" s="2"/>
    </row>
    <row r="2017" spans="6:7">
      <c r="F2017" s="2"/>
      <c r="G2017" s="2"/>
    </row>
    <row r="2018" spans="6:7">
      <c r="F2018" s="2"/>
      <c r="G2018" s="2"/>
    </row>
    <row r="2019" spans="6:7">
      <c r="F2019" s="2"/>
      <c r="G2019" s="2"/>
    </row>
    <row r="2020" spans="6:7">
      <c r="F2020" s="2"/>
      <c r="G2020" s="2"/>
    </row>
    <row r="2021" spans="6:7">
      <c r="F2021" s="2"/>
      <c r="G2021" s="2"/>
    </row>
    <row r="2022" spans="6:7">
      <c r="F2022" s="2"/>
      <c r="G2022" s="2"/>
    </row>
    <row r="2023" spans="6:7">
      <c r="F2023" s="2"/>
      <c r="G2023" s="2"/>
    </row>
    <row r="2024" spans="6:7">
      <c r="F2024" s="2"/>
      <c r="G2024" s="2"/>
    </row>
    <row r="2025" spans="6:7">
      <c r="F2025" s="2"/>
      <c r="G2025" s="2"/>
    </row>
    <row r="2026" spans="6:7">
      <c r="F2026" s="2"/>
      <c r="G2026" s="2"/>
    </row>
    <row r="2027" spans="6:7">
      <c r="F2027" s="2"/>
      <c r="G2027" s="2"/>
    </row>
    <row r="2028" spans="6:7">
      <c r="F2028" s="2"/>
      <c r="G2028" s="2"/>
    </row>
    <row r="2029" spans="6:7">
      <c r="F2029" s="2"/>
      <c r="G2029" s="2"/>
    </row>
    <row r="2030" spans="6:7">
      <c r="F2030" s="2"/>
      <c r="G2030" s="2"/>
    </row>
    <row r="2031" spans="6:7">
      <c r="F2031" s="2"/>
      <c r="G2031" s="2"/>
    </row>
    <row r="2032" spans="6:7">
      <c r="F2032" s="2"/>
      <c r="G2032" s="2"/>
    </row>
    <row r="2033" spans="6:7">
      <c r="F2033" s="2"/>
      <c r="G2033" s="2"/>
    </row>
    <row r="2034" spans="6:7">
      <c r="F2034" s="2"/>
      <c r="G2034" s="2"/>
    </row>
    <row r="2035" spans="6:7">
      <c r="F2035" s="2"/>
      <c r="G2035" s="2"/>
    </row>
    <row r="2036" spans="6:7">
      <c r="F2036" s="2"/>
      <c r="G2036" s="2"/>
    </row>
    <row r="2037" spans="6:7">
      <c r="F2037" s="2"/>
      <c r="G2037" s="2"/>
    </row>
    <row r="2038" spans="6:7">
      <c r="F2038" s="2"/>
      <c r="G2038" s="2"/>
    </row>
    <row r="2039" spans="6:7">
      <c r="F2039" s="2"/>
      <c r="G2039" s="2"/>
    </row>
    <row r="2040" spans="6:7">
      <c r="F2040" s="2"/>
      <c r="G2040" s="2"/>
    </row>
    <row r="2041" spans="6:7">
      <c r="F2041" s="2"/>
      <c r="G2041" s="2"/>
    </row>
    <row r="2042" spans="6:7">
      <c r="F2042" s="2"/>
      <c r="G2042" s="2"/>
    </row>
    <row r="2043" spans="6:7">
      <c r="F2043" s="2"/>
      <c r="G2043" s="2"/>
    </row>
    <row r="2044" spans="6:7">
      <c r="F2044" s="2"/>
      <c r="G2044" s="2"/>
    </row>
    <row r="2045" spans="6:7">
      <c r="F2045" s="2"/>
      <c r="G2045" s="2"/>
    </row>
    <row r="2046" spans="6:7">
      <c r="F2046" s="2"/>
      <c r="G2046" s="2"/>
    </row>
    <row r="2047" spans="6:7">
      <c r="F2047" s="2"/>
      <c r="G2047" s="2"/>
    </row>
    <row r="2048" spans="6:7">
      <c r="F2048" s="2"/>
      <c r="G2048" s="2"/>
    </row>
    <row r="2049" spans="6:7">
      <c r="F2049" s="2"/>
      <c r="G2049" s="2"/>
    </row>
    <row r="2050" spans="6:7">
      <c r="F2050" s="2"/>
      <c r="G2050" s="2"/>
    </row>
    <row r="2051" spans="6:7">
      <c r="F2051" s="2"/>
      <c r="G2051" s="2"/>
    </row>
    <row r="2052" spans="6:7">
      <c r="F2052" s="2"/>
      <c r="G2052" s="2"/>
    </row>
    <row r="2053" spans="6:7">
      <c r="F2053" s="2"/>
      <c r="G2053" s="2"/>
    </row>
    <row r="2054" spans="6:7">
      <c r="F2054" s="2"/>
      <c r="G2054" s="2"/>
    </row>
    <row r="2055" spans="6:7">
      <c r="F2055" s="2"/>
      <c r="G2055" s="2"/>
    </row>
    <row r="2056" spans="6:7">
      <c r="F2056" s="2"/>
      <c r="G2056" s="2"/>
    </row>
    <row r="2057" spans="6:7">
      <c r="F2057" s="2"/>
      <c r="G2057" s="2"/>
    </row>
    <row r="2058" spans="6:7">
      <c r="F2058" s="2"/>
      <c r="G2058" s="2"/>
    </row>
    <row r="2059" spans="6:7">
      <c r="F2059" s="2"/>
      <c r="G2059" s="2"/>
    </row>
    <row r="2060" spans="6:7">
      <c r="F2060" s="2"/>
      <c r="G2060" s="2"/>
    </row>
    <row r="2061" spans="6:7">
      <c r="F2061" s="2"/>
      <c r="G2061" s="2"/>
    </row>
    <row r="2062" spans="6:7">
      <c r="F2062" s="2"/>
      <c r="G2062" s="2"/>
    </row>
    <row r="2063" spans="6:7">
      <c r="F2063" s="2"/>
      <c r="G2063" s="2"/>
    </row>
    <row r="2064" spans="6:7">
      <c r="F2064" s="2"/>
      <c r="G2064" s="2"/>
    </row>
    <row r="2065" spans="6:7">
      <c r="F2065" s="2"/>
      <c r="G2065" s="2"/>
    </row>
    <row r="2066" spans="6:7">
      <c r="F2066" s="2"/>
      <c r="G2066" s="2"/>
    </row>
    <row r="2067" spans="6:7">
      <c r="F2067" s="2"/>
      <c r="G2067" s="2"/>
    </row>
    <row r="2068" spans="6:7">
      <c r="F2068" s="2"/>
      <c r="G2068" s="2"/>
    </row>
    <row r="2069" spans="6:7">
      <c r="F2069" s="2"/>
      <c r="G2069" s="2"/>
    </row>
    <row r="2070" spans="6:7">
      <c r="F2070" s="2"/>
      <c r="G2070" s="2"/>
    </row>
    <row r="2071" spans="6:7">
      <c r="F2071" s="2"/>
      <c r="G2071" s="2"/>
    </row>
    <row r="2072" spans="6:7">
      <c r="F2072" s="2"/>
      <c r="G2072" s="2"/>
    </row>
    <row r="2073" spans="6:7">
      <c r="F2073" s="2"/>
      <c r="G2073" s="2"/>
    </row>
    <row r="2074" spans="6:7">
      <c r="F2074" s="2"/>
      <c r="G2074" s="2"/>
    </row>
    <row r="2075" spans="6:7">
      <c r="F2075" s="2"/>
      <c r="G2075" s="2"/>
    </row>
    <row r="2076" spans="6:7">
      <c r="F2076" s="2"/>
      <c r="G2076" s="2"/>
    </row>
    <row r="2077" spans="6:7">
      <c r="F2077" s="2"/>
      <c r="G2077" s="2"/>
    </row>
    <row r="2078" spans="6:7">
      <c r="F2078" s="2"/>
      <c r="G2078" s="2"/>
    </row>
    <row r="2079" spans="6:7">
      <c r="F2079" s="2"/>
      <c r="G2079" s="2"/>
    </row>
    <row r="2080" spans="6:7">
      <c r="F2080" s="2"/>
      <c r="G2080" s="2"/>
    </row>
    <row r="2081" spans="6:7">
      <c r="F2081" s="2"/>
      <c r="G2081" s="2"/>
    </row>
    <row r="2082" spans="6:7">
      <c r="F2082" s="2"/>
      <c r="G2082" s="2"/>
    </row>
    <row r="2083" spans="6:7">
      <c r="F2083" s="2"/>
      <c r="G2083" s="2"/>
    </row>
    <row r="2084" spans="6:7">
      <c r="F2084" s="2"/>
      <c r="G2084" s="2"/>
    </row>
    <row r="2085" spans="6:7">
      <c r="F2085" s="2"/>
      <c r="G2085" s="2"/>
    </row>
    <row r="2086" spans="6:7">
      <c r="F2086" s="2"/>
      <c r="G2086" s="2"/>
    </row>
    <row r="2087" spans="6:7">
      <c r="F2087" s="2"/>
      <c r="G2087" s="2"/>
    </row>
    <row r="2088" spans="6:7">
      <c r="F2088" s="2"/>
      <c r="G2088" s="2"/>
    </row>
    <row r="2089" spans="6:7">
      <c r="F2089" s="2"/>
      <c r="G2089" s="2"/>
    </row>
    <row r="2090" spans="6:7">
      <c r="F2090" s="2"/>
      <c r="G2090" s="2"/>
    </row>
    <row r="2091" spans="6:7">
      <c r="F2091" s="2"/>
      <c r="G2091" s="2"/>
    </row>
    <row r="2092" spans="6:7">
      <c r="F2092" s="2"/>
      <c r="G2092" s="2"/>
    </row>
    <row r="2093" spans="6:7">
      <c r="F2093" s="2"/>
      <c r="G2093" s="2"/>
    </row>
    <row r="2094" spans="6:7">
      <c r="F2094" s="2"/>
      <c r="G2094" s="2"/>
    </row>
    <row r="2095" spans="6:7">
      <c r="F2095" s="2"/>
      <c r="G2095" s="2"/>
    </row>
    <row r="2096" spans="6:7">
      <c r="F2096" s="2"/>
      <c r="G2096" s="2"/>
    </row>
    <row r="2097" spans="6:7">
      <c r="F2097" s="2"/>
      <c r="G2097" s="2"/>
    </row>
    <row r="2098" spans="6:7">
      <c r="F2098" s="2"/>
      <c r="G2098" s="2"/>
    </row>
    <row r="2099" spans="6:7">
      <c r="F2099" s="2"/>
      <c r="G2099" s="2"/>
    </row>
    <row r="2100" spans="6:7">
      <c r="F2100" s="2"/>
      <c r="G2100" s="2"/>
    </row>
    <row r="2101" spans="6:7">
      <c r="F2101" s="2"/>
      <c r="G2101" s="2"/>
    </row>
    <row r="2102" spans="6:7">
      <c r="F2102" s="2"/>
      <c r="G2102" s="2"/>
    </row>
    <row r="2103" spans="6:7">
      <c r="F2103" s="2"/>
      <c r="G2103" s="2"/>
    </row>
    <row r="2104" spans="6:7">
      <c r="F2104" s="2"/>
      <c r="G2104" s="2"/>
    </row>
    <row r="2105" spans="6:7">
      <c r="F2105" s="2"/>
      <c r="G2105" s="2"/>
    </row>
    <row r="2106" spans="6:7">
      <c r="F2106" s="2"/>
      <c r="G2106" s="2"/>
    </row>
    <row r="2107" spans="6:7">
      <c r="F2107" s="2"/>
      <c r="G2107" s="2"/>
    </row>
    <row r="2108" spans="6:7">
      <c r="F2108" s="2"/>
      <c r="G2108" s="2"/>
    </row>
    <row r="2109" spans="6:7">
      <c r="F2109" s="2"/>
      <c r="G2109" s="2"/>
    </row>
    <row r="2110" spans="6:7">
      <c r="F2110" s="2"/>
      <c r="G2110" s="2"/>
    </row>
    <row r="2111" spans="6:7">
      <c r="F2111" s="2"/>
      <c r="G2111" s="2"/>
    </row>
    <row r="2112" spans="6:7">
      <c r="F2112" s="2"/>
      <c r="G2112" s="2"/>
    </row>
    <row r="2113" spans="6:7">
      <c r="F2113" s="2"/>
      <c r="G2113" s="2"/>
    </row>
    <row r="2114" spans="6:7">
      <c r="F2114" s="2"/>
      <c r="G2114" s="2"/>
    </row>
    <row r="2115" spans="6:7">
      <c r="F2115" s="2"/>
      <c r="G2115" s="2"/>
    </row>
    <row r="2116" spans="6:7">
      <c r="F2116" s="2"/>
      <c r="G2116" s="2"/>
    </row>
    <row r="2117" spans="6:7">
      <c r="F2117" s="2"/>
      <c r="G2117" s="2"/>
    </row>
    <row r="2118" spans="6:7">
      <c r="F2118" s="2"/>
      <c r="G2118" s="2"/>
    </row>
    <row r="2119" spans="6:7">
      <c r="F2119" s="2"/>
      <c r="G2119" s="2"/>
    </row>
    <row r="2120" spans="6:7">
      <c r="F2120" s="2"/>
      <c r="G2120" s="2"/>
    </row>
    <row r="2121" spans="6:7">
      <c r="F2121" s="2"/>
      <c r="G2121" s="2"/>
    </row>
    <row r="2122" spans="6:7">
      <c r="F2122" s="2"/>
      <c r="G2122" s="2"/>
    </row>
    <row r="2123" spans="6:7">
      <c r="F2123" s="2"/>
      <c r="G2123" s="2"/>
    </row>
    <row r="2124" spans="6:7">
      <c r="F2124" s="2"/>
      <c r="G2124" s="2"/>
    </row>
    <row r="2125" spans="6:7">
      <c r="F2125" s="2"/>
      <c r="G2125" s="2"/>
    </row>
    <row r="2126" spans="6:7">
      <c r="F2126" s="2"/>
      <c r="G2126" s="2"/>
    </row>
    <row r="2127" spans="6:7">
      <c r="F2127" s="2"/>
      <c r="G2127" s="2"/>
    </row>
    <row r="2128" spans="6:7">
      <c r="F2128" s="2"/>
      <c r="G2128" s="2"/>
    </row>
    <row r="2129" spans="6:7">
      <c r="F2129" s="2"/>
      <c r="G2129" s="2"/>
    </row>
    <row r="2130" spans="6:7">
      <c r="F2130" s="2"/>
      <c r="G2130" s="2"/>
    </row>
    <row r="2131" spans="6:7">
      <c r="F2131" s="2"/>
      <c r="G2131" s="2"/>
    </row>
    <row r="2132" spans="6:7">
      <c r="F2132" s="2"/>
      <c r="G2132" s="2"/>
    </row>
    <row r="2133" spans="6:7">
      <c r="F2133" s="2"/>
      <c r="G2133" s="2"/>
    </row>
    <row r="2134" spans="6:7">
      <c r="F2134" s="2"/>
      <c r="G2134" s="2"/>
    </row>
    <row r="2135" spans="6:7">
      <c r="F2135" s="2"/>
      <c r="G2135" s="2"/>
    </row>
    <row r="2136" spans="6:7">
      <c r="F2136" s="2"/>
      <c r="G2136" s="2"/>
    </row>
    <row r="2137" spans="6:7">
      <c r="F2137" s="2"/>
      <c r="G2137" s="2"/>
    </row>
    <row r="2138" spans="6:7">
      <c r="F2138" s="2"/>
      <c r="G2138" s="2"/>
    </row>
    <row r="2139" spans="6:7">
      <c r="F2139" s="2"/>
      <c r="G2139" s="2"/>
    </row>
    <row r="2140" spans="6:7">
      <c r="F2140" s="2"/>
      <c r="G2140" s="2"/>
    </row>
    <row r="2141" spans="6:7">
      <c r="F2141" s="2"/>
      <c r="G2141" s="2"/>
    </row>
    <row r="2142" spans="6:7">
      <c r="F2142" s="2"/>
      <c r="G2142" s="2"/>
    </row>
    <row r="2143" spans="6:7">
      <c r="F2143" s="2"/>
      <c r="G2143" s="2"/>
    </row>
    <row r="2144" spans="6:7">
      <c r="F2144" s="2"/>
      <c r="G2144" s="2"/>
    </row>
    <row r="2145" spans="6:7">
      <c r="F2145" s="2"/>
      <c r="G2145" s="2"/>
    </row>
    <row r="2146" spans="6:7">
      <c r="F2146" s="2"/>
      <c r="G2146" s="2"/>
    </row>
    <row r="2147" spans="6:7">
      <c r="F2147" s="2"/>
      <c r="G2147" s="2"/>
    </row>
    <row r="2148" spans="6:7">
      <c r="F2148" s="2"/>
      <c r="G2148" s="2"/>
    </row>
    <row r="2149" spans="6:7">
      <c r="F2149" s="2"/>
      <c r="G2149" s="2"/>
    </row>
    <row r="2150" spans="6:7">
      <c r="F2150" s="2"/>
      <c r="G2150" s="2"/>
    </row>
    <row r="2151" spans="6:7">
      <c r="F2151" s="2"/>
      <c r="G2151" s="2"/>
    </row>
    <row r="2152" spans="6:7">
      <c r="F2152" s="2"/>
      <c r="G2152" s="2"/>
    </row>
    <row r="2153" spans="6:7">
      <c r="F2153" s="2"/>
      <c r="G2153" s="2"/>
    </row>
    <row r="2154" spans="6:7">
      <c r="F2154" s="2"/>
      <c r="G2154" s="2"/>
    </row>
    <row r="2155" spans="6:7">
      <c r="F2155" s="2"/>
      <c r="G2155" s="2"/>
    </row>
    <row r="2156" spans="6:7">
      <c r="F2156" s="2"/>
      <c r="G2156" s="2"/>
    </row>
    <row r="2157" spans="6:7">
      <c r="F2157" s="2"/>
      <c r="G2157" s="2"/>
    </row>
    <row r="2158" spans="6:7">
      <c r="F2158" s="2"/>
      <c r="G2158" s="2"/>
    </row>
    <row r="2159" spans="6:7">
      <c r="F2159" s="2"/>
      <c r="G2159" s="2"/>
    </row>
    <row r="2160" spans="6:7">
      <c r="F2160" s="2"/>
      <c r="G2160" s="2"/>
    </row>
    <row r="2161" spans="6:7">
      <c r="F2161" s="2"/>
      <c r="G2161" s="2"/>
    </row>
    <row r="2162" spans="6:7">
      <c r="F2162" s="2"/>
      <c r="G2162" s="2"/>
    </row>
    <row r="2163" spans="6:7">
      <c r="F2163" s="2"/>
      <c r="G2163" s="2"/>
    </row>
    <row r="2164" spans="6:7">
      <c r="F2164" s="2"/>
      <c r="G2164" s="2"/>
    </row>
    <row r="2165" spans="6:7">
      <c r="F2165" s="2"/>
      <c r="G2165" s="2"/>
    </row>
    <row r="2166" spans="6:7">
      <c r="F2166" s="2"/>
      <c r="G2166" s="2"/>
    </row>
    <row r="2167" spans="6:7">
      <c r="F2167" s="2"/>
      <c r="G2167" s="2"/>
    </row>
    <row r="2168" spans="6:7">
      <c r="F2168" s="2"/>
      <c r="G2168" s="2"/>
    </row>
    <row r="2169" spans="6:7">
      <c r="F2169" s="2"/>
      <c r="G2169" s="2"/>
    </row>
    <row r="2170" spans="6:7">
      <c r="F2170" s="2"/>
      <c r="G2170" s="2"/>
    </row>
    <row r="2171" spans="6:7">
      <c r="F2171" s="2"/>
      <c r="G2171" s="2"/>
    </row>
    <row r="2172" spans="6:7">
      <c r="F2172" s="2"/>
      <c r="G2172" s="2"/>
    </row>
    <row r="2173" spans="6:7">
      <c r="F2173" s="2"/>
      <c r="G2173" s="2"/>
    </row>
    <row r="2174" spans="6:7">
      <c r="F2174" s="2"/>
      <c r="G2174" s="2"/>
    </row>
    <row r="2175" spans="6:7">
      <c r="F2175" s="2"/>
      <c r="G2175" s="2"/>
    </row>
    <row r="2176" spans="6:7">
      <c r="F2176" s="2"/>
      <c r="G2176" s="2"/>
    </row>
    <row r="2177" spans="6:7">
      <c r="F2177" s="2"/>
      <c r="G2177" s="2"/>
    </row>
    <row r="2178" spans="6:7">
      <c r="F2178" s="2"/>
      <c r="G2178" s="2"/>
    </row>
    <row r="2179" spans="6:7">
      <c r="F2179" s="2"/>
      <c r="G2179" s="2"/>
    </row>
    <row r="2180" spans="6:7">
      <c r="F2180" s="2"/>
      <c r="G2180" s="2"/>
    </row>
    <row r="2181" spans="6:7">
      <c r="F2181" s="2"/>
      <c r="G2181" s="2"/>
    </row>
    <row r="2182" spans="6:7">
      <c r="F2182" s="2"/>
      <c r="G2182" s="2"/>
    </row>
    <row r="2183" spans="6:7">
      <c r="F2183" s="2"/>
      <c r="G2183" s="2"/>
    </row>
    <row r="2184" spans="6:7">
      <c r="F2184" s="2"/>
      <c r="G2184" s="2"/>
    </row>
    <row r="2185" spans="6:7">
      <c r="F2185" s="2"/>
      <c r="G2185" s="2"/>
    </row>
    <row r="2186" spans="6:7">
      <c r="F2186" s="2"/>
      <c r="G2186" s="2"/>
    </row>
    <row r="2187" spans="6:7">
      <c r="F2187" s="2"/>
      <c r="G2187" s="2"/>
    </row>
    <row r="2188" spans="6:7">
      <c r="F2188" s="2"/>
      <c r="G2188" s="2"/>
    </row>
    <row r="2189" spans="6:7">
      <c r="F2189" s="2"/>
      <c r="G2189" s="2"/>
    </row>
    <row r="2190" spans="6:7">
      <c r="F2190" s="2"/>
      <c r="G2190" s="2"/>
    </row>
    <row r="2191" spans="6:7">
      <c r="F2191" s="2"/>
      <c r="G2191" s="2"/>
    </row>
    <row r="2192" spans="6:7">
      <c r="F2192" s="2"/>
      <c r="G2192" s="2"/>
    </row>
    <row r="2193" spans="6:7">
      <c r="F2193" s="2"/>
      <c r="G2193" s="2"/>
    </row>
    <row r="2194" spans="6:7">
      <c r="F2194" s="2"/>
      <c r="G2194" s="2"/>
    </row>
    <row r="2195" spans="6:7">
      <c r="F2195" s="2"/>
      <c r="G2195" s="2"/>
    </row>
    <row r="2196" spans="6:7">
      <c r="F2196" s="2"/>
      <c r="G2196" s="2"/>
    </row>
    <row r="2197" spans="6:7">
      <c r="F2197" s="2"/>
      <c r="G2197" s="2"/>
    </row>
    <row r="2198" spans="6:7">
      <c r="F2198" s="2"/>
      <c r="G2198" s="2"/>
    </row>
    <row r="2199" spans="6:7">
      <c r="F2199" s="2"/>
      <c r="G2199" s="2"/>
    </row>
    <row r="2200" spans="6:7">
      <c r="F2200" s="2"/>
      <c r="G2200" s="2"/>
    </row>
    <row r="2201" spans="6:7">
      <c r="F2201" s="2"/>
      <c r="G2201" s="2"/>
    </row>
    <row r="2202" spans="6:7">
      <c r="F2202" s="2"/>
      <c r="G2202" s="2"/>
    </row>
    <row r="2203" spans="6:7">
      <c r="F2203" s="2"/>
      <c r="G2203" s="2"/>
    </row>
    <row r="2204" spans="6:7">
      <c r="F2204" s="2"/>
      <c r="G2204" s="2"/>
    </row>
    <row r="2205" spans="6:7">
      <c r="F2205" s="2"/>
      <c r="G2205" s="2"/>
    </row>
    <row r="2206" spans="6:7">
      <c r="F2206" s="2"/>
      <c r="G2206" s="2"/>
    </row>
    <row r="2207" spans="6:7">
      <c r="F2207" s="2"/>
      <c r="G2207" s="2"/>
    </row>
    <row r="2208" spans="6:7">
      <c r="F2208" s="2"/>
      <c r="G2208" s="2"/>
    </row>
    <row r="2209" spans="6:7">
      <c r="F2209" s="2"/>
      <c r="G2209" s="2"/>
    </row>
    <row r="2210" spans="6:7">
      <c r="F2210" s="2"/>
      <c r="G2210" s="2"/>
    </row>
    <row r="2211" spans="6:7">
      <c r="F2211" s="2"/>
      <c r="G2211" s="2"/>
    </row>
    <row r="2212" spans="6:7">
      <c r="F2212" s="2"/>
      <c r="G2212" s="2"/>
    </row>
    <row r="2213" spans="6:7">
      <c r="F2213" s="2"/>
      <c r="G2213" s="2"/>
    </row>
    <row r="2214" spans="6:7">
      <c r="F2214" s="2"/>
      <c r="G2214" s="2"/>
    </row>
    <row r="2215" spans="6:7">
      <c r="F2215" s="2"/>
      <c r="G2215" s="2"/>
    </row>
    <row r="2216" spans="6:7">
      <c r="F2216" s="2"/>
      <c r="G2216" s="2"/>
    </row>
    <row r="2217" spans="6:7">
      <c r="F2217" s="2"/>
      <c r="G2217" s="2"/>
    </row>
    <row r="2218" spans="6:7">
      <c r="F2218" s="2"/>
      <c r="G2218" s="2"/>
    </row>
    <row r="2219" spans="6:7">
      <c r="F2219" s="2"/>
      <c r="G2219" s="2"/>
    </row>
    <row r="2220" spans="6:7">
      <c r="F2220" s="2"/>
      <c r="G2220" s="2"/>
    </row>
    <row r="2221" spans="6:7">
      <c r="F2221" s="2"/>
      <c r="G2221" s="2"/>
    </row>
    <row r="2222" spans="6:7">
      <c r="F2222" s="2"/>
      <c r="G2222" s="2"/>
    </row>
    <row r="2223" spans="6:7">
      <c r="F2223" s="2"/>
      <c r="G2223" s="2"/>
    </row>
    <row r="2224" spans="6:7">
      <c r="F2224" s="2"/>
      <c r="G2224" s="2"/>
    </row>
    <row r="2225" spans="6:7">
      <c r="F2225" s="2"/>
      <c r="G2225" s="2"/>
    </row>
    <row r="2226" spans="6:7">
      <c r="F2226" s="2"/>
      <c r="G2226" s="2"/>
    </row>
    <row r="2227" spans="6:7">
      <c r="F2227" s="2"/>
      <c r="G2227" s="2"/>
    </row>
    <row r="2228" spans="6:7">
      <c r="F2228" s="2"/>
      <c r="G2228" s="2"/>
    </row>
    <row r="2229" spans="6:7">
      <c r="F2229" s="2"/>
      <c r="G2229" s="2"/>
    </row>
    <row r="2230" spans="6:7">
      <c r="F2230" s="2"/>
      <c r="G2230" s="2"/>
    </row>
    <row r="2231" spans="6:7">
      <c r="F2231" s="2"/>
      <c r="G2231" s="2"/>
    </row>
    <row r="2232" spans="6:7">
      <c r="F2232" s="2"/>
      <c r="G2232" s="2"/>
    </row>
    <row r="2233" spans="6:7">
      <c r="F2233" s="2"/>
      <c r="G2233" s="2"/>
    </row>
    <row r="2234" spans="6:7">
      <c r="F2234" s="2"/>
      <c r="G2234" s="2"/>
    </row>
    <row r="2235" spans="6:7">
      <c r="F2235" s="2"/>
      <c r="G2235" s="2"/>
    </row>
    <row r="2236" spans="6:7">
      <c r="F2236" s="2"/>
      <c r="G2236" s="2"/>
    </row>
    <row r="2237" spans="6:7">
      <c r="F2237" s="2"/>
      <c r="G2237" s="2"/>
    </row>
    <row r="2238" spans="6:7">
      <c r="F2238" s="2"/>
      <c r="G2238" s="2"/>
    </row>
    <row r="2239" spans="6:7">
      <c r="F2239" s="2"/>
      <c r="G2239" s="2"/>
    </row>
    <row r="2240" spans="6:7">
      <c r="F2240" s="2"/>
      <c r="G2240" s="2"/>
    </row>
    <row r="2241" spans="6:7">
      <c r="F2241" s="2"/>
      <c r="G2241" s="2"/>
    </row>
    <row r="2242" spans="6:7">
      <c r="F2242" s="2"/>
      <c r="G2242" s="2"/>
    </row>
    <row r="2243" spans="6:7">
      <c r="F2243" s="2"/>
      <c r="G2243" s="2"/>
    </row>
    <row r="2244" spans="6:7">
      <c r="F2244" s="2"/>
      <c r="G2244" s="2"/>
    </row>
    <row r="2245" spans="6:7">
      <c r="F2245" s="2"/>
      <c r="G2245" s="2"/>
    </row>
    <row r="2246" spans="6:7">
      <c r="F2246" s="2"/>
      <c r="G2246" s="2"/>
    </row>
    <row r="2247" spans="6:7">
      <c r="F2247" s="2"/>
      <c r="G2247" s="2"/>
    </row>
    <row r="2248" spans="6:7">
      <c r="F2248" s="2"/>
      <c r="G2248" s="2"/>
    </row>
    <row r="2249" spans="6:7">
      <c r="F2249" s="2"/>
      <c r="G2249" s="2"/>
    </row>
    <row r="2250" spans="6:7">
      <c r="F2250" s="2"/>
      <c r="G2250" s="2"/>
    </row>
    <row r="2251" spans="6:7">
      <c r="F2251" s="2"/>
      <c r="G2251" s="2"/>
    </row>
    <row r="2252" spans="6:7">
      <c r="F2252" s="2"/>
      <c r="G2252" s="2"/>
    </row>
    <row r="2253" spans="6:7">
      <c r="F2253" s="2"/>
      <c r="G2253" s="2"/>
    </row>
    <row r="2254" spans="6:7">
      <c r="F2254" s="2"/>
      <c r="G2254" s="2"/>
    </row>
    <row r="2255" spans="6:7">
      <c r="F2255" s="2"/>
      <c r="G2255" s="2"/>
    </row>
    <row r="2256" spans="6:7">
      <c r="F2256" s="2"/>
      <c r="G2256" s="2"/>
    </row>
    <row r="2257" spans="6:7">
      <c r="F2257" s="2"/>
      <c r="G2257" s="2"/>
    </row>
    <row r="2258" spans="6:7">
      <c r="F2258" s="2"/>
      <c r="G2258" s="2"/>
    </row>
    <row r="2259" spans="6:7">
      <c r="F2259" s="2"/>
      <c r="G2259" s="2"/>
    </row>
    <row r="2260" spans="6:7">
      <c r="F2260" s="2"/>
      <c r="G2260" s="2"/>
    </row>
    <row r="2261" spans="6:7">
      <c r="F2261" s="2"/>
      <c r="G2261" s="2"/>
    </row>
    <row r="2262" spans="6:7">
      <c r="F2262" s="2"/>
      <c r="G2262" s="2"/>
    </row>
    <row r="2263" spans="6:7">
      <c r="F2263" s="2"/>
      <c r="G2263" s="2"/>
    </row>
    <row r="2264" spans="6:7">
      <c r="F2264" s="2"/>
      <c r="G2264" s="2"/>
    </row>
    <row r="2265" spans="6:7">
      <c r="F2265" s="2"/>
      <c r="G2265" s="2"/>
    </row>
    <row r="2266" spans="6:7">
      <c r="F2266" s="2"/>
      <c r="G2266" s="2"/>
    </row>
    <row r="2267" spans="6:7">
      <c r="F2267" s="2"/>
      <c r="G2267" s="2"/>
    </row>
    <row r="2268" spans="6:7">
      <c r="F2268" s="2"/>
      <c r="G2268" s="2"/>
    </row>
    <row r="2269" spans="6:7">
      <c r="F2269" s="2"/>
      <c r="G2269" s="2"/>
    </row>
    <row r="2270" spans="6:7">
      <c r="F2270" s="2"/>
      <c r="G2270" s="2"/>
    </row>
    <row r="2271" spans="6:7">
      <c r="F2271" s="2"/>
      <c r="G2271" s="2"/>
    </row>
    <row r="2272" spans="6:7">
      <c r="F2272" s="2"/>
      <c r="G2272" s="2"/>
    </row>
    <row r="2273" spans="6:7">
      <c r="F2273" s="2"/>
      <c r="G2273" s="2"/>
    </row>
    <row r="2274" spans="6:7">
      <c r="F2274" s="2"/>
      <c r="G2274" s="2"/>
    </row>
    <row r="2275" spans="6:7">
      <c r="F2275" s="2"/>
      <c r="G2275" s="2"/>
    </row>
    <row r="2276" spans="6:7">
      <c r="F2276" s="2"/>
      <c r="G2276" s="2"/>
    </row>
    <row r="2277" spans="6:7">
      <c r="F2277" s="2"/>
      <c r="G2277" s="2"/>
    </row>
    <row r="2278" spans="6:7">
      <c r="F2278" s="2"/>
      <c r="G2278" s="2"/>
    </row>
    <row r="2279" spans="6:7">
      <c r="F2279" s="2"/>
      <c r="G2279" s="2"/>
    </row>
    <row r="2280" spans="6:7">
      <c r="F2280" s="2"/>
      <c r="G2280" s="2"/>
    </row>
    <row r="2281" spans="6:7">
      <c r="F2281" s="2"/>
      <c r="G2281" s="2"/>
    </row>
    <row r="2282" spans="6:7">
      <c r="F2282" s="2"/>
      <c r="G2282" s="2"/>
    </row>
    <row r="2283" spans="6:7">
      <c r="F2283" s="2"/>
      <c r="G2283" s="2"/>
    </row>
    <row r="2284" spans="6:7">
      <c r="F2284" s="2"/>
      <c r="G2284" s="2"/>
    </row>
    <row r="2285" spans="6:7">
      <c r="F2285" s="2"/>
      <c r="G2285" s="2"/>
    </row>
    <row r="2286" spans="6:7">
      <c r="F2286" s="2"/>
      <c r="G2286" s="2"/>
    </row>
    <row r="2287" spans="6:7">
      <c r="F2287" s="2"/>
      <c r="G2287" s="2"/>
    </row>
    <row r="2288" spans="6:7">
      <c r="F2288" s="2"/>
      <c r="G2288" s="2"/>
    </row>
    <row r="2289" spans="6:7">
      <c r="F2289" s="2"/>
      <c r="G2289" s="2"/>
    </row>
    <row r="2290" spans="6:7">
      <c r="F2290" s="2"/>
      <c r="G2290" s="2"/>
    </row>
    <row r="2291" spans="6:7">
      <c r="F2291" s="2"/>
      <c r="G2291" s="2"/>
    </row>
    <row r="2292" spans="6:7">
      <c r="F2292" s="2"/>
      <c r="G2292" s="2"/>
    </row>
    <row r="2293" spans="6:7">
      <c r="F2293" s="2"/>
      <c r="G2293" s="2"/>
    </row>
    <row r="2294" spans="6:7">
      <c r="F2294" s="2"/>
      <c r="G2294" s="2"/>
    </row>
    <row r="2295" spans="6:7">
      <c r="F2295" s="2"/>
      <c r="G2295" s="2"/>
    </row>
    <row r="2296" spans="6:7">
      <c r="F2296" s="2"/>
      <c r="G2296" s="2"/>
    </row>
    <row r="2297" spans="6:7">
      <c r="F2297" s="2"/>
      <c r="G2297" s="2"/>
    </row>
    <row r="2298" spans="6:7">
      <c r="F2298" s="2"/>
      <c r="G2298" s="2"/>
    </row>
    <row r="2299" spans="6:7">
      <c r="F2299" s="2"/>
      <c r="G2299" s="2"/>
    </row>
    <row r="2300" spans="6:7">
      <c r="F2300" s="2"/>
      <c r="G2300" s="2"/>
    </row>
    <row r="2301" spans="6:7">
      <c r="F2301" s="2"/>
      <c r="G2301" s="2"/>
    </row>
    <row r="2302" spans="6:7">
      <c r="F2302" s="2"/>
      <c r="G2302" s="2"/>
    </row>
    <row r="2303" spans="6:7">
      <c r="F2303" s="2"/>
      <c r="G2303" s="2"/>
    </row>
    <row r="2304" spans="6:7">
      <c r="F2304" s="2"/>
      <c r="G2304" s="2"/>
    </row>
    <row r="2305" spans="6:7">
      <c r="F2305" s="2"/>
      <c r="G2305" s="2"/>
    </row>
    <row r="2307" spans="6:7">
      <c r="F2307" s="2"/>
      <c r="G2307" s="2"/>
    </row>
    <row r="2308" spans="6:7">
      <c r="F2308" s="2"/>
      <c r="G2308" s="2"/>
    </row>
    <row r="2309" spans="6:7">
      <c r="F2309" s="2"/>
      <c r="G2309" s="2"/>
    </row>
    <row r="2310" spans="6:7">
      <c r="F2310" s="2"/>
      <c r="G2310" s="2"/>
    </row>
    <row r="2311" spans="6:7">
      <c r="F2311" s="2"/>
      <c r="G2311" s="2"/>
    </row>
    <row r="2312" spans="6:7">
      <c r="F2312" s="2"/>
      <c r="G2312" s="2"/>
    </row>
    <row r="2313" spans="6:7">
      <c r="F2313" s="2"/>
      <c r="G2313" s="2"/>
    </row>
    <row r="2314" spans="6:7">
      <c r="F2314" s="2"/>
      <c r="G2314" s="2"/>
    </row>
    <row r="2315" spans="6:7">
      <c r="F2315" s="2"/>
      <c r="G2315" s="2"/>
    </row>
    <row r="2316" spans="6:7">
      <c r="F2316" s="2"/>
      <c r="G2316" s="2"/>
    </row>
    <row r="2317" spans="6:7">
      <c r="F2317" s="2"/>
      <c r="G2317" s="2"/>
    </row>
    <row r="2318" spans="6:7">
      <c r="F2318" s="2"/>
      <c r="G2318" s="2"/>
    </row>
    <row r="2319" spans="6:7">
      <c r="F2319" s="2"/>
      <c r="G2319" s="2"/>
    </row>
    <row r="2320" spans="6:7">
      <c r="F2320" s="2"/>
      <c r="G2320" s="2"/>
    </row>
    <row r="2321" spans="6:7">
      <c r="F2321" s="2"/>
      <c r="G2321" s="2"/>
    </row>
    <row r="2322" spans="6:7">
      <c r="F2322" s="2"/>
      <c r="G2322" s="2"/>
    </row>
    <row r="2323" spans="6:7">
      <c r="F2323" s="2"/>
      <c r="G2323" s="2"/>
    </row>
    <row r="2324" spans="6:7">
      <c r="F2324" s="2"/>
      <c r="G2324" s="2"/>
    </row>
    <row r="2325" spans="6:7">
      <c r="F2325" s="2"/>
      <c r="G2325" s="2"/>
    </row>
    <row r="2326" spans="6:7">
      <c r="F2326" s="2"/>
      <c r="G2326" s="2"/>
    </row>
    <row r="2327" spans="6:7">
      <c r="F2327" s="2"/>
      <c r="G2327" s="2"/>
    </row>
    <row r="2328" spans="6:7">
      <c r="F2328" s="2"/>
      <c r="G2328" s="2"/>
    </row>
    <row r="2329" spans="6:7">
      <c r="F2329" s="2"/>
      <c r="G2329" s="2"/>
    </row>
    <row r="2330" spans="6:7">
      <c r="F2330" s="2"/>
      <c r="G2330" s="2"/>
    </row>
    <row r="2331" spans="6:7">
      <c r="F2331" s="2"/>
      <c r="G2331" s="2"/>
    </row>
    <row r="2332" spans="6:7">
      <c r="F2332" s="2"/>
      <c r="G2332" s="2"/>
    </row>
    <row r="2333" spans="6:7">
      <c r="F2333" s="2"/>
      <c r="G2333" s="2"/>
    </row>
    <row r="2334" spans="6:7">
      <c r="F2334" s="2"/>
      <c r="G2334" s="2"/>
    </row>
    <row r="2335" spans="6:7">
      <c r="F2335" s="2"/>
      <c r="G2335" s="2"/>
    </row>
    <row r="2336" spans="6:7">
      <c r="F2336" s="2"/>
      <c r="G2336" s="2"/>
    </row>
    <row r="2337" spans="6:7">
      <c r="F2337" s="2"/>
      <c r="G2337" s="2"/>
    </row>
    <row r="2338" spans="6:7">
      <c r="F2338" s="2"/>
      <c r="G2338" s="2"/>
    </row>
    <row r="2339" spans="6:7">
      <c r="F2339" s="2"/>
      <c r="G2339" s="2"/>
    </row>
    <row r="2340" spans="6:7">
      <c r="F2340" s="2"/>
      <c r="G2340" s="2"/>
    </row>
    <row r="2341" spans="6:7">
      <c r="F2341" s="2"/>
      <c r="G2341" s="2"/>
    </row>
    <row r="2342" spans="6:7">
      <c r="F2342" s="2"/>
      <c r="G2342" s="2"/>
    </row>
    <row r="2343" spans="6:7">
      <c r="F2343" s="2"/>
      <c r="G2343" s="2"/>
    </row>
    <row r="2344" spans="6:7">
      <c r="F2344" s="2"/>
      <c r="G2344" s="2"/>
    </row>
    <row r="2345" spans="6:7">
      <c r="F2345" s="2"/>
      <c r="G2345" s="2"/>
    </row>
    <row r="2346" spans="6:7">
      <c r="F2346" s="2"/>
      <c r="G2346" s="2"/>
    </row>
    <row r="2347" spans="6:7">
      <c r="F2347" s="2"/>
      <c r="G2347" s="2"/>
    </row>
    <row r="2348" spans="6:7">
      <c r="F2348" s="2"/>
      <c r="G2348" s="2"/>
    </row>
    <row r="2349" spans="6:7">
      <c r="F2349" s="2"/>
      <c r="G2349" s="2"/>
    </row>
    <row r="2350" spans="6:7">
      <c r="F2350" s="2"/>
      <c r="G2350" s="2"/>
    </row>
    <row r="2351" spans="6:7">
      <c r="F2351" s="2"/>
      <c r="G2351" s="2"/>
    </row>
    <row r="2352" spans="6:7">
      <c r="F2352" s="2"/>
      <c r="G2352" s="2"/>
    </row>
    <row r="2353" spans="6:7">
      <c r="F2353" s="2"/>
      <c r="G2353" s="2"/>
    </row>
    <row r="2354" spans="6:7">
      <c r="F2354" s="2"/>
      <c r="G2354" s="2"/>
    </row>
    <row r="2355" spans="6:7">
      <c r="F2355" s="2"/>
      <c r="G2355" s="2"/>
    </row>
    <row r="2356" spans="6:7">
      <c r="F2356" s="2"/>
      <c r="G2356" s="2"/>
    </row>
    <row r="2357" spans="6:7">
      <c r="F2357" s="2"/>
      <c r="G2357" s="2"/>
    </row>
    <row r="2358" spans="6:7">
      <c r="F2358" s="2"/>
      <c r="G2358" s="2"/>
    </row>
    <row r="2359" spans="6:7">
      <c r="F2359" s="2"/>
      <c r="G2359" s="2"/>
    </row>
    <row r="2360" spans="6:7">
      <c r="F2360" s="2"/>
      <c r="G2360" s="2"/>
    </row>
    <row r="2361" spans="6:7">
      <c r="F2361" s="2"/>
      <c r="G2361" s="2"/>
    </row>
    <row r="2362" spans="6:7">
      <c r="F2362" s="2"/>
      <c r="G2362" s="2"/>
    </row>
    <row r="2363" spans="6:7">
      <c r="F2363" s="2"/>
      <c r="G2363" s="2"/>
    </row>
    <row r="2364" spans="6:7">
      <c r="F2364" s="2"/>
      <c r="G2364" s="2"/>
    </row>
    <row r="2365" spans="6:7">
      <c r="F2365" s="2"/>
      <c r="G2365" s="2"/>
    </row>
    <row r="2366" spans="6:7">
      <c r="F2366" s="2"/>
      <c r="G2366" s="2"/>
    </row>
    <row r="2367" spans="6:7">
      <c r="F2367" s="2"/>
      <c r="G2367" s="2"/>
    </row>
    <row r="2368" spans="6:7">
      <c r="F2368" s="2"/>
      <c r="G2368" s="2"/>
    </row>
    <row r="2369" spans="6:7">
      <c r="F2369" s="2"/>
      <c r="G2369" s="2"/>
    </row>
    <row r="2370" spans="6:7">
      <c r="F2370" s="2"/>
      <c r="G2370" s="2"/>
    </row>
    <row r="2371" spans="6:7">
      <c r="F2371" s="2"/>
      <c r="G2371" s="2"/>
    </row>
    <row r="2372" spans="6:7">
      <c r="F2372" s="2"/>
      <c r="G2372" s="2"/>
    </row>
    <row r="2373" spans="6:7">
      <c r="F2373" s="2"/>
      <c r="G2373" s="2"/>
    </row>
    <row r="2374" spans="6:7">
      <c r="F2374" s="2"/>
      <c r="G2374" s="2"/>
    </row>
    <row r="2375" spans="6:7">
      <c r="F2375" s="2"/>
      <c r="G2375" s="2"/>
    </row>
    <row r="2376" spans="6:7">
      <c r="F2376" s="2"/>
      <c r="G2376" s="2"/>
    </row>
    <row r="2377" spans="6:7">
      <c r="F2377" s="2"/>
      <c r="G2377" s="2"/>
    </row>
    <row r="2378" spans="6:7">
      <c r="F2378" s="2"/>
      <c r="G2378" s="2"/>
    </row>
    <row r="2379" spans="6:7">
      <c r="F2379" s="2"/>
      <c r="G2379" s="2"/>
    </row>
    <row r="2380" spans="6:7">
      <c r="F2380" s="2"/>
      <c r="G2380" s="2"/>
    </row>
    <row r="2381" spans="6:7">
      <c r="F2381" s="2"/>
      <c r="G2381" s="2"/>
    </row>
    <row r="2382" spans="6:7">
      <c r="F2382" s="2"/>
      <c r="G2382" s="2"/>
    </row>
    <row r="2383" spans="6:7">
      <c r="F2383" s="2"/>
      <c r="G2383" s="2"/>
    </row>
    <row r="2384" spans="6:7">
      <c r="F2384" s="2"/>
      <c r="G2384" s="2"/>
    </row>
    <row r="2385" spans="6:7">
      <c r="F2385" s="2"/>
      <c r="G2385" s="2"/>
    </row>
    <row r="2386" spans="6:7">
      <c r="F2386" s="2"/>
      <c r="G2386" s="2"/>
    </row>
    <row r="2387" spans="6:7">
      <c r="F2387" s="2"/>
      <c r="G2387" s="2"/>
    </row>
    <row r="2388" spans="6:7">
      <c r="F2388" s="2"/>
      <c r="G2388" s="2"/>
    </row>
    <row r="2389" spans="6:7">
      <c r="F2389" s="2"/>
      <c r="G2389" s="2"/>
    </row>
    <row r="2390" spans="6:7">
      <c r="F2390" s="2"/>
      <c r="G2390" s="2"/>
    </row>
    <row r="2391" spans="6:7">
      <c r="F2391" s="2"/>
      <c r="G2391" s="2"/>
    </row>
    <row r="2392" spans="6:7">
      <c r="F2392" s="2"/>
      <c r="G2392" s="2"/>
    </row>
    <row r="2393" spans="6:7">
      <c r="F2393" s="2"/>
      <c r="G2393" s="2"/>
    </row>
    <row r="2394" spans="6:7">
      <c r="F2394" s="2"/>
      <c r="G2394" s="2"/>
    </row>
    <row r="2395" spans="6:7">
      <c r="F2395" s="2"/>
      <c r="G2395" s="2"/>
    </row>
    <row r="2396" spans="6:7">
      <c r="F2396" s="2"/>
      <c r="G2396" s="2"/>
    </row>
    <row r="2397" spans="6:7">
      <c r="F2397" s="2"/>
      <c r="G2397" s="2"/>
    </row>
    <row r="2398" spans="6:7">
      <c r="F2398" s="2"/>
      <c r="G2398" s="2"/>
    </row>
    <row r="2399" spans="6:7">
      <c r="F2399" s="2"/>
      <c r="G2399" s="2"/>
    </row>
    <row r="2400" spans="6:7">
      <c r="F2400" s="2"/>
      <c r="G2400" s="2"/>
    </row>
    <row r="2401" spans="6:7">
      <c r="F2401" s="2"/>
      <c r="G2401" s="2"/>
    </row>
    <row r="2402" spans="6:7">
      <c r="F2402" s="2"/>
      <c r="G2402" s="2"/>
    </row>
    <row r="2403" spans="6:7">
      <c r="F2403" s="2"/>
      <c r="G2403" s="2"/>
    </row>
    <row r="2404" spans="6:7">
      <c r="F2404" s="2"/>
      <c r="G2404" s="2"/>
    </row>
    <row r="2405" spans="6:7">
      <c r="F2405" s="2"/>
      <c r="G2405" s="2"/>
    </row>
    <row r="2406" spans="6:7">
      <c r="F2406" s="2"/>
      <c r="G2406" s="2"/>
    </row>
    <row r="2407" spans="6:7">
      <c r="F2407" s="2"/>
      <c r="G2407" s="2"/>
    </row>
    <row r="2408" spans="6:7">
      <c r="F2408" s="2"/>
      <c r="G2408" s="2"/>
    </row>
    <row r="2409" spans="6:7">
      <c r="F2409" s="2"/>
      <c r="G2409" s="2"/>
    </row>
    <row r="2410" spans="6:7">
      <c r="F2410" s="2"/>
      <c r="G2410" s="2"/>
    </row>
    <row r="2411" spans="6:7">
      <c r="F2411" s="2"/>
      <c r="G2411" s="2"/>
    </row>
    <row r="2412" spans="6:7">
      <c r="F2412" s="2"/>
      <c r="G2412" s="2"/>
    </row>
    <row r="2413" spans="6:7">
      <c r="F2413" s="2"/>
      <c r="G2413" s="2"/>
    </row>
    <row r="2414" spans="6:7">
      <c r="F2414" s="2"/>
      <c r="G2414" s="2"/>
    </row>
    <row r="2415" spans="6:7">
      <c r="F2415" s="2"/>
      <c r="G2415" s="2"/>
    </row>
    <row r="2416" spans="6:7">
      <c r="F2416" s="2"/>
      <c r="G2416" s="2"/>
    </row>
    <row r="2417" spans="6:7">
      <c r="F2417" s="2"/>
      <c r="G2417" s="2"/>
    </row>
    <row r="2418" spans="6:7">
      <c r="F2418" s="2"/>
      <c r="G2418" s="2"/>
    </row>
    <row r="2419" spans="6:7">
      <c r="F2419" s="2"/>
      <c r="G2419" s="2"/>
    </row>
    <row r="2420" spans="6:7">
      <c r="F2420" s="2"/>
      <c r="G2420" s="2"/>
    </row>
    <row r="2421" spans="6:7">
      <c r="F2421" s="2"/>
      <c r="G2421" s="2"/>
    </row>
    <row r="2422" spans="6:7">
      <c r="F2422" s="2"/>
      <c r="G2422" s="2"/>
    </row>
    <row r="2423" spans="6:7">
      <c r="F2423" s="2"/>
      <c r="G2423" s="2"/>
    </row>
    <row r="2424" spans="6:7">
      <c r="F2424" s="2"/>
      <c r="G2424" s="2"/>
    </row>
    <row r="2425" spans="6:7">
      <c r="F2425" s="2"/>
      <c r="G2425" s="2"/>
    </row>
    <row r="2426" spans="6:7">
      <c r="F2426" s="2"/>
      <c r="G2426" s="2"/>
    </row>
    <row r="2427" spans="6:7">
      <c r="F2427" s="2"/>
      <c r="G2427" s="2"/>
    </row>
    <row r="2428" spans="6:7">
      <c r="F2428" s="2"/>
      <c r="G2428" s="2"/>
    </row>
    <row r="2429" spans="6:7">
      <c r="F2429" s="2"/>
      <c r="G2429" s="2"/>
    </row>
    <row r="2430" spans="6:7">
      <c r="F2430" s="2"/>
      <c r="G2430" s="2"/>
    </row>
    <row r="2431" spans="6:7">
      <c r="F2431" s="2"/>
      <c r="G2431" s="2"/>
    </row>
    <row r="2432" spans="6:7">
      <c r="F2432" s="2"/>
      <c r="G2432" s="2"/>
    </row>
    <row r="2433" spans="6:7">
      <c r="F2433" s="2"/>
      <c r="G2433" s="2"/>
    </row>
    <row r="2434" spans="6:7">
      <c r="F2434" s="2"/>
      <c r="G2434" s="2"/>
    </row>
    <row r="2435" spans="6:7">
      <c r="F2435" s="2"/>
      <c r="G2435" s="2"/>
    </row>
    <row r="2436" spans="6:7">
      <c r="F2436" s="2"/>
      <c r="G2436" s="2"/>
    </row>
    <row r="2437" spans="6:7">
      <c r="F2437" s="2"/>
      <c r="G2437" s="2"/>
    </row>
    <row r="2438" spans="6:7">
      <c r="F2438" s="2"/>
      <c r="G2438" s="2"/>
    </row>
    <row r="2439" spans="6:7">
      <c r="F2439" s="2"/>
      <c r="G2439" s="2"/>
    </row>
    <row r="2440" spans="6:7">
      <c r="F2440" s="2"/>
      <c r="G2440" s="2"/>
    </row>
    <row r="2441" spans="6:7">
      <c r="F2441" s="2"/>
      <c r="G2441" s="2"/>
    </row>
    <row r="2442" spans="6:7">
      <c r="F2442" s="2"/>
      <c r="G2442" s="2"/>
    </row>
    <row r="2443" spans="6:7">
      <c r="F2443" s="2"/>
      <c r="G2443" s="2"/>
    </row>
    <row r="2444" spans="6:7">
      <c r="F2444" s="2"/>
      <c r="G2444" s="2"/>
    </row>
    <row r="2445" spans="6:7">
      <c r="F2445" s="2"/>
      <c r="G2445" s="2"/>
    </row>
    <row r="2446" spans="6:7">
      <c r="F2446" s="2"/>
      <c r="G2446" s="2"/>
    </row>
    <row r="2447" spans="6:7">
      <c r="F2447" s="2"/>
      <c r="G2447" s="2"/>
    </row>
    <row r="2448" spans="6:7">
      <c r="F2448" s="2"/>
      <c r="G2448" s="2"/>
    </row>
    <row r="2449" spans="6:7">
      <c r="F2449" s="2"/>
      <c r="G2449" s="2"/>
    </row>
    <row r="2450" spans="6:7">
      <c r="F2450" s="2"/>
      <c r="G2450" s="2"/>
    </row>
    <row r="2451" spans="6:7">
      <c r="F2451" s="2"/>
      <c r="G2451" s="2"/>
    </row>
    <row r="2452" spans="6:7">
      <c r="F2452" s="2"/>
      <c r="G2452" s="2"/>
    </row>
    <row r="2453" spans="6:7">
      <c r="F2453" s="2"/>
      <c r="G2453" s="2"/>
    </row>
    <row r="2454" spans="6:7">
      <c r="F2454" s="2"/>
      <c r="G2454" s="2"/>
    </row>
    <row r="2455" spans="6:7">
      <c r="F2455" s="2"/>
      <c r="G2455" s="2"/>
    </row>
    <row r="2456" spans="6:7">
      <c r="F2456" s="2"/>
      <c r="G2456" s="2"/>
    </row>
    <row r="2457" spans="6:7">
      <c r="F2457" s="2"/>
      <c r="G2457" s="2"/>
    </row>
    <row r="2458" spans="6:7">
      <c r="F2458" s="2"/>
      <c r="G2458" s="2"/>
    </row>
    <row r="2459" spans="6:7">
      <c r="F2459" s="2"/>
      <c r="G2459" s="2"/>
    </row>
    <row r="2460" spans="6:7">
      <c r="F2460" s="2"/>
      <c r="G2460" s="2"/>
    </row>
    <row r="2461" spans="6:7">
      <c r="F2461" s="2"/>
      <c r="G2461" s="2"/>
    </row>
    <row r="2462" spans="6:7">
      <c r="F2462" s="2"/>
      <c r="G2462" s="2"/>
    </row>
    <row r="2463" spans="6:7">
      <c r="F2463" s="2"/>
      <c r="G2463" s="2"/>
    </row>
    <row r="2464" spans="6:7">
      <c r="F2464" s="2"/>
      <c r="G2464" s="2"/>
    </row>
    <row r="2465" spans="6:7">
      <c r="F2465" s="2"/>
      <c r="G2465" s="2"/>
    </row>
    <row r="2466" spans="6:7">
      <c r="F2466" s="2"/>
      <c r="G2466" s="2"/>
    </row>
    <row r="2467" spans="6:7">
      <c r="F2467" s="2"/>
      <c r="G2467" s="2"/>
    </row>
    <row r="2468" spans="6:7">
      <c r="F2468" s="2"/>
      <c r="G2468" s="2"/>
    </row>
    <row r="2469" spans="6:7">
      <c r="F2469" s="2"/>
      <c r="G2469" s="2"/>
    </row>
    <row r="2470" spans="6:7">
      <c r="F2470" s="2"/>
      <c r="G2470" s="2"/>
    </row>
    <row r="2471" spans="6:7">
      <c r="F2471" s="2"/>
      <c r="G2471" s="2"/>
    </row>
    <row r="2472" spans="6:7">
      <c r="F2472" s="2"/>
      <c r="G2472" s="2"/>
    </row>
    <row r="2473" spans="6:7">
      <c r="F2473" s="2"/>
      <c r="G2473" s="2"/>
    </row>
    <row r="2474" spans="6:7">
      <c r="F2474" s="2"/>
      <c r="G2474" s="2"/>
    </row>
    <row r="2475" spans="6:7">
      <c r="F2475" s="2"/>
      <c r="G2475" s="2"/>
    </row>
    <row r="2476" spans="6:7">
      <c r="F2476" s="2"/>
      <c r="G2476" s="2"/>
    </row>
    <row r="2477" spans="6:7">
      <c r="F2477" s="2"/>
      <c r="G2477" s="2"/>
    </row>
    <row r="2478" spans="6:7">
      <c r="F2478" s="2"/>
      <c r="G2478" s="2"/>
    </row>
    <row r="2479" spans="6:7">
      <c r="F2479" s="2"/>
      <c r="G2479" s="2"/>
    </row>
    <row r="2480" spans="6:7">
      <c r="F2480" s="2"/>
      <c r="G2480" s="2"/>
    </row>
    <row r="2481" spans="6:7">
      <c r="F2481" s="2"/>
      <c r="G2481" s="2"/>
    </row>
    <row r="2482" spans="6:7">
      <c r="F2482" s="2"/>
      <c r="G2482" s="2"/>
    </row>
    <row r="2483" spans="6:7">
      <c r="F2483" s="2"/>
      <c r="G2483" s="2"/>
    </row>
    <row r="2484" spans="6:7">
      <c r="F2484" s="2"/>
      <c r="G2484" s="2"/>
    </row>
    <row r="2485" spans="6:7">
      <c r="F2485" s="2"/>
      <c r="G2485" s="2"/>
    </row>
    <row r="2486" spans="6:7">
      <c r="F2486" s="2"/>
      <c r="G2486" s="2"/>
    </row>
    <row r="2487" spans="6:7">
      <c r="F2487" s="2"/>
      <c r="G2487" s="2"/>
    </row>
    <row r="2488" spans="6:7">
      <c r="F2488" s="2"/>
      <c r="G2488" s="2"/>
    </row>
    <row r="2489" spans="6:7">
      <c r="F2489" s="2"/>
      <c r="G2489" s="2"/>
    </row>
    <row r="2490" spans="6:7">
      <c r="F2490" s="2"/>
      <c r="G2490" s="2"/>
    </row>
    <row r="2491" spans="6:7">
      <c r="F2491" s="2"/>
      <c r="G2491" s="2"/>
    </row>
    <row r="2492" spans="6:7">
      <c r="F2492" s="2"/>
      <c r="G2492" s="2"/>
    </row>
    <row r="2493" spans="6:7">
      <c r="F2493" s="2"/>
      <c r="G2493" s="2"/>
    </row>
    <row r="2494" spans="6:7">
      <c r="F2494" s="2"/>
      <c r="G2494" s="2"/>
    </row>
    <row r="2495" spans="6:7">
      <c r="F2495" s="2"/>
      <c r="G2495" s="2"/>
    </row>
    <row r="2496" spans="6:7">
      <c r="F2496" s="2"/>
      <c r="G2496" s="2"/>
    </row>
    <row r="2497" spans="6:7">
      <c r="F2497" s="2"/>
      <c r="G2497" s="2"/>
    </row>
    <row r="2498" spans="6:7">
      <c r="F2498" s="2"/>
      <c r="G2498" s="2"/>
    </row>
    <row r="2499" spans="6:7">
      <c r="F2499" s="2"/>
      <c r="G2499" s="2"/>
    </row>
    <row r="2500" spans="6:7">
      <c r="F2500" s="2"/>
      <c r="G2500" s="2"/>
    </row>
    <row r="2501" spans="6:7">
      <c r="F2501" s="2"/>
      <c r="G2501" s="2"/>
    </row>
    <row r="2502" spans="6:7">
      <c r="F2502" s="2"/>
      <c r="G2502" s="2"/>
    </row>
    <row r="2503" spans="6:7">
      <c r="F2503" s="2"/>
      <c r="G2503" s="2"/>
    </row>
    <row r="2504" spans="6:7">
      <c r="F2504" s="2"/>
      <c r="G2504" s="2"/>
    </row>
    <row r="2505" spans="6:7">
      <c r="F2505" s="2"/>
      <c r="G2505" s="2"/>
    </row>
    <row r="2506" spans="6:7">
      <c r="F2506" s="2"/>
      <c r="G2506" s="2"/>
    </row>
    <row r="2507" spans="6:7">
      <c r="F2507" s="2"/>
      <c r="G2507" s="2"/>
    </row>
    <row r="2508" spans="6:7">
      <c r="F2508" s="2"/>
      <c r="G2508" s="2"/>
    </row>
    <row r="2509" spans="6:7">
      <c r="F2509" s="2"/>
      <c r="G2509" s="2"/>
    </row>
    <row r="2510" spans="6:7">
      <c r="F2510" s="2"/>
      <c r="G2510" s="2"/>
    </row>
    <row r="2511" spans="6:7">
      <c r="F2511" s="2"/>
      <c r="G2511" s="2"/>
    </row>
    <row r="2512" spans="6:7">
      <c r="F2512" s="2"/>
      <c r="G2512" s="2"/>
    </row>
    <row r="2513" spans="6:7">
      <c r="F2513" s="2"/>
      <c r="G2513" s="2"/>
    </row>
    <row r="2514" spans="6:7">
      <c r="F2514" s="2"/>
      <c r="G2514" s="2"/>
    </row>
    <row r="2515" spans="6:7">
      <c r="F2515" s="2"/>
      <c r="G2515" s="2"/>
    </row>
    <row r="2516" spans="6:7">
      <c r="F2516" s="2"/>
      <c r="G2516" s="2"/>
    </row>
    <row r="2517" spans="6:7">
      <c r="F2517" s="2"/>
      <c r="G2517" s="2"/>
    </row>
    <row r="2518" spans="6:7">
      <c r="F2518" s="2"/>
      <c r="G2518" s="2"/>
    </row>
    <row r="2519" spans="6:7">
      <c r="F2519" s="2"/>
      <c r="G2519" s="2"/>
    </row>
    <row r="2520" spans="6:7">
      <c r="F2520" s="2"/>
      <c r="G2520" s="2"/>
    </row>
    <row r="2521" spans="6:7">
      <c r="F2521" s="2"/>
      <c r="G2521" s="2"/>
    </row>
    <row r="2522" spans="6:7">
      <c r="F2522" s="2"/>
      <c r="G2522" s="2"/>
    </row>
    <row r="2523" spans="6:7">
      <c r="F2523" s="2"/>
      <c r="G2523" s="2"/>
    </row>
    <row r="2524" spans="6:7">
      <c r="F2524" s="2"/>
      <c r="G2524" s="2"/>
    </row>
    <row r="2525" spans="6:7">
      <c r="F2525" s="2"/>
      <c r="G2525" s="2"/>
    </row>
    <row r="2526" spans="6:7">
      <c r="F2526" s="2"/>
      <c r="G2526" s="2"/>
    </row>
    <row r="2527" spans="6:7">
      <c r="F2527" s="2"/>
      <c r="G2527" s="2"/>
    </row>
    <row r="2528" spans="6:7">
      <c r="F2528" s="2"/>
      <c r="G2528" s="2"/>
    </row>
    <row r="2529" spans="6:7">
      <c r="F2529" s="2"/>
      <c r="G2529" s="2"/>
    </row>
    <row r="2530" spans="6:7">
      <c r="F2530" s="2"/>
      <c r="G2530" s="2"/>
    </row>
    <row r="2531" spans="6:7">
      <c r="F2531" s="2"/>
      <c r="G2531" s="2"/>
    </row>
    <row r="2532" spans="6:7">
      <c r="F2532" s="2"/>
      <c r="G2532" s="2"/>
    </row>
    <row r="2533" spans="6:7">
      <c r="F2533" s="2"/>
      <c r="G2533" s="2"/>
    </row>
    <row r="2534" spans="6:7">
      <c r="F2534" s="2"/>
      <c r="G2534" s="2"/>
    </row>
    <row r="2535" spans="6:7">
      <c r="F2535" s="2"/>
      <c r="G2535" s="2"/>
    </row>
    <row r="2536" spans="6:7">
      <c r="F2536" s="2"/>
      <c r="G2536" s="2"/>
    </row>
    <row r="2537" spans="6:7">
      <c r="F2537" s="2"/>
      <c r="G2537" s="2"/>
    </row>
    <row r="2538" spans="6:7">
      <c r="F2538" s="2"/>
      <c r="G2538" s="2"/>
    </row>
    <row r="2539" spans="6:7">
      <c r="F2539" s="2"/>
      <c r="G2539" s="2"/>
    </row>
    <row r="2540" spans="6:7">
      <c r="F2540" s="2"/>
      <c r="G2540" s="2"/>
    </row>
    <row r="2541" spans="6:7">
      <c r="F2541" s="2"/>
      <c r="G2541" s="2"/>
    </row>
    <row r="2542" spans="6:7">
      <c r="F2542" s="2"/>
      <c r="G2542" s="2"/>
    </row>
    <row r="2543" spans="6:7">
      <c r="F2543" s="2"/>
      <c r="G2543" s="2"/>
    </row>
    <row r="2544" spans="6:7">
      <c r="F2544" s="2"/>
      <c r="G2544" s="2"/>
    </row>
    <row r="2545" spans="6:7">
      <c r="F2545" s="2"/>
      <c r="G2545" s="2"/>
    </row>
    <row r="2546" spans="6:7">
      <c r="F2546" s="2"/>
      <c r="G2546" s="2"/>
    </row>
    <row r="2547" spans="6:7">
      <c r="F2547" s="2"/>
      <c r="G2547" s="2"/>
    </row>
    <row r="2548" spans="6:7">
      <c r="F2548" s="2"/>
      <c r="G2548" s="2"/>
    </row>
    <row r="2549" spans="6:7">
      <c r="F2549" s="2"/>
      <c r="G2549" s="2"/>
    </row>
    <row r="2550" spans="6:7">
      <c r="F2550" s="2"/>
      <c r="G2550" s="2"/>
    </row>
    <row r="2551" spans="6:7">
      <c r="F2551" s="2"/>
      <c r="G2551" s="2"/>
    </row>
    <row r="2552" spans="6:7">
      <c r="F2552" s="2"/>
      <c r="G2552" s="2"/>
    </row>
    <row r="2553" spans="6:7">
      <c r="F2553" s="2"/>
      <c r="G2553" s="2"/>
    </row>
    <row r="2554" spans="6:7">
      <c r="F2554" s="2"/>
      <c r="G2554" s="2"/>
    </row>
    <row r="2555" spans="6:7">
      <c r="F2555" s="2"/>
      <c r="G2555" s="2"/>
    </row>
    <row r="2556" spans="6:7">
      <c r="F2556" s="2"/>
      <c r="G2556" s="2"/>
    </row>
    <row r="2557" spans="6:7">
      <c r="F2557" s="2"/>
      <c r="G2557" s="2"/>
    </row>
    <row r="2558" spans="6:7">
      <c r="F2558" s="2"/>
      <c r="G2558" s="2"/>
    </row>
    <row r="2559" spans="6:7">
      <c r="F2559" s="2"/>
      <c r="G2559" s="2"/>
    </row>
    <row r="2560" spans="6:7">
      <c r="F2560" s="2"/>
      <c r="G2560" s="2"/>
    </row>
    <row r="2561" spans="6:7">
      <c r="F2561" s="2"/>
      <c r="G2561" s="2"/>
    </row>
    <row r="2562" spans="6:7">
      <c r="F2562" s="2"/>
      <c r="G2562" s="2"/>
    </row>
    <row r="2563" spans="6:7">
      <c r="F2563" s="2"/>
      <c r="G2563" s="2"/>
    </row>
    <row r="2564" spans="6:7">
      <c r="F2564" s="2"/>
      <c r="G2564" s="2"/>
    </row>
    <row r="2565" spans="6:7">
      <c r="F2565" s="2"/>
      <c r="G2565" s="2"/>
    </row>
    <row r="2566" spans="6:7">
      <c r="F2566" s="2"/>
      <c r="G2566" s="2"/>
    </row>
    <row r="2567" spans="6:7">
      <c r="F2567" s="2"/>
      <c r="G2567" s="2"/>
    </row>
    <row r="2568" spans="6:7">
      <c r="F2568" s="2"/>
      <c r="G2568" s="2"/>
    </row>
    <row r="2569" spans="6:7">
      <c r="F2569" s="2"/>
      <c r="G2569" s="2"/>
    </row>
    <row r="2570" spans="6:7">
      <c r="F2570" s="2"/>
      <c r="G2570" s="2"/>
    </row>
    <row r="2571" spans="6:7">
      <c r="F2571" s="2"/>
      <c r="G2571" s="2"/>
    </row>
    <row r="2572" spans="6:7">
      <c r="F2572" s="2"/>
      <c r="G2572" s="2"/>
    </row>
    <row r="2573" spans="6:7">
      <c r="F2573" s="2"/>
      <c r="G2573" s="2"/>
    </row>
    <row r="2574" spans="6:7">
      <c r="F2574" s="2"/>
      <c r="G2574" s="2"/>
    </row>
    <row r="2575" spans="6:7">
      <c r="F2575" s="2"/>
      <c r="G2575" s="2"/>
    </row>
    <row r="2576" spans="6:7">
      <c r="F2576" s="2"/>
      <c r="G2576" s="2"/>
    </row>
    <row r="2577" spans="6:7">
      <c r="F2577" s="2"/>
      <c r="G2577" s="2"/>
    </row>
    <row r="2578" spans="6:7">
      <c r="F2578" s="2"/>
      <c r="G2578" s="2"/>
    </row>
    <row r="2579" spans="6:7">
      <c r="F2579" s="2"/>
      <c r="G2579" s="2"/>
    </row>
    <row r="2580" spans="6:7">
      <c r="F2580" s="2"/>
      <c r="G2580" s="2"/>
    </row>
    <row r="2581" spans="6:7">
      <c r="F2581" s="2"/>
      <c r="G2581" s="2"/>
    </row>
    <row r="2582" spans="6:7">
      <c r="F2582" s="2"/>
      <c r="G2582" s="2"/>
    </row>
    <row r="2583" spans="6:7">
      <c r="F2583" s="2"/>
      <c r="G2583" s="2"/>
    </row>
    <row r="2584" spans="6:7">
      <c r="F2584" s="2"/>
      <c r="G2584" s="2"/>
    </row>
    <row r="2585" spans="6:7">
      <c r="F2585" s="2"/>
      <c r="G2585" s="2"/>
    </row>
    <row r="2586" spans="6:7">
      <c r="F2586" s="2"/>
      <c r="G2586" s="2"/>
    </row>
    <row r="2587" spans="6:7">
      <c r="F2587" s="2"/>
      <c r="G2587" s="2"/>
    </row>
    <row r="2588" spans="6:7">
      <c r="F2588" s="2"/>
      <c r="G2588" s="2"/>
    </row>
    <row r="2589" spans="6:7">
      <c r="F2589" s="2"/>
      <c r="G2589" s="2"/>
    </row>
    <row r="2590" spans="6:7">
      <c r="F2590" s="2"/>
      <c r="G2590" s="2"/>
    </row>
    <row r="2591" spans="6:7">
      <c r="F2591" s="2"/>
      <c r="G2591" s="2"/>
    </row>
    <row r="2592" spans="6:7">
      <c r="F2592" s="2"/>
      <c r="G2592" s="2"/>
    </row>
    <row r="2593" spans="6:7">
      <c r="F2593" s="2"/>
      <c r="G2593" s="2"/>
    </row>
    <row r="2594" spans="6:7">
      <c r="F2594" s="2"/>
      <c r="G2594" s="2"/>
    </row>
    <row r="2595" spans="6:7">
      <c r="F2595" s="2"/>
      <c r="G2595" s="2"/>
    </row>
    <row r="2596" spans="6:7">
      <c r="F2596" s="2"/>
      <c r="G2596" s="2"/>
    </row>
    <row r="2597" spans="6:7">
      <c r="F2597" s="2"/>
      <c r="G2597" s="2"/>
    </row>
    <row r="2598" spans="6:7">
      <c r="F2598" s="2"/>
      <c r="G2598" s="2"/>
    </row>
    <row r="2599" spans="6:7">
      <c r="F2599" s="2"/>
      <c r="G2599" s="2"/>
    </row>
    <row r="2600" spans="6:7">
      <c r="F2600" s="2"/>
      <c r="G2600" s="2"/>
    </row>
    <row r="2601" spans="6:7">
      <c r="F2601" s="2"/>
      <c r="G2601" s="2"/>
    </row>
    <row r="2602" spans="6:7">
      <c r="F2602" s="2"/>
      <c r="G2602" s="2"/>
    </row>
    <row r="2603" spans="6:7">
      <c r="F2603" s="2"/>
      <c r="G2603" s="2"/>
    </row>
    <row r="2604" spans="6:7">
      <c r="F2604" s="2"/>
      <c r="G2604" s="2"/>
    </row>
    <row r="2605" spans="6:7">
      <c r="F2605" s="2"/>
      <c r="G2605" s="2"/>
    </row>
    <row r="2606" spans="6:7">
      <c r="F2606" s="2"/>
      <c r="G2606" s="2"/>
    </row>
    <row r="2607" spans="6:7">
      <c r="F2607" s="2"/>
      <c r="G2607" s="2"/>
    </row>
    <row r="2608" spans="6:7">
      <c r="F2608" s="2"/>
      <c r="G2608" s="2"/>
    </row>
    <row r="2609" spans="6:7">
      <c r="F2609" s="2"/>
      <c r="G2609" s="2"/>
    </row>
    <row r="2610" spans="6:7">
      <c r="F2610" s="2"/>
      <c r="G2610" s="2"/>
    </row>
    <row r="2611" spans="6:7">
      <c r="F2611" s="2"/>
      <c r="G2611" s="2"/>
    </row>
    <row r="2612" spans="6:7">
      <c r="F2612" s="2"/>
      <c r="G2612" s="2"/>
    </row>
    <row r="2613" spans="6:7">
      <c r="F2613" s="2"/>
      <c r="G2613" s="2"/>
    </row>
    <row r="2614" spans="6:7">
      <c r="F2614" s="2"/>
      <c r="G2614" s="2"/>
    </row>
    <row r="2615" spans="6:7">
      <c r="F2615" s="2"/>
      <c r="G2615" s="2"/>
    </row>
    <row r="2616" spans="6:7">
      <c r="F2616" s="2"/>
      <c r="G2616" s="2"/>
    </row>
    <row r="2617" spans="6:7">
      <c r="F2617" s="2"/>
      <c r="G2617" s="2"/>
    </row>
    <row r="2618" spans="6:7">
      <c r="F2618" s="2"/>
      <c r="G2618" s="2"/>
    </row>
    <row r="2619" spans="6:7">
      <c r="F2619" s="2"/>
      <c r="G2619" s="2"/>
    </row>
    <row r="2620" spans="6:7">
      <c r="F2620" s="2"/>
      <c r="G2620" s="2"/>
    </row>
    <row r="2621" spans="6:7">
      <c r="F2621" s="2"/>
      <c r="G2621" s="2"/>
    </row>
    <row r="2622" spans="6:7">
      <c r="F2622" s="2"/>
      <c r="G2622" s="2"/>
    </row>
    <row r="2623" spans="6:7">
      <c r="F2623" s="2"/>
      <c r="G2623" s="2"/>
    </row>
    <row r="2624" spans="6:7">
      <c r="F2624" s="2"/>
      <c r="G2624" s="2"/>
    </row>
    <row r="2625" spans="6:7">
      <c r="F2625" s="2"/>
      <c r="G2625" s="2"/>
    </row>
    <row r="2626" spans="6:7">
      <c r="F2626" s="2"/>
      <c r="G2626" s="2"/>
    </row>
    <row r="2627" spans="6:7">
      <c r="F2627" s="2"/>
      <c r="G2627" s="2"/>
    </row>
    <row r="2628" spans="6:7">
      <c r="F2628" s="2"/>
      <c r="G2628" s="2"/>
    </row>
    <row r="2629" spans="6:7">
      <c r="F2629" s="2"/>
      <c r="G2629" s="2"/>
    </row>
    <row r="2630" spans="6:7">
      <c r="F2630" s="2"/>
      <c r="G2630" s="2"/>
    </row>
    <row r="2631" spans="6:7">
      <c r="F2631" s="2"/>
      <c r="G2631" s="2"/>
    </row>
    <row r="2632" spans="6:7">
      <c r="F2632" s="2"/>
      <c r="G2632" s="2"/>
    </row>
    <row r="2633" spans="6:7">
      <c r="F2633" s="2"/>
      <c r="G2633" s="2"/>
    </row>
    <row r="2634" spans="6:7">
      <c r="F2634" s="2"/>
      <c r="G2634" s="2"/>
    </row>
    <row r="2635" spans="6:7">
      <c r="F2635" s="2"/>
      <c r="G2635" s="2"/>
    </row>
    <row r="2636" spans="6:7">
      <c r="F2636" s="2"/>
      <c r="G2636" s="2"/>
    </row>
    <row r="2637" spans="6:7">
      <c r="F2637" s="2"/>
      <c r="G2637" s="2"/>
    </row>
    <row r="2638" spans="6:7">
      <c r="F2638" s="2"/>
      <c r="G2638" s="2"/>
    </row>
    <row r="2639" spans="6:7">
      <c r="F2639" s="2"/>
      <c r="G2639" s="2"/>
    </row>
    <row r="2640" spans="6:7">
      <c r="F2640" s="2"/>
      <c r="G2640" s="2"/>
    </row>
    <row r="2641" spans="6:7">
      <c r="F2641" s="2"/>
      <c r="G2641" s="2"/>
    </row>
    <row r="2642" spans="6:7">
      <c r="F2642" s="2"/>
      <c r="G2642" s="2"/>
    </row>
    <row r="2643" spans="6:7">
      <c r="F2643" s="2"/>
      <c r="G2643" s="2"/>
    </row>
    <row r="2644" spans="6:7">
      <c r="F2644" s="2"/>
      <c r="G2644" s="2"/>
    </row>
    <row r="2645" spans="6:7">
      <c r="F2645" s="2"/>
      <c r="G2645" s="2"/>
    </row>
    <row r="2646" spans="6:7">
      <c r="F2646" s="2"/>
      <c r="G2646" s="2"/>
    </row>
    <row r="2647" spans="6:7">
      <c r="F2647" s="2"/>
      <c r="G2647" s="2"/>
    </row>
    <row r="2648" spans="6:7">
      <c r="F2648" s="2"/>
      <c r="G2648" s="2"/>
    </row>
    <row r="2649" spans="6:7">
      <c r="F2649" s="2"/>
      <c r="G2649" s="2"/>
    </row>
    <row r="2650" spans="6:7">
      <c r="F2650" s="2"/>
      <c r="G2650" s="2"/>
    </row>
    <row r="2651" spans="6:7">
      <c r="F2651" s="2"/>
      <c r="G2651" s="2"/>
    </row>
    <row r="2652" spans="6:7">
      <c r="F2652" s="2"/>
      <c r="G2652" s="2"/>
    </row>
    <row r="2653" spans="6:7">
      <c r="F2653" s="2"/>
      <c r="G2653" s="2"/>
    </row>
    <row r="2654" spans="6:7">
      <c r="F2654" s="2"/>
      <c r="G2654" s="2"/>
    </row>
    <row r="2655" spans="6:7">
      <c r="F2655" s="2"/>
      <c r="G2655" s="2"/>
    </row>
    <row r="2656" spans="6:7">
      <c r="F2656" s="2"/>
      <c r="G2656" s="2"/>
    </row>
    <row r="2657" spans="6:7">
      <c r="F2657" s="2"/>
      <c r="G2657" s="2"/>
    </row>
    <row r="2658" spans="6:7">
      <c r="F2658" s="2"/>
      <c r="G2658" s="2"/>
    </row>
    <row r="2659" spans="6:7">
      <c r="F2659" s="2"/>
      <c r="G2659" s="2"/>
    </row>
    <row r="2660" spans="6:7">
      <c r="F2660" s="2"/>
      <c r="G2660" s="2"/>
    </row>
    <row r="2661" spans="6:7">
      <c r="F2661" s="2"/>
      <c r="G2661" s="2"/>
    </row>
    <row r="2662" spans="6:7">
      <c r="F2662" s="2"/>
      <c r="G2662" s="2"/>
    </row>
    <row r="2663" spans="6:7">
      <c r="F2663" s="2"/>
      <c r="G2663" s="2"/>
    </row>
    <row r="2664" spans="6:7">
      <c r="F2664" s="2"/>
      <c r="G2664" s="2"/>
    </row>
    <row r="2665" spans="6:7">
      <c r="F2665" s="2"/>
      <c r="G2665" s="2"/>
    </row>
    <row r="2666" spans="6:7">
      <c r="F2666" s="2"/>
      <c r="G2666" s="2"/>
    </row>
    <row r="2667" spans="6:7">
      <c r="F2667" s="2"/>
      <c r="G2667" s="2"/>
    </row>
    <row r="2668" spans="6:7">
      <c r="F2668" s="2"/>
      <c r="G2668" s="2"/>
    </row>
    <row r="2669" spans="6:7">
      <c r="F2669" s="2"/>
      <c r="G2669" s="2"/>
    </row>
    <row r="2670" spans="6:7">
      <c r="F2670" s="2"/>
      <c r="G2670" s="2"/>
    </row>
    <row r="2671" spans="6:7">
      <c r="F2671" s="2"/>
      <c r="G2671" s="2"/>
    </row>
    <row r="2672" spans="6:7">
      <c r="F2672" s="2"/>
      <c r="G2672" s="2"/>
    </row>
    <row r="2673" spans="6:7">
      <c r="F2673" s="2"/>
      <c r="G2673" s="2"/>
    </row>
    <row r="2674" spans="6:7">
      <c r="F2674" s="2"/>
      <c r="G2674" s="2"/>
    </row>
    <row r="2675" spans="6:7">
      <c r="F2675" s="2"/>
      <c r="G2675" s="2"/>
    </row>
    <row r="2676" spans="6:7">
      <c r="F2676" s="2"/>
      <c r="G2676" s="2"/>
    </row>
    <row r="2677" spans="6:7">
      <c r="F2677" s="2"/>
      <c r="G2677" s="2"/>
    </row>
    <row r="2678" spans="6:7">
      <c r="F2678" s="2"/>
      <c r="G2678" s="2"/>
    </row>
    <row r="2679" spans="6:7">
      <c r="F2679" s="2"/>
      <c r="G2679" s="2"/>
    </row>
    <row r="2680" spans="6:7">
      <c r="F2680" s="2"/>
      <c r="G2680" s="2"/>
    </row>
    <row r="2681" spans="6:7">
      <c r="F2681" s="2"/>
      <c r="G2681" s="2"/>
    </row>
    <row r="2682" spans="6:7">
      <c r="F2682" s="2"/>
      <c r="G2682" s="2"/>
    </row>
    <row r="2683" spans="6:7">
      <c r="F2683" s="2"/>
      <c r="G2683" s="2"/>
    </row>
    <row r="2684" spans="6:7">
      <c r="F2684" s="2"/>
      <c r="G2684" s="2"/>
    </row>
    <row r="2685" spans="6:7">
      <c r="F2685" s="2"/>
      <c r="G2685" s="2"/>
    </row>
    <row r="2686" spans="6:7">
      <c r="F2686" s="2"/>
      <c r="G2686" s="2"/>
    </row>
    <row r="2687" spans="6:7">
      <c r="F2687" s="2"/>
      <c r="G2687" s="2"/>
    </row>
    <row r="2688" spans="6:7">
      <c r="F2688" s="2"/>
      <c r="G2688" s="2"/>
    </row>
    <row r="2689" spans="6:7">
      <c r="F2689" s="2"/>
      <c r="G2689" s="2"/>
    </row>
    <row r="2690" spans="6:7">
      <c r="F2690" s="2"/>
      <c r="G2690" s="2"/>
    </row>
    <row r="2691" spans="6:7">
      <c r="F2691" s="2"/>
      <c r="G2691" s="2"/>
    </row>
    <row r="2692" spans="6:7">
      <c r="F2692" s="2"/>
      <c r="G2692" s="2"/>
    </row>
    <row r="2693" spans="6:7">
      <c r="F2693" s="2"/>
      <c r="G2693" s="2"/>
    </row>
    <row r="2694" spans="6:7">
      <c r="F2694" s="2"/>
      <c r="G2694" s="2"/>
    </row>
    <row r="2695" spans="6:7">
      <c r="F2695" s="2"/>
      <c r="G2695" s="2"/>
    </row>
    <row r="2696" spans="6:7">
      <c r="F2696" s="2"/>
      <c r="G2696" s="2"/>
    </row>
    <row r="2697" spans="6:7">
      <c r="F2697" s="2"/>
      <c r="G2697" s="2"/>
    </row>
    <row r="2698" spans="6:7">
      <c r="F2698" s="2"/>
      <c r="G2698" s="2"/>
    </row>
    <row r="2699" spans="6:7">
      <c r="F2699" s="2"/>
      <c r="G2699" s="2"/>
    </row>
    <row r="2700" spans="6:7">
      <c r="F2700" s="2"/>
      <c r="G2700" s="2"/>
    </row>
    <row r="2701" spans="6:7">
      <c r="F2701" s="2"/>
      <c r="G2701" s="2"/>
    </row>
    <row r="2702" spans="6:7">
      <c r="F2702" s="2"/>
      <c r="G2702" s="2"/>
    </row>
    <row r="2703" spans="6:7">
      <c r="F2703" s="2"/>
      <c r="G2703" s="2"/>
    </row>
    <row r="2704" spans="6:7">
      <c r="F2704" s="2"/>
      <c r="G2704" s="2"/>
    </row>
    <row r="2705" spans="6:7">
      <c r="F2705" s="2"/>
      <c r="G2705" s="2"/>
    </row>
    <row r="2706" spans="6:7">
      <c r="F2706" s="2"/>
      <c r="G2706" s="2"/>
    </row>
    <row r="2707" spans="6:7">
      <c r="F2707" s="2"/>
      <c r="G2707" s="2"/>
    </row>
    <row r="2708" spans="6:7">
      <c r="F2708" s="2"/>
      <c r="G2708" s="2"/>
    </row>
    <row r="2709" spans="6:7">
      <c r="F2709" s="2"/>
      <c r="G2709" s="2"/>
    </row>
    <row r="2710" spans="6:7">
      <c r="F2710" s="2"/>
      <c r="G2710" s="2"/>
    </row>
    <row r="2711" spans="6:7">
      <c r="F2711" s="2"/>
      <c r="G2711" s="2"/>
    </row>
    <row r="2712" spans="6:7">
      <c r="F2712" s="2"/>
      <c r="G2712" s="2"/>
    </row>
    <row r="2713" spans="6:7">
      <c r="F2713" s="2"/>
      <c r="G2713" s="2"/>
    </row>
    <row r="2714" spans="6:7">
      <c r="F2714" s="2"/>
      <c r="G2714" s="2"/>
    </row>
    <row r="2715" spans="6:7">
      <c r="F2715" s="2"/>
      <c r="G2715" s="2"/>
    </row>
    <row r="2716" spans="6:7">
      <c r="F2716" s="2"/>
      <c r="G2716" s="2"/>
    </row>
    <row r="2717" spans="6:7">
      <c r="F2717" s="2"/>
      <c r="G2717" s="2"/>
    </row>
    <row r="2718" spans="6:7">
      <c r="F2718" s="2"/>
      <c r="G2718" s="2"/>
    </row>
    <row r="2719" spans="6:7">
      <c r="F2719" s="2"/>
      <c r="G2719" s="2"/>
    </row>
    <row r="2720" spans="6:7">
      <c r="F2720" s="2"/>
      <c r="G2720" s="2"/>
    </row>
    <row r="2721" spans="6:7">
      <c r="F2721" s="2"/>
      <c r="G2721" s="2"/>
    </row>
    <row r="2722" spans="6:7">
      <c r="F2722" s="2"/>
      <c r="G2722" s="2"/>
    </row>
    <row r="2723" spans="6:7">
      <c r="F2723" s="2"/>
      <c r="G2723" s="2"/>
    </row>
    <row r="2724" spans="6:7">
      <c r="F2724" s="2"/>
      <c r="G2724" s="2"/>
    </row>
    <row r="2725" spans="6:7">
      <c r="F2725" s="2"/>
      <c r="G2725" s="2"/>
    </row>
    <row r="2726" spans="6:7">
      <c r="F2726" s="2"/>
      <c r="G2726" s="2"/>
    </row>
    <row r="2727" spans="6:7">
      <c r="F2727" s="2"/>
      <c r="G2727" s="2"/>
    </row>
    <row r="2728" spans="6:7">
      <c r="F2728" s="2"/>
      <c r="G2728" s="2"/>
    </row>
    <row r="2729" spans="6:7">
      <c r="F2729" s="2"/>
      <c r="G2729" s="2"/>
    </row>
    <row r="2730" spans="6:7">
      <c r="F2730" s="2"/>
      <c r="G2730" s="2"/>
    </row>
    <row r="2731" spans="6:7">
      <c r="F2731" s="2"/>
      <c r="G2731" s="2"/>
    </row>
    <row r="2732" spans="6:7">
      <c r="F2732" s="2"/>
      <c r="G2732" s="2"/>
    </row>
    <row r="2733" spans="6:7">
      <c r="F2733" s="2"/>
      <c r="G2733" s="2"/>
    </row>
    <row r="2734" spans="6:7">
      <c r="F2734" s="2"/>
      <c r="G2734" s="2"/>
    </row>
    <row r="2735" spans="6:7">
      <c r="F2735" s="2"/>
      <c r="G2735" s="2"/>
    </row>
    <row r="2736" spans="6:7">
      <c r="F2736" s="2"/>
      <c r="G2736" s="2"/>
    </row>
    <row r="2737" spans="6:7">
      <c r="F2737" s="2"/>
      <c r="G2737" s="2"/>
    </row>
    <row r="2738" spans="6:7">
      <c r="F2738" s="2"/>
      <c r="G2738" s="2"/>
    </row>
    <row r="2739" spans="6:7">
      <c r="F2739" s="2"/>
      <c r="G2739" s="2"/>
    </row>
    <row r="2740" spans="6:7">
      <c r="F2740" s="2"/>
      <c r="G2740" s="2"/>
    </row>
    <row r="2741" spans="6:7">
      <c r="F2741" s="2"/>
      <c r="G2741" s="2"/>
    </row>
    <row r="2742" spans="6:7">
      <c r="F2742" s="2"/>
      <c r="G2742" s="2"/>
    </row>
    <row r="2743" spans="6:7">
      <c r="F2743" s="2"/>
      <c r="G2743" s="2"/>
    </row>
    <row r="2744" spans="6:7">
      <c r="F2744" s="2"/>
      <c r="G2744" s="2"/>
    </row>
    <row r="2745" spans="6:7">
      <c r="F2745" s="2"/>
      <c r="G2745" s="2"/>
    </row>
    <row r="2746" spans="6:7">
      <c r="F2746" s="2"/>
      <c r="G2746" s="2"/>
    </row>
    <row r="2747" spans="6:7">
      <c r="F2747" s="2"/>
      <c r="G2747" s="2"/>
    </row>
    <row r="2748" spans="6:7">
      <c r="F2748" s="2"/>
      <c r="G2748" s="2"/>
    </row>
    <row r="2749" spans="6:7">
      <c r="F2749" s="2"/>
      <c r="G2749" s="2"/>
    </row>
    <row r="2750" spans="6:7">
      <c r="F2750" s="2"/>
      <c r="G2750" s="2"/>
    </row>
    <row r="2751" spans="6:7">
      <c r="F2751" s="2"/>
      <c r="G2751" s="2"/>
    </row>
    <row r="2752" spans="6:7">
      <c r="F2752" s="2"/>
      <c r="G2752" s="2"/>
    </row>
    <row r="2753" spans="6:7">
      <c r="F2753" s="2"/>
      <c r="G2753" s="2"/>
    </row>
    <row r="2754" spans="6:7">
      <c r="F2754" s="2"/>
      <c r="G2754" s="2"/>
    </row>
    <row r="2755" spans="6:7">
      <c r="F2755" s="2"/>
      <c r="G2755" s="2"/>
    </row>
    <row r="2756" spans="6:7">
      <c r="F2756" s="2"/>
      <c r="G2756" s="2"/>
    </row>
    <row r="2757" spans="6:7">
      <c r="F2757" s="2"/>
      <c r="G2757" s="2"/>
    </row>
    <row r="2758" spans="6:7">
      <c r="F2758" s="2"/>
      <c r="G2758" s="2"/>
    </row>
    <row r="2759" spans="6:7">
      <c r="F2759" s="2"/>
      <c r="G2759" s="2"/>
    </row>
    <row r="2760" spans="6:7">
      <c r="F2760" s="2"/>
      <c r="G2760" s="2"/>
    </row>
    <row r="2761" spans="6:7">
      <c r="F2761" s="2"/>
      <c r="G2761" s="2"/>
    </row>
    <row r="2762" spans="6:7">
      <c r="F2762" s="2"/>
      <c r="G2762" s="2"/>
    </row>
    <row r="2763" spans="6:7">
      <c r="F2763" s="2"/>
      <c r="G2763" s="2"/>
    </row>
    <row r="2764" spans="6:7">
      <c r="F2764" s="2"/>
      <c r="G2764" s="2"/>
    </row>
    <row r="2765" spans="6:7">
      <c r="F2765" s="2"/>
      <c r="G2765" s="2"/>
    </row>
    <row r="2766" spans="6:7">
      <c r="F2766" s="2"/>
      <c r="G2766" s="2"/>
    </row>
    <row r="2767" spans="6:7">
      <c r="F2767" s="2"/>
      <c r="G2767" s="2"/>
    </row>
    <row r="2768" spans="6:7">
      <c r="F2768" s="2"/>
      <c r="G2768" s="2"/>
    </row>
    <row r="2769" spans="6:7">
      <c r="F2769" s="2"/>
      <c r="G2769" s="2"/>
    </row>
    <row r="2770" spans="6:7">
      <c r="F2770" s="2"/>
      <c r="G2770" s="2"/>
    </row>
    <row r="2771" spans="6:7">
      <c r="F2771" s="2"/>
      <c r="G2771" s="2"/>
    </row>
    <row r="2772" spans="6:7">
      <c r="F2772" s="2"/>
      <c r="G2772" s="2"/>
    </row>
    <row r="2773" spans="6:7">
      <c r="F2773" s="2"/>
      <c r="G2773" s="2"/>
    </row>
    <row r="2774" spans="6:7">
      <c r="F2774" s="2"/>
      <c r="G2774" s="2"/>
    </row>
    <row r="2775" spans="6:7">
      <c r="F2775" s="2"/>
      <c r="G2775" s="2"/>
    </row>
    <row r="2776" spans="6:7">
      <c r="F2776" s="2"/>
      <c r="G2776" s="2"/>
    </row>
    <row r="2777" spans="6:7">
      <c r="F2777" s="2"/>
      <c r="G2777" s="2"/>
    </row>
    <row r="2778" spans="6:7">
      <c r="F2778" s="2"/>
      <c r="G2778" s="2"/>
    </row>
    <row r="2779" spans="6:7">
      <c r="F2779" s="2"/>
      <c r="G2779" s="2"/>
    </row>
    <row r="2780" spans="6:7">
      <c r="F2780" s="2"/>
      <c r="G2780" s="2"/>
    </row>
    <row r="2781" spans="6:7">
      <c r="F2781" s="2"/>
      <c r="G2781" s="2"/>
    </row>
    <row r="2782" spans="6:7">
      <c r="F2782" s="2"/>
      <c r="G2782" s="2"/>
    </row>
    <row r="2783" spans="6:7">
      <c r="F2783" s="2"/>
      <c r="G2783" s="2"/>
    </row>
    <row r="2784" spans="6:7">
      <c r="F2784" s="2"/>
      <c r="G2784" s="2"/>
    </row>
    <row r="2785" spans="6:7">
      <c r="F2785" s="2"/>
      <c r="G2785" s="2"/>
    </row>
    <row r="2786" spans="6:7">
      <c r="F2786" s="2"/>
      <c r="G2786" s="2"/>
    </row>
    <row r="2787" spans="6:7">
      <c r="F2787" s="2"/>
      <c r="G2787" s="2"/>
    </row>
    <row r="2788" spans="6:7">
      <c r="F2788" s="2"/>
      <c r="G2788" s="2"/>
    </row>
    <row r="2789" spans="6:7">
      <c r="F2789" s="2"/>
      <c r="G2789" s="2"/>
    </row>
    <row r="2790" spans="6:7">
      <c r="F2790" s="2"/>
      <c r="G2790" s="2"/>
    </row>
    <row r="2791" spans="6:7">
      <c r="F2791" s="2"/>
      <c r="G2791" s="2"/>
    </row>
    <row r="2792" spans="6:7">
      <c r="F2792" s="2"/>
      <c r="G2792" s="2"/>
    </row>
    <row r="2793" spans="6:7">
      <c r="F2793" s="2"/>
      <c r="G2793" s="2"/>
    </row>
    <row r="2794" spans="6:7">
      <c r="F2794" s="2"/>
      <c r="G2794" s="2"/>
    </row>
    <row r="2795" spans="6:7">
      <c r="F2795" s="2"/>
      <c r="G2795" s="2"/>
    </row>
    <row r="2796" spans="6:7">
      <c r="F2796" s="2"/>
      <c r="G2796" s="2"/>
    </row>
    <row r="2797" spans="6:7">
      <c r="F2797" s="2"/>
      <c r="G2797" s="2"/>
    </row>
    <row r="2798" spans="6:7">
      <c r="F2798" s="2"/>
      <c r="G2798" s="2"/>
    </row>
    <row r="2799" spans="6:7">
      <c r="F2799" s="2"/>
      <c r="G2799" s="2"/>
    </row>
    <row r="2800" spans="6:7">
      <c r="F2800" s="2"/>
      <c r="G2800" s="2"/>
    </row>
    <row r="2801" spans="6:7">
      <c r="F2801" s="2"/>
      <c r="G2801" s="2"/>
    </row>
    <row r="2802" spans="6:7">
      <c r="F2802" s="2"/>
      <c r="G2802" s="2"/>
    </row>
    <row r="2803" spans="6:7">
      <c r="F2803" s="2"/>
      <c r="G2803" s="2"/>
    </row>
    <row r="2804" spans="6:7">
      <c r="F2804" s="2"/>
      <c r="G2804" s="2"/>
    </row>
    <row r="2805" spans="6:7">
      <c r="F2805" s="2"/>
      <c r="G2805" s="2"/>
    </row>
    <row r="2806" spans="6:7">
      <c r="F2806" s="2"/>
      <c r="G2806" s="2"/>
    </row>
    <row r="2807" spans="6:7">
      <c r="F2807" s="2"/>
      <c r="G2807" s="2"/>
    </row>
    <row r="2808" spans="6:7">
      <c r="F2808" s="2"/>
      <c r="G2808" s="2"/>
    </row>
    <row r="2809" spans="6:7">
      <c r="F2809" s="2"/>
      <c r="G2809" s="2"/>
    </row>
    <row r="2810" spans="6:7">
      <c r="F2810" s="2"/>
      <c r="G2810" s="2"/>
    </row>
    <row r="2811" spans="6:7">
      <c r="F2811" s="2"/>
      <c r="G2811" s="2"/>
    </row>
    <row r="2812" spans="6:7">
      <c r="F2812" s="2"/>
      <c r="G2812" s="2"/>
    </row>
    <row r="2813" spans="6:7">
      <c r="F2813" s="2"/>
      <c r="G2813" s="2"/>
    </row>
    <row r="2814" spans="6:7">
      <c r="F2814" s="2"/>
      <c r="G2814" s="2"/>
    </row>
    <row r="2815" spans="6:7">
      <c r="F2815" s="2"/>
      <c r="G2815" s="2"/>
    </row>
    <row r="2816" spans="6:7">
      <c r="F2816" s="2"/>
      <c r="G2816" s="2"/>
    </row>
    <row r="2817" spans="6:7">
      <c r="F2817" s="2"/>
      <c r="G2817" s="2"/>
    </row>
    <row r="2818" spans="6:7">
      <c r="F2818" s="2"/>
      <c r="G2818" s="2"/>
    </row>
    <row r="2819" spans="6:7">
      <c r="F2819" s="2"/>
      <c r="G2819" s="2"/>
    </row>
    <row r="2820" spans="6:7">
      <c r="F2820" s="2"/>
      <c r="G2820" s="2"/>
    </row>
    <row r="2821" spans="6:7">
      <c r="F2821" s="2"/>
      <c r="G2821" s="2"/>
    </row>
    <row r="2822" spans="6:7">
      <c r="F2822" s="2"/>
      <c r="G2822" s="2"/>
    </row>
    <row r="2823" spans="6:7">
      <c r="F2823" s="2"/>
      <c r="G2823" s="2"/>
    </row>
    <row r="2824" spans="6:7">
      <c r="F2824" s="2"/>
      <c r="G2824" s="2"/>
    </row>
    <row r="2825" spans="6:7">
      <c r="F2825" s="2"/>
      <c r="G2825" s="2"/>
    </row>
    <row r="2826" spans="6:7">
      <c r="F2826" s="2"/>
      <c r="G2826" s="2"/>
    </row>
    <row r="2827" spans="6:7">
      <c r="F2827" s="2"/>
      <c r="G2827" s="2"/>
    </row>
    <row r="2828" spans="6:7">
      <c r="F2828" s="2"/>
      <c r="G2828" s="2"/>
    </row>
    <row r="2829" spans="6:7">
      <c r="F2829" s="2"/>
      <c r="G2829" s="2"/>
    </row>
    <row r="2830" spans="6:7">
      <c r="F2830" s="2"/>
      <c r="G2830" s="2"/>
    </row>
    <row r="2831" spans="6:7">
      <c r="F2831" s="2"/>
      <c r="G2831" s="2"/>
    </row>
    <row r="2832" spans="6:7">
      <c r="F2832" s="2"/>
      <c r="G2832" s="2"/>
    </row>
    <row r="2833" spans="6:7">
      <c r="F2833" s="2"/>
      <c r="G2833" s="2"/>
    </row>
    <row r="2834" spans="6:7">
      <c r="F2834" s="2"/>
      <c r="G2834" s="2"/>
    </row>
    <row r="2835" spans="6:7">
      <c r="F2835" s="2"/>
      <c r="G2835" s="2"/>
    </row>
    <row r="2836" spans="6:7">
      <c r="F2836" s="2"/>
      <c r="G2836" s="2"/>
    </row>
    <row r="2837" spans="6:7">
      <c r="F2837" s="2"/>
      <c r="G2837" s="2"/>
    </row>
    <row r="2838" spans="6:7">
      <c r="F2838" s="2"/>
      <c r="G2838" s="2"/>
    </row>
    <row r="2839" spans="6:7">
      <c r="F2839" s="2"/>
      <c r="G2839" s="2"/>
    </row>
    <row r="2840" spans="6:7">
      <c r="F2840" s="2"/>
      <c r="G2840" s="2"/>
    </row>
    <row r="2841" spans="6:7">
      <c r="F2841" s="2"/>
      <c r="G2841" s="2"/>
    </row>
    <row r="2842" spans="6:7">
      <c r="F2842" s="2"/>
      <c r="G2842" s="2"/>
    </row>
    <row r="2843" spans="6:7">
      <c r="F2843" s="2"/>
      <c r="G2843" s="2"/>
    </row>
    <row r="2844" spans="6:7">
      <c r="F2844" s="2"/>
      <c r="G2844" s="2"/>
    </row>
    <row r="2845" spans="6:7">
      <c r="F2845" s="2"/>
      <c r="G2845" s="2"/>
    </row>
    <row r="2846" spans="6:7">
      <c r="F2846" s="2"/>
      <c r="G2846" s="2"/>
    </row>
    <row r="2847" spans="6:7">
      <c r="F2847" s="2"/>
      <c r="G2847" s="2"/>
    </row>
    <row r="2848" spans="6:7">
      <c r="F2848" s="2"/>
      <c r="G2848" s="2"/>
    </row>
    <row r="2849" spans="6:7">
      <c r="F2849" s="2"/>
      <c r="G2849" s="2"/>
    </row>
    <row r="2850" spans="6:7">
      <c r="F2850" s="2"/>
      <c r="G2850" s="2"/>
    </row>
    <row r="2851" spans="6:7">
      <c r="F2851" s="2"/>
      <c r="G2851" s="2"/>
    </row>
    <row r="2852" spans="6:7">
      <c r="F2852" s="2"/>
      <c r="G2852" s="2"/>
    </row>
    <row r="2853" spans="6:7">
      <c r="F2853" s="2"/>
      <c r="G2853" s="2"/>
    </row>
    <row r="2854" spans="6:7">
      <c r="F2854" s="2"/>
      <c r="G2854" s="2"/>
    </row>
    <row r="2855" spans="6:7">
      <c r="F2855" s="2"/>
      <c r="G2855" s="2"/>
    </row>
    <row r="2856" spans="6:7">
      <c r="F2856" s="2"/>
      <c r="G2856" s="2"/>
    </row>
    <row r="2857" spans="6:7">
      <c r="F2857" s="2"/>
      <c r="G2857" s="2"/>
    </row>
    <row r="2858" spans="6:7">
      <c r="F2858" s="2"/>
      <c r="G2858" s="2"/>
    </row>
    <row r="2859" spans="6:7">
      <c r="F2859" s="2"/>
      <c r="G2859" s="2"/>
    </row>
    <row r="2860" spans="6:7">
      <c r="F2860" s="2"/>
      <c r="G2860" s="2"/>
    </row>
    <row r="2861" spans="6:7">
      <c r="F2861" s="2"/>
      <c r="G2861" s="2"/>
    </row>
    <row r="2862" spans="6:7">
      <c r="F2862" s="2"/>
      <c r="G2862" s="2"/>
    </row>
    <row r="2863" spans="6:7">
      <c r="F2863" s="2"/>
      <c r="G2863" s="2"/>
    </row>
    <row r="2864" spans="6:7">
      <c r="F2864" s="2"/>
      <c r="G2864" s="2"/>
    </row>
    <row r="2865" spans="6:7">
      <c r="F2865" s="2"/>
      <c r="G2865" s="2"/>
    </row>
    <row r="2866" spans="6:7">
      <c r="F2866" s="2"/>
      <c r="G2866" s="2"/>
    </row>
    <row r="2867" spans="6:7">
      <c r="F2867" s="2"/>
      <c r="G2867" s="2"/>
    </row>
    <row r="2868" spans="6:7">
      <c r="F2868" s="2"/>
      <c r="G2868" s="2"/>
    </row>
    <row r="2869" spans="6:7">
      <c r="F2869" s="2"/>
      <c r="G2869" s="2"/>
    </row>
    <row r="2870" spans="6:7">
      <c r="F2870" s="2"/>
      <c r="G2870" s="2"/>
    </row>
    <row r="2871" spans="6:7">
      <c r="F2871" s="2"/>
      <c r="G2871" s="2"/>
    </row>
    <row r="2872" spans="6:7">
      <c r="F2872" s="2"/>
      <c r="G2872" s="2"/>
    </row>
    <row r="2873" spans="6:7">
      <c r="F2873" s="2"/>
      <c r="G2873" s="2"/>
    </row>
    <row r="2874" spans="6:7">
      <c r="F2874" s="2"/>
      <c r="G2874" s="2"/>
    </row>
    <row r="2875" spans="6:7">
      <c r="F2875" s="2"/>
      <c r="G2875" s="2"/>
    </row>
    <row r="2876" spans="6:7">
      <c r="F2876" s="2"/>
      <c r="G2876" s="2"/>
    </row>
    <row r="2877" spans="6:7">
      <c r="F2877" s="2"/>
      <c r="G2877" s="2"/>
    </row>
    <row r="2878" spans="6:7">
      <c r="F2878" s="2"/>
      <c r="G2878" s="2"/>
    </row>
    <row r="2879" spans="6:7">
      <c r="F2879" s="2"/>
      <c r="G2879" s="2"/>
    </row>
    <row r="2880" spans="6:7">
      <c r="F2880" s="2"/>
      <c r="G2880" s="2"/>
    </row>
    <row r="2881" spans="6:7">
      <c r="F2881" s="2"/>
      <c r="G2881" s="2"/>
    </row>
    <row r="2882" spans="6:7">
      <c r="F2882" s="2"/>
      <c r="G2882" s="2"/>
    </row>
    <row r="2883" spans="6:7">
      <c r="F2883" s="2"/>
      <c r="G2883" s="2"/>
    </row>
    <row r="2884" spans="6:7">
      <c r="F2884" s="2"/>
      <c r="G2884" s="2"/>
    </row>
    <row r="2885" spans="6:7">
      <c r="F2885" s="2"/>
      <c r="G2885" s="2"/>
    </row>
    <row r="2886" spans="6:7">
      <c r="F2886" s="2"/>
      <c r="G2886" s="2"/>
    </row>
    <row r="2887" spans="6:7">
      <c r="F2887" s="2"/>
      <c r="G2887" s="2"/>
    </row>
    <row r="2888" spans="6:7">
      <c r="F2888" s="2"/>
      <c r="G2888" s="2"/>
    </row>
    <row r="2889" spans="6:7">
      <c r="F2889" s="2"/>
      <c r="G2889" s="2"/>
    </row>
    <row r="2890" spans="6:7">
      <c r="F2890" s="2"/>
      <c r="G2890" s="2"/>
    </row>
    <row r="2891" spans="6:7">
      <c r="F2891" s="2"/>
      <c r="G2891" s="2"/>
    </row>
    <row r="2892" spans="6:7">
      <c r="F2892" s="2"/>
      <c r="G2892" s="2"/>
    </row>
    <row r="2893" spans="6:7">
      <c r="F2893" s="2"/>
      <c r="G2893" s="2"/>
    </row>
    <row r="2894" spans="6:7">
      <c r="F2894" s="2"/>
      <c r="G2894" s="2"/>
    </row>
    <row r="2895" spans="6:7">
      <c r="F2895" s="2"/>
      <c r="G2895" s="2"/>
    </row>
    <row r="2896" spans="6:7">
      <c r="F2896" s="2"/>
      <c r="G2896" s="2"/>
    </row>
    <row r="2897" spans="6:7">
      <c r="F2897" s="2"/>
      <c r="G2897" s="2"/>
    </row>
    <row r="2898" spans="6:7">
      <c r="F2898" s="2"/>
      <c r="G2898" s="2"/>
    </row>
    <row r="2899" spans="6:7">
      <c r="F2899" s="2"/>
      <c r="G2899" s="2"/>
    </row>
    <row r="2900" spans="6:7">
      <c r="F2900" s="2"/>
      <c r="G2900" s="2"/>
    </row>
    <row r="2901" spans="6:7">
      <c r="F2901" s="2"/>
      <c r="G2901" s="2"/>
    </row>
    <row r="2902" spans="6:7">
      <c r="F2902" s="2"/>
      <c r="G2902" s="2"/>
    </row>
    <row r="2903" spans="6:7">
      <c r="F2903" s="2"/>
      <c r="G2903" s="2"/>
    </row>
    <row r="2904" spans="6:7">
      <c r="F2904" s="2"/>
      <c r="G2904" s="2"/>
    </row>
    <row r="2905" spans="6:7">
      <c r="F2905" s="2"/>
      <c r="G2905" s="2"/>
    </row>
    <row r="2906" spans="6:7">
      <c r="F2906" s="2"/>
      <c r="G2906" s="2"/>
    </row>
    <row r="2907" spans="6:7">
      <c r="F2907" s="2"/>
      <c r="G2907" s="2"/>
    </row>
    <row r="2908" spans="6:7">
      <c r="F2908" s="2"/>
      <c r="G2908" s="2"/>
    </row>
    <row r="2909" spans="6:7">
      <c r="F2909" s="2"/>
      <c r="G2909" s="2"/>
    </row>
    <row r="2910" spans="6:7">
      <c r="F2910" s="2"/>
      <c r="G2910" s="2"/>
    </row>
    <row r="2911" spans="6:7">
      <c r="F2911" s="2"/>
      <c r="G2911" s="2"/>
    </row>
    <row r="2912" spans="6:7">
      <c r="F2912" s="2"/>
      <c r="G2912" s="2"/>
    </row>
    <row r="2913" spans="6:7">
      <c r="F2913" s="2"/>
      <c r="G2913" s="2"/>
    </row>
    <row r="2914" spans="6:7">
      <c r="F2914" s="2"/>
      <c r="G2914" s="2"/>
    </row>
    <row r="2915" spans="6:7">
      <c r="F2915" s="2"/>
      <c r="G2915" s="2"/>
    </row>
    <row r="2916" spans="6:7">
      <c r="F2916" s="2"/>
      <c r="G2916" s="2"/>
    </row>
    <row r="2917" spans="6:7">
      <c r="F2917" s="2"/>
      <c r="G2917" s="2"/>
    </row>
    <row r="2918" spans="6:7">
      <c r="F2918" s="2"/>
      <c r="G2918" s="2"/>
    </row>
    <row r="2919" spans="6:7">
      <c r="F2919" s="2"/>
      <c r="G2919" s="2"/>
    </row>
    <row r="2920" spans="6:7">
      <c r="F2920" s="2"/>
      <c r="G2920" s="2"/>
    </row>
    <row r="2921" spans="6:7">
      <c r="F2921" s="2"/>
      <c r="G2921" s="2"/>
    </row>
    <row r="2922" spans="6:7">
      <c r="F2922" s="2"/>
      <c r="G2922" s="2"/>
    </row>
    <row r="2923" spans="6:7">
      <c r="F2923" s="2"/>
      <c r="G2923" s="2"/>
    </row>
    <row r="2924" spans="6:7">
      <c r="F2924" s="2"/>
      <c r="G2924" s="2"/>
    </row>
    <row r="2925" spans="6:7">
      <c r="F2925" s="2"/>
      <c r="G2925" s="2"/>
    </row>
    <row r="2926" spans="6:7">
      <c r="F2926" s="2"/>
      <c r="G2926" s="2"/>
    </row>
    <row r="2927" spans="6:7">
      <c r="F2927" s="2"/>
      <c r="G2927" s="2"/>
    </row>
    <row r="2928" spans="6:7">
      <c r="F2928" s="2"/>
      <c r="G2928" s="2"/>
    </row>
    <row r="2929" spans="6:7">
      <c r="F2929" s="2"/>
      <c r="G2929" s="2"/>
    </row>
    <row r="2930" spans="6:7">
      <c r="F2930" s="2"/>
      <c r="G2930" s="2"/>
    </row>
    <row r="2931" spans="6:7">
      <c r="F2931" s="2"/>
      <c r="G2931" s="2"/>
    </row>
    <row r="2932" spans="6:7">
      <c r="F2932" s="2"/>
      <c r="G2932" s="2"/>
    </row>
    <row r="2933" spans="6:7">
      <c r="F2933" s="2"/>
      <c r="G2933" s="2"/>
    </row>
    <row r="2934" spans="6:7">
      <c r="F2934" s="2"/>
      <c r="G2934" s="2"/>
    </row>
    <row r="2935" spans="6:7">
      <c r="F2935" s="2"/>
      <c r="G2935" s="2"/>
    </row>
    <row r="2936" spans="6:7">
      <c r="F2936" s="2"/>
      <c r="G2936" s="2"/>
    </row>
    <row r="2937" spans="6:7">
      <c r="F2937" s="2"/>
      <c r="G2937" s="2"/>
    </row>
    <row r="2938" spans="6:7">
      <c r="F2938" s="2"/>
      <c r="G2938" s="2"/>
    </row>
    <row r="2939" spans="6:7">
      <c r="F2939" s="2"/>
      <c r="G2939" s="2"/>
    </row>
    <row r="2940" spans="6:7">
      <c r="F2940" s="2"/>
      <c r="G2940" s="2"/>
    </row>
    <row r="2941" spans="6:7">
      <c r="F2941" s="2"/>
      <c r="G2941" s="2"/>
    </row>
    <row r="2942" spans="6:7">
      <c r="F2942" s="2"/>
      <c r="G2942" s="2"/>
    </row>
    <row r="2943" spans="6:7">
      <c r="F2943" s="2"/>
      <c r="G2943" s="2"/>
    </row>
    <row r="2944" spans="6:7">
      <c r="F2944" s="2"/>
      <c r="G2944" s="2"/>
    </row>
    <row r="2945" spans="6:7">
      <c r="F2945" s="2"/>
      <c r="G2945" s="2"/>
    </row>
    <row r="2946" spans="6:7">
      <c r="F2946" s="2"/>
      <c r="G2946" s="2"/>
    </row>
    <row r="2947" spans="6:7">
      <c r="F2947" s="2"/>
      <c r="G2947" s="2"/>
    </row>
    <row r="2948" spans="6:7">
      <c r="F2948" s="2"/>
      <c r="G2948" s="2"/>
    </row>
    <row r="2949" spans="6:7">
      <c r="F2949" s="2"/>
      <c r="G2949" s="2"/>
    </row>
    <row r="2950" spans="6:7">
      <c r="F2950" s="2"/>
      <c r="G2950" s="2"/>
    </row>
    <row r="2951" spans="6:7">
      <c r="F2951" s="2"/>
      <c r="G2951" s="2"/>
    </row>
    <row r="2952" spans="6:7">
      <c r="F2952" s="2"/>
      <c r="G2952" s="2"/>
    </row>
    <row r="2953" spans="6:7">
      <c r="F2953" s="2"/>
      <c r="G2953" s="2"/>
    </row>
    <row r="2954" spans="6:7">
      <c r="F2954" s="2"/>
      <c r="G2954" s="2"/>
    </row>
    <row r="2955" spans="6:7">
      <c r="F2955" s="2"/>
      <c r="G2955" s="2"/>
    </row>
    <row r="2956" spans="6:7">
      <c r="F2956" s="2"/>
      <c r="G2956" s="2"/>
    </row>
    <row r="2957" spans="6:7">
      <c r="F2957" s="2"/>
      <c r="G2957" s="2"/>
    </row>
    <row r="2958" spans="6:7">
      <c r="F2958" s="2"/>
      <c r="G2958" s="2"/>
    </row>
    <row r="2959" spans="6:7">
      <c r="F2959" s="2"/>
      <c r="G2959" s="2"/>
    </row>
    <row r="2960" spans="6:7">
      <c r="F2960" s="2"/>
      <c r="G2960" s="2"/>
    </row>
    <row r="2961" spans="6:7">
      <c r="F2961" s="2"/>
      <c r="G2961" s="2"/>
    </row>
    <row r="2962" spans="6:7">
      <c r="F2962" s="2"/>
      <c r="G2962" s="2"/>
    </row>
    <row r="2963" spans="6:7">
      <c r="F2963" s="2"/>
      <c r="G2963" s="2"/>
    </row>
    <row r="2964" spans="6:7">
      <c r="F2964" s="2"/>
      <c r="G2964" s="2"/>
    </row>
    <row r="2965" spans="6:7">
      <c r="F2965" s="2"/>
      <c r="G2965" s="2"/>
    </row>
    <row r="2966" spans="6:7">
      <c r="F2966" s="2"/>
      <c r="G2966" s="2"/>
    </row>
    <row r="2967" spans="6:7">
      <c r="F2967" s="2"/>
      <c r="G2967" s="2"/>
    </row>
    <row r="2968" spans="6:7">
      <c r="F2968" s="2"/>
      <c r="G2968" s="2"/>
    </row>
    <row r="2969" spans="6:7">
      <c r="F2969" s="2"/>
      <c r="G2969" s="2"/>
    </row>
    <row r="2970" spans="6:7">
      <c r="F2970" s="2"/>
      <c r="G2970" s="2"/>
    </row>
    <row r="2971" spans="6:7">
      <c r="F2971" s="2"/>
      <c r="G2971" s="2"/>
    </row>
    <row r="2972" spans="6:7">
      <c r="F2972" s="2"/>
      <c r="G2972" s="2"/>
    </row>
    <row r="2973" spans="6:7">
      <c r="F2973" s="2"/>
      <c r="G2973" s="2"/>
    </row>
    <row r="2974" spans="6:7">
      <c r="F2974" s="2"/>
      <c r="G2974" s="2"/>
    </row>
    <row r="2975" spans="6:7">
      <c r="F2975" s="2"/>
      <c r="G2975" s="2"/>
    </row>
    <row r="2976" spans="6:7">
      <c r="F2976" s="2"/>
      <c r="G2976" s="2"/>
    </row>
    <row r="2977" spans="6:7">
      <c r="F2977" s="2"/>
      <c r="G2977" s="2"/>
    </row>
    <row r="2978" spans="6:7">
      <c r="F2978" s="2"/>
      <c r="G2978" s="2"/>
    </row>
    <row r="2979" spans="6:7">
      <c r="F2979" s="2"/>
      <c r="G2979" s="2"/>
    </row>
    <row r="2980" spans="6:7">
      <c r="F2980" s="2"/>
      <c r="G2980" s="2"/>
    </row>
    <row r="2981" spans="6:7">
      <c r="F2981" s="2"/>
      <c r="G2981" s="2"/>
    </row>
    <row r="2982" spans="6:7">
      <c r="F2982" s="2"/>
      <c r="G2982" s="2"/>
    </row>
    <row r="2983" spans="6:7">
      <c r="F2983" s="2"/>
      <c r="G2983" s="2"/>
    </row>
    <row r="2984" spans="6:7">
      <c r="F2984" s="2"/>
      <c r="G2984" s="2"/>
    </row>
    <row r="2985" spans="6:7">
      <c r="F2985" s="2"/>
      <c r="G2985" s="2"/>
    </row>
    <row r="2986" spans="6:7">
      <c r="F2986" s="2"/>
      <c r="G2986" s="2"/>
    </row>
    <row r="2987" spans="6:7">
      <c r="F2987" s="2"/>
      <c r="G2987" s="2"/>
    </row>
    <row r="2988" spans="6:7">
      <c r="F2988" s="2"/>
      <c r="G2988" s="2"/>
    </row>
    <row r="2989" spans="6:7">
      <c r="F2989" s="2"/>
      <c r="G2989" s="2"/>
    </row>
    <row r="2990" spans="6:7">
      <c r="F2990" s="2"/>
      <c r="G2990" s="2"/>
    </row>
    <row r="2991" spans="6:7">
      <c r="F2991" s="2"/>
      <c r="G2991" s="2"/>
    </row>
    <row r="2992" spans="6:7">
      <c r="F2992" s="2"/>
      <c r="G2992" s="2"/>
    </row>
    <row r="2993" spans="6:7">
      <c r="F2993" s="2"/>
      <c r="G2993" s="2"/>
    </row>
    <row r="2994" spans="6:7">
      <c r="F2994" s="2"/>
      <c r="G2994" s="2"/>
    </row>
    <row r="2995" spans="6:7">
      <c r="F2995" s="2"/>
      <c r="G2995" s="2"/>
    </row>
    <row r="2996" spans="6:7">
      <c r="F2996" s="2"/>
      <c r="G2996" s="2"/>
    </row>
    <row r="2997" spans="6:7">
      <c r="F2997" s="2"/>
      <c r="G2997" s="2"/>
    </row>
    <row r="2998" spans="6:7">
      <c r="F2998" s="2"/>
      <c r="G2998" s="2"/>
    </row>
    <row r="2999" spans="6:7">
      <c r="F2999" s="2"/>
      <c r="G2999" s="2"/>
    </row>
    <row r="3000" spans="6:7">
      <c r="F3000" s="2"/>
      <c r="G3000" s="2"/>
    </row>
    <row r="3001" spans="6:7">
      <c r="F3001" s="2"/>
      <c r="G3001" s="2"/>
    </row>
    <row r="3002" spans="6:7">
      <c r="F3002" s="2"/>
      <c r="G3002" s="2"/>
    </row>
    <row r="3003" spans="6:7">
      <c r="F3003" s="2"/>
      <c r="G3003" s="2"/>
    </row>
    <row r="3004" spans="6:7">
      <c r="F3004" s="2"/>
      <c r="G3004" s="2"/>
    </row>
    <row r="3005" spans="6:7">
      <c r="F3005" s="2"/>
      <c r="G3005" s="2"/>
    </row>
    <row r="3006" spans="6:7">
      <c r="F3006" s="2"/>
      <c r="G3006" s="2"/>
    </row>
    <row r="3007" spans="6:7">
      <c r="F3007" s="2"/>
      <c r="G3007" s="2"/>
    </row>
    <row r="3008" spans="6:7">
      <c r="F3008" s="2"/>
      <c r="G3008" s="2"/>
    </row>
    <row r="3009" spans="6:7">
      <c r="F3009" s="2"/>
      <c r="G3009" s="2"/>
    </row>
    <row r="3010" spans="6:7">
      <c r="F3010" s="2"/>
      <c r="G3010" s="2"/>
    </row>
    <row r="3011" spans="6:7">
      <c r="F3011" s="2"/>
      <c r="G3011" s="2"/>
    </row>
    <row r="3012" spans="6:7">
      <c r="F3012" s="2"/>
      <c r="G3012" s="2"/>
    </row>
    <row r="3013" spans="6:7">
      <c r="F3013" s="2"/>
      <c r="G3013" s="2"/>
    </row>
    <row r="3014" spans="6:7">
      <c r="F3014" s="2"/>
      <c r="G3014" s="2"/>
    </row>
    <row r="3015" spans="6:7">
      <c r="F3015" s="2"/>
      <c r="G3015" s="2"/>
    </row>
    <row r="3016" spans="6:7">
      <c r="F3016" s="2"/>
      <c r="G3016" s="2"/>
    </row>
    <row r="3017" spans="6:7">
      <c r="F3017" s="2"/>
      <c r="G3017" s="2"/>
    </row>
    <row r="3018" spans="6:7">
      <c r="F3018" s="2"/>
      <c r="G3018" s="2"/>
    </row>
    <row r="3019" spans="6:7">
      <c r="F3019" s="2"/>
      <c r="G3019" s="2"/>
    </row>
    <row r="3020" spans="6:7">
      <c r="F3020" s="2"/>
      <c r="G3020" s="2"/>
    </row>
    <row r="3021" spans="6:7">
      <c r="F3021" s="2"/>
      <c r="G3021" s="2"/>
    </row>
    <row r="3022" spans="6:7">
      <c r="F3022" s="2"/>
      <c r="G3022" s="2"/>
    </row>
    <row r="3023" spans="6:7">
      <c r="F3023" s="2"/>
      <c r="G3023" s="2"/>
    </row>
    <row r="3024" spans="6:7">
      <c r="F3024" s="2"/>
      <c r="G3024" s="2"/>
    </row>
    <row r="3025" spans="6:7">
      <c r="F3025" s="2"/>
      <c r="G3025" s="2"/>
    </row>
    <row r="3026" spans="6:7">
      <c r="F3026" s="2"/>
      <c r="G3026" s="2"/>
    </row>
    <row r="3027" spans="6:7">
      <c r="F3027" s="2"/>
      <c r="G3027" s="2"/>
    </row>
    <row r="3028" spans="6:7">
      <c r="F3028" s="2"/>
      <c r="G3028" s="2"/>
    </row>
    <row r="3029" spans="6:7">
      <c r="F3029" s="2"/>
      <c r="G3029" s="2"/>
    </row>
    <row r="3030" spans="6:7">
      <c r="F3030" s="2"/>
      <c r="G3030" s="2"/>
    </row>
    <row r="3031" spans="6:7">
      <c r="F3031" s="2"/>
      <c r="G3031" s="2"/>
    </row>
    <row r="3032" spans="6:7">
      <c r="F3032" s="2"/>
      <c r="G3032" s="2"/>
    </row>
    <row r="3033" spans="6:7">
      <c r="F3033" s="2"/>
      <c r="G3033" s="2"/>
    </row>
    <row r="3034" spans="6:7">
      <c r="F3034" s="2"/>
      <c r="G3034" s="2"/>
    </row>
    <row r="3035" spans="6:7">
      <c r="F3035" s="2"/>
      <c r="G3035" s="2"/>
    </row>
    <row r="3036" spans="6:7">
      <c r="F3036" s="2"/>
      <c r="G3036" s="2"/>
    </row>
    <row r="3037" spans="6:7">
      <c r="F3037" s="2"/>
      <c r="G3037" s="2"/>
    </row>
    <row r="3038" spans="6:7">
      <c r="F3038" s="2"/>
      <c r="G3038" s="2"/>
    </row>
    <row r="3039" spans="6:7">
      <c r="F3039" s="2"/>
      <c r="G3039" s="2"/>
    </row>
    <row r="3040" spans="6:7">
      <c r="F3040" s="2"/>
      <c r="G3040" s="2"/>
    </row>
    <row r="3041" spans="6:7">
      <c r="F3041" s="2"/>
      <c r="G3041" s="2"/>
    </row>
    <row r="3042" spans="6:7">
      <c r="F3042" s="2"/>
      <c r="G3042" s="2"/>
    </row>
    <row r="3043" spans="6:7">
      <c r="F3043" s="2"/>
      <c r="G3043" s="2"/>
    </row>
    <row r="3044" spans="6:7">
      <c r="F3044" s="2"/>
      <c r="G3044" s="2"/>
    </row>
    <row r="3045" spans="6:7">
      <c r="F3045" s="2"/>
      <c r="G3045" s="2"/>
    </row>
    <row r="3046" spans="6:7">
      <c r="F3046" s="2"/>
      <c r="G3046" s="2"/>
    </row>
    <row r="3047" spans="6:7">
      <c r="F3047" s="2"/>
      <c r="G3047" s="2"/>
    </row>
    <row r="3048" spans="6:7">
      <c r="F3048" s="2"/>
      <c r="G3048" s="2"/>
    </row>
    <row r="3049" spans="6:7">
      <c r="F3049" s="2"/>
      <c r="G3049" s="2"/>
    </row>
    <row r="3050" spans="6:7">
      <c r="F3050" s="2"/>
      <c r="G3050" s="2"/>
    </row>
    <row r="3051" spans="6:7">
      <c r="F3051" s="2"/>
      <c r="G3051" s="2"/>
    </row>
    <row r="3052" spans="6:7">
      <c r="F3052" s="2"/>
      <c r="G3052" s="2"/>
    </row>
    <row r="3053" spans="6:7">
      <c r="F3053" s="2"/>
      <c r="G3053" s="2"/>
    </row>
    <row r="3054" spans="6:7">
      <c r="F3054" s="2"/>
      <c r="G3054" s="2"/>
    </row>
    <row r="3055" spans="6:7">
      <c r="F3055" s="2"/>
      <c r="G3055" s="2"/>
    </row>
    <row r="3056" spans="6:7">
      <c r="F3056" s="2"/>
      <c r="G3056" s="2"/>
    </row>
    <row r="3057" spans="6:7">
      <c r="F3057" s="2"/>
      <c r="G3057" s="2"/>
    </row>
    <row r="3058" spans="6:7">
      <c r="F3058" s="2"/>
      <c r="G3058" s="2"/>
    </row>
    <row r="3059" spans="6:7">
      <c r="F3059" s="2"/>
      <c r="G3059" s="2"/>
    </row>
    <row r="3060" spans="6:7">
      <c r="F3060" s="2"/>
      <c r="G3060" s="2"/>
    </row>
    <row r="3061" spans="6:7">
      <c r="F3061" s="2"/>
      <c r="G3061" s="2"/>
    </row>
    <row r="3062" spans="6:7">
      <c r="F3062" s="2"/>
      <c r="G3062" s="2"/>
    </row>
    <row r="3063" spans="6:7">
      <c r="F3063" s="2"/>
      <c r="G3063" s="2"/>
    </row>
    <row r="3064" spans="6:7">
      <c r="F3064" s="2"/>
      <c r="G3064" s="2"/>
    </row>
    <row r="3065" spans="6:7">
      <c r="F3065" s="2"/>
      <c r="G3065" s="2"/>
    </row>
    <row r="3066" spans="6:7">
      <c r="F3066" s="2"/>
      <c r="G3066" s="2"/>
    </row>
    <row r="3067" spans="6:7">
      <c r="F3067" s="2"/>
      <c r="G3067" s="2"/>
    </row>
    <row r="3068" spans="6:7">
      <c r="F3068" s="2"/>
      <c r="G3068" s="2"/>
    </row>
    <row r="3069" spans="6:7">
      <c r="F3069" s="2"/>
      <c r="G3069" s="2"/>
    </row>
    <row r="3070" spans="6:7">
      <c r="F3070" s="2"/>
      <c r="G3070" s="2"/>
    </row>
    <row r="3071" spans="6:7">
      <c r="F3071" s="2"/>
      <c r="G3071" s="2"/>
    </row>
    <row r="3072" spans="6:7">
      <c r="F3072" s="2"/>
      <c r="G3072" s="2"/>
    </row>
    <row r="3073" spans="6:7">
      <c r="F3073" s="2"/>
      <c r="G3073" s="2"/>
    </row>
    <row r="3074" spans="6:7">
      <c r="F3074" s="2"/>
      <c r="G3074" s="2"/>
    </row>
    <row r="3075" spans="6:7">
      <c r="F3075" s="2"/>
      <c r="G3075" s="2"/>
    </row>
    <row r="3076" spans="6:7">
      <c r="F3076" s="2"/>
      <c r="G3076" s="2"/>
    </row>
    <row r="3077" spans="6:7">
      <c r="F3077" s="2"/>
      <c r="G3077" s="2"/>
    </row>
    <row r="3078" spans="6:7">
      <c r="F3078" s="2"/>
      <c r="G3078" s="2"/>
    </row>
    <row r="3079" spans="6:7">
      <c r="F3079" s="2"/>
      <c r="G3079" s="2"/>
    </row>
    <row r="3080" spans="6:7">
      <c r="F3080" s="2"/>
      <c r="G3080" s="2"/>
    </row>
    <row r="3081" spans="6:7">
      <c r="F3081" s="2"/>
      <c r="G3081" s="2"/>
    </row>
    <row r="3082" spans="6:7">
      <c r="F3082" s="2"/>
      <c r="G3082" s="2"/>
    </row>
    <row r="3083" spans="6:7">
      <c r="F3083" s="2"/>
      <c r="G3083" s="2"/>
    </row>
    <row r="3084" spans="6:7">
      <c r="F3084" s="2"/>
      <c r="G3084" s="2"/>
    </row>
    <row r="3085" spans="6:7">
      <c r="F3085" s="2"/>
      <c r="G3085" s="2"/>
    </row>
    <row r="3086" spans="6:7">
      <c r="F3086" s="2"/>
      <c r="G3086" s="2"/>
    </row>
    <row r="3087" spans="6:7">
      <c r="F3087" s="2"/>
      <c r="G3087" s="2"/>
    </row>
    <row r="3088" spans="6:7">
      <c r="F3088" s="2"/>
      <c r="G3088" s="2"/>
    </row>
    <row r="3089" spans="6:7">
      <c r="F3089" s="2"/>
      <c r="G3089" s="2"/>
    </row>
    <row r="3090" spans="6:7">
      <c r="F3090" s="2"/>
      <c r="G3090" s="2"/>
    </row>
    <row r="3091" spans="6:7">
      <c r="F3091" s="2"/>
      <c r="G3091" s="2"/>
    </row>
    <row r="3092" spans="6:7">
      <c r="F3092" s="2"/>
      <c r="G3092" s="2"/>
    </row>
    <row r="3093" spans="6:7">
      <c r="F3093" s="2"/>
      <c r="G3093" s="2"/>
    </row>
    <row r="3094" spans="6:7">
      <c r="F3094" s="2"/>
      <c r="G3094" s="2"/>
    </row>
    <row r="3095" spans="6:7">
      <c r="F3095" s="2"/>
      <c r="G3095" s="2"/>
    </row>
    <row r="3096" spans="6:7">
      <c r="F3096" s="2"/>
      <c r="G3096" s="2"/>
    </row>
    <row r="3097" spans="6:7">
      <c r="F3097" s="2"/>
      <c r="G3097" s="2"/>
    </row>
    <row r="3098" spans="6:7">
      <c r="F3098" s="2"/>
      <c r="G3098" s="2"/>
    </row>
    <row r="3099" spans="6:7">
      <c r="F3099" s="2"/>
      <c r="G3099" s="2"/>
    </row>
    <row r="3100" spans="6:7">
      <c r="F3100" s="2"/>
      <c r="G3100" s="2"/>
    </row>
    <row r="3101" spans="6:7">
      <c r="F3101" s="2"/>
      <c r="G3101" s="2"/>
    </row>
    <row r="3102" spans="6:7">
      <c r="F3102" s="2"/>
      <c r="G3102" s="2"/>
    </row>
    <row r="3103" spans="6:7">
      <c r="F3103" s="2"/>
      <c r="G3103" s="2"/>
    </row>
    <row r="3104" spans="6:7">
      <c r="F3104" s="2"/>
      <c r="G3104" s="2"/>
    </row>
    <row r="3105" spans="6:7">
      <c r="F3105" s="2"/>
      <c r="G3105" s="2"/>
    </row>
    <row r="3106" spans="6:7">
      <c r="F3106" s="2"/>
      <c r="G3106" s="2"/>
    </row>
    <row r="3107" spans="6:7">
      <c r="F3107" s="2"/>
      <c r="G3107" s="2"/>
    </row>
    <row r="3108" spans="6:7">
      <c r="F3108" s="2"/>
      <c r="G3108" s="2"/>
    </row>
    <row r="3109" spans="6:7">
      <c r="F3109" s="2"/>
      <c r="G3109" s="2"/>
    </row>
    <row r="3110" spans="6:7">
      <c r="F3110" s="2"/>
      <c r="G3110" s="2"/>
    </row>
    <row r="3111" spans="6:7">
      <c r="F3111" s="2"/>
      <c r="G3111" s="2"/>
    </row>
    <row r="3112" spans="6:7">
      <c r="F3112" s="2"/>
      <c r="G3112" s="2"/>
    </row>
    <row r="3113" spans="6:7">
      <c r="F3113" s="2"/>
      <c r="G3113" s="2"/>
    </row>
    <row r="3114" spans="6:7">
      <c r="F3114" s="2"/>
      <c r="G3114" s="2"/>
    </row>
    <row r="3115" spans="6:7">
      <c r="F3115" s="2"/>
      <c r="G3115" s="2"/>
    </row>
    <row r="3116" spans="6:7">
      <c r="F3116" s="2"/>
      <c r="G3116" s="2"/>
    </row>
    <row r="3117" spans="6:7">
      <c r="F3117" s="2"/>
      <c r="G3117" s="2"/>
    </row>
    <row r="3118" spans="6:7">
      <c r="F3118" s="2"/>
      <c r="G3118" s="2"/>
    </row>
    <row r="3119" spans="6:7">
      <c r="F3119" s="2"/>
      <c r="G3119" s="2"/>
    </row>
    <row r="3120" spans="6:7">
      <c r="F3120" s="2"/>
      <c r="G3120" s="2"/>
    </row>
    <row r="3121" spans="6:7">
      <c r="F3121" s="2"/>
      <c r="G3121" s="2"/>
    </row>
    <row r="3122" spans="6:7">
      <c r="F3122" s="2"/>
      <c r="G3122" s="2"/>
    </row>
    <row r="3123" spans="6:7">
      <c r="F3123" s="2"/>
      <c r="G3123" s="2"/>
    </row>
    <row r="3124" spans="6:7">
      <c r="F3124" s="2"/>
      <c r="G3124" s="2"/>
    </row>
    <row r="3125" spans="6:7">
      <c r="F3125" s="2"/>
      <c r="G3125" s="2"/>
    </row>
    <row r="3126" spans="6:7">
      <c r="F3126" s="2"/>
      <c r="G3126" s="2"/>
    </row>
    <row r="3127" spans="6:7">
      <c r="F3127" s="2"/>
      <c r="G3127" s="2"/>
    </row>
    <row r="3128" spans="6:7">
      <c r="F3128" s="2"/>
      <c r="G3128" s="2"/>
    </row>
    <row r="3129" spans="6:7">
      <c r="F3129" s="2"/>
      <c r="G3129" s="2"/>
    </row>
    <row r="3130" spans="6:7">
      <c r="F3130" s="2"/>
      <c r="G3130" s="2"/>
    </row>
    <row r="3131" spans="6:7">
      <c r="F3131" s="2"/>
      <c r="G3131" s="2"/>
    </row>
    <row r="3132" spans="6:7">
      <c r="F3132" s="2"/>
      <c r="G3132" s="2"/>
    </row>
    <row r="3133" spans="6:7">
      <c r="F3133" s="2"/>
      <c r="G3133" s="2"/>
    </row>
    <row r="3134" spans="6:7">
      <c r="F3134" s="2"/>
      <c r="G3134" s="2"/>
    </row>
    <row r="3135" spans="6:7">
      <c r="F3135" s="2"/>
      <c r="G3135" s="2"/>
    </row>
    <row r="3136" spans="6:7">
      <c r="F3136" s="2"/>
      <c r="G3136" s="2"/>
    </row>
    <row r="3137" spans="6:7">
      <c r="F3137" s="2"/>
      <c r="G3137" s="2"/>
    </row>
    <row r="3138" spans="6:7">
      <c r="F3138" s="2"/>
      <c r="G3138" s="2"/>
    </row>
    <row r="3139" spans="6:7">
      <c r="F3139" s="2"/>
      <c r="G3139" s="2"/>
    </row>
    <row r="3140" spans="6:7">
      <c r="F3140" s="2"/>
      <c r="G3140" s="2"/>
    </row>
    <row r="3141" spans="6:7">
      <c r="F3141" s="2"/>
      <c r="G3141" s="2"/>
    </row>
    <row r="3142" spans="6:7">
      <c r="F3142" s="2"/>
      <c r="G3142" s="2"/>
    </row>
    <row r="3143" spans="6:7">
      <c r="F3143" s="2"/>
      <c r="G3143" s="2"/>
    </row>
    <row r="3144" spans="6:7">
      <c r="F3144" s="2"/>
      <c r="G3144" s="2"/>
    </row>
    <row r="3145" spans="6:7">
      <c r="F3145" s="2"/>
      <c r="G3145" s="2"/>
    </row>
    <row r="3146" spans="6:7">
      <c r="F3146" s="2"/>
      <c r="G3146" s="2"/>
    </row>
    <row r="3147" spans="6:7">
      <c r="F3147" s="2"/>
      <c r="G3147" s="2"/>
    </row>
    <row r="3148" spans="6:7">
      <c r="F3148" s="2"/>
      <c r="G3148" s="2"/>
    </row>
    <row r="3149" spans="6:7">
      <c r="F3149" s="2"/>
      <c r="G3149" s="2"/>
    </row>
    <row r="3150" spans="6:7">
      <c r="F3150" s="2"/>
      <c r="G3150" s="2"/>
    </row>
    <row r="3151" spans="6:7">
      <c r="F3151" s="2"/>
      <c r="G3151" s="2"/>
    </row>
    <row r="3152" spans="6:7">
      <c r="F3152" s="2"/>
      <c r="G3152" s="2"/>
    </row>
    <row r="3153" spans="6:7">
      <c r="F3153" s="2"/>
      <c r="G3153" s="2"/>
    </row>
    <row r="3154" spans="6:7">
      <c r="F3154" s="2"/>
      <c r="G3154" s="2"/>
    </row>
    <row r="3155" spans="6:7">
      <c r="F3155" s="2"/>
      <c r="G3155" s="2"/>
    </row>
    <row r="3156" spans="6:7">
      <c r="F3156" s="2"/>
      <c r="G3156" s="2"/>
    </row>
    <row r="3157" spans="6:7">
      <c r="F3157" s="2"/>
      <c r="G3157" s="2"/>
    </row>
    <row r="3158" spans="6:7">
      <c r="F3158" s="2"/>
      <c r="G3158" s="2"/>
    </row>
    <row r="3159" spans="6:7">
      <c r="F3159" s="2"/>
      <c r="G3159" s="2"/>
    </row>
    <row r="3160" spans="6:7">
      <c r="F3160" s="2"/>
      <c r="G3160" s="2"/>
    </row>
    <row r="3161" spans="6:7">
      <c r="F3161" s="2"/>
      <c r="G3161" s="2"/>
    </row>
    <row r="3162" spans="6:7">
      <c r="F3162" s="2"/>
      <c r="G3162" s="2"/>
    </row>
    <row r="3163" spans="6:7">
      <c r="F3163" s="2"/>
      <c r="G3163" s="2"/>
    </row>
    <row r="3164" spans="6:7">
      <c r="F3164" s="2"/>
      <c r="G3164" s="2"/>
    </row>
    <row r="3165" spans="6:7">
      <c r="F3165" s="2"/>
      <c r="G3165" s="2"/>
    </row>
    <row r="3166" spans="6:7">
      <c r="F3166" s="2"/>
      <c r="G3166" s="2"/>
    </row>
    <row r="3167" spans="6:7">
      <c r="F3167" s="2"/>
      <c r="G3167" s="2"/>
    </row>
    <row r="3168" spans="6:7">
      <c r="F3168" s="2"/>
      <c r="G3168" s="2"/>
    </row>
    <row r="3169" spans="6:7">
      <c r="F3169" s="2"/>
      <c r="G3169" s="2"/>
    </row>
    <row r="3170" spans="6:7">
      <c r="F3170" s="2"/>
      <c r="G3170" s="2"/>
    </row>
    <row r="3171" spans="6:7">
      <c r="F3171" s="2"/>
      <c r="G3171" s="2"/>
    </row>
    <row r="3172" spans="6:7">
      <c r="F3172" s="2"/>
      <c r="G3172" s="2"/>
    </row>
    <row r="3173" spans="6:7">
      <c r="F3173" s="2"/>
      <c r="G3173" s="2"/>
    </row>
    <row r="3174" spans="6:7">
      <c r="F3174" s="2"/>
      <c r="G3174" s="2"/>
    </row>
    <row r="3175" spans="6:7">
      <c r="F3175" s="2"/>
      <c r="G3175" s="2"/>
    </row>
    <row r="3176" spans="6:7">
      <c r="F3176" s="2"/>
      <c r="G3176" s="2"/>
    </row>
    <row r="3177" spans="6:7">
      <c r="F3177" s="2"/>
      <c r="G3177" s="2"/>
    </row>
    <row r="3178" spans="6:7">
      <c r="F3178" s="2"/>
      <c r="G3178" s="2"/>
    </row>
    <row r="3179" spans="6:7">
      <c r="F3179" s="2"/>
      <c r="G3179" s="2"/>
    </row>
    <row r="3180" spans="6:7">
      <c r="F3180" s="2"/>
      <c r="G3180" s="2"/>
    </row>
    <row r="3181" spans="6:7">
      <c r="F3181" s="2"/>
      <c r="G3181" s="2"/>
    </row>
    <row r="3182" spans="6:7">
      <c r="F3182" s="2"/>
      <c r="G3182" s="2"/>
    </row>
    <row r="3183" spans="6:7">
      <c r="F3183" s="2"/>
      <c r="G3183" s="2"/>
    </row>
    <row r="3184" spans="6:7">
      <c r="F3184" s="2"/>
      <c r="G3184" s="2"/>
    </row>
    <row r="3185" spans="6:7">
      <c r="F3185" s="2"/>
      <c r="G3185" s="2"/>
    </row>
    <row r="3186" spans="6:7">
      <c r="F3186" s="2"/>
      <c r="G3186" s="2"/>
    </row>
    <row r="3187" spans="6:7">
      <c r="F3187" s="2"/>
      <c r="G3187" s="2"/>
    </row>
    <row r="3188" spans="6:7">
      <c r="F3188" s="2"/>
      <c r="G3188" s="2"/>
    </row>
    <row r="3189" spans="6:7">
      <c r="F3189" s="2"/>
      <c r="G3189" s="2"/>
    </row>
    <row r="3190" spans="6:7">
      <c r="F3190" s="2"/>
      <c r="G3190" s="2"/>
    </row>
    <row r="3191" spans="6:7">
      <c r="F3191" s="2"/>
      <c r="G3191" s="2"/>
    </row>
    <row r="3192" spans="6:7">
      <c r="F3192" s="2"/>
      <c r="G3192" s="2"/>
    </row>
    <row r="3193" spans="6:7">
      <c r="F3193" s="2"/>
      <c r="G3193" s="2"/>
    </row>
    <row r="3194" spans="6:7">
      <c r="F3194" s="2"/>
      <c r="G3194" s="2"/>
    </row>
    <row r="3195" spans="6:7">
      <c r="F3195" s="2"/>
      <c r="G3195" s="2"/>
    </row>
    <row r="3196" spans="6:7">
      <c r="F3196" s="2"/>
      <c r="G3196" s="2"/>
    </row>
    <row r="3197" spans="6:7">
      <c r="F3197" s="2"/>
      <c r="G3197" s="2"/>
    </row>
    <row r="3198" spans="6:7">
      <c r="F3198" s="2"/>
      <c r="G3198" s="2"/>
    </row>
    <row r="3199" spans="6:7">
      <c r="F3199" s="2"/>
      <c r="G3199" s="2"/>
    </row>
    <row r="3200" spans="6:7">
      <c r="F3200" s="2"/>
      <c r="G3200" s="2"/>
    </row>
    <row r="3201" spans="6:7">
      <c r="F3201" s="2"/>
      <c r="G3201" s="2"/>
    </row>
    <row r="3202" spans="6:7">
      <c r="F3202" s="2"/>
      <c r="G3202" s="2"/>
    </row>
    <row r="3203" spans="6:7">
      <c r="F3203" s="2"/>
      <c r="G3203" s="2"/>
    </row>
    <row r="3204" spans="6:7">
      <c r="F3204" s="2"/>
      <c r="G3204" s="2"/>
    </row>
    <row r="3205" spans="6:7">
      <c r="F3205" s="2"/>
      <c r="G3205" s="2"/>
    </row>
    <row r="3206" spans="6:7">
      <c r="F3206" s="2"/>
      <c r="G3206" s="2"/>
    </row>
    <row r="3207" spans="6:7">
      <c r="F3207" s="2"/>
      <c r="G3207" s="2"/>
    </row>
    <row r="3208" spans="6:7">
      <c r="F3208" s="2"/>
      <c r="G3208" s="2"/>
    </row>
    <row r="3209" spans="6:7">
      <c r="F3209" s="2"/>
      <c r="G3209" s="2"/>
    </row>
    <row r="3210" spans="6:7">
      <c r="F3210" s="2"/>
      <c r="G3210" s="2"/>
    </row>
    <row r="3211" spans="6:7">
      <c r="F3211" s="2"/>
      <c r="G3211" s="2"/>
    </row>
    <row r="3212" spans="6:7">
      <c r="F3212" s="2"/>
      <c r="G3212" s="2"/>
    </row>
    <row r="3213" spans="6:7">
      <c r="F3213" s="2"/>
      <c r="G3213" s="2"/>
    </row>
    <row r="3214" spans="6:7">
      <c r="F3214" s="2"/>
      <c r="G3214" s="2"/>
    </row>
    <row r="3215" spans="6:7">
      <c r="F3215" s="2"/>
      <c r="G3215" s="2"/>
    </row>
    <row r="3216" spans="6:7">
      <c r="F3216" s="2"/>
      <c r="G3216" s="2"/>
    </row>
    <row r="3217" spans="6:7">
      <c r="F3217" s="2"/>
      <c r="G3217" s="2"/>
    </row>
    <row r="3218" spans="6:7">
      <c r="F3218" s="2"/>
      <c r="G3218" s="2"/>
    </row>
    <row r="3219" spans="6:7">
      <c r="F3219" s="2"/>
      <c r="G3219" s="2"/>
    </row>
    <row r="3220" spans="6:7">
      <c r="F3220" s="2"/>
      <c r="G3220" s="2"/>
    </row>
    <row r="3221" spans="6:7">
      <c r="F3221" s="2"/>
      <c r="G3221" s="2"/>
    </row>
    <row r="3222" spans="6:7">
      <c r="F3222" s="2"/>
      <c r="G3222" s="2"/>
    </row>
    <row r="3223" spans="6:7">
      <c r="F3223" s="2"/>
      <c r="G3223" s="2"/>
    </row>
    <row r="3224" spans="6:7">
      <c r="F3224" s="2"/>
      <c r="G3224" s="2"/>
    </row>
    <row r="3225" spans="6:7">
      <c r="F3225" s="2"/>
      <c r="G3225" s="2"/>
    </row>
    <row r="3226" spans="6:7">
      <c r="F3226" s="2"/>
      <c r="G3226" s="2"/>
    </row>
    <row r="3227" spans="6:7">
      <c r="F3227" s="2"/>
      <c r="G3227" s="2"/>
    </row>
    <row r="3228" spans="6:7">
      <c r="F3228" s="2"/>
      <c r="G3228" s="2"/>
    </row>
    <row r="3229" spans="6:7">
      <c r="F3229" s="2"/>
      <c r="G3229" s="2"/>
    </row>
    <row r="3230" spans="6:7">
      <c r="F3230" s="2"/>
      <c r="G3230" s="2"/>
    </row>
    <row r="3231" spans="6:7">
      <c r="F3231" s="2"/>
      <c r="G3231" s="2"/>
    </row>
    <row r="3232" spans="6:7">
      <c r="F3232" s="2"/>
      <c r="G3232" s="2"/>
    </row>
    <row r="3233" spans="6:7">
      <c r="F3233" s="2"/>
      <c r="G3233" s="2"/>
    </row>
    <row r="3234" spans="6:7">
      <c r="F3234" s="2"/>
      <c r="G3234" s="2"/>
    </row>
    <row r="3235" spans="6:7">
      <c r="F3235" s="2"/>
      <c r="G3235" s="2"/>
    </row>
    <row r="3236" spans="6:7">
      <c r="F3236" s="2"/>
      <c r="G3236" s="2"/>
    </row>
    <row r="3237" spans="6:7">
      <c r="F3237" s="2"/>
      <c r="G3237" s="2"/>
    </row>
    <row r="3238" spans="6:7">
      <c r="F3238" s="2"/>
      <c r="G3238" s="2"/>
    </row>
    <row r="3239" spans="6:7">
      <c r="F3239" s="2"/>
      <c r="G3239" s="2"/>
    </row>
    <row r="3240" spans="6:7">
      <c r="F3240" s="2"/>
      <c r="G3240" s="2"/>
    </row>
    <row r="3241" spans="6:7">
      <c r="F3241" s="2"/>
      <c r="G3241" s="2"/>
    </row>
    <row r="3242" spans="6:7">
      <c r="F3242" s="2"/>
      <c r="G3242" s="2"/>
    </row>
    <row r="3243" spans="6:7">
      <c r="F3243" s="2"/>
      <c r="G3243" s="2"/>
    </row>
    <row r="3244" spans="6:7">
      <c r="F3244" s="2"/>
      <c r="G3244" s="2"/>
    </row>
    <row r="3245" spans="6:7">
      <c r="F3245" s="2"/>
      <c r="G3245" s="2"/>
    </row>
    <row r="3246" spans="6:7">
      <c r="F3246" s="2"/>
      <c r="G3246" s="2"/>
    </row>
    <row r="3247" spans="6:7">
      <c r="F3247" s="2"/>
      <c r="G3247" s="2"/>
    </row>
    <row r="3248" spans="6:7">
      <c r="F3248" s="2"/>
      <c r="G3248" s="2"/>
    </row>
    <row r="3249" spans="6:7">
      <c r="F3249" s="2"/>
      <c r="G3249" s="2"/>
    </row>
    <row r="3250" spans="6:7">
      <c r="F3250" s="2"/>
      <c r="G3250" s="2"/>
    </row>
    <row r="3251" spans="6:7">
      <c r="F3251" s="2"/>
      <c r="G3251" s="2"/>
    </row>
    <row r="3252" spans="6:7">
      <c r="F3252" s="2"/>
      <c r="G3252" s="2"/>
    </row>
    <row r="3253" spans="6:7">
      <c r="F3253" s="2"/>
      <c r="G3253" s="2"/>
    </row>
    <row r="3254" spans="6:7">
      <c r="F3254" s="2"/>
      <c r="G3254" s="2"/>
    </row>
    <row r="3255" spans="6:7">
      <c r="F3255" s="2"/>
      <c r="G3255" s="2"/>
    </row>
    <row r="3256" spans="6:7">
      <c r="F3256" s="2"/>
      <c r="G3256" s="2"/>
    </row>
    <row r="3257" spans="6:7">
      <c r="F3257" s="2"/>
      <c r="G3257" s="2"/>
    </row>
    <row r="3258" spans="6:7">
      <c r="F3258" s="2"/>
      <c r="G3258" s="2"/>
    </row>
    <row r="3259" spans="6:7">
      <c r="F3259" s="2"/>
      <c r="G3259" s="2"/>
    </row>
    <row r="3260" spans="6:7">
      <c r="F3260" s="2"/>
      <c r="G3260" s="2"/>
    </row>
    <row r="3261" spans="6:7">
      <c r="F3261" s="2"/>
      <c r="G3261" s="2"/>
    </row>
    <row r="3262" spans="6:7">
      <c r="F3262" s="2"/>
      <c r="G3262" s="2"/>
    </row>
    <row r="3263" spans="6:7">
      <c r="F3263" s="2"/>
      <c r="G3263" s="2"/>
    </row>
    <row r="3264" spans="6:7">
      <c r="F3264" s="2"/>
      <c r="G3264" s="2"/>
    </row>
    <row r="3265" spans="6:7">
      <c r="F3265" s="2"/>
      <c r="G3265" s="2"/>
    </row>
    <row r="3266" spans="6:7">
      <c r="F3266" s="2"/>
      <c r="G3266" s="2"/>
    </row>
    <row r="3267" spans="6:7">
      <c r="F3267" s="2"/>
      <c r="G3267" s="2"/>
    </row>
    <row r="3268" spans="6:7">
      <c r="F3268" s="2"/>
      <c r="G3268" s="2"/>
    </row>
    <row r="3269" spans="6:7">
      <c r="F3269" s="2"/>
      <c r="G3269" s="2"/>
    </row>
    <row r="3270" spans="6:7">
      <c r="F3270" s="2"/>
      <c r="G3270" s="2"/>
    </row>
    <row r="3271" spans="6:7">
      <c r="F3271" s="2"/>
      <c r="G3271" s="2"/>
    </row>
    <row r="3272" spans="6:7">
      <c r="F3272" s="2"/>
      <c r="G3272" s="2"/>
    </row>
    <row r="3273" spans="6:7">
      <c r="F3273" s="2"/>
      <c r="G3273" s="2"/>
    </row>
    <row r="3274" spans="6:7">
      <c r="F3274" s="2"/>
      <c r="G3274" s="2"/>
    </row>
    <row r="3275" spans="6:7">
      <c r="F3275" s="2"/>
      <c r="G3275" s="2"/>
    </row>
    <row r="3276" spans="6:7">
      <c r="F3276" s="2"/>
      <c r="G3276" s="2"/>
    </row>
    <row r="3277" spans="6:7">
      <c r="F3277" s="2"/>
      <c r="G3277" s="2"/>
    </row>
    <row r="3278" spans="6:7">
      <c r="F3278" s="2"/>
      <c r="G3278" s="2"/>
    </row>
    <row r="3279" spans="6:7">
      <c r="F3279" s="2"/>
      <c r="G3279" s="2"/>
    </row>
    <row r="3280" spans="6:7">
      <c r="F3280" s="2"/>
      <c r="G3280" s="2"/>
    </row>
    <row r="3281" spans="6:7">
      <c r="F3281" s="2"/>
      <c r="G3281" s="2"/>
    </row>
    <row r="3282" spans="6:7">
      <c r="F3282" s="2"/>
      <c r="G3282" s="2"/>
    </row>
    <row r="3283" spans="6:7">
      <c r="F3283" s="2"/>
      <c r="G3283" s="2"/>
    </row>
    <row r="3284" spans="6:7">
      <c r="F3284" s="2"/>
      <c r="G3284" s="2"/>
    </row>
    <row r="3285" spans="6:7">
      <c r="F3285" s="2"/>
      <c r="G3285" s="2"/>
    </row>
    <row r="3286" spans="6:7">
      <c r="F3286" s="2"/>
      <c r="G3286" s="2"/>
    </row>
    <row r="3287" spans="6:7">
      <c r="F3287" s="2"/>
      <c r="G3287" s="2"/>
    </row>
    <row r="3288" spans="6:7">
      <c r="F3288" s="2"/>
      <c r="G3288" s="2"/>
    </row>
    <row r="3289" spans="6:7">
      <c r="F3289" s="2"/>
      <c r="G3289" s="2"/>
    </row>
    <row r="3290" spans="6:7">
      <c r="F3290" s="2"/>
      <c r="G3290" s="2"/>
    </row>
    <row r="3291" spans="6:7">
      <c r="F3291" s="2"/>
      <c r="G3291" s="2"/>
    </row>
    <row r="3292" spans="6:7">
      <c r="F3292" s="2"/>
      <c r="G3292" s="2"/>
    </row>
    <row r="3293" spans="6:7">
      <c r="F3293" s="2"/>
      <c r="G3293" s="2"/>
    </row>
    <row r="3294" spans="6:7">
      <c r="F3294" s="2"/>
      <c r="G3294" s="2"/>
    </row>
    <row r="3295" spans="6:7">
      <c r="F3295" s="2"/>
      <c r="G3295" s="2"/>
    </row>
    <row r="3296" spans="6:7">
      <c r="F3296" s="2"/>
      <c r="G3296" s="2"/>
    </row>
    <row r="3297" spans="6:7">
      <c r="F3297" s="2"/>
      <c r="G3297" s="2"/>
    </row>
    <row r="3298" spans="6:7">
      <c r="F3298" s="2"/>
      <c r="G3298" s="2"/>
    </row>
    <row r="3299" spans="6:7">
      <c r="F3299" s="2"/>
      <c r="G3299" s="2"/>
    </row>
    <row r="3300" spans="6:7">
      <c r="F3300" s="2"/>
      <c r="G3300" s="2"/>
    </row>
    <row r="3301" spans="6:7">
      <c r="F3301" s="2"/>
      <c r="G3301" s="2"/>
    </row>
    <row r="3302" spans="6:7">
      <c r="F3302" s="2"/>
      <c r="G3302" s="2"/>
    </row>
    <row r="3303" spans="6:7">
      <c r="F3303" s="2"/>
      <c r="G3303" s="2"/>
    </row>
    <row r="3304" spans="6:7">
      <c r="F3304" s="2"/>
      <c r="G3304" s="2"/>
    </row>
    <row r="3305" spans="6:7">
      <c r="F3305" s="2"/>
      <c r="G3305" s="2"/>
    </row>
    <row r="3306" spans="6:7">
      <c r="F3306" s="2"/>
      <c r="G3306" s="2"/>
    </row>
    <row r="3307" spans="6:7">
      <c r="F3307" s="2"/>
      <c r="G3307" s="2"/>
    </row>
    <row r="3308" spans="6:7">
      <c r="F3308" s="2"/>
      <c r="G3308" s="2"/>
    </row>
    <row r="3309" spans="6:7">
      <c r="F3309" s="2"/>
      <c r="G3309" s="2"/>
    </row>
    <row r="3310" spans="6:7">
      <c r="F3310" s="2"/>
      <c r="G3310" s="2"/>
    </row>
    <row r="3311" spans="6:7">
      <c r="F3311" s="2"/>
      <c r="G3311" s="2"/>
    </row>
    <row r="3312" spans="6:7">
      <c r="F3312" s="2"/>
      <c r="G3312" s="2"/>
    </row>
    <row r="3313" spans="6:7">
      <c r="F3313" s="2"/>
      <c r="G3313" s="2"/>
    </row>
    <row r="3314" spans="6:7">
      <c r="F3314" s="2"/>
      <c r="G3314" s="2"/>
    </row>
    <row r="3315" spans="6:7">
      <c r="F3315" s="2"/>
      <c r="G3315" s="2"/>
    </row>
    <row r="3316" spans="6:7">
      <c r="F3316" s="2"/>
      <c r="G3316" s="2"/>
    </row>
    <row r="3317" spans="6:7">
      <c r="F3317" s="2"/>
      <c r="G3317" s="2"/>
    </row>
    <row r="3318" spans="6:7">
      <c r="F3318" s="2"/>
      <c r="G3318" s="2"/>
    </row>
    <row r="3319" spans="6:7">
      <c r="F3319" s="2"/>
      <c r="G3319" s="2"/>
    </row>
    <row r="3320" spans="6:7">
      <c r="F3320" s="2"/>
      <c r="G3320" s="2"/>
    </row>
    <row r="3321" spans="6:7">
      <c r="F3321" s="2"/>
      <c r="G3321" s="2"/>
    </row>
    <row r="3322" spans="6:7">
      <c r="F3322" s="2"/>
      <c r="G3322" s="2"/>
    </row>
    <row r="3323" spans="6:7">
      <c r="F3323" s="2"/>
      <c r="G3323" s="2"/>
    </row>
    <row r="3324" spans="6:7">
      <c r="F3324" s="2"/>
      <c r="G3324" s="2"/>
    </row>
    <row r="3325" spans="6:7">
      <c r="F3325" s="2"/>
      <c r="G3325" s="2"/>
    </row>
    <row r="3326" spans="6:7">
      <c r="F3326" s="2"/>
      <c r="G3326" s="2"/>
    </row>
    <row r="3327" spans="6:7">
      <c r="F3327" s="2"/>
      <c r="G3327" s="2"/>
    </row>
    <row r="3328" spans="6:7">
      <c r="F3328" s="2"/>
      <c r="G3328" s="2"/>
    </row>
    <row r="3329" spans="6:7">
      <c r="F3329" s="2"/>
      <c r="G3329" s="2"/>
    </row>
    <row r="3330" spans="6:7">
      <c r="F3330" s="2"/>
      <c r="G3330" s="2"/>
    </row>
    <row r="3331" spans="6:7">
      <c r="F3331" s="2"/>
      <c r="G3331" s="2"/>
    </row>
    <row r="3332" spans="6:7">
      <c r="F3332" s="2"/>
      <c r="G3332" s="2"/>
    </row>
    <row r="3333" spans="6:7">
      <c r="F3333" s="2"/>
      <c r="G3333" s="2"/>
    </row>
    <row r="3334" spans="6:7">
      <c r="F3334" s="2"/>
      <c r="G3334" s="2"/>
    </row>
    <row r="3335" spans="6:7">
      <c r="F3335" s="2"/>
      <c r="G3335" s="2"/>
    </row>
    <row r="3336" spans="6:7">
      <c r="F3336" s="2"/>
      <c r="G3336" s="2"/>
    </row>
    <row r="3337" spans="6:7">
      <c r="F3337" s="2"/>
      <c r="G3337" s="2"/>
    </row>
    <row r="3338" spans="6:7">
      <c r="F3338" s="2"/>
      <c r="G3338" s="2"/>
    </row>
    <row r="3339" spans="6:7">
      <c r="F3339" s="2"/>
      <c r="G3339" s="2"/>
    </row>
    <row r="3340" spans="6:7">
      <c r="F3340" s="2"/>
      <c r="G3340" s="2"/>
    </row>
    <row r="3341" spans="6:7">
      <c r="F3341" s="2"/>
      <c r="G3341" s="2"/>
    </row>
    <row r="3342" spans="6:7">
      <c r="F3342" s="2"/>
      <c r="G3342" s="2"/>
    </row>
    <row r="3343" spans="6:7">
      <c r="F3343" s="2"/>
      <c r="G3343" s="2"/>
    </row>
    <row r="3344" spans="6:7">
      <c r="F3344" s="2"/>
      <c r="G3344" s="2"/>
    </row>
    <row r="3345" spans="6:7">
      <c r="F3345" s="2"/>
      <c r="G3345" s="2"/>
    </row>
    <row r="3346" spans="6:7">
      <c r="F3346" s="2"/>
      <c r="G3346" s="2"/>
    </row>
    <row r="3347" spans="6:7">
      <c r="F3347" s="2"/>
      <c r="G3347" s="2"/>
    </row>
    <row r="3348" spans="6:7">
      <c r="F3348" s="2"/>
      <c r="G3348" s="2"/>
    </row>
    <row r="3349" spans="6:7">
      <c r="F3349" s="2"/>
      <c r="G3349" s="2"/>
    </row>
    <row r="3350" spans="6:7">
      <c r="F3350" s="2"/>
      <c r="G3350" s="2"/>
    </row>
    <row r="3351" spans="6:7">
      <c r="F3351" s="2"/>
      <c r="G3351" s="2"/>
    </row>
    <row r="3352" spans="6:7">
      <c r="F3352" s="2"/>
      <c r="G3352" s="2"/>
    </row>
  </sheetData>
  <dataValidations count="1">
    <dataValidation allowBlank="1" showInputMessage="1" showErrorMessage="1" sqref="F33:R1609 B33:B1609"/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lider rot x">
              <controlPr defaultSize="0" autoPict="0">
                <anchor moveWithCells="1">
                  <from>
                    <xdr:col>2</xdr:col>
                    <xdr:colOff>22860</xdr:colOff>
                    <xdr:row>9</xdr:row>
                    <xdr:rowOff>15240</xdr:rowOff>
                  </from>
                  <to>
                    <xdr:col>5</xdr:col>
                    <xdr:colOff>1318260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Slider rot y">
              <controlPr defaultSize="0" autoPict="0">
                <anchor moveWithCells="1">
                  <from>
                    <xdr:col>2</xdr:col>
                    <xdr:colOff>22860</xdr:colOff>
                    <xdr:row>10</xdr:row>
                    <xdr:rowOff>0</xdr:rowOff>
                  </from>
                  <to>
                    <xdr:col>5</xdr:col>
                    <xdr:colOff>1318260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Slider rot z">
              <controlPr defaultSize="0" autoPict="0">
                <anchor moveWithCells="1">
                  <from>
                    <xdr:col>2</xdr:col>
                    <xdr:colOff>22860</xdr:colOff>
                    <xdr:row>11</xdr:row>
                    <xdr:rowOff>0</xdr:rowOff>
                  </from>
                  <to>
                    <xdr:col>5</xdr:col>
                    <xdr:colOff>1318260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Slider proj x">
              <controlPr defaultSize="0" autoPict="0">
                <anchor moveWithCells="1">
                  <from>
                    <xdr:col>2</xdr:col>
                    <xdr:colOff>22860</xdr:colOff>
                    <xdr:row>15</xdr:row>
                    <xdr:rowOff>0</xdr:rowOff>
                  </from>
                  <to>
                    <xdr:col>5</xdr:col>
                    <xdr:colOff>1318260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Slider proj y">
              <controlPr defaultSize="0" autoPict="0">
                <anchor moveWithCells="1">
                  <from>
                    <xdr:col>2</xdr:col>
                    <xdr:colOff>22860</xdr:colOff>
                    <xdr:row>16</xdr:row>
                    <xdr:rowOff>0</xdr:rowOff>
                  </from>
                  <to>
                    <xdr:col>5</xdr:col>
                    <xdr:colOff>1318260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Slider proj z">
              <controlPr defaultSize="0" autoPict="0">
                <anchor moveWithCells="1">
                  <from>
                    <xdr:col>2</xdr:col>
                    <xdr:colOff>22860</xdr:colOff>
                    <xdr:row>17</xdr:row>
                    <xdr:rowOff>0</xdr:rowOff>
                  </from>
                  <to>
                    <xdr:col>5</xdr:col>
                    <xdr:colOff>1318260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Slider zoom">
              <controlPr defaultSize="0" autoPict="0">
                <anchor moveWithCells="1">
                  <from>
                    <xdr:col>2</xdr:col>
                    <xdr:colOff>22860</xdr:colOff>
                    <xdr:row>19</xdr:row>
                    <xdr:rowOff>15240</xdr:rowOff>
                  </from>
                  <to>
                    <xdr:col>5</xdr:col>
                    <xdr:colOff>1318260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Slider shift x">
              <controlPr defaultSize="0" autoPict="0">
                <anchor moveWithCells="1">
                  <from>
                    <xdr:col>2</xdr:col>
                    <xdr:colOff>22860</xdr:colOff>
                    <xdr:row>20</xdr:row>
                    <xdr:rowOff>0</xdr:rowOff>
                  </from>
                  <to>
                    <xdr:col>5</xdr:col>
                    <xdr:colOff>1318260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Slider shift y">
              <controlPr defaultSize="0" autoPict="0">
                <anchor moveWithCells="1">
                  <from>
                    <xdr:col>2</xdr:col>
                    <xdr:colOff>22860</xdr:colOff>
                    <xdr:row>21</xdr:row>
                    <xdr:rowOff>15240</xdr:rowOff>
                  </from>
                  <to>
                    <xdr:col>5</xdr:col>
                    <xdr:colOff>1318260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ToscaleSwitch">
              <controlPr defaultSize="0" autoFill="0" autoLine="0" autoPict="0">
                <anchor moveWithCells="1">
                  <from>
                    <xdr:col>1</xdr:col>
                    <xdr:colOff>708660</xdr:colOff>
                    <xdr:row>21</xdr:row>
                    <xdr:rowOff>175260</xdr:rowOff>
                  </from>
                  <to>
                    <xdr:col>3</xdr:col>
                    <xdr:colOff>495300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ZdropLines">
              <controlPr defaultSize="0" autoFill="0" autoLine="0" autoPict="0">
                <anchor moveWithCells="1">
                  <from>
                    <xdr:col>1</xdr:col>
                    <xdr:colOff>708660</xdr:colOff>
                    <xdr:row>17</xdr:row>
                    <xdr:rowOff>190500</xdr:rowOff>
                  </from>
                  <to>
                    <xdr:col>3</xdr:col>
                    <xdr:colOff>228600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N1537"/>
  <sheetViews>
    <sheetView workbookViewId="0">
      <selection activeCell="J13" sqref="J13"/>
    </sheetView>
  </sheetViews>
  <sheetFormatPr baseColWidth="10" defaultRowHeight="14.4"/>
  <cols>
    <col min="1" max="1" width="8.109375" bestFit="1" customWidth="1"/>
    <col min="2" max="2" width="10.5546875" bestFit="1" customWidth="1"/>
    <col min="3" max="3" width="10" bestFit="1" customWidth="1"/>
    <col min="4" max="4" width="8.6640625" bestFit="1" customWidth="1"/>
    <col min="5" max="6" width="8" bestFit="1" customWidth="1"/>
    <col min="7" max="7" width="8.6640625" bestFit="1" customWidth="1"/>
    <col min="8" max="8" width="9.6640625" bestFit="1" customWidth="1"/>
    <col min="9" max="9" width="10.6640625" bestFit="1" customWidth="1"/>
    <col min="10" max="10" width="12.88671875" bestFit="1" customWidth="1"/>
    <col min="11" max="11" width="13.5546875" bestFit="1" customWidth="1"/>
    <col min="12" max="12" width="12" bestFit="1" customWidth="1"/>
    <col min="13" max="13" width="18.88671875" customWidth="1"/>
    <col min="14" max="14" width="12" bestFit="1" customWidth="1"/>
  </cols>
  <sheetData>
    <row r="1" spans="1:14">
      <c r="M1">
        <v>100</v>
      </c>
    </row>
    <row r="2" spans="1:14">
      <c r="A2" t="s">
        <v>117</v>
      </c>
      <c r="B2" t="s">
        <v>118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22</v>
      </c>
      <c r="L2" t="s">
        <v>21</v>
      </c>
      <c r="M2" t="s">
        <v>25</v>
      </c>
      <c r="N2" t="s">
        <v>114</v>
      </c>
    </row>
    <row r="3" spans="1:14">
      <c r="A3" t="str">
        <f t="shared" ref="A3:A66" si="0">INT(INT(B4/1000)/60)&amp;":"&amp;MOD(INT(B3/1000),60)&amp;":"&amp;MOD(B3,1000)</f>
        <v>0:0:0</v>
      </c>
      <c r="B3">
        <v>0</v>
      </c>
      <c r="C3">
        <v>1</v>
      </c>
      <c r="D3">
        <v>-21.373799999999999</v>
      </c>
      <c r="E3">
        <v>96.451499999999996</v>
      </c>
      <c r="F3">
        <v>83.636799999999994</v>
      </c>
      <c r="G3">
        <v>-49.240400000000001</v>
      </c>
      <c r="H3">
        <v>-2.8557800000000002</v>
      </c>
      <c r="I3">
        <v>2.7842199999999999</v>
      </c>
      <c r="J3">
        <v>1</v>
      </c>
      <c r="K3">
        <v>0</v>
      </c>
      <c r="L3">
        <f>SQRT((D3-Tabelle11[[#This Row],[X]])^2+ (E3 - Tabelle11[Y])^2 + (F3 - Tabelle11[Z])^2)</f>
        <v>129.4405094741596</v>
      </c>
      <c r="M3" t="e">
        <f ca="1">IF(ROW()&gt;M$1+2,AVERAGEA(INDIRECT(ADDRESS(ROW()-M$1,12)):INDIRECT(ADDRESS(ROW(),12,4))),NA())</f>
        <v>#N/A</v>
      </c>
      <c r="N3" s="1">
        <v>0</v>
      </c>
    </row>
    <row r="4" spans="1:14">
      <c r="A4" t="str">
        <f t="shared" si="0"/>
        <v>0:0:22</v>
      </c>
      <c r="B4">
        <v>22</v>
      </c>
      <c r="C4">
        <v>1</v>
      </c>
      <c r="D4">
        <v>-21.1953</v>
      </c>
      <c r="E4">
        <v>97.513499999999993</v>
      </c>
      <c r="F4">
        <v>83.724699999999999</v>
      </c>
      <c r="G4">
        <v>-49.1997</v>
      </c>
      <c r="H4">
        <v>-3.0388299999999999</v>
      </c>
      <c r="I4">
        <v>2.4328099999999999</v>
      </c>
      <c r="J4">
        <v>1</v>
      </c>
      <c r="K4">
        <f t="shared" ref="K4:K66" si="1">((ABS(SQRT(SUMSQ(E3,D3,F3))-SQRT(SUMSQ(E4,D4,F4)))/100)/((B4-B3)/1000))*3.6</f>
        <v>1.3427508378424591</v>
      </c>
      <c r="L4">
        <f>SQRT((D4-Tabelle11[[#This Row],[X]])^2+ (E4 - Tabelle11[Y])^2 + (F4 - Tabelle11[Z])^2)</f>
        <v>130.26107943061888</v>
      </c>
      <c r="M4" t="e">
        <f ca="1">IF(ROW()&gt;M$1+2,AVERAGEA(INDIRECT(ADDRESS(ROW()-M$1,12)):INDIRECT(ADDRESS(ROW(),12,4))),NA())</f>
        <v>#N/A</v>
      </c>
      <c r="N4" s="1">
        <f>1000/(Tabelle10[[#This Row],[Time MS]]-B3)</f>
        <v>45.454545454545453</v>
      </c>
    </row>
    <row r="5" spans="1:14">
      <c r="A5" t="str">
        <f t="shared" si="0"/>
        <v>0:0:72</v>
      </c>
      <c r="B5">
        <v>72</v>
      </c>
      <c r="C5">
        <v>1</v>
      </c>
      <c r="D5">
        <v>-20.973299999999998</v>
      </c>
      <c r="E5">
        <v>96.543300000000002</v>
      </c>
      <c r="F5">
        <v>83.766199999999998</v>
      </c>
      <c r="G5">
        <v>-49.127200000000002</v>
      </c>
      <c r="H5">
        <v>-2.96854</v>
      </c>
      <c r="I5">
        <v>2.7080099999999998</v>
      </c>
      <c r="J5">
        <v>1</v>
      </c>
      <c r="K5">
        <f t="shared" si="1"/>
        <v>0.52847987661350082</v>
      </c>
      <c r="L5">
        <f>SQRT((D5-Tabelle11[[#This Row],[X]])^2+ (E5 - Tabelle11[Y])^2 + (F5 - Tabelle11[Z])^2)</f>
        <v>129.52707960198902</v>
      </c>
      <c r="M5" t="e">
        <f ca="1">IF(ROW()&gt;M$1+2,AVERAGEA(INDIRECT(ADDRESS(ROW()-M$1,12)):INDIRECT(ADDRESS(ROW(),12,4))),NA())</f>
        <v>#N/A</v>
      </c>
      <c r="N5" s="1">
        <f>1000/(Tabelle10[[#This Row],[Time MS]]-B4)</f>
        <v>20</v>
      </c>
    </row>
    <row r="6" spans="1:14">
      <c r="A6" t="str">
        <f t="shared" si="0"/>
        <v>0:0:98</v>
      </c>
      <c r="B6">
        <v>98</v>
      </c>
      <c r="C6">
        <v>1</v>
      </c>
      <c r="D6">
        <v>-20.4695</v>
      </c>
      <c r="E6">
        <v>95.770099999999999</v>
      </c>
      <c r="F6">
        <v>83.919700000000006</v>
      </c>
      <c r="G6">
        <v>-48.996099999999998</v>
      </c>
      <c r="H6">
        <v>-2.8973100000000001</v>
      </c>
      <c r="I6">
        <v>2.95547</v>
      </c>
      <c r="J6">
        <v>1</v>
      </c>
      <c r="K6">
        <f t="shared" si="1"/>
        <v>0.77044114342906012</v>
      </c>
      <c r="L6">
        <f>SQRT((D6-Tabelle11[[#This Row],[X]])^2+ (E6 - Tabelle11[Y])^2 + (F6 - Tabelle11[Z])^2)</f>
        <v>128.97064988729025</v>
      </c>
      <c r="M6" t="e">
        <f ca="1">IF(ROW()&gt;M$1+2,AVERAGEA(INDIRECT(ADDRESS(ROW()-M$1,12)):INDIRECT(ADDRESS(ROW(),12,4))),NA())</f>
        <v>#N/A</v>
      </c>
      <c r="N6" s="1">
        <f>1000/(Tabelle10[[#This Row],[Time MS]]-B5)</f>
        <v>38.46153846153846</v>
      </c>
    </row>
    <row r="7" spans="1:14">
      <c r="A7" t="str">
        <f t="shared" si="0"/>
        <v>0:0:122</v>
      </c>
      <c r="B7">
        <v>122</v>
      </c>
      <c r="C7">
        <v>1</v>
      </c>
      <c r="D7">
        <v>-20.4695</v>
      </c>
      <c r="E7">
        <v>95.770099999999999</v>
      </c>
      <c r="F7">
        <v>83.919700000000006</v>
      </c>
      <c r="G7">
        <v>-48.996099999999998</v>
      </c>
      <c r="H7">
        <v>-2.8973100000000001</v>
      </c>
      <c r="I7">
        <v>2.95547</v>
      </c>
      <c r="J7">
        <v>1</v>
      </c>
      <c r="K7">
        <f t="shared" si="1"/>
        <v>0</v>
      </c>
      <c r="L7">
        <f>SQRT((D7-Tabelle11[[#This Row],[X]])^2+ (E7 - Tabelle11[Y])^2 + (F7 - Tabelle11[Z])^2)</f>
        <v>128.97064988729025</v>
      </c>
      <c r="M7" t="e">
        <f ca="1">IF(ROW()&gt;M$1+2,AVERAGEA(INDIRECT(ADDRESS(ROW()-M$1,12)):INDIRECT(ADDRESS(ROW(),12,4))),NA())</f>
        <v>#N/A</v>
      </c>
      <c r="N7" s="1">
        <f>1000/(Tabelle10[[#This Row],[Time MS]]-B6)</f>
        <v>41.666666666666664</v>
      </c>
    </row>
    <row r="8" spans="1:14">
      <c r="A8" t="str">
        <f t="shared" si="0"/>
        <v>0:0:147</v>
      </c>
      <c r="B8">
        <v>147</v>
      </c>
      <c r="C8">
        <v>1</v>
      </c>
      <c r="D8">
        <v>-20.4695</v>
      </c>
      <c r="E8">
        <v>95.770099999999999</v>
      </c>
      <c r="F8">
        <v>83.919700000000006</v>
      </c>
      <c r="G8">
        <v>-48.996099999999998</v>
      </c>
      <c r="H8">
        <v>-2.8973100000000001</v>
      </c>
      <c r="I8">
        <v>2.95547</v>
      </c>
      <c r="J8">
        <v>0</v>
      </c>
      <c r="K8">
        <f t="shared" si="1"/>
        <v>0</v>
      </c>
      <c r="L8">
        <f>SQRT((D8-Tabelle11[[#This Row],[X]])^2+ (E8 - Tabelle11[Y])^2 + (F8 - Tabelle11[Z])^2)</f>
        <v>128.97064988729025</v>
      </c>
      <c r="M8" t="e">
        <f ca="1">IF(ROW()&gt;M$1+2,AVERAGEA(INDIRECT(ADDRESS(ROW()-M$1,12)):INDIRECT(ADDRESS(ROW(),12,4))),NA())</f>
        <v>#N/A</v>
      </c>
      <c r="N8" s="1">
        <f>1000/(Tabelle10[[#This Row],[Time MS]]-B7)</f>
        <v>40</v>
      </c>
    </row>
    <row r="9" spans="1:14">
      <c r="A9" t="str">
        <f t="shared" si="0"/>
        <v>0:0:160</v>
      </c>
      <c r="B9">
        <v>160</v>
      </c>
      <c r="C9">
        <v>1</v>
      </c>
      <c r="D9">
        <v>-21.365100000000002</v>
      </c>
      <c r="E9">
        <v>95.867500000000007</v>
      </c>
      <c r="F9">
        <v>83.433000000000007</v>
      </c>
      <c r="G9">
        <v>-49.317799999999998</v>
      </c>
      <c r="H9">
        <v>-2.9836499999999999</v>
      </c>
      <c r="I9">
        <v>2.9357099999999998</v>
      </c>
      <c r="J9">
        <v>1</v>
      </c>
      <c r="K9">
        <f t="shared" si="1"/>
        <v>0.27191478903222771</v>
      </c>
      <c r="L9">
        <f>SQRT((D9-Tabelle11[[#This Row],[X]])^2+ (E9 - Tabelle11[Y])^2 + (F9 - Tabelle11[Z])^2)</f>
        <v>128.87245843569528</v>
      </c>
      <c r="M9" t="e">
        <f ca="1">IF(ROW()&gt;M$1+2,AVERAGEA(INDIRECT(ADDRESS(ROW()-M$1,12)):INDIRECT(ADDRESS(ROW(),12,4))),NA())</f>
        <v>#N/A</v>
      </c>
      <c r="N9" s="1">
        <f>1000/(Tabelle10[[#This Row],[Time MS]]-B8)</f>
        <v>76.92307692307692</v>
      </c>
    </row>
    <row r="10" spans="1:14">
      <c r="A10" t="str">
        <f t="shared" si="0"/>
        <v>0:0:175</v>
      </c>
      <c r="B10">
        <v>175</v>
      </c>
      <c r="C10">
        <v>1</v>
      </c>
      <c r="D10">
        <v>-21.365100000000002</v>
      </c>
      <c r="E10">
        <v>95.867500000000007</v>
      </c>
      <c r="F10">
        <v>83.433000000000007</v>
      </c>
      <c r="G10">
        <v>-49.317799999999998</v>
      </c>
      <c r="H10">
        <v>-2.9836499999999999</v>
      </c>
      <c r="I10">
        <v>2.9357099999999998</v>
      </c>
      <c r="J10">
        <v>0</v>
      </c>
      <c r="K10">
        <f t="shared" si="1"/>
        <v>0</v>
      </c>
      <c r="L10">
        <f>SQRT((D10-Tabelle11[[#This Row],[X]])^2+ (E10 - Tabelle11[Y])^2 + (F10 - Tabelle11[Z])^2)</f>
        <v>128.87245843569528</v>
      </c>
      <c r="M10" t="e">
        <f ca="1">IF(ROW()&gt;M$1+2,AVERAGEA(INDIRECT(ADDRESS(ROW()-M$1,12)):INDIRECT(ADDRESS(ROW(),12,4))),NA())</f>
        <v>#N/A</v>
      </c>
      <c r="N10" s="1">
        <f>1000/(Tabelle10[[#This Row],[Time MS]]-B9)</f>
        <v>66.666666666666671</v>
      </c>
    </row>
    <row r="11" spans="1:14">
      <c r="A11" t="str">
        <f t="shared" si="0"/>
        <v>0:0:199</v>
      </c>
      <c r="B11">
        <v>199</v>
      </c>
      <c r="C11">
        <v>1</v>
      </c>
      <c r="D11">
        <v>-21.247</v>
      </c>
      <c r="E11">
        <v>96.4178</v>
      </c>
      <c r="F11">
        <v>83.628900000000002</v>
      </c>
      <c r="G11">
        <v>-49.279899999999998</v>
      </c>
      <c r="H11">
        <v>-3.0725099999999999</v>
      </c>
      <c r="I11">
        <v>2.7927900000000001</v>
      </c>
      <c r="J11">
        <v>1</v>
      </c>
      <c r="K11">
        <f t="shared" si="1"/>
        <v>0.77543117734570899</v>
      </c>
      <c r="L11">
        <f>SQRT((D11-Tabelle11[[#This Row],[X]])^2+ (E11 - Tabelle11[Y])^2 + (F11 - Tabelle11[Z])^2)</f>
        <v>129.38941255392575</v>
      </c>
      <c r="M11" t="e">
        <f ca="1">IF(ROW()&gt;M$1+2,AVERAGEA(INDIRECT(ADDRESS(ROW()-M$1,12)):INDIRECT(ADDRESS(ROW(),12,4))),NA())</f>
        <v>#N/A</v>
      </c>
      <c r="N11" s="1">
        <f>1000/(Tabelle10[[#This Row],[Time MS]]-B10)</f>
        <v>41.666666666666664</v>
      </c>
    </row>
    <row r="12" spans="1:14">
      <c r="A12" t="str">
        <f t="shared" si="0"/>
        <v>0:0:210</v>
      </c>
      <c r="B12">
        <v>210</v>
      </c>
      <c r="C12">
        <v>1</v>
      </c>
      <c r="D12">
        <v>-21.247</v>
      </c>
      <c r="E12">
        <v>96.4178</v>
      </c>
      <c r="F12">
        <v>83.628900000000002</v>
      </c>
      <c r="G12">
        <v>-49.279899999999998</v>
      </c>
      <c r="H12">
        <v>-3.0725099999999999</v>
      </c>
      <c r="I12">
        <v>2.7927900000000001</v>
      </c>
      <c r="J12">
        <v>0</v>
      </c>
      <c r="K12">
        <f t="shared" si="1"/>
        <v>0</v>
      </c>
      <c r="L12">
        <f>SQRT((D12-Tabelle11[[#This Row],[X]])^2+ (E12 - Tabelle11[Y])^2 + (F12 - Tabelle11[Z])^2)</f>
        <v>129.38941255392575</v>
      </c>
      <c r="M12" t="e">
        <f ca="1">IF(ROW()&gt;M$1+2,AVERAGEA(INDIRECT(ADDRESS(ROW()-M$1,12)):INDIRECT(ADDRESS(ROW(),12,4))),NA())</f>
        <v>#N/A</v>
      </c>
      <c r="N12" s="1">
        <f>1000/(Tabelle10[[#This Row],[Time MS]]-B11)</f>
        <v>90.909090909090907</v>
      </c>
    </row>
    <row r="13" spans="1:14">
      <c r="A13" t="str">
        <f t="shared" si="0"/>
        <v>0:0:231</v>
      </c>
      <c r="B13">
        <v>231</v>
      </c>
      <c r="C13">
        <v>1</v>
      </c>
      <c r="D13">
        <v>-21.310700000000001</v>
      </c>
      <c r="E13">
        <v>96.008600000000001</v>
      </c>
      <c r="F13">
        <v>83.668700000000001</v>
      </c>
      <c r="G13">
        <v>-49.299500000000002</v>
      </c>
      <c r="H13">
        <v>-2.99735</v>
      </c>
      <c r="I13">
        <v>2.94415</v>
      </c>
      <c r="J13">
        <v>1</v>
      </c>
      <c r="K13">
        <f t="shared" si="1"/>
        <v>0.46003007775453036</v>
      </c>
      <c r="L13">
        <f>SQRT((D13-Tabelle11[[#This Row],[X]])^2+ (E13 - Tabelle11[Y])^2 + (F13 - Tabelle11[Z])^2)</f>
        <v>129.12106167523561</v>
      </c>
      <c r="M13" t="e">
        <f ca="1">IF(ROW()&gt;M$1+2,AVERAGEA(INDIRECT(ADDRESS(ROW()-M$1,12)):INDIRECT(ADDRESS(ROW(),12,4))),NA())</f>
        <v>#N/A</v>
      </c>
      <c r="N13" s="1">
        <f>1000/(Tabelle10[[#This Row],[Time MS]]-B12)</f>
        <v>47.61904761904762</v>
      </c>
    </row>
    <row r="14" spans="1:14">
      <c r="A14" t="str">
        <f t="shared" si="0"/>
        <v>0:0:243</v>
      </c>
      <c r="B14">
        <v>243</v>
      </c>
      <c r="C14">
        <v>1</v>
      </c>
      <c r="D14">
        <v>-21.310700000000001</v>
      </c>
      <c r="E14">
        <v>96.008600000000001</v>
      </c>
      <c r="F14">
        <v>83.668700000000001</v>
      </c>
      <c r="G14">
        <v>-49.299500000000002</v>
      </c>
      <c r="H14">
        <v>-2.99735</v>
      </c>
      <c r="I14">
        <v>2.94415</v>
      </c>
      <c r="J14">
        <v>0</v>
      </c>
      <c r="K14">
        <f t="shared" si="1"/>
        <v>0</v>
      </c>
      <c r="L14">
        <f>SQRT((D14-Tabelle11[[#This Row],[X]])^2+ (E14 - Tabelle11[Y])^2 + (F14 - Tabelle11[Z])^2)</f>
        <v>129.12106167523561</v>
      </c>
      <c r="M14" t="e">
        <f ca="1">IF(ROW()&gt;M$1+2,AVERAGEA(INDIRECT(ADDRESS(ROW()-M$1,12)):INDIRECT(ADDRESS(ROW(),12,4))),NA())</f>
        <v>#N/A</v>
      </c>
      <c r="N14" s="1">
        <f>1000/(Tabelle10[[#This Row],[Time MS]]-B13)</f>
        <v>83.333333333333329</v>
      </c>
    </row>
    <row r="15" spans="1:14">
      <c r="A15" t="str">
        <f t="shared" si="0"/>
        <v>0:0:269</v>
      </c>
      <c r="B15">
        <v>269</v>
      </c>
      <c r="C15">
        <v>1</v>
      </c>
      <c r="D15">
        <v>-21.075800000000001</v>
      </c>
      <c r="E15">
        <v>96.301299999999998</v>
      </c>
      <c r="F15">
        <v>83.79</v>
      </c>
      <c r="G15">
        <v>-49.254899999999999</v>
      </c>
      <c r="H15">
        <v>-2.9773399999999999</v>
      </c>
      <c r="I15">
        <v>2.85351</v>
      </c>
      <c r="J15">
        <v>1</v>
      </c>
      <c r="K15">
        <f t="shared" si="1"/>
        <v>0.35697513755853666</v>
      </c>
      <c r="L15">
        <f>SQRT((D15-Tabelle11[[#This Row],[X]])^2+ (E15 - Tabelle11[Y])^2 + (F15 - Tabelle11[Z])^2)</f>
        <v>129.37887705236122</v>
      </c>
      <c r="M15" t="e">
        <f ca="1">IF(ROW()&gt;M$1+2,AVERAGEA(INDIRECT(ADDRESS(ROW()-M$1,12)):INDIRECT(ADDRESS(ROW(),12,4))),NA())</f>
        <v>#N/A</v>
      </c>
      <c r="N15" s="1">
        <f>1000/(Tabelle10[[#This Row],[Time MS]]-B14)</f>
        <v>38.46153846153846</v>
      </c>
    </row>
    <row r="16" spans="1:14">
      <c r="A16" t="str">
        <f t="shared" si="0"/>
        <v>0:0:287</v>
      </c>
      <c r="B16">
        <v>287</v>
      </c>
      <c r="C16">
        <v>1</v>
      </c>
      <c r="D16">
        <v>-21.075800000000001</v>
      </c>
      <c r="E16">
        <v>96.301299999999998</v>
      </c>
      <c r="F16">
        <v>83.79</v>
      </c>
      <c r="G16">
        <v>-49.254899999999999</v>
      </c>
      <c r="H16">
        <v>-2.9773399999999999</v>
      </c>
      <c r="I16">
        <v>2.85351</v>
      </c>
      <c r="J16">
        <v>1</v>
      </c>
      <c r="K16">
        <f t="shared" si="1"/>
        <v>0</v>
      </c>
      <c r="L16">
        <f>SQRT((D16-Tabelle11[[#This Row],[X]])^2+ (E16 - Tabelle11[Y])^2 + (F16 - Tabelle11[Z])^2)</f>
        <v>129.37887705236122</v>
      </c>
      <c r="M16" t="e">
        <f ca="1">IF(ROW()&gt;M$1+2,AVERAGEA(INDIRECT(ADDRESS(ROW()-M$1,12)):INDIRECT(ADDRESS(ROW(),12,4))),NA())</f>
        <v>#N/A</v>
      </c>
      <c r="N16" s="1">
        <f>1000/(Tabelle10[[#This Row],[Time MS]]-B15)</f>
        <v>55.555555555555557</v>
      </c>
    </row>
    <row r="17" spans="1:14">
      <c r="A17" t="str">
        <f t="shared" si="0"/>
        <v>0:0:306</v>
      </c>
      <c r="B17">
        <v>306</v>
      </c>
      <c r="C17">
        <v>1</v>
      </c>
      <c r="D17">
        <v>-21.075800000000001</v>
      </c>
      <c r="E17">
        <v>96.301299999999998</v>
      </c>
      <c r="F17">
        <v>83.79</v>
      </c>
      <c r="G17">
        <v>-49.254899999999999</v>
      </c>
      <c r="H17">
        <v>-2.9773399999999999</v>
      </c>
      <c r="I17">
        <v>2.85351</v>
      </c>
      <c r="J17">
        <v>0</v>
      </c>
      <c r="K17">
        <f t="shared" si="1"/>
        <v>0</v>
      </c>
      <c r="L17">
        <f>SQRT((D17-Tabelle11[[#This Row],[X]])^2+ (E17 - Tabelle11[Y])^2 + (F17 - Tabelle11[Z])^2)</f>
        <v>129.37887705236122</v>
      </c>
      <c r="M17" t="e">
        <f ca="1">IF(ROW()&gt;M$1+2,AVERAGEA(INDIRECT(ADDRESS(ROW()-M$1,12)):INDIRECT(ADDRESS(ROW(),12,4))),NA())</f>
        <v>#N/A</v>
      </c>
      <c r="N17" s="1">
        <f>1000/(Tabelle10[[#This Row],[Time MS]]-B16)</f>
        <v>52.631578947368418</v>
      </c>
    </row>
    <row r="18" spans="1:14">
      <c r="A18" t="str">
        <f t="shared" si="0"/>
        <v>0:0:322</v>
      </c>
      <c r="B18">
        <v>322</v>
      </c>
      <c r="C18">
        <v>1</v>
      </c>
      <c r="D18">
        <v>-21.075800000000001</v>
      </c>
      <c r="E18">
        <v>96.301299999999998</v>
      </c>
      <c r="F18">
        <v>83.79</v>
      </c>
      <c r="G18">
        <v>-49.254899999999999</v>
      </c>
      <c r="H18">
        <v>-2.9773399999999999</v>
      </c>
      <c r="I18">
        <v>2.85351</v>
      </c>
      <c r="J18">
        <v>0</v>
      </c>
      <c r="K18">
        <f t="shared" si="1"/>
        <v>0</v>
      </c>
      <c r="L18">
        <f>SQRT((D18-Tabelle11[[#This Row],[X]])^2+ (E18 - Tabelle11[Y])^2 + (F18 - Tabelle11[Z])^2)</f>
        <v>129.37887705236122</v>
      </c>
      <c r="M18" t="e">
        <f ca="1">IF(ROW()&gt;M$1+2,AVERAGEA(INDIRECT(ADDRESS(ROW()-M$1,12)):INDIRECT(ADDRESS(ROW(),12,4))),NA())</f>
        <v>#N/A</v>
      </c>
      <c r="N18" s="1">
        <f>1000/(Tabelle10[[#This Row],[Time MS]]-B17)</f>
        <v>62.5</v>
      </c>
    </row>
    <row r="19" spans="1:14">
      <c r="A19" t="str">
        <f t="shared" si="0"/>
        <v>0:0:334</v>
      </c>
      <c r="B19">
        <v>334</v>
      </c>
      <c r="C19">
        <v>1</v>
      </c>
      <c r="D19">
        <v>-21.182700000000001</v>
      </c>
      <c r="E19">
        <v>96.515000000000001</v>
      </c>
      <c r="F19">
        <v>83.741100000000003</v>
      </c>
      <c r="G19">
        <v>-49.286999999999999</v>
      </c>
      <c r="H19">
        <v>-2.9706000000000001</v>
      </c>
      <c r="I19">
        <v>2.78735</v>
      </c>
      <c r="J19">
        <v>1</v>
      </c>
      <c r="K19">
        <f t="shared" si="1"/>
        <v>0.43487384746504176</v>
      </c>
      <c r="L19">
        <f>SQRT((D19-Tabelle11[[#This Row],[X]])^2+ (E19 - Tabelle11[Y])^2 + (F19 - Tabelle11[Z])^2)</f>
        <v>129.52383500151623</v>
      </c>
      <c r="M19" t="e">
        <f ca="1">IF(ROW()&gt;M$1+2,AVERAGEA(INDIRECT(ADDRESS(ROW()-M$1,12)):INDIRECT(ADDRESS(ROW(),12,4))),NA())</f>
        <v>#N/A</v>
      </c>
      <c r="N19" s="1">
        <f>1000/(Tabelle10[[#This Row],[Time MS]]-B18)</f>
        <v>83.333333333333329</v>
      </c>
    </row>
    <row r="20" spans="1:14">
      <c r="A20" t="str">
        <f t="shared" si="0"/>
        <v>0:0:345</v>
      </c>
      <c r="B20">
        <v>345</v>
      </c>
      <c r="C20">
        <v>1</v>
      </c>
      <c r="D20">
        <v>-20.930099999999999</v>
      </c>
      <c r="E20">
        <v>96.596000000000004</v>
      </c>
      <c r="F20">
        <v>83.743700000000004</v>
      </c>
      <c r="G20">
        <v>-49.253100000000003</v>
      </c>
      <c r="H20">
        <v>-3.03138</v>
      </c>
      <c r="I20">
        <v>2.8018900000000002</v>
      </c>
      <c r="J20">
        <v>1</v>
      </c>
      <c r="K20">
        <f t="shared" si="1"/>
        <v>6.8718634327234962E-2</v>
      </c>
      <c r="L20">
        <f>SQRT((D20-Tabelle11[[#This Row],[X]])^2+ (E20 - Tabelle11[Y])^2 + (F20 - Tabelle11[Z])^2)</f>
        <v>129.54483236200511</v>
      </c>
      <c r="M20" t="e">
        <f ca="1">IF(ROW()&gt;M$1+2,AVERAGEA(INDIRECT(ADDRESS(ROW()-M$1,12)):INDIRECT(ADDRESS(ROW(),12,4))),NA())</f>
        <v>#N/A</v>
      </c>
      <c r="N20" s="1">
        <f>1000/(Tabelle10[[#This Row],[Time MS]]-B19)</f>
        <v>90.909090909090907</v>
      </c>
    </row>
    <row r="21" spans="1:14">
      <c r="A21" t="str">
        <f t="shared" si="0"/>
        <v>0:0:373</v>
      </c>
      <c r="B21">
        <v>373</v>
      </c>
      <c r="C21">
        <v>1</v>
      </c>
      <c r="D21">
        <v>-20.930099999999999</v>
      </c>
      <c r="E21">
        <v>96.596000000000004</v>
      </c>
      <c r="F21">
        <v>83.743700000000004</v>
      </c>
      <c r="G21">
        <v>-49.253100000000003</v>
      </c>
      <c r="H21">
        <v>-3.03138</v>
      </c>
      <c r="I21">
        <v>2.8018900000000002</v>
      </c>
      <c r="J21">
        <v>0</v>
      </c>
      <c r="K21">
        <f t="shared" si="1"/>
        <v>0</v>
      </c>
      <c r="L21">
        <f>SQRT((D21-Tabelle11[[#This Row],[X]])^2+ (E21 - Tabelle11[Y])^2 + (F21 - Tabelle11[Z])^2)</f>
        <v>129.54483236200511</v>
      </c>
      <c r="M21" t="e">
        <f ca="1">IF(ROW()&gt;M$1+2,AVERAGEA(INDIRECT(ADDRESS(ROW()-M$1,12)):INDIRECT(ADDRESS(ROW(),12,4))),NA())</f>
        <v>#N/A</v>
      </c>
      <c r="N21" s="1">
        <f>1000/(Tabelle10[[#This Row],[Time MS]]-B20)</f>
        <v>35.714285714285715</v>
      </c>
    </row>
    <row r="22" spans="1:14">
      <c r="A22" t="str">
        <f t="shared" si="0"/>
        <v>0:0:405</v>
      </c>
      <c r="B22">
        <v>405</v>
      </c>
      <c r="C22">
        <v>1</v>
      </c>
      <c r="D22">
        <v>-21.453399999999998</v>
      </c>
      <c r="E22">
        <v>96.281599999999997</v>
      </c>
      <c r="F22">
        <v>83.547700000000006</v>
      </c>
      <c r="G22">
        <v>-49.419600000000003</v>
      </c>
      <c r="H22">
        <v>-3.0409799999999998</v>
      </c>
      <c r="I22">
        <v>2.927</v>
      </c>
      <c r="J22">
        <v>1</v>
      </c>
      <c r="K22">
        <f t="shared" si="1"/>
        <v>0.30970793837482796</v>
      </c>
      <c r="L22">
        <f>SQRT((D22-Tabelle11[[#This Row],[X]])^2+ (E22 - Tabelle11[Y])^2 + (F22 - Tabelle11[Z])^2)</f>
        <v>129.26953641678304</v>
      </c>
      <c r="M22" t="e">
        <f ca="1">IF(ROW()&gt;M$1+2,AVERAGEA(INDIRECT(ADDRESS(ROW()-M$1,12)):INDIRECT(ADDRESS(ROW(),12,4))),NA())</f>
        <v>#N/A</v>
      </c>
      <c r="N22" s="1">
        <f>1000/(Tabelle10[[#This Row],[Time MS]]-B21)</f>
        <v>31.25</v>
      </c>
    </row>
    <row r="23" spans="1:14">
      <c r="A23" t="str">
        <f t="shared" si="0"/>
        <v>0:0:421</v>
      </c>
      <c r="B23">
        <v>421</v>
      </c>
      <c r="C23">
        <v>1</v>
      </c>
      <c r="D23">
        <v>-21.706099999999999</v>
      </c>
      <c r="E23">
        <v>96.7042</v>
      </c>
      <c r="F23">
        <v>83.553100000000001</v>
      </c>
      <c r="G23">
        <v>-49.485399999999998</v>
      </c>
      <c r="H23">
        <v>-3.03132</v>
      </c>
      <c r="I23">
        <v>2.7892700000000001</v>
      </c>
      <c r="J23">
        <v>1</v>
      </c>
      <c r="K23">
        <f t="shared" si="1"/>
        <v>0.81139623079315715</v>
      </c>
      <c r="L23">
        <f>SQRT((D23-Tabelle11[[#This Row],[X]])^2+ (E23 - Tabelle11[Y])^2 + (F23 - Tabelle11[Z])^2)</f>
        <v>129.63015696380222</v>
      </c>
      <c r="M23" t="e">
        <f ca="1">IF(ROW()&gt;M$1+2,AVERAGEA(INDIRECT(ADDRESS(ROW()-M$1,12)):INDIRECT(ADDRESS(ROW(),12,4))),NA())</f>
        <v>#N/A</v>
      </c>
      <c r="N23" s="1">
        <f>1000/(Tabelle10[[#This Row],[Time MS]]-B22)</f>
        <v>62.5</v>
      </c>
    </row>
    <row r="24" spans="1:14">
      <c r="A24" t="str">
        <f t="shared" si="0"/>
        <v>0:0:446</v>
      </c>
      <c r="B24">
        <v>446</v>
      </c>
      <c r="C24">
        <v>1</v>
      </c>
      <c r="D24">
        <v>-21.706099999999999</v>
      </c>
      <c r="E24">
        <v>96.7042</v>
      </c>
      <c r="F24">
        <v>83.553100000000001</v>
      </c>
      <c r="G24">
        <v>-49.485399999999998</v>
      </c>
      <c r="H24">
        <v>-3.03132</v>
      </c>
      <c r="I24">
        <v>2.7892700000000001</v>
      </c>
      <c r="J24">
        <v>0</v>
      </c>
      <c r="K24">
        <f t="shared" si="1"/>
        <v>0</v>
      </c>
      <c r="L24">
        <f>SQRT((D24-Tabelle11[[#This Row],[X]])^2+ (E24 - Tabelle11[Y])^2 + (F24 - Tabelle11[Z])^2)</f>
        <v>129.63015696380222</v>
      </c>
      <c r="M24" t="e">
        <f ca="1">IF(ROW()&gt;M$1+2,AVERAGEA(INDIRECT(ADDRESS(ROW()-M$1,12)):INDIRECT(ADDRESS(ROW(),12,4))),NA())</f>
        <v>#N/A</v>
      </c>
      <c r="N24" s="1">
        <f>1000/(Tabelle10[[#This Row],[Time MS]]-B23)</f>
        <v>40</v>
      </c>
    </row>
    <row r="25" spans="1:14">
      <c r="A25" t="str">
        <f t="shared" si="0"/>
        <v>0:0:468</v>
      </c>
      <c r="B25">
        <v>468</v>
      </c>
      <c r="C25">
        <v>1</v>
      </c>
      <c r="D25">
        <v>-21.2654</v>
      </c>
      <c r="E25">
        <v>96.590400000000002</v>
      </c>
      <c r="F25">
        <v>83.858199999999997</v>
      </c>
      <c r="G25">
        <v>-49.320799999999998</v>
      </c>
      <c r="H25">
        <v>-3.06671</v>
      </c>
      <c r="I25">
        <v>2.7810800000000002</v>
      </c>
      <c r="J25">
        <v>1</v>
      </c>
      <c r="K25">
        <f t="shared" si="1"/>
        <v>6.4007782937675409E-2</v>
      </c>
      <c r="L25">
        <f>SQRT((D25-Tabelle11[[#This Row],[X]])^2+ (E25 - Tabelle11[Y])^2 + (F25 - Tabelle11[Z])^2)</f>
        <v>129.66927283115302</v>
      </c>
      <c r="M25" t="e">
        <f ca="1">IF(ROW()&gt;M$1+2,AVERAGEA(INDIRECT(ADDRESS(ROW()-M$1,12)):INDIRECT(ADDRESS(ROW(),12,4))),NA())</f>
        <v>#N/A</v>
      </c>
      <c r="N25" s="1">
        <f>1000/(Tabelle10[[#This Row],[Time MS]]-B24)</f>
        <v>45.454545454545453</v>
      </c>
    </row>
    <row r="26" spans="1:14">
      <c r="A26" t="str">
        <f t="shared" si="0"/>
        <v>0:0:479</v>
      </c>
      <c r="B26">
        <v>479</v>
      </c>
      <c r="C26">
        <v>1</v>
      </c>
      <c r="D26">
        <v>-21.2654</v>
      </c>
      <c r="E26">
        <v>96.590400000000002</v>
      </c>
      <c r="F26">
        <v>83.858199999999997</v>
      </c>
      <c r="G26">
        <v>-49.320799999999998</v>
      </c>
      <c r="H26">
        <v>-3.06671</v>
      </c>
      <c r="I26">
        <v>2.7810800000000002</v>
      </c>
      <c r="J26">
        <v>0</v>
      </c>
      <c r="K26">
        <f t="shared" si="1"/>
        <v>0</v>
      </c>
      <c r="L26">
        <f>SQRT((D26-Tabelle11[[#This Row],[X]])^2+ (E26 - Tabelle11[Y])^2 + (F26 - Tabelle11[Z])^2)</f>
        <v>129.66927283115302</v>
      </c>
      <c r="M26" t="e">
        <f ca="1">IF(ROW()&gt;M$1+2,AVERAGEA(INDIRECT(ADDRESS(ROW()-M$1,12)):INDIRECT(ADDRESS(ROW(),12,4))),NA())</f>
        <v>#N/A</v>
      </c>
      <c r="N26" s="1">
        <f>1000/(Tabelle10[[#This Row],[Time MS]]-B25)</f>
        <v>90.909090909090907</v>
      </c>
    </row>
    <row r="27" spans="1:14">
      <c r="A27" t="str">
        <f t="shared" si="0"/>
        <v>0:0:501</v>
      </c>
      <c r="B27">
        <v>501</v>
      </c>
      <c r="C27">
        <v>1</v>
      </c>
      <c r="D27">
        <v>-21.2654</v>
      </c>
      <c r="E27">
        <v>96.590400000000002</v>
      </c>
      <c r="F27">
        <v>83.858199999999997</v>
      </c>
      <c r="G27">
        <v>-49.320799999999998</v>
      </c>
      <c r="H27">
        <v>-3.06671</v>
      </c>
      <c r="I27">
        <v>2.7810800000000002</v>
      </c>
      <c r="J27">
        <v>1</v>
      </c>
      <c r="K27">
        <f t="shared" si="1"/>
        <v>0</v>
      </c>
      <c r="L27">
        <f>SQRT((D27-Tabelle11[[#This Row],[X]])^2+ (E27 - Tabelle11[Y])^2 + (F27 - Tabelle11[Z])^2)</f>
        <v>129.66927283115302</v>
      </c>
      <c r="M27" t="e">
        <f ca="1">IF(ROW()&gt;M$1+2,AVERAGEA(INDIRECT(ADDRESS(ROW()-M$1,12)):INDIRECT(ADDRESS(ROW(),12,4))),NA())</f>
        <v>#N/A</v>
      </c>
      <c r="N27" s="1">
        <f>1000/(Tabelle10[[#This Row],[Time MS]]-B26)</f>
        <v>45.454545454545453</v>
      </c>
    </row>
    <row r="28" spans="1:14">
      <c r="A28" t="str">
        <f t="shared" si="0"/>
        <v>0:0:509</v>
      </c>
      <c r="B28">
        <v>509</v>
      </c>
      <c r="C28">
        <v>1</v>
      </c>
      <c r="D28">
        <v>-21.2654</v>
      </c>
      <c r="E28">
        <v>96.590400000000002</v>
      </c>
      <c r="F28">
        <v>83.858199999999997</v>
      </c>
      <c r="G28">
        <v>-49.320799999999998</v>
      </c>
      <c r="H28">
        <v>-3.06671</v>
      </c>
      <c r="I28">
        <v>2.7810800000000002</v>
      </c>
      <c r="J28">
        <v>0</v>
      </c>
      <c r="K28">
        <f t="shared" si="1"/>
        <v>0</v>
      </c>
      <c r="L28">
        <f>SQRT((D28-Tabelle11[[#This Row],[X]])^2+ (E28 - Tabelle11[Y])^2 + (F28 - Tabelle11[Z])^2)</f>
        <v>129.66927283115302</v>
      </c>
      <c r="M28" t="e">
        <f ca="1">IF(ROW()&gt;M$1+2,AVERAGEA(INDIRECT(ADDRESS(ROW()-M$1,12)):INDIRECT(ADDRESS(ROW(),12,4))),NA())</f>
        <v>#N/A</v>
      </c>
      <c r="N28" s="1">
        <f>1000/(Tabelle10[[#This Row],[Time MS]]-B27)</f>
        <v>125</v>
      </c>
    </row>
    <row r="29" spans="1:14">
      <c r="A29" t="str">
        <f t="shared" si="0"/>
        <v>0:0:529</v>
      </c>
      <c r="B29">
        <v>529</v>
      </c>
      <c r="C29">
        <v>1</v>
      </c>
      <c r="D29">
        <v>-19.956700000000001</v>
      </c>
      <c r="E29">
        <v>96.823400000000007</v>
      </c>
      <c r="F29">
        <v>84.368799999999993</v>
      </c>
      <c r="G29">
        <v>-48.895899999999997</v>
      </c>
      <c r="H29">
        <v>-3.1471800000000001</v>
      </c>
      <c r="I29">
        <v>2.72052</v>
      </c>
      <c r="J29">
        <v>1</v>
      </c>
      <c r="K29">
        <f t="shared" si="1"/>
        <v>0.53392830201280506</v>
      </c>
      <c r="L29">
        <f>SQRT((D29-Tabelle11[[#This Row],[X]])^2+ (E29 - Tabelle11[Y])^2 + (F29 - Tabelle11[Z])^2)</f>
        <v>129.96589966560458</v>
      </c>
      <c r="M29" t="e">
        <f ca="1">IF(ROW()&gt;M$1+2,AVERAGEA(INDIRECT(ADDRESS(ROW()-M$1,12)):INDIRECT(ADDRESS(ROW(),12,4))),NA())</f>
        <v>#N/A</v>
      </c>
      <c r="N29" s="1">
        <f>1000/(Tabelle10[[#This Row],[Time MS]]-B28)</f>
        <v>50</v>
      </c>
    </row>
    <row r="30" spans="1:14">
      <c r="A30" t="str">
        <f t="shared" si="0"/>
        <v>0:0:542</v>
      </c>
      <c r="B30">
        <v>542</v>
      </c>
      <c r="C30">
        <v>1</v>
      </c>
      <c r="D30">
        <v>-19.956700000000001</v>
      </c>
      <c r="E30">
        <v>96.823400000000007</v>
      </c>
      <c r="F30">
        <v>84.368799999999993</v>
      </c>
      <c r="G30">
        <v>-48.895899999999997</v>
      </c>
      <c r="H30">
        <v>-3.1471800000000001</v>
      </c>
      <c r="I30">
        <v>2.72052</v>
      </c>
      <c r="J30">
        <v>0</v>
      </c>
      <c r="K30">
        <f t="shared" si="1"/>
        <v>0</v>
      </c>
      <c r="L30">
        <f>SQRT((D30-Tabelle11[[#This Row],[X]])^2+ (E30 - Tabelle11[Y])^2 + (F30 - Tabelle11[Z])^2)</f>
        <v>129.96589966560458</v>
      </c>
      <c r="M30" t="e">
        <f ca="1">IF(ROW()&gt;M$1+2,AVERAGEA(INDIRECT(ADDRESS(ROW()-M$1,12)):INDIRECT(ADDRESS(ROW(),12,4))),NA())</f>
        <v>#N/A</v>
      </c>
      <c r="N30" s="1">
        <f>1000/(Tabelle10[[#This Row],[Time MS]]-B29)</f>
        <v>76.92307692307692</v>
      </c>
    </row>
    <row r="31" spans="1:14">
      <c r="A31" t="str">
        <f t="shared" si="0"/>
        <v>0:0:567</v>
      </c>
      <c r="B31">
        <v>567</v>
      </c>
      <c r="C31">
        <v>1</v>
      </c>
      <c r="D31">
        <v>-18.914100000000001</v>
      </c>
      <c r="E31">
        <v>96.962400000000002</v>
      </c>
      <c r="F31">
        <v>84.524299999999997</v>
      </c>
      <c r="G31">
        <v>-48.552500000000002</v>
      </c>
      <c r="H31">
        <v>-2.93852</v>
      </c>
      <c r="I31">
        <v>2.8086000000000002</v>
      </c>
      <c r="J31">
        <v>1</v>
      </c>
      <c r="K31">
        <f t="shared" si="1"/>
        <v>7.0190892417494974E-2</v>
      </c>
      <c r="L31">
        <f>SQRT((D31-Tabelle11[[#This Row],[X]])^2+ (E31 - Tabelle11[Y])^2 + (F31 - Tabelle11[Z])^2)</f>
        <v>130.01464334089451</v>
      </c>
      <c r="M31" t="e">
        <f ca="1">IF(ROW()&gt;M$1+2,AVERAGEA(INDIRECT(ADDRESS(ROW()-M$1,12)):INDIRECT(ADDRESS(ROW(),12,4))),NA())</f>
        <v>#N/A</v>
      </c>
      <c r="N31" s="1">
        <f>1000/(Tabelle10[[#This Row],[Time MS]]-B30)</f>
        <v>40</v>
      </c>
    </row>
    <row r="32" spans="1:14">
      <c r="A32" t="str">
        <f t="shared" si="0"/>
        <v>0:0:576</v>
      </c>
      <c r="B32">
        <v>576</v>
      </c>
      <c r="C32">
        <v>1</v>
      </c>
      <c r="D32">
        <v>-18.914100000000001</v>
      </c>
      <c r="E32">
        <v>96.962400000000002</v>
      </c>
      <c r="F32">
        <v>84.524299999999997</v>
      </c>
      <c r="G32">
        <v>-48.552500000000002</v>
      </c>
      <c r="H32">
        <v>-2.93852</v>
      </c>
      <c r="I32">
        <v>2.8086000000000002</v>
      </c>
      <c r="J32">
        <v>0</v>
      </c>
      <c r="K32">
        <f t="shared" si="1"/>
        <v>0</v>
      </c>
      <c r="L32">
        <f>SQRT((D32-Tabelle11[[#This Row],[X]])^2+ (E32 - Tabelle11[Y])^2 + (F32 - Tabelle11[Z])^2)</f>
        <v>130.01464334089451</v>
      </c>
      <c r="M32" t="e">
        <f ca="1">IF(ROW()&gt;M$1+2,AVERAGEA(INDIRECT(ADDRESS(ROW()-M$1,12)):INDIRECT(ADDRESS(ROW(),12,4))),NA())</f>
        <v>#N/A</v>
      </c>
      <c r="N32" s="1">
        <f>1000/(Tabelle10[[#This Row],[Time MS]]-B31)</f>
        <v>111.11111111111111</v>
      </c>
    </row>
    <row r="33" spans="1:14">
      <c r="A33" t="str">
        <f t="shared" si="0"/>
        <v>0:0:597</v>
      </c>
      <c r="B33">
        <v>597</v>
      </c>
      <c r="C33">
        <v>1</v>
      </c>
      <c r="D33">
        <v>-20.260400000000001</v>
      </c>
      <c r="E33">
        <v>96.894999999999996</v>
      </c>
      <c r="F33">
        <v>83.570499999999996</v>
      </c>
      <c r="G33">
        <v>-48.936799999999998</v>
      </c>
      <c r="H33">
        <v>-2.84884</v>
      </c>
      <c r="I33">
        <v>2.9734099999999999</v>
      </c>
      <c r="J33">
        <v>1</v>
      </c>
      <c r="K33">
        <f t="shared" si="1"/>
        <v>0.79685694162310472</v>
      </c>
      <c r="L33">
        <f>SQRT((D33-Tabelle11[[#This Row],[X]])^2+ (E33 - Tabelle11[Y])^2 + (F33 - Tabelle11[Z])^2)</f>
        <v>129.5498101249477</v>
      </c>
      <c r="M33" t="e">
        <f ca="1">IF(ROW()&gt;M$1+2,AVERAGEA(INDIRECT(ADDRESS(ROW()-M$1,12)):INDIRECT(ADDRESS(ROW(),12,4))),NA())</f>
        <v>#N/A</v>
      </c>
      <c r="N33" s="1">
        <f>1000/(Tabelle10[[#This Row],[Time MS]]-B32)</f>
        <v>47.61904761904762</v>
      </c>
    </row>
    <row r="34" spans="1:14">
      <c r="A34" t="str">
        <f t="shared" si="0"/>
        <v>0:0:611</v>
      </c>
      <c r="B34">
        <v>611</v>
      </c>
      <c r="C34">
        <v>1</v>
      </c>
      <c r="D34">
        <v>-20.260400000000001</v>
      </c>
      <c r="E34">
        <v>96.894999999999996</v>
      </c>
      <c r="F34">
        <v>83.570499999999996</v>
      </c>
      <c r="G34">
        <v>-48.936799999999998</v>
      </c>
      <c r="H34">
        <v>-2.84884</v>
      </c>
      <c r="I34">
        <v>2.9734099999999999</v>
      </c>
      <c r="J34">
        <v>0</v>
      </c>
      <c r="K34">
        <f t="shared" si="1"/>
        <v>0</v>
      </c>
      <c r="L34">
        <f>SQRT((D34-Tabelle11[[#This Row],[X]])^2+ (E34 - Tabelle11[Y])^2 + (F34 - Tabelle11[Z])^2)</f>
        <v>129.5498101249477</v>
      </c>
      <c r="M34" t="e">
        <f ca="1">IF(ROW()&gt;M$1+2,AVERAGEA(INDIRECT(ADDRESS(ROW()-M$1,12)):INDIRECT(ADDRESS(ROW(),12,4))),NA())</f>
        <v>#N/A</v>
      </c>
      <c r="N34" s="1">
        <f>1000/(Tabelle10[[#This Row],[Time MS]]-B33)</f>
        <v>71.428571428571431</v>
      </c>
    </row>
    <row r="35" spans="1:14">
      <c r="A35" t="str">
        <f t="shared" si="0"/>
        <v>0:0:634</v>
      </c>
      <c r="B35">
        <v>634</v>
      </c>
      <c r="C35">
        <v>1</v>
      </c>
      <c r="D35">
        <v>-20.493500000000001</v>
      </c>
      <c r="E35">
        <v>96.473699999999994</v>
      </c>
      <c r="F35">
        <v>83.522800000000004</v>
      </c>
      <c r="G35">
        <v>-48.9619</v>
      </c>
      <c r="H35">
        <v>-2.8323</v>
      </c>
      <c r="I35">
        <v>3.1224699999999999</v>
      </c>
      <c r="J35">
        <v>1</v>
      </c>
      <c r="K35">
        <f t="shared" si="1"/>
        <v>0.48347382929866561</v>
      </c>
      <c r="L35">
        <f>SQRT((D35-Tabelle11[[#This Row],[X]])^2+ (E35 - Tabelle11[Y])^2 + (F35 - Tabelle11[Z])^2)</f>
        <v>129.24092406734022</v>
      </c>
      <c r="M35" t="e">
        <f ca="1">IF(ROW()&gt;M$1+2,AVERAGEA(INDIRECT(ADDRESS(ROW()-M$1,12)):INDIRECT(ADDRESS(ROW(),12,4))),NA())</f>
        <v>#N/A</v>
      </c>
      <c r="N35" s="1">
        <f>1000/(Tabelle10[[#This Row],[Time MS]]-B34)</f>
        <v>43.478260869565219</v>
      </c>
    </row>
    <row r="36" spans="1:14">
      <c r="A36" t="str">
        <f t="shared" si="0"/>
        <v>0:0:647</v>
      </c>
      <c r="B36">
        <v>647</v>
      </c>
      <c r="C36">
        <v>1</v>
      </c>
      <c r="D36">
        <v>-20.493500000000001</v>
      </c>
      <c r="E36">
        <v>96.473699999999994</v>
      </c>
      <c r="F36">
        <v>83.522800000000004</v>
      </c>
      <c r="G36">
        <v>-48.9619</v>
      </c>
      <c r="H36">
        <v>-2.8323</v>
      </c>
      <c r="I36">
        <v>3.1224699999999999</v>
      </c>
      <c r="J36">
        <v>0</v>
      </c>
      <c r="K36">
        <f t="shared" si="1"/>
        <v>0</v>
      </c>
      <c r="L36">
        <f>SQRT((D36-Tabelle11[[#This Row],[X]])^2+ (E36 - Tabelle11[Y])^2 + (F36 - Tabelle11[Z])^2)</f>
        <v>129.24092406734022</v>
      </c>
      <c r="M36" t="e">
        <f ca="1">IF(ROW()&gt;M$1+2,AVERAGEA(INDIRECT(ADDRESS(ROW()-M$1,12)):INDIRECT(ADDRESS(ROW(),12,4))),NA())</f>
        <v>#N/A</v>
      </c>
      <c r="N36" s="1">
        <f>1000/(Tabelle10[[#This Row],[Time MS]]-B35)</f>
        <v>76.92307692307692</v>
      </c>
    </row>
    <row r="37" spans="1:14">
      <c r="A37" t="str">
        <f t="shared" si="0"/>
        <v>0:0:670</v>
      </c>
      <c r="B37">
        <v>670</v>
      </c>
      <c r="C37">
        <v>1</v>
      </c>
      <c r="D37">
        <v>-20.47</v>
      </c>
      <c r="E37">
        <v>96.433899999999994</v>
      </c>
      <c r="F37">
        <v>83.7376</v>
      </c>
      <c r="G37">
        <v>-48.903500000000001</v>
      </c>
      <c r="H37">
        <v>-2.90652</v>
      </c>
      <c r="I37">
        <v>3.18676</v>
      </c>
      <c r="J37">
        <v>1</v>
      </c>
      <c r="K37">
        <f t="shared" si="1"/>
        <v>0.16516797176152817</v>
      </c>
      <c r="L37">
        <f>SQRT((D37-Tabelle11[[#This Row],[X]])^2+ (E37 - Tabelle11[Y])^2 + (F37 - Tabelle11[Z])^2)</f>
        <v>129.34644804929897</v>
      </c>
      <c r="M37" t="e">
        <f ca="1">IF(ROW()&gt;M$1+2,AVERAGEA(INDIRECT(ADDRESS(ROW()-M$1,12)):INDIRECT(ADDRESS(ROW(),12,4))),NA())</f>
        <v>#N/A</v>
      </c>
      <c r="N37" s="1">
        <f>1000/(Tabelle10[[#This Row],[Time MS]]-B36)</f>
        <v>43.478260869565219</v>
      </c>
    </row>
    <row r="38" spans="1:14">
      <c r="A38" t="str">
        <f t="shared" si="0"/>
        <v>0:0:680</v>
      </c>
      <c r="B38">
        <v>680</v>
      </c>
      <c r="C38">
        <v>1</v>
      </c>
      <c r="D38">
        <v>-20.47</v>
      </c>
      <c r="E38">
        <v>96.433899999999994</v>
      </c>
      <c r="F38">
        <v>83.7376</v>
      </c>
      <c r="G38">
        <v>-48.903500000000001</v>
      </c>
      <c r="H38">
        <v>-2.90652</v>
      </c>
      <c r="I38">
        <v>3.18676</v>
      </c>
      <c r="J38">
        <v>0</v>
      </c>
      <c r="K38">
        <f t="shared" si="1"/>
        <v>0</v>
      </c>
      <c r="L38">
        <f>SQRT((D38-Tabelle11[[#This Row],[X]])^2+ (E38 - Tabelle11[Y])^2 + (F38 - Tabelle11[Z])^2)</f>
        <v>129.34644804929897</v>
      </c>
      <c r="M38" t="e">
        <f ca="1">IF(ROW()&gt;M$1+2,AVERAGEA(INDIRECT(ADDRESS(ROW()-M$1,12)):INDIRECT(ADDRESS(ROW(),12,4))),NA())</f>
        <v>#N/A</v>
      </c>
      <c r="N38" s="1">
        <f>1000/(Tabelle10[[#This Row],[Time MS]]-B37)</f>
        <v>100</v>
      </c>
    </row>
    <row r="39" spans="1:14">
      <c r="A39" t="str">
        <f t="shared" si="0"/>
        <v>0:0:699</v>
      </c>
      <c r="B39">
        <v>699</v>
      </c>
      <c r="C39">
        <v>1</v>
      </c>
      <c r="D39">
        <v>-20.47</v>
      </c>
      <c r="E39">
        <v>96.433899999999994</v>
      </c>
      <c r="F39">
        <v>83.7376</v>
      </c>
      <c r="G39">
        <v>-48.903500000000001</v>
      </c>
      <c r="H39">
        <v>-2.90652</v>
      </c>
      <c r="I39">
        <v>3.18676</v>
      </c>
      <c r="J39">
        <v>1</v>
      </c>
      <c r="K39">
        <f t="shared" si="1"/>
        <v>0</v>
      </c>
      <c r="L39">
        <f>SQRT((D39-Tabelle11[[#This Row],[X]])^2+ (E39 - Tabelle11[Y])^2 + (F39 - Tabelle11[Z])^2)</f>
        <v>129.34644804929897</v>
      </c>
      <c r="M39" t="e">
        <f ca="1">IF(ROW()&gt;M$1+2,AVERAGEA(INDIRECT(ADDRESS(ROW()-M$1,12)):INDIRECT(ADDRESS(ROW(),12,4))),NA())</f>
        <v>#N/A</v>
      </c>
      <c r="N39" s="1">
        <f>1000/(Tabelle10[[#This Row],[Time MS]]-B38)</f>
        <v>52.631578947368418</v>
      </c>
    </row>
    <row r="40" spans="1:14">
      <c r="A40" t="str">
        <f t="shared" si="0"/>
        <v>0:0:707</v>
      </c>
      <c r="B40">
        <v>707</v>
      </c>
      <c r="C40">
        <v>1</v>
      </c>
      <c r="D40">
        <v>-20.47</v>
      </c>
      <c r="E40">
        <v>96.433899999999994</v>
      </c>
      <c r="F40">
        <v>83.7376</v>
      </c>
      <c r="G40">
        <v>-48.903500000000001</v>
      </c>
      <c r="H40">
        <v>-2.90652</v>
      </c>
      <c r="I40">
        <v>3.18676</v>
      </c>
      <c r="J40">
        <v>0</v>
      </c>
      <c r="K40">
        <f t="shared" si="1"/>
        <v>0</v>
      </c>
      <c r="L40">
        <f>SQRT((D40-Tabelle11[[#This Row],[X]])^2+ (E40 - Tabelle11[Y])^2 + (F40 - Tabelle11[Z])^2)</f>
        <v>129.34644804929897</v>
      </c>
      <c r="M40" t="e">
        <f ca="1">IF(ROW()&gt;M$1+2,AVERAGEA(INDIRECT(ADDRESS(ROW()-M$1,12)):INDIRECT(ADDRESS(ROW(),12,4))),NA())</f>
        <v>#N/A</v>
      </c>
      <c r="N40" s="1">
        <f>1000/(Tabelle10[[#This Row],[Time MS]]-B39)</f>
        <v>125</v>
      </c>
    </row>
    <row r="41" spans="1:14">
      <c r="A41" t="str">
        <f t="shared" si="0"/>
        <v>0:0:722</v>
      </c>
      <c r="B41">
        <v>722</v>
      </c>
      <c r="C41">
        <v>1</v>
      </c>
      <c r="D41">
        <v>-20.47</v>
      </c>
      <c r="E41">
        <v>96.433899999999994</v>
      </c>
      <c r="F41">
        <v>83.7376</v>
      </c>
      <c r="G41">
        <v>-48.903500000000001</v>
      </c>
      <c r="H41">
        <v>-2.90652</v>
      </c>
      <c r="I41">
        <v>3.18676</v>
      </c>
      <c r="J41">
        <v>0</v>
      </c>
      <c r="K41">
        <f t="shared" si="1"/>
        <v>0</v>
      </c>
      <c r="L41">
        <f>SQRT((D41-Tabelle11[[#This Row],[X]])^2+ (E41 - Tabelle11[Y])^2 + (F41 - Tabelle11[Z])^2)</f>
        <v>129.34644804929897</v>
      </c>
      <c r="M41" t="e">
        <f ca="1">IF(ROW()&gt;M$1+2,AVERAGEA(INDIRECT(ADDRESS(ROW()-M$1,12)):INDIRECT(ADDRESS(ROW(),12,4))),NA())</f>
        <v>#N/A</v>
      </c>
      <c r="N41" s="1">
        <f>1000/(Tabelle10[[#This Row],[Time MS]]-B40)</f>
        <v>66.666666666666671</v>
      </c>
    </row>
    <row r="42" spans="1:14">
      <c r="A42" t="str">
        <f t="shared" si="0"/>
        <v>0:0:729</v>
      </c>
      <c r="B42">
        <v>729</v>
      </c>
      <c r="C42">
        <v>1</v>
      </c>
      <c r="D42">
        <v>-20.47</v>
      </c>
      <c r="E42">
        <v>96.433899999999994</v>
      </c>
      <c r="F42">
        <v>83.7376</v>
      </c>
      <c r="G42">
        <v>-48.903500000000001</v>
      </c>
      <c r="H42">
        <v>-2.90652</v>
      </c>
      <c r="I42">
        <v>3.18676</v>
      </c>
      <c r="J42">
        <v>0</v>
      </c>
      <c r="K42">
        <f t="shared" si="1"/>
        <v>0</v>
      </c>
      <c r="L42">
        <f>SQRT((D42-Tabelle11[[#This Row],[X]])^2+ (E42 - Tabelle11[Y])^2 + (F42 - Tabelle11[Z])^2)</f>
        <v>129.34644804929897</v>
      </c>
      <c r="M42" t="e">
        <f ca="1">IF(ROW()&gt;M$1+2,AVERAGEA(INDIRECT(ADDRESS(ROW()-M$1,12)):INDIRECT(ADDRESS(ROW(),12,4))),NA())</f>
        <v>#N/A</v>
      </c>
      <c r="N42" s="1">
        <f>1000/(Tabelle10[[#This Row],[Time MS]]-B41)</f>
        <v>142.85714285714286</v>
      </c>
    </row>
    <row r="43" spans="1:14">
      <c r="A43" t="str">
        <f t="shared" si="0"/>
        <v>0:0:736</v>
      </c>
      <c r="B43">
        <v>736</v>
      </c>
      <c r="C43">
        <v>1</v>
      </c>
      <c r="D43">
        <v>-21.1859</v>
      </c>
      <c r="E43">
        <v>96.311300000000003</v>
      </c>
      <c r="F43">
        <v>83.456800000000001</v>
      </c>
      <c r="G43">
        <v>-49.124899999999997</v>
      </c>
      <c r="H43">
        <v>-2.88314</v>
      </c>
      <c r="I43">
        <v>3.2598600000000002</v>
      </c>
      <c r="J43">
        <v>1</v>
      </c>
      <c r="K43">
        <f t="shared" si="1"/>
        <v>0.8107556778539089</v>
      </c>
      <c r="L43">
        <f>SQRT((D43-Tabelle11[[#This Row],[X]])^2+ (E43 - Tabelle11[Y])^2 + (F43 - Tabelle11[Z])^2)</f>
        <v>129.18880111193849</v>
      </c>
      <c r="M43" t="e">
        <f ca="1">IF(ROW()&gt;M$1+2,AVERAGEA(INDIRECT(ADDRESS(ROW()-M$1,12)):INDIRECT(ADDRESS(ROW(),12,4))),NA())</f>
        <v>#N/A</v>
      </c>
      <c r="N43" s="1">
        <f>1000/(Tabelle10[[#This Row],[Time MS]]-B42)</f>
        <v>142.85714285714286</v>
      </c>
    </row>
    <row r="44" spans="1:14">
      <c r="A44" t="str">
        <f t="shared" si="0"/>
        <v>0:0:742</v>
      </c>
      <c r="B44">
        <v>742</v>
      </c>
      <c r="C44">
        <v>1</v>
      </c>
      <c r="D44">
        <v>-21.1859</v>
      </c>
      <c r="E44">
        <v>96.311300000000003</v>
      </c>
      <c r="F44">
        <v>83.456800000000001</v>
      </c>
      <c r="G44">
        <v>-49.124899999999997</v>
      </c>
      <c r="H44">
        <v>-2.88314</v>
      </c>
      <c r="I44">
        <v>3.2598600000000002</v>
      </c>
      <c r="J44">
        <v>0</v>
      </c>
      <c r="K44">
        <f t="shared" si="1"/>
        <v>0</v>
      </c>
      <c r="L44">
        <f>SQRT((D44-Tabelle11[[#This Row],[X]])^2+ (E44 - Tabelle11[Y])^2 + (F44 - Tabelle11[Z])^2)</f>
        <v>129.18880111193849</v>
      </c>
      <c r="M44" t="e">
        <f ca="1">IF(ROW()&gt;M$1+2,AVERAGEA(INDIRECT(ADDRESS(ROW()-M$1,12)):INDIRECT(ADDRESS(ROW(),12,4))),NA())</f>
        <v>#N/A</v>
      </c>
      <c r="N44" s="1">
        <f>1000/(Tabelle10[[#This Row],[Time MS]]-B43)</f>
        <v>166.66666666666666</v>
      </c>
    </row>
    <row r="45" spans="1:14">
      <c r="A45" t="str">
        <f t="shared" si="0"/>
        <v>0:0:770</v>
      </c>
      <c r="B45">
        <v>770</v>
      </c>
      <c r="C45">
        <v>1</v>
      </c>
      <c r="D45">
        <v>-21.427600000000002</v>
      </c>
      <c r="E45">
        <v>96.397000000000006</v>
      </c>
      <c r="F45">
        <v>83.467399999999998</v>
      </c>
      <c r="G45">
        <v>-49.222700000000003</v>
      </c>
      <c r="H45">
        <v>-2.9585400000000002</v>
      </c>
      <c r="I45">
        <v>3.2512699999999999</v>
      </c>
      <c r="J45">
        <v>1</v>
      </c>
      <c r="K45">
        <f t="shared" si="1"/>
        <v>0.14217705796659988</v>
      </c>
      <c r="L45">
        <f>SQRT((D45-Tabelle11[[#This Row],[X]])^2+ (E45 - Tabelle11[Y])^2 + (F45 - Tabelle11[Z])^2)</f>
        <v>129.29938326813473</v>
      </c>
      <c r="M45" t="e">
        <f ca="1">IF(ROW()&gt;M$1+2,AVERAGEA(INDIRECT(ADDRESS(ROW()-M$1,12)):INDIRECT(ADDRESS(ROW(),12,4))),NA())</f>
        <v>#N/A</v>
      </c>
      <c r="N45" s="1">
        <f>1000/(Tabelle10[[#This Row],[Time MS]]-B44)</f>
        <v>35.714285714285715</v>
      </c>
    </row>
    <row r="46" spans="1:14">
      <c r="A46" t="str">
        <f t="shared" si="0"/>
        <v>0:0:786</v>
      </c>
      <c r="B46">
        <v>786</v>
      </c>
      <c r="C46">
        <v>1</v>
      </c>
      <c r="D46">
        <v>-21.267199999999999</v>
      </c>
      <c r="E46">
        <v>96.2881</v>
      </c>
      <c r="F46">
        <v>83.759100000000004</v>
      </c>
      <c r="G46">
        <v>-49.173299999999998</v>
      </c>
      <c r="H46">
        <v>-3.0318000000000001</v>
      </c>
      <c r="I46">
        <v>3.2705799999999998</v>
      </c>
      <c r="J46">
        <v>1</v>
      </c>
      <c r="K46">
        <f t="shared" si="1"/>
        <v>0.18220874650111793</v>
      </c>
      <c r="L46">
        <f>SQRT((D46-Tabelle11[[#This Row],[X]])^2+ (E46 - Tabelle11[Y])^2 + (F46 - Tabelle11[Z])^2)</f>
        <v>129.38036493324634</v>
      </c>
      <c r="M46" t="e">
        <f ca="1">IF(ROW()&gt;M$1+2,AVERAGEA(INDIRECT(ADDRESS(ROW()-M$1,12)):INDIRECT(ADDRESS(ROW(),12,4))),NA())</f>
        <v>#N/A</v>
      </c>
      <c r="N46" s="1">
        <f>1000/(Tabelle10[[#This Row],[Time MS]]-B45)</f>
        <v>62.5</v>
      </c>
    </row>
    <row r="47" spans="1:14">
      <c r="A47" t="str">
        <f t="shared" si="0"/>
        <v>0:0:809</v>
      </c>
      <c r="B47">
        <v>809</v>
      </c>
      <c r="C47">
        <v>1</v>
      </c>
      <c r="D47">
        <v>-21.267199999999999</v>
      </c>
      <c r="E47">
        <v>96.2881</v>
      </c>
      <c r="F47">
        <v>83.759100000000004</v>
      </c>
      <c r="G47">
        <v>-49.173299999999998</v>
      </c>
      <c r="H47">
        <v>-3.0318000000000001</v>
      </c>
      <c r="I47">
        <v>3.2705799999999998</v>
      </c>
      <c r="J47">
        <v>0</v>
      </c>
      <c r="K47">
        <f t="shared" si="1"/>
        <v>0</v>
      </c>
      <c r="L47">
        <f>SQRT((D47-Tabelle11[[#This Row],[X]])^2+ (E47 - Tabelle11[Y])^2 + (F47 - Tabelle11[Z])^2)</f>
        <v>129.38036493324634</v>
      </c>
      <c r="M47" t="e">
        <f ca="1">IF(ROW()&gt;M$1+2,AVERAGEA(INDIRECT(ADDRESS(ROW()-M$1,12)):INDIRECT(ADDRESS(ROW(),12,4))),NA())</f>
        <v>#N/A</v>
      </c>
      <c r="N47" s="1">
        <f>1000/(Tabelle10[[#This Row],[Time MS]]-B46)</f>
        <v>43.478260869565219</v>
      </c>
    </row>
    <row r="48" spans="1:14">
      <c r="A48" t="str">
        <f t="shared" si="0"/>
        <v>0:0:836</v>
      </c>
      <c r="B48">
        <v>836</v>
      </c>
      <c r="C48">
        <v>1</v>
      </c>
      <c r="D48">
        <v>-21.1464</v>
      </c>
      <c r="E48">
        <v>96.220699999999994</v>
      </c>
      <c r="F48">
        <v>83.899199999999993</v>
      </c>
      <c r="G48">
        <v>-49.148299999999999</v>
      </c>
      <c r="H48">
        <v>-3.0502899999999999</v>
      </c>
      <c r="I48">
        <v>3.2726799999999998</v>
      </c>
      <c r="J48">
        <v>1</v>
      </c>
      <c r="K48">
        <f t="shared" si="1"/>
        <v>2.77725705272663E-2</v>
      </c>
      <c r="L48">
        <f>SQRT((D48-Tabelle11[[#This Row],[X]])^2+ (E48 - Tabelle11[Y])^2 + (F48 - Tabelle11[Z])^2)</f>
        <v>129.40119436114179</v>
      </c>
      <c r="M48" t="e">
        <f ca="1">IF(ROW()&gt;M$1+2,AVERAGEA(INDIRECT(ADDRESS(ROW()-M$1,12)):INDIRECT(ADDRESS(ROW(),12,4))),NA())</f>
        <v>#N/A</v>
      </c>
      <c r="N48" s="1">
        <f>1000/(Tabelle10[[#This Row],[Time MS]]-B47)</f>
        <v>37.037037037037038</v>
      </c>
    </row>
    <row r="49" spans="1:14">
      <c r="A49" t="str">
        <f t="shared" si="0"/>
        <v>0:0:848</v>
      </c>
      <c r="B49">
        <v>848</v>
      </c>
      <c r="C49">
        <v>1</v>
      </c>
      <c r="D49">
        <v>-21.1464</v>
      </c>
      <c r="E49">
        <v>96.220699999999994</v>
      </c>
      <c r="F49">
        <v>83.899199999999993</v>
      </c>
      <c r="G49">
        <v>-49.148299999999999</v>
      </c>
      <c r="H49">
        <v>-3.0502899999999999</v>
      </c>
      <c r="I49">
        <v>3.2726799999999998</v>
      </c>
      <c r="J49">
        <v>0</v>
      </c>
      <c r="K49">
        <f t="shared" si="1"/>
        <v>0</v>
      </c>
      <c r="L49">
        <f>SQRT((D49-Tabelle11[[#This Row],[X]])^2+ (E49 - Tabelle11[Y])^2 + (F49 - Tabelle11[Z])^2)</f>
        <v>129.40119436114179</v>
      </c>
      <c r="M49" t="e">
        <f ca="1">IF(ROW()&gt;M$1+2,AVERAGEA(INDIRECT(ADDRESS(ROW()-M$1,12)):INDIRECT(ADDRESS(ROW(),12,4))),NA())</f>
        <v>#N/A</v>
      </c>
      <c r="N49" s="1">
        <f>1000/(Tabelle10[[#This Row],[Time MS]]-B48)</f>
        <v>83.333333333333329</v>
      </c>
    </row>
    <row r="50" spans="1:14">
      <c r="A50" t="str">
        <f t="shared" si="0"/>
        <v>0:0:868</v>
      </c>
      <c r="B50">
        <v>868</v>
      </c>
      <c r="C50">
        <v>1</v>
      </c>
      <c r="D50">
        <v>-21.233499999999999</v>
      </c>
      <c r="E50">
        <v>96.191500000000005</v>
      </c>
      <c r="F50">
        <v>83.819900000000004</v>
      </c>
      <c r="G50">
        <v>-49.191400000000002</v>
      </c>
      <c r="H50">
        <v>-3.0591400000000002</v>
      </c>
      <c r="I50">
        <v>3.2865799999999998</v>
      </c>
      <c r="J50">
        <v>1</v>
      </c>
      <c r="K50">
        <f t="shared" si="1"/>
        <v>0.10593149134123224</v>
      </c>
      <c r="L50">
        <f>SQRT((D50-Tabelle11[[#This Row],[X]])^2+ (E50 - Tabelle11[Y])^2 + (F50 - Tabelle11[Z])^2)</f>
        <v>129.34234353261888</v>
      </c>
      <c r="M50" t="e">
        <f ca="1">IF(ROW()&gt;M$1+2,AVERAGEA(INDIRECT(ADDRESS(ROW()-M$1,12)):INDIRECT(ADDRESS(ROW(),12,4))),NA())</f>
        <v>#N/A</v>
      </c>
      <c r="N50" s="1">
        <f>1000/(Tabelle10[[#This Row],[Time MS]]-B49)</f>
        <v>50</v>
      </c>
    </row>
    <row r="51" spans="1:14">
      <c r="A51" t="str">
        <f t="shared" si="0"/>
        <v>0:0:885</v>
      </c>
      <c r="B51">
        <v>885</v>
      </c>
      <c r="C51">
        <v>1</v>
      </c>
      <c r="D51">
        <v>-21.233499999999999</v>
      </c>
      <c r="E51">
        <v>96.191500000000005</v>
      </c>
      <c r="F51">
        <v>83.819900000000004</v>
      </c>
      <c r="G51">
        <v>-49.191400000000002</v>
      </c>
      <c r="H51">
        <v>-3.0591400000000002</v>
      </c>
      <c r="I51">
        <v>3.2865799999999998</v>
      </c>
      <c r="J51">
        <v>1</v>
      </c>
      <c r="K51">
        <f t="shared" si="1"/>
        <v>0</v>
      </c>
      <c r="L51">
        <f>SQRT((D51-Tabelle11[[#This Row],[X]])^2+ (E51 - Tabelle11[Y])^2 + (F51 - Tabelle11[Z])^2)</f>
        <v>129.34234353261888</v>
      </c>
      <c r="M51" t="e">
        <f ca="1">IF(ROW()&gt;M$1+2,AVERAGEA(INDIRECT(ADDRESS(ROW()-M$1,12)):INDIRECT(ADDRESS(ROW(),12,4))),NA())</f>
        <v>#N/A</v>
      </c>
      <c r="N51" s="1">
        <f>1000/(Tabelle10[[#This Row],[Time MS]]-B50)</f>
        <v>58.823529411764703</v>
      </c>
    </row>
    <row r="52" spans="1:14">
      <c r="A52" t="str">
        <f t="shared" si="0"/>
        <v>0:0:906</v>
      </c>
      <c r="B52">
        <v>906</v>
      </c>
      <c r="C52">
        <v>1</v>
      </c>
      <c r="D52">
        <v>-21.233499999999999</v>
      </c>
      <c r="E52">
        <v>96.191500000000005</v>
      </c>
      <c r="F52">
        <v>83.819900000000004</v>
      </c>
      <c r="G52">
        <v>-49.191400000000002</v>
      </c>
      <c r="H52">
        <v>-3.0591400000000002</v>
      </c>
      <c r="I52">
        <v>3.2865799999999998</v>
      </c>
      <c r="J52">
        <v>0</v>
      </c>
      <c r="K52">
        <f t="shared" si="1"/>
        <v>0</v>
      </c>
      <c r="L52">
        <f>SQRT((D52-Tabelle11[[#This Row],[X]])^2+ (E52 - Tabelle11[Y])^2 + (F52 - Tabelle11[Z])^2)</f>
        <v>129.34234353261888</v>
      </c>
      <c r="M52" t="e">
        <f ca="1">IF(ROW()&gt;M$1+2,AVERAGEA(INDIRECT(ADDRESS(ROW()-M$1,12)):INDIRECT(ADDRESS(ROW(),12,4))),NA())</f>
        <v>#N/A</v>
      </c>
      <c r="N52" s="1">
        <f>1000/(Tabelle10[[#This Row],[Time MS]]-B51)</f>
        <v>47.61904761904762</v>
      </c>
    </row>
    <row r="53" spans="1:14">
      <c r="A53" t="str">
        <f t="shared" si="0"/>
        <v>0:0:924</v>
      </c>
      <c r="B53">
        <v>924</v>
      </c>
      <c r="C53">
        <v>1</v>
      </c>
      <c r="D53">
        <v>-21.233499999999999</v>
      </c>
      <c r="E53">
        <v>96.191500000000005</v>
      </c>
      <c r="F53">
        <v>83.819900000000004</v>
      </c>
      <c r="G53">
        <v>-49.191400000000002</v>
      </c>
      <c r="H53">
        <v>-3.0591400000000002</v>
      </c>
      <c r="I53">
        <v>3.2865799999999998</v>
      </c>
      <c r="J53">
        <v>0</v>
      </c>
      <c r="K53">
        <f t="shared" si="1"/>
        <v>0</v>
      </c>
      <c r="L53">
        <f>SQRT((D53-Tabelle11[[#This Row],[X]])^2+ (E53 - Tabelle11[Y])^2 + (F53 - Tabelle11[Z])^2)</f>
        <v>129.34234353261888</v>
      </c>
      <c r="M53" t="e">
        <f ca="1">IF(ROW()&gt;M$1+2,AVERAGEA(INDIRECT(ADDRESS(ROW()-M$1,12)):INDIRECT(ADDRESS(ROW(),12,4))),NA())</f>
        <v>#N/A</v>
      </c>
      <c r="N53" s="1">
        <f>1000/(Tabelle10[[#This Row],[Time MS]]-B52)</f>
        <v>55.555555555555557</v>
      </c>
    </row>
    <row r="54" spans="1:14">
      <c r="A54" t="str">
        <f t="shared" si="0"/>
        <v>0:0:935</v>
      </c>
      <c r="B54">
        <v>935</v>
      </c>
      <c r="C54">
        <v>1</v>
      </c>
      <c r="D54">
        <v>-21.1099</v>
      </c>
      <c r="E54">
        <v>96.300200000000004</v>
      </c>
      <c r="F54">
        <v>83.834100000000007</v>
      </c>
      <c r="G54">
        <v>-49.179000000000002</v>
      </c>
      <c r="H54">
        <v>-3.02101</v>
      </c>
      <c r="I54">
        <v>3.2436600000000002</v>
      </c>
      <c r="J54">
        <v>1</v>
      </c>
      <c r="K54">
        <f t="shared" si="1"/>
        <v>0.22856062394749771</v>
      </c>
      <c r="L54">
        <f>SQRT((D54-Tabelle11[[#This Row],[X]])^2+ (E54 - Tabelle11[Y])^2 + (F54 - Tabelle11[Z])^2)</f>
        <v>129.41218150104729</v>
      </c>
      <c r="M54" t="e">
        <f ca="1">IF(ROW()&gt;M$1+2,AVERAGEA(INDIRECT(ADDRESS(ROW()-M$1,12)):INDIRECT(ADDRESS(ROW(),12,4))),NA())</f>
        <v>#N/A</v>
      </c>
      <c r="N54" s="1">
        <f>1000/(Tabelle10[[#This Row],[Time MS]]-B53)</f>
        <v>90.909090909090907</v>
      </c>
    </row>
    <row r="55" spans="1:14">
      <c r="A55" t="str">
        <f t="shared" si="0"/>
        <v>0:0:942</v>
      </c>
      <c r="B55">
        <v>942</v>
      </c>
      <c r="C55">
        <v>1</v>
      </c>
      <c r="D55">
        <v>-21.1099</v>
      </c>
      <c r="E55">
        <v>96.300200000000004</v>
      </c>
      <c r="F55">
        <v>83.834100000000007</v>
      </c>
      <c r="G55">
        <v>-49.179000000000002</v>
      </c>
      <c r="H55">
        <v>-3.02101</v>
      </c>
      <c r="I55">
        <v>3.2436600000000002</v>
      </c>
      <c r="J55">
        <v>0</v>
      </c>
      <c r="K55">
        <f t="shared" si="1"/>
        <v>0</v>
      </c>
      <c r="L55">
        <f>SQRT((D55-Tabelle11[[#This Row],[X]])^2+ (E55 - Tabelle11[Y])^2 + (F55 - Tabelle11[Z])^2)</f>
        <v>129.41218150104729</v>
      </c>
      <c r="M55" t="e">
        <f ca="1">IF(ROW()&gt;M$1+2,AVERAGEA(INDIRECT(ADDRESS(ROW()-M$1,12)):INDIRECT(ADDRESS(ROW(),12,4))),NA())</f>
        <v>#N/A</v>
      </c>
      <c r="N55" s="1">
        <f>1000/(Tabelle10[[#This Row],[Time MS]]-B54)</f>
        <v>142.85714285714286</v>
      </c>
    </row>
    <row r="56" spans="1:14">
      <c r="A56" t="str">
        <f t="shared" si="0"/>
        <v>0:0:970</v>
      </c>
      <c r="B56">
        <v>970</v>
      </c>
      <c r="C56">
        <v>1</v>
      </c>
      <c r="D56">
        <v>-21.435099999999998</v>
      </c>
      <c r="E56">
        <v>96.277199999999993</v>
      </c>
      <c r="F56">
        <v>83.664000000000001</v>
      </c>
      <c r="G56">
        <v>-49.294600000000003</v>
      </c>
      <c r="H56">
        <v>-3.0613199999999998</v>
      </c>
      <c r="I56">
        <v>3.2562000000000002</v>
      </c>
      <c r="J56">
        <v>1</v>
      </c>
      <c r="K56">
        <f t="shared" si="1"/>
        <v>9.4832439391410617E-2</v>
      </c>
      <c r="L56">
        <f>SQRT((D56-Tabelle11[[#This Row],[X]])^2+ (E56 - Tabelle11[Y])^2 + (F56 - Tabelle11[Z])^2)</f>
        <v>129.33842293707619</v>
      </c>
      <c r="M56" t="e">
        <f ca="1">IF(ROW()&gt;M$1+2,AVERAGEA(INDIRECT(ADDRESS(ROW()-M$1,12)):INDIRECT(ADDRESS(ROW(),12,4))),NA())</f>
        <v>#N/A</v>
      </c>
      <c r="N56" s="1">
        <f>1000/(Tabelle10[[#This Row],[Time MS]]-B55)</f>
        <v>35.714285714285715</v>
      </c>
    </row>
    <row r="57" spans="1:14">
      <c r="A57" t="str">
        <f t="shared" si="0"/>
        <v>0:0:987</v>
      </c>
      <c r="B57">
        <v>987</v>
      </c>
      <c r="C57">
        <v>1</v>
      </c>
      <c r="D57">
        <v>-21.230699999999999</v>
      </c>
      <c r="E57">
        <v>96.470799999999997</v>
      </c>
      <c r="F57">
        <v>83.7744</v>
      </c>
      <c r="G57">
        <v>-49.249400000000001</v>
      </c>
      <c r="H57">
        <v>-3.0586000000000002</v>
      </c>
      <c r="I57">
        <v>3.1987199999999998</v>
      </c>
      <c r="J57">
        <v>1</v>
      </c>
      <c r="K57">
        <f t="shared" si="1"/>
        <v>0.38515026979342459</v>
      </c>
      <c r="L57">
        <f>SQRT((D57-Tabelle11[[#This Row],[X]])^2+ (E57 - Tabelle11[Y])^2 + (F57 - Tabelle11[Z])^2)</f>
        <v>129.52029945336753</v>
      </c>
      <c r="M57" t="e">
        <f ca="1">IF(ROW()&gt;M$1+2,AVERAGEA(INDIRECT(ADDRESS(ROW()-M$1,12)):INDIRECT(ADDRESS(ROW(),12,4))),NA())</f>
        <v>#N/A</v>
      </c>
      <c r="N57" s="1">
        <f>1000/(Tabelle10[[#This Row],[Time MS]]-B56)</f>
        <v>58.823529411764703</v>
      </c>
    </row>
    <row r="58" spans="1:14">
      <c r="A58" t="str">
        <f t="shared" si="0"/>
        <v>0:1:14</v>
      </c>
      <c r="B58">
        <v>1014</v>
      </c>
      <c r="C58">
        <v>1</v>
      </c>
      <c r="D58">
        <v>-21.579899999999999</v>
      </c>
      <c r="E58">
        <v>96.079499999999996</v>
      </c>
      <c r="F58">
        <v>83.624700000000004</v>
      </c>
      <c r="G58">
        <v>-49.364600000000003</v>
      </c>
      <c r="H58">
        <v>-3.0306000000000002</v>
      </c>
      <c r="I58">
        <v>3.2955899999999998</v>
      </c>
      <c r="J58">
        <v>1</v>
      </c>
      <c r="K58">
        <f t="shared" si="1"/>
        <v>0.44041601987388884</v>
      </c>
      <c r="L58">
        <f>SQRT((D58-Tabelle11[[#This Row],[X]])^2+ (E58 - Tabelle11[Y])^2 + (F58 - Tabelle11[Z])^2)</f>
        <v>129.18998743846211</v>
      </c>
      <c r="M58" t="e">
        <f ca="1">IF(ROW()&gt;M$1+2,AVERAGEA(INDIRECT(ADDRESS(ROW()-M$1,12)):INDIRECT(ADDRESS(ROW(),12,4))),NA())</f>
        <v>#N/A</v>
      </c>
      <c r="N58" s="1">
        <f>1000/(Tabelle10[[#This Row],[Time MS]]-B57)</f>
        <v>37.037037037037038</v>
      </c>
    </row>
    <row r="59" spans="1:14">
      <c r="A59" t="str">
        <f t="shared" si="0"/>
        <v>0:1:44</v>
      </c>
      <c r="B59">
        <v>1044</v>
      </c>
      <c r="C59">
        <v>1</v>
      </c>
      <c r="D59">
        <v>-21.579899999999999</v>
      </c>
      <c r="E59">
        <v>96.079499999999996</v>
      </c>
      <c r="F59">
        <v>83.624700000000004</v>
      </c>
      <c r="G59">
        <v>-49.364600000000003</v>
      </c>
      <c r="H59">
        <v>-3.0306000000000002</v>
      </c>
      <c r="I59">
        <v>3.2955899999999998</v>
      </c>
      <c r="J59">
        <v>0</v>
      </c>
      <c r="K59">
        <f t="shared" si="1"/>
        <v>0</v>
      </c>
      <c r="L59">
        <f>SQRT((D59-Tabelle11[[#This Row],[X]])^2+ (E59 - Tabelle11[Y])^2 + (F59 - Tabelle11[Z])^2)</f>
        <v>129.18998743846211</v>
      </c>
      <c r="M59" t="e">
        <f ca="1">IF(ROW()&gt;M$1+2,AVERAGEA(INDIRECT(ADDRESS(ROW()-M$1,12)):INDIRECT(ADDRESS(ROW(),12,4))),NA())</f>
        <v>#N/A</v>
      </c>
      <c r="N59" s="1">
        <f>1000/(Tabelle10[[#This Row],[Time MS]]-B58)</f>
        <v>33.333333333333336</v>
      </c>
    </row>
    <row r="60" spans="1:14">
      <c r="A60" t="str">
        <f t="shared" si="0"/>
        <v>0:1:69</v>
      </c>
      <c r="B60">
        <v>1069</v>
      </c>
      <c r="C60">
        <v>1</v>
      </c>
      <c r="D60">
        <v>-21.449100000000001</v>
      </c>
      <c r="E60">
        <v>96.258300000000006</v>
      </c>
      <c r="F60">
        <v>83.684299999999993</v>
      </c>
      <c r="G60">
        <v>-49.363300000000002</v>
      </c>
      <c r="H60">
        <v>-2.9780099999999998</v>
      </c>
      <c r="I60">
        <v>3.1821299999999999</v>
      </c>
      <c r="J60">
        <v>1</v>
      </c>
      <c r="K60">
        <f t="shared" si="1"/>
        <v>0.21574351640661463</v>
      </c>
      <c r="L60">
        <f>SQRT((D60-Tabelle11[[#This Row],[X]])^2+ (E60 - Tabelle11[Y])^2 + (F60 - Tabelle11[Z])^2)</f>
        <v>129.33980932485559</v>
      </c>
      <c r="M60" t="e">
        <f ca="1">IF(ROW()&gt;M$1+2,AVERAGEA(INDIRECT(ADDRESS(ROW()-M$1,12)):INDIRECT(ADDRESS(ROW(),12,4))),NA())</f>
        <v>#N/A</v>
      </c>
      <c r="N60" s="1">
        <f>1000/(Tabelle10[[#This Row],[Time MS]]-B59)</f>
        <v>40</v>
      </c>
    </row>
    <row r="61" spans="1:14">
      <c r="A61" t="str">
        <f t="shared" si="0"/>
        <v>0:1:82</v>
      </c>
      <c r="B61">
        <v>1082</v>
      </c>
      <c r="C61">
        <v>1</v>
      </c>
      <c r="D61">
        <v>-21.449100000000001</v>
      </c>
      <c r="E61">
        <v>96.258300000000006</v>
      </c>
      <c r="F61">
        <v>83.684299999999993</v>
      </c>
      <c r="G61">
        <v>-49.363300000000002</v>
      </c>
      <c r="H61">
        <v>-2.9780099999999998</v>
      </c>
      <c r="I61">
        <v>3.1821299999999999</v>
      </c>
      <c r="J61">
        <v>0</v>
      </c>
      <c r="K61">
        <f t="shared" si="1"/>
        <v>0</v>
      </c>
      <c r="L61">
        <f>SQRT((D61-Tabelle11[[#This Row],[X]])^2+ (E61 - Tabelle11[Y])^2 + (F61 - Tabelle11[Z])^2)</f>
        <v>129.33980932485559</v>
      </c>
      <c r="M61" t="e">
        <f ca="1">IF(ROW()&gt;M$1+2,AVERAGEA(INDIRECT(ADDRESS(ROW()-M$1,12)):INDIRECT(ADDRESS(ROW(),12,4))),NA())</f>
        <v>#N/A</v>
      </c>
      <c r="N61" s="1">
        <f>1000/(Tabelle10[[#This Row],[Time MS]]-B60)</f>
        <v>76.92307692307692</v>
      </c>
    </row>
    <row r="62" spans="1:14">
      <c r="A62" t="str">
        <f t="shared" si="0"/>
        <v>0:1:104</v>
      </c>
      <c r="B62">
        <v>1104</v>
      </c>
      <c r="C62">
        <v>1</v>
      </c>
      <c r="D62">
        <v>-20.819099999999999</v>
      </c>
      <c r="E62">
        <v>96.636899999999997</v>
      </c>
      <c r="F62">
        <v>83.930499999999995</v>
      </c>
      <c r="G62">
        <v>-49.208199999999998</v>
      </c>
      <c r="H62">
        <v>-3.0270800000000002</v>
      </c>
      <c r="I62">
        <v>3.0527600000000001</v>
      </c>
      <c r="J62">
        <v>1</v>
      </c>
      <c r="K62">
        <f t="shared" si="1"/>
        <v>0.55384781048551002</v>
      </c>
      <c r="L62">
        <f>SQRT((D62-Tabelle11[[#This Row],[X]])^2+ (E62 - Tabelle11[Y])^2 + (F62 - Tabelle11[Z])^2)</f>
        <v>129.67827187570785</v>
      </c>
      <c r="M62" t="e">
        <f ca="1">IF(ROW()&gt;M$1+2,AVERAGEA(INDIRECT(ADDRESS(ROW()-M$1,12)):INDIRECT(ADDRESS(ROW(),12,4))),NA())</f>
        <v>#N/A</v>
      </c>
      <c r="N62" s="1">
        <f>1000/(Tabelle10[[#This Row],[Time MS]]-B61)</f>
        <v>45.454545454545453</v>
      </c>
    </row>
    <row r="63" spans="1:14">
      <c r="A63" t="str">
        <f t="shared" si="0"/>
        <v>0:1:120</v>
      </c>
      <c r="B63">
        <v>1120</v>
      </c>
      <c r="C63">
        <v>1</v>
      </c>
      <c r="D63">
        <v>-20.819099999999999</v>
      </c>
      <c r="E63">
        <v>96.636899999999997</v>
      </c>
      <c r="F63">
        <v>83.930499999999995</v>
      </c>
      <c r="G63">
        <v>-49.208199999999998</v>
      </c>
      <c r="H63">
        <v>-3.0270800000000002</v>
      </c>
      <c r="I63">
        <v>3.0527600000000001</v>
      </c>
      <c r="J63">
        <v>1</v>
      </c>
      <c r="K63">
        <f t="shared" si="1"/>
        <v>0</v>
      </c>
      <c r="L63">
        <f>SQRT((D63-Tabelle11[[#This Row],[X]])^2+ (E63 - Tabelle11[Y])^2 + (F63 - Tabelle11[Z])^2)</f>
        <v>129.67827187570785</v>
      </c>
      <c r="M63" t="e">
        <f ca="1">IF(ROW()&gt;M$1+2,AVERAGEA(INDIRECT(ADDRESS(ROW()-M$1,12)):INDIRECT(ADDRESS(ROW(),12,4))),NA())</f>
        <v>#N/A</v>
      </c>
      <c r="N63" s="1">
        <f>1000/(Tabelle10[[#This Row],[Time MS]]-B62)</f>
        <v>62.5</v>
      </c>
    </row>
    <row r="64" spans="1:14">
      <c r="A64" t="str">
        <f t="shared" si="0"/>
        <v>0:1:142</v>
      </c>
      <c r="B64">
        <v>1142</v>
      </c>
      <c r="C64">
        <v>1</v>
      </c>
      <c r="D64">
        <v>-20.819099999999999</v>
      </c>
      <c r="E64">
        <v>96.636899999999997</v>
      </c>
      <c r="F64">
        <v>83.930499999999995</v>
      </c>
      <c r="G64">
        <v>-49.208199999999998</v>
      </c>
      <c r="H64">
        <v>-3.0270800000000002</v>
      </c>
      <c r="I64">
        <v>3.0527600000000001</v>
      </c>
      <c r="J64">
        <v>0</v>
      </c>
      <c r="K64">
        <f t="shared" si="1"/>
        <v>0</v>
      </c>
      <c r="L64">
        <f>SQRT((D64-Tabelle11[[#This Row],[X]])^2+ (E64 - Tabelle11[Y])^2 + (F64 - Tabelle11[Z])^2)</f>
        <v>129.67827187570785</v>
      </c>
      <c r="M64" t="e">
        <f ca="1">IF(ROW()&gt;M$1+2,AVERAGEA(INDIRECT(ADDRESS(ROW()-M$1,12)):INDIRECT(ADDRESS(ROW(),12,4))),NA())</f>
        <v>#N/A</v>
      </c>
      <c r="N64" s="1">
        <f>1000/(Tabelle10[[#This Row],[Time MS]]-B63)</f>
        <v>45.454545454545453</v>
      </c>
    </row>
    <row r="65" spans="1:14">
      <c r="A65" t="str">
        <f t="shared" si="0"/>
        <v>0:1:160</v>
      </c>
      <c r="B65">
        <v>1160</v>
      </c>
      <c r="C65">
        <v>1</v>
      </c>
      <c r="D65">
        <v>-20.819099999999999</v>
      </c>
      <c r="E65">
        <v>96.636899999999997</v>
      </c>
      <c r="F65">
        <v>83.930499999999995</v>
      </c>
      <c r="G65">
        <v>-49.208199999999998</v>
      </c>
      <c r="H65">
        <v>-3.0270800000000002</v>
      </c>
      <c r="I65">
        <v>3.0527600000000001</v>
      </c>
      <c r="J65">
        <v>0</v>
      </c>
      <c r="K65">
        <f t="shared" si="1"/>
        <v>0</v>
      </c>
      <c r="L65">
        <f>SQRT((D65-Tabelle11[[#This Row],[X]])^2+ (E65 - Tabelle11[Y])^2 + (F65 - Tabelle11[Z])^2)</f>
        <v>129.67827187570785</v>
      </c>
      <c r="M65" t="e">
        <f ca="1">IF(ROW()&gt;M$1+2,AVERAGEA(INDIRECT(ADDRESS(ROW()-M$1,12)):INDIRECT(ADDRESS(ROW(),12,4))),NA())</f>
        <v>#N/A</v>
      </c>
      <c r="N65" s="1">
        <f>1000/(Tabelle10[[#This Row],[Time MS]]-B64)</f>
        <v>55.555555555555557</v>
      </c>
    </row>
    <row r="66" spans="1:14">
      <c r="A66" t="str">
        <f t="shared" si="0"/>
        <v>0:1:169</v>
      </c>
      <c r="B66">
        <v>1169</v>
      </c>
      <c r="C66">
        <v>1</v>
      </c>
      <c r="D66">
        <v>-20.2255</v>
      </c>
      <c r="E66">
        <v>96.274500000000003</v>
      </c>
      <c r="F66">
        <v>84.098600000000005</v>
      </c>
      <c r="G66">
        <v>-49.066600000000001</v>
      </c>
      <c r="H66">
        <v>-3.08507</v>
      </c>
      <c r="I66">
        <v>3.2176399999999998</v>
      </c>
      <c r="J66">
        <v>1</v>
      </c>
      <c r="K66">
        <f t="shared" si="1"/>
        <v>1.0193599385889913</v>
      </c>
      <c r="L66">
        <f>SQRT((D66-Tabelle11[[#This Row],[X]])^2+ (E66 - Tabelle11[Y])^2 + (F66 - Tabelle11[Z])^2)</f>
        <v>129.4234318910606</v>
      </c>
      <c r="M66" t="e">
        <f ca="1">IF(ROW()&gt;M$1+2,AVERAGEA(INDIRECT(ADDRESS(ROW()-M$1,12)):INDIRECT(ADDRESS(ROW(),12,4))),NA())</f>
        <v>#N/A</v>
      </c>
      <c r="N66" s="1">
        <f>1000/(Tabelle10[[#This Row],[Time MS]]-B65)</f>
        <v>111.11111111111111</v>
      </c>
    </row>
    <row r="67" spans="1:14">
      <c r="A67" t="str">
        <f t="shared" ref="A67:A130" si="2">INT(INT(B68/1000)/60)&amp;":"&amp;MOD(INT(B67/1000),60)&amp;":"&amp;MOD(B67,1000)</f>
        <v>0:1:177</v>
      </c>
      <c r="B67">
        <v>1177</v>
      </c>
      <c r="C67">
        <v>1</v>
      </c>
      <c r="D67">
        <v>-20.2255</v>
      </c>
      <c r="E67">
        <v>96.274500000000003</v>
      </c>
      <c r="F67">
        <v>84.098600000000005</v>
      </c>
      <c r="G67">
        <v>-49.066600000000001</v>
      </c>
      <c r="H67">
        <v>-3.08507</v>
      </c>
      <c r="I67">
        <v>3.2176399999999998</v>
      </c>
      <c r="J67">
        <v>0</v>
      </c>
      <c r="K67">
        <f t="shared" ref="K67:K130" si="3">((ABS(SQRT(SUMSQ(E66,D66,F66))-SQRT(SUMSQ(E67,D67,F67)))/100)/((B67-B66)/1000))*3.6</f>
        <v>0</v>
      </c>
      <c r="L67">
        <f>SQRT((D67-Tabelle11[[#This Row],[X]])^2+ (E67 - Tabelle11[Y])^2 + (F67 - Tabelle11[Z])^2)</f>
        <v>129.4234318910606</v>
      </c>
      <c r="M67" t="e">
        <f ca="1">IF(ROW()&gt;M$1+2,AVERAGEA(INDIRECT(ADDRESS(ROW()-M$1,12)):INDIRECT(ADDRESS(ROW(),12,4))),NA())</f>
        <v>#N/A</v>
      </c>
      <c r="N67" s="1">
        <f>1000/(Tabelle10[[#This Row],[Time MS]]-B66)</f>
        <v>125</v>
      </c>
    </row>
    <row r="68" spans="1:14">
      <c r="A68" t="str">
        <f t="shared" si="2"/>
        <v>0:1:203</v>
      </c>
      <c r="B68">
        <v>1203</v>
      </c>
      <c r="C68">
        <v>1</v>
      </c>
      <c r="D68">
        <v>-21.2014</v>
      </c>
      <c r="E68">
        <v>96.248699999999999</v>
      </c>
      <c r="F68">
        <v>83.404499999999999</v>
      </c>
      <c r="G68">
        <v>-49.476100000000002</v>
      </c>
      <c r="H68">
        <v>-3.0676899999999998</v>
      </c>
      <c r="I68">
        <v>3.2478400000000001</v>
      </c>
      <c r="J68">
        <v>1</v>
      </c>
      <c r="K68">
        <f t="shared" si="3"/>
        <v>0.4327486092572293</v>
      </c>
      <c r="L68">
        <f>SQRT((D68-Tabelle11[[#This Row],[X]])^2+ (E68 - Tabelle11[Y])^2 + (F68 - Tabelle11[Z])^2)</f>
        <v>129.11089122881927</v>
      </c>
      <c r="M68" t="e">
        <f ca="1">IF(ROW()&gt;M$1+2,AVERAGEA(INDIRECT(ADDRESS(ROW()-M$1,12)):INDIRECT(ADDRESS(ROW(),12,4))),NA())</f>
        <v>#N/A</v>
      </c>
      <c r="N68" s="1">
        <f>1000/(Tabelle10[[#This Row],[Time MS]]-B67)</f>
        <v>38.46153846153846</v>
      </c>
    </row>
    <row r="69" spans="1:14">
      <c r="A69" t="str">
        <f t="shared" si="2"/>
        <v>0:1:221</v>
      </c>
      <c r="B69">
        <v>1221</v>
      </c>
      <c r="C69">
        <v>1</v>
      </c>
      <c r="D69">
        <v>-21.2623</v>
      </c>
      <c r="E69">
        <v>96.740700000000004</v>
      </c>
      <c r="F69">
        <v>83.550799999999995</v>
      </c>
      <c r="G69">
        <v>-49.528599999999997</v>
      </c>
      <c r="H69">
        <v>-3.2006999999999999</v>
      </c>
      <c r="I69">
        <v>3.0852599999999999</v>
      </c>
      <c r="J69">
        <v>1</v>
      </c>
      <c r="K69">
        <f t="shared" si="3"/>
        <v>0.94291126756780852</v>
      </c>
      <c r="L69">
        <f>SQRT((D69-Tabelle11[[#This Row],[X]])^2+ (E69 - Tabelle11[Y])^2 + (F69 - Tabelle11[Z])^2)</f>
        <v>129.58234686260317</v>
      </c>
      <c r="M69" t="e">
        <f ca="1">IF(ROW()&gt;M$1+2,AVERAGEA(INDIRECT(ADDRESS(ROW()-M$1,12)):INDIRECT(ADDRESS(ROW(),12,4))),NA())</f>
        <v>#N/A</v>
      </c>
      <c r="N69" s="1">
        <f>1000/(Tabelle10[[#This Row],[Time MS]]-B68)</f>
        <v>55.555555555555557</v>
      </c>
    </row>
    <row r="70" spans="1:14">
      <c r="A70" t="str">
        <f t="shared" si="2"/>
        <v>0:1:248</v>
      </c>
      <c r="B70">
        <v>1248</v>
      </c>
      <c r="C70">
        <v>1</v>
      </c>
      <c r="D70">
        <v>-21.1097</v>
      </c>
      <c r="E70">
        <v>96.448400000000007</v>
      </c>
      <c r="F70">
        <v>83.692400000000006</v>
      </c>
      <c r="G70">
        <v>-49.509900000000002</v>
      </c>
      <c r="H70">
        <v>-3.12636</v>
      </c>
      <c r="I70">
        <v>3.1839900000000001</v>
      </c>
      <c r="J70">
        <v>1</v>
      </c>
      <c r="K70">
        <f t="shared" si="3"/>
        <v>0.20206698641770041</v>
      </c>
      <c r="L70">
        <f>SQRT((D70-Tabelle11[[#This Row],[X]])^2+ (E70 - Tabelle11[Y])^2 + (F70 - Tabelle11[Z])^2)</f>
        <v>129.4307966227899</v>
      </c>
      <c r="M70" t="e">
        <f ca="1">IF(ROW()&gt;M$1+2,AVERAGEA(INDIRECT(ADDRESS(ROW()-M$1,12)):INDIRECT(ADDRESS(ROW(),12,4))),NA())</f>
        <v>#N/A</v>
      </c>
      <c r="N70" s="1">
        <f>1000/(Tabelle10[[#This Row],[Time MS]]-B69)</f>
        <v>37.037037037037038</v>
      </c>
    </row>
    <row r="71" spans="1:14">
      <c r="A71" t="str">
        <f t="shared" si="2"/>
        <v>0:1:274</v>
      </c>
      <c r="B71">
        <v>1274</v>
      </c>
      <c r="C71">
        <v>1</v>
      </c>
      <c r="D71">
        <v>-21.1097</v>
      </c>
      <c r="E71">
        <v>96.448400000000007</v>
      </c>
      <c r="F71">
        <v>83.692400000000006</v>
      </c>
      <c r="G71">
        <v>-49.509900000000002</v>
      </c>
      <c r="H71">
        <v>-3.12636</v>
      </c>
      <c r="I71">
        <v>3.1839900000000001</v>
      </c>
      <c r="J71">
        <v>0</v>
      </c>
      <c r="K71">
        <f t="shared" si="3"/>
        <v>0</v>
      </c>
      <c r="L71">
        <f>SQRT((D71-Tabelle11[[#This Row],[X]])^2+ (E71 - Tabelle11[Y])^2 + (F71 - Tabelle11[Z])^2)</f>
        <v>129.4307966227899</v>
      </c>
      <c r="M71" t="e">
        <f ca="1">IF(ROW()&gt;M$1+2,AVERAGEA(INDIRECT(ADDRESS(ROW()-M$1,12)):INDIRECT(ADDRESS(ROW(),12,4))),NA())</f>
        <v>#N/A</v>
      </c>
      <c r="N71" s="1">
        <f>1000/(Tabelle10[[#This Row],[Time MS]]-B70)</f>
        <v>38.46153846153846</v>
      </c>
    </row>
    <row r="72" spans="1:14">
      <c r="A72" t="str">
        <f t="shared" si="2"/>
        <v>0:1:299</v>
      </c>
      <c r="B72">
        <v>1299</v>
      </c>
      <c r="C72">
        <v>1</v>
      </c>
      <c r="D72">
        <v>-21.231000000000002</v>
      </c>
      <c r="E72">
        <v>96.474199999999996</v>
      </c>
      <c r="F72">
        <v>83.654700000000005</v>
      </c>
      <c r="G72">
        <v>-49.5976</v>
      </c>
      <c r="H72">
        <v>-3.16249</v>
      </c>
      <c r="I72">
        <v>3.1764100000000002</v>
      </c>
      <c r="J72">
        <v>1</v>
      </c>
      <c r="K72">
        <f t="shared" si="3"/>
        <v>2.1161674733025389E-2</v>
      </c>
      <c r="L72">
        <f>SQRT((D72-Tabelle11[[#This Row],[X]])^2+ (E72 - Tabelle11[Y])^2 + (F72 - Tabelle11[Z])^2)</f>
        <v>129.44549223024339</v>
      </c>
      <c r="M72" t="e">
        <f ca="1">IF(ROW()&gt;M$1+2,AVERAGEA(INDIRECT(ADDRESS(ROW()-M$1,12)):INDIRECT(ADDRESS(ROW(),12,4))),NA())</f>
        <v>#N/A</v>
      </c>
      <c r="N72" s="1">
        <f>1000/(Tabelle10[[#This Row],[Time MS]]-B71)</f>
        <v>40</v>
      </c>
    </row>
    <row r="73" spans="1:14">
      <c r="A73" t="str">
        <f t="shared" si="2"/>
        <v>0:1:315</v>
      </c>
      <c r="B73">
        <v>1315</v>
      </c>
      <c r="C73">
        <v>1</v>
      </c>
      <c r="D73">
        <v>-21.231000000000002</v>
      </c>
      <c r="E73">
        <v>96.474199999999996</v>
      </c>
      <c r="F73">
        <v>83.654700000000005</v>
      </c>
      <c r="G73">
        <v>-49.5976</v>
      </c>
      <c r="H73">
        <v>-3.16249</v>
      </c>
      <c r="I73">
        <v>3.1764100000000002</v>
      </c>
      <c r="J73">
        <v>0</v>
      </c>
      <c r="K73">
        <f t="shared" si="3"/>
        <v>0</v>
      </c>
      <c r="L73">
        <f>SQRT((D73-Tabelle11[[#This Row],[X]])^2+ (E73 - Tabelle11[Y])^2 + (F73 - Tabelle11[Z])^2)</f>
        <v>129.44549223024339</v>
      </c>
      <c r="M73" t="e">
        <f ca="1">IF(ROW()&gt;M$1+2,AVERAGEA(INDIRECT(ADDRESS(ROW()-M$1,12)):INDIRECT(ADDRESS(ROW(),12,4))),NA())</f>
        <v>#N/A</v>
      </c>
      <c r="N73" s="1">
        <f>1000/(Tabelle10[[#This Row],[Time MS]]-B72)</f>
        <v>62.5</v>
      </c>
    </row>
    <row r="74" spans="1:14">
      <c r="A74" t="str">
        <f t="shared" si="2"/>
        <v>0:1:336</v>
      </c>
      <c r="B74">
        <v>1336</v>
      </c>
      <c r="C74">
        <v>1</v>
      </c>
      <c r="D74">
        <v>-21.231000000000002</v>
      </c>
      <c r="E74">
        <v>96.474199999999996</v>
      </c>
      <c r="F74">
        <v>83.654700000000005</v>
      </c>
      <c r="G74">
        <v>-49.5976</v>
      </c>
      <c r="H74">
        <v>-3.16249</v>
      </c>
      <c r="I74">
        <v>3.1764100000000002</v>
      </c>
      <c r="J74">
        <v>1</v>
      </c>
      <c r="K74">
        <f t="shared" si="3"/>
        <v>0</v>
      </c>
      <c r="L74">
        <f>SQRT((D74-Tabelle11[[#This Row],[X]])^2+ (E74 - Tabelle11[Y])^2 + (F74 - Tabelle11[Z])^2)</f>
        <v>129.44549223024339</v>
      </c>
      <c r="M74" t="e">
        <f ca="1">IF(ROW()&gt;M$1+2,AVERAGEA(INDIRECT(ADDRESS(ROW()-M$1,12)):INDIRECT(ADDRESS(ROW(),12,4))),NA())</f>
        <v>#N/A</v>
      </c>
      <c r="N74" s="1">
        <f>1000/(Tabelle10[[#This Row],[Time MS]]-B73)</f>
        <v>47.61904761904762</v>
      </c>
    </row>
    <row r="75" spans="1:14">
      <c r="A75" t="str">
        <f t="shared" si="2"/>
        <v>0:1:351</v>
      </c>
      <c r="B75">
        <v>1351</v>
      </c>
      <c r="C75">
        <v>1</v>
      </c>
      <c r="D75">
        <v>-21.231000000000002</v>
      </c>
      <c r="E75">
        <v>96.474199999999996</v>
      </c>
      <c r="F75">
        <v>83.654700000000005</v>
      </c>
      <c r="G75">
        <v>-49.5976</v>
      </c>
      <c r="H75">
        <v>-3.16249</v>
      </c>
      <c r="I75">
        <v>3.1764100000000002</v>
      </c>
      <c r="J75">
        <v>0</v>
      </c>
      <c r="K75">
        <f t="shared" si="3"/>
        <v>0</v>
      </c>
      <c r="L75">
        <f>SQRT((D75-Tabelle11[[#This Row],[X]])^2+ (E75 - Tabelle11[Y])^2 + (F75 - Tabelle11[Z])^2)</f>
        <v>129.44549223024339</v>
      </c>
      <c r="M75" t="e">
        <f ca="1">IF(ROW()&gt;M$1+2,AVERAGEA(INDIRECT(ADDRESS(ROW()-M$1,12)):INDIRECT(ADDRESS(ROW(),12,4))),NA())</f>
        <v>#N/A</v>
      </c>
      <c r="N75" s="1">
        <f>1000/(Tabelle10[[#This Row],[Time MS]]-B74)</f>
        <v>66.666666666666671</v>
      </c>
    </row>
    <row r="76" spans="1:14">
      <c r="A76" t="str">
        <f t="shared" si="2"/>
        <v>0:1:365</v>
      </c>
      <c r="B76">
        <v>1365</v>
      </c>
      <c r="C76">
        <v>1</v>
      </c>
      <c r="D76">
        <v>-21.1374</v>
      </c>
      <c r="E76">
        <v>95.896699999999996</v>
      </c>
      <c r="F76">
        <v>83.694299999999998</v>
      </c>
      <c r="G76">
        <v>-49.620100000000001</v>
      </c>
      <c r="H76">
        <v>-3.1652</v>
      </c>
      <c r="I76">
        <v>3.3296700000000001</v>
      </c>
      <c r="J76">
        <v>1</v>
      </c>
      <c r="K76">
        <f t="shared" si="3"/>
        <v>1.0787548309575883</v>
      </c>
      <c r="L76">
        <f>SQRT((D76-Tabelle11[[#This Row],[X]])^2+ (E76 - Tabelle11[Y])^2 + (F76 - Tabelle11[Z])^2)</f>
        <v>129.02597646264877</v>
      </c>
      <c r="M76" t="e">
        <f ca="1">IF(ROW()&gt;M$1+2,AVERAGEA(INDIRECT(ADDRESS(ROW()-M$1,12)):INDIRECT(ADDRESS(ROW(),12,4))),NA())</f>
        <v>#N/A</v>
      </c>
      <c r="N76" s="1">
        <f>1000/(Tabelle10[[#This Row],[Time MS]]-B75)</f>
        <v>71.428571428571431</v>
      </c>
    </row>
    <row r="77" spans="1:14">
      <c r="A77" t="str">
        <f t="shared" si="2"/>
        <v>0:1:376</v>
      </c>
      <c r="B77">
        <v>1376</v>
      </c>
      <c r="C77">
        <v>1</v>
      </c>
      <c r="D77">
        <v>-21.1374</v>
      </c>
      <c r="E77">
        <v>95.896699999999996</v>
      </c>
      <c r="F77">
        <v>83.694299999999998</v>
      </c>
      <c r="G77">
        <v>-49.620100000000001</v>
      </c>
      <c r="H77">
        <v>-3.1652</v>
      </c>
      <c r="I77">
        <v>3.3296700000000001</v>
      </c>
      <c r="J77">
        <v>0</v>
      </c>
      <c r="K77">
        <f t="shared" si="3"/>
        <v>0</v>
      </c>
      <c r="L77">
        <f>SQRT((D77-Tabelle11[[#This Row],[X]])^2+ (E77 - Tabelle11[Y])^2 + (F77 - Tabelle11[Z])^2)</f>
        <v>129.02597646264877</v>
      </c>
      <c r="M77" t="e">
        <f ca="1">IF(ROW()&gt;M$1+2,AVERAGEA(INDIRECT(ADDRESS(ROW()-M$1,12)):INDIRECT(ADDRESS(ROW(),12,4))),NA())</f>
        <v>#N/A</v>
      </c>
      <c r="N77" s="1">
        <f>1000/(Tabelle10[[#This Row],[Time MS]]-B76)</f>
        <v>90.909090909090907</v>
      </c>
    </row>
    <row r="78" spans="1:14">
      <c r="A78" t="str">
        <f t="shared" si="2"/>
        <v>0:1:400</v>
      </c>
      <c r="B78">
        <v>1400</v>
      </c>
      <c r="C78">
        <v>1</v>
      </c>
      <c r="D78">
        <v>-21.002400000000002</v>
      </c>
      <c r="E78">
        <v>96.0989</v>
      </c>
      <c r="F78">
        <v>83.781000000000006</v>
      </c>
      <c r="G78">
        <v>-49.6402</v>
      </c>
      <c r="H78">
        <v>-3.1465700000000001</v>
      </c>
      <c r="I78">
        <v>3.2777599999999998</v>
      </c>
      <c r="J78">
        <v>1</v>
      </c>
      <c r="K78">
        <f t="shared" si="3"/>
        <v>0.27679713393517602</v>
      </c>
      <c r="L78">
        <f>SQRT((D78-Tabelle11[[#This Row],[X]])^2+ (E78 - Tabelle11[Y])^2 + (F78 - Tabelle11[Z])^2)</f>
        <v>129.21050788527222</v>
      </c>
      <c r="M78" t="e">
        <f ca="1">IF(ROW()&gt;M$1+2,AVERAGEA(INDIRECT(ADDRESS(ROW()-M$1,12)):INDIRECT(ADDRESS(ROW(),12,4))),NA())</f>
        <v>#N/A</v>
      </c>
      <c r="N78" s="1">
        <f>1000/(Tabelle10[[#This Row],[Time MS]]-B77)</f>
        <v>41.666666666666664</v>
      </c>
    </row>
    <row r="79" spans="1:14">
      <c r="A79" t="str">
        <f t="shared" si="2"/>
        <v>0:1:412</v>
      </c>
      <c r="B79">
        <v>1412</v>
      </c>
      <c r="C79">
        <v>1</v>
      </c>
      <c r="D79">
        <v>-21.002400000000002</v>
      </c>
      <c r="E79">
        <v>96.0989</v>
      </c>
      <c r="F79">
        <v>83.781000000000006</v>
      </c>
      <c r="G79">
        <v>-49.6402</v>
      </c>
      <c r="H79">
        <v>-3.1465700000000001</v>
      </c>
      <c r="I79">
        <v>3.2777599999999998</v>
      </c>
      <c r="J79">
        <v>0</v>
      </c>
      <c r="K79">
        <f t="shared" si="3"/>
        <v>0</v>
      </c>
      <c r="L79">
        <f>SQRT((D79-Tabelle11[[#This Row],[X]])^2+ (E79 - Tabelle11[Y])^2 + (F79 - Tabelle11[Z])^2)</f>
        <v>129.21050788527222</v>
      </c>
      <c r="M79" t="e">
        <f ca="1">IF(ROW()&gt;M$1+2,AVERAGEA(INDIRECT(ADDRESS(ROW()-M$1,12)):INDIRECT(ADDRESS(ROW(),12,4))),NA())</f>
        <v>#N/A</v>
      </c>
      <c r="N79" s="1">
        <f>1000/(Tabelle10[[#This Row],[Time MS]]-B78)</f>
        <v>83.333333333333329</v>
      </c>
    </row>
    <row r="80" spans="1:14">
      <c r="A80" t="str">
        <f t="shared" si="2"/>
        <v>0:1:435</v>
      </c>
      <c r="B80">
        <v>1435</v>
      </c>
      <c r="C80">
        <v>1</v>
      </c>
      <c r="D80">
        <v>-21</v>
      </c>
      <c r="E80">
        <v>96.123400000000004</v>
      </c>
      <c r="F80">
        <v>83.7928</v>
      </c>
      <c r="G80">
        <v>-49.697899999999997</v>
      </c>
      <c r="H80">
        <v>-3.1186699999999998</v>
      </c>
      <c r="I80">
        <v>3.29366</v>
      </c>
      <c r="J80">
        <v>1</v>
      </c>
      <c r="K80">
        <f t="shared" si="3"/>
        <v>3.9886551667900283E-2</v>
      </c>
      <c r="L80">
        <f>SQRT((D80-Tabelle11[[#This Row],[X]])^2+ (E80 - Tabelle11[Y])^2 + (F80 - Tabelle11[Z])^2)</f>
        <v>129.23599095994894</v>
      </c>
      <c r="M80" t="e">
        <f ca="1">IF(ROW()&gt;M$1+2,AVERAGEA(INDIRECT(ADDRESS(ROW()-M$1,12)):INDIRECT(ADDRESS(ROW(),12,4))),NA())</f>
        <v>#N/A</v>
      </c>
      <c r="N80" s="1">
        <f>1000/(Tabelle10[[#This Row],[Time MS]]-B79)</f>
        <v>43.478260869565219</v>
      </c>
    </row>
    <row r="81" spans="1:14">
      <c r="A81" t="str">
        <f t="shared" si="2"/>
        <v>0:1:448</v>
      </c>
      <c r="B81">
        <v>1448</v>
      </c>
      <c r="C81">
        <v>1</v>
      </c>
      <c r="D81">
        <v>-20.995899999999999</v>
      </c>
      <c r="E81">
        <v>96.642899999999997</v>
      </c>
      <c r="F81">
        <v>83.823899999999995</v>
      </c>
      <c r="G81">
        <v>-49.745899999999999</v>
      </c>
      <c r="H81">
        <v>-3.1483400000000001</v>
      </c>
      <c r="I81">
        <v>3.14303</v>
      </c>
      <c r="J81">
        <v>1</v>
      </c>
      <c r="K81">
        <f t="shared" si="3"/>
        <v>1.1251442618458807</v>
      </c>
      <c r="L81">
        <f>SQRT((D81-Tabelle11[[#This Row],[X]])^2+ (E81 - Tabelle11[Y])^2 + (F81 - Tabelle11[Z])^2)</f>
        <v>129.64229305450439</v>
      </c>
      <c r="M81" t="e">
        <f ca="1">IF(ROW()&gt;M$1+2,AVERAGEA(INDIRECT(ADDRESS(ROW()-M$1,12)):INDIRECT(ADDRESS(ROW(),12,4))),NA())</f>
        <v>#N/A</v>
      </c>
      <c r="N81" s="1">
        <f>1000/(Tabelle10[[#This Row],[Time MS]]-B80)</f>
        <v>76.92307692307692</v>
      </c>
    </row>
    <row r="82" spans="1:14">
      <c r="A82" t="str">
        <f t="shared" si="2"/>
        <v>0:1:474</v>
      </c>
      <c r="B82">
        <v>1474</v>
      </c>
      <c r="C82">
        <v>1</v>
      </c>
      <c r="D82">
        <v>-20.995899999999999</v>
      </c>
      <c r="E82">
        <v>96.642899999999997</v>
      </c>
      <c r="F82">
        <v>83.823899999999995</v>
      </c>
      <c r="G82">
        <v>-49.745899999999999</v>
      </c>
      <c r="H82">
        <v>-3.1483400000000001</v>
      </c>
      <c r="I82">
        <v>3.14303</v>
      </c>
      <c r="J82">
        <v>0</v>
      </c>
      <c r="K82">
        <f t="shared" si="3"/>
        <v>0</v>
      </c>
      <c r="L82">
        <f>SQRT((D82-Tabelle11[[#This Row],[X]])^2+ (E82 - Tabelle11[Y])^2 + (F82 - Tabelle11[Z])^2)</f>
        <v>129.64229305450439</v>
      </c>
      <c r="M82" t="e">
        <f ca="1">IF(ROW()&gt;M$1+2,AVERAGEA(INDIRECT(ADDRESS(ROW()-M$1,12)):INDIRECT(ADDRESS(ROW(),12,4))),NA())</f>
        <v>#N/A</v>
      </c>
      <c r="N82" s="1">
        <f>1000/(Tabelle10[[#This Row],[Time MS]]-B81)</f>
        <v>38.46153846153846</v>
      </c>
    </row>
    <row r="83" spans="1:14">
      <c r="A83" t="str">
        <f t="shared" si="2"/>
        <v>0:1:505</v>
      </c>
      <c r="B83">
        <v>1505</v>
      </c>
      <c r="C83">
        <v>1</v>
      </c>
      <c r="D83">
        <v>-20.953800000000001</v>
      </c>
      <c r="E83">
        <v>95.927599999999998</v>
      </c>
      <c r="F83">
        <v>83.8399</v>
      </c>
      <c r="G83">
        <v>-49.760399999999997</v>
      </c>
      <c r="H83">
        <v>-3.0658699999999999</v>
      </c>
      <c r="I83">
        <v>3.38971</v>
      </c>
      <c r="J83">
        <v>1</v>
      </c>
      <c r="K83">
        <f t="shared" si="3"/>
        <v>0.61408618754898814</v>
      </c>
      <c r="L83">
        <f>SQRT((D83-Tabelle11[[#This Row],[X]])^2+ (E83 - Tabelle11[Y])^2 + (F83 - Tabelle11[Z])^2)</f>
        <v>129.1134966152261</v>
      </c>
      <c r="M83" t="e">
        <f ca="1">IF(ROW()&gt;M$1+2,AVERAGEA(INDIRECT(ADDRESS(ROW()-M$1,12)):INDIRECT(ADDRESS(ROW(),12,4))),NA())</f>
        <v>#N/A</v>
      </c>
      <c r="N83" s="1">
        <f>1000/(Tabelle10[[#This Row],[Time MS]]-B82)</f>
        <v>32.258064516129032</v>
      </c>
    </row>
    <row r="84" spans="1:14">
      <c r="A84" t="str">
        <f t="shared" si="2"/>
        <v>0:1:519</v>
      </c>
      <c r="B84">
        <v>1519</v>
      </c>
      <c r="C84">
        <v>1</v>
      </c>
      <c r="D84">
        <v>-20.953800000000001</v>
      </c>
      <c r="E84">
        <v>95.927599999999998</v>
      </c>
      <c r="F84">
        <v>83.8399</v>
      </c>
      <c r="G84">
        <v>-49.760399999999997</v>
      </c>
      <c r="H84">
        <v>-3.0658699999999999</v>
      </c>
      <c r="I84">
        <v>3.38971</v>
      </c>
      <c r="J84">
        <v>1</v>
      </c>
      <c r="K84">
        <f t="shared" si="3"/>
        <v>0</v>
      </c>
      <c r="L84">
        <f>SQRT((D84-Tabelle11[[#This Row],[X]])^2+ (E84 - Tabelle11[Y])^2 + (F84 - Tabelle11[Z])^2)</f>
        <v>129.1134966152261</v>
      </c>
      <c r="M84" t="e">
        <f ca="1">IF(ROW()&gt;M$1+2,AVERAGEA(INDIRECT(ADDRESS(ROW()-M$1,12)):INDIRECT(ADDRESS(ROW(),12,4))),NA())</f>
        <v>#N/A</v>
      </c>
      <c r="N84" s="1">
        <f>1000/(Tabelle10[[#This Row],[Time MS]]-B83)</f>
        <v>71.428571428571431</v>
      </c>
    </row>
    <row r="85" spans="1:14">
      <c r="A85" t="str">
        <f t="shared" si="2"/>
        <v>0:1:541</v>
      </c>
      <c r="B85">
        <v>1541</v>
      </c>
      <c r="C85">
        <v>1</v>
      </c>
      <c r="D85">
        <v>-20.953800000000001</v>
      </c>
      <c r="E85">
        <v>95.927599999999998</v>
      </c>
      <c r="F85">
        <v>83.8399</v>
      </c>
      <c r="G85">
        <v>-49.760399999999997</v>
      </c>
      <c r="H85">
        <v>-3.0658699999999999</v>
      </c>
      <c r="I85">
        <v>3.38971</v>
      </c>
      <c r="J85">
        <v>0</v>
      </c>
      <c r="K85">
        <f t="shared" si="3"/>
        <v>0</v>
      </c>
      <c r="L85">
        <f>SQRT((D85-Tabelle11[[#This Row],[X]])^2+ (E85 - Tabelle11[Y])^2 + (F85 - Tabelle11[Z])^2)</f>
        <v>129.1134966152261</v>
      </c>
      <c r="M85" t="e">
        <f ca="1">IF(ROW()&gt;M$1+2,AVERAGEA(INDIRECT(ADDRESS(ROW()-M$1,12)):INDIRECT(ADDRESS(ROW(),12,4))),NA())</f>
        <v>#N/A</v>
      </c>
      <c r="N85" s="1">
        <f>1000/(Tabelle10[[#This Row],[Time MS]]-B84)</f>
        <v>45.454545454545453</v>
      </c>
    </row>
    <row r="86" spans="1:14">
      <c r="A86" t="str">
        <f t="shared" si="2"/>
        <v>0:1:559</v>
      </c>
      <c r="B86">
        <v>1559</v>
      </c>
      <c r="C86">
        <v>1</v>
      </c>
      <c r="D86">
        <v>-20.953800000000001</v>
      </c>
      <c r="E86">
        <v>95.927599999999998</v>
      </c>
      <c r="F86">
        <v>83.8399</v>
      </c>
      <c r="G86">
        <v>-49.760399999999997</v>
      </c>
      <c r="H86">
        <v>-3.0658699999999999</v>
      </c>
      <c r="I86">
        <v>3.38971</v>
      </c>
      <c r="J86">
        <v>0</v>
      </c>
      <c r="K86">
        <f t="shared" si="3"/>
        <v>0</v>
      </c>
      <c r="L86">
        <f>SQRT((D86-Tabelle11[[#This Row],[X]])^2+ (E86 - Tabelle11[Y])^2 + (F86 - Tabelle11[Z])^2)</f>
        <v>129.1134966152261</v>
      </c>
      <c r="M86" t="e">
        <f ca="1">IF(ROW()&gt;M$1+2,AVERAGEA(INDIRECT(ADDRESS(ROW()-M$1,12)):INDIRECT(ADDRESS(ROW(),12,4))),NA())</f>
        <v>#N/A</v>
      </c>
      <c r="N86" s="1">
        <f>1000/(Tabelle10[[#This Row],[Time MS]]-B85)</f>
        <v>55.555555555555557</v>
      </c>
    </row>
    <row r="87" spans="1:14">
      <c r="A87" t="str">
        <f t="shared" si="2"/>
        <v>0:1:571</v>
      </c>
      <c r="B87">
        <v>1571</v>
      </c>
      <c r="C87">
        <v>1</v>
      </c>
      <c r="D87">
        <v>-21.2852</v>
      </c>
      <c r="E87">
        <v>96.860200000000006</v>
      </c>
      <c r="F87">
        <v>83.721500000000006</v>
      </c>
      <c r="G87">
        <v>-49.895000000000003</v>
      </c>
      <c r="H87">
        <v>-3.1926700000000001</v>
      </c>
      <c r="I87">
        <v>3.1231300000000002</v>
      </c>
      <c r="J87">
        <v>1</v>
      </c>
      <c r="K87">
        <f t="shared" si="3"/>
        <v>2.0156823257282497</v>
      </c>
      <c r="L87">
        <f>SQRT((D87-Tabelle11[[#This Row],[X]])^2+ (E87 - Tabelle11[Y])^2 + (F87 - Tabelle11[Z])^2)</f>
        <v>129.78539072380218</v>
      </c>
      <c r="M87" t="e">
        <f ca="1">IF(ROW()&gt;M$1+2,AVERAGEA(INDIRECT(ADDRESS(ROW()-M$1,12)):INDIRECT(ADDRESS(ROW(),12,4))),NA())</f>
        <v>#N/A</v>
      </c>
      <c r="N87" s="1">
        <f>1000/(Tabelle10[[#This Row],[Time MS]]-B86)</f>
        <v>83.333333333333329</v>
      </c>
    </row>
    <row r="88" spans="1:14">
      <c r="A88" t="str">
        <f t="shared" si="2"/>
        <v>0:1:578</v>
      </c>
      <c r="B88">
        <v>1578</v>
      </c>
      <c r="C88">
        <v>1</v>
      </c>
      <c r="D88">
        <v>-21.2852</v>
      </c>
      <c r="E88">
        <v>96.860200000000006</v>
      </c>
      <c r="F88">
        <v>83.721500000000006</v>
      </c>
      <c r="G88">
        <v>-49.895000000000003</v>
      </c>
      <c r="H88">
        <v>-3.1926700000000001</v>
      </c>
      <c r="I88">
        <v>3.1231300000000002</v>
      </c>
      <c r="J88">
        <v>0</v>
      </c>
      <c r="K88">
        <f t="shared" si="3"/>
        <v>0</v>
      </c>
      <c r="L88">
        <f>SQRT((D88-Tabelle11[[#This Row],[X]])^2+ (E88 - Tabelle11[Y])^2 + (F88 - Tabelle11[Z])^2)</f>
        <v>129.78539072380218</v>
      </c>
      <c r="M88" t="e">
        <f ca="1">IF(ROW()&gt;M$1+2,AVERAGEA(INDIRECT(ADDRESS(ROW()-M$1,12)):INDIRECT(ADDRESS(ROW(),12,4))),NA())</f>
        <v>#N/A</v>
      </c>
      <c r="N88" s="1">
        <f>1000/(Tabelle10[[#This Row],[Time MS]]-B87)</f>
        <v>142.85714285714286</v>
      </c>
    </row>
    <row r="89" spans="1:14">
      <c r="A89" t="str">
        <f t="shared" si="2"/>
        <v>0:1:602</v>
      </c>
      <c r="B89">
        <v>1602</v>
      </c>
      <c r="C89">
        <v>1</v>
      </c>
      <c r="D89">
        <v>-20.852399999999999</v>
      </c>
      <c r="E89">
        <v>96.348299999999995</v>
      </c>
      <c r="F89">
        <v>83.942899999999995</v>
      </c>
      <c r="G89">
        <v>-49.782299999999999</v>
      </c>
      <c r="H89">
        <v>-3.0452499999999998</v>
      </c>
      <c r="I89">
        <v>3.2765599999999999</v>
      </c>
      <c r="J89">
        <v>1</v>
      </c>
      <c r="K89">
        <f t="shared" si="3"/>
        <v>0.4629659022196364</v>
      </c>
      <c r="L89">
        <f>SQRT((D89-Tabelle11[[#This Row],[X]])^2+ (E89 - Tabelle11[Y])^2 + (F89 - Tabelle11[Z])^2)</f>
        <v>129.47674678898909</v>
      </c>
      <c r="M89" t="e">
        <f ca="1">IF(ROW()&gt;M$1+2,AVERAGEA(INDIRECT(ADDRESS(ROW()-M$1,12)):INDIRECT(ADDRESS(ROW(),12,4))),NA())</f>
        <v>#N/A</v>
      </c>
      <c r="N89" s="1">
        <f>1000/(Tabelle10[[#This Row],[Time MS]]-B88)</f>
        <v>41.666666666666664</v>
      </c>
    </row>
    <row r="90" spans="1:14">
      <c r="A90" t="str">
        <f t="shared" si="2"/>
        <v>0:1:614</v>
      </c>
      <c r="B90">
        <v>1614</v>
      </c>
      <c r="C90">
        <v>1</v>
      </c>
      <c r="D90">
        <v>-21.0183</v>
      </c>
      <c r="E90">
        <v>95.668999999999997</v>
      </c>
      <c r="F90">
        <v>83.705799999999996</v>
      </c>
      <c r="G90">
        <v>-49.918799999999997</v>
      </c>
      <c r="H90">
        <v>-3.1076199999999998</v>
      </c>
      <c r="I90">
        <v>3.4891100000000002</v>
      </c>
      <c r="J90">
        <v>1</v>
      </c>
      <c r="K90">
        <f t="shared" si="3"/>
        <v>1.8957825940929354</v>
      </c>
      <c r="L90">
        <f>SQRT((D90-Tabelle11[[#This Row],[X]])^2+ (E90 - Tabelle11[Y])^2 + (F90 - Tabelle11[Z])^2)</f>
        <v>128.84481925762478</v>
      </c>
      <c r="M90" t="e">
        <f ca="1">IF(ROW()&gt;M$1+2,AVERAGEA(INDIRECT(ADDRESS(ROW()-M$1,12)):INDIRECT(ADDRESS(ROW(),12,4))),NA())</f>
        <v>#N/A</v>
      </c>
      <c r="N90" s="1">
        <f>1000/(Tabelle10[[#This Row],[Time MS]]-B89)</f>
        <v>83.333333333333329</v>
      </c>
    </row>
    <row r="91" spans="1:14">
      <c r="A91" t="str">
        <f t="shared" si="2"/>
        <v>0:1:640</v>
      </c>
      <c r="B91">
        <v>1640</v>
      </c>
      <c r="C91">
        <v>1</v>
      </c>
      <c r="D91">
        <v>-21.0183</v>
      </c>
      <c r="E91">
        <v>95.668999999999997</v>
      </c>
      <c r="F91">
        <v>83.705799999999996</v>
      </c>
      <c r="G91">
        <v>-49.918799999999997</v>
      </c>
      <c r="H91">
        <v>-3.1076199999999998</v>
      </c>
      <c r="I91">
        <v>3.4891100000000002</v>
      </c>
      <c r="J91">
        <v>0</v>
      </c>
      <c r="K91">
        <f t="shared" si="3"/>
        <v>0</v>
      </c>
      <c r="L91">
        <f>SQRT((D91-Tabelle11[[#This Row],[X]])^2+ (E91 - Tabelle11[Y])^2 + (F91 - Tabelle11[Z])^2)</f>
        <v>128.84481925762478</v>
      </c>
      <c r="M91" t="e">
        <f ca="1">IF(ROW()&gt;M$1+2,AVERAGEA(INDIRECT(ADDRESS(ROW()-M$1,12)):INDIRECT(ADDRESS(ROW(),12,4))),NA())</f>
        <v>#N/A</v>
      </c>
      <c r="N91" s="1">
        <f>1000/(Tabelle10[[#This Row],[Time MS]]-B90)</f>
        <v>38.46153846153846</v>
      </c>
    </row>
    <row r="92" spans="1:14">
      <c r="A92" t="str">
        <f t="shared" si="2"/>
        <v>0:1:666</v>
      </c>
      <c r="B92">
        <v>1666</v>
      </c>
      <c r="C92">
        <v>1</v>
      </c>
      <c r="D92">
        <v>-21.046099999999999</v>
      </c>
      <c r="E92">
        <v>96.154499999999999</v>
      </c>
      <c r="F92">
        <v>83.716800000000006</v>
      </c>
      <c r="G92">
        <v>-49.975099999999998</v>
      </c>
      <c r="H92">
        <v>-3.1556500000000001</v>
      </c>
      <c r="I92">
        <v>3.37297</v>
      </c>
      <c r="J92">
        <v>1</v>
      </c>
      <c r="K92">
        <f t="shared" si="3"/>
        <v>0.5158399608295362</v>
      </c>
      <c r="L92">
        <f>SQRT((D92-Tabelle11[[#This Row],[X]])^2+ (E92 - Tabelle11[Y])^2 + (F92 - Tabelle11[Z])^2)</f>
        <v>129.21737034044611</v>
      </c>
      <c r="M92" t="e">
        <f ca="1">IF(ROW()&gt;M$1+2,AVERAGEA(INDIRECT(ADDRESS(ROW()-M$1,12)):INDIRECT(ADDRESS(ROW(),12,4))),NA())</f>
        <v>#N/A</v>
      </c>
      <c r="N92" s="1">
        <f>1000/(Tabelle10[[#This Row],[Time MS]]-B91)</f>
        <v>38.46153846153846</v>
      </c>
    </row>
    <row r="93" spans="1:14">
      <c r="A93" t="str">
        <f t="shared" si="2"/>
        <v>0:1:679</v>
      </c>
      <c r="B93">
        <v>1679</v>
      </c>
      <c r="C93">
        <v>1</v>
      </c>
      <c r="D93">
        <v>-21.046099999999999</v>
      </c>
      <c r="E93">
        <v>96.154499999999999</v>
      </c>
      <c r="F93">
        <v>83.716800000000006</v>
      </c>
      <c r="G93">
        <v>-49.975099999999998</v>
      </c>
      <c r="H93">
        <v>-3.1556500000000001</v>
      </c>
      <c r="I93">
        <v>3.37297</v>
      </c>
      <c r="J93">
        <v>0</v>
      </c>
      <c r="K93">
        <f t="shared" si="3"/>
        <v>0</v>
      </c>
      <c r="L93">
        <f>SQRT((D93-Tabelle11[[#This Row],[X]])^2+ (E93 - Tabelle11[Y])^2 + (F93 - Tabelle11[Z])^2)</f>
        <v>129.21737034044611</v>
      </c>
      <c r="M93" t="e">
        <f ca="1">IF(ROW()&gt;M$1+2,AVERAGEA(INDIRECT(ADDRESS(ROW()-M$1,12)):INDIRECT(ADDRESS(ROW(),12,4))),NA())</f>
        <v>#N/A</v>
      </c>
      <c r="N93" s="1">
        <f>1000/(Tabelle10[[#This Row],[Time MS]]-B92)</f>
        <v>76.92307692307692</v>
      </c>
    </row>
    <row r="94" spans="1:14">
      <c r="A94" t="str">
        <f t="shared" si="2"/>
        <v>0:1:700</v>
      </c>
      <c r="B94">
        <v>1700</v>
      </c>
      <c r="C94">
        <v>1</v>
      </c>
      <c r="D94">
        <v>-21.398599999999998</v>
      </c>
      <c r="E94">
        <v>95.943700000000007</v>
      </c>
      <c r="F94">
        <v>83.591700000000003</v>
      </c>
      <c r="G94">
        <v>-50.1312</v>
      </c>
      <c r="H94">
        <v>-3.0782099999999999</v>
      </c>
      <c r="I94">
        <v>3.4418099999999998</v>
      </c>
      <c r="J94">
        <v>1</v>
      </c>
      <c r="K94">
        <f t="shared" si="3"/>
        <v>0.30841854160181426</v>
      </c>
      <c r="L94">
        <f>SQRT((D94-Tabelle11[[#This Row],[X]])^2+ (E94 - Tabelle11[Y])^2 + (F94 - Tabelle11[Z])^2)</f>
        <v>129.03745952451172</v>
      </c>
      <c r="M94" t="e">
        <f ca="1">IF(ROW()&gt;M$1+2,AVERAGEA(INDIRECT(ADDRESS(ROW()-M$1,12)):INDIRECT(ADDRESS(ROW(),12,4))),NA())</f>
        <v>#N/A</v>
      </c>
      <c r="N94" s="1">
        <f>1000/(Tabelle10[[#This Row],[Time MS]]-B93)</f>
        <v>47.61904761904762</v>
      </c>
    </row>
    <row r="95" spans="1:14">
      <c r="A95" t="str">
        <f t="shared" si="2"/>
        <v>0:1:715</v>
      </c>
      <c r="B95">
        <v>1715</v>
      </c>
      <c r="C95">
        <v>1</v>
      </c>
      <c r="D95">
        <v>-21.398599999999998</v>
      </c>
      <c r="E95">
        <v>95.943700000000007</v>
      </c>
      <c r="F95">
        <v>83.591700000000003</v>
      </c>
      <c r="G95">
        <v>-50.1312</v>
      </c>
      <c r="H95">
        <v>-3.0782099999999999</v>
      </c>
      <c r="I95">
        <v>3.4418099999999998</v>
      </c>
      <c r="J95">
        <v>1</v>
      </c>
      <c r="K95">
        <f t="shared" si="3"/>
        <v>0</v>
      </c>
      <c r="L95">
        <f>SQRT((D95-Tabelle11[[#This Row],[X]])^2+ (E95 - Tabelle11[Y])^2 + (F95 - Tabelle11[Z])^2)</f>
        <v>129.03745952451172</v>
      </c>
      <c r="M95" t="e">
        <f ca="1">IF(ROW()&gt;M$1+2,AVERAGEA(INDIRECT(ADDRESS(ROW()-M$1,12)):INDIRECT(ADDRESS(ROW(),12,4))),NA())</f>
        <v>#N/A</v>
      </c>
      <c r="N95" s="1">
        <f>1000/(Tabelle10[[#This Row],[Time MS]]-B94)</f>
        <v>66.666666666666671</v>
      </c>
    </row>
    <row r="96" spans="1:14">
      <c r="A96" t="str">
        <f t="shared" si="2"/>
        <v>0:1:739</v>
      </c>
      <c r="B96">
        <v>1739</v>
      </c>
      <c r="C96">
        <v>1</v>
      </c>
      <c r="D96">
        <v>-21.398599999999998</v>
      </c>
      <c r="E96">
        <v>95.943700000000007</v>
      </c>
      <c r="F96">
        <v>83.591700000000003</v>
      </c>
      <c r="G96">
        <v>-50.1312</v>
      </c>
      <c r="H96">
        <v>-3.0782099999999999</v>
      </c>
      <c r="I96">
        <v>3.4418099999999998</v>
      </c>
      <c r="J96">
        <v>0</v>
      </c>
      <c r="K96">
        <f t="shared" si="3"/>
        <v>0</v>
      </c>
      <c r="L96">
        <f>SQRT((D96-Tabelle11[[#This Row],[X]])^2+ (E96 - Tabelle11[Y])^2 + (F96 - Tabelle11[Z])^2)</f>
        <v>129.03745952451172</v>
      </c>
      <c r="M96" t="e">
        <f ca="1">IF(ROW()&gt;M$1+2,AVERAGEA(INDIRECT(ADDRESS(ROW()-M$1,12)):INDIRECT(ADDRESS(ROW(),12,4))),NA())</f>
        <v>#N/A</v>
      </c>
      <c r="N96" s="1">
        <f>1000/(Tabelle10[[#This Row],[Time MS]]-B95)</f>
        <v>41.666666666666664</v>
      </c>
    </row>
    <row r="97" spans="1:14">
      <c r="A97" t="str">
        <f t="shared" si="2"/>
        <v>0:1:764</v>
      </c>
      <c r="B97">
        <v>1764</v>
      </c>
      <c r="C97">
        <v>1</v>
      </c>
      <c r="D97">
        <v>-21.486599999999999</v>
      </c>
      <c r="E97">
        <v>96.616500000000002</v>
      </c>
      <c r="F97">
        <v>83.640299999999996</v>
      </c>
      <c r="G97">
        <v>-50.223300000000002</v>
      </c>
      <c r="H97">
        <v>-3.1586099999999999</v>
      </c>
      <c r="I97">
        <v>3.2081300000000001</v>
      </c>
      <c r="J97">
        <v>1</v>
      </c>
      <c r="K97">
        <f t="shared" si="3"/>
        <v>0.78762269112025474</v>
      </c>
      <c r="L97">
        <f>SQRT((D97-Tabelle11[[#This Row],[X]])^2+ (E97 - Tabelle11[Y])^2 + (F97 - Tabelle11[Z])^2)</f>
        <v>129.58441972667856</v>
      </c>
      <c r="M97" t="e">
        <f ca="1">IF(ROW()&gt;M$1+2,AVERAGEA(INDIRECT(ADDRESS(ROW()-M$1,12)):INDIRECT(ADDRESS(ROW(),12,4))),NA())</f>
        <v>#N/A</v>
      </c>
      <c r="N97" s="1">
        <f>1000/(Tabelle10[[#This Row],[Time MS]]-B96)</f>
        <v>40</v>
      </c>
    </row>
    <row r="98" spans="1:14">
      <c r="A98" t="str">
        <f t="shared" si="2"/>
        <v>0:1:776</v>
      </c>
      <c r="B98">
        <v>1776</v>
      </c>
      <c r="C98">
        <v>1</v>
      </c>
      <c r="D98">
        <v>-21.486599999999999</v>
      </c>
      <c r="E98">
        <v>96.616500000000002</v>
      </c>
      <c r="F98">
        <v>83.640299999999996</v>
      </c>
      <c r="G98">
        <v>-50.223300000000002</v>
      </c>
      <c r="H98">
        <v>-3.1586099999999999</v>
      </c>
      <c r="I98">
        <v>3.2081300000000001</v>
      </c>
      <c r="J98">
        <v>0</v>
      </c>
      <c r="K98">
        <f t="shared" si="3"/>
        <v>0</v>
      </c>
      <c r="L98">
        <f>SQRT((D98-Tabelle11[[#This Row],[X]])^2+ (E98 - Tabelle11[Y])^2 + (F98 - Tabelle11[Z])^2)</f>
        <v>129.58441972667856</v>
      </c>
      <c r="M98" t="e">
        <f ca="1">IF(ROW()&gt;M$1+2,AVERAGEA(INDIRECT(ADDRESS(ROW()-M$1,12)):INDIRECT(ADDRESS(ROW(),12,4))),NA())</f>
        <v>#N/A</v>
      </c>
      <c r="N98" s="1">
        <f>1000/(Tabelle10[[#This Row],[Time MS]]-B97)</f>
        <v>83.333333333333329</v>
      </c>
    </row>
    <row r="99" spans="1:14">
      <c r="A99" t="str">
        <f t="shared" si="2"/>
        <v>0:1:803</v>
      </c>
      <c r="B99">
        <v>1803</v>
      </c>
      <c r="C99">
        <v>1</v>
      </c>
      <c r="D99">
        <v>-21.467199999999998</v>
      </c>
      <c r="E99">
        <v>96.082599999999999</v>
      </c>
      <c r="F99">
        <v>83.715299999999999</v>
      </c>
      <c r="G99">
        <v>-50.291200000000003</v>
      </c>
      <c r="H99">
        <v>-3.19747</v>
      </c>
      <c r="I99">
        <v>3.3605800000000001</v>
      </c>
      <c r="J99">
        <v>1</v>
      </c>
      <c r="K99">
        <f t="shared" si="3"/>
        <v>0.46964365678888947</v>
      </c>
      <c r="L99">
        <f>SQRT((D99-Tabelle11[[#This Row],[X]])^2+ (E99 - Tabelle11[Y])^2 + (F99 - Tabelle11[Z])^2)</f>
        <v>129.23218698408689</v>
      </c>
      <c r="M99" t="e">
        <f ca="1">IF(ROW()&gt;M$1+2,AVERAGEA(INDIRECT(ADDRESS(ROW()-M$1,12)):INDIRECT(ADDRESS(ROW(),12,4))),NA())</f>
        <v>#N/A</v>
      </c>
      <c r="N99" s="1">
        <f>1000/(Tabelle10[[#This Row],[Time MS]]-B98)</f>
        <v>37.037037037037038</v>
      </c>
    </row>
    <row r="100" spans="1:14">
      <c r="A100" t="str">
        <f t="shared" si="2"/>
        <v>0:1:817</v>
      </c>
      <c r="B100">
        <v>1817</v>
      </c>
      <c r="C100">
        <v>1</v>
      </c>
      <c r="D100">
        <v>-21.306999999999999</v>
      </c>
      <c r="E100">
        <v>96.405100000000004</v>
      </c>
      <c r="F100">
        <v>83.809799999999996</v>
      </c>
      <c r="G100">
        <v>-50.3262</v>
      </c>
      <c r="H100">
        <v>-3.2373500000000002</v>
      </c>
      <c r="I100">
        <v>3.2471299999999998</v>
      </c>
      <c r="J100">
        <v>1</v>
      </c>
      <c r="K100">
        <f t="shared" si="3"/>
        <v>0.70617639494658335</v>
      </c>
      <c r="L100">
        <f>SQRT((D100-Tabelle11[[#This Row],[X]])^2+ (E100 - Tabelle11[Y])^2 + (F100 - Tabelle11[Z])^2)</f>
        <v>129.50681113767723</v>
      </c>
      <c r="M100" t="e">
        <f ca="1">IF(ROW()&gt;M$1+2,AVERAGEA(INDIRECT(ADDRESS(ROW()-M$1,12)):INDIRECT(ADDRESS(ROW(),12,4))),NA())</f>
        <v>#N/A</v>
      </c>
      <c r="N100" s="1">
        <f>1000/(Tabelle10[[#This Row],[Time MS]]-B99)</f>
        <v>71.428571428571431</v>
      </c>
    </row>
    <row r="101" spans="1:14">
      <c r="A101" t="str">
        <f t="shared" si="2"/>
        <v>0:1:843</v>
      </c>
      <c r="B101">
        <v>1843</v>
      </c>
      <c r="C101">
        <v>1</v>
      </c>
      <c r="D101">
        <v>-21.306999999999999</v>
      </c>
      <c r="E101">
        <v>96.405100000000004</v>
      </c>
      <c r="F101">
        <v>83.809799999999996</v>
      </c>
      <c r="G101">
        <v>-50.3262</v>
      </c>
      <c r="H101">
        <v>-3.2373500000000002</v>
      </c>
      <c r="I101">
        <v>3.2471299999999998</v>
      </c>
      <c r="J101">
        <v>0</v>
      </c>
      <c r="K101">
        <f t="shared" si="3"/>
        <v>0</v>
      </c>
      <c r="L101">
        <f>SQRT((D101-Tabelle11[[#This Row],[X]])^2+ (E101 - Tabelle11[Y])^2 + (F101 - Tabelle11[Z])^2)</f>
        <v>129.50681113767723</v>
      </c>
      <c r="M101" t="e">
        <f ca="1">IF(ROW()&gt;M$1+2,AVERAGEA(INDIRECT(ADDRESS(ROW()-M$1,12)):INDIRECT(ADDRESS(ROW(),12,4))),NA())</f>
        <v>#N/A</v>
      </c>
      <c r="N101" s="1">
        <f>1000/(Tabelle10[[#This Row],[Time MS]]-B100)</f>
        <v>38.46153846153846</v>
      </c>
    </row>
    <row r="102" spans="1:14">
      <c r="A102" t="str">
        <f t="shared" si="2"/>
        <v>0:1:868</v>
      </c>
      <c r="B102">
        <v>1868</v>
      </c>
      <c r="C102">
        <v>1</v>
      </c>
      <c r="D102">
        <v>-20.974699999999999</v>
      </c>
      <c r="E102">
        <v>96.171400000000006</v>
      </c>
      <c r="F102">
        <v>83.987799999999993</v>
      </c>
      <c r="G102">
        <v>-50.264400000000002</v>
      </c>
      <c r="H102">
        <v>-3.2515700000000001</v>
      </c>
      <c r="I102">
        <v>3.34287</v>
      </c>
      <c r="J102">
        <v>1</v>
      </c>
      <c r="K102">
        <f t="shared" si="3"/>
        <v>0.16233936059862117</v>
      </c>
      <c r="L102">
        <f>SQRT((D102-Tabelle11[[#This Row],[X]])^2+ (E102 - Tabelle11[Y])^2 + (F102 - Tabelle11[Z])^2)</f>
        <v>129.39407547059486</v>
      </c>
      <c r="M102" t="e">
        <f ca="1">IF(ROW()&gt;M$1+2,AVERAGEA(INDIRECT(ADDRESS(ROW()-M$1,12)):INDIRECT(ADDRESS(ROW(),12,4))),NA())</f>
        <v>#N/A</v>
      </c>
      <c r="N102" s="1">
        <f>1000/(Tabelle10[[#This Row],[Time MS]]-B101)</f>
        <v>40</v>
      </c>
    </row>
    <row r="103" spans="1:14">
      <c r="A103" t="str">
        <f t="shared" si="2"/>
        <v>0:1:883</v>
      </c>
      <c r="B103">
        <v>1883</v>
      </c>
      <c r="C103">
        <v>1</v>
      </c>
      <c r="D103">
        <v>-21.523199999999999</v>
      </c>
      <c r="E103">
        <v>96.801400000000001</v>
      </c>
      <c r="F103">
        <v>83.755399999999995</v>
      </c>
      <c r="G103">
        <v>-50.447200000000002</v>
      </c>
      <c r="H103">
        <v>-3.1251199999999999</v>
      </c>
      <c r="I103">
        <v>3.0399799999999999</v>
      </c>
      <c r="J103">
        <v>1</v>
      </c>
      <c r="K103">
        <f t="shared" si="3"/>
        <v>0.98056280622347458</v>
      </c>
      <c r="L103">
        <f>SQRT((D103-Tabelle11[[#This Row],[X]])^2+ (E103 - Tabelle11[Y])^2 + (F103 - Tabelle11[Z])^2)</f>
        <v>129.8026433065213</v>
      </c>
      <c r="M103">
        <f ca="1">IF(ROW()&gt;M$1+2,AVERAGEA(INDIRECT(ADDRESS(ROW()-M$1,12)):INDIRECT(ADDRESS(ROW(),12,4))),NA())</f>
        <v>129.39065119000935</v>
      </c>
      <c r="N103" s="1">
        <f>1000/(Tabelle10[[#This Row],[Time MS]]-B102)</f>
        <v>66.666666666666671</v>
      </c>
    </row>
    <row r="104" spans="1:14">
      <c r="A104" t="str">
        <f t="shared" si="2"/>
        <v>0:1:912</v>
      </c>
      <c r="B104">
        <v>1912</v>
      </c>
      <c r="C104">
        <v>1</v>
      </c>
      <c r="D104">
        <v>-21.523199999999999</v>
      </c>
      <c r="E104">
        <v>96.801400000000001</v>
      </c>
      <c r="F104">
        <v>83.755399999999995</v>
      </c>
      <c r="G104">
        <v>-50.447200000000002</v>
      </c>
      <c r="H104">
        <v>-3.1251199999999999</v>
      </c>
      <c r="I104">
        <v>3.0399799999999999</v>
      </c>
      <c r="J104">
        <v>1</v>
      </c>
      <c r="K104">
        <f t="shared" si="3"/>
        <v>0</v>
      </c>
      <c r="L104">
        <f>SQRT((D104-Tabelle11[[#This Row],[X]])^2+ (E104 - Tabelle11[Y])^2 + (F104 - Tabelle11[Z])^2)</f>
        <v>129.8026433065213</v>
      </c>
      <c r="M104">
        <f ca="1">IF(ROW()&gt;M$1+2,AVERAGEA(INDIRECT(ADDRESS(ROW()-M$1,12)):INDIRECT(ADDRESS(ROW(),12,4))),NA())</f>
        <v>129.39423667349806</v>
      </c>
      <c r="N104" s="1">
        <f>1000/(Tabelle10[[#This Row],[Time MS]]-B103)</f>
        <v>34.482758620689658</v>
      </c>
    </row>
    <row r="105" spans="1:14">
      <c r="A105" t="str">
        <f t="shared" si="2"/>
        <v>0:1:942</v>
      </c>
      <c r="B105">
        <v>1942</v>
      </c>
      <c r="C105">
        <v>1</v>
      </c>
      <c r="D105">
        <v>-21.523199999999999</v>
      </c>
      <c r="E105">
        <v>96.801400000000001</v>
      </c>
      <c r="F105">
        <v>83.755399999999995</v>
      </c>
      <c r="G105">
        <v>-50.447200000000002</v>
      </c>
      <c r="H105">
        <v>-3.1251199999999999</v>
      </c>
      <c r="I105">
        <v>3.0399799999999999</v>
      </c>
      <c r="J105">
        <v>0</v>
      </c>
      <c r="K105">
        <f t="shared" si="3"/>
        <v>0</v>
      </c>
      <c r="L105">
        <f>SQRT((D105-Tabelle11[[#This Row],[X]])^2+ (E105 - Tabelle11[Y])^2 + (F105 - Tabelle11[Z])^2)</f>
        <v>129.8026433065213</v>
      </c>
      <c r="M105">
        <f ca="1">IF(ROW()&gt;M$1+2,AVERAGEA(INDIRECT(ADDRESS(ROW()-M$1,12)):INDIRECT(ADDRESS(ROW(),12,4))),NA())</f>
        <v>129.38969770197232</v>
      </c>
      <c r="N105" s="1">
        <f>1000/(Tabelle10[[#This Row],[Time MS]]-B104)</f>
        <v>33.333333333333336</v>
      </c>
    </row>
    <row r="106" spans="1:14">
      <c r="A106" t="str">
        <f t="shared" si="2"/>
        <v>0:1:966</v>
      </c>
      <c r="B106">
        <v>1966</v>
      </c>
      <c r="C106">
        <v>1</v>
      </c>
      <c r="D106">
        <v>-21.808299999999999</v>
      </c>
      <c r="E106">
        <v>96.152699999999996</v>
      </c>
      <c r="F106">
        <v>83.568299999999994</v>
      </c>
      <c r="G106">
        <v>-50.576099999999997</v>
      </c>
      <c r="H106">
        <v>-2.9844599999999999</v>
      </c>
      <c r="I106">
        <v>3.0962100000000001</v>
      </c>
      <c r="J106">
        <v>1</v>
      </c>
      <c r="K106">
        <f t="shared" si="3"/>
        <v>0.83452443367043816</v>
      </c>
      <c r="L106">
        <f>SQRT((D106-Tabelle11[[#This Row],[X]])^2+ (E106 - Tabelle11[Y])^2 + (F106 - Tabelle11[Z])^2)</f>
        <v>129.24629368407435</v>
      </c>
      <c r="M106">
        <f ca="1">IF(ROW()&gt;M$1+2,AVERAGEA(INDIRECT(ADDRESS(ROW()-M$1,12)):INDIRECT(ADDRESS(ROW(),12,4))),NA())</f>
        <v>129.38691764337909</v>
      </c>
      <c r="N106" s="1">
        <f>1000/(Tabelle10[[#This Row],[Time MS]]-B105)</f>
        <v>41.666666666666664</v>
      </c>
    </row>
    <row r="107" spans="1:14">
      <c r="A107" t="str">
        <f t="shared" si="2"/>
        <v>0:1:981</v>
      </c>
      <c r="B107">
        <v>1981</v>
      </c>
      <c r="C107">
        <v>1</v>
      </c>
      <c r="D107">
        <v>-21.808299999999999</v>
      </c>
      <c r="E107">
        <v>96.152699999999996</v>
      </c>
      <c r="F107">
        <v>83.568299999999994</v>
      </c>
      <c r="G107">
        <v>-50.576099999999997</v>
      </c>
      <c r="H107">
        <v>-2.9844599999999999</v>
      </c>
      <c r="I107">
        <v>3.0962100000000001</v>
      </c>
      <c r="J107">
        <v>0</v>
      </c>
      <c r="K107">
        <f t="shared" si="3"/>
        <v>0</v>
      </c>
      <c r="L107">
        <f>SQRT((D107-Tabelle11[[#This Row],[X]])^2+ (E107 - Tabelle11[Y])^2 + (F107 - Tabelle11[Z])^2)</f>
        <v>129.24629368407435</v>
      </c>
      <c r="M107">
        <f ca="1">IF(ROW()&gt;M$1+2,AVERAGEA(INDIRECT(ADDRESS(ROW()-M$1,12)):INDIRECT(ADDRESS(ROW(),12,4))),NA())</f>
        <v>129.38964678988194</v>
      </c>
      <c r="N107" s="1">
        <f>1000/(Tabelle10[[#This Row],[Time MS]]-B106)</f>
        <v>66.666666666666671</v>
      </c>
    </row>
    <row r="108" spans="1:14">
      <c r="A108" t="str">
        <f t="shared" si="2"/>
        <v>0:2:5</v>
      </c>
      <c r="B108">
        <v>2005</v>
      </c>
      <c r="C108">
        <v>1</v>
      </c>
      <c r="D108">
        <v>-22.291499999999999</v>
      </c>
      <c r="E108">
        <v>94.634399999999999</v>
      </c>
      <c r="F108">
        <v>82.888900000000007</v>
      </c>
      <c r="G108">
        <v>-50.919199999999996</v>
      </c>
      <c r="H108">
        <v>-2.66608</v>
      </c>
      <c r="I108">
        <v>3.4417</v>
      </c>
      <c r="J108">
        <v>1</v>
      </c>
      <c r="K108">
        <f t="shared" si="3"/>
        <v>2.2263129364559404</v>
      </c>
      <c r="L108">
        <f>SQRT((D108-Tabelle11[[#This Row],[X]])^2+ (E108 - Tabelle11[Y])^2 + (F108 - Tabelle11[Z])^2)</f>
        <v>127.76208505977038</v>
      </c>
      <c r="M108">
        <f ca="1">IF(ROW()&gt;M$1+2,AVERAGEA(INDIRECT(ADDRESS(ROW()-M$1,12)):INDIRECT(ADDRESS(ROW(),12,4))),NA())</f>
        <v>129.37768080149064</v>
      </c>
      <c r="N108" s="1">
        <f>1000/(Tabelle10[[#This Row],[Time MS]]-B107)</f>
        <v>41.666666666666664</v>
      </c>
    </row>
    <row r="109" spans="1:14">
      <c r="A109" t="str">
        <f t="shared" si="2"/>
        <v>0:2:16</v>
      </c>
      <c r="B109">
        <v>2016</v>
      </c>
      <c r="C109">
        <v>1</v>
      </c>
      <c r="D109">
        <v>-23.361799999999999</v>
      </c>
      <c r="E109">
        <v>93.764200000000002</v>
      </c>
      <c r="F109">
        <v>81.630200000000002</v>
      </c>
      <c r="G109">
        <v>-51.701999999999998</v>
      </c>
      <c r="H109">
        <v>-2.3826100000000001</v>
      </c>
      <c r="I109">
        <v>3.6014900000000001</v>
      </c>
      <c r="J109">
        <v>1</v>
      </c>
      <c r="K109">
        <f t="shared" si="3"/>
        <v>4.146779487746115</v>
      </c>
      <c r="L109">
        <f>SQRT((D109-Tabelle11[[#This Row],[X]])^2+ (E109 - Tabelle11[Y])^2 + (F109 - Tabelle11[Z])^2)</f>
        <v>126.49501354962574</v>
      </c>
      <c r="M109">
        <f ca="1">IF(ROW()&gt;M$1+2,AVERAGEA(INDIRECT(ADDRESS(ROW()-M$1,12)):INDIRECT(ADDRESS(ROW(),12,4))),NA())</f>
        <v>129.35316955062265</v>
      </c>
      <c r="N109" s="1">
        <f>1000/(Tabelle10[[#This Row],[Time MS]]-B108)</f>
        <v>90.909090909090907</v>
      </c>
    </row>
    <row r="110" spans="1:14">
      <c r="A110" t="str">
        <f t="shared" si="2"/>
        <v>0:2:41</v>
      </c>
      <c r="B110">
        <v>2041</v>
      </c>
      <c r="C110">
        <v>1</v>
      </c>
      <c r="D110">
        <v>-23.361799999999999</v>
      </c>
      <c r="E110">
        <v>93.764200000000002</v>
      </c>
      <c r="F110">
        <v>81.630200000000002</v>
      </c>
      <c r="G110">
        <v>-51.701999999999998</v>
      </c>
      <c r="H110">
        <v>-2.3826100000000001</v>
      </c>
      <c r="I110">
        <v>3.6014900000000001</v>
      </c>
      <c r="J110">
        <v>0</v>
      </c>
      <c r="K110">
        <f t="shared" si="3"/>
        <v>0</v>
      </c>
      <c r="L110">
        <f>SQRT((D110-Tabelle11[[#This Row],[X]])^2+ (E110 - Tabelle11[Y])^2 + (F110 - Tabelle11[Z])^2)</f>
        <v>126.49501354962574</v>
      </c>
      <c r="M110">
        <f ca="1">IF(ROW()&gt;M$1+2,AVERAGEA(INDIRECT(ADDRESS(ROW()-M$1,12)):INDIRECT(ADDRESS(ROW(),12,4))),NA())</f>
        <v>129.32963049234473</v>
      </c>
      <c r="N110" s="1">
        <f>1000/(Tabelle10[[#This Row],[Time MS]]-B109)</f>
        <v>40</v>
      </c>
    </row>
    <row r="111" spans="1:14">
      <c r="A111" t="str">
        <f t="shared" si="2"/>
        <v>0:2:67</v>
      </c>
      <c r="B111">
        <v>2067</v>
      </c>
      <c r="C111">
        <v>1</v>
      </c>
      <c r="D111">
        <v>-22.182300000000001</v>
      </c>
      <c r="E111">
        <v>95.503500000000003</v>
      </c>
      <c r="F111">
        <v>82.731800000000007</v>
      </c>
      <c r="G111">
        <v>-51.644500000000001</v>
      </c>
      <c r="H111">
        <v>-2.8168600000000001</v>
      </c>
      <c r="I111">
        <v>2.9819</v>
      </c>
      <c r="J111">
        <v>1</v>
      </c>
      <c r="K111">
        <f t="shared" si="3"/>
        <v>2.4810463759180426</v>
      </c>
      <c r="L111">
        <f>SQRT((D111-Tabelle11[[#This Row],[X]])^2+ (E111 - Tabelle11[Y])^2 + (F111 - Tabelle11[Z])^2)</f>
        <v>128.28688037667766</v>
      </c>
      <c r="M111">
        <f ca="1">IF(ROW()&gt;M$1+2,AVERAGEA(INDIRECT(ADDRESS(ROW()-M$1,12)):INDIRECT(ADDRESS(ROW(),12,4))),NA())</f>
        <v>129.3238326897802</v>
      </c>
      <c r="N111" s="1">
        <f>1000/(Tabelle10[[#This Row],[Time MS]]-B110)</f>
        <v>38.46153846153846</v>
      </c>
    </row>
    <row r="112" spans="1:14">
      <c r="A112" t="str">
        <f t="shared" si="2"/>
        <v>0:2:82</v>
      </c>
      <c r="B112">
        <v>2082</v>
      </c>
      <c r="C112">
        <v>1</v>
      </c>
      <c r="D112">
        <v>-22.182300000000001</v>
      </c>
      <c r="E112">
        <v>95.503500000000003</v>
      </c>
      <c r="F112">
        <v>82.731800000000007</v>
      </c>
      <c r="G112">
        <v>-51.644500000000001</v>
      </c>
      <c r="H112">
        <v>-2.8168600000000001</v>
      </c>
      <c r="I112">
        <v>2.9819</v>
      </c>
      <c r="J112">
        <v>0</v>
      </c>
      <c r="K112">
        <f t="shared" si="3"/>
        <v>0</v>
      </c>
      <c r="L112">
        <f>SQRT((D112-Tabelle11[[#This Row],[X]])^2+ (E112 - Tabelle11[Y])^2 + (F112 - Tabelle11[Z])^2)</f>
        <v>128.28688037667766</v>
      </c>
      <c r="M112">
        <f ca="1">IF(ROW()&gt;M$1+2,AVERAGEA(INDIRECT(ADDRESS(ROW()-M$1,12)):INDIRECT(ADDRESS(ROW(),12,4))),NA())</f>
        <v>129.31291652960942</v>
      </c>
      <c r="N112" s="1">
        <f>1000/(Tabelle10[[#This Row],[Time MS]]-B111)</f>
        <v>66.666666666666671</v>
      </c>
    </row>
    <row r="113" spans="1:14">
      <c r="A113" t="str">
        <f t="shared" si="2"/>
        <v>0:2:103</v>
      </c>
      <c r="B113">
        <v>2103</v>
      </c>
      <c r="C113">
        <v>1</v>
      </c>
      <c r="D113">
        <v>-21.537199999999999</v>
      </c>
      <c r="E113">
        <v>95.512</v>
      </c>
      <c r="F113">
        <v>83.356300000000005</v>
      </c>
      <c r="G113">
        <v>-51.688600000000001</v>
      </c>
      <c r="H113">
        <v>-2.8359800000000002</v>
      </c>
      <c r="I113">
        <v>2.9316599999999999</v>
      </c>
      <c r="J113">
        <v>1</v>
      </c>
      <c r="K113">
        <f t="shared" si="3"/>
        <v>0.51481946631936026</v>
      </c>
      <c r="L113">
        <f>SQRT((D113-Tabelle11[[#This Row],[X]])^2+ (E113 - Tabelle11[Y])^2 + (F113 - Tabelle11[Z])^2)</f>
        <v>128.58719173203062</v>
      </c>
      <c r="M113">
        <f ca="1">IF(ROW()&gt;M$1+2,AVERAGEA(INDIRECT(ADDRESS(ROW()-M$1,12)):INDIRECT(ADDRESS(ROW(),12,4))),NA())</f>
        <v>129.3049737491946</v>
      </c>
      <c r="N113" s="1">
        <f>1000/(Tabelle10[[#This Row],[Time MS]]-B112)</f>
        <v>47.61904761904762</v>
      </c>
    </row>
    <row r="114" spans="1:14">
      <c r="A114" t="str">
        <f t="shared" si="2"/>
        <v>0:2:121</v>
      </c>
      <c r="B114">
        <v>2121</v>
      </c>
      <c r="C114">
        <v>1</v>
      </c>
      <c r="D114">
        <v>-21.537199999999999</v>
      </c>
      <c r="E114">
        <v>95.512</v>
      </c>
      <c r="F114">
        <v>83.356300000000005</v>
      </c>
      <c r="G114">
        <v>-51.688600000000001</v>
      </c>
      <c r="H114">
        <v>-2.8359800000000002</v>
      </c>
      <c r="I114">
        <v>2.9316599999999999</v>
      </c>
      <c r="J114">
        <v>1</v>
      </c>
      <c r="K114">
        <f t="shared" si="3"/>
        <v>0</v>
      </c>
      <c r="L114">
        <f>SQRT((D114-Tabelle11[[#This Row],[X]])^2+ (E114 - Tabelle11[Y])^2 + (F114 - Tabelle11[Z])^2)</f>
        <v>128.58719173203062</v>
      </c>
      <c r="M114">
        <f ca="1">IF(ROW()&gt;M$1+2,AVERAGEA(INDIRECT(ADDRESS(ROW()-M$1,12)):INDIRECT(ADDRESS(ROW(),12,4))),NA())</f>
        <v>129.29968790817281</v>
      </c>
      <c r="N114" s="1">
        <f>1000/(Tabelle10[[#This Row],[Time MS]]-B113)</f>
        <v>55.555555555555557</v>
      </c>
    </row>
    <row r="115" spans="1:14">
      <c r="A115" t="str">
        <f t="shared" si="2"/>
        <v>0:2:145</v>
      </c>
      <c r="B115">
        <v>2145</v>
      </c>
      <c r="C115">
        <v>1</v>
      </c>
      <c r="D115">
        <v>-21.537199999999999</v>
      </c>
      <c r="E115">
        <v>95.512</v>
      </c>
      <c r="F115">
        <v>83.356300000000005</v>
      </c>
      <c r="G115">
        <v>-51.688600000000001</v>
      </c>
      <c r="H115">
        <v>-2.8359800000000002</v>
      </c>
      <c r="I115">
        <v>2.9316599999999999</v>
      </c>
      <c r="J115">
        <v>0</v>
      </c>
      <c r="K115">
        <f t="shared" si="3"/>
        <v>0</v>
      </c>
      <c r="L115">
        <f>SQRT((D115-Tabelle11[[#This Row],[X]])^2+ (E115 - Tabelle11[Y])^2 + (F115 - Tabelle11[Z])^2)</f>
        <v>128.58719173203062</v>
      </c>
      <c r="M115">
        <f ca="1">IF(ROW()&gt;M$1+2,AVERAGEA(INDIRECT(ADDRESS(ROW()-M$1,12)):INDIRECT(ADDRESS(ROW(),12,4))),NA())</f>
        <v>129.29440206715097</v>
      </c>
      <c r="N115" s="1">
        <f>1000/(Tabelle10[[#This Row],[Time MS]]-B114)</f>
        <v>41.666666666666664</v>
      </c>
    </row>
    <row r="116" spans="1:14">
      <c r="A116" t="str">
        <f t="shared" si="2"/>
        <v>0:2:163</v>
      </c>
      <c r="B116">
        <v>2163</v>
      </c>
      <c r="C116">
        <v>1</v>
      </c>
      <c r="D116">
        <v>-21.1922</v>
      </c>
      <c r="E116">
        <v>94.329899999999995</v>
      </c>
      <c r="F116">
        <v>83.317700000000002</v>
      </c>
      <c r="G116">
        <v>-51.885899999999999</v>
      </c>
      <c r="H116">
        <v>-2.8186599999999999</v>
      </c>
      <c r="I116">
        <v>3.3096299999999998</v>
      </c>
      <c r="J116">
        <v>1</v>
      </c>
      <c r="K116">
        <f t="shared" si="3"/>
        <v>1.9170348282971759</v>
      </c>
      <c r="L116">
        <f>SQRT((D116-Tabelle11[[#This Row],[X]])^2+ (E116 - Tabelle11[Y])^2 + (F116 - Tabelle11[Z])^2)</f>
        <v>127.62867431788203</v>
      </c>
      <c r="M116">
        <f ca="1">IF(ROW()&gt;M$1+2,AVERAGEA(INDIRECT(ADDRESS(ROW()-M$1,12)):INDIRECT(ADDRESS(ROW(),12,4))),NA())</f>
        <v>129.27707332720561</v>
      </c>
      <c r="N116" s="1">
        <f>1000/(Tabelle10[[#This Row],[Time MS]]-B115)</f>
        <v>55.555555555555557</v>
      </c>
    </row>
    <row r="117" spans="1:14">
      <c r="A117" t="str">
        <f t="shared" si="2"/>
        <v>0:2:176</v>
      </c>
      <c r="B117">
        <v>2176</v>
      </c>
      <c r="C117">
        <v>1</v>
      </c>
      <c r="D117">
        <v>-21.1922</v>
      </c>
      <c r="E117">
        <v>94.329899999999995</v>
      </c>
      <c r="F117">
        <v>83.317700000000002</v>
      </c>
      <c r="G117">
        <v>-51.885899999999999</v>
      </c>
      <c r="H117">
        <v>-2.8186599999999999</v>
      </c>
      <c r="I117">
        <v>3.3096299999999998</v>
      </c>
      <c r="J117">
        <v>0</v>
      </c>
      <c r="K117">
        <f t="shared" si="3"/>
        <v>0</v>
      </c>
      <c r="L117">
        <f>SQRT((D117-Tabelle11[[#This Row],[X]])^2+ (E117 - Tabelle11[Y])^2 + (F117 - Tabelle11[Z])^2)</f>
        <v>127.62867431788203</v>
      </c>
      <c r="M117">
        <f ca="1">IF(ROW()&gt;M$1+2,AVERAGEA(INDIRECT(ADDRESS(ROW()-M$1,12)):INDIRECT(ADDRESS(ROW(),12,4))),NA())</f>
        <v>129.25974458726029</v>
      </c>
      <c r="N117" s="1">
        <f>1000/(Tabelle10[[#This Row],[Time MS]]-B116)</f>
        <v>76.92307692307692</v>
      </c>
    </row>
    <row r="118" spans="1:14">
      <c r="A118" t="str">
        <f t="shared" si="2"/>
        <v>0:2:196</v>
      </c>
      <c r="B118">
        <v>2196</v>
      </c>
      <c r="C118">
        <v>1</v>
      </c>
      <c r="D118">
        <v>-21.3751</v>
      </c>
      <c r="E118">
        <v>94.528300000000002</v>
      </c>
      <c r="F118">
        <v>82.845299999999995</v>
      </c>
      <c r="G118">
        <v>-52.409700000000001</v>
      </c>
      <c r="H118">
        <v>-2.7820800000000001</v>
      </c>
      <c r="I118">
        <v>3.3322400000000001</v>
      </c>
      <c r="J118">
        <v>1</v>
      </c>
      <c r="K118">
        <f t="shared" si="3"/>
        <v>0.23452108714380701</v>
      </c>
      <c r="L118">
        <f>SQRT((D118-Tabelle11[[#This Row],[X]])^2+ (E118 - Tabelle11[Y])^2 + (F118 - Tabelle11[Z])^2)</f>
        <v>127.49838482502436</v>
      </c>
      <c r="M118">
        <f ca="1">IF(ROW()&gt;M$1+2,AVERAGEA(INDIRECT(ADDRESS(ROW()-M$1,12)):INDIRECT(ADDRESS(ROW(),12,4))),NA())</f>
        <v>129.24112585233615</v>
      </c>
      <c r="N118" s="1">
        <f>1000/(Tabelle10[[#This Row],[Time MS]]-B117)</f>
        <v>50</v>
      </c>
    </row>
    <row r="119" spans="1:14">
      <c r="A119" t="str">
        <f t="shared" si="2"/>
        <v>0:2:215</v>
      </c>
      <c r="B119">
        <v>2215</v>
      </c>
      <c r="C119">
        <v>1</v>
      </c>
      <c r="D119">
        <v>-22.504300000000001</v>
      </c>
      <c r="E119">
        <v>94.209400000000002</v>
      </c>
      <c r="F119">
        <v>82.052199999999999</v>
      </c>
      <c r="G119">
        <v>-53.171300000000002</v>
      </c>
      <c r="H119">
        <v>-2.7304400000000002</v>
      </c>
      <c r="I119">
        <v>3.44326</v>
      </c>
      <c r="J119">
        <v>1</v>
      </c>
      <c r="K119">
        <f t="shared" si="3"/>
        <v>1.0531077997862355</v>
      </c>
      <c r="L119">
        <f>SQRT((D119-Tabelle11[[#This Row],[X]])^2+ (E119 - Tabelle11[Y])^2 + (F119 - Tabelle11[Z])^2)</f>
        <v>126.94257793069274</v>
      </c>
      <c r="M119">
        <f ca="1">IF(ROW()&gt;M$1+2,AVERAGEA(INDIRECT(ADDRESS(ROW()-M$1,12)):INDIRECT(ADDRESS(ROW(),12,4))),NA())</f>
        <v>129.21700407885427</v>
      </c>
      <c r="N119" s="1">
        <f>1000/(Tabelle10[[#This Row],[Time MS]]-B118)</f>
        <v>52.631578947368418</v>
      </c>
    </row>
    <row r="120" spans="1:14">
      <c r="A120" t="str">
        <f t="shared" si="2"/>
        <v>0:2:243</v>
      </c>
      <c r="B120">
        <v>2243</v>
      </c>
      <c r="C120">
        <v>1</v>
      </c>
      <c r="D120">
        <v>-22.504300000000001</v>
      </c>
      <c r="E120">
        <v>94.209400000000002</v>
      </c>
      <c r="F120">
        <v>82.052199999999999</v>
      </c>
      <c r="G120">
        <v>-53.171300000000002</v>
      </c>
      <c r="H120">
        <v>-2.7304400000000002</v>
      </c>
      <c r="I120">
        <v>3.44326</v>
      </c>
      <c r="J120">
        <v>0</v>
      </c>
      <c r="K120">
        <f t="shared" si="3"/>
        <v>0</v>
      </c>
      <c r="L120">
        <f>SQRT((D120-Tabelle11[[#This Row],[X]])^2+ (E120 - Tabelle11[Y])^2 + (F120 - Tabelle11[Z])^2)</f>
        <v>126.94257793069274</v>
      </c>
      <c r="M120">
        <f ca="1">IF(ROW()&gt;M$1+2,AVERAGEA(INDIRECT(ADDRESS(ROW()-M$1,12)):INDIRECT(ADDRESS(ROW(),12,4))),NA())</f>
        <v>129.19144707815309</v>
      </c>
      <c r="N120" s="1">
        <f>1000/(Tabelle10[[#This Row],[Time MS]]-B119)</f>
        <v>35.714285714285715</v>
      </c>
    </row>
    <row r="121" spans="1:14">
      <c r="A121" t="str">
        <f t="shared" si="2"/>
        <v>0:2:268</v>
      </c>
      <c r="B121">
        <v>2268</v>
      </c>
      <c r="C121">
        <v>1</v>
      </c>
      <c r="D121">
        <v>-24.575299999999999</v>
      </c>
      <c r="E121">
        <v>93.419899999999998</v>
      </c>
      <c r="F121">
        <v>79.651499999999999</v>
      </c>
      <c r="G121">
        <v>-54.5871</v>
      </c>
      <c r="H121">
        <v>-2.51654</v>
      </c>
      <c r="I121">
        <v>3.62696</v>
      </c>
      <c r="J121">
        <v>1</v>
      </c>
      <c r="K121">
        <f t="shared" si="3"/>
        <v>2.5061807169465125</v>
      </c>
      <c r="L121">
        <f>SQRT((D121-Tabelle11[[#This Row],[X]])^2+ (E121 - Tabelle11[Y])^2 + (F121 - Tabelle11[Z])^2)</f>
        <v>125.20217465503544</v>
      </c>
      <c r="M121">
        <f ca="1">IF(ROW()&gt;M$1+2,AVERAGEA(INDIRECT(ADDRESS(ROW()-M$1,12)):INDIRECT(ADDRESS(ROW(),12,4))),NA())</f>
        <v>129.14845046719299</v>
      </c>
      <c r="N121" s="1">
        <f>1000/(Tabelle10[[#This Row],[Time MS]]-B120)</f>
        <v>40</v>
      </c>
    </row>
    <row r="122" spans="1:14">
      <c r="A122" t="str">
        <f t="shared" si="2"/>
        <v>0:2:287</v>
      </c>
      <c r="B122">
        <v>2287</v>
      </c>
      <c r="C122">
        <v>1</v>
      </c>
      <c r="D122">
        <v>-24.575299999999999</v>
      </c>
      <c r="E122">
        <v>93.419899999999998</v>
      </c>
      <c r="F122">
        <v>79.651499999999999</v>
      </c>
      <c r="G122">
        <v>-54.5871</v>
      </c>
      <c r="H122">
        <v>-2.51654</v>
      </c>
      <c r="I122">
        <v>3.62696</v>
      </c>
      <c r="J122">
        <v>1</v>
      </c>
      <c r="K122">
        <f t="shared" si="3"/>
        <v>0</v>
      </c>
      <c r="L122">
        <f>SQRT((D122-Tabelle11[[#This Row],[X]])^2+ (E122 - Tabelle11[Y])^2 + (F122 - Tabelle11[Z])^2)</f>
        <v>125.20217465503544</v>
      </c>
      <c r="M122">
        <f ca="1">IF(ROW()&gt;M$1+2,AVERAGEA(INDIRECT(ADDRESS(ROW()-M$1,12)):INDIRECT(ADDRESS(ROW(),12,4))),NA())</f>
        <v>129.10545385623291</v>
      </c>
      <c r="N122" s="1">
        <f>1000/(Tabelle10[[#This Row],[Time MS]]-B121)</f>
        <v>52.631578947368418</v>
      </c>
    </row>
    <row r="123" spans="1:14">
      <c r="A123" t="str">
        <f t="shared" si="2"/>
        <v>0:2:308</v>
      </c>
      <c r="B123">
        <v>2308</v>
      </c>
      <c r="C123">
        <v>1</v>
      </c>
      <c r="D123">
        <v>-24.575299999999999</v>
      </c>
      <c r="E123">
        <v>93.419899999999998</v>
      </c>
      <c r="F123">
        <v>79.651499999999999</v>
      </c>
      <c r="G123">
        <v>-54.5871</v>
      </c>
      <c r="H123">
        <v>-2.51654</v>
      </c>
      <c r="I123">
        <v>3.62696</v>
      </c>
      <c r="J123">
        <v>0</v>
      </c>
      <c r="K123">
        <f t="shared" si="3"/>
        <v>0</v>
      </c>
      <c r="L123">
        <f>SQRT((D123-Tabelle11[[#This Row],[X]])^2+ (E123 - Tabelle11[Y])^2 + (F123 - Tabelle11[Z])^2)</f>
        <v>125.20217465503544</v>
      </c>
      <c r="M123">
        <f ca="1">IF(ROW()&gt;M$1+2,AVERAGEA(INDIRECT(ADDRESS(ROW()-M$1,12)):INDIRECT(ADDRESS(ROW(),12,4))),NA())</f>
        <v>129.06518294770075</v>
      </c>
      <c r="N123" s="1">
        <f>1000/(Tabelle10[[#This Row],[Time MS]]-B122)</f>
        <v>47.61904761904762</v>
      </c>
    </row>
    <row r="124" spans="1:14">
      <c r="A124" t="str">
        <f t="shared" si="2"/>
        <v>0:2:329</v>
      </c>
      <c r="B124">
        <v>2329</v>
      </c>
      <c r="C124">
        <v>1</v>
      </c>
      <c r="D124">
        <v>-24.379200000000001</v>
      </c>
      <c r="E124">
        <v>93.552899999999994</v>
      </c>
      <c r="F124">
        <v>79.830399999999997</v>
      </c>
      <c r="G124">
        <v>-55.097000000000001</v>
      </c>
      <c r="H124">
        <v>-2.5013399999999999</v>
      </c>
      <c r="I124">
        <v>3.5202</v>
      </c>
      <c r="J124">
        <v>1</v>
      </c>
      <c r="K124">
        <f t="shared" si="3"/>
        <v>0.29963992548183732</v>
      </c>
      <c r="L124">
        <f>SQRT((D124-Tabelle11[[#This Row],[X]])^2+ (E124 - Tabelle11[Y])^2 + (F124 - Tabelle11[Z])^2)</f>
        <v>125.37696461156651</v>
      </c>
      <c r="M124">
        <f ca="1">IF(ROW()&gt;M$1+2,AVERAGEA(INDIRECT(ADDRESS(ROW()-M$1,12)):INDIRECT(ADDRESS(ROW(),12,4))),NA())</f>
        <v>129.02307213233209</v>
      </c>
      <c r="N124" s="1">
        <f>1000/(Tabelle10[[#This Row],[Time MS]]-B123)</f>
        <v>47.61904761904762</v>
      </c>
    </row>
    <row r="125" spans="1:14">
      <c r="A125" t="str">
        <f t="shared" si="2"/>
        <v>0:2:340</v>
      </c>
      <c r="B125">
        <v>2340</v>
      </c>
      <c r="C125">
        <v>1</v>
      </c>
      <c r="D125">
        <v>-24.379200000000001</v>
      </c>
      <c r="E125">
        <v>93.552899999999994</v>
      </c>
      <c r="F125">
        <v>79.830399999999997</v>
      </c>
      <c r="G125">
        <v>-55.097000000000001</v>
      </c>
      <c r="H125">
        <v>-2.5013399999999999</v>
      </c>
      <c r="I125">
        <v>3.5202</v>
      </c>
      <c r="J125">
        <v>0</v>
      </c>
      <c r="K125">
        <f t="shared" si="3"/>
        <v>0</v>
      </c>
      <c r="L125">
        <f>SQRT((D125-Tabelle11[[#This Row],[X]])^2+ (E125 - Tabelle11[Y])^2 + (F125 - Tabelle11[Z])^2)</f>
        <v>125.37696461156651</v>
      </c>
      <c r="M125">
        <f ca="1">IF(ROW()&gt;M$1+2,AVERAGEA(INDIRECT(ADDRESS(ROW()-M$1,12)):INDIRECT(ADDRESS(ROW(),12,4))),NA())</f>
        <v>128.98096131696343</v>
      </c>
      <c r="N125" s="1">
        <f>1000/(Tabelle10[[#This Row],[Time MS]]-B124)</f>
        <v>90.909090909090907</v>
      </c>
    </row>
    <row r="126" spans="1:14">
      <c r="A126" t="str">
        <f t="shared" si="2"/>
        <v>0:2:364</v>
      </c>
      <c r="B126">
        <v>2364</v>
      </c>
      <c r="C126">
        <v>1</v>
      </c>
      <c r="D126">
        <v>-22.529800000000002</v>
      </c>
      <c r="E126">
        <v>96.072699999999998</v>
      </c>
      <c r="F126">
        <v>81.587900000000005</v>
      </c>
      <c r="G126">
        <v>-55.190899999999999</v>
      </c>
      <c r="H126">
        <v>-3.1399300000000001</v>
      </c>
      <c r="I126">
        <v>2.5573199999999998</v>
      </c>
      <c r="J126">
        <v>1</v>
      </c>
      <c r="K126">
        <f t="shared" si="3"/>
        <v>3.9939638112448397</v>
      </c>
      <c r="L126">
        <f>SQRT((D126-Tabelle11[[#This Row],[X]])^2+ (E126 - Tabelle11[Y])^2 + (F126 - Tabelle11[Z])^2)</f>
        <v>128.0396071523964</v>
      </c>
      <c r="M126">
        <f ca="1">IF(ROW()&gt;M$1+2,AVERAGEA(INDIRECT(ADDRESS(ROW()-M$1,12)):INDIRECT(ADDRESS(ROW(),12,4))),NA())</f>
        <v>128.96482601321335</v>
      </c>
      <c r="N126" s="1">
        <f>1000/(Tabelle10[[#This Row],[Time MS]]-B125)</f>
        <v>41.666666666666664</v>
      </c>
    </row>
    <row r="127" spans="1:14">
      <c r="A127" t="str">
        <f t="shared" si="2"/>
        <v>0:2:381</v>
      </c>
      <c r="B127">
        <v>2381</v>
      </c>
      <c r="C127">
        <v>1</v>
      </c>
      <c r="D127">
        <v>-22.128399999999999</v>
      </c>
      <c r="E127">
        <v>96.192899999999995</v>
      </c>
      <c r="F127">
        <v>81.968699999999998</v>
      </c>
      <c r="G127">
        <v>-55.625500000000002</v>
      </c>
      <c r="H127">
        <v>-3.13849</v>
      </c>
      <c r="I127">
        <v>2.3917600000000001</v>
      </c>
      <c r="J127">
        <v>1</v>
      </c>
      <c r="K127">
        <f t="shared" si="3"/>
        <v>0.55734451584587807</v>
      </c>
      <c r="L127">
        <f>SQRT((D127-Tabelle11[[#This Row],[X]])^2+ (E127 - Tabelle11[Y])^2 + (F127 - Tabelle11[Z])^2)</f>
        <v>128.30279761821251</v>
      </c>
      <c r="M127">
        <f ca="1">IF(ROW()&gt;M$1+2,AVERAGEA(INDIRECT(ADDRESS(ROW()-M$1,12)):INDIRECT(ADDRESS(ROW(),12,4))),NA())</f>
        <v>128.9512965556595</v>
      </c>
      <c r="N127" s="1">
        <f>1000/(Tabelle10[[#This Row],[Time MS]]-B126)</f>
        <v>58.823529411764703</v>
      </c>
    </row>
    <row r="128" spans="1:14">
      <c r="A128" t="str">
        <f t="shared" si="2"/>
        <v>0:2:406</v>
      </c>
      <c r="B128">
        <v>2406</v>
      </c>
      <c r="C128">
        <v>1</v>
      </c>
      <c r="D128">
        <v>-22.128399999999999</v>
      </c>
      <c r="E128">
        <v>96.192899999999995</v>
      </c>
      <c r="F128">
        <v>81.968699999999998</v>
      </c>
      <c r="G128">
        <v>-55.625500000000002</v>
      </c>
      <c r="H128">
        <v>-3.13849</v>
      </c>
      <c r="I128">
        <v>2.3917600000000001</v>
      </c>
      <c r="J128">
        <v>0</v>
      </c>
      <c r="K128">
        <f t="shared" si="3"/>
        <v>0</v>
      </c>
      <c r="L128">
        <f>SQRT((D128-Tabelle11[[#This Row],[X]])^2+ (E128 - Tabelle11[Y])^2 + (F128 - Tabelle11[Z])^2)</f>
        <v>128.30279761821251</v>
      </c>
      <c r="M128">
        <f ca="1">IF(ROW()&gt;M$1+2,AVERAGEA(INDIRECT(ADDRESS(ROW()-M$1,12)):INDIRECT(ADDRESS(ROW(),12,4))),NA())</f>
        <v>128.93776709810564</v>
      </c>
      <c r="N128" s="1">
        <f>1000/(Tabelle10[[#This Row],[Time MS]]-B127)</f>
        <v>40</v>
      </c>
    </row>
    <row r="129" spans="1:14">
      <c r="A129" t="str">
        <f t="shared" si="2"/>
        <v>0:2:428</v>
      </c>
      <c r="B129">
        <v>2428</v>
      </c>
      <c r="C129">
        <v>1</v>
      </c>
      <c r="D129">
        <v>-21.706299999999999</v>
      </c>
      <c r="E129">
        <v>95.974299999999999</v>
      </c>
      <c r="F129">
        <v>82.449100000000001</v>
      </c>
      <c r="G129">
        <v>-55.713500000000003</v>
      </c>
      <c r="H129">
        <v>-3.1099199999999998</v>
      </c>
      <c r="I129">
        <v>2.3897699999999999</v>
      </c>
      <c r="J129">
        <v>1</v>
      </c>
      <c r="K129">
        <f t="shared" si="3"/>
        <v>0.11778725480020701</v>
      </c>
      <c r="L129">
        <f>SQRT((D129-Tabelle11[[#This Row],[X]])^2+ (E129 - Tabelle11[Y])^2 + (F129 - Tabelle11[Z])^2)</f>
        <v>128.37477871836819</v>
      </c>
      <c r="M129">
        <f ca="1">IF(ROW()&gt;M$1+2,AVERAGEA(INDIRECT(ADDRESS(ROW()-M$1,12)):INDIRECT(ADDRESS(ROW(),12,4))),NA())</f>
        <v>128.92495032471172</v>
      </c>
      <c r="N129" s="1">
        <f>1000/(Tabelle10[[#This Row],[Time MS]]-B128)</f>
        <v>45.454545454545453</v>
      </c>
    </row>
    <row r="130" spans="1:14">
      <c r="A130" t="str">
        <f t="shared" si="2"/>
        <v>0:2:443</v>
      </c>
      <c r="B130">
        <v>2443</v>
      </c>
      <c r="C130">
        <v>1</v>
      </c>
      <c r="D130">
        <v>-22.228200000000001</v>
      </c>
      <c r="E130">
        <v>97.047200000000004</v>
      </c>
      <c r="F130">
        <v>82.103499999999997</v>
      </c>
      <c r="G130">
        <v>-56.4636</v>
      </c>
      <c r="H130">
        <v>-3.3924699999999999</v>
      </c>
      <c r="I130">
        <v>2.0130400000000002</v>
      </c>
      <c r="J130">
        <v>1</v>
      </c>
      <c r="K130">
        <f t="shared" si="3"/>
        <v>1.6143391379735024</v>
      </c>
      <c r="L130">
        <f>SQRT((D130-Tabelle11[[#This Row],[X]])^2+ (E130 - Tabelle11[Y])^2 + (F130 - Tabelle11[Z])^2)</f>
        <v>129.04742002585715</v>
      </c>
      <c r="M130">
        <f ca="1">IF(ROW()&gt;M$1+2,AVERAGEA(INDIRECT(ADDRESS(ROW()-M$1,12)):INDIRECT(ADDRESS(ROW(),12,4))),NA())</f>
        <v>128.91585646689245</v>
      </c>
      <c r="N130" s="1">
        <f>1000/(Tabelle10[[#This Row],[Time MS]]-B129)</f>
        <v>66.666666666666671</v>
      </c>
    </row>
    <row r="131" spans="1:14">
      <c r="A131" t="str">
        <f t="shared" ref="A131:A194" si="4">INT(INT(B132/1000)/60)&amp;":"&amp;MOD(INT(B131/1000),60)&amp;":"&amp;MOD(B131,1000)</f>
        <v>0:2:478</v>
      </c>
      <c r="B131">
        <v>2478</v>
      </c>
      <c r="C131">
        <v>1</v>
      </c>
      <c r="D131">
        <v>-22.228200000000001</v>
      </c>
      <c r="E131">
        <v>97.047200000000004</v>
      </c>
      <c r="F131">
        <v>82.103499999999997</v>
      </c>
      <c r="G131">
        <v>-56.4636</v>
      </c>
      <c r="H131">
        <v>-3.3924699999999999</v>
      </c>
      <c r="I131">
        <v>2.0130400000000002</v>
      </c>
      <c r="J131">
        <v>0</v>
      </c>
      <c r="K131">
        <f t="shared" ref="K131:K194" si="5">((ABS(SQRT(SUMSQ(E130,D130,F130))-SQRT(SUMSQ(E131,D131,F131)))/100)/((B131-B130)/1000))*3.6</f>
        <v>0</v>
      </c>
      <c r="L131">
        <f>SQRT((D131-Tabelle11[[#This Row],[X]])^2+ (E131 - Tabelle11[Y])^2 + (F131 - Tabelle11[Z])^2)</f>
        <v>129.04742002585715</v>
      </c>
      <c r="M131">
        <f ca="1">IF(ROW()&gt;M$1+2,AVERAGEA(INDIRECT(ADDRESS(ROW()-M$1,12)):INDIRECT(ADDRESS(ROW(),12,4))),NA())</f>
        <v>128.90676260907318</v>
      </c>
      <c r="N131" s="1">
        <f>1000/(Tabelle10[[#This Row],[Time MS]]-B130)</f>
        <v>28.571428571428573</v>
      </c>
    </row>
    <row r="132" spans="1:14">
      <c r="A132" t="str">
        <f t="shared" si="4"/>
        <v>0:2:502</v>
      </c>
      <c r="B132">
        <v>2502</v>
      </c>
      <c r="C132">
        <v>1</v>
      </c>
      <c r="D132">
        <v>-21.263100000000001</v>
      </c>
      <c r="E132">
        <v>98.11</v>
      </c>
      <c r="F132">
        <v>82.726699999999994</v>
      </c>
      <c r="G132">
        <v>-56.436199999999999</v>
      </c>
      <c r="H132">
        <v>-3.6067800000000001</v>
      </c>
      <c r="I132">
        <v>1.6769700000000001</v>
      </c>
      <c r="J132">
        <v>1</v>
      </c>
      <c r="K132">
        <f t="shared" si="5"/>
        <v>1.5522832990938582</v>
      </c>
      <c r="L132">
        <f>SQRT((D132-Tabelle11[[#This Row],[X]])^2+ (E132 - Tabelle11[Y])^2 + (F132 - Tabelle11[Z])^2)</f>
        <v>130.08227555858639</v>
      </c>
      <c r="M132">
        <f ca="1">IF(ROW()&gt;M$1+2,AVERAGEA(INDIRECT(ADDRESS(ROW()-M$1,12)):INDIRECT(ADDRESS(ROW(),12,4))),NA())</f>
        <v>128.90743223499092</v>
      </c>
      <c r="N132" s="1">
        <f>1000/(Tabelle10[[#This Row],[Time MS]]-B131)</f>
        <v>41.666666666666664</v>
      </c>
    </row>
    <row r="133" spans="1:14">
      <c r="A133" t="str">
        <f t="shared" si="4"/>
        <v>0:2:526</v>
      </c>
      <c r="B133">
        <v>2526</v>
      </c>
      <c r="C133">
        <v>1</v>
      </c>
      <c r="D133">
        <v>-21.263100000000001</v>
      </c>
      <c r="E133">
        <v>98.11</v>
      </c>
      <c r="F133">
        <v>82.726699999999994</v>
      </c>
      <c r="G133">
        <v>-56.436199999999999</v>
      </c>
      <c r="H133">
        <v>-3.6067800000000001</v>
      </c>
      <c r="I133">
        <v>1.6769700000000001</v>
      </c>
      <c r="J133">
        <v>1</v>
      </c>
      <c r="K133">
        <f t="shared" si="5"/>
        <v>0</v>
      </c>
      <c r="L133">
        <f>SQRT((D133-Tabelle11[[#This Row],[X]])^2+ (E133 - Tabelle11[Y])^2 + (F133 - Tabelle11[Z])^2)</f>
        <v>130.08227555858639</v>
      </c>
      <c r="M133">
        <f ca="1">IF(ROW()&gt;M$1+2,AVERAGEA(INDIRECT(ADDRESS(ROW()-M$1,12)):INDIRECT(ADDRESS(ROW(),12,4))),NA())</f>
        <v>128.90810186090866</v>
      </c>
      <c r="N133" s="1">
        <f>1000/(Tabelle10[[#This Row],[Time MS]]-B132)</f>
        <v>41.666666666666664</v>
      </c>
    </row>
    <row r="134" spans="1:14">
      <c r="A134" t="str">
        <f t="shared" si="4"/>
        <v>0:2:549</v>
      </c>
      <c r="B134">
        <v>2549</v>
      </c>
      <c r="C134">
        <v>1</v>
      </c>
      <c r="D134">
        <v>-21.263100000000001</v>
      </c>
      <c r="E134">
        <v>98.11</v>
      </c>
      <c r="F134">
        <v>82.726699999999994</v>
      </c>
      <c r="G134">
        <v>-56.436199999999999</v>
      </c>
      <c r="H134">
        <v>-3.6067800000000001</v>
      </c>
      <c r="I134">
        <v>1.6769700000000001</v>
      </c>
      <c r="J134">
        <v>0</v>
      </c>
      <c r="K134">
        <f t="shared" si="5"/>
        <v>0</v>
      </c>
      <c r="L134">
        <f>SQRT((D134-Tabelle11[[#This Row],[X]])^2+ (E134 - Tabelle11[Y])^2 + (F134 - Tabelle11[Z])^2)</f>
        <v>130.08227555858639</v>
      </c>
      <c r="M134">
        <f ca="1">IF(ROW()&gt;M$1+2,AVERAGEA(INDIRECT(ADDRESS(ROW()-M$1,12)):INDIRECT(ADDRESS(ROW(),12,4))),NA())</f>
        <v>128.91337379589521</v>
      </c>
      <c r="N134" s="1">
        <f>1000/(Tabelle10[[#This Row],[Time MS]]-B133)</f>
        <v>43.478260869565219</v>
      </c>
    </row>
    <row r="135" spans="1:14">
      <c r="A135" t="str">
        <f t="shared" si="4"/>
        <v>0:2:572</v>
      </c>
      <c r="B135">
        <v>2572</v>
      </c>
      <c r="C135">
        <v>1</v>
      </c>
      <c r="D135">
        <v>-20.982399999999998</v>
      </c>
      <c r="E135">
        <v>97.699600000000004</v>
      </c>
      <c r="F135">
        <v>82.904799999999994</v>
      </c>
      <c r="G135">
        <v>-56.425899999999999</v>
      </c>
      <c r="H135">
        <v>-3.58812</v>
      </c>
      <c r="I135">
        <v>1.8638300000000001</v>
      </c>
      <c r="J135">
        <v>1</v>
      </c>
      <c r="K135">
        <f t="shared" si="5"/>
        <v>0.37768768611578674</v>
      </c>
      <c r="L135">
        <f>SQRT((D135-Tabelle11[[#This Row],[X]])^2+ (E135 - Tabelle11[Y])^2 + (F135 - Tabelle11[Z])^2)</f>
        <v>129.84097509245686</v>
      </c>
      <c r="M135">
        <f ca="1">IF(ROW()&gt;M$1+2,AVERAGEA(INDIRECT(ADDRESS(ROW()-M$1,12)):INDIRECT(ADDRESS(ROW(),12,4))),NA())</f>
        <v>128.91625661735569</v>
      </c>
      <c r="N135" s="1">
        <f>1000/(Tabelle10[[#This Row],[Time MS]]-B134)</f>
        <v>43.478260869565219</v>
      </c>
    </row>
    <row r="136" spans="1:14">
      <c r="A136" t="str">
        <f t="shared" si="4"/>
        <v>0:2:582</v>
      </c>
      <c r="B136">
        <v>2582</v>
      </c>
      <c r="C136">
        <v>1</v>
      </c>
      <c r="D136">
        <v>-19.819400000000002</v>
      </c>
      <c r="E136">
        <v>96.669399999999996</v>
      </c>
      <c r="F136">
        <v>84.959800000000001</v>
      </c>
      <c r="G136">
        <v>-55.693100000000001</v>
      </c>
      <c r="H136">
        <v>-3.4486400000000001</v>
      </c>
      <c r="I136">
        <v>2.2522500000000001</v>
      </c>
      <c r="J136">
        <v>1</v>
      </c>
      <c r="K136">
        <f t="shared" si="5"/>
        <v>1.3465298066766991</v>
      </c>
      <c r="L136">
        <f>SQRT((D136-Tabelle11[[#This Row],[X]])^2+ (E136 - Tabelle11[Y])^2 + (F136 - Tabelle11[Z])^2)</f>
        <v>130.21501114986705</v>
      </c>
      <c r="M136">
        <f ca="1">IF(ROW()&gt;M$1+2,AVERAGEA(INDIRECT(ADDRESS(ROW()-M$1,12)):INDIRECT(ADDRESS(ROW(),12,4))),NA())</f>
        <v>128.92590104391539</v>
      </c>
      <c r="N136" s="1">
        <f>1000/(Tabelle10[[#This Row],[Time MS]]-B135)</f>
        <v>100</v>
      </c>
    </row>
    <row r="137" spans="1:14">
      <c r="A137" t="str">
        <f t="shared" si="4"/>
        <v>0:2:606</v>
      </c>
      <c r="B137">
        <v>2606</v>
      </c>
      <c r="C137">
        <v>1</v>
      </c>
      <c r="D137">
        <v>-19.536899999999999</v>
      </c>
      <c r="E137">
        <v>96.535499999999999</v>
      </c>
      <c r="F137">
        <v>85.460599999999999</v>
      </c>
      <c r="G137">
        <v>-55.661900000000003</v>
      </c>
      <c r="H137">
        <v>-3.3662000000000001</v>
      </c>
      <c r="I137">
        <v>2.3413300000000001</v>
      </c>
      <c r="J137">
        <v>1</v>
      </c>
      <c r="K137">
        <f t="shared" si="5"/>
        <v>0.27833090116193659</v>
      </c>
      <c r="L137">
        <f>SQRT((D137-Tabelle11[[#This Row],[X]])^2+ (E137 - Tabelle11[Y])^2 + (F137 - Tabelle11[Z])^2)</f>
        <v>130.40056508397501</v>
      </c>
      <c r="M137">
        <f ca="1">IF(ROW()&gt;M$1+2,AVERAGEA(INDIRECT(ADDRESS(ROW()-M$1,12)):INDIRECT(ADDRESS(ROW(),12,4))),NA())</f>
        <v>128.93738263813947</v>
      </c>
      <c r="N137" s="1">
        <f>1000/(Tabelle10[[#This Row],[Time MS]]-B136)</f>
        <v>41.666666666666664</v>
      </c>
    </row>
    <row r="138" spans="1:14">
      <c r="A138" t="str">
        <f t="shared" si="4"/>
        <v>0:2:640</v>
      </c>
      <c r="B138">
        <v>2640</v>
      </c>
      <c r="C138">
        <v>1</v>
      </c>
      <c r="D138">
        <v>-19.536899999999999</v>
      </c>
      <c r="E138">
        <v>96.535499999999999</v>
      </c>
      <c r="F138">
        <v>85.460599999999999</v>
      </c>
      <c r="G138">
        <v>-55.661900000000003</v>
      </c>
      <c r="H138">
        <v>-3.3662000000000001</v>
      </c>
      <c r="I138">
        <v>2.3413300000000001</v>
      </c>
      <c r="J138">
        <v>0</v>
      </c>
      <c r="K138">
        <f t="shared" si="5"/>
        <v>0</v>
      </c>
      <c r="L138">
        <f>SQRT((D138-Tabelle11[[#This Row],[X]])^2+ (E138 - Tabelle11[Y])^2 + (F138 - Tabelle11[Z])^2)</f>
        <v>130.40056508397501</v>
      </c>
      <c r="M138">
        <f ca="1">IF(ROW()&gt;M$1+2,AVERAGEA(INDIRECT(ADDRESS(ROW()-M$1,12)):INDIRECT(ADDRESS(ROW(),12,4))),NA())</f>
        <v>128.94781944046301</v>
      </c>
      <c r="N138" s="1">
        <f>1000/(Tabelle10[[#This Row],[Time MS]]-B137)</f>
        <v>29.411764705882351</v>
      </c>
    </row>
    <row r="139" spans="1:14">
      <c r="A139" t="str">
        <f t="shared" si="4"/>
        <v>0:2:668</v>
      </c>
      <c r="B139">
        <v>2668</v>
      </c>
      <c r="C139">
        <v>1</v>
      </c>
      <c r="D139">
        <v>-19.895600000000002</v>
      </c>
      <c r="E139">
        <v>96.9178</v>
      </c>
      <c r="F139">
        <v>85.523499999999999</v>
      </c>
      <c r="G139">
        <v>-55.799199999999999</v>
      </c>
      <c r="H139">
        <v>-3.37249</v>
      </c>
      <c r="I139">
        <v>2.2320899999999999</v>
      </c>
      <c r="J139">
        <v>1</v>
      </c>
      <c r="K139">
        <f t="shared" si="5"/>
        <v>0.48664307446840988</v>
      </c>
      <c r="L139">
        <f>SQRT((D139-Tabelle11[[#This Row],[X]])^2+ (E139 - Tabelle11[Y])^2 + (F139 - Tabelle11[Z])^2)</f>
        <v>130.779065253006</v>
      </c>
      <c r="M139">
        <f ca="1">IF(ROW()&gt;M$1+2,AVERAGEA(INDIRECT(ADDRESS(ROW()-M$1,12)):INDIRECT(ADDRESS(ROW(),12,4))),NA())</f>
        <v>128.9620037692126</v>
      </c>
      <c r="N139" s="1">
        <f>1000/(Tabelle10[[#This Row],[Time MS]]-B138)</f>
        <v>35.714285714285715</v>
      </c>
    </row>
    <row r="140" spans="1:14">
      <c r="A140" t="str">
        <f t="shared" si="4"/>
        <v>0:2:683</v>
      </c>
      <c r="B140">
        <v>2683</v>
      </c>
      <c r="C140">
        <v>1</v>
      </c>
      <c r="D140">
        <v>-19.037500000000001</v>
      </c>
      <c r="E140">
        <v>97.783299999999997</v>
      </c>
      <c r="F140">
        <v>85.998999999999995</v>
      </c>
      <c r="G140">
        <v>-55.528799999999997</v>
      </c>
      <c r="H140">
        <v>-3.51003</v>
      </c>
      <c r="I140">
        <v>1.96963</v>
      </c>
      <c r="J140">
        <v>1</v>
      </c>
      <c r="K140">
        <f t="shared" si="5"/>
        <v>1.9818070060854553</v>
      </c>
      <c r="L140">
        <f>SQRT((D140-Tabelle11[[#This Row],[X]])^2+ (E140 - Tabelle11[Y])^2 + (F140 - Tabelle11[Z])^2)</f>
        <v>131.60481817220827</v>
      </c>
      <c r="M140">
        <f ca="1">IF(ROW()&gt;M$1+2,AVERAGEA(INDIRECT(ADDRESS(ROW()-M$1,12)):INDIRECT(ADDRESS(ROW(),12,4))),NA())</f>
        <v>128.98436386943942</v>
      </c>
      <c r="N140" s="1">
        <f>1000/(Tabelle10[[#This Row],[Time MS]]-B139)</f>
        <v>66.666666666666671</v>
      </c>
    </row>
    <row r="141" spans="1:14">
      <c r="A141" t="str">
        <f t="shared" si="4"/>
        <v>0:2:715</v>
      </c>
      <c r="B141">
        <v>2715</v>
      </c>
      <c r="C141">
        <v>1</v>
      </c>
      <c r="D141">
        <v>-19.037500000000001</v>
      </c>
      <c r="E141">
        <v>97.783299999999997</v>
      </c>
      <c r="F141">
        <v>85.998999999999995</v>
      </c>
      <c r="G141">
        <v>-55.528799999999997</v>
      </c>
      <c r="H141">
        <v>-3.51003</v>
      </c>
      <c r="I141">
        <v>1.96963</v>
      </c>
      <c r="J141">
        <v>1</v>
      </c>
      <c r="K141">
        <f t="shared" si="5"/>
        <v>0</v>
      </c>
      <c r="L141">
        <f>SQRT((D141-Tabelle11[[#This Row],[X]])^2+ (E141 - Tabelle11[Y])^2 + (F141 - Tabelle11[Z])^2)</f>
        <v>131.60481817220827</v>
      </c>
      <c r="M141">
        <f ca="1">IF(ROW()&gt;M$1+2,AVERAGEA(INDIRECT(ADDRESS(ROW()-M$1,12)):INDIRECT(ADDRESS(ROW(),12,4))),NA())</f>
        <v>129.0067239696663</v>
      </c>
      <c r="N141" s="1">
        <f>1000/(Tabelle10[[#This Row],[Time MS]]-B140)</f>
        <v>31.25</v>
      </c>
    </row>
    <row r="142" spans="1:14">
      <c r="A142" t="str">
        <f t="shared" si="4"/>
        <v>0:2:747</v>
      </c>
      <c r="B142">
        <v>2747</v>
      </c>
      <c r="C142">
        <v>1</v>
      </c>
      <c r="D142">
        <v>-19.037500000000001</v>
      </c>
      <c r="E142">
        <v>97.783299999999997</v>
      </c>
      <c r="F142">
        <v>85.998999999999995</v>
      </c>
      <c r="G142">
        <v>-55.528799999999997</v>
      </c>
      <c r="H142">
        <v>-3.51003</v>
      </c>
      <c r="I142">
        <v>1.96963</v>
      </c>
      <c r="J142">
        <v>0</v>
      </c>
      <c r="K142">
        <f t="shared" si="5"/>
        <v>0</v>
      </c>
      <c r="L142">
        <f>SQRT((D142-Tabelle11[[#This Row],[X]])^2+ (E142 - Tabelle11[Y])^2 + (F142 - Tabelle11[Z])^2)</f>
        <v>131.60481817220827</v>
      </c>
      <c r="M142">
        <f ca="1">IF(ROW()&gt;M$1+2,AVERAGEA(INDIRECT(ADDRESS(ROW()-M$1,12)):INDIRECT(ADDRESS(ROW(),12,4))),NA())</f>
        <v>129.02908406989312</v>
      </c>
      <c r="N142" s="1">
        <f>1000/(Tabelle10[[#This Row],[Time MS]]-B141)</f>
        <v>31.25</v>
      </c>
    </row>
    <row r="143" spans="1:14">
      <c r="A143" t="str">
        <f t="shared" si="4"/>
        <v>0:2:767</v>
      </c>
      <c r="B143">
        <v>2767</v>
      </c>
      <c r="C143">
        <v>1</v>
      </c>
      <c r="D143">
        <v>-18.731000000000002</v>
      </c>
      <c r="E143">
        <v>98.346400000000003</v>
      </c>
      <c r="F143">
        <v>85.899199999999993</v>
      </c>
      <c r="G143">
        <v>-55.362699999999997</v>
      </c>
      <c r="H143">
        <v>-3.6290800000000001</v>
      </c>
      <c r="I143">
        <v>1.8371200000000001</v>
      </c>
      <c r="J143">
        <v>1</v>
      </c>
      <c r="K143">
        <f t="shared" si="5"/>
        <v>0.55812322398584802</v>
      </c>
      <c r="L143">
        <f>SQRT((D143-Tabelle11[[#This Row],[X]])^2+ (E143 - Tabelle11[Y])^2 + (F143 - Tabelle11[Z])^2)</f>
        <v>131.91488662997818</v>
      </c>
      <c r="M143">
        <f ca="1">IF(ROW()&gt;M$1+2,AVERAGEA(INDIRECT(ADDRESS(ROW()-M$1,12)):INDIRECT(ADDRESS(ROW(),12,4))),NA())</f>
        <v>129.05451415485035</v>
      </c>
      <c r="N143" s="1">
        <f>1000/(Tabelle10[[#This Row],[Time MS]]-B142)</f>
        <v>50</v>
      </c>
    </row>
    <row r="144" spans="1:14">
      <c r="A144" t="str">
        <f t="shared" si="4"/>
        <v>0:2:778</v>
      </c>
      <c r="B144">
        <v>2778</v>
      </c>
      <c r="C144">
        <v>1</v>
      </c>
      <c r="D144">
        <v>-19.5778</v>
      </c>
      <c r="E144">
        <v>98.4739</v>
      </c>
      <c r="F144">
        <v>85.136399999999995</v>
      </c>
      <c r="G144">
        <v>-55.460299999999997</v>
      </c>
      <c r="H144">
        <v>-3.7187800000000002</v>
      </c>
      <c r="I144">
        <v>1.8487</v>
      </c>
      <c r="J144">
        <v>1</v>
      </c>
      <c r="K144">
        <f t="shared" si="5"/>
        <v>0.90564245015601008</v>
      </c>
      <c r="L144">
        <f>SQRT((D144-Tabelle11[[#This Row],[X]])^2+ (E144 - Tabelle11[Y])^2 + (F144 - Tabelle11[Z])^2)</f>
        <v>131.63816254798607</v>
      </c>
      <c r="M144">
        <f ca="1">IF(ROW()&gt;M$1+2,AVERAGEA(INDIRECT(ADDRESS(ROW()-M$1,12)):INDIRECT(ADDRESS(ROW(),12,4))),NA())</f>
        <v>129.07876525817755</v>
      </c>
      <c r="N144" s="1">
        <f>1000/(Tabelle10[[#This Row],[Time MS]]-B143)</f>
        <v>90.909090909090907</v>
      </c>
    </row>
    <row r="145" spans="1:14">
      <c r="A145" t="str">
        <f t="shared" si="4"/>
        <v>0:2:810</v>
      </c>
      <c r="B145">
        <v>2810</v>
      </c>
      <c r="C145">
        <v>1</v>
      </c>
      <c r="D145">
        <v>-19.3935</v>
      </c>
      <c r="E145">
        <v>98.791200000000003</v>
      </c>
      <c r="F145">
        <v>84.813299999999998</v>
      </c>
      <c r="G145">
        <v>-55.164099999999998</v>
      </c>
      <c r="H145">
        <v>-3.7093500000000001</v>
      </c>
      <c r="I145">
        <v>1.86452</v>
      </c>
      <c r="J145">
        <v>1</v>
      </c>
      <c r="K145">
        <f t="shared" si="5"/>
        <v>2.1324960525106462E-3</v>
      </c>
      <c r="L145">
        <f>SQRT((D145-Tabelle11[[#This Row],[X]])^2+ (E145 - Tabelle11[Y])^2 + (F145 - Tabelle11[Z])^2)</f>
        <v>131.64005810003275</v>
      </c>
      <c r="M145">
        <f ca="1">IF(ROW()&gt;M$1+2,AVERAGEA(INDIRECT(ADDRESS(ROW()-M$1,12)):INDIRECT(ADDRESS(ROW(),12,4))),NA())</f>
        <v>129.10303512934678</v>
      </c>
      <c r="N145" s="1">
        <f>1000/(Tabelle10[[#This Row],[Time MS]]-B144)</f>
        <v>31.25</v>
      </c>
    </row>
    <row r="146" spans="1:14">
      <c r="A146" t="str">
        <f t="shared" si="4"/>
        <v>0:2:839</v>
      </c>
      <c r="B146">
        <v>2839</v>
      </c>
      <c r="C146">
        <v>1</v>
      </c>
      <c r="D146">
        <v>-19.3935</v>
      </c>
      <c r="E146">
        <v>98.791200000000003</v>
      </c>
      <c r="F146">
        <v>84.813299999999998</v>
      </c>
      <c r="G146">
        <v>-55.164099999999998</v>
      </c>
      <c r="H146">
        <v>-3.7093500000000001</v>
      </c>
      <c r="I146">
        <v>1.86452</v>
      </c>
      <c r="J146">
        <v>0</v>
      </c>
      <c r="K146">
        <f t="shared" si="5"/>
        <v>0</v>
      </c>
      <c r="L146">
        <f>SQRT((D146-Tabelle11[[#This Row],[X]])^2+ (E146 - Tabelle11[Y])^2 + (F146 - Tabelle11[Z])^2)</f>
        <v>131.64005810003275</v>
      </c>
      <c r="M146">
        <f ca="1">IF(ROW()&gt;M$1+2,AVERAGEA(INDIRECT(ADDRESS(ROW()-M$1,12)):INDIRECT(ADDRESS(ROW(),12,4))),NA())</f>
        <v>129.12621012768241</v>
      </c>
      <c r="N146" s="1">
        <f>1000/(Tabelle10[[#This Row],[Time MS]]-B145)</f>
        <v>34.482758620689658</v>
      </c>
    </row>
    <row r="147" spans="1:14">
      <c r="A147" t="str">
        <f t="shared" si="4"/>
        <v>0:2:864</v>
      </c>
      <c r="B147">
        <v>2864</v>
      </c>
      <c r="C147">
        <v>1</v>
      </c>
      <c r="D147">
        <v>-18.208500000000001</v>
      </c>
      <c r="E147">
        <v>99.566400000000002</v>
      </c>
      <c r="F147">
        <v>84.780299999999997</v>
      </c>
      <c r="G147">
        <v>-54.535400000000003</v>
      </c>
      <c r="H147">
        <v>-3.8025000000000002</v>
      </c>
      <c r="I147">
        <v>1.8186199999999999</v>
      </c>
      <c r="J147">
        <v>1</v>
      </c>
      <c r="K147">
        <f t="shared" si="5"/>
        <v>0.56585629623445133</v>
      </c>
      <c r="L147">
        <f>SQRT((D147-Tabelle11[[#This Row],[X]])^2+ (E147 - Tabelle11[Y])^2 + (F147 - Tabelle11[Z])^2)</f>
        <v>132.03301386130667</v>
      </c>
      <c r="M147">
        <f ca="1">IF(ROW()&gt;M$1+2,AVERAGEA(INDIRECT(ADDRESS(ROW()-M$1,12)):INDIRECT(ADDRESS(ROW(),12,4))),NA())</f>
        <v>129.1524739784553</v>
      </c>
      <c r="N147" s="1">
        <f>1000/(Tabelle10[[#This Row],[Time MS]]-B146)</f>
        <v>40</v>
      </c>
    </row>
    <row r="148" spans="1:14">
      <c r="A148" t="str">
        <f t="shared" si="4"/>
        <v>0:2:880</v>
      </c>
      <c r="B148">
        <v>2880</v>
      </c>
      <c r="C148">
        <v>1</v>
      </c>
      <c r="D148">
        <v>-18.208500000000001</v>
      </c>
      <c r="E148">
        <v>99.566400000000002</v>
      </c>
      <c r="F148">
        <v>84.780299999999997</v>
      </c>
      <c r="G148">
        <v>-54.535400000000003</v>
      </c>
      <c r="H148">
        <v>-3.8025000000000002</v>
      </c>
      <c r="I148">
        <v>1.8186199999999999</v>
      </c>
      <c r="J148">
        <v>0</v>
      </c>
      <c r="K148">
        <f t="shared" si="5"/>
        <v>0</v>
      </c>
      <c r="L148">
        <f>SQRT((D148-Tabelle11[[#This Row],[X]])^2+ (E148 - Tabelle11[Y])^2 + (F148 - Tabelle11[Z])^2)</f>
        <v>132.03301386130667</v>
      </c>
      <c r="M148">
        <f ca="1">IF(ROW()&gt;M$1+2,AVERAGEA(INDIRECT(ADDRESS(ROW()-M$1,12)):INDIRECT(ADDRESS(ROW(),12,4))),NA())</f>
        <v>129.17873782922817</v>
      </c>
      <c r="N148" s="1">
        <f>1000/(Tabelle10[[#This Row],[Time MS]]-B147)</f>
        <v>62.5</v>
      </c>
    </row>
    <row r="149" spans="1:14">
      <c r="A149" t="str">
        <f t="shared" si="4"/>
        <v>0:2:901</v>
      </c>
      <c r="B149">
        <v>2901</v>
      </c>
      <c r="C149">
        <v>1</v>
      </c>
      <c r="D149">
        <v>-18.208500000000001</v>
      </c>
      <c r="E149">
        <v>99.566400000000002</v>
      </c>
      <c r="F149">
        <v>84.780299999999997</v>
      </c>
      <c r="G149">
        <v>-54.535400000000003</v>
      </c>
      <c r="H149">
        <v>-3.8025000000000002</v>
      </c>
      <c r="I149">
        <v>1.8186199999999999</v>
      </c>
      <c r="J149">
        <v>1</v>
      </c>
      <c r="K149">
        <f t="shared" si="5"/>
        <v>0</v>
      </c>
      <c r="L149">
        <f>SQRT((D149-Tabelle11[[#This Row],[X]])^2+ (E149 - Tabelle11[Y])^2 + (F149 - Tabelle11[Z])^2)</f>
        <v>132.03301386130667</v>
      </c>
      <c r="M149">
        <f ca="1">IF(ROW()&gt;M$1+2,AVERAGEA(INDIRECT(ADDRESS(ROW()-M$1,12)):INDIRECT(ADDRESS(ROW(),12,4))),NA())</f>
        <v>129.20479544804169</v>
      </c>
      <c r="N149" s="1">
        <f>1000/(Tabelle10[[#This Row],[Time MS]]-B148)</f>
        <v>47.61904761904762</v>
      </c>
    </row>
    <row r="150" spans="1:14">
      <c r="A150" t="str">
        <f t="shared" si="4"/>
        <v>0:2:912</v>
      </c>
      <c r="B150">
        <v>2912</v>
      </c>
      <c r="C150">
        <v>1</v>
      </c>
      <c r="D150">
        <v>-18.208500000000001</v>
      </c>
      <c r="E150">
        <v>99.566400000000002</v>
      </c>
      <c r="F150">
        <v>84.780299999999997</v>
      </c>
      <c r="G150">
        <v>-54.535400000000003</v>
      </c>
      <c r="H150">
        <v>-3.8025000000000002</v>
      </c>
      <c r="I150">
        <v>1.8186199999999999</v>
      </c>
      <c r="J150">
        <v>0</v>
      </c>
      <c r="K150">
        <f t="shared" si="5"/>
        <v>0</v>
      </c>
      <c r="L150">
        <f>SQRT((D150-Tabelle11[[#This Row],[X]])^2+ (E150 - Tabelle11[Y])^2 + (F150 - Tabelle11[Z])^2)</f>
        <v>132.03301386130667</v>
      </c>
      <c r="M150">
        <f ca="1">IF(ROW()&gt;M$1+2,AVERAGEA(INDIRECT(ADDRESS(ROW()-M$1,12)):INDIRECT(ADDRESS(ROW(),12,4))),NA())</f>
        <v>129.23085306685519</v>
      </c>
      <c r="N150" s="1">
        <f>1000/(Tabelle10[[#This Row],[Time MS]]-B149)</f>
        <v>90.909090909090907</v>
      </c>
    </row>
    <row r="151" spans="1:14">
      <c r="A151" t="str">
        <f t="shared" si="4"/>
        <v>0:2:928</v>
      </c>
      <c r="B151">
        <v>2928</v>
      </c>
      <c r="C151">
        <v>1</v>
      </c>
      <c r="D151">
        <v>-19.007400000000001</v>
      </c>
      <c r="E151">
        <v>98.653999999999996</v>
      </c>
      <c r="F151">
        <v>84.403300000000002</v>
      </c>
      <c r="G151">
        <v>-54.212400000000002</v>
      </c>
      <c r="H151">
        <v>-3.53776</v>
      </c>
      <c r="I151">
        <v>2.4499300000000002</v>
      </c>
      <c r="J151">
        <v>1</v>
      </c>
      <c r="K151">
        <f t="shared" si="5"/>
        <v>1.8368119625668839</v>
      </c>
      <c r="L151">
        <f>SQRT((D151-Tabelle11[[#This Row],[X]])^2+ (E151 - Tabelle11[Y])^2 + (F151 - Tabelle11[Z])^2)</f>
        <v>131.21665298905472</v>
      </c>
      <c r="M151">
        <f ca="1">IF(ROW()&gt;M$1+2,AVERAGEA(INDIRECT(ADDRESS(ROW()-M$1,12)):INDIRECT(ADDRESS(ROW(),12,4))),NA())</f>
        <v>129.24941058622585</v>
      </c>
      <c r="N151" s="1">
        <f>1000/(Tabelle10[[#This Row],[Time MS]]-B150)</f>
        <v>62.5</v>
      </c>
    </row>
    <row r="152" spans="1:14">
      <c r="A152" t="str">
        <f t="shared" si="4"/>
        <v>0:2:940</v>
      </c>
      <c r="B152">
        <v>2940</v>
      </c>
      <c r="C152">
        <v>1</v>
      </c>
      <c r="D152">
        <v>-19.007400000000001</v>
      </c>
      <c r="E152">
        <v>98.653999999999996</v>
      </c>
      <c r="F152">
        <v>84.403300000000002</v>
      </c>
      <c r="G152">
        <v>-54.212400000000002</v>
      </c>
      <c r="H152">
        <v>-3.53776</v>
      </c>
      <c r="I152">
        <v>2.4499300000000002</v>
      </c>
      <c r="J152">
        <v>0</v>
      </c>
      <c r="K152">
        <f t="shared" si="5"/>
        <v>0</v>
      </c>
      <c r="L152">
        <f>SQRT((D152-Tabelle11[[#This Row],[X]])^2+ (E152 - Tabelle11[Y])^2 + (F152 - Tabelle11[Z])^2)</f>
        <v>131.21665298905472</v>
      </c>
      <c r="M152">
        <f ca="1">IF(ROW()&gt;M$1+2,AVERAGEA(INDIRECT(ADDRESS(ROW()-M$1,12)):INDIRECT(ADDRESS(ROW(),12,4))),NA())</f>
        <v>129.26796810559651</v>
      </c>
      <c r="N152" s="1">
        <f>1000/(Tabelle10[[#This Row],[Time MS]]-B151)</f>
        <v>83.333333333333329</v>
      </c>
    </row>
    <row r="153" spans="1:14">
      <c r="A153" t="str">
        <f t="shared" si="4"/>
        <v>0:2:966</v>
      </c>
      <c r="B153">
        <v>2966</v>
      </c>
      <c r="C153">
        <v>1</v>
      </c>
      <c r="D153">
        <v>-19.904299999999999</v>
      </c>
      <c r="E153">
        <v>99.544700000000006</v>
      </c>
      <c r="F153">
        <v>83.726600000000005</v>
      </c>
      <c r="G153">
        <v>-54.051000000000002</v>
      </c>
      <c r="H153">
        <v>-3.6186500000000001</v>
      </c>
      <c r="I153">
        <v>2.4414400000000001</v>
      </c>
      <c r="J153">
        <v>1</v>
      </c>
      <c r="K153">
        <f t="shared" si="5"/>
        <v>0.51454243500774943</v>
      </c>
      <c r="L153">
        <f>SQRT((D153-Tabelle11[[#This Row],[X]])^2+ (E153 - Tabelle11[Y])^2 + (F153 - Tabelle11[Z])^2)</f>
        <v>131.58826696989365</v>
      </c>
      <c r="M153">
        <f ca="1">IF(ROW()&gt;M$1+2,AVERAGEA(INDIRECT(ADDRESS(ROW()-M$1,12)):INDIRECT(ADDRESS(ROW(),12,4))),NA())</f>
        <v>129.29020497131208</v>
      </c>
      <c r="N153" s="1">
        <f>1000/(Tabelle10[[#This Row],[Time MS]]-B152)</f>
        <v>38.46153846153846</v>
      </c>
    </row>
    <row r="154" spans="1:14">
      <c r="A154" t="str">
        <f t="shared" si="4"/>
        <v>0:2:979</v>
      </c>
      <c r="B154">
        <v>2979</v>
      </c>
      <c r="C154">
        <v>1</v>
      </c>
      <c r="D154">
        <v>-19.904299999999999</v>
      </c>
      <c r="E154">
        <v>99.544700000000006</v>
      </c>
      <c r="F154">
        <v>83.726600000000005</v>
      </c>
      <c r="G154">
        <v>-54.051000000000002</v>
      </c>
      <c r="H154">
        <v>-3.6186500000000001</v>
      </c>
      <c r="I154">
        <v>2.4414400000000001</v>
      </c>
      <c r="J154">
        <v>0</v>
      </c>
      <c r="K154">
        <f t="shared" si="5"/>
        <v>0</v>
      </c>
      <c r="L154">
        <f>SQRT((D154-Tabelle11[[#This Row],[X]])^2+ (E154 - Tabelle11[Y])^2 + (F154 - Tabelle11[Z])^2)</f>
        <v>131.58826696989365</v>
      </c>
      <c r="M154">
        <f ca="1">IF(ROW()&gt;M$1+2,AVERAGEA(INDIRECT(ADDRESS(ROW()-M$1,12)):INDIRECT(ADDRESS(ROW(),12,4))),NA())</f>
        <v>129.31244183702771</v>
      </c>
      <c r="N154" s="1">
        <f>1000/(Tabelle10[[#This Row],[Time MS]]-B153)</f>
        <v>76.92307692307692</v>
      </c>
    </row>
    <row r="155" spans="1:14">
      <c r="A155" t="str">
        <f t="shared" si="4"/>
        <v>0:3:5</v>
      </c>
      <c r="B155">
        <v>3005</v>
      </c>
      <c r="C155">
        <v>1</v>
      </c>
      <c r="D155">
        <v>-20.5197</v>
      </c>
      <c r="E155">
        <v>99.801699999999997</v>
      </c>
      <c r="F155">
        <v>83.4011</v>
      </c>
      <c r="G155">
        <v>-53.770299999999999</v>
      </c>
      <c r="H155">
        <v>-3.6546599999999998</v>
      </c>
      <c r="I155">
        <v>2.5668600000000001</v>
      </c>
      <c r="J155">
        <v>1</v>
      </c>
      <c r="K155">
        <f t="shared" si="5"/>
        <v>0.11417828385650901</v>
      </c>
      <c r="L155">
        <f>SQRT((D155-Tabelle11[[#This Row],[X]])^2+ (E155 - Tabelle11[Y])^2 + (F155 - Tabelle11[Z])^2)</f>
        <v>131.67072906379002</v>
      </c>
      <c r="M155">
        <f ca="1">IF(ROW()&gt;M$1+2,AVERAGEA(INDIRECT(ADDRESS(ROW()-M$1,12)):INDIRECT(ADDRESS(ROW(),12,4))),NA())</f>
        <v>129.33480369408454</v>
      </c>
      <c r="N155" s="1">
        <f>1000/(Tabelle10[[#This Row],[Time MS]]-B154)</f>
        <v>38.46153846153846</v>
      </c>
    </row>
    <row r="156" spans="1:14">
      <c r="A156" t="str">
        <f t="shared" si="4"/>
        <v>0:3:16</v>
      </c>
      <c r="B156">
        <v>3016</v>
      </c>
      <c r="C156">
        <v>1</v>
      </c>
      <c r="D156">
        <v>-21.12</v>
      </c>
      <c r="E156">
        <v>100.416</v>
      </c>
      <c r="F156">
        <v>82.581199999999995</v>
      </c>
      <c r="G156">
        <v>-53.565600000000003</v>
      </c>
      <c r="H156">
        <v>-3.7839399999999999</v>
      </c>
      <c r="I156">
        <v>2.5491999999999999</v>
      </c>
      <c r="J156">
        <v>1</v>
      </c>
      <c r="K156">
        <f t="shared" si="5"/>
        <v>0.14787857663837012</v>
      </c>
      <c r="L156">
        <f>SQRT((D156-Tabelle11[[#This Row],[X]])^2+ (E156 - Tabelle11[Y])^2 + (F156 - Tabelle11[Z])^2)</f>
        <v>131.71591418442952</v>
      </c>
      <c r="M156">
        <f ca="1">IF(ROW()&gt;M$1+2,AVERAGEA(INDIRECT(ADDRESS(ROW()-M$1,12)):INDIRECT(ADDRESS(ROW(),12,4))),NA())</f>
        <v>129.35761292857345</v>
      </c>
      <c r="N156" s="1">
        <f>1000/(Tabelle10[[#This Row],[Time MS]]-B155)</f>
        <v>90.909090909090907</v>
      </c>
    </row>
    <row r="157" spans="1:14">
      <c r="A157" t="str">
        <f t="shared" si="4"/>
        <v>0:3:41</v>
      </c>
      <c r="B157">
        <v>3041</v>
      </c>
      <c r="C157">
        <v>1</v>
      </c>
      <c r="D157">
        <v>-21.12</v>
      </c>
      <c r="E157">
        <v>100.416</v>
      </c>
      <c r="F157">
        <v>82.581199999999995</v>
      </c>
      <c r="G157">
        <v>-53.565600000000003</v>
      </c>
      <c r="H157">
        <v>-3.7839399999999999</v>
      </c>
      <c r="I157">
        <v>2.5491999999999999</v>
      </c>
      <c r="J157">
        <v>0</v>
      </c>
      <c r="K157">
        <f t="shared" si="5"/>
        <v>0</v>
      </c>
      <c r="L157">
        <f>SQRT((D157-Tabelle11[[#This Row],[X]])^2+ (E157 - Tabelle11[Y])^2 + (F157 - Tabelle11[Z])^2)</f>
        <v>131.71591418442952</v>
      </c>
      <c r="M157">
        <f ca="1">IF(ROW()&gt;M$1+2,AVERAGEA(INDIRECT(ADDRESS(ROW()-M$1,12)):INDIRECT(ADDRESS(ROW(),12,4))),NA())</f>
        <v>129.38115244587399</v>
      </c>
      <c r="N157" s="1">
        <f>1000/(Tabelle10[[#This Row],[Time MS]]-B156)</f>
        <v>40</v>
      </c>
    </row>
    <row r="158" spans="1:14">
      <c r="A158" t="str">
        <f t="shared" si="4"/>
        <v>0:3:66</v>
      </c>
      <c r="B158">
        <v>3066</v>
      </c>
      <c r="C158">
        <v>1</v>
      </c>
      <c r="D158">
        <v>-20.640499999999999</v>
      </c>
      <c r="E158">
        <v>104.33499999999999</v>
      </c>
      <c r="F158">
        <v>79.460499999999996</v>
      </c>
      <c r="G158">
        <v>-53.165599999999998</v>
      </c>
      <c r="H158">
        <v>-4.3801699999999997</v>
      </c>
      <c r="I158">
        <v>1.67761</v>
      </c>
      <c r="J158">
        <v>1</v>
      </c>
      <c r="K158">
        <f t="shared" si="5"/>
        <v>1.5066069773487423</v>
      </c>
      <c r="L158">
        <f>SQRT((D158-Tabelle11[[#This Row],[X]])^2+ (E158 - Tabelle11[Y])^2 + (F158 - Tabelle11[Z])^2)</f>
        <v>132.76216902981059</v>
      </c>
      <c r="M158">
        <f ca="1">IF(ROW()&gt;M$1+2,AVERAGEA(INDIRECT(ADDRESS(ROW()-M$1,12)):INDIRECT(ADDRESS(ROW(),12,4))),NA())</f>
        <v>129.41325016445265</v>
      </c>
      <c r="N158" s="1">
        <f>1000/(Tabelle10[[#This Row],[Time MS]]-B157)</f>
        <v>40</v>
      </c>
    </row>
    <row r="159" spans="1:14">
      <c r="A159" t="str">
        <f t="shared" si="4"/>
        <v>0:3:79</v>
      </c>
      <c r="B159">
        <v>3079</v>
      </c>
      <c r="C159">
        <v>1</v>
      </c>
      <c r="D159">
        <v>-20.640499999999999</v>
      </c>
      <c r="E159">
        <v>104.33499999999999</v>
      </c>
      <c r="F159">
        <v>79.460499999999996</v>
      </c>
      <c r="G159">
        <v>-53.165599999999998</v>
      </c>
      <c r="H159">
        <v>-4.3801699999999997</v>
      </c>
      <c r="I159">
        <v>1.67761</v>
      </c>
      <c r="J159">
        <v>0</v>
      </c>
      <c r="K159">
        <f t="shared" si="5"/>
        <v>0</v>
      </c>
      <c r="L159">
        <f>SQRT((D159-Tabelle11[[#This Row],[X]])^2+ (E159 - Tabelle11[Y])^2 + (F159 - Tabelle11[Z])^2)</f>
        <v>132.76216902981059</v>
      </c>
      <c r="M159">
        <f ca="1">IF(ROW()&gt;M$1+2,AVERAGEA(INDIRECT(ADDRESS(ROW()-M$1,12)):INDIRECT(ADDRESS(ROW(),12,4))),NA())</f>
        <v>129.44861829902044</v>
      </c>
      <c r="N159" s="1">
        <f>1000/(Tabelle10[[#This Row],[Time MS]]-B158)</f>
        <v>76.92307692307692</v>
      </c>
    </row>
    <row r="160" spans="1:14">
      <c r="A160" t="str">
        <f t="shared" si="4"/>
        <v>0:3:100</v>
      </c>
      <c r="B160">
        <v>3100</v>
      </c>
      <c r="C160">
        <v>1</v>
      </c>
      <c r="D160">
        <v>-20.640499999999999</v>
      </c>
      <c r="E160">
        <v>104.33499999999999</v>
      </c>
      <c r="F160">
        <v>79.460499999999996</v>
      </c>
      <c r="G160">
        <v>-53.165599999999998</v>
      </c>
      <c r="H160">
        <v>-4.3801699999999997</v>
      </c>
      <c r="I160">
        <v>1.67761</v>
      </c>
      <c r="J160">
        <v>1</v>
      </c>
      <c r="K160">
        <f t="shared" si="5"/>
        <v>0</v>
      </c>
      <c r="L160">
        <f>SQRT((D160-Tabelle11[[#This Row],[X]])^2+ (E160 - Tabelle11[Y])^2 + (F160 - Tabelle11[Z])^2)</f>
        <v>132.76216902981059</v>
      </c>
      <c r="M160">
        <f ca="1">IF(ROW()&gt;M$1+2,AVERAGEA(INDIRECT(ADDRESS(ROW()-M$1,12)):INDIRECT(ADDRESS(ROW(),12,4))),NA())</f>
        <v>129.48398643358826</v>
      </c>
      <c r="N160" s="1">
        <f>1000/(Tabelle10[[#This Row],[Time MS]]-B159)</f>
        <v>47.61904761904762</v>
      </c>
    </row>
    <row r="161" spans="1:14">
      <c r="A161" t="str">
        <f t="shared" si="4"/>
        <v>0:3:108</v>
      </c>
      <c r="B161">
        <v>3108</v>
      </c>
      <c r="C161">
        <v>1</v>
      </c>
      <c r="D161">
        <v>-20.640499999999999</v>
      </c>
      <c r="E161">
        <v>104.33499999999999</v>
      </c>
      <c r="F161">
        <v>79.460499999999996</v>
      </c>
      <c r="G161">
        <v>-53.165599999999998</v>
      </c>
      <c r="H161">
        <v>-4.3801699999999997</v>
      </c>
      <c r="I161">
        <v>1.67761</v>
      </c>
      <c r="J161">
        <v>0</v>
      </c>
      <c r="K161">
        <f t="shared" si="5"/>
        <v>0</v>
      </c>
      <c r="L161">
        <f>SQRT((D161-Tabelle11[[#This Row],[X]])^2+ (E161 - Tabelle11[Y])^2 + (F161 - Tabelle11[Z])^2)</f>
        <v>132.76216902981059</v>
      </c>
      <c r="M161">
        <f ca="1">IF(ROW()&gt;M$1+2,AVERAGEA(INDIRECT(ADDRESS(ROW()-M$1,12)):INDIRECT(ADDRESS(ROW(),12,4))),NA())</f>
        <v>129.51787118314223</v>
      </c>
      <c r="N161" s="1">
        <f>1000/(Tabelle10[[#This Row],[Time MS]]-B160)</f>
        <v>125</v>
      </c>
    </row>
    <row r="162" spans="1:14">
      <c r="A162" t="str">
        <f t="shared" si="4"/>
        <v>0:3:124</v>
      </c>
      <c r="B162">
        <v>3124</v>
      </c>
      <c r="C162">
        <v>1</v>
      </c>
      <c r="D162">
        <v>-20.640499999999999</v>
      </c>
      <c r="E162">
        <v>104.33499999999999</v>
      </c>
      <c r="F162">
        <v>79.460499999999996</v>
      </c>
      <c r="G162">
        <v>-53.165599999999998</v>
      </c>
      <c r="H162">
        <v>-4.3801699999999997</v>
      </c>
      <c r="I162">
        <v>1.67761</v>
      </c>
      <c r="J162">
        <v>0</v>
      </c>
      <c r="K162">
        <f t="shared" si="5"/>
        <v>0</v>
      </c>
      <c r="L162">
        <f>SQRT((D162-Tabelle11[[#This Row],[X]])^2+ (E162 - Tabelle11[Y])^2 + (F162 - Tabelle11[Z])^2)</f>
        <v>132.76216902981059</v>
      </c>
      <c r="M162">
        <f ca="1">IF(ROW()&gt;M$1+2,AVERAGEA(INDIRECT(ADDRESS(ROW()-M$1,12)):INDIRECT(ADDRESS(ROW(),12,4))),NA())</f>
        <v>129.55175593269624</v>
      </c>
      <c r="N162" s="1">
        <f>1000/(Tabelle10[[#This Row],[Time MS]]-B161)</f>
        <v>62.5</v>
      </c>
    </row>
    <row r="163" spans="1:14">
      <c r="A163" t="str">
        <f t="shared" si="4"/>
        <v>0:3:134</v>
      </c>
      <c r="B163">
        <v>3134</v>
      </c>
      <c r="C163">
        <v>1</v>
      </c>
      <c r="D163">
        <v>-21.289000000000001</v>
      </c>
      <c r="E163">
        <v>102.88</v>
      </c>
      <c r="F163">
        <v>78.375600000000006</v>
      </c>
      <c r="G163">
        <v>-52.190300000000001</v>
      </c>
      <c r="H163">
        <v>-4.2943800000000003</v>
      </c>
      <c r="I163">
        <v>2.6272899999999999</v>
      </c>
      <c r="J163">
        <v>1</v>
      </c>
      <c r="K163">
        <f t="shared" si="5"/>
        <v>6.0793706347173497</v>
      </c>
      <c r="L163">
        <f>SQRT((D163-Tabelle11[[#This Row],[X]])^2+ (E163 - Tabelle11[Y])^2 + (F163 - Tabelle11[Z])^2)</f>
        <v>131.07345496461133</v>
      </c>
      <c r="M163">
        <f ca="1">IF(ROW()&gt;M$1+2,AVERAGEA(INDIRECT(ADDRESS(ROW()-M$1,12)):INDIRECT(ADDRESS(ROW(),12,4))),NA())</f>
        <v>129.56556962664578</v>
      </c>
      <c r="N163" s="1">
        <f>1000/(Tabelle10[[#This Row],[Time MS]]-B162)</f>
        <v>100</v>
      </c>
    </row>
    <row r="164" spans="1:14">
      <c r="A164" t="str">
        <f t="shared" si="4"/>
        <v>0:3:141</v>
      </c>
      <c r="B164">
        <v>3141</v>
      </c>
      <c r="C164">
        <v>1</v>
      </c>
      <c r="D164">
        <v>-21.289000000000001</v>
      </c>
      <c r="E164">
        <v>102.88</v>
      </c>
      <c r="F164">
        <v>78.375600000000006</v>
      </c>
      <c r="G164">
        <v>-52.190300000000001</v>
      </c>
      <c r="H164">
        <v>-4.2943800000000003</v>
      </c>
      <c r="I164">
        <v>2.6272899999999999</v>
      </c>
      <c r="J164">
        <v>0</v>
      </c>
      <c r="K164">
        <f t="shared" si="5"/>
        <v>0</v>
      </c>
      <c r="L164">
        <f>SQRT((D164-Tabelle11[[#This Row],[X]])^2+ (E164 - Tabelle11[Y])^2 + (F164 - Tabelle11[Z])^2)</f>
        <v>131.07345496461133</v>
      </c>
      <c r="M164">
        <f ca="1">IF(ROW()&gt;M$1+2,AVERAGEA(INDIRECT(ADDRESS(ROW()-M$1,12)):INDIRECT(ADDRESS(ROW(),12,4))),NA())</f>
        <v>129.57938332059533</v>
      </c>
      <c r="N164" s="1">
        <f>1000/(Tabelle10[[#This Row],[Time MS]]-B163)</f>
        <v>142.85714285714286</v>
      </c>
    </row>
    <row r="165" spans="1:14">
      <c r="A165" t="str">
        <f t="shared" si="4"/>
        <v>0:3:169</v>
      </c>
      <c r="B165">
        <v>3169</v>
      </c>
      <c r="C165">
        <v>1</v>
      </c>
      <c r="D165">
        <v>-22.748100000000001</v>
      </c>
      <c r="E165">
        <v>101.637</v>
      </c>
      <c r="F165">
        <v>78.756900000000002</v>
      </c>
      <c r="G165">
        <v>-51.140900000000002</v>
      </c>
      <c r="H165">
        <v>-4.1966400000000004</v>
      </c>
      <c r="I165">
        <v>3.50326</v>
      </c>
      <c r="J165">
        <v>1</v>
      </c>
      <c r="K165">
        <f t="shared" si="5"/>
        <v>0.63902693449404058</v>
      </c>
      <c r="L165">
        <f>SQRT((D165-Tabelle11[[#This Row],[X]])^2+ (E165 - Tabelle11[Y])^2 + (F165 - Tabelle11[Z])^2)</f>
        <v>130.57643401556041</v>
      </c>
      <c r="M165">
        <f ca="1">IF(ROW()&gt;M$1+2,AVERAGEA(INDIRECT(ADDRESS(ROW()-M$1,12)):INDIRECT(ADDRESS(ROW(),12,4))),NA())</f>
        <v>129.58827601504927</v>
      </c>
      <c r="N165" s="1">
        <f>1000/(Tabelle10[[#This Row],[Time MS]]-B164)</f>
        <v>35.714285714285715</v>
      </c>
    </row>
    <row r="166" spans="1:14">
      <c r="A166" t="str">
        <f t="shared" si="4"/>
        <v>0:3:183</v>
      </c>
      <c r="B166">
        <v>3183</v>
      </c>
      <c r="C166">
        <v>1</v>
      </c>
      <c r="D166">
        <v>-25.291499999999999</v>
      </c>
      <c r="E166">
        <v>102.99</v>
      </c>
      <c r="F166">
        <v>76.914900000000003</v>
      </c>
      <c r="G166">
        <v>-51.003</v>
      </c>
      <c r="H166">
        <v>-4.4402299999999997</v>
      </c>
      <c r="I166">
        <v>3.4296199999999999</v>
      </c>
      <c r="J166">
        <v>1</v>
      </c>
      <c r="K166">
        <f t="shared" si="5"/>
        <v>1.1039100587870831</v>
      </c>
      <c r="L166">
        <f>SQRT((D166-Tabelle11[[#This Row],[X]])^2+ (E166 - Tabelle11[Y])^2 + (F166 - Tabelle11[Z])^2)</f>
        <v>131.00573237175539</v>
      </c>
      <c r="M166">
        <f ca="1">IF(ROW()&gt;M$1+2,AVERAGEA(INDIRECT(ADDRESS(ROW()-M$1,12)):INDIRECT(ADDRESS(ROW(),12,4))),NA())</f>
        <v>129.60141918827748</v>
      </c>
      <c r="N166" s="1">
        <f>1000/(Tabelle10[[#This Row],[Time MS]]-B165)</f>
        <v>71.428571428571431</v>
      </c>
    </row>
    <row r="167" spans="1:14">
      <c r="A167" t="str">
        <f t="shared" si="4"/>
        <v>0:3:208</v>
      </c>
      <c r="B167">
        <v>3208</v>
      </c>
      <c r="C167">
        <v>1</v>
      </c>
      <c r="D167">
        <v>-25.291499999999999</v>
      </c>
      <c r="E167">
        <v>102.99</v>
      </c>
      <c r="F167">
        <v>76.914900000000003</v>
      </c>
      <c r="G167">
        <v>-51.003</v>
      </c>
      <c r="H167">
        <v>-4.4402299999999997</v>
      </c>
      <c r="I167">
        <v>3.4296199999999999</v>
      </c>
      <c r="J167">
        <v>0</v>
      </c>
      <c r="K167">
        <f t="shared" si="5"/>
        <v>0</v>
      </c>
      <c r="L167">
        <f>SQRT((D167-Tabelle11[[#This Row],[X]])^2+ (E167 - Tabelle11[Y])^2 + (F167 - Tabelle11[Z])^2)</f>
        <v>131.00573237175539</v>
      </c>
      <c r="M167">
        <f ca="1">IF(ROW()&gt;M$1+2,AVERAGEA(INDIRECT(ADDRESS(ROW()-M$1,12)):INDIRECT(ADDRESS(ROW(),12,4))),NA())</f>
        <v>129.6170855296705</v>
      </c>
      <c r="N167" s="1">
        <f>1000/(Tabelle10[[#This Row],[Time MS]]-B166)</f>
        <v>40</v>
      </c>
    </row>
    <row r="168" spans="1:14">
      <c r="A168" t="str">
        <f t="shared" si="4"/>
        <v>0:3:231</v>
      </c>
      <c r="B168">
        <v>3231</v>
      </c>
      <c r="C168">
        <v>1</v>
      </c>
      <c r="D168">
        <v>-24.659300000000002</v>
      </c>
      <c r="E168">
        <v>103.584</v>
      </c>
      <c r="F168">
        <v>76.929500000000004</v>
      </c>
      <c r="G168">
        <v>-49.811999999999998</v>
      </c>
      <c r="H168">
        <v>-4.3438600000000003</v>
      </c>
      <c r="I168">
        <v>3.5855700000000001</v>
      </c>
      <c r="J168">
        <v>1</v>
      </c>
      <c r="K168">
        <f t="shared" si="5"/>
        <v>0.55703491420515261</v>
      </c>
      <c r="L168">
        <f>SQRT((D168-Tabelle11[[#This Row],[X]])^2+ (E168 - Tabelle11[Y])^2 + (F168 - Tabelle11[Z])^2)</f>
        <v>131.36161578916423</v>
      </c>
      <c r="M168">
        <f ca="1">IF(ROW()&gt;M$1+2,AVERAGEA(INDIRECT(ADDRESS(ROW()-M$1,12)):INDIRECT(ADDRESS(ROW(),12,4))),NA())</f>
        <v>129.63627546925571</v>
      </c>
      <c r="N168" s="1">
        <f>1000/(Tabelle10[[#This Row],[Time MS]]-B167)</f>
        <v>43.478260869565219</v>
      </c>
    </row>
    <row r="169" spans="1:14">
      <c r="A169" t="str">
        <f t="shared" si="4"/>
        <v>0:3:247</v>
      </c>
      <c r="B169">
        <v>3247</v>
      </c>
      <c r="C169">
        <v>1</v>
      </c>
      <c r="D169">
        <v>-20.524899999999999</v>
      </c>
      <c r="E169">
        <v>99.761300000000006</v>
      </c>
      <c r="F169">
        <v>82.220699999999994</v>
      </c>
      <c r="G169">
        <v>-46.748199999999997</v>
      </c>
      <c r="H169">
        <v>-3.5032800000000002</v>
      </c>
      <c r="I169">
        <v>5.1168300000000002</v>
      </c>
      <c r="J169">
        <v>1</v>
      </c>
      <c r="K169">
        <f t="shared" si="5"/>
        <v>1.0470408635582658</v>
      </c>
      <c r="L169">
        <f>SQRT((D169-Tabelle11[[#This Row],[X]])^2+ (E169 - Tabelle11[Y])^2 + (F169 - Tabelle11[Z])^2)</f>
        <v>130.89626429424945</v>
      </c>
      <c r="M169">
        <f ca="1">IF(ROW()&gt;M$1+2,AVERAGEA(INDIRECT(ADDRESS(ROW()-M$1,12)):INDIRECT(ADDRESS(ROW(),12,4))),NA())</f>
        <v>129.65395243029954</v>
      </c>
      <c r="N169" s="1">
        <f>1000/(Tabelle10[[#This Row],[Time MS]]-B168)</f>
        <v>62.5</v>
      </c>
    </row>
    <row r="170" spans="1:14">
      <c r="A170" t="str">
        <f t="shared" si="4"/>
        <v>0:3:334</v>
      </c>
      <c r="B170">
        <v>3334</v>
      </c>
      <c r="C170">
        <v>1</v>
      </c>
      <c r="D170">
        <v>-22.0855</v>
      </c>
      <c r="E170">
        <v>96.659199999999998</v>
      </c>
      <c r="F170">
        <v>82.988299999999995</v>
      </c>
      <c r="G170">
        <v>-46.285899999999998</v>
      </c>
      <c r="H170">
        <v>-2.8946399999999999</v>
      </c>
      <c r="I170">
        <v>6.2677300000000002</v>
      </c>
      <c r="J170">
        <v>1</v>
      </c>
      <c r="K170">
        <f t="shared" si="5"/>
        <v>0.66158214459160891</v>
      </c>
      <c r="L170">
        <f>SQRT((D170-Tabelle11[[#This Row],[X]])^2+ (E170 - Tabelle11[Y])^2 + (F170 - Tabelle11[Z])^2)</f>
        <v>129.29744077815306</v>
      </c>
      <c r="M170">
        <f ca="1">IF(ROW()&gt;M$1+2,AVERAGEA(INDIRECT(ADDRESS(ROW()-M$1,12)):INDIRECT(ADDRESS(ROW(),12,4))),NA())</f>
        <v>129.65113157797825</v>
      </c>
      <c r="N170" s="1">
        <f>1000/(Tabelle10[[#This Row],[Time MS]]-B169)</f>
        <v>11.494252873563218</v>
      </c>
    </row>
    <row r="171" spans="1:14">
      <c r="A171" t="str">
        <f t="shared" si="4"/>
        <v>0:3:383</v>
      </c>
      <c r="B171">
        <v>3383</v>
      </c>
      <c r="C171">
        <v>1</v>
      </c>
      <c r="D171">
        <v>-22.027699999999999</v>
      </c>
      <c r="E171">
        <v>98.645200000000003</v>
      </c>
      <c r="F171">
        <v>83.981200000000001</v>
      </c>
      <c r="G171">
        <v>-45.577500000000001</v>
      </c>
      <c r="H171">
        <v>-2.6215299999999999</v>
      </c>
      <c r="I171">
        <v>5.6887299999999996</v>
      </c>
      <c r="J171">
        <v>1</v>
      </c>
      <c r="K171">
        <f t="shared" si="5"/>
        <v>1.5530596560201029</v>
      </c>
      <c r="L171">
        <f>SQRT((D171-Tabelle11[[#This Row],[X]])^2+ (E171 - Tabelle11[Y])^2 + (F171 - Tabelle11[Z])^2)</f>
        <v>131.41132753218042</v>
      </c>
      <c r="M171">
        <f ca="1">IF(ROW()&gt;M$1+2,AVERAGEA(INDIRECT(ADDRESS(ROW()-M$1,12)):INDIRECT(ADDRESS(ROW(),12,4))),NA())</f>
        <v>129.67074079490288</v>
      </c>
      <c r="N171" s="1">
        <f>1000/(Tabelle10[[#This Row],[Time MS]]-B170)</f>
        <v>20.408163265306122</v>
      </c>
    </row>
    <row r="172" spans="1:14">
      <c r="A172" t="str">
        <f t="shared" si="4"/>
        <v>0:3:434</v>
      </c>
      <c r="B172">
        <v>3434</v>
      </c>
      <c r="C172">
        <v>1</v>
      </c>
      <c r="D172">
        <v>-22.462199999999999</v>
      </c>
      <c r="E172">
        <v>95.494799999999998</v>
      </c>
      <c r="F172">
        <v>84.235100000000003</v>
      </c>
      <c r="G172">
        <v>-45.322200000000002</v>
      </c>
      <c r="H172">
        <v>-2.1542699999999999</v>
      </c>
      <c r="I172">
        <v>6.6236300000000004</v>
      </c>
      <c r="J172">
        <v>1</v>
      </c>
      <c r="K172">
        <f t="shared" si="5"/>
        <v>1.4879759334854392</v>
      </c>
      <c r="L172">
        <f>SQRT((D172-Tabelle11[[#This Row],[X]])^2+ (E172 - Tabelle11[Y])^2 + (F172 - Tabelle11[Z])^2)</f>
        <v>129.30336162640938</v>
      </c>
      <c r="M172">
        <f ca="1">IF(ROW()&gt;M$1+2,AVERAGEA(INDIRECT(ADDRESS(ROW()-M$1,12)):INDIRECT(ADDRESS(ROW(),12,4))),NA())</f>
        <v>129.66947906226545</v>
      </c>
      <c r="N172" s="1">
        <f>1000/(Tabelle10[[#This Row],[Time MS]]-B171)</f>
        <v>19.607843137254903</v>
      </c>
    </row>
    <row r="173" spans="1:14">
      <c r="A173" t="str">
        <f t="shared" si="4"/>
        <v>0:3:471</v>
      </c>
      <c r="B173">
        <v>3471</v>
      </c>
      <c r="C173">
        <v>1</v>
      </c>
      <c r="D173">
        <v>-23.926100000000002</v>
      </c>
      <c r="E173">
        <v>96.120199999999997</v>
      </c>
      <c r="F173">
        <v>83.782799999999995</v>
      </c>
      <c r="G173">
        <v>-45.6205</v>
      </c>
      <c r="H173">
        <v>-2.4753799999999999</v>
      </c>
      <c r="I173">
        <v>6.41934</v>
      </c>
      <c r="J173">
        <v>1</v>
      </c>
      <c r="K173">
        <f t="shared" si="5"/>
        <v>0.41974170610306966</v>
      </c>
      <c r="L173">
        <f>SQRT((D173-Tabelle11[[#This Row],[X]])^2+ (E173 - Tabelle11[Y])^2 + (F173 - Tabelle11[Z])^2)</f>
        <v>129.73476282434865</v>
      </c>
      <c r="M173">
        <f ca="1">IF(ROW()&gt;M$1+2,AVERAGEA(INDIRECT(ADDRESS(ROW()-M$1,12)):INDIRECT(ADDRESS(ROW(),12,4))),NA())</f>
        <v>129.67234312755363</v>
      </c>
      <c r="N173" s="1">
        <f>1000/(Tabelle10[[#This Row],[Time MS]]-B172)</f>
        <v>27.027027027027028</v>
      </c>
    </row>
    <row r="174" spans="1:14">
      <c r="A174" t="str">
        <f t="shared" si="4"/>
        <v>0:3:498</v>
      </c>
      <c r="B174">
        <v>3498</v>
      </c>
      <c r="C174">
        <v>1</v>
      </c>
      <c r="D174">
        <v>-22.835000000000001</v>
      </c>
      <c r="E174">
        <v>96.879199999999997</v>
      </c>
      <c r="F174">
        <v>84.760400000000004</v>
      </c>
      <c r="G174">
        <v>-45.070700000000002</v>
      </c>
      <c r="H174">
        <v>-2.3464800000000001</v>
      </c>
      <c r="I174">
        <v>6.0874600000000001</v>
      </c>
      <c r="J174">
        <v>1</v>
      </c>
      <c r="K174">
        <f t="shared" si="5"/>
        <v>1.3321289316396967</v>
      </c>
      <c r="L174">
        <f>SQRT((D174-Tabelle11[[#This Row],[X]])^2+ (E174 - Tabelle11[Y])^2 + (F174 - Tabelle11[Z])^2)</f>
        <v>130.73385952307842</v>
      </c>
      <c r="M174">
        <f ca="1">IF(ROW()&gt;M$1+2,AVERAGEA(INDIRECT(ADDRESS(ROW()-M$1,12)):INDIRECT(ADDRESS(ROW(),12,4))),NA())</f>
        <v>129.68509923936386</v>
      </c>
      <c r="N174" s="1">
        <f>1000/(Tabelle10[[#This Row],[Time MS]]-B173)</f>
        <v>37.037037037037038</v>
      </c>
    </row>
    <row r="175" spans="1:14">
      <c r="A175" t="str">
        <f t="shared" si="4"/>
        <v>0:3:527</v>
      </c>
      <c r="B175">
        <v>3527</v>
      </c>
      <c r="C175">
        <v>1</v>
      </c>
      <c r="D175">
        <v>-23.865300000000001</v>
      </c>
      <c r="E175">
        <v>95.329300000000003</v>
      </c>
      <c r="F175">
        <v>84.161799999999999</v>
      </c>
      <c r="G175">
        <v>-45.3491</v>
      </c>
      <c r="H175">
        <v>-2.1227800000000001</v>
      </c>
      <c r="I175">
        <v>6.4896399999999996</v>
      </c>
      <c r="J175">
        <v>1</v>
      </c>
      <c r="K175">
        <f t="shared" si="5"/>
        <v>1.6746461725090951</v>
      </c>
      <c r="L175">
        <f>SQRT((D175-Tabelle11[[#This Row],[X]])^2+ (E175 - Tabelle11[Y])^2 + (F175 - Tabelle11[Z])^2)</f>
        <v>129.38483899522387</v>
      </c>
      <c r="M175">
        <f ca="1">IF(ROW()&gt;M$1+2,AVERAGEA(INDIRECT(ADDRESS(ROW()-M$1,12)):INDIRECT(ADDRESS(ROW(),12,4))),NA())</f>
        <v>129.68449871228447</v>
      </c>
      <c r="N175" s="1">
        <f>1000/(Tabelle10[[#This Row],[Time MS]]-B174)</f>
        <v>34.482758620689658</v>
      </c>
    </row>
    <row r="176" spans="1:14">
      <c r="A176" t="str">
        <f t="shared" si="4"/>
        <v>0:3:552</v>
      </c>
      <c r="B176">
        <v>3552</v>
      </c>
      <c r="C176">
        <v>1</v>
      </c>
      <c r="D176">
        <v>-24.991299999999999</v>
      </c>
      <c r="E176">
        <v>97.212000000000003</v>
      </c>
      <c r="F176">
        <v>83.761899999999997</v>
      </c>
      <c r="G176">
        <v>-45.717500000000001</v>
      </c>
      <c r="H176">
        <v>-2.3511299999999999</v>
      </c>
      <c r="I176">
        <v>5.7644299999999999</v>
      </c>
      <c r="J176">
        <v>1</v>
      </c>
      <c r="K176">
        <f t="shared" si="5"/>
        <v>1.9395708654471127</v>
      </c>
      <c r="L176">
        <f>SQRT((D176-Tabelle11[[#This Row],[X]])^2+ (E176 - Tabelle11[Y])^2 + (F176 - Tabelle11[Z])^2)</f>
        <v>130.73176320733992</v>
      </c>
      <c r="M176">
        <f ca="1">IF(ROW()&gt;M$1+2,AVERAGEA(INDIRECT(ADDRESS(ROW()-M$1,12)):INDIRECT(ADDRESS(ROW(),12,4))),NA())</f>
        <v>129.69723406849332</v>
      </c>
      <c r="N176" s="1">
        <f>1000/(Tabelle10[[#This Row],[Time MS]]-B175)</f>
        <v>40</v>
      </c>
    </row>
    <row r="177" spans="1:14">
      <c r="A177" t="str">
        <f t="shared" si="4"/>
        <v>0:3:579</v>
      </c>
      <c r="B177">
        <v>3579</v>
      </c>
      <c r="C177">
        <v>1</v>
      </c>
      <c r="D177">
        <v>-24.991299999999999</v>
      </c>
      <c r="E177">
        <v>97.212000000000003</v>
      </c>
      <c r="F177">
        <v>83.761899999999997</v>
      </c>
      <c r="G177">
        <v>-45.717500000000001</v>
      </c>
      <c r="H177">
        <v>-2.3511299999999999</v>
      </c>
      <c r="I177">
        <v>5.7644299999999999</v>
      </c>
      <c r="J177">
        <v>0</v>
      </c>
      <c r="K177">
        <f t="shared" si="5"/>
        <v>0</v>
      </c>
      <c r="L177">
        <f>SQRT((D177-Tabelle11[[#This Row],[X]])^2+ (E177 - Tabelle11[Y])^2 + (F177 - Tabelle11[Z])^2)</f>
        <v>130.73176320733992</v>
      </c>
      <c r="M177">
        <f ca="1">IF(ROW()&gt;M$1+2,AVERAGEA(INDIRECT(ADDRESS(ROW()-M$1,12)):INDIRECT(ADDRESS(ROW(),12,4))),NA())</f>
        <v>129.71412304616354</v>
      </c>
      <c r="N177" s="1">
        <f>1000/(Tabelle10[[#This Row],[Time MS]]-B176)</f>
        <v>37.037037037037038</v>
      </c>
    </row>
    <row r="178" spans="1:14">
      <c r="A178" t="str">
        <f t="shared" si="4"/>
        <v>0:3:601</v>
      </c>
      <c r="B178">
        <v>3601</v>
      </c>
      <c r="C178">
        <v>1</v>
      </c>
      <c r="D178">
        <v>-24.302399999999999</v>
      </c>
      <c r="E178">
        <v>97.366100000000003</v>
      </c>
      <c r="F178">
        <v>84.412199999999999</v>
      </c>
      <c r="G178">
        <v>-45.439700000000002</v>
      </c>
      <c r="H178">
        <v>-1.95903</v>
      </c>
      <c r="I178">
        <v>5.1886900000000002</v>
      </c>
      <c r="J178">
        <v>1</v>
      </c>
      <c r="K178">
        <f t="shared" si="5"/>
        <v>0.65856521649045485</v>
      </c>
      <c r="L178">
        <f>SQRT((D178-Tabelle11[[#This Row],[X]])^2+ (E178 - Tabelle11[Y])^2 + (F178 - Tabelle11[Z])^2)</f>
        <v>131.13421972852854</v>
      </c>
      <c r="M178">
        <f ca="1">IF(ROW()&gt;M$1+2,AVERAGEA(INDIRECT(ADDRESS(ROW()-M$1,12)):INDIRECT(ADDRESS(ROW(),12,4))),NA())</f>
        <v>129.73499674186527</v>
      </c>
      <c r="N178" s="1">
        <f>1000/(Tabelle10[[#This Row],[Time MS]]-B177)</f>
        <v>45.454545454545453</v>
      </c>
    </row>
    <row r="179" spans="1:14">
      <c r="A179" t="str">
        <f t="shared" si="4"/>
        <v>0:3:615</v>
      </c>
      <c r="B179">
        <v>3615</v>
      </c>
      <c r="C179">
        <v>1</v>
      </c>
      <c r="D179">
        <v>-24.5152</v>
      </c>
      <c r="E179">
        <v>96.149100000000004</v>
      </c>
      <c r="F179">
        <v>84.266199999999998</v>
      </c>
      <c r="G179">
        <v>-45.505299999999998</v>
      </c>
      <c r="H179">
        <v>-1.7373099999999999</v>
      </c>
      <c r="I179">
        <v>4.9923999999999999</v>
      </c>
      <c r="J179">
        <v>1</v>
      </c>
      <c r="K179">
        <f t="shared" si="5"/>
        <v>2.4576137862218679</v>
      </c>
      <c r="L179">
        <f>SQRT((D179-Tabelle11[[#This Row],[X]])^2+ (E179 - Tabelle11[Y])^2 + (F179 - Tabelle11[Z])^2)</f>
        <v>130.1784810338867</v>
      </c>
      <c r="M179">
        <f ca="1">IF(ROW()&gt;M$1+2,AVERAGEA(INDIRECT(ADDRESS(ROW()-M$1,12)):INDIRECT(ADDRESS(ROW(),12,4))),NA())</f>
        <v>129.74458063442583</v>
      </c>
      <c r="N179" s="1">
        <f>1000/(Tabelle10[[#This Row],[Time MS]]-B178)</f>
        <v>71.428571428571431</v>
      </c>
    </row>
    <row r="180" spans="1:14">
      <c r="A180" t="str">
        <f t="shared" si="4"/>
        <v>0:3:726</v>
      </c>
      <c r="B180">
        <v>3726</v>
      </c>
      <c r="C180">
        <v>1</v>
      </c>
      <c r="D180">
        <v>-24.8827</v>
      </c>
      <c r="E180">
        <v>96.447000000000003</v>
      </c>
      <c r="F180">
        <v>84.059100000000001</v>
      </c>
      <c r="G180">
        <v>-45.6188</v>
      </c>
      <c r="H180">
        <v>-1.8862699999999999</v>
      </c>
      <c r="I180">
        <v>4.3575600000000003</v>
      </c>
      <c r="J180">
        <v>1</v>
      </c>
      <c r="K180">
        <f t="shared" si="5"/>
        <v>5.0629326084378125E-2</v>
      </c>
      <c r="L180">
        <f>SQRT((D180-Tabelle11[[#This Row],[X]])^2+ (E180 - Tabelle11[Y])^2 + (F180 - Tabelle11[Z])^2)</f>
        <v>130.33458812264686</v>
      </c>
      <c r="M180">
        <f ca="1">IF(ROW()&gt;M$1+2,AVERAGEA(INDIRECT(ADDRESS(ROW()-M$1,12)):INDIRECT(ADDRESS(ROW(),12,4))),NA())</f>
        <v>129.75571014172655</v>
      </c>
      <c r="N180" s="1">
        <f>1000/(Tabelle10[[#This Row],[Time MS]]-B179)</f>
        <v>9.0090090090090094</v>
      </c>
    </row>
    <row r="181" spans="1:14">
      <c r="A181" t="str">
        <f t="shared" si="4"/>
        <v>0:3:770</v>
      </c>
      <c r="B181">
        <v>3770</v>
      </c>
      <c r="C181">
        <v>1</v>
      </c>
      <c r="D181">
        <v>-25.101299999999998</v>
      </c>
      <c r="E181">
        <v>94.225399999999993</v>
      </c>
      <c r="F181">
        <v>83.783799999999999</v>
      </c>
      <c r="G181">
        <v>-45.723999999999997</v>
      </c>
      <c r="H181">
        <v>-1.47618</v>
      </c>
      <c r="I181">
        <v>4.4661299999999997</v>
      </c>
      <c r="J181">
        <v>1</v>
      </c>
      <c r="K181">
        <f t="shared" si="5"/>
        <v>1.4501766564061609</v>
      </c>
      <c r="L181">
        <f>SQRT((D181-Tabelle11[[#This Row],[X]])^2+ (E181 - Tabelle11[Y])^2 + (F181 - Tabelle11[Z])^2)</f>
        <v>128.56214998703933</v>
      </c>
      <c r="M181">
        <f ca="1">IF(ROW()&gt;M$1+2,AVERAGEA(INDIRECT(ADDRESS(ROW()-M$1,12)):INDIRECT(ADDRESS(ROW(),12,4))),NA())</f>
        <v>129.74903844892546</v>
      </c>
      <c r="N181" s="1">
        <f>1000/(Tabelle10[[#This Row],[Time MS]]-B180)</f>
        <v>22.727272727272727</v>
      </c>
    </row>
    <row r="182" spans="1:14">
      <c r="A182" t="str">
        <f t="shared" si="4"/>
        <v>0:3:812</v>
      </c>
      <c r="B182">
        <v>3812</v>
      </c>
      <c r="C182">
        <v>1</v>
      </c>
      <c r="D182">
        <v>-24.532699999999998</v>
      </c>
      <c r="E182">
        <v>96.994699999999995</v>
      </c>
      <c r="F182">
        <v>83.811800000000005</v>
      </c>
      <c r="G182">
        <v>-45.816699999999997</v>
      </c>
      <c r="H182">
        <v>-1.82013</v>
      </c>
      <c r="I182">
        <v>3.0339999999999998</v>
      </c>
      <c r="J182">
        <v>1</v>
      </c>
      <c r="K182">
        <f t="shared" si="5"/>
        <v>1.6741268833280447</v>
      </c>
      <c r="L182">
        <f>SQRT((D182-Tabelle11[[#This Row],[X]])^2+ (E182 - Tabelle11[Y])^2 + (F182 - Tabelle11[Z])^2)</f>
        <v>130.51529801758872</v>
      </c>
      <c r="M182">
        <f ca="1">IF(ROW()&gt;M$1+2,AVERAGEA(INDIRECT(ADDRESS(ROW()-M$1,12)):INDIRECT(ADDRESS(ROW(),12,4))),NA())</f>
        <v>129.75768206242137</v>
      </c>
      <c r="N182" s="1">
        <f>1000/(Tabelle10[[#This Row],[Time MS]]-B181)</f>
        <v>23.80952380952381</v>
      </c>
    </row>
    <row r="183" spans="1:14">
      <c r="A183" t="str">
        <f t="shared" si="4"/>
        <v>0:3:854</v>
      </c>
      <c r="B183">
        <v>3854</v>
      </c>
      <c r="C183">
        <v>1</v>
      </c>
      <c r="D183">
        <v>-24.178100000000001</v>
      </c>
      <c r="E183">
        <v>97.232799999999997</v>
      </c>
      <c r="F183">
        <v>83.836200000000005</v>
      </c>
      <c r="G183">
        <v>-45.868499999999997</v>
      </c>
      <c r="H183">
        <v>-1.80382</v>
      </c>
      <c r="I183">
        <v>2.4375100000000001</v>
      </c>
      <c r="J183">
        <v>1</v>
      </c>
      <c r="K183">
        <f t="shared" si="5"/>
        <v>0.10851700279909794</v>
      </c>
      <c r="L183">
        <f>SQRT((D183-Tabelle11[[#This Row],[X]])^2+ (E183 - Tabelle11[Y])^2 + (F183 - Tabelle11[Z])^2)</f>
        <v>130.641901187521</v>
      </c>
      <c r="M183">
        <f ca="1">IF(ROW()&gt;M$1+2,AVERAGEA(INDIRECT(ADDRESS(ROW()-M$1,12)):INDIRECT(ADDRESS(ROW(),12,4))),NA())</f>
        <v>129.76757917264922</v>
      </c>
      <c r="N183" s="1">
        <f>1000/(Tabelle10[[#This Row],[Time MS]]-B182)</f>
        <v>23.80952380952381</v>
      </c>
    </row>
    <row r="184" spans="1:14">
      <c r="A184" t="str">
        <f t="shared" si="4"/>
        <v>0:3:897</v>
      </c>
      <c r="B184">
        <v>3897</v>
      </c>
      <c r="C184">
        <v>1</v>
      </c>
      <c r="D184">
        <v>-22.748200000000001</v>
      </c>
      <c r="E184">
        <v>96.048699999999997</v>
      </c>
      <c r="F184">
        <v>84.373000000000005</v>
      </c>
      <c r="G184">
        <v>-45.540999999999997</v>
      </c>
      <c r="H184">
        <v>-1.5638300000000001</v>
      </c>
      <c r="I184">
        <v>2.4099499999999998</v>
      </c>
      <c r="J184">
        <v>1</v>
      </c>
      <c r="K184">
        <f t="shared" si="5"/>
        <v>0.66100766019122237</v>
      </c>
      <c r="L184">
        <f>SQRT((D184-Tabelle11[[#This Row],[X]])^2+ (E184 - Tabelle11[Y])^2 + (F184 - Tabelle11[Z])^2)</f>
        <v>129.85236426007037</v>
      </c>
      <c r="M184">
        <f ca="1">IF(ROW()&gt;M$1+2,AVERAGEA(INDIRECT(ADDRESS(ROW()-M$1,12)):INDIRECT(ADDRESS(ROW(),12,4))),NA())</f>
        <v>129.77489469388533</v>
      </c>
      <c r="N184" s="1">
        <f>1000/(Tabelle10[[#This Row],[Time MS]]-B183)</f>
        <v>23.255813953488371</v>
      </c>
    </row>
    <row r="185" spans="1:14">
      <c r="A185" t="str">
        <f t="shared" si="4"/>
        <v>0:3:944</v>
      </c>
      <c r="B185">
        <v>3944</v>
      </c>
      <c r="C185">
        <v>1</v>
      </c>
      <c r="D185">
        <v>-23.410499999999999</v>
      </c>
      <c r="E185">
        <v>93.905600000000007</v>
      </c>
      <c r="F185">
        <v>83.759600000000006</v>
      </c>
      <c r="G185">
        <v>-45.818399999999997</v>
      </c>
      <c r="H185">
        <v>-1.4671400000000001</v>
      </c>
      <c r="I185">
        <v>2.7900800000000001</v>
      </c>
      <c r="J185">
        <v>1</v>
      </c>
      <c r="K185">
        <f t="shared" si="5"/>
        <v>1.4248648568983442</v>
      </c>
      <c r="L185">
        <f>SQRT((D185-Tabelle11[[#This Row],[X]])^2+ (E185 - Tabelle11[Y])^2 + (F185 - Tabelle11[Z])^2)</f>
        <v>127.99212403023087</v>
      </c>
      <c r="M185">
        <f ca="1">IF(ROW()&gt;M$1+2,AVERAGEA(INDIRECT(ADDRESS(ROW()-M$1,12)):INDIRECT(ADDRESS(ROW(),12,4))),NA())</f>
        <v>129.76379199502398</v>
      </c>
      <c r="N185" s="1">
        <f>1000/(Tabelle10[[#This Row],[Time MS]]-B184)</f>
        <v>21.276595744680851</v>
      </c>
    </row>
    <row r="186" spans="1:14">
      <c r="A186" t="str">
        <f t="shared" si="4"/>
        <v>0:3:993</v>
      </c>
      <c r="B186">
        <v>3993</v>
      </c>
      <c r="C186">
        <v>1</v>
      </c>
      <c r="D186">
        <v>-22.506499999999999</v>
      </c>
      <c r="E186">
        <v>95.992000000000004</v>
      </c>
      <c r="F186">
        <v>83.903800000000004</v>
      </c>
      <c r="G186">
        <v>-45.755499999999998</v>
      </c>
      <c r="H186">
        <v>-1.90252</v>
      </c>
      <c r="I186">
        <v>1.8688100000000001</v>
      </c>
      <c r="J186">
        <v>1</v>
      </c>
      <c r="K186">
        <f t="shared" si="5"/>
        <v>1.0811710296258707</v>
      </c>
      <c r="L186">
        <f>SQRT((D186-Tabelle11[[#This Row],[X]])^2+ (E186 - Tabelle11[Y])^2 + (F186 - Tabelle11[Z])^2)</f>
        <v>129.46371793166608</v>
      </c>
      <c r="M186">
        <f ca="1">IF(ROW()&gt;M$1+2,AVERAGEA(INDIRECT(ADDRESS(ROW()-M$1,12)):INDIRECT(ADDRESS(ROW(),12,4))),NA())</f>
        <v>129.76725953281053</v>
      </c>
      <c r="N186" s="1">
        <f>1000/(Tabelle10[[#This Row],[Time MS]]-B185)</f>
        <v>20.408163265306122</v>
      </c>
    </row>
    <row r="187" spans="1:14">
      <c r="A187" t="str">
        <f t="shared" si="4"/>
        <v>0:4:36</v>
      </c>
      <c r="B187">
        <v>4036</v>
      </c>
      <c r="C187">
        <v>1</v>
      </c>
      <c r="D187">
        <v>-21.720800000000001</v>
      </c>
      <c r="E187">
        <v>97.172200000000004</v>
      </c>
      <c r="F187">
        <v>84.128200000000007</v>
      </c>
      <c r="G187">
        <v>-45.601700000000001</v>
      </c>
      <c r="H187">
        <v>-1.98099</v>
      </c>
      <c r="I187">
        <v>1.3370899999999999</v>
      </c>
      <c r="J187">
        <v>1</v>
      </c>
      <c r="K187">
        <f t="shared" si="5"/>
        <v>0.74412675195773337</v>
      </c>
      <c r="L187">
        <f>SQRT((D187-Tabelle11[[#This Row],[X]])^2+ (E187 - Tabelle11[Y])^2 + (F187 - Tabelle11[Z])^2)</f>
        <v>130.35253599650449</v>
      </c>
      <c r="M187">
        <f ca="1">IF(ROW()&gt;M$1+2,AVERAGEA(INDIRECT(ADDRESS(ROW()-M$1,12)):INDIRECT(ADDRESS(ROW(),12,4))),NA())</f>
        <v>129.77952724945683</v>
      </c>
      <c r="N187" s="1">
        <f>1000/(Tabelle10[[#This Row],[Time MS]]-B186)</f>
        <v>23.255813953488371</v>
      </c>
    </row>
    <row r="188" spans="1:14">
      <c r="A188" t="str">
        <f t="shared" si="4"/>
        <v>0:4:77</v>
      </c>
      <c r="B188">
        <v>4077</v>
      </c>
      <c r="C188">
        <v>1</v>
      </c>
      <c r="D188">
        <v>-21.372900000000001</v>
      </c>
      <c r="E188">
        <v>96.345399999999998</v>
      </c>
      <c r="F188">
        <v>84.125399999999999</v>
      </c>
      <c r="G188">
        <v>-45.500599999999999</v>
      </c>
      <c r="H188">
        <v>-1.7249300000000001</v>
      </c>
      <c r="I188">
        <v>1.54491</v>
      </c>
      <c r="J188">
        <v>1</v>
      </c>
      <c r="K188">
        <f t="shared" si="5"/>
        <v>0.5924915150658141</v>
      </c>
      <c r="L188">
        <f>SQRT((D188-Tabelle11[[#This Row],[X]])^2+ (E188 - Tabelle11[Y])^2 + (F188 - Tabelle11[Z])^2)</f>
        <v>129.67775399323509</v>
      </c>
      <c r="M188">
        <f ca="1">IF(ROW()&gt;M$1+2,AVERAGEA(INDIRECT(ADDRESS(ROW()-M$1,12)):INDIRECT(ADDRESS(ROW(),12,4))),NA())</f>
        <v>129.77846153925321</v>
      </c>
      <c r="N188" s="1">
        <f>1000/(Tabelle10[[#This Row],[Time MS]]-B187)</f>
        <v>24.390243902439025</v>
      </c>
    </row>
    <row r="189" spans="1:14">
      <c r="A189" t="str">
        <f t="shared" si="4"/>
        <v>0:4:173</v>
      </c>
      <c r="B189">
        <v>4173</v>
      </c>
      <c r="C189">
        <v>1</v>
      </c>
      <c r="D189">
        <v>-21.7822</v>
      </c>
      <c r="E189">
        <v>96.179000000000002</v>
      </c>
      <c r="F189">
        <v>83.795000000000002</v>
      </c>
      <c r="G189">
        <v>-45.604500000000002</v>
      </c>
      <c r="H189">
        <v>-1.5641700000000001</v>
      </c>
      <c r="I189">
        <v>1.6027400000000001</v>
      </c>
      <c r="J189">
        <v>1</v>
      </c>
      <c r="K189">
        <f t="shared" si="5"/>
        <v>0.10110582038828753</v>
      </c>
      <c r="L189">
        <f>SQRT((D189-Tabelle11[[#This Row],[X]])^2+ (E189 - Tabelle11[Y])^2 + (F189 - Tabelle11[Z])^2)</f>
        <v>129.40813847219965</v>
      </c>
      <c r="M189">
        <f ca="1">IF(ROW()&gt;M$1+2,AVERAGEA(INDIRECT(ADDRESS(ROW()-M$1,12)):INDIRECT(ADDRESS(ROW(),12,4))),NA())</f>
        <v>129.77472636844524</v>
      </c>
      <c r="N189" s="1">
        <f>1000/(Tabelle10[[#This Row],[Time MS]]-B188)</f>
        <v>10.416666666666666</v>
      </c>
    </row>
    <row r="190" spans="1:14">
      <c r="A190" t="str">
        <f t="shared" si="4"/>
        <v>0:4:218</v>
      </c>
      <c r="B190">
        <v>4218</v>
      </c>
      <c r="C190">
        <v>1</v>
      </c>
      <c r="D190">
        <v>-21.050899999999999</v>
      </c>
      <c r="E190">
        <v>94.541499999999999</v>
      </c>
      <c r="F190">
        <v>84.073400000000007</v>
      </c>
      <c r="G190">
        <v>-45.354100000000003</v>
      </c>
      <c r="H190">
        <v>-1.57585</v>
      </c>
      <c r="I190">
        <v>2.1549</v>
      </c>
      <c r="J190">
        <v>1</v>
      </c>
      <c r="K190">
        <f t="shared" si="5"/>
        <v>0.92180226788284469</v>
      </c>
      <c r="L190">
        <f>SQRT((D190-Tabelle11[[#This Row],[X]])^2+ (E190 - Tabelle11[Y])^2 + (F190 - Tabelle11[Z])^2)</f>
        <v>128.2558856373461</v>
      </c>
      <c r="M190">
        <f ca="1">IF(ROW()&gt;M$1+2,AVERAGEA(INDIRECT(ADDRESS(ROW()-M$1,12)):INDIRECT(ADDRESS(ROW(),12,4))),NA())</f>
        <v>129.76263863427056</v>
      </c>
      <c r="N190" s="1">
        <f>1000/(Tabelle10[[#This Row],[Time MS]]-B189)</f>
        <v>22.222222222222221</v>
      </c>
    </row>
    <row r="191" spans="1:14">
      <c r="A191" t="str">
        <f t="shared" si="4"/>
        <v>0:4:261</v>
      </c>
      <c r="B191">
        <v>4261</v>
      </c>
      <c r="C191">
        <v>1</v>
      </c>
      <c r="D191">
        <v>-20.857800000000001</v>
      </c>
      <c r="E191">
        <v>94.124399999999994</v>
      </c>
      <c r="F191">
        <v>84.0227</v>
      </c>
      <c r="G191">
        <v>-45.295400000000001</v>
      </c>
      <c r="H191">
        <v>-1.4245300000000001</v>
      </c>
      <c r="I191">
        <v>2.2667700000000002</v>
      </c>
      <c r="J191">
        <v>1</v>
      </c>
      <c r="K191">
        <f t="shared" si="5"/>
        <v>0.31151909186917376</v>
      </c>
      <c r="L191">
        <f>SQRT((D191-Tabelle11[[#This Row],[X]])^2+ (E191 - Tabelle11[Y])^2 + (F191 - Tabelle11[Z])^2)</f>
        <v>127.88379338872458</v>
      </c>
      <c r="M191">
        <f ca="1">IF(ROW()&gt;M$1+2,AVERAGEA(INDIRECT(ADDRESS(ROW()-M$1,12)):INDIRECT(ADDRESS(ROW(),12,4))),NA())</f>
        <v>129.7531235266577</v>
      </c>
      <c r="N191" s="1">
        <f>1000/(Tabelle10[[#This Row],[Time MS]]-B190)</f>
        <v>23.255813953488371</v>
      </c>
    </row>
    <row r="192" spans="1:14">
      <c r="A192" t="str">
        <f t="shared" si="4"/>
        <v>0:4:303</v>
      </c>
      <c r="B192">
        <v>4303</v>
      </c>
      <c r="C192">
        <v>1</v>
      </c>
      <c r="D192">
        <v>-20.243500000000001</v>
      </c>
      <c r="E192">
        <v>96.16</v>
      </c>
      <c r="F192">
        <v>84.252200000000002</v>
      </c>
      <c r="G192">
        <v>-45.110599999999998</v>
      </c>
      <c r="H192">
        <v>-1.6926099999999999</v>
      </c>
      <c r="I192">
        <v>1.7193499999999999</v>
      </c>
      <c r="J192">
        <v>1</v>
      </c>
      <c r="K192">
        <f t="shared" si="5"/>
        <v>1.3347671184877308</v>
      </c>
      <c r="L192">
        <f>SQRT((D192-Tabelle11[[#This Row],[X]])^2+ (E192 - Tabelle11[Y])^2 + (F192 - Tabelle11[Z])^2)</f>
        <v>129.44102169362694</v>
      </c>
      <c r="M192">
        <f ca="1">IF(ROW()&gt;M$1+2,AVERAGEA(INDIRECT(ADDRESS(ROW()-M$1,12)):INDIRECT(ADDRESS(ROW(),12,4))),NA())</f>
        <v>129.75902652107357</v>
      </c>
      <c r="N192" s="1">
        <f>1000/(Tabelle10[[#This Row],[Time MS]]-B191)</f>
        <v>23.80952380952381</v>
      </c>
    </row>
    <row r="193" spans="1:14">
      <c r="A193" t="str">
        <f t="shared" si="4"/>
        <v>0:4:347</v>
      </c>
      <c r="B193">
        <v>4347</v>
      </c>
      <c r="C193">
        <v>1</v>
      </c>
      <c r="D193">
        <v>-21.4651</v>
      </c>
      <c r="E193">
        <v>97.181600000000003</v>
      </c>
      <c r="F193">
        <v>83.6541</v>
      </c>
      <c r="G193">
        <v>-45.459699999999998</v>
      </c>
      <c r="H193">
        <v>-1.7581199999999999</v>
      </c>
      <c r="I193">
        <v>1.4951399999999999</v>
      </c>
      <c r="J193">
        <v>1</v>
      </c>
      <c r="K193">
        <f t="shared" si="5"/>
        <v>0.46685633262312498</v>
      </c>
      <c r="L193">
        <f>SQRT((D193-Tabelle11[[#This Row],[X]])^2+ (E193 - Tabelle11[Y])^2 + (F193 - Tabelle11[Z])^2)</f>
        <v>130.01162387794409</v>
      </c>
      <c r="M193">
        <f ca="1">IF(ROW()&gt;M$1+2,AVERAGEA(INDIRECT(ADDRESS(ROW()-M$1,12)):INDIRECT(ADDRESS(ROW(),12,4))),NA())</f>
        <v>129.76689041748443</v>
      </c>
      <c r="N193" s="1">
        <f>1000/(Tabelle10[[#This Row],[Time MS]]-B192)</f>
        <v>22.727272727272727</v>
      </c>
    </row>
    <row r="194" spans="1:14">
      <c r="A194" t="str">
        <f t="shared" si="4"/>
        <v>0:4:395</v>
      </c>
      <c r="B194">
        <v>4395</v>
      </c>
      <c r="C194">
        <v>1</v>
      </c>
      <c r="D194">
        <v>-22.807500000000001</v>
      </c>
      <c r="E194">
        <v>97.162499999999994</v>
      </c>
      <c r="F194">
        <v>83.3613</v>
      </c>
      <c r="G194">
        <v>-45.778100000000002</v>
      </c>
      <c r="H194">
        <v>-1.58355</v>
      </c>
      <c r="I194">
        <v>1.4771300000000001</v>
      </c>
      <c r="J194">
        <v>1</v>
      </c>
      <c r="K194">
        <f t="shared" si="5"/>
        <v>1.9662000196603916E-2</v>
      </c>
      <c r="L194">
        <f>SQRT((D194-Tabelle11[[#This Row],[X]])^2+ (E194 - Tabelle11[Y])^2 + (F194 - Tabelle11[Z])^2)</f>
        <v>130.03783987820623</v>
      </c>
      <c r="M194">
        <f ca="1">IF(ROW()&gt;M$1+2,AVERAGEA(INDIRECT(ADDRESS(ROW()-M$1,12)):INDIRECT(ADDRESS(ROW(),12,4))),NA())</f>
        <v>129.77501387825436</v>
      </c>
      <c r="N194" s="1">
        <f>1000/(Tabelle10[[#This Row],[Time MS]]-B193)</f>
        <v>20.833333333333332</v>
      </c>
    </row>
    <row r="195" spans="1:14">
      <c r="A195" t="str">
        <f t="shared" ref="A195:A258" si="6">INT(INT(B196/1000)/60)&amp;":"&amp;MOD(INT(B195/1000),60)&amp;":"&amp;MOD(B195,1000)</f>
        <v>0:4:444</v>
      </c>
      <c r="B195">
        <v>4444</v>
      </c>
      <c r="C195">
        <v>1</v>
      </c>
      <c r="D195">
        <v>-22.697800000000001</v>
      </c>
      <c r="E195">
        <v>97.194500000000005</v>
      </c>
      <c r="F195">
        <v>83.8369</v>
      </c>
      <c r="G195">
        <v>-45.657299999999999</v>
      </c>
      <c r="H195">
        <v>-1.64463</v>
      </c>
      <c r="I195">
        <v>1.48184</v>
      </c>
      <c r="J195">
        <v>1</v>
      </c>
      <c r="K195">
        <f t="shared" ref="K195:K258" si="7">((ABS(SQRT(SUMSQ(E194,D194,F194))-SQRT(SUMSQ(E195,D195,F195)))/100)/((B195-B194)/1000))*3.6</f>
        <v>0.22783230895039214</v>
      </c>
      <c r="L195">
        <f>SQRT((D195-Tabelle11[[#This Row],[X]])^2+ (E195 - Tabelle11[Y])^2 + (F195 - Tabelle11[Z])^2)</f>
        <v>130.34794496538871</v>
      </c>
      <c r="M195">
        <f ca="1">IF(ROW()&gt;M$1+2,AVERAGEA(INDIRECT(ADDRESS(ROW()-M$1,12)):INDIRECT(ADDRESS(ROW(),12,4))),NA())</f>
        <v>129.78798898162935</v>
      </c>
      <c r="N195" s="1">
        <f>1000/(Tabelle10[[#This Row],[Time MS]]-B194)</f>
        <v>20.408163265306122</v>
      </c>
    </row>
    <row r="196" spans="1:14">
      <c r="A196" t="str">
        <f t="shared" si="6"/>
        <v>0:4:493</v>
      </c>
      <c r="B196">
        <v>4493</v>
      </c>
      <c r="C196">
        <v>1</v>
      </c>
      <c r="D196">
        <v>-22.586300000000001</v>
      </c>
      <c r="E196">
        <v>96.8613</v>
      </c>
      <c r="F196">
        <v>83.962599999999995</v>
      </c>
      <c r="G196">
        <v>-45.6327</v>
      </c>
      <c r="H196">
        <v>-1.6351199999999999</v>
      </c>
      <c r="I196">
        <v>1.54413</v>
      </c>
      <c r="J196">
        <v>1</v>
      </c>
      <c r="K196">
        <f t="shared" si="7"/>
        <v>0.1371083812249527</v>
      </c>
      <c r="L196">
        <f>SQRT((D196-Tabelle11[[#This Row],[X]])^2+ (E196 - Tabelle11[Y])^2 + (F196 - Tabelle11[Z])^2)</f>
        <v>130.16132522427696</v>
      </c>
      <c r="M196">
        <f ca="1">IF(ROW()&gt;M$1+2,AVERAGEA(INDIRECT(ADDRESS(ROW()-M$1,12)):INDIRECT(ADDRESS(ROW(),12,4))),NA())</f>
        <v>129.79911636479537</v>
      </c>
      <c r="N196" s="1">
        <f>1000/(Tabelle10[[#This Row],[Time MS]]-B195)</f>
        <v>20.408163265306122</v>
      </c>
    </row>
    <row r="197" spans="1:14">
      <c r="A197" t="str">
        <f t="shared" si="6"/>
        <v>0:4:532</v>
      </c>
      <c r="B197">
        <v>4532</v>
      </c>
      <c r="C197">
        <v>1</v>
      </c>
      <c r="D197">
        <v>-21.510200000000001</v>
      </c>
      <c r="E197">
        <v>96.296400000000006</v>
      </c>
      <c r="F197">
        <v>84.362700000000004</v>
      </c>
      <c r="G197">
        <v>-45.35</v>
      </c>
      <c r="H197">
        <v>-1.69503</v>
      </c>
      <c r="I197">
        <v>1.7157199999999999</v>
      </c>
      <c r="J197">
        <v>1</v>
      </c>
      <c r="K197">
        <f t="shared" si="7"/>
        <v>0.31678268034813056</v>
      </c>
      <c r="L197">
        <f>SQRT((D197-Tabelle11[[#This Row],[X]])^2+ (E197 - Tabelle11[Y])^2 + (F197 - Tabelle11[Z])^2)</f>
        <v>129.81814398723316</v>
      </c>
      <c r="M197">
        <f ca="1">IF(ROW()&gt;M$1+2,AVERAGEA(INDIRECT(ADDRESS(ROW()-M$1,12)):INDIRECT(ADDRESS(ROW(),12,4))),NA())</f>
        <v>129.8068459139312</v>
      </c>
      <c r="N197" s="1">
        <f>1000/(Tabelle10[[#This Row],[Time MS]]-B196)</f>
        <v>25.641025641025642</v>
      </c>
    </row>
    <row r="198" spans="1:14">
      <c r="A198" t="str">
        <f t="shared" si="6"/>
        <v>0:4:576</v>
      </c>
      <c r="B198">
        <v>4576</v>
      </c>
      <c r="C198">
        <v>1</v>
      </c>
      <c r="D198">
        <v>-21.510200000000001</v>
      </c>
      <c r="E198">
        <v>96.296400000000006</v>
      </c>
      <c r="F198">
        <v>84.362700000000004</v>
      </c>
      <c r="G198">
        <v>-45.35</v>
      </c>
      <c r="H198">
        <v>-1.69503</v>
      </c>
      <c r="I198">
        <v>1.7157199999999999</v>
      </c>
      <c r="J198">
        <v>0</v>
      </c>
      <c r="K198">
        <f t="shared" si="7"/>
        <v>0</v>
      </c>
      <c r="L198">
        <f>SQRT((D198-Tabelle11[[#This Row],[X]])^2+ (E198 - Tabelle11[Y])^2 + (F198 - Tabelle11[Z])^2)</f>
        <v>129.81814398723316</v>
      </c>
      <c r="M198">
        <f ca="1">IF(ROW()&gt;M$1+2,AVERAGEA(INDIRECT(ADDRESS(ROW()-M$1,12)):INDIRECT(ADDRESS(ROW(),12,4))),NA())</f>
        <v>129.80916001552083</v>
      </c>
      <c r="N198" s="1">
        <f>1000/(Tabelle10[[#This Row],[Time MS]]-B197)</f>
        <v>22.727272727272727</v>
      </c>
    </row>
    <row r="199" spans="1:14">
      <c r="A199" t="str">
        <f t="shared" si="6"/>
        <v>0:4:603</v>
      </c>
      <c r="B199">
        <v>4603</v>
      </c>
      <c r="C199">
        <v>1</v>
      </c>
      <c r="D199">
        <v>-22.353999999999999</v>
      </c>
      <c r="E199">
        <v>96.703699999999998</v>
      </c>
      <c r="F199">
        <v>83.791499999999999</v>
      </c>
      <c r="G199">
        <v>-45.652200000000001</v>
      </c>
      <c r="H199">
        <v>-1.6315</v>
      </c>
      <c r="I199">
        <v>1.56921</v>
      </c>
      <c r="J199">
        <v>1</v>
      </c>
      <c r="K199">
        <f t="shared" si="7"/>
        <v>0.10048001980415695</v>
      </c>
      <c r="L199">
        <f>SQRT((D199-Tabelle11[[#This Row],[X]])^2+ (E199 - Tabelle11[Y])^2 + (F199 - Tabelle11[Z])^2)</f>
        <v>129.89350400208627</v>
      </c>
      <c r="M199">
        <f ca="1">IF(ROW()&gt;M$1+2,AVERAGEA(INDIRECT(ADDRESS(ROW()-M$1,12)):INDIRECT(ADDRESS(ROW(),12,4))),NA())</f>
        <v>129.81222025587141</v>
      </c>
      <c r="N199" s="1">
        <f>1000/(Tabelle10[[#This Row],[Time MS]]-B198)</f>
        <v>37.037037037037038</v>
      </c>
    </row>
    <row r="200" spans="1:14">
      <c r="A200" t="str">
        <f t="shared" si="6"/>
        <v>0:4:616</v>
      </c>
      <c r="B200">
        <v>4616</v>
      </c>
      <c r="C200">
        <v>1</v>
      </c>
      <c r="D200">
        <v>-22.353999999999999</v>
      </c>
      <c r="E200">
        <v>96.703699999999998</v>
      </c>
      <c r="F200">
        <v>83.791499999999999</v>
      </c>
      <c r="G200">
        <v>-45.652200000000001</v>
      </c>
      <c r="H200">
        <v>-1.6315</v>
      </c>
      <c r="I200">
        <v>1.56921</v>
      </c>
      <c r="J200">
        <v>0</v>
      </c>
      <c r="K200">
        <f t="shared" si="7"/>
        <v>0</v>
      </c>
      <c r="L200">
        <f>SQRT((D200-Tabelle11[[#This Row],[X]])^2+ (E200 - Tabelle11[Y])^2 + (F200 - Tabelle11[Z])^2)</f>
        <v>129.89350400208627</v>
      </c>
      <c r="M200">
        <f ca="1">IF(ROW()&gt;M$1+2,AVERAGEA(INDIRECT(ADDRESS(ROW()-M$1,12)):INDIRECT(ADDRESS(ROW(),12,4))),NA())</f>
        <v>129.81876794911895</v>
      </c>
      <c r="N200" s="1">
        <f>1000/(Tabelle10[[#This Row],[Time MS]]-B199)</f>
        <v>76.92307692307692</v>
      </c>
    </row>
    <row r="201" spans="1:14">
      <c r="A201" t="str">
        <f t="shared" si="6"/>
        <v>0:4:637</v>
      </c>
      <c r="B201">
        <v>4637</v>
      </c>
      <c r="C201">
        <v>1</v>
      </c>
      <c r="D201">
        <v>-22.350899999999999</v>
      </c>
      <c r="E201">
        <v>94.975700000000003</v>
      </c>
      <c r="F201">
        <v>83.737399999999994</v>
      </c>
      <c r="G201">
        <v>-45.656199999999998</v>
      </c>
      <c r="H201">
        <v>-1.54023</v>
      </c>
      <c r="I201">
        <v>2.0367500000000001</v>
      </c>
      <c r="J201">
        <v>1</v>
      </c>
      <c r="K201">
        <f t="shared" si="7"/>
        <v>2.257840289699613</v>
      </c>
      <c r="L201">
        <f>SQRT((D201-Tabelle11[[#This Row],[X]])^2+ (E201 - Tabelle11[Y])^2 + (F201 - Tabelle11[Z])^2)</f>
        <v>128.5764304997615</v>
      </c>
      <c r="M201">
        <f ca="1">IF(ROW()&gt;M$1+2,AVERAGEA(INDIRECT(ADDRESS(ROW()-M$1,12)):INDIRECT(ADDRESS(ROW(),12,4))),NA())</f>
        <v>129.8095562596346</v>
      </c>
      <c r="N201" s="1">
        <f>1000/(Tabelle10[[#This Row],[Time MS]]-B200)</f>
        <v>47.61904761904762</v>
      </c>
    </row>
    <row r="202" spans="1:14">
      <c r="A202" t="str">
        <f t="shared" si="6"/>
        <v>0:4:649</v>
      </c>
      <c r="B202">
        <v>4649</v>
      </c>
      <c r="C202">
        <v>1</v>
      </c>
      <c r="D202">
        <v>-21.7531</v>
      </c>
      <c r="E202">
        <v>95.947900000000004</v>
      </c>
      <c r="F202">
        <v>84.09</v>
      </c>
      <c r="G202">
        <v>-45.486600000000003</v>
      </c>
      <c r="H202">
        <v>-1.60215</v>
      </c>
      <c r="I202">
        <v>1.7799700000000001</v>
      </c>
      <c r="J202">
        <v>1</v>
      </c>
      <c r="K202">
        <f t="shared" si="7"/>
        <v>2.53984810130234</v>
      </c>
      <c r="L202">
        <f>SQRT((D202-Tabelle11[[#This Row],[X]])^2+ (E202 - Tabelle11[Y])^2 + (F202 - Tabelle11[Z])^2)</f>
        <v>129.42304653352895</v>
      </c>
      <c r="M202">
        <f ca="1">IF(ROW()&gt;M$1+2,AVERAGEA(INDIRECT(ADDRESS(ROW()-M$1,12)):INDIRECT(ADDRESS(ROW(),12,4))),NA())</f>
        <v>129.80872690711828</v>
      </c>
      <c r="N202" s="1">
        <f>1000/(Tabelle10[[#This Row],[Time MS]]-B201)</f>
        <v>83.333333333333329</v>
      </c>
    </row>
    <row r="203" spans="1:14">
      <c r="A203" t="str">
        <f t="shared" si="6"/>
        <v>0:4:675</v>
      </c>
      <c r="B203">
        <v>4675</v>
      </c>
      <c r="C203">
        <v>1</v>
      </c>
      <c r="D203">
        <v>-21.7531</v>
      </c>
      <c r="E203">
        <v>95.947900000000004</v>
      </c>
      <c r="F203">
        <v>84.09</v>
      </c>
      <c r="G203">
        <v>-45.486600000000003</v>
      </c>
      <c r="H203">
        <v>-1.60215</v>
      </c>
      <c r="I203">
        <v>1.7799700000000001</v>
      </c>
      <c r="J203">
        <v>0</v>
      </c>
      <c r="K203">
        <f t="shared" si="7"/>
        <v>0</v>
      </c>
      <c r="L203">
        <f>SQRT((D203-Tabelle11[[#This Row],[X]])^2+ (E203 - Tabelle11[Y])^2 + (F203 - Tabelle11[Z])^2)</f>
        <v>129.42304653352895</v>
      </c>
      <c r="M203">
        <f ca="1">IF(ROW()&gt;M$1+2,AVERAGEA(INDIRECT(ADDRESS(ROW()-M$1,12)):INDIRECT(ADDRESS(ROW(),12,4))),NA())</f>
        <v>129.80901374932557</v>
      </c>
      <c r="N203" s="1">
        <f>1000/(Tabelle10[[#This Row],[Time MS]]-B202)</f>
        <v>38.46153846153846</v>
      </c>
    </row>
    <row r="204" spans="1:14">
      <c r="A204" t="str">
        <f t="shared" si="6"/>
        <v>0:4:704</v>
      </c>
      <c r="B204">
        <v>4704</v>
      </c>
      <c r="C204">
        <v>1</v>
      </c>
      <c r="D204">
        <v>-22.6111</v>
      </c>
      <c r="E204">
        <v>96.316100000000006</v>
      </c>
      <c r="F204">
        <v>83.676299999999998</v>
      </c>
      <c r="G204">
        <v>-45.755400000000002</v>
      </c>
      <c r="H204">
        <v>-1.5932999999999999</v>
      </c>
      <c r="I204">
        <v>1.7037500000000001</v>
      </c>
      <c r="J204">
        <v>1</v>
      </c>
      <c r="K204">
        <f t="shared" si="7"/>
        <v>0.18908944402646896</v>
      </c>
      <c r="L204">
        <f>SQRT((D204-Tabelle11[[#This Row],[X]])^2+ (E204 - Tabelle11[Y])^2 + (F204 - Tabelle11[Z])^2)</f>
        <v>129.57536858566138</v>
      </c>
      <c r="M204">
        <f ca="1">IF(ROW()&gt;M$1+2,AVERAGEA(INDIRECT(ADDRESS(ROW()-M$1,12)):INDIRECT(ADDRESS(ROW(),12,4))),NA())</f>
        <v>129.8067635045646</v>
      </c>
      <c r="N204" s="1">
        <f>1000/(Tabelle10[[#This Row],[Time MS]]-B203)</f>
        <v>34.482758620689658</v>
      </c>
    </row>
    <row r="205" spans="1:14">
      <c r="A205" t="str">
        <f t="shared" si="6"/>
        <v>0:4:716</v>
      </c>
      <c r="B205">
        <v>4716</v>
      </c>
      <c r="C205">
        <v>1</v>
      </c>
      <c r="D205">
        <v>-21.6265</v>
      </c>
      <c r="E205">
        <v>96.623000000000005</v>
      </c>
      <c r="F205">
        <v>84.263400000000004</v>
      </c>
      <c r="G205">
        <v>-45.444200000000002</v>
      </c>
      <c r="H205">
        <v>-1.73828</v>
      </c>
      <c r="I205">
        <v>1.63731</v>
      </c>
      <c r="J205">
        <v>1</v>
      </c>
      <c r="K205">
        <f t="shared" si="7"/>
        <v>1.3203939033640211</v>
      </c>
      <c r="L205">
        <f>SQRT((D205-Tabelle11[[#This Row],[X]])^2+ (E205 - Tabelle11[Y])^2 + (F205 - Tabelle11[Z])^2)</f>
        <v>130.01549988678272</v>
      </c>
      <c r="M205">
        <f ca="1">IF(ROW()&gt;M$1+2,AVERAGEA(INDIRECT(ADDRESS(ROW()-M$1,12)):INDIRECT(ADDRESS(ROW(),12,4))),NA())</f>
        <v>129.80887099545825</v>
      </c>
      <c r="N205" s="1">
        <f>1000/(Tabelle10[[#This Row],[Time MS]]-B204)</f>
        <v>83.333333333333329</v>
      </c>
    </row>
    <row r="206" spans="1:14">
      <c r="A206" t="str">
        <f t="shared" si="6"/>
        <v>0:4:742</v>
      </c>
      <c r="B206">
        <v>4742</v>
      </c>
      <c r="C206">
        <v>1</v>
      </c>
      <c r="D206">
        <v>-21.6265</v>
      </c>
      <c r="E206">
        <v>96.623000000000005</v>
      </c>
      <c r="F206">
        <v>84.263400000000004</v>
      </c>
      <c r="G206">
        <v>-45.444200000000002</v>
      </c>
      <c r="H206">
        <v>-1.73828</v>
      </c>
      <c r="I206">
        <v>1.63731</v>
      </c>
      <c r="J206">
        <v>0</v>
      </c>
      <c r="K206">
        <f t="shared" si="7"/>
        <v>0</v>
      </c>
      <c r="L206">
        <f>SQRT((D206-Tabelle11[[#This Row],[X]])^2+ (E206 - Tabelle11[Y])^2 + (F206 - Tabelle11[Z])^2)</f>
        <v>130.01549988678272</v>
      </c>
      <c r="M206">
        <f ca="1">IF(ROW()&gt;M$1+2,AVERAGEA(INDIRECT(ADDRESS(ROW()-M$1,12)):INDIRECT(ADDRESS(ROW(),12,4))),NA())</f>
        <v>129.81097848635193</v>
      </c>
      <c r="N206" s="1">
        <f>1000/(Tabelle10[[#This Row],[Time MS]]-B205)</f>
        <v>38.46153846153846</v>
      </c>
    </row>
    <row r="207" spans="1:14">
      <c r="A207" t="str">
        <f t="shared" si="6"/>
        <v>0:4:766</v>
      </c>
      <c r="B207">
        <v>4766</v>
      </c>
      <c r="C207">
        <v>1</v>
      </c>
      <c r="D207">
        <v>-20.6294</v>
      </c>
      <c r="E207">
        <v>96.474699999999999</v>
      </c>
      <c r="F207">
        <v>84.504900000000006</v>
      </c>
      <c r="G207">
        <v>-45.174900000000001</v>
      </c>
      <c r="H207">
        <v>-1.6813100000000001</v>
      </c>
      <c r="I207">
        <v>1.7133</v>
      </c>
      <c r="J207">
        <v>1</v>
      </c>
      <c r="K207">
        <f t="shared" si="7"/>
        <v>0.17320359195787208</v>
      </c>
      <c r="L207">
        <f>SQRT((D207-Tabelle11[[#This Row],[X]])^2+ (E207 - Tabelle11[Y])^2 + (F207 - Tabelle11[Z])^2)</f>
        <v>129.90003082547747</v>
      </c>
      <c r="M207">
        <f ca="1">IF(ROW()&gt;M$1+2,AVERAGEA(INDIRECT(ADDRESS(ROW()-M$1,12)):INDIRECT(ADDRESS(ROW(),12,4))),NA())</f>
        <v>129.81745113131632</v>
      </c>
      <c r="N207" s="1">
        <f>1000/(Tabelle10[[#This Row],[Time MS]]-B206)</f>
        <v>41.666666666666664</v>
      </c>
    </row>
    <row r="208" spans="1:14">
      <c r="A208" t="str">
        <f t="shared" si="6"/>
        <v>0:4:782</v>
      </c>
      <c r="B208">
        <v>4782</v>
      </c>
      <c r="C208">
        <v>1</v>
      </c>
      <c r="D208">
        <v>-20.6294</v>
      </c>
      <c r="E208">
        <v>96.474699999999999</v>
      </c>
      <c r="F208">
        <v>84.504900000000006</v>
      </c>
      <c r="G208">
        <v>-45.174900000000001</v>
      </c>
      <c r="H208">
        <v>-1.6813100000000001</v>
      </c>
      <c r="I208">
        <v>1.7133</v>
      </c>
      <c r="J208">
        <v>0</v>
      </c>
      <c r="K208">
        <f t="shared" si="7"/>
        <v>0</v>
      </c>
      <c r="L208">
        <f>SQRT((D208-Tabelle11[[#This Row],[X]])^2+ (E208 - Tabelle11[Y])^2 + (F208 - Tabelle11[Z])^2)</f>
        <v>129.90003082547747</v>
      </c>
      <c r="M208">
        <f ca="1">IF(ROW()&gt;M$1+2,AVERAGEA(INDIRECT(ADDRESS(ROW()-M$1,12)):INDIRECT(ADDRESS(ROW(),12,4))),NA())</f>
        <v>129.82392377628071</v>
      </c>
      <c r="N208" s="1">
        <f>1000/(Tabelle10[[#This Row],[Time MS]]-B207)</f>
        <v>62.5</v>
      </c>
    </row>
    <row r="209" spans="1:14">
      <c r="A209" t="str">
        <f t="shared" si="6"/>
        <v>0:4:801</v>
      </c>
      <c r="B209">
        <v>4801</v>
      </c>
      <c r="C209">
        <v>1</v>
      </c>
      <c r="D209">
        <v>-20.962499999999999</v>
      </c>
      <c r="E209">
        <v>96.388099999999994</v>
      </c>
      <c r="F209">
        <v>84.046400000000006</v>
      </c>
      <c r="G209">
        <v>-45.332599999999999</v>
      </c>
      <c r="H209">
        <v>-1.7567699999999999</v>
      </c>
      <c r="I209">
        <v>1.80457</v>
      </c>
      <c r="J209">
        <v>1</v>
      </c>
      <c r="K209">
        <f t="shared" si="7"/>
        <v>0.58507665113204677</v>
      </c>
      <c r="L209">
        <f>SQRT((D209-Tabelle11[[#This Row],[X]])^2+ (E209 - Tabelle11[Y])^2 + (F209 - Tabelle11[Z])^2)</f>
        <v>129.59124037071334</v>
      </c>
      <c r="M209">
        <f ca="1">IF(ROW()&gt;M$1+2,AVERAGEA(INDIRECT(ADDRESS(ROW()-M$1,12)):INDIRECT(ADDRESS(ROW(),12,4))),NA())</f>
        <v>129.84203422490393</v>
      </c>
      <c r="N209" s="1">
        <f>1000/(Tabelle10[[#This Row],[Time MS]]-B208)</f>
        <v>52.631578947368418</v>
      </c>
    </row>
    <row r="210" spans="1:14">
      <c r="A210" t="str">
        <f t="shared" si="6"/>
        <v>0:4:816</v>
      </c>
      <c r="B210">
        <v>4816</v>
      </c>
      <c r="C210">
        <v>1</v>
      </c>
      <c r="D210">
        <v>-20.962499999999999</v>
      </c>
      <c r="E210">
        <v>96.388099999999994</v>
      </c>
      <c r="F210">
        <v>84.046400000000006</v>
      </c>
      <c r="G210">
        <v>-45.332599999999999</v>
      </c>
      <c r="H210">
        <v>-1.7567699999999999</v>
      </c>
      <c r="I210">
        <v>1.80457</v>
      </c>
      <c r="J210">
        <v>0</v>
      </c>
      <c r="K210">
        <f t="shared" si="7"/>
        <v>0</v>
      </c>
      <c r="L210">
        <f>SQRT((D210-Tabelle11[[#This Row],[X]])^2+ (E210 - Tabelle11[Y])^2 + (F210 - Tabelle11[Z])^2)</f>
        <v>129.59124037071334</v>
      </c>
      <c r="M210">
        <f ca="1">IF(ROW()&gt;M$1+2,AVERAGEA(INDIRECT(ADDRESS(ROW()-M$1,12)):INDIRECT(ADDRESS(ROW(),12,4))),NA())</f>
        <v>129.87268993600381</v>
      </c>
      <c r="N210" s="1">
        <f>1000/(Tabelle10[[#This Row],[Time MS]]-B209)</f>
        <v>66.666666666666671</v>
      </c>
    </row>
    <row r="211" spans="1:14">
      <c r="A211" t="str">
        <f t="shared" si="6"/>
        <v>0:4:835</v>
      </c>
      <c r="B211">
        <v>4835</v>
      </c>
      <c r="C211">
        <v>1</v>
      </c>
      <c r="D211">
        <v>-21.159099999999999</v>
      </c>
      <c r="E211">
        <v>96.4345</v>
      </c>
      <c r="F211">
        <v>83.901399999999995</v>
      </c>
      <c r="G211">
        <v>-45.398499999999999</v>
      </c>
      <c r="H211">
        <v>-1.7787599999999999</v>
      </c>
      <c r="I211">
        <v>1.83094</v>
      </c>
      <c r="J211">
        <v>1</v>
      </c>
      <c r="K211">
        <f t="shared" si="7"/>
        <v>5.2087669271300964E-2</v>
      </c>
      <c r="L211">
        <f>SQRT((D211-Tabelle11[[#This Row],[X]])^2+ (E211 - Tabelle11[Y])^2 + (F211 - Tabelle11[Z])^2)</f>
        <v>129.56374965637571</v>
      </c>
      <c r="M211">
        <f ca="1">IF(ROW()&gt;M$1+2,AVERAGEA(INDIRECT(ADDRESS(ROW()-M$1,12)):INDIRECT(ADDRESS(ROW(),12,4))),NA())</f>
        <v>129.90307346181325</v>
      </c>
      <c r="N211" s="1">
        <f>1000/(Tabelle10[[#This Row],[Time MS]]-B210)</f>
        <v>52.631578947368418</v>
      </c>
    </row>
    <row r="212" spans="1:14">
      <c r="A212" t="str">
        <f t="shared" si="6"/>
        <v>0:4:843</v>
      </c>
      <c r="B212">
        <v>4843</v>
      </c>
      <c r="C212">
        <v>1</v>
      </c>
      <c r="D212">
        <v>-21.159099999999999</v>
      </c>
      <c r="E212">
        <v>96.4345</v>
      </c>
      <c r="F212">
        <v>83.901399999999995</v>
      </c>
      <c r="G212">
        <v>-45.398499999999999</v>
      </c>
      <c r="H212">
        <v>-1.7787599999999999</v>
      </c>
      <c r="I212">
        <v>1.83094</v>
      </c>
      <c r="J212">
        <v>0</v>
      </c>
      <c r="K212">
        <f t="shared" si="7"/>
        <v>0</v>
      </c>
      <c r="L212">
        <f>SQRT((D212-Tabelle11[[#This Row],[X]])^2+ (E212 - Tabelle11[Y])^2 + (F212 - Tabelle11[Z])^2)</f>
        <v>129.56374965637571</v>
      </c>
      <c r="M212">
        <f ca="1">IF(ROW()&gt;M$1+2,AVERAGEA(INDIRECT(ADDRESS(ROW()-M$1,12)):INDIRECT(ADDRESS(ROW(),12,4))),NA())</f>
        <v>129.91571573190924</v>
      </c>
      <c r="N212" s="1">
        <f>1000/(Tabelle10[[#This Row],[Time MS]]-B211)</f>
        <v>125</v>
      </c>
    </row>
    <row r="213" spans="1:14">
      <c r="A213" t="str">
        <f t="shared" si="6"/>
        <v>0:4:865</v>
      </c>
      <c r="B213">
        <v>4865</v>
      </c>
      <c r="C213">
        <v>1</v>
      </c>
      <c r="D213">
        <v>-21.006799999999998</v>
      </c>
      <c r="E213">
        <v>96.455699999999993</v>
      </c>
      <c r="F213">
        <v>84.110500000000002</v>
      </c>
      <c r="G213">
        <v>-45.299700000000001</v>
      </c>
      <c r="H213">
        <v>-1.7607299999999999</v>
      </c>
      <c r="I213">
        <v>1.8409500000000001</v>
      </c>
      <c r="J213">
        <v>1</v>
      </c>
      <c r="K213">
        <f t="shared" si="7"/>
        <v>0.20701932396002062</v>
      </c>
      <c r="L213">
        <f>SQRT((D213-Tabelle11[[#This Row],[X]])^2+ (E213 - Tabelle11[Y])^2 + (F213 - Tabelle11[Z])^2)</f>
        <v>129.69026146546238</v>
      </c>
      <c r="M213">
        <f ca="1">IF(ROW()&gt;M$1+2,AVERAGEA(INDIRECT(ADDRESS(ROW()-M$1,12)):INDIRECT(ADDRESS(ROW(),12,4))),NA())</f>
        <v>129.92961059417445</v>
      </c>
      <c r="N213" s="1">
        <f>1000/(Tabelle10[[#This Row],[Time MS]]-B212)</f>
        <v>45.454545454545453</v>
      </c>
    </row>
    <row r="214" spans="1:14">
      <c r="A214" t="str">
        <f t="shared" si="6"/>
        <v>0:4:874</v>
      </c>
      <c r="B214">
        <v>4874</v>
      </c>
      <c r="C214">
        <v>1</v>
      </c>
      <c r="D214">
        <v>-21.006799999999998</v>
      </c>
      <c r="E214">
        <v>96.455699999999993</v>
      </c>
      <c r="F214">
        <v>84.110500000000002</v>
      </c>
      <c r="G214">
        <v>-45.299700000000001</v>
      </c>
      <c r="H214">
        <v>-1.7607299999999999</v>
      </c>
      <c r="I214">
        <v>1.8409500000000001</v>
      </c>
      <c r="J214">
        <v>0</v>
      </c>
      <c r="K214">
        <f t="shared" si="7"/>
        <v>0</v>
      </c>
      <c r="L214">
        <f>SQRT((D214-Tabelle11[[#This Row],[X]])^2+ (E214 - Tabelle11[Y])^2 + (F214 - Tabelle11[Z])^2)</f>
        <v>129.69026146546238</v>
      </c>
      <c r="M214">
        <f ca="1">IF(ROW()&gt;M$1+2,AVERAGEA(INDIRECT(ADDRESS(ROW()-M$1,12)):INDIRECT(ADDRESS(ROW(),12,4))),NA())</f>
        <v>129.94053207668367</v>
      </c>
      <c r="N214" s="1">
        <f>1000/(Tabelle10[[#This Row],[Time MS]]-B213)</f>
        <v>111.11111111111111</v>
      </c>
    </row>
    <row r="215" spans="1:14">
      <c r="A215" t="str">
        <f t="shared" si="6"/>
        <v>0:4:898</v>
      </c>
      <c r="B215">
        <v>4898</v>
      </c>
      <c r="C215">
        <v>1</v>
      </c>
      <c r="D215">
        <v>-21.8569</v>
      </c>
      <c r="E215">
        <v>96.621799999999993</v>
      </c>
      <c r="F215">
        <v>83.811899999999994</v>
      </c>
      <c r="G215">
        <v>-45.494599999999998</v>
      </c>
      <c r="H215">
        <v>-1.81419</v>
      </c>
      <c r="I215">
        <v>1.8374299999999999</v>
      </c>
      <c r="J215">
        <v>1</v>
      </c>
      <c r="K215">
        <f t="shared" si="7"/>
        <v>0.10618741041676572</v>
      </c>
      <c r="L215">
        <f>SQRT((D215-Tabelle11[[#This Row],[X]])^2+ (E215 - Tabelle11[Y])^2 + (F215 - Tabelle11[Z])^2)</f>
        <v>129.7610530724069</v>
      </c>
      <c r="M215">
        <f ca="1">IF(ROW()&gt;M$1+2,AVERAGEA(INDIRECT(ADDRESS(ROW()-M$1,12)):INDIRECT(ADDRESS(ROW(),12,4))),NA())</f>
        <v>129.95215446619235</v>
      </c>
      <c r="N215" s="1">
        <f>1000/(Tabelle10[[#This Row],[Time MS]]-B214)</f>
        <v>41.666666666666664</v>
      </c>
    </row>
    <row r="216" spans="1:14">
      <c r="A216" t="str">
        <f t="shared" si="6"/>
        <v>0:4:907</v>
      </c>
      <c r="B216">
        <v>4907</v>
      </c>
      <c r="C216">
        <v>1</v>
      </c>
      <c r="D216">
        <v>-21.8569</v>
      </c>
      <c r="E216">
        <v>96.621799999999993</v>
      </c>
      <c r="F216">
        <v>83.811899999999994</v>
      </c>
      <c r="G216">
        <v>-45.494599999999998</v>
      </c>
      <c r="H216">
        <v>-1.81419</v>
      </c>
      <c r="I216">
        <v>1.8374299999999999</v>
      </c>
      <c r="J216">
        <v>0</v>
      </c>
      <c r="K216">
        <f t="shared" si="7"/>
        <v>0</v>
      </c>
      <c r="L216">
        <f>SQRT((D216-Tabelle11[[#This Row],[X]])^2+ (E216 - Tabelle11[Y])^2 + (F216 - Tabelle11[Z])^2)</f>
        <v>129.7610530724069</v>
      </c>
      <c r="M216">
        <f ca="1">IF(ROW()&gt;M$1+2,AVERAGEA(INDIRECT(ADDRESS(ROW()-M$1,12)):INDIRECT(ADDRESS(ROW(),12,4))),NA())</f>
        <v>129.96377685570104</v>
      </c>
      <c r="N216" s="1">
        <f>1000/(Tabelle10[[#This Row],[Time MS]]-B215)</f>
        <v>111.11111111111111</v>
      </c>
    </row>
    <row r="217" spans="1:14">
      <c r="A217" t="str">
        <f t="shared" si="6"/>
        <v>0:4:929</v>
      </c>
      <c r="B217">
        <v>4929</v>
      </c>
      <c r="C217">
        <v>1</v>
      </c>
      <c r="D217">
        <v>-21.676200000000001</v>
      </c>
      <c r="E217">
        <v>96.399199999999993</v>
      </c>
      <c r="F217">
        <v>84.074600000000004</v>
      </c>
      <c r="G217">
        <v>-45.398699999999998</v>
      </c>
      <c r="H217">
        <v>-1.7728299999999999</v>
      </c>
      <c r="I217">
        <v>1.88574</v>
      </c>
      <c r="J217">
        <v>1</v>
      </c>
      <c r="K217">
        <f t="shared" si="7"/>
        <v>4.243334577112344E-2</v>
      </c>
      <c r="L217">
        <f>SQRT((D217-Tabelle11[[#This Row],[X]])^2+ (E217 - Tabelle11[Y])^2 + (F217 - Tabelle11[Z])^2)</f>
        <v>129.73512158332454</v>
      </c>
      <c r="M217">
        <f ca="1">IF(ROW()&gt;M$1+2,AVERAGEA(INDIRECT(ADDRESS(ROW()-M$1,12)):INDIRECT(ADDRESS(ROW(),12,4))),NA())</f>
        <v>129.98463276922027</v>
      </c>
      <c r="N217" s="1">
        <f>1000/(Tabelle10[[#This Row],[Time MS]]-B216)</f>
        <v>45.454545454545453</v>
      </c>
    </row>
    <row r="218" spans="1:14">
      <c r="A218" t="str">
        <f t="shared" si="6"/>
        <v>0:4:940</v>
      </c>
      <c r="B218">
        <v>4940</v>
      </c>
      <c r="C218">
        <v>1</v>
      </c>
      <c r="D218">
        <v>-21.676200000000001</v>
      </c>
      <c r="E218">
        <v>96.399199999999993</v>
      </c>
      <c r="F218">
        <v>84.074600000000004</v>
      </c>
      <c r="G218">
        <v>-45.398699999999998</v>
      </c>
      <c r="H218">
        <v>-1.7728299999999999</v>
      </c>
      <c r="I218">
        <v>1.88574</v>
      </c>
      <c r="J218">
        <v>0</v>
      </c>
      <c r="K218">
        <f t="shared" si="7"/>
        <v>0</v>
      </c>
      <c r="L218">
        <f>SQRT((D218-Tabelle11[[#This Row],[X]])^2+ (E218 - Tabelle11[Y])^2 + (F218 - Tabelle11[Z])^2)</f>
        <v>129.73512158332454</v>
      </c>
      <c r="M218">
        <f ca="1">IF(ROW()&gt;M$1+2,AVERAGEA(INDIRECT(ADDRESS(ROW()-M$1,12)):INDIRECT(ADDRESS(ROW(),12,4))),NA())</f>
        <v>130.00548868273953</v>
      </c>
      <c r="N218" s="1">
        <f>1000/(Tabelle10[[#This Row],[Time MS]]-B217)</f>
        <v>90.909090909090907</v>
      </c>
    </row>
    <row r="219" spans="1:14">
      <c r="A219" t="str">
        <f t="shared" si="6"/>
        <v>0:4:968</v>
      </c>
      <c r="B219">
        <v>4968</v>
      </c>
      <c r="C219">
        <v>1</v>
      </c>
      <c r="D219">
        <v>-21.470800000000001</v>
      </c>
      <c r="E219">
        <v>95.584699999999998</v>
      </c>
      <c r="F219">
        <v>84.130300000000005</v>
      </c>
      <c r="G219">
        <v>-45.329099999999997</v>
      </c>
      <c r="H219">
        <v>-1.8052699999999999</v>
      </c>
      <c r="I219">
        <v>2.1316199999999998</v>
      </c>
      <c r="J219">
        <v>1</v>
      </c>
      <c r="K219">
        <f t="shared" si="7"/>
        <v>0.77412736877851429</v>
      </c>
      <c r="L219">
        <f>SQRT((D219-Tabelle11[[#This Row],[X]])^2+ (E219 - Tabelle11[Y])^2 + (F219 - Tabelle11[Z])^2)</f>
        <v>129.13302251871903</v>
      </c>
      <c r="M219">
        <f ca="1">IF(ROW()&gt;M$1+2,AVERAGEA(INDIRECT(ADDRESS(ROW()-M$1,12)):INDIRECT(ADDRESS(ROW(),12,4))),NA())</f>
        <v>130.02167321436025</v>
      </c>
      <c r="N219" s="1">
        <f>1000/(Tabelle10[[#This Row],[Time MS]]-B218)</f>
        <v>35.714285714285715</v>
      </c>
    </row>
    <row r="220" spans="1:14">
      <c r="A220" t="str">
        <f t="shared" si="6"/>
        <v>0:4:982</v>
      </c>
      <c r="B220">
        <v>4982</v>
      </c>
      <c r="C220">
        <v>1</v>
      </c>
      <c r="D220">
        <v>-21.470800000000001</v>
      </c>
      <c r="E220">
        <v>95.584699999999998</v>
      </c>
      <c r="F220">
        <v>84.130300000000005</v>
      </c>
      <c r="G220">
        <v>-45.329099999999997</v>
      </c>
      <c r="H220">
        <v>-1.8052699999999999</v>
      </c>
      <c r="I220">
        <v>2.1316199999999998</v>
      </c>
      <c r="J220">
        <v>0</v>
      </c>
      <c r="K220">
        <f t="shared" si="7"/>
        <v>0</v>
      </c>
      <c r="L220">
        <f>SQRT((D220-Tabelle11[[#This Row],[X]])^2+ (E220 - Tabelle11[Y])^2 + (F220 - Tabelle11[Z])^2)</f>
        <v>129.13302251871903</v>
      </c>
      <c r="M220">
        <f ca="1">IF(ROW()&gt;M$1+2,AVERAGEA(INDIRECT(ADDRESS(ROW()-M$1,12)):INDIRECT(ADDRESS(ROW(),12,4))),NA())</f>
        <v>130.04336078453875</v>
      </c>
      <c r="N220" s="1">
        <f>1000/(Tabelle10[[#This Row],[Time MS]]-B219)</f>
        <v>71.428571428571431</v>
      </c>
    </row>
    <row r="221" spans="1:14">
      <c r="A221" t="str">
        <f t="shared" si="6"/>
        <v>0:5:5</v>
      </c>
      <c r="B221">
        <v>5005</v>
      </c>
      <c r="C221">
        <v>1</v>
      </c>
      <c r="D221">
        <v>-20.843399999999999</v>
      </c>
      <c r="E221">
        <v>96.283600000000007</v>
      </c>
      <c r="F221">
        <v>84.356999999999999</v>
      </c>
      <c r="G221">
        <v>-45.165100000000002</v>
      </c>
      <c r="H221">
        <v>-1.8561099999999999</v>
      </c>
      <c r="I221">
        <v>1.9347099999999999</v>
      </c>
      <c r="J221">
        <v>1</v>
      </c>
      <c r="K221">
        <f t="shared" si="7"/>
        <v>0.88136308248563289</v>
      </c>
      <c r="L221">
        <f>SQRT((D221-Tabelle11[[#This Row],[X]])^2+ (E221 - Tabelle11[Y])^2 + (F221 - Tabelle11[Z])^2)</f>
        <v>129.69611559919596</v>
      </c>
      <c r="M221">
        <f ca="1">IF(ROW()&gt;M$1+2,AVERAGEA(INDIRECT(ADDRESS(ROW()-M$1,12)):INDIRECT(ADDRESS(ROW(),12,4))),NA())</f>
        <v>130.07062353373186</v>
      </c>
      <c r="N221" s="1">
        <f>1000/(Tabelle10[[#This Row],[Time MS]]-B220)</f>
        <v>43.478260869565219</v>
      </c>
    </row>
    <row r="222" spans="1:14">
      <c r="A222" t="str">
        <f t="shared" si="6"/>
        <v>0:5:18</v>
      </c>
      <c r="B222">
        <v>5018</v>
      </c>
      <c r="C222">
        <v>1</v>
      </c>
      <c r="D222">
        <v>-20.843399999999999</v>
      </c>
      <c r="E222">
        <v>96.283600000000007</v>
      </c>
      <c r="F222">
        <v>84.356999999999999</v>
      </c>
      <c r="G222">
        <v>-45.165100000000002</v>
      </c>
      <c r="H222">
        <v>-1.8561099999999999</v>
      </c>
      <c r="I222">
        <v>1.9347099999999999</v>
      </c>
      <c r="J222">
        <v>1</v>
      </c>
      <c r="K222">
        <f t="shared" si="7"/>
        <v>0</v>
      </c>
      <c r="L222">
        <f>SQRT((D222-Tabelle11[[#This Row],[X]])^2+ (E222 - Tabelle11[Y])^2 + (F222 - Tabelle11[Z])^2)</f>
        <v>129.69611559919596</v>
      </c>
      <c r="M222">
        <f ca="1">IF(ROW()&gt;M$1+2,AVERAGEA(INDIRECT(ADDRESS(ROW()-M$1,12)):INDIRECT(ADDRESS(ROW(),12,4))),NA())</f>
        <v>130.11511799852553</v>
      </c>
      <c r="N222" s="1">
        <f>1000/(Tabelle10[[#This Row],[Time MS]]-B221)</f>
        <v>76.92307692307692</v>
      </c>
    </row>
    <row r="223" spans="1:14">
      <c r="A223" t="str">
        <f t="shared" si="6"/>
        <v>0:5:40</v>
      </c>
      <c r="B223">
        <v>5040</v>
      </c>
      <c r="C223">
        <v>1</v>
      </c>
      <c r="D223">
        <v>-20.843399999999999</v>
      </c>
      <c r="E223">
        <v>96.283600000000007</v>
      </c>
      <c r="F223">
        <v>84.356999999999999</v>
      </c>
      <c r="G223">
        <v>-45.165100000000002</v>
      </c>
      <c r="H223">
        <v>-1.8561099999999999</v>
      </c>
      <c r="I223">
        <v>1.9347099999999999</v>
      </c>
      <c r="J223">
        <v>0</v>
      </c>
      <c r="K223">
        <f t="shared" si="7"/>
        <v>0</v>
      </c>
      <c r="L223">
        <f>SQRT((D223-Tabelle11[[#This Row],[X]])^2+ (E223 - Tabelle11[Y])^2 + (F223 - Tabelle11[Z])^2)</f>
        <v>129.69611559919596</v>
      </c>
      <c r="M223">
        <f ca="1">IF(ROW()&gt;M$1+2,AVERAGEA(INDIRECT(ADDRESS(ROW()-M$1,12)):INDIRECT(ADDRESS(ROW(),12,4))),NA())</f>
        <v>130.15961246331918</v>
      </c>
      <c r="N223" s="1">
        <f>1000/(Tabelle10[[#This Row],[Time MS]]-B222)</f>
        <v>45.454545454545453</v>
      </c>
    </row>
    <row r="224" spans="1:14">
      <c r="A224" t="str">
        <f t="shared" si="6"/>
        <v>0:5:55</v>
      </c>
      <c r="B224">
        <v>5055</v>
      </c>
      <c r="C224">
        <v>1</v>
      </c>
      <c r="D224">
        <v>-20.843399999999999</v>
      </c>
      <c r="E224">
        <v>96.283600000000007</v>
      </c>
      <c r="F224">
        <v>84.356999999999999</v>
      </c>
      <c r="G224">
        <v>-45.165100000000002</v>
      </c>
      <c r="H224">
        <v>-1.8561099999999999</v>
      </c>
      <c r="I224">
        <v>1.9347099999999999</v>
      </c>
      <c r="J224">
        <v>0</v>
      </c>
      <c r="K224">
        <f t="shared" si="7"/>
        <v>0</v>
      </c>
      <c r="L224">
        <f>SQRT((D224-Tabelle11[[#This Row],[X]])^2+ (E224 - Tabelle11[Y])^2 + (F224 - Tabelle11[Z])^2)</f>
        <v>129.69611559919596</v>
      </c>
      <c r="M224">
        <f ca="1">IF(ROW()&gt;M$1+2,AVERAGEA(INDIRECT(ADDRESS(ROW()-M$1,12)):INDIRECT(ADDRESS(ROW(),12,4))),NA())</f>
        <v>130.20410692811285</v>
      </c>
      <c r="N224" s="1">
        <f>1000/(Tabelle10[[#This Row],[Time MS]]-B223)</f>
        <v>66.666666666666671</v>
      </c>
    </row>
    <row r="225" spans="1:14">
      <c r="A225" t="str">
        <f t="shared" si="6"/>
        <v>0:5:64</v>
      </c>
      <c r="B225">
        <v>5064</v>
      </c>
      <c r="C225">
        <v>1</v>
      </c>
      <c r="D225">
        <v>-20.843399999999999</v>
      </c>
      <c r="E225">
        <v>96.283600000000007</v>
      </c>
      <c r="F225">
        <v>84.356999999999999</v>
      </c>
      <c r="G225">
        <v>-45.165100000000002</v>
      </c>
      <c r="H225">
        <v>-1.8561099999999999</v>
      </c>
      <c r="I225">
        <v>1.9347099999999999</v>
      </c>
      <c r="J225">
        <v>0</v>
      </c>
      <c r="K225">
        <f t="shared" si="7"/>
        <v>0</v>
      </c>
      <c r="L225">
        <f>SQRT((D225-Tabelle11[[#This Row],[X]])^2+ (E225 - Tabelle11[Y])^2 + (F225 - Tabelle11[Z])^2)</f>
        <v>129.69611559919596</v>
      </c>
      <c r="M225">
        <f ca="1">IF(ROW()&gt;M$1+2,AVERAGEA(INDIRECT(ADDRESS(ROW()-M$1,12)):INDIRECT(ADDRESS(ROW(),12,4))),NA())</f>
        <v>130.2468707992775</v>
      </c>
      <c r="N225" s="1">
        <f>1000/(Tabelle10[[#This Row],[Time MS]]-B224)</f>
        <v>111.11111111111111</v>
      </c>
    </row>
    <row r="226" spans="1:14">
      <c r="A226" t="str">
        <f t="shared" si="6"/>
        <v>0:5:71</v>
      </c>
      <c r="B226">
        <v>5071</v>
      </c>
      <c r="C226">
        <v>1</v>
      </c>
      <c r="D226">
        <v>-21.895499999999998</v>
      </c>
      <c r="E226">
        <v>97.273899999999998</v>
      </c>
      <c r="F226">
        <v>83.747299999999996</v>
      </c>
      <c r="G226">
        <v>-45.524299999999997</v>
      </c>
      <c r="H226">
        <v>-1.8266800000000001</v>
      </c>
      <c r="I226">
        <v>1.6215900000000001</v>
      </c>
      <c r="J226">
        <v>1</v>
      </c>
      <c r="K226">
        <f t="shared" si="7"/>
        <v>2.6544992668162393</v>
      </c>
      <c r="L226">
        <f>SQRT((D226-Tabelle11[[#This Row],[X]])^2+ (E226 - Tabelle11[Y])^2 + (F226 - Tabelle11[Z])^2)</f>
        <v>130.21226823441023</v>
      </c>
      <c r="M226">
        <f ca="1">IF(ROW()&gt;M$1+2,AVERAGEA(INDIRECT(ADDRESS(ROW()-M$1,12)):INDIRECT(ADDRESS(ROW(),12,4))),NA())</f>
        <v>130.29474509257298</v>
      </c>
      <c r="N226" s="1">
        <f>1000/(Tabelle10[[#This Row],[Time MS]]-B225)</f>
        <v>142.85714285714286</v>
      </c>
    </row>
    <row r="227" spans="1:14">
      <c r="A227" t="str">
        <f t="shared" si="6"/>
        <v>0:5:79</v>
      </c>
      <c r="B227">
        <v>5079</v>
      </c>
      <c r="C227">
        <v>1</v>
      </c>
      <c r="D227">
        <v>-22.135400000000001</v>
      </c>
      <c r="E227">
        <v>95.487399999999994</v>
      </c>
      <c r="F227">
        <v>83.759600000000006</v>
      </c>
      <c r="G227">
        <v>-45.5608</v>
      </c>
      <c r="H227">
        <v>-1.7177</v>
      </c>
      <c r="I227">
        <v>2.1151300000000002</v>
      </c>
      <c r="J227">
        <v>1</v>
      </c>
      <c r="K227">
        <f t="shared" si="7"/>
        <v>5.7606929454656202</v>
      </c>
      <c r="L227">
        <f>SQRT((D227-Tabelle11[[#This Row],[X]])^2+ (E227 - Tabelle11[Y])^2 + (F227 - Tabelle11[Z])^2)</f>
        <v>128.93211424652898</v>
      </c>
      <c r="M227">
        <f ca="1">IF(ROW()&gt;M$1+2,AVERAGEA(INDIRECT(ADDRESS(ROW()-M$1,12)):INDIRECT(ADDRESS(ROW(),12,4))),NA())</f>
        <v>130.3035817964753</v>
      </c>
      <c r="N227" s="1">
        <f>1000/(Tabelle10[[#This Row],[Time MS]]-B226)</f>
        <v>125</v>
      </c>
    </row>
    <row r="228" spans="1:14">
      <c r="A228" t="str">
        <f t="shared" si="6"/>
        <v>0:5:108</v>
      </c>
      <c r="B228">
        <v>5108</v>
      </c>
      <c r="C228">
        <v>1</v>
      </c>
      <c r="D228">
        <v>-22.135400000000001</v>
      </c>
      <c r="E228">
        <v>95.487399999999994</v>
      </c>
      <c r="F228">
        <v>83.759600000000006</v>
      </c>
      <c r="G228">
        <v>-45.5608</v>
      </c>
      <c r="H228">
        <v>-1.7177</v>
      </c>
      <c r="I228">
        <v>2.1151300000000002</v>
      </c>
      <c r="J228">
        <v>0</v>
      </c>
      <c r="K228">
        <f t="shared" si="7"/>
        <v>0</v>
      </c>
      <c r="L228">
        <f>SQRT((D228-Tabelle11[[#This Row],[X]])^2+ (E228 - Tabelle11[Y])^2 + (F228 - Tabelle11[Z])^2)</f>
        <v>128.93211424652898</v>
      </c>
      <c r="M228">
        <f ca="1">IF(ROW()&gt;M$1+2,AVERAGEA(INDIRECT(ADDRESS(ROW()-M$1,12)):INDIRECT(ADDRESS(ROW(),12,4))),NA())</f>
        <v>130.3098126541814</v>
      </c>
      <c r="N228" s="1">
        <f>1000/(Tabelle10[[#This Row],[Time MS]]-B227)</f>
        <v>34.482758620689658</v>
      </c>
    </row>
    <row r="229" spans="1:14">
      <c r="A229" t="str">
        <f t="shared" si="6"/>
        <v>0:5:136</v>
      </c>
      <c r="B229">
        <v>5136</v>
      </c>
      <c r="C229">
        <v>1</v>
      </c>
      <c r="D229">
        <v>-21.587499999999999</v>
      </c>
      <c r="E229">
        <v>95.201099999999997</v>
      </c>
      <c r="F229">
        <v>84.129300000000001</v>
      </c>
      <c r="G229">
        <v>-45.371899999999997</v>
      </c>
      <c r="H229">
        <v>-1.75065</v>
      </c>
      <c r="I229">
        <v>2.18161</v>
      </c>
      <c r="J229">
        <v>1</v>
      </c>
      <c r="K229">
        <f t="shared" si="7"/>
        <v>8.2196687276653579E-2</v>
      </c>
      <c r="L229">
        <f>SQRT((D229-Tabelle11[[#This Row],[X]])^2+ (E229 - Tabelle11[Y])^2 + (F229 - Tabelle11[Z])^2)</f>
        <v>128.86818348975825</v>
      </c>
      <c r="M229">
        <f ca="1">IF(ROW()&gt;M$1+2,AVERAGEA(INDIRECT(ADDRESS(ROW()-M$1,12)):INDIRECT(ADDRESS(ROW(),12,4))),NA())</f>
        <v>130.31541053409768</v>
      </c>
      <c r="N229" s="1">
        <f>1000/(Tabelle10[[#This Row],[Time MS]]-B228)</f>
        <v>35.714285714285715</v>
      </c>
    </row>
    <row r="230" spans="1:14">
      <c r="A230" t="str">
        <f t="shared" si="6"/>
        <v>0:5:149</v>
      </c>
      <c r="B230">
        <v>5149</v>
      </c>
      <c r="C230">
        <v>1</v>
      </c>
      <c r="D230">
        <v>-21.877199999999998</v>
      </c>
      <c r="E230">
        <v>97.153599999999997</v>
      </c>
      <c r="F230">
        <v>84.026300000000006</v>
      </c>
      <c r="G230">
        <v>-45.465600000000002</v>
      </c>
      <c r="H230">
        <v>-1.8894899999999999</v>
      </c>
      <c r="I230">
        <v>1.61338</v>
      </c>
      <c r="J230">
        <v>1</v>
      </c>
      <c r="K230">
        <f t="shared" si="7"/>
        <v>3.9625115013696344</v>
      </c>
      <c r="L230">
        <f>SQRT((D230-Tabelle11[[#This Row],[X]])^2+ (E230 - Tabelle11[Y])^2 + (F230 - Tabelle11[Z])^2)</f>
        <v>130.2990904208084</v>
      </c>
      <c r="M230">
        <f ca="1">IF(ROW()&gt;M$1+2,AVERAGEA(INDIRECT(ADDRESS(ROW()-M$1,12)):INDIRECT(ADDRESS(ROW(),12,4))),NA())</f>
        <v>130.33446312521096</v>
      </c>
      <c r="N230" s="1">
        <f>1000/(Tabelle10[[#This Row],[Time MS]]-B229)</f>
        <v>76.92307692307692</v>
      </c>
    </row>
    <row r="231" spans="1:14">
      <c r="A231" t="str">
        <f t="shared" si="6"/>
        <v>0:5:181</v>
      </c>
      <c r="B231">
        <v>5181</v>
      </c>
      <c r="C231">
        <v>1</v>
      </c>
      <c r="D231">
        <v>-21.877199999999998</v>
      </c>
      <c r="E231">
        <v>97.153599999999997</v>
      </c>
      <c r="F231">
        <v>84.026300000000006</v>
      </c>
      <c r="G231">
        <v>-45.465600000000002</v>
      </c>
      <c r="H231">
        <v>-1.8894899999999999</v>
      </c>
      <c r="I231">
        <v>1.61338</v>
      </c>
      <c r="J231">
        <v>1</v>
      </c>
      <c r="K231">
        <f t="shared" si="7"/>
        <v>0</v>
      </c>
      <c r="L231">
        <f>SQRT((D231-Tabelle11[[#This Row],[X]])^2+ (E231 - Tabelle11[Y])^2 + (F231 - Tabelle11[Z])^2)</f>
        <v>130.2990904208084</v>
      </c>
      <c r="M231">
        <f ca="1">IF(ROW()&gt;M$1+2,AVERAGEA(INDIRECT(ADDRESS(ROW()-M$1,12)):INDIRECT(ADDRESS(ROW(),12,4))),NA())</f>
        <v>130.34685590139858</v>
      </c>
      <c r="N231" s="1">
        <f>1000/(Tabelle10[[#This Row],[Time MS]]-B230)</f>
        <v>31.25</v>
      </c>
    </row>
    <row r="232" spans="1:14">
      <c r="A232" t="str">
        <f t="shared" si="6"/>
        <v>0:5:207</v>
      </c>
      <c r="B232">
        <v>5207</v>
      </c>
      <c r="C232">
        <v>1</v>
      </c>
      <c r="D232">
        <v>-21.877199999999998</v>
      </c>
      <c r="E232">
        <v>97.153599999999997</v>
      </c>
      <c r="F232">
        <v>84.026300000000006</v>
      </c>
      <c r="G232">
        <v>-45.465600000000002</v>
      </c>
      <c r="H232">
        <v>-1.8894899999999999</v>
      </c>
      <c r="I232">
        <v>1.61338</v>
      </c>
      <c r="J232">
        <v>0</v>
      </c>
      <c r="K232">
        <f t="shared" si="7"/>
        <v>0</v>
      </c>
      <c r="L232">
        <f>SQRT((D232-Tabelle11[[#This Row],[X]])^2+ (E232 - Tabelle11[Y])^2 + (F232 - Tabelle11[Z])^2)</f>
        <v>130.2990904208084</v>
      </c>
      <c r="M232">
        <f ca="1">IF(ROW()&gt;M$1+2,AVERAGEA(INDIRECT(ADDRESS(ROW()-M$1,12)):INDIRECT(ADDRESS(ROW(),12,4))),NA())</f>
        <v>130.35924867758621</v>
      </c>
      <c r="N232" s="1">
        <f>1000/(Tabelle10[[#This Row],[Time MS]]-B231)</f>
        <v>38.46153846153846</v>
      </c>
    </row>
    <row r="233" spans="1:14">
      <c r="A233" t="str">
        <f t="shared" si="6"/>
        <v>0:5:228</v>
      </c>
      <c r="B233">
        <v>5228</v>
      </c>
      <c r="C233">
        <v>1</v>
      </c>
      <c r="D233">
        <v>-21.4938</v>
      </c>
      <c r="E233">
        <v>96.921800000000005</v>
      </c>
      <c r="F233">
        <v>84.174099999999996</v>
      </c>
      <c r="G233">
        <v>-45.354300000000002</v>
      </c>
      <c r="H233">
        <v>-1.86504</v>
      </c>
      <c r="I233">
        <v>1.6805600000000001</v>
      </c>
      <c r="J233">
        <v>1</v>
      </c>
      <c r="K233">
        <f t="shared" si="7"/>
        <v>0.24191604595226376</v>
      </c>
      <c r="L233">
        <f>SQRT((D233-Tabelle11[[#This Row],[X]])^2+ (E233 - Tabelle11[Y])^2 + (F233 - Tabelle11[Z])^2)</f>
        <v>130.15797272733624</v>
      </c>
      <c r="M233">
        <f ca="1">IF(ROW()&gt;M$1+2,AVERAGEA(INDIRECT(ADDRESS(ROW()-M$1,12)):INDIRECT(ADDRESS(ROW(),12,4))),NA())</f>
        <v>130.35999815450455</v>
      </c>
      <c r="N233" s="1">
        <f>1000/(Tabelle10[[#This Row],[Time MS]]-B232)</f>
        <v>47.61904761904762</v>
      </c>
    </row>
    <row r="234" spans="1:14">
      <c r="A234" t="str">
        <f t="shared" si="6"/>
        <v>0:5:239</v>
      </c>
      <c r="B234">
        <v>5239</v>
      </c>
      <c r="C234">
        <v>1</v>
      </c>
      <c r="D234">
        <v>-21.4938</v>
      </c>
      <c r="E234">
        <v>96.921800000000005</v>
      </c>
      <c r="F234">
        <v>84.174099999999996</v>
      </c>
      <c r="G234">
        <v>-45.354300000000002</v>
      </c>
      <c r="H234">
        <v>-1.86504</v>
      </c>
      <c r="I234">
        <v>1.6805600000000001</v>
      </c>
      <c r="J234">
        <v>0</v>
      </c>
      <c r="K234">
        <f t="shared" si="7"/>
        <v>0</v>
      </c>
      <c r="L234">
        <f>SQRT((D234-Tabelle11[[#This Row],[X]])^2+ (E234 - Tabelle11[Y])^2 + (F234 - Tabelle11[Z])^2)</f>
        <v>130.15797272733624</v>
      </c>
      <c r="M234">
        <f ca="1">IF(ROW()&gt;M$1+2,AVERAGEA(INDIRECT(ADDRESS(ROW()-M$1,12)):INDIRECT(ADDRESS(ROW(),12,4))),NA())</f>
        <v>130.36074763142287</v>
      </c>
      <c r="N234" s="1">
        <f>1000/(Tabelle10[[#This Row],[Time MS]]-B233)</f>
        <v>90.909090909090907</v>
      </c>
    </row>
    <row r="235" spans="1:14">
      <c r="A235" t="str">
        <f t="shared" si="6"/>
        <v>0:5:266</v>
      </c>
      <c r="B235">
        <v>5266</v>
      </c>
      <c r="C235">
        <v>1</v>
      </c>
      <c r="D235">
        <v>-21.898299999999999</v>
      </c>
      <c r="E235">
        <v>95.417900000000003</v>
      </c>
      <c r="F235">
        <v>83.8874</v>
      </c>
      <c r="G235">
        <v>-45.498199999999997</v>
      </c>
      <c r="H235">
        <v>-1.6738900000000001</v>
      </c>
      <c r="I235">
        <v>2.1299700000000001</v>
      </c>
      <c r="J235">
        <v>1</v>
      </c>
      <c r="K235">
        <f t="shared" si="7"/>
        <v>1.6462831553745143</v>
      </c>
      <c r="L235">
        <f>SQRT((D235-Tabelle11[[#This Row],[X]])^2+ (E235 - Tabelle11[Y])^2 + (F235 - Tabelle11[Z])^2)</f>
        <v>128.92326036080536</v>
      </c>
      <c r="M235">
        <f ca="1">IF(ROW()&gt;M$1+2,AVERAGEA(INDIRECT(ADDRESS(ROW()-M$1,12)):INDIRECT(ADDRESS(ROW(),12,4))),NA())</f>
        <v>130.34927223342501</v>
      </c>
      <c r="N235" s="1">
        <f>1000/(Tabelle10[[#This Row],[Time MS]]-B234)</f>
        <v>37.037037037037038</v>
      </c>
    </row>
    <row r="236" spans="1:14">
      <c r="A236" t="str">
        <f t="shared" si="6"/>
        <v>0:5:282</v>
      </c>
      <c r="B236">
        <v>5282</v>
      </c>
      <c r="C236">
        <v>1</v>
      </c>
      <c r="D236">
        <v>-21.898299999999999</v>
      </c>
      <c r="E236">
        <v>95.417900000000003</v>
      </c>
      <c r="F236">
        <v>83.8874</v>
      </c>
      <c r="G236">
        <v>-45.498199999999997</v>
      </c>
      <c r="H236">
        <v>-1.6738900000000001</v>
      </c>
      <c r="I236">
        <v>2.1299700000000001</v>
      </c>
      <c r="J236">
        <v>0</v>
      </c>
      <c r="K236">
        <f t="shared" si="7"/>
        <v>0</v>
      </c>
      <c r="L236">
        <f>SQRT((D236-Tabelle11[[#This Row],[X]])^2+ (E236 - Tabelle11[Y])^2 + (F236 - Tabelle11[Z])^2)</f>
        <v>128.92326036080536</v>
      </c>
      <c r="M236">
        <f ca="1">IF(ROW()&gt;M$1+2,AVERAGEA(INDIRECT(ADDRESS(ROW()-M$1,12)):INDIRECT(ADDRESS(ROW(),12,4))),NA())</f>
        <v>130.34018594895323</v>
      </c>
      <c r="N236" s="1">
        <f>1000/(Tabelle10[[#This Row],[Time MS]]-B235)</f>
        <v>62.5</v>
      </c>
    </row>
    <row r="237" spans="1:14">
      <c r="A237" t="str">
        <f t="shared" si="6"/>
        <v>0:5:304</v>
      </c>
      <c r="B237">
        <v>5304</v>
      </c>
      <c r="C237">
        <v>1</v>
      </c>
      <c r="D237">
        <v>-21.447700000000001</v>
      </c>
      <c r="E237">
        <v>95.1066</v>
      </c>
      <c r="F237">
        <v>84.108199999999997</v>
      </c>
      <c r="G237">
        <v>-45.3598</v>
      </c>
      <c r="H237">
        <v>-1.75126</v>
      </c>
      <c r="I237">
        <v>2.2512799999999999</v>
      </c>
      <c r="J237">
        <v>1</v>
      </c>
      <c r="K237">
        <f t="shared" si="7"/>
        <v>0.26511418862227487</v>
      </c>
      <c r="L237">
        <f>SQRT((D237-Tabelle11[[#This Row],[X]])^2+ (E237 - Tabelle11[Y])^2 + (F237 - Tabelle11[Z])^2)</f>
        <v>128.76124613442508</v>
      </c>
      <c r="M237">
        <f ca="1">IF(ROW()&gt;M$1+2,AVERAGEA(INDIRECT(ADDRESS(ROW()-M$1,12)):INDIRECT(ADDRESS(ROW(),12,4))),NA())</f>
        <v>130.32579223592907</v>
      </c>
      <c r="N237" s="1">
        <f>1000/(Tabelle10[[#This Row],[Time MS]]-B236)</f>
        <v>45.454545454545453</v>
      </c>
    </row>
    <row r="238" spans="1:14">
      <c r="A238" t="str">
        <f t="shared" si="6"/>
        <v>0:5:315</v>
      </c>
      <c r="B238">
        <v>5315</v>
      </c>
      <c r="C238">
        <v>1</v>
      </c>
      <c r="D238">
        <v>-21.8184</v>
      </c>
      <c r="E238">
        <v>95.479500000000002</v>
      </c>
      <c r="F238">
        <v>83.907700000000006</v>
      </c>
      <c r="G238">
        <v>-45.467700000000001</v>
      </c>
      <c r="H238">
        <v>-1.7692699999999999</v>
      </c>
      <c r="I238">
        <v>2.1473399999999998</v>
      </c>
      <c r="J238">
        <v>1</v>
      </c>
      <c r="K238">
        <f t="shared" si="7"/>
        <v>0.6783567595172042</v>
      </c>
      <c r="L238">
        <f>SQRT((D238-Tabelle11[[#This Row],[X]])^2+ (E238 - Tabelle11[Y])^2 + (F238 - Tabelle11[Z])^2)</f>
        <v>128.96852181094422</v>
      </c>
      <c r="M238">
        <f ca="1">IF(ROW()&gt;M$1+2,AVERAGEA(INDIRECT(ADDRESS(ROW()-M$1,12)):INDIRECT(ADDRESS(ROW(),12,4))),NA())</f>
        <v>130.31161358966142</v>
      </c>
      <c r="N238" s="1">
        <f>1000/(Tabelle10[[#This Row],[Time MS]]-B237)</f>
        <v>90.909090909090907</v>
      </c>
    </row>
    <row r="239" spans="1:14">
      <c r="A239" t="str">
        <f t="shared" si="6"/>
        <v>0:5:339</v>
      </c>
      <c r="B239">
        <v>5339</v>
      </c>
      <c r="C239">
        <v>1</v>
      </c>
      <c r="D239">
        <v>-21.8184</v>
      </c>
      <c r="E239">
        <v>95.479500000000002</v>
      </c>
      <c r="F239">
        <v>83.907700000000006</v>
      </c>
      <c r="G239">
        <v>-45.467700000000001</v>
      </c>
      <c r="H239">
        <v>-1.7692699999999999</v>
      </c>
      <c r="I239">
        <v>2.1473399999999998</v>
      </c>
      <c r="J239">
        <v>0</v>
      </c>
      <c r="K239">
        <f t="shared" si="7"/>
        <v>0</v>
      </c>
      <c r="L239">
        <f>SQRT((D239-Tabelle11[[#This Row],[X]])^2+ (E239 - Tabelle11[Y])^2 + (F239 - Tabelle11[Z])^2)</f>
        <v>128.96852181094422</v>
      </c>
      <c r="M239">
        <f ca="1">IF(ROW()&gt;M$1+2,AVERAGEA(INDIRECT(ADDRESS(ROW()-M$1,12)):INDIRECT(ADDRESS(ROW(),12,4))),NA())</f>
        <v>130.2974349433938</v>
      </c>
      <c r="N239" s="1">
        <f>1000/(Tabelle10[[#This Row],[Time MS]]-B238)</f>
        <v>41.666666666666664</v>
      </c>
    </row>
    <row r="240" spans="1:14">
      <c r="A240" t="str">
        <f t="shared" si="6"/>
        <v>0:5:365</v>
      </c>
      <c r="B240">
        <v>5365</v>
      </c>
      <c r="C240">
        <v>1</v>
      </c>
      <c r="D240">
        <v>-21.732700000000001</v>
      </c>
      <c r="E240">
        <v>94.921599999999998</v>
      </c>
      <c r="F240">
        <v>83.956400000000002</v>
      </c>
      <c r="G240">
        <v>-45.435600000000001</v>
      </c>
      <c r="H240">
        <v>-1.7325299999999999</v>
      </c>
      <c r="I240">
        <v>2.3161900000000002</v>
      </c>
      <c r="J240">
        <v>1</v>
      </c>
      <c r="K240">
        <f t="shared" si="7"/>
        <v>0.54720853282408555</v>
      </c>
      <c r="L240">
        <f>SQRT((D240-Tabelle11[[#This Row],[X]])^2+ (E240 - Tabelle11[Y])^2 + (F240 - Tabelle11[Z])^2)</f>
        <v>128.57331564834905</v>
      </c>
      <c r="M240">
        <f ca="1">IF(ROW()&gt;M$1+2,AVERAGEA(INDIRECT(ADDRESS(ROW()-M$1,12)):INDIRECT(ADDRESS(ROW(),12,4))),NA())</f>
        <v>130.27559583839721</v>
      </c>
      <c r="N240" s="1">
        <f>1000/(Tabelle10[[#This Row],[Time MS]]-B239)</f>
        <v>38.46153846153846</v>
      </c>
    </row>
    <row r="241" spans="1:14">
      <c r="A241" t="str">
        <f t="shared" si="6"/>
        <v>0:5:384</v>
      </c>
      <c r="B241">
        <v>5384</v>
      </c>
      <c r="C241">
        <v>1</v>
      </c>
      <c r="D241">
        <v>-21.732700000000001</v>
      </c>
      <c r="E241">
        <v>94.921599999999998</v>
      </c>
      <c r="F241">
        <v>83.956400000000002</v>
      </c>
      <c r="G241">
        <v>-45.435600000000001</v>
      </c>
      <c r="H241">
        <v>-1.7325299999999999</v>
      </c>
      <c r="I241">
        <v>2.3161900000000002</v>
      </c>
      <c r="J241">
        <v>1</v>
      </c>
      <c r="K241">
        <f t="shared" si="7"/>
        <v>0</v>
      </c>
      <c r="L241">
        <f>SQRT((D241-Tabelle11[[#This Row],[X]])^2+ (E241 - Tabelle11[Y])^2 + (F241 - Tabelle11[Z])^2)</f>
        <v>128.57331564834905</v>
      </c>
      <c r="M241">
        <f ca="1">IF(ROW()&gt;M$1+2,AVERAGEA(INDIRECT(ADDRESS(ROW()-M$1,12)):INDIRECT(ADDRESS(ROW(),12,4))),NA())</f>
        <v>130.24558096192331</v>
      </c>
      <c r="N241" s="1">
        <f>1000/(Tabelle10[[#This Row],[Time MS]]-B240)</f>
        <v>52.631578947368418</v>
      </c>
    </row>
    <row r="242" spans="1:14">
      <c r="A242" t="str">
        <f t="shared" si="6"/>
        <v>0:5:406</v>
      </c>
      <c r="B242">
        <v>5406</v>
      </c>
      <c r="C242">
        <v>1</v>
      </c>
      <c r="D242">
        <v>-21.732700000000001</v>
      </c>
      <c r="E242">
        <v>94.921599999999998</v>
      </c>
      <c r="F242">
        <v>83.956400000000002</v>
      </c>
      <c r="G242">
        <v>-45.435600000000001</v>
      </c>
      <c r="H242">
        <v>-1.7325299999999999</v>
      </c>
      <c r="I242">
        <v>2.3161900000000002</v>
      </c>
      <c r="J242">
        <v>0</v>
      </c>
      <c r="K242">
        <f t="shared" si="7"/>
        <v>0</v>
      </c>
      <c r="L242">
        <f>SQRT((D242-Tabelle11[[#This Row],[X]])^2+ (E242 - Tabelle11[Y])^2 + (F242 - Tabelle11[Z])^2)</f>
        <v>128.57331564834905</v>
      </c>
      <c r="M242">
        <f ca="1">IF(ROW()&gt;M$1+2,AVERAGEA(INDIRECT(ADDRESS(ROW()-M$1,12)):INDIRECT(ADDRESS(ROW(),12,4))),NA())</f>
        <v>130.2155660854495</v>
      </c>
      <c r="N242" s="1">
        <f>1000/(Tabelle10[[#This Row],[Time MS]]-B241)</f>
        <v>45.454545454545453</v>
      </c>
    </row>
    <row r="243" spans="1:14">
      <c r="A243" t="str">
        <f t="shared" si="6"/>
        <v>0:5:425</v>
      </c>
      <c r="B243">
        <v>5425</v>
      </c>
      <c r="C243">
        <v>1</v>
      </c>
      <c r="D243">
        <v>-21.732700000000001</v>
      </c>
      <c r="E243">
        <v>94.921599999999998</v>
      </c>
      <c r="F243">
        <v>83.956400000000002</v>
      </c>
      <c r="G243">
        <v>-45.435600000000001</v>
      </c>
      <c r="H243">
        <v>-1.7325299999999999</v>
      </c>
      <c r="I243">
        <v>2.3161900000000002</v>
      </c>
      <c r="J243">
        <v>0</v>
      </c>
      <c r="K243">
        <f t="shared" si="7"/>
        <v>0</v>
      </c>
      <c r="L243">
        <f>SQRT((D243-Tabelle11[[#This Row],[X]])^2+ (E243 - Tabelle11[Y])^2 + (F243 - Tabelle11[Z])^2)</f>
        <v>128.57331564834905</v>
      </c>
      <c r="M243">
        <f ca="1">IF(ROW()&gt;M$1+2,AVERAGEA(INDIRECT(ADDRESS(ROW()-M$1,12)):INDIRECT(ADDRESS(ROW(),12,4))),NA())</f>
        <v>130.18555120897562</v>
      </c>
      <c r="N243" s="1">
        <f>1000/(Tabelle10[[#This Row],[Time MS]]-B242)</f>
        <v>52.631578947368418</v>
      </c>
    </row>
    <row r="244" spans="1:14">
      <c r="A244" t="str">
        <f t="shared" si="6"/>
        <v>0:5:437</v>
      </c>
      <c r="B244">
        <v>5437</v>
      </c>
      <c r="C244">
        <v>1</v>
      </c>
      <c r="D244">
        <v>-21.7973</v>
      </c>
      <c r="E244">
        <v>96.624499999999998</v>
      </c>
      <c r="F244">
        <v>83.970299999999995</v>
      </c>
      <c r="G244">
        <v>-45.452800000000003</v>
      </c>
      <c r="H244">
        <v>-1.81521</v>
      </c>
      <c r="I244">
        <v>1.8006</v>
      </c>
      <c r="J244">
        <v>1</v>
      </c>
      <c r="K244">
        <f t="shared" si="7"/>
        <v>3.8462837868657398</v>
      </c>
      <c r="L244">
        <f>SQRT((D244-Tabelle11[[#This Row],[X]])^2+ (E244 - Tabelle11[Y])^2 + (F244 - Tabelle11[Z])^2)</f>
        <v>129.85541024397097</v>
      </c>
      <c r="M244">
        <f ca="1">IF(ROW()&gt;M$1+2,AVERAGEA(INDIRECT(ADDRESS(ROW()-M$1,12)):INDIRECT(ADDRESS(ROW(),12,4))),NA())</f>
        <v>130.16516035366863</v>
      </c>
      <c r="N244" s="1">
        <f>1000/(Tabelle10[[#This Row],[Time MS]]-B243)</f>
        <v>83.333333333333329</v>
      </c>
    </row>
    <row r="245" spans="1:14">
      <c r="A245" t="str">
        <f t="shared" si="6"/>
        <v>0:5:444</v>
      </c>
      <c r="B245">
        <v>5444</v>
      </c>
      <c r="C245">
        <v>1</v>
      </c>
      <c r="D245">
        <v>-21.7973</v>
      </c>
      <c r="E245">
        <v>96.624499999999998</v>
      </c>
      <c r="F245">
        <v>83.970299999999995</v>
      </c>
      <c r="G245">
        <v>-45.452800000000003</v>
      </c>
      <c r="H245">
        <v>-1.81521</v>
      </c>
      <c r="I245">
        <v>1.8006</v>
      </c>
      <c r="J245">
        <v>0</v>
      </c>
      <c r="K245">
        <f t="shared" si="7"/>
        <v>0</v>
      </c>
      <c r="L245">
        <f>SQRT((D245-Tabelle11[[#This Row],[X]])^2+ (E245 - Tabelle11[Y])^2 + (F245 - Tabelle11[Z])^2)</f>
        <v>129.85541024397097</v>
      </c>
      <c r="M245">
        <f ca="1">IF(ROW()&gt;M$1+2,AVERAGEA(INDIRECT(ADDRESS(ROW()-M$1,12)):INDIRECT(ADDRESS(ROW(),12,4))),NA())</f>
        <v>130.14750934075758</v>
      </c>
      <c r="N245" s="1">
        <f>1000/(Tabelle10[[#This Row],[Time MS]]-B244)</f>
        <v>142.85714285714286</v>
      </c>
    </row>
    <row r="246" spans="1:14">
      <c r="A246" t="str">
        <f t="shared" si="6"/>
        <v>0:5:469</v>
      </c>
      <c r="B246">
        <v>5469</v>
      </c>
      <c r="C246">
        <v>1</v>
      </c>
      <c r="D246">
        <v>-22.114599999999999</v>
      </c>
      <c r="E246">
        <v>97.0334</v>
      </c>
      <c r="F246">
        <v>83.9054</v>
      </c>
      <c r="G246">
        <v>-45.536099999999998</v>
      </c>
      <c r="H246">
        <v>-1.77136</v>
      </c>
      <c r="I246">
        <v>1.7035499999999999</v>
      </c>
      <c r="J246">
        <v>1</v>
      </c>
      <c r="K246">
        <f t="shared" si="7"/>
        <v>0.455351697543806</v>
      </c>
      <c r="L246">
        <f>SQRT((D246-Tabelle11[[#This Row],[X]])^2+ (E246 - Tabelle11[Y])^2 + (F246 - Tabelle11[Z])^2)</f>
        <v>130.17162670059861</v>
      </c>
      <c r="M246">
        <f ca="1">IF(ROW()&gt;M$1+2,AVERAGEA(INDIRECT(ADDRESS(ROW()-M$1,12)):INDIRECT(ADDRESS(ROW(),12,4))),NA())</f>
        <v>130.13297041601069</v>
      </c>
      <c r="N246" s="1">
        <f>1000/(Tabelle10[[#This Row],[Time MS]]-B245)</f>
        <v>40</v>
      </c>
    </row>
    <row r="247" spans="1:14">
      <c r="A247" t="str">
        <f t="shared" si="6"/>
        <v>0:5:485</v>
      </c>
      <c r="B247">
        <v>5485</v>
      </c>
      <c r="C247">
        <v>1</v>
      </c>
      <c r="D247">
        <v>-21.417999999999999</v>
      </c>
      <c r="E247">
        <v>96.924400000000006</v>
      </c>
      <c r="F247">
        <v>84.286699999999996</v>
      </c>
      <c r="G247">
        <v>-45.305300000000003</v>
      </c>
      <c r="H247">
        <v>-1.8744000000000001</v>
      </c>
      <c r="I247">
        <v>1.78922</v>
      </c>
      <c r="J247">
        <v>1</v>
      </c>
      <c r="K247">
        <f t="shared" si="7"/>
        <v>0.10943979849022867</v>
      </c>
      <c r="L247">
        <f>SQRT((D247-Tabelle11[[#This Row],[X]])^2+ (E247 - Tabelle11[Y])^2 + (F247 - Tabelle11[Z])^2)</f>
        <v>130.22026661103871</v>
      </c>
      <c r="M247">
        <f ca="1">IF(ROW()&gt;M$1+2,AVERAGEA(INDIRECT(ADDRESS(ROW()-M$1,12)):INDIRECT(ADDRESS(ROW(),12,4))),NA())</f>
        <v>130.11891307453553</v>
      </c>
      <c r="N247" s="1">
        <f>1000/(Tabelle10[[#This Row],[Time MS]]-B246)</f>
        <v>62.5</v>
      </c>
    </row>
    <row r="248" spans="1:14">
      <c r="A248" t="str">
        <f t="shared" si="6"/>
        <v>0:5:508</v>
      </c>
      <c r="B248">
        <v>5508</v>
      </c>
      <c r="C248">
        <v>1</v>
      </c>
      <c r="D248">
        <v>-21.417999999999999</v>
      </c>
      <c r="E248">
        <v>96.924400000000006</v>
      </c>
      <c r="F248">
        <v>84.286699999999996</v>
      </c>
      <c r="G248">
        <v>-45.305300000000003</v>
      </c>
      <c r="H248">
        <v>-1.8744000000000001</v>
      </c>
      <c r="I248">
        <v>1.78922</v>
      </c>
      <c r="J248">
        <v>0</v>
      </c>
      <c r="K248">
        <f t="shared" si="7"/>
        <v>0</v>
      </c>
      <c r="L248">
        <f>SQRT((D248-Tabelle11[[#This Row],[X]])^2+ (E248 - Tabelle11[Y])^2 + (F248 - Tabelle11[Z])^2)</f>
        <v>130.22026661103871</v>
      </c>
      <c r="M248">
        <f ca="1">IF(ROW()&gt;M$1+2,AVERAGEA(INDIRECT(ADDRESS(ROW()-M$1,12)):INDIRECT(ADDRESS(ROW(),12,4))),NA())</f>
        <v>130.10096508195861</v>
      </c>
      <c r="N248" s="1">
        <f>1000/(Tabelle10[[#This Row],[Time MS]]-B247)</f>
        <v>43.478260869565219</v>
      </c>
    </row>
    <row r="249" spans="1:14">
      <c r="A249" t="str">
        <f t="shared" si="6"/>
        <v>0:5:533</v>
      </c>
      <c r="B249">
        <v>5533</v>
      </c>
      <c r="C249">
        <v>1</v>
      </c>
      <c r="D249">
        <v>-21.879899999999999</v>
      </c>
      <c r="E249">
        <v>96.591099999999997</v>
      </c>
      <c r="F249">
        <v>83.9773</v>
      </c>
      <c r="G249">
        <v>-45.432899999999997</v>
      </c>
      <c r="H249">
        <v>-1.7172700000000001</v>
      </c>
      <c r="I249">
        <v>1.9132899999999999</v>
      </c>
      <c r="J249">
        <v>1</v>
      </c>
      <c r="K249">
        <f t="shared" si="7"/>
        <v>0.5346530998901653</v>
      </c>
      <c r="L249">
        <f>SQRT((D249-Tabelle11[[#This Row],[X]])^2+ (E249 - Tabelle11[Y])^2 + (F249 - Tabelle11[Z])^2)</f>
        <v>129.84897973611498</v>
      </c>
      <c r="M249">
        <f ca="1">IF(ROW()&gt;M$1+2,AVERAGEA(INDIRECT(ADDRESS(ROW()-M$1,12)):INDIRECT(ADDRESS(ROW(),12,4))),NA())</f>
        <v>130.07934098170918</v>
      </c>
      <c r="N249" s="1">
        <f>1000/(Tabelle10[[#This Row],[Time MS]]-B248)</f>
        <v>40</v>
      </c>
    </row>
    <row r="250" spans="1:14">
      <c r="A250" t="str">
        <f t="shared" si="6"/>
        <v>0:5:551</v>
      </c>
      <c r="B250">
        <v>5551</v>
      </c>
      <c r="C250">
        <v>1</v>
      </c>
      <c r="D250">
        <v>-21.4863</v>
      </c>
      <c r="E250">
        <v>96.3797</v>
      </c>
      <c r="F250">
        <v>84.264099999999999</v>
      </c>
      <c r="G250">
        <v>-45.282299999999999</v>
      </c>
      <c r="H250">
        <v>-1.71574</v>
      </c>
      <c r="I250">
        <v>1.9921800000000001</v>
      </c>
      <c r="J250">
        <v>1</v>
      </c>
      <c r="K250">
        <f t="shared" si="7"/>
        <v>7.4029846396001631E-2</v>
      </c>
      <c r="L250">
        <f>SQRT((D250-Tabelle11[[#This Row],[X]])^2+ (E250 - Tabelle11[Y])^2 + (F250 - Tabelle11[Z])^2)</f>
        <v>129.81196481291698</v>
      </c>
      <c r="M250">
        <f ca="1">IF(ROW()&gt;M$1+2,AVERAGEA(INDIRECT(ADDRESS(ROW()-M$1,12)):INDIRECT(ADDRESS(ROW(),12,4))),NA())</f>
        <v>130.05735039707167</v>
      </c>
      <c r="N250" s="1">
        <f>1000/(Tabelle10[[#This Row],[Time MS]]-B249)</f>
        <v>55.555555555555557</v>
      </c>
    </row>
    <row r="251" spans="1:14">
      <c r="A251" t="str">
        <f t="shared" si="6"/>
        <v>0:5:575</v>
      </c>
      <c r="B251">
        <v>5575</v>
      </c>
      <c r="C251">
        <v>1</v>
      </c>
      <c r="D251">
        <v>-21.4863</v>
      </c>
      <c r="E251">
        <v>96.3797</v>
      </c>
      <c r="F251">
        <v>84.264099999999999</v>
      </c>
      <c r="G251">
        <v>-45.282299999999999</v>
      </c>
      <c r="H251">
        <v>-1.71574</v>
      </c>
      <c r="I251">
        <v>1.9921800000000001</v>
      </c>
      <c r="J251">
        <v>0</v>
      </c>
      <c r="K251">
        <f t="shared" si="7"/>
        <v>0</v>
      </c>
      <c r="L251">
        <f>SQRT((D251-Tabelle11[[#This Row],[X]])^2+ (E251 - Tabelle11[Y])^2 + (F251 - Tabelle11[Z])^2)</f>
        <v>129.81196481291698</v>
      </c>
      <c r="M251">
        <f ca="1">IF(ROW()&gt;M$1+2,AVERAGEA(INDIRECT(ADDRESS(ROW()-M$1,12)):INDIRECT(ADDRESS(ROW(),12,4))),NA())</f>
        <v>130.03535981243414</v>
      </c>
      <c r="N251" s="1">
        <f>1000/(Tabelle10[[#This Row],[Time MS]]-B250)</f>
        <v>41.666666666666664</v>
      </c>
    </row>
    <row r="252" spans="1:14">
      <c r="A252" t="str">
        <f t="shared" si="6"/>
        <v>0:5:601</v>
      </c>
      <c r="B252">
        <v>5601</v>
      </c>
      <c r="C252">
        <v>1</v>
      </c>
      <c r="D252">
        <v>-21.028700000000001</v>
      </c>
      <c r="E252">
        <v>96.262600000000006</v>
      </c>
      <c r="F252">
        <v>84.289500000000004</v>
      </c>
      <c r="G252">
        <v>-45.191800000000001</v>
      </c>
      <c r="H252">
        <v>-1.78315</v>
      </c>
      <c r="I252">
        <v>2.0293700000000001</v>
      </c>
      <c r="J252">
        <v>1</v>
      </c>
      <c r="K252">
        <f t="shared" si="7"/>
        <v>0.20134356684041696</v>
      </c>
      <c r="L252">
        <f>SQRT((D252-Tabelle11[[#This Row],[X]])^2+ (E252 - Tabelle11[Y])^2 + (F252 - Tabelle11[Z])^2)</f>
        <v>129.66655001464335</v>
      </c>
      <c r="M252">
        <f ca="1">IF(ROW()&gt;M$1+2,AVERAGEA(INDIRECT(ADDRESS(ROW()-M$1,12)):INDIRECT(ADDRESS(ROW(),12,4))),NA())</f>
        <v>130.02001225823204</v>
      </c>
      <c r="N252" s="1">
        <f>1000/(Tabelle10[[#This Row],[Time MS]]-B251)</f>
        <v>38.46153846153846</v>
      </c>
    </row>
    <row r="253" spans="1:14">
      <c r="A253" t="str">
        <f t="shared" si="6"/>
        <v>0:5:617</v>
      </c>
      <c r="B253">
        <v>5617</v>
      </c>
      <c r="C253">
        <v>1</v>
      </c>
      <c r="D253">
        <v>-21.028700000000001</v>
      </c>
      <c r="E253">
        <v>96.262600000000006</v>
      </c>
      <c r="F253">
        <v>84.289500000000004</v>
      </c>
      <c r="G253">
        <v>-45.191800000000001</v>
      </c>
      <c r="H253">
        <v>-1.78315</v>
      </c>
      <c r="I253">
        <v>2.0293700000000001</v>
      </c>
      <c r="J253">
        <v>0</v>
      </c>
      <c r="K253">
        <f t="shared" si="7"/>
        <v>0</v>
      </c>
      <c r="L253">
        <f>SQRT((D253-Tabelle11[[#This Row],[X]])^2+ (E253 - Tabelle11[Y])^2 + (F253 - Tabelle11[Z])^2)</f>
        <v>129.66655001464335</v>
      </c>
      <c r="M253">
        <f ca="1">IF(ROW()&gt;M$1+2,AVERAGEA(INDIRECT(ADDRESS(ROW()-M$1,12)):INDIRECT(ADDRESS(ROW(),12,4))),NA())</f>
        <v>130.00466470402995</v>
      </c>
      <c r="N253" s="1">
        <f>1000/(Tabelle10[[#This Row],[Time MS]]-B252)</f>
        <v>62.5</v>
      </c>
    </row>
    <row r="254" spans="1:14">
      <c r="A254" t="str">
        <f t="shared" si="6"/>
        <v>0:5:637</v>
      </c>
      <c r="B254">
        <v>5637</v>
      </c>
      <c r="C254">
        <v>1</v>
      </c>
      <c r="D254">
        <v>-21.028700000000001</v>
      </c>
      <c r="E254">
        <v>96.262600000000006</v>
      </c>
      <c r="F254">
        <v>84.289500000000004</v>
      </c>
      <c r="G254">
        <v>-45.191800000000001</v>
      </c>
      <c r="H254">
        <v>-1.78315</v>
      </c>
      <c r="I254">
        <v>2.0293700000000001</v>
      </c>
      <c r="J254">
        <v>1</v>
      </c>
      <c r="K254">
        <f t="shared" si="7"/>
        <v>0</v>
      </c>
      <c r="L254">
        <f>SQRT((D254-Tabelle11[[#This Row],[X]])^2+ (E254 - Tabelle11[Y])^2 + (F254 - Tabelle11[Z])^2)</f>
        <v>129.66655001464335</v>
      </c>
      <c r="M254">
        <f ca="1">IF(ROW()&gt;M$1+2,AVERAGEA(INDIRECT(ADDRESS(ROW()-M$1,12)):INDIRECT(ADDRESS(ROW(),12,4))),NA())</f>
        <v>129.98563780348292</v>
      </c>
      <c r="N254" s="1">
        <f>1000/(Tabelle10[[#This Row],[Time MS]]-B253)</f>
        <v>50</v>
      </c>
    </row>
    <row r="255" spans="1:14">
      <c r="A255" t="str">
        <f t="shared" si="6"/>
        <v>0:5:649</v>
      </c>
      <c r="B255">
        <v>5649</v>
      </c>
      <c r="C255">
        <v>1</v>
      </c>
      <c r="D255">
        <v>-21.028700000000001</v>
      </c>
      <c r="E255">
        <v>96.262600000000006</v>
      </c>
      <c r="F255">
        <v>84.289500000000004</v>
      </c>
      <c r="G255">
        <v>-45.191800000000001</v>
      </c>
      <c r="H255">
        <v>-1.78315</v>
      </c>
      <c r="I255">
        <v>2.0293700000000001</v>
      </c>
      <c r="J255">
        <v>0</v>
      </c>
      <c r="K255">
        <f t="shared" si="7"/>
        <v>0</v>
      </c>
      <c r="L255">
        <f>SQRT((D255-Tabelle11[[#This Row],[X]])^2+ (E255 - Tabelle11[Y])^2 + (F255 - Tabelle11[Z])^2)</f>
        <v>129.66655001464335</v>
      </c>
      <c r="M255">
        <f ca="1">IF(ROW()&gt;M$1+2,AVERAGEA(INDIRECT(ADDRESS(ROW()-M$1,12)):INDIRECT(ADDRESS(ROW(),12,4))),NA())</f>
        <v>129.96661090293586</v>
      </c>
      <c r="N255" s="1">
        <f>1000/(Tabelle10[[#This Row],[Time MS]]-B254)</f>
        <v>83.333333333333329</v>
      </c>
    </row>
    <row r="256" spans="1:14">
      <c r="A256" t="str">
        <f t="shared" si="6"/>
        <v>0:5:663</v>
      </c>
      <c r="B256">
        <v>5663</v>
      </c>
      <c r="C256">
        <v>1</v>
      </c>
      <c r="D256">
        <v>-21.028700000000001</v>
      </c>
      <c r="E256">
        <v>96.262600000000006</v>
      </c>
      <c r="F256">
        <v>84.289500000000004</v>
      </c>
      <c r="G256">
        <v>-45.191800000000001</v>
      </c>
      <c r="H256">
        <v>-1.78315</v>
      </c>
      <c r="I256">
        <v>2.0293700000000001</v>
      </c>
      <c r="J256">
        <v>0</v>
      </c>
      <c r="K256">
        <f t="shared" si="7"/>
        <v>0</v>
      </c>
      <c r="L256">
        <f>SQRT((D256-Tabelle11[[#This Row],[X]])^2+ (E256 - Tabelle11[Y])^2 + (F256 - Tabelle11[Z])^2)</f>
        <v>129.66655001464335</v>
      </c>
      <c r="M256">
        <f ca="1">IF(ROW()&gt;M$1+2,AVERAGEA(INDIRECT(ADDRESS(ROW()-M$1,12)):INDIRECT(ADDRESS(ROW(),12,4))),NA())</f>
        <v>129.9467675460136</v>
      </c>
      <c r="N256" s="1">
        <f>1000/(Tabelle10[[#This Row],[Time MS]]-B255)</f>
        <v>71.428571428571431</v>
      </c>
    </row>
    <row r="257" spans="1:14">
      <c r="A257" t="str">
        <f t="shared" si="6"/>
        <v>0:5:671</v>
      </c>
      <c r="B257">
        <v>5671</v>
      </c>
      <c r="C257">
        <v>1</v>
      </c>
      <c r="D257">
        <v>-21.314800000000002</v>
      </c>
      <c r="E257">
        <v>96.140799999999999</v>
      </c>
      <c r="F257">
        <v>84.032200000000003</v>
      </c>
      <c r="G257">
        <v>-45.313000000000002</v>
      </c>
      <c r="H257">
        <v>-1.7628200000000001</v>
      </c>
      <c r="I257">
        <v>2.0609999999999999</v>
      </c>
      <c r="J257">
        <v>1</v>
      </c>
      <c r="K257">
        <f t="shared" si="7"/>
        <v>0.94871212713627529</v>
      </c>
      <c r="L257">
        <f>SQRT((D257-Tabelle11[[#This Row],[X]])^2+ (E257 - Tabelle11[Y])^2 + (F257 - Tabelle11[Z])^2)</f>
        <v>129.45572509750195</v>
      </c>
      <c r="M257">
        <f ca="1">IF(ROW()&gt;M$1+2,AVERAGEA(INDIRECT(ADDRESS(ROW()-M$1,12)):INDIRECT(ADDRESS(ROW(),12,4))),NA())</f>
        <v>129.92438943624205</v>
      </c>
      <c r="N257" s="1">
        <f>1000/(Tabelle10[[#This Row],[Time MS]]-B256)</f>
        <v>125</v>
      </c>
    </row>
    <row r="258" spans="1:14">
      <c r="A258" t="str">
        <f t="shared" si="6"/>
        <v>0:5:678</v>
      </c>
      <c r="B258">
        <v>5678</v>
      </c>
      <c r="C258">
        <v>1</v>
      </c>
      <c r="D258">
        <v>-21.314800000000002</v>
      </c>
      <c r="E258">
        <v>96.140799999999999</v>
      </c>
      <c r="F258">
        <v>84.032200000000003</v>
      </c>
      <c r="G258">
        <v>-45.313000000000002</v>
      </c>
      <c r="H258">
        <v>-1.7628200000000001</v>
      </c>
      <c r="I258">
        <v>2.0609999999999999</v>
      </c>
      <c r="J258">
        <v>0</v>
      </c>
      <c r="K258">
        <f t="shared" si="7"/>
        <v>0</v>
      </c>
      <c r="L258">
        <f>SQRT((D258-Tabelle11[[#This Row],[X]])^2+ (E258 - Tabelle11[Y])^2 + (F258 - Tabelle11[Z])^2)</f>
        <v>129.45572509750195</v>
      </c>
      <c r="M258">
        <f ca="1">IF(ROW()&gt;M$1+2,AVERAGEA(INDIRECT(ADDRESS(ROW()-M$1,12)):INDIRECT(ADDRESS(ROW(),12,4))),NA())</f>
        <v>129.90201132647047</v>
      </c>
      <c r="N258" s="1">
        <f>1000/(Tabelle10[[#This Row],[Time MS]]-B257)</f>
        <v>142.85714285714286</v>
      </c>
    </row>
    <row r="259" spans="1:14">
      <c r="A259" t="str">
        <f t="shared" ref="A259:A322" si="8">INT(INT(B260/1000)/60)&amp;":"&amp;MOD(INT(B259/1000),60)&amp;":"&amp;MOD(B259,1000)</f>
        <v>0:5:703</v>
      </c>
      <c r="B259">
        <v>5703</v>
      </c>
      <c r="C259">
        <v>1</v>
      </c>
      <c r="D259">
        <v>-21.264099999999999</v>
      </c>
      <c r="E259">
        <v>95.312200000000004</v>
      </c>
      <c r="F259">
        <v>84.018000000000001</v>
      </c>
      <c r="G259">
        <v>-45.320099999999996</v>
      </c>
      <c r="H259">
        <v>-1.7323900000000001</v>
      </c>
      <c r="I259">
        <v>2.2938499999999999</v>
      </c>
      <c r="J259">
        <v>1</v>
      </c>
      <c r="K259">
        <f t="shared" ref="K259:K322" si="9">((ABS(SQRT(SUMSQ(E258,D258,F258))-SQRT(SUMSQ(E259,D259,F259)))/100)/((B259-B258)/1000))*3.6</f>
        <v>0.90980281966204068</v>
      </c>
      <c r="L259">
        <f>SQRT((D259-Tabelle11[[#This Row],[X]])^2+ (E259 - Tabelle11[Y])^2 + (F259 - Tabelle11[Z])^2)</f>
        <v>128.82391758384776</v>
      </c>
      <c r="M259">
        <f ca="1">IF(ROW()&gt;M$1+2,AVERAGEA(INDIRECT(ADDRESS(ROW()-M$1,12)):INDIRECT(ADDRESS(ROW(),12,4))),NA())</f>
        <v>129.8630187378966</v>
      </c>
      <c r="N259" s="1">
        <f>1000/(Tabelle10[[#This Row],[Time MS]]-B258)</f>
        <v>40</v>
      </c>
    </row>
    <row r="260" spans="1:14">
      <c r="A260" t="str">
        <f t="shared" si="8"/>
        <v>0:5:719</v>
      </c>
      <c r="B260">
        <v>5719</v>
      </c>
      <c r="C260">
        <v>1</v>
      </c>
      <c r="D260">
        <v>-22.034500000000001</v>
      </c>
      <c r="E260">
        <v>97.149699999999996</v>
      </c>
      <c r="F260">
        <v>83.728800000000007</v>
      </c>
      <c r="G260">
        <v>-45.546199999999999</v>
      </c>
      <c r="H260">
        <v>-1.8420700000000001</v>
      </c>
      <c r="I260">
        <v>1.76091</v>
      </c>
      <c r="J260">
        <v>1</v>
      </c>
      <c r="K260">
        <f t="shared" si="9"/>
        <v>2.941092680750117</v>
      </c>
      <c r="L260">
        <f>SQRT((D260-Tabelle11[[#This Row],[X]])^2+ (E260 - Tabelle11[Y])^2 + (F260 - Tabelle11[Z])^2)</f>
        <v>130.13106988640337</v>
      </c>
      <c r="M260">
        <f ca="1">IF(ROW()&gt;M$1+2,AVERAGEA(INDIRECT(ADDRESS(ROW()-M$1,12)):INDIRECT(ADDRESS(ROW(),12,4))),NA())</f>
        <v>129.83696825132819</v>
      </c>
      <c r="N260" s="1">
        <f>1000/(Tabelle10[[#This Row],[Time MS]]-B259)</f>
        <v>62.5</v>
      </c>
    </row>
    <row r="261" spans="1:14">
      <c r="A261" t="str">
        <f t="shared" si="8"/>
        <v>0:5:743</v>
      </c>
      <c r="B261">
        <v>5743</v>
      </c>
      <c r="C261">
        <v>1</v>
      </c>
      <c r="D261">
        <v>-22.034500000000001</v>
      </c>
      <c r="E261">
        <v>97.149699999999996</v>
      </c>
      <c r="F261">
        <v>83.728800000000007</v>
      </c>
      <c r="G261">
        <v>-45.546199999999999</v>
      </c>
      <c r="H261">
        <v>-1.8420700000000001</v>
      </c>
      <c r="I261">
        <v>1.76091</v>
      </c>
      <c r="J261">
        <v>0</v>
      </c>
      <c r="K261">
        <f t="shared" si="9"/>
        <v>0</v>
      </c>
      <c r="L261">
        <f>SQRT((D261-Tabelle11[[#This Row],[X]])^2+ (E261 - Tabelle11[Y])^2 + (F261 - Tabelle11[Z])^2)</f>
        <v>130.13106988640337</v>
      </c>
      <c r="M261">
        <f ca="1">IF(ROW()&gt;M$1+2,AVERAGEA(INDIRECT(ADDRESS(ROW()-M$1,12)):INDIRECT(ADDRESS(ROW(),12,4))),NA())</f>
        <v>129.81091776475981</v>
      </c>
      <c r="N261" s="1">
        <f>1000/(Tabelle10[[#This Row],[Time MS]]-B260)</f>
        <v>41.666666666666664</v>
      </c>
    </row>
    <row r="262" spans="1:14">
      <c r="A262" t="str">
        <f t="shared" si="8"/>
        <v>0:5:770</v>
      </c>
      <c r="B262">
        <v>5770</v>
      </c>
      <c r="C262">
        <v>1</v>
      </c>
      <c r="D262">
        <v>-22.407699999999998</v>
      </c>
      <c r="E262">
        <v>95.700900000000004</v>
      </c>
      <c r="F262">
        <v>83.758300000000006</v>
      </c>
      <c r="G262">
        <v>-45.603099999999998</v>
      </c>
      <c r="H262">
        <v>-1.8387500000000001</v>
      </c>
      <c r="I262">
        <v>2.2050000000000001</v>
      </c>
      <c r="J262">
        <v>1</v>
      </c>
      <c r="K262">
        <f t="shared" si="9"/>
        <v>1.3261733722826725</v>
      </c>
      <c r="L262">
        <f>SQRT((D262-Tabelle11[[#This Row],[X]])^2+ (E262 - Tabelle11[Y])^2 + (F262 - Tabelle11[Z])^2)</f>
        <v>129.13643985719136</v>
      </c>
      <c r="M262">
        <f ca="1">IF(ROW()&gt;M$1+2,AVERAGEA(INDIRECT(ADDRESS(ROW()-M$1,12)):INDIRECT(ADDRESS(ROW(),12,4))),NA())</f>
        <v>129.77501945612005</v>
      </c>
      <c r="N262" s="1">
        <f>1000/(Tabelle10[[#This Row],[Time MS]]-B261)</f>
        <v>37.037037037037038</v>
      </c>
    </row>
    <row r="263" spans="1:14">
      <c r="A263" t="str">
        <f t="shared" si="8"/>
        <v>0:5:785</v>
      </c>
      <c r="B263">
        <v>5785</v>
      </c>
      <c r="C263">
        <v>1</v>
      </c>
      <c r="D263">
        <v>-22.407699999999998</v>
      </c>
      <c r="E263">
        <v>95.700900000000004</v>
      </c>
      <c r="F263">
        <v>83.758300000000006</v>
      </c>
      <c r="G263">
        <v>-45.603099999999998</v>
      </c>
      <c r="H263">
        <v>-1.8387500000000001</v>
      </c>
      <c r="I263">
        <v>2.2050000000000001</v>
      </c>
      <c r="J263">
        <v>1</v>
      </c>
      <c r="K263">
        <f t="shared" si="9"/>
        <v>0</v>
      </c>
      <c r="L263">
        <f>SQRT((D263-Tabelle11[[#This Row],[X]])^2+ (E263 - Tabelle11[Y])^2 + (F263 - Tabelle11[Z])^2)</f>
        <v>129.13643985719136</v>
      </c>
      <c r="M263">
        <f ca="1">IF(ROW()&gt;M$1+2,AVERAGEA(INDIRECT(ADDRESS(ROW()-M$1,12)):INDIRECT(ADDRESS(ROW(),12,4))),NA())</f>
        <v>129.73912114748023</v>
      </c>
      <c r="N263" s="1">
        <f>1000/(Tabelle10[[#This Row],[Time MS]]-B262)</f>
        <v>66.666666666666671</v>
      </c>
    </row>
    <row r="264" spans="1:14">
      <c r="A264" t="str">
        <f t="shared" si="8"/>
        <v>0:5:808</v>
      </c>
      <c r="B264">
        <v>5808</v>
      </c>
      <c r="C264">
        <v>1</v>
      </c>
      <c r="D264">
        <v>-22.407699999999998</v>
      </c>
      <c r="E264">
        <v>95.700900000000004</v>
      </c>
      <c r="F264">
        <v>83.758300000000006</v>
      </c>
      <c r="G264">
        <v>-45.603099999999998</v>
      </c>
      <c r="H264">
        <v>-1.8387500000000001</v>
      </c>
      <c r="I264">
        <v>2.2050000000000001</v>
      </c>
      <c r="J264">
        <v>0</v>
      </c>
      <c r="K264">
        <f t="shared" si="9"/>
        <v>0</v>
      </c>
      <c r="L264">
        <f>SQRT((D264-Tabelle11[[#This Row],[X]])^2+ (E264 - Tabelle11[Y])^2 + (F264 - Tabelle11[Z])^2)</f>
        <v>129.13643985719136</v>
      </c>
      <c r="M264">
        <f ca="1">IF(ROW()&gt;M$1+2,AVERAGEA(INDIRECT(ADDRESS(ROW()-M$1,12)):INDIRECT(ADDRESS(ROW(),12,4))),NA())</f>
        <v>129.71994278008003</v>
      </c>
      <c r="N264" s="1">
        <f>1000/(Tabelle10[[#This Row],[Time MS]]-B263)</f>
        <v>43.478260869565219</v>
      </c>
    </row>
    <row r="265" spans="1:14">
      <c r="A265" t="str">
        <f t="shared" si="8"/>
        <v>0:5:828</v>
      </c>
      <c r="B265">
        <v>5828</v>
      </c>
      <c r="C265">
        <v>1</v>
      </c>
      <c r="D265">
        <v>-22.407699999999998</v>
      </c>
      <c r="E265">
        <v>95.700900000000004</v>
      </c>
      <c r="F265">
        <v>83.758300000000006</v>
      </c>
      <c r="G265">
        <v>-45.603099999999998</v>
      </c>
      <c r="H265">
        <v>-1.8387500000000001</v>
      </c>
      <c r="I265">
        <v>2.2050000000000001</v>
      </c>
      <c r="J265">
        <v>0</v>
      </c>
      <c r="K265">
        <f t="shared" si="9"/>
        <v>0</v>
      </c>
      <c r="L265">
        <f>SQRT((D265-Tabelle11[[#This Row],[X]])^2+ (E265 - Tabelle11[Y])^2 + (F265 - Tabelle11[Z])^2)</f>
        <v>129.13643985719136</v>
      </c>
      <c r="M265">
        <f ca="1">IF(ROW()&gt;M$1+2,AVERAGEA(INDIRECT(ADDRESS(ROW()-M$1,12)):INDIRECT(ADDRESS(ROW(),12,4))),NA())</f>
        <v>129.70076441267983</v>
      </c>
      <c r="N265" s="1">
        <f>1000/(Tabelle10[[#This Row],[Time MS]]-B264)</f>
        <v>50</v>
      </c>
    </row>
    <row r="266" spans="1:14">
      <c r="A266" t="str">
        <f t="shared" si="8"/>
        <v>0:5:838</v>
      </c>
      <c r="B266">
        <v>5838</v>
      </c>
      <c r="C266">
        <v>1</v>
      </c>
      <c r="D266">
        <v>-22.2971</v>
      </c>
      <c r="E266">
        <v>96.227000000000004</v>
      </c>
      <c r="F266">
        <v>83.972999999999999</v>
      </c>
      <c r="G266">
        <v>-45.554400000000001</v>
      </c>
      <c r="H266">
        <v>-1.7921400000000001</v>
      </c>
      <c r="I266">
        <v>2.0426500000000001</v>
      </c>
      <c r="J266">
        <v>1</v>
      </c>
      <c r="K266">
        <f t="shared" si="9"/>
        <v>1.8368546758157323</v>
      </c>
      <c r="L266">
        <f>SQRT((D266-Tabelle11[[#This Row],[X]])^2+ (E266 - Tabelle11[Y])^2 + (F266 - Tabelle11[Z])^2)</f>
        <v>129.64667726714018</v>
      </c>
      <c r="M266">
        <f ca="1">IF(ROW()&gt;M$1+2,AVERAGEA(INDIRECT(ADDRESS(ROW()-M$1,12)):INDIRECT(ADDRESS(ROW(),12,4))),NA())</f>
        <v>129.69155890031925</v>
      </c>
      <c r="N266" s="1">
        <f>1000/(Tabelle10[[#This Row],[Time MS]]-B265)</f>
        <v>100</v>
      </c>
    </row>
    <row r="267" spans="1:14">
      <c r="A267" t="str">
        <f t="shared" si="8"/>
        <v>0:5:846</v>
      </c>
      <c r="B267">
        <v>5846</v>
      </c>
      <c r="C267">
        <v>1</v>
      </c>
      <c r="D267">
        <v>-21.700800000000001</v>
      </c>
      <c r="E267">
        <v>96.424700000000001</v>
      </c>
      <c r="F267">
        <v>84.291399999999996</v>
      </c>
      <c r="G267">
        <v>-45.375</v>
      </c>
      <c r="H267">
        <v>-1.7941</v>
      </c>
      <c r="I267">
        <v>1.9744999999999999</v>
      </c>
      <c r="J267">
        <v>1</v>
      </c>
      <c r="K267">
        <f t="shared" si="9"/>
        <v>1.1343680568194969</v>
      </c>
      <c r="L267">
        <f>SQRT((D267-Tabelle11[[#This Row],[X]])^2+ (E267 - Tabelle11[Y])^2 + (F267 - Tabelle11[Z])^2)</f>
        <v>129.89875905754451</v>
      </c>
      <c r="M267">
        <f ca="1">IF(ROW()&gt;M$1+2,AVERAGEA(INDIRECT(ADDRESS(ROW()-M$1,12)):INDIRECT(ADDRESS(ROW(),12,4))),NA())</f>
        <v>129.68059876849537</v>
      </c>
      <c r="N267" s="1">
        <f>1000/(Tabelle10[[#This Row],[Time MS]]-B266)</f>
        <v>125</v>
      </c>
    </row>
    <row r="268" spans="1:14">
      <c r="A268" t="str">
        <f t="shared" si="8"/>
        <v>0:5:874</v>
      </c>
      <c r="B268">
        <v>5874</v>
      </c>
      <c r="C268">
        <v>1</v>
      </c>
      <c r="D268">
        <v>-21.8627</v>
      </c>
      <c r="E268">
        <v>96.974900000000005</v>
      </c>
      <c r="F268">
        <v>84.100700000000003</v>
      </c>
      <c r="G268">
        <v>-45.446899999999999</v>
      </c>
      <c r="H268">
        <v>-1.84019</v>
      </c>
      <c r="I268">
        <v>1.84758</v>
      </c>
      <c r="J268">
        <v>1</v>
      </c>
      <c r="K268">
        <f t="shared" si="9"/>
        <v>0.40210482614457171</v>
      </c>
      <c r="L268">
        <f>SQRT((D268-Tabelle11[[#This Row],[X]])^2+ (E268 - Tabelle11[Y])^2 + (F268 - Tabelle11[Z])^2)</f>
        <v>130.21150725565695</v>
      </c>
      <c r="M268">
        <f ca="1">IF(ROW()&gt;M$1+2,AVERAGEA(INDIRECT(ADDRESS(ROW()-M$1,12)):INDIRECT(ADDRESS(ROW(),12,4))),NA())</f>
        <v>129.6727351534845</v>
      </c>
      <c r="N268" s="1">
        <f>1000/(Tabelle10[[#This Row],[Time MS]]-B267)</f>
        <v>35.714285714285715</v>
      </c>
    </row>
    <row r="269" spans="1:14">
      <c r="A269" t="str">
        <f t="shared" si="8"/>
        <v>0:5:906</v>
      </c>
      <c r="B269">
        <v>5906</v>
      </c>
      <c r="C269">
        <v>1</v>
      </c>
      <c r="D269">
        <v>-21.8627</v>
      </c>
      <c r="E269">
        <v>96.974900000000005</v>
      </c>
      <c r="F269">
        <v>84.100700000000003</v>
      </c>
      <c r="G269">
        <v>-45.446899999999999</v>
      </c>
      <c r="H269">
        <v>-1.84019</v>
      </c>
      <c r="I269">
        <v>1.84758</v>
      </c>
      <c r="J269">
        <v>0</v>
      </c>
      <c r="K269">
        <f t="shared" si="9"/>
        <v>0</v>
      </c>
      <c r="L269">
        <f>SQRT((D269-Tabelle11[[#This Row],[X]])^2+ (E269 - Tabelle11[Y])^2 + (F269 - Tabelle11[Z])^2)</f>
        <v>130.21150725565695</v>
      </c>
      <c r="M269">
        <f ca="1">IF(ROW()&gt;M$1+2,AVERAGEA(INDIRECT(ADDRESS(ROW()-M$1,12)):INDIRECT(ADDRESS(ROW(),12,4))),NA())</f>
        <v>129.66134794028147</v>
      </c>
      <c r="N269" s="1">
        <f>1000/(Tabelle10[[#This Row],[Time MS]]-B268)</f>
        <v>31.25</v>
      </c>
    </row>
    <row r="270" spans="1:14">
      <c r="A270" t="str">
        <f t="shared" si="8"/>
        <v>0:5:933</v>
      </c>
      <c r="B270">
        <v>5933</v>
      </c>
      <c r="C270">
        <v>1</v>
      </c>
      <c r="D270">
        <v>-21.910799999999998</v>
      </c>
      <c r="E270">
        <v>95.9255</v>
      </c>
      <c r="F270">
        <v>83.879199999999997</v>
      </c>
      <c r="G270">
        <v>-45.528799999999997</v>
      </c>
      <c r="H270">
        <v>-1.5998399999999999</v>
      </c>
      <c r="I270">
        <v>2.1626599999999998</v>
      </c>
      <c r="J270">
        <v>1</v>
      </c>
      <c r="K270">
        <f t="shared" si="9"/>
        <v>1.2204222288968367</v>
      </c>
      <c r="L270">
        <f>SQRT((D270-Tabelle11[[#This Row],[X]])^2+ (E270 - Tabelle11[Y])^2 + (F270 - Tabelle11[Z])^2)</f>
        <v>129.29619058398433</v>
      </c>
      <c r="M270">
        <f ca="1">IF(ROW()&gt;M$1+2,AVERAGEA(INDIRECT(ADDRESS(ROW()-M$1,12)):INDIRECT(ADDRESS(ROW(),12,4))),NA())</f>
        <v>129.6455056263184</v>
      </c>
      <c r="N270" s="1">
        <f>1000/(Tabelle10[[#This Row],[Time MS]]-B269)</f>
        <v>37.037037037037038</v>
      </c>
    </row>
    <row r="271" spans="1:14">
      <c r="A271" t="str">
        <f t="shared" si="8"/>
        <v>0:5:950</v>
      </c>
      <c r="B271">
        <v>5950</v>
      </c>
      <c r="C271">
        <v>1</v>
      </c>
      <c r="D271">
        <v>-21.910799999999998</v>
      </c>
      <c r="E271">
        <v>95.9255</v>
      </c>
      <c r="F271">
        <v>83.879199999999997</v>
      </c>
      <c r="G271">
        <v>-45.528799999999997</v>
      </c>
      <c r="H271">
        <v>-1.5998399999999999</v>
      </c>
      <c r="I271">
        <v>2.1626599999999998</v>
      </c>
      <c r="J271">
        <v>0</v>
      </c>
      <c r="K271">
        <f t="shared" si="9"/>
        <v>0</v>
      </c>
      <c r="L271">
        <f>SQRT((D271-Tabelle11[[#This Row],[X]])^2+ (E271 - Tabelle11[Y])^2 + (F271 - Tabelle11[Z])^2)</f>
        <v>129.29619058398433</v>
      </c>
      <c r="M271">
        <f ca="1">IF(ROW()&gt;M$1+2,AVERAGEA(INDIRECT(ADDRESS(ROW()-M$1,12)):INDIRECT(ADDRESS(ROW(),12,4))),NA())</f>
        <v>129.64549324815835</v>
      </c>
      <c r="N271" s="1">
        <f>1000/(Tabelle10[[#This Row],[Time MS]]-B270)</f>
        <v>58.823529411764703</v>
      </c>
    </row>
    <row r="272" spans="1:14">
      <c r="A272" t="str">
        <f t="shared" si="8"/>
        <v>0:5:969</v>
      </c>
      <c r="B272">
        <v>5969</v>
      </c>
      <c r="C272">
        <v>1</v>
      </c>
      <c r="D272">
        <v>-21.842099999999999</v>
      </c>
      <c r="E272">
        <v>96.177499999999995</v>
      </c>
      <c r="F272">
        <v>83.909899999999993</v>
      </c>
      <c r="G272">
        <v>-45.5655</v>
      </c>
      <c r="H272">
        <v>-1.8411299999999999</v>
      </c>
      <c r="I272">
        <v>2.0427599999999999</v>
      </c>
      <c r="J272">
        <v>1</v>
      </c>
      <c r="K272">
        <f t="shared" si="9"/>
        <v>0.37014469850700943</v>
      </c>
      <c r="L272">
        <f>SQRT((D272-Tabelle11[[#This Row],[X]])^2+ (E272 - Tabelle11[Y])^2 + (F272 - Tabelle11[Z])^2)</f>
        <v>129.49154473041858</v>
      </c>
      <c r="M272">
        <f ca="1">IF(ROW()&gt;M$1+2,AVERAGEA(INDIRECT(ADDRESS(ROW()-M$1,12)):INDIRECT(ADDRESS(ROW(),12,4))),NA())</f>
        <v>129.62648549764586</v>
      </c>
      <c r="N272" s="1">
        <f>1000/(Tabelle10[[#This Row],[Time MS]]-B271)</f>
        <v>52.631578947368418</v>
      </c>
    </row>
    <row r="273" spans="1:14">
      <c r="A273" t="str">
        <f t="shared" si="8"/>
        <v>0:5:989</v>
      </c>
      <c r="B273">
        <v>5989</v>
      </c>
      <c r="C273">
        <v>1</v>
      </c>
      <c r="D273">
        <v>-21.842099999999999</v>
      </c>
      <c r="E273">
        <v>96.177499999999995</v>
      </c>
      <c r="F273">
        <v>83.909899999999993</v>
      </c>
      <c r="G273">
        <v>-45.5655</v>
      </c>
      <c r="H273">
        <v>-1.8411299999999999</v>
      </c>
      <c r="I273">
        <v>2.0427599999999999</v>
      </c>
      <c r="J273">
        <v>1</v>
      </c>
      <c r="K273">
        <f t="shared" si="9"/>
        <v>0</v>
      </c>
      <c r="L273">
        <f>SQRT((D273-Tabelle11[[#This Row],[X]])^2+ (E273 - Tabelle11[Y])^2 + (F273 - Tabelle11[Z])^2)</f>
        <v>129.49154473041858</v>
      </c>
      <c r="M273">
        <f ca="1">IF(ROW()&gt;M$1+2,AVERAGEA(INDIRECT(ADDRESS(ROW()-M$1,12)):INDIRECT(ADDRESS(ROW(),12,4))),NA())</f>
        <v>129.62834869669547</v>
      </c>
      <c r="N273" s="1">
        <f>1000/(Tabelle10[[#This Row],[Time MS]]-B272)</f>
        <v>50</v>
      </c>
    </row>
    <row r="274" spans="1:14">
      <c r="A274" t="str">
        <f t="shared" si="8"/>
        <v>0:6:9</v>
      </c>
      <c r="B274">
        <v>6009</v>
      </c>
      <c r="C274">
        <v>1</v>
      </c>
      <c r="D274">
        <v>-21.842099999999999</v>
      </c>
      <c r="E274">
        <v>96.177499999999995</v>
      </c>
      <c r="F274">
        <v>83.909899999999993</v>
      </c>
      <c r="G274">
        <v>-45.5655</v>
      </c>
      <c r="H274">
        <v>-1.8411299999999999</v>
      </c>
      <c r="I274">
        <v>2.0427599999999999</v>
      </c>
      <c r="J274">
        <v>0</v>
      </c>
      <c r="K274">
        <f t="shared" si="9"/>
        <v>0</v>
      </c>
      <c r="L274">
        <f>SQRT((D274-Tabelle11[[#This Row],[X]])^2+ (E274 - Tabelle11[Y])^2 + (F274 - Tabelle11[Z])^2)</f>
        <v>129.49154473041858</v>
      </c>
      <c r="M274">
        <f ca="1">IF(ROW()&gt;M$1+2,AVERAGEA(INDIRECT(ADDRESS(ROW()-M$1,12)):INDIRECT(ADDRESS(ROW(),12,4))),NA())</f>
        <v>129.62594059675556</v>
      </c>
      <c r="N274" s="1">
        <f>1000/(Tabelle10[[#This Row],[Time MS]]-B273)</f>
        <v>50</v>
      </c>
    </row>
    <row r="275" spans="1:14">
      <c r="A275" t="str">
        <f t="shared" si="8"/>
        <v>0:6:26</v>
      </c>
      <c r="B275">
        <v>6026</v>
      </c>
      <c r="C275">
        <v>1</v>
      </c>
      <c r="D275">
        <v>-21.842099999999999</v>
      </c>
      <c r="E275">
        <v>96.177499999999995</v>
      </c>
      <c r="F275">
        <v>83.909899999999993</v>
      </c>
      <c r="G275">
        <v>-45.5655</v>
      </c>
      <c r="H275">
        <v>-1.8411299999999999</v>
      </c>
      <c r="I275">
        <v>2.0427599999999999</v>
      </c>
      <c r="J275">
        <v>0</v>
      </c>
      <c r="K275">
        <f t="shared" si="9"/>
        <v>0</v>
      </c>
      <c r="L275">
        <f>SQRT((D275-Tabelle11[[#This Row],[X]])^2+ (E275 - Tabelle11[Y])^2 + (F275 - Tabelle11[Z])^2)</f>
        <v>129.49154473041858</v>
      </c>
      <c r="M275">
        <f ca="1">IF(ROW()&gt;M$1+2,AVERAGEA(INDIRECT(ADDRESS(ROW()-M$1,12)):INDIRECT(ADDRESS(ROW(),12,4))),NA())</f>
        <v>129.61364045029359</v>
      </c>
      <c r="N275" s="1">
        <f>1000/(Tabelle10[[#This Row],[Time MS]]-B274)</f>
        <v>58.823529411764703</v>
      </c>
    </row>
    <row r="276" spans="1:14">
      <c r="A276" t="str">
        <f t="shared" si="8"/>
        <v>0:6:37</v>
      </c>
      <c r="B276">
        <v>6037</v>
      </c>
      <c r="C276">
        <v>1</v>
      </c>
      <c r="D276">
        <v>-21.837299999999999</v>
      </c>
      <c r="E276">
        <v>95.693799999999996</v>
      </c>
      <c r="F276">
        <v>83.987300000000005</v>
      </c>
      <c r="G276">
        <v>-45.564700000000002</v>
      </c>
      <c r="H276">
        <v>-1.82501</v>
      </c>
      <c r="I276">
        <v>2.1207099999999999</v>
      </c>
      <c r="J276">
        <v>1</v>
      </c>
      <c r="K276">
        <f t="shared" si="9"/>
        <v>1.0124415443546118</v>
      </c>
      <c r="L276">
        <f>SQRT((D276-Tabelle11[[#This Row],[X]])^2+ (E276 - Tabelle11[Y])^2 + (F276 - Tabelle11[Z])^2)</f>
        <v>129.18218759186578</v>
      </c>
      <c r="M276">
        <f ca="1">IF(ROW()&gt;M$1+2,AVERAGEA(INDIRECT(ADDRESS(ROW()-M$1,12)):INDIRECT(ADDRESS(ROW(),12,4))),NA())</f>
        <v>129.61163400075537</v>
      </c>
      <c r="N276" s="1">
        <f>1000/(Tabelle10[[#This Row],[Time MS]]-B275)</f>
        <v>90.909090909090907</v>
      </c>
    </row>
    <row r="277" spans="1:14">
      <c r="A277" t="str">
        <f t="shared" si="8"/>
        <v>0:6:45</v>
      </c>
      <c r="B277">
        <v>6045</v>
      </c>
      <c r="C277">
        <v>1</v>
      </c>
      <c r="D277">
        <v>-21.837299999999999</v>
      </c>
      <c r="E277">
        <v>95.693799999999996</v>
      </c>
      <c r="F277">
        <v>83.987300000000005</v>
      </c>
      <c r="G277">
        <v>-45.564700000000002</v>
      </c>
      <c r="H277">
        <v>-1.82501</v>
      </c>
      <c r="I277">
        <v>2.1207099999999999</v>
      </c>
      <c r="J277">
        <v>0</v>
      </c>
      <c r="K277">
        <f t="shared" si="9"/>
        <v>0</v>
      </c>
      <c r="L277">
        <f>SQRT((D277-Tabelle11[[#This Row],[X]])^2+ (E277 - Tabelle11[Y])^2 + (F277 - Tabelle11[Z])^2)</f>
        <v>129.18218759186578</v>
      </c>
      <c r="M277">
        <f ca="1">IF(ROW()&gt;M$1+2,AVERAGEA(INDIRECT(ADDRESS(ROW()-M$1,12)):INDIRECT(ADDRESS(ROW(),12,4))),NA())</f>
        <v>129.59629166792891</v>
      </c>
      <c r="N277" s="1">
        <f>1000/(Tabelle10[[#This Row],[Time MS]]-B276)</f>
        <v>125</v>
      </c>
    </row>
    <row r="278" spans="1:14">
      <c r="A278" t="str">
        <f t="shared" si="8"/>
        <v>0:6:69</v>
      </c>
      <c r="B278">
        <v>6069</v>
      </c>
      <c r="C278">
        <v>1</v>
      </c>
      <c r="D278">
        <v>-22.276299999999999</v>
      </c>
      <c r="E278">
        <v>95.978999999999999</v>
      </c>
      <c r="F278">
        <v>83.849000000000004</v>
      </c>
      <c r="G278">
        <v>-45.695399999999999</v>
      </c>
      <c r="H278">
        <v>-1.8087</v>
      </c>
      <c r="I278">
        <v>1.98994</v>
      </c>
      <c r="J278">
        <v>1</v>
      </c>
      <c r="K278">
        <f t="shared" si="9"/>
        <v>0.29481945132040721</v>
      </c>
      <c r="L278">
        <f>SQRT((D278-Tabelle11[[#This Row],[X]])^2+ (E278 - Tabelle11[Y])^2 + (F278 - Tabelle11[Z])^2)</f>
        <v>129.37873389274606</v>
      </c>
      <c r="M278">
        <f ca="1">IF(ROW()&gt;M$1+2,AVERAGEA(INDIRECT(ADDRESS(ROW()-M$1,12)):INDIRECT(ADDRESS(ROW(),12,4))),NA())</f>
        <v>129.58289533808147</v>
      </c>
      <c r="N278" s="1">
        <f>1000/(Tabelle10[[#This Row],[Time MS]]-B277)</f>
        <v>41.666666666666664</v>
      </c>
    </row>
    <row r="279" spans="1:14">
      <c r="A279" t="str">
        <f t="shared" si="8"/>
        <v>0:6:83</v>
      </c>
      <c r="B279">
        <v>6083</v>
      </c>
      <c r="C279">
        <v>1</v>
      </c>
      <c r="D279">
        <v>-21.8553</v>
      </c>
      <c r="E279">
        <v>96.135999999999996</v>
      </c>
      <c r="F279">
        <v>84.0899</v>
      </c>
      <c r="G279">
        <v>-45.575899999999997</v>
      </c>
      <c r="H279">
        <v>-1.8132200000000001</v>
      </c>
      <c r="I279">
        <v>1.9025399999999999</v>
      </c>
      <c r="J279">
        <v>1</v>
      </c>
      <c r="K279">
        <f t="shared" si="9"/>
        <v>0.51674284307033858</v>
      </c>
      <c r="L279">
        <f>SQRT((D279-Tabelle11[[#This Row],[X]])^2+ (E279 - Tabelle11[Y])^2 + (F279 - Tabelle11[Z])^2)</f>
        <v>129.57968944282896</v>
      </c>
      <c r="M279">
        <f ca="1">IF(ROW()&gt;M$1+2,AVERAGEA(INDIRECT(ADDRESS(ROW()-M$1,12)):INDIRECT(ADDRESS(ROW(),12,4))),NA())</f>
        <v>129.56750394911413</v>
      </c>
      <c r="N279" s="1">
        <f>1000/(Tabelle10[[#This Row],[Time MS]]-B278)</f>
        <v>71.428571428571431</v>
      </c>
    </row>
    <row r="280" spans="1:14">
      <c r="A280" t="str">
        <f t="shared" si="8"/>
        <v>0:6:106</v>
      </c>
      <c r="B280">
        <v>6106</v>
      </c>
      <c r="C280">
        <v>1</v>
      </c>
      <c r="D280">
        <v>-21.8553</v>
      </c>
      <c r="E280">
        <v>96.135999999999996</v>
      </c>
      <c r="F280">
        <v>84.0899</v>
      </c>
      <c r="G280">
        <v>-45.575899999999997</v>
      </c>
      <c r="H280">
        <v>-1.8132200000000001</v>
      </c>
      <c r="I280">
        <v>1.9025399999999999</v>
      </c>
      <c r="J280">
        <v>0</v>
      </c>
      <c r="K280">
        <f t="shared" si="9"/>
        <v>0</v>
      </c>
      <c r="L280">
        <f>SQRT((D280-Tabelle11[[#This Row],[X]])^2+ (E280 - Tabelle11[Y])^2 + (F280 - Tabelle11[Z])^2)</f>
        <v>129.57968944282896</v>
      </c>
      <c r="M280">
        <f ca="1">IF(ROW()&gt;M$1+2,AVERAGEA(INDIRECT(ADDRESS(ROW()-M$1,12)):INDIRECT(ADDRESS(ROW(),12,4))),NA())</f>
        <v>129.5615753194997</v>
      </c>
      <c r="N280" s="1">
        <f>1000/(Tabelle10[[#This Row],[Time MS]]-B279)</f>
        <v>43.478260869565219</v>
      </c>
    </row>
    <row r="281" spans="1:14">
      <c r="A281" t="str">
        <f t="shared" si="8"/>
        <v>0:6:130</v>
      </c>
      <c r="B281">
        <v>6130</v>
      </c>
      <c r="C281">
        <v>1</v>
      </c>
      <c r="D281">
        <v>-22.3903</v>
      </c>
      <c r="E281">
        <v>97.623400000000004</v>
      </c>
      <c r="F281">
        <v>83.871799999999993</v>
      </c>
      <c r="G281">
        <v>-45.742100000000001</v>
      </c>
      <c r="H281">
        <v>-1.94364</v>
      </c>
      <c r="I281">
        <v>1.4297299999999999</v>
      </c>
      <c r="J281">
        <v>1</v>
      </c>
      <c r="K281">
        <f t="shared" si="9"/>
        <v>1.5865791443300594</v>
      </c>
      <c r="L281">
        <f>SQRT((D281-Tabelle11[[#This Row],[X]])^2+ (E281 - Tabelle11[Y])^2 + (F281 - Tabelle11[Z])^2)</f>
        <v>130.63740887238234</v>
      </c>
      <c r="M281">
        <f ca="1">IF(ROW()&gt;M$1+2,AVERAGEA(INDIRECT(ADDRESS(ROW()-M$1,12)):INDIRECT(ADDRESS(ROW(),12,4))),NA())</f>
        <v>129.56457354474463</v>
      </c>
      <c r="N281" s="1">
        <f>1000/(Tabelle10[[#This Row],[Time MS]]-B280)</f>
        <v>41.666666666666664</v>
      </c>
    </row>
    <row r="282" spans="1:14">
      <c r="A282" t="str">
        <f t="shared" si="8"/>
        <v>0:6:147</v>
      </c>
      <c r="B282">
        <v>6147</v>
      </c>
      <c r="C282">
        <v>1</v>
      </c>
      <c r="D282">
        <v>-22.3903</v>
      </c>
      <c r="E282">
        <v>97.623400000000004</v>
      </c>
      <c r="F282">
        <v>83.871799999999993</v>
      </c>
      <c r="G282">
        <v>-45.742100000000001</v>
      </c>
      <c r="H282">
        <v>-1.94364</v>
      </c>
      <c r="I282">
        <v>1.4297299999999999</v>
      </c>
      <c r="J282">
        <v>0</v>
      </c>
      <c r="K282">
        <f t="shared" si="9"/>
        <v>0</v>
      </c>
      <c r="L282">
        <f>SQRT((D282-Tabelle11[[#This Row],[X]])^2+ (E282 - Tabelle11[Y])^2 + (F282 - Tabelle11[Z])^2)</f>
        <v>130.63740887238234</v>
      </c>
      <c r="M282">
        <f ca="1">IF(ROW()&gt;M$1+2,AVERAGEA(INDIRECT(ADDRESS(ROW()-M$1,12)):INDIRECT(ADDRESS(ROW(),12,4))),NA())</f>
        <v>129.58512066242128</v>
      </c>
      <c r="N282" s="1">
        <f>1000/(Tabelle10[[#This Row],[Time MS]]-B281)</f>
        <v>58.823529411764703</v>
      </c>
    </row>
    <row r="283" spans="1:14">
      <c r="A283" t="str">
        <f t="shared" si="8"/>
        <v>0:6:169</v>
      </c>
      <c r="B283">
        <v>6169</v>
      </c>
      <c r="C283">
        <v>1</v>
      </c>
      <c r="D283">
        <v>-22.816199999999998</v>
      </c>
      <c r="E283">
        <v>97.458799999999997</v>
      </c>
      <c r="F283">
        <v>83.906300000000002</v>
      </c>
      <c r="G283">
        <v>-45.796799999999998</v>
      </c>
      <c r="H283">
        <v>-1.84663</v>
      </c>
      <c r="I283">
        <v>1.4560500000000001</v>
      </c>
      <c r="J283">
        <v>1</v>
      </c>
      <c r="K283">
        <f t="shared" si="9"/>
        <v>4.4276072258107688E-2</v>
      </c>
      <c r="L283">
        <f>SQRT((D283-Tabelle11[[#This Row],[X]])^2+ (E283 - Tabelle11[Y])^2 + (F283 - Tabelle11[Z])^2)</f>
        <v>130.61035127266905</v>
      </c>
      <c r="M283">
        <f ca="1">IF(ROW()&gt;M$1+2,AVERAGEA(INDIRECT(ADDRESS(ROW()-M$1,12)):INDIRECT(ADDRESS(ROW(),12,4))),NA())</f>
        <v>129.58606178375874</v>
      </c>
      <c r="N283" s="1">
        <f>1000/(Tabelle10[[#This Row],[Time MS]]-B282)</f>
        <v>45.454545454545453</v>
      </c>
    </row>
    <row r="284" spans="1:14">
      <c r="A284" t="str">
        <f t="shared" si="8"/>
        <v>0:6:190</v>
      </c>
      <c r="B284">
        <v>6190</v>
      </c>
      <c r="C284">
        <v>1</v>
      </c>
      <c r="D284">
        <v>-22.816199999999998</v>
      </c>
      <c r="E284">
        <v>97.458799999999997</v>
      </c>
      <c r="F284">
        <v>83.906300000000002</v>
      </c>
      <c r="G284">
        <v>-45.796799999999998</v>
      </c>
      <c r="H284">
        <v>-1.84663</v>
      </c>
      <c r="I284">
        <v>1.4560500000000001</v>
      </c>
      <c r="J284">
        <v>1</v>
      </c>
      <c r="K284">
        <f t="shared" si="9"/>
        <v>0</v>
      </c>
      <c r="L284">
        <f>SQRT((D284-Tabelle11[[#This Row],[X]])^2+ (E284 - Tabelle11[Y])^2 + (F284 - Tabelle11[Z])^2)</f>
        <v>130.61035127266905</v>
      </c>
      <c r="M284">
        <f ca="1">IF(ROW()&gt;M$1+2,AVERAGEA(INDIRECT(ADDRESS(ROW()-M$1,12)):INDIRECT(ADDRESS(ROW(),12,4))),NA())</f>
        <v>129.58574940836414</v>
      </c>
      <c r="N284" s="1">
        <f>1000/(Tabelle10[[#This Row],[Time MS]]-B283)</f>
        <v>47.61904761904762</v>
      </c>
    </row>
    <row r="285" spans="1:14">
      <c r="A285" t="str">
        <f t="shared" si="8"/>
        <v>0:6:213</v>
      </c>
      <c r="B285">
        <v>6213</v>
      </c>
      <c r="C285">
        <v>1</v>
      </c>
      <c r="D285">
        <v>-22.816199999999998</v>
      </c>
      <c r="E285">
        <v>97.458799999999997</v>
      </c>
      <c r="F285">
        <v>83.906300000000002</v>
      </c>
      <c r="G285">
        <v>-45.796799999999998</v>
      </c>
      <c r="H285">
        <v>-1.84663</v>
      </c>
      <c r="I285">
        <v>1.4560500000000001</v>
      </c>
      <c r="J285">
        <v>0</v>
      </c>
      <c r="K285">
        <f t="shared" si="9"/>
        <v>0</v>
      </c>
      <c r="L285">
        <f>SQRT((D285-Tabelle11[[#This Row],[X]])^2+ (E285 - Tabelle11[Y])^2 + (F285 - Tabelle11[Z])^2)</f>
        <v>130.61035127266905</v>
      </c>
      <c r="M285">
        <f ca="1">IF(ROW()&gt;M$1+2,AVERAGEA(INDIRECT(ADDRESS(ROW()-M$1,12)):INDIRECT(ADDRESS(ROW(),12,4))),NA())</f>
        <v>129.59325423027107</v>
      </c>
      <c r="N285" s="1">
        <f>1000/(Tabelle10[[#This Row],[Time MS]]-B284)</f>
        <v>43.478260869565219</v>
      </c>
    </row>
    <row r="286" spans="1:14">
      <c r="A286" t="str">
        <f t="shared" si="8"/>
        <v>0:6:230</v>
      </c>
      <c r="B286">
        <v>6230</v>
      </c>
      <c r="C286">
        <v>1</v>
      </c>
      <c r="D286">
        <v>-22.8704</v>
      </c>
      <c r="E286">
        <v>97.549800000000005</v>
      </c>
      <c r="F286">
        <v>83.907899999999998</v>
      </c>
      <c r="G286">
        <v>-45.8033</v>
      </c>
      <c r="H286">
        <v>-1.7926</v>
      </c>
      <c r="I286">
        <v>1.38632</v>
      </c>
      <c r="J286">
        <v>1</v>
      </c>
      <c r="K286">
        <f t="shared" si="9"/>
        <v>0.16606119825630952</v>
      </c>
      <c r="L286">
        <f>SQRT((D286-Tabelle11[[#This Row],[X]])^2+ (E286 - Tabelle11[Y])^2 + (F286 - Tabelle11[Z])^2)</f>
        <v>130.68876906073453</v>
      </c>
      <c r="M286">
        <f ca="1">IF(ROW()&gt;M$1+2,AVERAGEA(INDIRECT(ADDRESS(ROW()-M$1,12)):INDIRECT(ADDRESS(ROW(),12,4))),NA())</f>
        <v>129.61995368601865</v>
      </c>
      <c r="N286" s="1">
        <f>1000/(Tabelle10[[#This Row],[Time MS]]-B285)</f>
        <v>58.823529411764703</v>
      </c>
    </row>
    <row r="287" spans="1:14">
      <c r="A287" t="str">
        <f t="shared" si="8"/>
        <v>0:6:241</v>
      </c>
      <c r="B287">
        <v>6241</v>
      </c>
      <c r="C287">
        <v>1</v>
      </c>
      <c r="D287">
        <v>-22.8704</v>
      </c>
      <c r="E287">
        <v>97.549800000000005</v>
      </c>
      <c r="F287">
        <v>83.907899999999998</v>
      </c>
      <c r="G287">
        <v>-45.8033</v>
      </c>
      <c r="H287">
        <v>-1.7926</v>
      </c>
      <c r="I287">
        <v>1.38632</v>
      </c>
      <c r="J287">
        <v>0</v>
      </c>
      <c r="K287">
        <f t="shared" si="9"/>
        <v>0</v>
      </c>
      <c r="L287">
        <f>SQRT((D287-Tabelle11[[#This Row],[X]])^2+ (E287 - Tabelle11[Y])^2 + (F287 - Tabelle11[Z])^2)</f>
        <v>130.68876906073453</v>
      </c>
      <c r="M287">
        <f ca="1">IF(ROW()&gt;M$1+2,AVERAGEA(INDIRECT(ADDRESS(ROW()-M$1,12)):INDIRECT(ADDRESS(ROW(),12,4))),NA())</f>
        <v>129.63208290511832</v>
      </c>
      <c r="N287" s="1">
        <f>1000/(Tabelle10[[#This Row],[Time MS]]-B286)</f>
        <v>90.909090909090907</v>
      </c>
    </row>
    <row r="288" spans="1:14">
      <c r="A288" t="str">
        <f t="shared" si="8"/>
        <v>0:6:265</v>
      </c>
      <c r="B288">
        <v>6265</v>
      </c>
      <c r="C288">
        <v>1</v>
      </c>
      <c r="D288">
        <v>-22.529199999999999</v>
      </c>
      <c r="E288">
        <v>95.3566</v>
      </c>
      <c r="F288">
        <v>84.009399999999999</v>
      </c>
      <c r="G288">
        <v>-45.706699999999998</v>
      </c>
      <c r="H288">
        <v>-1.7063699999999999</v>
      </c>
      <c r="I288">
        <v>1.98247</v>
      </c>
      <c r="J288">
        <v>1</v>
      </c>
      <c r="K288">
        <f t="shared" si="9"/>
        <v>2.4341945668859637</v>
      </c>
      <c r="L288">
        <f>SQRT((D288-Tabelle11[[#This Row],[X]])^2+ (E288 - Tabelle11[Y])^2 + (F288 - Tabelle11[Z])^2)</f>
        <v>129.06597268281055</v>
      </c>
      <c r="M288">
        <f ca="1">IF(ROW()&gt;M$1+2,AVERAGEA(INDIRECT(ADDRESS(ROW()-M$1,12)):INDIRECT(ADDRESS(ROW(),12,4))),NA())</f>
        <v>129.61934465448769</v>
      </c>
      <c r="N288" s="1">
        <f>1000/(Tabelle10[[#This Row],[Time MS]]-B287)</f>
        <v>41.666666666666664</v>
      </c>
    </row>
    <row r="289" spans="1:14">
      <c r="A289" t="str">
        <f t="shared" si="8"/>
        <v>0:6:279</v>
      </c>
      <c r="B289">
        <v>6279</v>
      </c>
      <c r="C289">
        <v>1</v>
      </c>
      <c r="D289">
        <v>-22.529199999999999</v>
      </c>
      <c r="E289">
        <v>95.3566</v>
      </c>
      <c r="F289">
        <v>84.009399999999999</v>
      </c>
      <c r="G289">
        <v>-45.706699999999998</v>
      </c>
      <c r="H289">
        <v>-1.7063699999999999</v>
      </c>
      <c r="I289">
        <v>1.98247</v>
      </c>
      <c r="J289">
        <v>0</v>
      </c>
      <c r="K289">
        <f t="shared" si="9"/>
        <v>0</v>
      </c>
      <c r="L289">
        <f>SQRT((D289-Tabelle11[[#This Row],[X]])^2+ (E289 - Tabelle11[Y])^2 + (F289 - Tabelle11[Z])^2)</f>
        <v>129.06597268281055</v>
      </c>
      <c r="M289">
        <f ca="1">IF(ROW()&gt;M$1+2,AVERAGEA(INDIRECT(ADDRESS(ROW()-M$1,12)):INDIRECT(ADDRESS(ROW(),12,4))),NA())</f>
        <v>129.6132874137904</v>
      </c>
      <c r="N289" s="1">
        <f>1000/(Tabelle10[[#This Row],[Time MS]]-B288)</f>
        <v>71.428571428571431</v>
      </c>
    </row>
    <row r="290" spans="1:14">
      <c r="A290" t="str">
        <f t="shared" si="8"/>
        <v>0:6:301</v>
      </c>
      <c r="B290">
        <v>6301</v>
      </c>
      <c r="C290">
        <v>1</v>
      </c>
      <c r="D290">
        <v>-21.409199999999998</v>
      </c>
      <c r="E290">
        <v>95.686599999999999</v>
      </c>
      <c r="F290">
        <v>84.361099999999993</v>
      </c>
      <c r="G290">
        <v>-45.409700000000001</v>
      </c>
      <c r="H290">
        <v>-1.7916000000000001</v>
      </c>
      <c r="I290">
        <v>1.8762000000000001</v>
      </c>
      <c r="J290">
        <v>1</v>
      </c>
      <c r="K290">
        <f t="shared" si="9"/>
        <v>0.46257047686844488</v>
      </c>
      <c r="L290">
        <f>SQRT((D290-Tabelle11[[#This Row],[X]])^2+ (E290 - Tabelle11[Y])^2 + (F290 - Tabelle11[Z])^2)</f>
        <v>129.34865464089683</v>
      </c>
      <c r="M290">
        <f ca="1">IF(ROW()&gt;M$1+2,AVERAGEA(INDIRECT(ADDRESS(ROW()-M$1,12)):INDIRECT(ADDRESS(ROW(),12,4))),NA())</f>
        <v>129.61269846496566</v>
      </c>
      <c r="N290" s="1">
        <f>1000/(Tabelle10[[#This Row],[Time MS]]-B289)</f>
        <v>45.454545454545453</v>
      </c>
    </row>
    <row r="291" spans="1:14">
      <c r="A291" t="str">
        <f t="shared" si="8"/>
        <v>0:6:316</v>
      </c>
      <c r="B291">
        <v>6316</v>
      </c>
      <c r="C291">
        <v>1</v>
      </c>
      <c r="D291">
        <v>-22.254999999999999</v>
      </c>
      <c r="E291">
        <v>95.801699999999997</v>
      </c>
      <c r="F291">
        <v>83.759200000000007</v>
      </c>
      <c r="G291">
        <v>-45.703899999999997</v>
      </c>
      <c r="H291">
        <v>-1.7878799999999999</v>
      </c>
      <c r="I291">
        <v>1.82717</v>
      </c>
      <c r="J291">
        <v>1</v>
      </c>
      <c r="K291">
        <f t="shared" si="9"/>
        <v>0.39193413006289579</v>
      </c>
      <c r="L291">
        <f>SQRT((D291-Tabelle11[[#This Row],[X]])^2+ (E291 - Tabelle11[Y])^2 + (F291 - Tabelle11[Z])^2)</f>
        <v>129.18534875337062</v>
      </c>
      <c r="M291">
        <f ca="1">IF(ROW()&gt;M$1+2,AVERAGEA(INDIRECT(ADDRESS(ROW()-M$1,12)):INDIRECT(ADDRESS(ROW(),12,4))),NA())</f>
        <v>129.62190107007481</v>
      </c>
      <c r="N291" s="1">
        <f>1000/(Tabelle10[[#This Row],[Time MS]]-B290)</f>
        <v>66.666666666666671</v>
      </c>
    </row>
    <row r="292" spans="1:14">
      <c r="A292" t="str">
        <f t="shared" si="8"/>
        <v>0:6:339</v>
      </c>
      <c r="B292">
        <v>6339</v>
      </c>
      <c r="C292">
        <v>1</v>
      </c>
      <c r="D292">
        <v>-22.254999999999999</v>
      </c>
      <c r="E292">
        <v>95.801699999999997</v>
      </c>
      <c r="F292">
        <v>83.759200000000007</v>
      </c>
      <c r="G292">
        <v>-45.703899999999997</v>
      </c>
      <c r="H292">
        <v>-1.7878799999999999</v>
      </c>
      <c r="I292">
        <v>1.82717</v>
      </c>
      <c r="J292">
        <v>0</v>
      </c>
      <c r="K292">
        <f t="shared" si="9"/>
        <v>0</v>
      </c>
      <c r="L292">
        <f>SQRT((D292-Tabelle11[[#This Row],[X]])^2+ (E292 - Tabelle11[Y])^2 + (F292 - Tabelle11[Z])^2)</f>
        <v>129.18534875337062</v>
      </c>
      <c r="M292">
        <f ca="1">IF(ROW()&gt;M$1+2,AVERAGEA(INDIRECT(ADDRESS(ROW()-M$1,12)):INDIRECT(ADDRESS(ROW(),12,4))),NA())</f>
        <v>129.63478775685348</v>
      </c>
      <c r="N292" s="1">
        <f>1000/(Tabelle10[[#This Row],[Time MS]]-B291)</f>
        <v>43.478260869565219</v>
      </c>
    </row>
    <row r="293" spans="1:14">
      <c r="A293" t="str">
        <f t="shared" si="8"/>
        <v>0:6:363</v>
      </c>
      <c r="B293">
        <v>6363</v>
      </c>
      <c r="C293">
        <v>1</v>
      </c>
      <c r="D293">
        <v>-22.695699999999999</v>
      </c>
      <c r="E293">
        <v>95.861500000000007</v>
      </c>
      <c r="F293">
        <v>83.654899999999998</v>
      </c>
      <c r="G293">
        <v>-45.808599999999998</v>
      </c>
      <c r="H293">
        <v>-1.78546</v>
      </c>
      <c r="I293">
        <v>1.80528</v>
      </c>
      <c r="J293">
        <v>1</v>
      </c>
      <c r="K293">
        <f t="shared" si="9"/>
        <v>8.0158585824975148E-2</v>
      </c>
      <c r="L293">
        <f>SQRT((D293-Tabelle11[[#This Row],[X]])^2+ (E293 - Tabelle11[Y])^2 + (F293 - Tabelle11[Z])^2)</f>
        <v>129.23878781058727</v>
      </c>
      <c r="M293">
        <f ca="1">IF(ROW()&gt;M$1+2,AVERAGEA(INDIRECT(ADDRESS(ROW()-M$1,12)):INDIRECT(ADDRESS(ROW(),12,4))),NA())</f>
        <v>129.63278544117981</v>
      </c>
      <c r="N293" s="1">
        <f>1000/(Tabelle10[[#This Row],[Time MS]]-B292)</f>
        <v>41.666666666666664</v>
      </c>
    </row>
    <row r="294" spans="1:14">
      <c r="A294" t="str">
        <f t="shared" si="8"/>
        <v>0:6:379</v>
      </c>
      <c r="B294">
        <v>6379</v>
      </c>
      <c r="C294">
        <v>1</v>
      </c>
      <c r="D294">
        <v>-22.695699999999999</v>
      </c>
      <c r="E294">
        <v>95.861500000000007</v>
      </c>
      <c r="F294">
        <v>83.654899999999998</v>
      </c>
      <c r="G294">
        <v>-45.808599999999998</v>
      </c>
      <c r="H294">
        <v>-1.78546</v>
      </c>
      <c r="I294">
        <v>1.80528</v>
      </c>
      <c r="J294">
        <v>0</v>
      </c>
      <c r="K294">
        <f t="shared" si="9"/>
        <v>0</v>
      </c>
      <c r="L294">
        <f>SQRT((D294-Tabelle11[[#This Row],[X]])^2+ (E294 - Tabelle11[Y])^2 + (F294 - Tabelle11[Z])^2)</f>
        <v>129.23878781058727</v>
      </c>
      <c r="M294">
        <f ca="1">IF(ROW()&gt;M$1+2,AVERAGEA(INDIRECT(ADDRESS(ROW()-M$1,12)):INDIRECT(ADDRESS(ROW(),12,4))),NA())</f>
        <v>129.62513359892878</v>
      </c>
      <c r="N294" s="1">
        <f>1000/(Tabelle10[[#This Row],[Time MS]]-B293)</f>
        <v>62.5</v>
      </c>
    </row>
    <row r="295" spans="1:14">
      <c r="A295" t="str">
        <f t="shared" si="8"/>
        <v>0:6:402</v>
      </c>
      <c r="B295">
        <v>6402</v>
      </c>
      <c r="C295">
        <v>1</v>
      </c>
      <c r="D295">
        <v>-22.695699999999999</v>
      </c>
      <c r="E295">
        <v>95.861500000000007</v>
      </c>
      <c r="F295">
        <v>83.654899999999998</v>
      </c>
      <c r="G295">
        <v>-45.808599999999998</v>
      </c>
      <c r="H295">
        <v>-1.78546</v>
      </c>
      <c r="I295">
        <v>1.80528</v>
      </c>
      <c r="J295">
        <v>1</v>
      </c>
      <c r="K295">
        <f t="shared" si="9"/>
        <v>0</v>
      </c>
      <c r="L295">
        <f>SQRT((D295-Tabelle11[[#This Row],[X]])^2+ (E295 - Tabelle11[Y])^2 + (F295 - Tabelle11[Z])^2)</f>
        <v>129.23878781058727</v>
      </c>
      <c r="M295">
        <f ca="1">IF(ROW()&gt;M$1+2,AVERAGEA(INDIRECT(ADDRESS(ROW()-M$1,12)):INDIRECT(ADDRESS(ROW(),12,4))),NA())</f>
        <v>129.61722219231868</v>
      </c>
      <c r="N295" s="1">
        <f>1000/(Tabelle10[[#This Row],[Time MS]]-B294)</f>
        <v>43.478260869565219</v>
      </c>
    </row>
    <row r="296" spans="1:14">
      <c r="A296" t="str">
        <f t="shared" si="8"/>
        <v>0:6:410</v>
      </c>
      <c r="B296">
        <v>6410</v>
      </c>
      <c r="C296">
        <v>1</v>
      </c>
      <c r="D296">
        <v>-22.695699999999999</v>
      </c>
      <c r="E296">
        <v>95.861500000000007</v>
      </c>
      <c r="F296">
        <v>83.654899999999998</v>
      </c>
      <c r="G296">
        <v>-45.808599999999998</v>
      </c>
      <c r="H296">
        <v>-1.78546</v>
      </c>
      <c r="I296">
        <v>1.80528</v>
      </c>
      <c r="J296">
        <v>0</v>
      </c>
      <c r="K296">
        <f t="shared" si="9"/>
        <v>0</v>
      </c>
      <c r="L296">
        <f>SQRT((D296-Tabelle11[[#This Row],[X]])^2+ (E296 - Tabelle11[Y])^2 + (F296 - Tabelle11[Z])^2)</f>
        <v>129.23878781058727</v>
      </c>
      <c r="M296">
        <f ca="1">IF(ROW()&gt;M$1+2,AVERAGEA(INDIRECT(ADDRESS(ROW()-M$1,12)):INDIRECT(ADDRESS(ROW(),12,4))),NA())</f>
        <v>129.60624043831075</v>
      </c>
      <c r="N296" s="1">
        <f>1000/(Tabelle10[[#This Row],[Time MS]]-B295)</f>
        <v>125</v>
      </c>
    </row>
    <row r="297" spans="1:14">
      <c r="A297" t="str">
        <f t="shared" si="8"/>
        <v>0:6:423</v>
      </c>
      <c r="B297">
        <v>6423</v>
      </c>
      <c r="C297">
        <v>1</v>
      </c>
      <c r="D297">
        <v>-22.695699999999999</v>
      </c>
      <c r="E297">
        <v>95.861500000000007</v>
      </c>
      <c r="F297">
        <v>83.654899999999998</v>
      </c>
      <c r="G297">
        <v>-45.808599999999998</v>
      </c>
      <c r="H297">
        <v>-1.78546</v>
      </c>
      <c r="I297">
        <v>1.80528</v>
      </c>
      <c r="J297">
        <v>0</v>
      </c>
      <c r="K297">
        <f t="shared" si="9"/>
        <v>0</v>
      </c>
      <c r="L297">
        <f>SQRT((D297-Tabelle11[[#This Row],[X]])^2+ (E297 - Tabelle11[Y])^2 + (F297 - Tabelle11[Z])^2)</f>
        <v>129.23878781058727</v>
      </c>
      <c r="M297">
        <f ca="1">IF(ROW()&gt;M$1+2,AVERAGEA(INDIRECT(ADDRESS(ROW()-M$1,12)):INDIRECT(ADDRESS(ROW(),12,4))),NA())</f>
        <v>129.59710640451186</v>
      </c>
      <c r="N297" s="1">
        <f>1000/(Tabelle10[[#This Row],[Time MS]]-B296)</f>
        <v>76.92307692307692</v>
      </c>
    </row>
    <row r="298" spans="1:14">
      <c r="A298" t="str">
        <f t="shared" si="8"/>
        <v>0:6:433</v>
      </c>
      <c r="B298">
        <v>6433</v>
      </c>
      <c r="C298">
        <v>1</v>
      </c>
      <c r="D298">
        <v>-22.8369</v>
      </c>
      <c r="E298">
        <v>96.244</v>
      </c>
      <c r="F298">
        <v>83.716399999999993</v>
      </c>
      <c r="G298">
        <v>-45.831299999999999</v>
      </c>
      <c r="H298">
        <v>-1.8437300000000001</v>
      </c>
      <c r="I298">
        <v>1.6643699999999999</v>
      </c>
      <c r="J298">
        <v>1</v>
      </c>
      <c r="K298">
        <f t="shared" si="9"/>
        <v>1.2546278425360129</v>
      </c>
      <c r="L298">
        <f>SQRT((D298-Tabelle11[[#This Row],[X]])^2+ (E298 - Tabelle11[Y])^2 + (F298 - Tabelle11[Z])^2)</f>
        <v>129.58729554462505</v>
      </c>
      <c r="M298">
        <f ca="1">IF(ROW()&gt;M$1+2,AVERAGEA(INDIRECT(ADDRESS(ROW()-M$1,12)):INDIRECT(ADDRESS(ROW(),12,4))),NA())</f>
        <v>129.59482077636721</v>
      </c>
      <c r="N298" s="1">
        <f>1000/(Tabelle10[[#This Row],[Time MS]]-B297)</f>
        <v>100</v>
      </c>
    </row>
    <row r="299" spans="1:14">
      <c r="A299" t="str">
        <f t="shared" si="8"/>
        <v>0:6:440</v>
      </c>
      <c r="B299">
        <v>6440</v>
      </c>
      <c r="C299">
        <v>1</v>
      </c>
      <c r="D299">
        <v>-22.8369</v>
      </c>
      <c r="E299">
        <v>96.244</v>
      </c>
      <c r="F299">
        <v>83.716399999999993</v>
      </c>
      <c r="G299">
        <v>-45.831299999999999</v>
      </c>
      <c r="H299">
        <v>-1.8437300000000001</v>
      </c>
      <c r="I299">
        <v>1.6643699999999999</v>
      </c>
      <c r="J299">
        <v>0</v>
      </c>
      <c r="K299">
        <f t="shared" si="9"/>
        <v>0</v>
      </c>
      <c r="L299">
        <f>SQRT((D299-Tabelle11[[#This Row],[X]])^2+ (E299 - Tabelle11[Y])^2 + (F299 - Tabelle11[Z])^2)</f>
        <v>129.58729554462505</v>
      </c>
      <c r="M299">
        <f ca="1">IF(ROW()&gt;M$1+2,AVERAGEA(INDIRECT(ADDRESS(ROW()-M$1,12)):INDIRECT(ADDRESS(ROW(),12,4))),NA())</f>
        <v>129.59253514822257</v>
      </c>
      <c r="N299" s="1">
        <f>1000/(Tabelle10[[#This Row],[Time MS]]-B298)</f>
        <v>142.85714285714286</v>
      </c>
    </row>
    <row r="300" spans="1:14">
      <c r="A300" t="str">
        <f t="shared" si="8"/>
        <v>0:6:470</v>
      </c>
      <c r="B300">
        <v>6470</v>
      </c>
      <c r="C300">
        <v>1</v>
      </c>
      <c r="D300">
        <v>-22.649100000000001</v>
      </c>
      <c r="E300">
        <v>97.2226</v>
      </c>
      <c r="F300">
        <v>83.896600000000007</v>
      </c>
      <c r="G300">
        <v>-45.761299999999999</v>
      </c>
      <c r="H300">
        <v>-1.81121</v>
      </c>
      <c r="I300">
        <v>1.34287</v>
      </c>
      <c r="J300">
        <v>1</v>
      </c>
      <c r="K300">
        <f t="shared" si="9"/>
        <v>0.97384276254134661</v>
      </c>
      <c r="L300">
        <f>SQRT((D300-Tabelle11[[#This Row],[X]])^2+ (E300 - Tabelle11[Y])^2 + (F300 - Tabelle11[Z])^2)</f>
        <v>130.39883118007617</v>
      </c>
      <c r="M300">
        <f ca="1">IF(ROW()&gt;M$1+2,AVERAGEA(INDIRECT(ADDRESS(ROW()-M$1,12)):INDIRECT(ADDRESS(ROW(),12,4))),NA())</f>
        <v>129.59753838760861</v>
      </c>
      <c r="N300" s="1">
        <f>1000/(Tabelle10[[#This Row],[Time MS]]-B299)</f>
        <v>33.333333333333336</v>
      </c>
    </row>
    <row r="301" spans="1:14">
      <c r="A301" t="str">
        <f t="shared" si="8"/>
        <v>0:6:484</v>
      </c>
      <c r="B301">
        <v>6484</v>
      </c>
      <c r="C301">
        <v>1</v>
      </c>
      <c r="D301">
        <v>-22.338899999999999</v>
      </c>
      <c r="E301">
        <v>94.430300000000003</v>
      </c>
      <c r="F301">
        <v>83.882199999999997</v>
      </c>
      <c r="G301">
        <v>-45.715299999999999</v>
      </c>
      <c r="H301">
        <v>-1.4092100000000001</v>
      </c>
      <c r="I301">
        <v>2.07761</v>
      </c>
      <c r="J301">
        <v>1</v>
      </c>
      <c r="K301">
        <f t="shared" si="9"/>
        <v>5.4827717945930692</v>
      </c>
      <c r="L301">
        <f>SQRT((D301-Tabelle11[[#This Row],[X]])^2+ (E301 - Tabelle11[Y])^2 + (F301 - Tabelle11[Z])^2)</f>
        <v>128.26664214884553</v>
      </c>
      <c r="M301">
        <f ca="1">IF(ROW()&gt;M$1+2,AVERAGEA(INDIRECT(ADDRESS(ROW()-M$1,12)):INDIRECT(ADDRESS(ROW(),12,4))),NA())</f>
        <v>129.58143084450722</v>
      </c>
      <c r="N301" s="1">
        <f>1000/(Tabelle10[[#This Row],[Time MS]]-B300)</f>
        <v>71.428571428571431</v>
      </c>
    </row>
    <row r="302" spans="1:14">
      <c r="A302" t="str">
        <f t="shared" si="8"/>
        <v>0:6:510</v>
      </c>
      <c r="B302">
        <v>6510</v>
      </c>
      <c r="C302">
        <v>1</v>
      </c>
      <c r="D302">
        <v>-22.338899999999999</v>
      </c>
      <c r="E302">
        <v>94.430300000000003</v>
      </c>
      <c r="F302">
        <v>83.882199999999997</v>
      </c>
      <c r="G302">
        <v>-45.715299999999999</v>
      </c>
      <c r="H302">
        <v>-1.4092100000000001</v>
      </c>
      <c r="I302">
        <v>2.07761</v>
      </c>
      <c r="J302">
        <v>0</v>
      </c>
      <c r="K302">
        <f t="shared" si="9"/>
        <v>0</v>
      </c>
      <c r="L302">
        <f>SQRT((D302-Tabelle11[[#This Row],[X]])^2+ (E302 - Tabelle11[Y])^2 + (F302 - Tabelle11[Z])^2)</f>
        <v>128.26664214884553</v>
      </c>
      <c r="M302">
        <f ca="1">IF(ROW()&gt;M$1+2,AVERAGEA(INDIRECT(ADDRESS(ROW()-M$1,12)):INDIRECT(ADDRESS(ROW(),12,4))),NA())</f>
        <v>129.57836363311202</v>
      </c>
      <c r="N302" s="1">
        <f>1000/(Tabelle10[[#This Row],[Time MS]]-B301)</f>
        <v>38.46153846153846</v>
      </c>
    </row>
    <row r="303" spans="1:14">
      <c r="A303" t="str">
        <f t="shared" si="8"/>
        <v>0:6:535</v>
      </c>
      <c r="B303">
        <v>6535</v>
      </c>
      <c r="C303">
        <v>1</v>
      </c>
      <c r="D303">
        <v>-22.524000000000001</v>
      </c>
      <c r="E303">
        <v>93.889200000000002</v>
      </c>
      <c r="F303">
        <v>83.548599999999993</v>
      </c>
      <c r="G303">
        <v>-45.889899999999997</v>
      </c>
      <c r="H303">
        <v>-1.3791</v>
      </c>
      <c r="I303">
        <v>2.1586099999999999</v>
      </c>
      <c r="J303">
        <v>1</v>
      </c>
      <c r="K303">
        <f t="shared" si="9"/>
        <v>0.8408251805281225</v>
      </c>
      <c r="L303">
        <f>SQRT((D303-Tabelle11[[#This Row],[X]])^2+ (E303 - Tabelle11[Y])^2 + (F303 - Tabelle11[Z])^2)</f>
        <v>127.68273577347878</v>
      </c>
      <c r="M303">
        <f ca="1">IF(ROW()&gt;M$1+2,AVERAGEA(INDIRECT(ADDRESS(ROW()-M$1,12)):INDIRECT(ADDRESS(ROW(),12,4))),NA())</f>
        <v>129.56113283350754</v>
      </c>
      <c r="N303" s="1">
        <f>1000/(Tabelle10[[#This Row],[Time MS]]-B302)</f>
        <v>40</v>
      </c>
    </row>
    <row r="304" spans="1:14">
      <c r="A304" t="str">
        <f t="shared" si="8"/>
        <v>0:6:551</v>
      </c>
      <c r="B304">
        <v>6551</v>
      </c>
      <c r="C304">
        <v>1</v>
      </c>
      <c r="D304">
        <v>-22.524000000000001</v>
      </c>
      <c r="E304">
        <v>93.889200000000002</v>
      </c>
      <c r="F304">
        <v>83.548599999999993</v>
      </c>
      <c r="G304">
        <v>-45.889899999999997</v>
      </c>
      <c r="H304">
        <v>-1.3791</v>
      </c>
      <c r="I304">
        <v>2.1586099999999999</v>
      </c>
      <c r="J304">
        <v>0</v>
      </c>
      <c r="K304">
        <f t="shared" si="9"/>
        <v>0</v>
      </c>
      <c r="L304">
        <f>SQRT((D304-Tabelle11[[#This Row],[X]])^2+ (E304 - Tabelle11[Y])^2 + (F304 - Tabelle11[Z])^2)</f>
        <v>127.68273577347878</v>
      </c>
      <c r="M304">
        <f ca="1">IF(ROW()&gt;M$1+2,AVERAGEA(INDIRECT(ADDRESS(ROW()-M$1,12)):INDIRECT(ADDRESS(ROW(),12,4))),NA())</f>
        <v>129.54390203390307</v>
      </c>
      <c r="N304" s="1">
        <f>1000/(Tabelle10[[#This Row],[Time MS]]-B303)</f>
        <v>62.5</v>
      </c>
    </row>
    <row r="305" spans="1:14">
      <c r="A305" t="str">
        <f t="shared" si="8"/>
        <v>0:6:572</v>
      </c>
      <c r="B305">
        <v>6572</v>
      </c>
      <c r="C305">
        <v>1</v>
      </c>
      <c r="D305">
        <v>-22.965499999999999</v>
      </c>
      <c r="E305">
        <v>96.0946</v>
      </c>
      <c r="F305">
        <v>83.248699999999999</v>
      </c>
      <c r="G305">
        <v>-46.255800000000001</v>
      </c>
      <c r="H305">
        <v>-1.30663</v>
      </c>
      <c r="I305">
        <v>1.26413</v>
      </c>
      <c r="J305">
        <v>1</v>
      </c>
      <c r="K305">
        <f t="shared" si="9"/>
        <v>2.5963298965100905</v>
      </c>
      <c r="L305">
        <f>SQRT((D305-Tabelle11[[#This Row],[X]])^2+ (E305 - Tabelle11[Y])^2 + (F305 - Tabelle11[Z])^2)</f>
        <v>129.197261546443</v>
      </c>
      <c r="M305">
        <f ca="1">IF(ROW()&gt;M$1+2,AVERAGEA(INDIRECT(ADDRESS(ROW()-M$1,12)):INDIRECT(ADDRESS(ROW(),12,4))),NA())</f>
        <v>129.54015839985141</v>
      </c>
      <c r="N305" s="1">
        <f>1000/(Tabelle10[[#This Row],[Time MS]]-B304)</f>
        <v>47.61904761904762</v>
      </c>
    </row>
    <row r="306" spans="1:14">
      <c r="A306" t="str">
        <f t="shared" si="8"/>
        <v>0:6:590</v>
      </c>
      <c r="B306">
        <v>6590</v>
      </c>
      <c r="C306">
        <v>1</v>
      </c>
      <c r="D306">
        <v>-22.965499999999999</v>
      </c>
      <c r="E306">
        <v>96.0946</v>
      </c>
      <c r="F306">
        <v>83.248699999999999</v>
      </c>
      <c r="G306">
        <v>-46.255800000000001</v>
      </c>
      <c r="H306">
        <v>-1.30663</v>
      </c>
      <c r="I306">
        <v>1.26413</v>
      </c>
      <c r="J306">
        <v>1</v>
      </c>
      <c r="K306">
        <f t="shared" si="9"/>
        <v>0</v>
      </c>
      <c r="L306">
        <f>SQRT((D306-Tabelle11[[#This Row],[X]])^2+ (E306 - Tabelle11[Y])^2 + (F306 - Tabelle11[Z])^2)</f>
        <v>129.197261546443</v>
      </c>
      <c r="M306">
        <f ca="1">IF(ROW()&gt;M$1+2,AVERAGEA(INDIRECT(ADDRESS(ROW()-M$1,12)):INDIRECT(ADDRESS(ROW(),12,4))),NA())</f>
        <v>129.53205703014507</v>
      </c>
      <c r="N306" s="1">
        <f>1000/(Tabelle10[[#This Row],[Time MS]]-B305)</f>
        <v>55.555555555555557</v>
      </c>
    </row>
    <row r="307" spans="1:14">
      <c r="A307" t="str">
        <f t="shared" si="8"/>
        <v>0:6:612</v>
      </c>
      <c r="B307">
        <v>6612</v>
      </c>
      <c r="C307">
        <v>1</v>
      </c>
      <c r="D307">
        <v>-22.965499999999999</v>
      </c>
      <c r="E307">
        <v>96.0946</v>
      </c>
      <c r="F307">
        <v>83.248699999999999</v>
      </c>
      <c r="G307">
        <v>-46.255800000000001</v>
      </c>
      <c r="H307">
        <v>-1.30663</v>
      </c>
      <c r="I307">
        <v>1.26413</v>
      </c>
      <c r="J307">
        <v>0</v>
      </c>
      <c r="K307">
        <f t="shared" si="9"/>
        <v>0</v>
      </c>
      <c r="L307">
        <f>SQRT((D307-Tabelle11[[#This Row],[X]])^2+ (E307 - Tabelle11[Y])^2 + (F307 - Tabelle11[Z])^2)</f>
        <v>129.197261546443</v>
      </c>
      <c r="M307">
        <f ca="1">IF(ROW()&gt;M$1+2,AVERAGEA(INDIRECT(ADDRESS(ROW()-M$1,12)):INDIRECT(ADDRESS(ROW(),12,4))),NA())</f>
        <v>129.52395566043876</v>
      </c>
      <c r="N307" s="1">
        <f>1000/(Tabelle10[[#This Row],[Time MS]]-B306)</f>
        <v>45.454545454545453</v>
      </c>
    </row>
    <row r="308" spans="1:14">
      <c r="A308" t="str">
        <f t="shared" si="8"/>
        <v>0:6:635</v>
      </c>
      <c r="B308">
        <v>6635</v>
      </c>
      <c r="C308">
        <v>1</v>
      </c>
      <c r="D308">
        <v>-22.5608</v>
      </c>
      <c r="E308">
        <v>96.749600000000001</v>
      </c>
      <c r="F308">
        <v>83.538399999999996</v>
      </c>
      <c r="G308">
        <v>-46.280700000000003</v>
      </c>
      <c r="H308">
        <v>-1.28342</v>
      </c>
      <c r="I308">
        <v>0.83681399999999995</v>
      </c>
      <c r="J308">
        <v>1</v>
      </c>
      <c r="K308">
        <f t="shared" si="9"/>
        <v>0.94401404422841473</v>
      </c>
      <c r="L308">
        <f>SQRT((D308-Tabelle11[[#This Row],[X]])^2+ (E308 - Tabelle11[Y])^2 + (F308 - Tabelle11[Z])^2)</f>
        <v>129.8003816302556</v>
      </c>
      <c r="M308">
        <f ca="1">IF(ROW()&gt;M$1+2,AVERAGEA(INDIRECT(ADDRESS(ROW()-M$1,12)):INDIRECT(ADDRESS(ROW(),12,4))),NA())</f>
        <v>129.52296903474351</v>
      </c>
      <c r="N308" s="1">
        <f>1000/(Tabelle10[[#This Row],[Time MS]]-B307)</f>
        <v>43.478260869565219</v>
      </c>
    </row>
    <row r="309" spans="1:14">
      <c r="A309" t="str">
        <f t="shared" si="8"/>
        <v>0:6:645</v>
      </c>
      <c r="B309">
        <v>6645</v>
      </c>
      <c r="C309">
        <v>1</v>
      </c>
      <c r="D309">
        <v>-22.5608</v>
      </c>
      <c r="E309">
        <v>96.749600000000001</v>
      </c>
      <c r="F309">
        <v>83.538399999999996</v>
      </c>
      <c r="G309">
        <v>-46.280700000000003</v>
      </c>
      <c r="H309">
        <v>-1.28342</v>
      </c>
      <c r="I309">
        <v>0.83681399999999995</v>
      </c>
      <c r="J309">
        <v>0</v>
      </c>
      <c r="K309">
        <f t="shared" si="9"/>
        <v>0</v>
      </c>
      <c r="L309">
        <f>SQRT((D309-Tabelle11[[#This Row],[X]])^2+ (E309 - Tabelle11[Y])^2 + (F309 - Tabelle11[Z])^2)</f>
        <v>129.8003816302556</v>
      </c>
      <c r="M309">
        <f ca="1">IF(ROW()&gt;M$1+2,AVERAGEA(INDIRECT(ADDRESS(ROW()-M$1,12)):INDIRECT(ADDRESS(ROW(),12,4))),NA())</f>
        <v>129.52198240904823</v>
      </c>
      <c r="N309" s="1">
        <f>1000/(Tabelle10[[#This Row],[Time MS]]-B308)</f>
        <v>100</v>
      </c>
    </row>
    <row r="310" spans="1:14">
      <c r="A310" t="str">
        <f t="shared" si="8"/>
        <v>0:6:671</v>
      </c>
      <c r="B310">
        <v>6671</v>
      </c>
      <c r="C310">
        <v>1</v>
      </c>
      <c r="D310">
        <v>-22.219000000000001</v>
      </c>
      <c r="E310">
        <v>97.033799999999999</v>
      </c>
      <c r="F310">
        <v>83.682199999999995</v>
      </c>
      <c r="G310">
        <v>-46.305799999999998</v>
      </c>
      <c r="H310">
        <v>-1.3599399999999999</v>
      </c>
      <c r="I310">
        <v>0.58771600000000002</v>
      </c>
      <c r="J310">
        <v>1</v>
      </c>
      <c r="K310">
        <f t="shared" si="9"/>
        <v>0.34003791304658432</v>
      </c>
      <c r="L310">
        <f>SQRT((D310-Tabelle11[[#This Row],[X]])^2+ (E310 - Tabelle11[Y])^2 + (F310 - Tabelle11[Z])^2)</f>
        <v>130.04596456745591</v>
      </c>
      <c r="M310">
        <f ca="1">IF(ROW()&gt;M$1+2,AVERAGEA(INDIRECT(ADDRESS(ROW()-M$1,12)):INDIRECT(ADDRESS(ROW(),12,4))),NA())</f>
        <v>129.52648462881797</v>
      </c>
      <c r="N310" s="1">
        <f>1000/(Tabelle10[[#This Row],[Time MS]]-B309)</f>
        <v>38.46153846153846</v>
      </c>
    </row>
    <row r="311" spans="1:14">
      <c r="A311" t="str">
        <f t="shared" si="8"/>
        <v>0:6:685</v>
      </c>
      <c r="B311">
        <v>6685</v>
      </c>
      <c r="C311">
        <v>1</v>
      </c>
      <c r="D311">
        <v>-21.983799999999999</v>
      </c>
      <c r="E311">
        <v>94.979600000000005</v>
      </c>
      <c r="F311">
        <v>83.741799999999998</v>
      </c>
      <c r="G311">
        <v>-46.311599999999999</v>
      </c>
      <c r="H311">
        <v>-1.19272</v>
      </c>
      <c r="I311">
        <v>1.0892999999999999</v>
      </c>
      <c r="J311">
        <v>1</v>
      </c>
      <c r="K311">
        <f t="shared" si="9"/>
        <v>3.9268046003100254</v>
      </c>
      <c r="L311">
        <f>SQRT((D311-Tabelle11[[#This Row],[X]])^2+ (E311 - Tabelle11[Y])^2 + (F311 - Tabelle11[Z])^2)</f>
        <v>128.51887388955757</v>
      </c>
      <c r="M311">
        <f ca="1">IF(ROW()&gt;M$1+2,AVERAGEA(INDIRECT(ADDRESS(ROW()-M$1,12)):INDIRECT(ADDRESS(ROW(),12,4))),NA())</f>
        <v>129.51586713890552</v>
      </c>
      <c r="N311" s="1">
        <f>1000/(Tabelle10[[#This Row],[Time MS]]-B310)</f>
        <v>71.428571428571431</v>
      </c>
    </row>
    <row r="312" spans="1:14">
      <c r="A312" t="str">
        <f t="shared" si="8"/>
        <v>0:6:709</v>
      </c>
      <c r="B312">
        <v>6709</v>
      </c>
      <c r="C312">
        <v>1</v>
      </c>
      <c r="D312">
        <v>-21.983799999999999</v>
      </c>
      <c r="E312">
        <v>94.979600000000005</v>
      </c>
      <c r="F312">
        <v>83.741799999999998</v>
      </c>
      <c r="G312">
        <v>-46.311599999999999</v>
      </c>
      <c r="H312">
        <v>-1.19272</v>
      </c>
      <c r="I312">
        <v>1.0892999999999999</v>
      </c>
      <c r="J312">
        <v>0</v>
      </c>
      <c r="K312">
        <f t="shared" si="9"/>
        <v>0</v>
      </c>
      <c r="L312">
        <f>SQRT((D312-Tabelle11[[#This Row],[X]])^2+ (E312 - Tabelle11[Y])^2 + (F312 - Tabelle11[Z])^2)</f>
        <v>128.51887388955757</v>
      </c>
      <c r="M312">
        <f ca="1">IF(ROW()&gt;M$1+2,AVERAGEA(INDIRECT(ADDRESS(ROW()-M$1,12)):INDIRECT(ADDRESS(ROW(),12,4))),NA())</f>
        <v>129.50552183428351</v>
      </c>
      <c r="N312" s="1">
        <f>1000/(Tabelle10[[#This Row],[Time MS]]-B311)</f>
        <v>41.666666666666664</v>
      </c>
    </row>
    <row r="313" spans="1:14">
      <c r="A313" t="str">
        <f t="shared" si="8"/>
        <v>0:6:733</v>
      </c>
      <c r="B313">
        <v>6733</v>
      </c>
      <c r="C313">
        <v>1</v>
      </c>
      <c r="D313">
        <v>-20.938600000000001</v>
      </c>
      <c r="E313">
        <v>98.786000000000001</v>
      </c>
      <c r="F313">
        <v>84.036500000000004</v>
      </c>
      <c r="G313">
        <v>-45.8613</v>
      </c>
      <c r="H313">
        <v>-1.3788199999999999</v>
      </c>
      <c r="I313">
        <v>-5.4313100000000003E-2</v>
      </c>
      <c r="J313">
        <v>1</v>
      </c>
      <c r="K313">
        <f t="shared" si="9"/>
        <v>4.2832841581240615</v>
      </c>
      <c r="L313">
        <f>SQRT((D313-Tabelle11[[#This Row],[X]])^2+ (E313 - Tabelle11[Y])^2 + (F313 - Tabelle11[Z])^2)</f>
        <v>131.37439666164028</v>
      </c>
      <c r="M313">
        <f ca="1">IF(ROW()&gt;M$1+2,AVERAGEA(INDIRECT(ADDRESS(ROW()-M$1,12)):INDIRECT(ADDRESS(ROW(),12,4))),NA())</f>
        <v>129.52344903235547</v>
      </c>
      <c r="N313" s="1">
        <f>1000/(Tabelle10[[#This Row],[Time MS]]-B312)</f>
        <v>41.666666666666664</v>
      </c>
    </row>
    <row r="314" spans="1:14">
      <c r="A314" t="str">
        <f t="shared" si="8"/>
        <v>0:6:748</v>
      </c>
      <c r="B314">
        <v>6748</v>
      </c>
      <c r="C314">
        <v>1</v>
      </c>
      <c r="D314">
        <v>-20.938600000000001</v>
      </c>
      <c r="E314">
        <v>98.786000000000001</v>
      </c>
      <c r="F314">
        <v>84.036500000000004</v>
      </c>
      <c r="G314">
        <v>-45.8613</v>
      </c>
      <c r="H314">
        <v>-1.3788199999999999</v>
      </c>
      <c r="I314">
        <v>-5.4313100000000003E-2</v>
      </c>
      <c r="J314">
        <v>0</v>
      </c>
      <c r="K314">
        <f t="shared" si="9"/>
        <v>0</v>
      </c>
      <c r="L314">
        <f>SQRT((D314-Tabelle11[[#This Row],[X]])^2+ (E314 - Tabelle11[Y])^2 + (F314 - Tabelle11[Z])^2)</f>
        <v>131.37439666164028</v>
      </c>
      <c r="M314">
        <f ca="1">IF(ROW()&gt;M$1+2,AVERAGEA(INDIRECT(ADDRESS(ROW()-M$1,12)):INDIRECT(ADDRESS(ROW(),12,4))),NA())</f>
        <v>129.54012363825822</v>
      </c>
      <c r="N314" s="1">
        <f>1000/(Tabelle10[[#This Row],[Time MS]]-B313)</f>
        <v>66.666666666666671</v>
      </c>
    </row>
    <row r="315" spans="1:14">
      <c r="A315" t="str">
        <f t="shared" si="8"/>
        <v>0:6:770</v>
      </c>
      <c r="B315">
        <v>6770</v>
      </c>
      <c r="C315">
        <v>1</v>
      </c>
      <c r="D315">
        <v>-20.376300000000001</v>
      </c>
      <c r="E315">
        <v>98.462999999999994</v>
      </c>
      <c r="F315">
        <v>83.736400000000003</v>
      </c>
      <c r="G315">
        <v>-45.447899999999997</v>
      </c>
      <c r="H315">
        <v>-1.3619000000000001</v>
      </c>
      <c r="I315">
        <v>0.139653</v>
      </c>
      <c r="J315">
        <v>1</v>
      </c>
      <c r="K315">
        <f t="shared" si="9"/>
        <v>0.85673954393681906</v>
      </c>
      <c r="L315">
        <f>SQRT((D315-Tabelle11[[#This Row],[X]])^2+ (E315 - Tabelle11[Y])^2 + (F315 - Tabelle11[Z])^2)</f>
        <v>130.85083360701222</v>
      </c>
      <c r="M315">
        <f ca="1">IF(ROW()&gt;M$1+2,AVERAGEA(INDIRECT(ADDRESS(ROW()-M$1,12)):INDIRECT(ADDRESS(ROW(),12,4))),NA())</f>
        <v>129.55161445154087</v>
      </c>
      <c r="N315" s="1">
        <f>1000/(Tabelle10[[#This Row],[Time MS]]-B314)</f>
        <v>45.454545454545453</v>
      </c>
    </row>
    <row r="316" spans="1:14">
      <c r="A316" t="str">
        <f t="shared" si="8"/>
        <v>0:6:786</v>
      </c>
      <c r="B316">
        <v>6786</v>
      </c>
      <c r="C316">
        <v>1</v>
      </c>
      <c r="D316">
        <v>-20.376300000000001</v>
      </c>
      <c r="E316">
        <v>98.462999999999994</v>
      </c>
      <c r="F316">
        <v>83.736400000000003</v>
      </c>
      <c r="G316">
        <v>-45.447899999999997</v>
      </c>
      <c r="H316">
        <v>-1.3619000000000001</v>
      </c>
      <c r="I316">
        <v>0.139653</v>
      </c>
      <c r="J316">
        <v>1</v>
      </c>
      <c r="K316">
        <f t="shared" si="9"/>
        <v>0</v>
      </c>
      <c r="L316">
        <f>SQRT((D316-Tabelle11[[#This Row],[X]])^2+ (E316 - Tabelle11[Y])^2 + (F316 - Tabelle11[Z])^2)</f>
        <v>130.85083360701222</v>
      </c>
      <c r="M316">
        <f ca="1">IF(ROW()&gt;M$1+2,AVERAGEA(INDIRECT(ADDRESS(ROW()-M$1,12)):INDIRECT(ADDRESS(ROW(),12,4))),NA())</f>
        <v>129.56240435782411</v>
      </c>
      <c r="N316" s="1">
        <f>1000/(Tabelle10[[#This Row],[Time MS]]-B315)</f>
        <v>62.5</v>
      </c>
    </row>
    <row r="317" spans="1:14">
      <c r="A317" t="str">
        <f t="shared" si="8"/>
        <v>0:6:808</v>
      </c>
      <c r="B317">
        <v>6808</v>
      </c>
      <c r="C317">
        <v>1</v>
      </c>
      <c r="D317">
        <v>-20.376300000000001</v>
      </c>
      <c r="E317">
        <v>98.462999999999994</v>
      </c>
      <c r="F317">
        <v>83.736400000000003</v>
      </c>
      <c r="G317">
        <v>-45.447899999999997</v>
      </c>
      <c r="H317">
        <v>-1.3619000000000001</v>
      </c>
      <c r="I317">
        <v>0.139653</v>
      </c>
      <c r="J317">
        <v>0</v>
      </c>
      <c r="K317">
        <f t="shared" si="9"/>
        <v>0</v>
      </c>
      <c r="L317">
        <f>SQRT((D317-Tabelle11[[#This Row],[X]])^2+ (E317 - Tabelle11[Y])^2 + (F317 - Tabelle11[Z])^2)</f>
        <v>130.85083360701222</v>
      </c>
      <c r="M317">
        <f ca="1">IF(ROW()&gt;M$1+2,AVERAGEA(INDIRECT(ADDRESS(ROW()-M$1,12)):INDIRECT(ADDRESS(ROW(),12,4))),NA())</f>
        <v>129.57319426410729</v>
      </c>
      <c r="N317" s="1">
        <f>1000/(Tabelle10[[#This Row],[Time MS]]-B316)</f>
        <v>45.454545454545453</v>
      </c>
    </row>
    <row r="318" spans="1:14">
      <c r="A318" t="str">
        <f t="shared" si="8"/>
        <v>0:6:826</v>
      </c>
      <c r="B318">
        <v>6826</v>
      </c>
      <c r="C318">
        <v>1</v>
      </c>
      <c r="D318">
        <v>-20.376300000000001</v>
      </c>
      <c r="E318">
        <v>98.462999999999994</v>
      </c>
      <c r="F318">
        <v>83.736400000000003</v>
      </c>
      <c r="G318">
        <v>-45.447899999999997</v>
      </c>
      <c r="H318">
        <v>-1.3619000000000001</v>
      </c>
      <c r="I318">
        <v>0.139653</v>
      </c>
      <c r="J318">
        <v>0</v>
      </c>
      <c r="K318">
        <f t="shared" si="9"/>
        <v>0</v>
      </c>
      <c r="L318">
        <f>SQRT((D318-Tabelle11[[#This Row],[X]])^2+ (E318 - Tabelle11[Y])^2 + (F318 - Tabelle11[Z])^2)</f>
        <v>130.85083360701222</v>
      </c>
      <c r="M318">
        <f ca="1">IF(ROW()&gt;M$1+2,AVERAGEA(INDIRECT(ADDRESS(ROW()-M$1,12)):INDIRECT(ADDRESS(ROW(),12,4))),NA())</f>
        <v>129.58424091780716</v>
      </c>
      <c r="N318" s="1">
        <f>1000/(Tabelle10[[#This Row],[Time MS]]-B317)</f>
        <v>55.555555555555557</v>
      </c>
    </row>
    <row r="319" spans="1:14">
      <c r="A319" t="str">
        <f t="shared" si="8"/>
        <v>0:6:837</v>
      </c>
      <c r="B319">
        <v>6837</v>
      </c>
      <c r="C319">
        <v>1</v>
      </c>
      <c r="D319">
        <v>-19.059200000000001</v>
      </c>
      <c r="E319">
        <v>98.6066</v>
      </c>
      <c r="F319">
        <v>84.442700000000002</v>
      </c>
      <c r="G319">
        <v>-44.601599999999998</v>
      </c>
      <c r="H319">
        <v>-0.94367299999999998</v>
      </c>
      <c r="I319">
        <v>0.27987099999999998</v>
      </c>
      <c r="J319">
        <v>1</v>
      </c>
      <c r="K319">
        <f t="shared" si="9"/>
        <v>1.1881761105133304</v>
      </c>
      <c r="L319">
        <f>SQRT((D319-Tabelle11[[#This Row],[X]])^2+ (E319 - Tabelle11[Y])^2 + (F319 - Tabelle11[Z])^2)</f>
        <v>131.21388741855796</v>
      </c>
      <c r="M319">
        <f ca="1">IF(ROW()&gt;M$1+2,AVERAGEA(INDIRECT(ADDRESS(ROW()-M$1,12)):INDIRECT(ADDRESS(ROW(),12,4))),NA())</f>
        <v>129.59888216370058</v>
      </c>
      <c r="N319" s="1">
        <f>1000/(Tabelle10[[#This Row],[Time MS]]-B318)</f>
        <v>90.909090909090907</v>
      </c>
    </row>
    <row r="320" spans="1:14">
      <c r="A320" t="str">
        <f t="shared" si="8"/>
        <v>0:6:844</v>
      </c>
      <c r="B320">
        <v>6844</v>
      </c>
      <c r="C320">
        <v>1</v>
      </c>
      <c r="D320">
        <v>-19.324300000000001</v>
      </c>
      <c r="E320">
        <v>97.825000000000003</v>
      </c>
      <c r="F320">
        <v>84.340299999999999</v>
      </c>
      <c r="G320">
        <v>-44.192300000000003</v>
      </c>
      <c r="H320">
        <v>-0.71906999999999999</v>
      </c>
      <c r="I320">
        <v>0.78332199999999996</v>
      </c>
      <c r="J320">
        <v>1</v>
      </c>
      <c r="K320">
        <f t="shared" si="9"/>
        <v>3.1554538356773656</v>
      </c>
      <c r="L320">
        <f>SQRT((D320-Tabelle11[[#This Row],[X]])^2+ (E320 - Tabelle11[Y])^2 + (F320 - Tabelle11[Z])^2)</f>
        <v>130.60032695050958</v>
      </c>
      <c r="M320">
        <f ca="1">IF(ROW()&gt;M$1+2,AVERAGEA(INDIRECT(ADDRESS(ROW()-M$1,12)):INDIRECT(ADDRESS(ROW(),12,4))),NA())</f>
        <v>129.61340993035196</v>
      </c>
      <c r="N320" s="1">
        <f>1000/(Tabelle10[[#This Row],[Time MS]]-B319)</f>
        <v>142.85714285714286</v>
      </c>
    </row>
    <row r="321" spans="1:14">
      <c r="A321" t="str">
        <f t="shared" si="8"/>
        <v>0:6:873</v>
      </c>
      <c r="B321">
        <v>6873</v>
      </c>
      <c r="C321">
        <v>1</v>
      </c>
      <c r="D321">
        <v>-19.324300000000001</v>
      </c>
      <c r="E321">
        <v>97.825000000000003</v>
      </c>
      <c r="F321">
        <v>84.340299999999999</v>
      </c>
      <c r="G321">
        <v>-44.192300000000003</v>
      </c>
      <c r="H321">
        <v>-0.71906999999999999</v>
      </c>
      <c r="I321">
        <v>0.78332199999999996</v>
      </c>
      <c r="J321">
        <v>0</v>
      </c>
      <c r="K321">
        <f t="shared" si="9"/>
        <v>0</v>
      </c>
      <c r="L321">
        <f>SQRT((D321-Tabelle11[[#This Row],[X]])^2+ (E321 - Tabelle11[Y])^2 + (F321 - Tabelle11[Z])^2)</f>
        <v>130.60032695050958</v>
      </c>
      <c r="M321">
        <f ca="1">IF(ROW()&gt;M$1+2,AVERAGEA(INDIRECT(ADDRESS(ROW()-M$1,12)):INDIRECT(ADDRESS(ROW(),12,4))),NA())</f>
        <v>129.62793769700335</v>
      </c>
      <c r="N321" s="1">
        <f>1000/(Tabelle10[[#This Row],[Time MS]]-B320)</f>
        <v>34.482758620689658</v>
      </c>
    </row>
    <row r="322" spans="1:14">
      <c r="A322" t="str">
        <f t="shared" si="8"/>
        <v>0:6:898</v>
      </c>
      <c r="B322">
        <v>6898</v>
      </c>
      <c r="C322">
        <v>1</v>
      </c>
      <c r="D322">
        <v>-20.729900000000001</v>
      </c>
      <c r="E322">
        <v>98.138000000000005</v>
      </c>
      <c r="F322">
        <v>83.638599999999997</v>
      </c>
      <c r="G322">
        <v>-44.244199999999999</v>
      </c>
      <c r="H322">
        <v>-0.95500300000000005</v>
      </c>
      <c r="I322">
        <v>0.961229</v>
      </c>
      <c r="J322">
        <v>1</v>
      </c>
      <c r="K322">
        <f t="shared" si="9"/>
        <v>1.2911034905846463E-3</v>
      </c>
      <c r="L322">
        <f>SQRT((D322-Tabelle11[[#This Row],[X]])^2+ (E322 - Tabelle11[Y])^2 + (F322 - Tabelle11[Z])^2)</f>
        <v>130.59943035086334</v>
      </c>
      <c r="M322">
        <f ca="1">IF(ROW()&gt;M$1+2,AVERAGEA(INDIRECT(ADDRESS(ROW()-M$1,12)):INDIRECT(ADDRESS(ROW(),12,4))),NA())</f>
        <v>129.6368814074159</v>
      </c>
      <c r="N322" s="1">
        <f>1000/(Tabelle10[[#This Row],[Time MS]]-B321)</f>
        <v>40</v>
      </c>
    </row>
    <row r="323" spans="1:14">
      <c r="A323" t="str">
        <f t="shared" ref="A323:A386" si="10">INT(INT(B324/1000)/60)&amp;":"&amp;MOD(INT(B323/1000),60)&amp;":"&amp;MOD(B323,1000)</f>
        <v>0:6:906</v>
      </c>
      <c r="B323">
        <v>6906</v>
      </c>
      <c r="C323">
        <v>1</v>
      </c>
      <c r="D323">
        <v>-20.729900000000001</v>
      </c>
      <c r="E323">
        <v>98.138000000000005</v>
      </c>
      <c r="F323">
        <v>83.638599999999997</v>
      </c>
      <c r="G323">
        <v>-44.244199999999999</v>
      </c>
      <c r="H323">
        <v>-0.95500300000000005</v>
      </c>
      <c r="I323">
        <v>0.961229</v>
      </c>
      <c r="J323">
        <v>0</v>
      </c>
      <c r="K323">
        <f t="shared" ref="K323:K386" si="11">((ABS(SQRT(SUMSQ(E322,D322,F322))-SQRT(SUMSQ(E323,D323,F323)))/100)/((B323-B322)/1000))*3.6</f>
        <v>0</v>
      </c>
      <c r="L323">
        <f>SQRT((D323-Tabelle11[[#This Row],[X]])^2+ (E323 - Tabelle11[Y])^2 + (F323 - Tabelle11[Z])^2)</f>
        <v>130.59943035086334</v>
      </c>
      <c r="M323">
        <f ca="1">IF(ROW()&gt;M$1+2,AVERAGEA(INDIRECT(ADDRESS(ROW()-M$1,12)):INDIRECT(ADDRESS(ROW(),12,4))),NA())</f>
        <v>129.64582511782842</v>
      </c>
      <c r="N323" s="1">
        <f>1000/(Tabelle10[[#This Row],[Time MS]]-B322)</f>
        <v>125</v>
      </c>
    </row>
    <row r="324" spans="1:14">
      <c r="A324" t="str">
        <f t="shared" si="10"/>
        <v>0:6:930</v>
      </c>
      <c r="B324">
        <v>6930</v>
      </c>
      <c r="C324">
        <v>1</v>
      </c>
      <c r="D324">
        <v>-21.756699999999999</v>
      </c>
      <c r="E324">
        <v>98.260499999999993</v>
      </c>
      <c r="F324">
        <v>83.857699999999994</v>
      </c>
      <c r="G324">
        <v>-44.069400000000002</v>
      </c>
      <c r="H324">
        <v>-0.69421699999999997</v>
      </c>
      <c r="I324">
        <v>1.0330699999999999</v>
      </c>
      <c r="J324">
        <v>1</v>
      </c>
      <c r="K324">
        <f t="shared" si="11"/>
        <v>0.59852834026121116</v>
      </c>
      <c r="L324">
        <f>SQRT((D324-Tabelle11[[#This Row],[X]])^2+ (E324 - Tabelle11[Y])^2 + (F324 - Tabelle11[Z])^2)</f>
        <v>130.99844924437082</v>
      </c>
      <c r="M324">
        <f ca="1">IF(ROW()&gt;M$1+2,AVERAGEA(INDIRECT(ADDRESS(ROW()-M$1,12)):INDIRECT(ADDRESS(ROW(),12,4))),NA())</f>
        <v>129.6587195103549</v>
      </c>
      <c r="N324" s="1">
        <f>1000/(Tabelle10[[#This Row],[Time MS]]-B323)</f>
        <v>41.666666666666664</v>
      </c>
    </row>
    <row r="325" spans="1:14">
      <c r="A325" t="str">
        <f t="shared" si="10"/>
        <v>0:6:944</v>
      </c>
      <c r="B325">
        <v>6944</v>
      </c>
      <c r="C325">
        <v>1</v>
      </c>
      <c r="D325">
        <v>-21.756699999999999</v>
      </c>
      <c r="E325">
        <v>98.260499999999993</v>
      </c>
      <c r="F325">
        <v>83.857699999999994</v>
      </c>
      <c r="G325">
        <v>-44.069400000000002</v>
      </c>
      <c r="H325">
        <v>-0.69421699999999997</v>
      </c>
      <c r="I325">
        <v>1.0330699999999999</v>
      </c>
      <c r="J325">
        <v>0</v>
      </c>
      <c r="K325">
        <f t="shared" si="11"/>
        <v>0</v>
      </c>
      <c r="L325">
        <f>SQRT((D325-Tabelle11[[#This Row],[X]])^2+ (E325 - Tabelle11[Y])^2 + (F325 - Tabelle11[Z])^2)</f>
        <v>130.99844924437082</v>
      </c>
      <c r="M325">
        <f ca="1">IF(ROW()&gt;M$1+2,AVERAGEA(INDIRECT(ADDRESS(ROW()-M$1,12)):INDIRECT(ADDRESS(ROW(),12,4))),NA())</f>
        <v>129.67161390288138</v>
      </c>
      <c r="N325" s="1">
        <f>1000/(Tabelle10[[#This Row],[Time MS]]-B324)</f>
        <v>71.428571428571431</v>
      </c>
    </row>
    <row r="326" spans="1:14">
      <c r="A326" t="str">
        <f t="shared" si="10"/>
        <v>0:6:965</v>
      </c>
      <c r="B326">
        <v>6965</v>
      </c>
      <c r="C326">
        <v>1</v>
      </c>
      <c r="D326">
        <v>-23.08</v>
      </c>
      <c r="E326">
        <v>96.334299999999999</v>
      </c>
      <c r="F326">
        <v>83.460800000000006</v>
      </c>
      <c r="G326">
        <v>-44.246899999999997</v>
      </c>
      <c r="H326">
        <v>-0.57129200000000002</v>
      </c>
      <c r="I326">
        <v>1.55026</v>
      </c>
      <c r="J326">
        <v>1</v>
      </c>
      <c r="K326">
        <f t="shared" si="11"/>
        <v>2.5129212742687708</v>
      </c>
      <c r="L326">
        <f>SQRT((D326-Tabelle11[[#This Row],[X]])^2+ (E326 - Tabelle11[Y])^2 + (F326 - Tabelle11[Z])^2)</f>
        <v>129.53257850104737</v>
      </c>
      <c r="M326">
        <f ca="1">IF(ROW()&gt;M$1+2,AVERAGEA(INDIRECT(ADDRESS(ROW()-M$1,12)):INDIRECT(ADDRESS(ROW(),12,4))),NA())</f>
        <v>129.66999472369179</v>
      </c>
      <c r="N326" s="1">
        <f>1000/(Tabelle10[[#This Row],[Time MS]]-B325)</f>
        <v>47.61904761904762</v>
      </c>
    </row>
    <row r="327" spans="1:14">
      <c r="A327" t="str">
        <f t="shared" si="10"/>
        <v>0:6:981</v>
      </c>
      <c r="B327">
        <v>6981</v>
      </c>
      <c r="C327">
        <v>1</v>
      </c>
      <c r="D327">
        <v>-23.08</v>
      </c>
      <c r="E327">
        <v>96.334299999999999</v>
      </c>
      <c r="F327">
        <v>83.460800000000006</v>
      </c>
      <c r="G327">
        <v>-44.246899999999997</v>
      </c>
      <c r="H327">
        <v>-0.57129200000000002</v>
      </c>
      <c r="I327">
        <v>1.55026</v>
      </c>
      <c r="J327">
        <v>0</v>
      </c>
      <c r="K327">
        <f t="shared" si="11"/>
        <v>0</v>
      </c>
      <c r="L327">
        <f>SQRT((D327-Tabelle11[[#This Row],[X]])^2+ (E327 - Tabelle11[Y])^2 + (F327 - Tabelle11[Z])^2)</f>
        <v>129.53257850104737</v>
      </c>
      <c r="M327">
        <f ca="1">IF(ROW()&gt;M$1+2,AVERAGEA(INDIRECT(ADDRESS(ROW()-M$1,12)):INDIRECT(ADDRESS(ROW(),12,4))),NA())</f>
        <v>129.66326512237137</v>
      </c>
      <c r="N327" s="1">
        <f>1000/(Tabelle10[[#This Row],[Time MS]]-B326)</f>
        <v>62.5</v>
      </c>
    </row>
    <row r="328" spans="1:14">
      <c r="A328" t="str">
        <f t="shared" si="10"/>
        <v>0:7:3</v>
      </c>
      <c r="B328">
        <v>7003</v>
      </c>
      <c r="C328">
        <v>1</v>
      </c>
      <c r="D328">
        <v>-22.857199999999999</v>
      </c>
      <c r="E328">
        <v>97.658199999999994</v>
      </c>
      <c r="F328">
        <v>83.757400000000004</v>
      </c>
      <c r="G328">
        <v>-43.933999999999997</v>
      </c>
      <c r="H328">
        <v>-0.71133400000000002</v>
      </c>
      <c r="I328">
        <v>1.15856</v>
      </c>
      <c r="J328">
        <v>1</v>
      </c>
      <c r="K328">
        <f t="shared" si="11"/>
        <v>1.8626676280218921</v>
      </c>
      <c r="L328">
        <f>SQRT((D328-Tabelle11[[#This Row],[X]])^2+ (E328 - Tabelle11[Y])^2 + (F328 - Tabelle11[Z])^2)</f>
        <v>130.67087538483852</v>
      </c>
      <c r="M328">
        <f ca="1">IF(ROW()&gt;M$1+2,AVERAGEA(INDIRECT(ADDRESS(ROW()-M$1,12)):INDIRECT(ADDRESS(ROW(),12,4))),NA())</f>
        <v>129.68048057918631</v>
      </c>
      <c r="N328" s="1">
        <f>1000/(Tabelle10[[#This Row],[Time MS]]-B327)</f>
        <v>45.454545454545453</v>
      </c>
    </row>
    <row r="329" spans="1:14">
      <c r="A329" t="str">
        <f t="shared" si="10"/>
        <v>0:7:17</v>
      </c>
      <c r="B329">
        <v>7017</v>
      </c>
      <c r="C329">
        <v>1</v>
      </c>
      <c r="D329">
        <v>-22.857199999999999</v>
      </c>
      <c r="E329">
        <v>97.658199999999994</v>
      </c>
      <c r="F329">
        <v>83.757400000000004</v>
      </c>
      <c r="G329">
        <v>-43.933999999999997</v>
      </c>
      <c r="H329">
        <v>-0.71133400000000002</v>
      </c>
      <c r="I329">
        <v>1.15856</v>
      </c>
      <c r="J329">
        <v>1</v>
      </c>
      <c r="K329">
        <f t="shared" si="11"/>
        <v>0</v>
      </c>
      <c r="L329">
        <f>SQRT((D329-Tabelle11[[#This Row],[X]])^2+ (E329 - Tabelle11[Y])^2 + (F329 - Tabelle11[Z])^2)</f>
        <v>130.67087538483852</v>
      </c>
      <c r="M329">
        <f ca="1">IF(ROW()&gt;M$1+2,AVERAGEA(INDIRECT(ADDRESS(ROW()-M$1,12)):INDIRECT(ADDRESS(ROW(),12,4))),NA())</f>
        <v>129.69769603600128</v>
      </c>
      <c r="N329" s="1">
        <f>1000/(Tabelle10[[#This Row],[Time MS]]-B328)</f>
        <v>71.428571428571431</v>
      </c>
    </row>
    <row r="330" spans="1:14">
      <c r="A330" t="str">
        <f t="shared" si="10"/>
        <v>0:7:42</v>
      </c>
      <c r="B330">
        <v>7042</v>
      </c>
      <c r="C330">
        <v>1</v>
      </c>
      <c r="D330">
        <v>-22.857199999999999</v>
      </c>
      <c r="E330">
        <v>97.658199999999994</v>
      </c>
      <c r="F330">
        <v>83.757400000000004</v>
      </c>
      <c r="G330">
        <v>-43.933999999999997</v>
      </c>
      <c r="H330">
        <v>-0.71133400000000002</v>
      </c>
      <c r="I330">
        <v>1.15856</v>
      </c>
      <c r="J330">
        <v>0</v>
      </c>
      <c r="K330">
        <f t="shared" si="11"/>
        <v>0</v>
      </c>
      <c r="L330">
        <f>SQRT((D330-Tabelle11[[#This Row],[X]])^2+ (E330 - Tabelle11[Y])^2 + (F330 - Tabelle11[Z])^2)</f>
        <v>130.67087538483852</v>
      </c>
      <c r="M330">
        <f ca="1">IF(ROW()&gt;M$1+2,AVERAGEA(INDIRECT(ADDRESS(ROW()-M$1,12)):INDIRECT(ADDRESS(ROW(),12,4))),NA())</f>
        <v>129.71554447060601</v>
      </c>
      <c r="N330" s="1">
        <f>1000/(Tabelle10[[#This Row],[Time MS]]-B329)</f>
        <v>40</v>
      </c>
    </row>
    <row r="331" spans="1:14">
      <c r="A331" t="str">
        <f t="shared" si="10"/>
        <v>0:7:58</v>
      </c>
      <c r="B331">
        <v>7058</v>
      </c>
      <c r="C331">
        <v>1</v>
      </c>
      <c r="D331">
        <v>-22.857199999999999</v>
      </c>
      <c r="E331">
        <v>97.658199999999994</v>
      </c>
      <c r="F331">
        <v>83.757400000000004</v>
      </c>
      <c r="G331">
        <v>-43.933999999999997</v>
      </c>
      <c r="H331">
        <v>-0.71133400000000002</v>
      </c>
      <c r="I331">
        <v>1.15856</v>
      </c>
      <c r="J331">
        <v>0</v>
      </c>
      <c r="K331">
        <f t="shared" si="11"/>
        <v>0</v>
      </c>
      <c r="L331">
        <f>SQRT((D331-Tabelle11[[#This Row],[X]])^2+ (E331 - Tabelle11[Y])^2 + (F331 - Tabelle11[Z])^2)</f>
        <v>130.67087538483852</v>
      </c>
      <c r="M331">
        <f ca="1">IF(ROW()&gt;M$1+2,AVERAGEA(INDIRECT(ADDRESS(ROW()-M$1,12)):INDIRECT(ADDRESS(ROW(),12,4))),NA())</f>
        <v>129.71922550985386</v>
      </c>
      <c r="N331" s="1">
        <f>1000/(Tabelle10[[#This Row],[Time MS]]-B330)</f>
        <v>62.5</v>
      </c>
    </row>
    <row r="332" spans="1:14">
      <c r="A332" t="str">
        <f t="shared" si="10"/>
        <v>0:7:66</v>
      </c>
      <c r="B332">
        <v>7066</v>
      </c>
      <c r="C332">
        <v>1</v>
      </c>
      <c r="D332">
        <v>-26.0944</v>
      </c>
      <c r="E332">
        <v>100.986</v>
      </c>
      <c r="F332">
        <v>79.885300000000001</v>
      </c>
      <c r="G332">
        <v>-45.017800000000001</v>
      </c>
      <c r="H332">
        <v>-1.0815399999999999</v>
      </c>
      <c r="I332">
        <v>0.21875500000000001</v>
      </c>
      <c r="J332">
        <v>1</v>
      </c>
      <c r="K332">
        <f t="shared" si="11"/>
        <v>3.1918599210012957</v>
      </c>
      <c r="L332">
        <f>SQRT((D332-Tabelle11[[#This Row],[X]])^2+ (E332 - Tabelle11[Y])^2 + (F332 - Tabelle11[Z])^2)</f>
        <v>131.38017758950548</v>
      </c>
      <c r="M332">
        <f ca="1">IF(ROW()&gt;M$1+2,AVERAGEA(INDIRECT(ADDRESS(ROW()-M$1,12)):INDIRECT(ADDRESS(ROW(),12,4))),NA())</f>
        <v>129.72992934320729</v>
      </c>
      <c r="N332" s="1">
        <f>1000/(Tabelle10[[#This Row],[Time MS]]-B331)</f>
        <v>125</v>
      </c>
    </row>
    <row r="333" spans="1:14">
      <c r="A333" t="str">
        <f t="shared" si="10"/>
        <v>0:7:73</v>
      </c>
      <c r="B333">
        <v>7073</v>
      </c>
      <c r="C333">
        <v>1</v>
      </c>
      <c r="D333">
        <v>-26.0944</v>
      </c>
      <c r="E333">
        <v>100.986</v>
      </c>
      <c r="F333">
        <v>79.885300000000001</v>
      </c>
      <c r="G333">
        <v>-45.017800000000001</v>
      </c>
      <c r="H333">
        <v>-1.0815399999999999</v>
      </c>
      <c r="I333">
        <v>0.21875500000000001</v>
      </c>
      <c r="J333">
        <v>0</v>
      </c>
      <c r="K333">
        <f t="shared" si="11"/>
        <v>0</v>
      </c>
      <c r="L333">
        <f>SQRT((D333-Tabelle11[[#This Row],[X]])^2+ (E333 - Tabelle11[Y])^2 + (F333 - Tabelle11[Z])^2)</f>
        <v>131.38017758950548</v>
      </c>
      <c r="M333">
        <f ca="1">IF(ROW()&gt;M$1+2,AVERAGEA(INDIRECT(ADDRESS(ROW()-M$1,12)):INDIRECT(ADDRESS(ROW(),12,4))),NA())</f>
        <v>129.74063317656072</v>
      </c>
      <c r="N333" s="1">
        <f>1000/(Tabelle10[[#This Row],[Time MS]]-B332)</f>
        <v>142.85714285714286</v>
      </c>
    </row>
    <row r="334" spans="1:14">
      <c r="A334" t="str">
        <f t="shared" si="10"/>
        <v>0:7:97</v>
      </c>
      <c r="B334">
        <v>7097</v>
      </c>
      <c r="C334">
        <v>1</v>
      </c>
      <c r="D334">
        <v>-22.226500000000001</v>
      </c>
      <c r="E334">
        <v>97.181200000000004</v>
      </c>
      <c r="F334">
        <v>83.811800000000005</v>
      </c>
      <c r="G334">
        <v>-42.845799999999997</v>
      </c>
      <c r="H334">
        <v>0.33074100000000001</v>
      </c>
      <c r="I334">
        <v>1.1625399999999999</v>
      </c>
      <c r="J334">
        <v>1</v>
      </c>
      <c r="K334">
        <f t="shared" si="11"/>
        <v>1.7093268426177275</v>
      </c>
      <c r="L334">
        <f>SQRT((D334-Tabelle11[[#This Row],[X]])^2+ (E334 - Tabelle11[Y])^2 + (F334 - Tabelle11[Z])^2)</f>
        <v>130.24062636109366</v>
      </c>
      <c r="M334">
        <f ca="1">IF(ROW()&gt;M$1+2,AVERAGEA(INDIRECT(ADDRESS(ROW()-M$1,12)):INDIRECT(ADDRESS(ROW(),12,4))),NA())</f>
        <v>129.74145152937021</v>
      </c>
      <c r="N334" s="1">
        <f>1000/(Tabelle10[[#This Row],[Time MS]]-B333)</f>
        <v>41.666666666666664</v>
      </c>
    </row>
    <row r="335" spans="1:14">
      <c r="A335" t="str">
        <f t="shared" si="10"/>
        <v>0:7:112</v>
      </c>
      <c r="B335">
        <v>7112</v>
      </c>
      <c r="C335">
        <v>1</v>
      </c>
      <c r="D335">
        <v>-21.072900000000001</v>
      </c>
      <c r="E335">
        <v>96.123400000000004</v>
      </c>
      <c r="F335">
        <v>84.667000000000002</v>
      </c>
      <c r="G335">
        <v>-41.974299999999999</v>
      </c>
      <c r="H335">
        <v>0.96743100000000004</v>
      </c>
      <c r="I335">
        <v>1.3784700000000001</v>
      </c>
      <c r="J335">
        <v>1</v>
      </c>
      <c r="K335">
        <f t="shared" si="11"/>
        <v>1.0183436542211668</v>
      </c>
      <c r="L335">
        <f>SQRT((D335-Tabelle11[[#This Row],[X]])^2+ (E335 - Tabelle11[Y])^2 + (F335 - Tabelle11[Z])^2)</f>
        <v>129.81631650516817</v>
      </c>
      <c r="M335">
        <f ca="1">IF(ROW()&gt;M$1+2,AVERAGEA(INDIRECT(ADDRESS(ROW()-M$1,12)):INDIRECT(ADDRESS(ROW(),12,4))),NA())</f>
        <v>129.73806879449725</v>
      </c>
      <c r="N335" s="1">
        <f>1000/(Tabelle10[[#This Row],[Time MS]]-B334)</f>
        <v>66.666666666666671</v>
      </c>
    </row>
    <row r="336" spans="1:14">
      <c r="A336" t="str">
        <f t="shared" si="10"/>
        <v>0:7:139</v>
      </c>
      <c r="B336">
        <v>7139</v>
      </c>
      <c r="C336">
        <v>1</v>
      </c>
      <c r="D336">
        <v>-21.072900000000001</v>
      </c>
      <c r="E336">
        <v>96.123400000000004</v>
      </c>
      <c r="F336">
        <v>84.667000000000002</v>
      </c>
      <c r="G336">
        <v>-41.974299999999999</v>
      </c>
      <c r="H336">
        <v>0.96743100000000004</v>
      </c>
      <c r="I336">
        <v>1.3784700000000001</v>
      </c>
      <c r="J336">
        <v>0</v>
      </c>
      <c r="K336">
        <f t="shared" si="11"/>
        <v>0</v>
      </c>
      <c r="L336">
        <f>SQRT((D336-Tabelle11[[#This Row],[X]])^2+ (E336 - Tabelle11[Y])^2 + (F336 - Tabelle11[Z])^2)</f>
        <v>129.81631650516817</v>
      </c>
      <c r="M336">
        <f ca="1">IF(ROW()&gt;M$1+2,AVERAGEA(INDIRECT(ADDRESS(ROW()-M$1,12)):INDIRECT(ADDRESS(ROW(),12,4))),NA())</f>
        <v>129.74691093454047</v>
      </c>
      <c r="N336" s="1">
        <f>1000/(Tabelle10[[#This Row],[Time MS]]-B335)</f>
        <v>37.037037037037038</v>
      </c>
    </row>
    <row r="337" spans="1:14">
      <c r="A337" t="str">
        <f t="shared" si="10"/>
        <v>0:7:169</v>
      </c>
      <c r="B337">
        <v>7169</v>
      </c>
      <c r="C337">
        <v>1</v>
      </c>
      <c r="D337">
        <v>-21.060600000000001</v>
      </c>
      <c r="E337">
        <v>95.877300000000005</v>
      </c>
      <c r="F337">
        <v>84.379599999999996</v>
      </c>
      <c r="G337">
        <v>-41.798200000000001</v>
      </c>
      <c r="H337">
        <v>1.0970800000000001</v>
      </c>
      <c r="I337">
        <v>1.42058</v>
      </c>
      <c r="J337">
        <v>1</v>
      </c>
      <c r="K337">
        <f t="shared" si="11"/>
        <v>0.44597658305372079</v>
      </c>
      <c r="L337">
        <f>SQRT((D337-Tabelle11[[#This Row],[X]])^2+ (E337 - Tabelle11[Y])^2 + (F337 - Tabelle11[Z])^2)</f>
        <v>129.44466935262341</v>
      </c>
      <c r="M337">
        <f ca="1">IF(ROW()&gt;M$1+2,AVERAGEA(INDIRECT(ADDRESS(ROW()-M$1,12)):INDIRECT(ADDRESS(ROW(),12,4))),NA())</f>
        <v>129.75207339980599</v>
      </c>
      <c r="N337" s="1">
        <f>1000/(Tabelle10[[#This Row],[Time MS]]-B336)</f>
        <v>33.333333333333336</v>
      </c>
    </row>
    <row r="338" spans="1:14">
      <c r="A338" t="str">
        <f t="shared" si="10"/>
        <v>0:7:187</v>
      </c>
      <c r="B338">
        <v>7187</v>
      </c>
      <c r="C338">
        <v>1</v>
      </c>
      <c r="D338">
        <v>-21.109000000000002</v>
      </c>
      <c r="E338">
        <v>95.620699999999999</v>
      </c>
      <c r="F338">
        <v>84.196200000000005</v>
      </c>
      <c r="G338">
        <v>-41.7789</v>
      </c>
      <c r="H338">
        <v>1.0479400000000001</v>
      </c>
      <c r="I338">
        <v>1.5231399999999999</v>
      </c>
      <c r="J338">
        <v>1</v>
      </c>
      <c r="K338">
        <f t="shared" si="11"/>
        <v>0.60338675330655178</v>
      </c>
      <c r="L338">
        <f>SQRT((D338-Tabelle11[[#This Row],[X]])^2+ (E338 - Tabelle11[Y])^2 + (F338 - Tabelle11[Z])^2)</f>
        <v>129.14297597597013</v>
      </c>
      <c r="M338">
        <f ca="1">IF(ROW()&gt;M$1+2,AVERAGEA(INDIRECT(ADDRESS(ROW()-M$1,12)):INDIRECT(ADDRESS(ROW(),12,4))),NA())</f>
        <v>129.75585290318764</v>
      </c>
      <c r="N338" s="1">
        <f>1000/(Tabelle10[[#This Row],[Time MS]]-B337)</f>
        <v>55.555555555555557</v>
      </c>
    </row>
    <row r="339" spans="1:14">
      <c r="A339" t="str">
        <f t="shared" si="10"/>
        <v>0:7:213</v>
      </c>
      <c r="B339">
        <v>7213</v>
      </c>
      <c r="C339">
        <v>1</v>
      </c>
      <c r="D339">
        <v>-21.109000000000002</v>
      </c>
      <c r="E339">
        <v>95.620699999999999</v>
      </c>
      <c r="F339">
        <v>84.196200000000005</v>
      </c>
      <c r="G339">
        <v>-41.7789</v>
      </c>
      <c r="H339">
        <v>1.0479400000000001</v>
      </c>
      <c r="I339">
        <v>1.5231399999999999</v>
      </c>
      <c r="J339">
        <v>1</v>
      </c>
      <c r="K339">
        <f t="shared" si="11"/>
        <v>0</v>
      </c>
      <c r="L339">
        <f>SQRT((D339-Tabelle11[[#This Row],[X]])^2+ (E339 - Tabelle11[Y])^2 + (F339 - Tabelle11[Z])^2)</f>
        <v>129.14297597597013</v>
      </c>
      <c r="M339">
        <f ca="1">IF(ROW()&gt;M$1+2,AVERAGEA(INDIRECT(ADDRESS(ROW()-M$1,12)):INDIRECT(ADDRESS(ROW(),12,4))),NA())</f>
        <v>129.75758017214829</v>
      </c>
      <c r="N339" s="1">
        <f>1000/(Tabelle10[[#This Row],[Time MS]]-B338)</f>
        <v>38.46153846153846</v>
      </c>
    </row>
    <row r="340" spans="1:14">
      <c r="A340" t="str">
        <f t="shared" si="10"/>
        <v>0:7:241</v>
      </c>
      <c r="B340">
        <v>7241</v>
      </c>
      <c r="C340">
        <v>1</v>
      </c>
      <c r="D340">
        <v>-21.109000000000002</v>
      </c>
      <c r="E340">
        <v>95.620699999999999</v>
      </c>
      <c r="F340">
        <v>84.196200000000005</v>
      </c>
      <c r="G340">
        <v>-41.7789</v>
      </c>
      <c r="H340">
        <v>1.0479400000000001</v>
      </c>
      <c r="I340">
        <v>1.5231399999999999</v>
      </c>
      <c r="J340">
        <v>0</v>
      </c>
      <c r="K340">
        <f t="shared" si="11"/>
        <v>0</v>
      </c>
      <c r="L340">
        <f>SQRT((D340-Tabelle11[[#This Row],[X]])^2+ (E340 - Tabelle11[Y])^2 + (F340 - Tabelle11[Z])^2)</f>
        <v>129.14297597597013</v>
      </c>
      <c r="M340">
        <f ca="1">IF(ROW()&gt;M$1+2,AVERAGEA(INDIRECT(ADDRESS(ROW()-M$1,12)):INDIRECT(ADDRESS(ROW(),12,4))),NA())</f>
        <v>129.75930744110894</v>
      </c>
      <c r="N340" s="1">
        <f>1000/(Tabelle10[[#This Row],[Time MS]]-B339)</f>
        <v>35.714285714285715</v>
      </c>
    </row>
    <row r="341" spans="1:14">
      <c r="A341" t="str">
        <f t="shared" si="10"/>
        <v>0:7:260</v>
      </c>
      <c r="B341">
        <v>7260</v>
      </c>
      <c r="C341">
        <v>1</v>
      </c>
      <c r="D341">
        <v>-21.109000000000002</v>
      </c>
      <c r="E341">
        <v>95.620699999999999</v>
      </c>
      <c r="F341">
        <v>84.196200000000005</v>
      </c>
      <c r="G341">
        <v>-41.7789</v>
      </c>
      <c r="H341">
        <v>1.0479400000000001</v>
      </c>
      <c r="I341">
        <v>1.5231399999999999</v>
      </c>
      <c r="J341">
        <v>0</v>
      </c>
      <c r="K341">
        <f t="shared" si="11"/>
        <v>0</v>
      </c>
      <c r="L341">
        <f>SQRT((D341-Tabelle11[[#This Row],[X]])^2+ (E341 - Tabelle11[Y])^2 + (F341 - Tabelle11[Z])^2)</f>
        <v>129.14297597597013</v>
      </c>
      <c r="M341">
        <f ca="1">IF(ROW()&gt;M$1+2,AVERAGEA(INDIRECT(ADDRESS(ROW()-M$1,12)):INDIRECT(ADDRESS(ROW(),12,4))),NA())</f>
        <v>129.76494764237253</v>
      </c>
      <c r="N341" s="1">
        <f>1000/(Tabelle10[[#This Row],[Time MS]]-B340)</f>
        <v>52.631578947368418</v>
      </c>
    </row>
    <row r="342" spans="1:14">
      <c r="A342" t="str">
        <f t="shared" si="10"/>
        <v>0:7:266</v>
      </c>
      <c r="B342">
        <v>7266</v>
      </c>
      <c r="C342">
        <v>1</v>
      </c>
      <c r="D342">
        <v>-21.1709</v>
      </c>
      <c r="E342">
        <v>95.364500000000007</v>
      </c>
      <c r="F342">
        <v>84.152799999999999</v>
      </c>
      <c r="G342">
        <v>-41.798400000000001</v>
      </c>
      <c r="H342">
        <v>1.08663</v>
      </c>
      <c r="I342">
        <v>1.6550800000000001</v>
      </c>
      <c r="J342">
        <v>1</v>
      </c>
      <c r="K342">
        <f t="shared" si="11"/>
        <v>1.2465903377958512</v>
      </c>
      <c r="L342">
        <f>SQRT((D342-Tabelle11[[#This Row],[X]])^2+ (E342 - Tabelle11[Y])^2 + (F342 - Tabelle11[Z])^2)</f>
        <v>128.93521091967082</v>
      </c>
      <c r="M342">
        <f ca="1">IF(ROW()&gt;M$1+2,AVERAGEA(INDIRECT(ADDRESS(ROW()-M$1,12)):INDIRECT(ADDRESS(ROW(),12,4))),NA())</f>
        <v>129.76853076387079</v>
      </c>
      <c r="N342" s="1">
        <f>1000/(Tabelle10[[#This Row],[Time MS]]-B341)</f>
        <v>166.66666666666666</v>
      </c>
    </row>
    <row r="343" spans="1:14">
      <c r="A343" t="str">
        <f t="shared" si="10"/>
        <v>0:7:276</v>
      </c>
      <c r="B343">
        <v>7276</v>
      </c>
      <c r="C343">
        <v>1</v>
      </c>
      <c r="D343">
        <v>-21.1709</v>
      </c>
      <c r="E343">
        <v>95.364500000000007</v>
      </c>
      <c r="F343">
        <v>84.152799999999999</v>
      </c>
      <c r="G343">
        <v>-41.798400000000001</v>
      </c>
      <c r="H343">
        <v>1.08663</v>
      </c>
      <c r="I343">
        <v>1.6550800000000001</v>
      </c>
      <c r="J343">
        <v>0</v>
      </c>
      <c r="K343">
        <f t="shared" si="11"/>
        <v>0</v>
      </c>
      <c r="L343">
        <f>SQRT((D343-Tabelle11[[#This Row],[X]])^2+ (E343 - Tabelle11[Y])^2 + (F343 - Tabelle11[Z])^2)</f>
        <v>128.93521091967082</v>
      </c>
      <c r="M343">
        <f ca="1">IF(ROW()&gt;M$1+2,AVERAGEA(INDIRECT(ADDRESS(ROW()-M$1,12)):INDIRECT(ADDRESS(ROW(),12,4))),NA())</f>
        <v>129.77211388536901</v>
      </c>
      <c r="N343" s="1">
        <f>1000/(Tabelle10[[#This Row],[Time MS]]-B342)</f>
        <v>100</v>
      </c>
    </row>
    <row r="344" spans="1:14">
      <c r="A344" t="str">
        <f t="shared" si="10"/>
        <v>0:7:301</v>
      </c>
      <c r="B344">
        <v>7301</v>
      </c>
      <c r="C344">
        <v>1</v>
      </c>
      <c r="D344">
        <v>-19.641300000000001</v>
      </c>
      <c r="E344">
        <v>95.679500000000004</v>
      </c>
      <c r="F344">
        <v>84.968400000000003</v>
      </c>
      <c r="G344">
        <v>-41.266100000000002</v>
      </c>
      <c r="H344">
        <v>0.93892399999999998</v>
      </c>
      <c r="I344">
        <v>1.7634799999999999</v>
      </c>
      <c r="J344">
        <v>1</v>
      </c>
      <c r="K344">
        <f t="shared" si="11"/>
        <v>0.75616780945121709</v>
      </c>
      <c r="L344">
        <f>SQRT((D344-Tabelle11[[#This Row],[X]])^2+ (E344 - Tabelle11[Y])^2 + (F344 - Tabelle11[Z])^2)</f>
        <v>129.46032745401195</v>
      </c>
      <c r="M344">
        <f ca="1">IF(ROW()&gt;M$1+2,AVERAGEA(INDIRECT(ADDRESS(ROW()-M$1,12)):INDIRECT(ADDRESS(ROW(),12,4))),NA())</f>
        <v>129.78089618047457</v>
      </c>
      <c r="N344" s="1">
        <f>1000/(Tabelle10[[#This Row],[Time MS]]-B343)</f>
        <v>40</v>
      </c>
    </row>
    <row r="345" spans="1:14">
      <c r="A345" t="str">
        <f t="shared" si="10"/>
        <v>0:7:313</v>
      </c>
      <c r="B345">
        <v>7313</v>
      </c>
      <c r="C345">
        <v>1</v>
      </c>
      <c r="D345">
        <v>-19.641300000000001</v>
      </c>
      <c r="E345">
        <v>95.679500000000004</v>
      </c>
      <c r="F345">
        <v>84.968400000000003</v>
      </c>
      <c r="G345">
        <v>-41.266100000000002</v>
      </c>
      <c r="H345">
        <v>0.93892399999999998</v>
      </c>
      <c r="I345">
        <v>1.7634799999999999</v>
      </c>
      <c r="J345">
        <v>0</v>
      </c>
      <c r="K345">
        <f t="shared" si="11"/>
        <v>0</v>
      </c>
      <c r="L345">
        <f>SQRT((D345-Tabelle11[[#This Row],[X]])^2+ (E345 - Tabelle11[Y])^2 + (F345 - Tabelle11[Z])^2)</f>
        <v>129.46032745401195</v>
      </c>
      <c r="M345">
        <f ca="1">IF(ROW()&gt;M$1+2,AVERAGEA(INDIRECT(ADDRESS(ROW()-M$1,12)):INDIRECT(ADDRESS(ROW(),12,4))),NA())</f>
        <v>129.77698446968287</v>
      </c>
      <c r="N345" s="1">
        <f>1000/(Tabelle10[[#This Row],[Time MS]]-B344)</f>
        <v>83.333333333333329</v>
      </c>
    </row>
    <row r="346" spans="1:14">
      <c r="A346" t="str">
        <f t="shared" si="10"/>
        <v>0:7:338</v>
      </c>
      <c r="B346">
        <v>7338</v>
      </c>
      <c r="C346">
        <v>1</v>
      </c>
      <c r="D346">
        <v>-18.525400000000001</v>
      </c>
      <c r="E346">
        <v>97.4131</v>
      </c>
      <c r="F346">
        <v>85.260900000000007</v>
      </c>
      <c r="G346">
        <v>-40.874000000000002</v>
      </c>
      <c r="H346">
        <v>0.666771</v>
      </c>
      <c r="I346">
        <v>1.5512900000000001</v>
      </c>
      <c r="J346">
        <v>1</v>
      </c>
      <c r="K346">
        <f t="shared" si="11"/>
        <v>1.8921536383706914</v>
      </c>
      <c r="L346">
        <f>SQRT((D346-Tabelle11[[#This Row],[X]])^2+ (E346 - Tabelle11[Y])^2 + (F346 - Tabelle11[Z])^2)</f>
        <v>130.77432303621381</v>
      </c>
      <c r="M346">
        <f ca="1">IF(ROW()&gt;M$1+2,AVERAGEA(INDIRECT(ADDRESS(ROW()-M$1,12)):INDIRECT(ADDRESS(ROW(),12,4))),NA())</f>
        <v>129.78608261614073</v>
      </c>
      <c r="N346" s="1">
        <f>1000/(Tabelle10[[#This Row],[Time MS]]-B345)</f>
        <v>40</v>
      </c>
    </row>
    <row r="347" spans="1:14">
      <c r="A347" t="str">
        <f t="shared" si="10"/>
        <v>0:7:349</v>
      </c>
      <c r="B347">
        <v>7349</v>
      </c>
      <c r="C347">
        <v>1</v>
      </c>
      <c r="D347">
        <v>-18.525400000000001</v>
      </c>
      <c r="E347">
        <v>97.4131</v>
      </c>
      <c r="F347">
        <v>85.260900000000007</v>
      </c>
      <c r="G347">
        <v>-40.874000000000002</v>
      </c>
      <c r="H347">
        <v>0.666771</v>
      </c>
      <c r="I347">
        <v>1.5512900000000001</v>
      </c>
      <c r="J347">
        <v>0</v>
      </c>
      <c r="K347">
        <f t="shared" si="11"/>
        <v>0</v>
      </c>
      <c r="L347">
        <f>SQRT((D347-Tabelle11[[#This Row],[X]])^2+ (E347 - Tabelle11[Y])^2 + (F347 - Tabelle11[Z])^2)</f>
        <v>130.77432303621381</v>
      </c>
      <c r="M347">
        <f ca="1">IF(ROW()&gt;M$1+2,AVERAGEA(INDIRECT(ADDRESS(ROW()-M$1,12)):INDIRECT(ADDRESS(ROW(),12,4))),NA())</f>
        <v>129.79204990659238</v>
      </c>
      <c r="N347" s="1">
        <f>1000/(Tabelle10[[#This Row],[Time MS]]-B346)</f>
        <v>90.909090909090907</v>
      </c>
    </row>
    <row r="348" spans="1:14">
      <c r="A348" t="str">
        <f t="shared" si="10"/>
        <v>0:7:372</v>
      </c>
      <c r="B348">
        <v>7372</v>
      </c>
      <c r="C348">
        <v>1</v>
      </c>
      <c r="D348">
        <v>-17.976099999999999</v>
      </c>
      <c r="E348">
        <v>97.609899999999996</v>
      </c>
      <c r="F348">
        <v>84.699299999999994</v>
      </c>
      <c r="G348">
        <v>-40.659999999999997</v>
      </c>
      <c r="H348">
        <v>0.50814400000000004</v>
      </c>
      <c r="I348">
        <v>1.8884799999999999</v>
      </c>
      <c r="J348">
        <v>1</v>
      </c>
      <c r="K348">
        <f t="shared" si="11"/>
        <v>0.4620364507951783</v>
      </c>
      <c r="L348">
        <f>SQRT((D348-Tabelle11[[#This Row],[X]])^2+ (E348 - Tabelle11[Y])^2 + (F348 - Tabelle11[Z])^2)</f>
        <v>130.47913308153912</v>
      </c>
      <c r="M348">
        <f ca="1">IF(ROW()&gt;M$1+2,AVERAGEA(INDIRECT(ADDRESS(ROW()-M$1,12)):INDIRECT(ADDRESS(ROW(),12,4))),NA())</f>
        <v>129.79461294095373</v>
      </c>
      <c r="N348" s="1">
        <f>1000/(Tabelle10[[#This Row],[Time MS]]-B347)</f>
        <v>43.478260869565219</v>
      </c>
    </row>
    <row r="349" spans="1:14">
      <c r="A349" t="str">
        <f t="shared" si="10"/>
        <v>0:7:389</v>
      </c>
      <c r="B349">
        <v>7389</v>
      </c>
      <c r="C349">
        <v>1</v>
      </c>
      <c r="D349">
        <v>-17.976099999999999</v>
      </c>
      <c r="E349">
        <v>97.609899999999996</v>
      </c>
      <c r="F349">
        <v>84.699299999999994</v>
      </c>
      <c r="G349">
        <v>-40.659999999999997</v>
      </c>
      <c r="H349">
        <v>0.50814400000000004</v>
      </c>
      <c r="I349">
        <v>1.8884799999999999</v>
      </c>
      <c r="J349">
        <v>1</v>
      </c>
      <c r="K349">
        <f t="shared" si="11"/>
        <v>0</v>
      </c>
      <c r="L349">
        <f>SQRT((D349-Tabelle11[[#This Row],[X]])^2+ (E349 - Tabelle11[Y])^2 + (F349 - Tabelle11[Z])^2)</f>
        <v>130.47913308153912</v>
      </c>
      <c r="M349">
        <f ca="1">IF(ROW()&gt;M$1+2,AVERAGEA(INDIRECT(ADDRESS(ROW()-M$1,12)):INDIRECT(ADDRESS(ROW(),12,4))),NA())</f>
        <v>129.79717597531516</v>
      </c>
      <c r="N349" s="1">
        <f>1000/(Tabelle10[[#This Row],[Time MS]]-B348)</f>
        <v>58.823529411764703</v>
      </c>
    </row>
    <row r="350" spans="1:14">
      <c r="A350" t="str">
        <f t="shared" si="10"/>
        <v>0:7:409</v>
      </c>
      <c r="B350">
        <v>7409</v>
      </c>
      <c r="C350">
        <v>1</v>
      </c>
      <c r="D350">
        <v>-17.976099999999999</v>
      </c>
      <c r="E350">
        <v>97.609899999999996</v>
      </c>
      <c r="F350">
        <v>84.699299999999994</v>
      </c>
      <c r="G350">
        <v>-40.659999999999997</v>
      </c>
      <c r="H350">
        <v>0.50814400000000004</v>
      </c>
      <c r="I350">
        <v>1.8884799999999999</v>
      </c>
      <c r="J350">
        <v>0</v>
      </c>
      <c r="K350">
        <f t="shared" si="11"/>
        <v>0</v>
      </c>
      <c r="L350">
        <f>SQRT((D350-Tabelle11[[#This Row],[X]])^2+ (E350 - Tabelle11[Y])^2 + (F350 - Tabelle11[Z])^2)</f>
        <v>130.47913308153912</v>
      </c>
      <c r="M350">
        <f ca="1">IF(ROW()&gt;M$1+2,AVERAGEA(INDIRECT(ADDRESS(ROW()-M$1,12)):INDIRECT(ADDRESS(ROW(),12,4))),NA())</f>
        <v>129.80341511734903</v>
      </c>
      <c r="N350" s="1">
        <f>1000/(Tabelle10[[#This Row],[Time MS]]-B349)</f>
        <v>50</v>
      </c>
    </row>
    <row r="351" spans="1:14">
      <c r="A351" t="str">
        <f t="shared" si="10"/>
        <v>0:7:427</v>
      </c>
      <c r="B351">
        <v>7427</v>
      </c>
      <c r="C351">
        <v>1</v>
      </c>
      <c r="D351">
        <v>-17.976099999999999</v>
      </c>
      <c r="E351">
        <v>97.609899999999996</v>
      </c>
      <c r="F351">
        <v>84.699299999999994</v>
      </c>
      <c r="G351">
        <v>-40.659999999999997</v>
      </c>
      <c r="H351">
        <v>0.50814400000000004</v>
      </c>
      <c r="I351">
        <v>1.8884799999999999</v>
      </c>
      <c r="J351">
        <v>0</v>
      </c>
      <c r="K351">
        <f t="shared" si="11"/>
        <v>0</v>
      </c>
      <c r="L351">
        <f>SQRT((D351-Tabelle11[[#This Row],[X]])^2+ (E351 - Tabelle11[Y])^2 + (F351 - Tabelle11[Z])^2)</f>
        <v>130.47913308153912</v>
      </c>
      <c r="M351">
        <f ca="1">IF(ROW()&gt;M$1+2,AVERAGEA(INDIRECT(ADDRESS(ROW()-M$1,12)):INDIRECT(ADDRESS(ROW(),12,4))),NA())</f>
        <v>129.81002074377105</v>
      </c>
      <c r="N351" s="1">
        <f>1000/(Tabelle10[[#This Row],[Time MS]]-B350)</f>
        <v>55.555555555555557</v>
      </c>
    </row>
    <row r="352" spans="1:14">
      <c r="A352" t="str">
        <f t="shared" si="10"/>
        <v>0:7:438</v>
      </c>
      <c r="B352">
        <v>7438</v>
      </c>
      <c r="C352">
        <v>1</v>
      </c>
      <c r="D352">
        <v>-15.9064</v>
      </c>
      <c r="E352">
        <v>97.517700000000005</v>
      </c>
      <c r="F352">
        <v>85.213499999999996</v>
      </c>
      <c r="G352">
        <v>-39.75</v>
      </c>
      <c r="H352">
        <v>0.75024500000000005</v>
      </c>
      <c r="I352">
        <v>2.3434400000000002</v>
      </c>
      <c r="J352">
        <v>1</v>
      </c>
      <c r="K352">
        <f t="shared" si="11"/>
        <v>9.3835873408662264E-3</v>
      </c>
      <c r="L352">
        <f>SQRT((D352-Tabelle11[[#This Row],[X]])^2+ (E352 - Tabelle11[Y])^2 + (F352 - Tabelle11[Z])^2)</f>
        <v>130.47626587429608</v>
      </c>
      <c r="M352">
        <f ca="1">IF(ROW()&gt;M$1+2,AVERAGEA(INDIRECT(ADDRESS(ROW()-M$1,12)):INDIRECT(ADDRESS(ROW(),12,4))),NA())</f>
        <v>129.81659798200252</v>
      </c>
      <c r="N352" s="1">
        <f>1000/(Tabelle10[[#This Row],[Time MS]]-B351)</f>
        <v>90.909090909090907</v>
      </c>
    </row>
    <row r="353" spans="1:14">
      <c r="A353" t="str">
        <f t="shared" si="10"/>
        <v>0:7:446</v>
      </c>
      <c r="B353">
        <v>7446</v>
      </c>
      <c r="C353">
        <v>1</v>
      </c>
      <c r="D353">
        <v>-15.9064</v>
      </c>
      <c r="E353">
        <v>97.517700000000005</v>
      </c>
      <c r="F353">
        <v>85.213499999999996</v>
      </c>
      <c r="G353">
        <v>-39.75</v>
      </c>
      <c r="H353">
        <v>0.75024500000000005</v>
      </c>
      <c r="I353">
        <v>2.3434400000000002</v>
      </c>
      <c r="J353">
        <v>0</v>
      </c>
      <c r="K353">
        <f t="shared" si="11"/>
        <v>0</v>
      </c>
      <c r="L353">
        <f>SQRT((D353-Tabelle11[[#This Row],[X]])^2+ (E353 - Tabelle11[Y])^2 + (F353 - Tabelle11[Z])^2)</f>
        <v>130.47626587429608</v>
      </c>
      <c r="M353">
        <f ca="1">IF(ROW()&gt;M$1+2,AVERAGEA(INDIRECT(ADDRESS(ROW()-M$1,12)):INDIRECT(ADDRESS(ROW(),12,4))),NA())</f>
        <v>129.82461497071196</v>
      </c>
      <c r="N353" s="1">
        <f>1000/(Tabelle10[[#This Row],[Time MS]]-B352)</f>
        <v>125</v>
      </c>
    </row>
    <row r="354" spans="1:14">
      <c r="A354" t="str">
        <f t="shared" si="10"/>
        <v>0:7:472</v>
      </c>
      <c r="B354">
        <v>7472</v>
      </c>
      <c r="C354">
        <v>1</v>
      </c>
      <c r="D354">
        <v>-19.540400000000002</v>
      </c>
      <c r="E354">
        <v>99.781300000000002</v>
      </c>
      <c r="F354">
        <v>82.212199999999996</v>
      </c>
      <c r="G354">
        <v>-40.191499999999998</v>
      </c>
      <c r="H354">
        <v>0.65621200000000002</v>
      </c>
      <c r="I354">
        <v>2.19123</v>
      </c>
      <c r="J354">
        <v>1</v>
      </c>
      <c r="K354">
        <f t="shared" si="11"/>
        <v>0.38652655760064103</v>
      </c>
      <c r="L354">
        <f>SQRT((D354-Tabelle11[[#This Row],[X]])^2+ (E354 - Tabelle11[Y])^2 + (F354 - Tabelle11[Z])^2)</f>
        <v>130.75542394367432</v>
      </c>
      <c r="M354">
        <f ca="1">IF(ROW()&gt;M$1+2,AVERAGEA(INDIRECT(ADDRESS(ROW()-M$1,12)):INDIRECT(ADDRESS(ROW(),12,4))),NA())</f>
        <v>129.83539590070239</v>
      </c>
      <c r="N354" s="1">
        <f>1000/(Tabelle10[[#This Row],[Time MS]]-B353)</f>
        <v>38.46153846153846</v>
      </c>
    </row>
    <row r="355" spans="1:14">
      <c r="A355" t="str">
        <f t="shared" si="10"/>
        <v>0:7:483</v>
      </c>
      <c r="B355">
        <v>7483</v>
      </c>
      <c r="C355">
        <v>0.5</v>
      </c>
      <c r="D355">
        <v>-15.9064</v>
      </c>
      <c r="E355">
        <v>97.517700000000005</v>
      </c>
      <c r="F355">
        <v>85.213499999999996</v>
      </c>
      <c r="G355">
        <v>-40.191499999999998</v>
      </c>
      <c r="H355">
        <v>0.65621200000000002</v>
      </c>
      <c r="I355">
        <v>2.19123</v>
      </c>
      <c r="J355">
        <v>1</v>
      </c>
      <c r="K355">
        <f t="shared" si="11"/>
        <v>0.9136082270560606</v>
      </c>
      <c r="L355">
        <f>SQRT((D355-Tabelle11[[#This Row],[X]])^2+ (E355 - Tabelle11[Y])^2 + (F355 - Tabelle11[Z])^2)</f>
        <v>130.47626587429608</v>
      </c>
      <c r="M355">
        <f ca="1">IF(ROW()&gt;M$1+2,AVERAGEA(INDIRECT(ADDRESS(ROW()-M$1,12)):INDIRECT(ADDRESS(ROW(),12,4))),NA())</f>
        <v>129.84341288941184</v>
      </c>
      <c r="N355" s="1">
        <f>1000/(Tabelle10[[#This Row],[Time MS]]-B354)</f>
        <v>90.909090909090907</v>
      </c>
    </row>
    <row r="356" spans="1:14">
      <c r="A356" t="str">
        <f t="shared" si="10"/>
        <v>0:7:515</v>
      </c>
      <c r="B356">
        <v>7515</v>
      </c>
      <c r="C356">
        <v>0.25</v>
      </c>
      <c r="D356">
        <v>-19.540400000000002</v>
      </c>
      <c r="E356">
        <v>99.781300000000002</v>
      </c>
      <c r="F356">
        <v>82.212199999999996</v>
      </c>
      <c r="G356">
        <v>-40.191499999999998</v>
      </c>
      <c r="H356">
        <v>0.65621200000000002</v>
      </c>
      <c r="I356">
        <v>2.19123</v>
      </c>
      <c r="J356">
        <v>1</v>
      </c>
      <c r="K356">
        <f t="shared" si="11"/>
        <v>0.31405282805052076</v>
      </c>
      <c r="L356">
        <f>SQRT((D356-Tabelle11[[#This Row],[X]])^2+ (E356 - Tabelle11[Y])^2 + (F356 - Tabelle11[Z])^2)</f>
        <v>130.75542394367432</v>
      </c>
      <c r="M356">
        <f ca="1">IF(ROW()&gt;M$1+2,AVERAGEA(INDIRECT(ADDRESS(ROW()-M$1,12)):INDIRECT(ADDRESS(ROW(),12,4))),NA())</f>
        <v>129.85419381940224</v>
      </c>
      <c r="N356" s="1">
        <f>1000/(Tabelle10[[#This Row],[Time MS]]-B355)</f>
        <v>31.25</v>
      </c>
    </row>
    <row r="357" spans="1:14">
      <c r="A357" t="str">
        <f t="shared" si="10"/>
        <v>0:7:545</v>
      </c>
      <c r="B357">
        <v>7545</v>
      </c>
      <c r="C357">
        <v>0.125</v>
      </c>
      <c r="D357">
        <v>-15.9064</v>
      </c>
      <c r="E357">
        <v>97.517700000000005</v>
      </c>
      <c r="F357">
        <v>85.213499999999996</v>
      </c>
      <c r="G357">
        <v>-40.191499999999998</v>
      </c>
      <c r="H357">
        <v>0.65621200000000002</v>
      </c>
      <c r="I357">
        <v>2.19123</v>
      </c>
      <c r="J357">
        <v>1</v>
      </c>
      <c r="K357">
        <f t="shared" si="11"/>
        <v>0.33498968325388884</v>
      </c>
      <c r="L357">
        <f>SQRT((D357-Tabelle11[[#This Row],[X]])^2+ (E357 - Tabelle11[Y])^2 + (F357 - Tabelle11[Z])^2)</f>
        <v>130.47626587429608</v>
      </c>
      <c r="M357">
        <f ca="1">IF(ROW()&gt;M$1+2,AVERAGEA(INDIRECT(ADDRESS(ROW()-M$1,12)):INDIRECT(ADDRESS(ROW(),12,4))),NA())</f>
        <v>129.86221080811166</v>
      </c>
      <c r="N357" s="1">
        <f>1000/(Tabelle10[[#This Row],[Time MS]]-B356)</f>
        <v>33.333333333333336</v>
      </c>
    </row>
    <row r="358" spans="1:14">
      <c r="A358" t="str">
        <f t="shared" si="10"/>
        <v>0:7:575</v>
      </c>
      <c r="B358">
        <v>7575</v>
      </c>
      <c r="C358">
        <v>0.125</v>
      </c>
      <c r="D358">
        <v>-15.9064</v>
      </c>
      <c r="E358">
        <v>97.517700000000005</v>
      </c>
      <c r="F358">
        <v>85.213499999999996</v>
      </c>
      <c r="G358">
        <v>-40.191499999999998</v>
      </c>
      <c r="H358">
        <v>0.65621200000000002</v>
      </c>
      <c r="I358">
        <v>2.19123</v>
      </c>
      <c r="J358">
        <v>0</v>
      </c>
      <c r="K358">
        <f t="shared" si="11"/>
        <v>0</v>
      </c>
      <c r="L358">
        <f>SQRT((D358-Tabelle11[[#This Row],[X]])^2+ (E358 - Tabelle11[Y])^2 + (F358 - Tabelle11[Z])^2)</f>
        <v>130.47626587429608</v>
      </c>
      <c r="M358">
        <f ca="1">IF(ROW()&gt;M$1+2,AVERAGEA(INDIRECT(ADDRESS(ROW()-M$1,12)):INDIRECT(ADDRESS(ROW(),12,4))),NA())</f>
        <v>129.87231517223836</v>
      </c>
      <c r="N358" s="1">
        <f>1000/(Tabelle10[[#This Row],[Time MS]]-B357)</f>
        <v>33.333333333333336</v>
      </c>
    </row>
    <row r="359" spans="1:14">
      <c r="A359" t="str">
        <f t="shared" si="10"/>
        <v>0:7:597</v>
      </c>
      <c r="B359">
        <v>7597</v>
      </c>
      <c r="C359">
        <v>6.25E-2</v>
      </c>
      <c r="D359">
        <v>-19.540400000000002</v>
      </c>
      <c r="E359">
        <v>99.781300000000002</v>
      </c>
      <c r="F359">
        <v>82.212199999999996</v>
      </c>
      <c r="G359">
        <v>-40.191499999999998</v>
      </c>
      <c r="H359">
        <v>0.65621200000000002</v>
      </c>
      <c r="I359">
        <v>2.19123</v>
      </c>
      <c r="J359">
        <v>1</v>
      </c>
      <c r="K359">
        <f t="shared" si="11"/>
        <v>0.4568041135280303</v>
      </c>
      <c r="L359">
        <f>SQRT((D359-Tabelle11[[#This Row],[X]])^2+ (E359 - Tabelle11[Y])^2 + (F359 - Tabelle11[Z])^2)</f>
        <v>130.75542394367432</v>
      </c>
      <c r="M359">
        <f ca="1">IF(ROW()&gt;M$1+2,AVERAGEA(INDIRECT(ADDRESS(ROW()-M$1,12)):INDIRECT(ADDRESS(ROW(),12,4))),NA())</f>
        <v>129.88518347764602</v>
      </c>
      <c r="N359" s="1">
        <f>1000/(Tabelle10[[#This Row],[Time MS]]-B358)</f>
        <v>45.454545454545453</v>
      </c>
    </row>
    <row r="360" spans="1:14">
      <c r="A360" t="str">
        <f t="shared" si="10"/>
        <v>0:7:610</v>
      </c>
      <c r="B360">
        <v>7610</v>
      </c>
      <c r="C360">
        <v>6.25E-2</v>
      </c>
      <c r="D360">
        <v>-19.540400000000002</v>
      </c>
      <c r="E360">
        <v>99.781300000000002</v>
      </c>
      <c r="F360">
        <v>82.212199999999996</v>
      </c>
      <c r="G360">
        <v>-40.191499999999998</v>
      </c>
      <c r="H360">
        <v>0.65621200000000002</v>
      </c>
      <c r="I360">
        <v>2.19123</v>
      </c>
      <c r="J360">
        <v>0</v>
      </c>
      <c r="K360">
        <f t="shared" si="11"/>
        <v>0</v>
      </c>
      <c r="L360">
        <f>SQRT((D360-Tabelle11[[#This Row],[X]])^2+ (E360 - Tabelle11[Y])^2 + (F360 - Tabelle11[Z])^2)</f>
        <v>130.75542394367432</v>
      </c>
      <c r="M360">
        <f ca="1">IF(ROW()&gt;M$1+2,AVERAGEA(INDIRECT(ADDRESS(ROW()-M$1,12)):INDIRECT(ADDRESS(ROW(),12,4))),NA())</f>
        <v>129.90430730299082</v>
      </c>
      <c r="N360" s="1">
        <f>1000/(Tabelle10[[#This Row],[Time MS]]-B359)</f>
        <v>76.92307692307692</v>
      </c>
    </row>
    <row r="361" spans="1:14">
      <c r="A361" t="str">
        <f t="shared" si="10"/>
        <v>0:7:634</v>
      </c>
      <c r="B361">
        <v>7634</v>
      </c>
      <c r="C361">
        <v>3.125E-2</v>
      </c>
      <c r="D361">
        <v>-15.9064</v>
      </c>
      <c r="E361">
        <v>97.517700000000005</v>
      </c>
      <c r="F361">
        <v>85.213499999999996</v>
      </c>
      <c r="G361">
        <v>-40.191499999999998</v>
      </c>
      <c r="H361">
        <v>0.65621200000000002</v>
      </c>
      <c r="I361">
        <v>2.19123</v>
      </c>
      <c r="J361">
        <v>1</v>
      </c>
      <c r="K361">
        <f t="shared" si="11"/>
        <v>0.41873710406736109</v>
      </c>
      <c r="L361">
        <f>SQRT((D361-Tabelle11[[#This Row],[X]])^2+ (E361 - Tabelle11[Y])^2 + (F361 - Tabelle11[Z])^2)</f>
        <v>130.47626587429608</v>
      </c>
      <c r="M361">
        <f ca="1">IF(ROW()&gt;M$1+2,AVERAGEA(INDIRECT(ADDRESS(ROW()-M$1,12)):INDIRECT(ADDRESS(ROW(),12,4))),NA())</f>
        <v>129.90772508504918</v>
      </c>
      <c r="N361" s="1">
        <f>1000/(Tabelle10[[#This Row],[Time MS]]-B360)</f>
        <v>41.666666666666664</v>
      </c>
    </row>
    <row r="362" spans="1:14">
      <c r="A362" t="str">
        <f t="shared" si="10"/>
        <v>0:7:649</v>
      </c>
      <c r="B362">
        <v>7649</v>
      </c>
      <c r="C362">
        <v>3.125E-2</v>
      </c>
      <c r="D362">
        <v>-15.9064</v>
      </c>
      <c r="E362">
        <v>97.517700000000005</v>
      </c>
      <c r="F362">
        <v>85.213499999999996</v>
      </c>
      <c r="G362">
        <v>-40.191499999999998</v>
      </c>
      <c r="H362">
        <v>0.65621200000000002</v>
      </c>
      <c r="I362">
        <v>2.19123</v>
      </c>
      <c r="J362">
        <v>0</v>
      </c>
      <c r="K362">
        <f t="shared" si="11"/>
        <v>0</v>
      </c>
      <c r="L362">
        <f>SQRT((D362-Tabelle11[[#This Row],[X]])^2+ (E362 - Tabelle11[Y])^2 + (F362 - Tabelle11[Z])^2)</f>
        <v>130.47626587429608</v>
      </c>
      <c r="M362">
        <f ca="1">IF(ROW()&gt;M$1+2,AVERAGEA(INDIRECT(ADDRESS(ROW()-M$1,12)):INDIRECT(ADDRESS(ROW(),12,4))),NA())</f>
        <v>129.91114286710751</v>
      </c>
      <c r="N362" s="1">
        <f>1000/(Tabelle10[[#This Row],[Time MS]]-B361)</f>
        <v>66.666666666666671</v>
      </c>
    </row>
    <row r="363" spans="1:14">
      <c r="A363" t="str">
        <f t="shared" si="10"/>
        <v>0:7:671</v>
      </c>
      <c r="B363">
        <v>7671</v>
      </c>
      <c r="C363">
        <v>1.5625E-2</v>
      </c>
      <c r="D363">
        <v>-19.540400000000002</v>
      </c>
      <c r="E363">
        <v>99.781300000000002</v>
      </c>
      <c r="F363">
        <v>82.212199999999996</v>
      </c>
      <c r="G363">
        <v>-40.191499999999998</v>
      </c>
      <c r="H363">
        <v>0.65621200000000002</v>
      </c>
      <c r="I363">
        <v>2.19123</v>
      </c>
      <c r="J363">
        <v>1</v>
      </c>
      <c r="K363">
        <f t="shared" si="11"/>
        <v>0.4568041135280303</v>
      </c>
      <c r="L363">
        <f>SQRT((D363-Tabelle11[[#This Row],[X]])^2+ (E363 - Tabelle11[Y])^2 + (F363 - Tabelle11[Z])^2)</f>
        <v>130.75542394367432</v>
      </c>
      <c r="M363">
        <f ca="1">IF(ROW()&gt;M$1+2,AVERAGEA(INDIRECT(ADDRESS(ROW()-M$1,12)):INDIRECT(ADDRESS(ROW(),12,4))),NA())</f>
        <v>129.92717241251825</v>
      </c>
      <c r="N363" s="1">
        <f>1000/(Tabelle10[[#This Row],[Time MS]]-B362)</f>
        <v>45.454545454545453</v>
      </c>
    </row>
    <row r="364" spans="1:14">
      <c r="A364" t="str">
        <f t="shared" si="10"/>
        <v>0:7:684</v>
      </c>
      <c r="B364">
        <v>7684</v>
      </c>
      <c r="C364">
        <v>0</v>
      </c>
      <c r="D364">
        <v>-15.9064</v>
      </c>
      <c r="E364">
        <v>97.517700000000005</v>
      </c>
      <c r="F364">
        <v>85.213499999999996</v>
      </c>
      <c r="G364">
        <v>-40.191499999999998</v>
      </c>
      <c r="H364">
        <v>0.65621200000000002</v>
      </c>
      <c r="I364">
        <v>2.19123</v>
      </c>
      <c r="J364">
        <v>1</v>
      </c>
      <c r="K364">
        <f t="shared" si="11"/>
        <v>0.77305311520128206</v>
      </c>
      <c r="L364">
        <f>SQRT((D364-Tabelle11[[#This Row],[X]])^2+ (E364 - Tabelle11[Y])^2 + (F364 - Tabelle11[Z])^2)</f>
        <v>130.47626587429608</v>
      </c>
      <c r="M364">
        <f ca="1">IF(ROW()&gt;M$1+2,AVERAGEA(INDIRECT(ADDRESS(ROW()-M$1,12)):INDIRECT(ADDRESS(ROW(),12,4))),NA())</f>
        <v>129.94043801664799</v>
      </c>
      <c r="N364" s="1">
        <f>1000/(Tabelle10[[#This Row],[Time MS]]-B363)</f>
        <v>76.92307692307692</v>
      </c>
    </row>
    <row r="365" spans="1:14">
      <c r="A365" t="str">
        <f t="shared" si="10"/>
        <v>0:7:708</v>
      </c>
      <c r="B365">
        <v>7708</v>
      </c>
      <c r="C365">
        <v>0</v>
      </c>
      <c r="D365">
        <v>-15.9064</v>
      </c>
      <c r="E365">
        <v>97.517700000000005</v>
      </c>
      <c r="F365">
        <v>85.213499999999996</v>
      </c>
      <c r="G365">
        <v>-40.191499999999998</v>
      </c>
      <c r="H365">
        <v>0.65621200000000002</v>
      </c>
      <c r="I365">
        <v>2.19123</v>
      </c>
      <c r="J365">
        <v>0</v>
      </c>
      <c r="K365">
        <f t="shared" si="11"/>
        <v>0</v>
      </c>
      <c r="L365">
        <f>SQRT((D365-Tabelle11[[#This Row],[X]])^2+ (E365 - Tabelle11[Y])^2 + (F365 - Tabelle11[Z])^2)</f>
        <v>130.47626587429608</v>
      </c>
      <c r="M365">
        <f ca="1">IF(ROW()&gt;M$1+2,AVERAGEA(INDIRECT(ADDRESS(ROW()-M$1,12)):INDIRECT(ADDRESS(ROW(),12,4))),NA())</f>
        <v>129.95370362077773</v>
      </c>
      <c r="N365" s="1">
        <f>1000/(Tabelle10[[#This Row],[Time MS]]-B364)</f>
        <v>41.666666666666664</v>
      </c>
    </row>
    <row r="366" spans="1:14">
      <c r="A366" t="str">
        <f t="shared" si="10"/>
        <v>0:7:736</v>
      </c>
      <c r="B366">
        <v>7736</v>
      </c>
      <c r="C366">
        <v>0</v>
      </c>
      <c r="D366">
        <v>-19.540400000000002</v>
      </c>
      <c r="E366">
        <v>99.781300000000002</v>
      </c>
      <c r="F366">
        <v>82.212199999999996</v>
      </c>
      <c r="G366">
        <v>-40.191499999999998</v>
      </c>
      <c r="H366">
        <v>0.65621200000000002</v>
      </c>
      <c r="I366">
        <v>2.19123</v>
      </c>
      <c r="J366">
        <v>1</v>
      </c>
      <c r="K366">
        <f t="shared" si="11"/>
        <v>0.3589175177720238</v>
      </c>
      <c r="L366">
        <f>SQRT((D366-Tabelle11[[#This Row],[X]])^2+ (E366 - Tabelle11[Y])^2 + (F366 - Tabelle11[Z])^2)</f>
        <v>130.75542394367432</v>
      </c>
      <c r="M366">
        <f ca="1">IF(ROW()&gt;M$1+2,AVERAGEA(INDIRECT(ADDRESS(ROW()-M$1,12)):INDIRECT(ADDRESS(ROW(),12,4))),NA())</f>
        <v>129.96973316618846</v>
      </c>
      <c r="N366" s="1">
        <f>1000/(Tabelle10[[#This Row],[Time MS]]-B365)</f>
        <v>35.714285714285715</v>
      </c>
    </row>
    <row r="367" spans="1:14">
      <c r="A367" t="str">
        <f t="shared" si="10"/>
        <v>0:7:754</v>
      </c>
      <c r="B367">
        <v>7754</v>
      </c>
      <c r="C367">
        <v>0</v>
      </c>
      <c r="D367">
        <v>-15.9064</v>
      </c>
      <c r="E367">
        <v>97.517700000000005</v>
      </c>
      <c r="F367">
        <v>85.213499999999996</v>
      </c>
      <c r="G367">
        <v>-40.191499999999998</v>
      </c>
      <c r="H367">
        <v>0.65621200000000002</v>
      </c>
      <c r="I367">
        <v>2.19123</v>
      </c>
      <c r="J367">
        <v>1</v>
      </c>
      <c r="K367">
        <f t="shared" si="11"/>
        <v>0.55831613875648145</v>
      </c>
      <c r="L367">
        <f>SQRT((D367-Tabelle11[[#This Row],[X]])^2+ (E367 - Tabelle11[Y])^2 + (F367 - Tabelle11[Z])^2)</f>
        <v>130.47626587429608</v>
      </c>
      <c r="M367">
        <f ca="1">IF(ROW()&gt;M$1+2,AVERAGEA(INDIRECT(ADDRESS(ROW()-M$1,12)):INDIRECT(ADDRESS(ROW(),12,4))),NA())</f>
        <v>129.97794691477418</v>
      </c>
      <c r="N367" s="1">
        <f>1000/(Tabelle10[[#This Row],[Time MS]]-B366)</f>
        <v>55.555555555555557</v>
      </c>
    </row>
    <row r="368" spans="1:14">
      <c r="A368" t="str">
        <f t="shared" si="10"/>
        <v>0:7:778</v>
      </c>
      <c r="B368">
        <v>7778</v>
      </c>
      <c r="C368">
        <v>0</v>
      </c>
      <c r="D368">
        <v>-15.9064</v>
      </c>
      <c r="E368">
        <v>97.517700000000005</v>
      </c>
      <c r="F368">
        <v>85.213499999999996</v>
      </c>
      <c r="G368">
        <v>-40.191499999999998</v>
      </c>
      <c r="H368">
        <v>0.65621200000000002</v>
      </c>
      <c r="I368">
        <v>2.19123</v>
      </c>
      <c r="J368">
        <v>0</v>
      </c>
      <c r="K368">
        <f t="shared" si="11"/>
        <v>0</v>
      </c>
      <c r="L368">
        <f>SQRT((D368-Tabelle11[[#This Row],[X]])^2+ (E368 - Tabelle11[Y])^2 + (F368 - Tabelle11[Z])^2)</f>
        <v>130.47626587429608</v>
      </c>
      <c r="M368">
        <f ca="1">IF(ROW()&gt;M$1+2,AVERAGEA(INDIRECT(ADDRESS(ROW()-M$1,12)):INDIRECT(ADDRESS(ROW(),12,4))),NA())</f>
        <v>129.98366480404897</v>
      </c>
      <c r="N368" s="1">
        <f>1000/(Tabelle10[[#This Row],[Time MS]]-B367)</f>
        <v>41.666666666666664</v>
      </c>
    </row>
    <row r="369" spans="1:14">
      <c r="A369" t="str">
        <f t="shared" si="10"/>
        <v>0:7:804</v>
      </c>
      <c r="B369">
        <v>7804</v>
      </c>
      <c r="C369">
        <v>0</v>
      </c>
      <c r="D369">
        <v>-19.540400000000002</v>
      </c>
      <c r="E369">
        <v>99.781300000000002</v>
      </c>
      <c r="F369">
        <v>82.212199999999996</v>
      </c>
      <c r="G369">
        <v>-40.191499999999998</v>
      </c>
      <c r="H369">
        <v>0.65621200000000002</v>
      </c>
      <c r="I369">
        <v>2.19123</v>
      </c>
      <c r="J369">
        <v>1</v>
      </c>
      <c r="K369">
        <f t="shared" si="11"/>
        <v>0.38652655760064103</v>
      </c>
      <c r="L369">
        <f>SQRT((D369-Tabelle11[[#This Row],[X]])^2+ (E369 - Tabelle11[Y])^2 + (F369 - Tabelle11[Z])^2)</f>
        <v>130.75542394367432</v>
      </c>
      <c r="M369">
        <f ca="1">IF(ROW()&gt;M$1+2,AVERAGEA(INDIRECT(ADDRESS(ROW()-M$1,12)):INDIRECT(ADDRESS(ROW(),12,4))),NA())</f>
        <v>129.98905011779172</v>
      </c>
      <c r="N369" s="1">
        <f>1000/(Tabelle10[[#This Row],[Time MS]]-B368)</f>
        <v>38.46153846153846</v>
      </c>
    </row>
    <row r="370" spans="1:14">
      <c r="A370" t="str">
        <f t="shared" si="10"/>
        <v>0:7:818</v>
      </c>
      <c r="B370">
        <v>7818</v>
      </c>
      <c r="C370">
        <v>0</v>
      </c>
      <c r="D370">
        <v>-15.9064</v>
      </c>
      <c r="E370">
        <v>97.517700000000005</v>
      </c>
      <c r="F370">
        <v>85.213499999999996</v>
      </c>
      <c r="G370">
        <v>-40.191499999999998</v>
      </c>
      <c r="H370">
        <v>0.65621200000000002</v>
      </c>
      <c r="I370">
        <v>2.19123</v>
      </c>
      <c r="J370">
        <v>1</v>
      </c>
      <c r="K370">
        <f t="shared" si="11"/>
        <v>0.71783503554404759</v>
      </c>
      <c r="L370">
        <f>SQRT((D370-Tabelle11[[#This Row],[X]])^2+ (E370 - Tabelle11[Y])^2 + (F370 - Tabelle11[Z])^2)</f>
        <v>130.47626587429608</v>
      </c>
      <c r="M370">
        <f ca="1">IF(ROW()&gt;M$1+2,AVERAGEA(INDIRECT(ADDRESS(ROW()-M$1,12)):INDIRECT(ADDRESS(ROW(),12,4))),NA())</f>
        <v>129.99167149025348</v>
      </c>
      <c r="N370" s="1">
        <f>1000/(Tabelle10[[#This Row],[Time MS]]-B369)</f>
        <v>71.428571428571431</v>
      </c>
    </row>
    <row r="371" spans="1:14">
      <c r="A371" t="str">
        <f t="shared" si="10"/>
        <v>0:7:843</v>
      </c>
      <c r="B371">
        <v>7843</v>
      </c>
      <c r="C371">
        <v>0</v>
      </c>
      <c r="D371">
        <v>-15.9064</v>
      </c>
      <c r="E371">
        <v>97.517700000000005</v>
      </c>
      <c r="F371">
        <v>85.213499999999996</v>
      </c>
      <c r="G371">
        <v>-40.191499999999998</v>
      </c>
      <c r="H371">
        <v>0.65621200000000002</v>
      </c>
      <c r="I371">
        <v>2.19123</v>
      </c>
      <c r="J371">
        <v>0</v>
      </c>
      <c r="K371">
        <f t="shared" si="11"/>
        <v>0</v>
      </c>
      <c r="L371">
        <f>SQRT((D371-Tabelle11[[#This Row],[X]])^2+ (E371 - Tabelle11[Y])^2 + (F371 - Tabelle11[Z])^2)</f>
        <v>130.47626587429608</v>
      </c>
      <c r="M371">
        <f ca="1">IF(ROW()&gt;M$1+2,AVERAGEA(INDIRECT(ADDRESS(ROW()-M$1,12)):INDIRECT(ADDRESS(ROW(),12,4))),NA())</f>
        <v>130.00335540401895</v>
      </c>
      <c r="N371" s="1">
        <f>1000/(Tabelle10[[#This Row],[Time MS]]-B370)</f>
        <v>40</v>
      </c>
    </row>
    <row r="372" spans="1:14">
      <c r="A372" t="str">
        <f t="shared" si="10"/>
        <v>0:7:863</v>
      </c>
      <c r="B372">
        <v>7863</v>
      </c>
      <c r="C372">
        <v>0</v>
      </c>
      <c r="D372">
        <v>-19.540400000000002</v>
      </c>
      <c r="E372">
        <v>99.781300000000002</v>
      </c>
      <c r="F372">
        <v>82.212199999999996</v>
      </c>
      <c r="G372">
        <v>-40.191499999999998</v>
      </c>
      <c r="H372">
        <v>0.65621200000000002</v>
      </c>
      <c r="I372">
        <v>2.19123</v>
      </c>
      <c r="J372">
        <v>1</v>
      </c>
      <c r="K372">
        <f t="shared" si="11"/>
        <v>0.50248452488083328</v>
      </c>
      <c r="L372">
        <f>SQRT((D372-Tabelle11[[#This Row],[X]])^2+ (E372 - Tabelle11[Y])^2 + (F372 - Tabelle11[Z])^2)</f>
        <v>130.75542394367432</v>
      </c>
      <c r="M372">
        <f ca="1">IF(ROW()&gt;M$1+2,AVERAGEA(INDIRECT(ADDRESS(ROW()-M$1,12)):INDIRECT(ADDRESS(ROW(),12,4))),NA())</f>
        <v>130.01780325906537</v>
      </c>
      <c r="N372" s="1">
        <f>1000/(Tabelle10[[#This Row],[Time MS]]-B371)</f>
        <v>50</v>
      </c>
    </row>
    <row r="373" spans="1:14">
      <c r="A373" t="str">
        <f t="shared" si="10"/>
        <v>0:7:873</v>
      </c>
      <c r="B373">
        <v>7873</v>
      </c>
      <c r="C373">
        <v>0</v>
      </c>
      <c r="D373">
        <v>-19.540400000000002</v>
      </c>
      <c r="E373">
        <v>99.781300000000002</v>
      </c>
      <c r="F373">
        <v>82.212199999999996</v>
      </c>
      <c r="G373">
        <v>-40.191499999999998</v>
      </c>
      <c r="H373">
        <v>0.65621200000000002</v>
      </c>
      <c r="I373">
        <v>2.19123</v>
      </c>
      <c r="J373">
        <v>0</v>
      </c>
      <c r="K373">
        <f t="shared" si="11"/>
        <v>0</v>
      </c>
      <c r="L373">
        <f>SQRT((D373-Tabelle11[[#This Row],[X]])^2+ (E373 - Tabelle11[Y])^2 + (F373 - Tabelle11[Z])^2)</f>
        <v>130.75542394367432</v>
      </c>
      <c r="M373">
        <f ca="1">IF(ROW()&gt;M$1+2,AVERAGEA(INDIRECT(ADDRESS(ROW()-M$1,12)):INDIRECT(ADDRESS(ROW(),12,4))),NA())</f>
        <v>130.03031691464216</v>
      </c>
      <c r="N373" s="1">
        <f>1000/(Tabelle10[[#This Row],[Time MS]]-B372)</f>
        <v>100</v>
      </c>
    </row>
    <row r="374" spans="1:14">
      <c r="A374" t="str">
        <f t="shared" si="10"/>
        <v>0:7:899</v>
      </c>
      <c r="B374">
        <v>7899</v>
      </c>
      <c r="C374">
        <v>0</v>
      </c>
      <c r="D374">
        <v>-19.540400000000002</v>
      </c>
      <c r="E374">
        <v>99.781300000000002</v>
      </c>
      <c r="F374">
        <v>82.212199999999996</v>
      </c>
      <c r="G374">
        <v>-40.191499999999998</v>
      </c>
      <c r="H374">
        <v>0.65621200000000002</v>
      </c>
      <c r="I374">
        <v>2.19123</v>
      </c>
      <c r="J374">
        <v>0</v>
      </c>
      <c r="K374">
        <f t="shared" si="11"/>
        <v>0</v>
      </c>
      <c r="L374">
        <f>SQRT((D374-Tabelle11[[#This Row],[X]])^2+ (E374 - Tabelle11[Y])^2 + (F374 - Tabelle11[Z])^2)</f>
        <v>130.75542394367432</v>
      </c>
      <c r="M374">
        <f ca="1">IF(ROW()&gt;M$1+2,AVERAGEA(INDIRECT(ADDRESS(ROW()-M$1,12)):INDIRECT(ADDRESS(ROW(),12,4))),NA())</f>
        <v>130.04283057021894</v>
      </c>
      <c r="N374" s="1">
        <f>1000/(Tabelle10[[#This Row],[Time MS]]-B373)</f>
        <v>38.46153846153846</v>
      </c>
    </row>
    <row r="375" spans="1:14">
      <c r="A375" t="str">
        <f t="shared" si="10"/>
        <v>0:7:905</v>
      </c>
      <c r="B375">
        <v>7905</v>
      </c>
      <c r="C375">
        <v>0</v>
      </c>
      <c r="D375">
        <v>-15.9064</v>
      </c>
      <c r="E375">
        <v>97.517700000000005</v>
      </c>
      <c r="F375">
        <v>85.213499999999996</v>
      </c>
      <c r="G375">
        <v>-40.191499999999998</v>
      </c>
      <c r="H375">
        <v>0.65621200000000002</v>
      </c>
      <c r="I375">
        <v>2.19123</v>
      </c>
      <c r="J375">
        <v>1</v>
      </c>
      <c r="K375">
        <f t="shared" si="11"/>
        <v>1.6749484162694444</v>
      </c>
      <c r="L375">
        <f>SQRT((D375-Tabelle11[[#This Row],[X]])^2+ (E375 - Tabelle11[Y])^2 + (F375 - Tabelle11[Z])^2)</f>
        <v>130.47626587429608</v>
      </c>
      <c r="M375">
        <f ca="1">IF(ROW()&gt;M$1+2,AVERAGEA(INDIRECT(ADDRESS(ROW()-M$1,12)):INDIRECT(ADDRESS(ROW(),12,4))),NA())</f>
        <v>130.05258028451476</v>
      </c>
      <c r="N375" s="1">
        <f>1000/(Tabelle10[[#This Row],[Time MS]]-B374)</f>
        <v>166.66666666666666</v>
      </c>
    </row>
    <row r="376" spans="1:14">
      <c r="A376" t="str">
        <f t="shared" si="10"/>
        <v>0:7:917</v>
      </c>
      <c r="B376">
        <v>7917</v>
      </c>
      <c r="C376">
        <v>0</v>
      </c>
      <c r="D376">
        <v>-19.540400000000002</v>
      </c>
      <c r="E376">
        <v>99.781300000000002</v>
      </c>
      <c r="F376">
        <v>82.212199999999996</v>
      </c>
      <c r="G376">
        <v>-40.191499999999998</v>
      </c>
      <c r="H376">
        <v>0.65621200000000002</v>
      </c>
      <c r="I376">
        <v>2.19123</v>
      </c>
      <c r="J376">
        <v>1</v>
      </c>
      <c r="K376">
        <f t="shared" si="11"/>
        <v>0.83747420813472218</v>
      </c>
      <c r="L376">
        <f>SQRT((D376-Tabelle11[[#This Row],[X]])^2+ (E376 - Tabelle11[Y])^2 + (F376 - Tabelle11[Z])^2)</f>
        <v>130.75542394367432</v>
      </c>
      <c r="M376">
        <f ca="1">IF(ROW()&gt;M$1+2,AVERAGEA(INDIRECT(ADDRESS(ROW()-M$1,12)):INDIRECT(ADDRESS(ROW(),12,4))),NA())</f>
        <v>130.06509394009154</v>
      </c>
      <c r="N376" s="1">
        <f>1000/(Tabelle10[[#This Row],[Time MS]]-B375)</f>
        <v>83.333333333333329</v>
      </c>
    </row>
    <row r="377" spans="1:14">
      <c r="A377" t="str">
        <f t="shared" si="10"/>
        <v>0:7:943</v>
      </c>
      <c r="B377">
        <v>7943</v>
      </c>
      <c r="C377">
        <v>0</v>
      </c>
      <c r="D377">
        <v>-19.540400000000002</v>
      </c>
      <c r="E377">
        <v>99.781300000000002</v>
      </c>
      <c r="F377">
        <v>82.212199999999996</v>
      </c>
      <c r="G377">
        <v>-40.191499999999998</v>
      </c>
      <c r="H377">
        <v>0.65621200000000002</v>
      </c>
      <c r="I377">
        <v>2.19123</v>
      </c>
      <c r="J377">
        <v>0</v>
      </c>
      <c r="K377">
        <f t="shared" si="11"/>
        <v>0</v>
      </c>
      <c r="L377">
        <f>SQRT((D377-Tabelle11[[#This Row],[X]])^2+ (E377 - Tabelle11[Y])^2 + (F377 - Tabelle11[Z])^2)</f>
        <v>130.75542394367432</v>
      </c>
      <c r="M377">
        <f ca="1">IF(ROW()&gt;M$1+2,AVERAGEA(INDIRECT(ADDRESS(ROW()-M$1,12)):INDIRECT(ADDRESS(ROW(),12,4))),NA())</f>
        <v>130.08067053763421</v>
      </c>
      <c r="N377" s="1">
        <f>1000/(Tabelle10[[#This Row],[Time MS]]-B376)</f>
        <v>38.46153846153846</v>
      </c>
    </row>
    <row r="378" spans="1:14">
      <c r="A378" t="str">
        <f t="shared" si="10"/>
        <v>0:7:965</v>
      </c>
      <c r="B378">
        <v>7965</v>
      </c>
      <c r="C378">
        <v>0</v>
      </c>
      <c r="D378">
        <v>-15.9064</v>
      </c>
      <c r="E378">
        <v>97.517700000000005</v>
      </c>
      <c r="F378">
        <v>85.213499999999996</v>
      </c>
      <c r="G378">
        <v>-40.191499999999998</v>
      </c>
      <c r="H378">
        <v>0.65621200000000002</v>
      </c>
      <c r="I378">
        <v>2.19123</v>
      </c>
      <c r="J378">
        <v>1</v>
      </c>
      <c r="K378">
        <f t="shared" si="11"/>
        <v>0.4568041135280303</v>
      </c>
      <c r="L378">
        <f>SQRT((D378-Tabelle11[[#This Row],[X]])^2+ (E378 - Tabelle11[Y])^2 + (F378 - Tabelle11[Z])^2)</f>
        <v>130.47626587429608</v>
      </c>
      <c r="M378">
        <f ca="1">IF(ROW()&gt;M$1+2,AVERAGEA(INDIRECT(ADDRESS(ROW()-M$1,12)):INDIRECT(ADDRESS(ROW(),12,4))),NA())</f>
        <v>130.09348319389591</v>
      </c>
      <c r="N378" s="1">
        <f>1000/(Tabelle10[[#This Row],[Time MS]]-B377)</f>
        <v>45.454545454545453</v>
      </c>
    </row>
    <row r="379" spans="1:14">
      <c r="A379" t="str">
        <f t="shared" si="10"/>
        <v>0:7:979</v>
      </c>
      <c r="B379">
        <v>7979</v>
      </c>
      <c r="C379">
        <v>0</v>
      </c>
      <c r="D379">
        <v>-19.540400000000002</v>
      </c>
      <c r="E379">
        <v>99.781300000000002</v>
      </c>
      <c r="F379">
        <v>82.212199999999996</v>
      </c>
      <c r="G379">
        <v>-40.191499999999998</v>
      </c>
      <c r="H379">
        <v>0.65621200000000002</v>
      </c>
      <c r="I379">
        <v>2.19123</v>
      </c>
      <c r="J379">
        <v>1</v>
      </c>
      <c r="K379">
        <f t="shared" si="11"/>
        <v>0.71783503554404759</v>
      </c>
      <c r="L379">
        <f>SQRT((D379-Tabelle11[[#This Row],[X]])^2+ (E379 - Tabelle11[Y])^2 + (F379 - Tabelle11[Z])^2)</f>
        <v>130.75542394367432</v>
      </c>
      <c r="M379">
        <f ca="1">IF(ROW()&gt;M$1+2,AVERAGEA(INDIRECT(ADDRESS(ROW()-M$1,12)):INDIRECT(ADDRESS(ROW(),12,4))),NA())</f>
        <v>130.10711378845954</v>
      </c>
      <c r="N379" s="1">
        <f>1000/(Tabelle10[[#This Row],[Time MS]]-B378)</f>
        <v>71.428571428571431</v>
      </c>
    </row>
    <row r="380" spans="1:14">
      <c r="A380" t="str">
        <f t="shared" si="10"/>
        <v>0:8:6</v>
      </c>
      <c r="B380">
        <v>8006</v>
      </c>
      <c r="C380">
        <v>0</v>
      </c>
      <c r="D380">
        <v>-19.540400000000002</v>
      </c>
      <c r="E380">
        <v>99.781300000000002</v>
      </c>
      <c r="F380">
        <v>82.212199999999996</v>
      </c>
      <c r="G380">
        <v>-40.191499999999998</v>
      </c>
      <c r="H380">
        <v>0.65621200000000002</v>
      </c>
      <c r="I380">
        <v>2.19123</v>
      </c>
      <c r="J380">
        <v>0</v>
      </c>
      <c r="K380">
        <f t="shared" si="11"/>
        <v>0</v>
      </c>
      <c r="L380">
        <f>SQRT((D380-Tabelle11[[#This Row],[X]])^2+ (E380 - Tabelle11[Y])^2 + (F380 - Tabelle11[Z])^2)</f>
        <v>130.75542394367432</v>
      </c>
      <c r="M380">
        <f ca="1">IF(ROW()&gt;M$1+2,AVERAGEA(INDIRECT(ADDRESS(ROW()-M$1,12)):INDIRECT(ADDRESS(ROW(),12,4))),NA())</f>
        <v>130.11875472411145</v>
      </c>
      <c r="N380" s="1">
        <f>1000/(Tabelle10[[#This Row],[Time MS]]-B379)</f>
        <v>37.037037037037038</v>
      </c>
    </row>
    <row r="381" spans="1:14">
      <c r="A381" t="str">
        <f t="shared" si="10"/>
        <v>0:8:25</v>
      </c>
      <c r="B381">
        <v>8025</v>
      </c>
      <c r="C381">
        <v>0</v>
      </c>
      <c r="D381">
        <v>-19.540400000000002</v>
      </c>
      <c r="E381">
        <v>99.781300000000002</v>
      </c>
      <c r="F381">
        <v>82.212199999999996</v>
      </c>
      <c r="G381">
        <v>-40.191499999999998</v>
      </c>
      <c r="H381">
        <v>0.65621200000000002</v>
      </c>
      <c r="I381">
        <v>2.19123</v>
      </c>
      <c r="J381">
        <v>0</v>
      </c>
      <c r="K381">
        <f t="shared" si="11"/>
        <v>0</v>
      </c>
      <c r="L381">
        <f>SQRT((D381-Tabelle11[[#This Row],[X]])^2+ (E381 - Tabelle11[Y])^2 + (F381 - Tabelle11[Z])^2)</f>
        <v>130.75542394367432</v>
      </c>
      <c r="M381">
        <f ca="1">IF(ROW()&gt;M$1+2,AVERAGEA(INDIRECT(ADDRESS(ROW()-M$1,12)):INDIRECT(ADDRESS(ROW(),12,4))),NA())</f>
        <v>130.13039565976339</v>
      </c>
      <c r="N381" s="1">
        <f>1000/(Tabelle10[[#This Row],[Time MS]]-B380)</f>
        <v>52.631578947368418</v>
      </c>
    </row>
    <row r="382" spans="1:14">
      <c r="A382" t="str">
        <f t="shared" si="10"/>
        <v>0:8:35</v>
      </c>
      <c r="B382">
        <v>8035</v>
      </c>
      <c r="C382">
        <v>0</v>
      </c>
      <c r="D382">
        <v>-15.9064</v>
      </c>
      <c r="E382">
        <v>97.517700000000005</v>
      </c>
      <c r="F382">
        <v>85.213499999999996</v>
      </c>
      <c r="G382">
        <v>-40.191499999999998</v>
      </c>
      <c r="H382">
        <v>0.65621200000000002</v>
      </c>
      <c r="I382">
        <v>2.19123</v>
      </c>
      <c r="J382">
        <v>1</v>
      </c>
      <c r="K382">
        <f t="shared" si="11"/>
        <v>1.0049690497616666</v>
      </c>
      <c r="L382">
        <f>SQRT((D382-Tabelle11[[#This Row],[X]])^2+ (E382 - Tabelle11[Y])^2 + (F382 - Tabelle11[Z])^2)</f>
        <v>130.47626587429608</v>
      </c>
      <c r="M382">
        <f ca="1">IF(ROW()&gt;M$1+2,AVERAGEA(INDIRECT(ADDRESS(ROW()-M$1,12)):INDIRECT(ADDRESS(ROW(),12,4))),NA())</f>
        <v>130.12880018453484</v>
      </c>
      <c r="N382" s="1">
        <f>1000/(Tabelle10[[#This Row],[Time MS]]-B381)</f>
        <v>100</v>
      </c>
    </row>
    <row r="383" spans="1:14">
      <c r="A383" t="str">
        <f t="shared" si="10"/>
        <v>0:8:42</v>
      </c>
      <c r="B383">
        <v>8042</v>
      </c>
      <c r="C383">
        <v>0</v>
      </c>
      <c r="D383">
        <v>-15.9064</v>
      </c>
      <c r="E383">
        <v>97.517700000000005</v>
      </c>
      <c r="F383">
        <v>85.213499999999996</v>
      </c>
      <c r="G383">
        <v>-40.191499999999998</v>
      </c>
      <c r="H383">
        <v>0.65621200000000002</v>
      </c>
      <c r="I383">
        <v>2.19123</v>
      </c>
      <c r="J383">
        <v>0</v>
      </c>
      <c r="K383">
        <f t="shared" si="11"/>
        <v>0</v>
      </c>
      <c r="L383">
        <f>SQRT((D383-Tabelle11[[#This Row],[X]])^2+ (E383 - Tabelle11[Y])^2 + (F383 - Tabelle11[Z])^2)</f>
        <v>130.47626587429608</v>
      </c>
      <c r="M383">
        <f ca="1">IF(ROW()&gt;M$1+2,AVERAGEA(INDIRECT(ADDRESS(ROW()-M$1,12)):INDIRECT(ADDRESS(ROW(),12,4))),NA())</f>
        <v>130.12720470930626</v>
      </c>
      <c r="N383" s="1">
        <f>1000/(Tabelle10[[#This Row],[Time MS]]-B382)</f>
        <v>142.85714285714286</v>
      </c>
    </row>
    <row r="384" spans="1:14">
      <c r="A384" t="str">
        <f t="shared" si="10"/>
        <v>0:8:69</v>
      </c>
      <c r="B384">
        <v>8069</v>
      </c>
      <c r="C384">
        <v>0</v>
      </c>
      <c r="D384">
        <v>-19.540400000000002</v>
      </c>
      <c r="E384">
        <v>99.781300000000002</v>
      </c>
      <c r="F384">
        <v>82.212199999999996</v>
      </c>
      <c r="G384">
        <v>-40.191499999999998</v>
      </c>
      <c r="H384">
        <v>0.65621200000000002</v>
      </c>
      <c r="I384">
        <v>2.19123</v>
      </c>
      <c r="J384">
        <v>1</v>
      </c>
      <c r="K384">
        <f t="shared" si="11"/>
        <v>0.37221075917098762</v>
      </c>
      <c r="L384">
        <f>SQRT((D384-Tabelle11[[#This Row],[X]])^2+ (E384 - Tabelle11[Y])^2 + (F384 - Tabelle11[Z])^2)</f>
        <v>130.75542394367432</v>
      </c>
      <c r="M384">
        <f ca="1">IF(ROW()&gt;M$1+2,AVERAGEA(INDIRECT(ADDRESS(ROW()-M$1,12)):INDIRECT(ADDRESS(ROW(),12,4))),NA())</f>
        <v>130.12864107238551</v>
      </c>
      <c r="N384" s="1">
        <f>1000/(Tabelle10[[#This Row],[Time MS]]-B383)</f>
        <v>37.037037037037038</v>
      </c>
    </row>
    <row r="385" spans="1:14">
      <c r="A385" t="str">
        <f t="shared" si="10"/>
        <v>0:8:80</v>
      </c>
      <c r="B385">
        <v>8080</v>
      </c>
      <c r="C385">
        <v>0</v>
      </c>
      <c r="D385">
        <v>-15.9064</v>
      </c>
      <c r="E385">
        <v>97.517700000000005</v>
      </c>
      <c r="F385">
        <v>85.213499999999996</v>
      </c>
      <c r="G385">
        <v>-40.191499999999998</v>
      </c>
      <c r="H385">
        <v>0.65621200000000002</v>
      </c>
      <c r="I385">
        <v>2.19123</v>
      </c>
      <c r="J385">
        <v>1</v>
      </c>
      <c r="K385">
        <f t="shared" si="11"/>
        <v>0.9136082270560606</v>
      </c>
      <c r="L385">
        <f>SQRT((D385-Tabelle11[[#This Row],[X]])^2+ (E385 - Tabelle11[Y])^2 + (F385 - Tabelle11[Z])^2)</f>
        <v>130.47626587429608</v>
      </c>
      <c r="M385">
        <f ca="1">IF(ROW()&gt;M$1+2,AVERAGEA(INDIRECT(ADDRESS(ROW()-M$1,12)):INDIRECT(ADDRESS(ROW(),12,4))),NA())</f>
        <v>130.1273134941838</v>
      </c>
      <c r="N385" s="1">
        <f>1000/(Tabelle10[[#This Row],[Time MS]]-B384)</f>
        <v>90.909090909090907</v>
      </c>
    </row>
    <row r="386" spans="1:14">
      <c r="A386" t="str">
        <f t="shared" si="10"/>
        <v>0:8:111</v>
      </c>
      <c r="B386">
        <v>8111</v>
      </c>
      <c r="C386">
        <v>0</v>
      </c>
      <c r="D386">
        <v>-19.540400000000002</v>
      </c>
      <c r="E386">
        <v>99.781300000000002</v>
      </c>
      <c r="F386">
        <v>82.212199999999996</v>
      </c>
      <c r="G386">
        <v>-40.191499999999998</v>
      </c>
      <c r="H386">
        <v>0.65621200000000002</v>
      </c>
      <c r="I386">
        <v>2.19123</v>
      </c>
      <c r="J386">
        <v>1</v>
      </c>
      <c r="K386">
        <f t="shared" si="11"/>
        <v>0.32418356443924728</v>
      </c>
      <c r="L386">
        <f>SQRT((D386-Tabelle11[[#This Row],[X]])^2+ (E386 - Tabelle11[Y])^2 + (F386 - Tabelle11[Z])^2)</f>
        <v>130.75542394367432</v>
      </c>
      <c r="M386">
        <f ca="1">IF(ROW()&gt;M$1+2,AVERAGEA(INDIRECT(ADDRESS(ROW()-M$1,12)):INDIRECT(ADDRESS(ROW(),12,4))),NA())</f>
        <v>130.12874985726305</v>
      </c>
      <c r="N386" s="1">
        <f>1000/(Tabelle10[[#This Row],[Time MS]]-B385)</f>
        <v>32.258064516129032</v>
      </c>
    </row>
    <row r="387" spans="1:14">
      <c r="A387" t="str">
        <f t="shared" ref="A387:A450" si="12">INT(INT(B388/1000)/60)&amp;":"&amp;MOD(INT(B387/1000),60)&amp;":"&amp;MOD(B387,1000)</f>
        <v>0:8:142</v>
      </c>
      <c r="B387">
        <v>8142</v>
      </c>
      <c r="C387">
        <v>0</v>
      </c>
      <c r="D387">
        <v>-19.540400000000002</v>
      </c>
      <c r="E387">
        <v>99.781300000000002</v>
      </c>
      <c r="F387">
        <v>82.212199999999996</v>
      </c>
      <c r="G387">
        <v>-40.191499999999998</v>
      </c>
      <c r="H387">
        <v>0.65621200000000002</v>
      </c>
      <c r="I387">
        <v>2.19123</v>
      </c>
      <c r="J387">
        <v>0</v>
      </c>
      <c r="K387">
        <f t="shared" ref="K387:K450" si="13">((ABS(SQRT(SUMSQ(E386,D386,F386))-SQRT(SUMSQ(E387,D387,F387)))/100)/((B387-B386)/1000))*3.6</f>
        <v>0</v>
      </c>
      <c r="L387">
        <f>SQRT((D387-Tabelle11[[#This Row],[X]])^2+ (E387 - Tabelle11[Y])^2 + (F387 - Tabelle11[Z])^2)</f>
        <v>130.75542394367432</v>
      </c>
      <c r="M387">
        <f ca="1">IF(ROW()&gt;M$1+2,AVERAGEA(INDIRECT(ADDRESS(ROW()-M$1,12)):INDIRECT(ADDRESS(ROW(),12,4))),NA())</f>
        <v>130.12940980659909</v>
      </c>
      <c r="N387" s="1">
        <f>1000/(Tabelle10[[#This Row],[Time MS]]-B386)</f>
        <v>32.258064516129032</v>
      </c>
    </row>
    <row r="388" spans="1:14">
      <c r="A388" t="str">
        <f t="shared" si="12"/>
        <v>0:8:169</v>
      </c>
      <c r="B388">
        <v>8169</v>
      </c>
      <c r="C388">
        <v>0</v>
      </c>
      <c r="D388">
        <v>-15.9064</v>
      </c>
      <c r="E388">
        <v>97.517700000000005</v>
      </c>
      <c r="F388">
        <v>85.213499999999996</v>
      </c>
      <c r="G388">
        <v>-40.191499999999998</v>
      </c>
      <c r="H388">
        <v>0.65621200000000002</v>
      </c>
      <c r="I388">
        <v>2.19123</v>
      </c>
      <c r="J388">
        <v>1</v>
      </c>
      <c r="K388">
        <f t="shared" si="13"/>
        <v>0.37221075917098762</v>
      </c>
      <c r="L388">
        <f>SQRT((D388-Tabelle11[[#This Row],[X]])^2+ (E388 - Tabelle11[Y])^2 + (F388 - Tabelle11[Z])^2)</f>
        <v>130.47626587429608</v>
      </c>
      <c r="M388">
        <f ca="1">IF(ROW()&gt;M$1+2,AVERAGEA(INDIRECT(ADDRESS(ROW()-M$1,12)):INDIRECT(ADDRESS(ROW(),12,4))),NA())</f>
        <v>130.12730581465416</v>
      </c>
      <c r="N388" s="1">
        <f>1000/(Tabelle10[[#This Row],[Time MS]]-B387)</f>
        <v>37.037037037037038</v>
      </c>
    </row>
    <row r="389" spans="1:14">
      <c r="A389" t="str">
        <f t="shared" si="12"/>
        <v>0:8:184</v>
      </c>
      <c r="B389">
        <v>8184</v>
      </c>
      <c r="C389">
        <v>0</v>
      </c>
      <c r="D389">
        <v>-19.540400000000002</v>
      </c>
      <c r="E389">
        <v>99.781300000000002</v>
      </c>
      <c r="F389">
        <v>82.212199999999996</v>
      </c>
      <c r="G389">
        <v>-40.191499999999998</v>
      </c>
      <c r="H389">
        <v>0.65621200000000002</v>
      </c>
      <c r="I389">
        <v>2.19123</v>
      </c>
      <c r="J389">
        <v>1</v>
      </c>
      <c r="K389">
        <f t="shared" si="13"/>
        <v>0.66997936650777767</v>
      </c>
      <c r="L389">
        <f>SQRT((D389-Tabelle11[[#This Row],[X]])^2+ (E389 - Tabelle11[Y])^2 + (F389 - Tabelle11[Z])^2)</f>
        <v>130.75542394367432</v>
      </c>
      <c r="M389">
        <f ca="1">IF(ROW()&gt;M$1+2,AVERAGEA(INDIRECT(ADDRESS(ROW()-M$1,12)):INDIRECT(ADDRESS(ROW(),12,4))),NA())</f>
        <v>130.1440330548607</v>
      </c>
      <c r="N389" s="1">
        <f>1000/(Tabelle10[[#This Row],[Time MS]]-B388)</f>
        <v>66.666666666666671</v>
      </c>
    </row>
    <row r="390" spans="1:14">
      <c r="A390" t="str">
        <f t="shared" si="12"/>
        <v>0:8:207</v>
      </c>
      <c r="B390">
        <v>8207</v>
      </c>
      <c r="C390">
        <v>0</v>
      </c>
      <c r="D390">
        <v>-19.540400000000002</v>
      </c>
      <c r="E390">
        <v>99.781300000000002</v>
      </c>
      <c r="F390">
        <v>82.212199999999996</v>
      </c>
      <c r="G390">
        <v>-40.191499999999998</v>
      </c>
      <c r="H390">
        <v>0.65621200000000002</v>
      </c>
      <c r="I390">
        <v>2.19123</v>
      </c>
      <c r="J390">
        <v>0</v>
      </c>
      <c r="K390">
        <f t="shared" si="13"/>
        <v>0</v>
      </c>
      <c r="L390">
        <f>SQRT((D390-Tabelle11[[#This Row],[X]])^2+ (E390 - Tabelle11[Y])^2 + (F390 - Tabelle11[Z])^2)</f>
        <v>130.75542394367432</v>
      </c>
      <c r="M390">
        <f ca="1">IF(ROW()&gt;M$1+2,AVERAGEA(INDIRECT(ADDRESS(ROW()-M$1,12)):INDIRECT(ADDRESS(ROW(),12,4))),NA())</f>
        <v>130.16076029506726</v>
      </c>
      <c r="N390" s="1">
        <f>1000/(Tabelle10[[#This Row],[Time MS]]-B389)</f>
        <v>43.478260869565219</v>
      </c>
    </row>
    <row r="391" spans="1:14">
      <c r="A391" t="str">
        <f t="shared" si="12"/>
        <v>0:8:227</v>
      </c>
      <c r="B391">
        <v>8227</v>
      </c>
      <c r="C391">
        <v>0</v>
      </c>
      <c r="D391">
        <v>-19.540400000000002</v>
      </c>
      <c r="E391">
        <v>99.781300000000002</v>
      </c>
      <c r="F391">
        <v>82.212199999999996</v>
      </c>
      <c r="G391">
        <v>-40.191499999999998</v>
      </c>
      <c r="H391">
        <v>0.65621200000000002</v>
      </c>
      <c r="I391">
        <v>2.19123</v>
      </c>
      <c r="J391">
        <v>0</v>
      </c>
      <c r="K391">
        <f t="shared" si="13"/>
        <v>0</v>
      </c>
      <c r="L391">
        <f>SQRT((D391-Tabelle11[[#This Row],[X]])^2+ (E391 - Tabelle11[Y])^2 + (F391 - Tabelle11[Z])^2)</f>
        <v>130.75542394367432</v>
      </c>
      <c r="M391">
        <f ca="1">IF(ROW()&gt;M$1+2,AVERAGEA(INDIRECT(ADDRESS(ROW()-M$1,12)):INDIRECT(ADDRESS(ROW(),12,4))),NA())</f>
        <v>130.17468870400566</v>
      </c>
      <c r="N391" s="1">
        <f>1000/(Tabelle10[[#This Row],[Time MS]]-B390)</f>
        <v>50</v>
      </c>
    </row>
    <row r="392" spans="1:14">
      <c r="A392" t="str">
        <f t="shared" si="12"/>
        <v>0:8:237</v>
      </c>
      <c r="B392">
        <v>8237</v>
      </c>
      <c r="C392">
        <v>0</v>
      </c>
      <c r="D392">
        <v>-15.9064</v>
      </c>
      <c r="E392">
        <v>97.517700000000005</v>
      </c>
      <c r="F392">
        <v>85.213499999999996</v>
      </c>
      <c r="G392">
        <v>-40.191499999999998</v>
      </c>
      <c r="H392">
        <v>0.65621200000000002</v>
      </c>
      <c r="I392">
        <v>2.19123</v>
      </c>
      <c r="J392">
        <v>1</v>
      </c>
      <c r="K392">
        <f t="shared" si="13"/>
        <v>1.0049690497616666</v>
      </c>
      <c r="L392">
        <f>SQRT((D392-Tabelle11[[#This Row],[X]])^2+ (E392 - Tabelle11[Y])^2 + (F392 - Tabelle11[Z])^2)</f>
        <v>130.47626587429608</v>
      </c>
      <c r="M392">
        <f ca="1">IF(ROW()&gt;M$1+2,AVERAGEA(INDIRECT(ADDRESS(ROW()-M$1,12)):INDIRECT(ADDRESS(ROW(),12,4))),NA())</f>
        <v>130.18747006163858</v>
      </c>
      <c r="N392" s="1">
        <f>1000/(Tabelle10[[#This Row],[Time MS]]-B391)</f>
        <v>100</v>
      </c>
    </row>
    <row r="393" spans="1:14">
      <c r="A393" t="str">
        <f t="shared" si="12"/>
        <v>0:8:244</v>
      </c>
      <c r="B393">
        <v>8244</v>
      </c>
      <c r="C393">
        <v>0</v>
      </c>
      <c r="D393">
        <v>-15.9064</v>
      </c>
      <c r="E393">
        <v>97.517700000000005</v>
      </c>
      <c r="F393">
        <v>85.213499999999996</v>
      </c>
      <c r="G393">
        <v>-40.191499999999998</v>
      </c>
      <c r="H393">
        <v>0.65621200000000002</v>
      </c>
      <c r="I393">
        <v>2.19123</v>
      </c>
      <c r="J393">
        <v>0</v>
      </c>
      <c r="K393">
        <f t="shared" si="13"/>
        <v>0</v>
      </c>
      <c r="L393">
        <f>SQRT((D393-Tabelle11[[#This Row],[X]])^2+ (E393 - Tabelle11[Y])^2 + (F393 - Tabelle11[Z])^2)</f>
        <v>130.47626587429608</v>
      </c>
      <c r="M393">
        <f ca="1">IF(ROW()&gt;M$1+2,AVERAGEA(INDIRECT(ADDRESS(ROW()-M$1,12)):INDIRECT(ADDRESS(ROW(),12,4))),NA())</f>
        <v>130.2002514192715</v>
      </c>
      <c r="N393" s="1">
        <f>1000/(Tabelle10[[#This Row],[Time MS]]-B392)</f>
        <v>142.85714285714286</v>
      </c>
    </row>
    <row r="394" spans="1:14">
      <c r="A394" t="str">
        <f t="shared" si="12"/>
        <v>0:8:268</v>
      </c>
      <c r="B394">
        <v>8268</v>
      </c>
      <c r="C394">
        <v>0</v>
      </c>
      <c r="D394">
        <v>-19.540400000000002</v>
      </c>
      <c r="E394">
        <v>99.781300000000002</v>
      </c>
      <c r="F394">
        <v>82.212199999999996</v>
      </c>
      <c r="G394">
        <v>-40.191499999999998</v>
      </c>
      <c r="H394">
        <v>0.65621200000000002</v>
      </c>
      <c r="I394">
        <v>2.19123</v>
      </c>
      <c r="J394">
        <v>1</v>
      </c>
      <c r="K394">
        <f t="shared" si="13"/>
        <v>0.41873710406736109</v>
      </c>
      <c r="L394">
        <f>SQRT((D394-Tabelle11[[#This Row],[X]])^2+ (E394 - Tabelle11[Y])^2 + (F394 - Tabelle11[Z])^2)</f>
        <v>130.75542394367432</v>
      </c>
      <c r="M394">
        <f ca="1">IF(ROW()&gt;M$1+2,AVERAGEA(INDIRECT(ADDRESS(ROW()-M$1,12)):INDIRECT(ADDRESS(ROW(),12,4))),NA())</f>
        <v>130.215267618609</v>
      </c>
      <c r="N394" s="1">
        <f>1000/(Tabelle10[[#This Row],[Time MS]]-B393)</f>
        <v>41.666666666666664</v>
      </c>
    </row>
    <row r="395" spans="1:14">
      <c r="A395" t="str">
        <f t="shared" si="12"/>
        <v>0:8:282</v>
      </c>
      <c r="B395">
        <v>8282</v>
      </c>
      <c r="C395">
        <v>0</v>
      </c>
      <c r="D395">
        <v>-15.9064</v>
      </c>
      <c r="E395">
        <v>97.517700000000005</v>
      </c>
      <c r="F395">
        <v>85.213499999999996</v>
      </c>
      <c r="G395">
        <v>-40.191499999999998</v>
      </c>
      <c r="H395">
        <v>0.65621200000000002</v>
      </c>
      <c r="I395">
        <v>2.19123</v>
      </c>
      <c r="J395">
        <v>1</v>
      </c>
      <c r="K395">
        <f t="shared" si="13"/>
        <v>0.71783503554404759</v>
      </c>
      <c r="L395">
        <f>SQRT((D395-Tabelle11[[#This Row],[X]])^2+ (E395 - Tabelle11[Y])^2 + (F395 - Tabelle11[Z])^2)</f>
        <v>130.47626587429608</v>
      </c>
      <c r="M395">
        <f ca="1">IF(ROW()&gt;M$1+2,AVERAGEA(INDIRECT(ADDRESS(ROW()-M$1,12)):INDIRECT(ADDRESS(ROW(),12,4))),NA())</f>
        <v>130.22751987666553</v>
      </c>
      <c r="N395" s="1">
        <f>1000/(Tabelle10[[#This Row],[Time MS]]-B394)</f>
        <v>71.428571428571431</v>
      </c>
    </row>
    <row r="396" spans="1:14">
      <c r="A396" t="str">
        <f t="shared" si="12"/>
        <v>0:8:309</v>
      </c>
      <c r="B396">
        <v>8309</v>
      </c>
      <c r="C396">
        <v>0</v>
      </c>
      <c r="D396">
        <v>-15.9064</v>
      </c>
      <c r="E396">
        <v>97.517700000000005</v>
      </c>
      <c r="F396">
        <v>85.213499999999996</v>
      </c>
      <c r="G396">
        <v>-40.191499999999998</v>
      </c>
      <c r="H396">
        <v>0.65621200000000002</v>
      </c>
      <c r="I396">
        <v>2.19123</v>
      </c>
      <c r="J396">
        <v>0</v>
      </c>
      <c r="K396">
        <f t="shared" si="13"/>
        <v>0</v>
      </c>
      <c r="L396">
        <f>SQRT((D396-Tabelle11[[#This Row],[X]])^2+ (E396 - Tabelle11[Y])^2 + (F396 - Tabelle11[Z])^2)</f>
        <v>130.47626587429608</v>
      </c>
      <c r="M396">
        <f ca="1">IF(ROW()&gt;M$1+2,AVERAGEA(INDIRECT(ADDRESS(ROW()-M$1,12)):INDIRECT(ADDRESS(ROW(),12,4))),NA())</f>
        <v>130.23977213472205</v>
      </c>
      <c r="N396" s="1">
        <f>1000/(Tabelle10[[#This Row],[Time MS]]-B395)</f>
        <v>37.037037037037038</v>
      </c>
    </row>
    <row r="397" spans="1:14">
      <c r="A397" t="str">
        <f t="shared" si="12"/>
        <v>0:8:336</v>
      </c>
      <c r="B397">
        <v>8336</v>
      </c>
      <c r="C397">
        <v>0</v>
      </c>
      <c r="D397">
        <v>-19.540400000000002</v>
      </c>
      <c r="E397">
        <v>99.781300000000002</v>
      </c>
      <c r="F397">
        <v>82.212199999999996</v>
      </c>
      <c r="G397">
        <v>-40.191499999999998</v>
      </c>
      <c r="H397">
        <v>0.65621200000000002</v>
      </c>
      <c r="I397">
        <v>2.19123</v>
      </c>
      <c r="J397">
        <v>1</v>
      </c>
      <c r="K397">
        <f t="shared" si="13"/>
        <v>0.37221075917098762</v>
      </c>
      <c r="L397">
        <f>SQRT((D397-Tabelle11[[#This Row],[X]])^2+ (E397 - Tabelle11[Y])^2 + (F397 - Tabelle11[Z])^2)</f>
        <v>130.75542394367432</v>
      </c>
      <c r="M397">
        <f ca="1">IF(ROW()&gt;M$1+2,AVERAGEA(INDIRECT(ADDRESS(ROW()-M$1,12)):INDIRECT(ADDRESS(ROW(),12,4))),NA())</f>
        <v>130.25478833405953</v>
      </c>
      <c r="N397" s="1">
        <f>1000/(Tabelle10[[#This Row],[Time MS]]-B396)</f>
        <v>37.037037037037038</v>
      </c>
    </row>
    <row r="398" spans="1:14">
      <c r="A398" t="str">
        <f t="shared" si="12"/>
        <v>0:8:349</v>
      </c>
      <c r="B398">
        <v>8349</v>
      </c>
      <c r="C398">
        <v>0</v>
      </c>
      <c r="D398">
        <v>-15.9064</v>
      </c>
      <c r="E398">
        <v>97.517700000000005</v>
      </c>
      <c r="F398">
        <v>85.213499999999996</v>
      </c>
      <c r="G398">
        <v>-40.191499999999998</v>
      </c>
      <c r="H398">
        <v>0.65621200000000002</v>
      </c>
      <c r="I398">
        <v>2.19123</v>
      </c>
      <c r="J398">
        <v>1</v>
      </c>
      <c r="K398">
        <f t="shared" si="13"/>
        <v>0.77305311520128206</v>
      </c>
      <c r="L398">
        <f>SQRT((D398-Tabelle11[[#This Row],[X]])^2+ (E398 - Tabelle11[Y])^2 + (F398 - Tabelle11[Z])^2)</f>
        <v>130.47626587429608</v>
      </c>
      <c r="M398">
        <f ca="1">IF(ROW()&gt;M$1+2,AVERAGEA(INDIRECT(ADDRESS(ROW()-M$1,12)):INDIRECT(ADDRESS(ROW(),12,4))),NA())</f>
        <v>130.26704059211605</v>
      </c>
      <c r="N398" s="1">
        <f>1000/(Tabelle10[[#This Row],[Time MS]]-B397)</f>
        <v>76.92307692307692</v>
      </c>
    </row>
    <row r="399" spans="1:14">
      <c r="A399" t="str">
        <f t="shared" si="12"/>
        <v>0:8:374</v>
      </c>
      <c r="B399">
        <v>8374</v>
      </c>
      <c r="C399">
        <v>0</v>
      </c>
      <c r="D399">
        <v>-15.9064</v>
      </c>
      <c r="E399">
        <v>97.517700000000005</v>
      </c>
      <c r="F399">
        <v>85.213499999999996</v>
      </c>
      <c r="G399">
        <v>-40.191499999999998</v>
      </c>
      <c r="H399">
        <v>0.65621200000000002</v>
      </c>
      <c r="I399">
        <v>2.19123</v>
      </c>
      <c r="J399">
        <v>0</v>
      </c>
      <c r="K399">
        <f t="shared" si="13"/>
        <v>0</v>
      </c>
      <c r="L399">
        <f>SQRT((D399-Tabelle11[[#This Row],[X]])^2+ (E399 - Tabelle11[Y])^2 + (F399 - Tabelle11[Z])^2)</f>
        <v>130.47626587429608</v>
      </c>
      <c r="M399">
        <f ca="1">IF(ROW()&gt;M$1+2,AVERAGEA(INDIRECT(ADDRESS(ROW()-M$1,12)):INDIRECT(ADDRESS(ROW(),12,4))),NA())</f>
        <v>130.27584227854842</v>
      </c>
      <c r="N399" s="1">
        <f>1000/(Tabelle10[[#This Row],[Time MS]]-B398)</f>
        <v>40</v>
      </c>
    </row>
    <row r="400" spans="1:14">
      <c r="A400" t="str">
        <f t="shared" si="12"/>
        <v>0:8:393</v>
      </c>
      <c r="B400">
        <v>8393</v>
      </c>
      <c r="C400">
        <v>0</v>
      </c>
      <c r="D400">
        <v>-15.9064</v>
      </c>
      <c r="E400">
        <v>97.517700000000005</v>
      </c>
      <c r="F400">
        <v>85.213499999999996</v>
      </c>
      <c r="G400">
        <v>-40.191499999999998</v>
      </c>
      <c r="H400">
        <v>0.65621200000000002</v>
      </c>
      <c r="I400">
        <v>2.19123</v>
      </c>
      <c r="J400">
        <v>0</v>
      </c>
      <c r="K400">
        <f t="shared" si="13"/>
        <v>0</v>
      </c>
      <c r="L400">
        <f>SQRT((D400-Tabelle11[[#This Row],[X]])^2+ (E400 - Tabelle11[Y])^2 + (F400 - Tabelle11[Z])^2)</f>
        <v>130.47626587429608</v>
      </c>
      <c r="M400">
        <f ca="1">IF(ROW()&gt;M$1+2,AVERAGEA(INDIRECT(ADDRESS(ROW()-M$1,12)):INDIRECT(ADDRESS(ROW(),12,4))),NA())</f>
        <v>130.28464396498083</v>
      </c>
      <c r="N400" s="1">
        <f>1000/(Tabelle10[[#This Row],[Time MS]]-B399)</f>
        <v>52.631578947368418</v>
      </c>
    </row>
    <row r="401" spans="1:14">
      <c r="A401" t="str">
        <f t="shared" si="12"/>
        <v>0:8:404</v>
      </c>
      <c r="B401">
        <v>8404</v>
      </c>
      <c r="C401">
        <v>0</v>
      </c>
      <c r="D401">
        <v>-19.540400000000002</v>
      </c>
      <c r="E401">
        <v>99.781300000000002</v>
      </c>
      <c r="F401">
        <v>82.212199999999996</v>
      </c>
      <c r="G401">
        <v>-40.191499999999998</v>
      </c>
      <c r="H401">
        <v>0.65621200000000002</v>
      </c>
      <c r="I401">
        <v>2.19123</v>
      </c>
      <c r="J401">
        <v>1</v>
      </c>
      <c r="K401">
        <f t="shared" si="13"/>
        <v>0.9136082270560606</v>
      </c>
      <c r="L401">
        <f>SQRT((D401-Tabelle11[[#This Row],[X]])^2+ (E401 - Tabelle11[Y])^2 + (F401 - Tabelle11[Z])^2)</f>
        <v>130.75542394367432</v>
      </c>
      <c r="M401">
        <f ca="1">IF(ROW()&gt;M$1+2,AVERAGEA(INDIRECT(ADDRESS(ROW()-M$1,12)):INDIRECT(ADDRESS(ROW(),12,4))),NA())</f>
        <v>130.28817458640256</v>
      </c>
      <c r="N401" s="1">
        <f>1000/(Tabelle10[[#This Row],[Time MS]]-B400)</f>
        <v>90.909090909090907</v>
      </c>
    </row>
    <row r="402" spans="1:14">
      <c r="A402" t="str">
        <f t="shared" si="12"/>
        <v>0:8:412</v>
      </c>
      <c r="B402">
        <v>8412</v>
      </c>
      <c r="C402">
        <v>0</v>
      </c>
      <c r="D402">
        <v>-15.9064</v>
      </c>
      <c r="E402">
        <v>97.517700000000005</v>
      </c>
      <c r="F402">
        <v>85.213499999999996</v>
      </c>
      <c r="G402">
        <v>-40.191499999999998</v>
      </c>
      <c r="H402">
        <v>0.65621200000000002</v>
      </c>
      <c r="I402">
        <v>2.19123</v>
      </c>
      <c r="J402">
        <v>1</v>
      </c>
      <c r="K402">
        <f t="shared" si="13"/>
        <v>1.256211312202083</v>
      </c>
      <c r="L402">
        <f>SQRT((D402-Tabelle11[[#This Row],[X]])^2+ (E402 - Tabelle11[Y])^2 + (F402 - Tabelle11[Z])^2)</f>
        <v>130.47626587429608</v>
      </c>
      <c r="M402">
        <f ca="1">IF(ROW()&gt;M$1+2,AVERAGEA(INDIRECT(ADDRESS(ROW()-M$1,12)):INDIRECT(ADDRESS(ROW(),12,4))),NA())</f>
        <v>130.31005204903079</v>
      </c>
      <c r="N402" s="1">
        <f>1000/(Tabelle10[[#This Row],[Time MS]]-B401)</f>
        <v>125</v>
      </c>
    </row>
    <row r="403" spans="1:14">
      <c r="A403" t="str">
        <f t="shared" si="12"/>
        <v>0:8:440</v>
      </c>
      <c r="B403">
        <v>8440</v>
      </c>
      <c r="C403">
        <v>0</v>
      </c>
      <c r="D403">
        <v>-15.9064</v>
      </c>
      <c r="E403">
        <v>97.517700000000005</v>
      </c>
      <c r="F403">
        <v>85.213499999999996</v>
      </c>
      <c r="G403">
        <v>-40.191499999999998</v>
      </c>
      <c r="H403">
        <v>0.65621200000000002</v>
      </c>
      <c r="I403">
        <v>2.19123</v>
      </c>
      <c r="J403">
        <v>0</v>
      </c>
      <c r="K403">
        <f t="shared" si="13"/>
        <v>0</v>
      </c>
      <c r="L403">
        <f>SQRT((D403-Tabelle11[[#This Row],[X]])^2+ (E403 - Tabelle11[Y])^2 + (F403 - Tabelle11[Z])^2)</f>
        <v>130.47626587429608</v>
      </c>
      <c r="M403">
        <f ca="1">IF(ROW()&gt;M$1+2,AVERAGEA(INDIRECT(ADDRESS(ROW()-M$1,12)):INDIRECT(ADDRESS(ROW(),12,4))),NA())</f>
        <v>130.33192951165901</v>
      </c>
      <c r="N403" s="1">
        <f>1000/(Tabelle10[[#This Row],[Time MS]]-B402)</f>
        <v>35.714285714285715</v>
      </c>
    </row>
    <row r="404" spans="1:14">
      <c r="A404" t="str">
        <f t="shared" si="12"/>
        <v>0:8:469</v>
      </c>
      <c r="B404">
        <v>8469</v>
      </c>
      <c r="C404">
        <v>0</v>
      </c>
      <c r="D404">
        <v>-19.540400000000002</v>
      </c>
      <c r="E404">
        <v>99.781300000000002</v>
      </c>
      <c r="F404">
        <v>82.212199999999996</v>
      </c>
      <c r="G404">
        <v>-40.191499999999998</v>
      </c>
      <c r="H404">
        <v>0.65621200000000002</v>
      </c>
      <c r="I404">
        <v>2.19123</v>
      </c>
      <c r="J404">
        <v>1</v>
      </c>
      <c r="K404">
        <f t="shared" si="13"/>
        <v>0.34654105164195392</v>
      </c>
      <c r="L404">
        <f>SQRT((D404-Tabelle11[[#This Row],[X]])^2+ (E404 - Tabelle11[Y])^2 + (F404 - Tabelle11[Z])^2)</f>
        <v>130.75542394367432</v>
      </c>
      <c r="M404">
        <f ca="1">IF(ROW()&gt;M$1+2,AVERAGEA(INDIRECT(ADDRESS(ROW()-M$1,12)):INDIRECT(ADDRESS(ROW(),12,4))),NA())</f>
        <v>130.36235216680944</v>
      </c>
      <c r="N404" s="1">
        <f>1000/(Tabelle10[[#This Row],[Time MS]]-B403)</f>
        <v>34.482758620689658</v>
      </c>
    </row>
    <row r="405" spans="1:14">
      <c r="A405" t="str">
        <f t="shared" si="12"/>
        <v>0:8:483</v>
      </c>
      <c r="B405">
        <v>8483</v>
      </c>
      <c r="C405">
        <v>0</v>
      </c>
      <c r="D405">
        <v>-15.9064</v>
      </c>
      <c r="E405">
        <v>97.517700000000005</v>
      </c>
      <c r="F405">
        <v>85.213499999999996</v>
      </c>
      <c r="G405">
        <v>-40.191499999999998</v>
      </c>
      <c r="H405">
        <v>0.65621200000000002</v>
      </c>
      <c r="I405">
        <v>2.19123</v>
      </c>
      <c r="J405">
        <v>1</v>
      </c>
      <c r="K405">
        <f t="shared" si="13"/>
        <v>0.71783503554404759</v>
      </c>
      <c r="L405">
        <f>SQRT((D405-Tabelle11[[#This Row],[X]])^2+ (E405 - Tabelle11[Y])^2 + (F405 - Tabelle11[Z])^2)</f>
        <v>130.47626587429608</v>
      </c>
      <c r="M405">
        <f ca="1">IF(ROW()&gt;M$1+2,AVERAGEA(INDIRECT(ADDRESS(ROW()-M$1,12)):INDIRECT(ADDRESS(ROW(),12,4))),NA())</f>
        <v>130.39001088067894</v>
      </c>
      <c r="N405" s="1">
        <f>1000/(Tabelle10[[#This Row],[Time MS]]-B404)</f>
        <v>71.428571428571431</v>
      </c>
    </row>
    <row r="406" spans="1:14">
      <c r="A406" t="str">
        <f t="shared" si="12"/>
        <v>0:8:509</v>
      </c>
      <c r="B406">
        <v>8509</v>
      </c>
      <c r="C406">
        <v>0</v>
      </c>
      <c r="D406">
        <v>-15.9064</v>
      </c>
      <c r="E406">
        <v>97.517700000000005</v>
      </c>
      <c r="F406">
        <v>85.213499999999996</v>
      </c>
      <c r="G406">
        <v>-40.191499999999998</v>
      </c>
      <c r="H406">
        <v>0.65621200000000002</v>
      </c>
      <c r="I406">
        <v>2.19123</v>
      </c>
      <c r="J406">
        <v>0</v>
      </c>
      <c r="K406">
        <f t="shared" si="13"/>
        <v>0</v>
      </c>
      <c r="L406">
        <f>SQRT((D406-Tabelle11[[#This Row],[X]])^2+ (E406 - Tabelle11[Y])^2 + (F406 - Tabelle11[Z])^2)</f>
        <v>130.47626587429608</v>
      </c>
      <c r="M406">
        <f ca="1">IF(ROW()&gt;M$1+2,AVERAGEA(INDIRECT(ADDRESS(ROW()-M$1,12)):INDIRECT(ADDRESS(ROW(),12,4))),NA())</f>
        <v>130.40267428986559</v>
      </c>
      <c r="N406" s="1">
        <f>1000/(Tabelle10[[#This Row],[Time MS]]-B405)</f>
        <v>38.46153846153846</v>
      </c>
    </row>
    <row r="407" spans="1:14">
      <c r="A407" t="str">
        <f t="shared" si="12"/>
        <v>0:8:537</v>
      </c>
      <c r="B407">
        <v>8537</v>
      </c>
      <c r="C407">
        <v>0</v>
      </c>
      <c r="D407">
        <v>-19.540400000000002</v>
      </c>
      <c r="E407">
        <v>99.781300000000002</v>
      </c>
      <c r="F407">
        <v>82.212199999999996</v>
      </c>
      <c r="G407">
        <v>-40.191499999999998</v>
      </c>
      <c r="H407">
        <v>0.65621200000000002</v>
      </c>
      <c r="I407">
        <v>2.19123</v>
      </c>
      <c r="J407">
        <v>1</v>
      </c>
      <c r="K407">
        <f t="shared" si="13"/>
        <v>0.3589175177720238</v>
      </c>
      <c r="L407">
        <f>SQRT((D407-Tabelle11[[#This Row],[X]])^2+ (E407 - Tabelle11[Y])^2 + (F407 - Tabelle11[Z])^2)</f>
        <v>130.75542394367432</v>
      </c>
      <c r="M407">
        <f ca="1">IF(ROW()&gt;M$1+2,AVERAGEA(INDIRECT(ADDRESS(ROW()-M$1,12)):INDIRECT(ADDRESS(ROW(),12,4))),NA())</f>
        <v>130.41810164033322</v>
      </c>
      <c r="N407" s="1">
        <f>1000/(Tabelle10[[#This Row],[Time MS]]-B406)</f>
        <v>35.714285714285715</v>
      </c>
    </row>
    <row r="408" spans="1:14">
      <c r="A408" t="str">
        <f t="shared" si="12"/>
        <v>0:8:554</v>
      </c>
      <c r="B408">
        <v>8554</v>
      </c>
      <c r="C408">
        <v>0</v>
      </c>
      <c r="D408">
        <v>-15.9064</v>
      </c>
      <c r="E408">
        <v>97.517700000000005</v>
      </c>
      <c r="F408">
        <v>85.213499999999996</v>
      </c>
      <c r="G408">
        <v>-40.191499999999998</v>
      </c>
      <c r="H408">
        <v>0.65621200000000002</v>
      </c>
      <c r="I408">
        <v>2.19123</v>
      </c>
      <c r="J408">
        <v>1</v>
      </c>
      <c r="K408">
        <f t="shared" si="13"/>
        <v>0.59115826456568621</v>
      </c>
      <c r="L408">
        <f>SQRT((D408-Tabelle11[[#This Row],[X]])^2+ (E408 - Tabelle11[Y])^2 + (F408 - Tabelle11[Z])^2)</f>
        <v>130.47626587429608</v>
      </c>
      <c r="M408">
        <f ca="1">IF(ROW()&gt;M$1+2,AVERAGEA(INDIRECT(ADDRESS(ROW()-M$1,12)):INDIRECT(ADDRESS(ROW(),12,4))),NA())</f>
        <v>130.43076504951989</v>
      </c>
      <c r="N408" s="1">
        <f>1000/(Tabelle10[[#This Row],[Time MS]]-B407)</f>
        <v>58.823529411764703</v>
      </c>
    </row>
    <row r="409" spans="1:14">
      <c r="A409" t="str">
        <f t="shared" si="12"/>
        <v>0:8:581</v>
      </c>
      <c r="B409">
        <v>8581</v>
      </c>
      <c r="C409">
        <v>0</v>
      </c>
      <c r="D409">
        <v>-19.540400000000002</v>
      </c>
      <c r="E409">
        <v>99.781300000000002</v>
      </c>
      <c r="F409">
        <v>82.212199999999996</v>
      </c>
      <c r="G409">
        <v>-40.191499999999998</v>
      </c>
      <c r="H409">
        <v>0.65621200000000002</v>
      </c>
      <c r="I409">
        <v>2.19123</v>
      </c>
      <c r="J409">
        <v>1</v>
      </c>
      <c r="K409">
        <f t="shared" si="13"/>
        <v>0.37221075917098762</v>
      </c>
      <c r="L409">
        <f>SQRT((D409-Tabelle11[[#This Row],[X]])^2+ (E409 - Tabelle11[Y])^2 + (F409 - Tabelle11[Z])^2)</f>
        <v>130.75542394367432</v>
      </c>
      <c r="M409">
        <f ca="1">IF(ROW()&gt;M$1+2,AVERAGEA(INDIRECT(ADDRESS(ROW()-M$1,12)):INDIRECT(ADDRESS(ROW(),12,4))),NA())</f>
        <v>130.44022091400916</v>
      </c>
      <c r="N409" s="1">
        <f>1000/(Tabelle10[[#This Row],[Time MS]]-B408)</f>
        <v>37.037037037037038</v>
      </c>
    </row>
    <row r="410" spans="1:14">
      <c r="A410" t="str">
        <f t="shared" si="12"/>
        <v>0:8:610</v>
      </c>
      <c r="B410">
        <v>8610</v>
      </c>
      <c r="C410">
        <v>0</v>
      </c>
      <c r="D410">
        <v>-19.540400000000002</v>
      </c>
      <c r="E410">
        <v>99.781300000000002</v>
      </c>
      <c r="F410">
        <v>82.212199999999996</v>
      </c>
      <c r="G410">
        <v>-40.191499999999998</v>
      </c>
      <c r="H410">
        <v>0.65621200000000002</v>
      </c>
      <c r="I410">
        <v>2.19123</v>
      </c>
      <c r="J410">
        <v>0</v>
      </c>
      <c r="K410">
        <f t="shared" si="13"/>
        <v>0</v>
      </c>
      <c r="L410">
        <f>SQRT((D410-Tabelle11[[#This Row],[X]])^2+ (E410 - Tabelle11[Y])^2 + (F410 - Tabelle11[Z])^2)</f>
        <v>130.75542394367432</v>
      </c>
      <c r="M410">
        <f ca="1">IF(ROW()&gt;M$1+2,AVERAGEA(INDIRECT(ADDRESS(ROW()-M$1,12)):INDIRECT(ADDRESS(ROW(),12,4))),NA())</f>
        <v>130.44967677849846</v>
      </c>
      <c r="N410" s="1">
        <f>1000/(Tabelle10[[#This Row],[Time MS]]-B409)</f>
        <v>34.482758620689658</v>
      </c>
    </row>
    <row r="411" spans="1:14">
      <c r="A411" t="str">
        <f t="shared" si="12"/>
        <v>0:8:630</v>
      </c>
      <c r="B411">
        <v>8630</v>
      </c>
      <c r="C411">
        <v>0</v>
      </c>
      <c r="D411">
        <v>-15.9064</v>
      </c>
      <c r="E411">
        <v>97.517700000000005</v>
      </c>
      <c r="F411">
        <v>85.213499999999996</v>
      </c>
      <c r="G411">
        <v>-40.191499999999998</v>
      </c>
      <c r="H411">
        <v>0.65621200000000002</v>
      </c>
      <c r="I411">
        <v>2.19123</v>
      </c>
      <c r="J411">
        <v>1</v>
      </c>
      <c r="K411">
        <f t="shared" si="13"/>
        <v>0.50248452488083328</v>
      </c>
      <c r="L411">
        <f>SQRT((D411-Tabelle11[[#This Row],[X]])^2+ (E411 - Tabelle11[Y])^2 + (F411 - Tabelle11[Z])^2)</f>
        <v>130.47626587429608</v>
      </c>
      <c r="M411">
        <f ca="1">IF(ROW()&gt;M$1+2,AVERAGEA(INDIRECT(ADDRESS(ROW()-M$1,12)):INDIRECT(ADDRESS(ROW(),12,4))),NA())</f>
        <v>130.45393718747707</v>
      </c>
      <c r="N411" s="1">
        <f>1000/(Tabelle10[[#This Row],[Time MS]]-B410)</f>
        <v>50</v>
      </c>
    </row>
    <row r="412" spans="1:14">
      <c r="A412" t="str">
        <f t="shared" si="12"/>
        <v>0:8:644</v>
      </c>
      <c r="B412">
        <v>8644</v>
      </c>
      <c r="C412">
        <v>0</v>
      </c>
      <c r="D412">
        <v>-19.540400000000002</v>
      </c>
      <c r="E412">
        <v>99.781300000000002</v>
      </c>
      <c r="F412">
        <v>82.212199999999996</v>
      </c>
      <c r="G412">
        <v>-40.191499999999998</v>
      </c>
      <c r="H412">
        <v>0.65621200000000002</v>
      </c>
      <c r="I412">
        <v>2.19123</v>
      </c>
      <c r="J412">
        <v>1</v>
      </c>
      <c r="K412">
        <f t="shared" si="13"/>
        <v>0.71783503554404759</v>
      </c>
      <c r="L412">
        <f>SQRT((D412-Tabelle11[[#This Row],[X]])^2+ (E412 - Tabelle11[Y])^2 + (F412 - Tabelle11[Z])^2)</f>
        <v>130.75542394367432</v>
      </c>
      <c r="M412">
        <f ca="1">IF(ROW()&gt;M$1+2,AVERAGEA(INDIRECT(ADDRESS(ROW()-M$1,12)):INDIRECT(ADDRESS(ROW(),12,4))),NA())</f>
        <v>130.47608124741882</v>
      </c>
      <c r="N412" s="1">
        <f>1000/(Tabelle10[[#This Row],[Time MS]]-B411)</f>
        <v>71.428571428571431</v>
      </c>
    </row>
    <row r="413" spans="1:14">
      <c r="A413" t="str">
        <f t="shared" si="12"/>
        <v>0:8:674</v>
      </c>
      <c r="B413">
        <v>8674</v>
      </c>
      <c r="C413">
        <v>0</v>
      </c>
      <c r="D413">
        <v>-19.540400000000002</v>
      </c>
      <c r="E413">
        <v>99.781300000000002</v>
      </c>
      <c r="F413">
        <v>82.212199999999996</v>
      </c>
      <c r="G413">
        <v>-40.191499999999998</v>
      </c>
      <c r="H413">
        <v>0.65621200000000002</v>
      </c>
      <c r="I413">
        <v>2.19123</v>
      </c>
      <c r="J413">
        <v>0</v>
      </c>
      <c r="K413">
        <f t="shared" si="13"/>
        <v>0</v>
      </c>
      <c r="L413">
        <f>SQRT((D413-Tabelle11[[#This Row],[X]])^2+ (E413 - Tabelle11[Y])^2 + (F413 - Tabelle11[Z])^2)</f>
        <v>130.75542394367432</v>
      </c>
      <c r="M413">
        <f ca="1">IF(ROW()&gt;M$1+2,AVERAGEA(INDIRECT(ADDRESS(ROW()-M$1,12)):INDIRECT(ADDRESS(ROW(),12,4))),NA())</f>
        <v>130.49822530736057</v>
      </c>
      <c r="N413" s="1">
        <f>1000/(Tabelle10[[#This Row],[Time MS]]-B412)</f>
        <v>33.333333333333336</v>
      </c>
    </row>
    <row r="414" spans="1:14">
      <c r="A414" t="str">
        <f t="shared" si="12"/>
        <v>0:8:701</v>
      </c>
      <c r="B414">
        <v>8701</v>
      </c>
      <c r="C414">
        <v>0</v>
      </c>
      <c r="D414">
        <v>-15.9064</v>
      </c>
      <c r="E414">
        <v>97.517700000000005</v>
      </c>
      <c r="F414">
        <v>85.213499999999996</v>
      </c>
      <c r="G414">
        <v>-40.191499999999998</v>
      </c>
      <c r="H414">
        <v>0.65621200000000002</v>
      </c>
      <c r="I414">
        <v>2.19123</v>
      </c>
      <c r="J414">
        <v>1</v>
      </c>
      <c r="K414">
        <f t="shared" si="13"/>
        <v>0.37221075917098762</v>
      </c>
      <c r="L414">
        <f>SQRT((D414-Tabelle11[[#This Row],[X]])^2+ (E414 - Tabelle11[Y])^2 + (F414 - Tabelle11[Z])^2)</f>
        <v>130.47626587429608</v>
      </c>
      <c r="M414">
        <f ca="1">IF(ROW()&gt;M$1+2,AVERAGEA(INDIRECT(ADDRESS(ROW()-M$1,12)):INDIRECT(ADDRESS(ROW(),12,4))),NA())</f>
        <v>130.48933292332745</v>
      </c>
      <c r="N414" s="1">
        <f>1000/(Tabelle10[[#This Row],[Time MS]]-B413)</f>
        <v>37.037037037037038</v>
      </c>
    </row>
    <row r="415" spans="1:14">
      <c r="A415" t="str">
        <f t="shared" si="12"/>
        <v>0:8:715</v>
      </c>
      <c r="B415">
        <v>8715</v>
      </c>
      <c r="C415">
        <v>0</v>
      </c>
      <c r="D415">
        <v>-15.9064</v>
      </c>
      <c r="E415">
        <v>97.517700000000005</v>
      </c>
      <c r="F415">
        <v>85.213499999999996</v>
      </c>
      <c r="G415">
        <v>-40.191499999999998</v>
      </c>
      <c r="H415">
        <v>0.65621200000000002</v>
      </c>
      <c r="I415">
        <v>2.19123</v>
      </c>
      <c r="J415">
        <v>0</v>
      </c>
      <c r="K415">
        <f t="shared" si="13"/>
        <v>0</v>
      </c>
      <c r="L415">
        <f>SQRT((D415-Tabelle11[[#This Row],[X]])^2+ (E415 - Tabelle11[Y])^2 + (F415 - Tabelle11[Z])^2)</f>
        <v>130.47626587429608</v>
      </c>
      <c r="M415">
        <f ca="1">IF(ROW()&gt;M$1+2,AVERAGEA(INDIRECT(ADDRESS(ROW()-M$1,12)):INDIRECT(ADDRESS(ROW(),12,4))),NA())</f>
        <v>130.48044053929434</v>
      </c>
      <c r="N415" s="1">
        <f>1000/(Tabelle10[[#This Row],[Time MS]]-B414)</f>
        <v>71.428571428571431</v>
      </c>
    </row>
    <row r="416" spans="1:14">
      <c r="A416" t="str">
        <f t="shared" si="12"/>
        <v>0:8:735</v>
      </c>
      <c r="B416">
        <v>8735</v>
      </c>
      <c r="C416">
        <v>0</v>
      </c>
      <c r="D416">
        <v>-19.540400000000002</v>
      </c>
      <c r="E416">
        <v>99.781300000000002</v>
      </c>
      <c r="F416">
        <v>82.212199999999996</v>
      </c>
      <c r="G416">
        <v>-40.191499999999998</v>
      </c>
      <c r="H416">
        <v>0.65621200000000002</v>
      </c>
      <c r="I416">
        <v>2.19123</v>
      </c>
      <c r="J416">
        <v>1</v>
      </c>
      <c r="K416">
        <f t="shared" si="13"/>
        <v>0.50248452488083328</v>
      </c>
      <c r="L416">
        <f>SQRT((D416-Tabelle11[[#This Row],[X]])^2+ (E416 - Tabelle11[Y])^2 + (F416 - Tabelle11[Z])^2)</f>
        <v>130.75542394367432</v>
      </c>
      <c r="M416">
        <f ca="1">IF(ROW()&gt;M$1+2,AVERAGEA(INDIRECT(ADDRESS(ROW()-M$1,12)):INDIRECT(ADDRESS(ROW(),12,4))),NA())</f>
        <v>130.47949588916228</v>
      </c>
      <c r="N416" s="1">
        <f>1000/(Tabelle10[[#This Row],[Time MS]]-B415)</f>
        <v>50</v>
      </c>
    </row>
    <row r="417" spans="1:14">
      <c r="A417" t="str">
        <f t="shared" si="12"/>
        <v>0:8:752</v>
      </c>
      <c r="B417">
        <v>8752</v>
      </c>
      <c r="C417">
        <v>0</v>
      </c>
      <c r="D417">
        <v>-15.9064</v>
      </c>
      <c r="E417">
        <v>97.517700000000005</v>
      </c>
      <c r="F417">
        <v>85.213499999999996</v>
      </c>
      <c r="G417">
        <v>-40.191499999999998</v>
      </c>
      <c r="H417">
        <v>0.65621200000000002</v>
      </c>
      <c r="I417">
        <v>2.19123</v>
      </c>
      <c r="J417">
        <v>1</v>
      </c>
      <c r="K417">
        <f t="shared" si="13"/>
        <v>0.59115826456568621</v>
      </c>
      <c r="L417">
        <f>SQRT((D417-Tabelle11[[#This Row],[X]])^2+ (E417 - Tabelle11[Y])^2 + (F417 - Tabelle11[Z])^2)</f>
        <v>130.47626587429608</v>
      </c>
      <c r="M417">
        <f ca="1">IF(ROW()&gt;M$1+2,AVERAGEA(INDIRECT(ADDRESS(ROW()-M$1,12)):INDIRECT(ADDRESS(ROW(),12,4))),NA())</f>
        <v>130.47578729774926</v>
      </c>
      <c r="N417" s="1">
        <f>1000/(Tabelle10[[#This Row],[Time MS]]-B416)</f>
        <v>58.823529411764703</v>
      </c>
    </row>
    <row r="418" spans="1:14">
      <c r="A418" t="str">
        <f t="shared" si="12"/>
        <v>0:8:773</v>
      </c>
      <c r="B418">
        <v>8773</v>
      </c>
      <c r="C418">
        <v>0</v>
      </c>
      <c r="D418">
        <v>-15.9064</v>
      </c>
      <c r="E418">
        <v>97.517700000000005</v>
      </c>
      <c r="F418">
        <v>85.213499999999996</v>
      </c>
      <c r="G418">
        <v>-40.191499999999998</v>
      </c>
      <c r="H418">
        <v>0.65621200000000002</v>
      </c>
      <c r="I418">
        <v>2.19123</v>
      </c>
      <c r="J418">
        <v>0</v>
      </c>
      <c r="K418">
        <f t="shared" si="13"/>
        <v>0</v>
      </c>
      <c r="L418">
        <f>SQRT((D418-Tabelle11[[#This Row],[X]])^2+ (E418 - Tabelle11[Y])^2 + (F418 - Tabelle11[Z])^2)</f>
        <v>130.47626587429608</v>
      </c>
      <c r="M418">
        <f ca="1">IF(ROW()&gt;M$1+2,AVERAGEA(INDIRECT(ADDRESS(ROW()-M$1,12)):INDIRECT(ADDRESS(ROW(),12,4))),NA())</f>
        <v>130.47207870633622</v>
      </c>
      <c r="N418" s="1">
        <f>1000/(Tabelle10[[#This Row],[Time MS]]-B417)</f>
        <v>47.61904761904762</v>
      </c>
    </row>
    <row r="419" spans="1:14">
      <c r="A419" t="str">
        <f t="shared" si="12"/>
        <v>0:8:796</v>
      </c>
      <c r="B419">
        <v>8796</v>
      </c>
      <c r="C419">
        <v>0</v>
      </c>
      <c r="D419">
        <v>-19.540400000000002</v>
      </c>
      <c r="E419">
        <v>99.781300000000002</v>
      </c>
      <c r="F419">
        <v>82.212199999999996</v>
      </c>
      <c r="G419">
        <v>-40.191499999999998</v>
      </c>
      <c r="H419">
        <v>0.65621200000000002</v>
      </c>
      <c r="I419">
        <v>2.19123</v>
      </c>
      <c r="J419">
        <v>1</v>
      </c>
      <c r="K419">
        <f t="shared" si="13"/>
        <v>0.43694306511376807</v>
      </c>
      <c r="L419">
        <f>SQRT((D419-Tabelle11[[#This Row],[X]])^2+ (E419 - Tabelle11[Y])^2 + (F419 - Tabelle11[Z])^2)</f>
        <v>130.75542394367432</v>
      </c>
      <c r="M419">
        <f ca="1">IF(ROW()&gt;M$1+2,AVERAGEA(INDIRECT(ADDRESS(ROW()-M$1,12)):INDIRECT(ADDRESS(ROW(),12,4))),NA())</f>
        <v>130.47113405620416</v>
      </c>
      <c r="N419" s="1">
        <f>1000/(Tabelle10[[#This Row],[Time MS]]-B418)</f>
        <v>43.478260869565219</v>
      </c>
    </row>
    <row r="420" spans="1:14">
      <c r="A420" t="str">
        <f t="shared" si="12"/>
        <v>0:8:810</v>
      </c>
      <c r="B420">
        <v>8810</v>
      </c>
      <c r="C420">
        <v>0</v>
      </c>
      <c r="D420">
        <v>-15.9064</v>
      </c>
      <c r="E420">
        <v>97.517700000000005</v>
      </c>
      <c r="F420">
        <v>85.213499999999996</v>
      </c>
      <c r="G420">
        <v>-40.191499999999998</v>
      </c>
      <c r="H420">
        <v>0.65621200000000002</v>
      </c>
      <c r="I420">
        <v>2.19123</v>
      </c>
      <c r="J420">
        <v>1</v>
      </c>
      <c r="K420">
        <f t="shared" si="13"/>
        <v>0.71783503554404759</v>
      </c>
      <c r="L420">
        <f>SQRT((D420-Tabelle11[[#This Row],[X]])^2+ (E420 - Tabelle11[Y])^2 + (F420 - Tabelle11[Z])^2)</f>
        <v>130.47626587429608</v>
      </c>
      <c r="M420">
        <f ca="1">IF(ROW()&gt;M$1+2,AVERAGEA(INDIRECT(ADDRESS(ROW()-M$1,12)):INDIRECT(ADDRESS(ROW(),12,4))),NA())</f>
        <v>130.46383087259761</v>
      </c>
      <c r="N420" s="1">
        <f>1000/(Tabelle10[[#This Row],[Time MS]]-B419)</f>
        <v>71.428571428571431</v>
      </c>
    </row>
    <row r="421" spans="1:14">
      <c r="A421" t="str">
        <f t="shared" si="12"/>
        <v>0:8:847</v>
      </c>
      <c r="B421">
        <v>8847</v>
      </c>
      <c r="C421">
        <v>0</v>
      </c>
      <c r="D421">
        <v>-19.540400000000002</v>
      </c>
      <c r="E421">
        <v>99.781300000000002</v>
      </c>
      <c r="F421">
        <v>82.212199999999996</v>
      </c>
      <c r="G421">
        <v>-40.191499999999998</v>
      </c>
      <c r="H421">
        <v>0.65621200000000002</v>
      </c>
      <c r="I421">
        <v>2.19123</v>
      </c>
      <c r="J421">
        <v>1</v>
      </c>
      <c r="K421">
        <f t="shared" si="13"/>
        <v>0.27161325669234232</v>
      </c>
      <c r="L421">
        <f>SQRT((D421-Tabelle11[[#This Row],[X]])^2+ (E421 - Tabelle11[Y])^2 + (F421 - Tabelle11[Z])^2)</f>
        <v>130.75542394367432</v>
      </c>
      <c r="M421">
        <f ca="1">IF(ROW()&gt;M$1+2,AVERAGEA(INDIRECT(ADDRESS(ROW()-M$1,12)):INDIRECT(ADDRESS(ROW(),12,4))),NA())</f>
        <v>130.46536648639133</v>
      </c>
      <c r="N421" s="1">
        <f>1000/(Tabelle10[[#This Row],[Time MS]]-B420)</f>
        <v>27.027027027027028</v>
      </c>
    </row>
    <row r="422" spans="1:14">
      <c r="A422" t="str">
        <f t="shared" si="12"/>
        <v>0:8:875</v>
      </c>
      <c r="B422">
        <v>8875</v>
      </c>
      <c r="C422">
        <v>0</v>
      </c>
      <c r="D422">
        <v>-19.540400000000002</v>
      </c>
      <c r="E422">
        <v>99.781300000000002</v>
      </c>
      <c r="F422">
        <v>82.212199999999996</v>
      </c>
      <c r="G422">
        <v>-40.191499999999998</v>
      </c>
      <c r="H422">
        <v>0.65621200000000002</v>
      </c>
      <c r="I422">
        <v>2.19123</v>
      </c>
      <c r="J422">
        <v>0</v>
      </c>
      <c r="K422">
        <f t="shared" si="13"/>
        <v>0</v>
      </c>
      <c r="L422">
        <f>SQRT((D422-Tabelle11[[#This Row],[X]])^2+ (E422 - Tabelle11[Y])^2 + (F422 - Tabelle11[Z])^2)</f>
        <v>130.75542394367432</v>
      </c>
      <c r="M422">
        <f ca="1">IF(ROW()&gt;M$1+2,AVERAGEA(INDIRECT(ADDRESS(ROW()-M$1,12)):INDIRECT(ADDRESS(ROW(),12,4))),NA())</f>
        <v>130.46690210018505</v>
      </c>
      <c r="N422" s="1">
        <f>1000/(Tabelle10[[#This Row],[Time MS]]-B421)</f>
        <v>35.714285714285715</v>
      </c>
    </row>
    <row r="423" spans="1:14">
      <c r="A423" t="str">
        <f t="shared" si="12"/>
        <v>0:8:904</v>
      </c>
      <c r="B423">
        <v>8904</v>
      </c>
      <c r="C423">
        <v>0</v>
      </c>
      <c r="D423">
        <v>-15.9064</v>
      </c>
      <c r="E423">
        <v>97.517700000000005</v>
      </c>
      <c r="F423">
        <v>85.213499999999996</v>
      </c>
      <c r="G423">
        <v>-40.191499999999998</v>
      </c>
      <c r="H423">
        <v>0.65621200000000002</v>
      </c>
      <c r="I423">
        <v>2.19123</v>
      </c>
      <c r="J423">
        <v>1</v>
      </c>
      <c r="K423">
        <f t="shared" si="13"/>
        <v>0.34654105164195392</v>
      </c>
      <c r="L423">
        <f>SQRT((D423-Tabelle11[[#This Row],[X]])^2+ (E423 - Tabelle11[Y])^2 + (F423 - Tabelle11[Z])^2)</f>
        <v>130.47626587429608</v>
      </c>
      <c r="M423">
        <f ca="1">IF(ROW()&gt;M$1+2,AVERAGEA(INDIRECT(ADDRESS(ROW()-M$1,12)):INDIRECT(ADDRESS(ROW(),12,4))),NA())</f>
        <v>130.465682649922</v>
      </c>
      <c r="N423" s="1">
        <f>1000/(Tabelle10[[#This Row],[Time MS]]-B422)</f>
        <v>34.482758620689658</v>
      </c>
    </row>
    <row r="424" spans="1:14">
      <c r="A424" t="str">
        <f t="shared" si="12"/>
        <v>0:8:916</v>
      </c>
      <c r="B424">
        <v>8916</v>
      </c>
      <c r="C424">
        <v>0</v>
      </c>
      <c r="D424">
        <v>-19.540400000000002</v>
      </c>
      <c r="E424">
        <v>99.781300000000002</v>
      </c>
      <c r="F424">
        <v>82.212199999999996</v>
      </c>
      <c r="G424">
        <v>-40.191499999999998</v>
      </c>
      <c r="H424">
        <v>0.65621200000000002</v>
      </c>
      <c r="I424">
        <v>2.19123</v>
      </c>
      <c r="J424">
        <v>1</v>
      </c>
      <c r="K424">
        <f t="shared" si="13"/>
        <v>0.83747420813472218</v>
      </c>
      <c r="L424">
        <f>SQRT((D424-Tabelle11[[#This Row],[X]])^2+ (E424 - Tabelle11[Y])^2 + (F424 - Tabelle11[Z])^2)</f>
        <v>130.75542394367432</v>
      </c>
      <c r="M424">
        <f ca="1">IF(ROW()&gt;M$1+2,AVERAGEA(INDIRECT(ADDRESS(ROW()-M$1,12)):INDIRECT(ADDRESS(ROW(),12,4))),NA())</f>
        <v>130.46722714093991</v>
      </c>
      <c r="N424" s="1">
        <f>1000/(Tabelle10[[#This Row],[Time MS]]-B423)</f>
        <v>83.333333333333329</v>
      </c>
    </row>
    <row r="425" spans="1:14">
      <c r="A425" t="str">
        <f t="shared" si="12"/>
        <v>0:8:940</v>
      </c>
      <c r="B425">
        <v>8940</v>
      </c>
      <c r="C425">
        <v>0</v>
      </c>
      <c r="D425">
        <v>-19.540400000000002</v>
      </c>
      <c r="E425">
        <v>99.781300000000002</v>
      </c>
      <c r="F425">
        <v>82.212199999999996</v>
      </c>
      <c r="G425">
        <v>-40.191499999999998</v>
      </c>
      <c r="H425">
        <v>0.65621200000000002</v>
      </c>
      <c r="I425">
        <v>2.19123</v>
      </c>
      <c r="J425">
        <v>0</v>
      </c>
      <c r="K425">
        <f t="shared" si="13"/>
        <v>0</v>
      </c>
      <c r="L425">
        <f>SQRT((D425-Tabelle11[[#This Row],[X]])^2+ (E425 - Tabelle11[Y])^2 + (F425 - Tabelle11[Z])^2)</f>
        <v>130.75542394367432</v>
      </c>
      <c r="M425">
        <f ca="1">IF(ROW()&gt;M$1+2,AVERAGEA(INDIRECT(ADDRESS(ROW()-M$1,12)):INDIRECT(ADDRESS(ROW(),12,4))),NA())</f>
        <v>130.46482094984393</v>
      </c>
      <c r="N425" s="1">
        <f>1000/(Tabelle10[[#This Row],[Time MS]]-B424)</f>
        <v>41.666666666666664</v>
      </c>
    </row>
    <row r="426" spans="1:14">
      <c r="A426" t="str">
        <f t="shared" si="12"/>
        <v>0:8:966</v>
      </c>
      <c r="B426">
        <v>8966</v>
      </c>
      <c r="C426">
        <v>0</v>
      </c>
      <c r="D426">
        <v>-15.9064</v>
      </c>
      <c r="E426">
        <v>97.517700000000005</v>
      </c>
      <c r="F426">
        <v>85.213499999999996</v>
      </c>
      <c r="G426">
        <v>-40.191499999999998</v>
      </c>
      <c r="H426">
        <v>0.65621200000000002</v>
      </c>
      <c r="I426">
        <v>2.19123</v>
      </c>
      <c r="J426">
        <v>1</v>
      </c>
      <c r="K426">
        <f t="shared" si="13"/>
        <v>0.38652655760064103</v>
      </c>
      <c r="L426">
        <f>SQRT((D426-Tabelle11[[#This Row],[X]])^2+ (E426 - Tabelle11[Y])^2 + (F426 - Tabelle11[Z])^2)</f>
        <v>130.47626587429608</v>
      </c>
      <c r="M426">
        <f ca="1">IF(ROW()&gt;M$1+2,AVERAGEA(INDIRECT(ADDRESS(ROW()-M$1,12)):INDIRECT(ADDRESS(ROW(),12,4))),NA())</f>
        <v>130.45965081746695</v>
      </c>
      <c r="N426" s="1">
        <f>1000/(Tabelle10[[#This Row],[Time MS]]-B425)</f>
        <v>38.46153846153846</v>
      </c>
    </row>
    <row r="427" spans="1:14">
      <c r="A427" t="str">
        <f t="shared" si="12"/>
        <v>0:8:978</v>
      </c>
      <c r="B427">
        <v>8978</v>
      </c>
      <c r="C427">
        <v>0</v>
      </c>
      <c r="D427">
        <v>-15.9064</v>
      </c>
      <c r="E427">
        <v>97.517700000000005</v>
      </c>
      <c r="F427">
        <v>85.213499999999996</v>
      </c>
      <c r="G427">
        <v>-40.191499999999998</v>
      </c>
      <c r="H427">
        <v>0.65621200000000002</v>
      </c>
      <c r="I427">
        <v>2.19123</v>
      </c>
      <c r="J427">
        <v>0</v>
      </c>
      <c r="K427">
        <f t="shared" si="13"/>
        <v>0</v>
      </c>
      <c r="L427">
        <f>SQRT((D427-Tabelle11[[#This Row],[X]])^2+ (E427 - Tabelle11[Y])^2 + (F427 - Tabelle11[Z])^2)</f>
        <v>130.47626587429608</v>
      </c>
      <c r="M427">
        <f ca="1">IF(ROW()&gt;M$1+2,AVERAGEA(INDIRECT(ADDRESS(ROW()-M$1,12)):INDIRECT(ADDRESS(ROW(),12,4))),NA())</f>
        <v>130.46899425680604</v>
      </c>
      <c r="N427" s="1">
        <f>1000/(Tabelle10[[#This Row],[Time MS]]-B426)</f>
        <v>83.333333333333329</v>
      </c>
    </row>
    <row r="428" spans="1:14">
      <c r="A428" t="str">
        <f t="shared" si="12"/>
        <v>0:8:992</v>
      </c>
      <c r="B428">
        <v>8992</v>
      </c>
      <c r="C428">
        <v>0</v>
      </c>
      <c r="D428">
        <v>-15.9064</v>
      </c>
      <c r="E428">
        <v>97.517700000000005</v>
      </c>
      <c r="F428">
        <v>85.213499999999996</v>
      </c>
      <c r="G428">
        <v>-40.191499999999998</v>
      </c>
      <c r="H428">
        <v>0.65621200000000002</v>
      </c>
      <c r="I428">
        <v>2.19123</v>
      </c>
      <c r="J428">
        <v>0</v>
      </c>
      <c r="K428">
        <f t="shared" si="13"/>
        <v>0</v>
      </c>
      <c r="L428">
        <f>SQRT((D428-Tabelle11[[#This Row],[X]])^2+ (E428 - Tabelle11[Y])^2 + (F428 - Tabelle11[Z])^2)</f>
        <v>130.47626587429608</v>
      </c>
      <c r="M428">
        <f ca="1">IF(ROW()&gt;M$1+2,AVERAGEA(INDIRECT(ADDRESS(ROW()-M$1,12)):INDIRECT(ADDRESS(ROW(),12,4))),NA())</f>
        <v>130.47833769614516</v>
      </c>
      <c r="N428" s="1">
        <f>1000/(Tabelle10[[#This Row],[Time MS]]-B427)</f>
        <v>71.428571428571431</v>
      </c>
    </row>
    <row r="429" spans="1:14">
      <c r="A429" t="str">
        <f t="shared" si="12"/>
        <v>0:9:2</v>
      </c>
      <c r="B429">
        <v>9002</v>
      </c>
      <c r="C429">
        <v>0</v>
      </c>
      <c r="D429">
        <v>-19.540400000000002</v>
      </c>
      <c r="E429">
        <v>99.781300000000002</v>
      </c>
      <c r="F429">
        <v>82.212199999999996</v>
      </c>
      <c r="G429">
        <v>-40.191499999999998</v>
      </c>
      <c r="H429">
        <v>0.65621200000000002</v>
      </c>
      <c r="I429">
        <v>2.19123</v>
      </c>
      <c r="J429">
        <v>1</v>
      </c>
      <c r="K429">
        <f t="shared" si="13"/>
        <v>1.0049690497616666</v>
      </c>
      <c r="L429">
        <f>SQRT((D429-Tabelle11[[#This Row],[X]])^2+ (E429 - Tabelle11[Y])^2 + (F429 - Tabelle11[Z])^2)</f>
        <v>130.75542394367432</v>
      </c>
      <c r="M429">
        <f ca="1">IF(ROW()&gt;M$1+2,AVERAGEA(INDIRECT(ADDRESS(ROW()-M$1,12)):INDIRECT(ADDRESS(ROW(),12,4))),NA())</f>
        <v>130.47917481058909</v>
      </c>
      <c r="N429" s="1">
        <f>1000/(Tabelle10[[#This Row],[Time MS]]-B428)</f>
        <v>100</v>
      </c>
    </row>
    <row r="430" spans="1:14">
      <c r="A430" t="str">
        <f t="shared" si="12"/>
        <v>0:9:10</v>
      </c>
      <c r="B430">
        <v>9010</v>
      </c>
      <c r="C430">
        <v>0</v>
      </c>
      <c r="D430">
        <v>-19.540400000000002</v>
      </c>
      <c r="E430">
        <v>99.781300000000002</v>
      </c>
      <c r="F430">
        <v>82.212199999999996</v>
      </c>
      <c r="G430">
        <v>-40.191499999999998</v>
      </c>
      <c r="H430">
        <v>0.65621200000000002</v>
      </c>
      <c r="I430">
        <v>2.19123</v>
      </c>
      <c r="J430">
        <v>0</v>
      </c>
      <c r="K430">
        <f t="shared" si="13"/>
        <v>0</v>
      </c>
      <c r="L430">
        <f>SQRT((D430-Tabelle11[[#This Row],[X]])^2+ (E430 - Tabelle11[Y])^2 + (F430 - Tabelle11[Z])^2)</f>
        <v>130.75542394367432</v>
      </c>
      <c r="M430">
        <f ca="1">IF(ROW()&gt;M$1+2,AVERAGEA(INDIRECT(ADDRESS(ROW()-M$1,12)):INDIRECT(ADDRESS(ROW(),12,4))),NA())</f>
        <v>130.48001192503298</v>
      </c>
      <c r="N430" s="1">
        <f>1000/(Tabelle10[[#This Row],[Time MS]]-B429)</f>
        <v>125</v>
      </c>
    </row>
    <row r="431" spans="1:14">
      <c r="A431" t="str">
        <f t="shared" si="12"/>
        <v>0:9:38</v>
      </c>
      <c r="B431">
        <v>9038</v>
      </c>
      <c r="C431">
        <v>0</v>
      </c>
      <c r="D431">
        <v>-15.9064</v>
      </c>
      <c r="E431">
        <v>97.517700000000005</v>
      </c>
      <c r="F431">
        <v>85.213499999999996</v>
      </c>
      <c r="G431">
        <v>-40.191499999999998</v>
      </c>
      <c r="H431">
        <v>0.65621200000000002</v>
      </c>
      <c r="I431">
        <v>2.19123</v>
      </c>
      <c r="J431">
        <v>1</v>
      </c>
      <c r="K431">
        <f t="shared" si="13"/>
        <v>0.3589175177720238</v>
      </c>
      <c r="L431">
        <f>SQRT((D431-Tabelle11[[#This Row],[X]])^2+ (E431 - Tabelle11[Y])^2 + (F431 - Tabelle11[Z])^2)</f>
        <v>130.47626587429608</v>
      </c>
      <c r="M431">
        <f ca="1">IF(ROW()&gt;M$1+2,AVERAGEA(INDIRECT(ADDRESS(ROW()-M$1,12)):INDIRECT(ADDRESS(ROW(),12,4))),NA())</f>
        <v>130.47808509819595</v>
      </c>
      <c r="N431" s="1">
        <f>1000/(Tabelle10[[#This Row],[Time MS]]-B430)</f>
        <v>35.714285714285715</v>
      </c>
    </row>
    <row r="432" spans="1:14">
      <c r="A432" t="str">
        <f t="shared" si="12"/>
        <v>0:9:50</v>
      </c>
      <c r="B432">
        <v>9050</v>
      </c>
      <c r="C432">
        <v>0</v>
      </c>
      <c r="D432">
        <v>-19.540400000000002</v>
      </c>
      <c r="E432">
        <v>99.781300000000002</v>
      </c>
      <c r="F432">
        <v>82.212199999999996</v>
      </c>
      <c r="G432">
        <v>-40.191499999999998</v>
      </c>
      <c r="H432">
        <v>0.65621200000000002</v>
      </c>
      <c r="I432">
        <v>2.19123</v>
      </c>
      <c r="J432">
        <v>1</v>
      </c>
      <c r="K432">
        <f t="shared" si="13"/>
        <v>0.83747420813472218</v>
      </c>
      <c r="L432">
        <f>SQRT((D432-Tabelle11[[#This Row],[X]])^2+ (E432 - Tabelle11[Y])^2 + (F432 - Tabelle11[Z])^2)</f>
        <v>130.75542394367432</v>
      </c>
      <c r="M432">
        <f ca="1">IF(ROW()&gt;M$1+2,AVERAGEA(INDIRECT(ADDRESS(ROW()-M$1,12)):INDIRECT(ADDRESS(ROW(),12,4))),NA())</f>
        <v>130.47892221263987</v>
      </c>
      <c r="N432" s="1">
        <f>1000/(Tabelle10[[#This Row],[Time MS]]-B431)</f>
        <v>83.333333333333329</v>
      </c>
    </row>
    <row r="433" spans="1:14">
      <c r="A433" t="str">
        <f t="shared" si="12"/>
        <v>0:9:78</v>
      </c>
      <c r="B433">
        <v>9078</v>
      </c>
      <c r="C433">
        <v>0</v>
      </c>
      <c r="D433">
        <v>-19.540400000000002</v>
      </c>
      <c r="E433">
        <v>99.781300000000002</v>
      </c>
      <c r="F433">
        <v>82.212199999999996</v>
      </c>
      <c r="G433">
        <v>-40.191499999999998</v>
      </c>
      <c r="H433">
        <v>0.65621200000000002</v>
      </c>
      <c r="I433">
        <v>2.19123</v>
      </c>
      <c r="J433">
        <v>0</v>
      </c>
      <c r="K433">
        <f t="shared" si="13"/>
        <v>0</v>
      </c>
      <c r="L433">
        <f>SQRT((D433-Tabelle11[[#This Row],[X]])^2+ (E433 - Tabelle11[Y])^2 + (F433 - Tabelle11[Z])^2)</f>
        <v>130.75542394367432</v>
      </c>
      <c r="M433">
        <f ca="1">IF(ROW()&gt;M$1+2,AVERAGEA(INDIRECT(ADDRESS(ROW()-M$1,12)):INDIRECT(ADDRESS(ROW(),12,4))),NA())</f>
        <v>130.47273653297816</v>
      </c>
      <c r="N433" s="1">
        <f>1000/(Tabelle10[[#This Row],[Time MS]]-B432)</f>
        <v>35.714285714285715</v>
      </c>
    </row>
    <row r="434" spans="1:14">
      <c r="A434" t="str">
        <f t="shared" si="12"/>
        <v>0:9:104</v>
      </c>
      <c r="B434">
        <v>9104</v>
      </c>
      <c r="C434">
        <v>0</v>
      </c>
      <c r="D434">
        <v>-15.9064</v>
      </c>
      <c r="E434">
        <v>97.517700000000005</v>
      </c>
      <c r="F434">
        <v>85.213499999999996</v>
      </c>
      <c r="G434">
        <v>-40.191499999999998</v>
      </c>
      <c r="H434">
        <v>0.65621200000000002</v>
      </c>
      <c r="I434">
        <v>2.19123</v>
      </c>
      <c r="J434">
        <v>1</v>
      </c>
      <c r="K434">
        <f t="shared" si="13"/>
        <v>0.38652655760064103</v>
      </c>
      <c r="L434">
        <f>SQRT((D434-Tabelle11[[#This Row],[X]])^2+ (E434 - Tabelle11[Y])^2 + (F434 - Tabelle11[Z])^2)</f>
        <v>130.47626587429608</v>
      </c>
      <c r="M434">
        <f ca="1">IF(ROW()&gt;M$1+2,AVERAGEA(INDIRECT(ADDRESS(ROW()-M$1,12)):INDIRECT(ADDRESS(ROW(),12,4))),NA())</f>
        <v>130.46378691203549</v>
      </c>
      <c r="N434" s="1">
        <f>1000/(Tabelle10[[#This Row],[Time MS]]-B433)</f>
        <v>38.46153846153846</v>
      </c>
    </row>
    <row r="435" spans="1:14">
      <c r="A435" t="str">
        <f t="shared" si="12"/>
        <v>0:9:112</v>
      </c>
      <c r="B435">
        <v>9112</v>
      </c>
      <c r="C435">
        <v>0</v>
      </c>
      <c r="D435">
        <v>-15.9064</v>
      </c>
      <c r="E435">
        <v>97.517700000000005</v>
      </c>
      <c r="F435">
        <v>85.213499999999996</v>
      </c>
      <c r="G435">
        <v>-40.191499999999998</v>
      </c>
      <c r="H435">
        <v>0.65621200000000002</v>
      </c>
      <c r="I435">
        <v>2.19123</v>
      </c>
      <c r="J435">
        <v>0</v>
      </c>
      <c r="K435">
        <f t="shared" si="13"/>
        <v>0</v>
      </c>
      <c r="L435">
        <f>SQRT((D435-Tabelle11[[#This Row],[X]])^2+ (E435 - Tabelle11[Y])^2 + (F435 - Tabelle11[Z])^2)</f>
        <v>130.47626587429608</v>
      </c>
      <c r="M435">
        <f ca="1">IF(ROW()&gt;M$1+2,AVERAGEA(INDIRECT(ADDRESS(ROW()-M$1,12)):INDIRECT(ADDRESS(ROW(),12,4))),NA())</f>
        <v>130.46611997652263</v>
      </c>
      <c r="N435" s="1">
        <f>1000/(Tabelle10[[#This Row],[Time MS]]-B434)</f>
        <v>125</v>
      </c>
    </row>
    <row r="436" spans="1:14">
      <c r="A436" t="str">
        <f t="shared" si="12"/>
        <v>0:9:135</v>
      </c>
      <c r="B436">
        <v>9135</v>
      </c>
      <c r="C436">
        <v>0</v>
      </c>
      <c r="D436">
        <v>-19.540400000000002</v>
      </c>
      <c r="E436">
        <v>99.781300000000002</v>
      </c>
      <c r="F436">
        <v>82.212199999999996</v>
      </c>
      <c r="G436">
        <v>-40.191499999999998</v>
      </c>
      <c r="H436">
        <v>0.65621200000000002</v>
      </c>
      <c r="I436">
        <v>2.19123</v>
      </c>
      <c r="J436">
        <v>1</v>
      </c>
      <c r="K436">
        <f t="shared" si="13"/>
        <v>0.43694306511376807</v>
      </c>
      <c r="L436">
        <f>SQRT((D436-Tabelle11[[#This Row],[X]])^2+ (E436 - Tabelle11[Y])^2 + (F436 - Tabelle11[Z])^2)</f>
        <v>130.75542394367432</v>
      </c>
      <c r="M436">
        <f ca="1">IF(ROW()&gt;M$1+2,AVERAGEA(INDIRECT(ADDRESS(ROW()-M$1,12)):INDIRECT(ADDRESS(ROW(),12,4))),NA())</f>
        <v>130.47541806997319</v>
      </c>
      <c r="N436" s="1">
        <f>1000/(Tabelle10[[#This Row],[Time MS]]-B435)</f>
        <v>43.478260869565219</v>
      </c>
    </row>
    <row r="437" spans="1:14">
      <c r="A437" t="str">
        <f t="shared" si="12"/>
        <v>0:9:150</v>
      </c>
      <c r="B437">
        <v>9150</v>
      </c>
      <c r="C437">
        <v>0</v>
      </c>
      <c r="D437">
        <v>-15.9064</v>
      </c>
      <c r="E437">
        <v>97.517700000000005</v>
      </c>
      <c r="F437">
        <v>85.213499999999996</v>
      </c>
      <c r="G437">
        <v>-40.191499999999998</v>
      </c>
      <c r="H437">
        <v>0.65621200000000002</v>
      </c>
      <c r="I437">
        <v>2.19123</v>
      </c>
      <c r="J437">
        <v>1</v>
      </c>
      <c r="K437">
        <f t="shared" si="13"/>
        <v>0.66997936650777767</v>
      </c>
      <c r="L437">
        <f>SQRT((D437-Tabelle11[[#This Row],[X]])^2+ (E437 - Tabelle11[Y])^2 + (F437 - Tabelle11[Z])^2)</f>
        <v>130.47626587429608</v>
      </c>
      <c r="M437">
        <f ca="1">IF(ROW()&gt;M$1+2,AVERAGEA(INDIRECT(ADDRESS(ROW()-M$1,12)):INDIRECT(ADDRESS(ROW(),12,4))),NA())</f>
        <v>130.48195222214278</v>
      </c>
      <c r="N437" s="1">
        <f>1000/(Tabelle10[[#This Row],[Time MS]]-B436)</f>
        <v>66.666666666666671</v>
      </c>
    </row>
    <row r="438" spans="1:14">
      <c r="A438" t="str">
        <f t="shared" si="12"/>
        <v>0:9:176</v>
      </c>
      <c r="B438">
        <v>9176</v>
      </c>
      <c r="C438">
        <v>0</v>
      </c>
      <c r="D438">
        <v>-15.9064</v>
      </c>
      <c r="E438">
        <v>97.517700000000005</v>
      </c>
      <c r="F438">
        <v>85.213499999999996</v>
      </c>
      <c r="G438">
        <v>-40.191499999999998</v>
      </c>
      <c r="H438">
        <v>0.65621200000000002</v>
      </c>
      <c r="I438">
        <v>2.19123</v>
      </c>
      <c r="J438">
        <v>0</v>
      </c>
      <c r="K438">
        <f t="shared" si="13"/>
        <v>0</v>
      </c>
      <c r="L438">
        <f>SQRT((D438-Tabelle11[[#This Row],[X]])^2+ (E438 - Tabelle11[Y])^2 + (F438 - Tabelle11[Z])^2)</f>
        <v>130.47626587429608</v>
      </c>
      <c r="M438">
        <f ca="1">IF(ROW()&gt;M$1+2,AVERAGEA(INDIRECT(ADDRESS(ROW()-M$1,12)):INDIRECT(ADDRESS(ROW(),12,4))),NA())</f>
        <v>130.49216604909003</v>
      </c>
      <c r="N438" s="1">
        <f>1000/(Tabelle10[[#This Row],[Time MS]]-B437)</f>
        <v>38.46153846153846</v>
      </c>
    </row>
    <row r="439" spans="1:14">
      <c r="A439" t="str">
        <f t="shared" si="12"/>
        <v>0:9:197</v>
      </c>
      <c r="B439">
        <v>9197</v>
      </c>
      <c r="C439">
        <v>0</v>
      </c>
      <c r="D439">
        <v>-19.540400000000002</v>
      </c>
      <c r="E439">
        <v>99.781300000000002</v>
      </c>
      <c r="F439">
        <v>82.212199999999996</v>
      </c>
      <c r="G439">
        <v>-40.191499999999998</v>
      </c>
      <c r="H439">
        <v>0.65621200000000002</v>
      </c>
      <c r="I439">
        <v>2.19123</v>
      </c>
      <c r="J439">
        <v>1</v>
      </c>
      <c r="K439">
        <f t="shared" si="13"/>
        <v>0.47855669036269832</v>
      </c>
      <c r="L439">
        <f>SQRT((D439-Tabelle11[[#This Row],[X]])^2+ (E439 - Tabelle11[Y])^2 + (F439 - Tabelle11[Z])^2)</f>
        <v>130.75542394367432</v>
      </c>
      <c r="M439">
        <f ca="1">IF(ROW()&gt;M$1+2,AVERAGEA(INDIRECT(ADDRESS(ROW()-M$1,12)):INDIRECT(ADDRESS(ROW(),12,4))),NA())</f>
        <v>130.50813088045345</v>
      </c>
      <c r="N439" s="1">
        <f>1000/(Tabelle10[[#This Row],[Time MS]]-B438)</f>
        <v>47.61904761904762</v>
      </c>
    </row>
    <row r="440" spans="1:14">
      <c r="A440" t="str">
        <f t="shared" si="12"/>
        <v>0:9:211</v>
      </c>
      <c r="B440">
        <v>9211</v>
      </c>
      <c r="C440">
        <v>0</v>
      </c>
      <c r="D440">
        <v>-15.9064</v>
      </c>
      <c r="E440">
        <v>97.517700000000005</v>
      </c>
      <c r="F440">
        <v>85.213499999999996</v>
      </c>
      <c r="G440">
        <v>-40.191499999999998</v>
      </c>
      <c r="H440">
        <v>0.65621200000000002</v>
      </c>
      <c r="I440">
        <v>2.19123</v>
      </c>
      <c r="J440">
        <v>1</v>
      </c>
      <c r="K440">
        <f t="shared" si="13"/>
        <v>0.71783503554404759</v>
      </c>
      <c r="L440">
        <f>SQRT((D440-Tabelle11[[#This Row],[X]])^2+ (E440 - Tabelle11[Y])^2 + (F440 - Tabelle11[Z])^2)</f>
        <v>130.47626587429608</v>
      </c>
      <c r="M440">
        <f ca="1">IF(ROW()&gt;M$1+2,AVERAGEA(INDIRECT(ADDRESS(ROW()-M$1,12)):INDIRECT(ADDRESS(ROW(),12,4))),NA())</f>
        <v>130.52133177053588</v>
      </c>
      <c r="N440" s="1">
        <f>1000/(Tabelle10[[#This Row],[Time MS]]-B439)</f>
        <v>71.428571428571431</v>
      </c>
    </row>
    <row r="441" spans="1:14">
      <c r="A441" t="str">
        <f t="shared" si="12"/>
        <v>0:9:244</v>
      </c>
      <c r="B441">
        <v>9244</v>
      </c>
      <c r="C441">
        <v>0</v>
      </c>
      <c r="D441">
        <v>-19.540400000000002</v>
      </c>
      <c r="E441">
        <v>99.781300000000002</v>
      </c>
      <c r="F441">
        <v>82.212199999999996</v>
      </c>
      <c r="G441">
        <v>-40.191499999999998</v>
      </c>
      <c r="H441">
        <v>0.65621200000000002</v>
      </c>
      <c r="I441">
        <v>2.19123</v>
      </c>
      <c r="J441">
        <v>1</v>
      </c>
      <c r="K441">
        <f t="shared" si="13"/>
        <v>0.30453607568535351</v>
      </c>
      <c r="L441">
        <f>SQRT((D441-Tabelle11[[#This Row],[X]])^2+ (E441 - Tabelle11[Y])^2 + (F441 - Tabelle11[Z])^2)</f>
        <v>130.75542394367432</v>
      </c>
      <c r="M441">
        <f ca="1">IF(ROW()&gt;M$1+2,AVERAGEA(INDIRECT(ADDRESS(ROW()-M$1,12)):INDIRECT(ADDRESS(ROW(),12,4))),NA())</f>
        <v>130.53729660189927</v>
      </c>
      <c r="N441" s="1">
        <f>1000/(Tabelle10[[#This Row],[Time MS]]-B440)</f>
        <v>30.303030303030305</v>
      </c>
    </row>
    <row r="442" spans="1:14">
      <c r="A442" t="str">
        <f t="shared" si="12"/>
        <v>0:9:278</v>
      </c>
      <c r="B442">
        <v>9278</v>
      </c>
      <c r="C442">
        <v>0</v>
      </c>
      <c r="D442">
        <v>-15.9064</v>
      </c>
      <c r="E442">
        <v>97.517700000000005</v>
      </c>
      <c r="F442">
        <v>85.213499999999996</v>
      </c>
      <c r="G442">
        <v>-40.191499999999998</v>
      </c>
      <c r="H442">
        <v>0.65621200000000002</v>
      </c>
      <c r="I442">
        <v>2.19123</v>
      </c>
      <c r="J442">
        <v>1</v>
      </c>
      <c r="K442">
        <f t="shared" si="13"/>
        <v>0.2955791322828431</v>
      </c>
      <c r="L442">
        <f>SQRT((D442-Tabelle11[[#This Row],[X]])^2+ (E442 - Tabelle11[Y])^2 + (F442 - Tabelle11[Z])^2)</f>
        <v>130.47626587429608</v>
      </c>
      <c r="M442">
        <f ca="1">IF(ROW()&gt;M$1+2,AVERAGEA(INDIRECT(ADDRESS(ROW()-M$1,12)):INDIRECT(ADDRESS(ROW(),12,4))),NA())</f>
        <v>130.55049749198173</v>
      </c>
      <c r="N442" s="1">
        <f>1000/(Tabelle10[[#This Row],[Time MS]]-B441)</f>
        <v>29.411764705882351</v>
      </c>
    </row>
    <row r="443" spans="1:14">
      <c r="A443" t="str">
        <f t="shared" si="12"/>
        <v>0:9:315</v>
      </c>
      <c r="B443">
        <v>9315</v>
      </c>
      <c r="C443">
        <v>0</v>
      </c>
      <c r="D443">
        <v>-19.540400000000002</v>
      </c>
      <c r="E443">
        <v>99.781300000000002</v>
      </c>
      <c r="F443">
        <v>82.212199999999996</v>
      </c>
      <c r="G443">
        <v>-40.191499999999998</v>
      </c>
      <c r="H443">
        <v>0.65621200000000002</v>
      </c>
      <c r="I443">
        <v>2.19123</v>
      </c>
      <c r="J443">
        <v>1</v>
      </c>
      <c r="K443">
        <f t="shared" si="13"/>
        <v>0.27161325669234232</v>
      </c>
      <c r="L443">
        <f>SQRT((D443-Tabelle11[[#This Row],[X]])^2+ (E443 - Tabelle11[Y])^2 + (F443 - Tabelle11[Z])^2)</f>
        <v>130.75542394367432</v>
      </c>
      <c r="M443">
        <f ca="1">IF(ROW()&gt;M$1+2,AVERAGEA(INDIRECT(ADDRESS(ROW()-M$1,12)):INDIRECT(ADDRESS(ROW(),12,4))),NA())</f>
        <v>130.56851940311046</v>
      </c>
      <c r="N443" s="1">
        <f>1000/(Tabelle10[[#This Row],[Time MS]]-B442)</f>
        <v>27.027027027027028</v>
      </c>
    </row>
    <row r="444" spans="1:14">
      <c r="A444" t="str">
        <f t="shared" si="12"/>
        <v>0:9:341</v>
      </c>
      <c r="B444">
        <v>9341</v>
      </c>
      <c r="C444">
        <v>0</v>
      </c>
      <c r="D444">
        <v>-19.540400000000002</v>
      </c>
      <c r="E444">
        <v>99.781300000000002</v>
      </c>
      <c r="F444">
        <v>82.212199999999996</v>
      </c>
      <c r="G444">
        <v>-40.191499999999998</v>
      </c>
      <c r="H444">
        <v>0.65621200000000002</v>
      </c>
      <c r="I444">
        <v>2.19123</v>
      </c>
      <c r="J444">
        <v>0</v>
      </c>
      <c r="K444">
        <f t="shared" si="13"/>
        <v>0</v>
      </c>
      <c r="L444">
        <f>SQRT((D444-Tabelle11[[#This Row],[X]])^2+ (E444 - Tabelle11[Y])^2 + (F444 - Tabelle11[Z])^2)</f>
        <v>130.75542394367432</v>
      </c>
      <c r="M444">
        <f ca="1">IF(ROW()&gt;M$1+2,AVERAGEA(INDIRECT(ADDRESS(ROW()-M$1,12)):INDIRECT(ADDRESS(ROW(),12,4))),NA())</f>
        <v>130.58654131423918</v>
      </c>
      <c r="N444" s="1">
        <f>1000/(Tabelle10[[#This Row],[Time MS]]-B443)</f>
        <v>38.46153846153846</v>
      </c>
    </row>
    <row r="445" spans="1:14">
      <c r="A445" t="str">
        <f t="shared" si="12"/>
        <v>0:9:365</v>
      </c>
      <c r="B445">
        <v>9365</v>
      </c>
      <c r="C445">
        <v>0</v>
      </c>
      <c r="D445">
        <v>-15.9064</v>
      </c>
      <c r="E445">
        <v>97.517700000000005</v>
      </c>
      <c r="F445">
        <v>85.213499999999996</v>
      </c>
      <c r="G445">
        <v>-40.191499999999998</v>
      </c>
      <c r="H445">
        <v>0.65621200000000002</v>
      </c>
      <c r="I445">
        <v>2.19123</v>
      </c>
      <c r="J445">
        <v>1</v>
      </c>
      <c r="K445">
        <f t="shared" si="13"/>
        <v>0.41873710406736109</v>
      </c>
      <c r="L445">
        <f>SQRT((D445-Tabelle11[[#This Row],[X]])^2+ (E445 - Tabelle11[Y])^2 + (F445 - Tabelle11[Z])^2)</f>
        <v>130.47626587429608</v>
      </c>
      <c r="M445">
        <f ca="1">IF(ROW()&gt;M$1+2,AVERAGEA(INDIRECT(ADDRESS(ROW()-M$1,12)):INDIRECT(ADDRESS(ROW(),12,4))),NA())</f>
        <v>130.59660011047964</v>
      </c>
      <c r="N445" s="1">
        <f>1000/(Tabelle10[[#This Row],[Time MS]]-B444)</f>
        <v>41.666666666666664</v>
      </c>
    </row>
    <row r="446" spans="1:14">
      <c r="A446" t="str">
        <f t="shared" si="12"/>
        <v>0:9:379</v>
      </c>
      <c r="B446">
        <v>9379</v>
      </c>
      <c r="C446">
        <v>0</v>
      </c>
      <c r="D446">
        <v>-19.540400000000002</v>
      </c>
      <c r="E446">
        <v>99.781300000000002</v>
      </c>
      <c r="F446">
        <v>82.212199999999996</v>
      </c>
      <c r="G446">
        <v>-40.191499999999998</v>
      </c>
      <c r="H446">
        <v>0.65621200000000002</v>
      </c>
      <c r="I446">
        <v>2.19123</v>
      </c>
      <c r="J446">
        <v>1</v>
      </c>
      <c r="K446">
        <f t="shared" si="13"/>
        <v>0.71783503554404759</v>
      </c>
      <c r="L446">
        <f>SQRT((D446-Tabelle11[[#This Row],[X]])^2+ (E446 - Tabelle11[Y])^2 + (F446 - Tabelle11[Z])^2)</f>
        <v>130.75542394367432</v>
      </c>
      <c r="M446">
        <f ca="1">IF(ROW()&gt;M$1+2,AVERAGEA(INDIRECT(ADDRESS(ROW()-M$1,12)):INDIRECT(ADDRESS(ROW(),12,4))),NA())</f>
        <v>130.60942284800103</v>
      </c>
      <c r="N446" s="1">
        <f>1000/(Tabelle10[[#This Row],[Time MS]]-B445)</f>
        <v>71.428571428571431</v>
      </c>
    </row>
    <row r="447" spans="1:14">
      <c r="A447" t="str">
        <f t="shared" si="12"/>
        <v>0:9:412</v>
      </c>
      <c r="B447">
        <v>9412</v>
      </c>
      <c r="C447">
        <v>0</v>
      </c>
      <c r="D447">
        <v>-15.9064</v>
      </c>
      <c r="E447">
        <v>97.517700000000005</v>
      </c>
      <c r="F447">
        <v>85.213499999999996</v>
      </c>
      <c r="G447">
        <v>-40.191499999999998</v>
      </c>
      <c r="H447">
        <v>0.65621200000000002</v>
      </c>
      <c r="I447">
        <v>2.19123</v>
      </c>
      <c r="J447">
        <v>1</v>
      </c>
      <c r="K447">
        <f t="shared" si="13"/>
        <v>0.30453607568535351</v>
      </c>
      <c r="L447">
        <f>SQRT((D447-Tabelle11[[#This Row],[X]])^2+ (E447 - Tabelle11[Y])^2 + (F447 - Tabelle11[Z])^2)</f>
        <v>130.47626587429608</v>
      </c>
      <c r="M447">
        <f ca="1">IF(ROW()&gt;M$1+2,AVERAGEA(INDIRECT(ADDRESS(ROW()-M$1,12)):INDIRECT(ADDRESS(ROW(),12,4))),NA())</f>
        <v>130.60647178699196</v>
      </c>
      <c r="N447" s="1">
        <f>1000/(Tabelle10[[#This Row],[Time MS]]-B446)</f>
        <v>30.303030303030305</v>
      </c>
    </row>
    <row r="448" spans="1:14">
      <c r="A448" t="str">
        <f t="shared" si="12"/>
        <v>0:9:439</v>
      </c>
      <c r="B448">
        <v>9439</v>
      </c>
      <c r="C448">
        <v>0</v>
      </c>
      <c r="D448">
        <v>-19.540400000000002</v>
      </c>
      <c r="E448">
        <v>99.781300000000002</v>
      </c>
      <c r="F448">
        <v>82.212199999999996</v>
      </c>
      <c r="G448">
        <v>-40.191499999999998</v>
      </c>
      <c r="H448">
        <v>0.65621200000000002</v>
      </c>
      <c r="I448">
        <v>2.19123</v>
      </c>
      <c r="J448">
        <v>1</v>
      </c>
      <c r="K448">
        <f t="shared" si="13"/>
        <v>0.37221075917098762</v>
      </c>
      <c r="L448">
        <f>SQRT((D448-Tabelle11[[#This Row],[X]])^2+ (E448 - Tabelle11[Y])^2 + (F448 - Tabelle11[Z])^2)</f>
        <v>130.75542394367432</v>
      </c>
      <c r="M448">
        <f ca="1">IF(ROW()&gt;M$1+2,AVERAGEA(INDIRECT(ADDRESS(ROW()-M$1,12)):INDIRECT(ADDRESS(ROW(),12,4))),NA())</f>
        <v>130.60628466726385</v>
      </c>
      <c r="N448" s="1">
        <f>1000/(Tabelle10[[#This Row],[Time MS]]-B447)</f>
        <v>37.037037037037038</v>
      </c>
    </row>
    <row r="449" spans="1:14">
      <c r="A449" t="str">
        <f t="shared" si="12"/>
        <v>0:9:475</v>
      </c>
      <c r="B449">
        <v>9475</v>
      </c>
      <c r="C449">
        <v>0</v>
      </c>
      <c r="D449">
        <v>-19.540400000000002</v>
      </c>
      <c r="E449">
        <v>99.781300000000002</v>
      </c>
      <c r="F449">
        <v>82.212199999999996</v>
      </c>
      <c r="G449">
        <v>-40.191499999999998</v>
      </c>
      <c r="H449">
        <v>0.65621200000000002</v>
      </c>
      <c r="I449">
        <v>2.19123</v>
      </c>
      <c r="J449">
        <v>0</v>
      </c>
      <c r="K449">
        <f t="shared" si="13"/>
        <v>0</v>
      </c>
      <c r="L449">
        <f>SQRT((D449-Tabelle11[[#This Row],[X]])^2+ (E449 - Tabelle11[Y])^2 + (F449 - Tabelle11[Z])^2)</f>
        <v>130.75542394367432</v>
      </c>
      <c r="M449">
        <f ca="1">IF(ROW()&gt;M$1+2,AVERAGEA(INDIRECT(ADDRESS(ROW()-M$1,12)):INDIRECT(ADDRESS(ROW(),12,4))),NA())</f>
        <v>130.6090202203543</v>
      </c>
      <c r="N449" s="1">
        <f>1000/(Tabelle10[[#This Row],[Time MS]]-B448)</f>
        <v>27.777777777777779</v>
      </c>
    </row>
    <row r="450" spans="1:14">
      <c r="A450" t="str">
        <f t="shared" si="12"/>
        <v>0:9:505</v>
      </c>
      <c r="B450">
        <v>9505</v>
      </c>
      <c r="C450">
        <v>0</v>
      </c>
      <c r="D450">
        <v>-15.9064</v>
      </c>
      <c r="E450">
        <v>97.517700000000005</v>
      </c>
      <c r="F450">
        <v>85.213499999999996</v>
      </c>
      <c r="G450">
        <v>-40.191499999999998</v>
      </c>
      <c r="H450">
        <v>0.65621200000000002</v>
      </c>
      <c r="I450">
        <v>2.19123</v>
      </c>
      <c r="J450">
        <v>1</v>
      </c>
      <c r="K450">
        <f t="shared" si="13"/>
        <v>0.33498968325388884</v>
      </c>
      <c r="L450">
        <f>SQRT((D450-Tabelle11[[#This Row],[X]])^2+ (E450 - Tabelle11[Y])^2 + (F450 - Tabelle11[Z])^2)</f>
        <v>130.47626587429608</v>
      </c>
      <c r="M450">
        <f ca="1">IF(ROW()&gt;M$1+2,AVERAGEA(INDIRECT(ADDRESS(ROW()-M$1,12)):INDIRECT(ADDRESS(ROW(),12,4))),NA())</f>
        <v>130.60899183216378</v>
      </c>
      <c r="N450" s="1">
        <f>1000/(Tabelle10[[#This Row],[Time MS]]-B449)</f>
        <v>33.333333333333336</v>
      </c>
    </row>
    <row r="451" spans="1:14">
      <c r="A451" t="str">
        <f t="shared" ref="A451:A514" si="14">INT(INT(B452/1000)/60)&amp;":"&amp;MOD(INT(B451/1000),60)&amp;":"&amp;MOD(B451,1000)</f>
        <v>0:9:518</v>
      </c>
      <c r="B451">
        <v>9518</v>
      </c>
      <c r="C451">
        <v>0</v>
      </c>
      <c r="D451">
        <v>-15.9064</v>
      </c>
      <c r="E451">
        <v>97.517700000000005</v>
      </c>
      <c r="F451">
        <v>85.213499999999996</v>
      </c>
      <c r="G451">
        <v>-40.191499999999998</v>
      </c>
      <c r="H451">
        <v>0.65621200000000002</v>
      </c>
      <c r="I451">
        <v>2.19123</v>
      </c>
      <c r="J451">
        <v>0</v>
      </c>
      <c r="K451">
        <f t="shared" ref="K451:K514" si="15">((ABS(SQRT(SUMSQ(E450,D450,F450))-SQRT(SUMSQ(E451,D451,F451)))/100)/((B451-B450)/1000))*3.6</f>
        <v>0</v>
      </c>
      <c r="L451">
        <f>SQRT((D451-Tabelle11[[#This Row],[X]])^2+ (E451 - Tabelle11[Y])^2 + (F451 - Tabelle11[Z])^2)</f>
        <v>130.47626587429608</v>
      </c>
      <c r="M451">
        <f ca="1">IF(ROW()&gt;M$1+2,AVERAGEA(INDIRECT(ADDRESS(ROW()-M$1,12)):INDIRECT(ADDRESS(ROW(),12,4))),NA())</f>
        <v>130.60896344397324</v>
      </c>
      <c r="N451" s="1">
        <f>1000/(Tabelle10[[#This Row],[Time MS]]-B450)</f>
        <v>76.92307692307692</v>
      </c>
    </row>
    <row r="452" spans="1:14">
      <c r="A452" t="str">
        <f t="shared" si="14"/>
        <v>0:9:537</v>
      </c>
      <c r="B452">
        <v>9537</v>
      </c>
      <c r="C452">
        <v>0</v>
      </c>
      <c r="D452">
        <v>-19.540400000000002</v>
      </c>
      <c r="E452">
        <v>99.781300000000002</v>
      </c>
      <c r="F452">
        <v>82.212199999999996</v>
      </c>
      <c r="G452">
        <v>-40.191499999999998</v>
      </c>
      <c r="H452">
        <v>0.65621200000000002</v>
      </c>
      <c r="I452">
        <v>2.19123</v>
      </c>
      <c r="J452">
        <v>1</v>
      </c>
      <c r="K452">
        <f t="shared" si="15"/>
        <v>0.5289310788219298</v>
      </c>
      <c r="L452">
        <f>SQRT((D452-Tabelle11[[#This Row],[X]])^2+ (E452 - Tabelle11[Y])^2 + (F452 - Tabelle11[Z])^2)</f>
        <v>130.75542394367432</v>
      </c>
      <c r="M452">
        <f ca="1">IF(ROW()&gt;M$1+2,AVERAGEA(INDIRECT(ADDRESS(ROW()-M$1,12)):INDIRECT(ADDRESS(ROW(),12,4))),NA())</f>
        <v>130.61169899706371</v>
      </c>
      <c r="N452" s="1">
        <f>1000/(Tabelle10[[#This Row],[Time MS]]-B451)</f>
        <v>52.631578947368418</v>
      </c>
    </row>
    <row r="453" spans="1:14">
      <c r="A453" t="str">
        <f t="shared" si="14"/>
        <v>0:9:554</v>
      </c>
      <c r="B453">
        <v>9554</v>
      </c>
      <c r="C453">
        <v>0</v>
      </c>
      <c r="D453">
        <v>-15.9064</v>
      </c>
      <c r="E453">
        <v>97.517700000000005</v>
      </c>
      <c r="F453">
        <v>85.213499999999996</v>
      </c>
      <c r="G453">
        <v>-40.191499999999998</v>
      </c>
      <c r="H453">
        <v>0.65621200000000002</v>
      </c>
      <c r="I453">
        <v>2.19123</v>
      </c>
      <c r="J453">
        <v>1</v>
      </c>
      <c r="K453">
        <f t="shared" si="15"/>
        <v>0.59115826456568621</v>
      </c>
      <c r="L453">
        <f>SQRT((D453-Tabelle11[[#This Row],[X]])^2+ (E453 - Tabelle11[Y])^2 + (F453 - Tabelle11[Z])^2)</f>
        <v>130.47626587429608</v>
      </c>
      <c r="M453">
        <f ca="1">IF(ROW()&gt;M$1+2,AVERAGEA(INDIRECT(ADDRESS(ROW()-M$1,12)):INDIRECT(ADDRESS(ROW(),12,4))),NA())</f>
        <v>130.61169899706371</v>
      </c>
      <c r="N453" s="1">
        <f>1000/(Tabelle10[[#This Row],[Time MS]]-B452)</f>
        <v>58.823529411764703</v>
      </c>
    </row>
    <row r="454" spans="1:14">
      <c r="A454" t="str">
        <f t="shared" si="14"/>
        <v>0:9:575</v>
      </c>
      <c r="B454">
        <v>9575</v>
      </c>
      <c r="C454">
        <v>0</v>
      </c>
      <c r="D454">
        <v>-15.9064</v>
      </c>
      <c r="E454">
        <v>97.517700000000005</v>
      </c>
      <c r="F454">
        <v>85.213499999999996</v>
      </c>
      <c r="G454">
        <v>-40.191499999999998</v>
      </c>
      <c r="H454">
        <v>0.65621200000000002</v>
      </c>
      <c r="I454">
        <v>2.19123</v>
      </c>
      <c r="J454">
        <v>0</v>
      </c>
      <c r="K454">
        <f t="shared" si="15"/>
        <v>0</v>
      </c>
      <c r="L454">
        <f>SQRT((D454-Tabelle11[[#This Row],[X]])^2+ (E454 - Tabelle11[Y])^2 + (F454 - Tabelle11[Z])^2)</f>
        <v>130.47626587429608</v>
      </c>
      <c r="M454">
        <f ca="1">IF(ROW()&gt;M$1+2,AVERAGEA(INDIRECT(ADDRESS(ROW()-M$1,12)):INDIRECT(ADDRESS(ROW(),12,4))),NA())</f>
        <v>130.61169899706371</v>
      </c>
      <c r="N454" s="1">
        <f>1000/(Tabelle10[[#This Row],[Time MS]]-B453)</f>
        <v>47.61904761904762</v>
      </c>
    </row>
    <row r="455" spans="1:14">
      <c r="A455" t="str">
        <f t="shared" si="14"/>
        <v>0:9:597</v>
      </c>
      <c r="B455">
        <v>9597</v>
      </c>
      <c r="C455">
        <v>0</v>
      </c>
      <c r="D455">
        <v>-19.540400000000002</v>
      </c>
      <c r="E455">
        <v>99.781300000000002</v>
      </c>
      <c r="F455">
        <v>82.212199999999996</v>
      </c>
      <c r="G455">
        <v>-40.191499999999998</v>
      </c>
      <c r="H455">
        <v>0.65621200000000002</v>
      </c>
      <c r="I455">
        <v>2.19123</v>
      </c>
      <c r="J455">
        <v>1</v>
      </c>
      <c r="K455">
        <f t="shared" si="15"/>
        <v>0.4568041135280303</v>
      </c>
      <c r="L455">
        <f>SQRT((D455-Tabelle11[[#This Row],[X]])^2+ (E455 - Tabelle11[Y])^2 + (F455 - Tabelle11[Z])^2)</f>
        <v>130.75542394367432</v>
      </c>
      <c r="M455">
        <f ca="1">IF(ROW()&gt;M$1+2,AVERAGEA(INDIRECT(ADDRESS(ROW()-M$1,12)):INDIRECT(ADDRESS(ROW(),12,4))),NA())</f>
        <v>130.61169899706371</v>
      </c>
      <c r="N455" s="1">
        <f>1000/(Tabelle10[[#This Row],[Time MS]]-B454)</f>
        <v>45.454545454545453</v>
      </c>
    </row>
    <row r="456" spans="1:14">
      <c r="A456" t="str">
        <f t="shared" si="14"/>
        <v>0:9:607</v>
      </c>
      <c r="B456">
        <v>9607</v>
      </c>
      <c r="C456">
        <v>0</v>
      </c>
      <c r="D456">
        <v>-19.540400000000002</v>
      </c>
      <c r="E456">
        <v>99.781300000000002</v>
      </c>
      <c r="F456">
        <v>82.212199999999996</v>
      </c>
      <c r="G456">
        <v>-40.191499999999998</v>
      </c>
      <c r="H456">
        <v>0.65621200000000002</v>
      </c>
      <c r="I456">
        <v>2.19123</v>
      </c>
      <c r="J456">
        <v>0</v>
      </c>
      <c r="K456">
        <f t="shared" si="15"/>
        <v>0</v>
      </c>
      <c r="L456">
        <f>SQRT((D456-Tabelle11[[#This Row],[X]])^2+ (E456 - Tabelle11[Y])^2 + (F456 - Tabelle11[Z])^2)</f>
        <v>130.75542394367432</v>
      </c>
      <c r="M456">
        <f ca="1">IF(ROW()&gt;M$1+2,AVERAGEA(INDIRECT(ADDRESS(ROW()-M$1,12)):INDIRECT(ADDRESS(ROW(),12,4))),NA())</f>
        <v>130.61446293834467</v>
      </c>
      <c r="N456" s="1">
        <f>1000/(Tabelle10[[#This Row],[Time MS]]-B455)</f>
        <v>100</v>
      </c>
    </row>
    <row r="457" spans="1:14">
      <c r="A457" t="str">
        <f t="shared" si="14"/>
        <v>0:9:630</v>
      </c>
      <c r="B457">
        <v>9630</v>
      </c>
      <c r="C457">
        <v>0</v>
      </c>
      <c r="D457">
        <v>-15.9064</v>
      </c>
      <c r="E457">
        <v>97.517700000000005</v>
      </c>
      <c r="F457">
        <v>85.213499999999996</v>
      </c>
      <c r="G457">
        <v>-40.191499999999998</v>
      </c>
      <c r="H457">
        <v>0.65621200000000002</v>
      </c>
      <c r="I457">
        <v>2.19123</v>
      </c>
      <c r="J457">
        <v>1</v>
      </c>
      <c r="K457">
        <f t="shared" si="15"/>
        <v>0.43694306511376807</v>
      </c>
      <c r="L457">
        <f>SQRT((D457-Tabelle11[[#This Row],[X]])^2+ (E457 - Tabelle11[Y])^2 + (F457 - Tabelle11[Z])^2)</f>
        <v>130.47626587429608</v>
      </c>
      <c r="M457">
        <f ca="1">IF(ROW()&gt;M$1+2,AVERAGEA(INDIRECT(ADDRESS(ROW()-M$1,12)):INDIRECT(ADDRESS(ROW(),12,4))),NA())</f>
        <v>130.61169899706371</v>
      </c>
      <c r="N457" s="1">
        <f>1000/(Tabelle10[[#This Row],[Time MS]]-B456)</f>
        <v>43.478260869565219</v>
      </c>
    </row>
    <row r="458" spans="1:14">
      <c r="A458" t="str">
        <f t="shared" si="14"/>
        <v>0:9:645</v>
      </c>
      <c r="B458">
        <v>9645</v>
      </c>
      <c r="C458">
        <v>0</v>
      </c>
      <c r="D458">
        <v>-15.9064</v>
      </c>
      <c r="E458">
        <v>97.517700000000005</v>
      </c>
      <c r="F458">
        <v>85.213499999999996</v>
      </c>
      <c r="G458">
        <v>-40.191499999999998</v>
      </c>
      <c r="H458">
        <v>0.65621200000000002</v>
      </c>
      <c r="I458">
        <v>2.19123</v>
      </c>
      <c r="J458">
        <v>0</v>
      </c>
      <c r="K458">
        <f t="shared" si="15"/>
        <v>0</v>
      </c>
      <c r="L458">
        <f>SQRT((D458-Tabelle11[[#This Row],[X]])^2+ (E458 - Tabelle11[Y])^2 + (F458 - Tabelle11[Z])^2)</f>
        <v>130.47626587429608</v>
      </c>
      <c r="M458">
        <f ca="1">IF(ROW()&gt;M$1+2,AVERAGEA(INDIRECT(ADDRESS(ROW()-M$1,12)):INDIRECT(ADDRESS(ROW(),12,4))),NA())</f>
        <v>130.61169899706371</v>
      </c>
      <c r="N458" s="1">
        <f>1000/(Tabelle10[[#This Row],[Time MS]]-B457)</f>
        <v>66.666666666666671</v>
      </c>
    </row>
    <row r="459" spans="1:14">
      <c r="A459" t="str">
        <f t="shared" si="14"/>
        <v>0:9:669</v>
      </c>
      <c r="B459">
        <v>9669</v>
      </c>
      <c r="C459">
        <v>0</v>
      </c>
      <c r="D459">
        <v>-19.540400000000002</v>
      </c>
      <c r="E459">
        <v>99.781300000000002</v>
      </c>
      <c r="F459">
        <v>82.212199999999996</v>
      </c>
      <c r="G459">
        <v>-40.191499999999998</v>
      </c>
      <c r="H459">
        <v>0.65621200000000002</v>
      </c>
      <c r="I459">
        <v>2.19123</v>
      </c>
      <c r="J459">
        <v>1</v>
      </c>
      <c r="K459">
        <f t="shared" si="15"/>
        <v>0.41873710406736109</v>
      </c>
      <c r="L459">
        <f>SQRT((D459-Tabelle11[[#This Row],[X]])^2+ (E459 - Tabelle11[Y])^2 + (F459 - Tabelle11[Z])^2)</f>
        <v>130.75542394367432</v>
      </c>
      <c r="M459">
        <f ca="1">IF(ROW()&gt;M$1+2,AVERAGEA(INDIRECT(ADDRESS(ROW()-M$1,12)):INDIRECT(ADDRESS(ROW(),12,4))),NA())</f>
        <v>130.61446293834467</v>
      </c>
      <c r="N459" s="1">
        <f>1000/(Tabelle10[[#This Row],[Time MS]]-B458)</f>
        <v>41.666666666666664</v>
      </c>
    </row>
    <row r="460" spans="1:14">
      <c r="A460" t="str">
        <f t="shared" si="14"/>
        <v>0:9:679</v>
      </c>
      <c r="B460">
        <v>9679</v>
      </c>
      <c r="C460">
        <v>0</v>
      </c>
      <c r="D460">
        <v>-19.540400000000002</v>
      </c>
      <c r="E460">
        <v>99.781300000000002</v>
      </c>
      <c r="F460">
        <v>82.212199999999996</v>
      </c>
      <c r="G460">
        <v>-40.191499999999998</v>
      </c>
      <c r="H460">
        <v>0.65621200000000002</v>
      </c>
      <c r="I460">
        <v>2.19123</v>
      </c>
      <c r="J460">
        <v>0</v>
      </c>
      <c r="K460">
        <f t="shared" si="15"/>
        <v>0</v>
      </c>
      <c r="L460">
        <f>SQRT((D460-Tabelle11[[#This Row],[X]])^2+ (E460 - Tabelle11[Y])^2 + (F460 - Tabelle11[Z])^2)</f>
        <v>130.75542394367432</v>
      </c>
      <c r="M460">
        <f ca="1">IF(ROW()&gt;M$1+2,AVERAGEA(INDIRECT(ADDRESS(ROW()-M$1,12)):INDIRECT(ADDRESS(ROW(),12,4))),NA())</f>
        <v>130.61446293834467</v>
      </c>
      <c r="N460" s="1">
        <f>1000/(Tabelle10[[#This Row],[Time MS]]-B459)</f>
        <v>100</v>
      </c>
    </row>
    <row r="461" spans="1:14">
      <c r="A461" t="str">
        <f t="shared" si="14"/>
        <v>0:9:702</v>
      </c>
      <c r="B461">
        <v>9702</v>
      </c>
      <c r="C461">
        <v>0</v>
      </c>
      <c r="D461">
        <v>-15.9064</v>
      </c>
      <c r="E461">
        <v>97.517700000000005</v>
      </c>
      <c r="F461">
        <v>85.213499999999996</v>
      </c>
      <c r="G461">
        <v>-40.191499999999998</v>
      </c>
      <c r="H461">
        <v>0.65621200000000002</v>
      </c>
      <c r="I461">
        <v>2.19123</v>
      </c>
      <c r="J461">
        <v>1</v>
      </c>
      <c r="K461">
        <f t="shared" si="15"/>
        <v>0.43694306511376807</v>
      </c>
      <c r="L461">
        <f>SQRT((D461-Tabelle11[[#This Row],[X]])^2+ (E461 - Tabelle11[Y])^2 + (F461 - Tabelle11[Z])^2)</f>
        <v>130.47626587429608</v>
      </c>
      <c r="M461">
        <f ca="1">IF(ROW()&gt;M$1+2,AVERAGEA(INDIRECT(ADDRESS(ROW()-M$1,12)):INDIRECT(ADDRESS(ROW(),12,4))),NA())</f>
        <v>130.61169899706371</v>
      </c>
      <c r="N461" s="1">
        <f>1000/(Tabelle10[[#This Row],[Time MS]]-B460)</f>
        <v>43.478260869565219</v>
      </c>
    </row>
    <row r="462" spans="1:14">
      <c r="A462" t="str">
        <f t="shared" si="14"/>
        <v>0:9:719</v>
      </c>
      <c r="B462">
        <v>9719</v>
      </c>
      <c r="C462">
        <v>0</v>
      </c>
      <c r="D462">
        <v>-19.540400000000002</v>
      </c>
      <c r="E462">
        <v>99.781300000000002</v>
      </c>
      <c r="F462">
        <v>82.212199999999996</v>
      </c>
      <c r="G462">
        <v>-40.191499999999998</v>
      </c>
      <c r="H462">
        <v>0.65621200000000002</v>
      </c>
      <c r="I462">
        <v>2.19123</v>
      </c>
      <c r="J462">
        <v>1</v>
      </c>
      <c r="K462">
        <f t="shared" si="15"/>
        <v>0.59115826456568621</v>
      </c>
      <c r="L462">
        <f>SQRT((D462-Tabelle11[[#This Row],[X]])^2+ (E462 - Tabelle11[Y])^2 + (F462 - Tabelle11[Z])^2)</f>
        <v>130.75542394367432</v>
      </c>
      <c r="M462">
        <f ca="1">IF(ROW()&gt;M$1+2,AVERAGEA(INDIRECT(ADDRESS(ROW()-M$1,12)):INDIRECT(ADDRESS(ROW(),12,4))),NA())</f>
        <v>130.61446293834467</v>
      </c>
      <c r="N462" s="1">
        <f>1000/(Tabelle10[[#This Row],[Time MS]]-B461)</f>
        <v>58.823529411764703</v>
      </c>
    </row>
    <row r="463" spans="1:14">
      <c r="A463" t="str">
        <f t="shared" si="14"/>
        <v>0:9:741</v>
      </c>
      <c r="B463">
        <v>9741</v>
      </c>
      <c r="C463">
        <v>0</v>
      </c>
      <c r="D463">
        <v>-19.540400000000002</v>
      </c>
      <c r="E463">
        <v>99.781300000000002</v>
      </c>
      <c r="F463">
        <v>82.212199999999996</v>
      </c>
      <c r="G463">
        <v>-40.191499999999998</v>
      </c>
      <c r="H463">
        <v>0.65621200000000002</v>
      </c>
      <c r="I463">
        <v>2.19123</v>
      </c>
      <c r="J463">
        <v>0</v>
      </c>
      <c r="K463">
        <f t="shared" si="15"/>
        <v>0</v>
      </c>
      <c r="L463">
        <f>SQRT((D463-Tabelle11[[#This Row],[X]])^2+ (E463 - Tabelle11[Y])^2 + (F463 - Tabelle11[Z])^2)</f>
        <v>130.75542394367432</v>
      </c>
      <c r="M463">
        <f ca="1">IF(ROW()&gt;M$1+2,AVERAGEA(INDIRECT(ADDRESS(ROW()-M$1,12)):INDIRECT(ADDRESS(ROW(),12,4))),NA())</f>
        <v>130.61722687962566</v>
      </c>
      <c r="N463" s="1">
        <f>1000/(Tabelle10[[#This Row],[Time MS]]-B462)</f>
        <v>45.454545454545453</v>
      </c>
    </row>
    <row r="464" spans="1:14">
      <c r="A464" t="str">
        <f t="shared" si="14"/>
        <v>0:9:762</v>
      </c>
      <c r="B464">
        <v>9762</v>
      </c>
      <c r="C464">
        <v>0</v>
      </c>
      <c r="D464">
        <v>-15.9064</v>
      </c>
      <c r="E464">
        <v>97.517700000000005</v>
      </c>
      <c r="F464">
        <v>85.213499999999996</v>
      </c>
      <c r="G464">
        <v>-40.191499999999998</v>
      </c>
      <c r="H464">
        <v>0.65621200000000002</v>
      </c>
      <c r="I464">
        <v>2.19123</v>
      </c>
      <c r="J464">
        <v>1</v>
      </c>
      <c r="K464">
        <f t="shared" si="15"/>
        <v>0.47855669036269832</v>
      </c>
      <c r="L464">
        <f>SQRT((D464-Tabelle11[[#This Row],[X]])^2+ (E464 - Tabelle11[Y])^2 + (F464 - Tabelle11[Z])^2)</f>
        <v>130.47626587429608</v>
      </c>
      <c r="M464">
        <f ca="1">IF(ROW()&gt;M$1+2,AVERAGEA(INDIRECT(ADDRESS(ROW()-M$1,12)):INDIRECT(ADDRESS(ROW(),12,4))),NA())</f>
        <v>130.61446293834467</v>
      </c>
      <c r="N464" s="1">
        <f>1000/(Tabelle10[[#This Row],[Time MS]]-B463)</f>
        <v>47.61904761904762</v>
      </c>
    </row>
    <row r="465" spans="1:14">
      <c r="A465" t="str">
        <f t="shared" si="14"/>
        <v>0:9:777</v>
      </c>
      <c r="B465">
        <v>9777</v>
      </c>
      <c r="C465">
        <v>0</v>
      </c>
      <c r="D465">
        <v>-15.9064</v>
      </c>
      <c r="E465">
        <v>97.517700000000005</v>
      </c>
      <c r="F465">
        <v>85.213499999999996</v>
      </c>
      <c r="G465">
        <v>-40.191499999999998</v>
      </c>
      <c r="H465">
        <v>0.65621200000000002</v>
      </c>
      <c r="I465">
        <v>2.19123</v>
      </c>
      <c r="J465">
        <v>0</v>
      </c>
      <c r="K465">
        <f t="shared" si="15"/>
        <v>0</v>
      </c>
      <c r="L465">
        <f>SQRT((D465-Tabelle11[[#This Row],[X]])^2+ (E465 - Tabelle11[Y])^2 + (F465 - Tabelle11[Z])^2)</f>
        <v>130.47626587429608</v>
      </c>
      <c r="M465">
        <f ca="1">IF(ROW()&gt;M$1+2,AVERAGEA(INDIRECT(ADDRESS(ROW()-M$1,12)):INDIRECT(ADDRESS(ROW(),12,4))),NA())</f>
        <v>130.61446293834467</v>
      </c>
      <c r="N465" s="1">
        <f>1000/(Tabelle10[[#This Row],[Time MS]]-B464)</f>
        <v>66.666666666666671</v>
      </c>
    </row>
    <row r="466" spans="1:14">
      <c r="A466" t="str">
        <f t="shared" si="14"/>
        <v>0:9:805</v>
      </c>
      <c r="B466">
        <v>9805</v>
      </c>
      <c r="C466">
        <v>0</v>
      </c>
      <c r="D466">
        <v>-19.540400000000002</v>
      </c>
      <c r="E466">
        <v>99.781300000000002</v>
      </c>
      <c r="F466">
        <v>82.212199999999996</v>
      </c>
      <c r="G466">
        <v>-40.191499999999998</v>
      </c>
      <c r="H466">
        <v>0.65621200000000002</v>
      </c>
      <c r="I466">
        <v>2.19123</v>
      </c>
      <c r="J466">
        <v>1</v>
      </c>
      <c r="K466">
        <f t="shared" si="15"/>
        <v>0.3589175177720238</v>
      </c>
      <c r="L466">
        <f>SQRT((D466-Tabelle11[[#This Row],[X]])^2+ (E466 - Tabelle11[Y])^2 + (F466 - Tabelle11[Z])^2)</f>
        <v>130.75542394367432</v>
      </c>
      <c r="M466">
        <f ca="1">IF(ROW()&gt;M$1+2,AVERAGEA(INDIRECT(ADDRESS(ROW()-M$1,12)):INDIRECT(ADDRESS(ROW(),12,4))),NA())</f>
        <v>130.61722687962563</v>
      </c>
      <c r="N466" s="1">
        <f>1000/(Tabelle10[[#This Row],[Time MS]]-B465)</f>
        <v>35.714285714285715</v>
      </c>
    </row>
    <row r="467" spans="1:14">
      <c r="A467" t="str">
        <f t="shared" si="14"/>
        <v>0:9:816</v>
      </c>
      <c r="B467">
        <v>9816</v>
      </c>
      <c r="C467">
        <v>0</v>
      </c>
      <c r="D467">
        <v>-15.9064</v>
      </c>
      <c r="E467">
        <v>97.517700000000005</v>
      </c>
      <c r="F467">
        <v>85.213499999999996</v>
      </c>
      <c r="G467">
        <v>-40.191499999999998</v>
      </c>
      <c r="H467">
        <v>0.65621200000000002</v>
      </c>
      <c r="I467">
        <v>2.19123</v>
      </c>
      <c r="J467">
        <v>1</v>
      </c>
      <c r="K467">
        <f t="shared" si="15"/>
        <v>0.9136082270560606</v>
      </c>
      <c r="L467">
        <f>SQRT((D467-Tabelle11[[#This Row],[X]])^2+ (E467 - Tabelle11[Y])^2 + (F467 - Tabelle11[Z])^2)</f>
        <v>130.47626587429608</v>
      </c>
      <c r="M467">
        <f ca="1">IF(ROW()&gt;M$1+2,AVERAGEA(INDIRECT(ADDRESS(ROW()-M$1,12)):INDIRECT(ADDRESS(ROW(),12,4))),NA())</f>
        <v>130.61446293834467</v>
      </c>
      <c r="N467" s="1">
        <f>1000/(Tabelle10[[#This Row],[Time MS]]-B466)</f>
        <v>90.909090909090907</v>
      </c>
    </row>
    <row r="468" spans="1:14">
      <c r="A468" t="str">
        <f t="shared" si="14"/>
        <v>0:9:840</v>
      </c>
      <c r="B468">
        <v>9840</v>
      </c>
      <c r="C468">
        <v>0</v>
      </c>
      <c r="D468">
        <v>-15.9064</v>
      </c>
      <c r="E468">
        <v>97.517700000000005</v>
      </c>
      <c r="F468">
        <v>85.213499999999996</v>
      </c>
      <c r="G468">
        <v>-40.191499999999998</v>
      </c>
      <c r="H468">
        <v>0.65621200000000002</v>
      </c>
      <c r="I468">
        <v>2.19123</v>
      </c>
      <c r="J468">
        <v>0</v>
      </c>
      <c r="K468">
        <f t="shared" si="15"/>
        <v>0</v>
      </c>
      <c r="L468">
        <f>SQRT((D468-Tabelle11[[#This Row],[X]])^2+ (E468 - Tabelle11[Y])^2 + (F468 - Tabelle11[Z])^2)</f>
        <v>130.47626587429608</v>
      </c>
      <c r="M468">
        <f ca="1">IF(ROW()&gt;M$1+2,AVERAGEA(INDIRECT(ADDRESS(ROW()-M$1,12)):INDIRECT(ADDRESS(ROW(),12,4))),NA())</f>
        <v>130.61446293834467</v>
      </c>
      <c r="N468" s="1">
        <f>1000/(Tabelle10[[#This Row],[Time MS]]-B467)</f>
        <v>41.666666666666664</v>
      </c>
    </row>
    <row r="469" spans="1:14">
      <c r="A469" t="str">
        <f t="shared" si="14"/>
        <v>0:9:866</v>
      </c>
      <c r="B469">
        <v>9866</v>
      </c>
      <c r="C469">
        <v>0</v>
      </c>
      <c r="D469">
        <v>-19.540400000000002</v>
      </c>
      <c r="E469">
        <v>99.781300000000002</v>
      </c>
      <c r="F469">
        <v>82.212199999999996</v>
      </c>
      <c r="G469">
        <v>-40.191499999999998</v>
      </c>
      <c r="H469">
        <v>0.65621200000000002</v>
      </c>
      <c r="I469">
        <v>2.19123</v>
      </c>
      <c r="J469">
        <v>1</v>
      </c>
      <c r="K469">
        <f t="shared" si="15"/>
        <v>0.38652655760064103</v>
      </c>
      <c r="L469">
        <f>SQRT((D469-Tabelle11[[#This Row],[X]])^2+ (E469 - Tabelle11[Y])^2 + (F469 - Tabelle11[Z])^2)</f>
        <v>130.75542394367432</v>
      </c>
      <c r="M469">
        <f ca="1">IF(ROW()&gt;M$1+2,AVERAGEA(INDIRECT(ADDRESS(ROW()-M$1,12)):INDIRECT(ADDRESS(ROW(),12,4))),NA())</f>
        <v>130.61722687962563</v>
      </c>
      <c r="N469" s="1">
        <f>1000/(Tabelle10[[#This Row],[Time MS]]-B468)</f>
        <v>38.46153846153846</v>
      </c>
    </row>
    <row r="470" spans="1:14">
      <c r="A470" t="str">
        <f t="shared" si="14"/>
        <v>0:9:878</v>
      </c>
      <c r="B470">
        <v>9878</v>
      </c>
      <c r="C470">
        <v>0</v>
      </c>
      <c r="D470">
        <v>-19.540400000000002</v>
      </c>
      <c r="E470">
        <v>99.781300000000002</v>
      </c>
      <c r="F470">
        <v>82.212199999999996</v>
      </c>
      <c r="G470">
        <v>-40.191499999999998</v>
      </c>
      <c r="H470">
        <v>0.65621200000000002</v>
      </c>
      <c r="I470">
        <v>2.19123</v>
      </c>
      <c r="J470">
        <v>0</v>
      </c>
      <c r="K470">
        <f t="shared" si="15"/>
        <v>0</v>
      </c>
      <c r="L470">
        <f>SQRT((D470-Tabelle11[[#This Row],[X]])^2+ (E470 - Tabelle11[Y])^2 + (F470 - Tabelle11[Z])^2)</f>
        <v>130.75542394367432</v>
      </c>
      <c r="M470">
        <f ca="1">IF(ROW()&gt;M$1+2,AVERAGEA(INDIRECT(ADDRESS(ROW()-M$1,12)):INDIRECT(ADDRESS(ROW(),12,4))),NA())</f>
        <v>130.61722687962563</v>
      </c>
      <c r="N470" s="1">
        <f>1000/(Tabelle10[[#This Row],[Time MS]]-B469)</f>
        <v>83.333333333333329</v>
      </c>
    </row>
    <row r="471" spans="1:14">
      <c r="A471" t="str">
        <f t="shared" si="14"/>
        <v>0:9:898</v>
      </c>
      <c r="B471">
        <v>9898</v>
      </c>
      <c r="C471">
        <v>0</v>
      </c>
      <c r="D471">
        <v>-15.9064</v>
      </c>
      <c r="E471">
        <v>97.517700000000005</v>
      </c>
      <c r="F471">
        <v>85.213499999999996</v>
      </c>
      <c r="G471">
        <v>-40.191499999999998</v>
      </c>
      <c r="H471">
        <v>0.65621200000000002</v>
      </c>
      <c r="I471">
        <v>2.19123</v>
      </c>
      <c r="J471">
        <v>1</v>
      </c>
      <c r="K471">
        <f t="shared" si="15"/>
        <v>0.50248452488083328</v>
      </c>
      <c r="L471">
        <f>SQRT((D471-Tabelle11[[#This Row],[X]])^2+ (E471 - Tabelle11[Y])^2 + (F471 - Tabelle11[Z])^2)</f>
        <v>130.47626587429608</v>
      </c>
      <c r="M471">
        <f ca="1">IF(ROW()&gt;M$1+2,AVERAGEA(INDIRECT(ADDRESS(ROW()-M$1,12)):INDIRECT(ADDRESS(ROW(),12,4))),NA())</f>
        <v>130.61722687962566</v>
      </c>
      <c r="N471" s="1">
        <f>1000/(Tabelle10[[#This Row],[Time MS]]-B470)</f>
        <v>50</v>
      </c>
    </row>
    <row r="472" spans="1:14">
      <c r="A472" t="str">
        <f t="shared" si="14"/>
        <v>0:9:912</v>
      </c>
      <c r="B472">
        <v>9912</v>
      </c>
      <c r="C472">
        <v>0</v>
      </c>
      <c r="D472">
        <v>-15.9064</v>
      </c>
      <c r="E472">
        <v>97.517700000000005</v>
      </c>
      <c r="F472">
        <v>85.213499999999996</v>
      </c>
      <c r="G472">
        <v>-40.191499999999998</v>
      </c>
      <c r="H472">
        <v>0.65621200000000002</v>
      </c>
      <c r="I472">
        <v>2.19123</v>
      </c>
      <c r="J472">
        <v>0</v>
      </c>
      <c r="K472">
        <f t="shared" si="15"/>
        <v>0</v>
      </c>
      <c r="L472">
        <f>SQRT((D472-Tabelle11[[#This Row],[X]])^2+ (E472 - Tabelle11[Y])^2 + (F472 - Tabelle11[Z])^2)</f>
        <v>130.47626587429608</v>
      </c>
      <c r="M472">
        <f ca="1">IF(ROW()&gt;M$1+2,AVERAGEA(INDIRECT(ADDRESS(ROW()-M$1,12)):INDIRECT(ADDRESS(ROW(),12,4))),NA())</f>
        <v>130.61722687962566</v>
      </c>
      <c r="N472" s="1">
        <f>1000/(Tabelle10[[#This Row],[Time MS]]-B471)</f>
        <v>71.428571428571431</v>
      </c>
    </row>
    <row r="473" spans="1:14">
      <c r="A473" t="str">
        <f t="shared" si="14"/>
        <v>0:9:933</v>
      </c>
      <c r="B473">
        <v>9933</v>
      </c>
      <c r="C473">
        <v>0</v>
      </c>
      <c r="D473">
        <v>-19.540400000000002</v>
      </c>
      <c r="E473">
        <v>99.781300000000002</v>
      </c>
      <c r="F473">
        <v>82.212199999999996</v>
      </c>
      <c r="G473">
        <v>-40.191499999999998</v>
      </c>
      <c r="H473">
        <v>0.65621200000000002</v>
      </c>
      <c r="I473">
        <v>2.19123</v>
      </c>
      <c r="J473">
        <v>1</v>
      </c>
      <c r="K473">
        <f t="shared" si="15"/>
        <v>0.47855669036269832</v>
      </c>
      <c r="L473">
        <f>SQRT((D473-Tabelle11[[#This Row],[X]])^2+ (E473 - Tabelle11[Y])^2 + (F473 - Tabelle11[Z])^2)</f>
        <v>130.75542394367432</v>
      </c>
      <c r="M473">
        <f ca="1">IF(ROW()&gt;M$1+2,AVERAGEA(INDIRECT(ADDRESS(ROW()-M$1,12)):INDIRECT(ADDRESS(ROW(),12,4))),NA())</f>
        <v>130.61722687962563</v>
      </c>
      <c r="N473" s="1">
        <f>1000/(Tabelle10[[#This Row],[Time MS]]-B472)</f>
        <v>47.61904761904762</v>
      </c>
    </row>
    <row r="474" spans="1:14">
      <c r="A474" t="str">
        <f t="shared" si="14"/>
        <v>0:9:949</v>
      </c>
      <c r="B474">
        <v>9949</v>
      </c>
      <c r="C474">
        <v>0</v>
      </c>
      <c r="D474">
        <v>-19.540400000000002</v>
      </c>
      <c r="E474">
        <v>99.781300000000002</v>
      </c>
      <c r="F474">
        <v>82.212199999999996</v>
      </c>
      <c r="G474">
        <v>-40.191499999999998</v>
      </c>
      <c r="H474">
        <v>0.65621200000000002</v>
      </c>
      <c r="I474">
        <v>2.19123</v>
      </c>
      <c r="J474">
        <v>0</v>
      </c>
      <c r="K474">
        <f t="shared" si="15"/>
        <v>0</v>
      </c>
      <c r="L474">
        <f>SQRT((D474-Tabelle11[[#This Row],[X]])^2+ (E474 - Tabelle11[Y])^2 + (F474 - Tabelle11[Z])^2)</f>
        <v>130.75542394367432</v>
      </c>
      <c r="M474">
        <f ca="1">IF(ROW()&gt;M$1+2,AVERAGEA(INDIRECT(ADDRESS(ROW()-M$1,12)):INDIRECT(ADDRESS(ROW(),12,4))),NA())</f>
        <v>130.61722687962563</v>
      </c>
      <c r="N474" s="1">
        <f>1000/(Tabelle10[[#This Row],[Time MS]]-B473)</f>
        <v>62.5</v>
      </c>
    </row>
    <row r="475" spans="1:14">
      <c r="A475" t="str">
        <f t="shared" si="14"/>
        <v>0:9:970</v>
      </c>
      <c r="B475">
        <v>9970</v>
      </c>
      <c r="C475">
        <v>0</v>
      </c>
      <c r="D475">
        <v>-15.9064</v>
      </c>
      <c r="E475">
        <v>97.517700000000005</v>
      </c>
      <c r="F475">
        <v>85.213499999999996</v>
      </c>
      <c r="G475">
        <v>-40.191499999999998</v>
      </c>
      <c r="H475">
        <v>0.65621200000000002</v>
      </c>
      <c r="I475">
        <v>2.19123</v>
      </c>
      <c r="J475">
        <v>1</v>
      </c>
      <c r="K475">
        <f t="shared" si="15"/>
        <v>0.47855669036269832</v>
      </c>
      <c r="L475">
        <f>SQRT((D475-Tabelle11[[#This Row],[X]])^2+ (E475 - Tabelle11[Y])^2 + (F475 - Tabelle11[Z])^2)</f>
        <v>130.47626587429608</v>
      </c>
      <c r="M475">
        <f ca="1">IF(ROW()&gt;M$1+2,AVERAGEA(INDIRECT(ADDRESS(ROW()-M$1,12)):INDIRECT(ADDRESS(ROW(),12,4))),NA())</f>
        <v>130.61446293834467</v>
      </c>
      <c r="N475" s="1">
        <f>1000/(Tabelle10[[#This Row],[Time MS]]-B474)</f>
        <v>47.61904761904762</v>
      </c>
    </row>
    <row r="476" spans="1:14">
      <c r="A476" t="str">
        <f t="shared" si="14"/>
        <v>0:9:981</v>
      </c>
      <c r="B476">
        <v>9981</v>
      </c>
      <c r="C476">
        <v>0</v>
      </c>
      <c r="D476">
        <v>-15.9064</v>
      </c>
      <c r="E476">
        <v>97.517700000000005</v>
      </c>
      <c r="F476">
        <v>85.213499999999996</v>
      </c>
      <c r="G476">
        <v>-40.191499999999998</v>
      </c>
      <c r="H476">
        <v>0.65621200000000002</v>
      </c>
      <c r="I476">
        <v>2.19123</v>
      </c>
      <c r="J476">
        <v>0</v>
      </c>
      <c r="K476">
        <f t="shared" si="15"/>
        <v>0</v>
      </c>
      <c r="L476">
        <f>SQRT((D476-Tabelle11[[#This Row],[X]])^2+ (E476 - Tabelle11[Y])^2 + (F476 - Tabelle11[Z])^2)</f>
        <v>130.47626587429608</v>
      </c>
      <c r="M476">
        <f ca="1">IF(ROW()&gt;M$1+2,AVERAGEA(INDIRECT(ADDRESS(ROW()-M$1,12)):INDIRECT(ADDRESS(ROW(),12,4))),NA())</f>
        <v>130.61446293834467</v>
      </c>
      <c r="N476" s="1">
        <f>1000/(Tabelle10[[#This Row],[Time MS]]-B475)</f>
        <v>90.909090909090907</v>
      </c>
    </row>
    <row r="477" spans="1:14">
      <c r="A477" t="str">
        <f t="shared" si="14"/>
        <v>0:9:993</v>
      </c>
      <c r="B477">
        <v>9993</v>
      </c>
      <c r="C477">
        <v>0</v>
      </c>
      <c r="D477">
        <v>-15.9064</v>
      </c>
      <c r="E477">
        <v>97.517700000000005</v>
      </c>
      <c r="F477">
        <v>85.213499999999996</v>
      </c>
      <c r="G477">
        <v>-40.191499999999998</v>
      </c>
      <c r="H477">
        <v>0.65621200000000002</v>
      </c>
      <c r="I477">
        <v>2.19123</v>
      </c>
      <c r="J477">
        <v>0</v>
      </c>
      <c r="K477">
        <f t="shared" si="15"/>
        <v>0</v>
      </c>
      <c r="L477">
        <f>SQRT((D477-Tabelle11[[#This Row],[X]])^2+ (E477 - Tabelle11[Y])^2 + (F477 - Tabelle11[Z])^2)</f>
        <v>130.47626587429608</v>
      </c>
      <c r="M477">
        <f ca="1">IF(ROW()&gt;M$1+2,AVERAGEA(INDIRECT(ADDRESS(ROW()-M$1,12)):INDIRECT(ADDRESS(ROW(),12,4))),NA())</f>
        <v>130.61169899706371</v>
      </c>
      <c r="N477" s="1">
        <f>1000/(Tabelle10[[#This Row],[Time MS]]-B476)</f>
        <v>83.333333333333329</v>
      </c>
    </row>
    <row r="478" spans="1:14">
      <c r="A478" t="str">
        <f t="shared" si="14"/>
        <v>0:10:3</v>
      </c>
      <c r="B478">
        <v>10003</v>
      </c>
      <c r="C478">
        <v>0</v>
      </c>
      <c r="D478">
        <v>-19.540400000000002</v>
      </c>
      <c r="E478">
        <v>99.781300000000002</v>
      </c>
      <c r="F478">
        <v>82.212199999999996</v>
      </c>
      <c r="G478">
        <v>-40.191499999999998</v>
      </c>
      <c r="H478">
        <v>0.65621200000000002</v>
      </c>
      <c r="I478">
        <v>2.19123</v>
      </c>
      <c r="J478">
        <v>1</v>
      </c>
      <c r="K478">
        <f t="shared" si="15"/>
        <v>1.0049690497616666</v>
      </c>
      <c r="L478">
        <f>SQRT((D478-Tabelle11[[#This Row],[X]])^2+ (E478 - Tabelle11[Y])^2 + (F478 - Tabelle11[Z])^2)</f>
        <v>130.75542394367432</v>
      </c>
      <c r="M478">
        <f ca="1">IF(ROW()&gt;M$1+2,AVERAGEA(INDIRECT(ADDRESS(ROW()-M$1,12)):INDIRECT(ADDRESS(ROW(),12,4))),NA())</f>
        <v>130.61169899706368</v>
      </c>
      <c r="N478" s="1">
        <f>1000/(Tabelle10[[#This Row],[Time MS]]-B477)</f>
        <v>100</v>
      </c>
    </row>
    <row r="479" spans="1:14">
      <c r="A479" t="str">
        <f t="shared" si="14"/>
        <v>0:10:10</v>
      </c>
      <c r="B479">
        <v>10010</v>
      </c>
      <c r="C479">
        <v>0</v>
      </c>
      <c r="D479">
        <v>-15.9064</v>
      </c>
      <c r="E479">
        <v>97.517700000000005</v>
      </c>
      <c r="F479">
        <v>85.213499999999996</v>
      </c>
      <c r="G479">
        <v>-40.191499999999998</v>
      </c>
      <c r="H479">
        <v>0.65621200000000002</v>
      </c>
      <c r="I479">
        <v>2.19123</v>
      </c>
      <c r="J479">
        <v>1</v>
      </c>
      <c r="K479">
        <f t="shared" si="15"/>
        <v>1.4356700710880952</v>
      </c>
      <c r="L479">
        <f>SQRT((D479-Tabelle11[[#This Row],[X]])^2+ (E479 - Tabelle11[Y])^2 + (F479 - Tabelle11[Z])^2)</f>
        <v>130.47626587429608</v>
      </c>
      <c r="M479">
        <f ca="1">IF(ROW()&gt;M$1+2,AVERAGEA(INDIRECT(ADDRESS(ROW()-M$1,12)):INDIRECT(ADDRESS(ROW(),12,4))),NA())</f>
        <v>130.61169899706371</v>
      </c>
      <c r="N479" s="1">
        <f>1000/(Tabelle10[[#This Row],[Time MS]]-B478)</f>
        <v>142.85714285714286</v>
      </c>
    </row>
    <row r="480" spans="1:14">
      <c r="A480" t="str">
        <f t="shared" si="14"/>
        <v>0:10:46</v>
      </c>
      <c r="B480">
        <v>10046</v>
      </c>
      <c r="C480">
        <v>0</v>
      </c>
      <c r="D480">
        <v>-19.540400000000002</v>
      </c>
      <c r="E480">
        <v>99.781300000000002</v>
      </c>
      <c r="F480">
        <v>82.212199999999996</v>
      </c>
      <c r="G480">
        <v>-40.191499999999998</v>
      </c>
      <c r="H480">
        <v>0.65621200000000002</v>
      </c>
      <c r="I480">
        <v>2.19123</v>
      </c>
      <c r="J480">
        <v>1</v>
      </c>
      <c r="K480">
        <f t="shared" si="15"/>
        <v>0.27915806937824073</v>
      </c>
      <c r="L480">
        <f>SQRT((D480-Tabelle11[[#This Row],[X]])^2+ (E480 - Tabelle11[Y])^2 + (F480 - Tabelle11[Z])^2)</f>
        <v>130.75542394367432</v>
      </c>
      <c r="M480">
        <f ca="1">IF(ROW()&gt;M$1+2,AVERAGEA(INDIRECT(ADDRESS(ROW()-M$1,12)):INDIRECT(ADDRESS(ROW(),12,4))),NA())</f>
        <v>130.61169899706368</v>
      </c>
      <c r="N480" s="1">
        <f>1000/(Tabelle10[[#This Row],[Time MS]]-B479)</f>
        <v>27.777777777777779</v>
      </c>
    </row>
    <row r="481" spans="1:14">
      <c r="A481" t="str">
        <f t="shared" si="14"/>
        <v>0:10:88</v>
      </c>
      <c r="B481">
        <v>10088</v>
      </c>
      <c r="C481">
        <v>0</v>
      </c>
      <c r="D481">
        <v>-15.9064</v>
      </c>
      <c r="E481">
        <v>97.517700000000005</v>
      </c>
      <c r="F481">
        <v>85.213499999999996</v>
      </c>
      <c r="G481">
        <v>-40.191499999999998</v>
      </c>
      <c r="H481">
        <v>0.65621200000000002</v>
      </c>
      <c r="I481">
        <v>2.19123</v>
      </c>
      <c r="J481">
        <v>1</v>
      </c>
      <c r="K481">
        <f t="shared" si="15"/>
        <v>0.23927834518134916</v>
      </c>
      <c r="L481">
        <f>SQRT((D481-Tabelle11[[#This Row],[X]])^2+ (E481 - Tabelle11[Y])^2 + (F481 - Tabelle11[Z])^2)</f>
        <v>130.47626587429608</v>
      </c>
      <c r="M481">
        <f ca="1">IF(ROW()&gt;M$1+2,AVERAGEA(INDIRECT(ADDRESS(ROW()-M$1,12)):INDIRECT(ADDRESS(ROW(),12,4))),NA())</f>
        <v>130.60893505578272</v>
      </c>
      <c r="N481" s="1">
        <f>1000/(Tabelle10[[#This Row],[Time MS]]-B480)</f>
        <v>23.80952380952381</v>
      </c>
    </row>
    <row r="482" spans="1:14">
      <c r="A482" t="str">
        <f t="shared" si="14"/>
        <v>0:10:126</v>
      </c>
      <c r="B482">
        <v>10126</v>
      </c>
      <c r="C482">
        <v>0</v>
      </c>
      <c r="D482">
        <v>-19.540400000000002</v>
      </c>
      <c r="E482">
        <v>99.781300000000002</v>
      </c>
      <c r="F482">
        <v>82.212199999999996</v>
      </c>
      <c r="G482">
        <v>-40.191499999999998</v>
      </c>
      <c r="H482">
        <v>0.65621200000000002</v>
      </c>
      <c r="I482">
        <v>2.19123</v>
      </c>
      <c r="J482">
        <v>1</v>
      </c>
      <c r="K482">
        <f t="shared" si="15"/>
        <v>0.2644655394109649</v>
      </c>
      <c r="L482">
        <f>SQRT((D482-Tabelle11[[#This Row],[X]])^2+ (E482 - Tabelle11[Y])^2 + (F482 - Tabelle11[Z])^2)</f>
        <v>130.75542394367432</v>
      </c>
      <c r="M482">
        <f ca="1">IF(ROW()&gt;M$1+2,AVERAGEA(INDIRECT(ADDRESS(ROW()-M$1,12)):INDIRECT(ADDRESS(ROW(),12,4))),NA())</f>
        <v>130.60893505578272</v>
      </c>
      <c r="N482" s="1">
        <f>1000/(Tabelle10[[#This Row],[Time MS]]-B481)</f>
        <v>26.315789473684209</v>
      </c>
    </row>
    <row r="483" spans="1:14">
      <c r="A483" t="str">
        <f t="shared" si="14"/>
        <v>0:10:157</v>
      </c>
      <c r="B483">
        <v>10157</v>
      </c>
      <c r="C483">
        <v>0</v>
      </c>
      <c r="D483">
        <v>-15.9064</v>
      </c>
      <c r="E483">
        <v>97.517700000000005</v>
      </c>
      <c r="F483">
        <v>85.213499999999996</v>
      </c>
      <c r="G483">
        <v>-40.191499999999998</v>
      </c>
      <c r="H483">
        <v>0.65621200000000002</v>
      </c>
      <c r="I483">
        <v>2.19123</v>
      </c>
      <c r="J483">
        <v>1</v>
      </c>
      <c r="K483">
        <f t="shared" si="15"/>
        <v>0.32418356443924728</v>
      </c>
      <c r="L483">
        <f>SQRT((D483-Tabelle11[[#This Row],[X]])^2+ (E483 - Tabelle11[Y])^2 + (F483 - Tabelle11[Z])^2)</f>
        <v>130.47626587429608</v>
      </c>
      <c r="M483">
        <f ca="1">IF(ROW()&gt;M$1+2,AVERAGEA(INDIRECT(ADDRESS(ROW()-M$1,12)):INDIRECT(ADDRESS(ROW(),12,4))),NA())</f>
        <v>130.60893505578272</v>
      </c>
      <c r="N483" s="1">
        <f>1000/(Tabelle10[[#This Row],[Time MS]]-B482)</f>
        <v>32.258064516129032</v>
      </c>
    </row>
    <row r="484" spans="1:14">
      <c r="A484" t="str">
        <f t="shared" si="14"/>
        <v>0:10:204</v>
      </c>
      <c r="B484">
        <v>10204</v>
      </c>
      <c r="C484">
        <v>0</v>
      </c>
      <c r="D484">
        <v>-19.540400000000002</v>
      </c>
      <c r="E484">
        <v>99.781300000000002</v>
      </c>
      <c r="F484">
        <v>82.212199999999996</v>
      </c>
      <c r="G484">
        <v>-40.191499999999998</v>
      </c>
      <c r="H484">
        <v>0.65621200000000002</v>
      </c>
      <c r="I484">
        <v>2.19123</v>
      </c>
      <c r="J484">
        <v>1</v>
      </c>
      <c r="K484">
        <f t="shared" si="15"/>
        <v>0.21382320207695032</v>
      </c>
      <c r="L484">
        <f>SQRT((D484-Tabelle11[[#This Row],[X]])^2+ (E484 - Tabelle11[Y])^2 + (F484 - Tabelle11[Z])^2)</f>
        <v>130.75542394367432</v>
      </c>
      <c r="M484">
        <f ca="1">IF(ROW()&gt;M$1+2,AVERAGEA(INDIRECT(ADDRESS(ROW()-M$1,12)):INDIRECT(ADDRESS(ROW(),12,4))),NA())</f>
        <v>130.61169899706371</v>
      </c>
      <c r="N484" s="1">
        <f>1000/(Tabelle10[[#This Row],[Time MS]]-B483)</f>
        <v>21.276595744680851</v>
      </c>
    </row>
    <row r="485" spans="1:14">
      <c r="A485" t="str">
        <f t="shared" si="14"/>
        <v>0:10:238</v>
      </c>
      <c r="B485">
        <v>10238</v>
      </c>
      <c r="C485">
        <v>0</v>
      </c>
      <c r="D485">
        <v>-15.9064</v>
      </c>
      <c r="E485">
        <v>97.517700000000005</v>
      </c>
      <c r="F485">
        <v>85.213499999999996</v>
      </c>
      <c r="G485">
        <v>-40.191499999999998</v>
      </c>
      <c r="H485">
        <v>0.65621200000000002</v>
      </c>
      <c r="I485">
        <v>2.19123</v>
      </c>
      <c r="J485">
        <v>1</v>
      </c>
      <c r="K485">
        <f t="shared" si="15"/>
        <v>0.2955791322828431</v>
      </c>
      <c r="L485">
        <f>SQRT((D485-Tabelle11[[#This Row],[X]])^2+ (E485 - Tabelle11[Y])^2 + (F485 - Tabelle11[Z])^2)</f>
        <v>130.47626587429608</v>
      </c>
      <c r="M485">
        <f ca="1">IF(ROW()&gt;M$1+2,AVERAGEA(INDIRECT(ADDRESS(ROW()-M$1,12)):INDIRECT(ADDRESS(ROW(),12,4))),NA())</f>
        <v>130.60893505578272</v>
      </c>
      <c r="N485" s="1">
        <f>1000/(Tabelle10[[#This Row],[Time MS]]-B484)</f>
        <v>29.411764705882351</v>
      </c>
    </row>
    <row r="486" spans="1:14">
      <c r="A486" t="str">
        <f t="shared" si="14"/>
        <v>0:10:270</v>
      </c>
      <c r="B486">
        <v>10270</v>
      </c>
      <c r="C486">
        <v>0</v>
      </c>
      <c r="D486">
        <v>-19.540400000000002</v>
      </c>
      <c r="E486">
        <v>99.781300000000002</v>
      </c>
      <c r="F486">
        <v>82.212199999999996</v>
      </c>
      <c r="G486">
        <v>-40.191499999999998</v>
      </c>
      <c r="H486">
        <v>0.65621200000000002</v>
      </c>
      <c r="I486">
        <v>2.19123</v>
      </c>
      <c r="J486">
        <v>1</v>
      </c>
      <c r="K486">
        <f t="shared" si="15"/>
        <v>0.31405282805052076</v>
      </c>
      <c r="L486">
        <f>SQRT((D486-Tabelle11[[#This Row],[X]])^2+ (E486 - Tabelle11[Y])^2 + (F486 - Tabelle11[Z])^2)</f>
        <v>130.75542394367432</v>
      </c>
      <c r="M486">
        <f ca="1">IF(ROW()&gt;M$1+2,AVERAGEA(INDIRECT(ADDRESS(ROW()-M$1,12)):INDIRECT(ADDRESS(ROW(),12,4))),NA())</f>
        <v>130.61169899706371</v>
      </c>
      <c r="N486" s="1">
        <f>1000/(Tabelle10[[#This Row],[Time MS]]-B485)</f>
        <v>31.25</v>
      </c>
    </row>
    <row r="487" spans="1:14">
      <c r="A487" t="str">
        <f t="shared" si="14"/>
        <v>0:10:298</v>
      </c>
      <c r="B487">
        <v>10298</v>
      </c>
      <c r="C487">
        <v>0</v>
      </c>
      <c r="D487">
        <v>-15.9064</v>
      </c>
      <c r="E487">
        <v>97.517700000000005</v>
      </c>
      <c r="F487">
        <v>85.213499999999996</v>
      </c>
      <c r="G487">
        <v>-40.191499999999998</v>
      </c>
      <c r="H487">
        <v>0.65621200000000002</v>
      </c>
      <c r="I487">
        <v>2.19123</v>
      </c>
      <c r="J487">
        <v>1</v>
      </c>
      <c r="K487">
        <f t="shared" si="15"/>
        <v>0.3589175177720238</v>
      </c>
      <c r="L487">
        <f>SQRT((D487-Tabelle11[[#This Row],[X]])^2+ (E487 - Tabelle11[Y])^2 + (F487 - Tabelle11[Z])^2)</f>
        <v>130.47626587429608</v>
      </c>
      <c r="M487">
        <f ca="1">IF(ROW()&gt;M$1+2,AVERAGEA(INDIRECT(ADDRESS(ROW()-M$1,12)):INDIRECT(ADDRESS(ROW(),12,4))),NA())</f>
        <v>130.60893505578272</v>
      </c>
      <c r="N487" s="1">
        <f>1000/(Tabelle10[[#This Row],[Time MS]]-B486)</f>
        <v>35.714285714285715</v>
      </c>
    </row>
    <row r="488" spans="1:14">
      <c r="A488" t="str">
        <f t="shared" si="14"/>
        <v>0:10:322</v>
      </c>
      <c r="B488">
        <v>10322</v>
      </c>
      <c r="C488">
        <v>0</v>
      </c>
      <c r="D488">
        <v>-19.540400000000002</v>
      </c>
      <c r="E488">
        <v>99.781300000000002</v>
      </c>
      <c r="F488">
        <v>82.212199999999996</v>
      </c>
      <c r="G488">
        <v>-40.191499999999998</v>
      </c>
      <c r="H488">
        <v>0.65621200000000002</v>
      </c>
      <c r="I488">
        <v>2.19123</v>
      </c>
      <c r="J488">
        <v>1</v>
      </c>
      <c r="K488">
        <f t="shared" si="15"/>
        <v>0.41873710406736109</v>
      </c>
      <c r="L488">
        <f>SQRT((D488-Tabelle11[[#This Row],[X]])^2+ (E488 - Tabelle11[Y])^2 + (F488 - Tabelle11[Z])^2)</f>
        <v>130.75542394367432</v>
      </c>
      <c r="M488">
        <f ca="1">IF(ROW()&gt;M$1+2,AVERAGEA(INDIRECT(ADDRESS(ROW()-M$1,12)):INDIRECT(ADDRESS(ROW(),12,4))),NA())</f>
        <v>130.60893505578272</v>
      </c>
      <c r="N488" s="1">
        <f>1000/(Tabelle10[[#This Row],[Time MS]]-B487)</f>
        <v>41.666666666666664</v>
      </c>
    </row>
    <row r="489" spans="1:14">
      <c r="A489" t="str">
        <f t="shared" si="14"/>
        <v>0:10:347</v>
      </c>
      <c r="B489">
        <v>10347</v>
      </c>
      <c r="C489">
        <v>0</v>
      </c>
      <c r="D489">
        <v>-15.9064</v>
      </c>
      <c r="E489">
        <v>97.517700000000005</v>
      </c>
      <c r="F489">
        <v>85.213499999999996</v>
      </c>
      <c r="G489">
        <v>-40.191499999999998</v>
      </c>
      <c r="H489">
        <v>0.65621200000000002</v>
      </c>
      <c r="I489">
        <v>2.19123</v>
      </c>
      <c r="J489">
        <v>1</v>
      </c>
      <c r="K489">
        <f t="shared" si="15"/>
        <v>0.40198761990466664</v>
      </c>
      <c r="L489">
        <f>SQRT((D489-Tabelle11[[#This Row],[X]])^2+ (E489 - Tabelle11[Y])^2 + (F489 - Tabelle11[Z])^2)</f>
        <v>130.47626587429608</v>
      </c>
      <c r="M489">
        <f ca="1">IF(ROW()&gt;M$1+2,AVERAGEA(INDIRECT(ADDRESS(ROW()-M$1,12)):INDIRECT(ADDRESS(ROW(),12,4))),NA())</f>
        <v>130.60893505578272</v>
      </c>
      <c r="N489" s="1">
        <f>1000/(Tabelle10[[#This Row],[Time MS]]-B488)</f>
        <v>40</v>
      </c>
    </row>
    <row r="490" spans="1:14">
      <c r="A490" t="str">
        <f t="shared" si="14"/>
        <v>0:10:380</v>
      </c>
      <c r="B490">
        <v>10380</v>
      </c>
      <c r="C490">
        <v>0</v>
      </c>
      <c r="D490">
        <v>-15.9064</v>
      </c>
      <c r="E490">
        <v>97.517700000000005</v>
      </c>
      <c r="F490">
        <v>85.213499999999996</v>
      </c>
      <c r="G490">
        <v>-40.191499999999998</v>
      </c>
      <c r="H490">
        <v>0.65621200000000002</v>
      </c>
      <c r="I490">
        <v>2.19123</v>
      </c>
      <c r="J490">
        <v>0</v>
      </c>
      <c r="K490">
        <f t="shared" si="15"/>
        <v>0</v>
      </c>
      <c r="L490">
        <f>SQRT((D490-Tabelle11[[#This Row],[X]])^2+ (E490 - Tabelle11[Y])^2 + (F490 - Tabelle11[Z])^2)</f>
        <v>130.47626587429608</v>
      </c>
      <c r="M490">
        <f ca="1">IF(ROW()&gt;M$1+2,AVERAGEA(INDIRECT(ADDRESS(ROW()-M$1,12)):INDIRECT(ADDRESS(ROW(),12,4))),NA())</f>
        <v>130.60617111450176</v>
      </c>
      <c r="N490" s="1">
        <f>1000/(Tabelle10[[#This Row],[Time MS]]-B489)</f>
        <v>30.303030303030305</v>
      </c>
    </row>
    <row r="491" spans="1:14">
      <c r="A491" t="str">
        <f t="shared" si="14"/>
        <v>0:10:401</v>
      </c>
      <c r="B491">
        <v>10401</v>
      </c>
      <c r="C491">
        <v>0</v>
      </c>
      <c r="D491">
        <v>-19.540400000000002</v>
      </c>
      <c r="E491">
        <v>99.781300000000002</v>
      </c>
      <c r="F491">
        <v>82.212199999999996</v>
      </c>
      <c r="G491">
        <v>-40.191499999999998</v>
      </c>
      <c r="H491">
        <v>0.65621200000000002</v>
      </c>
      <c r="I491">
        <v>2.19123</v>
      </c>
      <c r="J491">
        <v>1</v>
      </c>
      <c r="K491">
        <f t="shared" si="15"/>
        <v>0.47855669036269832</v>
      </c>
      <c r="L491">
        <f>SQRT((D491-Tabelle11[[#This Row],[X]])^2+ (E491 - Tabelle11[Y])^2 + (F491 - Tabelle11[Z])^2)</f>
        <v>130.75542394367432</v>
      </c>
      <c r="M491">
        <f ca="1">IF(ROW()&gt;M$1+2,AVERAGEA(INDIRECT(ADDRESS(ROW()-M$1,12)):INDIRECT(ADDRESS(ROW(),12,4))),NA())</f>
        <v>130.60617111450176</v>
      </c>
      <c r="N491" s="1">
        <f>1000/(Tabelle10[[#This Row],[Time MS]]-B490)</f>
        <v>47.61904761904762</v>
      </c>
    </row>
    <row r="492" spans="1:14">
      <c r="A492" t="str">
        <f t="shared" si="14"/>
        <v>0:10:414</v>
      </c>
      <c r="B492">
        <v>10414</v>
      </c>
      <c r="C492">
        <v>0</v>
      </c>
      <c r="D492">
        <v>-15.9064</v>
      </c>
      <c r="E492">
        <v>97.517700000000005</v>
      </c>
      <c r="F492">
        <v>85.213499999999996</v>
      </c>
      <c r="G492">
        <v>-40.191499999999998</v>
      </c>
      <c r="H492">
        <v>0.65621200000000002</v>
      </c>
      <c r="I492">
        <v>2.19123</v>
      </c>
      <c r="J492">
        <v>1</v>
      </c>
      <c r="K492">
        <f t="shared" si="15"/>
        <v>0.77305311520128206</v>
      </c>
      <c r="L492">
        <f>SQRT((D492-Tabelle11[[#This Row],[X]])^2+ (E492 - Tabelle11[Y])^2 + (F492 - Tabelle11[Z])^2)</f>
        <v>130.47626587429608</v>
      </c>
      <c r="M492">
        <f ca="1">IF(ROW()&gt;M$1+2,AVERAGEA(INDIRECT(ADDRESS(ROW()-M$1,12)):INDIRECT(ADDRESS(ROW(),12,4))),NA())</f>
        <v>130.60340717322077</v>
      </c>
      <c r="N492" s="1">
        <f>1000/(Tabelle10[[#This Row],[Time MS]]-B491)</f>
        <v>76.92307692307692</v>
      </c>
    </row>
    <row r="493" spans="1:14">
      <c r="A493" t="str">
        <f t="shared" si="14"/>
        <v>0:10:443</v>
      </c>
      <c r="B493">
        <v>10443</v>
      </c>
      <c r="C493">
        <v>0</v>
      </c>
      <c r="D493">
        <v>-15.9064</v>
      </c>
      <c r="E493">
        <v>97.517700000000005</v>
      </c>
      <c r="F493">
        <v>85.213499999999996</v>
      </c>
      <c r="G493">
        <v>-40.191499999999998</v>
      </c>
      <c r="H493">
        <v>0.65621200000000002</v>
      </c>
      <c r="I493">
        <v>2.19123</v>
      </c>
      <c r="J493">
        <v>0</v>
      </c>
      <c r="K493">
        <f t="shared" si="15"/>
        <v>0</v>
      </c>
      <c r="L493">
        <f>SQRT((D493-Tabelle11[[#This Row],[X]])^2+ (E493 - Tabelle11[Y])^2 + (F493 - Tabelle11[Z])^2)</f>
        <v>130.47626587429608</v>
      </c>
      <c r="M493">
        <f ca="1">IF(ROW()&gt;M$1+2,AVERAGEA(INDIRECT(ADDRESS(ROW()-M$1,12)):INDIRECT(ADDRESS(ROW(),12,4))),NA())</f>
        <v>130.60340717322077</v>
      </c>
      <c r="N493" s="1">
        <f>1000/(Tabelle10[[#This Row],[Time MS]]-B492)</f>
        <v>34.482758620689658</v>
      </c>
    </row>
    <row r="494" spans="1:14">
      <c r="A494" t="str">
        <f t="shared" si="14"/>
        <v>0:10:469</v>
      </c>
      <c r="B494">
        <v>10469</v>
      </c>
      <c r="C494">
        <v>0</v>
      </c>
      <c r="D494">
        <v>-19.540400000000002</v>
      </c>
      <c r="E494">
        <v>99.781300000000002</v>
      </c>
      <c r="F494">
        <v>82.212199999999996</v>
      </c>
      <c r="G494">
        <v>-40.191499999999998</v>
      </c>
      <c r="H494">
        <v>0.65621200000000002</v>
      </c>
      <c r="I494">
        <v>2.19123</v>
      </c>
      <c r="J494">
        <v>1</v>
      </c>
      <c r="K494">
        <f t="shared" si="15"/>
        <v>0.38652655760064103</v>
      </c>
      <c r="L494">
        <f>SQRT((D494-Tabelle11[[#This Row],[X]])^2+ (E494 - Tabelle11[Y])^2 + (F494 - Tabelle11[Z])^2)</f>
        <v>130.75542394367432</v>
      </c>
      <c r="M494">
        <f ca="1">IF(ROW()&gt;M$1+2,AVERAGEA(INDIRECT(ADDRESS(ROW()-M$1,12)):INDIRECT(ADDRESS(ROW(),12,4))),NA())</f>
        <v>130.60617111450176</v>
      </c>
      <c r="N494" s="1">
        <f>1000/(Tabelle10[[#This Row],[Time MS]]-B493)</f>
        <v>38.46153846153846</v>
      </c>
    </row>
    <row r="495" spans="1:14">
      <c r="A495" t="str">
        <f t="shared" si="14"/>
        <v>0:10:483</v>
      </c>
      <c r="B495">
        <v>10483</v>
      </c>
      <c r="C495">
        <v>0</v>
      </c>
      <c r="D495">
        <v>-15.9064</v>
      </c>
      <c r="E495">
        <v>97.517700000000005</v>
      </c>
      <c r="F495">
        <v>85.213499999999996</v>
      </c>
      <c r="G495">
        <v>-40.191499999999998</v>
      </c>
      <c r="H495">
        <v>0.65621200000000002</v>
      </c>
      <c r="I495">
        <v>2.19123</v>
      </c>
      <c r="J495">
        <v>1</v>
      </c>
      <c r="K495">
        <f t="shared" si="15"/>
        <v>0.71783503554404759</v>
      </c>
      <c r="L495">
        <f>SQRT((D495-Tabelle11[[#This Row],[X]])^2+ (E495 - Tabelle11[Y])^2 + (F495 - Tabelle11[Z])^2)</f>
        <v>130.47626587429608</v>
      </c>
      <c r="M495">
        <f ca="1">IF(ROW()&gt;M$1+2,AVERAGEA(INDIRECT(ADDRESS(ROW()-M$1,12)):INDIRECT(ADDRESS(ROW(),12,4))),NA())</f>
        <v>130.60340717322077</v>
      </c>
      <c r="N495" s="1">
        <f>1000/(Tabelle10[[#This Row],[Time MS]]-B494)</f>
        <v>71.428571428571431</v>
      </c>
    </row>
    <row r="496" spans="1:14">
      <c r="A496" t="str">
        <f t="shared" si="14"/>
        <v>0:10:508</v>
      </c>
      <c r="B496">
        <v>10508</v>
      </c>
      <c r="C496">
        <v>0</v>
      </c>
      <c r="D496">
        <v>-19.540400000000002</v>
      </c>
      <c r="E496">
        <v>99.781300000000002</v>
      </c>
      <c r="F496">
        <v>82.212199999999996</v>
      </c>
      <c r="G496">
        <v>-40.191499999999998</v>
      </c>
      <c r="H496">
        <v>0.65621200000000002</v>
      </c>
      <c r="I496">
        <v>2.19123</v>
      </c>
      <c r="J496">
        <v>1</v>
      </c>
      <c r="K496">
        <f t="shared" si="15"/>
        <v>0.40198761990466664</v>
      </c>
      <c r="L496">
        <f>SQRT((D496-Tabelle11[[#This Row],[X]])^2+ (E496 - Tabelle11[Y])^2 + (F496 - Tabelle11[Z])^2)</f>
        <v>130.75542394367432</v>
      </c>
      <c r="M496">
        <f ca="1">IF(ROW()&gt;M$1+2,AVERAGEA(INDIRECT(ADDRESS(ROW()-M$1,12)):INDIRECT(ADDRESS(ROW(),12,4))),NA())</f>
        <v>130.60617111450176</v>
      </c>
      <c r="N496" s="1">
        <f>1000/(Tabelle10[[#This Row],[Time MS]]-B495)</f>
        <v>40</v>
      </c>
    </row>
    <row r="497" spans="1:14">
      <c r="A497" t="str">
        <f t="shared" si="14"/>
        <v>0:10:541</v>
      </c>
      <c r="B497">
        <v>10541</v>
      </c>
      <c r="C497">
        <v>0</v>
      </c>
      <c r="D497">
        <v>-19.540400000000002</v>
      </c>
      <c r="E497">
        <v>99.781300000000002</v>
      </c>
      <c r="F497">
        <v>82.212199999999996</v>
      </c>
      <c r="G497">
        <v>-40.191499999999998</v>
      </c>
      <c r="H497">
        <v>0.65621200000000002</v>
      </c>
      <c r="I497">
        <v>2.19123</v>
      </c>
      <c r="J497">
        <v>0</v>
      </c>
      <c r="K497">
        <f t="shared" si="15"/>
        <v>0</v>
      </c>
      <c r="L497">
        <f>SQRT((D497-Tabelle11[[#This Row],[X]])^2+ (E497 - Tabelle11[Y])^2 + (F497 - Tabelle11[Z])^2)</f>
        <v>130.75542394367432</v>
      </c>
      <c r="M497">
        <f ca="1">IF(ROW()&gt;M$1+2,AVERAGEA(INDIRECT(ADDRESS(ROW()-M$1,12)):INDIRECT(ADDRESS(ROW(),12,4))),NA())</f>
        <v>130.60893505578272</v>
      </c>
      <c r="N497" s="1">
        <f>1000/(Tabelle10[[#This Row],[Time MS]]-B496)</f>
        <v>30.303030303030305</v>
      </c>
    </row>
    <row r="498" spans="1:14">
      <c r="A498" t="str">
        <f t="shared" si="14"/>
        <v>0:10:563</v>
      </c>
      <c r="B498">
        <v>10563</v>
      </c>
      <c r="C498">
        <v>0</v>
      </c>
      <c r="D498">
        <v>-15.9064</v>
      </c>
      <c r="E498">
        <v>97.517700000000005</v>
      </c>
      <c r="F498">
        <v>85.213499999999996</v>
      </c>
      <c r="G498">
        <v>-40.191499999999998</v>
      </c>
      <c r="H498">
        <v>0.65621200000000002</v>
      </c>
      <c r="I498">
        <v>2.19123</v>
      </c>
      <c r="J498">
        <v>1</v>
      </c>
      <c r="K498">
        <f t="shared" si="15"/>
        <v>0.4568041135280303</v>
      </c>
      <c r="L498">
        <f>SQRT((D498-Tabelle11[[#This Row],[X]])^2+ (E498 - Tabelle11[Y])^2 + (F498 - Tabelle11[Z])^2)</f>
        <v>130.47626587429608</v>
      </c>
      <c r="M498">
        <f ca="1">IF(ROW()&gt;M$1+2,AVERAGEA(INDIRECT(ADDRESS(ROW()-M$1,12)):INDIRECT(ADDRESS(ROW(),12,4))),NA())</f>
        <v>130.60617111450176</v>
      </c>
      <c r="N498" s="1">
        <f>1000/(Tabelle10[[#This Row],[Time MS]]-B497)</f>
        <v>45.454545454545453</v>
      </c>
    </row>
    <row r="499" spans="1:14">
      <c r="A499" t="str">
        <f t="shared" si="14"/>
        <v>0:10:575</v>
      </c>
      <c r="B499">
        <v>10575</v>
      </c>
      <c r="C499">
        <v>0</v>
      </c>
      <c r="D499">
        <v>-15.9064</v>
      </c>
      <c r="E499">
        <v>97.517700000000005</v>
      </c>
      <c r="F499">
        <v>85.213499999999996</v>
      </c>
      <c r="G499">
        <v>-40.191499999999998</v>
      </c>
      <c r="H499">
        <v>0.65621200000000002</v>
      </c>
      <c r="I499">
        <v>2.19123</v>
      </c>
      <c r="J499">
        <v>0</v>
      </c>
      <c r="K499">
        <f t="shared" si="15"/>
        <v>0</v>
      </c>
      <c r="L499">
        <f>SQRT((D499-Tabelle11[[#This Row],[X]])^2+ (E499 - Tabelle11[Y])^2 + (F499 - Tabelle11[Z])^2)</f>
        <v>130.47626587429608</v>
      </c>
      <c r="M499">
        <f ca="1">IF(ROW()&gt;M$1+2,AVERAGEA(INDIRECT(ADDRESS(ROW()-M$1,12)):INDIRECT(ADDRESS(ROW(),12,4))),NA())</f>
        <v>130.60617111450176</v>
      </c>
      <c r="N499" s="1">
        <f>1000/(Tabelle10[[#This Row],[Time MS]]-B498)</f>
        <v>83.333333333333329</v>
      </c>
    </row>
    <row r="500" spans="1:14">
      <c r="A500" t="str">
        <f t="shared" si="14"/>
        <v>0:10:601</v>
      </c>
      <c r="B500">
        <v>10601</v>
      </c>
      <c r="C500">
        <v>0</v>
      </c>
      <c r="D500">
        <v>-19.540400000000002</v>
      </c>
      <c r="E500">
        <v>99.781300000000002</v>
      </c>
      <c r="F500">
        <v>82.212199999999996</v>
      </c>
      <c r="G500">
        <v>-40.191499999999998</v>
      </c>
      <c r="H500">
        <v>0.65621200000000002</v>
      </c>
      <c r="I500">
        <v>2.19123</v>
      </c>
      <c r="J500">
        <v>1</v>
      </c>
      <c r="K500">
        <f t="shared" si="15"/>
        <v>0.38652655760064103</v>
      </c>
      <c r="L500">
        <f>SQRT((D500-Tabelle11[[#This Row],[X]])^2+ (E500 - Tabelle11[Y])^2 + (F500 - Tabelle11[Z])^2)</f>
        <v>130.75542394367432</v>
      </c>
      <c r="M500">
        <f ca="1">IF(ROW()&gt;M$1+2,AVERAGEA(INDIRECT(ADDRESS(ROW()-M$1,12)):INDIRECT(ADDRESS(ROW(),12,4))),NA())</f>
        <v>130.60893505578272</v>
      </c>
      <c r="N500" s="1">
        <f>1000/(Tabelle10[[#This Row],[Time MS]]-B499)</f>
        <v>38.46153846153846</v>
      </c>
    </row>
    <row r="501" spans="1:14">
      <c r="A501" t="str">
        <f t="shared" si="14"/>
        <v>0:10:614</v>
      </c>
      <c r="B501">
        <v>10614</v>
      </c>
      <c r="C501">
        <v>0</v>
      </c>
      <c r="D501">
        <v>-19.540400000000002</v>
      </c>
      <c r="E501">
        <v>99.781300000000002</v>
      </c>
      <c r="F501">
        <v>82.212199999999996</v>
      </c>
      <c r="G501">
        <v>-40.191499999999998</v>
      </c>
      <c r="H501">
        <v>0.65621200000000002</v>
      </c>
      <c r="I501">
        <v>2.19123</v>
      </c>
      <c r="J501">
        <v>0</v>
      </c>
      <c r="K501">
        <f t="shared" si="15"/>
        <v>0</v>
      </c>
      <c r="L501">
        <f>SQRT((D501-Tabelle11[[#This Row],[X]])^2+ (E501 - Tabelle11[Y])^2 + (F501 - Tabelle11[Z])^2)</f>
        <v>130.75542394367432</v>
      </c>
      <c r="M501">
        <f ca="1">IF(ROW()&gt;M$1+2,AVERAGEA(INDIRECT(ADDRESS(ROW()-M$1,12)):INDIRECT(ADDRESS(ROW(),12,4))),NA())</f>
        <v>130.61169899706371</v>
      </c>
      <c r="N501" s="1">
        <f>1000/(Tabelle10[[#This Row],[Time MS]]-B500)</f>
        <v>76.92307692307692</v>
      </c>
    </row>
    <row r="502" spans="1:14">
      <c r="A502" t="str">
        <f t="shared" si="14"/>
        <v>0:10:638</v>
      </c>
      <c r="B502">
        <v>10638</v>
      </c>
      <c r="C502">
        <v>0</v>
      </c>
      <c r="D502">
        <v>-15.9064</v>
      </c>
      <c r="E502">
        <v>97.517700000000005</v>
      </c>
      <c r="F502">
        <v>85.213499999999996</v>
      </c>
      <c r="G502">
        <v>-40.191499999999998</v>
      </c>
      <c r="H502">
        <v>0.65621200000000002</v>
      </c>
      <c r="I502">
        <v>2.19123</v>
      </c>
      <c r="J502">
        <v>1</v>
      </c>
      <c r="K502">
        <f t="shared" si="15"/>
        <v>0.41873710406736109</v>
      </c>
      <c r="L502">
        <f>SQRT((D502-Tabelle11[[#This Row],[X]])^2+ (E502 - Tabelle11[Y])^2 + (F502 - Tabelle11[Z])^2)</f>
        <v>130.47626587429608</v>
      </c>
      <c r="M502">
        <f ca="1">IF(ROW()&gt;M$1+2,AVERAGEA(INDIRECT(ADDRESS(ROW()-M$1,12)):INDIRECT(ADDRESS(ROW(),12,4))),NA())</f>
        <v>130.60893505578272</v>
      </c>
      <c r="N502" s="1">
        <f>1000/(Tabelle10[[#This Row],[Time MS]]-B501)</f>
        <v>41.666666666666664</v>
      </c>
    </row>
    <row r="503" spans="1:14">
      <c r="A503" t="str">
        <f t="shared" si="14"/>
        <v>0:10:649</v>
      </c>
      <c r="B503">
        <v>10649</v>
      </c>
      <c r="C503">
        <v>0</v>
      </c>
      <c r="D503">
        <v>-19.540400000000002</v>
      </c>
      <c r="E503">
        <v>99.781300000000002</v>
      </c>
      <c r="F503">
        <v>82.212199999999996</v>
      </c>
      <c r="G503">
        <v>-40.191499999999998</v>
      </c>
      <c r="H503">
        <v>0.65621200000000002</v>
      </c>
      <c r="I503">
        <v>2.19123</v>
      </c>
      <c r="J503">
        <v>1</v>
      </c>
      <c r="K503">
        <f t="shared" si="15"/>
        <v>0.9136082270560606</v>
      </c>
      <c r="L503">
        <f>SQRT((D503-Tabelle11[[#This Row],[X]])^2+ (E503 - Tabelle11[Y])^2 + (F503 - Tabelle11[Z])^2)</f>
        <v>130.75542394367432</v>
      </c>
      <c r="M503">
        <f ca="1">IF(ROW()&gt;M$1+2,AVERAGEA(INDIRECT(ADDRESS(ROW()-M$1,12)):INDIRECT(ADDRESS(ROW(),12,4))),NA())</f>
        <v>130.61169899706371</v>
      </c>
      <c r="N503" s="1">
        <f>1000/(Tabelle10[[#This Row],[Time MS]]-B502)</f>
        <v>90.909090909090907</v>
      </c>
    </row>
    <row r="504" spans="1:14">
      <c r="A504" t="str">
        <f t="shared" si="14"/>
        <v>0:10:673</v>
      </c>
      <c r="B504">
        <v>10673</v>
      </c>
      <c r="C504">
        <v>0</v>
      </c>
      <c r="D504">
        <v>-19.540400000000002</v>
      </c>
      <c r="E504">
        <v>99.781300000000002</v>
      </c>
      <c r="F504">
        <v>82.212199999999996</v>
      </c>
      <c r="G504">
        <v>-40.191499999999998</v>
      </c>
      <c r="H504">
        <v>0.65621200000000002</v>
      </c>
      <c r="I504">
        <v>2.19123</v>
      </c>
      <c r="J504">
        <v>0</v>
      </c>
      <c r="K504">
        <f t="shared" si="15"/>
        <v>0</v>
      </c>
      <c r="L504">
        <f>SQRT((D504-Tabelle11[[#This Row],[X]])^2+ (E504 - Tabelle11[Y])^2 + (F504 - Tabelle11[Z])^2)</f>
        <v>130.75542394367432</v>
      </c>
      <c r="M504">
        <f ca="1">IF(ROW()&gt;M$1+2,AVERAGEA(INDIRECT(ADDRESS(ROW()-M$1,12)):INDIRECT(ADDRESS(ROW(),12,4))),NA())</f>
        <v>130.61446293834467</v>
      </c>
      <c r="N504" s="1">
        <f>1000/(Tabelle10[[#This Row],[Time MS]]-B503)</f>
        <v>41.666666666666664</v>
      </c>
    </row>
    <row r="505" spans="1:14">
      <c r="A505" t="str">
        <f t="shared" si="14"/>
        <v>0:10:695</v>
      </c>
      <c r="B505">
        <v>10695</v>
      </c>
      <c r="C505">
        <v>0</v>
      </c>
      <c r="D505">
        <v>-15.9064</v>
      </c>
      <c r="E505">
        <v>97.517700000000005</v>
      </c>
      <c r="F505">
        <v>85.213499999999996</v>
      </c>
      <c r="G505">
        <v>-40.191499999999998</v>
      </c>
      <c r="H505">
        <v>0.65621200000000002</v>
      </c>
      <c r="I505">
        <v>2.19123</v>
      </c>
      <c r="J505">
        <v>1</v>
      </c>
      <c r="K505">
        <f t="shared" si="15"/>
        <v>0.4568041135280303</v>
      </c>
      <c r="L505">
        <f>SQRT((D505-Tabelle11[[#This Row],[X]])^2+ (E505 - Tabelle11[Y])^2 + (F505 - Tabelle11[Z])^2)</f>
        <v>130.47626587429608</v>
      </c>
      <c r="M505">
        <f ca="1">IF(ROW()&gt;M$1+2,AVERAGEA(INDIRECT(ADDRESS(ROW()-M$1,12)):INDIRECT(ADDRESS(ROW(),12,4))),NA())</f>
        <v>130.61169899706371</v>
      </c>
      <c r="N505" s="1">
        <f>1000/(Tabelle10[[#This Row],[Time MS]]-B504)</f>
        <v>45.454545454545453</v>
      </c>
    </row>
    <row r="506" spans="1:14">
      <c r="A506" t="str">
        <f t="shared" si="14"/>
        <v>0:10:707</v>
      </c>
      <c r="B506">
        <v>10707</v>
      </c>
      <c r="C506">
        <v>0</v>
      </c>
      <c r="D506">
        <v>-15.9064</v>
      </c>
      <c r="E506">
        <v>97.517700000000005</v>
      </c>
      <c r="F506">
        <v>85.213499999999996</v>
      </c>
      <c r="G506">
        <v>-40.191499999999998</v>
      </c>
      <c r="H506">
        <v>0.65621200000000002</v>
      </c>
      <c r="I506">
        <v>2.19123</v>
      </c>
      <c r="J506">
        <v>0</v>
      </c>
      <c r="K506">
        <f t="shared" si="15"/>
        <v>0</v>
      </c>
      <c r="L506">
        <f>SQRT((D506-Tabelle11[[#This Row],[X]])^2+ (E506 - Tabelle11[Y])^2 + (F506 - Tabelle11[Z])^2)</f>
        <v>130.47626587429608</v>
      </c>
      <c r="M506">
        <f ca="1">IF(ROW()&gt;M$1+2,AVERAGEA(INDIRECT(ADDRESS(ROW()-M$1,12)):INDIRECT(ADDRESS(ROW(),12,4))),NA())</f>
        <v>130.61169899706371</v>
      </c>
      <c r="N506" s="1">
        <f>1000/(Tabelle10[[#This Row],[Time MS]]-B505)</f>
        <v>83.333333333333329</v>
      </c>
    </row>
    <row r="507" spans="1:14">
      <c r="A507" t="str">
        <f t="shared" si="14"/>
        <v>0:10:720</v>
      </c>
      <c r="B507">
        <v>10720</v>
      </c>
      <c r="C507">
        <v>0</v>
      </c>
      <c r="D507">
        <v>-15.9064</v>
      </c>
      <c r="E507">
        <v>97.517700000000005</v>
      </c>
      <c r="F507">
        <v>85.213499999999996</v>
      </c>
      <c r="G507">
        <v>-40.191499999999998</v>
      </c>
      <c r="H507">
        <v>0.65621200000000002</v>
      </c>
      <c r="I507">
        <v>2.19123</v>
      </c>
      <c r="J507">
        <v>0</v>
      </c>
      <c r="K507">
        <f t="shared" si="15"/>
        <v>0</v>
      </c>
      <c r="L507">
        <f>SQRT((D507-Tabelle11[[#This Row],[X]])^2+ (E507 - Tabelle11[Y])^2 + (F507 - Tabelle11[Z])^2)</f>
        <v>130.47626587429608</v>
      </c>
      <c r="M507">
        <f ca="1">IF(ROW()&gt;M$1+2,AVERAGEA(INDIRECT(ADDRESS(ROW()-M$1,12)):INDIRECT(ADDRESS(ROW(),12,4))),NA())</f>
        <v>130.61169899706371</v>
      </c>
      <c r="N507" s="1">
        <f>1000/(Tabelle10[[#This Row],[Time MS]]-B506)</f>
        <v>76.92307692307692</v>
      </c>
    </row>
    <row r="508" spans="1:14">
      <c r="A508" t="str">
        <f t="shared" si="14"/>
        <v>0:10:731</v>
      </c>
      <c r="B508">
        <v>10731</v>
      </c>
      <c r="C508">
        <v>0</v>
      </c>
      <c r="D508">
        <v>-19.540400000000002</v>
      </c>
      <c r="E508">
        <v>99.781300000000002</v>
      </c>
      <c r="F508">
        <v>82.212199999999996</v>
      </c>
      <c r="G508">
        <v>-40.191499999999998</v>
      </c>
      <c r="H508">
        <v>0.65621200000000002</v>
      </c>
      <c r="I508">
        <v>2.19123</v>
      </c>
      <c r="J508">
        <v>1</v>
      </c>
      <c r="K508">
        <f t="shared" si="15"/>
        <v>0.9136082270560606</v>
      </c>
      <c r="L508">
        <f>SQRT((D508-Tabelle11[[#This Row],[X]])^2+ (E508 - Tabelle11[Y])^2 + (F508 - Tabelle11[Z])^2)</f>
        <v>130.75542394367432</v>
      </c>
      <c r="M508">
        <f ca="1">IF(ROW()&gt;M$1+2,AVERAGEA(INDIRECT(ADDRESS(ROW()-M$1,12)):INDIRECT(ADDRESS(ROW(),12,4))),NA())</f>
        <v>130.61169899706371</v>
      </c>
      <c r="N508" s="1">
        <f>1000/(Tabelle10[[#This Row],[Time MS]]-B507)</f>
        <v>90.909090909090907</v>
      </c>
    </row>
    <row r="509" spans="1:14">
      <c r="A509" t="str">
        <f t="shared" si="14"/>
        <v>0:10:739</v>
      </c>
      <c r="B509">
        <v>10739</v>
      </c>
      <c r="C509">
        <v>0</v>
      </c>
      <c r="D509">
        <v>-19.540400000000002</v>
      </c>
      <c r="E509">
        <v>99.781300000000002</v>
      </c>
      <c r="F509">
        <v>82.212199999999996</v>
      </c>
      <c r="G509">
        <v>-40.191499999999998</v>
      </c>
      <c r="H509">
        <v>0.65621200000000002</v>
      </c>
      <c r="I509">
        <v>2.19123</v>
      </c>
      <c r="J509">
        <v>0</v>
      </c>
      <c r="K509">
        <f t="shared" si="15"/>
        <v>0</v>
      </c>
      <c r="L509">
        <f>SQRT((D509-Tabelle11[[#This Row],[X]])^2+ (E509 - Tabelle11[Y])^2 + (F509 - Tabelle11[Z])^2)</f>
        <v>130.75542394367432</v>
      </c>
      <c r="M509">
        <f ca="1">IF(ROW()&gt;M$1+2,AVERAGEA(INDIRECT(ADDRESS(ROW()-M$1,12)):INDIRECT(ADDRESS(ROW(),12,4))),NA())</f>
        <v>130.61446293834467</v>
      </c>
      <c r="N509" s="1">
        <f>1000/(Tabelle10[[#This Row],[Time MS]]-B508)</f>
        <v>125</v>
      </c>
    </row>
    <row r="510" spans="1:14">
      <c r="A510" t="str">
        <f t="shared" si="14"/>
        <v>0:10:764</v>
      </c>
      <c r="B510">
        <v>10764</v>
      </c>
      <c r="C510">
        <v>0</v>
      </c>
      <c r="D510">
        <v>-15.9064</v>
      </c>
      <c r="E510">
        <v>97.517700000000005</v>
      </c>
      <c r="F510">
        <v>85.213499999999996</v>
      </c>
      <c r="G510">
        <v>-40.191499999999998</v>
      </c>
      <c r="H510">
        <v>0.65621200000000002</v>
      </c>
      <c r="I510">
        <v>2.19123</v>
      </c>
      <c r="J510">
        <v>1</v>
      </c>
      <c r="K510">
        <f t="shared" si="15"/>
        <v>0.40198761990466664</v>
      </c>
      <c r="L510">
        <f>SQRT((D510-Tabelle11[[#This Row],[X]])^2+ (E510 - Tabelle11[Y])^2 + (F510 - Tabelle11[Z])^2)</f>
        <v>130.47626587429608</v>
      </c>
      <c r="M510">
        <f ca="1">IF(ROW()&gt;M$1+2,AVERAGEA(INDIRECT(ADDRESS(ROW()-M$1,12)):INDIRECT(ADDRESS(ROW(),12,4))),NA())</f>
        <v>130.61169899706371</v>
      </c>
      <c r="N510" s="1">
        <f>1000/(Tabelle10[[#This Row],[Time MS]]-B509)</f>
        <v>40</v>
      </c>
    </row>
    <row r="511" spans="1:14">
      <c r="A511" t="str">
        <f t="shared" si="14"/>
        <v>0:10:778</v>
      </c>
      <c r="B511">
        <v>10778</v>
      </c>
      <c r="C511">
        <v>0</v>
      </c>
      <c r="D511">
        <v>-15.9064</v>
      </c>
      <c r="E511">
        <v>97.517700000000005</v>
      </c>
      <c r="F511">
        <v>85.213499999999996</v>
      </c>
      <c r="G511">
        <v>-40.191499999999998</v>
      </c>
      <c r="H511">
        <v>0.65621200000000002</v>
      </c>
      <c r="I511">
        <v>2.19123</v>
      </c>
      <c r="J511">
        <v>0</v>
      </c>
      <c r="K511">
        <f t="shared" si="15"/>
        <v>0</v>
      </c>
      <c r="L511">
        <f>SQRT((D511-Tabelle11[[#This Row],[X]])^2+ (E511 - Tabelle11[Y])^2 + (F511 - Tabelle11[Z])^2)</f>
        <v>130.47626587429608</v>
      </c>
      <c r="M511">
        <f ca="1">IF(ROW()&gt;M$1+2,AVERAGEA(INDIRECT(ADDRESS(ROW()-M$1,12)):INDIRECT(ADDRESS(ROW(),12,4))),NA())</f>
        <v>130.60893505578272</v>
      </c>
      <c r="N511" s="1">
        <f>1000/(Tabelle10[[#This Row],[Time MS]]-B510)</f>
        <v>71.428571428571431</v>
      </c>
    </row>
    <row r="512" spans="1:14">
      <c r="A512" t="str">
        <f t="shared" si="14"/>
        <v>0:10:802</v>
      </c>
      <c r="B512">
        <v>10802</v>
      </c>
      <c r="C512">
        <v>0</v>
      </c>
      <c r="D512">
        <v>-19.540400000000002</v>
      </c>
      <c r="E512">
        <v>99.781300000000002</v>
      </c>
      <c r="F512">
        <v>82.212199999999996</v>
      </c>
      <c r="G512">
        <v>-40.191499999999998</v>
      </c>
      <c r="H512">
        <v>0.65621200000000002</v>
      </c>
      <c r="I512">
        <v>2.19123</v>
      </c>
      <c r="J512">
        <v>1</v>
      </c>
      <c r="K512">
        <f t="shared" si="15"/>
        <v>0.41873710406736109</v>
      </c>
      <c r="L512">
        <f>SQRT((D512-Tabelle11[[#This Row],[X]])^2+ (E512 - Tabelle11[Y])^2 + (F512 - Tabelle11[Z])^2)</f>
        <v>130.75542394367432</v>
      </c>
      <c r="M512">
        <f ca="1">IF(ROW()&gt;M$1+2,AVERAGEA(INDIRECT(ADDRESS(ROW()-M$1,12)):INDIRECT(ADDRESS(ROW(),12,4))),NA())</f>
        <v>130.61169899706371</v>
      </c>
      <c r="N512" s="1">
        <f>1000/(Tabelle10[[#This Row],[Time MS]]-B511)</f>
        <v>41.666666666666664</v>
      </c>
    </row>
    <row r="513" spans="1:14">
      <c r="A513" t="str">
        <f t="shared" si="14"/>
        <v>0:10:815</v>
      </c>
      <c r="B513">
        <v>10815</v>
      </c>
      <c r="C513">
        <v>0</v>
      </c>
      <c r="D513">
        <v>-19.540400000000002</v>
      </c>
      <c r="E513">
        <v>99.781300000000002</v>
      </c>
      <c r="F513">
        <v>82.212199999999996</v>
      </c>
      <c r="G513">
        <v>-40.191499999999998</v>
      </c>
      <c r="H513">
        <v>0.65621200000000002</v>
      </c>
      <c r="I513">
        <v>2.19123</v>
      </c>
      <c r="J513">
        <v>0</v>
      </c>
      <c r="K513">
        <f t="shared" si="15"/>
        <v>0</v>
      </c>
      <c r="L513">
        <f>SQRT((D513-Tabelle11[[#This Row],[X]])^2+ (E513 - Tabelle11[Y])^2 + (F513 - Tabelle11[Z])^2)</f>
        <v>130.75542394367432</v>
      </c>
      <c r="M513">
        <f ca="1">IF(ROW()&gt;M$1+2,AVERAGEA(INDIRECT(ADDRESS(ROW()-M$1,12)):INDIRECT(ADDRESS(ROW(),12,4))),NA())</f>
        <v>130.61169899706371</v>
      </c>
      <c r="N513" s="1">
        <f>1000/(Tabelle10[[#This Row],[Time MS]]-B512)</f>
        <v>76.92307692307692</v>
      </c>
    </row>
    <row r="514" spans="1:14">
      <c r="A514" t="str">
        <f t="shared" si="14"/>
        <v>0:10:836</v>
      </c>
      <c r="B514">
        <v>10836</v>
      </c>
      <c r="C514">
        <v>0</v>
      </c>
      <c r="D514">
        <v>-15.9064</v>
      </c>
      <c r="E514">
        <v>97.517700000000005</v>
      </c>
      <c r="F514">
        <v>85.213499999999996</v>
      </c>
      <c r="G514">
        <v>-40.191499999999998</v>
      </c>
      <c r="H514">
        <v>0.65621200000000002</v>
      </c>
      <c r="I514">
        <v>2.19123</v>
      </c>
      <c r="J514">
        <v>1</v>
      </c>
      <c r="K514">
        <f t="shared" si="15"/>
        <v>0.47855669036269832</v>
      </c>
      <c r="L514">
        <f>SQRT((D514-Tabelle11[[#This Row],[X]])^2+ (E514 - Tabelle11[Y])^2 + (F514 - Tabelle11[Z])^2)</f>
        <v>130.47626587429608</v>
      </c>
      <c r="M514">
        <f ca="1">IF(ROW()&gt;M$1+2,AVERAGEA(INDIRECT(ADDRESS(ROW()-M$1,12)):INDIRECT(ADDRESS(ROW(),12,4))),NA())</f>
        <v>130.60893505578272</v>
      </c>
      <c r="N514" s="1">
        <f>1000/(Tabelle10[[#This Row],[Time MS]]-B513)</f>
        <v>47.61904761904762</v>
      </c>
    </row>
    <row r="515" spans="1:14">
      <c r="A515" t="str">
        <f t="shared" ref="A515:A578" si="16">INT(INT(B516/1000)/60)&amp;":"&amp;MOD(INT(B515/1000),60)&amp;":"&amp;MOD(B515,1000)</f>
        <v>0:10:842</v>
      </c>
      <c r="B515">
        <v>10842</v>
      </c>
      <c r="C515">
        <v>0</v>
      </c>
      <c r="D515">
        <v>-15.9064</v>
      </c>
      <c r="E515">
        <v>97.517700000000005</v>
      </c>
      <c r="F515">
        <v>85.213499999999996</v>
      </c>
      <c r="G515">
        <v>-40.191499999999998</v>
      </c>
      <c r="H515">
        <v>0.65621200000000002</v>
      </c>
      <c r="I515">
        <v>2.19123</v>
      </c>
      <c r="J515">
        <v>0</v>
      </c>
      <c r="K515">
        <f t="shared" ref="K515:K578" si="17">((ABS(SQRT(SUMSQ(E514,D514,F514))-SQRT(SUMSQ(E515,D515,F515)))/100)/((B515-B514)/1000))*3.6</f>
        <v>0</v>
      </c>
      <c r="L515">
        <f>SQRT((D515-Tabelle11[[#This Row],[X]])^2+ (E515 - Tabelle11[Y])^2 + (F515 - Tabelle11[Z])^2)</f>
        <v>130.47626587429608</v>
      </c>
      <c r="M515">
        <f ca="1">IF(ROW()&gt;M$1+2,AVERAGEA(INDIRECT(ADDRESS(ROW()-M$1,12)):INDIRECT(ADDRESS(ROW(),12,4))),NA())</f>
        <v>130.60893505578272</v>
      </c>
      <c r="N515" s="1">
        <f>1000/(Tabelle10[[#This Row],[Time MS]]-B514)</f>
        <v>166.66666666666666</v>
      </c>
    </row>
    <row r="516" spans="1:14">
      <c r="A516" t="str">
        <f t="shared" si="16"/>
        <v>0:10:861</v>
      </c>
      <c r="B516">
        <v>10861</v>
      </c>
      <c r="C516">
        <v>0</v>
      </c>
      <c r="D516">
        <v>-19.540400000000002</v>
      </c>
      <c r="E516">
        <v>99.781300000000002</v>
      </c>
      <c r="F516">
        <v>82.212199999999996</v>
      </c>
      <c r="G516">
        <v>-40.191499999999998</v>
      </c>
      <c r="H516">
        <v>0.65621200000000002</v>
      </c>
      <c r="I516">
        <v>2.19123</v>
      </c>
      <c r="J516">
        <v>1</v>
      </c>
      <c r="K516">
        <f t="shared" si="17"/>
        <v>0.5289310788219298</v>
      </c>
      <c r="L516">
        <f>SQRT((D516-Tabelle11[[#This Row],[X]])^2+ (E516 - Tabelle11[Y])^2 + (F516 - Tabelle11[Z])^2)</f>
        <v>130.75542394367432</v>
      </c>
      <c r="M516">
        <f ca="1">IF(ROW()&gt;M$1+2,AVERAGEA(INDIRECT(ADDRESS(ROW()-M$1,12)):INDIRECT(ADDRESS(ROW(),12,4))),NA())</f>
        <v>130.61169899706371</v>
      </c>
      <c r="N516" s="1">
        <f>1000/(Tabelle10[[#This Row],[Time MS]]-B515)</f>
        <v>52.631578947368418</v>
      </c>
    </row>
    <row r="517" spans="1:14">
      <c r="A517" t="str">
        <f t="shared" si="16"/>
        <v>0:10:877</v>
      </c>
      <c r="B517">
        <v>10877</v>
      </c>
      <c r="C517">
        <v>0</v>
      </c>
      <c r="D517">
        <v>-19.540400000000002</v>
      </c>
      <c r="E517">
        <v>99.781300000000002</v>
      </c>
      <c r="F517">
        <v>82.212199999999996</v>
      </c>
      <c r="G517">
        <v>-40.191499999999998</v>
      </c>
      <c r="H517">
        <v>0.65621200000000002</v>
      </c>
      <c r="I517">
        <v>2.19123</v>
      </c>
      <c r="J517">
        <v>0</v>
      </c>
      <c r="K517">
        <f t="shared" si="17"/>
        <v>0</v>
      </c>
      <c r="L517">
        <f>SQRT((D517-Tabelle11[[#This Row],[X]])^2+ (E517 - Tabelle11[Y])^2 + (F517 - Tabelle11[Z])^2)</f>
        <v>130.75542394367432</v>
      </c>
      <c r="M517">
        <f ca="1">IF(ROW()&gt;M$1+2,AVERAGEA(INDIRECT(ADDRESS(ROW()-M$1,12)):INDIRECT(ADDRESS(ROW(),12,4))),NA())</f>
        <v>130.61169899706371</v>
      </c>
      <c r="N517" s="1">
        <f>1000/(Tabelle10[[#This Row],[Time MS]]-B516)</f>
        <v>62.5</v>
      </c>
    </row>
    <row r="518" spans="1:14">
      <c r="A518" t="str">
        <f t="shared" si="16"/>
        <v>0:10:904</v>
      </c>
      <c r="B518">
        <v>10904</v>
      </c>
      <c r="C518">
        <v>1.16626E-2</v>
      </c>
      <c r="D518">
        <v>-29.310500000000001</v>
      </c>
      <c r="E518">
        <v>95.925700000000006</v>
      </c>
      <c r="F518">
        <v>84.940299999999993</v>
      </c>
      <c r="G518">
        <v>-44.373600000000003</v>
      </c>
      <c r="H518">
        <v>-3.2967399999999998</v>
      </c>
      <c r="I518">
        <v>12.9047</v>
      </c>
      <c r="J518">
        <v>1</v>
      </c>
      <c r="K518">
        <f t="shared" si="17"/>
        <v>0.90884378096139551</v>
      </c>
      <c r="L518">
        <f>SQRT((D518-Tabelle11[[#This Row],[X]])^2+ (E518 - Tabelle11[Y])^2 + (F518 - Tabelle11[Z])^2)</f>
        <v>131.43705677939536</v>
      </c>
      <c r="M518">
        <f ca="1">IF(ROW()&gt;M$1+2,AVERAGEA(INDIRECT(ADDRESS(ROW()-M$1,12)):INDIRECT(ADDRESS(ROW(),12,4))),NA())</f>
        <v>130.6212117783023</v>
      </c>
      <c r="N518" s="1">
        <f>1000/(Tabelle10[[#This Row],[Time MS]]-B517)</f>
        <v>37.037037037037038</v>
      </c>
    </row>
    <row r="519" spans="1:14">
      <c r="A519" t="str">
        <f t="shared" si="16"/>
        <v>0:10:923</v>
      </c>
      <c r="B519">
        <v>10923</v>
      </c>
      <c r="C519">
        <v>1.4571199999999999E-2</v>
      </c>
      <c r="D519">
        <v>-30.363199999999999</v>
      </c>
      <c r="E519">
        <v>96.509799999999998</v>
      </c>
      <c r="F519">
        <v>84.548299999999998</v>
      </c>
      <c r="G519">
        <v>-44.6464</v>
      </c>
      <c r="H519">
        <v>-3.4807800000000002</v>
      </c>
      <c r="I519">
        <v>12.656000000000001</v>
      </c>
      <c r="J519">
        <v>1</v>
      </c>
      <c r="K519">
        <f t="shared" si="17"/>
        <v>0.78283506660792879</v>
      </c>
      <c r="L519">
        <f>SQRT((D519-Tabelle11[[#This Row],[X]])^2+ (E519 - Tabelle11[Y])^2 + (F519 - Tabelle11[Z])^2)</f>
        <v>131.85021973121621</v>
      </c>
      <c r="M519">
        <f ca="1">IF(ROW()&gt;M$1+2,AVERAGEA(INDIRECT(ADDRESS(ROW()-M$1,12)):INDIRECT(ADDRESS(ROW(),12,4))),NA())</f>
        <v>130.63481528183615</v>
      </c>
      <c r="N519" s="1">
        <f>1000/(Tabelle10[[#This Row],[Time MS]]-B518)</f>
        <v>52.631578947368418</v>
      </c>
    </row>
    <row r="520" spans="1:14">
      <c r="A520" t="str">
        <f t="shared" si="16"/>
        <v>0:10:948</v>
      </c>
      <c r="B520">
        <v>10948</v>
      </c>
      <c r="C520">
        <v>2.00222E-2</v>
      </c>
      <c r="D520">
        <v>-30.363199999999999</v>
      </c>
      <c r="E520">
        <v>96.509799999999998</v>
      </c>
      <c r="F520">
        <v>84.548299999999998</v>
      </c>
      <c r="G520">
        <v>-44.6464</v>
      </c>
      <c r="H520">
        <v>-3.4807800000000002</v>
      </c>
      <c r="I520">
        <v>12.656000000000001</v>
      </c>
      <c r="J520">
        <v>1</v>
      </c>
      <c r="K520">
        <f t="shared" si="17"/>
        <v>0</v>
      </c>
      <c r="L520">
        <f>SQRT((D520-Tabelle11[[#This Row],[X]])^2+ (E520 - Tabelle11[Y])^2 + (F520 - Tabelle11[Z])^2)</f>
        <v>131.85021973121621</v>
      </c>
      <c r="M520">
        <f ca="1">IF(ROW()&gt;M$1+2,AVERAGEA(INDIRECT(ADDRESS(ROW()-M$1,12)):INDIRECT(ADDRESS(ROW(),12,4))),NA())</f>
        <v>130.64565484408905</v>
      </c>
      <c r="N520" s="1">
        <f>1000/(Tabelle10[[#This Row],[Time MS]]-B519)</f>
        <v>40</v>
      </c>
    </row>
    <row r="521" spans="1:14">
      <c r="A521" t="str">
        <f t="shared" si="16"/>
        <v>0:10:979</v>
      </c>
      <c r="B521">
        <v>10979</v>
      </c>
      <c r="C521">
        <v>2.00222E-2</v>
      </c>
      <c r="D521">
        <v>-30.363199999999999</v>
      </c>
      <c r="E521">
        <v>96.509799999999998</v>
      </c>
      <c r="F521">
        <v>84.548299999999998</v>
      </c>
      <c r="G521">
        <v>-44.6464</v>
      </c>
      <c r="H521">
        <v>-3.4807800000000002</v>
      </c>
      <c r="I521">
        <v>12.656000000000001</v>
      </c>
      <c r="J521">
        <v>0</v>
      </c>
      <c r="K521">
        <f t="shared" si="17"/>
        <v>0</v>
      </c>
      <c r="L521">
        <f>SQRT((D521-Tabelle11[[#This Row],[X]])^2+ (E521 - Tabelle11[Y])^2 + (F521 - Tabelle11[Z])^2)</f>
        <v>131.85021973121621</v>
      </c>
      <c r="M521">
        <f ca="1">IF(ROW()&gt;M$1+2,AVERAGEA(INDIRECT(ADDRESS(ROW()-M$1,12)):INDIRECT(ADDRESS(ROW(),12,4))),NA())</f>
        <v>130.65925834762288</v>
      </c>
      <c r="N521" s="1">
        <f>1000/(Tabelle10[[#This Row],[Time MS]]-B520)</f>
        <v>32.258064516129032</v>
      </c>
    </row>
    <row r="522" spans="1:14">
      <c r="A522" t="str">
        <f t="shared" si="16"/>
        <v>0:11:0</v>
      </c>
      <c r="B522">
        <v>11000</v>
      </c>
      <c r="C522">
        <v>3.0033299999999999E-2</v>
      </c>
      <c r="D522">
        <v>-28.771799999999999</v>
      </c>
      <c r="E522">
        <v>96.472399999999993</v>
      </c>
      <c r="F522">
        <v>85.679199999999994</v>
      </c>
      <c r="G522">
        <v>-44.032499999999999</v>
      </c>
      <c r="H522">
        <v>-3.3285100000000001</v>
      </c>
      <c r="I522">
        <v>12.558</v>
      </c>
      <c r="J522">
        <v>1</v>
      </c>
      <c r="K522">
        <f t="shared" si="17"/>
        <v>0.59200972324361234</v>
      </c>
      <c r="L522">
        <f>SQRT((D522-Tabelle11[[#This Row],[X]])^2+ (E522 - Tabelle11[Y])^2 + (F522 - Tabelle11[Z])^2)</f>
        <v>132.19555873644165</v>
      </c>
      <c r="M522">
        <f ca="1">IF(ROW()&gt;M$1+2,AVERAGEA(INDIRECT(ADDRESS(ROW()-M$1,12)):INDIRECT(ADDRESS(ROW(),12,4))),NA())</f>
        <v>130.6735171079473</v>
      </c>
      <c r="N522" s="1">
        <f>1000/(Tabelle10[[#This Row],[Time MS]]-B521)</f>
        <v>47.61904761904762</v>
      </c>
    </row>
    <row r="523" spans="1:14">
      <c r="A523" t="str">
        <f t="shared" si="16"/>
        <v>0:11:11</v>
      </c>
      <c r="B523">
        <v>11011</v>
      </c>
      <c r="C523">
        <v>4.5049899999999997E-2</v>
      </c>
      <c r="D523">
        <v>-29.018899999999999</v>
      </c>
      <c r="E523">
        <v>95.597300000000004</v>
      </c>
      <c r="F523">
        <v>85.261200000000002</v>
      </c>
      <c r="G523">
        <v>-44.116999999999997</v>
      </c>
      <c r="H523">
        <v>-3.1780300000000001</v>
      </c>
      <c r="I523">
        <v>12.754200000000001</v>
      </c>
      <c r="J523">
        <v>1</v>
      </c>
      <c r="K523">
        <f t="shared" si="17"/>
        <v>2.797307441720374</v>
      </c>
      <c r="L523">
        <f>SQRT((D523-Tabelle11[[#This Row],[X]])^2+ (E523 - Tabelle11[Y])^2 + (F523 - Tabelle11[Z])^2)</f>
        <v>131.3408259070271</v>
      </c>
      <c r="M523">
        <f ca="1">IF(ROW()&gt;M$1+2,AVERAGEA(INDIRECT(ADDRESS(ROW()-M$1,12)):INDIRECT(ADDRESS(ROW(),12,4))),NA())</f>
        <v>130.67931316699043</v>
      </c>
      <c r="N523" s="1">
        <f>1000/(Tabelle10[[#This Row],[Time MS]]-B522)</f>
        <v>90.909090909090907</v>
      </c>
    </row>
    <row r="524" spans="1:14">
      <c r="A524" t="str">
        <f t="shared" si="16"/>
        <v>0:11:42</v>
      </c>
      <c r="B524">
        <v>11042</v>
      </c>
      <c r="C524">
        <v>4.5049899999999997E-2</v>
      </c>
      <c r="D524">
        <v>-29.018899999999999</v>
      </c>
      <c r="E524">
        <v>95.597300000000004</v>
      </c>
      <c r="F524">
        <v>85.261200000000002</v>
      </c>
      <c r="G524">
        <v>-44.116999999999997</v>
      </c>
      <c r="H524">
        <v>-3.1780300000000001</v>
      </c>
      <c r="I524">
        <v>12.754200000000001</v>
      </c>
      <c r="J524">
        <v>0</v>
      </c>
      <c r="K524">
        <f t="shared" si="17"/>
        <v>0</v>
      </c>
      <c r="L524">
        <f>SQRT((D524-Tabelle11[[#This Row],[X]])^2+ (E524 - Tabelle11[Y])^2 + (F524 - Tabelle11[Z])^2)</f>
        <v>131.3408259070271</v>
      </c>
      <c r="M524">
        <f ca="1">IF(ROW()&gt;M$1+2,AVERAGEA(INDIRECT(ADDRESS(ROW()-M$1,12)):INDIRECT(ADDRESS(ROW(),12,4))),NA())</f>
        <v>130.68787316731448</v>
      </c>
      <c r="N524" s="1">
        <f>1000/(Tabelle10[[#This Row],[Time MS]]-B523)</f>
        <v>32.258064516129032</v>
      </c>
    </row>
    <row r="525" spans="1:14">
      <c r="A525" t="str">
        <f t="shared" si="16"/>
        <v>0:11:69</v>
      </c>
      <c r="B525">
        <v>11069</v>
      </c>
      <c r="C525">
        <v>6.7574899999999993E-2</v>
      </c>
      <c r="D525">
        <v>-29.0519</v>
      </c>
      <c r="E525">
        <v>95.5291</v>
      </c>
      <c r="F525">
        <v>85.148899999999998</v>
      </c>
      <c r="G525">
        <v>-44.143000000000001</v>
      </c>
      <c r="H525">
        <v>-3.2694200000000002</v>
      </c>
      <c r="I525">
        <v>12.774100000000001</v>
      </c>
      <c r="J525">
        <v>1</v>
      </c>
      <c r="K525">
        <f t="shared" si="17"/>
        <v>0.15364004838674342</v>
      </c>
      <c r="L525">
        <f>SQRT((D525-Tabelle11[[#This Row],[X]])^2+ (E525 - Tabelle11[Y])^2 + (F525 - Tabelle11[Z])^2)</f>
        <v>131.22559587073704</v>
      </c>
      <c r="M525">
        <f ca="1">IF(ROW()&gt;M$1+2,AVERAGEA(INDIRECT(ADDRESS(ROW()-M$1,12)):INDIRECT(ADDRESS(ROW(),12,4))),NA())</f>
        <v>130.69252833490918</v>
      </c>
      <c r="N525" s="1">
        <f>1000/(Tabelle10[[#This Row],[Time MS]]-B524)</f>
        <v>37.037037037037038</v>
      </c>
    </row>
    <row r="526" spans="1:14">
      <c r="A526" t="str">
        <f t="shared" si="16"/>
        <v>0:11:83</v>
      </c>
      <c r="B526">
        <v>11083</v>
      </c>
      <c r="C526">
        <v>6.7574899999999993E-2</v>
      </c>
      <c r="D526">
        <v>-29.0519</v>
      </c>
      <c r="E526">
        <v>95.5291</v>
      </c>
      <c r="F526">
        <v>85.148899999999998</v>
      </c>
      <c r="G526">
        <v>-44.143000000000001</v>
      </c>
      <c r="H526">
        <v>-3.2694200000000002</v>
      </c>
      <c r="I526">
        <v>12.774100000000001</v>
      </c>
      <c r="J526">
        <v>0</v>
      </c>
      <c r="K526">
        <f t="shared" si="17"/>
        <v>0</v>
      </c>
      <c r="L526">
        <f>SQRT((D526-Tabelle11[[#This Row],[X]])^2+ (E526 - Tabelle11[Y])^2 + (F526 - Tabelle11[Z])^2)</f>
        <v>131.22559587073704</v>
      </c>
      <c r="M526">
        <f ca="1">IF(ROW()&gt;M$1+2,AVERAGEA(INDIRECT(ADDRESS(ROW()-M$1,12)):INDIRECT(ADDRESS(ROW(),12,4))),NA())</f>
        <v>130.69718350250386</v>
      </c>
      <c r="N526" s="1">
        <f>1000/(Tabelle10[[#This Row],[Time MS]]-B525)</f>
        <v>71.428571428571431</v>
      </c>
    </row>
    <row r="527" spans="1:14">
      <c r="A527" t="str">
        <f t="shared" si="16"/>
        <v>0:11:104</v>
      </c>
      <c r="B527">
        <v>11104</v>
      </c>
      <c r="C527">
        <v>0.10136199999999999</v>
      </c>
      <c r="D527">
        <v>-28.7059</v>
      </c>
      <c r="E527">
        <v>95.769000000000005</v>
      </c>
      <c r="F527">
        <v>85.285799999999995</v>
      </c>
      <c r="G527">
        <v>-44.046900000000001</v>
      </c>
      <c r="H527">
        <v>-3.3591600000000001</v>
      </c>
      <c r="I527">
        <v>12.720800000000001</v>
      </c>
      <c r="J527">
        <v>1</v>
      </c>
      <c r="K527">
        <f t="shared" si="17"/>
        <v>0.32140229301850404</v>
      </c>
      <c r="L527">
        <f>SQRT((D527-Tabelle11[[#This Row],[X]])^2+ (E527 - Tabelle11[Y])^2 + (F527 - Tabelle11[Z])^2)</f>
        <v>131.4130805416645</v>
      </c>
      <c r="M527">
        <f ca="1">IF(ROW()&gt;M$1+2,AVERAGEA(INDIRECT(ADDRESS(ROW()-M$1,12)):INDIRECT(ADDRESS(ROW(),12,4))),NA())</f>
        <v>130.70645889525008</v>
      </c>
      <c r="N527" s="1">
        <f>1000/(Tabelle10[[#This Row],[Time MS]]-B526)</f>
        <v>47.61904761904762</v>
      </c>
    </row>
    <row r="528" spans="1:14">
      <c r="A528" t="str">
        <f t="shared" si="16"/>
        <v>0:11:119</v>
      </c>
      <c r="B528">
        <v>11119</v>
      </c>
      <c r="C528">
        <v>0.15204300000000001</v>
      </c>
      <c r="D528">
        <v>-28.7059</v>
      </c>
      <c r="E528">
        <v>95.769000000000005</v>
      </c>
      <c r="F528">
        <v>85.285799999999995</v>
      </c>
      <c r="G528">
        <v>-44.046900000000001</v>
      </c>
      <c r="H528">
        <v>-3.3591600000000001</v>
      </c>
      <c r="I528">
        <v>12.720800000000001</v>
      </c>
      <c r="J528">
        <v>1</v>
      </c>
      <c r="K528">
        <f t="shared" si="17"/>
        <v>0</v>
      </c>
      <c r="L528">
        <f>SQRT((D528-Tabelle11[[#This Row],[X]])^2+ (E528 - Tabelle11[Y])^2 + (F528 - Tabelle11[Z])^2)</f>
        <v>131.4130805416645</v>
      </c>
      <c r="M528">
        <f ca="1">IF(ROW()&gt;M$1+2,AVERAGEA(INDIRECT(ADDRESS(ROW()-M$1,12)):INDIRECT(ADDRESS(ROW(),12,4))),NA())</f>
        <v>130.7157342879963</v>
      </c>
      <c r="N528" s="1">
        <f>1000/(Tabelle10[[#This Row],[Time MS]]-B527)</f>
        <v>66.666666666666671</v>
      </c>
    </row>
    <row r="529" spans="1:14">
      <c r="A529" t="str">
        <f t="shared" si="16"/>
        <v>0:11:143</v>
      </c>
      <c r="B529">
        <v>11143</v>
      </c>
      <c r="C529">
        <v>0.15204300000000001</v>
      </c>
      <c r="D529">
        <v>-28.7059</v>
      </c>
      <c r="E529">
        <v>95.769000000000005</v>
      </c>
      <c r="F529">
        <v>85.285799999999995</v>
      </c>
      <c r="G529">
        <v>-44.046900000000001</v>
      </c>
      <c r="H529">
        <v>-3.3591600000000001</v>
      </c>
      <c r="I529">
        <v>12.720800000000001</v>
      </c>
      <c r="J529">
        <v>0</v>
      </c>
      <c r="K529">
        <f t="shared" si="17"/>
        <v>0</v>
      </c>
      <c r="L529">
        <f>SQRT((D529-Tabelle11[[#This Row],[X]])^2+ (E529 - Tabelle11[Y])^2 + (F529 - Tabelle11[Z])^2)</f>
        <v>131.4130805416645</v>
      </c>
      <c r="M529">
        <f ca="1">IF(ROW()&gt;M$1+2,AVERAGEA(INDIRECT(ADDRESS(ROW()-M$1,12)):INDIRECT(ADDRESS(ROW(),12,4))),NA())</f>
        <v>130.72500968074252</v>
      </c>
      <c r="N529" s="1">
        <f>1000/(Tabelle10[[#This Row],[Time MS]]-B528)</f>
        <v>41.666666666666664</v>
      </c>
    </row>
    <row r="530" spans="1:14">
      <c r="A530" t="str">
        <f t="shared" si="16"/>
        <v>0:11:162</v>
      </c>
      <c r="B530">
        <v>11162</v>
      </c>
      <c r="C530">
        <v>0.22806499999999999</v>
      </c>
      <c r="D530">
        <v>-28.0991</v>
      </c>
      <c r="E530">
        <v>95.360699999999994</v>
      </c>
      <c r="F530">
        <v>85.462900000000005</v>
      </c>
      <c r="G530">
        <v>-43.883299999999998</v>
      </c>
      <c r="H530">
        <v>-3.3019599999999998</v>
      </c>
      <c r="I530">
        <v>12.8771</v>
      </c>
      <c r="J530">
        <v>1</v>
      </c>
      <c r="K530">
        <f t="shared" si="17"/>
        <v>0.5937847747174817</v>
      </c>
      <c r="L530">
        <f>SQRT((D530-Tabelle11[[#This Row],[X]])^2+ (E530 - Tabelle11[Y])^2 + (F530 - Tabelle11[Z])^2)</f>
        <v>131.09969413278583</v>
      </c>
      <c r="M530">
        <f ca="1">IF(ROW()&gt;M$1+2,AVERAGEA(INDIRECT(ADDRESS(ROW()-M$1,12)):INDIRECT(ADDRESS(ROW(),12,4))),NA())</f>
        <v>130.72841829647629</v>
      </c>
      <c r="N530" s="1">
        <f>1000/(Tabelle10[[#This Row],[Time MS]]-B529)</f>
        <v>52.631578947368418</v>
      </c>
    </row>
    <row r="531" spans="1:14">
      <c r="A531" t="str">
        <f t="shared" si="16"/>
        <v>0:11:173</v>
      </c>
      <c r="B531">
        <v>11173</v>
      </c>
      <c r="C531">
        <v>0.22806499999999999</v>
      </c>
      <c r="D531">
        <v>-28.0991</v>
      </c>
      <c r="E531">
        <v>95.360699999999994</v>
      </c>
      <c r="F531">
        <v>85.462900000000005</v>
      </c>
      <c r="G531">
        <v>-43.883299999999998</v>
      </c>
      <c r="H531">
        <v>-3.3019599999999998</v>
      </c>
      <c r="I531">
        <v>12.8771</v>
      </c>
      <c r="J531">
        <v>0</v>
      </c>
      <c r="K531">
        <f t="shared" si="17"/>
        <v>0</v>
      </c>
      <c r="L531">
        <f>SQRT((D531-Tabelle11[[#This Row],[X]])^2+ (E531 - Tabelle11[Y])^2 + (F531 - Tabelle11[Z])^2)</f>
        <v>131.09969413278583</v>
      </c>
      <c r="M531">
        <f ca="1">IF(ROW()&gt;M$1+2,AVERAGEA(INDIRECT(ADDRESS(ROW()-M$1,12)):INDIRECT(ADDRESS(ROW(),12,4))),NA())</f>
        <v>130.73182691221007</v>
      </c>
      <c r="N531" s="1">
        <f>1000/(Tabelle10[[#This Row],[Time MS]]-B530)</f>
        <v>90.909090909090907</v>
      </c>
    </row>
    <row r="532" spans="1:14">
      <c r="A532" t="str">
        <f t="shared" si="16"/>
        <v>0:11:197</v>
      </c>
      <c r="B532">
        <v>11197</v>
      </c>
      <c r="C532">
        <v>0.34209800000000001</v>
      </c>
      <c r="D532">
        <v>-28.790299999999998</v>
      </c>
      <c r="E532">
        <v>95.209299999999999</v>
      </c>
      <c r="F532">
        <v>84.9148</v>
      </c>
      <c r="G532">
        <v>-44.136600000000001</v>
      </c>
      <c r="H532">
        <v>-3.2461799999999998</v>
      </c>
      <c r="I532">
        <v>13.0045</v>
      </c>
      <c r="J532">
        <v>1</v>
      </c>
      <c r="K532">
        <f t="shared" si="17"/>
        <v>0.47491302533713053</v>
      </c>
      <c r="L532">
        <f>SQRT((D532-Tabelle11[[#This Row],[X]])^2+ (E532 - Tabelle11[Y])^2 + (F532 - Tabelle11[Z])^2)</f>
        <v>130.78308544922774</v>
      </c>
      <c r="M532">
        <f ca="1">IF(ROW()&gt;M$1+2,AVERAGEA(INDIRECT(ADDRESS(ROW()-M$1,12)):INDIRECT(ADDRESS(ROW(),12,4))),NA())</f>
        <v>130.73486472978365</v>
      </c>
      <c r="N532" s="1">
        <f>1000/(Tabelle10[[#This Row],[Time MS]]-B531)</f>
        <v>41.666666666666664</v>
      </c>
    </row>
    <row r="533" spans="1:14">
      <c r="A533" t="str">
        <f t="shared" si="16"/>
        <v>0:11:208</v>
      </c>
      <c r="B533">
        <v>11208</v>
      </c>
      <c r="C533">
        <v>0.34209800000000001</v>
      </c>
      <c r="D533">
        <v>-28.790299999999998</v>
      </c>
      <c r="E533">
        <v>95.209299999999999</v>
      </c>
      <c r="F533">
        <v>84.9148</v>
      </c>
      <c r="G533">
        <v>-44.136600000000001</v>
      </c>
      <c r="H533">
        <v>-3.2461799999999998</v>
      </c>
      <c r="I533">
        <v>13.0045</v>
      </c>
      <c r="J533">
        <v>0</v>
      </c>
      <c r="K533">
        <f t="shared" si="17"/>
        <v>0</v>
      </c>
      <c r="L533">
        <f>SQRT((D533-Tabelle11[[#This Row],[X]])^2+ (E533 - Tabelle11[Y])^2 + (F533 - Tabelle11[Z])^2)</f>
        <v>130.78308544922774</v>
      </c>
      <c r="M533">
        <f ca="1">IF(ROW()&gt;M$1+2,AVERAGEA(INDIRECT(ADDRESS(ROW()-M$1,12)):INDIRECT(ADDRESS(ROW(),12,4))),NA())</f>
        <v>130.73513860607625</v>
      </c>
      <c r="N533" s="1">
        <f>1000/(Tabelle10[[#This Row],[Time MS]]-B532)</f>
        <v>90.909090909090907</v>
      </c>
    </row>
    <row r="534" spans="1:14">
      <c r="A534" t="str">
        <f t="shared" si="16"/>
        <v>0:11:231</v>
      </c>
      <c r="B534">
        <v>11231</v>
      </c>
      <c r="C534">
        <v>0.51314700000000002</v>
      </c>
      <c r="D534">
        <v>-29.457999999999998</v>
      </c>
      <c r="E534">
        <v>95.590999999999994</v>
      </c>
      <c r="F534">
        <v>84.677599999999998</v>
      </c>
      <c r="G534">
        <v>-44.326700000000002</v>
      </c>
      <c r="H534">
        <v>-3.2990200000000001</v>
      </c>
      <c r="I534">
        <v>12.9422</v>
      </c>
      <c r="J534">
        <v>1</v>
      </c>
      <c r="K534">
        <f t="shared" si="17"/>
        <v>0.42737274293503819</v>
      </c>
      <c r="L534">
        <f>SQRT((D534-Tabelle11[[#This Row],[X]])^2+ (E534 - Tabelle11[Y])^2 + (F534 - Tabelle11[Z])^2)</f>
        <v>131.0561291461029</v>
      </c>
      <c r="M534">
        <f ca="1">IF(ROW()&gt;M$1+2,AVERAGEA(INDIRECT(ADDRESS(ROW()-M$1,12)):INDIRECT(ADDRESS(ROW(),12,4))),NA())</f>
        <v>130.73811588530822</v>
      </c>
      <c r="N534" s="1">
        <f>1000/(Tabelle10[[#This Row],[Time MS]]-B533)</f>
        <v>43.478260869565219</v>
      </c>
    </row>
    <row r="535" spans="1:14">
      <c r="A535" t="str">
        <f t="shared" si="16"/>
        <v>0:11:244</v>
      </c>
      <c r="B535">
        <v>11244</v>
      </c>
      <c r="C535">
        <v>0.76971999999999996</v>
      </c>
      <c r="D535">
        <v>-29.466200000000001</v>
      </c>
      <c r="E535">
        <v>95.703199999999995</v>
      </c>
      <c r="F535">
        <v>84.924599999999998</v>
      </c>
      <c r="G535">
        <v>-44.268599999999999</v>
      </c>
      <c r="H535">
        <v>-3.3594300000000001</v>
      </c>
      <c r="I535">
        <v>12.8948</v>
      </c>
      <c r="J535">
        <v>1</v>
      </c>
      <c r="K535">
        <f t="shared" si="17"/>
        <v>0.67382791492876171</v>
      </c>
      <c r="L535">
        <f>SQRT((D535-Tabelle11[[#This Row],[X]])^2+ (E535 - Tabelle11[Y])^2 + (F535 - Tabelle11[Z])^2)</f>
        <v>131.29945589316051</v>
      </c>
      <c r="M535">
        <f ca="1">IF(ROW()&gt;M$1+2,AVERAGEA(INDIRECT(ADDRESS(ROW()-M$1,12)):INDIRECT(ADDRESS(ROW(),12,4))),NA())</f>
        <v>130.74626628153462</v>
      </c>
      <c r="N535" s="1">
        <f>1000/(Tabelle10[[#This Row],[Time MS]]-B534)</f>
        <v>76.92307692307692</v>
      </c>
    </row>
    <row r="536" spans="1:14">
      <c r="A536" t="str">
        <f t="shared" si="16"/>
        <v>0:11:277</v>
      </c>
      <c r="B536">
        <v>11277</v>
      </c>
      <c r="C536">
        <v>0.76971999999999996</v>
      </c>
      <c r="D536">
        <v>-29.466200000000001</v>
      </c>
      <c r="E536">
        <v>95.703199999999995</v>
      </c>
      <c r="F536">
        <v>84.924599999999998</v>
      </c>
      <c r="G536">
        <v>-44.268599999999999</v>
      </c>
      <c r="H536">
        <v>-3.3594300000000001</v>
      </c>
      <c r="I536">
        <v>12.8948</v>
      </c>
      <c r="J536">
        <v>0</v>
      </c>
      <c r="K536">
        <f t="shared" si="17"/>
        <v>0</v>
      </c>
      <c r="L536">
        <f>SQRT((D536-Tabelle11[[#This Row],[X]])^2+ (E536 - Tabelle11[Y])^2 + (F536 - Tabelle11[Z])^2)</f>
        <v>131.29945589316051</v>
      </c>
      <c r="M536">
        <f ca="1">IF(ROW()&gt;M$1+2,AVERAGEA(INDIRECT(ADDRESS(ROW()-M$1,12)):INDIRECT(ADDRESS(ROW(),12,4))),NA())</f>
        <v>130.75441667776099</v>
      </c>
      <c r="N536" s="1">
        <f>1000/(Tabelle10[[#This Row],[Time MS]]-B535)</f>
        <v>30.303030303030305</v>
      </c>
    </row>
    <row r="537" spans="1:14">
      <c r="A537" t="str">
        <f t="shared" si="16"/>
        <v>0:11:303</v>
      </c>
      <c r="B537">
        <v>11303</v>
      </c>
      <c r="C537">
        <v>1</v>
      </c>
      <c r="D537">
        <v>-28.904800000000002</v>
      </c>
      <c r="E537">
        <v>95.422799999999995</v>
      </c>
      <c r="F537">
        <v>85.283699999999996</v>
      </c>
      <c r="G537">
        <v>-44.092500000000001</v>
      </c>
      <c r="H537">
        <v>-3.3143400000000001</v>
      </c>
      <c r="I537">
        <v>12.953099999999999</v>
      </c>
      <c r="J537">
        <v>1</v>
      </c>
      <c r="K537">
        <f t="shared" si="17"/>
        <v>0.13312954888056522</v>
      </c>
      <c r="L537">
        <f>SQRT((D537-Tabelle11[[#This Row],[X]])^2+ (E537 - Tabelle11[Y])^2 + (F537 - Tabelle11[Z])^2)</f>
        <v>131.20330677452455</v>
      </c>
      <c r="M537">
        <f ca="1">IF(ROW()&gt;M$1+2,AVERAGEA(INDIRECT(ADDRESS(ROW()-M$1,12)):INDIRECT(ADDRESS(ROW(),12,4))),NA())</f>
        <v>130.75885116123476</v>
      </c>
      <c r="N537" s="1">
        <f>1000/(Tabelle10[[#This Row],[Time MS]]-B536)</f>
        <v>38.46153846153846</v>
      </c>
    </row>
    <row r="538" spans="1:14">
      <c r="A538" t="str">
        <f t="shared" si="16"/>
        <v>0:11:320</v>
      </c>
      <c r="B538">
        <v>11320</v>
      </c>
      <c r="C538">
        <v>1</v>
      </c>
      <c r="D538">
        <v>-28.904800000000002</v>
      </c>
      <c r="E538">
        <v>95.422799999999995</v>
      </c>
      <c r="F538">
        <v>85.283699999999996</v>
      </c>
      <c r="G538">
        <v>-44.092500000000001</v>
      </c>
      <c r="H538">
        <v>-3.3143400000000001</v>
      </c>
      <c r="I538">
        <v>12.953099999999999</v>
      </c>
      <c r="J538">
        <v>1</v>
      </c>
      <c r="K538">
        <f t="shared" si="17"/>
        <v>0</v>
      </c>
      <c r="L538">
        <f>SQRT((D538-Tabelle11[[#This Row],[X]])^2+ (E538 - Tabelle11[Y])^2 + (F538 - Tabelle11[Z])^2)</f>
        <v>131.20330677452455</v>
      </c>
      <c r="M538">
        <f ca="1">IF(ROW()&gt;M$1+2,AVERAGEA(INDIRECT(ADDRESS(ROW()-M$1,12)):INDIRECT(ADDRESS(ROW(),12,4))),NA())</f>
        <v>130.76604958598952</v>
      </c>
      <c r="N538" s="1">
        <f>1000/(Tabelle10[[#This Row],[Time MS]]-B537)</f>
        <v>58.823529411764703</v>
      </c>
    </row>
    <row r="539" spans="1:14">
      <c r="A539" t="str">
        <f t="shared" si="16"/>
        <v>0:11:343</v>
      </c>
      <c r="B539">
        <v>11343</v>
      </c>
      <c r="C539">
        <v>1</v>
      </c>
      <c r="D539">
        <v>-28.904800000000002</v>
      </c>
      <c r="E539">
        <v>95.422799999999995</v>
      </c>
      <c r="F539">
        <v>85.283699999999996</v>
      </c>
      <c r="G539">
        <v>-44.092500000000001</v>
      </c>
      <c r="H539">
        <v>-3.3143400000000001</v>
      </c>
      <c r="I539">
        <v>12.953099999999999</v>
      </c>
      <c r="J539">
        <v>0</v>
      </c>
      <c r="K539">
        <f t="shared" si="17"/>
        <v>0</v>
      </c>
      <c r="L539">
        <f>SQRT((D539-Tabelle11[[#This Row],[X]])^2+ (E539 - Tabelle11[Y])^2 + (F539 - Tabelle11[Z])^2)</f>
        <v>131.20330677452455</v>
      </c>
      <c r="M539">
        <f ca="1">IF(ROW()&gt;M$1+2,AVERAGEA(INDIRECT(ADDRESS(ROW()-M$1,12)):INDIRECT(ADDRESS(ROW(),12,4))),NA())</f>
        <v>130.77324801074425</v>
      </c>
      <c r="N539" s="1">
        <f>1000/(Tabelle10[[#This Row],[Time MS]]-B538)</f>
        <v>43.478260869565219</v>
      </c>
    </row>
    <row r="540" spans="1:14">
      <c r="A540" t="str">
        <f t="shared" si="16"/>
        <v>0:11:364</v>
      </c>
      <c r="B540">
        <v>11364</v>
      </c>
      <c r="C540">
        <v>1</v>
      </c>
      <c r="D540">
        <v>-29.010300000000001</v>
      </c>
      <c r="E540">
        <v>95.723299999999995</v>
      </c>
      <c r="F540">
        <v>85.169399999999996</v>
      </c>
      <c r="G540">
        <v>-44.155900000000003</v>
      </c>
      <c r="H540">
        <v>-3.4420299999999999</v>
      </c>
      <c r="I540">
        <v>12.8764</v>
      </c>
      <c r="J540">
        <v>1</v>
      </c>
      <c r="K540">
        <f t="shared" si="17"/>
        <v>0.28770066303219927</v>
      </c>
      <c r="L540">
        <f>SQRT((D540-Tabelle11[[#This Row],[X]])^2+ (E540 - Tabelle11[Y])^2 + (F540 - Tabelle11[Z])^2)</f>
        <v>131.37113216129333</v>
      </c>
      <c r="M540">
        <f ca="1">IF(ROW()&gt;M$1+2,AVERAGEA(INDIRECT(ADDRESS(ROW()-M$1,12)):INDIRECT(ADDRESS(ROW(),12,4))),NA())</f>
        <v>130.77934413171079</v>
      </c>
      <c r="N540" s="1">
        <f>1000/(Tabelle10[[#This Row],[Time MS]]-B539)</f>
        <v>47.61904761904762</v>
      </c>
    </row>
    <row r="541" spans="1:14">
      <c r="A541" t="str">
        <f t="shared" si="16"/>
        <v>0:11:374</v>
      </c>
      <c r="B541">
        <v>11374</v>
      </c>
      <c r="C541">
        <v>1</v>
      </c>
      <c r="D541">
        <v>-29.010300000000001</v>
      </c>
      <c r="E541">
        <v>95.723299999999995</v>
      </c>
      <c r="F541">
        <v>85.169399999999996</v>
      </c>
      <c r="G541">
        <v>-44.155900000000003</v>
      </c>
      <c r="H541">
        <v>-3.4420299999999999</v>
      </c>
      <c r="I541">
        <v>12.8764</v>
      </c>
      <c r="J541">
        <v>0</v>
      </c>
      <c r="K541">
        <f t="shared" si="17"/>
        <v>0</v>
      </c>
      <c r="L541">
        <f>SQRT((D541-Tabelle11[[#This Row],[X]])^2+ (E541 - Tabelle11[Y])^2 + (F541 - Tabelle11[Z])^2)</f>
        <v>131.37113216129333</v>
      </c>
      <c r="M541">
        <f ca="1">IF(ROW()&gt;M$1+2,AVERAGEA(INDIRECT(ADDRESS(ROW()-M$1,12)):INDIRECT(ADDRESS(ROW(),12,4))),NA())</f>
        <v>130.78820419395828</v>
      </c>
      <c r="N541" s="1">
        <f>1000/(Tabelle10[[#This Row],[Time MS]]-B540)</f>
        <v>100</v>
      </c>
    </row>
    <row r="542" spans="1:14">
      <c r="A542" t="str">
        <f t="shared" si="16"/>
        <v>0:11:398</v>
      </c>
      <c r="B542">
        <v>11398</v>
      </c>
      <c r="C542">
        <v>1</v>
      </c>
      <c r="D542">
        <v>-29.176200000000001</v>
      </c>
      <c r="E542">
        <v>95.844499999999996</v>
      </c>
      <c r="F542">
        <v>85.072599999999994</v>
      </c>
      <c r="G542">
        <v>-44.211500000000001</v>
      </c>
      <c r="H542">
        <v>-3.4066999999999998</v>
      </c>
      <c r="I542">
        <v>12.8192</v>
      </c>
      <c r="J542">
        <v>1</v>
      </c>
      <c r="K542">
        <f t="shared" si="17"/>
        <v>9.3558464112732054E-2</v>
      </c>
      <c r="L542">
        <f>SQRT((D542-Tabelle11[[#This Row],[X]])^2+ (E542 - Tabelle11[Y])^2 + (F542 - Tabelle11[Z])^2)</f>
        <v>131.43350447070182</v>
      </c>
      <c r="M542">
        <f ca="1">IF(ROW()&gt;M$1+2,AVERAGEA(INDIRECT(ADDRESS(ROW()-M$1,12)):INDIRECT(ADDRESS(ROW(),12,4))),NA())</f>
        <v>130.79491786254272</v>
      </c>
      <c r="N542" s="1">
        <f>1000/(Tabelle10[[#This Row],[Time MS]]-B541)</f>
        <v>41.666666666666664</v>
      </c>
    </row>
    <row r="543" spans="1:14">
      <c r="A543" t="str">
        <f t="shared" si="16"/>
        <v>0:11:410</v>
      </c>
      <c r="B543">
        <v>11410</v>
      </c>
      <c r="C543">
        <v>1</v>
      </c>
      <c r="D543">
        <v>-28.8659</v>
      </c>
      <c r="E543">
        <v>95.661699999999996</v>
      </c>
      <c r="F543">
        <v>85.227199999999996</v>
      </c>
      <c r="G543">
        <v>-44.128</v>
      </c>
      <c r="H543">
        <v>-3.3473899999999999</v>
      </c>
      <c r="I543">
        <v>12.875400000000001</v>
      </c>
      <c r="J543">
        <v>1</v>
      </c>
      <c r="K543">
        <f t="shared" si="17"/>
        <v>0.3047141377223852</v>
      </c>
      <c r="L543">
        <f>SQRT((D543-Tabelle11[[#This Row],[X]])^2+ (E543 - Tabelle11[Y])^2 + (F543 - Tabelle11[Z])^2)</f>
        <v>131.33193309146102</v>
      </c>
      <c r="M543">
        <f ca="1">IF(ROW()&gt;M$1+2,AVERAGEA(INDIRECT(ADDRESS(ROW()-M$1,12)):INDIRECT(ADDRESS(ROW(),12,4))),NA())</f>
        <v>130.8033898151879</v>
      </c>
      <c r="N543" s="1">
        <f>1000/(Tabelle10[[#This Row],[Time MS]]-B542)</f>
        <v>83.333333333333329</v>
      </c>
    </row>
    <row r="544" spans="1:14">
      <c r="A544" t="str">
        <f t="shared" si="16"/>
        <v>0:11:439</v>
      </c>
      <c r="B544">
        <v>11439</v>
      </c>
      <c r="C544">
        <v>1</v>
      </c>
      <c r="D544">
        <v>-28.8659</v>
      </c>
      <c r="E544">
        <v>95.661699999999996</v>
      </c>
      <c r="F544">
        <v>85.227199999999996</v>
      </c>
      <c r="G544">
        <v>-44.128</v>
      </c>
      <c r="H544">
        <v>-3.3473899999999999</v>
      </c>
      <c r="I544">
        <v>12.875400000000001</v>
      </c>
      <c r="J544">
        <v>0</v>
      </c>
      <c r="K544">
        <f t="shared" si="17"/>
        <v>0</v>
      </c>
      <c r="L544">
        <f>SQRT((D544-Tabelle11[[#This Row],[X]])^2+ (E544 - Tabelle11[Y])^2 + (F544 - Tabelle11[Z])^2)</f>
        <v>131.33193309146102</v>
      </c>
      <c r="M544">
        <f ca="1">IF(ROW()&gt;M$1+2,AVERAGEA(INDIRECT(ADDRESS(ROW()-M$1,12)):INDIRECT(ADDRESS(ROW(),12,4))),NA())</f>
        <v>130.80909782655215</v>
      </c>
      <c r="N544" s="1">
        <f>1000/(Tabelle10[[#This Row],[Time MS]]-B543)</f>
        <v>34.482758620689658</v>
      </c>
    </row>
    <row r="545" spans="1:14">
      <c r="A545" t="str">
        <f t="shared" si="16"/>
        <v>0:11:465</v>
      </c>
      <c r="B545">
        <v>11465</v>
      </c>
      <c r="C545">
        <v>1</v>
      </c>
      <c r="D545">
        <v>-29.026800000000001</v>
      </c>
      <c r="E545">
        <v>95.756699999999995</v>
      </c>
      <c r="F545">
        <v>85.111400000000003</v>
      </c>
      <c r="G545">
        <v>-44.187199999999997</v>
      </c>
      <c r="H545">
        <v>-3.3782100000000002</v>
      </c>
      <c r="I545">
        <v>12.865399999999999</v>
      </c>
      <c r="J545">
        <v>1</v>
      </c>
      <c r="K545">
        <f t="shared" si="17"/>
        <v>4.097801150704055E-2</v>
      </c>
      <c r="L545">
        <f>SQRT((D545-Tabelle11[[#This Row],[X]])^2+ (E545 - Tabelle11[Y])^2 + (F545 - Tabelle11[Z])^2)</f>
        <v>131.36152832199389</v>
      </c>
      <c r="M545">
        <f ca="1">IF(ROW()&gt;M$1+2,AVERAGEA(INDIRECT(ADDRESS(ROW()-M$1,12)):INDIRECT(ADDRESS(ROW(),12,4))),NA())</f>
        <v>130.81509886000083</v>
      </c>
      <c r="N545" s="1">
        <f>1000/(Tabelle10[[#This Row],[Time MS]]-B544)</f>
        <v>38.46153846153846</v>
      </c>
    </row>
    <row r="546" spans="1:14">
      <c r="A546" t="str">
        <f t="shared" si="16"/>
        <v>0:11:480</v>
      </c>
      <c r="B546">
        <v>11480</v>
      </c>
      <c r="C546">
        <v>1</v>
      </c>
      <c r="D546">
        <v>-29.026800000000001</v>
      </c>
      <c r="E546">
        <v>95.756699999999995</v>
      </c>
      <c r="F546">
        <v>85.111400000000003</v>
      </c>
      <c r="G546">
        <v>-44.187199999999997</v>
      </c>
      <c r="H546">
        <v>-3.3782100000000002</v>
      </c>
      <c r="I546">
        <v>12.865399999999999</v>
      </c>
      <c r="J546">
        <v>0</v>
      </c>
      <c r="K546">
        <f t="shared" si="17"/>
        <v>0</v>
      </c>
      <c r="L546">
        <f>SQRT((D546-Tabelle11[[#This Row],[X]])^2+ (E546 - Tabelle11[Y])^2 + (F546 - Tabelle11[Z])^2)</f>
        <v>131.36152832199389</v>
      </c>
      <c r="M546">
        <f ca="1">IF(ROW()&gt;M$1+2,AVERAGEA(INDIRECT(ADDRESS(ROW()-M$1,12)):INDIRECT(ADDRESS(ROW(),12,4))),NA())</f>
        <v>130.82386383473053</v>
      </c>
      <c r="N546" s="1">
        <f>1000/(Tabelle10[[#This Row],[Time MS]]-B545)</f>
        <v>66.666666666666671</v>
      </c>
    </row>
    <row r="547" spans="1:14">
      <c r="A547" t="str">
        <f t="shared" si="16"/>
        <v>0:11:501</v>
      </c>
      <c r="B547">
        <v>11501</v>
      </c>
      <c r="C547">
        <v>1</v>
      </c>
      <c r="D547">
        <v>-28.668399999999998</v>
      </c>
      <c r="E547">
        <v>95.565200000000004</v>
      </c>
      <c r="F547">
        <v>85.302700000000002</v>
      </c>
      <c r="G547">
        <v>-44.072600000000001</v>
      </c>
      <c r="H547">
        <v>-3.40008</v>
      </c>
      <c r="I547">
        <v>12.955500000000001</v>
      </c>
      <c r="J547">
        <v>1</v>
      </c>
      <c r="K547">
        <f t="shared" si="17"/>
        <v>0.1613306190875424</v>
      </c>
      <c r="L547">
        <f>SQRT((D547-Tabelle11[[#This Row],[X]])^2+ (E547 - Tabelle11[Y])^2 + (F547 - Tabelle11[Z])^2)</f>
        <v>131.26741879419282</v>
      </c>
      <c r="M547">
        <f ca="1">IF(ROW()&gt;M$1+2,AVERAGEA(INDIRECT(ADDRESS(ROW()-M$1,12)):INDIRECT(ADDRESS(ROW(),12,4))),NA())</f>
        <v>130.82893309067626</v>
      </c>
      <c r="N547" s="1">
        <f>1000/(Tabelle10[[#This Row],[Time MS]]-B546)</f>
        <v>47.61904761904762</v>
      </c>
    </row>
    <row r="548" spans="1:14">
      <c r="A548" t="str">
        <f t="shared" si="16"/>
        <v>0:11:520</v>
      </c>
      <c r="B548">
        <v>11520</v>
      </c>
      <c r="C548">
        <v>1</v>
      </c>
      <c r="D548">
        <v>-28.668399999999998</v>
      </c>
      <c r="E548">
        <v>95.565200000000004</v>
      </c>
      <c r="F548">
        <v>85.302700000000002</v>
      </c>
      <c r="G548">
        <v>-44.072600000000001</v>
      </c>
      <c r="H548">
        <v>-3.40008</v>
      </c>
      <c r="I548">
        <v>12.955500000000001</v>
      </c>
      <c r="J548">
        <v>1</v>
      </c>
      <c r="K548">
        <f t="shared" si="17"/>
        <v>0</v>
      </c>
      <c r="L548">
        <f>SQRT((D548-Tabelle11[[#This Row],[X]])^2+ (E548 - Tabelle11[Y])^2 + (F548 - Tabelle11[Z])^2)</f>
        <v>131.26741879419282</v>
      </c>
      <c r="M548">
        <f ca="1">IF(ROW()&gt;M$1+2,AVERAGEA(INDIRECT(ADDRESS(ROW()-M$1,12)):INDIRECT(ADDRESS(ROW(),12,4))),NA())</f>
        <v>130.83676628790295</v>
      </c>
      <c r="N548" s="1">
        <f>1000/(Tabelle10[[#This Row],[Time MS]]-B547)</f>
        <v>52.631578947368418</v>
      </c>
    </row>
    <row r="549" spans="1:14">
      <c r="A549" t="str">
        <f t="shared" si="16"/>
        <v>0:11:540</v>
      </c>
      <c r="B549">
        <v>11540</v>
      </c>
      <c r="C549">
        <v>1</v>
      </c>
      <c r="D549">
        <v>-28.668399999999998</v>
      </c>
      <c r="E549">
        <v>95.565200000000004</v>
      </c>
      <c r="F549">
        <v>85.302700000000002</v>
      </c>
      <c r="G549">
        <v>-44.072600000000001</v>
      </c>
      <c r="H549">
        <v>-3.40008</v>
      </c>
      <c r="I549">
        <v>12.955500000000001</v>
      </c>
      <c r="J549">
        <v>0</v>
      </c>
      <c r="K549">
        <f t="shared" si="17"/>
        <v>0</v>
      </c>
      <c r="L549">
        <f>SQRT((D549-Tabelle11[[#This Row],[X]])^2+ (E549 - Tabelle11[Y])^2 + (F549 - Tabelle11[Z])^2)</f>
        <v>131.26741879419282</v>
      </c>
      <c r="M549">
        <f ca="1">IF(ROW()&gt;M$1+2,AVERAGEA(INDIRECT(ADDRESS(ROW()-M$1,12)):INDIRECT(ADDRESS(ROW(),12,4))),NA())</f>
        <v>130.84183554384865</v>
      </c>
      <c r="N549" s="1">
        <f>1000/(Tabelle10[[#This Row],[Time MS]]-B548)</f>
        <v>50</v>
      </c>
    </row>
    <row r="550" spans="1:14">
      <c r="A550" t="str">
        <f t="shared" si="16"/>
        <v>0:11:558</v>
      </c>
      <c r="B550">
        <v>11558</v>
      </c>
      <c r="C550">
        <v>1</v>
      </c>
      <c r="D550">
        <v>-28.668399999999998</v>
      </c>
      <c r="E550">
        <v>95.565200000000004</v>
      </c>
      <c r="F550">
        <v>85.302700000000002</v>
      </c>
      <c r="G550">
        <v>-44.072600000000001</v>
      </c>
      <c r="H550">
        <v>-3.40008</v>
      </c>
      <c r="I550">
        <v>12.955500000000001</v>
      </c>
      <c r="J550">
        <v>0</v>
      </c>
      <c r="K550">
        <f t="shared" si="17"/>
        <v>0</v>
      </c>
      <c r="L550">
        <f>SQRT((D550-Tabelle11[[#This Row],[X]])^2+ (E550 - Tabelle11[Y])^2 + (F550 - Tabelle11[Z])^2)</f>
        <v>131.26741879419282</v>
      </c>
      <c r="M550">
        <f ca="1">IF(ROW()&gt;M$1+2,AVERAGEA(INDIRECT(ADDRESS(ROW()-M$1,12)):INDIRECT(ADDRESS(ROW(),12,4))),NA())</f>
        <v>130.84690479979437</v>
      </c>
      <c r="N550" s="1">
        <f>1000/(Tabelle10[[#This Row],[Time MS]]-B549)</f>
        <v>55.555555555555557</v>
      </c>
    </row>
    <row r="551" spans="1:14">
      <c r="A551" t="str">
        <f t="shared" si="16"/>
        <v>0:11:567</v>
      </c>
      <c r="B551">
        <v>11567</v>
      </c>
      <c r="C551">
        <v>1</v>
      </c>
      <c r="D551">
        <v>-28.571899999999999</v>
      </c>
      <c r="E551">
        <v>94.9375</v>
      </c>
      <c r="F551">
        <v>85.326700000000002</v>
      </c>
      <c r="G551">
        <v>-44.007800000000003</v>
      </c>
      <c r="H551">
        <v>-3.2393999999999998</v>
      </c>
      <c r="I551">
        <v>13.1264</v>
      </c>
      <c r="J551">
        <v>1</v>
      </c>
      <c r="K551">
        <f t="shared" si="17"/>
        <v>1.8469217151123307</v>
      </c>
      <c r="L551">
        <f>SQRT((D551-Tabelle11[[#This Row],[X]])^2+ (E551 - Tabelle11[Y])^2 + (F551 - Tabelle11[Z])^2)</f>
        <v>130.80568836541474</v>
      </c>
      <c r="M551">
        <f ca="1">IF(ROW()&gt;M$1+2,AVERAGEA(INDIRECT(ADDRESS(ROW()-M$1,12)):INDIRECT(ADDRESS(ROW(),12,4))),NA())</f>
        <v>130.85016640861733</v>
      </c>
      <c r="N551" s="1">
        <f>1000/(Tabelle10[[#This Row],[Time MS]]-B550)</f>
        <v>111.11111111111111</v>
      </c>
    </row>
    <row r="552" spans="1:14">
      <c r="A552" t="str">
        <f t="shared" si="16"/>
        <v>0:11:574</v>
      </c>
      <c r="B552">
        <v>11574</v>
      </c>
      <c r="C552">
        <v>1</v>
      </c>
      <c r="D552">
        <v>-28.571899999999999</v>
      </c>
      <c r="E552">
        <v>94.9375</v>
      </c>
      <c r="F552">
        <v>85.326700000000002</v>
      </c>
      <c r="G552">
        <v>-44.007800000000003</v>
      </c>
      <c r="H552">
        <v>-3.2393999999999998</v>
      </c>
      <c r="I552">
        <v>13.1264</v>
      </c>
      <c r="J552">
        <v>0</v>
      </c>
      <c r="K552">
        <f t="shared" si="17"/>
        <v>0</v>
      </c>
      <c r="L552">
        <f>SQRT((D552-Tabelle11[[#This Row],[X]])^2+ (E552 - Tabelle11[Y])^2 + (F552 - Tabelle11[Z])^2)</f>
        <v>130.80568836541474</v>
      </c>
      <c r="M552">
        <f ca="1">IF(ROW()&gt;M$1+2,AVERAGEA(INDIRECT(ADDRESS(ROW()-M$1,12)):INDIRECT(ADDRESS(ROW(),12,4))),NA())</f>
        <v>130.85342801744031</v>
      </c>
      <c r="N552" s="1">
        <f>1000/(Tabelle10[[#This Row],[Time MS]]-B551)</f>
        <v>142.85714285714286</v>
      </c>
    </row>
    <row r="553" spans="1:14">
      <c r="A553" t="str">
        <f t="shared" si="16"/>
        <v>0:11:602</v>
      </c>
      <c r="B553">
        <v>11602</v>
      </c>
      <c r="C553">
        <v>1</v>
      </c>
      <c r="D553">
        <v>-28.315200000000001</v>
      </c>
      <c r="E553">
        <v>95.999600000000001</v>
      </c>
      <c r="F553">
        <v>85.366100000000003</v>
      </c>
      <c r="G553">
        <v>-43.950400000000002</v>
      </c>
      <c r="H553">
        <v>-3.3344900000000002</v>
      </c>
      <c r="I553">
        <v>12.8698</v>
      </c>
      <c r="J553">
        <v>1</v>
      </c>
      <c r="K553">
        <f t="shared" si="17"/>
        <v>0.95522399228258337</v>
      </c>
      <c r="L553">
        <f>SQRT((D553-Tabelle11[[#This Row],[X]])^2+ (E553 - Tabelle11[Y])^2 + (F553 - Tabelle11[Z])^2)</f>
        <v>131.5486403594123</v>
      </c>
      <c r="M553">
        <f ca="1">IF(ROW()&gt;M$1+2,AVERAGEA(INDIRECT(ADDRESS(ROW()-M$1,12)):INDIRECT(ADDRESS(ROW(),12,4))),NA())</f>
        <v>130.86128164531888</v>
      </c>
      <c r="N553" s="1">
        <f>1000/(Tabelle10[[#This Row],[Time MS]]-B552)</f>
        <v>35.714285714285715</v>
      </c>
    </row>
    <row r="554" spans="1:14">
      <c r="A554" t="str">
        <f t="shared" si="16"/>
        <v>0:11:614</v>
      </c>
      <c r="B554">
        <v>11614</v>
      </c>
      <c r="C554">
        <v>1</v>
      </c>
      <c r="D554">
        <v>-28.930900000000001</v>
      </c>
      <c r="E554">
        <v>95.5715</v>
      </c>
      <c r="F554">
        <v>84.990200000000002</v>
      </c>
      <c r="G554">
        <v>-44.118400000000001</v>
      </c>
      <c r="H554">
        <v>-3.2460300000000002</v>
      </c>
      <c r="I554">
        <v>13.0251</v>
      </c>
      <c r="J554">
        <v>1</v>
      </c>
      <c r="K554">
        <f t="shared" si="17"/>
        <v>1.2654638261003868</v>
      </c>
      <c r="L554">
        <f>SQRT((D554-Tabelle11[[#This Row],[X]])^2+ (E554 - Tabelle11[Y])^2 + (F554 - Tabelle11[Z])^2)</f>
        <v>131.12681908404551</v>
      </c>
      <c r="M554">
        <f ca="1">IF(ROW()&gt;M$1+2,AVERAGEA(INDIRECT(ADDRESS(ROW()-M$1,12)):INDIRECT(ADDRESS(ROW(),12,4))),NA())</f>
        <v>130.86772276620749</v>
      </c>
      <c r="N554" s="1">
        <f>1000/(Tabelle10[[#This Row],[Time MS]]-B553)</f>
        <v>83.333333333333329</v>
      </c>
    </row>
    <row r="555" spans="1:14">
      <c r="A555" t="str">
        <f t="shared" si="16"/>
        <v>0:11:639</v>
      </c>
      <c r="B555">
        <v>11639</v>
      </c>
      <c r="C555">
        <v>1</v>
      </c>
      <c r="D555">
        <v>-28.930900000000001</v>
      </c>
      <c r="E555">
        <v>95.5715</v>
      </c>
      <c r="F555">
        <v>84.990200000000002</v>
      </c>
      <c r="G555">
        <v>-44.118400000000001</v>
      </c>
      <c r="H555">
        <v>-3.2460300000000002</v>
      </c>
      <c r="I555">
        <v>13.0251</v>
      </c>
      <c r="J555">
        <v>0</v>
      </c>
      <c r="K555">
        <f t="shared" si="17"/>
        <v>0</v>
      </c>
      <c r="L555">
        <f>SQRT((D555-Tabelle11[[#This Row],[X]])^2+ (E555 - Tabelle11[Y])^2 + (F555 - Tabelle11[Z])^2)</f>
        <v>131.12681908404551</v>
      </c>
      <c r="M555">
        <f ca="1">IF(ROW()&gt;M$1+2,AVERAGEA(INDIRECT(ADDRESS(ROW()-M$1,12)):INDIRECT(ADDRESS(ROW(),12,4))),NA())</f>
        <v>130.8741638870961</v>
      </c>
      <c r="N555" s="1">
        <f>1000/(Tabelle10[[#This Row],[Time MS]]-B554)</f>
        <v>40</v>
      </c>
    </row>
    <row r="556" spans="1:14">
      <c r="A556" t="str">
        <f t="shared" si="16"/>
        <v>0:11:666</v>
      </c>
      <c r="B556">
        <v>11666</v>
      </c>
      <c r="C556">
        <v>1</v>
      </c>
      <c r="D556">
        <v>-29.096299999999999</v>
      </c>
      <c r="E556">
        <v>95.452100000000002</v>
      </c>
      <c r="F556">
        <v>85.046599999999998</v>
      </c>
      <c r="G556">
        <v>-44.113700000000001</v>
      </c>
      <c r="H556">
        <v>-3.3014600000000001</v>
      </c>
      <c r="I556">
        <v>13.0959</v>
      </c>
      <c r="J556">
        <v>1</v>
      </c>
      <c r="K556">
        <f t="shared" si="17"/>
        <v>1.8407798225401468E-2</v>
      </c>
      <c r="L556">
        <f>SQRT((D556-Tabelle11[[#This Row],[X]])^2+ (E556 - Tabelle11[Y])^2 + (F556 - Tabelle11[Z])^2)</f>
        <v>131.11301323537646</v>
      </c>
      <c r="M556">
        <f ca="1">IF(ROW()&gt;M$1+2,AVERAGEA(INDIRECT(ADDRESS(ROW()-M$1,12)):INDIRECT(ADDRESS(ROW(),12,4))),NA())</f>
        <v>130.87770437513277</v>
      </c>
      <c r="N556" s="1">
        <f>1000/(Tabelle10[[#This Row],[Time MS]]-B555)</f>
        <v>37.037037037037038</v>
      </c>
    </row>
    <row r="557" spans="1:14">
      <c r="A557" t="str">
        <f t="shared" si="16"/>
        <v>0:11:681</v>
      </c>
      <c r="B557">
        <v>11681</v>
      </c>
      <c r="C557">
        <v>1</v>
      </c>
      <c r="D557">
        <v>-30.465599999999998</v>
      </c>
      <c r="E557">
        <v>91.558000000000007</v>
      </c>
      <c r="F557">
        <v>82.780699999999996</v>
      </c>
      <c r="G557">
        <v>-44.955500000000001</v>
      </c>
      <c r="H557">
        <v>-2.5231400000000002</v>
      </c>
      <c r="I557">
        <v>14.1761</v>
      </c>
      <c r="J557">
        <v>1</v>
      </c>
      <c r="K557">
        <f t="shared" si="17"/>
        <v>9.54386954785158</v>
      </c>
      <c r="L557">
        <f>SQRT((D557-Tabelle11[[#This Row],[X]])^2+ (E557 - Tabelle11[Y])^2 + (F557 - Tabelle11[Z])^2)</f>
        <v>127.13640092377163</v>
      </c>
      <c r="M557">
        <f ca="1">IF(ROW()&gt;M$1+2,AVERAGEA(INDIRECT(ADDRESS(ROW()-M$1,12)):INDIRECT(ADDRESS(ROW(),12,4))),NA())</f>
        <v>130.84187246404463</v>
      </c>
      <c r="N557" s="1">
        <f>1000/(Tabelle10[[#This Row],[Time MS]]-B556)</f>
        <v>66.666666666666671</v>
      </c>
    </row>
    <row r="558" spans="1:14">
      <c r="A558" t="str">
        <f t="shared" si="16"/>
        <v>0:11:706</v>
      </c>
      <c r="B558">
        <v>11706</v>
      </c>
      <c r="C558">
        <v>1</v>
      </c>
      <c r="D558">
        <v>-30.465599999999998</v>
      </c>
      <c r="E558">
        <v>91.558000000000007</v>
      </c>
      <c r="F558">
        <v>82.780699999999996</v>
      </c>
      <c r="G558">
        <v>-44.955500000000001</v>
      </c>
      <c r="H558">
        <v>-2.5231400000000002</v>
      </c>
      <c r="I558">
        <v>14.1761</v>
      </c>
      <c r="J558">
        <v>0</v>
      </c>
      <c r="K558">
        <f t="shared" si="17"/>
        <v>0</v>
      </c>
      <c r="L558">
        <f>SQRT((D558-Tabelle11[[#This Row],[X]])^2+ (E558 - Tabelle11[Y])^2 + (F558 - Tabelle11[Z])^2)</f>
        <v>127.13640092377163</v>
      </c>
      <c r="M558">
        <f ca="1">IF(ROW()&gt;M$1+2,AVERAGEA(INDIRECT(ADDRESS(ROW()-M$1,12)):INDIRECT(ADDRESS(ROW(),12,4))),NA())</f>
        <v>130.80880449423745</v>
      </c>
      <c r="N558" s="1">
        <f>1000/(Tabelle10[[#This Row],[Time MS]]-B557)</f>
        <v>40</v>
      </c>
    </row>
    <row r="559" spans="1:14">
      <c r="A559" t="str">
        <f t="shared" si="16"/>
        <v>0:11:726</v>
      </c>
      <c r="B559">
        <v>11726</v>
      </c>
      <c r="C559">
        <v>1</v>
      </c>
      <c r="D559">
        <v>-30.465599999999998</v>
      </c>
      <c r="E559">
        <v>91.558000000000007</v>
      </c>
      <c r="F559">
        <v>82.780699999999996</v>
      </c>
      <c r="G559">
        <v>-44.955500000000001</v>
      </c>
      <c r="H559">
        <v>-2.5231400000000002</v>
      </c>
      <c r="I559">
        <v>14.1761</v>
      </c>
      <c r="J559">
        <v>1</v>
      </c>
      <c r="K559">
        <f t="shared" si="17"/>
        <v>0</v>
      </c>
      <c r="L559">
        <f>SQRT((D559-Tabelle11[[#This Row],[X]])^2+ (E559 - Tabelle11[Y])^2 + (F559 - Tabelle11[Z])^2)</f>
        <v>127.13640092377163</v>
      </c>
      <c r="M559">
        <f ca="1">IF(ROW()&gt;M$1+2,AVERAGEA(INDIRECT(ADDRESS(ROW()-M$1,12)):INDIRECT(ADDRESS(ROW(),12,4))),NA())</f>
        <v>130.7757365244303</v>
      </c>
      <c r="N559" s="1">
        <f>1000/(Tabelle10[[#This Row],[Time MS]]-B558)</f>
        <v>50</v>
      </c>
    </row>
    <row r="560" spans="1:14">
      <c r="A560" t="str">
        <f t="shared" si="16"/>
        <v>0:11:739</v>
      </c>
      <c r="B560">
        <v>11739</v>
      </c>
      <c r="C560">
        <v>1</v>
      </c>
      <c r="D560">
        <v>-30.465599999999998</v>
      </c>
      <c r="E560">
        <v>91.558000000000007</v>
      </c>
      <c r="F560">
        <v>82.780699999999996</v>
      </c>
      <c r="G560">
        <v>-44.955500000000001</v>
      </c>
      <c r="H560">
        <v>-2.5231400000000002</v>
      </c>
      <c r="I560">
        <v>14.1761</v>
      </c>
      <c r="J560">
        <v>0</v>
      </c>
      <c r="K560">
        <f t="shared" si="17"/>
        <v>0</v>
      </c>
      <c r="L560">
        <f>SQRT((D560-Tabelle11[[#This Row],[X]])^2+ (E560 - Tabelle11[Y])^2 + (F560 - Tabelle11[Z])^2)</f>
        <v>127.13640092377163</v>
      </c>
      <c r="M560">
        <f ca="1">IF(ROW()&gt;M$1+2,AVERAGEA(INDIRECT(ADDRESS(ROW()-M$1,12)):INDIRECT(ADDRESS(ROW(),12,4))),NA())</f>
        <v>130.73990461334216</v>
      </c>
      <c r="N560" s="1">
        <f>1000/(Tabelle10[[#This Row],[Time MS]]-B559)</f>
        <v>76.92307692307692</v>
      </c>
    </row>
    <row r="561" spans="1:14">
      <c r="A561" t="str">
        <f t="shared" si="16"/>
        <v>0:11:751</v>
      </c>
      <c r="B561">
        <v>11751</v>
      </c>
      <c r="C561">
        <v>1</v>
      </c>
      <c r="D561">
        <v>-30.465599999999998</v>
      </c>
      <c r="E561">
        <v>91.558000000000007</v>
      </c>
      <c r="F561">
        <v>82.780699999999996</v>
      </c>
      <c r="G561">
        <v>-44.955500000000001</v>
      </c>
      <c r="H561">
        <v>-2.5231400000000002</v>
      </c>
      <c r="I561">
        <v>14.1761</v>
      </c>
      <c r="J561">
        <v>0</v>
      </c>
      <c r="K561">
        <f t="shared" si="17"/>
        <v>0</v>
      </c>
      <c r="L561">
        <f>SQRT((D561-Tabelle11[[#This Row],[X]])^2+ (E561 - Tabelle11[Y])^2 + (F561 - Tabelle11[Z])^2)</f>
        <v>127.13640092377163</v>
      </c>
      <c r="M561">
        <f ca="1">IF(ROW()&gt;M$1+2,AVERAGEA(INDIRECT(ADDRESS(ROW()-M$1,12)):INDIRECT(ADDRESS(ROW(),12,4))),NA())</f>
        <v>130.70407270225402</v>
      </c>
      <c r="N561" s="1">
        <f>1000/(Tabelle10[[#This Row],[Time MS]]-B560)</f>
        <v>83.333333333333329</v>
      </c>
    </row>
    <row r="562" spans="1:14">
      <c r="A562" t="str">
        <f t="shared" si="16"/>
        <v>0:11:760</v>
      </c>
      <c r="B562">
        <v>11760</v>
      </c>
      <c r="C562">
        <v>1</v>
      </c>
      <c r="D562">
        <v>-30.465599999999998</v>
      </c>
      <c r="E562">
        <v>91.558000000000007</v>
      </c>
      <c r="F562">
        <v>82.780699999999996</v>
      </c>
      <c r="G562">
        <v>-44.955500000000001</v>
      </c>
      <c r="H562">
        <v>-2.5231400000000002</v>
      </c>
      <c r="I562">
        <v>14.1761</v>
      </c>
      <c r="J562">
        <v>0</v>
      </c>
      <c r="K562">
        <f t="shared" si="17"/>
        <v>0</v>
      </c>
      <c r="L562">
        <f>SQRT((D562-Tabelle11[[#This Row],[X]])^2+ (E562 - Tabelle11[Y])^2 + (F562 - Tabelle11[Z])^2)</f>
        <v>127.13640092377163</v>
      </c>
      <c r="M562">
        <f ca="1">IF(ROW()&gt;M$1+2,AVERAGEA(INDIRECT(ADDRESS(ROW()-M$1,12)):INDIRECT(ADDRESS(ROW(),12,4))),NA())</f>
        <v>130.67100473244685</v>
      </c>
      <c r="N562" s="1">
        <f>1000/(Tabelle10[[#This Row],[Time MS]]-B561)</f>
        <v>111.11111111111111</v>
      </c>
    </row>
    <row r="563" spans="1:14">
      <c r="A563" t="str">
        <f t="shared" si="16"/>
        <v>0:11:769</v>
      </c>
      <c r="B563">
        <v>11769</v>
      </c>
      <c r="C563">
        <v>1</v>
      </c>
      <c r="D563">
        <v>-30.637</v>
      </c>
      <c r="E563">
        <v>93.049400000000006</v>
      </c>
      <c r="F563">
        <v>83.021900000000002</v>
      </c>
      <c r="G563">
        <v>-45.2941</v>
      </c>
      <c r="H563">
        <v>-2.83386</v>
      </c>
      <c r="I563">
        <v>13.6974</v>
      </c>
      <c r="J563">
        <v>1</v>
      </c>
      <c r="K563">
        <f t="shared" si="17"/>
        <v>5.0994486742709464</v>
      </c>
      <c r="L563">
        <f>SQRT((D563-Tabelle11[[#This Row],[X]])^2+ (E563 - Tabelle11[Y])^2 + (F563 - Tabelle11[Z])^2)</f>
        <v>128.41126309233937</v>
      </c>
      <c r="M563">
        <f ca="1">IF(ROW()&gt;M$1+2,AVERAGEA(INDIRECT(ADDRESS(ROW()-M$1,12)):INDIRECT(ADDRESS(ROW(),12,4))),NA())</f>
        <v>130.64779521906729</v>
      </c>
      <c r="N563" s="1">
        <f>1000/(Tabelle10[[#This Row],[Time MS]]-B562)</f>
        <v>111.11111111111111</v>
      </c>
    </row>
    <row r="564" spans="1:14">
      <c r="A564" t="str">
        <f t="shared" si="16"/>
        <v>0:11:775</v>
      </c>
      <c r="B564">
        <v>11775</v>
      </c>
      <c r="C564">
        <v>1</v>
      </c>
      <c r="D564">
        <v>-30.637</v>
      </c>
      <c r="E564">
        <v>93.049400000000006</v>
      </c>
      <c r="F564">
        <v>83.021900000000002</v>
      </c>
      <c r="G564">
        <v>-45.2941</v>
      </c>
      <c r="H564">
        <v>-2.83386</v>
      </c>
      <c r="I564">
        <v>13.6974</v>
      </c>
      <c r="J564">
        <v>0</v>
      </c>
      <c r="K564">
        <f t="shared" si="17"/>
        <v>0</v>
      </c>
      <c r="L564">
        <f>SQRT((D564-Tabelle11[[#This Row],[X]])^2+ (E564 - Tabelle11[Y])^2 + (F564 - Tabelle11[Z])^2)</f>
        <v>128.41126309233937</v>
      </c>
      <c r="M564">
        <f ca="1">IF(ROW()&gt;M$1+2,AVERAGEA(INDIRECT(ADDRESS(ROW()-M$1,12)):INDIRECT(ADDRESS(ROW(),12,4))),NA())</f>
        <v>130.62458570568774</v>
      </c>
      <c r="N564" s="1">
        <f>1000/(Tabelle10[[#This Row],[Time MS]]-B563)</f>
        <v>166.66666666666666</v>
      </c>
    </row>
    <row r="565" spans="1:14">
      <c r="A565" t="str">
        <f t="shared" si="16"/>
        <v>0:11:798</v>
      </c>
      <c r="B565">
        <v>11798</v>
      </c>
      <c r="C565">
        <v>1</v>
      </c>
      <c r="D565">
        <v>-32.252499999999998</v>
      </c>
      <c r="E565">
        <v>91.571799999999996</v>
      </c>
      <c r="F565">
        <v>80.944599999999994</v>
      </c>
      <c r="G565">
        <v>-46.498100000000001</v>
      </c>
      <c r="H565">
        <v>-2.3869500000000001</v>
      </c>
      <c r="I565">
        <v>13.9458</v>
      </c>
      <c r="J565">
        <v>1</v>
      </c>
      <c r="K565">
        <f t="shared" si="17"/>
        <v>3.1438130353772391</v>
      </c>
      <c r="L565">
        <f>SQRT((D565-Tabelle11[[#This Row],[X]])^2+ (E565 - Tabelle11[Y])^2 + (F565 - Tabelle11[Z])^2)</f>
        <v>126.4027158752928</v>
      </c>
      <c r="M565">
        <f ca="1">IF(ROW()&gt;M$1+2,AVERAGEA(INDIRECT(ADDRESS(ROW()-M$1,12)):INDIRECT(ADDRESS(ROW(),12,4))),NA())</f>
        <v>130.58425352747977</v>
      </c>
      <c r="N565" s="1">
        <f>1000/(Tabelle10[[#This Row],[Time MS]]-B564)</f>
        <v>43.478260869565219</v>
      </c>
    </row>
    <row r="566" spans="1:14">
      <c r="A566" t="str">
        <f t="shared" si="16"/>
        <v>0:11:818</v>
      </c>
      <c r="B566">
        <v>11818</v>
      </c>
      <c r="C566">
        <v>0.5</v>
      </c>
      <c r="D566">
        <v>-30.637</v>
      </c>
      <c r="E566">
        <v>93.049400000000006</v>
      </c>
      <c r="F566">
        <v>83.021900000000002</v>
      </c>
      <c r="G566">
        <v>-46.498100000000001</v>
      </c>
      <c r="H566">
        <v>-2.3869500000000001</v>
      </c>
      <c r="I566">
        <v>13.9458</v>
      </c>
      <c r="J566">
        <v>1</v>
      </c>
      <c r="K566">
        <f t="shared" si="17"/>
        <v>3.6153849906838249</v>
      </c>
      <c r="L566">
        <f>SQRT((D566-Tabelle11[[#This Row],[X]])^2+ (E566 - Tabelle11[Y])^2 + (F566 - Tabelle11[Z])^2)</f>
        <v>128.41126309233937</v>
      </c>
      <c r="M566">
        <f ca="1">IF(ROW()&gt;M$1+2,AVERAGEA(INDIRECT(ADDRESS(ROW()-M$1,12)):INDIRECT(ADDRESS(ROW(),12,4))),NA())</f>
        <v>130.56380795538121</v>
      </c>
      <c r="N566" s="1">
        <f>1000/(Tabelle10[[#This Row],[Time MS]]-B565)</f>
        <v>50</v>
      </c>
    </row>
    <row r="567" spans="1:14">
      <c r="A567" t="str">
        <f t="shared" si="16"/>
        <v>0:11:841</v>
      </c>
      <c r="B567">
        <v>11841</v>
      </c>
      <c r="C567">
        <v>0.5</v>
      </c>
      <c r="D567">
        <v>-30.637</v>
      </c>
      <c r="E567">
        <v>93.049400000000006</v>
      </c>
      <c r="F567">
        <v>83.021900000000002</v>
      </c>
      <c r="G567">
        <v>-46.498100000000001</v>
      </c>
      <c r="H567">
        <v>-2.3869500000000001</v>
      </c>
      <c r="I567">
        <v>13.9458</v>
      </c>
      <c r="J567">
        <v>0</v>
      </c>
      <c r="K567">
        <f t="shared" si="17"/>
        <v>0</v>
      </c>
      <c r="L567">
        <f>SQRT((D567-Tabelle11[[#This Row],[X]])^2+ (E567 - Tabelle11[Y])^2 + (F567 - Tabelle11[Z])^2)</f>
        <v>128.41126309233937</v>
      </c>
      <c r="M567">
        <f ca="1">IF(ROW()&gt;M$1+2,AVERAGEA(INDIRECT(ADDRESS(ROW()-M$1,12)):INDIRECT(ADDRESS(ROW(),12,4))),NA())</f>
        <v>130.54059844200168</v>
      </c>
      <c r="N567" s="1">
        <f>1000/(Tabelle10[[#This Row],[Time MS]]-B566)</f>
        <v>43.478260869565219</v>
      </c>
    </row>
    <row r="568" spans="1:14">
      <c r="A568" t="str">
        <f t="shared" si="16"/>
        <v>0:11:868</v>
      </c>
      <c r="B568">
        <v>11868</v>
      </c>
      <c r="C568">
        <v>0.25</v>
      </c>
      <c r="D568">
        <v>-32.252499999999998</v>
      </c>
      <c r="E568">
        <v>91.571799999999996</v>
      </c>
      <c r="F568">
        <v>80.944599999999994</v>
      </c>
      <c r="G568">
        <v>-46.498100000000001</v>
      </c>
      <c r="H568">
        <v>-2.3869500000000001</v>
      </c>
      <c r="I568">
        <v>13.9458</v>
      </c>
      <c r="J568">
        <v>1</v>
      </c>
      <c r="K568">
        <f t="shared" si="17"/>
        <v>2.6780629560620923</v>
      </c>
      <c r="L568">
        <f>SQRT((D568-Tabelle11[[#This Row],[X]])^2+ (E568 - Tabelle11[Y])^2 + (F568 - Tabelle11[Z])^2)</f>
        <v>126.4027158752928</v>
      </c>
      <c r="M568">
        <f ca="1">IF(ROW()&gt;M$1+2,AVERAGEA(INDIRECT(ADDRESS(ROW()-M$1,12)):INDIRECT(ADDRESS(ROW(),12,4))),NA())</f>
        <v>130.50026626379369</v>
      </c>
      <c r="N568" s="1">
        <f>1000/(Tabelle10[[#This Row],[Time MS]]-B567)</f>
        <v>37.037037037037038</v>
      </c>
    </row>
    <row r="569" spans="1:14">
      <c r="A569" t="str">
        <f t="shared" si="16"/>
        <v>0:11:877</v>
      </c>
      <c r="B569">
        <v>11877</v>
      </c>
      <c r="C569">
        <v>0.25</v>
      </c>
      <c r="D569">
        <v>-32.252499999999998</v>
      </c>
      <c r="E569">
        <v>91.571799999999996</v>
      </c>
      <c r="F569">
        <v>80.944599999999994</v>
      </c>
      <c r="G569">
        <v>-46.498100000000001</v>
      </c>
      <c r="H569">
        <v>-2.3869500000000001</v>
      </c>
      <c r="I569">
        <v>13.9458</v>
      </c>
      <c r="J569">
        <v>0</v>
      </c>
      <c r="K569">
        <f t="shared" si="17"/>
        <v>0</v>
      </c>
      <c r="L569">
        <f>SQRT((D569-Tabelle11[[#This Row],[X]])^2+ (E569 - Tabelle11[Y])^2 + (F569 - Tabelle11[Z])^2)</f>
        <v>126.4027158752928</v>
      </c>
      <c r="M569">
        <f ca="1">IF(ROW()&gt;M$1+2,AVERAGEA(INDIRECT(ADDRESS(ROW()-M$1,12)):INDIRECT(ADDRESS(ROW(),12,4))),NA())</f>
        <v>130.45993408558576</v>
      </c>
      <c r="N569" s="1">
        <f>1000/(Tabelle10[[#This Row],[Time MS]]-B568)</f>
        <v>111.11111111111111</v>
      </c>
    </row>
    <row r="570" spans="1:14">
      <c r="A570" t="str">
        <f t="shared" si="16"/>
        <v>0:11:902</v>
      </c>
      <c r="B570">
        <v>11902</v>
      </c>
      <c r="C570">
        <v>0.125</v>
      </c>
      <c r="D570">
        <v>-30.637</v>
      </c>
      <c r="E570">
        <v>93.049400000000006</v>
      </c>
      <c r="F570">
        <v>83.021900000000002</v>
      </c>
      <c r="G570">
        <v>-46.498100000000001</v>
      </c>
      <c r="H570">
        <v>-2.3869500000000001</v>
      </c>
      <c r="I570">
        <v>13.9458</v>
      </c>
      <c r="J570">
        <v>1</v>
      </c>
      <c r="K570">
        <f t="shared" si="17"/>
        <v>2.8923079925470598</v>
      </c>
      <c r="L570">
        <f>SQRT((D570-Tabelle11[[#This Row],[X]])^2+ (E570 - Tabelle11[Y])^2 + (F570 - Tabelle11[Z])^2)</f>
        <v>128.41126309233937</v>
      </c>
      <c r="M570">
        <f ca="1">IF(ROW()&gt;M$1+2,AVERAGEA(INDIRECT(ADDRESS(ROW()-M$1,12)):INDIRECT(ADDRESS(ROW(),12,4))),NA())</f>
        <v>130.43672457220617</v>
      </c>
      <c r="N570" s="1">
        <f>1000/(Tabelle10[[#This Row],[Time MS]]-B569)</f>
        <v>40</v>
      </c>
    </row>
    <row r="571" spans="1:14">
      <c r="A571" t="str">
        <f t="shared" si="16"/>
        <v>0:11:918</v>
      </c>
      <c r="B571">
        <v>11918</v>
      </c>
      <c r="C571">
        <v>6.25E-2</v>
      </c>
      <c r="D571">
        <v>-32.252499999999998</v>
      </c>
      <c r="E571">
        <v>91.571799999999996</v>
      </c>
      <c r="F571">
        <v>80.944599999999994</v>
      </c>
      <c r="G571">
        <v>-46.498100000000001</v>
      </c>
      <c r="H571">
        <v>-2.3869500000000001</v>
      </c>
      <c r="I571">
        <v>13.9458</v>
      </c>
      <c r="J571">
        <v>1</v>
      </c>
      <c r="K571">
        <f t="shared" si="17"/>
        <v>4.5192312383547808</v>
      </c>
      <c r="L571">
        <f>SQRT((D571-Tabelle11[[#This Row],[X]])^2+ (E571 - Tabelle11[Y])^2 + (F571 - Tabelle11[Z])^2)</f>
        <v>126.4027158752928</v>
      </c>
      <c r="M571">
        <f ca="1">IF(ROW()&gt;M$1+2,AVERAGEA(INDIRECT(ADDRESS(ROW()-M$1,12)):INDIRECT(ADDRESS(ROW(),12,4))),NA())</f>
        <v>130.39362845271728</v>
      </c>
      <c r="N571" s="1">
        <f>1000/(Tabelle10[[#This Row],[Time MS]]-B570)</f>
        <v>62.5</v>
      </c>
    </row>
    <row r="572" spans="1:14">
      <c r="A572" t="str">
        <f t="shared" si="16"/>
        <v>0:11:944</v>
      </c>
      <c r="B572">
        <v>11944</v>
      </c>
      <c r="C572">
        <v>3.125E-2</v>
      </c>
      <c r="D572">
        <v>-30.637</v>
      </c>
      <c r="E572">
        <v>93.049400000000006</v>
      </c>
      <c r="F572">
        <v>83.021900000000002</v>
      </c>
      <c r="G572">
        <v>-46.498100000000001</v>
      </c>
      <c r="H572">
        <v>-2.3869500000000001</v>
      </c>
      <c r="I572">
        <v>13.9458</v>
      </c>
      <c r="J572">
        <v>1</v>
      </c>
      <c r="K572">
        <f t="shared" si="17"/>
        <v>2.7810653774490963</v>
      </c>
      <c r="L572">
        <f>SQRT((D572-Tabelle11[[#This Row],[X]])^2+ (E572 - Tabelle11[Y])^2 + (F572 - Tabelle11[Z])^2)</f>
        <v>128.41126309233937</v>
      </c>
      <c r="M572">
        <f ca="1">IF(ROW()&gt;M$1+2,AVERAGEA(INDIRECT(ADDRESS(ROW()-M$1,12)):INDIRECT(ADDRESS(ROW(),12,4))),NA())</f>
        <v>130.37318288061866</v>
      </c>
      <c r="N572" s="1">
        <f>1000/(Tabelle10[[#This Row],[Time MS]]-B571)</f>
        <v>38.46153846153846</v>
      </c>
    </row>
    <row r="573" spans="1:14">
      <c r="A573" t="str">
        <f t="shared" si="16"/>
        <v>0:11:981</v>
      </c>
      <c r="B573">
        <v>11981</v>
      </c>
      <c r="C573">
        <v>1.5625E-2</v>
      </c>
      <c r="D573">
        <v>-32.252499999999998</v>
      </c>
      <c r="E573">
        <v>91.571799999999996</v>
      </c>
      <c r="F573">
        <v>80.944599999999994</v>
      </c>
      <c r="G573">
        <v>-46.498100000000001</v>
      </c>
      <c r="H573">
        <v>-2.3869500000000001</v>
      </c>
      <c r="I573">
        <v>13.9458</v>
      </c>
      <c r="J573">
        <v>1</v>
      </c>
      <c r="K573">
        <f t="shared" si="17"/>
        <v>1.9542621571263921</v>
      </c>
      <c r="L573">
        <f>SQRT((D573-Tabelle11[[#This Row],[X]])^2+ (E573 - Tabelle11[Y])^2 + (F573 - Tabelle11[Z])^2)</f>
        <v>126.4027158752928</v>
      </c>
      <c r="M573">
        <f ca="1">IF(ROW()&gt;M$1+2,AVERAGEA(INDIRECT(ADDRESS(ROW()-M$1,12)):INDIRECT(ADDRESS(ROW(),12,4))),NA())</f>
        <v>130.33285070241072</v>
      </c>
      <c r="N573" s="1">
        <f>1000/(Tabelle10[[#This Row],[Time MS]]-B572)</f>
        <v>27.027027027027028</v>
      </c>
    </row>
    <row r="574" spans="1:14">
      <c r="A574" t="str">
        <f t="shared" si="16"/>
        <v>0:12:11</v>
      </c>
      <c r="B574">
        <v>12011</v>
      </c>
      <c r="C574">
        <v>0</v>
      </c>
      <c r="D574">
        <v>-30.637</v>
      </c>
      <c r="E574">
        <v>93.049400000000006</v>
      </c>
      <c r="F574">
        <v>83.021900000000002</v>
      </c>
      <c r="G574">
        <v>-46.498100000000001</v>
      </c>
      <c r="H574">
        <v>-2.3869500000000001</v>
      </c>
      <c r="I574">
        <v>13.9458</v>
      </c>
      <c r="J574">
        <v>1</v>
      </c>
      <c r="K574">
        <f t="shared" si="17"/>
        <v>2.4102566604558837</v>
      </c>
      <c r="L574">
        <f>SQRT((D574-Tabelle11[[#This Row],[X]])^2+ (E574 - Tabelle11[Y])^2 + (F574 - Tabelle11[Z])^2)</f>
        <v>128.41126309233937</v>
      </c>
      <c r="M574">
        <f ca="1">IF(ROW()&gt;M$1+2,AVERAGEA(INDIRECT(ADDRESS(ROW()-M$1,12)):INDIRECT(ADDRESS(ROW(),12,4))),NA())</f>
        <v>130.30964118903114</v>
      </c>
      <c r="N574" s="1">
        <f>1000/(Tabelle10[[#This Row],[Time MS]]-B573)</f>
        <v>33.333333333333336</v>
      </c>
    </row>
    <row r="575" spans="1:14">
      <c r="A575" t="str">
        <f t="shared" si="16"/>
        <v>0:12:53</v>
      </c>
      <c r="B575">
        <v>12053</v>
      </c>
      <c r="C575">
        <v>0</v>
      </c>
      <c r="D575">
        <v>-32.252499999999998</v>
      </c>
      <c r="E575">
        <v>91.571799999999996</v>
      </c>
      <c r="F575">
        <v>80.944599999999994</v>
      </c>
      <c r="G575">
        <v>-46.498100000000001</v>
      </c>
      <c r="H575">
        <v>-2.3869500000000001</v>
      </c>
      <c r="I575">
        <v>13.9458</v>
      </c>
      <c r="J575">
        <v>1</v>
      </c>
      <c r="K575">
        <f t="shared" si="17"/>
        <v>1.7216119003256307</v>
      </c>
      <c r="L575">
        <f>SQRT((D575-Tabelle11[[#This Row],[X]])^2+ (E575 - Tabelle11[Y])^2 + (F575 - Tabelle11[Z])^2)</f>
        <v>126.4027158752928</v>
      </c>
      <c r="M575">
        <f ca="1">IF(ROW()&gt;M$1+2,AVERAGEA(INDIRECT(ADDRESS(ROW()-M$1,12)):INDIRECT(ADDRESS(ROW(),12,4))),NA())</f>
        <v>130.26654506954225</v>
      </c>
      <c r="N575" s="1">
        <f>1000/(Tabelle10[[#This Row],[Time MS]]-B574)</f>
        <v>23.80952380952381</v>
      </c>
    </row>
    <row r="576" spans="1:14">
      <c r="A576" t="str">
        <f t="shared" si="16"/>
        <v>0:12:85</v>
      </c>
      <c r="B576">
        <v>12085</v>
      </c>
      <c r="C576">
        <v>0</v>
      </c>
      <c r="D576">
        <v>-30.637</v>
      </c>
      <c r="E576">
        <v>93.049400000000006</v>
      </c>
      <c r="F576">
        <v>83.021900000000002</v>
      </c>
      <c r="G576">
        <v>-46.498100000000001</v>
      </c>
      <c r="H576">
        <v>-2.3869500000000001</v>
      </c>
      <c r="I576">
        <v>13.9458</v>
      </c>
      <c r="J576">
        <v>1</v>
      </c>
      <c r="K576">
        <f t="shared" si="17"/>
        <v>2.2596156191773904</v>
      </c>
      <c r="L576">
        <f>SQRT((D576-Tabelle11[[#This Row],[X]])^2+ (E576 - Tabelle11[Y])^2 + (F576 - Tabelle11[Z])^2)</f>
        <v>128.41126309233937</v>
      </c>
      <c r="M576">
        <f ca="1">IF(ROW()&gt;M$1+2,AVERAGEA(INDIRECT(ADDRESS(ROW()-M$1,12)):INDIRECT(ADDRESS(ROW(),12,4))),NA())</f>
        <v>130.24609949744362</v>
      </c>
      <c r="N576" s="1">
        <f>1000/(Tabelle10[[#This Row],[Time MS]]-B575)</f>
        <v>31.25</v>
      </c>
    </row>
    <row r="577" spans="1:14">
      <c r="A577" t="str">
        <f t="shared" si="16"/>
        <v>0:12:127</v>
      </c>
      <c r="B577">
        <v>12127</v>
      </c>
      <c r="C577">
        <v>0</v>
      </c>
      <c r="D577">
        <v>-32.252499999999998</v>
      </c>
      <c r="E577">
        <v>91.571799999999996</v>
      </c>
      <c r="F577">
        <v>80.944599999999994</v>
      </c>
      <c r="G577">
        <v>-46.498100000000001</v>
      </c>
      <c r="H577">
        <v>-2.3869500000000001</v>
      </c>
      <c r="I577">
        <v>13.9458</v>
      </c>
      <c r="J577">
        <v>1</v>
      </c>
      <c r="K577">
        <f t="shared" si="17"/>
        <v>1.7216119003256307</v>
      </c>
      <c r="L577">
        <f>SQRT((D577-Tabelle11[[#This Row],[X]])^2+ (E577 - Tabelle11[Y])^2 + (F577 - Tabelle11[Z])^2)</f>
        <v>126.4027158752928</v>
      </c>
      <c r="M577">
        <f ca="1">IF(ROW()&gt;M$1+2,AVERAGEA(INDIRECT(ADDRESS(ROW()-M$1,12)):INDIRECT(ADDRESS(ROW(),12,4))),NA())</f>
        <v>130.20576731923569</v>
      </c>
      <c r="N577" s="1">
        <f>1000/(Tabelle10[[#This Row],[Time MS]]-B576)</f>
        <v>23.80952380952381</v>
      </c>
    </row>
    <row r="578" spans="1:14">
      <c r="A578" t="str">
        <f t="shared" si="16"/>
        <v>0:12:166</v>
      </c>
      <c r="B578">
        <v>12166</v>
      </c>
      <c r="C578">
        <v>0</v>
      </c>
      <c r="D578">
        <v>-30.637</v>
      </c>
      <c r="E578">
        <v>93.049400000000006</v>
      </c>
      <c r="F578">
        <v>83.021900000000002</v>
      </c>
      <c r="G578">
        <v>-46.498100000000001</v>
      </c>
      <c r="H578">
        <v>-2.3869500000000001</v>
      </c>
      <c r="I578">
        <v>13.9458</v>
      </c>
      <c r="J578">
        <v>1</v>
      </c>
      <c r="K578">
        <f t="shared" si="17"/>
        <v>1.8540435849660639</v>
      </c>
      <c r="L578">
        <f>SQRT((D578-Tabelle11[[#This Row],[X]])^2+ (E578 - Tabelle11[Y])^2 + (F578 - Tabelle11[Z])^2)</f>
        <v>128.41126309233937</v>
      </c>
      <c r="M578">
        <f ca="1">IF(ROW()&gt;M$1+2,AVERAGEA(INDIRECT(ADDRESS(ROW()-M$1,12)):INDIRECT(ADDRESS(ROW(),12,4))),NA())</f>
        <v>130.1853217471371</v>
      </c>
      <c r="N578" s="1">
        <f>1000/(Tabelle10[[#This Row],[Time MS]]-B577)</f>
        <v>25.641025641025642</v>
      </c>
    </row>
    <row r="579" spans="1:14">
      <c r="A579" t="str">
        <f t="shared" ref="A579:A642" si="18">INT(INT(B580/1000)/60)&amp;":"&amp;MOD(INT(B579/1000),60)&amp;":"&amp;MOD(B579,1000)</f>
        <v>0:12:196</v>
      </c>
      <c r="B579">
        <v>12196</v>
      </c>
      <c r="C579">
        <v>0</v>
      </c>
      <c r="D579">
        <v>-32.252499999999998</v>
      </c>
      <c r="E579">
        <v>91.571799999999996</v>
      </c>
      <c r="F579">
        <v>80.944599999999994</v>
      </c>
      <c r="G579">
        <v>-46.498100000000001</v>
      </c>
      <c r="H579">
        <v>-2.3869500000000001</v>
      </c>
      <c r="I579">
        <v>13.9458</v>
      </c>
      <c r="J579">
        <v>1</v>
      </c>
      <c r="K579">
        <f t="shared" ref="K579:K642" si="19">((ABS(SQRT(SUMSQ(E578,D578,F578))-SQRT(SUMSQ(E579,D579,F579)))/100)/((B579-B578)/1000))*3.6</f>
        <v>2.4102566604558837</v>
      </c>
      <c r="L579">
        <f>SQRT((D579-Tabelle11[[#This Row],[X]])^2+ (E579 - Tabelle11[Y])^2 + (F579 - Tabelle11[Z])^2)</f>
        <v>126.4027158752928</v>
      </c>
      <c r="M579">
        <f ca="1">IF(ROW()&gt;M$1+2,AVERAGEA(INDIRECT(ADDRESS(ROW()-M$1,12)):INDIRECT(ADDRESS(ROW(),12,4))),NA())</f>
        <v>130.14222562764817</v>
      </c>
      <c r="N579" s="1">
        <f>1000/(Tabelle10[[#This Row],[Time MS]]-B578)</f>
        <v>33.333333333333336</v>
      </c>
    </row>
    <row r="580" spans="1:14">
      <c r="A580" t="str">
        <f t="shared" si="18"/>
        <v>0:12:222</v>
      </c>
      <c r="B580">
        <v>12222</v>
      </c>
      <c r="C580">
        <v>0</v>
      </c>
      <c r="D580">
        <v>-30.637</v>
      </c>
      <c r="E580">
        <v>93.049400000000006</v>
      </c>
      <c r="F580">
        <v>83.021900000000002</v>
      </c>
      <c r="G580">
        <v>-46.498100000000001</v>
      </c>
      <c r="H580">
        <v>-2.3869500000000001</v>
      </c>
      <c r="I580">
        <v>13.9458</v>
      </c>
      <c r="J580">
        <v>1</v>
      </c>
      <c r="K580">
        <f t="shared" si="19"/>
        <v>2.7810653774490963</v>
      </c>
      <c r="L580">
        <f>SQRT((D580-Tabelle11[[#This Row],[X]])^2+ (E580 - Tabelle11[Y])^2 + (F580 - Tabelle11[Z])^2)</f>
        <v>128.41126309233937</v>
      </c>
      <c r="M580">
        <f ca="1">IF(ROW()&gt;M$1+2,AVERAGEA(INDIRECT(ADDRESS(ROW()-M$1,12)):INDIRECT(ADDRESS(ROW(),12,4))),NA())</f>
        <v>130.12178005554958</v>
      </c>
      <c r="N580" s="1">
        <f>1000/(Tabelle10[[#This Row],[Time MS]]-B579)</f>
        <v>38.46153846153846</v>
      </c>
    </row>
    <row r="581" spans="1:14">
      <c r="A581" t="str">
        <f t="shared" si="18"/>
        <v>0:12:252</v>
      </c>
      <c r="B581">
        <v>12252</v>
      </c>
      <c r="C581">
        <v>0</v>
      </c>
      <c r="D581">
        <v>-32.252499999999998</v>
      </c>
      <c r="E581">
        <v>91.571799999999996</v>
      </c>
      <c r="F581">
        <v>80.944599999999994</v>
      </c>
      <c r="G581">
        <v>-46.498100000000001</v>
      </c>
      <c r="H581">
        <v>-2.3869500000000001</v>
      </c>
      <c r="I581">
        <v>13.9458</v>
      </c>
      <c r="J581">
        <v>1</v>
      </c>
      <c r="K581">
        <f t="shared" si="19"/>
        <v>2.4102566604558837</v>
      </c>
      <c r="L581">
        <f>SQRT((D581-Tabelle11[[#This Row],[X]])^2+ (E581 - Tabelle11[Y])^2 + (F581 - Tabelle11[Z])^2)</f>
        <v>126.4027158752928</v>
      </c>
      <c r="M581">
        <f ca="1">IF(ROW()&gt;M$1+2,AVERAGEA(INDIRECT(ADDRESS(ROW()-M$1,12)):INDIRECT(ADDRESS(ROW(),12,4))),NA())</f>
        <v>130.07868393606066</v>
      </c>
      <c r="N581" s="1">
        <f>1000/(Tabelle10[[#This Row],[Time MS]]-B580)</f>
        <v>33.333333333333336</v>
      </c>
    </row>
    <row r="582" spans="1:14">
      <c r="A582" t="str">
        <f t="shared" si="18"/>
        <v>0:12:282</v>
      </c>
      <c r="B582">
        <v>12282</v>
      </c>
      <c r="C582">
        <v>0</v>
      </c>
      <c r="D582">
        <v>-30.637</v>
      </c>
      <c r="E582">
        <v>93.049400000000006</v>
      </c>
      <c r="F582">
        <v>83.021900000000002</v>
      </c>
      <c r="G582">
        <v>-46.498100000000001</v>
      </c>
      <c r="H582">
        <v>-2.3869500000000001</v>
      </c>
      <c r="I582">
        <v>13.9458</v>
      </c>
      <c r="J582">
        <v>1</v>
      </c>
      <c r="K582">
        <f t="shared" si="19"/>
        <v>2.4102566604558837</v>
      </c>
      <c r="L582">
        <f>SQRT((D582-Tabelle11[[#This Row],[X]])^2+ (E582 - Tabelle11[Y])^2 + (F582 - Tabelle11[Z])^2)</f>
        <v>128.41126309233937</v>
      </c>
      <c r="M582">
        <f ca="1">IF(ROW()&gt;M$1+2,AVERAGEA(INDIRECT(ADDRESS(ROW()-M$1,12)):INDIRECT(ADDRESS(ROW(),12,4))),NA())</f>
        <v>130.05823836396206</v>
      </c>
      <c r="N582" s="1">
        <f>1000/(Tabelle10[[#This Row],[Time MS]]-B581)</f>
        <v>33.333333333333336</v>
      </c>
    </row>
    <row r="583" spans="1:14">
      <c r="A583" t="str">
        <f t="shared" si="18"/>
        <v>0:12:310</v>
      </c>
      <c r="B583">
        <v>12310</v>
      </c>
      <c r="C583">
        <v>0</v>
      </c>
      <c r="D583">
        <v>-30.637</v>
      </c>
      <c r="E583">
        <v>93.049400000000006</v>
      </c>
      <c r="F583">
        <v>83.021900000000002</v>
      </c>
      <c r="G583">
        <v>-46.498100000000001</v>
      </c>
      <c r="H583">
        <v>-2.3869500000000001</v>
      </c>
      <c r="I583">
        <v>13.9458</v>
      </c>
      <c r="J583">
        <v>0</v>
      </c>
      <c r="K583">
        <f t="shared" si="19"/>
        <v>0</v>
      </c>
      <c r="L583">
        <f>SQRT((D583-Tabelle11[[#This Row],[X]])^2+ (E583 - Tabelle11[Y])^2 + (F583 - Tabelle11[Z])^2)</f>
        <v>128.41126309233937</v>
      </c>
      <c r="M583">
        <f ca="1">IF(ROW()&gt;M$1+2,AVERAGEA(INDIRECT(ADDRESS(ROW()-M$1,12)):INDIRECT(ADDRESS(ROW(),12,4))),NA())</f>
        <v>130.03502885058251</v>
      </c>
      <c r="N583" s="1">
        <f>1000/(Tabelle10[[#This Row],[Time MS]]-B582)</f>
        <v>35.714285714285715</v>
      </c>
    </row>
    <row r="584" spans="1:14">
      <c r="A584" t="str">
        <f t="shared" si="18"/>
        <v>0:12:333</v>
      </c>
      <c r="B584">
        <v>12333</v>
      </c>
      <c r="C584">
        <v>0</v>
      </c>
      <c r="D584">
        <v>-32.252499999999998</v>
      </c>
      <c r="E584">
        <v>91.571799999999996</v>
      </c>
      <c r="F584">
        <v>80.944599999999994</v>
      </c>
      <c r="G584">
        <v>-46.498100000000001</v>
      </c>
      <c r="H584">
        <v>-2.3869500000000001</v>
      </c>
      <c r="I584">
        <v>13.9458</v>
      </c>
      <c r="J584">
        <v>1</v>
      </c>
      <c r="K584">
        <f t="shared" si="19"/>
        <v>3.1438130353772391</v>
      </c>
      <c r="L584">
        <f>SQRT((D584-Tabelle11[[#This Row],[X]])^2+ (E584 - Tabelle11[Y])^2 + (F584 - Tabelle11[Z])^2)</f>
        <v>126.4027158752928</v>
      </c>
      <c r="M584">
        <f ca="1">IF(ROW()&gt;M$1+2,AVERAGEA(INDIRECT(ADDRESS(ROW()-M$1,12)):INDIRECT(ADDRESS(ROW(),12,4))),NA())</f>
        <v>129.99469667237457</v>
      </c>
      <c r="N584" s="1">
        <f>1000/(Tabelle10[[#This Row],[Time MS]]-B583)</f>
        <v>43.478260869565219</v>
      </c>
    </row>
    <row r="585" spans="1:14">
      <c r="A585" t="str">
        <f t="shared" si="18"/>
        <v>0:12:350</v>
      </c>
      <c r="B585">
        <v>12350</v>
      </c>
      <c r="C585">
        <v>0</v>
      </c>
      <c r="D585">
        <v>-32.252499999999998</v>
      </c>
      <c r="E585">
        <v>91.571799999999996</v>
      </c>
      <c r="F585">
        <v>80.944599999999994</v>
      </c>
      <c r="G585">
        <v>-46.498100000000001</v>
      </c>
      <c r="H585">
        <v>-2.3869500000000001</v>
      </c>
      <c r="I585">
        <v>13.9458</v>
      </c>
      <c r="J585">
        <v>0</v>
      </c>
      <c r="K585">
        <f t="shared" si="19"/>
        <v>0</v>
      </c>
      <c r="L585">
        <f>SQRT((D585-Tabelle11[[#This Row],[X]])^2+ (E585 - Tabelle11[Y])^2 + (F585 - Tabelle11[Z])^2)</f>
        <v>126.4027158752928</v>
      </c>
      <c r="M585">
        <f ca="1">IF(ROW()&gt;M$1+2,AVERAGEA(INDIRECT(ADDRESS(ROW()-M$1,12)):INDIRECT(ADDRESS(ROW(),12,4))),NA())</f>
        <v>129.95160055288568</v>
      </c>
      <c r="N585" s="1">
        <f>1000/(Tabelle10[[#This Row],[Time MS]]-B584)</f>
        <v>58.823529411764703</v>
      </c>
    </row>
    <row r="586" spans="1:14">
      <c r="A586" t="str">
        <f t="shared" si="18"/>
        <v>0:12:370</v>
      </c>
      <c r="B586">
        <v>12370</v>
      </c>
      <c r="C586">
        <v>0</v>
      </c>
      <c r="D586">
        <v>-30.637</v>
      </c>
      <c r="E586">
        <v>93.049400000000006</v>
      </c>
      <c r="F586">
        <v>83.021900000000002</v>
      </c>
      <c r="G586">
        <v>-46.498100000000001</v>
      </c>
      <c r="H586">
        <v>-2.3869500000000001</v>
      </c>
      <c r="I586">
        <v>13.9458</v>
      </c>
      <c r="J586">
        <v>1</v>
      </c>
      <c r="K586">
        <f t="shared" si="19"/>
        <v>3.6153849906838249</v>
      </c>
      <c r="L586">
        <f>SQRT((D586-Tabelle11[[#This Row],[X]])^2+ (E586 - Tabelle11[Y])^2 + (F586 - Tabelle11[Z])^2)</f>
        <v>128.41126309233937</v>
      </c>
      <c r="M586">
        <f ca="1">IF(ROW()&gt;M$1+2,AVERAGEA(INDIRECT(ADDRESS(ROW()-M$1,12)):INDIRECT(ADDRESS(ROW(),12,4))),NA())</f>
        <v>129.93115498078708</v>
      </c>
      <c r="N586" s="1">
        <f>1000/(Tabelle10[[#This Row],[Time MS]]-B585)</f>
        <v>50</v>
      </c>
    </row>
    <row r="587" spans="1:14">
      <c r="A587" t="str">
        <f t="shared" si="18"/>
        <v>0:12:378</v>
      </c>
      <c r="B587">
        <v>12378</v>
      </c>
      <c r="C587">
        <v>0</v>
      </c>
      <c r="D587">
        <v>-30.637</v>
      </c>
      <c r="E587">
        <v>93.049400000000006</v>
      </c>
      <c r="F587">
        <v>83.021900000000002</v>
      </c>
      <c r="G587">
        <v>-46.498100000000001</v>
      </c>
      <c r="H587">
        <v>-2.3869500000000001</v>
      </c>
      <c r="I587">
        <v>13.9458</v>
      </c>
      <c r="J587">
        <v>0</v>
      </c>
      <c r="K587">
        <f t="shared" si="19"/>
        <v>0</v>
      </c>
      <c r="L587">
        <f>SQRT((D587-Tabelle11[[#This Row],[X]])^2+ (E587 - Tabelle11[Y])^2 + (F587 - Tabelle11[Z])^2)</f>
        <v>128.41126309233937</v>
      </c>
      <c r="M587">
        <f ca="1">IF(ROW()&gt;M$1+2,AVERAGEA(INDIRECT(ADDRESS(ROW()-M$1,12)):INDIRECT(ADDRESS(ROW(),12,4))),NA())</f>
        <v>129.90794546740753</v>
      </c>
      <c r="N587" s="1">
        <f>1000/(Tabelle10[[#This Row],[Time MS]]-B586)</f>
        <v>125</v>
      </c>
    </row>
    <row r="588" spans="1:14">
      <c r="A588" t="str">
        <f t="shared" si="18"/>
        <v>0:12:393</v>
      </c>
      <c r="B588">
        <v>12393</v>
      </c>
      <c r="C588">
        <v>0</v>
      </c>
      <c r="D588">
        <v>-30.637</v>
      </c>
      <c r="E588">
        <v>93.049400000000006</v>
      </c>
      <c r="F588">
        <v>83.021900000000002</v>
      </c>
      <c r="G588">
        <v>-46.498100000000001</v>
      </c>
      <c r="H588">
        <v>-2.3869500000000001</v>
      </c>
      <c r="I588">
        <v>13.9458</v>
      </c>
      <c r="J588">
        <v>0</v>
      </c>
      <c r="K588">
        <f t="shared" si="19"/>
        <v>0</v>
      </c>
      <c r="L588">
        <f>SQRT((D588-Tabelle11[[#This Row],[X]])^2+ (E588 - Tabelle11[Y])^2 + (F588 - Tabelle11[Z])^2)</f>
        <v>128.41126309233937</v>
      </c>
      <c r="M588">
        <f ca="1">IF(ROW()&gt;M$1+2,AVERAGEA(INDIRECT(ADDRESS(ROW()-M$1,12)):INDIRECT(ADDRESS(ROW(),12,4))),NA())</f>
        <v>129.88749989530896</v>
      </c>
      <c r="N588" s="1">
        <f>1000/(Tabelle10[[#This Row],[Time MS]]-B587)</f>
        <v>66.666666666666671</v>
      </c>
    </row>
    <row r="589" spans="1:14">
      <c r="A589" t="str">
        <f t="shared" si="18"/>
        <v>0:12:402</v>
      </c>
      <c r="B589">
        <v>12402</v>
      </c>
      <c r="C589">
        <v>0</v>
      </c>
      <c r="D589">
        <v>-32.252499999999998</v>
      </c>
      <c r="E589">
        <v>91.571799999999996</v>
      </c>
      <c r="F589">
        <v>80.944599999999994</v>
      </c>
      <c r="G589">
        <v>-46.498100000000001</v>
      </c>
      <c r="H589">
        <v>-2.3869500000000001</v>
      </c>
      <c r="I589">
        <v>13.9458</v>
      </c>
      <c r="J589">
        <v>1</v>
      </c>
      <c r="K589">
        <f t="shared" si="19"/>
        <v>8.0341888681862788</v>
      </c>
      <c r="L589">
        <f>SQRT((D589-Tabelle11[[#This Row],[X]])^2+ (E589 - Tabelle11[Y])^2 + (F589 - Tabelle11[Z])^2)</f>
        <v>126.4027158752928</v>
      </c>
      <c r="M589">
        <f ca="1">IF(ROW()&gt;M$1+2,AVERAGEA(INDIRECT(ADDRESS(ROW()-M$1,12)):INDIRECT(ADDRESS(ROW(),12,4))),NA())</f>
        <v>129.84440377582001</v>
      </c>
      <c r="N589" s="1">
        <f>1000/(Tabelle10[[#This Row],[Time MS]]-B588)</f>
        <v>111.11111111111111</v>
      </c>
    </row>
    <row r="590" spans="1:14">
      <c r="A590" t="str">
        <f t="shared" si="18"/>
        <v>0:12:411</v>
      </c>
      <c r="B590">
        <v>12411</v>
      </c>
      <c r="C590">
        <v>0</v>
      </c>
      <c r="D590">
        <v>-32.252499999999998</v>
      </c>
      <c r="E590">
        <v>91.571799999999996</v>
      </c>
      <c r="F590">
        <v>80.944599999999994</v>
      </c>
      <c r="G590">
        <v>-46.498100000000001</v>
      </c>
      <c r="H590">
        <v>-2.3869500000000001</v>
      </c>
      <c r="I590">
        <v>13.9458</v>
      </c>
      <c r="J590">
        <v>0</v>
      </c>
      <c r="K590">
        <f t="shared" si="19"/>
        <v>0</v>
      </c>
      <c r="L590">
        <f>SQRT((D590-Tabelle11[[#This Row],[X]])^2+ (E590 - Tabelle11[Y])^2 + (F590 - Tabelle11[Z])^2)</f>
        <v>126.4027158752928</v>
      </c>
      <c r="M590">
        <f ca="1">IF(ROW()&gt;M$1+2,AVERAGEA(INDIRECT(ADDRESS(ROW()-M$1,12)):INDIRECT(ADDRESS(ROW(),12,4))),NA())</f>
        <v>129.80407159761208</v>
      </c>
      <c r="N590" s="1">
        <f>1000/(Tabelle10[[#This Row],[Time MS]]-B589)</f>
        <v>111.11111111111111</v>
      </c>
    </row>
    <row r="591" spans="1:14">
      <c r="A591" t="str">
        <f t="shared" si="18"/>
        <v>0:12:436</v>
      </c>
      <c r="B591">
        <v>12436</v>
      </c>
      <c r="C591">
        <v>0</v>
      </c>
      <c r="D591">
        <v>-30.637</v>
      </c>
      <c r="E591">
        <v>93.049400000000006</v>
      </c>
      <c r="F591">
        <v>83.021900000000002</v>
      </c>
      <c r="G591">
        <v>-46.498100000000001</v>
      </c>
      <c r="H591">
        <v>-2.3869500000000001</v>
      </c>
      <c r="I591">
        <v>13.9458</v>
      </c>
      <c r="J591">
        <v>1</v>
      </c>
      <c r="K591">
        <f t="shared" si="19"/>
        <v>2.8923079925470598</v>
      </c>
      <c r="L591">
        <f>SQRT((D591-Tabelle11[[#This Row],[X]])^2+ (E591 - Tabelle11[Y])^2 + (F591 - Tabelle11[Z])^2)</f>
        <v>128.41126309233937</v>
      </c>
      <c r="M591">
        <f ca="1">IF(ROW()&gt;M$1+2,AVERAGEA(INDIRECT(ADDRESS(ROW()-M$1,12)):INDIRECT(ADDRESS(ROW(),12,4))),NA())</f>
        <v>129.78362602551346</v>
      </c>
      <c r="N591" s="1">
        <f>1000/(Tabelle10[[#This Row],[Time MS]]-B590)</f>
        <v>40</v>
      </c>
    </row>
    <row r="592" spans="1:14">
      <c r="A592" t="str">
        <f t="shared" si="18"/>
        <v>0:12:454</v>
      </c>
      <c r="B592">
        <v>12454</v>
      </c>
      <c r="C592">
        <v>0</v>
      </c>
      <c r="D592">
        <v>-32.252499999999998</v>
      </c>
      <c r="E592">
        <v>91.571799999999996</v>
      </c>
      <c r="F592">
        <v>80.944599999999994</v>
      </c>
      <c r="G592">
        <v>-46.498100000000001</v>
      </c>
      <c r="H592">
        <v>-2.3869500000000001</v>
      </c>
      <c r="I592">
        <v>13.9458</v>
      </c>
      <c r="J592">
        <v>1</v>
      </c>
      <c r="K592">
        <f t="shared" si="19"/>
        <v>4.0170944340931394</v>
      </c>
      <c r="L592">
        <f>SQRT((D592-Tabelle11[[#This Row],[X]])^2+ (E592 - Tabelle11[Y])^2 + (F592 - Tabelle11[Z])^2)</f>
        <v>126.4027158752928</v>
      </c>
      <c r="M592">
        <f ca="1">IF(ROW()&gt;M$1+2,AVERAGEA(INDIRECT(ADDRESS(ROW()-M$1,12)):INDIRECT(ADDRESS(ROW(),12,4))),NA())</f>
        <v>129.74052990602451</v>
      </c>
      <c r="N592" s="1">
        <f>1000/(Tabelle10[[#This Row],[Time MS]]-B591)</f>
        <v>55.555555555555557</v>
      </c>
    </row>
    <row r="593" spans="1:14">
      <c r="A593" t="str">
        <f t="shared" si="18"/>
        <v>0:12:483</v>
      </c>
      <c r="B593">
        <v>12483</v>
      </c>
      <c r="C593">
        <v>0</v>
      </c>
      <c r="D593">
        <v>-30.637</v>
      </c>
      <c r="E593">
        <v>93.049400000000006</v>
      </c>
      <c r="F593">
        <v>83.021900000000002</v>
      </c>
      <c r="G593">
        <v>-46.498100000000001</v>
      </c>
      <c r="H593">
        <v>-2.3869500000000001</v>
      </c>
      <c r="I593">
        <v>13.9458</v>
      </c>
      <c r="J593">
        <v>1</v>
      </c>
      <c r="K593">
        <f t="shared" si="19"/>
        <v>2.4933689590922929</v>
      </c>
      <c r="L593">
        <f>SQRT((D593-Tabelle11[[#This Row],[X]])^2+ (E593 - Tabelle11[Y])^2 + (F593 - Tabelle11[Z])^2)</f>
        <v>128.41126309233937</v>
      </c>
      <c r="M593">
        <f ca="1">IF(ROW()&gt;M$1+2,AVERAGEA(INDIRECT(ADDRESS(ROW()-M$1,12)):INDIRECT(ADDRESS(ROW(),12,4))),NA())</f>
        <v>129.72008433392594</v>
      </c>
      <c r="N593" s="1">
        <f>1000/(Tabelle10[[#This Row],[Time MS]]-B592)</f>
        <v>34.482758620689658</v>
      </c>
    </row>
    <row r="594" spans="1:14">
      <c r="A594" t="str">
        <f t="shared" si="18"/>
        <v>0:12:511</v>
      </c>
      <c r="B594">
        <v>12511</v>
      </c>
      <c r="C594">
        <v>0</v>
      </c>
      <c r="D594">
        <v>-30.637</v>
      </c>
      <c r="E594">
        <v>93.049400000000006</v>
      </c>
      <c r="F594">
        <v>83.021900000000002</v>
      </c>
      <c r="G594">
        <v>-46.498100000000001</v>
      </c>
      <c r="H594">
        <v>-2.3869500000000001</v>
      </c>
      <c r="I594">
        <v>13.9458</v>
      </c>
      <c r="J594">
        <v>0</v>
      </c>
      <c r="K594">
        <f t="shared" si="19"/>
        <v>0</v>
      </c>
      <c r="L594">
        <f>SQRT((D594-Tabelle11[[#This Row],[X]])^2+ (E594 - Tabelle11[Y])^2 + (F594 - Tabelle11[Z])^2)</f>
        <v>128.41126309233937</v>
      </c>
      <c r="M594">
        <f ca="1">IF(ROW()&gt;M$1+2,AVERAGEA(INDIRECT(ADDRESS(ROW()-M$1,12)):INDIRECT(ADDRESS(ROW(),12,4))),NA())</f>
        <v>129.69963876182734</v>
      </c>
      <c r="N594" s="1">
        <f>1000/(Tabelle10[[#This Row],[Time MS]]-B593)</f>
        <v>35.714285714285715</v>
      </c>
    </row>
    <row r="595" spans="1:14">
      <c r="A595" t="str">
        <f t="shared" si="18"/>
        <v>0:12:538</v>
      </c>
      <c r="B595">
        <v>12538</v>
      </c>
      <c r="C595">
        <v>0</v>
      </c>
      <c r="D595">
        <v>-32.252499999999998</v>
      </c>
      <c r="E595">
        <v>91.571799999999996</v>
      </c>
      <c r="F595">
        <v>80.944599999999994</v>
      </c>
      <c r="G595">
        <v>-46.498100000000001</v>
      </c>
      <c r="H595">
        <v>-2.3869500000000001</v>
      </c>
      <c r="I595">
        <v>13.9458</v>
      </c>
      <c r="J595">
        <v>1</v>
      </c>
      <c r="K595">
        <f t="shared" si="19"/>
        <v>2.6780629560620923</v>
      </c>
      <c r="L595">
        <f>SQRT((D595-Tabelle11[[#This Row],[X]])^2+ (E595 - Tabelle11[Y])^2 + (F595 - Tabelle11[Z])^2)</f>
        <v>126.4027158752928</v>
      </c>
      <c r="M595">
        <f ca="1">IF(ROW()&gt;M$1+2,AVERAGEA(INDIRECT(ADDRESS(ROW()-M$1,12)):INDIRECT(ADDRESS(ROW(),12,4))),NA())</f>
        <v>129.65654264233842</v>
      </c>
      <c r="N595" s="1">
        <f>1000/(Tabelle10[[#This Row],[Time MS]]-B594)</f>
        <v>37.037037037037038</v>
      </c>
    </row>
    <row r="596" spans="1:14">
      <c r="A596" t="str">
        <f t="shared" si="18"/>
        <v>0:12:555</v>
      </c>
      <c r="B596">
        <v>12555</v>
      </c>
      <c r="C596">
        <v>0</v>
      </c>
      <c r="D596">
        <v>-30.637</v>
      </c>
      <c r="E596">
        <v>93.049400000000006</v>
      </c>
      <c r="F596">
        <v>83.021900000000002</v>
      </c>
      <c r="G596">
        <v>-46.498100000000001</v>
      </c>
      <c r="H596">
        <v>-2.3869500000000001</v>
      </c>
      <c r="I596">
        <v>13.9458</v>
      </c>
      <c r="J596">
        <v>1</v>
      </c>
      <c r="K596">
        <f t="shared" si="19"/>
        <v>4.2533941066868524</v>
      </c>
      <c r="L596">
        <f>SQRT((D596-Tabelle11[[#This Row],[X]])^2+ (E596 - Tabelle11[Y])^2 + (F596 - Tabelle11[Z])^2)</f>
        <v>128.41126309233937</v>
      </c>
      <c r="M596">
        <f ca="1">IF(ROW()&gt;M$1+2,AVERAGEA(INDIRECT(ADDRESS(ROW()-M$1,12)):INDIRECT(ADDRESS(ROW(),12,4))),NA())</f>
        <v>129.63609707023983</v>
      </c>
      <c r="N596" s="1">
        <f>1000/(Tabelle10[[#This Row],[Time MS]]-B595)</f>
        <v>58.823529411764703</v>
      </c>
    </row>
    <row r="597" spans="1:14">
      <c r="A597" t="str">
        <f t="shared" si="18"/>
        <v>0:12:581</v>
      </c>
      <c r="B597">
        <v>12581</v>
      </c>
      <c r="C597">
        <v>0</v>
      </c>
      <c r="D597">
        <v>-32.252499999999998</v>
      </c>
      <c r="E597">
        <v>91.571799999999996</v>
      </c>
      <c r="F597">
        <v>80.944599999999994</v>
      </c>
      <c r="G597">
        <v>-46.498100000000001</v>
      </c>
      <c r="H597">
        <v>-2.3869500000000001</v>
      </c>
      <c r="I597">
        <v>13.9458</v>
      </c>
      <c r="J597">
        <v>1</v>
      </c>
      <c r="K597">
        <f t="shared" si="19"/>
        <v>2.7810653774490963</v>
      </c>
      <c r="L597">
        <f>SQRT((D597-Tabelle11[[#This Row],[X]])^2+ (E597 - Tabelle11[Y])^2 + (F597 - Tabelle11[Z])^2)</f>
        <v>126.4027158752928</v>
      </c>
      <c r="M597">
        <f ca="1">IF(ROW()&gt;M$1+2,AVERAGEA(INDIRECT(ADDRESS(ROW()-M$1,12)):INDIRECT(ADDRESS(ROW(),12,4))),NA())</f>
        <v>129.59300095075091</v>
      </c>
      <c r="N597" s="1">
        <f>1000/(Tabelle10[[#This Row],[Time MS]]-B596)</f>
        <v>38.46153846153846</v>
      </c>
    </row>
    <row r="598" spans="1:14">
      <c r="A598" t="str">
        <f t="shared" si="18"/>
        <v>0:12:611</v>
      </c>
      <c r="B598">
        <v>12611</v>
      </c>
      <c r="C598">
        <v>0</v>
      </c>
      <c r="D598">
        <v>-30.637</v>
      </c>
      <c r="E598">
        <v>93.049400000000006</v>
      </c>
      <c r="F598">
        <v>83.021900000000002</v>
      </c>
      <c r="G598">
        <v>-46.498100000000001</v>
      </c>
      <c r="H598">
        <v>-2.3869500000000001</v>
      </c>
      <c r="I598">
        <v>13.9458</v>
      </c>
      <c r="J598">
        <v>1</v>
      </c>
      <c r="K598">
        <f t="shared" si="19"/>
        <v>2.4102566604558837</v>
      </c>
      <c r="L598">
        <f>SQRT((D598-Tabelle11[[#This Row],[X]])^2+ (E598 - Tabelle11[Y])^2 + (F598 - Tabelle11[Z])^2)</f>
        <v>128.41126309233937</v>
      </c>
      <c r="M598">
        <f ca="1">IF(ROW()&gt;M$1+2,AVERAGEA(INDIRECT(ADDRESS(ROW()-M$1,12)):INDIRECT(ADDRESS(ROW(),12,4))),NA())</f>
        <v>129.56979143737135</v>
      </c>
      <c r="N598" s="1">
        <f>1000/(Tabelle10[[#This Row],[Time MS]]-B597)</f>
        <v>33.333333333333336</v>
      </c>
    </row>
    <row r="599" spans="1:14">
      <c r="A599" t="str">
        <f t="shared" si="18"/>
        <v>0:12:645</v>
      </c>
      <c r="B599">
        <v>12645</v>
      </c>
      <c r="C599">
        <v>0</v>
      </c>
      <c r="D599">
        <v>-30.637</v>
      </c>
      <c r="E599">
        <v>93.049400000000006</v>
      </c>
      <c r="F599">
        <v>83.021900000000002</v>
      </c>
      <c r="G599">
        <v>-46.498100000000001</v>
      </c>
      <c r="H599">
        <v>-2.3869500000000001</v>
      </c>
      <c r="I599">
        <v>13.9458</v>
      </c>
      <c r="J599">
        <v>0</v>
      </c>
      <c r="K599">
        <f t="shared" si="19"/>
        <v>0</v>
      </c>
      <c r="L599">
        <f>SQRT((D599-Tabelle11[[#This Row],[X]])^2+ (E599 - Tabelle11[Y])^2 + (F599 - Tabelle11[Z])^2)</f>
        <v>128.41126309233937</v>
      </c>
      <c r="M599">
        <f ca="1">IF(ROW()&gt;M$1+2,AVERAGEA(INDIRECT(ADDRESS(ROW()-M$1,12)):INDIRECT(ADDRESS(ROW(),12,4))),NA())</f>
        <v>129.54934586527276</v>
      </c>
      <c r="N599" s="1">
        <f>1000/(Tabelle10[[#This Row],[Time MS]]-B598)</f>
        <v>29.411764705882351</v>
      </c>
    </row>
    <row r="600" spans="1:14">
      <c r="A600" t="str">
        <f t="shared" si="18"/>
        <v>0:12:672</v>
      </c>
      <c r="B600">
        <v>12672</v>
      </c>
      <c r="C600">
        <v>0</v>
      </c>
      <c r="D600">
        <v>-32.252499999999998</v>
      </c>
      <c r="E600">
        <v>91.571799999999996</v>
      </c>
      <c r="F600">
        <v>80.944599999999994</v>
      </c>
      <c r="G600">
        <v>-46.498100000000001</v>
      </c>
      <c r="H600">
        <v>-2.3869500000000001</v>
      </c>
      <c r="I600">
        <v>13.9458</v>
      </c>
      <c r="J600">
        <v>1</v>
      </c>
      <c r="K600">
        <f t="shared" si="19"/>
        <v>2.6780629560620923</v>
      </c>
      <c r="L600">
        <f>SQRT((D600-Tabelle11[[#This Row],[X]])^2+ (E600 - Tabelle11[Y])^2 + (F600 - Tabelle11[Z])^2)</f>
        <v>126.4027158752928</v>
      </c>
      <c r="M600">
        <f ca="1">IF(ROW()&gt;M$1+2,AVERAGEA(INDIRECT(ADDRESS(ROW()-M$1,12)):INDIRECT(ADDRESS(ROW(),12,4))),NA())</f>
        <v>129.50901368706482</v>
      </c>
      <c r="N600" s="1">
        <f>1000/(Tabelle10[[#This Row],[Time MS]]-B599)</f>
        <v>37.037037037037038</v>
      </c>
    </row>
    <row r="601" spans="1:14">
      <c r="A601" t="str">
        <f t="shared" si="18"/>
        <v>0:12:684</v>
      </c>
      <c r="B601">
        <v>12684</v>
      </c>
      <c r="C601">
        <v>0</v>
      </c>
      <c r="D601">
        <v>-30.637</v>
      </c>
      <c r="E601">
        <v>93.049400000000006</v>
      </c>
      <c r="F601">
        <v>83.021900000000002</v>
      </c>
      <c r="G601">
        <v>-46.498100000000001</v>
      </c>
      <c r="H601">
        <v>-2.3869500000000001</v>
      </c>
      <c r="I601">
        <v>13.9458</v>
      </c>
      <c r="J601">
        <v>1</v>
      </c>
      <c r="K601">
        <f t="shared" si="19"/>
        <v>6.0256416511397077</v>
      </c>
      <c r="L601">
        <f>SQRT((D601-Tabelle11[[#This Row],[X]])^2+ (E601 - Tabelle11[Y])^2 + (F601 - Tabelle11[Z])^2)</f>
        <v>128.41126309233937</v>
      </c>
      <c r="M601">
        <f ca="1">IF(ROW()&gt;M$1+2,AVERAGEA(INDIRECT(ADDRESS(ROW()-M$1,12)):INDIRECT(ADDRESS(ROW(),12,4))),NA())</f>
        <v>129.48580417368524</v>
      </c>
      <c r="N601" s="1">
        <f>1000/(Tabelle10[[#This Row],[Time MS]]-B600)</f>
        <v>83.333333333333329</v>
      </c>
    </row>
    <row r="602" spans="1:14">
      <c r="A602" t="str">
        <f t="shared" si="18"/>
        <v>0:12:707</v>
      </c>
      <c r="B602">
        <v>12707</v>
      </c>
      <c r="C602">
        <v>0</v>
      </c>
      <c r="D602">
        <v>-30.637</v>
      </c>
      <c r="E602">
        <v>93.049400000000006</v>
      </c>
      <c r="F602">
        <v>83.021900000000002</v>
      </c>
      <c r="G602">
        <v>-46.498100000000001</v>
      </c>
      <c r="H602">
        <v>-2.3869500000000001</v>
      </c>
      <c r="I602">
        <v>13.9458</v>
      </c>
      <c r="J602">
        <v>0</v>
      </c>
      <c r="K602">
        <f t="shared" si="19"/>
        <v>0</v>
      </c>
      <c r="L602">
        <f>SQRT((D602-Tabelle11[[#This Row],[X]])^2+ (E602 - Tabelle11[Y])^2 + (F602 - Tabelle11[Z])^2)</f>
        <v>128.41126309233937</v>
      </c>
      <c r="M602">
        <f ca="1">IF(ROW()&gt;M$1+2,AVERAGEA(INDIRECT(ADDRESS(ROW()-M$1,12)):INDIRECT(ADDRESS(ROW(),12,4))),NA())</f>
        <v>129.46259466030568</v>
      </c>
      <c r="N602" s="1">
        <f>1000/(Tabelle10[[#This Row],[Time MS]]-B601)</f>
        <v>43.478260869565219</v>
      </c>
    </row>
    <row r="603" spans="1:14">
      <c r="A603" t="str">
        <f t="shared" si="18"/>
        <v>0:12:729</v>
      </c>
      <c r="B603">
        <v>12729</v>
      </c>
      <c r="C603">
        <v>0</v>
      </c>
      <c r="D603">
        <v>-32.252499999999998</v>
      </c>
      <c r="E603">
        <v>91.571799999999996</v>
      </c>
      <c r="F603">
        <v>80.944599999999994</v>
      </c>
      <c r="G603">
        <v>-46.498100000000001</v>
      </c>
      <c r="H603">
        <v>-2.3869500000000001</v>
      </c>
      <c r="I603">
        <v>13.9458</v>
      </c>
      <c r="J603">
        <v>1</v>
      </c>
      <c r="K603">
        <f t="shared" si="19"/>
        <v>3.2867136278943865</v>
      </c>
      <c r="L603">
        <f>SQRT((D603-Tabelle11[[#This Row],[X]])^2+ (E603 - Tabelle11[Y])^2 + (F603 - Tabelle11[Z])^2)</f>
        <v>126.4027158752928</v>
      </c>
      <c r="M603">
        <f ca="1">IF(ROW()&gt;M$1+2,AVERAGEA(INDIRECT(ADDRESS(ROW()-M$1,12)):INDIRECT(ADDRESS(ROW(),12,4))),NA())</f>
        <v>129.42226248209772</v>
      </c>
      <c r="N603" s="1">
        <f>1000/(Tabelle10[[#This Row],[Time MS]]-B602)</f>
        <v>45.454545454545453</v>
      </c>
    </row>
    <row r="604" spans="1:14">
      <c r="A604" t="str">
        <f t="shared" si="18"/>
        <v>0:12:743</v>
      </c>
      <c r="B604">
        <v>12743</v>
      </c>
      <c r="C604">
        <v>0</v>
      </c>
      <c r="D604">
        <v>-32.252499999999998</v>
      </c>
      <c r="E604">
        <v>91.571799999999996</v>
      </c>
      <c r="F604">
        <v>80.944599999999994</v>
      </c>
      <c r="G604">
        <v>-46.498100000000001</v>
      </c>
      <c r="H604">
        <v>-2.3869500000000001</v>
      </c>
      <c r="I604">
        <v>13.9458</v>
      </c>
      <c r="J604">
        <v>0</v>
      </c>
      <c r="K604">
        <f t="shared" si="19"/>
        <v>0</v>
      </c>
      <c r="L604">
        <f>SQRT((D604-Tabelle11[[#This Row],[X]])^2+ (E604 - Tabelle11[Y])^2 + (F604 - Tabelle11[Z])^2)</f>
        <v>126.4027158752928</v>
      </c>
      <c r="M604">
        <f ca="1">IF(ROW()&gt;M$1+2,AVERAGEA(INDIRECT(ADDRESS(ROW()-M$1,12)):INDIRECT(ADDRESS(ROW(),12,4))),NA())</f>
        <v>129.3791663626088</v>
      </c>
      <c r="N604" s="1">
        <f>1000/(Tabelle10[[#This Row],[Time MS]]-B603)</f>
        <v>71.428571428571431</v>
      </c>
    </row>
    <row r="605" spans="1:14">
      <c r="A605" t="str">
        <f t="shared" si="18"/>
        <v>0:12:769</v>
      </c>
      <c r="B605">
        <v>12769</v>
      </c>
      <c r="C605">
        <v>1.16626E-2</v>
      </c>
      <c r="D605">
        <v>-24.7317</v>
      </c>
      <c r="E605">
        <v>98.114699999999999</v>
      </c>
      <c r="F605">
        <v>85.09</v>
      </c>
      <c r="G605">
        <v>-53.354900000000001</v>
      </c>
      <c r="H605">
        <v>-4.6780099999999996</v>
      </c>
      <c r="I605">
        <v>8.9743399999999998</v>
      </c>
      <c r="J605">
        <v>1</v>
      </c>
      <c r="K605">
        <f t="shared" si="19"/>
        <v>8.0354893135994665</v>
      </c>
      <c r="L605">
        <f>SQRT((D605-Tabelle11[[#This Row],[X]])^2+ (E605 - Tabelle11[Y])^2 + (F605 - Tabelle11[Z])^2)</f>
        <v>132.20612482400352</v>
      </c>
      <c r="M605">
        <f ca="1">IF(ROW()&gt;M$1+2,AVERAGEA(INDIRECT(ADDRESS(ROW()-M$1,12)):INDIRECT(ADDRESS(ROW(),12,4))),NA())</f>
        <v>129.39352973766157</v>
      </c>
      <c r="N605" s="1">
        <f>1000/(Tabelle10[[#This Row],[Time MS]]-B604)</f>
        <v>38.46153846153846</v>
      </c>
    </row>
    <row r="606" spans="1:14">
      <c r="A606" t="str">
        <f t="shared" si="18"/>
        <v>0:12:781</v>
      </c>
      <c r="B606">
        <v>12781</v>
      </c>
      <c r="C606">
        <v>1.4571199999999999E-2</v>
      </c>
      <c r="D606">
        <v>-24.199400000000001</v>
      </c>
      <c r="E606">
        <v>97.539299999999997</v>
      </c>
      <c r="F606">
        <v>85.137600000000006</v>
      </c>
      <c r="G606">
        <v>-53.301099999999998</v>
      </c>
      <c r="H606">
        <v>-4.6663600000000001</v>
      </c>
      <c r="I606">
        <v>9.1473999999999993</v>
      </c>
      <c r="J606">
        <v>1</v>
      </c>
      <c r="K606">
        <f t="shared" si="19"/>
        <v>1.4836728226995604</v>
      </c>
      <c r="L606">
        <f>SQRT((D606-Tabelle11[[#This Row],[X]])^2+ (E606 - Tabelle11[Y])^2 + (F606 - Tabelle11[Z])^2)</f>
        <v>131.711567216437</v>
      </c>
      <c r="M606">
        <f ca="1">IF(ROW()&gt;M$1+2,AVERAGEA(INDIRECT(ADDRESS(ROW()-M$1,12)):INDIRECT(ADDRESS(ROW(),12,4))),NA())</f>
        <v>129.40576044401939</v>
      </c>
      <c r="N606" s="1">
        <f>1000/(Tabelle10[[#This Row],[Time MS]]-B605)</f>
        <v>83.333333333333329</v>
      </c>
    </row>
    <row r="607" spans="1:14">
      <c r="A607" t="str">
        <f t="shared" si="18"/>
        <v>0:12:809</v>
      </c>
      <c r="B607">
        <v>12809</v>
      </c>
      <c r="C607">
        <v>1.4571199999999999E-2</v>
      </c>
      <c r="D607">
        <v>-24.199400000000001</v>
      </c>
      <c r="E607">
        <v>97.539299999999997</v>
      </c>
      <c r="F607">
        <v>85.137600000000006</v>
      </c>
      <c r="G607">
        <v>-53.301099999999998</v>
      </c>
      <c r="H607">
        <v>-4.6663600000000001</v>
      </c>
      <c r="I607">
        <v>9.1473999999999993</v>
      </c>
      <c r="J607">
        <v>0</v>
      </c>
      <c r="K607">
        <f t="shared" si="19"/>
        <v>0</v>
      </c>
      <c r="L607">
        <f>SQRT((D607-Tabelle11[[#This Row],[X]])^2+ (E607 - Tabelle11[Y])^2 + (F607 - Tabelle11[Z])^2)</f>
        <v>131.711567216437</v>
      </c>
      <c r="M607">
        <f ca="1">IF(ROW()&gt;M$1+2,AVERAGEA(INDIRECT(ADDRESS(ROW()-M$1,12)):INDIRECT(ADDRESS(ROW(),12,4))),NA())</f>
        <v>129.41799115037722</v>
      </c>
      <c r="N607" s="1">
        <f>1000/(Tabelle10[[#This Row],[Time MS]]-B606)</f>
        <v>35.714285714285715</v>
      </c>
    </row>
    <row r="608" spans="1:14">
      <c r="A608" t="str">
        <f t="shared" si="18"/>
        <v>0:12:836</v>
      </c>
      <c r="B608">
        <v>12836</v>
      </c>
      <c r="C608">
        <v>2.00222E-2</v>
      </c>
      <c r="D608">
        <v>-23.9009</v>
      </c>
      <c r="E608">
        <v>98.085899999999995</v>
      </c>
      <c r="F608">
        <v>85.191599999999994</v>
      </c>
      <c r="G608">
        <v>-53.246600000000001</v>
      </c>
      <c r="H608">
        <v>-4.7742500000000003</v>
      </c>
      <c r="I608">
        <v>8.9854900000000004</v>
      </c>
      <c r="J608">
        <v>1</v>
      </c>
      <c r="K608">
        <f t="shared" si="19"/>
        <v>0.51435500624256747</v>
      </c>
      <c r="L608">
        <f>SQRT((D608-Tabelle11[[#This Row],[X]])^2+ (E608 - Tabelle11[Y])^2 + (F608 - Tabelle11[Z])^2)</f>
        <v>132.09733347111893</v>
      </c>
      <c r="M608">
        <f ca="1">IF(ROW()&gt;M$1+2,AVERAGEA(INDIRECT(ADDRESS(ROW()-M$1,12)):INDIRECT(ADDRESS(ROW(),12,4))),NA())</f>
        <v>129.43404132460319</v>
      </c>
      <c r="N608" s="1">
        <f>1000/(Tabelle10[[#This Row],[Time MS]]-B607)</f>
        <v>37.037037037037038</v>
      </c>
    </row>
    <row r="609" spans="1:14">
      <c r="A609" t="str">
        <f t="shared" si="18"/>
        <v>0:12:847</v>
      </c>
      <c r="B609">
        <v>12847</v>
      </c>
      <c r="C609">
        <v>3.0033299999999999E-2</v>
      </c>
      <c r="D609">
        <v>-24.1602</v>
      </c>
      <c r="E609">
        <v>97.992199999999997</v>
      </c>
      <c r="F609">
        <v>84.954800000000006</v>
      </c>
      <c r="G609">
        <v>-53.302500000000002</v>
      </c>
      <c r="H609">
        <v>-4.84239</v>
      </c>
      <c r="I609">
        <v>9.0106699999999993</v>
      </c>
      <c r="J609">
        <v>1</v>
      </c>
      <c r="K609">
        <f t="shared" si="19"/>
        <v>0.57269626950858321</v>
      </c>
      <c r="L609">
        <f>SQRT((D609-Tabelle11[[#This Row],[X]])^2+ (E609 - Tabelle11[Y])^2 + (F609 - Tabelle11[Z])^2)</f>
        <v>131.92234294432464</v>
      </c>
      <c r="M609">
        <f ca="1">IF(ROW()&gt;M$1+2,AVERAGEA(INDIRECT(ADDRESS(ROW()-M$1,12)):INDIRECT(ADDRESS(ROW(),12,4))),NA())</f>
        <v>129.44559497807498</v>
      </c>
      <c r="N609" s="1">
        <f>1000/(Tabelle10[[#This Row],[Time MS]]-B608)</f>
        <v>90.909090909090907</v>
      </c>
    </row>
    <row r="610" spans="1:14">
      <c r="A610" t="str">
        <f t="shared" si="18"/>
        <v>0:12:876</v>
      </c>
      <c r="B610">
        <v>12876</v>
      </c>
      <c r="C610">
        <v>3.0033299999999999E-2</v>
      </c>
      <c r="D610">
        <v>-24.1602</v>
      </c>
      <c r="E610">
        <v>97.992199999999997</v>
      </c>
      <c r="F610">
        <v>84.954800000000006</v>
      </c>
      <c r="G610">
        <v>-53.302500000000002</v>
      </c>
      <c r="H610">
        <v>-4.84239</v>
      </c>
      <c r="I610">
        <v>9.0106699999999993</v>
      </c>
      <c r="J610">
        <v>0</v>
      </c>
      <c r="K610">
        <f t="shared" si="19"/>
        <v>0</v>
      </c>
      <c r="L610">
        <f>SQRT((D610-Tabelle11[[#This Row],[X]])^2+ (E610 - Tabelle11[Y])^2 + (F610 - Tabelle11[Z])^2)</f>
        <v>131.92234294432464</v>
      </c>
      <c r="M610">
        <f ca="1">IF(ROW()&gt;M$1+2,AVERAGEA(INDIRECT(ADDRESS(ROW()-M$1,12)):INDIRECT(ADDRESS(ROW(),12,4))),NA())</f>
        <v>129.45714863154677</v>
      </c>
      <c r="N610" s="1">
        <f>1000/(Tabelle10[[#This Row],[Time MS]]-B609)</f>
        <v>34.482758620689658</v>
      </c>
    </row>
    <row r="611" spans="1:14">
      <c r="A611" t="str">
        <f t="shared" si="18"/>
        <v>0:12:905</v>
      </c>
      <c r="B611">
        <v>12905</v>
      </c>
      <c r="C611">
        <v>4.5049899999999997E-2</v>
      </c>
      <c r="D611">
        <v>-24.153700000000001</v>
      </c>
      <c r="E611">
        <v>97.998800000000003</v>
      </c>
      <c r="F611">
        <v>84.943799999999996</v>
      </c>
      <c r="G611">
        <v>-53.2318</v>
      </c>
      <c r="H611">
        <v>-4.7669699999999997</v>
      </c>
      <c r="I611">
        <v>9.0158699999999996</v>
      </c>
      <c r="J611">
        <v>1</v>
      </c>
      <c r="K611">
        <f t="shared" si="19"/>
        <v>4.1845733338105083E-3</v>
      </c>
      <c r="L611">
        <f>SQRT((D611-Tabelle11[[#This Row],[X]])^2+ (E611 - Tabelle11[Y])^2 + (F611 - Tabelle11[Z])^2)</f>
        <v>131.91897203802796</v>
      </c>
      <c r="M611">
        <f ca="1">IF(ROW()&gt;M$1+2,AVERAGEA(INDIRECT(ADDRESS(ROW()-M$1,12)):INDIRECT(ADDRESS(ROW(),12,4))),NA())</f>
        <v>129.47143285098966</v>
      </c>
      <c r="N611" s="1">
        <f>1000/(Tabelle10[[#This Row],[Time MS]]-B610)</f>
        <v>34.482758620689658</v>
      </c>
    </row>
    <row r="612" spans="1:14">
      <c r="A612" t="str">
        <f t="shared" si="18"/>
        <v>0:12:920</v>
      </c>
      <c r="B612">
        <v>12920</v>
      </c>
      <c r="C612">
        <v>6.7574899999999993E-2</v>
      </c>
      <c r="D612">
        <v>-24.153700000000001</v>
      </c>
      <c r="E612">
        <v>97.998800000000003</v>
      </c>
      <c r="F612">
        <v>84.943799999999996</v>
      </c>
      <c r="G612">
        <v>-53.2318</v>
      </c>
      <c r="H612">
        <v>-4.7669699999999997</v>
      </c>
      <c r="I612">
        <v>9.0158699999999996</v>
      </c>
      <c r="J612">
        <v>1</v>
      </c>
      <c r="K612">
        <f t="shared" si="19"/>
        <v>0</v>
      </c>
      <c r="L612">
        <f>SQRT((D612-Tabelle11[[#This Row],[X]])^2+ (E612 - Tabelle11[Y])^2 + (F612 - Tabelle11[Z])^2)</f>
        <v>131.91897203802796</v>
      </c>
      <c r="M612">
        <f ca="1">IF(ROW()&gt;M$1+2,AVERAGEA(INDIRECT(ADDRESS(ROW()-M$1,12)):INDIRECT(ADDRESS(ROW(),12,4))),NA())</f>
        <v>129.48571707043254</v>
      </c>
      <c r="N612" s="1">
        <f>1000/(Tabelle10[[#This Row],[Time MS]]-B611)</f>
        <v>66.666666666666671</v>
      </c>
    </row>
    <row r="613" spans="1:14">
      <c r="A613" t="str">
        <f t="shared" si="18"/>
        <v>0:12:947</v>
      </c>
      <c r="B613">
        <v>12947</v>
      </c>
      <c r="C613">
        <v>6.7574899999999993E-2</v>
      </c>
      <c r="D613">
        <v>-24.153700000000001</v>
      </c>
      <c r="E613">
        <v>97.998800000000003</v>
      </c>
      <c r="F613">
        <v>84.943799999999996</v>
      </c>
      <c r="G613">
        <v>-53.2318</v>
      </c>
      <c r="H613">
        <v>-4.7669699999999997</v>
      </c>
      <c r="I613">
        <v>9.0158699999999996</v>
      </c>
      <c r="J613">
        <v>0</v>
      </c>
      <c r="K613">
        <f t="shared" si="19"/>
        <v>0</v>
      </c>
      <c r="L613">
        <f>SQRT((D613-Tabelle11[[#This Row],[X]])^2+ (E613 - Tabelle11[Y])^2 + (F613 - Tabelle11[Z])^2)</f>
        <v>131.91897203802796</v>
      </c>
      <c r="M613">
        <f ca="1">IF(ROW()&gt;M$1+2,AVERAGEA(INDIRECT(ADDRESS(ROW()-M$1,12)):INDIRECT(ADDRESS(ROW(),12,4))),NA())</f>
        <v>129.49723734859444</v>
      </c>
      <c r="N613" s="1">
        <f>1000/(Tabelle10[[#This Row],[Time MS]]-B612)</f>
        <v>37.037037037037038</v>
      </c>
    </row>
    <row r="614" spans="1:14">
      <c r="A614" t="str">
        <f t="shared" si="18"/>
        <v>0:12:967</v>
      </c>
      <c r="B614">
        <v>12967</v>
      </c>
      <c r="C614">
        <v>0.10136199999999999</v>
      </c>
      <c r="D614">
        <v>-24.238199999999999</v>
      </c>
      <c r="E614">
        <v>98.775400000000005</v>
      </c>
      <c r="F614">
        <v>84.957400000000007</v>
      </c>
      <c r="G614">
        <v>-53.183999999999997</v>
      </c>
      <c r="H614">
        <v>-4.8561699999999997</v>
      </c>
      <c r="I614">
        <v>8.7713300000000007</v>
      </c>
      <c r="J614">
        <v>1</v>
      </c>
      <c r="K614">
        <f t="shared" si="19"/>
        <v>1.0837478431996033</v>
      </c>
      <c r="L614">
        <f>SQRT((D614-Tabelle11[[#This Row],[X]])^2+ (E614 - Tabelle11[Y])^2 + (F614 - Tabelle11[Z])^2)</f>
        <v>132.52105417313885</v>
      </c>
      <c r="M614">
        <f ca="1">IF(ROW()&gt;M$1+2,AVERAGEA(INDIRECT(ADDRESS(ROW()-M$1,12)):INDIRECT(ADDRESS(ROW(),12,4))),NA())</f>
        <v>129.51471883601488</v>
      </c>
      <c r="N614" s="1">
        <f>1000/(Tabelle10[[#This Row],[Time MS]]-B613)</f>
        <v>50</v>
      </c>
    </row>
    <row r="615" spans="1:14">
      <c r="A615" t="str">
        <f t="shared" si="18"/>
        <v>0:12:982</v>
      </c>
      <c r="B615">
        <v>12982</v>
      </c>
      <c r="C615">
        <v>0.15204300000000001</v>
      </c>
      <c r="D615">
        <v>-24.248899999999999</v>
      </c>
      <c r="E615">
        <v>98.536600000000007</v>
      </c>
      <c r="F615">
        <v>84.972499999999997</v>
      </c>
      <c r="G615">
        <v>-53.057299999999998</v>
      </c>
      <c r="H615">
        <v>-4.7742599999999999</v>
      </c>
      <c r="I615">
        <v>8.8111800000000002</v>
      </c>
      <c r="J615">
        <v>1</v>
      </c>
      <c r="K615">
        <f t="shared" si="19"/>
        <v>0.39897951587772695</v>
      </c>
      <c r="L615">
        <f>SQRT((D615-Tabelle11[[#This Row],[X]])^2+ (E615 - Tabelle11[Y])^2 + (F615 - Tabelle11[Z])^2)</f>
        <v>132.3548127081898</v>
      </c>
      <c r="M615">
        <f ca="1">IF(ROW()&gt;M$1+2,AVERAGEA(INDIRECT(ADDRESS(ROW()-M$1,12)):INDIRECT(ADDRESS(ROW(),12,4))),NA())</f>
        <v>129.53331830961781</v>
      </c>
      <c r="N615" s="1">
        <f>1000/(Tabelle10[[#This Row],[Time MS]]-B614)</f>
        <v>66.666666666666671</v>
      </c>
    </row>
    <row r="616" spans="1:14">
      <c r="A616" t="str">
        <f t="shared" si="18"/>
        <v>0:13:6</v>
      </c>
      <c r="B616">
        <v>13006</v>
      </c>
      <c r="C616">
        <v>0.15204300000000001</v>
      </c>
      <c r="D616">
        <v>-24.248899999999999</v>
      </c>
      <c r="E616">
        <v>98.536600000000007</v>
      </c>
      <c r="F616">
        <v>84.972499999999997</v>
      </c>
      <c r="G616">
        <v>-53.057299999999998</v>
      </c>
      <c r="H616">
        <v>-4.7742599999999999</v>
      </c>
      <c r="I616">
        <v>8.8111800000000002</v>
      </c>
      <c r="J616">
        <v>0</v>
      </c>
      <c r="K616">
        <f t="shared" si="19"/>
        <v>0</v>
      </c>
      <c r="L616">
        <f>SQRT((D616-Tabelle11[[#This Row],[X]])^2+ (E616 - Tabelle11[Y])^2 + (F616 - Tabelle11[Z])^2)</f>
        <v>132.3548127081898</v>
      </c>
      <c r="M616">
        <f ca="1">IF(ROW()&gt;M$1+2,AVERAGEA(INDIRECT(ADDRESS(ROW()-M$1,12)):INDIRECT(ADDRESS(ROW(),12,4))),NA())</f>
        <v>129.55191778322072</v>
      </c>
      <c r="N616" s="1">
        <f>1000/(Tabelle10[[#This Row],[Time MS]]-B615)</f>
        <v>41.666666666666664</v>
      </c>
    </row>
    <row r="617" spans="1:14">
      <c r="A617" t="str">
        <f t="shared" si="18"/>
        <v>0:13:38</v>
      </c>
      <c r="B617">
        <v>13038</v>
      </c>
      <c r="C617">
        <v>0.22806499999999999</v>
      </c>
      <c r="D617">
        <v>-24.467199999999998</v>
      </c>
      <c r="E617">
        <v>99.041200000000003</v>
      </c>
      <c r="F617">
        <v>84.780100000000004</v>
      </c>
      <c r="G617">
        <v>-53.024299999999997</v>
      </c>
      <c r="H617">
        <v>-4.875</v>
      </c>
      <c r="I617">
        <v>8.6411800000000003</v>
      </c>
      <c r="J617">
        <v>1</v>
      </c>
      <c r="K617">
        <f t="shared" si="19"/>
        <v>0.32973658171104603</v>
      </c>
      <c r="L617">
        <f>SQRT((D617-Tabelle11[[#This Row],[X]])^2+ (E617 - Tabelle11[Y])^2 + (F617 - Tabelle11[Z])^2)</f>
        <v>132.64791189193295</v>
      </c>
      <c r="M617">
        <f ca="1">IF(ROW()&gt;M$1+2,AVERAGEA(INDIRECT(ADDRESS(ROW()-M$1,12)):INDIRECT(ADDRESS(ROW(),12,4))),NA())</f>
        <v>129.57065528765892</v>
      </c>
      <c r="N617" s="1">
        <f>1000/(Tabelle10[[#This Row],[Time MS]]-B616)</f>
        <v>31.25</v>
      </c>
    </row>
    <row r="618" spans="1:14">
      <c r="A618" t="str">
        <f t="shared" si="18"/>
        <v>0:13:51</v>
      </c>
      <c r="B618">
        <v>13051</v>
      </c>
      <c r="C618">
        <v>0.34209800000000001</v>
      </c>
      <c r="D618">
        <v>-24.588200000000001</v>
      </c>
      <c r="E618">
        <v>100.289</v>
      </c>
      <c r="F618">
        <v>84.358900000000006</v>
      </c>
      <c r="G618">
        <v>-52.983499999999999</v>
      </c>
      <c r="H618">
        <v>-5.15707</v>
      </c>
      <c r="I618">
        <v>8.2564200000000003</v>
      </c>
      <c r="J618">
        <v>1</v>
      </c>
      <c r="K618">
        <f t="shared" si="19"/>
        <v>1.9096099484605964</v>
      </c>
      <c r="L618">
        <f>SQRT((D618-Tabelle11[[#This Row],[X]])^2+ (E618 - Tabelle11[Y])^2 + (F618 - Tabelle11[Z])^2)</f>
        <v>133.33749326221039</v>
      </c>
      <c r="M618">
        <f ca="1">IF(ROW()&gt;M$1+2,AVERAGEA(INDIRECT(ADDRESS(ROW()-M$1,12)):INDIRECT(ADDRESS(ROW(),12,4))),NA())</f>
        <v>129.59622033041668</v>
      </c>
      <c r="N618" s="1">
        <f>1000/(Tabelle10[[#This Row],[Time MS]]-B617)</f>
        <v>76.92307692307692</v>
      </c>
    </row>
    <row r="619" spans="1:14">
      <c r="A619" t="str">
        <f t="shared" si="18"/>
        <v>0:13:78</v>
      </c>
      <c r="B619">
        <v>13078</v>
      </c>
      <c r="C619">
        <v>0.34209800000000001</v>
      </c>
      <c r="D619">
        <v>-24.588200000000001</v>
      </c>
      <c r="E619">
        <v>100.289</v>
      </c>
      <c r="F619">
        <v>84.358900000000006</v>
      </c>
      <c r="G619">
        <v>-52.983499999999999</v>
      </c>
      <c r="H619">
        <v>-5.15707</v>
      </c>
      <c r="I619">
        <v>8.2564200000000003</v>
      </c>
      <c r="J619">
        <v>0</v>
      </c>
      <c r="K619">
        <f t="shared" si="19"/>
        <v>0</v>
      </c>
      <c r="L619">
        <f>SQRT((D619-Tabelle11[[#This Row],[X]])^2+ (E619 - Tabelle11[Y])^2 + (F619 - Tabelle11[Z])^2)</f>
        <v>133.33749326221039</v>
      </c>
      <c r="M619">
        <f ca="1">IF(ROW()&gt;M$1+2,AVERAGEA(INDIRECT(ADDRESS(ROW()-M$1,12)):INDIRECT(ADDRESS(ROW(),12,4))),NA())</f>
        <v>129.61503653321682</v>
      </c>
      <c r="N619" s="1">
        <f>1000/(Tabelle10[[#This Row],[Time MS]]-B618)</f>
        <v>37.037037037037038</v>
      </c>
    </row>
    <row r="620" spans="1:14">
      <c r="A620" t="str">
        <f t="shared" si="18"/>
        <v>0:13:103</v>
      </c>
      <c r="B620">
        <v>13103</v>
      </c>
      <c r="C620">
        <v>0.51314700000000002</v>
      </c>
      <c r="D620">
        <v>-23.834900000000001</v>
      </c>
      <c r="E620">
        <v>99.3613</v>
      </c>
      <c r="F620">
        <v>85.023899999999998</v>
      </c>
      <c r="G620">
        <v>-52.216299999999997</v>
      </c>
      <c r="H620">
        <v>-4.8445</v>
      </c>
      <c r="I620">
        <v>8.5850299999999997</v>
      </c>
      <c r="J620">
        <v>1</v>
      </c>
      <c r="K620">
        <f t="shared" si="19"/>
        <v>0.58977438632694423</v>
      </c>
      <c r="L620">
        <f>SQRT((D620-Tabelle11[[#This Row],[X]])^2+ (E620 - Tabelle11[Y])^2 + (F620 - Tabelle11[Z])^2)</f>
        <v>132.92792771615001</v>
      </c>
      <c r="M620">
        <f ca="1">IF(ROW()&gt;M$1+2,AVERAGEA(INDIRECT(ADDRESS(ROW()-M$1,12)):INDIRECT(ADDRESS(ROW(),12,4))),NA())</f>
        <v>129.62570690930528</v>
      </c>
      <c r="N620" s="1">
        <f>1000/(Tabelle10[[#This Row],[Time MS]]-B619)</f>
        <v>40</v>
      </c>
    </row>
    <row r="621" spans="1:14">
      <c r="A621" t="str">
        <f t="shared" si="18"/>
        <v>0:13:117</v>
      </c>
      <c r="B621">
        <v>13117</v>
      </c>
      <c r="C621">
        <v>0.76971999999999996</v>
      </c>
      <c r="D621">
        <v>-23.834900000000001</v>
      </c>
      <c r="E621">
        <v>99.3613</v>
      </c>
      <c r="F621">
        <v>85.023899999999998</v>
      </c>
      <c r="G621">
        <v>-52.216299999999997</v>
      </c>
      <c r="H621">
        <v>-4.8445</v>
      </c>
      <c r="I621">
        <v>8.5850299999999997</v>
      </c>
      <c r="J621">
        <v>1</v>
      </c>
      <c r="K621">
        <f t="shared" si="19"/>
        <v>0</v>
      </c>
      <c r="L621">
        <f>SQRT((D621-Tabelle11[[#This Row],[X]])^2+ (E621 - Tabelle11[Y])^2 + (F621 - Tabelle11[Z])^2)</f>
        <v>132.92792771615001</v>
      </c>
      <c r="M621">
        <f ca="1">IF(ROW()&gt;M$1+2,AVERAGEA(INDIRECT(ADDRESS(ROW()-M$1,12)):INDIRECT(ADDRESS(ROW(),12,4))),NA())</f>
        <v>129.63637728539373</v>
      </c>
      <c r="N621" s="1">
        <f>1000/(Tabelle10[[#This Row],[Time MS]]-B620)</f>
        <v>71.428571428571431</v>
      </c>
    </row>
    <row r="622" spans="1:14">
      <c r="A622" t="str">
        <f t="shared" si="18"/>
        <v>0:13:143</v>
      </c>
      <c r="B622">
        <v>13143</v>
      </c>
      <c r="C622">
        <v>0.76971999999999996</v>
      </c>
      <c r="D622">
        <v>-23.834900000000001</v>
      </c>
      <c r="E622">
        <v>99.3613</v>
      </c>
      <c r="F622">
        <v>85.023899999999998</v>
      </c>
      <c r="G622">
        <v>-52.216299999999997</v>
      </c>
      <c r="H622">
        <v>-4.8445</v>
      </c>
      <c r="I622">
        <v>8.5850299999999997</v>
      </c>
      <c r="J622">
        <v>0</v>
      </c>
      <c r="K622">
        <f t="shared" si="19"/>
        <v>0</v>
      </c>
      <c r="L622">
        <f>SQRT((D622-Tabelle11[[#This Row],[X]])^2+ (E622 - Tabelle11[Y])^2 + (F622 - Tabelle11[Z])^2)</f>
        <v>132.92792771615001</v>
      </c>
      <c r="M622">
        <f ca="1">IF(ROW()&gt;M$1+2,AVERAGEA(INDIRECT(ADDRESS(ROW()-M$1,12)):INDIRECT(ADDRESS(ROW(),12,4))),NA())</f>
        <v>129.64704766148219</v>
      </c>
      <c r="N622" s="1">
        <f>1000/(Tabelle10[[#This Row],[Time MS]]-B621)</f>
        <v>38.46153846153846</v>
      </c>
    </row>
    <row r="623" spans="1:14">
      <c r="A623" t="str">
        <f t="shared" si="18"/>
        <v>0:13:165</v>
      </c>
      <c r="B623">
        <v>13165</v>
      </c>
      <c r="C623">
        <v>1</v>
      </c>
      <c r="D623">
        <v>-24.1904</v>
      </c>
      <c r="E623">
        <v>98.923199999999994</v>
      </c>
      <c r="F623">
        <v>84.726900000000001</v>
      </c>
      <c r="G623">
        <v>-51.9758</v>
      </c>
      <c r="H623">
        <v>-4.68452</v>
      </c>
      <c r="I623">
        <v>8.7453699999999994</v>
      </c>
      <c r="J623">
        <v>1</v>
      </c>
      <c r="K623">
        <f t="shared" si="19"/>
        <v>0.74117353494261817</v>
      </c>
      <c r="L623">
        <f>SQRT((D623-Tabelle11[[#This Row],[X]])^2+ (E623 - Tabelle11[Y])^2 + (F623 - Tabelle11[Z])^2)</f>
        <v>132.47498833368508</v>
      </c>
      <c r="M623">
        <f ca="1">IF(ROW()&gt;M$1+2,AVERAGEA(INDIRECT(ADDRESS(ROW()-M$1,12)):INDIRECT(ADDRESS(ROW(),12,4))),NA())</f>
        <v>129.64981429115787</v>
      </c>
      <c r="N623" s="1">
        <f>1000/(Tabelle10[[#This Row],[Time MS]]-B622)</f>
        <v>45.454545454545453</v>
      </c>
    </row>
    <row r="624" spans="1:14">
      <c r="A624" t="str">
        <f t="shared" si="18"/>
        <v>0:13:179</v>
      </c>
      <c r="B624">
        <v>13179</v>
      </c>
      <c r="C624">
        <v>1</v>
      </c>
      <c r="D624">
        <v>-24.503699999999998</v>
      </c>
      <c r="E624">
        <v>98.492500000000007</v>
      </c>
      <c r="F624">
        <v>84.496499999999997</v>
      </c>
      <c r="G624">
        <v>-51.858199999999997</v>
      </c>
      <c r="H624">
        <v>-4.5117900000000004</v>
      </c>
      <c r="I624">
        <v>8.8878699999999995</v>
      </c>
      <c r="J624">
        <v>1</v>
      </c>
      <c r="K624">
        <f t="shared" si="19"/>
        <v>1.0571943082462585</v>
      </c>
      <c r="L624">
        <f>SQRT((D624-Tabelle11[[#This Row],[X]])^2+ (E624 - Tabelle11[Y])^2 + (F624 - Tabelle11[Z])^2)</f>
        <v>132.06385721381153</v>
      </c>
      <c r="M624">
        <f ca="1">IF(ROW()&gt;M$1+2,AVERAGEA(INDIRECT(ADDRESS(ROW()-M$1,12)):INDIRECT(ADDRESS(ROW(),12,4))),NA())</f>
        <v>129.65697301696761</v>
      </c>
      <c r="N624" s="1">
        <f>1000/(Tabelle10[[#This Row],[Time MS]]-B623)</f>
        <v>71.428571428571431</v>
      </c>
    </row>
    <row r="625" spans="1:14">
      <c r="A625" t="str">
        <f t="shared" si="18"/>
        <v>0:13:206</v>
      </c>
      <c r="B625">
        <v>13206</v>
      </c>
      <c r="C625">
        <v>1</v>
      </c>
      <c r="D625">
        <v>-24.503699999999998</v>
      </c>
      <c r="E625">
        <v>98.492500000000007</v>
      </c>
      <c r="F625">
        <v>84.496499999999997</v>
      </c>
      <c r="G625">
        <v>-51.858199999999997</v>
      </c>
      <c r="H625">
        <v>-4.5117900000000004</v>
      </c>
      <c r="I625">
        <v>8.8878699999999995</v>
      </c>
      <c r="J625">
        <v>0</v>
      </c>
      <c r="K625">
        <f t="shared" si="19"/>
        <v>0</v>
      </c>
      <c r="L625">
        <f>SQRT((D625-Tabelle11[[#This Row],[X]])^2+ (E625 - Tabelle11[Y])^2 + (F625 - Tabelle11[Z])^2)</f>
        <v>132.06385721381153</v>
      </c>
      <c r="M625">
        <f ca="1">IF(ROW()&gt;M$1+2,AVERAGEA(INDIRECT(ADDRESS(ROW()-M$1,12)):INDIRECT(ADDRESS(ROW(),12,4))),NA())</f>
        <v>129.66413174277736</v>
      </c>
      <c r="N625" s="1">
        <f>1000/(Tabelle10[[#This Row],[Time MS]]-B624)</f>
        <v>37.037037037037038</v>
      </c>
    </row>
    <row r="626" spans="1:14">
      <c r="A626" t="str">
        <f t="shared" si="18"/>
        <v>0:13:235</v>
      </c>
      <c r="B626">
        <v>13235</v>
      </c>
      <c r="C626">
        <v>1</v>
      </c>
      <c r="D626">
        <v>-24.868600000000001</v>
      </c>
      <c r="E626">
        <v>97.679400000000001</v>
      </c>
      <c r="F626">
        <v>84.202299999999994</v>
      </c>
      <c r="G626">
        <v>-51.894100000000002</v>
      </c>
      <c r="H626">
        <v>-4.4335000000000004</v>
      </c>
      <c r="I626">
        <v>9.1360200000000003</v>
      </c>
      <c r="J626">
        <v>1</v>
      </c>
      <c r="K626">
        <f t="shared" si="19"/>
        <v>0.9007355287027472</v>
      </c>
      <c r="L626">
        <f>SQRT((D626-Tabelle11[[#This Row],[X]])^2+ (E626 - Tabelle11[Y])^2 + (F626 - Tabelle11[Z])^2)</f>
        <v>131.33826470457876</v>
      </c>
      <c r="M626">
        <f ca="1">IF(ROW()&gt;M$1+2,AVERAGEA(INDIRECT(ADDRESS(ROW()-M$1,12)):INDIRECT(ADDRESS(ROW(),12,4))),NA())</f>
        <v>129.6652472757857</v>
      </c>
      <c r="N626" s="1">
        <f>1000/(Tabelle10[[#This Row],[Time MS]]-B625)</f>
        <v>34.482758620689658</v>
      </c>
    </row>
    <row r="627" spans="1:14">
      <c r="A627" t="str">
        <f t="shared" si="18"/>
        <v>0:13:250</v>
      </c>
      <c r="B627">
        <v>13250</v>
      </c>
      <c r="C627">
        <v>1</v>
      </c>
      <c r="D627">
        <v>-25.0837</v>
      </c>
      <c r="E627">
        <v>98.432299999999998</v>
      </c>
      <c r="F627">
        <v>84.087699999999998</v>
      </c>
      <c r="G627">
        <v>-51.982199999999999</v>
      </c>
      <c r="H627">
        <v>-4.5697200000000002</v>
      </c>
      <c r="I627">
        <v>8.9102599999999992</v>
      </c>
      <c r="J627">
        <v>1</v>
      </c>
      <c r="K627">
        <f t="shared" si="19"/>
        <v>1.2684668549031586</v>
      </c>
      <c r="L627">
        <f>SQRT((D627-Tabelle11[[#This Row],[X]])^2+ (E627 - Tabelle11[Y])^2 + (F627 - Tabelle11[Z])^2)</f>
        <v>131.86679256078841</v>
      </c>
      <c r="M627">
        <f ca="1">IF(ROW()&gt;M$1+2,AVERAGEA(INDIRECT(ADDRESS(ROW()-M$1,12)):INDIRECT(ADDRESS(ROW(),12,4))),NA())</f>
        <v>129.67159575786542</v>
      </c>
      <c r="N627" s="1">
        <f>1000/(Tabelle10[[#This Row],[Time MS]]-B626)</f>
        <v>66.666666666666671</v>
      </c>
    </row>
    <row r="628" spans="1:14">
      <c r="A628" t="str">
        <f t="shared" si="18"/>
        <v>0:13:279</v>
      </c>
      <c r="B628">
        <v>13279</v>
      </c>
      <c r="C628">
        <v>1</v>
      </c>
      <c r="D628">
        <v>-25.0837</v>
      </c>
      <c r="E628">
        <v>98.432299999999998</v>
      </c>
      <c r="F628">
        <v>84.087699999999998</v>
      </c>
      <c r="G628">
        <v>-51.982199999999999</v>
      </c>
      <c r="H628">
        <v>-4.5697200000000002</v>
      </c>
      <c r="I628">
        <v>8.9102599999999992</v>
      </c>
      <c r="J628">
        <v>0</v>
      </c>
      <c r="K628">
        <f t="shared" si="19"/>
        <v>0</v>
      </c>
      <c r="L628">
        <f>SQRT((D628-Tabelle11[[#This Row],[X]])^2+ (E628 - Tabelle11[Y])^2 + (F628 - Tabelle11[Z])^2)</f>
        <v>131.86679256078841</v>
      </c>
      <c r="M628">
        <f ca="1">IF(ROW()&gt;M$1+2,AVERAGEA(INDIRECT(ADDRESS(ROW()-M$1,12)):INDIRECT(ADDRESS(ROW(),12,4))),NA())</f>
        <v>129.67608795607458</v>
      </c>
      <c r="N628" s="1">
        <f>1000/(Tabelle10[[#This Row],[Time MS]]-B627)</f>
        <v>34.482758620689658</v>
      </c>
    </row>
    <row r="629" spans="1:14">
      <c r="A629" t="str">
        <f t="shared" si="18"/>
        <v>0:13:304</v>
      </c>
      <c r="B629">
        <v>13304</v>
      </c>
      <c r="C629">
        <v>1</v>
      </c>
      <c r="D629">
        <v>-24.713699999999999</v>
      </c>
      <c r="E629">
        <v>98.604799999999997</v>
      </c>
      <c r="F629">
        <v>84.415800000000004</v>
      </c>
      <c r="G629">
        <v>-51.8446</v>
      </c>
      <c r="H629">
        <v>-4.61524</v>
      </c>
      <c r="I629">
        <v>8.8550299999999993</v>
      </c>
      <c r="J629">
        <v>1</v>
      </c>
      <c r="K629">
        <f t="shared" si="19"/>
        <v>0.38645092230824041</v>
      </c>
      <c r="L629">
        <f>SQRT((D629-Tabelle11[[#This Row],[X]])^2+ (E629 - Tabelle11[Y])^2 + (F629 - Tabelle11[Z])^2)</f>
        <v>132.1351612568358</v>
      </c>
      <c r="M629">
        <f ca="1">IF(ROW()&gt;M$1+2,AVERAGEA(INDIRECT(ADDRESS(ROW()-M$1,12)):INDIRECT(ADDRESS(ROW(),12,4))),NA())</f>
        <v>129.68323727008618</v>
      </c>
      <c r="N629" s="1">
        <f>1000/(Tabelle10[[#This Row],[Time MS]]-B628)</f>
        <v>40</v>
      </c>
    </row>
    <row r="630" spans="1:14">
      <c r="A630" t="str">
        <f t="shared" si="18"/>
        <v>0:13:320</v>
      </c>
      <c r="B630">
        <v>13320</v>
      </c>
      <c r="C630">
        <v>1</v>
      </c>
      <c r="D630">
        <v>-24.713699999999999</v>
      </c>
      <c r="E630">
        <v>98.604799999999997</v>
      </c>
      <c r="F630">
        <v>84.415800000000004</v>
      </c>
      <c r="G630">
        <v>-51.8446</v>
      </c>
      <c r="H630">
        <v>-4.61524</v>
      </c>
      <c r="I630">
        <v>8.8550299999999993</v>
      </c>
      <c r="J630">
        <v>1</v>
      </c>
      <c r="K630">
        <f t="shared" si="19"/>
        <v>0</v>
      </c>
      <c r="L630">
        <f>SQRT((D630-Tabelle11[[#This Row],[X]])^2+ (E630 - Tabelle11[Y])^2 + (F630 - Tabelle11[Z])^2)</f>
        <v>132.1351612568358</v>
      </c>
      <c r="M630">
        <f ca="1">IF(ROW()&gt;M$1+2,AVERAGEA(INDIRECT(ADDRESS(ROW()-M$1,12)):INDIRECT(ADDRESS(ROW(),12,4))),NA())</f>
        <v>129.69038658409778</v>
      </c>
      <c r="N630" s="1">
        <f>1000/(Tabelle10[[#This Row],[Time MS]]-B629)</f>
        <v>62.5</v>
      </c>
    </row>
    <row r="631" spans="1:14">
      <c r="A631" t="str">
        <f t="shared" si="18"/>
        <v>0:13:343</v>
      </c>
      <c r="B631">
        <v>13343</v>
      </c>
      <c r="C631">
        <v>1</v>
      </c>
      <c r="D631">
        <v>-24.713699999999999</v>
      </c>
      <c r="E631">
        <v>98.604799999999997</v>
      </c>
      <c r="F631">
        <v>84.415800000000004</v>
      </c>
      <c r="G631">
        <v>-51.8446</v>
      </c>
      <c r="H631">
        <v>-4.61524</v>
      </c>
      <c r="I631">
        <v>8.8550299999999993</v>
      </c>
      <c r="J631">
        <v>0</v>
      </c>
      <c r="K631">
        <f t="shared" si="19"/>
        <v>0</v>
      </c>
      <c r="L631">
        <f>SQRT((D631-Tabelle11[[#This Row],[X]])^2+ (E631 - Tabelle11[Y])^2 + (F631 - Tabelle11[Z])^2)</f>
        <v>132.1351612568358</v>
      </c>
      <c r="M631">
        <f ca="1">IF(ROW()&gt;M$1+2,AVERAGEA(INDIRECT(ADDRESS(ROW()-M$1,12)):INDIRECT(ADDRESS(ROW(),12,4))),NA())</f>
        <v>129.70063873384083</v>
      </c>
      <c r="N631" s="1">
        <f>1000/(Tabelle10[[#This Row],[Time MS]]-B630)</f>
        <v>43.478260869565219</v>
      </c>
    </row>
    <row r="632" spans="1:14">
      <c r="A632" t="str">
        <f t="shared" si="18"/>
        <v>0:13:367</v>
      </c>
      <c r="B632">
        <v>13367</v>
      </c>
      <c r="C632">
        <v>1</v>
      </c>
      <c r="D632">
        <v>-24.630500000000001</v>
      </c>
      <c r="E632">
        <v>99.158600000000007</v>
      </c>
      <c r="F632">
        <v>84.503299999999996</v>
      </c>
      <c r="G632">
        <v>-51.750999999999998</v>
      </c>
      <c r="H632">
        <v>-4.69902</v>
      </c>
      <c r="I632">
        <v>8.7042599999999997</v>
      </c>
      <c r="J632">
        <v>1</v>
      </c>
      <c r="K632">
        <f t="shared" si="19"/>
        <v>0.68106512018100318</v>
      </c>
      <c r="L632">
        <f>SQRT((D632-Tabelle11[[#This Row],[X]])^2+ (E632 - Tabelle11[Y])^2 + (F632 - Tabelle11[Z])^2)</f>
        <v>132.5892046702898</v>
      </c>
      <c r="M632">
        <f ca="1">IF(ROW()&gt;M$1+2,AVERAGEA(INDIRECT(ADDRESS(ROW()-M$1,12)):INDIRECT(ADDRESS(ROW(),12,4))),NA())</f>
        <v>129.71538636292505</v>
      </c>
      <c r="N632" s="1">
        <f>1000/(Tabelle10[[#This Row],[Time MS]]-B631)</f>
        <v>41.666666666666664</v>
      </c>
    </row>
    <row r="633" spans="1:14">
      <c r="A633" t="str">
        <f t="shared" si="18"/>
        <v>0:13:378</v>
      </c>
      <c r="B633">
        <v>13378</v>
      </c>
      <c r="C633">
        <v>1</v>
      </c>
      <c r="D633">
        <v>-25.253900000000002</v>
      </c>
      <c r="E633">
        <v>99.794300000000007</v>
      </c>
      <c r="F633">
        <v>84.481200000000001</v>
      </c>
      <c r="G633">
        <v>-51.694299999999998</v>
      </c>
      <c r="H633">
        <v>-4.5518799999999997</v>
      </c>
      <c r="I633">
        <v>8.5257100000000001</v>
      </c>
      <c r="J633">
        <v>1</v>
      </c>
      <c r="K633">
        <f t="shared" si="19"/>
        <v>1.894469133478548</v>
      </c>
      <c r="L633">
        <f>SQRT((D633-Tabelle11[[#This Row],[X]])^2+ (E633 - Tabelle11[Y])^2 + (F633 - Tabelle11[Z])^2)</f>
        <v>133.16807023885269</v>
      </c>
      <c r="M633">
        <f ca="1">IF(ROW()&gt;M$1+2,AVERAGEA(INDIRECT(ADDRESS(ROW()-M$1,12)):INDIRECT(ADDRESS(ROW(),12,4))),NA())</f>
        <v>129.73900007371341</v>
      </c>
      <c r="N633" s="1">
        <f>1000/(Tabelle10[[#This Row],[Time MS]]-B632)</f>
        <v>90.909090909090907</v>
      </c>
    </row>
    <row r="634" spans="1:14">
      <c r="A634" t="str">
        <f t="shared" si="18"/>
        <v>0:13:406</v>
      </c>
      <c r="B634">
        <v>13406</v>
      </c>
      <c r="C634">
        <v>1</v>
      </c>
      <c r="D634">
        <v>-25.253900000000002</v>
      </c>
      <c r="E634">
        <v>99.794300000000007</v>
      </c>
      <c r="F634">
        <v>84.481200000000001</v>
      </c>
      <c r="G634">
        <v>-51.694299999999998</v>
      </c>
      <c r="H634">
        <v>-4.5518799999999997</v>
      </c>
      <c r="I634">
        <v>8.5257100000000001</v>
      </c>
      <c r="J634">
        <v>0</v>
      </c>
      <c r="K634">
        <f t="shared" si="19"/>
        <v>0</v>
      </c>
      <c r="L634">
        <f>SQRT((D634-Tabelle11[[#This Row],[X]])^2+ (E634 - Tabelle11[Y])^2 + (F634 - Tabelle11[Z])^2)</f>
        <v>133.16807023885269</v>
      </c>
      <c r="M634">
        <f ca="1">IF(ROW()&gt;M$1+2,AVERAGEA(INDIRECT(ADDRESS(ROW()-M$1,12)):INDIRECT(ADDRESS(ROW(),12,4))),NA())</f>
        <v>129.76261378450178</v>
      </c>
      <c r="N634" s="1">
        <f>1000/(Tabelle10[[#This Row],[Time MS]]-B633)</f>
        <v>35.714285714285715</v>
      </c>
    </row>
    <row r="635" spans="1:14">
      <c r="A635" t="str">
        <f t="shared" si="18"/>
        <v>0:13:433</v>
      </c>
      <c r="B635">
        <v>13433</v>
      </c>
      <c r="C635">
        <v>1</v>
      </c>
      <c r="D635">
        <v>-25.341699999999999</v>
      </c>
      <c r="E635">
        <v>100.386</v>
      </c>
      <c r="F635">
        <v>84.586100000000002</v>
      </c>
      <c r="G635">
        <v>-51.5105</v>
      </c>
      <c r="H635">
        <v>-4.5708700000000002</v>
      </c>
      <c r="I635">
        <v>8.3316800000000004</v>
      </c>
      <c r="J635">
        <v>1</v>
      </c>
      <c r="K635">
        <f t="shared" si="19"/>
        <v>0.70260314862268081</v>
      </c>
      <c r="L635">
        <f>SQRT((D635-Tabelle11[[#This Row],[X]])^2+ (E635 - Tabelle11[Y])^2 + (F635 - Tabelle11[Z])^2)</f>
        <v>133.6950226003197</v>
      </c>
      <c r="M635">
        <f ca="1">IF(ROW()&gt;M$1+2,AVERAGEA(INDIRECT(ADDRESS(ROW()-M$1,12)):INDIRECT(ADDRESS(ROW(),12,4))),NA())</f>
        <v>129.78874144246433</v>
      </c>
      <c r="N635" s="1">
        <f>1000/(Tabelle10[[#This Row],[Time MS]]-B634)</f>
        <v>37.037037037037038</v>
      </c>
    </row>
    <row r="636" spans="1:14">
      <c r="A636" t="str">
        <f t="shared" si="18"/>
        <v>0:13:450</v>
      </c>
      <c r="B636">
        <v>13450</v>
      </c>
      <c r="C636">
        <v>1</v>
      </c>
      <c r="D636">
        <v>-25.665700000000001</v>
      </c>
      <c r="E636">
        <v>101.52800000000001</v>
      </c>
      <c r="F636">
        <v>84.330600000000004</v>
      </c>
      <c r="G636">
        <v>-51.396500000000003</v>
      </c>
      <c r="H636">
        <v>-4.7939999999999996</v>
      </c>
      <c r="I636">
        <v>7.9980799999999999</v>
      </c>
      <c r="J636">
        <v>1</v>
      </c>
      <c r="K636">
        <f t="shared" si="19"/>
        <v>1.6106712336751343</v>
      </c>
      <c r="L636">
        <f>SQRT((D636-Tabelle11[[#This Row],[X]])^2+ (E636 - Tabelle11[Y])^2 + (F636 - Tabelle11[Z])^2)</f>
        <v>134.45561734955518</v>
      </c>
      <c r="M636">
        <f ca="1">IF(ROW()&gt;M$1+2,AVERAGEA(INDIRECT(ADDRESS(ROW()-M$1,12)):INDIRECT(ADDRESS(ROW(),12,4))),NA())</f>
        <v>129.81999056579497</v>
      </c>
      <c r="N636" s="1">
        <f>1000/(Tabelle10[[#This Row],[Time MS]]-B635)</f>
        <v>58.823529411764703</v>
      </c>
    </row>
    <row r="637" spans="1:14">
      <c r="A637" t="str">
        <f t="shared" si="18"/>
        <v>0:13:479</v>
      </c>
      <c r="B637">
        <v>13479</v>
      </c>
      <c r="C637">
        <v>1</v>
      </c>
      <c r="D637">
        <v>-25.665700000000001</v>
      </c>
      <c r="E637">
        <v>101.52800000000001</v>
      </c>
      <c r="F637">
        <v>84.330600000000004</v>
      </c>
      <c r="G637">
        <v>-51.396500000000003</v>
      </c>
      <c r="H637">
        <v>-4.7939999999999996</v>
      </c>
      <c r="I637">
        <v>7.9980799999999999</v>
      </c>
      <c r="J637">
        <v>1</v>
      </c>
      <c r="K637">
        <f t="shared" si="19"/>
        <v>0</v>
      </c>
      <c r="L637">
        <f>SQRT((D637-Tabelle11[[#This Row],[X]])^2+ (E637 - Tabelle11[Y])^2 + (F637 - Tabelle11[Z])^2)</f>
        <v>134.45561734955518</v>
      </c>
      <c r="M637">
        <f ca="1">IF(ROW()&gt;M$1+2,AVERAGEA(INDIRECT(ADDRESS(ROW()-M$1,12)):INDIRECT(ADDRESS(ROW(),12,4))),NA())</f>
        <v>129.85123968912561</v>
      </c>
      <c r="N637" s="1">
        <f>1000/(Tabelle10[[#This Row],[Time MS]]-B636)</f>
        <v>34.482758620689658</v>
      </c>
    </row>
    <row r="638" spans="1:14">
      <c r="A638" t="str">
        <f t="shared" si="18"/>
        <v>0:13:508</v>
      </c>
      <c r="B638">
        <v>13508</v>
      </c>
      <c r="C638">
        <v>1</v>
      </c>
      <c r="D638">
        <v>-25.665700000000001</v>
      </c>
      <c r="E638">
        <v>101.52800000000001</v>
      </c>
      <c r="F638">
        <v>84.330600000000004</v>
      </c>
      <c r="G638">
        <v>-51.396500000000003</v>
      </c>
      <c r="H638">
        <v>-4.7939999999999996</v>
      </c>
      <c r="I638">
        <v>7.9980799999999999</v>
      </c>
      <c r="J638">
        <v>0</v>
      </c>
      <c r="K638">
        <f t="shared" si="19"/>
        <v>0</v>
      </c>
      <c r="L638">
        <f>SQRT((D638-Tabelle11[[#This Row],[X]])^2+ (E638 - Tabelle11[Y])^2 + (F638 - Tabelle11[Z])^2)</f>
        <v>134.45561734955518</v>
      </c>
      <c r="M638">
        <f ca="1">IF(ROW()&gt;M$1+2,AVERAGEA(INDIRECT(ADDRESS(ROW()-M$1,12)):INDIRECT(ADDRESS(ROW(),12,4))),NA())</f>
        <v>129.88344078392788</v>
      </c>
      <c r="N638" s="1">
        <f>1000/(Tabelle10[[#This Row],[Time MS]]-B637)</f>
        <v>34.482758620689658</v>
      </c>
    </row>
    <row r="639" spans="1:14">
      <c r="A639" t="str">
        <f t="shared" si="18"/>
        <v>0:13:530</v>
      </c>
      <c r="B639">
        <v>13530</v>
      </c>
      <c r="C639">
        <v>1</v>
      </c>
      <c r="D639">
        <v>-25.964700000000001</v>
      </c>
      <c r="E639">
        <v>101.83199999999999</v>
      </c>
      <c r="F639">
        <v>84.010300000000001</v>
      </c>
      <c r="G639">
        <v>-51.375100000000003</v>
      </c>
      <c r="H639">
        <v>-4.8622800000000002</v>
      </c>
      <c r="I639">
        <v>7.9145700000000003</v>
      </c>
      <c r="J639">
        <v>1</v>
      </c>
      <c r="K639">
        <f t="shared" si="19"/>
        <v>0.14197743612463271</v>
      </c>
      <c r="L639">
        <f>SQRT((D639-Tabelle11[[#This Row],[X]])^2+ (E639 - Tabelle11[Y])^2 + (F639 - Tabelle11[Z])^2)</f>
        <v>134.54238133829801</v>
      </c>
      <c r="M639">
        <f ca="1">IF(ROW()&gt;M$1+2,AVERAGEA(INDIRECT(ADDRESS(ROW()-M$1,12)):INDIRECT(ADDRESS(ROW(),12,4))),NA())</f>
        <v>129.91650092812367</v>
      </c>
      <c r="N639" s="1">
        <f>1000/(Tabelle10[[#This Row],[Time MS]]-B638)</f>
        <v>45.454545454545453</v>
      </c>
    </row>
    <row r="640" spans="1:14">
      <c r="A640" t="str">
        <f t="shared" si="18"/>
        <v>0:13:541</v>
      </c>
      <c r="B640">
        <v>13541</v>
      </c>
      <c r="C640">
        <v>1</v>
      </c>
      <c r="D640">
        <v>-25.964700000000001</v>
      </c>
      <c r="E640">
        <v>101.83199999999999</v>
      </c>
      <c r="F640">
        <v>84.010300000000001</v>
      </c>
      <c r="G640">
        <v>-51.375100000000003</v>
      </c>
      <c r="H640">
        <v>-4.8622800000000002</v>
      </c>
      <c r="I640">
        <v>7.9145700000000003</v>
      </c>
      <c r="J640">
        <v>0</v>
      </c>
      <c r="K640">
        <f t="shared" si="19"/>
        <v>0</v>
      </c>
      <c r="L640">
        <f>SQRT((D640-Tabelle11[[#This Row],[X]])^2+ (E640 - Tabelle11[Y])^2 + (F640 - Tabelle11[Z])^2)</f>
        <v>134.54238133829801</v>
      </c>
      <c r="M640">
        <f ca="1">IF(ROW()&gt;M$1+2,AVERAGEA(INDIRECT(ADDRESS(ROW()-M$1,12)):INDIRECT(ADDRESS(ROW(),12,4))),NA())</f>
        <v>129.94956107231945</v>
      </c>
      <c r="N640" s="1">
        <f>1000/(Tabelle10[[#This Row],[Time MS]]-B639)</f>
        <v>90.909090909090907</v>
      </c>
    </row>
    <row r="641" spans="1:14">
      <c r="A641" t="str">
        <f t="shared" si="18"/>
        <v>0:13:564</v>
      </c>
      <c r="B641">
        <v>13564</v>
      </c>
      <c r="C641">
        <v>1</v>
      </c>
      <c r="D641">
        <v>-26.440300000000001</v>
      </c>
      <c r="E641">
        <v>101.306</v>
      </c>
      <c r="F641">
        <v>83.9893</v>
      </c>
      <c r="G641">
        <v>-51.145000000000003</v>
      </c>
      <c r="H641">
        <v>-4.9255699999999996</v>
      </c>
      <c r="I641">
        <v>8.1822099999999995</v>
      </c>
      <c r="J641">
        <v>1</v>
      </c>
      <c r="K641">
        <f t="shared" si="19"/>
        <v>0.49766293073688578</v>
      </c>
      <c r="L641">
        <f>SQRT((D641-Tabelle11[[#This Row],[X]])^2+ (E641 - Tabelle11[Y])^2 + (F641 - Tabelle11[Z])^2)</f>
        <v>134.22443002143834</v>
      </c>
      <c r="M641">
        <f ca="1">IF(ROW()&gt;M$1+2,AVERAGEA(INDIRECT(ADDRESS(ROW()-M$1,12)):INDIRECT(ADDRESS(ROW(),12,4))),NA())</f>
        <v>129.97781154618229</v>
      </c>
      <c r="N641" s="1">
        <f>1000/(Tabelle10[[#This Row],[Time MS]]-B640)</f>
        <v>43.478260869565219</v>
      </c>
    </row>
    <row r="642" spans="1:14">
      <c r="A642" t="str">
        <f t="shared" si="18"/>
        <v>0:13:579</v>
      </c>
      <c r="B642">
        <v>13579</v>
      </c>
      <c r="C642">
        <v>1</v>
      </c>
      <c r="D642">
        <v>-26.440300000000001</v>
      </c>
      <c r="E642">
        <v>101.306</v>
      </c>
      <c r="F642">
        <v>83.9893</v>
      </c>
      <c r="G642">
        <v>-51.145000000000003</v>
      </c>
      <c r="H642">
        <v>-4.9255699999999996</v>
      </c>
      <c r="I642">
        <v>8.1822099999999995</v>
      </c>
      <c r="J642">
        <v>0</v>
      </c>
      <c r="K642">
        <f t="shared" si="19"/>
        <v>0</v>
      </c>
      <c r="L642">
        <f>SQRT((D642-Tabelle11[[#This Row],[X]])^2+ (E642 - Tabelle11[Y])^2 + (F642 - Tabelle11[Z])^2)</f>
        <v>134.22443002143834</v>
      </c>
      <c r="M642">
        <f ca="1">IF(ROW()&gt;M$1+2,AVERAGEA(INDIRECT(ADDRESS(ROW()-M$1,12)):INDIRECT(ADDRESS(ROW(),12,4))),NA())</f>
        <v>130.00606202004511</v>
      </c>
      <c r="N642" s="1">
        <f>1000/(Tabelle10[[#This Row],[Time MS]]-B641)</f>
        <v>66.666666666666671</v>
      </c>
    </row>
    <row r="643" spans="1:14">
      <c r="A643" t="str">
        <f t="shared" ref="A643:A706" si="20">INT(INT(B644/1000)/60)&amp;":"&amp;MOD(INT(B643/1000),60)&amp;":"&amp;MOD(B643,1000)</f>
        <v>0:13:604</v>
      </c>
      <c r="B643">
        <v>13604</v>
      </c>
      <c r="C643">
        <v>1</v>
      </c>
      <c r="D643">
        <v>-27.400300000000001</v>
      </c>
      <c r="E643">
        <v>101.145</v>
      </c>
      <c r="F643">
        <v>83.485500000000002</v>
      </c>
      <c r="G643">
        <v>-51.053400000000003</v>
      </c>
      <c r="H643">
        <v>-5.0424800000000003</v>
      </c>
      <c r="I643">
        <v>8.3249200000000005</v>
      </c>
      <c r="J643">
        <v>1</v>
      </c>
      <c r="K643">
        <f t="shared" ref="K643:K706" si="21">((ABS(SQRT(SUMSQ(E642,D642,F642))-SQRT(SUMSQ(E643,D643,F643)))/100)/((B643-B642)/1000))*3.6</f>
        <v>0.35049723742299649</v>
      </c>
      <c r="L643">
        <f>SQRT((D643-Tabelle11[[#This Row],[X]])^2+ (E643 - Tabelle11[Y])^2 + (F643 - Tabelle11[Z])^2)</f>
        <v>133.98102916211681</v>
      </c>
      <c r="M643">
        <f ca="1">IF(ROW()&gt;M$1+2,AVERAGEA(INDIRECT(ADDRESS(ROW()-M$1,12)):INDIRECT(ADDRESS(ROW(),12,4))),NA())</f>
        <v>130.03128503679179</v>
      </c>
      <c r="N643" s="1">
        <f>1000/(Tabelle10[[#This Row],[Time MS]]-B642)</f>
        <v>40</v>
      </c>
    </row>
    <row r="644" spans="1:14">
      <c r="A644" t="str">
        <f t="shared" si="20"/>
        <v>0:13:617</v>
      </c>
      <c r="B644">
        <v>13617</v>
      </c>
      <c r="C644">
        <v>1</v>
      </c>
      <c r="D644">
        <v>-29.298400000000001</v>
      </c>
      <c r="E644">
        <v>103.249</v>
      </c>
      <c r="F644">
        <v>81.399500000000003</v>
      </c>
      <c r="G644">
        <v>-51.415700000000001</v>
      </c>
      <c r="H644">
        <v>-5.4002100000000004</v>
      </c>
      <c r="I644">
        <v>7.8187100000000003</v>
      </c>
      <c r="J644">
        <v>1</v>
      </c>
      <c r="K644">
        <f t="shared" si="21"/>
        <v>1.9965555953954297</v>
      </c>
      <c r="L644">
        <f>SQRT((D644-Tabelle11[[#This Row],[X]])^2+ (E644 - Tabelle11[Y])^2 + (F644 - Tabelle11[Z])^2)</f>
        <v>134.70200757156516</v>
      </c>
      <c r="M644">
        <f ca="1">IF(ROW()&gt;M$1+2,AVERAGEA(INDIRECT(ADDRESS(ROW()-M$1,12)):INDIRECT(ADDRESS(ROW(),12,4))),NA())</f>
        <v>130.06465211085225</v>
      </c>
      <c r="N644" s="1">
        <f>1000/(Tabelle10[[#This Row],[Time MS]]-B643)</f>
        <v>76.92307692307692</v>
      </c>
    </row>
    <row r="645" spans="1:14">
      <c r="A645" t="str">
        <f t="shared" si="20"/>
        <v>0:13:642</v>
      </c>
      <c r="B645">
        <v>13642</v>
      </c>
      <c r="C645">
        <v>1</v>
      </c>
      <c r="D645">
        <v>-29.298400000000001</v>
      </c>
      <c r="E645">
        <v>103.249</v>
      </c>
      <c r="F645">
        <v>81.399500000000003</v>
      </c>
      <c r="G645">
        <v>-51.415700000000001</v>
      </c>
      <c r="H645">
        <v>-5.4002100000000004</v>
      </c>
      <c r="I645">
        <v>7.8187100000000003</v>
      </c>
      <c r="J645">
        <v>0</v>
      </c>
      <c r="K645">
        <f t="shared" si="21"/>
        <v>0</v>
      </c>
      <c r="L645">
        <f>SQRT((D645-Tabelle11[[#This Row],[X]])^2+ (E645 - Tabelle11[Y])^2 + (F645 - Tabelle11[Z])^2)</f>
        <v>134.70200757156516</v>
      </c>
      <c r="M645">
        <f ca="1">IF(ROW()&gt;M$1+2,AVERAGEA(INDIRECT(ADDRESS(ROW()-M$1,12)):INDIRECT(ADDRESS(ROW(),12,4))),NA())</f>
        <v>130.09801918491269</v>
      </c>
      <c r="N645" s="1">
        <f>1000/(Tabelle10[[#This Row],[Time MS]]-B644)</f>
        <v>40</v>
      </c>
    </row>
    <row r="646" spans="1:14">
      <c r="A646" t="str">
        <f t="shared" si="20"/>
        <v>0:13:662</v>
      </c>
      <c r="B646">
        <v>13662</v>
      </c>
      <c r="C646">
        <v>0.5</v>
      </c>
      <c r="D646">
        <v>-27.400300000000001</v>
      </c>
      <c r="E646">
        <v>101.145</v>
      </c>
      <c r="F646">
        <v>83.485500000000002</v>
      </c>
      <c r="G646">
        <v>-51.415700000000001</v>
      </c>
      <c r="H646">
        <v>-5.4002100000000004</v>
      </c>
      <c r="I646">
        <v>7.8187100000000003</v>
      </c>
      <c r="J646">
        <v>1</v>
      </c>
      <c r="K646">
        <f t="shared" si="21"/>
        <v>1.2977611370070292</v>
      </c>
      <c r="L646">
        <f>SQRT((D646-Tabelle11[[#This Row],[X]])^2+ (E646 - Tabelle11[Y])^2 + (F646 - Tabelle11[Z])^2)</f>
        <v>133.98102916211681</v>
      </c>
      <c r="M646">
        <f ca="1">IF(ROW()&gt;M$1+2,AVERAGEA(INDIRECT(ADDRESS(ROW()-M$1,12)):INDIRECT(ADDRESS(ROW(),12,4))),NA())</f>
        <v>130.12395483679506</v>
      </c>
      <c r="N646" s="1">
        <f>1000/(Tabelle10[[#This Row],[Time MS]]-B645)</f>
        <v>50</v>
      </c>
    </row>
    <row r="647" spans="1:14">
      <c r="A647" t="str">
        <f t="shared" si="20"/>
        <v>0:13:679</v>
      </c>
      <c r="B647">
        <v>13679</v>
      </c>
      <c r="C647">
        <v>0.25</v>
      </c>
      <c r="D647">
        <v>-29.298400000000001</v>
      </c>
      <c r="E647">
        <v>103.249</v>
      </c>
      <c r="F647">
        <v>81.399500000000003</v>
      </c>
      <c r="G647">
        <v>-51.415700000000001</v>
      </c>
      <c r="H647">
        <v>-5.4002100000000004</v>
      </c>
      <c r="I647">
        <v>7.8187100000000003</v>
      </c>
      <c r="J647">
        <v>1</v>
      </c>
      <c r="K647">
        <f t="shared" si="21"/>
        <v>1.5267778082435637</v>
      </c>
      <c r="L647">
        <f>SQRT((D647-Tabelle11[[#This Row],[X]])^2+ (E647 - Tabelle11[Y])^2 + (F647 - Tabelle11[Z])^2)</f>
        <v>134.70200757156516</v>
      </c>
      <c r="M647">
        <f ca="1">IF(ROW()&gt;M$1+2,AVERAGEA(INDIRECT(ADDRESS(ROW()-M$1,12)):INDIRECT(ADDRESS(ROW(),12,4))),NA())</f>
        <v>130.15702888877101</v>
      </c>
      <c r="N647" s="1">
        <f>1000/(Tabelle10[[#This Row],[Time MS]]-B646)</f>
        <v>58.823529411764703</v>
      </c>
    </row>
    <row r="648" spans="1:14">
      <c r="A648" t="str">
        <f t="shared" si="20"/>
        <v>0:13:708</v>
      </c>
      <c r="B648">
        <v>13708</v>
      </c>
      <c r="C648">
        <v>0.25</v>
      </c>
      <c r="D648">
        <v>-29.298400000000001</v>
      </c>
      <c r="E648">
        <v>103.249</v>
      </c>
      <c r="F648">
        <v>81.399500000000003</v>
      </c>
      <c r="G648">
        <v>-51.415700000000001</v>
      </c>
      <c r="H648">
        <v>-5.4002100000000004</v>
      </c>
      <c r="I648">
        <v>7.8187100000000003</v>
      </c>
      <c r="J648">
        <v>0</v>
      </c>
      <c r="K648">
        <f t="shared" si="21"/>
        <v>0</v>
      </c>
      <c r="L648">
        <f>SQRT((D648-Tabelle11[[#This Row],[X]])^2+ (E648 - Tabelle11[Y])^2 + (F648 - Tabelle11[Z])^2)</f>
        <v>134.70200757156516</v>
      </c>
      <c r="M648">
        <f ca="1">IF(ROW()&gt;M$1+2,AVERAGEA(INDIRECT(ADDRESS(ROW()-M$1,12)):INDIRECT(ADDRESS(ROW(),12,4))),NA())</f>
        <v>130.19103471824994</v>
      </c>
      <c r="N648" s="1">
        <f>1000/(Tabelle10[[#This Row],[Time MS]]-B647)</f>
        <v>34.482758620689658</v>
      </c>
    </row>
    <row r="649" spans="1:14">
      <c r="A649" t="str">
        <f t="shared" si="20"/>
        <v>0:13:735</v>
      </c>
      <c r="B649">
        <v>13735</v>
      </c>
      <c r="C649">
        <v>0.125</v>
      </c>
      <c r="D649">
        <v>-27.400300000000001</v>
      </c>
      <c r="E649">
        <v>101.145</v>
      </c>
      <c r="F649">
        <v>83.485500000000002</v>
      </c>
      <c r="G649">
        <v>-51.415700000000001</v>
      </c>
      <c r="H649">
        <v>-5.4002100000000004</v>
      </c>
      <c r="I649">
        <v>7.8187100000000003</v>
      </c>
      <c r="J649">
        <v>1</v>
      </c>
      <c r="K649">
        <f t="shared" si="21"/>
        <v>0.9613045459311329</v>
      </c>
      <c r="L649">
        <f>SQRT((D649-Tabelle11[[#This Row],[X]])^2+ (E649 - Tabelle11[Y])^2 + (F649 - Tabelle11[Z])^2)</f>
        <v>133.98102916211681</v>
      </c>
      <c r="M649">
        <f ca="1">IF(ROW()&gt;M$1+2,AVERAGEA(INDIRECT(ADDRESS(ROW()-M$1,12)):INDIRECT(ADDRESS(ROW(),12,4))),NA())</f>
        <v>130.21790214763533</v>
      </c>
      <c r="N649" s="1">
        <f>1000/(Tabelle10[[#This Row],[Time MS]]-B648)</f>
        <v>37.037037037037038</v>
      </c>
    </row>
    <row r="650" spans="1:14">
      <c r="A650" t="str">
        <f t="shared" si="20"/>
        <v>0:13:748</v>
      </c>
      <c r="B650">
        <v>13748</v>
      </c>
      <c r="C650">
        <v>6.25E-2</v>
      </c>
      <c r="D650">
        <v>-29.298400000000001</v>
      </c>
      <c r="E650">
        <v>103.249</v>
      </c>
      <c r="F650">
        <v>81.399500000000003</v>
      </c>
      <c r="G650">
        <v>-51.415700000000001</v>
      </c>
      <c r="H650">
        <v>-5.4002100000000004</v>
      </c>
      <c r="I650">
        <v>7.8187100000000003</v>
      </c>
      <c r="J650">
        <v>1</v>
      </c>
      <c r="K650">
        <f t="shared" si="21"/>
        <v>1.9965555953954297</v>
      </c>
      <c r="L650">
        <f>SQRT((D650-Tabelle11[[#This Row],[X]])^2+ (E650 - Tabelle11[Y])^2 + (F650 - Tabelle11[Z])^2)</f>
        <v>134.70200757156516</v>
      </c>
      <c r="M650">
        <f ca="1">IF(ROW()&gt;M$1+2,AVERAGEA(INDIRECT(ADDRESS(ROW()-M$1,12)):INDIRECT(ADDRESS(ROW(),12,4))),NA())</f>
        <v>130.25190797711429</v>
      </c>
      <c r="N650" s="1">
        <f>1000/(Tabelle10[[#This Row],[Time MS]]-B649)</f>
        <v>76.92307692307692</v>
      </c>
    </row>
    <row r="651" spans="1:14">
      <c r="A651" t="str">
        <f t="shared" si="20"/>
        <v>0:13:778</v>
      </c>
      <c r="B651">
        <v>13778</v>
      </c>
      <c r="C651">
        <v>3.125E-2</v>
      </c>
      <c r="D651">
        <v>-27.400300000000001</v>
      </c>
      <c r="E651">
        <v>101.145</v>
      </c>
      <c r="F651">
        <v>83.485500000000002</v>
      </c>
      <c r="G651">
        <v>-51.415700000000001</v>
      </c>
      <c r="H651">
        <v>-5.4002100000000004</v>
      </c>
      <c r="I651">
        <v>7.8187100000000003</v>
      </c>
      <c r="J651">
        <v>1</v>
      </c>
      <c r="K651">
        <f t="shared" si="21"/>
        <v>0.86517409133801948</v>
      </c>
      <c r="L651">
        <f>SQRT((D651-Tabelle11[[#This Row],[X]])^2+ (E651 - Tabelle11[Y])^2 + (F651 - Tabelle11[Z])^2)</f>
        <v>133.98102916211681</v>
      </c>
      <c r="M651">
        <f ca="1">IF(ROW()&gt;M$1+2,AVERAGEA(INDIRECT(ADDRESS(ROW()-M$1,12)):INDIRECT(ADDRESS(ROW(),12,4))),NA())</f>
        <v>130.27877540649968</v>
      </c>
      <c r="N651" s="1">
        <f>1000/(Tabelle10[[#This Row],[Time MS]]-B650)</f>
        <v>33.333333333333336</v>
      </c>
    </row>
    <row r="652" spans="1:14">
      <c r="A652" t="str">
        <f t="shared" si="20"/>
        <v>0:13:829</v>
      </c>
      <c r="B652">
        <v>13829</v>
      </c>
      <c r="C652">
        <v>1.5625E-2</v>
      </c>
      <c r="D652">
        <v>-29.298400000000001</v>
      </c>
      <c r="E652">
        <v>103.249</v>
      </c>
      <c r="F652">
        <v>81.399500000000003</v>
      </c>
      <c r="G652">
        <v>-51.415700000000001</v>
      </c>
      <c r="H652">
        <v>-5.4002100000000004</v>
      </c>
      <c r="I652">
        <v>7.8187100000000003</v>
      </c>
      <c r="J652">
        <v>1</v>
      </c>
      <c r="K652">
        <f t="shared" si="21"/>
        <v>0.50892593608118797</v>
      </c>
      <c r="L652">
        <f>SQRT((D652-Tabelle11[[#This Row],[X]])^2+ (E652 - Tabelle11[Y])^2 + (F652 - Tabelle11[Z])^2)</f>
        <v>134.70200757156516</v>
      </c>
      <c r="M652">
        <f ca="1">IF(ROW()&gt;M$1+2,AVERAGEA(INDIRECT(ADDRESS(ROW()-M$1,12)):INDIRECT(ADDRESS(ROW(),12,4))),NA())</f>
        <v>130.31735282438231</v>
      </c>
      <c r="N652" s="1">
        <f>1000/(Tabelle10[[#This Row],[Time MS]]-B651)</f>
        <v>19.607843137254903</v>
      </c>
    </row>
    <row r="653" spans="1:14">
      <c r="A653" t="str">
        <f t="shared" si="20"/>
        <v>0:13:913</v>
      </c>
      <c r="B653">
        <v>13913</v>
      </c>
      <c r="C653">
        <v>0</v>
      </c>
      <c r="D653">
        <v>-27.400300000000001</v>
      </c>
      <c r="E653">
        <v>101.145</v>
      </c>
      <c r="F653">
        <v>83.485500000000002</v>
      </c>
      <c r="G653">
        <v>-51.415700000000001</v>
      </c>
      <c r="H653">
        <v>-5.4002100000000004</v>
      </c>
      <c r="I653">
        <v>7.8187100000000003</v>
      </c>
      <c r="J653">
        <v>1</v>
      </c>
      <c r="K653">
        <f t="shared" si="21"/>
        <v>0.30899074690643552</v>
      </c>
      <c r="L653">
        <f>SQRT((D653-Tabelle11[[#This Row],[X]])^2+ (E653 - Tabelle11[Y])^2 + (F653 - Tabelle11[Z])^2)</f>
        <v>133.98102916211681</v>
      </c>
      <c r="M653">
        <f ca="1">IF(ROW()&gt;M$1+2,AVERAGEA(INDIRECT(ADDRESS(ROW()-M$1,12)):INDIRECT(ADDRESS(ROW(),12,4))),NA())</f>
        <v>130.34879184217147</v>
      </c>
      <c r="N653" s="1">
        <f>1000/(Tabelle10[[#This Row],[Time MS]]-B652)</f>
        <v>11.904761904761905</v>
      </c>
    </row>
    <row r="654" spans="1:14">
      <c r="A654" t="str">
        <f t="shared" si="20"/>
        <v>0:14:12</v>
      </c>
      <c r="B654">
        <v>14012</v>
      </c>
      <c r="C654">
        <v>0</v>
      </c>
      <c r="D654">
        <v>-29.298400000000001</v>
      </c>
      <c r="E654">
        <v>103.249</v>
      </c>
      <c r="F654">
        <v>81.399500000000003</v>
      </c>
      <c r="G654">
        <v>-51.415700000000001</v>
      </c>
      <c r="H654">
        <v>-5.4002100000000004</v>
      </c>
      <c r="I654">
        <v>7.8187100000000003</v>
      </c>
      <c r="J654">
        <v>1</v>
      </c>
      <c r="K654">
        <f t="shared" si="21"/>
        <v>0.26217396707212709</v>
      </c>
      <c r="L654">
        <f>SQRT((D654-Tabelle11[[#This Row],[X]])^2+ (E654 - Tabelle11[Y])^2 + (F654 - Tabelle11[Z])^2)</f>
        <v>134.70200757156516</v>
      </c>
      <c r="M654">
        <f ca="1">IF(ROW()&gt;M$1+2,AVERAGEA(INDIRECT(ADDRESS(ROW()-M$1,12)):INDIRECT(ADDRESS(ROW(),12,4))),NA())</f>
        <v>130.38001329971752</v>
      </c>
      <c r="N654" s="1">
        <f>1000/(Tabelle10[[#This Row],[Time MS]]-B653)</f>
        <v>10.1010101010101</v>
      </c>
    </row>
    <row r="655" spans="1:14">
      <c r="A655" t="str">
        <f t="shared" si="20"/>
        <v>0:14:93</v>
      </c>
      <c r="B655">
        <v>14093</v>
      </c>
      <c r="C655">
        <v>0</v>
      </c>
      <c r="D655">
        <v>-27.400300000000001</v>
      </c>
      <c r="E655">
        <v>101.145</v>
      </c>
      <c r="F655">
        <v>83.485500000000002</v>
      </c>
      <c r="G655">
        <v>-51.415700000000001</v>
      </c>
      <c r="H655">
        <v>-5.4002100000000004</v>
      </c>
      <c r="I655">
        <v>7.8187100000000003</v>
      </c>
      <c r="J655">
        <v>1</v>
      </c>
      <c r="K655">
        <f t="shared" si="21"/>
        <v>0.32043484864371091</v>
      </c>
      <c r="L655">
        <f>SQRT((D655-Tabelle11[[#This Row],[X]])^2+ (E655 - Tabelle11[Y])^2 + (F655 - Tabelle11[Z])^2)</f>
        <v>133.98102916211681</v>
      </c>
      <c r="M655">
        <f ca="1">IF(ROW()&gt;M$1+2,AVERAGEA(INDIRECT(ADDRESS(ROW()-M$1,12)):INDIRECT(ADDRESS(ROW(),12,4))),NA())</f>
        <v>130.40827280544099</v>
      </c>
      <c r="N655" s="1">
        <f>1000/(Tabelle10[[#This Row],[Time MS]]-B654)</f>
        <v>12.345679012345679</v>
      </c>
    </row>
    <row r="656" spans="1:14">
      <c r="A656" t="str">
        <f t="shared" si="20"/>
        <v>0:14:179</v>
      </c>
      <c r="B656">
        <v>14179</v>
      </c>
      <c r="C656">
        <v>0</v>
      </c>
      <c r="D656">
        <v>-27.400300000000001</v>
      </c>
      <c r="E656">
        <v>101.145</v>
      </c>
      <c r="F656">
        <v>83.485500000000002</v>
      </c>
      <c r="G656">
        <v>-51.415700000000001</v>
      </c>
      <c r="H656">
        <v>-5.4002100000000004</v>
      </c>
      <c r="I656">
        <v>7.8187100000000003</v>
      </c>
      <c r="J656">
        <v>0</v>
      </c>
      <c r="K656">
        <f t="shared" si="21"/>
        <v>0</v>
      </c>
      <c r="L656">
        <f>SQRT((D656-Tabelle11[[#This Row],[X]])^2+ (E656 - Tabelle11[Y])^2 + (F656 - Tabelle11[Z])^2)</f>
        <v>133.98102916211681</v>
      </c>
      <c r="M656">
        <f ca="1">IF(ROW()&gt;M$1+2,AVERAGEA(INDIRECT(ADDRESS(ROW()-M$1,12)):INDIRECT(ADDRESS(ROW(),12,4))),NA())</f>
        <v>130.43653231116448</v>
      </c>
      <c r="N656" s="1">
        <f>1000/(Tabelle10[[#This Row],[Time MS]]-B655)</f>
        <v>11.627906976744185</v>
      </c>
    </row>
    <row r="657" spans="1:14">
      <c r="A657" t="str">
        <f t="shared" si="20"/>
        <v>0:14:203</v>
      </c>
      <c r="B657">
        <v>14203</v>
      </c>
      <c r="C657">
        <v>0</v>
      </c>
      <c r="D657">
        <v>-29.298400000000001</v>
      </c>
      <c r="E657">
        <v>103.249</v>
      </c>
      <c r="F657">
        <v>81.399500000000003</v>
      </c>
      <c r="G657">
        <v>-51.415700000000001</v>
      </c>
      <c r="H657">
        <v>-5.4002100000000004</v>
      </c>
      <c r="I657">
        <v>7.8187100000000003</v>
      </c>
      <c r="J657">
        <v>1</v>
      </c>
      <c r="K657">
        <f t="shared" si="21"/>
        <v>1.0814676141725243</v>
      </c>
      <c r="L657">
        <f>SQRT((D657-Tabelle11[[#This Row],[X]])^2+ (E657 - Tabelle11[Y])^2 + (F657 - Tabelle11[Z])^2)</f>
        <v>134.70200757156516</v>
      </c>
      <c r="M657">
        <f ca="1">IF(ROW()&gt;M$1+2,AVERAGEA(INDIRECT(ADDRESS(ROW()-M$1,12)):INDIRECT(ADDRESS(ROW(),12,4))),NA())</f>
        <v>130.47206690855245</v>
      </c>
      <c r="N657" s="1">
        <f>1000/(Tabelle10[[#This Row],[Time MS]]-B656)</f>
        <v>41.666666666666664</v>
      </c>
    </row>
    <row r="658" spans="1:14">
      <c r="A658" t="str">
        <f t="shared" si="20"/>
        <v>0:14:216</v>
      </c>
      <c r="B658">
        <v>14216</v>
      </c>
      <c r="C658">
        <v>0</v>
      </c>
      <c r="D658">
        <v>-29.298400000000001</v>
      </c>
      <c r="E658">
        <v>103.249</v>
      </c>
      <c r="F658">
        <v>81.399500000000003</v>
      </c>
      <c r="G658">
        <v>-51.415700000000001</v>
      </c>
      <c r="H658">
        <v>-5.4002100000000004</v>
      </c>
      <c r="I658">
        <v>7.8187100000000003</v>
      </c>
      <c r="J658">
        <v>0</v>
      </c>
      <c r="K658">
        <f t="shared" si="21"/>
        <v>0</v>
      </c>
      <c r="L658">
        <f>SQRT((D658-Tabelle11[[#This Row],[X]])^2+ (E658 - Tabelle11[Y])^2 + (F658 - Tabelle11[Z])^2)</f>
        <v>134.70200757156516</v>
      </c>
      <c r="M658">
        <f ca="1">IF(ROW()&gt;M$1+2,AVERAGEA(INDIRECT(ADDRESS(ROW()-M$1,12)):INDIRECT(ADDRESS(ROW(),12,4))),NA())</f>
        <v>130.54697390506527</v>
      </c>
      <c r="N658" s="1">
        <f>1000/(Tabelle10[[#This Row],[Time MS]]-B657)</f>
        <v>76.92307692307692</v>
      </c>
    </row>
    <row r="659" spans="1:14">
      <c r="A659" t="str">
        <f t="shared" si="20"/>
        <v>0:14:235</v>
      </c>
      <c r="B659">
        <v>14235</v>
      </c>
      <c r="C659">
        <v>0</v>
      </c>
      <c r="D659">
        <v>-27.400300000000001</v>
      </c>
      <c r="E659">
        <v>101.145</v>
      </c>
      <c r="F659">
        <v>83.485500000000002</v>
      </c>
      <c r="G659">
        <v>-51.415700000000001</v>
      </c>
      <c r="H659">
        <v>-5.4002100000000004</v>
      </c>
      <c r="I659">
        <v>7.8187100000000003</v>
      </c>
      <c r="J659">
        <v>1</v>
      </c>
      <c r="K659">
        <f t="shared" si="21"/>
        <v>1.3660643547442413</v>
      </c>
      <c r="L659">
        <f>SQRT((D659-Tabelle11[[#This Row],[X]])^2+ (E659 - Tabelle11[Y])^2 + (F659 - Tabelle11[Z])^2)</f>
        <v>133.98102916211681</v>
      </c>
      <c r="M659">
        <f ca="1">IF(ROW()&gt;M$1+2,AVERAGEA(INDIRECT(ADDRESS(ROW()-M$1,12)):INDIRECT(ADDRESS(ROW(),12,4))),NA())</f>
        <v>130.61474250148453</v>
      </c>
      <c r="N659" s="1">
        <f>1000/(Tabelle10[[#This Row],[Time MS]]-B658)</f>
        <v>52.631578947368418</v>
      </c>
    </row>
    <row r="660" spans="1:14">
      <c r="A660" t="str">
        <f t="shared" si="20"/>
        <v>0:14:247</v>
      </c>
      <c r="B660">
        <v>14247</v>
      </c>
      <c r="C660">
        <v>0</v>
      </c>
      <c r="D660">
        <v>-27.400300000000001</v>
      </c>
      <c r="E660">
        <v>101.145</v>
      </c>
      <c r="F660">
        <v>83.485500000000002</v>
      </c>
      <c r="G660">
        <v>-51.415700000000001</v>
      </c>
      <c r="H660">
        <v>-5.4002100000000004</v>
      </c>
      <c r="I660">
        <v>7.8187100000000003</v>
      </c>
      <c r="J660">
        <v>0</v>
      </c>
      <c r="K660">
        <f t="shared" si="21"/>
        <v>0</v>
      </c>
      <c r="L660">
        <f>SQRT((D660-Tabelle11[[#This Row],[X]])^2+ (E660 - Tabelle11[Y])^2 + (F660 - Tabelle11[Z])^2)</f>
        <v>133.98102916211681</v>
      </c>
      <c r="M660">
        <f ca="1">IF(ROW()&gt;M$1+2,AVERAGEA(INDIRECT(ADDRESS(ROW()-M$1,12)):INDIRECT(ADDRESS(ROW(),12,4))),NA())</f>
        <v>130.68251109790381</v>
      </c>
      <c r="N660" s="1">
        <f>1000/(Tabelle10[[#This Row],[Time MS]]-B659)</f>
        <v>83.333333333333329</v>
      </c>
    </row>
    <row r="661" spans="1:14">
      <c r="A661" t="str">
        <f t="shared" si="20"/>
        <v>0:14:264</v>
      </c>
      <c r="B661">
        <v>14264</v>
      </c>
      <c r="C661">
        <v>0</v>
      </c>
      <c r="D661">
        <v>-29.298400000000001</v>
      </c>
      <c r="E661">
        <v>103.249</v>
      </c>
      <c r="F661">
        <v>81.399500000000003</v>
      </c>
      <c r="G661">
        <v>-51.415700000000001</v>
      </c>
      <c r="H661">
        <v>-5.4002100000000004</v>
      </c>
      <c r="I661">
        <v>7.8187100000000003</v>
      </c>
      <c r="J661">
        <v>1</v>
      </c>
      <c r="K661">
        <f t="shared" si="21"/>
        <v>1.5267778082435637</v>
      </c>
      <c r="L661">
        <f>SQRT((D661-Tabelle11[[#This Row],[X]])^2+ (E661 - Tabelle11[Y])^2 + (F661 - Tabelle11[Z])^2)</f>
        <v>134.70200757156516</v>
      </c>
      <c r="M661">
        <f ca="1">IF(ROW()&gt;M$1+2,AVERAGEA(INDIRECT(ADDRESS(ROW()-M$1,12)):INDIRECT(ADDRESS(ROW(),12,4))),NA())</f>
        <v>130.75741809441661</v>
      </c>
      <c r="N661" s="1">
        <f>1000/(Tabelle10[[#This Row],[Time MS]]-B660)</f>
        <v>58.823529411764703</v>
      </c>
    </row>
    <row r="662" spans="1:14">
      <c r="A662" t="str">
        <f t="shared" si="20"/>
        <v>0:14:276</v>
      </c>
      <c r="B662">
        <v>14276</v>
      </c>
      <c r="C662">
        <v>0</v>
      </c>
      <c r="D662">
        <v>-29.298400000000001</v>
      </c>
      <c r="E662">
        <v>103.249</v>
      </c>
      <c r="F662">
        <v>81.399500000000003</v>
      </c>
      <c r="G662">
        <v>-51.415700000000001</v>
      </c>
      <c r="H662">
        <v>-5.4002100000000004</v>
      </c>
      <c r="I662">
        <v>7.8187100000000003</v>
      </c>
      <c r="J662">
        <v>0</v>
      </c>
      <c r="K662">
        <f t="shared" si="21"/>
        <v>0</v>
      </c>
      <c r="L662">
        <f>SQRT((D662-Tabelle11[[#This Row],[X]])^2+ (E662 - Tabelle11[Y])^2 + (F662 - Tabelle11[Z])^2)</f>
        <v>134.70200757156516</v>
      </c>
      <c r="M662">
        <f ca="1">IF(ROW()&gt;M$1+2,AVERAGEA(INDIRECT(ADDRESS(ROW()-M$1,12)):INDIRECT(ADDRESS(ROW(),12,4))),NA())</f>
        <v>130.8323250909294</v>
      </c>
      <c r="N662" s="1">
        <f>1000/(Tabelle10[[#This Row],[Time MS]]-B661)</f>
        <v>83.333333333333329</v>
      </c>
    </row>
    <row r="663" spans="1:14">
      <c r="A663" t="str">
        <f t="shared" si="20"/>
        <v>0:14:293</v>
      </c>
      <c r="B663">
        <v>14293</v>
      </c>
      <c r="C663">
        <v>0</v>
      </c>
      <c r="D663">
        <v>-29.298400000000001</v>
      </c>
      <c r="E663">
        <v>103.249</v>
      </c>
      <c r="F663">
        <v>81.399500000000003</v>
      </c>
      <c r="G663">
        <v>-51.415700000000001</v>
      </c>
      <c r="H663">
        <v>-5.4002100000000004</v>
      </c>
      <c r="I663">
        <v>7.8187100000000003</v>
      </c>
      <c r="J663">
        <v>0</v>
      </c>
      <c r="K663">
        <f t="shared" si="21"/>
        <v>0</v>
      </c>
      <c r="L663">
        <f>SQRT((D663-Tabelle11[[#This Row],[X]])^2+ (E663 - Tabelle11[Y])^2 + (F663 - Tabelle11[Z])^2)</f>
        <v>134.70200757156516</v>
      </c>
      <c r="M663">
        <f ca="1">IF(ROW()&gt;M$1+2,AVERAGEA(INDIRECT(ADDRESS(ROW()-M$1,12)):INDIRECT(ADDRESS(ROW(),12,4))),NA())</f>
        <v>130.9072320874422</v>
      </c>
      <c r="N663" s="1">
        <f>1000/(Tabelle10[[#This Row],[Time MS]]-B662)</f>
        <v>58.823529411764703</v>
      </c>
    </row>
    <row r="664" spans="1:14">
      <c r="A664" t="str">
        <f t="shared" si="20"/>
        <v>0:14:305</v>
      </c>
      <c r="B664">
        <v>14305</v>
      </c>
      <c r="C664">
        <v>0</v>
      </c>
      <c r="D664">
        <v>-27.400300000000001</v>
      </c>
      <c r="E664">
        <v>101.145</v>
      </c>
      <c r="F664">
        <v>83.485500000000002</v>
      </c>
      <c r="G664">
        <v>-51.415700000000001</v>
      </c>
      <c r="H664">
        <v>-5.4002100000000004</v>
      </c>
      <c r="I664">
        <v>7.8187100000000003</v>
      </c>
      <c r="J664">
        <v>1</v>
      </c>
      <c r="K664">
        <f t="shared" si="21"/>
        <v>2.1629352283450487</v>
      </c>
      <c r="L664">
        <f>SQRT((D664-Tabelle11[[#This Row],[X]])^2+ (E664 - Tabelle11[Y])^2 + (F664 - Tabelle11[Z])^2)</f>
        <v>133.98102916211681</v>
      </c>
      <c r="M664">
        <f ca="1">IF(ROW()&gt;M$1+2,AVERAGEA(INDIRECT(ADDRESS(ROW()-M$1,12)):INDIRECT(ADDRESS(ROW(),12,4))),NA())</f>
        <v>130.9623782861529</v>
      </c>
      <c r="N664" s="1">
        <f>1000/(Tabelle10[[#This Row],[Time MS]]-B663)</f>
        <v>83.333333333333329</v>
      </c>
    </row>
    <row r="665" spans="1:14">
      <c r="A665" t="str">
        <f t="shared" si="20"/>
        <v>0:14:315</v>
      </c>
      <c r="B665">
        <v>14315</v>
      </c>
      <c r="C665">
        <v>0</v>
      </c>
      <c r="D665">
        <v>-27.400300000000001</v>
      </c>
      <c r="E665">
        <v>101.145</v>
      </c>
      <c r="F665">
        <v>83.485500000000002</v>
      </c>
      <c r="G665">
        <v>-51.415700000000001</v>
      </c>
      <c r="H665">
        <v>-5.4002100000000004</v>
      </c>
      <c r="I665">
        <v>7.8187100000000003</v>
      </c>
      <c r="J665">
        <v>0</v>
      </c>
      <c r="K665">
        <f t="shared" si="21"/>
        <v>0</v>
      </c>
      <c r="L665">
        <f>SQRT((D665-Tabelle11[[#This Row],[X]])^2+ (E665 - Tabelle11[Y])^2 + (F665 - Tabelle11[Z])^2)</f>
        <v>133.98102916211681</v>
      </c>
      <c r="M665">
        <f ca="1">IF(ROW()&gt;M$1+2,AVERAGEA(INDIRECT(ADDRESS(ROW()-M$1,12)):INDIRECT(ADDRESS(ROW(),12,4))),NA())</f>
        <v>131.01752448486354</v>
      </c>
      <c r="N665" s="1">
        <f>1000/(Tabelle10[[#This Row],[Time MS]]-B664)</f>
        <v>100</v>
      </c>
    </row>
    <row r="666" spans="1:14">
      <c r="A666" t="str">
        <f t="shared" si="20"/>
        <v>0:14:336</v>
      </c>
      <c r="B666">
        <v>14336</v>
      </c>
      <c r="C666">
        <v>0</v>
      </c>
      <c r="D666">
        <v>-29.298400000000001</v>
      </c>
      <c r="E666">
        <v>103.249</v>
      </c>
      <c r="F666">
        <v>81.399500000000003</v>
      </c>
      <c r="G666">
        <v>-51.415700000000001</v>
      </c>
      <c r="H666">
        <v>-5.4002100000000004</v>
      </c>
      <c r="I666">
        <v>7.8187100000000003</v>
      </c>
      <c r="J666">
        <v>1</v>
      </c>
      <c r="K666">
        <f t="shared" si="21"/>
        <v>1.2359629876257421</v>
      </c>
      <c r="L666">
        <f>SQRT((D666-Tabelle11[[#This Row],[X]])^2+ (E666 - Tabelle11[Y])^2 + (F666 - Tabelle11[Z])^2)</f>
        <v>134.70200757156516</v>
      </c>
      <c r="M666">
        <f ca="1">IF(ROW()&gt;M$1+2,AVERAGEA(INDIRECT(ADDRESS(ROW()-M$1,12)):INDIRECT(ADDRESS(ROW(),12,4))),NA())</f>
        <v>131.09969568977712</v>
      </c>
      <c r="N666" s="1">
        <f>1000/(Tabelle10[[#This Row],[Time MS]]-B665)</f>
        <v>47.61904761904762</v>
      </c>
    </row>
    <row r="667" spans="1:14">
      <c r="A667" t="str">
        <f t="shared" si="20"/>
        <v>0:14:349</v>
      </c>
      <c r="B667">
        <v>14349</v>
      </c>
      <c r="C667">
        <v>0</v>
      </c>
      <c r="D667">
        <v>-29.298400000000001</v>
      </c>
      <c r="E667">
        <v>103.249</v>
      </c>
      <c r="F667">
        <v>81.399500000000003</v>
      </c>
      <c r="G667">
        <v>-51.415700000000001</v>
      </c>
      <c r="H667">
        <v>-5.4002100000000004</v>
      </c>
      <c r="I667">
        <v>7.8187100000000003</v>
      </c>
      <c r="J667">
        <v>0</v>
      </c>
      <c r="K667">
        <f t="shared" si="21"/>
        <v>0</v>
      </c>
      <c r="L667">
        <f>SQRT((D667-Tabelle11[[#This Row],[X]])^2+ (E667 - Tabelle11[Y])^2 + (F667 - Tabelle11[Z])^2)</f>
        <v>134.70200757156516</v>
      </c>
      <c r="M667">
        <f ca="1">IF(ROW()&gt;M$1+2,AVERAGEA(INDIRECT(ADDRESS(ROW()-M$1,12)):INDIRECT(ADDRESS(ROW(),12,4))),NA())</f>
        <v>131.16198028858133</v>
      </c>
      <c r="N667" s="1">
        <f>1000/(Tabelle10[[#This Row],[Time MS]]-B666)</f>
        <v>76.92307692307692</v>
      </c>
    </row>
    <row r="668" spans="1:14">
      <c r="A668" t="str">
        <f t="shared" si="20"/>
        <v>0:14:365</v>
      </c>
      <c r="B668">
        <v>14365</v>
      </c>
      <c r="C668">
        <v>0</v>
      </c>
      <c r="D668">
        <v>-27.400300000000001</v>
      </c>
      <c r="E668">
        <v>101.145</v>
      </c>
      <c r="F668">
        <v>83.485500000000002</v>
      </c>
      <c r="G668">
        <v>-51.415700000000001</v>
      </c>
      <c r="H668">
        <v>-5.4002100000000004</v>
      </c>
      <c r="I668">
        <v>7.8187100000000003</v>
      </c>
      <c r="J668">
        <v>1</v>
      </c>
      <c r="K668">
        <f t="shared" si="21"/>
        <v>1.6222014212587865</v>
      </c>
      <c r="L668">
        <f>SQRT((D668-Tabelle11[[#This Row],[X]])^2+ (E668 - Tabelle11[Y])^2 + (F668 - Tabelle11[Z])^2)</f>
        <v>133.98102916211681</v>
      </c>
      <c r="M668">
        <f ca="1">IF(ROW()&gt;M$1+2,AVERAGEA(INDIRECT(ADDRESS(ROW()-M$1,12)):INDIRECT(ADDRESS(ROW(),12,4))),NA())</f>
        <v>131.21712648729201</v>
      </c>
      <c r="N668" s="1">
        <f>1000/(Tabelle10[[#This Row],[Time MS]]-B667)</f>
        <v>62.5</v>
      </c>
    </row>
    <row r="669" spans="1:14">
      <c r="A669" t="str">
        <f t="shared" si="20"/>
        <v>0:14:375</v>
      </c>
      <c r="B669">
        <v>14375</v>
      </c>
      <c r="C669">
        <v>0</v>
      </c>
      <c r="D669">
        <v>-27.400300000000001</v>
      </c>
      <c r="E669">
        <v>101.145</v>
      </c>
      <c r="F669">
        <v>83.485500000000002</v>
      </c>
      <c r="G669">
        <v>-51.415700000000001</v>
      </c>
      <c r="H669">
        <v>-5.4002100000000004</v>
      </c>
      <c r="I669">
        <v>7.8187100000000003</v>
      </c>
      <c r="J669">
        <v>0</v>
      </c>
      <c r="K669">
        <f t="shared" si="21"/>
        <v>0</v>
      </c>
      <c r="L669">
        <f>SQRT((D669-Tabelle11[[#This Row],[X]])^2+ (E669 - Tabelle11[Y])^2 + (F669 - Tabelle11[Z])^2)</f>
        <v>133.98102916211681</v>
      </c>
      <c r="M669">
        <f ca="1">IF(ROW()&gt;M$1+2,AVERAGEA(INDIRECT(ADDRESS(ROW()-M$1,12)):INDIRECT(ADDRESS(ROW(),12,4))),NA())</f>
        <v>131.29215929211205</v>
      </c>
      <c r="N669" s="1">
        <f>1000/(Tabelle10[[#This Row],[Time MS]]-B668)</f>
        <v>100</v>
      </c>
    </row>
    <row r="670" spans="1:14">
      <c r="A670" t="str">
        <f t="shared" si="20"/>
        <v>0:14:391</v>
      </c>
      <c r="B670">
        <v>14391</v>
      </c>
      <c r="C670">
        <v>0</v>
      </c>
      <c r="D670">
        <v>-27.400300000000001</v>
      </c>
      <c r="E670">
        <v>101.145</v>
      </c>
      <c r="F670">
        <v>83.485500000000002</v>
      </c>
      <c r="G670">
        <v>-51.415700000000001</v>
      </c>
      <c r="H670">
        <v>-5.4002100000000004</v>
      </c>
      <c r="I670">
        <v>7.8187100000000003</v>
      </c>
      <c r="J670">
        <v>0</v>
      </c>
      <c r="K670">
        <f t="shared" si="21"/>
        <v>0</v>
      </c>
      <c r="L670">
        <f>SQRT((D670-Tabelle11[[#This Row],[X]])^2+ (E670 - Tabelle11[Y])^2 + (F670 - Tabelle11[Z])^2)</f>
        <v>133.98102916211681</v>
      </c>
      <c r="M670">
        <f ca="1">IF(ROW()&gt;M$1+2,AVERAGEA(INDIRECT(ADDRESS(ROW()-M$1,12)):INDIRECT(ADDRESS(ROW(),12,4))),NA())</f>
        <v>131.36719209693209</v>
      </c>
      <c r="N670" s="1">
        <f>1000/(Tabelle10[[#This Row],[Time MS]]-B669)</f>
        <v>62.5</v>
      </c>
    </row>
    <row r="671" spans="1:14">
      <c r="A671" t="str">
        <f t="shared" si="20"/>
        <v>0:14:405</v>
      </c>
      <c r="B671">
        <v>14405</v>
      </c>
      <c r="C671">
        <v>0</v>
      </c>
      <c r="D671">
        <v>-29.298400000000001</v>
      </c>
      <c r="E671">
        <v>103.249</v>
      </c>
      <c r="F671">
        <v>81.399500000000003</v>
      </c>
      <c r="G671">
        <v>-51.415700000000001</v>
      </c>
      <c r="H671">
        <v>-5.4002100000000004</v>
      </c>
      <c r="I671">
        <v>7.8187100000000003</v>
      </c>
      <c r="J671">
        <v>1</v>
      </c>
      <c r="K671">
        <f t="shared" si="21"/>
        <v>1.853944481438613</v>
      </c>
      <c r="L671">
        <f>SQRT((D671-Tabelle11[[#This Row],[X]])^2+ (E671 - Tabelle11[Y])^2 + (F671 - Tabelle11[Z])^2)</f>
        <v>134.70200757156516</v>
      </c>
      <c r="M671">
        <f ca="1">IF(ROW()&gt;M$1+2,AVERAGEA(INDIRECT(ADDRESS(ROW()-M$1,12)):INDIRECT(ADDRESS(ROW(),12,4))),NA())</f>
        <v>131.4294766957363</v>
      </c>
      <c r="N671" s="1">
        <f>1000/(Tabelle10[[#This Row],[Time MS]]-B670)</f>
        <v>71.428571428571431</v>
      </c>
    </row>
    <row r="672" spans="1:14">
      <c r="A672" t="str">
        <f t="shared" si="20"/>
        <v>0:14:411</v>
      </c>
      <c r="B672">
        <v>14411</v>
      </c>
      <c r="C672">
        <v>0</v>
      </c>
      <c r="D672">
        <v>-29.298400000000001</v>
      </c>
      <c r="E672">
        <v>103.249</v>
      </c>
      <c r="F672">
        <v>81.399500000000003</v>
      </c>
      <c r="G672">
        <v>-51.415700000000001</v>
      </c>
      <c r="H672">
        <v>-5.4002100000000004</v>
      </c>
      <c r="I672">
        <v>7.8187100000000003</v>
      </c>
      <c r="J672">
        <v>0</v>
      </c>
      <c r="K672">
        <f t="shared" si="21"/>
        <v>0</v>
      </c>
      <c r="L672">
        <f>SQRT((D672-Tabelle11[[#This Row],[X]])^2+ (E672 - Tabelle11[Y])^2 + (F672 - Tabelle11[Z])^2)</f>
        <v>134.70200757156516</v>
      </c>
      <c r="M672">
        <f ca="1">IF(ROW()&gt;M$1+2,AVERAGEA(INDIRECT(ADDRESS(ROW()-M$1,12)):INDIRECT(ADDRESS(ROW(),12,4))),NA())</f>
        <v>131.5116479006499</v>
      </c>
      <c r="N672" s="1">
        <f>1000/(Tabelle10[[#This Row],[Time MS]]-B671)</f>
        <v>166.66666666666666</v>
      </c>
    </row>
    <row r="673" spans="1:14">
      <c r="A673" t="str">
        <f t="shared" si="20"/>
        <v>0:14:426</v>
      </c>
      <c r="B673">
        <v>14426</v>
      </c>
      <c r="C673">
        <v>0</v>
      </c>
      <c r="D673">
        <v>-27.400300000000001</v>
      </c>
      <c r="E673">
        <v>101.145</v>
      </c>
      <c r="F673">
        <v>83.485500000000002</v>
      </c>
      <c r="G673">
        <v>-51.415700000000001</v>
      </c>
      <c r="H673">
        <v>-5.4002100000000004</v>
      </c>
      <c r="I673">
        <v>7.8187100000000003</v>
      </c>
      <c r="J673">
        <v>1</v>
      </c>
      <c r="K673">
        <f t="shared" si="21"/>
        <v>1.730348182676039</v>
      </c>
      <c r="L673">
        <f>SQRT((D673-Tabelle11[[#This Row],[X]])^2+ (E673 - Tabelle11[Y])^2 + (F673 - Tabelle11[Z])^2)</f>
        <v>133.98102916211681</v>
      </c>
      <c r="M673">
        <f ca="1">IF(ROW()&gt;M$1+2,AVERAGEA(INDIRECT(ADDRESS(ROW()-M$1,12)):INDIRECT(ADDRESS(ROW(),12,4))),NA())</f>
        <v>131.56679409936055</v>
      </c>
      <c r="N673" s="1">
        <f>1000/(Tabelle10[[#This Row],[Time MS]]-B672)</f>
        <v>66.666666666666671</v>
      </c>
    </row>
    <row r="674" spans="1:14">
      <c r="A674" t="str">
        <f t="shared" si="20"/>
        <v>0:14:439</v>
      </c>
      <c r="B674">
        <v>14439</v>
      </c>
      <c r="C674">
        <v>0</v>
      </c>
      <c r="D674">
        <v>-27.400300000000001</v>
      </c>
      <c r="E674">
        <v>101.145</v>
      </c>
      <c r="F674">
        <v>83.485500000000002</v>
      </c>
      <c r="G674">
        <v>-51.415700000000001</v>
      </c>
      <c r="H674">
        <v>-5.4002100000000004</v>
      </c>
      <c r="I674">
        <v>7.8187100000000003</v>
      </c>
      <c r="J674">
        <v>0</v>
      </c>
      <c r="K674">
        <f t="shared" si="21"/>
        <v>0</v>
      </c>
      <c r="L674">
        <f>SQRT((D674-Tabelle11[[#This Row],[X]])^2+ (E674 - Tabelle11[Y])^2 + (F674 - Tabelle11[Z])^2)</f>
        <v>133.98102916211681</v>
      </c>
      <c r="M674">
        <f ca="1">IF(ROW()&gt;M$1+2,AVERAGEA(INDIRECT(ADDRESS(ROW()-M$1,12)):INDIRECT(ADDRESS(ROW(),12,4))),NA())</f>
        <v>131.64182690418059</v>
      </c>
      <c r="N674" s="1">
        <f>1000/(Tabelle10[[#This Row],[Time MS]]-B673)</f>
        <v>76.92307692307692</v>
      </c>
    </row>
    <row r="675" spans="1:14">
      <c r="A675" t="str">
        <f t="shared" si="20"/>
        <v>0:14:455</v>
      </c>
      <c r="B675">
        <v>14455</v>
      </c>
      <c r="C675">
        <v>0</v>
      </c>
      <c r="D675">
        <v>-27.400300000000001</v>
      </c>
      <c r="E675">
        <v>101.145</v>
      </c>
      <c r="F675">
        <v>83.485500000000002</v>
      </c>
      <c r="G675">
        <v>-51.415700000000001</v>
      </c>
      <c r="H675">
        <v>-5.4002100000000004</v>
      </c>
      <c r="I675">
        <v>7.8187100000000003</v>
      </c>
      <c r="J675">
        <v>0</v>
      </c>
      <c r="K675">
        <f t="shared" si="21"/>
        <v>0</v>
      </c>
      <c r="L675">
        <f>SQRT((D675-Tabelle11[[#This Row],[X]])^2+ (E675 - Tabelle11[Y])^2 + (F675 - Tabelle11[Z])^2)</f>
        <v>133.98102916211681</v>
      </c>
      <c r="M675">
        <f ca="1">IF(ROW()&gt;M$1+2,AVERAGEA(INDIRECT(ADDRESS(ROW()-M$1,12)):INDIRECT(ADDRESS(ROW(),12,4))),NA())</f>
        <v>131.69697310289126</v>
      </c>
      <c r="N675" s="1">
        <f>1000/(Tabelle10[[#This Row],[Time MS]]-B674)</f>
        <v>62.5</v>
      </c>
    </row>
    <row r="676" spans="1:14">
      <c r="A676" t="str">
        <f t="shared" si="20"/>
        <v>0:14:468</v>
      </c>
      <c r="B676">
        <v>14468</v>
      </c>
      <c r="C676">
        <v>0</v>
      </c>
      <c r="D676">
        <v>-29.298400000000001</v>
      </c>
      <c r="E676">
        <v>103.249</v>
      </c>
      <c r="F676">
        <v>81.399500000000003</v>
      </c>
      <c r="G676">
        <v>-51.415700000000001</v>
      </c>
      <c r="H676">
        <v>-5.4002100000000004</v>
      </c>
      <c r="I676">
        <v>7.8187100000000003</v>
      </c>
      <c r="J676">
        <v>1</v>
      </c>
      <c r="K676">
        <f t="shared" si="21"/>
        <v>1.9965555953954297</v>
      </c>
      <c r="L676">
        <f>SQRT((D676-Tabelle11[[#This Row],[X]])^2+ (E676 - Tabelle11[Y])^2 + (F676 - Tabelle11[Z])^2)</f>
        <v>134.70200757156516</v>
      </c>
      <c r="M676">
        <f ca="1">IF(ROW()&gt;M$1+2,AVERAGEA(INDIRECT(ADDRESS(ROW()-M$1,12)):INDIRECT(ADDRESS(ROW(),12,4))),NA())</f>
        <v>131.77914430780484</v>
      </c>
      <c r="N676" s="1">
        <f>1000/(Tabelle10[[#This Row],[Time MS]]-B675)</f>
        <v>76.92307692307692</v>
      </c>
    </row>
    <row r="677" spans="1:14">
      <c r="A677" t="str">
        <f t="shared" si="20"/>
        <v>0:14:476</v>
      </c>
      <c r="B677">
        <v>14476</v>
      </c>
      <c r="C677">
        <v>0</v>
      </c>
      <c r="D677">
        <v>-29.298400000000001</v>
      </c>
      <c r="E677">
        <v>103.249</v>
      </c>
      <c r="F677">
        <v>81.399500000000003</v>
      </c>
      <c r="G677">
        <v>-51.415700000000001</v>
      </c>
      <c r="H677">
        <v>-5.4002100000000004</v>
      </c>
      <c r="I677">
        <v>7.8187100000000003</v>
      </c>
      <c r="J677">
        <v>0</v>
      </c>
      <c r="K677">
        <f t="shared" si="21"/>
        <v>0</v>
      </c>
      <c r="L677">
        <f>SQRT((D677-Tabelle11[[#This Row],[X]])^2+ (E677 - Tabelle11[Y])^2 + (F677 - Tabelle11[Z])^2)</f>
        <v>134.70200757156516</v>
      </c>
      <c r="M677">
        <f ca="1">IF(ROW()&gt;M$1+2,AVERAGEA(INDIRECT(ADDRESS(ROW()-M$1,12)):INDIRECT(ADDRESS(ROW(),12,4))),NA())</f>
        <v>131.84142890660905</v>
      </c>
      <c r="N677" s="1">
        <f>1000/(Tabelle10[[#This Row],[Time MS]]-B676)</f>
        <v>125</v>
      </c>
    </row>
    <row r="678" spans="1:14">
      <c r="A678" t="str">
        <f t="shared" si="20"/>
        <v>0:14:495</v>
      </c>
      <c r="B678">
        <v>14495</v>
      </c>
      <c r="C678">
        <v>0</v>
      </c>
      <c r="D678">
        <v>-27.400300000000001</v>
      </c>
      <c r="E678">
        <v>101.145</v>
      </c>
      <c r="F678">
        <v>83.485500000000002</v>
      </c>
      <c r="G678">
        <v>-51.415700000000001</v>
      </c>
      <c r="H678">
        <v>-5.4002100000000004</v>
      </c>
      <c r="I678">
        <v>7.8187100000000003</v>
      </c>
      <c r="J678">
        <v>1</v>
      </c>
      <c r="K678">
        <f t="shared" si="21"/>
        <v>1.3660643547442413</v>
      </c>
      <c r="L678">
        <f>SQRT((D678-Tabelle11[[#This Row],[X]])^2+ (E678 - Tabelle11[Y])^2 + (F678 - Tabelle11[Z])^2)</f>
        <v>133.98102916211681</v>
      </c>
      <c r="M678">
        <f ca="1">IF(ROW()&gt;M$1+2,AVERAGEA(INDIRECT(ADDRESS(ROW()-M$1,12)):INDIRECT(ADDRESS(ROW(),12,4))),NA())</f>
        <v>131.91646171142906</v>
      </c>
      <c r="N678" s="1">
        <f>1000/(Tabelle10[[#This Row],[Time MS]]-B677)</f>
        <v>52.631578947368418</v>
      </c>
    </row>
    <row r="679" spans="1:14">
      <c r="A679" t="str">
        <f t="shared" si="20"/>
        <v>0:14:506</v>
      </c>
      <c r="B679">
        <v>14506</v>
      </c>
      <c r="C679">
        <v>0</v>
      </c>
      <c r="D679">
        <v>-27.400300000000001</v>
      </c>
      <c r="E679">
        <v>101.145</v>
      </c>
      <c r="F679">
        <v>83.485500000000002</v>
      </c>
      <c r="G679">
        <v>-51.415700000000001</v>
      </c>
      <c r="H679">
        <v>-5.4002100000000004</v>
      </c>
      <c r="I679">
        <v>7.8187100000000003</v>
      </c>
      <c r="J679">
        <v>0</v>
      </c>
      <c r="K679">
        <f t="shared" si="21"/>
        <v>0</v>
      </c>
      <c r="L679">
        <f>SQRT((D679-Tabelle11[[#This Row],[X]])^2+ (E679 - Tabelle11[Y])^2 + (F679 - Tabelle11[Z])^2)</f>
        <v>133.98102916211681</v>
      </c>
      <c r="M679">
        <f ca="1">IF(ROW()&gt;M$1+2,AVERAGEA(INDIRECT(ADDRESS(ROW()-M$1,12)):INDIRECT(ADDRESS(ROW(),12,4))),NA())</f>
        <v>131.97160791013971</v>
      </c>
      <c r="N679" s="1">
        <f>1000/(Tabelle10[[#This Row],[Time MS]]-B678)</f>
        <v>90.909090909090907</v>
      </c>
    </row>
    <row r="680" spans="1:14">
      <c r="A680" t="str">
        <f t="shared" si="20"/>
        <v>0:14:525</v>
      </c>
      <c r="B680">
        <v>14525</v>
      </c>
      <c r="C680">
        <v>0</v>
      </c>
      <c r="D680">
        <v>-27.400300000000001</v>
      </c>
      <c r="E680">
        <v>101.145</v>
      </c>
      <c r="F680">
        <v>83.485500000000002</v>
      </c>
      <c r="G680">
        <v>-51.415700000000001</v>
      </c>
      <c r="H680">
        <v>-5.4002100000000004</v>
      </c>
      <c r="I680">
        <v>7.8187100000000003</v>
      </c>
      <c r="J680">
        <v>0</v>
      </c>
      <c r="K680">
        <f t="shared" si="21"/>
        <v>0</v>
      </c>
      <c r="L680">
        <f>SQRT((D680-Tabelle11[[#This Row],[X]])^2+ (E680 - Tabelle11[Y])^2 + (F680 - Tabelle11[Z])^2)</f>
        <v>133.98102916211681</v>
      </c>
      <c r="M680">
        <f ca="1">IF(ROW()&gt;M$1+2,AVERAGEA(INDIRECT(ADDRESS(ROW()-M$1,12)):INDIRECT(ADDRESS(ROW(),12,4))),NA())</f>
        <v>132.04664071495975</v>
      </c>
      <c r="N680" s="1">
        <f>1000/(Tabelle10[[#This Row],[Time MS]]-B679)</f>
        <v>52.631578947368418</v>
      </c>
    </row>
    <row r="681" spans="1:14">
      <c r="A681" t="str">
        <f t="shared" si="20"/>
        <v>0:14:537</v>
      </c>
      <c r="B681">
        <v>14537</v>
      </c>
      <c r="C681">
        <v>0</v>
      </c>
      <c r="D681">
        <v>-29.298400000000001</v>
      </c>
      <c r="E681">
        <v>103.249</v>
      </c>
      <c r="F681">
        <v>81.399500000000003</v>
      </c>
      <c r="G681">
        <v>-51.415700000000001</v>
      </c>
      <c r="H681">
        <v>-5.4002100000000004</v>
      </c>
      <c r="I681">
        <v>7.8187100000000003</v>
      </c>
      <c r="J681">
        <v>1</v>
      </c>
      <c r="K681">
        <f t="shared" si="21"/>
        <v>2.1629352283450487</v>
      </c>
      <c r="L681">
        <f>SQRT((D681-Tabelle11[[#This Row],[X]])^2+ (E681 - Tabelle11[Y])^2 + (F681 - Tabelle11[Z])^2)</f>
        <v>134.70200757156516</v>
      </c>
      <c r="M681">
        <f ca="1">IF(ROW()&gt;M$1+2,AVERAGEA(INDIRECT(ADDRESS(ROW()-M$1,12)):INDIRECT(ADDRESS(ROW(),12,4))),NA())</f>
        <v>132.10892531376393</v>
      </c>
      <c r="N681" s="1">
        <f>1000/(Tabelle10[[#This Row],[Time MS]]-B680)</f>
        <v>83.333333333333329</v>
      </c>
    </row>
    <row r="682" spans="1:14">
      <c r="A682" t="str">
        <f t="shared" si="20"/>
        <v>0:14:546</v>
      </c>
      <c r="B682">
        <v>14546</v>
      </c>
      <c r="C682">
        <v>0</v>
      </c>
      <c r="D682">
        <v>-29.298400000000001</v>
      </c>
      <c r="E682">
        <v>103.249</v>
      </c>
      <c r="F682">
        <v>81.399500000000003</v>
      </c>
      <c r="G682">
        <v>-51.415700000000001</v>
      </c>
      <c r="H682">
        <v>-5.4002100000000004</v>
      </c>
      <c r="I682">
        <v>7.8187100000000003</v>
      </c>
      <c r="J682">
        <v>0</v>
      </c>
      <c r="K682">
        <f t="shared" si="21"/>
        <v>0</v>
      </c>
      <c r="L682">
        <f>SQRT((D682-Tabelle11[[#This Row],[X]])^2+ (E682 - Tabelle11[Y])^2 + (F682 - Tabelle11[Z])^2)</f>
        <v>134.70200757156516</v>
      </c>
      <c r="M682">
        <f ca="1">IF(ROW()&gt;M$1+2,AVERAGEA(INDIRECT(ADDRESS(ROW()-M$1,12)):INDIRECT(ADDRESS(ROW(),12,4))),NA())</f>
        <v>132.19109651867754</v>
      </c>
      <c r="N682" s="1">
        <f>1000/(Tabelle10[[#This Row],[Time MS]]-B681)</f>
        <v>111.11111111111111</v>
      </c>
    </row>
    <row r="683" spans="1:14">
      <c r="A683" t="str">
        <f t="shared" si="20"/>
        <v>0:14:563</v>
      </c>
      <c r="B683">
        <v>14563</v>
      </c>
      <c r="C683">
        <v>0</v>
      </c>
      <c r="D683">
        <v>-27.400300000000001</v>
      </c>
      <c r="E683">
        <v>101.145</v>
      </c>
      <c r="F683">
        <v>83.485500000000002</v>
      </c>
      <c r="G683">
        <v>-51.415700000000001</v>
      </c>
      <c r="H683">
        <v>-5.4002100000000004</v>
      </c>
      <c r="I683">
        <v>7.8187100000000003</v>
      </c>
      <c r="J683">
        <v>1</v>
      </c>
      <c r="K683">
        <f t="shared" si="21"/>
        <v>1.5267778082435637</v>
      </c>
      <c r="L683">
        <f>SQRT((D683-Tabelle11[[#This Row],[X]])^2+ (E683 - Tabelle11[Y])^2 + (F683 - Tabelle11[Z])^2)</f>
        <v>133.98102916211681</v>
      </c>
      <c r="M683">
        <f ca="1">IF(ROW()&gt;M$1+2,AVERAGEA(INDIRECT(ADDRESS(ROW()-M$1,12)):INDIRECT(ADDRESS(ROW(),12,4))),NA())</f>
        <v>132.24624271738821</v>
      </c>
      <c r="N683" s="1">
        <f>1000/(Tabelle10[[#This Row],[Time MS]]-B682)</f>
        <v>58.823529411764703</v>
      </c>
    </row>
    <row r="684" spans="1:14">
      <c r="A684" t="str">
        <f t="shared" si="20"/>
        <v>0:14:577</v>
      </c>
      <c r="B684">
        <v>14577</v>
      </c>
      <c r="C684">
        <v>0</v>
      </c>
      <c r="D684">
        <v>-27.400300000000001</v>
      </c>
      <c r="E684">
        <v>101.145</v>
      </c>
      <c r="F684">
        <v>83.485500000000002</v>
      </c>
      <c r="G684">
        <v>-51.415700000000001</v>
      </c>
      <c r="H684">
        <v>-5.4002100000000004</v>
      </c>
      <c r="I684">
        <v>7.8187100000000003</v>
      </c>
      <c r="J684">
        <v>0</v>
      </c>
      <c r="K684">
        <f t="shared" si="21"/>
        <v>0</v>
      </c>
      <c r="L684">
        <f>SQRT((D684-Tabelle11[[#This Row],[X]])^2+ (E684 - Tabelle11[Y])^2 + (F684 - Tabelle11[Z])^2)</f>
        <v>133.98102916211681</v>
      </c>
      <c r="M684">
        <f ca="1">IF(ROW()&gt;M$1+2,AVERAGEA(INDIRECT(ADDRESS(ROW()-M$1,12)):INDIRECT(ADDRESS(ROW(),12,4))),NA())</f>
        <v>132.30138891609889</v>
      </c>
      <c r="N684" s="1">
        <f>1000/(Tabelle10[[#This Row],[Time MS]]-B683)</f>
        <v>71.428571428571431</v>
      </c>
    </row>
    <row r="685" spans="1:14">
      <c r="A685" t="str">
        <f t="shared" si="20"/>
        <v>0:14:592</v>
      </c>
      <c r="B685">
        <v>14592</v>
      </c>
      <c r="C685">
        <v>0</v>
      </c>
      <c r="D685">
        <v>-27.400300000000001</v>
      </c>
      <c r="E685">
        <v>101.145</v>
      </c>
      <c r="F685">
        <v>83.485500000000002</v>
      </c>
      <c r="G685">
        <v>-51.415700000000001</v>
      </c>
      <c r="H685">
        <v>-5.4002100000000004</v>
      </c>
      <c r="I685">
        <v>7.8187100000000003</v>
      </c>
      <c r="J685">
        <v>0</v>
      </c>
      <c r="K685">
        <f t="shared" si="21"/>
        <v>0</v>
      </c>
      <c r="L685">
        <f>SQRT((D685-Tabelle11[[#This Row],[X]])^2+ (E685 - Tabelle11[Y])^2 + (F685 - Tabelle11[Z])^2)</f>
        <v>133.98102916211681</v>
      </c>
      <c r="M685">
        <f ca="1">IF(ROW()&gt;M$1+2,AVERAGEA(INDIRECT(ADDRESS(ROW()-M$1,12)):INDIRECT(ADDRESS(ROW(),12,4))),NA())</f>
        <v>132.37642172091893</v>
      </c>
      <c r="N685" s="1">
        <f>1000/(Tabelle10[[#This Row],[Time MS]]-B684)</f>
        <v>66.666666666666671</v>
      </c>
    </row>
    <row r="686" spans="1:14">
      <c r="A686" t="str">
        <f t="shared" si="20"/>
        <v>0:14:605</v>
      </c>
      <c r="B686">
        <v>14605</v>
      </c>
      <c r="C686">
        <v>0</v>
      </c>
      <c r="D686">
        <v>-29.298400000000001</v>
      </c>
      <c r="E686">
        <v>103.249</v>
      </c>
      <c r="F686">
        <v>81.399500000000003</v>
      </c>
      <c r="G686">
        <v>-51.415700000000001</v>
      </c>
      <c r="H686">
        <v>-5.4002100000000004</v>
      </c>
      <c r="I686">
        <v>7.8187100000000003</v>
      </c>
      <c r="J686">
        <v>1</v>
      </c>
      <c r="K686">
        <f t="shared" si="21"/>
        <v>1.9965555953954297</v>
      </c>
      <c r="L686">
        <f>SQRT((D686-Tabelle11[[#This Row],[X]])^2+ (E686 - Tabelle11[Y])^2 + (F686 - Tabelle11[Z])^2)</f>
        <v>134.70200757156516</v>
      </c>
      <c r="M686">
        <f ca="1">IF(ROW()&gt;M$1+2,AVERAGEA(INDIRECT(ADDRESS(ROW()-M$1,12)):INDIRECT(ADDRESS(ROW(),12,4))),NA())</f>
        <v>132.45859292583251</v>
      </c>
      <c r="N686" s="1">
        <f>1000/(Tabelle10[[#This Row],[Time MS]]-B685)</f>
        <v>76.92307692307692</v>
      </c>
    </row>
    <row r="687" spans="1:14">
      <c r="A687" t="str">
        <f t="shared" si="20"/>
        <v>0:14:613</v>
      </c>
      <c r="B687">
        <v>14613</v>
      </c>
      <c r="C687">
        <v>0</v>
      </c>
      <c r="D687">
        <v>-29.298400000000001</v>
      </c>
      <c r="E687">
        <v>103.249</v>
      </c>
      <c r="F687">
        <v>81.399500000000003</v>
      </c>
      <c r="G687">
        <v>-51.415700000000001</v>
      </c>
      <c r="H687">
        <v>-5.4002100000000004</v>
      </c>
      <c r="I687">
        <v>7.8187100000000003</v>
      </c>
      <c r="J687">
        <v>0</v>
      </c>
      <c r="K687">
        <f t="shared" si="21"/>
        <v>0</v>
      </c>
      <c r="L687">
        <f>SQRT((D687-Tabelle11[[#This Row],[X]])^2+ (E687 - Tabelle11[Y])^2 + (F687 - Tabelle11[Z])^2)</f>
        <v>134.70200757156516</v>
      </c>
      <c r="M687">
        <f ca="1">IF(ROW()&gt;M$1+2,AVERAGEA(INDIRECT(ADDRESS(ROW()-M$1,12)):INDIRECT(ADDRESS(ROW(),12,4))),NA())</f>
        <v>132.52087752463675</v>
      </c>
      <c r="N687" s="1">
        <f>1000/(Tabelle10[[#This Row],[Time MS]]-B686)</f>
        <v>125</v>
      </c>
    </row>
    <row r="688" spans="1:14">
      <c r="A688" t="str">
        <f t="shared" si="20"/>
        <v>0:14:627</v>
      </c>
      <c r="B688">
        <v>14627</v>
      </c>
      <c r="C688">
        <v>0</v>
      </c>
      <c r="D688">
        <v>-27.400300000000001</v>
      </c>
      <c r="E688">
        <v>101.145</v>
      </c>
      <c r="F688">
        <v>83.485500000000002</v>
      </c>
      <c r="G688">
        <v>-51.415700000000001</v>
      </c>
      <c r="H688">
        <v>-5.4002100000000004</v>
      </c>
      <c r="I688">
        <v>7.8187100000000003</v>
      </c>
      <c r="J688">
        <v>1</v>
      </c>
      <c r="K688">
        <f t="shared" si="21"/>
        <v>1.853944481438613</v>
      </c>
      <c r="L688">
        <f>SQRT((D688-Tabelle11[[#This Row],[X]])^2+ (E688 - Tabelle11[Y])^2 + (F688 - Tabelle11[Z])^2)</f>
        <v>133.98102916211681</v>
      </c>
      <c r="M688">
        <f ca="1">IF(ROW()&gt;M$1+2,AVERAGEA(INDIRECT(ADDRESS(ROW()-M$1,12)):INDIRECT(ADDRESS(ROW(),12,4))),NA())</f>
        <v>132.57602372334742</v>
      </c>
      <c r="N688" s="1">
        <f>1000/(Tabelle10[[#This Row],[Time MS]]-B687)</f>
        <v>71.428571428571431</v>
      </c>
    </row>
    <row r="689" spans="1:14">
      <c r="A689" t="str">
        <f t="shared" si="20"/>
        <v>0:14:640</v>
      </c>
      <c r="B689">
        <v>14640</v>
      </c>
      <c r="C689">
        <v>0</v>
      </c>
      <c r="D689">
        <v>-27.400300000000001</v>
      </c>
      <c r="E689">
        <v>101.145</v>
      </c>
      <c r="F689">
        <v>83.485500000000002</v>
      </c>
      <c r="G689">
        <v>-51.415700000000001</v>
      </c>
      <c r="H689">
        <v>-5.4002100000000004</v>
      </c>
      <c r="I689">
        <v>7.8187100000000003</v>
      </c>
      <c r="J689">
        <v>0</v>
      </c>
      <c r="K689">
        <f t="shared" si="21"/>
        <v>0</v>
      </c>
      <c r="L689">
        <f>SQRT((D689-Tabelle11[[#This Row],[X]])^2+ (E689 - Tabelle11[Y])^2 + (F689 - Tabelle11[Z])^2)</f>
        <v>133.98102916211681</v>
      </c>
      <c r="M689">
        <f ca="1">IF(ROW()&gt;M$1+2,AVERAGEA(INDIRECT(ADDRESS(ROW()-M$1,12)):INDIRECT(ADDRESS(ROW(),12,4))),NA())</f>
        <v>132.63116992205806</v>
      </c>
      <c r="N689" s="1">
        <f>1000/(Tabelle10[[#This Row],[Time MS]]-B688)</f>
        <v>76.92307692307692</v>
      </c>
    </row>
    <row r="690" spans="1:14">
      <c r="A690" t="str">
        <f t="shared" si="20"/>
        <v>0:14:657</v>
      </c>
      <c r="B690">
        <v>14657</v>
      </c>
      <c r="C690">
        <v>0</v>
      </c>
      <c r="D690">
        <v>-27.400300000000001</v>
      </c>
      <c r="E690">
        <v>101.145</v>
      </c>
      <c r="F690">
        <v>83.485500000000002</v>
      </c>
      <c r="G690">
        <v>-51.415700000000001</v>
      </c>
      <c r="H690">
        <v>-5.4002100000000004</v>
      </c>
      <c r="I690">
        <v>7.8187100000000003</v>
      </c>
      <c r="J690">
        <v>0</v>
      </c>
      <c r="K690">
        <f t="shared" si="21"/>
        <v>0</v>
      </c>
      <c r="L690">
        <f>SQRT((D690-Tabelle11[[#This Row],[X]])^2+ (E690 - Tabelle11[Y])^2 + (F690 - Tabelle11[Z])^2)</f>
        <v>133.98102916211681</v>
      </c>
      <c r="M690">
        <f ca="1">IF(ROW()&gt;M$1+2,AVERAGEA(INDIRECT(ADDRESS(ROW()-M$1,12)):INDIRECT(ADDRESS(ROW(),12,4))),NA())</f>
        <v>132.7062027268781</v>
      </c>
      <c r="N690" s="1">
        <f>1000/(Tabelle10[[#This Row],[Time MS]]-B689)</f>
        <v>58.823529411764703</v>
      </c>
    </row>
    <row r="691" spans="1:14">
      <c r="A691" t="str">
        <f t="shared" si="20"/>
        <v>0:14:669</v>
      </c>
      <c r="B691">
        <v>14669</v>
      </c>
      <c r="C691">
        <v>0</v>
      </c>
      <c r="D691">
        <v>-29.298400000000001</v>
      </c>
      <c r="E691">
        <v>103.249</v>
      </c>
      <c r="F691">
        <v>81.399500000000003</v>
      </c>
      <c r="G691">
        <v>-51.415700000000001</v>
      </c>
      <c r="H691">
        <v>-5.4002100000000004</v>
      </c>
      <c r="I691">
        <v>7.8187100000000003</v>
      </c>
      <c r="J691">
        <v>1</v>
      </c>
      <c r="K691">
        <f t="shared" si="21"/>
        <v>2.1629352283450487</v>
      </c>
      <c r="L691">
        <f>SQRT((D691-Tabelle11[[#This Row],[X]])^2+ (E691 - Tabelle11[Y])^2 + (F691 - Tabelle11[Z])^2)</f>
        <v>134.70200757156516</v>
      </c>
      <c r="M691">
        <f ca="1">IF(ROW()&gt;M$1+2,AVERAGEA(INDIRECT(ADDRESS(ROW()-M$1,12)):INDIRECT(ADDRESS(ROW(),12,4))),NA())</f>
        <v>132.78837393179171</v>
      </c>
      <c r="N691" s="1">
        <f>1000/(Tabelle10[[#This Row],[Time MS]]-B690)</f>
        <v>83.333333333333329</v>
      </c>
    </row>
    <row r="692" spans="1:14">
      <c r="A692" t="str">
        <f t="shared" si="20"/>
        <v>0:14:679</v>
      </c>
      <c r="B692">
        <v>14679</v>
      </c>
      <c r="C692">
        <v>0</v>
      </c>
      <c r="D692">
        <v>-29.298400000000001</v>
      </c>
      <c r="E692">
        <v>103.249</v>
      </c>
      <c r="F692">
        <v>81.399500000000003</v>
      </c>
      <c r="G692">
        <v>-51.415700000000001</v>
      </c>
      <c r="H692">
        <v>-5.4002100000000004</v>
      </c>
      <c r="I692">
        <v>7.8187100000000003</v>
      </c>
      <c r="J692">
        <v>0</v>
      </c>
      <c r="K692">
        <f t="shared" si="21"/>
        <v>0</v>
      </c>
      <c r="L692">
        <f>SQRT((D692-Tabelle11[[#This Row],[X]])^2+ (E692 - Tabelle11[Y])^2 + (F692 - Tabelle11[Z])^2)</f>
        <v>134.70200757156516</v>
      </c>
      <c r="M692">
        <f ca="1">IF(ROW()&gt;M$1+2,AVERAGEA(INDIRECT(ADDRESS(ROW()-M$1,12)):INDIRECT(ADDRESS(ROW(),12,4))),NA())</f>
        <v>132.85065853059592</v>
      </c>
      <c r="N692" s="1">
        <f>1000/(Tabelle10[[#This Row],[Time MS]]-B691)</f>
        <v>100</v>
      </c>
    </row>
    <row r="693" spans="1:14">
      <c r="A693" t="str">
        <f t="shared" si="20"/>
        <v>0:14:697</v>
      </c>
      <c r="B693">
        <v>14697</v>
      </c>
      <c r="C693">
        <v>0</v>
      </c>
      <c r="D693">
        <v>-27.400300000000001</v>
      </c>
      <c r="E693">
        <v>101.145</v>
      </c>
      <c r="F693">
        <v>83.485500000000002</v>
      </c>
      <c r="G693">
        <v>-51.415700000000001</v>
      </c>
      <c r="H693">
        <v>-5.4002100000000004</v>
      </c>
      <c r="I693">
        <v>7.8187100000000003</v>
      </c>
      <c r="J693">
        <v>1</v>
      </c>
      <c r="K693">
        <f t="shared" si="21"/>
        <v>1.4419568188966994</v>
      </c>
      <c r="L693">
        <f>SQRT((D693-Tabelle11[[#This Row],[X]])^2+ (E693 - Tabelle11[Y])^2 + (F693 - Tabelle11[Z])^2)</f>
        <v>133.98102916211681</v>
      </c>
      <c r="M693">
        <f ca="1">IF(ROW()&gt;M$1+2,AVERAGEA(INDIRECT(ADDRESS(ROW()-M$1,12)):INDIRECT(ADDRESS(ROW(),12,4))),NA())</f>
        <v>132.92569133541596</v>
      </c>
      <c r="N693" s="1">
        <f>1000/(Tabelle10[[#This Row],[Time MS]]-B692)</f>
        <v>55.555555555555557</v>
      </c>
    </row>
    <row r="694" spans="1:14">
      <c r="A694" t="str">
        <f t="shared" si="20"/>
        <v>0:14:711</v>
      </c>
      <c r="B694">
        <v>14711</v>
      </c>
      <c r="C694">
        <v>0</v>
      </c>
      <c r="D694">
        <v>-27.400300000000001</v>
      </c>
      <c r="E694">
        <v>101.145</v>
      </c>
      <c r="F694">
        <v>83.485500000000002</v>
      </c>
      <c r="G694">
        <v>-51.415700000000001</v>
      </c>
      <c r="H694">
        <v>-5.4002100000000004</v>
      </c>
      <c r="I694">
        <v>7.8187100000000003</v>
      </c>
      <c r="J694">
        <v>0</v>
      </c>
      <c r="K694">
        <f t="shared" si="21"/>
        <v>0</v>
      </c>
      <c r="L694">
        <f>SQRT((D694-Tabelle11[[#This Row],[X]])^2+ (E694 - Tabelle11[Y])^2 + (F694 - Tabelle11[Z])^2)</f>
        <v>133.98102916211681</v>
      </c>
      <c r="M694">
        <f ca="1">IF(ROW()&gt;M$1+2,AVERAGEA(INDIRECT(ADDRESS(ROW()-M$1,12)):INDIRECT(ADDRESS(ROW(),12,4))),NA())</f>
        <v>132.98083753412661</v>
      </c>
      <c r="N694" s="1">
        <f>1000/(Tabelle10[[#This Row],[Time MS]]-B693)</f>
        <v>71.428571428571431</v>
      </c>
    </row>
    <row r="695" spans="1:14">
      <c r="A695" t="str">
        <f t="shared" si="20"/>
        <v>0:14:728</v>
      </c>
      <c r="B695">
        <v>14728</v>
      </c>
      <c r="C695">
        <v>0</v>
      </c>
      <c r="D695">
        <v>-29.298400000000001</v>
      </c>
      <c r="E695">
        <v>103.249</v>
      </c>
      <c r="F695">
        <v>81.399500000000003</v>
      </c>
      <c r="G695">
        <v>-51.415700000000001</v>
      </c>
      <c r="H695">
        <v>-5.4002100000000004</v>
      </c>
      <c r="I695">
        <v>7.8187100000000003</v>
      </c>
      <c r="J695">
        <v>1</v>
      </c>
      <c r="K695">
        <f t="shared" si="21"/>
        <v>1.5267778082435637</v>
      </c>
      <c r="L695">
        <f>SQRT((D695-Tabelle11[[#This Row],[X]])^2+ (E695 - Tabelle11[Y])^2 + (F695 - Tabelle11[Z])^2)</f>
        <v>134.70200757156516</v>
      </c>
      <c r="M695">
        <f ca="1">IF(ROW()&gt;M$1+2,AVERAGEA(INDIRECT(ADDRESS(ROW()-M$1,12)):INDIRECT(ADDRESS(ROW(),12,4))),NA())</f>
        <v>133.04312213293085</v>
      </c>
      <c r="N695" s="1">
        <f>1000/(Tabelle10[[#This Row],[Time MS]]-B694)</f>
        <v>58.823529411764703</v>
      </c>
    </row>
    <row r="696" spans="1:14">
      <c r="A696" t="str">
        <f t="shared" si="20"/>
        <v>0:14:741</v>
      </c>
      <c r="B696">
        <v>14741</v>
      </c>
      <c r="C696">
        <v>0</v>
      </c>
      <c r="D696">
        <v>-29.298400000000001</v>
      </c>
      <c r="E696">
        <v>103.249</v>
      </c>
      <c r="F696">
        <v>81.399500000000003</v>
      </c>
      <c r="G696">
        <v>-51.415700000000001</v>
      </c>
      <c r="H696">
        <v>-5.4002100000000004</v>
      </c>
      <c r="I696">
        <v>7.8187100000000003</v>
      </c>
      <c r="J696">
        <v>0</v>
      </c>
      <c r="K696">
        <f t="shared" si="21"/>
        <v>0</v>
      </c>
      <c r="L696">
        <f>SQRT((D696-Tabelle11[[#This Row],[X]])^2+ (E696 - Tabelle11[Y])^2 + (F696 - Tabelle11[Z])^2)</f>
        <v>134.70200757156516</v>
      </c>
      <c r="M696">
        <f ca="1">IF(ROW()&gt;M$1+2,AVERAGEA(INDIRECT(ADDRESS(ROW()-M$1,12)):INDIRECT(ADDRESS(ROW(),12,4))),NA())</f>
        <v>133.1252933378444</v>
      </c>
      <c r="N696" s="1">
        <f>1000/(Tabelle10[[#This Row],[Time MS]]-B695)</f>
        <v>76.92307692307692</v>
      </c>
    </row>
    <row r="697" spans="1:14">
      <c r="A697" t="str">
        <f t="shared" si="20"/>
        <v>0:14:755</v>
      </c>
      <c r="B697">
        <v>14755</v>
      </c>
      <c r="C697">
        <v>0</v>
      </c>
      <c r="D697">
        <v>-29.298400000000001</v>
      </c>
      <c r="E697">
        <v>103.249</v>
      </c>
      <c r="F697">
        <v>81.399500000000003</v>
      </c>
      <c r="G697">
        <v>-51.415700000000001</v>
      </c>
      <c r="H697">
        <v>-5.4002100000000004</v>
      </c>
      <c r="I697">
        <v>7.8187100000000003</v>
      </c>
      <c r="J697">
        <v>0</v>
      </c>
      <c r="K697">
        <f t="shared" si="21"/>
        <v>0</v>
      </c>
      <c r="L697">
        <f>SQRT((D697-Tabelle11[[#This Row],[X]])^2+ (E697 - Tabelle11[Y])^2 + (F697 - Tabelle11[Z])^2)</f>
        <v>134.70200757156516</v>
      </c>
      <c r="M697">
        <f ca="1">IF(ROW()&gt;M$1+2,AVERAGEA(INDIRECT(ADDRESS(ROW()-M$1,12)):INDIRECT(ADDRESS(ROW(),12,4))),NA())</f>
        <v>133.18757793664864</v>
      </c>
      <c r="N697" s="1">
        <f>1000/(Tabelle10[[#This Row],[Time MS]]-B696)</f>
        <v>71.428571428571431</v>
      </c>
    </row>
    <row r="698" spans="1:14">
      <c r="A698" t="str">
        <f t="shared" si="20"/>
        <v>0:14:771</v>
      </c>
      <c r="B698">
        <v>14771</v>
      </c>
      <c r="C698">
        <v>0</v>
      </c>
      <c r="D698">
        <v>-27.400300000000001</v>
      </c>
      <c r="E698">
        <v>101.145</v>
      </c>
      <c r="F698">
        <v>83.485500000000002</v>
      </c>
      <c r="G698">
        <v>-51.415700000000001</v>
      </c>
      <c r="H698">
        <v>-5.4002100000000004</v>
      </c>
      <c r="I698">
        <v>7.8187100000000003</v>
      </c>
      <c r="J698">
        <v>1</v>
      </c>
      <c r="K698">
        <f t="shared" si="21"/>
        <v>1.6222014212587865</v>
      </c>
      <c r="L698">
        <f>SQRT((D698-Tabelle11[[#This Row],[X]])^2+ (E698 - Tabelle11[Y])^2 + (F698 - Tabelle11[Z])^2)</f>
        <v>133.98102916211681</v>
      </c>
      <c r="M698">
        <f ca="1">IF(ROW()&gt;M$1+2,AVERAGEA(INDIRECT(ADDRESS(ROW()-M$1,12)):INDIRECT(ADDRESS(ROW(),12,4))),NA())</f>
        <v>133.26261074146865</v>
      </c>
      <c r="N698" s="1">
        <f>1000/(Tabelle10[[#This Row],[Time MS]]-B697)</f>
        <v>62.5</v>
      </c>
    </row>
    <row r="699" spans="1:14">
      <c r="A699" t="str">
        <f t="shared" si="20"/>
        <v>0:14:779</v>
      </c>
      <c r="B699">
        <v>14779</v>
      </c>
      <c r="C699">
        <v>0</v>
      </c>
      <c r="D699">
        <v>-27.400300000000001</v>
      </c>
      <c r="E699">
        <v>101.145</v>
      </c>
      <c r="F699">
        <v>83.485500000000002</v>
      </c>
      <c r="G699">
        <v>-51.415700000000001</v>
      </c>
      <c r="H699">
        <v>-5.4002100000000004</v>
      </c>
      <c r="I699">
        <v>7.8187100000000003</v>
      </c>
      <c r="J699">
        <v>0</v>
      </c>
      <c r="K699">
        <f t="shared" si="21"/>
        <v>0</v>
      </c>
      <c r="L699">
        <f>SQRT((D699-Tabelle11[[#This Row],[X]])^2+ (E699 - Tabelle11[Y])^2 + (F699 - Tabelle11[Z])^2)</f>
        <v>133.98102916211681</v>
      </c>
      <c r="M699">
        <f ca="1">IF(ROW()&gt;M$1+2,AVERAGEA(INDIRECT(ADDRESS(ROW()-M$1,12)):INDIRECT(ADDRESS(ROW(),12,4))),NA())</f>
        <v>133.31775694017932</v>
      </c>
      <c r="N699" s="1">
        <f>1000/(Tabelle10[[#This Row],[Time MS]]-B698)</f>
        <v>125</v>
      </c>
    </row>
    <row r="700" spans="1:14">
      <c r="A700" t="str">
        <f t="shared" si="20"/>
        <v>0:14:793</v>
      </c>
      <c r="B700">
        <v>14793</v>
      </c>
      <c r="C700">
        <v>0</v>
      </c>
      <c r="D700">
        <v>-29.298400000000001</v>
      </c>
      <c r="E700">
        <v>103.249</v>
      </c>
      <c r="F700">
        <v>81.399500000000003</v>
      </c>
      <c r="G700">
        <v>-51.415700000000001</v>
      </c>
      <c r="H700">
        <v>-5.4002100000000004</v>
      </c>
      <c r="I700">
        <v>7.8187100000000003</v>
      </c>
      <c r="J700">
        <v>1</v>
      </c>
      <c r="K700">
        <f t="shared" si="21"/>
        <v>1.853944481438613</v>
      </c>
      <c r="L700">
        <f>SQRT((D700-Tabelle11[[#This Row],[X]])^2+ (E700 - Tabelle11[Y])^2 + (F700 - Tabelle11[Z])^2)</f>
        <v>134.70200757156516</v>
      </c>
      <c r="M700">
        <f ca="1">IF(ROW()&gt;M$1+2,AVERAGEA(INDIRECT(ADDRESS(ROW()-M$1,12)):INDIRECT(ADDRESS(ROW(),12,4))),NA())</f>
        <v>133.38004153898356</v>
      </c>
      <c r="N700" s="1">
        <f>1000/(Tabelle10[[#This Row],[Time MS]]-B699)</f>
        <v>71.428571428571431</v>
      </c>
    </row>
    <row r="701" spans="1:14">
      <c r="A701" t="str">
        <f t="shared" si="20"/>
        <v>0:14:807</v>
      </c>
      <c r="B701">
        <v>14807</v>
      </c>
      <c r="C701">
        <v>0</v>
      </c>
      <c r="D701">
        <v>-29.298400000000001</v>
      </c>
      <c r="E701">
        <v>103.249</v>
      </c>
      <c r="F701">
        <v>81.399500000000003</v>
      </c>
      <c r="G701">
        <v>-51.415700000000001</v>
      </c>
      <c r="H701">
        <v>-5.4002100000000004</v>
      </c>
      <c r="I701">
        <v>7.8187100000000003</v>
      </c>
      <c r="J701">
        <v>0</v>
      </c>
      <c r="K701">
        <f t="shared" si="21"/>
        <v>0</v>
      </c>
      <c r="L701">
        <f>SQRT((D701-Tabelle11[[#This Row],[X]])^2+ (E701 - Tabelle11[Y])^2 + (F701 - Tabelle11[Z])^2)</f>
        <v>134.70200757156516</v>
      </c>
      <c r="M701">
        <f ca="1">IF(ROW()&gt;M$1+2,AVERAGEA(INDIRECT(ADDRESS(ROW()-M$1,12)):INDIRECT(ADDRESS(ROW(),12,4))),NA())</f>
        <v>133.46221274389714</v>
      </c>
      <c r="N701" s="1">
        <f>1000/(Tabelle10[[#This Row],[Time MS]]-B700)</f>
        <v>71.428571428571431</v>
      </c>
    </row>
    <row r="702" spans="1:14">
      <c r="A702" t="str">
        <f t="shared" si="20"/>
        <v>0:14:822</v>
      </c>
      <c r="B702">
        <v>14822</v>
      </c>
      <c r="C702">
        <v>0</v>
      </c>
      <c r="D702">
        <v>-29.298400000000001</v>
      </c>
      <c r="E702">
        <v>103.249</v>
      </c>
      <c r="F702">
        <v>81.399500000000003</v>
      </c>
      <c r="G702">
        <v>-51.415700000000001</v>
      </c>
      <c r="H702">
        <v>-5.4002100000000004</v>
      </c>
      <c r="I702">
        <v>7.8187100000000003</v>
      </c>
      <c r="J702">
        <v>0</v>
      </c>
      <c r="K702">
        <f t="shared" si="21"/>
        <v>0</v>
      </c>
      <c r="L702">
        <f>SQRT((D702-Tabelle11[[#This Row],[X]])^2+ (E702 - Tabelle11[Y])^2 + (F702 - Tabelle11[Z])^2)</f>
        <v>134.70200757156516</v>
      </c>
      <c r="M702">
        <f ca="1">IF(ROW()&gt;M$1+2,AVERAGEA(INDIRECT(ADDRESS(ROW()-M$1,12)):INDIRECT(ADDRESS(ROW(),12,4))),NA())</f>
        <v>133.52449734270135</v>
      </c>
      <c r="N702" s="1">
        <f>1000/(Tabelle10[[#This Row],[Time MS]]-B701)</f>
        <v>66.666666666666671</v>
      </c>
    </row>
    <row r="703" spans="1:14">
      <c r="A703" t="str">
        <f t="shared" si="20"/>
        <v>0:14:835</v>
      </c>
      <c r="B703">
        <v>14835</v>
      </c>
      <c r="C703">
        <v>0</v>
      </c>
      <c r="D703">
        <v>-27.400300000000001</v>
      </c>
      <c r="E703">
        <v>101.145</v>
      </c>
      <c r="F703">
        <v>83.485500000000002</v>
      </c>
      <c r="G703">
        <v>-51.415700000000001</v>
      </c>
      <c r="H703">
        <v>-5.4002100000000004</v>
      </c>
      <c r="I703">
        <v>7.8187100000000003</v>
      </c>
      <c r="J703">
        <v>1</v>
      </c>
      <c r="K703">
        <f t="shared" si="21"/>
        <v>1.9965555953954297</v>
      </c>
      <c r="L703">
        <f>SQRT((D703-Tabelle11[[#This Row],[X]])^2+ (E703 - Tabelle11[Y])^2 + (F703 - Tabelle11[Z])^2)</f>
        <v>133.98102916211681</v>
      </c>
      <c r="M703">
        <f ca="1">IF(ROW()&gt;M$1+2,AVERAGEA(INDIRECT(ADDRESS(ROW()-M$1,12)):INDIRECT(ADDRESS(ROW(),12,4))),NA())</f>
        <v>133.57964354141203</v>
      </c>
      <c r="N703" s="1">
        <f>1000/(Tabelle10[[#This Row],[Time MS]]-B702)</f>
        <v>76.92307692307692</v>
      </c>
    </row>
    <row r="704" spans="1:14">
      <c r="A704" t="str">
        <f t="shared" si="20"/>
        <v>0:14:846</v>
      </c>
      <c r="B704">
        <v>14846</v>
      </c>
      <c r="C704">
        <v>0</v>
      </c>
      <c r="D704">
        <v>-27.400300000000001</v>
      </c>
      <c r="E704">
        <v>101.145</v>
      </c>
      <c r="F704">
        <v>83.485500000000002</v>
      </c>
      <c r="G704">
        <v>-51.415700000000001</v>
      </c>
      <c r="H704">
        <v>-5.4002100000000004</v>
      </c>
      <c r="I704">
        <v>7.8187100000000003</v>
      </c>
      <c r="J704">
        <v>0</v>
      </c>
      <c r="K704">
        <f t="shared" si="21"/>
        <v>0</v>
      </c>
      <c r="L704">
        <f>SQRT((D704-Tabelle11[[#This Row],[X]])^2+ (E704 - Tabelle11[Y])^2 + (F704 - Tabelle11[Z])^2)</f>
        <v>133.98102916211681</v>
      </c>
      <c r="M704">
        <f ca="1">IF(ROW()&gt;M$1+2,AVERAGEA(INDIRECT(ADDRESS(ROW()-M$1,12)):INDIRECT(ADDRESS(ROW(),12,4))),NA())</f>
        <v>133.65467634623207</v>
      </c>
      <c r="N704" s="1">
        <f>1000/(Tabelle10[[#This Row],[Time MS]]-B703)</f>
        <v>90.909090909090907</v>
      </c>
    </row>
    <row r="705" spans="1:14">
      <c r="A705" t="str">
        <f t="shared" si="20"/>
        <v>0:14:863</v>
      </c>
      <c r="B705">
        <v>14863</v>
      </c>
      <c r="C705">
        <v>0</v>
      </c>
      <c r="D705">
        <v>-29.298400000000001</v>
      </c>
      <c r="E705">
        <v>103.249</v>
      </c>
      <c r="F705">
        <v>81.399500000000003</v>
      </c>
      <c r="G705">
        <v>-51.415700000000001</v>
      </c>
      <c r="H705">
        <v>-5.4002100000000004</v>
      </c>
      <c r="I705">
        <v>7.8187100000000003</v>
      </c>
      <c r="J705">
        <v>1</v>
      </c>
      <c r="K705">
        <f t="shared" si="21"/>
        <v>1.5267778082435637</v>
      </c>
      <c r="L705">
        <f>SQRT((D705-Tabelle11[[#This Row],[X]])^2+ (E705 - Tabelle11[Y])^2 + (F705 - Tabelle11[Z])^2)</f>
        <v>134.70200757156516</v>
      </c>
      <c r="M705">
        <f ca="1">IF(ROW()&gt;M$1+2,AVERAGEA(INDIRECT(ADDRESS(ROW()-M$1,12)):INDIRECT(ADDRESS(ROW(),12,4))),NA())</f>
        <v>133.73684755114564</v>
      </c>
      <c r="N705" s="1">
        <f>1000/(Tabelle10[[#This Row],[Time MS]]-B704)</f>
        <v>58.823529411764703</v>
      </c>
    </row>
    <row r="706" spans="1:14">
      <c r="A706" t="str">
        <f t="shared" si="20"/>
        <v>0:14:876</v>
      </c>
      <c r="B706">
        <v>14876</v>
      </c>
      <c r="C706">
        <v>0</v>
      </c>
      <c r="D706">
        <v>-29.298400000000001</v>
      </c>
      <c r="E706">
        <v>103.249</v>
      </c>
      <c r="F706">
        <v>81.399500000000003</v>
      </c>
      <c r="G706">
        <v>-51.415700000000001</v>
      </c>
      <c r="H706">
        <v>-5.4002100000000004</v>
      </c>
      <c r="I706">
        <v>7.8187100000000003</v>
      </c>
      <c r="J706">
        <v>0</v>
      </c>
      <c r="K706">
        <f t="shared" si="21"/>
        <v>0</v>
      </c>
      <c r="L706">
        <f>SQRT((D706-Tabelle11[[#This Row],[X]])^2+ (E706 - Tabelle11[Y])^2 + (F706 - Tabelle11[Z])^2)</f>
        <v>134.70200757156516</v>
      </c>
      <c r="M706">
        <f ca="1">IF(ROW()&gt;M$1+2,AVERAGEA(INDIRECT(ADDRESS(ROW()-M$1,12)):INDIRECT(ADDRESS(ROW(),12,4))),NA())</f>
        <v>133.76155926151756</v>
      </c>
      <c r="N706" s="1">
        <f>1000/(Tabelle10[[#This Row],[Time MS]]-B705)</f>
        <v>76.92307692307692</v>
      </c>
    </row>
    <row r="707" spans="1:14">
      <c r="A707" t="str">
        <f t="shared" ref="A707:A770" si="22">INT(INT(B708/1000)/60)&amp;":"&amp;MOD(INT(B707/1000),60)&amp;":"&amp;MOD(B707,1000)</f>
        <v>0:14:893</v>
      </c>
      <c r="B707">
        <v>14893</v>
      </c>
      <c r="C707">
        <v>0</v>
      </c>
      <c r="D707">
        <v>-29.298400000000001</v>
      </c>
      <c r="E707">
        <v>103.249</v>
      </c>
      <c r="F707">
        <v>81.399500000000003</v>
      </c>
      <c r="G707">
        <v>-51.415700000000001</v>
      </c>
      <c r="H707">
        <v>-5.4002100000000004</v>
      </c>
      <c r="I707">
        <v>7.8187100000000003</v>
      </c>
      <c r="J707">
        <v>0</v>
      </c>
      <c r="K707">
        <f t="shared" ref="K707:K770" si="23">((ABS(SQRT(SUMSQ(E706,D706,F706))-SQRT(SUMSQ(E707,D707,F707)))/100)/((B707-B706)/1000))*3.6</f>
        <v>0</v>
      </c>
      <c r="L707">
        <f>SQRT((D707-Tabelle11[[#This Row],[X]])^2+ (E707 - Tabelle11[Y])^2 + (F707 - Tabelle11[Z])^2)</f>
        <v>134.70200757156516</v>
      </c>
      <c r="M707">
        <f ca="1">IF(ROW()&gt;M$1+2,AVERAGEA(INDIRECT(ADDRESS(ROW()-M$1,12)):INDIRECT(ADDRESS(ROW(),12,4))),NA())</f>
        <v>133.79116758186535</v>
      </c>
      <c r="N707" s="1">
        <f>1000/(Tabelle10[[#This Row],[Time MS]]-B706)</f>
        <v>58.823529411764703</v>
      </c>
    </row>
    <row r="708" spans="1:14">
      <c r="A708" t="str">
        <f t="shared" si="22"/>
        <v>0:14:901</v>
      </c>
      <c r="B708">
        <v>14901</v>
      </c>
      <c r="C708">
        <v>0</v>
      </c>
      <c r="D708">
        <v>-27.400300000000001</v>
      </c>
      <c r="E708">
        <v>101.145</v>
      </c>
      <c r="F708">
        <v>83.485500000000002</v>
      </c>
      <c r="G708">
        <v>-51.415700000000001</v>
      </c>
      <c r="H708">
        <v>-5.4002100000000004</v>
      </c>
      <c r="I708">
        <v>7.8187100000000003</v>
      </c>
      <c r="J708">
        <v>1</v>
      </c>
      <c r="K708">
        <f t="shared" si="23"/>
        <v>3.244402842517573</v>
      </c>
      <c r="L708">
        <f>SQRT((D708-Tabelle11[[#This Row],[X]])^2+ (E708 - Tabelle11[Y])^2 + (F708 - Tabelle11[Z])^2)</f>
        <v>133.98102916211681</v>
      </c>
      <c r="M708">
        <f ca="1">IF(ROW()&gt;M$1+2,AVERAGEA(INDIRECT(ADDRESS(ROW()-M$1,12)):INDIRECT(ADDRESS(ROW(),12,4))),NA())</f>
        <v>133.81363750211963</v>
      </c>
      <c r="N708" s="1">
        <f>1000/(Tabelle10[[#This Row],[Time MS]]-B707)</f>
        <v>125</v>
      </c>
    </row>
    <row r="709" spans="1:14">
      <c r="A709" t="str">
        <f t="shared" si="22"/>
        <v>0:14:910</v>
      </c>
      <c r="B709">
        <v>14910</v>
      </c>
      <c r="C709">
        <v>0</v>
      </c>
      <c r="D709">
        <v>-27.400300000000001</v>
      </c>
      <c r="E709">
        <v>101.145</v>
      </c>
      <c r="F709">
        <v>83.485500000000002</v>
      </c>
      <c r="G709">
        <v>-51.415700000000001</v>
      </c>
      <c r="H709">
        <v>-5.4002100000000004</v>
      </c>
      <c r="I709">
        <v>7.8187100000000003</v>
      </c>
      <c r="J709">
        <v>0</v>
      </c>
      <c r="K709">
        <f t="shared" si="23"/>
        <v>0</v>
      </c>
      <c r="L709">
        <f>SQRT((D709-Tabelle11[[#This Row],[X]])^2+ (E709 - Tabelle11[Y])^2 + (F709 - Tabelle11[Z])^2)</f>
        <v>133.98102916211681</v>
      </c>
      <c r="M709">
        <f ca="1">IF(ROW()&gt;M$1+2,AVERAGEA(INDIRECT(ADDRESS(ROW()-M$1,12)):INDIRECT(ADDRESS(ROW(),12,4))),NA())</f>
        <v>133.83228795450574</v>
      </c>
      <c r="N709" s="1">
        <f>1000/(Tabelle10[[#This Row],[Time MS]]-B708)</f>
        <v>111.11111111111111</v>
      </c>
    </row>
    <row r="710" spans="1:14">
      <c r="A710" t="str">
        <f t="shared" si="22"/>
        <v>0:14:928</v>
      </c>
      <c r="B710">
        <v>14928</v>
      </c>
      <c r="C710">
        <v>0</v>
      </c>
      <c r="D710">
        <v>-29.298400000000001</v>
      </c>
      <c r="E710">
        <v>103.249</v>
      </c>
      <c r="F710">
        <v>81.399500000000003</v>
      </c>
      <c r="G710">
        <v>-51.415700000000001</v>
      </c>
      <c r="H710">
        <v>-5.4002100000000004</v>
      </c>
      <c r="I710">
        <v>7.8187100000000003</v>
      </c>
      <c r="J710">
        <v>1</v>
      </c>
      <c r="K710">
        <f t="shared" si="23"/>
        <v>1.4419568188966994</v>
      </c>
      <c r="L710">
        <f>SQRT((D710-Tabelle11[[#This Row],[X]])^2+ (E710 - Tabelle11[Y])^2 + (F710 - Tabelle11[Z])^2)</f>
        <v>134.70200757156516</v>
      </c>
      <c r="M710">
        <f ca="1">IF(ROW()&gt;M$1+2,AVERAGEA(INDIRECT(ADDRESS(ROW()-M$1,12)):INDIRECT(ADDRESS(ROW(),12,4))),NA())</f>
        <v>133.85980938645864</v>
      </c>
      <c r="N710" s="1">
        <f>1000/(Tabelle10[[#This Row],[Time MS]]-B709)</f>
        <v>55.555555555555557</v>
      </c>
    </row>
    <row r="711" spans="1:14">
      <c r="A711" t="str">
        <f t="shared" si="22"/>
        <v>0:14:942</v>
      </c>
      <c r="B711">
        <v>14942</v>
      </c>
      <c r="C711">
        <v>0</v>
      </c>
      <c r="D711">
        <v>-29.298400000000001</v>
      </c>
      <c r="E711">
        <v>103.249</v>
      </c>
      <c r="F711">
        <v>81.399500000000003</v>
      </c>
      <c r="G711">
        <v>-51.415700000000001</v>
      </c>
      <c r="H711">
        <v>-5.4002100000000004</v>
      </c>
      <c r="I711">
        <v>7.8187100000000003</v>
      </c>
      <c r="J711">
        <v>0</v>
      </c>
      <c r="K711">
        <f t="shared" si="23"/>
        <v>0</v>
      </c>
      <c r="L711">
        <f>SQRT((D711-Tabelle11[[#This Row],[X]])^2+ (E711 - Tabelle11[Y])^2 + (F711 - Tabelle11[Z])^2)</f>
        <v>134.70200757156516</v>
      </c>
      <c r="M711">
        <f ca="1">IF(ROW()&gt;M$1+2,AVERAGEA(INDIRECT(ADDRESS(ROW()-M$1,12)):INDIRECT(ADDRESS(ROW(),12,4))),NA())</f>
        <v>133.88733081841153</v>
      </c>
      <c r="N711" s="1">
        <f>1000/(Tabelle10[[#This Row],[Time MS]]-B710)</f>
        <v>71.428571428571431</v>
      </c>
    </row>
    <row r="712" spans="1:14">
      <c r="A712" t="str">
        <f t="shared" si="22"/>
        <v>0:14:957</v>
      </c>
      <c r="B712">
        <v>14957</v>
      </c>
      <c r="C712">
        <v>0</v>
      </c>
      <c r="D712">
        <v>-29.298400000000001</v>
      </c>
      <c r="E712">
        <v>103.249</v>
      </c>
      <c r="F712">
        <v>81.399500000000003</v>
      </c>
      <c r="G712">
        <v>-51.415700000000001</v>
      </c>
      <c r="H712">
        <v>-5.4002100000000004</v>
      </c>
      <c r="I712">
        <v>7.8187100000000003</v>
      </c>
      <c r="J712">
        <v>0</v>
      </c>
      <c r="K712">
        <f t="shared" si="23"/>
        <v>0</v>
      </c>
      <c r="L712">
        <f>SQRT((D712-Tabelle11[[#This Row],[X]])^2+ (E712 - Tabelle11[Y])^2 + (F712 - Tabelle11[Z])^2)</f>
        <v>134.70200757156516</v>
      </c>
      <c r="M712">
        <f ca="1">IF(ROW()&gt;M$1+2,AVERAGEA(INDIRECT(ADDRESS(ROW()-M$1,12)):INDIRECT(ADDRESS(ROW(),12,4))),NA())</f>
        <v>133.91488562567426</v>
      </c>
      <c r="N712" s="1">
        <f>1000/(Tabelle10[[#This Row],[Time MS]]-B711)</f>
        <v>66.666666666666671</v>
      </c>
    </row>
    <row r="713" spans="1:14">
      <c r="A713" t="str">
        <f t="shared" si="22"/>
        <v>0:14:971</v>
      </c>
      <c r="B713">
        <v>14971</v>
      </c>
      <c r="C713">
        <v>0</v>
      </c>
      <c r="D713">
        <v>-27.400300000000001</v>
      </c>
      <c r="E713">
        <v>101.145</v>
      </c>
      <c r="F713">
        <v>83.485500000000002</v>
      </c>
      <c r="G713">
        <v>-51.415700000000001</v>
      </c>
      <c r="H713">
        <v>-5.4002100000000004</v>
      </c>
      <c r="I713">
        <v>7.8187100000000003</v>
      </c>
      <c r="J713">
        <v>1</v>
      </c>
      <c r="K713">
        <f t="shared" si="23"/>
        <v>1.853944481438613</v>
      </c>
      <c r="L713">
        <f>SQRT((D713-Tabelle11[[#This Row],[X]])^2+ (E713 - Tabelle11[Y])^2 + (F713 - Tabelle11[Z])^2)</f>
        <v>133.98102916211681</v>
      </c>
      <c r="M713">
        <f ca="1">IF(ROW()&gt;M$1+2,AVERAGEA(INDIRECT(ADDRESS(ROW()-M$1,12)):INDIRECT(ADDRESS(ROW(),12,4))),NA())</f>
        <v>133.93530203284345</v>
      </c>
      <c r="N713" s="1">
        <f>1000/(Tabelle10[[#This Row],[Time MS]]-B712)</f>
        <v>71.428571428571431</v>
      </c>
    </row>
    <row r="714" spans="1:14">
      <c r="A714" t="str">
        <f t="shared" si="22"/>
        <v>0:14:979</v>
      </c>
      <c r="B714">
        <v>14979</v>
      </c>
      <c r="C714">
        <v>0</v>
      </c>
      <c r="D714">
        <v>-27.400300000000001</v>
      </c>
      <c r="E714">
        <v>101.145</v>
      </c>
      <c r="F714">
        <v>83.485500000000002</v>
      </c>
      <c r="G714">
        <v>-51.415700000000001</v>
      </c>
      <c r="H714">
        <v>-5.4002100000000004</v>
      </c>
      <c r="I714">
        <v>7.8187100000000003</v>
      </c>
      <c r="J714">
        <v>0</v>
      </c>
      <c r="K714">
        <f t="shared" si="23"/>
        <v>0</v>
      </c>
      <c r="L714">
        <f>SQRT((D714-Tabelle11[[#This Row],[X]])^2+ (E714 - Tabelle11[Y])^2 + (F714 - Tabelle11[Z])^2)</f>
        <v>133.98102916211681</v>
      </c>
      <c r="M714">
        <f ca="1">IF(ROW()&gt;M$1+2,AVERAGEA(INDIRECT(ADDRESS(ROW()-M$1,12)):INDIRECT(ADDRESS(ROW(),12,4))),NA())</f>
        <v>133.95571844001267</v>
      </c>
      <c r="N714" s="1">
        <f>1000/(Tabelle10[[#This Row],[Time MS]]-B713)</f>
        <v>125</v>
      </c>
    </row>
    <row r="715" spans="1:14">
      <c r="A715" t="str">
        <f t="shared" si="22"/>
        <v>0:14:993</v>
      </c>
      <c r="B715">
        <v>14993</v>
      </c>
      <c r="C715">
        <v>0</v>
      </c>
      <c r="D715">
        <v>-29.298400000000001</v>
      </c>
      <c r="E715">
        <v>103.249</v>
      </c>
      <c r="F715">
        <v>81.399500000000003</v>
      </c>
      <c r="G715">
        <v>-51.415700000000001</v>
      </c>
      <c r="H715">
        <v>-5.4002100000000004</v>
      </c>
      <c r="I715">
        <v>7.8187100000000003</v>
      </c>
      <c r="J715">
        <v>1</v>
      </c>
      <c r="K715">
        <f t="shared" si="23"/>
        <v>1.853944481438613</v>
      </c>
      <c r="L715">
        <f>SQRT((D715-Tabelle11[[#This Row],[X]])^2+ (E715 - Tabelle11[Y])^2 + (F715 - Tabelle11[Z])^2)</f>
        <v>134.70200757156516</v>
      </c>
      <c r="M715">
        <f ca="1">IF(ROW()&gt;M$1+2,AVERAGEA(INDIRECT(ADDRESS(ROW()-M$1,12)):INDIRECT(ADDRESS(ROW(),12,4))),NA())</f>
        <v>133.97731203801689</v>
      </c>
      <c r="N715" s="1">
        <f>1000/(Tabelle10[[#This Row],[Time MS]]-B714)</f>
        <v>71.428571428571431</v>
      </c>
    </row>
    <row r="716" spans="1:14">
      <c r="A716" t="str">
        <f t="shared" si="22"/>
        <v>0:15:7</v>
      </c>
      <c r="B716">
        <v>15007</v>
      </c>
      <c r="C716">
        <v>0</v>
      </c>
      <c r="D716">
        <v>-29.298400000000001</v>
      </c>
      <c r="E716">
        <v>103.249</v>
      </c>
      <c r="F716">
        <v>81.399500000000003</v>
      </c>
      <c r="G716">
        <v>-51.415700000000001</v>
      </c>
      <c r="H716">
        <v>-5.4002100000000004</v>
      </c>
      <c r="I716">
        <v>7.8187100000000003</v>
      </c>
      <c r="J716">
        <v>0</v>
      </c>
      <c r="K716">
        <f t="shared" si="23"/>
        <v>0</v>
      </c>
      <c r="L716">
        <f>SQRT((D716-Tabelle11[[#This Row],[X]])^2+ (E716 - Tabelle11[Y])^2 + (F716 - Tabelle11[Z])^2)</f>
        <v>134.70200757156516</v>
      </c>
      <c r="M716">
        <f ca="1">IF(ROW()&gt;M$1+2,AVERAGEA(INDIRECT(ADDRESS(ROW()-M$1,12)):INDIRECT(ADDRESS(ROW(),12,4))),NA())</f>
        <v>134.0005515911196</v>
      </c>
      <c r="N716" s="1">
        <f>1000/(Tabelle10[[#This Row],[Time MS]]-B715)</f>
        <v>71.428571428571431</v>
      </c>
    </row>
    <row r="717" spans="1:14">
      <c r="A717" t="str">
        <f t="shared" si="22"/>
        <v>0:15:25</v>
      </c>
      <c r="B717">
        <v>15025</v>
      </c>
      <c r="C717">
        <v>0</v>
      </c>
      <c r="D717">
        <v>-29.298400000000001</v>
      </c>
      <c r="E717">
        <v>103.249</v>
      </c>
      <c r="F717">
        <v>81.399500000000003</v>
      </c>
      <c r="G717">
        <v>-51.415700000000001</v>
      </c>
      <c r="H717">
        <v>-5.4002100000000004</v>
      </c>
      <c r="I717">
        <v>7.8187100000000003</v>
      </c>
      <c r="J717">
        <v>0</v>
      </c>
      <c r="K717">
        <f t="shared" si="23"/>
        <v>0</v>
      </c>
      <c r="L717">
        <f>SQRT((D717-Tabelle11[[#This Row],[X]])^2+ (E717 - Tabelle11[Y])^2 + (F717 - Tabelle11[Z])^2)</f>
        <v>134.70200757156516</v>
      </c>
      <c r="M717">
        <f ca="1">IF(ROW()&gt;M$1+2,AVERAGEA(INDIRECT(ADDRESS(ROW()-M$1,12)):INDIRECT(ADDRESS(ROW(),12,4))),NA())</f>
        <v>134.02379114422234</v>
      </c>
      <c r="N717" s="1">
        <f>1000/(Tabelle10[[#This Row],[Time MS]]-B716)</f>
        <v>55.555555555555557</v>
      </c>
    </row>
    <row r="718" spans="1:14">
      <c r="A718" t="str">
        <f t="shared" si="22"/>
        <v>0:15:36</v>
      </c>
      <c r="B718">
        <v>15036</v>
      </c>
      <c r="C718">
        <v>0</v>
      </c>
      <c r="D718">
        <v>-27.400300000000001</v>
      </c>
      <c r="E718">
        <v>101.145</v>
      </c>
      <c r="F718">
        <v>83.485500000000002</v>
      </c>
      <c r="G718">
        <v>-51.415700000000001</v>
      </c>
      <c r="H718">
        <v>-5.4002100000000004</v>
      </c>
      <c r="I718">
        <v>7.8187100000000003</v>
      </c>
      <c r="J718">
        <v>1</v>
      </c>
      <c r="K718">
        <f t="shared" si="23"/>
        <v>2.3595657036491442</v>
      </c>
      <c r="L718">
        <f>SQRT((D718-Tabelle11[[#This Row],[X]])^2+ (E718 - Tabelle11[Y])^2 + (F718 - Tabelle11[Z])^2)</f>
        <v>133.98102916211681</v>
      </c>
      <c r="M718">
        <f ca="1">IF(ROW()&gt;M$1+2,AVERAGEA(INDIRECT(ADDRESS(ROW()-M$1,12)):INDIRECT(ADDRESS(ROW(),12,4))),NA())</f>
        <v>134.03699032511526</v>
      </c>
      <c r="N718" s="1">
        <f>1000/(Tabelle10[[#This Row],[Time MS]]-B717)</f>
        <v>90.909090909090907</v>
      </c>
    </row>
    <row r="719" spans="1:14">
      <c r="A719" t="str">
        <f t="shared" si="22"/>
        <v>0:15:48</v>
      </c>
      <c r="B719">
        <v>15048</v>
      </c>
      <c r="C719">
        <v>0</v>
      </c>
      <c r="D719">
        <v>-27.400300000000001</v>
      </c>
      <c r="E719">
        <v>101.145</v>
      </c>
      <c r="F719">
        <v>83.485500000000002</v>
      </c>
      <c r="G719">
        <v>-51.415700000000001</v>
      </c>
      <c r="H719">
        <v>-5.4002100000000004</v>
      </c>
      <c r="I719">
        <v>7.8187100000000003</v>
      </c>
      <c r="J719">
        <v>0</v>
      </c>
      <c r="K719">
        <f t="shared" si="23"/>
        <v>0</v>
      </c>
      <c r="L719">
        <f>SQRT((D719-Tabelle11[[#This Row],[X]])^2+ (E719 - Tabelle11[Y])^2 + (F719 - Tabelle11[Z])^2)</f>
        <v>133.98102916211681</v>
      </c>
      <c r="M719">
        <f ca="1">IF(ROW()&gt;M$1+2,AVERAGEA(INDIRECT(ADDRESS(ROW()-M$1,12)):INDIRECT(ADDRESS(ROW(),12,4))),NA())</f>
        <v>134.04336196768858</v>
      </c>
      <c r="N719" s="1">
        <f>1000/(Tabelle10[[#This Row],[Time MS]]-B718)</f>
        <v>83.333333333333329</v>
      </c>
    </row>
    <row r="720" spans="1:14">
      <c r="A720" t="str">
        <f t="shared" si="22"/>
        <v>0:15:65</v>
      </c>
      <c r="B720">
        <v>15065</v>
      </c>
      <c r="C720">
        <v>0</v>
      </c>
      <c r="D720">
        <v>-29.298400000000001</v>
      </c>
      <c r="E720">
        <v>103.249</v>
      </c>
      <c r="F720">
        <v>81.399500000000003</v>
      </c>
      <c r="G720">
        <v>-51.415700000000001</v>
      </c>
      <c r="H720">
        <v>-5.4002100000000004</v>
      </c>
      <c r="I720">
        <v>7.8187100000000003</v>
      </c>
      <c r="J720">
        <v>1</v>
      </c>
      <c r="K720">
        <f t="shared" si="23"/>
        <v>1.5267778082435637</v>
      </c>
      <c r="L720">
        <f>SQRT((D720-Tabelle11[[#This Row],[X]])^2+ (E720 - Tabelle11[Y])^2 + (F720 - Tabelle11[Z])^2)</f>
        <v>134.70200757156516</v>
      </c>
      <c r="M720">
        <f ca="1">IF(ROW()&gt;M$1+2,AVERAGEA(INDIRECT(ADDRESS(ROW()-M$1,12)):INDIRECT(ADDRESS(ROW(),12,4))),NA())</f>
        <v>134.05687201035545</v>
      </c>
      <c r="N720" s="1">
        <f>1000/(Tabelle10[[#This Row],[Time MS]]-B719)</f>
        <v>58.823529411764703</v>
      </c>
    </row>
    <row r="721" spans="1:14">
      <c r="A721" t="str">
        <f t="shared" si="22"/>
        <v>0:15:78</v>
      </c>
      <c r="B721">
        <v>15078</v>
      </c>
      <c r="C721">
        <v>0</v>
      </c>
      <c r="D721">
        <v>-29.298400000000001</v>
      </c>
      <c r="E721">
        <v>103.249</v>
      </c>
      <c r="F721">
        <v>81.399500000000003</v>
      </c>
      <c r="G721">
        <v>-51.415700000000001</v>
      </c>
      <c r="H721">
        <v>-5.4002100000000004</v>
      </c>
      <c r="I721">
        <v>7.8187100000000003</v>
      </c>
      <c r="J721">
        <v>0</v>
      </c>
      <c r="K721">
        <f t="shared" si="23"/>
        <v>0</v>
      </c>
      <c r="L721">
        <f>SQRT((D721-Tabelle11[[#This Row],[X]])^2+ (E721 - Tabelle11[Y])^2 + (F721 - Tabelle11[Z])^2)</f>
        <v>134.70200757156516</v>
      </c>
      <c r="M721">
        <f ca="1">IF(ROW()&gt;M$1+2,AVERAGEA(INDIRECT(ADDRESS(ROW()-M$1,12)):INDIRECT(ADDRESS(ROW(),12,4))),NA())</f>
        <v>134.07443715743875</v>
      </c>
      <c r="N721" s="1">
        <f>1000/(Tabelle10[[#This Row],[Time MS]]-B720)</f>
        <v>76.92307692307692</v>
      </c>
    </row>
    <row r="722" spans="1:14">
      <c r="A722" t="str">
        <f t="shared" si="22"/>
        <v>0:15:95</v>
      </c>
      <c r="B722">
        <v>15095</v>
      </c>
      <c r="C722">
        <v>0</v>
      </c>
      <c r="D722">
        <v>-27.400300000000001</v>
      </c>
      <c r="E722">
        <v>101.145</v>
      </c>
      <c r="F722">
        <v>83.485500000000002</v>
      </c>
      <c r="G722">
        <v>-51.415700000000001</v>
      </c>
      <c r="H722">
        <v>-5.4002100000000004</v>
      </c>
      <c r="I722">
        <v>7.8187100000000003</v>
      </c>
      <c r="J722">
        <v>1</v>
      </c>
      <c r="K722">
        <f t="shared" si="23"/>
        <v>1.5267778082435637</v>
      </c>
      <c r="L722">
        <f>SQRT((D722-Tabelle11[[#This Row],[X]])^2+ (E722 - Tabelle11[Y])^2 + (F722 - Tabelle11[Z])^2)</f>
        <v>133.98102916211681</v>
      </c>
      <c r="M722">
        <f ca="1">IF(ROW()&gt;M$1+2,AVERAGEA(INDIRECT(ADDRESS(ROW()-M$1,12)):INDIRECT(ADDRESS(ROW(),12,4))),NA())</f>
        <v>134.08486390442854</v>
      </c>
      <c r="N722" s="1">
        <f>1000/(Tabelle10[[#This Row],[Time MS]]-B721)</f>
        <v>58.823529411764703</v>
      </c>
    </row>
    <row r="723" spans="1:14">
      <c r="A723" t="str">
        <f t="shared" si="22"/>
        <v>0:15:108</v>
      </c>
      <c r="B723">
        <v>15108</v>
      </c>
      <c r="C723">
        <v>0</v>
      </c>
      <c r="D723">
        <v>-27.400300000000001</v>
      </c>
      <c r="E723">
        <v>101.145</v>
      </c>
      <c r="F723">
        <v>83.485500000000002</v>
      </c>
      <c r="G723">
        <v>-51.415700000000001</v>
      </c>
      <c r="H723">
        <v>-5.4002100000000004</v>
      </c>
      <c r="I723">
        <v>7.8187100000000003</v>
      </c>
      <c r="J723">
        <v>0</v>
      </c>
      <c r="K723">
        <f t="shared" si="23"/>
        <v>0</v>
      </c>
      <c r="L723">
        <f>SQRT((D723-Tabelle11[[#This Row],[X]])^2+ (E723 - Tabelle11[Y])^2 + (F723 - Tabelle11[Z])^2)</f>
        <v>133.98102916211681</v>
      </c>
      <c r="M723">
        <f ca="1">IF(ROW()&gt;M$1+2,AVERAGEA(INDIRECT(ADDRESS(ROW()-M$1,12)):INDIRECT(ADDRESS(ROW(),12,4))),NA())</f>
        <v>134.09529065141831</v>
      </c>
      <c r="N723" s="1">
        <f>1000/(Tabelle10[[#This Row],[Time MS]]-B722)</f>
        <v>76.92307692307692</v>
      </c>
    </row>
    <row r="724" spans="1:14">
      <c r="A724" t="str">
        <f t="shared" si="22"/>
        <v>0:15:125</v>
      </c>
      <c r="B724">
        <v>15125</v>
      </c>
      <c r="C724">
        <v>0</v>
      </c>
      <c r="D724">
        <v>-27.400300000000001</v>
      </c>
      <c r="E724">
        <v>101.145</v>
      </c>
      <c r="F724">
        <v>83.485500000000002</v>
      </c>
      <c r="G724">
        <v>-51.415700000000001</v>
      </c>
      <c r="H724">
        <v>-5.4002100000000004</v>
      </c>
      <c r="I724">
        <v>7.8187100000000003</v>
      </c>
      <c r="J724">
        <v>0</v>
      </c>
      <c r="K724">
        <f t="shared" si="23"/>
        <v>0</v>
      </c>
      <c r="L724">
        <f>SQRT((D724-Tabelle11[[#This Row],[X]])^2+ (E724 - Tabelle11[Y])^2 + (F724 - Tabelle11[Z])^2)</f>
        <v>133.98102916211681</v>
      </c>
      <c r="M724">
        <f ca="1">IF(ROW()&gt;M$1+2,AVERAGEA(INDIRECT(ADDRESS(ROW()-M$1,12)):INDIRECT(ADDRESS(ROW(),12,4))),NA())</f>
        <v>134.11020194674933</v>
      </c>
      <c r="N724" s="1">
        <f>1000/(Tabelle10[[#This Row],[Time MS]]-B723)</f>
        <v>58.823529411764703</v>
      </c>
    </row>
    <row r="725" spans="1:14">
      <c r="A725" t="str">
        <f t="shared" si="22"/>
        <v>0:15:132</v>
      </c>
      <c r="B725">
        <v>15132</v>
      </c>
      <c r="C725">
        <v>0</v>
      </c>
      <c r="D725">
        <v>-29.298400000000001</v>
      </c>
      <c r="E725">
        <v>103.249</v>
      </c>
      <c r="F725">
        <v>81.399500000000003</v>
      </c>
      <c r="G725">
        <v>-51.415700000000001</v>
      </c>
      <c r="H725">
        <v>-5.4002100000000004</v>
      </c>
      <c r="I725">
        <v>7.8187100000000003</v>
      </c>
      <c r="J725">
        <v>1</v>
      </c>
      <c r="K725">
        <f t="shared" si="23"/>
        <v>3.707888962877226</v>
      </c>
      <c r="L725">
        <f>SQRT((D725-Tabelle11[[#This Row],[X]])^2+ (E725 - Tabelle11[Y])^2 + (F725 - Tabelle11[Z])^2)</f>
        <v>134.70200757156516</v>
      </c>
      <c r="M725">
        <f ca="1">IF(ROW()&gt;M$1+2,AVERAGEA(INDIRECT(ADDRESS(ROW()-M$1,12)):INDIRECT(ADDRESS(ROW(),12,4))),NA())</f>
        <v>134.13632224732112</v>
      </c>
      <c r="N725" s="1">
        <f>1000/(Tabelle10[[#This Row],[Time MS]]-B724)</f>
        <v>142.85714285714286</v>
      </c>
    </row>
    <row r="726" spans="1:14">
      <c r="A726" t="str">
        <f t="shared" si="22"/>
        <v>0:15:144</v>
      </c>
      <c r="B726">
        <v>15144</v>
      </c>
      <c r="C726">
        <v>0</v>
      </c>
      <c r="D726">
        <v>-29.298400000000001</v>
      </c>
      <c r="E726">
        <v>103.249</v>
      </c>
      <c r="F726">
        <v>81.399500000000003</v>
      </c>
      <c r="G726">
        <v>-51.415700000000001</v>
      </c>
      <c r="H726">
        <v>-5.4002100000000004</v>
      </c>
      <c r="I726">
        <v>7.8187100000000003</v>
      </c>
      <c r="J726">
        <v>0</v>
      </c>
      <c r="K726">
        <f t="shared" si="23"/>
        <v>0</v>
      </c>
      <c r="L726">
        <f>SQRT((D726-Tabelle11[[#This Row],[X]])^2+ (E726 - Tabelle11[Y])^2 + (F726 - Tabelle11[Z])^2)</f>
        <v>134.70200757156516</v>
      </c>
      <c r="M726">
        <f ca="1">IF(ROW()&gt;M$1+2,AVERAGEA(INDIRECT(ADDRESS(ROW()-M$1,12)):INDIRECT(ADDRESS(ROW(),12,4))),NA())</f>
        <v>134.16244254789297</v>
      </c>
      <c r="N726" s="1">
        <f>1000/(Tabelle10[[#This Row],[Time MS]]-B725)</f>
        <v>83.333333333333329</v>
      </c>
    </row>
    <row r="727" spans="1:14">
      <c r="A727" t="str">
        <f t="shared" si="22"/>
        <v>0:15:157</v>
      </c>
      <c r="B727">
        <v>15157</v>
      </c>
      <c r="C727">
        <v>0</v>
      </c>
      <c r="D727">
        <v>-27.400300000000001</v>
      </c>
      <c r="E727">
        <v>101.145</v>
      </c>
      <c r="F727">
        <v>83.485500000000002</v>
      </c>
      <c r="G727">
        <v>-51.415700000000001</v>
      </c>
      <c r="H727">
        <v>-5.4002100000000004</v>
      </c>
      <c r="I727">
        <v>7.8187100000000003</v>
      </c>
      <c r="J727">
        <v>1</v>
      </c>
      <c r="K727">
        <f t="shared" si="23"/>
        <v>1.9965555953954297</v>
      </c>
      <c r="L727">
        <f>SQRT((D727-Tabelle11[[#This Row],[X]])^2+ (E727 - Tabelle11[Y])^2 + (F727 - Tabelle11[Z])^2)</f>
        <v>133.98102916211681</v>
      </c>
      <c r="M727">
        <f ca="1">IF(ROW()&gt;M$1+2,AVERAGEA(INDIRECT(ADDRESS(ROW()-M$1,12)):INDIRECT(ADDRESS(ROW(),12,4))),NA())</f>
        <v>134.18860853262106</v>
      </c>
      <c r="N727" s="1">
        <f>1000/(Tabelle10[[#This Row],[Time MS]]-B726)</f>
        <v>76.92307692307692</v>
      </c>
    </row>
    <row r="728" spans="1:14">
      <c r="A728" t="str">
        <f t="shared" si="22"/>
        <v>0:15:174</v>
      </c>
      <c r="B728">
        <v>15174</v>
      </c>
      <c r="C728">
        <v>0</v>
      </c>
      <c r="D728">
        <v>-27.400300000000001</v>
      </c>
      <c r="E728">
        <v>101.145</v>
      </c>
      <c r="F728">
        <v>83.485500000000002</v>
      </c>
      <c r="G728">
        <v>-51.415700000000001</v>
      </c>
      <c r="H728">
        <v>-5.4002100000000004</v>
      </c>
      <c r="I728">
        <v>7.8187100000000003</v>
      </c>
      <c r="J728">
        <v>0</v>
      </c>
      <c r="K728">
        <f t="shared" si="23"/>
        <v>0</v>
      </c>
      <c r="L728">
        <f>SQRT((D728-Tabelle11[[#This Row],[X]])^2+ (E728 - Tabelle11[Y])^2 + (F728 - Tabelle11[Z])^2)</f>
        <v>133.98102916211681</v>
      </c>
      <c r="M728">
        <f ca="1">IF(ROW()&gt;M$1+2,AVERAGEA(INDIRECT(ADDRESS(ROW()-M$1,12)):INDIRECT(ADDRESS(ROW(),12,4))),NA())</f>
        <v>134.20954156827779</v>
      </c>
      <c r="N728" s="1">
        <f>1000/(Tabelle10[[#This Row],[Time MS]]-B727)</f>
        <v>58.823529411764703</v>
      </c>
    </row>
    <row r="729" spans="1:14">
      <c r="A729" t="str">
        <f t="shared" si="22"/>
        <v>0:15:190</v>
      </c>
      <c r="B729">
        <v>15190</v>
      </c>
      <c r="C729">
        <v>0</v>
      </c>
      <c r="D729">
        <v>-29.298400000000001</v>
      </c>
      <c r="E729">
        <v>103.249</v>
      </c>
      <c r="F729">
        <v>81.399500000000003</v>
      </c>
      <c r="G729">
        <v>-51.415700000000001</v>
      </c>
      <c r="H729">
        <v>-5.4002100000000004</v>
      </c>
      <c r="I729">
        <v>7.8187100000000003</v>
      </c>
      <c r="J729">
        <v>1</v>
      </c>
      <c r="K729">
        <f t="shared" si="23"/>
        <v>1.6222014212587865</v>
      </c>
      <c r="L729">
        <f>SQRT((D729-Tabelle11[[#This Row],[X]])^2+ (E729 - Tabelle11[Y])^2 + (F729 - Tabelle11[Z])^2)</f>
        <v>134.70200757156516</v>
      </c>
      <c r="M729">
        <f ca="1">IF(ROW()&gt;M$1+2,AVERAGEA(INDIRECT(ADDRESS(ROW()-M$1,12)):INDIRECT(ADDRESS(ROW(),12,4))),NA())</f>
        <v>134.23761300402802</v>
      </c>
      <c r="N729" s="1">
        <f>1000/(Tabelle10[[#This Row],[Time MS]]-B728)</f>
        <v>62.5</v>
      </c>
    </row>
    <row r="730" spans="1:14">
      <c r="A730" t="str">
        <f t="shared" si="22"/>
        <v>0:15:206</v>
      </c>
      <c r="B730">
        <v>15206</v>
      </c>
      <c r="C730">
        <v>0</v>
      </c>
      <c r="D730">
        <v>-29.298400000000001</v>
      </c>
      <c r="E730">
        <v>103.249</v>
      </c>
      <c r="F730">
        <v>81.399500000000003</v>
      </c>
      <c r="G730">
        <v>-51.415700000000001</v>
      </c>
      <c r="H730">
        <v>-5.4002100000000004</v>
      </c>
      <c r="I730">
        <v>7.8187100000000003</v>
      </c>
      <c r="J730">
        <v>0</v>
      </c>
      <c r="K730">
        <f t="shared" si="23"/>
        <v>0</v>
      </c>
      <c r="L730">
        <f>SQRT((D730-Tabelle11[[#This Row],[X]])^2+ (E730 - Tabelle11[Y])^2 + (F730 - Tabelle11[Z])^2)</f>
        <v>134.70200757156516</v>
      </c>
      <c r="M730">
        <f ca="1">IF(ROW()&gt;M$1+2,AVERAGEA(INDIRECT(ADDRESS(ROW()-M$1,12)):INDIRECT(ADDRESS(ROW(),12,4))),NA())</f>
        <v>134.26302732397585</v>
      </c>
      <c r="N730" s="1">
        <f>1000/(Tabelle10[[#This Row],[Time MS]]-B729)</f>
        <v>62.5</v>
      </c>
    </row>
    <row r="731" spans="1:14">
      <c r="A731" t="str">
        <f t="shared" si="22"/>
        <v>0:15:219</v>
      </c>
      <c r="B731">
        <v>15219</v>
      </c>
      <c r="C731">
        <v>0</v>
      </c>
      <c r="D731">
        <v>-29.298400000000001</v>
      </c>
      <c r="E731">
        <v>103.249</v>
      </c>
      <c r="F731">
        <v>81.399500000000003</v>
      </c>
      <c r="G731">
        <v>-51.415700000000001</v>
      </c>
      <c r="H731">
        <v>-5.4002100000000004</v>
      </c>
      <c r="I731">
        <v>7.8187100000000003</v>
      </c>
      <c r="J731">
        <v>0</v>
      </c>
      <c r="K731">
        <f t="shared" si="23"/>
        <v>0</v>
      </c>
      <c r="L731">
        <f>SQRT((D731-Tabelle11[[#This Row],[X]])^2+ (E731 - Tabelle11[Y])^2 + (F731 - Tabelle11[Z])^2)</f>
        <v>134.70200757156516</v>
      </c>
      <c r="M731">
        <f ca="1">IF(ROW()&gt;M$1+2,AVERAGEA(INDIRECT(ADDRESS(ROW()-M$1,12)):INDIRECT(ADDRESS(ROW(),12,4))),NA())</f>
        <v>134.28844164392368</v>
      </c>
      <c r="N731" s="1">
        <f>1000/(Tabelle10[[#This Row],[Time MS]]-B730)</f>
        <v>76.92307692307692</v>
      </c>
    </row>
    <row r="732" spans="1:14">
      <c r="A732" t="str">
        <f t="shared" si="22"/>
        <v>0:15:229</v>
      </c>
      <c r="B732">
        <v>15229</v>
      </c>
      <c r="C732">
        <v>0</v>
      </c>
      <c r="D732">
        <v>-29.298400000000001</v>
      </c>
      <c r="E732">
        <v>103.249</v>
      </c>
      <c r="F732">
        <v>81.399500000000003</v>
      </c>
      <c r="G732">
        <v>-51.415700000000001</v>
      </c>
      <c r="H732">
        <v>-5.4002100000000004</v>
      </c>
      <c r="I732">
        <v>7.8187100000000003</v>
      </c>
      <c r="J732">
        <v>0</v>
      </c>
      <c r="K732">
        <f t="shared" si="23"/>
        <v>0</v>
      </c>
      <c r="L732">
        <f>SQRT((D732-Tabelle11[[#This Row],[X]])^2+ (E732 - Tabelle11[Y])^2 + (F732 - Tabelle11[Z])^2)</f>
        <v>134.70200757156516</v>
      </c>
      <c r="M732">
        <f ca="1">IF(ROW()&gt;M$1+2,AVERAGEA(INDIRECT(ADDRESS(ROW()-M$1,12)):INDIRECT(ADDRESS(ROW(),12,4))),NA())</f>
        <v>134.31385596387148</v>
      </c>
      <c r="N732" s="1">
        <f>1000/(Tabelle10[[#This Row],[Time MS]]-B731)</f>
        <v>100</v>
      </c>
    </row>
    <row r="733" spans="1:14">
      <c r="A733" t="str">
        <f t="shared" si="22"/>
        <v>0:15:237</v>
      </c>
      <c r="B733">
        <v>15237</v>
      </c>
      <c r="C733">
        <v>0</v>
      </c>
      <c r="D733">
        <v>-27.400300000000001</v>
      </c>
      <c r="E733">
        <v>101.145</v>
      </c>
      <c r="F733">
        <v>83.485500000000002</v>
      </c>
      <c r="G733">
        <v>-51.415700000000001</v>
      </c>
      <c r="H733">
        <v>-5.4002100000000004</v>
      </c>
      <c r="I733">
        <v>7.8187100000000003</v>
      </c>
      <c r="J733">
        <v>1</v>
      </c>
      <c r="K733">
        <f t="shared" si="23"/>
        <v>3.244402842517573</v>
      </c>
      <c r="L733">
        <f>SQRT((D733-Tabelle11[[#This Row],[X]])^2+ (E733 - Tabelle11[Y])^2 + (F733 - Tabelle11[Z])^2)</f>
        <v>133.98102916211681</v>
      </c>
      <c r="M733">
        <f ca="1">IF(ROW()&gt;M$1+2,AVERAGEA(INDIRECT(ADDRESS(ROW()-M$1,12)):INDIRECT(ADDRESS(ROW(),12,4))),NA())</f>
        <v>134.32763640438461</v>
      </c>
      <c r="N733" s="1">
        <f>1000/(Tabelle10[[#This Row],[Time MS]]-B732)</f>
        <v>125</v>
      </c>
    </row>
    <row r="734" spans="1:14">
      <c r="A734" t="str">
        <f t="shared" si="22"/>
        <v>0:15:247</v>
      </c>
      <c r="B734">
        <v>15247</v>
      </c>
      <c r="C734">
        <v>0</v>
      </c>
      <c r="D734">
        <v>-27.400300000000001</v>
      </c>
      <c r="E734">
        <v>101.145</v>
      </c>
      <c r="F734">
        <v>83.485500000000002</v>
      </c>
      <c r="G734">
        <v>-51.415700000000001</v>
      </c>
      <c r="H734">
        <v>-5.4002100000000004</v>
      </c>
      <c r="I734">
        <v>7.8187100000000003</v>
      </c>
      <c r="J734">
        <v>0</v>
      </c>
      <c r="K734">
        <f t="shared" si="23"/>
        <v>0</v>
      </c>
      <c r="L734">
        <f>SQRT((D734-Tabelle11[[#This Row],[X]])^2+ (E734 - Tabelle11[Y])^2 + (F734 - Tabelle11[Z])^2)</f>
        <v>133.98102916211681</v>
      </c>
      <c r="M734">
        <f ca="1">IF(ROW()&gt;M$1+2,AVERAGEA(INDIRECT(ADDRESS(ROW()-M$1,12)):INDIRECT(ADDRESS(ROW(),12,4))),NA())</f>
        <v>134.33568550263473</v>
      </c>
      <c r="N734" s="1">
        <f>1000/(Tabelle10[[#This Row],[Time MS]]-B733)</f>
        <v>100</v>
      </c>
    </row>
    <row r="735" spans="1:14">
      <c r="A735" t="str">
        <f t="shared" si="22"/>
        <v>0:15:261</v>
      </c>
      <c r="B735">
        <v>15261</v>
      </c>
      <c r="C735">
        <v>0</v>
      </c>
      <c r="D735">
        <v>-27.400300000000001</v>
      </c>
      <c r="E735">
        <v>101.145</v>
      </c>
      <c r="F735">
        <v>83.485500000000002</v>
      </c>
      <c r="G735">
        <v>-51.415700000000001</v>
      </c>
      <c r="H735">
        <v>-5.4002100000000004</v>
      </c>
      <c r="I735">
        <v>7.8187100000000003</v>
      </c>
      <c r="J735">
        <v>0</v>
      </c>
      <c r="K735">
        <f t="shared" si="23"/>
        <v>0</v>
      </c>
      <c r="L735">
        <f>SQRT((D735-Tabelle11[[#This Row],[X]])^2+ (E735 - Tabelle11[Y])^2 + (F735 - Tabelle11[Z])^2)</f>
        <v>133.98102916211681</v>
      </c>
      <c r="M735">
        <f ca="1">IF(ROW()&gt;M$1+2,AVERAGEA(INDIRECT(ADDRESS(ROW()-M$1,12)):INDIRECT(ADDRESS(ROW(),12,4))),NA())</f>
        <v>134.34373460088489</v>
      </c>
      <c r="N735" s="1">
        <f>1000/(Tabelle10[[#This Row],[Time MS]]-B734)</f>
        <v>71.428571428571431</v>
      </c>
    </row>
    <row r="736" spans="1:14">
      <c r="A736" t="str">
        <f t="shared" si="22"/>
        <v>0:15:272</v>
      </c>
      <c r="B736">
        <v>15272</v>
      </c>
      <c r="C736">
        <v>0</v>
      </c>
      <c r="D736">
        <v>-29.298400000000001</v>
      </c>
      <c r="E736">
        <v>103.249</v>
      </c>
      <c r="F736">
        <v>81.399500000000003</v>
      </c>
      <c r="G736">
        <v>-51.415700000000001</v>
      </c>
      <c r="H736">
        <v>-5.4002100000000004</v>
      </c>
      <c r="I736">
        <v>7.8187100000000003</v>
      </c>
      <c r="J736">
        <v>1</v>
      </c>
      <c r="K736">
        <f t="shared" si="23"/>
        <v>2.3595657036491442</v>
      </c>
      <c r="L736">
        <f>SQRT((D736-Tabelle11[[#This Row],[X]])^2+ (E736 - Tabelle11[Y])^2 + (F736 - Tabelle11[Z])^2)</f>
        <v>134.70200757156516</v>
      </c>
      <c r="M736">
        <f ca="1">IF(ROW()&gt;M$1+2,AVERAGEA(INDIRECT(ADDRESS(ROW()-M$1,12)):INDIRECT(ADDRESS(ROW(),12,4))),NA())</f>
        <v>134.35370474911505</v>
      </c>
      <c r="N736" s="1">
        <f>1000/(Tabelle10[[#This Row],[Time MS]]-B735)</f>
        <v>90.909090909090907</v>
      </c>
    </row>
    <row r="737" spans="1:14">
      <c r="A737" t="str">
        <f t="shared" si="22"/>
        <v>0:15:285</v>
      </c>
      <c r="B737">
        <v>15285</v>
      </c>
      <c r="C737">
        <v>0</v>
      </c>
      <c r="D737">
        <v>-29.298400000000001</v>
      </c>
      <c r="E737">
        <v>103.249</v>
      </c>
      <c r="F737">
        <v>81.399500000000003</v>
      </c>
      <c r="G737">
        <v>-51.415700000000001</v>
      </c>
      <c r="H737">
        <v>-5.4002100000000004</v>
      </c>
      <c r="I737">
        <v>7.8187100000000003</v>
      </c>
      <c r="J737">
        <v>0</v>
      </c>
      <c r="K737">
        <f t="shared" si="23"/>
        <v>0</v>
      </c>
      <c r="L737">
        <f>SQRT((D737-Tabelle11[[#This Row],[X]])^2+ (E737 - Tabelle11[Y])^2 + (F737 - Tabelle11[Z])^2)</f>
        <v>134.70200757156516</v>
      </c>
      <c r="M737">
        <f ca="1">IF(ROW()&gt;M$1+2,AVERAGEA(INDIRECT(ADDRESS(ROW()-M$1,12)):INDIRECT(ADDRESS(ROW(),12,4))),NA())</f>
        <v>134.35614425626366</v>
      </c>
      <c r="N737" s="1">
        <f>1000/(Tabelle10[[#This Row],[Time MS]]-B736)</f>
        <v>76.92307692307692</v>
      </c>
    </row>
    <row r="738" spans="1:14">
      <c r="A738" t="str">
        <f t="shared" si="22"/>
        <v>0:15:304</v>
      </c>
      <c r="B738">
        <v>15304</v>
      </c>
      <c r="C738">
        <v>0</v>
      </c>
      <c r="D738">
        <v>-27.400300000000001</v>
      </c>
      <c r="E738">
        <v>101.145</v>
      </c>
      <c r="F738">
        <v>83.485500000000002</v>
      </c>
      <c r="G738">
        <v>-51.415700000000001</v>
      </c>
      <c r="H738">
        <v>-5.4002100000000004</v>
      </c>
      <c r="I738">
        <v>7.8187100000000003</v>
      </c>
      <c r="J738">
        <v>1</v>
      </c>
      <c r="K738">
        <f t="shared" si="23"/>
        <v>1.3660643547442413</v>
      </c>
      <c r="L738">
        <f>SQRT((D738-Tabelle11[[#This Row],[X]])^2+ (E738 - Tabelle11[Y])^2 + (F738 - Tabelle11[Z])^2)</f>
        <v>133.98102916211681</v>
      </c>
      <c r="M738">
        <f ca="1">IF(ROW()&gt;M$1+2,AVERAGEA(INDIRECT(ADDRESS(ROW()-M$1,12)):INDIRECT(ADDRESS(ROW(),12,4))),NA())</f>
        <v>134.35144536331873</v>
      </c>
      <c r="N738" s="1">
        <f>1000/(Tabelle10[[#This Row],[Time MS]]-B737)</f>
        <v>52.631578947368418</v>
      </c>
    </row>
    <row r="739" spans="1:14">
      <c r="A739" t="str">
        <f t="shared" si="22"/>
        <v>0:15:317</v>
      </c>
      <c r="B739">
        <v>15317</v>
      </c>
      <c r="C739">
        <v>0</v>
      </c>
      <c r="D739">
        <v>-27.400300000000001</v>
      </c>
      <c r="E739">
        <v>101.145</v>
      </c>
      <c r="F739">
        <v>83.485500000000002</v>
      </c>
      <c r="G739">
        <v>-51.415700000000001</v>
      </c>
      <c r="H739">
        <v>-5.4002100000000004</v>
      </c>
      <c r="I739">
        <v>7.8187100000000003</v>
      </c>
      <c r="J739">
        <v>0</v>
      </c>
      <c r="K739">
        <f t="shared" si="23"/>
        <v>0</v>
      </c>
      <c r="L739">
        <f>SQRT((D739-Tabelle11[[#This Row],[X]])^2+ (E739 - Tabelle11[Y])^2 + (F739 - Tabelle11[Z])^2)</f>
        <v>133.98102916211681</v>
      </c>
      <c r="M739">
        <f ca="1">IF(ROW()&gt;M$1+2,AVERAGEA(INDIRECT(ADDRESS(ROW()-M$1,12)):INDIRECT(ADDRESS(ROW(),12,4))),NA())</f>
        <v>134.3467464703738</v>
      </c>
      <c r="N739" s="1">
        <f>1000/(Tabelle10[[#This Row],[Time MS]]-B738)</f>
        <v>76.92307692307692</v>
      </c>
    </row>
    <row r="740" spans="1:14">
      <c r="A740" t="str">
        <f t="shared" si="22"/>
        <v>0:15:336</v>
      </c>
      <c r="B740">
        <v>15336</v>
      </c>
      <c r="C740">
        <v>0</v>
      </c>
      <c r="D740">
        <v>-29.298400000000001</v>
      </c>
      <c r="E740">
        <v>103.249</v>
      </c>
      <c r="F740">
        <v>81.399500000000003</v>
      </c>
      <c r="G740">
        <v>-51.415700000000001</v>
      </c>
      <c r="H740">
        <v>-5.4002100000000004</v>
      </c>
      <c r="I740">
        <v>7.8187100000000003</v>
      </c>
      <c r="J740">
        <v>1</v>
      </c>
      <c r="K740">
        <f t="shared" si="23"/>
        <v>1.3660643547442413</v>
      </c>
      <c r="L740">
        <f>SQRT((D740-Tabelle11[[#This Row],[X]])^2+ (E740 - Tabelle11[Y])^2 + (F740 - Tabelle11[Z])^2)</f>
        <v>134.70200757156516</v>
      </c>
      <c r="M740">
        <f ca="1">IF(ROW()&gt;M$1+2,AVERAGEA(INDIRECT(ADDRESS(ROW()-M$1,12)):INDIRECT(ADDRESS(ROW(),12,4))),NA())</f>
        <v>134.3483269281289</v>
      </c>
      <c r="N740" s="1">
        <f>1000/(Tabelle10[[#This Row],[Time MS]]-B739)</f>
        <v>52.631578947368418</v>
      </c>
    </row>
    <row r="741" spans="1:14">
      <c r="A741" t="str">
        <f t="shared" si="22"/>
        <v>0:15:347</v>
      </c>
      <c r="B741">
        <v>15347</v>
      </c>
      <c r="C741">
        <v>0</v>
      </c>
      <c r="D741">
        <v>-29.298400000000001</v>
      </c>
      <c r="E741">
        <v>103.249</v>
      </c>
      <c r="F741">
        <v>81.399500000000003</v>
      </c>
      <c r="G741">
        <v>-51.415700000000001</v>
      </c>
      <c r="H741">
        <v>-5.4002100000000004</v>
      </c>
      <c r="I741">
        <v>7.8187100000000003</v>
      </c>
      <c r="J741">
        <v>0</v>
      </c>
      <c r="K741">
        <f t="shared" si="23"/>
        <v>0</v>
      </c>
      <c r="L741">
        <f>SQRT((D741-Tabelle11[[#This Row],[X]])^2+ (E741 - Tabelle11[Y])^2 + (F741 - Tabelle11[Z])^2)</f>
        <v>134.70200757156516</v>
      </c>
      <c r="M741">
        <f ca="1">IF(ROW()&gt;M$1+2,AVERAGEA(INDIRECT(ADDRESS(ROW()-M$1,12)):INDIRECT(ADDRESS(ROW(),12,4))),NA())</f>
        <v>134.34990738588402</v>
      </c>
      <c r="N741" s="1">
        <f>1000/(Tabelle10[[#This Row],[Time MS]]-B740)</f>
        <v>90.909090909090907</v>
      </c>
    </row>
    <row r="742" spans="1:14">
      <c r="A742" t="str">
        <f t="shared" si="22"/>
        <v>0:15:367</v>
      </c>
      <c r="B742">
        <v>15367</v>
      </c>
      <c r="C742">
        <v>0</v>
      </c>
      <c r="D742">
        <v>-27.400300000000001</v>
      </c>
      <c r="E742">
        <v>101.145</v>
      </c>
      <c r="F742">
        <v>83.485500000000002</v>
      </c>
      <c r="G742">
        <v>-51.415700000000001</v>
      </c>
      <c r="H742">
        <v>-5.4002100000000004</v>
      </c>
      <c r="I742">
        <v>7.8187100000000003</v>
      </c>
      <c r="J742">
        <v>1</v>
      </c>
      <c r="K742">
        <f t="shared" si="23"/>
        <v>1.2977611370070292</v>
      </c>
      <c r="L742">
        <f>SQRT((D742-Tabelle11[[#This Row],[X]])^2+ (E742 - Tabelle11[Y])^2 + (F742 - Tabelle11[Z])^2)</f>
        <v>133.98102916211681</v>
      </c>
      <c r="M742">
        <f ca="1">IF(ROW()&gt;M$1+2,AVERAGEA(INDIRECT(ADDRESS(ROW()-M$1,12)):INDIRECT(ADDRESS(ROW(),12,4))),NA())</f>
        <v>134.3474974763858</v>
      </c>
      <c r="N742" s="1">
        <f>1000/(Tabelle10[[#This Row],[Time MS]]-B741)</f>
        <v>50</v>
      </c>
    </row>
    <row r="743" spans="1:14">
      <c r="A743" t="str">
        <f t="shared" si="22"/>
        <v>0:15:376</v>
      </c>
      <c r="B743">
        <v>15376</v>
      </c>
      <c r="C743">
        <v>0</v>
      </c>
      <c r="D743">
        <v>-27.400300000000001</v>
      </c>
      <c r="E743">
        <v>101.145</v>
      </c>
      <c r="F743">
        <v>83.485500000000002</v>
      </c>
      <c r="G743">
        <v>-51.415700000000001</v>
      </c>
      <c r="H743">
        <v>-5.4002100000000004</v>
      </c>
      <c r="I743">
        <v>7.8187100000000003</v>
      </c>
      <c r="J743">
        <v>0</v>
      </c>
      <c r="K743">
        <f t="shared" si="23"/>
        <v>0</v>
      </c>
      <c r="L743">
        <f>SQRT((D743-Tabelle11[[#This Row],[X]])^2+ (E743 - Tabelle11[Y])^2 + (F743 - Tabelle11[Z])^2)</f>
        <v>133.98102916211681</v>
      </c>
      <c r="M743">
        <f ca="1">IF(ROW()&gt;M$1+2,AVERAGEA(INDIRECT(ADDRESS(ROW()-M$1,12)):INDIRECT(ADDRESS(ROW(),12,4))),NA())</f>
        <v>134.34508756688757</v>
      </c>
      <c r="N743" s="1">
        <f>1000/(Tabelle10[[#This Row],[Time MS]]-B742)</f>
        <v>111.11111111111111</v>
      </c>
    </row>
    <row r="744" spans="1:14">
      <c r="A744" t="str">
        <f t="shared" si="22"/>
        <v>0:15:405</v>
      </c>
      <c r="B744">
        <v>15405</v>
      </c>
      <c r="C744">
        <v>0</v>
      </c>
      <c r="D744">
        <v>-29.298400000000001</v>
      </c>
      <c r="E744">
        <v>103.249</v>
      </c>
      <c r="F744">
        <v>81.399500000000003</v>
      </c>
      <c r="G744">
        <v>-51.415700000000001</v>
      </c>
      <c r="H744">
        <v>-5.4002100000000004</v>
      </c>
      <c r="I744">
        <v>7.8187100000000003</v>
      </c>
      <c r="J744">
        <v>1</v>
      </c>
      <c r="K744">
        <f t="shared" si="23"/>
        <v>0.89500768069450298</v>
      </c>
      <c r="L744">
        <f>SQRT((D744-Tabelle11[[#This Row],[X]])^2+ (E744 - Tabelle11[Y])^2 + (F744 - Tabelle11[Z])^2)</f>
        <v>134.70200757156516</v>
      </c>
      <c r="M744">
        <f ca="1">IF(ROW()&gt;M$1+2,AVERAGEA(INDIRECT(ADDRESS(ROW()-M$1,12)):INDIRECT(ADDRESS(ROW(),12,4))),NA())</f>
        <v>134.35222596698111</v>
      </c>
      <c r="N744" s="1">
        <f>1000/(Tabelle10[[#This Row],[Time MS]]-B743)</f>
        <v>34.482758620689658</v>
      </c>
    </row>
    <row r="745" spans="1:14">
      <c r="A745" t="str">
        <f t="shared" si="22"/>
        <v>0:15:414</v>
      </c>
      <c r="B745">
        <v>15414</v>
      </c>
      <c r="C745">
        <v>0</v>
      </c>
      <c r="D745">
        <v>-27.400300000000001</v>
      </c>
      <c r="E745">
        <v>101.145</v>
      </c>
      <c r="F745">
        <v>83.485500000000002</v>
      </c>
      <c r="G745">
        <v>-51.415700000000001</v>
      </c>
      <c r="H745">
        <v>-5.4002100000000004</v>
      </c>
      <c r="I745">
        <v>7.8187100000000003</v>
      </c>
      <c r="J745">
        <v>1</v>
      </c>
      <c r="K745">
        <f t="shared" si="23"/>
        <v>2.8839136377933987</v>
      </c>
      <c r="L745">
        <f>SQRT((D745-Tabelle11[[#This Row],[X]])^2+ (E745 - Tabelle11[Y])^2 + (F745 - Tabelle11[Z])^2)</f>
        <v>133.98102916211681</v>
      </c>
      <c r="M745">
        <f ca="1">IF(ROW()&gt;M$1+2,AVERAGEA(INDIRECT(ADDRESS(ROW()-M$1,12)):INDIRECT(ADDRESS(ROW(),12,4))),NA())</f>
        <v>134.34508756688757</v>
      </c>
      <c r="N745" s="1">
        <f>1000/(Tabelle10[[#This Row],[Time MS]]-B744)</f>
        <v>111.11111111111111</v>
      </c>
    </row>
    <row r="746" spans="1:14">
      <c r="A746" t="str">
        <f t="shared" si="22"/>
        <v>0:15:449</v>
      </c>
      <c r="B746">
        <v>15449</v>
      </c>
      <c r="C746">
        <v>0</v>
      </c>
      <c r="D746">
        <v>-29.298400000000001</v>
      </c>
      <c r="E746">
        <v>103.249</v>
      </c>
      <c r="F746">
        <v>81.399500000000003</v>
      </c>
      <c r="G746">
        <v>-51.415700000000001</v>
      </c>
      <c r="H746">
        <v>-5.4002100000000004</v>
      </c>
      <c r="I746">
        <v>7.8187100000000003</v>
      </c>
      <c r="J746">
        <v>1</v>
      </c>
      <c r="K746">
        <f t="shared" si="23"/>
        <v>0.74157779257544532</v>
      </c>
      <c r="L746">
        <f>SQRT((D746-Tabelle11[[#This Row],[X]])^2+ (E746 - Tabelle11[Y])^2 + (F746 - Tabelle11[Z])^2)</f>
        <v>134.70200757156516</v>
      </c>
      <c r="M746">
        <f ca="1">IF(ROW()&gt;M$1+2,AVERAGEA(INDIRECT(ADDRESS(ROW()-M$1,12)):INDIRECT(ADDRESS(ROW(),12,4))),NA())</f>
        <v>134.34508756688757</v>
      </c>
      <c r="N746" s="1">
        <f>1000/(Tabelle10[[#This Row],[Time MS]]-B745)</f>
        <v>28.571428571428573</v>
      </c>
    </row>
    <row r="747" spans="1:14">
      <c r="A747" t="str">
        <f t="shared" si="22"/>
        <v>0:15:486</v>
      </c>
      <c r="B747">
        <v>15486</v>
      </c>
      <c r="C747">
        <v>0</v>
      </c>
      <c r="D747">
        <v>-27.400300000000001</v>
      </c>
      <c r="E747">
        <v>101.145</v>
      </c>
      <c r="F747">
        <v>83.485500000000002</v>
      </c>
      <c r="G747">
        <v>-51.415700000000001</v>
      </c>
      <c r="H747">
        <v>-5.4002100000000004</v>
      </c>
      <c r="I747">
        <v>7.8187100000000003</v>
      </c>
      <c r="J747">
        <v>1</v>
      </c>
      <c r="K747">
        <f t="shared" si="23"/>
        <v>0.70149250649028616</v>
      </c>
      <c r="L747">
        <f>SQRT((D747-Tabelle11[[#This Row],[X]])^2+ (E747 - Tabelle11[Y])^2 + (F747 - Tabelle11[Z])^2)</f>
        <v>133.98102916211681</v>
      </c>
      <c r="M747">
        <f ca="1">IF(ROW()&gt;M$1+2,AVERAGEA(INDIRECT(ADDRESS(ROW()-M$1,12)):INDIRECT(ADDRESS(ROW(),12,4))),NA())</f>
        <v>134.34508756688757</v>
      </c>
      <c r="N747" s="1">
        <f>1000/(Tabelle10[[#This Row],[Time MS]]-B746)</f>
        <v>27.027027027027028</v>
      </c>
    </row>
    <row r="748" spans="1:14">
      <c r="A748" t="str">
        <f t="shared" si="22"/>
        <v>0:15:507</v>
      </c>
      <c r="B748">
        <v>15507</v>
      </c>
      <c r="C748">
        <v>0</v>
      </c>
      <c r="D748">
        <v>-27.400300000000001</v>
      </c>
      <c r="E748">
        <v>101.145</v>
      </c>
      <c r="F748">
        <v>83.485500000000002</v>
      </c>
      <c r="G748">
        <v>-51.415700000000001</v>
      </c>
      <c r="H748">
        <v>-5.4002100000000004</v>
      </c>
      <c r="I748">
        <v>7.8187100000000003</v>
      </c>
      <c r="J748">
        <v>0</v>
      </c>
      <c r="K748">
        <f t="shared" si="23"/>
        <v>0</v>
      </c>
      <c r="L748">
        <f>SQRT((D748-Tabelle11[[#This Row],[X]])^2+ (E748 - Tabelle11[Y])^2 + (F748 - Tabelle11[Z])^2)</f>
        <v>133.98102916211681</v>
      </c>
      <c r="M748">
        <f ca="1">IF(ROW()&gt;M$1+2,AVERAGEA(INDIRECT(ADDRESS(ROW()-M$1,12)):INDIRECT(ADDRESS(ROW(),12,4))),NA())</f>
        <v>134.33794916679403</v>
      </c>
      <c r="N748" s="1">
        <f>1000/(Tabelle10[[#This Row],[Time MS]]-B747)</f>
        <v>47.61904761904762</v>
      </c>
    </row>
    <row r="749" spans="1:14">
      <c r="A749" t="str">
        <f t="shared" si="22"/>
        <v>0:15:523</v>
      </c>
      <c r="B749">
        <v>15523</v>
      </c>
      <c r="C749">
        <v>0</v>
      </c>
      <c r="D749">
        <v>-27.400300000000001</v>
      </c>
      <c r="E749">
        <v>101.145</v>
      </c>
      <c r="F749">
        <v>83.485500000000002</v>
      </c>
      <c r="G749">
        <v>-51.415700000000001</v>
      </c>
      <c r="H749">
        <v>-5.4002100000000004</v>
      </c>
      <c r="I749">
        <v>7.8187100000000003</v>
      </c>
      <c r="J749">
        <v>0</v>
      </c>
      <c r="K749">
        <f t="shared" si="23"/>
        <v>0</v>
      </c>
      <c r="L749">
        <f>SQRT((D749-Tabelle11[[#This Row],[X]])^2+ (E749 - Tabelle11[Y])^2 + (F749 - Tabelle11[Z])^2)</f>
        <v>133.98102916211681</v>
      </c>
      <c r="M749">
        <f ca="1">IF(ROW()&gt;M$1+2,AVERAGEA(INDIRECT(ADDRESS(ROW()-M$1,12)):INDIRECT(ADDRESS(ROW(),12,4))),NA())</f>
        <v>134.33081076670049</v>
      </c>
      <c r="N749" s="1">
        <f>1000/(Tabelle10[[#This Row],[Time MS]]-B748)</f>
        <v>62.5</v>
      </c>
    </row>
    <row r="750" spans="1:14">
      <c r="A750" t="str">
        <f t="shared" si="22"/>
        <v>0:15:534</v>
      </c>
      <c r="B750">
        <v>15534</v>
      </c>
      <c r="C750">
        <v>0</v>
      </c>
      <c r="D750">
        <v>-29.298400000000001</v>
      </c>
      <c r="E750">
        <v>103.249</v>
      </c>
      <c r="F750">
        <v>81.399500000000003</v>
      </c>
      <c r="G750">
        <v>-51.415700000000001</v>
      </c>
      <c r="H750">
        <v>-5.4002100000000004</v>
      </c>
      <c r="I750">
        <v>7.8187100000000003</v>
      </c>
      <c r="J750">
        <v>1</v>
      </c>
      <c r="K750">
        <f t="shared" si="23"/>
        <v>2.3595657036491442</v>
      </c>
      <c r="L750">
        <f>SQRT((D750-Tabelle11[[#This Row],[X]])^2+ (E750 - Tabelle11[Y])^2 + (F750 - Tabelle11[Z])^2)</f>
        <v>134.70200757156516</v>
      </c>
      <c r="M750">
        <f ca="1">IF(ROW()&gt;M$1+2,AVERAGEA(INDIRECT(ADDRESS(ROW()-M$1,12)):INDIRECT(ADDRESS(ROW(),12,4))),NA())</f>
        <v>134.33794916679403</v>
      </c>
      <c r="N750" s="1">
        <f>1000/(Tabelle10[[#This Row],[Time MS]]-B749)</f>
        <v>90.909090909090907</v>
      </c>
    </row>
    <row r="751" spans="1:14">
      <c r="A751" t="str">
        <f t="shared" si="22"/>
        <v>0:15:544</v>
      </c>
      <c r="B751">
        <v>15544</v>
      </c>
      <c r="C751">
        <v>0</v>
      </c>
      <c r="D751">
        <v>-29.298400000000001</v>
      </c>
      <c r="E751">
        <v>103.249</v>
      </c>
      <c r="F751">
        <v>81.399500000000003</v>
      </c>
      <c r="G751">
        <v>-51.415700000000001</v>
      </c>
      <c r="H751">
        <v>-5.4002100000000004</v>
      </c>
      <c r="I751">
        <v>7.8187100000000003</v>
      </c>
      <c r="J751">
        <v>0</v>
      </c>
      <c r="K751">
        <f t="shared" si="23"/>
        <v>0</v>
      </c>
      <c r="L751">
        <f>SQRT((D751-Tabelle11[[#This Row],[X]])^2+ (E751 - Tabelle11[Y])^2 + (F751 - Tabelle11[Z])^2)</f>
        <v>134.70200757156516</v>
      </c>
      <c r="M751">
        <f ca="1">IF(ROW()&gt;M$1+2,AVERAGEA(INDIRECT(ADDRESS(ROW()-M$1,12)):INDIRECT(ADDRESS(ROW(),12,4))),NA())</f>
        <v>134.33794916679403</v>
      </c>
      <c r="N751" s="1">
        <f>1000/(Tabelle10[[#This Row],[Time MS]]-B750)</f>
        <v>100</v>
      </c>
    </row>
    <row r="752" spans="1:14">
      <c r="A752" t="str">
        <f t="shared" si="22"/>
        <v>0:15:568</v>
      </c>
      <c r="B752">
        <v>15568</v>
      </c>
      <c r="C752">
        <v>0</v>
      </c>
      <c r="D752">
        <v>-27.400300000000001</v>
      </c>
      <c r="E752">
        <v>101.145</v>
      </c>
      <c r="F752">
        <v>83.485500000000002</v>
      </c>
      <c r="G752">
        <v>-51.415700000000001</v>
      </c>
      <c r="H752">
        <v>-5.4002100000000004</v>
      </c>
      <c r="I752">
        <v>7.8187100000000003</v>
      </c>
      <c r="J752">
        <v>1</v>
      </c>
      <c r="K752">
        <f t="shared" si="23"/>
        <v>1.0814676141725243</v>
      </c>
      <c r="L752">
        <f>SQRT((D752-Tabelle11[[#This Row],[X]])^2+ (E752 - Tabelle11[Y])^2 + (F752 - Tabelle11[Z])^2)</f>
        <v>133.98102916211681</v>
      </c>
      <c r="M752">
        <f ca="1">IF(ROW()&gt;M$1+2,AVERAGEA(INDIRECT(ADDRESS(ROW()-M$1,12)):INDIRECT(ADDRESS(ROW(),12,4))),NA())</f>
        <v>134.33794916679403</v>
      </c>
      <c r="N752" s="1">
        <f>1000/(Tabelle10[[#This Row],[Time MS]]-B751)</f>
        <v>41.666666666666664</v>
      </c>
    </row>
    <row r="753" spans="1:14">
      <c r="A753" t="str">
        <f t="shared" si="22"/>
        <v>0:15:580</v>
      </c>
      <c r="B753">
        <v>15580</v>
      </c>
      <c r="C753">
        <v>0</v>
      </c>
      <c r="D753">
        <v>-27.400300000000001</v>
      </c>
      <c r="E753">
        <v>101.145</v>
      </c>
      <c r="F753">
        <v>83.485500000000002</v>
      </c>
      <c r="G753">
        <v>-51.415700000000001</v>
      </c>
      <c r="H753">
        <v>-5.4002100000000004</v>
      </c>
      <c r="I753">
        <v>7.8187100000000003</v>
      </c>
      <c r="J753">
        <v>0</v>
      </c>
      <c r="K753">
        <f t="shared" si="23"/>
        <v>0</v>
      </c>
      <c r="L753">
        <f>SQRT((D753-Tabelle11[[#This Row],[X]])^2+ (E753 - Tabelle11[Y])^2 + (F753 - Tabelle11[Z])^2)</f>
        <v>133.98102916211681</v>
      </c>
      <c r="M753">
        <f ca="1">IF(ROW()&gt;M$1+2,AVERAGEA(INDIRECT(ADDRESS(ROW()-M$1,12)):INDIRECT(ADDRESS(ROW(),12,4))),NA())</f>
        <v>134.33081076670049</v>
      </c>
      <c r="N753" s="1">
        <f>1000/(Tabelle10[[#This Row],[Time MS]]-B752)</f>
        <v>83.333333333333329</v>
      </c>
    </row>
    <row r="754" spans="1:14">
      <c r="A754" t="str">
        <f t="shared" si="22"/>
        <v>0:15:598</v>
      </c>
      <c r="B754">
        <v>15598</v>
      </c>
      <c r="C754">
        <v>0</v>
      </c>
      <c r="D754">
        <v>-29.298400000000001</v>
      </c>
      <c r="E754">
        <v>103.249</v>
      </c>
      <c r="F754">
        <v>81.399500000000003</v>
      </c>
      <c r="G754">
        <v>-51.415700000000001</v>
      </c>
      <c r="H754">
        <v>-5.4002100000000004</v>
      </c>
      <c r="I754">
        <v>7.8187100000000003</v>
      </c>
      <c r="J754">
        <v>1</v>
      </c>
      <c r="K754">
        <f t="shared" si="23"/>
        <v>1.4419568188966994</v>
      </c>
      <c r="L754">
        <f>SQRT((D754-Tabelle11[[#This Row],[X]])^2+ (E754 - Tabelle11[Y])^2 + (F754 - Tabelle11[Z])^2)</f>
        <v>134.70200757156516</v>
      </c>
      <c r="M754">
        <f ca="1">IF(ROW()&gt;M$1+2,AVERAGEA(INDIRECT(ADDRESS(ROW()-M$1,12)):INDIRECT(ADDRESS(ROW(),12,4))),NA())</f>
        <v>134.33794916679403</v>
      </c>
      <c r="N754" s="1">
        <f>1000/(Tabelle10[[#This Row],[Time MS]]-B753)</f>
        <v>55.555555555555557</v>
      </c>
    </row>
    <row r="755" spans="1:14">
      <c r="A755" t="str">
        <f t="shared" si="22"/>
        <v>0:15:609</v>
      </c>
      <c r="B755">
        <v>15609</v>
      </c>
      <c r="C755">
        <v>0</v>
      </c>
      <c r="D755">
        <v>-29.298400000000001</v>
      </c>
      <c r="E755">
        <v>103.249</v>
      </c>
      <c r="F755">
        <v>81.399500000000003</v>
      </c>
      <c r="G755">
        <v>-51.415700000000001</v>
      </c>
      <c r="H755">
        <v>-5.4002100000000004</v>
      </c>
      <c r="I755">
        <v>7.8187100000000003</v>
      </c>
      <c r="J755">
        <v>0</v>
      </c>
      <c r="K755">
        <f t="shared" si="23"/>
        <v>0</v>
      </c>
      <c r="L755">
        <f>SQRT((D755-Tabelle11[[#This Row],[X]])^2+ (E755 - Tabelle11[Y])^2 + (F755 - Tabelle11[Z])^2)</f>
        <v>134.70200757156516</v>
      </c>
      <c r="M755">
        <f ca="1">IF(ROW()&gt;M$1+2,AVERAGEA(INDIRECT(ADDRESS(ROW()-M$1,12)):INDIRECT(ADDRESS(ROW(),12,4))),NA())</f>
        <v>134.33794916679403</v>
      </c>
      <c r="N755" s="1">
        <f>1000/(Tabelle10[[#This Row],[Time MS]]-B754)</f>
        <v>90.909090909090907</v>
      </c>
    </row>
    <row r="756" spans="1:14">
      <c r="A756" t="str">
        <f t="shared" si="22"/>
        <v>0:15:630</v>
      </c>
      <c r="B756">
        <v>15630</v>
      </c>
      <c r="C756">
        <v>0</v>
      </c>
      <c r="D756">
        <v>-27.400300000000001</v>
      </c>
      <c r="E756">
        <v>101.145</v>
      </c>
      <c r="F756">
        <v>83.485500000000002</v>
      </c>
      <c r="G756">
        <v>-51.415700000000001</v>
      </c>
      <c r="H756">
        <v>-5.4002100000000004</v>
      </c>
      <c r="I756">
        <v>7.8187100000000003</v>
      </c>
      <c r="J756">
        <v>1</v>
      </c>
      <c r="K756">
        <f t="shared" si="23"/>
        <v>1.2359629876257421</v>
      </c>
      <c r="L756">
        <f>SQRT((D756-Tabelle11[[#This Row],[X]])^2+ (E756 - Tabelle11[Y])^2 + (F756 - Tabelle11[Z])^2)</f>
        <v>133.98102916211681</v>
      </c>
      <c r="M756">
        <f ca="1">IF(ROW()&gt;M$1+2,AVERAGEA(INDIRECT(ADDRESS(ROW()-M$1,12)):INDIRECT(ADDRESS(ROW(),12,4))),NA())</f>
        <v>134.33794916679403</v>
      </c>
      <c r="N756" s="1">
        <f>1000/(Tabelle10[[#This Row],[Time MS]]-B755)</f>
        <v>47.61904761904762</v>
      </c>
    </row>
    <row r="757" spans="1:14">
      <c r="A757" t="str">
        <f t="shared" si="22"/>
        <v>0:15:641</v>
      </c>
      <c r="B757">
        <v>15641</v>
      </c>
      <c r="C757">
        <v>0</v>
      </c>
      <c r="D757">
        <v>-27.400300000000001</v>
      </c>
      <c r="E757">
        <v>101.145</v>
      </c>
      <c r="F757">
        <v>83.485500000000002</v>
      </c>
      <c r="G757">
        <v>-51.415700000000001</v>
      </c>
      <c r="H757">
        <v>-5.4002100000000004</v>
      </c>
      <c r="I757">
        <v>7.8187100000000003</v>
      </c>
      <c r="J757">
        <v>0</v>
      </c>
      <c r="K757">
        <f t="shared" si="23"/>
        <v>0</v>
      </c>
      <c r="L757">
        <f>SQRT((D757-Tabelle11[[#This Row],[X]])^2+ (E757 - Tabelle11[Y])^2 + (F757 - Tabelle11[Z])^2)</f>
        <v>133.98102916211681</v>
      </c>
      <c r="M757">
        <f ca="1">IF(ROW()&gt;M$1+2,AVERAGEA(INDIRECT(ADDRESS(ROW()-M$1,12)):INDIRECT(ADDRESS(ROW(),12,4))),NA())</f>
        <v>134.33794916679403</v>
      </c>
      <c r="N757" s="1">
        <f>1000/(Tabelle10[[#This Row],[Time MS]]-B756)</f>
        <v>90.909090909090907</v>
      </c>
    </row>
    <row r="758" spans="1:14">
      <c r="A758" t="str">
        <f t="shared" si="22"/>
        <v>0:15:665</v>
      </c>
      <c r="B758">
        <v>15665</v>
      </c>
      <c r="C758">
        <v>0</v>
      </c>
      <c r="D758">
        <v>-29.298400000000001</v>
      </c>
      <c r="E758">
        <v>103.249</v>
      </c>
      <c r="F758">
        <v>81.399500000000003</v>
      </c>
      <c r="G758">
        <v>-51.415700000000001</v>
      </c>
      <c r="H758">
        <v>-5.4002100000000004</v>
      </c>
      <c r="I758">
        <v>7.8187100000000003</v>
      </c>
      <c r="J758">
        <v>1</v>
      </c>
      <c r="K758">
        <f t="shared" si="23"/>
        <v>1.0814676141725243</v>
      </c>
      <c r="L758">
        <f>SQRT((D758-Tabelle11[[#This Row],[X]])^2+ (E758 - Tabelle11[Y])^2 + (F758 - Tabelle11[Z])^2)</f>
        <v>134.70200757156516</v>
      </c>
      <c r="M758">
        <f ca="1">IF(ROW()&gt;M$1+2,AVERAGEA(INDIRECT(ADDRESS(ROW()-M$1,12)):INDIRECT(ADDRESS(ROW(),12,4))),NA())</f>
        <v>134.33794916679403</v>
      </c>
      <c r="N758" s="1">
        <f>1000/(Tabelle10[[#This Row],[Time MS]]-B757)</f>
        <v>41.666666666666664</v>
      </c>
    </row>
    <row r="759" spans="1:14">
      <c r="A759" t="str">
        <f t="shared" si="22"/>
        <v>0:15:676</v>
      </c>
      <c r="B759">
        <v>15676</v>
      </c>
      <c r="C759">
        <v>0</v>
      </c>
      <c r="D759">
        <v>-29.298400000000001</v>
      </c>
      <c r="E759">
        <v>103.249</v>
      </c>
      <c r="F759">
        <v>81.399500000000003</v>
      </c>
      <c r="G759">
        <v>-51.415700000000001</v>
      </c>
      <c r="H759">
        <v>-5.4002100000000004</v>
      </c>
      <c r="I759">
        <v>7.8187100000000003</v>
      </c>
      <c r="J759">
        <v>0</v>
      </c>
      <c r="K759">
        <f t="shared" si="23"/>
        <v>0</v>
      </c>
      <c r="L759">
        <f>SQRT((D759-Tabelle11[[#This Row],[X]])^2+ (E759 - Tabelle11[Y])^2 + (F759 - Tabelle11[Z])^2)</f>
        <v>134.70200757156516</v>
      </c>
      <c r="M759">
        <f ca="1">IF(ROW()&gt;M$1+2,AVERAGEA(INDIRECT(ADDRESS(ROW()-M$1,12)):INDIRECT(ADDRESS(ROW(),12,4))),NA())</f>
        <v>134.33794916679403</v>
      </c>
      <c r="N759" s="1">
        <f>1000/(Tabelle10[[#This Row],[Time MS]]-B758)</f>
        <v>90.909090909090907</v>
      </c>
    </row>
    <row r="760" spans="1:14">
      <c r="A760" t="str">
        <f t="shared" si="22"/>
        <v>0:15:686</v>
      </c>
      <c r="B760">
        <v>15686</v>
      </c>
      <c r="C760">
        <v>0</v>
      </c>
      <c r="D760">
        <v>-29.298400000000001</v>
      </c>
      <c r="E760">
        <v>103.249</v>
      </c>
      <c r="F760">
        <v>81.399500000000003</v>
      </c>
      <c r="G760">
        <v>-51.415700000000001</v>
      </c>
      <c r="H760">
        <v>-5.4002100000000004</v>
      </c>
      <c r="I760">
        <v>7.8187100000000003</v>
      </c>
      <c r="J760">
        <v>0</v>
      </c>
      <c r="K760">
        <f t="shared" si="23"/>
        <v>0</v>
      </c>
      <c r="L760">
        <f>SQRT((D760-Tabelle11[[#This Row],[X]])^2+ (E760 - Tabelle11[Y])^2 + (F760 - Tabelle11[Z])^2)</f>
        <v>134.70200757156516</v>
      </c>
      <c r="M760">
        <f ca="1">IF(ROW()&gt;M$1+2,AVERAGEA(INDIRECT(ADDRESS(ROW()-M$1,12)):INDIRECT(ADDRESS(ROW(),12,4))),NA())</f>
        <v>134.34508756688757</v>
      </c>
      <c r="N760" s="1">
        <f>1000/(Tabelle10[[#This Row],[Time MS]]-B759)</f>
        <v>100</v>
      </c>
    </row>
    <row r="761" spans="1:14">
      <c r="A761" t="str">
        <f t="shared" si="22"/>
        <v>0:15:695</v>
      </c>
      <c r="B761">
        <v>15695</v>
      </c>
      <c r="C761">
        <v>0</v>
      </c>
      <c r="D761">
        <v>-29.298400000000001</v>
      </c>
      <c r="E761">
        <v>103.249</v>
      </c>
      <c r="F761">
        <v>81.399500000000003</v>
      </c>
      <c r="G761">
        <v>-51.415700000000001</v>
      </c>
      <c r="H761">
        <v>-5.4002100000000004</v>
      </c>
      <c r="I761">
        <v>7.8187100000000003</v>
      </c>
      <c r="J761">
        <v>0</v>
      </c>
      <c r="K761">
        <f t="shared" si="23"/>
        <v>0</v>
      </c>
      <c r="L761">
        <f>SQRT((D761-Tabelle11[[#This Row],[X]])^2+ (E761 - Tabelle11[Y])^2 + (F761 - Tabelle11[Z])^2)</f>
        <v>134.70200757156516</v>
      </c>
      <c r="M761">
        <f ca="1">IF(ROW()&gt;M$1+2,AVERAGEA(INDIRECT(ADDRESS(ROW()-M$1,12)):INDIRECT(ADDRESS(ROW(),12,4))),NA())</f>
        <v>134.35222596698114</v>
      </c>
      <c r="N761" s="1">
        <f>1000/(Tabelle10[[#This Row],[Time MS]]-B760)</f>
        <v>111.11111111111111</v>
      </c>
    </row>
    <row r="762" spans="1:14">
      <c r="A762" t="str">
        <f t="shared" si="22"/>
        <v>0:15:704</v>
      </c>
      <c r="B762">
        <v>15704</v>
      </c>
      <c r="C762">
        <v>0</v>
      </c>
      <c r="D762">
        <v>-27.400300000000001</v>
      </c>
      <c r="E762">
        <v>101.145</v>
      </c>
      <c r="F762">
        <v>83.485500000000002</v>
      </c>
      <c r="G762">
        <v>-51.415700000000001</v>
      </c>
      <c r="H762">
        <v>-5.4002100000000004</v>
      </c>
      <c r="I762">
        <v>7.8187100000000003</v>
      </c>
      <c r="J762">
        <v>1</v>
      </c>
      <c r="K762">
        <f t="shared" si="23"/>
        <v>2.8839136377933987</v>
      </c>
      <c r="L762">
        <f>SQRT((D762-Tabelle11[[#This Row],[X]])^2+ (E762 - Tabelle11[Y])^2 + (F762 - Tabelle11[Z])^2)</f>
        <v>133.98102916211681</v>
      </c>
      <c r="M762">
        <f ca="1">IF(ROW()&gt;M$1+2,AVERAGEA(INDIRECT(ADDRESS(ROW()-M$1,12)):INDIRECT(ADDRESS(ROW(),12,4))),NA())</f>
        <v>134.34508756688757</v>
      </c>
      <c r="N762" s="1">
        <f>1000/(Tabelle10[[#This Row],[Time MS]]-B761)</f>
        <v>111.11111111111111</v>
      </c>
    </row>
    <row r="763" spans="1:14">
      <c r="A763" t="str">
        <f t="shared" si="22"/>
        <v>0:15:711</v>
      </c>
      <c r="B763">
        <v>15711</v>
      </c>
      <c r="C763">
        <v>0</v>
      </c>
      <c r="D763">
        <v>-29.298400000000001</v>
      </c>
      <c r="E763">
        <v>103.249</v>
      </c>
      <c r="F763">
        <v>81.399500000000003</v>
      </c>
      <c r="G763">
        <v>-51.415700000000001</v>
      </c>
      <c r="H763">
        <v>-5.4002100000000004</v>
      </c>
      <c r="I763">
        <v>7.8187100000000003</v>
      </c>
      <c r="J763">
        <v>1</v>
      </c>
      <c r="K763">
        <f t="shared" si="23"/>
        <v>3.707888962877226</v>
      </c>
      <c r="L763">
        <f>SQRT((D763-Tabelle11[[#This Row],[X]])^2+ (E763 - Tabelle11[Y])^2 + (F763 - Tabelle11[Z])^2)</f>
        <v>134.70200757156516</v>
      </c>
      <c r="M763">
        <f ca="1">IF(ROW()&gt;M$1+2,AVERAGEA(INDIRECT(ADDRESS(ROW()-M$1,12)):INDIRECT(ADDRESS(ROW(),12,4))),NA())</f>
        <v>134.34508756688757</v>
      </c>
      <c r="N763" s="1">
        <f>1000/(Tabelle10[[#This Row],[Time MS]]-B762)</f>
        <v>142.85714285714286</v>
      </c>
    </row>
    <row r="764" spans="1:14">
      <c r="A764" t="str">
        <f t="shared" si="22"/>
        <v>0:15:785</v>
      </c>
      <c r="B764">
        <v>15785</v>
      </c>
      <c r="C764">
        <v>0</v>
      </c>
      <c r="D764">
        <v>-27.400300000000001</v>
      </c>
      <c r="E764">
        <v>101.145</v>
      </c>
      <c r="F764">
        <v>83.485500000000002</v>
      </c>
      <c r="G764">
        <v>-51.415700000000001</v>
      </c>
      <c r="H764">
        <v>-5.4002100000000004</v>
      </c>
      <c r="I764">
        <v>7.8187100000000003</v>
      </c>
      <c r="J764">
        <v>1</v>
      </c>
      <c r="K764">
        <f t="shared" si="23"/>
        <v>0.35074625324514308</v>
      </c>
      <c r="L764">
        <f>SQRT((D764-Tabelle11[[#This Row],[X]])^2+ (E764 - Tabelle11[Y])^2 + (F764 - Tabelle11[Z])^2)</f>
        <v>133.98102916211681</v>
      </c>
      <c r="M764">
        <f ca="1">IF(ROW()&gt;M$1+2,AVERAGEA(INDIRECT(ADDRESS(ROW()-M$1,12)):INDIRECT(ADDRESS(ROW(),12,4))),NA())</f>
        <v>134.33794916679403</v>
      </c>
      <c r="N764" s="1">
        <f>1000/(Tabelle10[[#This Row],[Time MS]]-B763)</f>
        <v>13.513513513513514</v>
      </c>
    </row>
    <row r="765" spans="1:14">
      <c r="A765" t="str">
        <f t="shared" si="22"/>
        <v>0:15:812</v>
      </c>
      <c r="B765">
        <v>15812</v>
      </c>
      <c r="C765">
        <v>0</v>
      </c>
      <c r="D765">
        <v>-29.298400000000001</v>
      </c>
      <c r="E765">
        <v>103.249</v>
      </c>
      <c r="F765">
        <v>81.399500000000003</v>
      </c>
      <c r="G765">
        <v>-51.415700000000001</v>
      </c>
      <c r="H765">
        <v>-5.4002100000000004</v>
      </c>
      <c r="I765">
        <v>7.8187100000000003</v>
      </c>
      <c r="J765">
        <v>1</v>
      </c>
      <c r="K765">
        <f t="shared" si="23"/>
        <v>0.9613045459311329</v>
      </c>
      <c r="L765">
        <f>SQRT((D765-Tabelle11[[#This Row],[X]])^2+ (E765 - Tabelle11[Y])^2 + (F765 - Tabelle11[Z])^2)</f>
        <v>134.70200757156516</v>
      </c>
      <c r="M765">
        <f ca="1">IF(ROW()&gt;M$1+2,AVERAGEA(INDIRECT(ADDRESS(ROW()-M$1,12)):INDIRECT(ADDRESS(ROW(),12,4))),NA())</f>
        <v>134.34508756688757</v>
      </c>
      <c r="N765" s="1">
        <f>1000/(Tabelle10[[#This Row],[Time MS]]-B764)</f>
        <v>37.037037037037038</v>
      </c>
    </row>
    <row r="766" spans="1:14">
      <c r="A766" t="str">
        <f t="shared" si="22"/>
        <v>0:15:841</v>
      </c>
      <c r="B766">
        <v>15841</v>
      </c>
      <c r="C766">
        <v>0</v>
      </c>
      <c r="D766">
        <v>-29.298400000000001</v>
      </c>
      <c r="E766">
        <v>103.249</v>
      </c>
      <c r="F766">
        <v>81.399500000000003</v>
      </c>
      <c r="G766">
        <v>-51.415700000000001</v>
      </c>
      <c r="H766">
        <v>-5.4002100000000004</v>
      </c>
      <c r="I766">
        <v>7.8187100000000003</v>
      </c>
      <c r="J766">
        <v>0</v>
      </c>
      <c r="K766">
        <f t="shared" si="23"/>
        <v>0</v>
      </c>
      <c r="L766">
        <f>SQRT((D766-Tabelle11[[#This Row],[X]])^2+ (E766 - Tabelle11[Y])^2 + (F766 - Tabelle11[Z])^2)</f>
        <v>134.70200757156516</v>
      </c>
      <c r="M766">
        <f ca="1">IF(ROW()&gt;M$1+2,AVERAGEA(INDIRECT(ADDRESS(ROW()-M$1,12)):INDIRECT(ADDRESS(ROW(),12,4))),NA())</f>
        <v>134.35222596698111</v>
      </c>
      <c r="N766" s="1">
        <f>1000/(Tabelle10[[#This Row],[Time MS]]-B765)</f>
        <v>34.482758620689658</v>
      </c>
    </row>
    <row r="767" spans="1:14">
      <c r="A767" t="str">
        <f t="shared" si="22"/>
        <v>0:15:869</v>
      </c>
      <c r="B767">
        <v>15869</v>
      </c>
      <c r="C767">
        <v>0</v>
      </c>
      <c r="D767">
        <v>-27.400300000000001</v>
      </c>
      <c r="E767">
        <v>101.145</v>
      </c>
      <c r="F767">
        <v>83.485500000000002</v>
      </c>
      <c r="G767">
        <v>-51.415700000000001</v>
      </c>
      <c r="H767">
        <v>-5.4002100000000004</v>
      </c>
      <c r="I767">
        <v>7.8187100000000003</v>
      </c>
      <c r="J767">
        <v>1</v>
      </c>
      <c r="K767">
        <f t="shared" si="23"/>
        <v>0.92697224071930651</v>
      </c>
      <c r="L767">
        <f>SQRT((D767-Tabelle11[[#This Row],[X]])^2+ (E767 - Tabelle11[Y])^2 + (F767 - Tabelle11[Z])^2)</f>
        <v>133.98102916211681</v>
      </c>
      <c r="M767">
        <f ca="1">IF(ROW()&gt;M$1+2,AVERAGEA(INDIRECT(ADDRESS(ROW()-M$1,12)):INDIRECT(ADDRESS(ROW(),12,4))),NA())</f>
        <v>134.34508756688757</v>
      </c>
      <c r="N767" s="1">
        <f>1000/(Tabelle10[[#This Row],[Time MS]]-B766)</f>
        <v>35.714285714285715</v>
      </c>
    </row>
    <row r="768" spans="1:14">
      <c r="A768" t="str">
        <f t="shared" si="22"/>
        <v>0:15:889</v>
      </c>
      <c r="B768">
        <v>15889</v>
      </c>
      <c r="C768">
        <v>0</v>
      </c>
      <c r="D768">
        <v>-29.298400000000001</v>
      </c>
      <c r="E768">
        <v>103.249</v>
      </c>
      <c r="F768">
        <v>81.399500000000003</v>
      </c>
      <c r="G768">
        <v>-51.415700000000001</v>
      </c>
      <c r="H768">
        <v>-5.4002100000000004</v>
      </c>
      <c r="I768">
        <v>7.8187100000000003</v>
      </c>
      <c r="J768">
        <v>1</v>
      </c>
      <c r="K768">
        <f t="shared" si="23"/>
        <v>1.2977611370070292</v>
      </c>
      <c r="L768">
        <f>SQRT((D768-Tabelle11[[#This Row],[X]])^2+ (E768 - Tabelle11[Y])^2 + (F768 - Tabelle11[Z])^2)</f>
        <v>134.70200757156516</v>
      </c>
      <c r="M768">
        <f ca="1">IF(ROW()&gt;M$1+2,AVERAGEA(INDIRECT(ADDRESS(ROW()-M$1,12)):INDIRECT(ADDRESS(ROW(),12,4))),NA())</f>
        <v>134.34508756688757</v>
      </c>
      <c r="N768" s="1">
        <f>1000/(Tabelle10[[#This Row],[Time MS]]-B767)</f>
        <v>50</v>
      </c>
    </row>
    <row r="769" spans="1:14">
      <c r="A769" t="str">
        <f t="shared" si="22"/>
        <v>0:15:921</v>
      </c>
      <c r="B769">
        <v>15921</v>
      </c>
      <c r="C769">
        <v>0</v>
      </c>
      <c r="D769">
        <v>-27.400300000000001</v>
      </c>
      <c r="E769">
        <v>101.145</v>
      </c>
      <c r="F769">
        <v>83.485500000000002</v>
      </c>
      <c r="G769">
        <v>-51.415700000000001</v>
      </c>
      <c r="H769">
        <v>-5.4002100000000004</v>
      </c>
      <c r="I769">
        <v>7.8187100000000003</v>
      </c>
      <c r="J769">
        <v>1</v>
      </c>
      <c r="K769">
        <f t="shared" si="23"/>
        <v>0.81110071062939326</v>
      </c>
      <c r="L769">
        <f>SQRT((D769-Tabelle11[[#This Row],[X]])^2+ (E769 - Tabelle11[Y])^2 + (F769 - Tabelle11[Z])^2)</f>
        <v>133.98102916211681</v>
      </c>
      <c r="M769">
        <f ca="1">IF(ROW()&gt;M$1+2,AVERAGEA(INDIRECT(ADDRESS(ROW()-M$1,12)):INDIRECT(ADDRESS(ROW(),12,4))),NA())</f>
        <v>134.34508756688757</v>
      </c>
      <c r="N769" s="1">
        <f>1000/(Tabelle10[[#This Row],[Time MS]]-B768)</f>
        <v>31.25</v>
      </c>
    </row>
    <row r="770" spans="1:14">
      <c r="A770" t="str">
        <f t="shared" si="22"/>
        <v>0:15:946</v>
      </c>
      <c r="B770">
        <v>15946</v>
      </c>
      <c r="C770">
        <v>0</v>
      </c>
      <c r="D770">
        <v>-29.298400000000001</v>
      </c>
      <c r="E770">
        <v>103.249</v>
      </c>
      <c r="F770">
        <v>81.399500000000003</v>
      </c>
      <c r="G770">
        <v>-51.415700000000001</v>
      </c>
      <c r="H770">
        <v>-5.4002100000000004</v>
      </c>
      <c r="I770">
        <v>7.8187100000000003</v>
      </c>
      <c r="J770">
        <v>1</v>
      </c>
      <c r="K770">
        <f t="shared" si="23"/>
        <v>1.0382089096056235</v>
      </c>
      <c r="L770">
        <f>SQRT((D770-Tabelle11[[#This Row],[X]])^2+ (E770 - Tabelle11[Y])^2 + (F770 - Tabelle11[Z])^2)</f>
        <v>134.70200757156516</v>
      </c>
      <c r="M770">
        <f ca="1">IF(ROW()&gt;M$1+2,AVERAGEA(INDIRECT(ADDRESS(ROW()-M$1,12)):INDIRECT(ADDRESS(ROW(),12,4))),NA())</f>
        <v>134.35222596698111</v>
      </c>
      <c r="N770" s="1">
        <f>1000/(Tabelle10[[#This Row],[Time MS]]-B769)</f>
        <v>40</v>
      </c>
    </row>
    <row r="771" spans="1:14">
      <c r="A771" t="str">
        <f t="shared" ref="A771:A834" si="24">INT(INT(B772/1000)/60)&amp;":"&amp;MOD(INT(B771/1000),60)&amp;":"&amp;MOD(B771,1000)</f>
        <v>0:15:974</v>
      </c>
      <c r="B771">
        <v>15974</v>
      </c>
      <c r="C771">
        <v>0</v>
      </c>
      <c r="D771">
        <v>-29.298400000000001</v>
      </c>
      <c r="E771">
        <v>103.249</v>
      </c>
      <c r="F771">
        <v>81.399500000000003</v>
      </c>
      <c r="G771">
        <v>-51.415700000000001</v>
      </c>
      <c r="H771">
        <v>-5.4002100000000004</v>
      </c>
      <c r="I771">
        <v>7.8187100000000003</v>
      </c>
      <c r="J771">
        <v>0</v>
      </c>
      <c r="K771">
        <f t="shared" ref="K771:K834" si="25">((ABS(SQRT(SUMSQ(E770,D770,F770))-SQRT(SUMSQ(E771,D771,F771)))/100)/((B771-B770)/1000))*3.6</f>
        <v>0</v>
      </c>
      <c r="L771">
        <f>SQRT((D771-Tabelle11[[#This Row],[X]])^2+ (E771 - Tabelle11[Y])^2 + (F771 - Tabelle11[Z])^2)</f>
        <v>134.70200757156516</v>
      </c>
      <c r="M771">
        <f ca="1">IF(ROW()&gt;M$1+2,AVERAGEA(INDIRECT(ADDRESS(ROW()-M$1,12)):INDIRECT(ADDRESS(ROW(),12,4))),NA())</f>
        <v>134.35936436707465</v>
      </c>
      <c r="N771" s="1">
        <f>1000/(Tabelle10[[#This Row],[Time MS]]-B770)</f>
        <v>35.714285714285715</v>
      </c>
    </row>
    <row r="772" spans="1:14">
      <c r="A772" t="str">
        <f t="shared" si="24"/>
        <v>0:16:1</v>
      </c>
      <c r="B772">
        <v>16001</v>
      </c>
      <c r="C772">
        <v>0</v>
      </c>
      <c r="D772">
        <v>-27.400300000000001</v>
      </c>
      <c r="E772">
        <v>101.145</v>
      </c>
      <c r="F772">
        <v>83.485500000000002</v>
      </c>
      <c r="G772">
        <v>-51.415700000000001</v>
      </c>
      <c r="H772">
        <v>-5.4002100000000004</v>
      </c>
      <c r="I772">
        <v>7.8187100000000003</v>
      </c>
      <c r="J772">
        <v>1</v>
      </c>
      <c r="K772">
        <f t="shared" si="25"/>
        <v>0.9613045459311329</v>
      </c>
      <c r="L772">
        <f>SQRT((D772-Tabelle11[[#This Row],[X]])^2+ (E772 - Tabelle11[Y])^2 + (F772 - Tabelle11[Z])^2)</f>
        <v>133.98102916211681</v>
      </c>
      <c r="M772">
        <f ca="1">IF(ROW()&gt;M$1+2,AVERAGEA(INDIRECT(ADDRESS(ROW()-M$1,12)):INDIRECT(ADDRESS(ROW(),12,4))),NA())</f>
        <v>134.35222596698111</v>
      </c>
      <c r="N772" s="1">
        <f>1000/(Tabelle10[[#This Row],[Time MS]]-B771)</f>
        <v>37.037037037037038</v>
      </c>
    </row>
    <row r="773" spans="1:14">
      <c r="A773" t="str">
        <f t="shared" si="24"/>
        <v>0:16:18</v>
      </c>
      <c r="B773">
        <v>16018</v>
      </c>
      <c r="C773">
        <v>0</v>
      </c>
      <c r="D773">
        <v>-29.298400000000001</v>
      </c>
      <c r="E773">
        <v>103.249</v>
      </c>
      <c r="F773">
        <v>81.399500000000003</v>
      </c>
      <c r="G773">
        <v>-51.415700000000001</v>
      </c>
      <c r="H773">
        <v>-5.4002100000000004</v>
      </c>
      <c r="I773">
        <v>7.8187100000000003</v>
      </c>
      <c r="J773">
        <v>1</v>
      </c>
      <c r="K773">
        <f t="shared" si="25"/>
        <v>1.5267778082435637</v>
      </c>
      <c r="L773">
        <f>SQRT((D773-Tabelle11[[#This Row],[X]])^2+ (E773 - Tabelle11[Y])^2 + (F773 - Tabelle11[Z])^2)</f>
        <v>134.70200757156516</v>
      </c>
      <c r="M773">
        <f ca="1">IF(ROW()&gt;M$1+2,AVERAGEA(INDIRECT(ADDRESS(ROW()-M$1,12)):INDIRECT(ADDRESS(ROW(),12,4))),NA())</f>
        <v>134.35222596698111</v>
      </c>
      <c r="N773" s="1">
        <f>1000/(Tabelle10[[#This Row],[Time MS]]-B772)</f>
        <v>58.823529411764703</v>
      </c>
    </row>
    <row r="774" spans="1:14">
      <c r="A774" t="str">
        <f t="shared" si="24"/>
        <v>0:16:45</v>
      </c>
      <c r="B774">
        <v>16045</v>
      </c>
      <c r="C774">
        <v>0</v>
      </c>
      <c r="D774">
        <v>-29.298400000000001</v>
      </c>
      <c r="E774">
        <v>103.249</v>
      </c>
      <c r="F774">
        <v>81.399500000000003</v>
      </c>
      <c r="G774">
        <v>-51.415700000000001</v>
      </c>
      <c r="H774">
        <v>-5.4002100000000004</v>
      </c>
      <c r="I774">
        <v>7.8187100000000003</v>
      </c>
      <c r="J774">
        <v>0</v>
      </c>
      <c r="K774">
        <f t="shared" si="25"/>
        <v>0</v>
      </c>
      <c r="L774">
        <f>SQRT((D774-Tabelle11[[#This Row],[X]])^2+ (E774 - Tabelle11[Y])^2 + (F774 - Tabelle11[Z])^2)</f>
        <v>134.70200757156516</v>
      </c>
      <c r="M774">
        <f ca="1">IF(ROW()&gt;M$1+2,AVERAGEA(INDIRECT(ADDRESS(ROW()-M$1,12)):INDIRECT(ADDRESS(ROW(),12,4))),NA())</f>
        <v>134.35936436707465</v>
      </c>
      <c r="N774" s="1">
        <f>1000/(Tabelle10[[#This Row],[Time MS]]-B773)</f>
        <v>37.037037037037038</v>
      </c>
    </row>
    <row r="775" spans="1:14">
      <c r="A775" t="str">
        <f t="shared" si="24"/>
        <v>0:16:70</v>
      </c>
      <c r="B775">
        <v>16070</v>
      </c>
      <c r="C775">
        <v>0</v>
      </c>
      <c r="D775">
        <v>-27.400300000000001</v>
      </c>
      <c r="E775">
        <v>101.145</v>
      </c>
      <c r="F775">
        <v>83.485500000000002</v>
      </c>
      <c r="G775">
        <v>-51.415700000000001</v>
      </c>
      <c r="H775">
        <v>-5.4002100000000004</v>
      </c>
      <c r="I775">
        <v>7.8187100000000003</v>
      </c>
      <c r="J775">
        <v>1</v>
      </c>
      <c r="K775">
        <f t="shared" si="25"/>
        <v>1.0382089096056235</v>
      </c>
      <c r="L775">
        <f>SQRT((D775-Tabelle11[[#This Row],[X]])^2+ (E775 - Tabelle11[Y])^2 + (F775 - Tabelle11[Z])^2)</f>
        <v>133.98102916211681</v>
      </c>
      <c r="M775">
        <f ca="1">IF(ROW()&gt;M$1+2,AVERAGEA(INDIRECT(ADDRESS(ROW()-M$1,12)):INDIRECT(ADDRESS(ROW(),12,4))),NA())</f>
        <v>134.35936436707465</v>
      </c>
      <c r="N775" s="1">
        <f>1000/(Tabelle10[[#This Row],[Time MS]]-B774)</f>
        <v>40</v>
      </c>
    </row>
    <row r="776" spans="1:14">
      <c r="A776" t="str">
        <f t="shared" si="24"/>
        <v>0:16:84</v>
      </c>
      <c r="B776">
        <v>16084</v>
      </c>
      <c r="C776">
        <v>0</v>
      </c>
      <c r="D776">
        <v>-29.298400000000001</v>
      </c>
      <c r="E776">
        <v>103.249</v>
      </c>
      <c r="F776">
        <v>81.399500000000003</v>
      </c>
      <c r="G776">
        <v>-51.415700000000001</v>
      </c>
      <c r="H776">
        <v>-5.4002100000000004</v>
      </c>
      <c r="I776">
        <v>7.8187100000000003</v>
      </c>
      <c r="J776">
        <v>1</v>
      </c>
      <c r="K776">
        <f t="shared" si="25"/>
        <v>1.853944481438613</v>
      </c>
      <c r="L776">
        <f>SQRT((D776-Tabelle11[[#This Row],[X]])^2+ (E776 - Tabelle11[Y])^2 + (F776 - Tabelle11[Z])^2)</f>
        <v>134.70200757156516</v>
      </c>
      <c r="M776">
        <f ca="1">IF(ROW()&gt;M$1+2,AVERAGEA(INDIRECT(ADDRESS(ROW()-M$1,12)):INDIRECT(ADDRESS(ROW(),12,4))),NA())</f>
        <v>134.36650276716821</v>
      </c>
      <c r="N776" s="1">
        <f>1000/(Tabelle10[[#This Row],[Time MS]]-B775)</f>
        <v>71.428571428571431</v>
      </c>
    </row>
    <row r="777" spans="1:14">
      <c r="A777" t="str">
        <f t="shared" si="24"/>
        <v>0:16:110</v>
      </c>
      <c r="B777">
        <v>16110</v>
      </c>
      <c r="C777">
        <v>0</v>
      </c>
      <c r="D777">
        <v>-29.298400000000001</v>
      </c>
      <c r="E777">
        <v>103.249</v>
      </c>
      <c r="F777">
        <v>81.399500000000003</v>
      </c>
      <c r="G777">
        <v>-51.415700000000001</v>
      </c>
      <c r="H777">
        <v>-5.4002100000000004</v>
      </c>
      <c r="I777">
        <v>7.8187100000000003</v>
      </c>
      <c r="J777">
        <v>0</v>
      </c>
      <c r="K777">
        <f t="shared" si="25"/>
        <v>0</v>
      </c>
      <c r="L777">
        <f>SQRT((D777-Tabelle11[[#This Row],[X]])^2+ (E777 - Tabelle11[Y])^2 + (F777 - Tabelle11[Z])^2)</f>
        <v>134.70200757156516</v>
      </c>
      <c r="M777">
        <f ca="1">IF(ROW()&gt;M$1+2,AVERAGEA(INDIRECT(ADDRESS(ROW()-M$1,12)):INDIRECT(ADDRESS(ROW(),12,4))),NA())</f>
        <v>134.36650276716821</v>
      </c>
      <c r="N777" s="1">
        <f>1000/(Tabelle10[[#This Row],[Time MS]]-B776)</f>
        <v>38.46153846153846</v>
      </c>
    </row>
    <row r="778" spans="1:14">
      <c r="A778" t="str">
        <f t="shared" si="24"/>
        <v>0:16:128</v>
      </c>
      <c r="B778">
        <v>16128</v>
      </c>
      <c r="C778">
        <v>0</v>
      </c>
      <c r="D778">
        <v>-29.298400000000001</v>
      </c>
      <c r="E778">
        <v>103.249</v>
      </c>
      <c r="F778">
        <v>81.399500000000003</v>
      </c>
      <c r="G778">
        <v>-51.415700000000001</v>
      </c>
      <c r="H778">
        <v>-5.4002100000000004</v>
      </c>
      <c r="I778">
        <v>7.8187100000000003</v>
      </c>
      <c r="J778">
        <v>0</v>
      </c>
      <c r="K778">
        <f t="shared" si="25"/>
        <v>0</v>
      </c>
      <c r="L778">
        <f>SQRT((D778-Tabelle11[[#This Row],[X]])^2+ (E778 - Tabelle11[Y])^2 + (F778 - Tabelle11[Z])^2)</f>
        <v>134.70200757156516</v>
      </c>
      <c r="M778">
        <f ca="1">IF(ROW()&gt;M$1+2,AVERAGEA(INDIRECT(ADDRESS(ROW()-M$1,12)):INDIRECT(ADDRESS(ROW(),12,4))),NA())</f>
        <v>134.36650276716821</v>
      </c>
      <c r="N778" s="1">
        <f>1000/(Tabelle10[[#This Row],[Time MS]]-B777)</f>
        <v>55.555555555555557</v>
      </c>
    </row>
    <row r="779" spans="1:14">
      <c r="A779" t="str">
        <f t="shared" si="24"/>
        <v>0:16:138</v>
      </c>
      <c r="B779">
        <v>16138</v>
      </c>
      <c r="C779">
        <v>0</v>
      </c>
      <c r="D779">
        <v>-27.400300000000001</v>
      </c>
      <c r="E779">
        <v>101.145</v>
      </c>
      <c r="F779">
        <v>83.485500000000002</v>
      </c>
      <c r="G779">
        <v>-51.415700000000001</v>
      </c>
      <c r="H779">
        <v>-5.4002100000000004</v>
      </c>
      <c r="I779">
        <v>7.8187100000000003</v>
      </c>
      <c r="J779">
        <v>1</v>
      </c>
      <c r="K779">
        <f t="shared" si="25"/>
        <v>2.5955222740140584</v>
      </c>
      <c r="L779">
        <f>SQRT((D779-Tabelle11[[#This Row],[X]])^2+ (E779 - Tabelle11[Y])^2 + (F779 - Tabelle11[Z])^2)</f>
        <v>133.98102916211681</v>
      </c>
      <c r="M779">
        <f ca="1">IF(ROW()&gt;M$1+2,AVERAGEA(INDIRECT(ADDRESS(ROW()-M$1,12)):INDIRECT(ADDRESS(ROW(),12,4))),NA())</f>
        <v>134.36650276716821</v>
      </c>
      <c r="N779" s="1">
        <f>1000/(Tabelle10[[#This Row],[Time MS]]-B778)</f>
        <v>100</v>
      </c>
    </row>
    <row r="780" spans="1:14">
      <c r="A780" t="str">
        <f t="shared" si="24"/>
        <v>0:16:147</v>
      </c>
      <c r="B780">
        <v>16147</v>
      </c>
      <c r="C780">
        <v>0</v>
      </c>
      <c r="D780">
        <v>-29.298400000000001</v>
      </c>
      <c r="E780">
        <v>103.249</v>
      </c>
      <c r="F780">
        <v>81.399500000000003</v>
      </c>
      <c r="G780">
        <v>-51.415700000000001</v>
      </c>
      <c r="H780">
        <v>-5.4002100000000004</v>
      </c>
      <c r="I780">
        <v>7.8187100000000003</v>
      </c>
      <c r="J780">
        <v>1</v>
      </c>
      <c r="K780">
        <f t="shared" si="25"/>
        <v>2.8839136377933987</v>
      </c>
      <c r="L780">
        <f>SQRT((D780-Tabelle11[[#This Row],[X]])^2+ (E780 - Tabelle11[Y])^2 + (F780 - Tabelle11[Z])^2)</f>
        <v>134.70200757156516</v>
      </c>
      <c r="M780">
        <f ca="1">IF(ROW()&gt;M$1+2,AVERAGEA(INDIRECT(ADDRESS(ROW()-M$1,12)):INDIRECT(ADDRESS(ROW(),12,4))),NA())</f>
        <v>134.37364116726175</v>
      </c>
      <c r="N780" s="1">
        <f>1000/(Tabelle10[[#This Row],[Time MS]]-B779)</f>
        <v>111.11111111111111</v>
      </c>
    </row>
    <row r="781" spans="1:14">
      <c r="A781" t="str">
        <f t="shared" si="24"/>
        <v>0:16:174</v>
      </c>
      <c r="B781">
        <v>16174</v>
      </c>
      <c r="C781">
        <v>0</v>
      </c>
      <c r="D781">
        <v>-29.298400000000001</v>
      </c>
      <c r="E781">
        <v>103.249</v>
      </c>
      <c r="F781">
        <v>81.399500000000003</v>
      </c>
      <c r="G781">
        <v>-51.415700000000001</v>
      </c>
      <c r="H781">
        <v>-5.4002100000000004</v>
      </c>
      <c r="I781">
        <v>7.8187100000000003</v>
      </c>
      <c r="J781">
        <v>0</v>
      </c>
      <c r="K781">
        <f t="shared" si="25"/>
        <v>0</v>
      </c>
      <c r="L781">
        <f>SQRT((D781-Tabelle11[[#This Row],[X]])^2+ (E781 - Tabelle11[Y])^2 + (F781 - Tabelle11[Z])^2)</f>
        <v>134.70200757156516</v>
      </c>
      <c r="M781">
        <f ca="1">IF(ROW()&gt;M$1+2,AVERAGEA(INDIRECT(ADDRESS(ROW()-M$1,12)):INDIRECT(ADDRESS(ROW(),12,4))),NA())</f>
        <v>134.38077956735532</v>
      </c>
      <c r="N781" s="1">
        <f>1000/(Tabelle10[[#This Row],[Time MS]]-B780)</f>
        <v>37.037037037037038</v>
      </c>
    </row>
    <row r="782" spans="1:14">
      <c r="A782" t="str">
        <f t="shared" si="24"/>
        <v>0:16:199</v>
      </c>
      <c r="B782">
        <v>16199</v>
      </c>
      <c r="C782">
        <v>0</v>
      </c>
      <c r="D782">
        <v>-27.400300000000001</v>
      </c>
      <c r="E782">
        <v>101.145</v>
      </c>
      <c r="F782">
        <v>83.485500000000002</v>
      </c>
      <c r="G782">
        <v>-51.415700000000001</v>
      </c>
      <c r="H782">
        <v>-5.4002100000000004</v>
      </c>
      <c r="I782">
        <v>7.8187100000000003</v>
      </c>
      <c r="J782">
        <v>1</v>
      </c>
      <c r="K782">
        <f t="shared" si="25"/>
        <v>1.0382089096056235</v>
      </c>
      <c r="L782">
        <f>SQRT((D782-Tabelle11[[#This Row],[X]])^2+ (E782 - Tabelle11[Y])^2 + (F782 - Tabelle11[Z])^2)</f>
        <v>133.98102916211681</v>
      </c>
      <c r="M782">
        <f ca="1">IF(ROW()&gt;M$1+2,AVERAGEA(INDIRECT(ADDRESS(ROW()-M$1,12)):INDIRECT(ADDRESS(ROW(),12,4))),NA())</f>
        <v>134.37364116726175</v>
      </c>
      <c r="N782" s="1">
        <f>1000/(Tabelle10[[#This Row],[Time MS]]-B781)</f>
        <v>40</v>
      </c>
    </row>
    <row r="783" spans="1:14">
      <c r="A783" t="str">
        <f t="shared" si="24"/>
        <v>0:16:214</v>
      </c>
      <c r="B783">
        <v>16214</v>
      </c>
      <c r="C783">
        <v>0</v>
      </c>
      <c r="D783">
        <v>-27.400300000000001</v>
      </c>
      <c r="E783">
        <v>101.145</v>
      </c>
      <c r="F783">
        <v>83.485500000000002</v>
      </c>
      <c r="G783">
        <v>-51.415700000000001</v>
      </c>
      <c r="H783">
        <v>-5.4002100000000004</v>
      </c>
      <c r="I783">
        <v>7.8187100000000003</v>
      </c>
      <c r="J783">
        <v>0</v>
      </c>
      <c r="K783">
        <f t="shared" si="25"/>
        <v>0</v>
      </c>
      <c r="L783">
        <f>SQRT((D783-Tabelle11[[#This Row],[X]])^2+ (E783 - Tabelle11[Y])^2 + (F783 - Tabelle11[Z])^2)</f>
        <v>133.98102916211681</v>
      </c>
      <c r="M783">
        <f ca="1">IF(ROW()&gt;M$1+2,AVERAGEA(INDIRECT(ADDRESS(ROW()-M$1,12)):INDIRECT(ADDRESS(ROW(),12,4))),NA())</f>
        <v>134.36650276716821</v>
      </c>
      <c r="N783" s="1">
        <f>1000/(Tabelle10[[#This Row],[Time MS]]-B782)</f>
        <v>66.666666666666671</v>
      </c>
    </row>
    <row r="784" spans="1:14">
      <c r="A784" t="str">
        <f t="shared" si="24"/>
        <v>0:16:236</v>
      </c>
      <c r="B784">
        <v>16236</v>
      </c>
      <c r="C784">
        <v>0</v>
      </c>
      <c r="D784">
        <v>-29.298400000000001</v>
      </c>
      <c r="E784">
        <v>103.249</v>
      </c>
      <c r="F784">
        <v>81.399500000000003</v>
      </c>
      <c r="G784">
        <v>-51.415700000000001</v>
      </c>
      <c r="H784">
        <v>-5.4002100000000004</v>
      </c>
      <c r="I784">
        <v>7.8187100000000003</v>
      </c>
      <c r="J784">
        <v>1</v>
      </c>
      <c r="K784">
        <f t="shared" si="25"/>
        <v>1.1797828518245721</v>
      </c>
      <c r="L784">
        <f>SQRT((D784-Tabelle11[[#This Row],[X]])^2+ (E784 - Tabelle11[Y])^2 + (F784 - Tabelle11[Z])^2)</f>
        <v>134.70200757156516</v>
      </c>
      <c r="M784">
        <f ca="1">IF(ROW()&gt;M$1+2,AVERAGEA(INDIRECT(ADDRESS(ROW()-M$1,12)):INDIRECT(ADDRESS(ROW(),12,4))),NA())</f>
        <v>134.37364116726175</v>
      </c>
      <c r="N784" s="1">
        <f>1000/(Tabelle10[[#This Row],[Time MS]]-B783)</f>
        <v>45.454545454545453</v>
      </c>
    </row>
    <row r="785" spans="1:14">
      <c r="A785" t="str">
        <f t="shared" si="24"/>
        <v>0:16:249</v>
      </c>
      <c r="B785">
        <v>16249</v>
      </c>
      <c r="C785">
        <v>0</v>
      </c>
      <c r="D785">
        <v>-29.298400000000001</v>
      </c>
      <c r="E785">
        <v>103.249</v>
      </c>
      <c r="F785">
        <v>81.399500000000003</v>
      </c>
      <c r="G785">
        <v>-51.415700000000001</v>
      </c>
      <c r="H785">
        <v>-5.4002100000000004</v>
      </c>
      <c r="I785">
        <v>7.8187100000000003</v>
      </c>
      <c r="J785">
        <v>0</v>
      </c>
      <c r="K785">
        <f t="shared" si="25"/>
        <v>0</v>
      </c>
      <c r="L785">
        <f>SQRT((D785-Tabelle11[[#This Row],[X]])^2+ (E785 - Tabelle11[Y])^2 + (F785 - Tabelle11[Z])^2)</f>
        <v>134.70200757156516</v>
      </c>
      <c r="M785">
        <f ca="1">IF(ROW()&gt;M$1+2,AVERAGEA(INDIRECT(ADDRESS(ROW()-M$1,12)):INDIRECT(ADDRESS(ROW(),12,4))),NA())</f>
        <v>134.38077956735532</v>
      </c>
      <c r="N785" s="1">
        <f>1000/(Tabelle10[[#This Row],[Time MS]]-B784)</f>
        <v>76.92307692307692</v>
      </c>
    </row>
    <row r="786" spans="1:14">
      <c r="A786" t="str">
        <f t="shared" si="24"/>
        <v>0:16:268</v>
      </c>
      <c r="B786">
        <v>16268</v>
      </c>
      <c r="C786">
        <v>0</v>
      </c>
      <c r="D786">
        <v>-27.400300000000001</v>
      </c>
      <c r="E786">
        <v>101.145</v>
      </c>
      <c r="F786">
        <v>83.485500000000002</v>
      </c>
      <c r="G786">
        <v>-51.415700000000001</v>
      </c>
      <c r="H786">
        <v>-5.4002100000000004</v>
      </c>
      <c r="I786">
        <v>7.8187100000000003</v>
      </c>
      <c r="J786">
        <v>1</v>
      </c>
      <c r="K786">
        <f t="shared" si="25"/>
        <v>1.3660643547442413</v>
      </c>
      <c r="L786">
        <f>SQRT((D786-Tabelle11[[#This Row],[X]])^2+ (E786 - Tabelle11[Y])^2 + (F786 - Tabelle11[Z])^2)</f>
        <v>133.98102916211681</v>
      </c>
      <c r="M786">
        <f ca="1">IF(ROW()&gt;M$1+2,AVERAGEA(INDIRECT(ADDRESS(ROW()-M$1,12)):INDIRECT(ADDRESS(ROW(),12,4))),NA())</f>
        <v>134.38077956735532</v>
      </c>
      <c r="N786" s="1">
        <f>1000/(Tabelle10[[#This Row],[Time MS]]-B785)</f>
        <v>52.631578947368418</v>
      </c>
    </row>
    <row r="787" spans="1:14">
      <c r="A787" t="str">
        <f t="shared" si="24"/>
        <v>0:16:282</v>
      </c>
      <c r="B787">
        <v>16282</v>
      </c>
      <c r="C787">
        <v>0</v>
      </c>
      <c r="D787">
        <v>-27.400300000000001</v>
      </c>
      <c r="E787">
        <v>101.145</v>
      </c>
      <c r="F787">
        <v>83.485500000000002</v>
      </c>
      <c r="G787">
        <v>-51.415700000000001</v>
      </c>
      <c r="H787">
        <v>-5.4002100000000004</v>
      </c>
      <c r="I787">
        <v>7.8187100000000003</v>
      </c>
      <c r="J787">
        <v>0</v>
      </c>
      <c r="K787">
        <f t="shared" si="25"/>
        <v>0</v>
      </c>
      <c r="L787">
        <f>SQRT((D787-Tabelle11[[#This Row],[X]])^2+ (E787 - Tabelle11[Y])^2 + (F787 - Tabelle11[Z])^2)</f>
        <v>133.98102916211681</v>
      </c>
      <c r="M787">
        <f ca="1">IF(ROW()&gt;M$1+2,AVERAGEA(INDIRECT(ADDRESS(ROW()-M$1,12)):INDIRECT(ADDRESS(ROW(),12,4))),NA())</f>
        <v>134.37364116726175</v>
      </c>
      <c r="N787" s="1">
        <f>1000/(Tabelle10[[#This Row],[Time MS]]-B786)</f>
        <v>71.428571428571431</v>
      </c>
    </row>
    <row r="788" spans="1:14">
      <c r="A788" t="str">
        <f t="shared" si="24"/>
        <v>0:16:305</v>
      </c>
      <c r="B788">
        <v>16305</v>
      </c>
      <c r="C788">
        <v>0</v>
      </c>
      <c r="D788">
        <v>-29.298400000000001</v>
      </c>
      <c r="E788">
        <v>103.249</v>
      </c>
      <c r="F788">
        <v>81.399500000000003</v>
      </c>
      <c r="G788">
        <v>-51.415700000000001</v>
      </c>
      <c r="H788">
        <v>-5.4002100000000004</v>
      </c>
      <c r="I788">
        <v>7.8187100000000003</v>
      </c>
      <c r="J788">
        <v>1</v>
      </c>
      <c r="K788">
        <f t="shared" si="25"/>
        <v>1.1284879452235037</v>
      </c>
      <c r="L788">
        <f>SQRT((D788-Tabelle11[[#This Row],[X]])^2+ (E788 - Tabelle11[Y])^2 + (F788 - Tabelle11[Z])^2)</f>
        <v>134.70200757156516</v>
      </c>
      <c r="M788">
        <f ca="1">IF(ROW()&gt;M$1+2,AVERAGEA(INDIRECT(ADDRESS(ROW()-M$1,12)):INDIRECT(ADDRESS(ROW(),12,4))),NA())</f>
        <v>134.37364116726175</v>
      </c>
      <c r="N788" s="1">
        <f>1000/(Tabelle10[[#This Row],[Time MS]]-B787)</f>
        <v>43.478260869565219</v>
      </c>
    </row>
    <row r="789" spans="1:14">
      <c r="A789" t="str">
        <f t="shared" si="24"/>
        <v>0:16:315</v>
      </c>
      <c r="B789">
        <v>16315</v>
      </c>
      <c r="C789">
        <v>0</v>
      </c>
      <c r="D789">
        <v>-29.298400000000001</v>
      </c>
      <c r="E789">
        <v>103.249</v>
      </c>
      <c r="F789">
        <v>81.399500000000003</v>
      </c>
      <c r="G789">
        <v>-51.415700000000001</v>
      </c>
      <c r="H789">
        <v>-5.4002100000000004</v>
      </c>
      <c r="I789">
        <v>7.8187100000000003</v>
      </c>
      <c r="J789">
        <v>0</v>
      </c>
      <c r="K789">
        <f t="shared" si="25"/>
        <v>0</v>
      </c>
      <c r="L789">
        <f>SQRT((D789-Tabelle11[[#This Row],[X]])^2+ (E789 - Tabelle11[Y])^2 + (F789 - Tabelle11[Z])^2)</f>
        <v>134.70200757156516</v>
      </c>
      <c r="M789">
        <f ca="1">IF(ROW()&gt;M$1+2,AVERAGEA(INDIRECT(ADDRESS(ROW()-M$1,12)):INDIRECT(ADDRESS(ROW(),12,4))),NA())</f>
        <v>134.38077956735532</v>
      </c>
      <c r="N789" s="1">
        <f>1000/(Tabelle10[[#This Row],[Time MS]]-B788)</f>
        <v>100</v>
      </c>
    </row>
    <row r="790" spans="1:14">
      <c r="A790" t="str">
        <f t="shared" si="24"/>
        <v>0:16:327</v>
      </c>
      <c r="B790">
        <v>16327</v>
      </c>
      <c r="C790">
        <v>0</v>
      </c>
      <c r="D790">
        <v>-27.400300000000001</v>
      </c>
      <c r="E790">
        <v>101.145</v>
      </c>
      <c r="F790">
        <v>83.485500000000002</v>
      </c>
      <c r="G790">
        <v>-51.415700000000001</v>
      </c>
      <c r="H790">
        <v>-5.4002100000000004</v>
      </c>
      <c r="I790">
        <v>7.8187100000000003</v>
      </c>
      <c r="J790">
        <v>1</v>
      </c>
      <c r="K790">
        <f t="shared" si="25"/>
        <v>2.1629352283450487</v>
      </c>
      <c r="L790">
        <f>SQRT((D790-Tabelle11[[#This Row],[X]])^2+ (E790 - Tabelle11[Y])^2 + (F790 - Tabelle11[Z])^2)</f>
        <v>133.98102916211681</v>
      </c>
      <c r="M790">
        <f ca="1">IF(ROW()&gt;M$1+2,AVERAGEA(INDIRECT(ADDRESS(ROW()-M$1,12)):INDIRECT(ADDRESS(ROW(),12,4))),NA())</f>
        <v>134.38077956735532</v>
      </c>
      <c r="N790" s="1">
        <f>1000/(Tabelle10[[#This Row],[Time MS]]-B789)</f>
        <v>83.333333333333329</v>
      </c>
    </row>
    <row r="791" spans="1:14">
      <c r="A791" t="str">
        <f t="shared" si="24"/>
        <v>0:16:339</v>
      </c>
      <c r="B791">
        <v>16339</v>
      </c>
      <c r="C791">
        <v>0</v>
      </c>
      <c r="D791">
        <v>-27.400300000000001</v>
      </c>
      <c r="E791">
        <v>101.145</v>
      </c>
      <c r="F791">
        <v>83.485500000000002</v>
      </c>
      <c r="G791">
        <v>-51.415700000000001</v>
      </c>
      <c r="H791">
        <v>-5.4002100000000004</v>
      </c>
      <c r="I791">
        <v>7.8187100000000003</v>
      </c>
      <c r="J791">
        <v>0</v>
      </c>
      <c r="K791">
        <f t="shared" si="25"/>
        <v>0</v>
      </c>
      <c r="L791">
        <f>SQRT((D791-Tabelle11[[#This Row],[X]])^2+ (E791 - Tabelle11[Y])^2 + (F791 - Tabelle11[Z])^2)</f>
        <v>133.98102916211681</v>
      </c>
      <c r="M791">
        <f ca="1">IF(ROW()&gt;M$1+2,AVERAGEA(INDIRECT(ADDRESS(ROW()-M$1,12)):INDIRECT(ADDRESS(ROW(),12,4))),NA())</f>
        <v>134.38077956735532</v>
      </c>
      <c r="N791" s="1">
        <f>1000/(Tabelle10[[#This Row],[Time MS]]-B790)</f>
        <v>83.333333333333329</v>
      </c>
    </row>
    <row r="792" spans="1:14">
      <c r="A792" t="str">
        <f t="shared" si="24"/>
        <v>0:16:363</v>
      </c>
      <c r="B792">
        <v>16363</v>
      </c>
      <c r="C792">
        <v>0</v>
      </c>
      <c r="D792">
        <v>-29.298400000000001</v>
      </c>
      <c r="E792">
        <v>103.249</v>
      </c>
      <c r="F792">
        <v>81.399500000000003</v>
      </c>
      <c r="G792">
        <v>-51.415700000000001</v>
      </c>
      <c r="H792">
        <v>-5.4002100000000004</v>
      </c>
      <c r="I792">
        <v>7.8187100000000003</v>
      </c>
      <c r="J792">
        <v>1</v>
      </c>
      <c r="K792">
        <f t="shared" si="25"/>
        <v>1.0814676141725243</v>
      </c>
      <c r="L792">
        <f>SQRT((D792-Tabelle11[[#This Row],[X]])^2+ (E792 - Tabelle11[Y])^2 + (F792 - Tabelle11[Z])^2)</f>
        <v>134.70200757156516</v>
      </c>
      <c r="M792">
        <f ca="1">IF(ROW()&gt;M$1+2,AVERAGEA(INDIRECT(ADDRESS(ROW()-M$1,12)):INDIRECT(ADDRESS(ROW(),12,4))),NA())</f>
        <v>134.38077956735532</v>
      </c>
      <c r="N792" s="1">
        <f>1000/(Tabelle10[[#This Row],[Time MS]]-B791)</f>
        <v>41.666666666666664</v>
      </c>
    </row>
    <row r="793" spans="1:14">
      <c r="A793" t="str">
        <f t="shared" si="24"/>
        <v>0:16:375</v>
      </c>
      <c r="B793">
        <v>16375</v>
      </c>
      <c r="C793">
        <v>0</v>
      </c>
      <c r="D793">
        <v>-29.298400000000001</v>
      </c>
      <c r="E793">
        <v>103.249</v>
      </c>
      <c r="F793">
        <v>81.399500000000003</v>
      </c>
      <c r="G793">
        <v>-51.415700000000001</v>
      </c>
      <c r="H793">
        <v>-5.4002100000000004</v>
      </c>
      <c r="I793">
        <v>7.8187100000000003</v>
      </c>
      <c r="J793">
        <v>0</v>
      </c>
      <c r="K793">
        <f t="shared" si="25"/>
        <v>0</v>
      </c>
      <c r="L793">
        <f>SQRT((D793-Tabelle11[[#This Row],[X]])^2+ (E793 - Tabelle11[Y])^2 + (F793 - Tabelle11[Z])^2)</f>
        <v>134.70200757156516</v>
      </c>
      <c r="M793">
        <f ca="1">IF(ROW()&gt;M$1+2,AVERAGEA(INDIRECT(ADDRESS(ROW()-M$1,12)):INDIRECT(ADDRESS(ROW(),12,4))),NA())</f>
        <v>134.38077956735532</v>
      </c>
      <c r="N793" s="1">
        <f>1000/(Tabelle10[[#This Row],[Time MS]]-B792)</f>
        <v>83.333333333333329</v>
      </c>
    </row>
    <row r="794" spans="1:14">
      <c r="A794" t="str">
        <f t="shared" si="24"/>
        <v>0:16:397</v>
      </c>
      <c r="B794">
        <v>16397</v>
      </c>
      <c r="C794">
        <v>0</v>
      </c>
      <c r="D794">
        <v>-27.400300000000001</v>
      </c>
      <c r="E794">
        <v>101.145</v>
      </c>
      <c r="F794">
        <v>83.485500000000002</v>
      </c>
      <c r="G794">
        <v>-51.415700000000001</v>
      </c>
      <c r="H794">
        <v>-5.4002100000000004</v>
      </c>
      <c r="I794">
        <v>7.8187100000000003</v>
      </c>
      <c r="J794">
        <v>1</v>
      </c>
      <c r="K794">
        <f t="shared" si="25"/>
        <v>1.1797828518245721</v>
      </c>
      <c r="L794">
        <f>SQRT((D794-Tabelle11[[#This Row],[X]])^2+ (E794 - Tabelle11[Y])^2 + (F794 - Tabelle11[Z])^2)</f>
        <v>133.98102916211681</v>
      </c>
      <c r="M794">
        <f ca="1">IF(ROW()&gt;M$1+2,AVERAGEA(INDIRECT(ADDRESS(ROW()-M$1,12)):INDIRECT(ADDRESS(ROW(),12,4))),NA())</f>
        <v>134.38077956735532</v>
      </c>
      <c r="N794" s="1">
        <f>1000/(Tabelle10[[#This Row],[Time MS]]-B793)</f>
        <v>45.454545454545453</v>
      </c>
    </row>
    <row r="795" spans="1:14">
      <c r="A795" t="str">
        <f t="shared" si="24"/>
        <v>0:16:412</v>
      </c>
      <c r="B795">
        <v>16412</v>
      </c>
      <c r="C795">
        <v>0</v>
      </c>
      <c r="D795">
        <v>-27.400300000000001</v>
      </c>
      <c r="E795">
        <v>101.145</v>
      </c>
      <c r="F795">
        <v>83.485500000000002</v>
      </c>
      <c r="G795">
        <v>-51.415700000000001</v>
      </c>
      <c r="H795">
        <v>-5.4002100000000004</v>
      </c>
      <c r="I795">
        <v>7.8187100000000003</v>
      </c>
      <c r="J795">
        <v>0</v>
      </c>
      <c r="K795">
        <f t="shared" si="25"/>
        <v>0</v>
      </c>
      <c r="L795">
        <f>SQRT((D795-Tabelle11[[#This Row],[X]])^2+ (E795 - Tabelle11[Y])^2 + (F795 - Tabelle11[Z])^2)</f>
        <v>133.98102916211681</v>
      </c>
      <c r="M795">
        <f ca="1">IF(ROW()&gt;M$1+2,AVERAGEA(INDIRECT(ADDRESS(ROW()-M$1,12)):INDIRECT(ADDRESS(ROW(),12,4))),NA())</f>
        <v>134.38077956735532</v>
      </c>
      <c r="N795" s="1">
        <f>1000/(Tabelle10[[#This Row],[Time MS]]-B794)</f>
        <v>66.666666666666671</v>
      </c>
    </row>
    <row r="796" spans="1:14">
      <c r="A796" t="str">
        <f t="shared" si="24"/>
        <v>0:16:438</v>
      </c>
      <c r="B796">
        <v>16438</v>
      </c>
      <c r="C796">
        <v>0</v>
      </c>
      <c r="D796">
        <v>-29.298400000000001</v>
      </c>
      <c r="E796">
        <v>103.249</v>
      </c>
      <c r="F796">
        <v>81.399500000000003</v>
      </c>
      <c r="G796">
        <v>-51.415700000000001</v>
      </c>
      <c r="H796">
        <v>-5.4002100000000004</v>
      </c>
      <c r="I796">
        <v>7.8187100000000003</v>
      </c>
      <c r="J796">
        <v>1</v>
      </c>
      <c r="K796">
        <f t="shared" si="25"/>
        <v>0.99827779769771485</v>
      </c>
      <c r="L796">
        <f>SQRT((D796-Tabelle11[[#This Row],[X]])^2+ (E796 - Tabelle11[Y])^2 + (F796 - Tabelle11[Z])^2)</f>
        <v>134.70200757156516</v>
      </c>
      <c r="M796">
        <f ca="1">IF(ROW()&gt;M$1+2,AVERAGEA(INDIRECT(ADDRESS(ROW()-M$1,12)):INDIRECT(ADDRESS(ROW(),12,4))),NA())</f>
        <v>134.38077956735532</v>
      </c>
      <c r="N796" s="1">
        <f>1000/(Tabelle10[[#This Row],[Time MS]]-B795)</f>
        <v>38.46153846153846</v>
      </c>
    </row>
    <row r="797" spans="1:14">
      <c r="A797" t="str">
        <f t="shared" si="24"/>
        <v>0:16:450</v>
      </c>
      <c r="B797">
        <v>16450</v>
      </c>
      <c r="C797">
        <v>0</v>
      </c>
      <c r="D797">
        <v>-29.298400000000001</v>
      </c>
      <c r="E797">
        <v>103.249</v>
      </c>
      <c r="F797">
        <v>81.399500000000003</v>
      </c>
      <c r="G797">
        <v>-51.415700000000001</v>
      </c>
      <c r="H797">
        <v>-5.4002100000000004</v>
      </c>
      <c r="I797">
        <v>7.8187100000000003</v>
      </c>
      <c r="J797">
        <v>0</v>
      </c>
      <c r="K797">
        <f t="shared" si="25"/>
        <v>0</v>
      </c>
      <c r="L797">
        <f>SQRT((D797-Tabelle11[[#This Row],[X]])^2+ (E797 - Tabelle11[Y])^2 + (F797 - Tabelle11[Z])^2)</f>
        <v>134.70200757156516</v>
      </c>
      <c r="M797">
        <f ca="1">IF(ROW()&gt;M$1+2,AVERAGEA(INDIRECT(ADDRESS(ROW()-M$1,12)):INDIRECT(ADDRESS(ROW(),12,4))),NA())</f>
        <v>134.38077956735532</v>
      </c>
      <c r="N797" s="1">
        <f>1000/(Tabelle10[[#This Row],[Time MS]]-B796)</f>
        <v>83.333333333333329</v>
      </c>
    </row>
    <row r="798" spans="1:14">
      <c r="A798" t="str">
        <f t="shared" si="24"/>
        <v>0:16:472</v>
      </c>
      <c r="B798">
        <v>16472</v>
      </c>
      <c r="C798">
        <v>0</v>
      </c>
      <c r="D798">
        <v>-27.400300000000001</v>
      </c>
      <c r="E798">
        <v>101.145</v>
      </c>
      <c r="F798">
        <v>83.485500000000002</v>
      </c>
      <c r="G798">
        <v>-51.415700000000001</v>
      </c>
      <c r="H798">
        <v>-5.4002100000000004</v>
      </c>
      <c r="I798">
        <v>7.8187100000000003</v>
      </c>
      <c r="J798">
        <v>1</v>
      </c>
      <c r="K798">
        <f t="shared" si="25"/>
        <v>1.1797828518245721</v>
      </c>
      <c r="L798">
        <f>SQRT((D798-Tabelle11[[#This Row],[X]])^2+ (E798 - Tabelle11[Y])^2 + (F798 - Tabelle11[Z])^2)</f>
        <v>133.98102916211681</v>
      </c>
      <c r="M798">
        <f ca="1">IF(ROW()&gt;M$1+2,AVERAGEA(INDIRECT(ADDRESS(ROW()-M$1,12)):INDIRECT(ADDRESS(ROW(),12,4))),NA())</f>
        <v>134.37364116726175</v>
      </c>
      <c r="N798" s="1">
        <f>1000/(Tabelle10[[#This Row],[Time MS]]-B797)</f>
        <v>45.454545454545453</v>
      </c>
    </row>
    <row r="799" spans="1:14">
      <c r="A799" t="str">
        <f t="shared" si="24"/>
        <v>0:16:484</v>
      </c>
      <c r="B799">
        <v>16484</v>
      </c>
      <c r="C799">
        <v>0</v>
      </c>
      <c r="D799">
        <v>-29.298400000000001</v>
      </c>
      <c r="E799">
        <v>103.249</v>
      </c>
      <c r="F799">
        <v>81.399500000000003</v>
      </c>
      <c r="G799">
        <v>-51.415700000000001</v>
      </c>
      <c r="H799">
        <v>-5.4002100000000004</v>
      </c>
      <c r="I799">
        <v>7.8187100000000003</v>
      </c>
      <c r="J799">
        <v>1</v>
      </c>
      <c r="K799">
        <f t="shared" si="25"/>
        <v>2.1629352283450487</v>
      </c>
      <c r="L799">
        <f>SQRT((D799-Tabelle11[[#This Row],[X]])^2+ (E799 - Tabelle11[Y])^2 + (F799 - Tabelle11[Z])^2)</f>
        <v>134.70200757156516</v>
      </c>
      <c r="M799">
        <f ca="1">IF(ROW()&gt;M$1+2,AVERAGEA(INDIRECT(ADDRESS(ROW()-M$1,12)):INDIRECT(ADDRESS(ROW(),12,4))),NA())</f>
        <v>134.38077956735532</v>
      </c>
      <c r="N799" s="1">
        <f>1000/(Tabelle10[[#This Row],[Time MS]]-B798)</f>
        <v>83.333333333333329</v>
      </c>
    </row>
    <row r="800" spans="1:14">
      <c r="A800" t="str">
        <f t="shared" si="24"/>
        <v>0:16:512</v>
      </c>
      <c r="B800">
        <v>16512</v>
      </c>
      <c r="C800">
        <v>0</v>
      </c>
      <c r="D800">
        <v>-29.298400000000001</v>
      </c>
      <c r="E800">
        <v>103.249</v>
      </c>
      <c r="F800">
        <v>81.399500000000003</v>
      </c>
      <c r="G800">
        <v>-51.415700000000001</v>
      </c>
      <c r="H800">
        <v>-5.4002100000000004</v>
      </c>
      <c r="I800">
        <v>7.8187100000000003</v>
      </c>
      <c r="J800">
        <v>0</v>
      </c>
      <c r="K800">
        <f t="shared" si="25"/>
        <v>0</v>
      </c>
      <c r="L800">
        <f>SQRT((D800-Tabelle11[[#This Row],[X]])^2+ (E800 - Tabelle11[Y])^2 + (F800 - Tabelle11[Z])^2)</f>
        <v>134.70200757156516</v>
      </c>
      <c r="M800">
        <f ca="1">IF(ROW()&gt;M$1+2,AVERAGEA(INDIRECT(ADDRESS(ROW()-M$1,12)):INDIRECT(ADDRESS(ROW(),12,4))),NA())</f>
        <v>134.38791796744886</v>
      </c>
      <c r="N800" s="1">
        <f>1000/(Tabelle10[[#This Row],[Time MS]]-B799)</f>
        <v>35.714285714285715</v>
      </c>
    </row>
    <row r="801" spans="1:14">
      <c r="A801" t="str">
        <f t="shared" si="24"/>
        <v>0:16:532</v>
      </c>
      <c r="B801">
        <v>16532</v>
      </c>
      <c r="C801">
        <v>0</v>
      </c>
      <c r="D801">
        <v>-27.400300000000001</v>
      </c>
      <c r="E801">
        <v>101.145</v>
      </c>
      <c r="F801">
        <v>83.485500000000002</v>
      </c>
      <c r="G801">
        <v>-51.415700000000001</v>
      </c>
      <c r="H801">
        <v>-5.4002100000000004</v>
      </c>
      <c r="I801">
        <v>7.8187100000000003</v>
      </c>
      <c r="J801">
        <v>1</v>
      </c>
      <c r="K801">
        <f t="shared" si="25"/>
        <v>1.2977611370070292</v>
      </c>
      <c r="L801">
        <f>SQRT((D801-Tabelle11[[#This Row],[X]])^2+ (E801 - Tabelle11[Y])^2 + (F801 - Tabelle11[Z])^2)</f>
        <v>133.98102916211681</v>
      </c>
      <c r="M801">
        <f ca="1">IF(ROW()&gt;M$1+2,AVERAGEA(INDIRECT(ADDRESS(ROW()-M$1,12)):INDIRECT(ADDRESS(ROW(),12,4))),NA())</f>
        <v>134.38077956735532</v>
      </c>
      <c r="N801" s="1">
        <f>1000/(Tabelle10[[#This Row],[Time MS]]-B800)</f>
        <v>50</v>
      </c>
    </row>
    <row r="802" spans="1:14">
      <c r="A802" t="str">
        <f t="shared" si="24"/>
        <v>0:16:547</v>
      </c>
      <c r="B802">
        <v>16547</v>
      </c>
      <c r="C802">
        <v>0</v>
      </c>
      <c r="D802">
        <v>-27.400300000000001</v>
      </c>
      <c r="E802">
        <v>101.145</v>
      </c>
      <c r="F802">
        <v>83.485500000000002</v>
      </c>
      <c r="G802">
        <v>-51.415700000000001</v>
      </c>
      <c r="H802">
        <v>-5.4002100000000004</v>
      </c>
      <c r="I802">
        <v>7.8187100000000003</v>
      </c>
      <c r="J802">
        <v>0</v>
      </c>
      <c r="K802">
        <f t="shared" si="25"/>
        <v>0</v>
      </c>
      <c r="L802">
        <f>SQRT((D802-Tabelle11[[#This Row],[X]])^2+ (E802 - Tabelle11[Y])^2 + (F802 - Tabelle11[Z])^2)</f>
        <v>133.98102916211681</v>
      </c>
      <c r="M802">
        <f ca="1">IF(ROW()&gt;M$1+2,AVERAGEA(INDIRECT(ADDRESS(ROW()-M$1,12)):INDIRECT(ADDRESS(ROW(),12,4))),NA())</f>
        <v>134.37364116726175</v>
      </c>
      <c r="N802" s="1">
        <f>1000/(Tabelle10[[#This Row],[Time MS]]-B801)</f>
        <v>66.666666666666671</v>
      </c>
    </row>
    <row r="803" spans="1:14">
      <c r="A803" t="str">
        <f t="shared" si="24"/>
        <v>0:16:571</v>
      </c>
      <c r="B803">
        <v>16571</v>
      </c>
      <c r="C803">
        <v>0</v>
      </c>
      <c r="D803">
        <v>-29.298400000000001</v>
      </c>
      <c r="E803">
        <v>103.249</v>
      </c>
      <c r="F803">
        <v>81.399500000000003</v>
      </c>
      <c r="G803">
        <v>-51.415700000000001</v>
      </c>
      <c r="H803">
        <v>-5.4002100000000004</v>
      </c>
      <c r="I803">
        <v>7.8187100000000003</v>
      </c>
      <c r="J803">
        <v>1</v>
      </c>
      <c r="K803">
        <f t="shared" si="25"/>
        <v>1.0814676141725243</v>
      </c>
      <c r="L803">
        <f>SQRT((D803-Tabelle11[[#This Row],[X]])^2+ (E803 - Tabelle11[Y])^2 + (F803 - Tabelle11[Z])^2)</f>
        <v>134.70200757156516</v>
      </c>
      <c r="M803">
        <f ca="1">IF(ROW()&gt;M$1+2,AVERAGEA(INDIRECT(ADDRESS(ROW()-M$1,12)):INDIRECT(ADDRESS(ROW(),12,4))),NA())</f>
        <v>134.37364116726175</v>
      </c>
      <c r="N803" s="1">
        <f>1000/(Tabelle10[[#This Row],[Time MS]]-B802)</f>
        <v>41.666666666666664</v>
      </c>
    </row>
    <row r="804" spans="1:14">
      <c r="A804" t="str">
        <f t="shared" si="24"/>
        <v>0:16:583</v>
      </c>
      <c r="B804">
        <v>16583</v>
      </c>
      <c r="C804">
        <v>0</v>
      </c>
      <c r="D804">
        <v>-27.400300000000001</v>
      </c>
      <c r="E804">
        <v>101.145</v>
      </c>
      <c r="F804">
        <v>83.485500000000002</v>
      </c>
      <c r="G804">
        <v>-51.415700000000001</v>
      </c>
      <c r="H804">
        <v>-5.4002100000000004</v>
      </c>
      <c r="I804">
        <v>7.8187100000000003</v>
      </c>
      <c r="J804">
        <v>1</v>
      </c>
      <c r="K804">
        <f t="shared" si="25"/>
        <v>2.1629352283450487</v>
      </c>
      <c r="L804">
        <f>SQRT((D804-Tabelle11[[#This Row],[X]])^2+ (E804 - Tabelle11[Y])^2 + (F804 - Tabelle11[Z])^2)</f>
        <v>133.98102916211681</v>
      </c>
      <c r="M804">
        <f ca="1">IF(ROW()&gt;M$1+2,AVERAGEA(INDIRECT(ADDRESS(ROW()-M$1,12)):INDIRECT(ADDRESS(ROW(),12,4))),NA())</f>
        <v>134.37364116726175</v>
      </c>
      <c r="N804" s="1">
        <f>1000/(Tabelle10[[#This Row],[Time MS]]-B803)</f>
        <v>83.333333333333329</v>
      </c>
    </row>
    <row r="805" spans="1:14">
      <c r="A805" t="str">
        <f t="shared" si="24"/>
        <v>0:16:608</v>
      </c>
      <c r="B805">
        <v>16608</v>
      </c>
      <c r="C805">
        <v>0</v>
      </c>
      <c r="D805">
        <v>-27.400300000000001</v>
      </c>
      <c r="E805">
        <v>101.145</v>
      </c>
      <c r="F805">
        <v>83.485500000000002</v>
      </c>
      <c r="G805">
        <v>-51.415700000000001</v>
      </c>
      <c r="H805">
        <v>-5.4002100000000004</v>
      </c>
      <c r="I805">
        <v>7.8187100000000003</v>
      </c>
      <c r="J805">
        <v>0</v>
      </c>
      <c r="K805">
        <f t="shared" si="25"/>
        <v>0</v>
      </c>
      <c r="L805">
        <f>SQRT((D805-Tabelle11[[#This Row],[X]])^2+ (E805 - Tabelle11[Y])^2 + (F805 - Tabelle11[Z])^2)</f>
        <v>133.98102916211681</v>
      </c>
      <c r="M805">
        <f ca="1">IF(ROW()&gt;M$1+2,AVERAGEA(INDIRECT(ADDRESS(ROW()-M$1,12)):INDIRECT(ADDRESS(ROW(),12,4))),NA())</f>
        <v>134.37364116726175</v>
      </c>
      <c r="N805" s="1">
        <f>1000/(Tabelle10[[#This Row],[Time MS]]-B804)</f>
        <v>40</v>
      </c>
    </row>
    <row r="806" spans="1:14">
      <c r="A806" t="str">
        <f t="shared" si="24"/>
        <v>0:16:634</v>
      </c>
      <c r="B806">
        <v>16634</v>
      </c>
      <c r="C806">
        <v>0</v>
      </c>
      <c r="D806">
        <v>-29.298400000000001</v>
      </c>
      <c r="E806">
        <v>103.249</v>
      </c>
      <c r="F806">
        <v>81.399500000000003</v>
      </c>
      <c r="G806">
        <v>-51.415700000000001</v>
      </c>
      <c r="H806">
        <v>-5.4002100000000004</v>
      </c>
      <c r="I806">
        <v>7.8187100000000003</v>
      </c>
      <c r="J806">
        <v>1</v>
      </c>
      <c r="K806">
        <f t="shared" si="25"/>
        <v>0.99827779769771485</v>
      </c>
      <c r="L806">
        <f>SQRT((D806-Tabelle11[[#This Row],[X]])^2+ (E806 - Tabelle11[Y])^2 + (F806 - Tabelle11[Z])^2)</f>
        <v>134.70200757156516</v>
      </c>
      <c r="M806">
        <f ca="1">IF(ROW()&gt;M$1+2,AVERAGEA(INDIRECT(ADDRESS(ROW()-M$1,12)):INDIRECT(ADDRESS(ROW(),12,4))),NA())</f>
        <v>134.37364116726175</v>
      </c>
      <c r="N806" s="1">
        <f>1000/(Tabelle10[[#This Row],[Time MS]]-B805)</f>
        <v>38.46153846153846</v>
      </c>
    </row>
    <row r="807" spans="1:14">
      <c r="A807" t="str">
        <f t="shared" si="24"/>
        <v>0:16:649</v>
      </c>
      <c r="B807">
        <v>16649</v>
      </c>
      <c r="C807">
        <v>0</v>
      </c>
      <c r="D807">
        <v>-27.400300000000001</v>
      </c>
      <c r="E807">
        <v>101.145</v>
      </c>
      <c r="F807">
        <v>83.485500000000002</v>
      </c>
      <c r="G807">
        <v>-51.415700000000001</v>
      </c>
      <c r="H807">
        <v>-5.4002100000000004</v>
      </c>
      <c r="I807">
        <v>7.8187100000000003</v>
      </c>
      <c r="J807">
        <v>1</v>
      </c>
      <c r="K807">
        <f t="shared" si="25"/>
        <v>1.730348182676039</v>
      </c>
      <c r="L807">
        <f>SQRT((D807-Tabelle11[[#This Row],[X]])^2+ (E807 - Tabelle11[Y])^2 + (F807 - Tabelle11[Z])^2)</f>
        <v>133.98102916211681</v>
      </c>
      <c r="M807">
        <f ca="1">IF(ROW()&gt;M$1+2,AVERAGEA(INDIRECT(ADDRESS(ROW()-M$1,12)):INDIRECT(ADDRESS(ROW(),12,4))),NA())</f>
        <v>134.36650276716821</v>
      </c>
      <c r="N807" s="1">
        <f>1000/(Tabelle10[[#This Row],[Time MS]]-B806)</f>
        <v>66.666666666666671</v>
      </c>
    </row>
    <row r="808" spans="1:14">
      <c r="A808" t="str">
        <f t="shared" si="24"/>
        <v>0:16:674</v>
      </c>
      <c r="B808">
        <v>16674</v>
      </c>
      <c r="C808">
        <v>0</v>
      </c>
      <c r="D808">
        <v>-27.400300000000001</v>
      </c>
      <c r="E808">
        <v>101.145</v>
      </c>
      <c r="F808">
        <v>83.485500000000002</v>
      </c>
      <c r="G808">
        <v>-51.415700000000001</v>
      </c>
      <c r="H808">
        <v>-5.4002100000000004</v>
      </c>
      <c r="I808">
        <v>7.8187100000000003</v>
      </c>
      <c r="J808">
        <v>0</v>
      </c>
      <c r="K808">
        <f t="shared" si="25"/>
        <v>0</v>
      </c>
      <c r="L808">
        <f>SQRT((D808-Tabelle11[[#This Row],[X]])^2+ (E808 - Tabelle11[Y])^2 + (F808 - Tabelle11[Z])^2)</f>
        <v>133.98102916211681</v>
      </c>
      <c r="M808">
        <f ca="1">IF(ROW()&gt;M$1+2,AVERAGEA(INDIRECT(ADDRESS(ROW()-M$1,12)):INDIRECT(ADDRESS(ROW(),12,4))),NA())</f>
        <v>134.35936436707465</v>
      </c>
      <c r="N808" s="1">
        <f>1000/(Tabelle10[[#This Row],[Time MS]]-B807)</f>
        <v>40</v>
      </c>
    </row>
    <row r="809" spans="1:14">
      <c r="A809" t="str">
        <f t="shared" si="24"/>
        <v>0:16:692</v>
      </c>
      <c r="B809">
        <v>16692</v>
      </c>
      <c r="C809">
        <v>0</v>
      </c>
      <c r="D809">
        <v>-27.400300000000001</v>
      </c>
      <c r="E809">
        <v>101.145</v>
      </c>
      <c r="F809">
        <v>83.485500000000002</v>
      </c>
      <c r="G809">
        <v>-51.415700000000001</v>
      </c>
      <c r="H809">
        <v>-5.4002100000000004</v>
      </c>
      <c r="I809">
        <v>7.8187100000000003</v>
      </c>
      <c r="J809">
        <v>0</v>
      </c>
      <c r="K809">
        <f t="shared" si="25"/>
        <v>0</v>
      </c>
      <c r="L809">
        <f>SQRT((D809-Tabelle11[[#This Row],[X]])^2+ (E809 - Tabelle11[Y])^2 + (F809 - Tabelle11[Z])^2)</f>
        <v>133.98102916211681</v>
      </c>
      <c r="M809">
        <f ca="1">IF(ROW()&gt;M$1+2,AVERAGEA(INDIRECT(ADDRESS(ROW()-M$1,12)):INDIRECT(ADDRESS(ROW(),12,4))),NA())</f>
        <v>134.35936436707465</v>
      </c>
      <c r="N809" s="1">
        <f>1000/(Tabelle10[[#This Row],[Time MS]]-B808)</f>
        <v>55.555555555555557</v>
      </c>
    </row>
    <row r="810" spans="1:14">
      <c r="A810" t="str">
        <f t="shared" si="24"/>
        <v>0:16:702</v>
      </c>
      <c r="B810">
        <v>16702</v>
      </c>
      <c r="C810">
        <v>0</v>
      </c>
      <c r="D810">
        <v>-29.298400000000001</v>
      </c>
      <c r="E810">
        <v>103.249</v>
      </c>
      <c r="F810">
        <v>81.399500000000003</v>
      </c>
      <c r="G810">
        <v>-51.415700000000001</v>
      </c>
      <c r="H810">
        <v>-5.4002100000000004</v>
      </c>
      <c r="I810">
        <v>7.8187100000000003</v>
      </c>
      <c r="J810">
        <v>1</v>
      </c>
      <c r="K810">
        <f t="shared" si="25"/>
        <v>2.5955222740140584</v>
      </c>
      <c r="L810">
        <f>SQRT((D810-Tabelle11[[#This Row],[X]])^2+ (E810 - Tabelle11[Y])^2 + (F810 - Tabelle11[Z])^2)</f>
        <v>134.70200757156516</v>
      </c>
      <c r="M810">
        <f ca="1">IF(ROW()&gt;M$1+2,AVERAGEA(INDIRECT(ADDRESS(ROW()-M$1,12)):INDIRECT(ADDRESS(ROW(),12,4))),NA())</f>
        <v>134.36650276716821</v>
      </c>
      <c r="N810" s="1">
        <f>1000/(Tabelle10[[#This Row],[Time MS]]-B809)</f>
        <v>100</v>
      </c>
    </row>
    <row r="811" spans="1:14">
      <c r="A811" t="str">
        <f t="shared" si="24"/>
        <v>0:16:709</v>
      </c>
      <c r="B811">
        <v>16709</v>
      </c>
      <c r="C811">
        <v>0</v>
      </c>
      <c r="D811">
        <v>-29.298400000000001</v>
      </c>
      <c r="E811">
        <v>103.249</v>
      </c>
      <c r="F811">
        <v>81.399500000000003</v>
      </c>
      <c r="G811">
        <v>-51.415700000000001</v>
      </c>
      <c r="H811">
        <v>-5.4002100000000004</v>
      </c>
      <c r="I811">
        <v>7.8187100000000003</v>
      </c>
      <c r="J811">
        <v>0</v>
      </c>
      <c r="K811">
        <f t="shared" si="25"/>
        <v>0</v>
      </c>
      <c r="L811">
        <f>SQRT((D811-Tabelle11[[#This Row],[X]])^2+ (E811 - Tabelle11[Y])^2 + (F811 - Tabelle11[Z])^2)</f>
        <v>134.70200757156516</v>
      </c>
      <c r="M811">
        <f ca="1">IF(ROW()&gt;M$1+2,AVERAGEA(INDIRECT(ADDRESS(ROW()-M$1,12)):INDIRECT(ADDRESS(ROW(),12,4))),NA())</f>
        <v>134.36650276716821</v>
      </c>
      <c r="N811" s="1">
        <f>1000/(Tabelle10[[#This Row],[Time MS]]-B810)</f>
        <v>142.85714285714286</v>
      </c>
    </row>
    <row r="812" spans="1:14">
      <c r="A812" t="str">
        <f t="shared" si="24"/>
        <v>0:16:735</v>
      </c>
      <c r="B812">
        <v>16735</v>
      </c>
      <c r="C812">
        <v>0</v>
      </c>
      <c r="D812">
        <v>-27.400300000000001</v>
      </c>
      <c r="E812">
        <v>101.145</v>
      </c>
      <c r="F812">
        <v>83.485500000000002</v>
      </c>
      <c r="G812">
        <v>-51.415700000000001</v>
      </c>
      <c r="H812">
        <v>-5.4002100000000004</v>
      </c>
      <c r="I812">
        <v>7.8187100000000003</v>
      </c>
      <c r="J812">
        <v>1</v>
      </c>
      <c r="K812">
        <f t="shared" si="25"/>
        <v>0.99827779769771485</v>
      </c>
      <c r="L812">
        <f>SQRT((D812-Tabelle11[[#This Row],[X]])^2+ (E812 - Tabelle11[Y])^2 + (F812 - Tabelle11[Z])^2)</f>
        <v>133.98102916211681</v>
      </c>
      <c r="M812">
        <f ca="1">IF(ROW()&gt;M$1+2,AVERAGEA(INDIRECT(ADDRESS(ROW()-M$1,12)):INDIRECT(ADDRESS(ROW(),12,4))),NA())</f>
        <v>134.35936436707465</v>
      </c>
      <c r="N812" s="1">
        <f>1000/(Tabelle10[[#This Row],[Time MS]]-B811)</f>
        <v>38.46153846153846</v>
      </c>
    </row>
    <row r="813" spans="1:14">
      <c r="A813" t="str">
        <f t="shared" si="24"/>
        <v>0:16:746</v>
      </c>
      <c r="B813">
        <v>16746</v>
      </c>
      <c r="C813">
        <v>0</v>
      </c>
      <c r="D813">
        <v>-29.298400000000001</v>
      </c>
      <c r="E813">
        <v>103.249</v>
      </c>
      <c r="F813">
        <v>81.399500000000003</v>
      </c>
      <c r="G813">
        <v>-51.415700000000001</v>
      </c>
      <c r="H813">
        <v>-5.4002100000000004</v>
      </c>
      <c r="I813">
        <v>7.8187100000000003</v>
      </c>
      <c r="J813">
        <v>1</v>
      </c>
      <c r="K813">
        <f t="shared" si="25"/>
        <v>2.3595657036491442</v>
      </c>
      <c r="L813">
        <f>SQRT((D813-Tabelle11[[#This Row],[X]])^2+ (E813 - Tabelle11[Y])^2 + (F813 - Tabelle11[Z])^2)</f>
        <v>134.70200757156516</v>
      </c>
      <c r="M813">
        <f ca="1">IF(ROW()&gt;M$1+2,AVERAGEA(INDIRECT(ADDRESS(ROW()-M$1,12)):INDIRECT(ADDRESS(ROW(),12,4))),NA())</f>
        <v>134.35936436707465</v>
      </c>
      <c r="N813" s="1">
        <f>1000/(Tabelle10[[#This Row],[Time MS]]-B812)</f>
        <v>90.909090909090907</v>
      </c>
    </row>
    <row r="814" spans="1:14">
      <c r="A814" t="str">
        <f t="shared" si="24"/>
        <v>0:16:775</v>
      </c>
      <c r="B814">
        <v>16775</v>
      </c>
      <c r="C814">
        <v>0</v>
      </c>
      <c r="D814">
        <v>-29.298400000000001</v>
      </c>
      <c r="E814">
        <v>103.249</v>
      </c>
      <c r="F814">
        <v>81.399500000000003</v>
      </c>
      <c r="G814">
        <v>-51.415700000000001</v>
      </c>
      <c r="H814">
        <v>-5.4002100000000004</v>
      </c>
      <c r="I814">
        <v>7.8187100000000003</v>
      </c>
      <c r="J814">
        <v>0</v>
      </c>
      <c r="K814">
        <f t="shared" si="25"/>
        <v>0</v>
      </c>
      <c r="L814">
        <f>SQRT((D814-Tabelle11[[#This Row],[X]])^2+ (E814 - Tabelle11[Y])^2 + (F814 - Tabelle11[Z])^2)</f>
        <v>134.70200757156516</v>
      </c>
      <c r="M814">
        <f ca="1">IF(ROW()&gt;M$1+2,AVERAGEA(INDIRECT(ADDRESS(ROW()-M$1,12)):INDIRECT(ADDRESS(ROW(),12,4))),NA())</f>
        <v>134.36650276716821</v>
      </c>
      <c r="N814" s="1">
        <f>1000/(Tabelle10[[#This Row],[Time MS]]-B813)</f>
        <v>34.482758620689658</v>
      </c>
    </row>
    <row r="815" spans="1:14">
      <c r="A815" t="str">
        <f t="shared" si="24"/>
        <v>0:16:801</v>
      </c>
      <c r="B815">
        <v>16801</v>
      </c>
      <c r="C815">
        <v>0</v>
      </c>
      <c r="D815">
        <v>-27.400300000000001</v>
      </c>
      <c r="E815">
        <v>101.145</v>
      </c>
      <c r="F815">
        <v>83.485500000000002</v>
      </c>
      <c r="G815">
        <v>-51.415700000000001</v>
      </c>
      <c r="H815">
        <v>-5.4002100000000004</v>
      </c>
      <c r="I815">
        <v>7.8187100000000003</v>
      </c>
      <c r="J815">
        <v>1</v>
      </c>
      <c r="K815">
        <f t="shared" si="25"/>
        <v>0.99827779769771485</v>
      </c>
      <c r="L815">
        <f>SQRT((D815-Tabelle11[[#This Row],[X]])^2+ (E815 - Tabelle11[Y])^2 + (F815 - Tabelle11[Z])^2)</f>
        <v>133.98102916211681</v>
      </c>
      <c r="M815">
        <f ca="1">IF(ROW()&gt;M$1+2,AVERAGEA(INDIRECT(ADDRESS(ROW()-M$1,12)):INDIRECT(ADDRESS(ROW(),12,4))),NA())</f>
        <v>134.36650276716821</v>
      </c>
      <c r="N815" s="1">
        <f>1000/(Tabelle10[[#This Row],[Time MS]]-B814)</f>
        <v>38.46153846153846</v>
      </c>
    </row>
    <row r="816" spans="1:14">
      <c r="A816" t="str">
        <f t="shared" si="24"/>
        <v>0:16:814</v>
      </c>
      <c r="B816">
        <v>16814</v>
      </c>
      <c r="C816">
        <v>0</v>
      </c>
      <c r="D816">
        <v>-29.298400000000001</v>
      </c>
      <c r="E816">
        <v>103.249</v>
      </c>
      <c r="F816">
        <v>81.399500000000003</v>
      </c>
      <c r="G816">
        <v>-51.415700000000001</v>
      </c>
      <c r="H816">
        <v>-5.4002100000000004</v>
      </c>
      <c r="I816">
        <v>7.8187100000000003</v>
      </c>
      <c r="J816">
        <v>1</v>
      </c>
      <c r="K816">
        <f t="shared" si="25"/>
        <v>1.9965555953954297</v>
      </c>
      <c r="L816">
        <f>SQRT((D816-Tabelle11[[#This Row],[X]])^2+ (E816 - Tabelle11[Y])^2 + (F816 - Tabelle11[Z])^2)</f>
        <v>134.70200757156516</v>
      </c>
      <c r="M816">
        <f ca="1">IF(ROW()&gt;M$1+2,AVERAGEA(INDIRECT(ADDRESS(ROW()-M$1,12)):INDIRECT(ADDRESS(ROW(),12,4))),NA())</f>
        <v>134.36650276716821</v>
      </c>
      <c r="N816" s="1">
        <f>1000/(Tabelle10[[#This Row],[Time MS]]-B815)</f>
        <v>76.92307692307692</v>
      </c>
    </row>
    <row r="817" spans="1:14">
      <c r="A817" t="str">
        <f t="shared" si="24"/>
        <v>0:16:840</v>
      </c>
      <c r="B817">
        <v>16840</v>
      </c>
      <c r="C817">
        <v>0</v>
      </c>
      <c r="D817">
        <v>-29.298400000000001</v>
      </c>
      <c r="E817">
        <v>103.249</v>
      </c>
      <c r="F817">
        <v>81.399500000000003</v>
      </c>
      <c r="G817">
        <v>-51.415700000000001</v>
      </c>
      <c r="H817">
        <v>-5.4002100000000004</v>
      </c>
      <c r="I817">
        <v>7.8187100000000003</v>
      </c>
      <c r="J817">
        <v>0</v>
      </c>
      <c r="K817">
        <f t="shared" si="25"/>
        <v>0</v>
      </c>
      <c r="L817">
        <f>SQRT((D817-Tabelle11[[#This Row],[X]])^2+ (E817 - Tabelle11[Y])^2 + (F817 - Tabelle11[Z])^2)</f>
        <v>134.70200757156516</v>
      </c>
      <c r="M817">
        <f ca="1">IF(ROW()&gt;M$1+2,AVERAGEA(INDIRECT(ADDRESS(ROW()-M$1,12)):INDIRECT(ADDRESS(ROW(),12,4))),NA())</f>
        <v>134.36650276716821</v>
      </c>
      <c r="N817" s="1">
        <f>1000/(Tabelle10[[#This Row],[Time MS]]-B816)</f>
        <v>38.46153846153846</v>
      </c>
    </row>
    <row r="818" spans="1:14">
      <c r="A818" t="str">
        <f t="shared" si="24"/>
        <v>0:16:865</v>
      </c>
      <c r="B818">
        <v>16865</v>
      </c>
      <c r="C818">
        <v>0</v>
      </c>
      <c r="D818">
        <v>-27.400300000000001</v>
      </c>
      <c r="E818">
        <v>101.145</v>
      </c>
      <c r="F818">
        <v>83.485500000000002</v>
      </c>
      <c r="G818">
        <v>-51.415700000000001</v>
      </c>
      <c r="H818">
        <v>-5.4002100000000004</v>
      </c>
      <c r="I818">
        <v>7.8187100000000003</v>
      </c>
      <c r="J818">
        <v>1</v>
      </c>
      <c r="K818">
        <f t="shared" si="25"/>
        <v>1.0382089096056235</v>
      </c>
      <c r="L818">
        <f>SQRT((D818-Tabelle11[[#This Row],[X]])^2+ (E818 - Tabelle11[Y])^2 + (F818 - Tabelle11[Z])^2)</f>
        <v>133.98102916211681</v>
      </c>
      <c r="M818">
        <f ca="1">IF(ROW()&gt;M$1+2,AVERAGEA(INDIRECT(ADDRESS(ROW()-M$1,12)):INDIRECT(ADDRESS(ROW(),12,4))),NA())</f>
        <v>134.35936436707468</v>
      </c>
      <c r="N818" s="1">
        <f>1000/(Tabelle10[[#This Row],[Time MS]]-B817)</f>
        <v>40</v>
      </c>
    </row>
    <row r="819" spans="1:14">
      <c r="A819" t="str">
        <f t="shared" si="24"/>
        <v>0:16:880</v>
      </c>
      <c r="B819">
        <v>16880</v>
      </c>
      <c r="C819">
        <v>0</v>
      </c>
      <c r="D819">
        <v>-29.298400000000001</v>
      </c>
      <c r="E819">
        <v>103.249</v>
      </c>
      <c r="F819">
        <v>81.399500000000003</v>
      </c>
      <c r="G819">
        <v>-51.415700000000001</v>
      </c>
      <c r="H819">
        <v>-5.4002100000000004</v>
      </c>
      <c r="I819">
        <v>7.8187100000000003</v>
      </c>
      <c r="J819">
        <v>1</v>
      </c>
      <c r="K819">
        <f t="shared" si="25"/>
        <v>1.730348182676039</v>
      </c>
      <c r="L819">
        <f>SQRT((D819-Tabelle11[[#This Row],[X]])^2+ (E819 - Tabelle11[Y])^2 + (F819 - Tabelle11[Z])^2)</f>
        <v>134.70200757156516</v>
      </c>
      <c r="M819">
        <f ca="1">IF(ROW()&gt;M$1+2,AVERAGEA(INDIRECT(ADDRESS(ROW()-M$1,12)):INDIRECT(ADDRESS(ROW(),12,4))),NA())</f>
        <v>134.36650276716821</v>
      </c>
      <c r="N819" s="1">
        <f>1000/(Tabelle10[[#This Row],[Time MS]]-B818)</f>
        <v>66.666666666666671</v>
      </c>
    </row>
    <row r="820" spans="1:14">
      <c r="A820" t="str">
        <f t="shared" si="24"/>
        <v>0:16:908</v>
      </c>
      <c r="B820">
        <v>16908</v>
      </c>
      <c r="C820">
        <v>0</v>
      </c>
      <c r="D820">
        <v>-29.298400000000001</v>
      </c>
      <c r="E820">
        <v>103.249</v>
      </c>
      <c r="F820">
        <v>81.399500000000003</v>
      </c>
      <c r="G820">
        <v>-51.415700000000001</v>
      </c>
      <c r="H820">
        <v>-5.4002100000000004</v>
      </c>
      <c r="I820">
        <v>7.8187100000000003</v>
      </c>
      <c r="J820">
        <v>0</v>
      </c>
      <c r="K820">
        <f t="shared" si="25"/>
        <v>0</v>
      </c>
      <c r="L820">
        <f>SQRT((D820-Tabelle11[[#This Row],[X]])^2+ (E820 - Tabelle11[Y])^2 + (F820 - Tabelle11[Z])^2)</f>
        <v>134.70200757156516</v>
      </c>
      <c r="M820">
        <f ca="1">IF(ROW()&gt;M$1+2,AVERAGEA(INDIRECT(ADDRESS(ROW()-M$1,12)):INDIRECT(ADDRESS(ROW(),12,4))),NA())</f>
        <v>134.37364116726178</v>
      </c>
      <c r="N820" s="1">
        <f>1000/(Tabelle10[[#This Row],[Time MS]]-B819)</f>
        <v>35.714285714285715</v>
      </c>
    </row>
    <row r="821" spans="1:14">
      <c r="A821" t="str">
        <f t="shared" si="24"/>
        <v>0:16:926</v>
      </c>
      <c r="B821">
        <v>16926</v>
      </c>
      <c r="C821">
        <v>0</v>
      </c>
      <c r="D821">
        <v>-29.298400000000001</v>
      </c>
      <c r="E821">
        <v>103.249</v>
      </c>
      <c r="F821">
        <v>81.399500000000003</v>
      </c>
      <c r="G821">
        <v>-51.415700000000001</v>
      </c>
      <c r="H821">
        <v>-5.4002100000000004</v>
      </c>
      <c r="I821">
        <v>7.8187100000000003</v>
      </c>
      <c r="J821">
        <v>0</v>
      </c>
      <c r="K821">
        <f t="shared" si="25"/>
        <v>0</v>
      </c>
      <c r="L821">
        <f>SQRT((D821-Tabelle11[[#This Row],[X]])^2+ (E821 - Tabelle11[Y])^2 + (F821 - Tabelle11[Z])^2)</f>
        <v>134.70200757156516</v>
      </c>
      <c r="M821">
        <f ca="1">IF(ROW()&gt;M$1+2,AVERAGEA(INDIRECT(ADDRESS(ROW()-M$1,12)):INDIRECT(ADDRESS(ROW(),12,4))),NA())</f>
        <v>134.37364116726178</v>
      </c>
      <c r="N821" s="1">
        <f>1000/(Tabelle10[[#This Row],[Time MS]]-B820)</f>
        <v>55.555555555555557</v>
      </c>
    </row>
    <row r="822" spans="1:14">
      <c r="A822" t="str">
        <f t="shared" si="24"/>
        <v>0:16:937</v>
      </c>
      <c r="B822">
        <v>16937</v>
      </c>
      <c r="C822">
        <v>0</v>
      </c>
      <c r="D822">
        <v>-27.400300000000001</v>
      </c>
      <c r="E822">
        <v>101.145</v>
      </c>
      <c r="F822">
        <v>83.485500000000002</v>
      </c>
      <c r="G822">
        <v>-51.415700000000001</v>
      </c>
      <c r="H822">
        <v>-5.4002100000000004</v>
      </c>
      <c r="I822">
        <v>7.8187100000000003</v>
      </c>
      <c r="J822">
        <v>1</v>
      </c>
      <c r="K822">
        <f t="shared" si="25"/>
        <v>2.3595657036491442</v>
      </c>
      <c r="L822">
        <f>SQRT((D822-Tabelle11[[#This Row],[X]])^2+ (E822 - Tabelle11[Y])^2 + (F822 - Tabelle11[Z])^2)</f>
        <v>133.98102916211681</v>
      </c>
      <c r="M822">
        <f ca="1">IF(ROW()&gt;M$1+2,AVERAGEA(INDIRECT(ADDRESS(ROW()-M$1,12)):INDIRECT(ADDRESS(ROW(),12,4))),NA())</f>
        <v>134.36650276716821</v>
      </c>
      <c r="N822" s="1">
        <f>1000/(Tabelle10[[#This Row],[Time MS]]-B821)</f>
        <v>90.909090909090907</v>
      </c>
    </row>
    <row r="823" spans="1:14">
      <c r="A823" t="str">
        <f t="shared" si="24"/>
        <v>0:16:945</v>
      </c>
      <c r="B823">
        <v>16945</v>
      </c>
      <c r="C823">
        <v>0</v>
      </c>
      <c r="D823">
        <v>-29.298400000000001</v>
      </c>
      <c r="E823">
        <v>103.249</v>
      </c>
      <c r="F823">
        <v>81.399500000000003</v>
      </c>
      <c r="G823">
        <v>-51.415700000000001</v>
      </c>
      <c r="H823">
        <v>-5.4002100000000004</v>
      </c>
      <c r="I823">
        <v>7.8187100000000003</v>
      </c>
      <c r="J823">
        <v>1</v>
      </c>
      <c r="K823">
        <f t="shared" si="25"/>
        <v>3.244402842517573</v>
      </c>
      <c r="L823">
        <f>SQRT((D823-Tabelle11[[#This Row],[X]])^2+ (E823 - Tabelle11[Y])^2 + (F823 - Tabelle11[Z])^2)</f>
        <v>134.70200757156516</v>
      </c>
      <c r="M823">
        <f ca="1">IF(ROW()&gt;M$1+2,AVERAGEA(INDIRECT(ADDRESS(ROW()-M$1,12)):INDIRECT(ADDRESS(ROW(),12,4))),NA())</f>
        <v>134.37364116726178</v>
      </c>
      <c r="N823" s="1">
        <f>1000/(Tabelle10[[#This Row],[Time MS]]-B822)</f>
        <v>125</v>
      </c>
    </row>
    <row r="824" spans="1:14">
      <c r="A824" t="str">
        <f t="shared" si="24"/>
        <v>0:16:973</v>
      </c>
      <c r="B824">
        <v>16973</v>
      </c>
      <c r="C824">
        <v>0</v>
      </c>
      <c r="D824">
        <v>-29.298400000000001</v>
      </c>
      <c r="E824">
        <v>103.249</v>
      </c>
      <c r="F824">
        <v>81.399500000000003</v>
      </c>
      <c r="G824">
        <v>-51.415700000000001</v>
      </c>
      <c r="H824">
        <v>-5.4002100000000004</v>
      </c>
      <c r="I824">
        <v>7.8187100000000003</v>
      </c>
      <c r="J824">
        <v>0</v>
      </c>
      <c r="K824">
        <f t="shared" si="25"/>
        <v>0</v>
      </c>
      <c r="L824">
        <f>SQRT((D824-Tabelle11[[#This Row],[X]])^2+ (E824 - Tabelle11[Y])^2 + (F824 - Tabelle11[Z])^2)</f>
        <v>134.70200757156516</v>
      </c>
      <c r="M824">
        <f ca="1">IF(ROW()&gt;M$1+2,AVERAGEA(INDIRECT(ADDRESS(ROW()-M$1,12)):INDIRECT(ADDRESS(ROW(),12,4))),NA())</f>
        <v>134.38077956735532</v>
      </c>
      <c r="N824" s="1">
        <f>1000/(Tabelle10[[#This Row],[Time MS]]-B823)</f>
        <v>35.714285714285715</v>
      </c>
    </row>
    <row r="825" spans="1:14">
      <c r="A825" t="str">
        <f t="shared" si="24"/>
        <v>0:16:998</v>
      </c>
      <c r="B825">
        <v>16998</v>
      </c>
      <c r="C825">
        <v>0</v>
      </c>
      <c r="D825">
        <v>-27.400300000000001</v>
      </c>
      <c r="E825">
        <v>101.145</v>
      </c>
      <c r="F825">
        <v>83.485500000000002</v>
      </c>
      <c r="G825">
        <v>-51.415700000000001</v>
      </c>
      <c r="H825">
        <v>-5.4002100000000004</v>
      </c>
      <c r="I825">
        <v>7.8187100000000003</v>
      </c>
      <c r="J825">
        <v>1</v>
      </c>
      <c r="K825">
        <f t="shared" si="25"/>
        <v>1.0382089096056235</v>
      </c>
      <c r="L825">
        <f>SQRT((D825-Tabelle11[[#This Row],[X]])^2+ (E825 - Tabelle11[Y])^2 + (F825 - Tabelle11[Z])^2)</f>
        <v>133.98102916211681</v>
      </c>
      <c r="M825">
        <f ca="1">IF(ROW()&gt;M$1+2,AVERAGEA(INDIRECT(ADDRESS(ROW()-M$1,12)):INDIRECT(ADDRESS(ROW(),12,4))),NA())</f>
        <v>134.38077956735532</v>
      </c>
      <c r="N825" s="1">
        <f>1000/(Tabelle10[[#This Row],[Time MS]]-B824)</f>
        <v>40</v>
      </c>
    </row>
    <row r="826" spans="1:14">
      <c r="A826" t="str">
        <f t="shared" si="24"/>
        <v>0:17:11</v>
      </c>
      <c r="B826">
        <v>17011</v>
      </c>
      <c r="C826">
        <v>0</v>
      </c>
      <c r="D826">
        <v>-27.400300000000001</v>
      </c>
      <c r="E826">
        <v>101.145</v>
      </c>
      <c r="F826">
        <v>83.485500000000002</v>
      </c>
      <c r="G826">
        <v>-51.415700000000001</v>
      </c>
      <c r="H826">
        <v>-5.4002100000000004</v>
      </c>
      <c r="I826">
        <v>7.8187100000000003</v>
      </c>
      <c r="J826">
        <v>0</v>
      </c>
      <c r="K826">
        <f t="shared" si="25"/>
        <v>0</v>
      </c>
      <c r="L826">
        <f>SQRT((D826-Tabelle11[[#This Row],[X]])^2+ (E826 - Tabelle11[Y])^2 + (F826 - Tabelle11[Z])^2)</f>
        <v>133.98102916211681</v>
      </c>
      <c r="M826">
        <f ca="1">IF(ROW()&gt;M$1+2,AVERAGEA(INDIRECT(ADDRESS(ROW()-M$1,12)):INDIRECT(ADDRESS(ROW(),12,4))),NA())</f>
        <v>134.37364116726178</v>
      </c>
      <c r="N826" s="1">
        <f>1000/(Tabelle10[[#This Row],[Time MS]]-B825)</f>
        <v>76.92307692307692</v>
      </c>
    </row>
    <row r="827" spans="1:14">
      <c r="A827" t="str">
        <f t="shared" si="24"/>
        <v>0:17:32</v>
      </c>
      <c r="B827">
        <v>17032</v>
      </c>
      <c r="C827">
        <v>0</v>
      </c>
      <c r="D827">
        <v>-29.298400000000001</v>
      </c>
      <c r="E827">
        <v>103.249</v>
      </c>
      <c r="F827">
        <v>81.399500000000003</v>
      </c>
      <c r="G827">
        <v>-51.415700000000001</v>
      </c>
      <c r="H827">
        <v>-5.4002100000000004</v>
      </c>
      <c r="I827">
        <v>7.8187100000000003</v>
      </c>
      <c r="J827">
        <v>1</v>
      </c>
      <c r="K827">
        <f t="shared" si="25"/>
        <v>1.2359629876257421</v>
      </c>
      <c r="L827">
        <f>SQRT((D827-Tabelle11[[#This Row],[X]])^2+ (E827 - Tabelle11[Y])^2 + (F827 - Tabelle11[Z])^2)</f>
        <v>134.70200757156516</v>
      </c>
      <c r="M827">
        <f ca="1">IF(ROW()&gt;M$1+2,AVERAGEA(INDIRECT(ADDRESS(ROW()-M$1,12)):INDIRECT(ADDRESS(ROW(),12,4))),NA())</f>
        <v>134.37364116726178</v>
      </c>
      <c r="N827" s="1">
        <f>1000/(Tabelle10[[#This Row],[Time MS]]-B826)</f>
        <v>47.61904761904762</v>
      </c>
    </row>
    <row r="828" spans="1:14">
      <c r="A828" t="str">
        <f t="shared" si="24"/>
        <v>0:17:46</v>
      </c>
      <c r="B828">
        <v>17046</v>
      </c>
      <c r="C828">
        <v>0</v>
      </c>
      <c r="D828">
        <v>-29.298400000000001</v>
      </c>
      <c r="E828">
        <v>103.249</v>
      </c>
      <c r="F828">
        <v>81.399500000000003</v>
      </c>
      <c r="G828">
        <v>-51.415700000000001</v>
      </c>
      <c r="H828">
        <v>-5.4002100000000004</v>
      </c>
      <c r="I828">
        <v>7.8187100000000003</v>
      </c>
      <c r="J828">
        <v>0</v>
      </c>
      <c r="K828">
        <f t="shared" si="25"/>
        <v>0</v>
      </c>
      <c r="L828">
        <f>SQRT((D828-Tabelle11[[#This Row],[X]])^2+ (E828 - Tabelle11[Y])^2 + (F828 - Tabelle11[Z])^2)</f>
        <v>134.70200757156516</v>
      </c>
      <c r="M828">
        <f ca="1">IF(ROW()&gt;M$1+2,AVERAGEA(INDIRECT(ADDRESS(ROW()-M$1,12)):INDIRECT(ADDRESS(ROW(),12,4))),NA())</f>
        <v>134.38077956735532</v>
      </c>
      <c r="N828" s="1">
        <f>1000/(Tabelle10[[#This Row],[Time MS]]-B827)</f>
        <v>71.428571428571431</v>
      </c>
    </row>
    <row r="829" spans="1:14">
      <c r="A829" t="str">
        <f t="shared" si="24"/>
        <v>0:17:69</v>
      </c>
      <c r="B829">
        <v>17069</v>
      </c>
      <c r="C829">
        <v>0</v>
      </c>
      <c r="D829">
        <v>-27.400300000000001</v>
      </c>
      <c r="E829">
        <v>101.145</v>
      </c>
      <c r="F829">
        <v>83.485500000000002</v>
      </c>
      <c r="G829">
        <v>-51.415700000000001</v>
      </c>
      <c r="H829">
        <v>-5.4002100000000004</v>
      </c>
      <c r="I829">
        <v>7.8187100000000003</v>
      </c>
      <c r="J829">
        <v>1</v>
      </c>
      <c r="K829">
        <f t="shared" si="25"/>
        <v>1.1284879452235037</v>
      </c>
      <c r="L829">
        <f>SQRT((D829-Tabelle11[[#This Row],[X]])^2+ (E829 - Tabelle11[Y])^2 + (F829 - Tabelle11[Z])^2)</f>
        <v>133.98102916211681</v>
      </c>
      <c r="M829">
        <f ca="1">IF(ROW()&gt;M$1+2,AVERAGEA(INDIRECT(ADDRESS(ROW()-M$1,12)):INDIRECT(ADDRESS(ROW(),12,4))),NA())</f>
        <v>134.38077956735532</v>
      </c>
      <c r="N829" s="1">
        <f>1000/(Tabelle10[[#This Row],[Time MS]]-B828)</f>
        <v>43.478260869565219</v>
      </c>
    </row>
    <row r="830" spans="1:14">
      <c r="A830" t="str">
        <f t="shared" si="24"/>
        <v>0:17:85</v>
      </c>
      <c r="B830">
        <v>17085</v>
      </c>
      <c r="C830">
        <v>0</v>
      </c>
      <c r="D830">
        <v>-27.400300000000001</v>
      </c>
      <c r="E830">
        <v>101.145</v>
      </c>
      <c r="F830">
        <v>83.485500000000002</v>
      </c>
      <c r="G830">
        <v>-51.415700000000001</v>
      </c>
      <c r="H830">
        <v>-5.4002100000000004</v>
      </c>
      <c r="I830">
        <v>7.8187100000000003</v>
      </c>
      <c r="J830">
        <v>0</v>
      </c>
      <c r="K830">
        <f t="shared" si="25"/>
        <v>0</v>
      </c>
      <c r="L830">
        <f>SQRT((D830-Tabelle11[[#This Row],[X]])^2+ (E830 - Tabelle11[Y])^2 + (F830 - Tabelle11[Z])^2)</f>
        <v>133.98102916211681</v>
      </c>
      <c r="M830">
        <f ca="1">IF(ROW()&gt;M$1+2,AVERAGEA(INDIRECT(ADDRESS(ROW()-M$1,12)):INDIRECT(ADDRESS(ROW(),12,4))),NA())</f>
        <v>134.37364116726175</v>
      </c>
      <c r="N830" s="1">
        <f>1000/(Tabelle10[[#This Row],[Time MS]]-B829)</f>
        <v>62.5</v>
      </c>
    </row>
    <row r="831" spans="1:14">
      <c r="A831" t="str">
        <f t="shared" si="24"/>
        <v>0:17:104</v>
      </c>
      <c r="B831">
        <v>17104</v>
      </c>
      <c r="C831">
        <v>0</v>
      </c>
      <c r="D831">
        <v>-29.298400000000001</v>
      </c>
      <c r="E831">
        <v>103.249</v>
      </c>
      <c r="F831">
        <v>81.399500000000003</v>
      </c>
      <c r="G831">
        <v>-51.415700000000001</v>
      </c>
      <c r="H831">
        <v>-5.4002100000000004</v>
      </c>
      <c r="I831">
        <v>7.8187100000000003</v>
      </c>
      <c r="J831">
        <v>1</v>
      </c>
      <c r="K831">
        <f t="shared" si="25"/>
        <v>1.3660643547442413</v>
      </c>
      <c r="L831">
        <f>SQRT((D831-Tabelle11[[#This Row],[X]])^2+ (E831 - Tabelle11[Y])^2 + (F831 - Tabelle11[Z])^2)</f>
        <v>134.70200757156516</v>
      </c>
      <c r="M831">
        <f ca="1">IF(ROW()&gt;M$1+2,AVERAGEA(INDIRECT(ADDRESS(ROW()-M$1,12)):INDIRECT(ADDRESS(ROW(),12,4))),NA())</f>
        <v>134.37364116726175</v>
      </c>
      <c r="N831" s="1">
        <f>1000/(Tabelle10[[#This Row],[Time MS]]-B830)</f>
        <v>52.631578947368418</v>
      </c>
    </row>
    <row r="832" spans="1:14">
      <c r="A832" t="str">
        <f t="shared" si="24"/>
        <v>0:17:123</v>
      </c>
      <c r="B832">
        <v>17123</v>
      </c>
      <c r="C832">
        <v>0</v>
      </c>
      <c r="D832">
        <v>-27.400300000000001</v>
      </c>
      <c r="E832">
        <v>101.145</v>
      </c>
      <c r="F832">
        <v>83.485500000000002</v>
      </c>
      <c r="G832">
        <v>-51.415700000000001</v>
      </c>
      <c r="H832">
        <v>-5.4002100000000004</v>
      </c>
      <c r="I832">
        <v>7.8187100000000003</v>
      </c>
      <c r="J832">
        <v>1</v>
      </c>
      <c r="K832">
        <f t="shared" si="25"/>
        <v>1.3660643547442413</v>
      </c>
      <c r="L832">
        <f>SQRT((D832-Tabelle11[[#This Row],[X]])^2+ (E832 - Tabelle11[Y])^2 + (F832 - Tabelle11[Z])^2)</f>
        <v>133.98102916211681</v>
      </c>
      <c r="M832">
        <f ca="1">IF(ROW()&gt;M$1+2,AVERAGEA(INDIRECT(ADDRESS(ROW()-M$1,12)):INDIRECT(ADDRESS(ROW(),12,4))),NA())</f>
        <v>134.36650276716821</v>
      </c>
      <c r="N832" s="1">
        <f>1000/(Tabelle10[[#This Row],[Time MS]]-B831)</f>
        <v>52.631578947368418</v>
      </c>
    </row>
    <row r="833" spans="1:14">
      <c r="A833" t="str">
        <f t="shared" si="24"/>
        <v>0:17:150</v>
      </c>
      <c r="B833">
        <v>17150</v>
      </c>
      <c r="C833">
        <v>0</v>
      </c>
      <c r="D833">
        <v>-27.400300000000001</v>
      </c>
      <c r="E833">
        <v>101.145</v>
      </c>
      <c r="F833">
        <v>83.485500000000002</v>
      </c>
      <c r="G833">
        <v>-51.415700000000001</v>
      </c>
      <c r="H833">
        <v>-5.4002100000000004</v>
      </c>
      <c r="I833">
        <v>7.8187100000000003</v>
      </c>
      <c r="J833">
        <v>0</v>
      </c>
      <c r="K833">
        <f t="shared" si="25"/>
        <v>0</v>
      </c>
      <c r="L833">
        <f>SQRT((D833-Tabelle11[[#This Row],[X]])^2+ (E833 - Tabelle11[Y])^2 + (F833 - Tabelle11[Z])^2)</f>
        <v>133.98102916211681</v>
      </c>
      <c r="M833">
        <f ca="1">IF(ROW()&gt;M$1+2,AVERAGEA(INDIRECT(ADDRESS(ROW()-M$1,12)):INDIRECT(ADDRESS(ROW(),12,4))),NA())</f>
        <v>134.35936436707465</v>
      </c>
      <c r="N833" s="1">
        <f>1000/(Tabelle10[[#This Row],[Time MS]]-B832)</f>
        <v>37.037037037037038</v>
      </c>
    </row>
    <row r="834" spans="1:14">
      <c r="A834" t="str">
        <f t="shared" si="24"/>
        <v>0:17:171</v>
      </c>
      <c r="B834">
        <v>17171</v>
      </c>
      <c r="C834">
        <v>0</v>
      </c>
      <c r="D834">
        <v>-29.298400000000001</v>
      </c>
      <c r="E834">
        <v>103.249</v>
      </c>
      <c r="F834">
        <v>81.399500000000003</v>
      </c>
      <c r="G834">
        <v>-51.415700000000001</v>
      </c>
      <c r="H834">
        <v>-5.4002100000000004</v>
      </c>
      <c r="I834">
        <v>7.8187100000000003</v>
      </c>
      <c r="J834">
        <v>1</v>
      </c>
      <c r="K834">
        <f t="shared" si="25"/>
        <v>1.2359629876257421</v>
      </c>
      <c r="L834">
        <f>SQRT((D834-Tabelle11[[#This Row],[X]])^2+ (E834 - Tabelle11[Y])^2 + (F834 - Tabelle11[Z])^2)</f>
        <v>134.70200757156516</v>
      </c>
      <c r="M834">
        <f ca="1">IF(ROW()&gt;M$1+2,AVERAGEA(INDIRECT(ADDRESS(ROW()-M$1,12)):INDIRECT(ADDRESS(ROW(),12,4))),NA())</f>
        <v>134.36650276716821</v>
      </c>
      <c r="N834" s="1">
        <f>1000/(Tabelle10[[#This Row],[Time MS]]-B833)</f>
        <v>47.61904761904762</v>
      </c>
    </row>
    <row r="835" spans="1:14">
      <c r="A835" t="str">
        <f t="shared" ref="A835:A898" si="26">INT(INT(B836/1000)/60)&amp;":"&amp;MOD(INT(B835/1000),60)&amp;":"&amp;MOD(B835,1000)</f>
        <v>0:17:186</v>
      </c>
      <c r="B835">
        <v>17186</v>
      </c>
      <c r="C835">
        <v>0</v>
      </c>
      <c r="D835">
        <v>-27.400300000000001</v>
      </c>
      <c r="E835">
        <v>101.145</v>
      </c>
      <c r="F835">
        <v>83.485500000000002</v>
      </c>
      <c r="G835">
        <v>-51.415700000000001</v>
      </c>
      <c r="H835">
        <v>-5.4002100000000004</v>
      </c>
      <c r="I835">
        <v>7.8187100000000003</v>
      </c>
      <c r="J835">
        <v>1</v>
      </c>
      <c r="K835">
        <f t="shared" ref="K835:K898" si="27">((ABS(SQRT(SUMSQ(E834,D834,F834))-SQRT(SUMSQ(E835,D835,F835)))/100)/((B835-B834)/1000))*3.6</f>
        <v>1.730348182676039</v>
      </c>
      <c r="L835">
        <f>SQRT((D835-Tabelle11[[#This Row],[X]])^2+ (E835 - Tabelle11[Y])^2 + (F835 - Tabelle11[Z])^2)</f>
        <v>133.98102916211681</v>
      </c>
      <c r="M835">
        <f ca="1">IF(ROW()&gt;M$1+2,AVERAGEA(INDIRECT(ADDRESS(ROW()-M$1,12)):INDIRECT(ADDRESS(ROW(),12,4))),NA())</f>
        <v>134.36650276716821</v>
      </c>
      <c r="N835" s="1">
        <f>1000/(Tabelle10[[#This Row],[Time MS]]-B834)</f>
        <v>66.666666666666671</v>
      </c>
    </row>
    <row r="836" spans="1:14">
      <c r="A836" t="str">
        <f t="shared" si="26"/>
        <v>0:17:210</v>
      </c>
      <c r="B836">
        <v>17210</v>
      </c>
      <c r="C836">
        <v>0</v>
      </c>
      <c r="D836">
        <v>-27.400300000000001</v>
      </c>
      <c r="E836">
        <v>101.145</v>
      </c>
      <c r="F836">
        <v>83.485500000000002</v>
      </c>
      <c r="G836">
        <v>-51.415700000000001</v>
      </c>
      <c r="H836">
        <v>-5.4002100000000004</v>
      </c>
      <c r="I836">
        <v>7.8187100000000003</v>
      </c>
      <c r="J836">
        <v>0</v>
      </c>
      <c r="K836">
        <f t="shared" si="27"/>
        <v>0</v>
      </c>
      <c r="L836">
        <f>SQRT((D836-Tabelle11[[#This Row],[X]])^2+ (E836 - Tabelle11[Y])^2 + (F836 - Tabelle11[Z])^2)</f>
        <v>133.98102916211681</v>
      </c>
      <c r="M836">
        <f ca="1">IF(ROW()&gt;M$1+2,AVERAGEA(INDIRECT(ADDRESS(ROW()-M$1,12)):INDIRECT(ADDRESS(ROW(),12,4))),NA())</f>
        <v>134.36650276716821</v>
      </c>
      <c r="N836" s="1">
        <f>1000/(Tabelle10[[#This Row],[Time MS]]-B835)</f>
        <v>41.666666666666664</v>
      </c>
    </row>
    <row r="837" spans="1:14">
      <c r="A837" t="str">
        <f t="shared" si="26"/>
        <v>0:17:238</v>
      </c>
      <c r="B837">
        <v>17238</v>
      </c>
      <c r="C837">
        <v>0</v>
      </c>
      <c r="D837">
        <v>-29.298400000000001</v>
      </c>
      <c r="E837">
        <v>103.249</v>
      </c>
      <c r="F837">
        <v>81.399500000000003</v>
      </c>
      <c r="G837">
        <v>-51.415700000000001</v>
      </c>
      <c r="H837">
        <v>-5.4002100000000004</v>
      </c>
      <c r="I837">
        <v>7.8187100000000003</v>
      </c>
      <c r="J837">
        <v>1</v>
      </c>
      <c r="K837">
        <f t="shared" si="27"/>
        <v>0.92697224071930651</v>
      </c>
      <c r="L837">
        <f>SQRT((D837-Tabelle11[[#This Row],[X]])^2+ (E837 - Tabelle11[Y])^2 + (F837 - Tabelle11[Z])^2)</f>
        <v>134.70200757156516</v>
      </c>
      <c r="M837">
        <f ca="1">IF(ROW()&gt;M$1+2,AVERAGEA(INDIRECT(ADDRESS(ROW()-M$1,12)):INDIRECT(ADDRESS(ROW(),12,4))),NA())</f>
        <v>134.36650276716821</v>
      </c>
      <c r="N837" s="1">
        <f>1000/(Tabelle10[[#This Row],[Time MS]]-B836)</f>
        <v>35.714285714285715</v>
      </c>
    </row>
    <row r="838" spans="1:14">
      <c r="A838" t="str">
        <f t="shared" si="26"/>
        <v>0:17:252</v>
      </c>
      <c r="B838">
        <v>17252</v>
      </c>
      <c r="C838">
        <v>0</v>
      </c>
      <c r="D838">
        <v>-29.298400000000001</v>
      </c>
      <c r="E838">
        <v>103.249</v>
      </c>
      <c r="F838">
        <v>81.399500000000003</v>
      </c>
      <c r="G838">
        <v>-51.415700000000001</v>
      </c>
      <c r="H838">
        <v>-5.4002100000000004</v>
      </c>
      <c r="I838">
        <v>7.8187100000000003</v>
      </c>
      <c r="J838">
        <v>0</v>
      </c>
      <c r="K838">
        <f t="shared" si="27"/>
        <v>0</v>
      </c>
      <c r="L838">
        <f>SQRT((D838-Tabelle11[[#This Row],[X]])^2+ (E838 - Tabelle11[Y])^2 + (F838 - Tabelle11[Z])^2)</f>
        <v>134.70200757156516</v>
      </c>
      <c r="M838">
        <f ca="1">IF(ROW()&gt;M$1+2,AVERAGEA(INDIRECT(ADDRESS(ROW()-M$1,12)):INDIRECT(ADDRESS(ROW(),12,4))),NA())</f>
        <v>134.36650276716821</v>
      </c>
      <c r="N838" s="1">
        <f>1000/(Tabelle10[[#This Row],[Time MS]]-B837)</f>
        <v>71.428571428571431</v>
      </c>
    </row>
    <row r="839" spans="1:14">
      <c r="A839" t="str">
        <f t="shared" si="26"/>
        <v>0:17:272</v>
      </c>
      <c r="B839">
        <v>17272</v>
      </c>
      <c r="C839">
        <v>1.16626E-2</v>
      </c>
      <c r="D839">
        <v>-23.859300000000001</v>
      </c>
      <c r="E839">
        <v>97.304299999999998</v>
      </c>
      <c r="F839">
        <v>84.6875</v>
      </c>
      <c r="G839">
        <v>-48.293700000000001</v>
      </c>
      <c r="H839">
        <v>-2.39411</v>
      </c>
      <c r="I839">
        <v>7.2895200000000004</v>
      </c>
      <c r="J839">
        <v>1</v>
      </c>
      <c r="K839">
        <f t="shared" si="27"/>
        <v>6.3315643216865851</v>
      </c>
      <c r="L839">
        <f>SQRT((D839-Tabelle11[[#This Row],[X]])^2+ (E839 - Tabelle11[Y])^2 + (F839 - Tabelle11[Z])^2)</f>
        <v>131.18447183729484</v>
      </c>
      <c r="M839">
        <f ca="1">IF(ROW()&gt;M$1+2,AVERAGEA(INDIRECT(ADDRESS(ROW()-M$1,12)):INDIRECT(ADDRESS(ROW(),12,4))),NA())</f>
        <v>134.33881408078383</v>
      </c>
      <c r="N839" s="1">
        <f>1000/(Tabelle10[[#This Row],[Time MS]]-B838)</f>
        <v>50</v>
      </c>
    </row>
    <row r="840" spans="1:14">
      <c r="A840" t="str">
        <f t="shared" si="26"/>
        <v>0:17:286</v>
      </c>
      <c r="B840">
        <v>17286</v>
      </c>
      <c r="C840">
        <v>1.4571199999999999E-2</v>
      </c>
      <c r="D840">
        <v>-23.859300000000001</v>
      </c>
      <c r="E840">
        <v>97.304299999999998</v>
      </c>
      <c r="F840">
        <v>84.6875</v>
      </c>
      <c r="G840">
        <v>-48.293700000000001</v>
      </c>
      <c r="H840">
        <v>-2.39411</v>
      </c>
      <c r="I840">
        <v>7.2895200000000004</v>
      </c>
      <c r="J840">
        <v>1</v>
      </c>
      <c r="K840">
        <f t="shared" si="27"/>
        <v>0</v>
      </c>
      <c r="L840">
        <f>SQRT((D840-Tabelle11[[#This Row],[X]])^2+ (E840 - Tabelle11[Y])^2 + (F840 - Tabelle11[Z])^2)</f>
        <v>131.18447183729484</v>
      </c>
      <c r="M840">
        <f ca="1">IF(ROW()&gt;M$1+2,AVERAGEA(INDIRECT(ADDRESS(ROW()-M$1,12)):INDIRECT(ADDRESS(ROW(),12,4))),NA())</f>
        <v>134.31112539439945</v>
      </c>
      <c r="N840" s="1">
        <f>1000/(Tabelle10[[#This Row],[Time MS]]-B839)</f>
        <v>71.428571428571431</v>
      </c>
    </row>
    <row r="841" spans="1:14">
      <c r="A841" t="str">
        <f t="shared" si="26"/>
        <v>0:17:314</v>
      </c>
      <c r="B841">
        <v>17314</v>
      </c>
      <c r="C841">
        <v>1.4571199999999999E-2</v>
      </c>
      <c r="D841">
        <v>-23.859300000000001</v>
      </c>
      <c r="E841">
        <v>97.304299999999998</v>
      </c>
      <c r="F841">
        <v>84.6875</v>
      </c>
      <c r="G841">
        <v>-48.293700000000001</v>
      </c>
      <c r="H841">
        <v>-2.39411</v>
      </c>
      <c r="I841">
        <v>7.2895200000000004</v>
      </c>
      <c r="J841">
        <v>0</v>
      </c>
      <c r="K841">
        <f t="shared" si="27"/>
        <v>0</v>
      </c>
      <c r="L841">
        <f>SQRT((D841-Tabelle11[[#This Row],[X]])^2+ (E841 - Tabelle11[Y])^2 + (F841 - Tabelle11[Z])^2)</f>
        <v>131.18447183729484</v>
      </c>
      <c r="M841">
        <f ca="1">IF(ROW()&gt;M$1+2,AVERAGEA(INDIRECT(ADDRESS(ROW()-M$1,12)):INDIRECT(ADDRESS(ROW(),12,4))),NA())</f>
        <v>134.27629830792154</v>
      </c>
      <c r="N841" s="1">
        <f>1000/(Tabelle10[[#This Row],[Time MS]]-B840)</f>
        <v>35.714285714285715</v>
      </c>
    </row>
    <row r="842" spans="1:14">
      <c r="A842" t="str">
        <f t="shared" si="26"/>
        <v>0:17:333</v>
      </c>
      <c r="B842">
        <v>17333</v>
      </c>
      <c r="C842">
        <v>2.00222E-2</v>
      </c>
      <c r="D842">
        <v>-23.6067</v>
      </c>
      <c r="E842">
        <v>96.887200000000007</v>
      </c>
      <c r="F842">
        <v>84.529200000000003</v>
      </c>
      <c r="G842">
        <v>-48.264099999999999</v>
      </c>
      <c r="H842">
        <v>-2.4482200000000001</v>
      </c>
      <c r="I842">
        <v>7.1255199999999999</v>
      </c>
      <c r="J842">
        <v>1</v>
      </c>
      <c r="K842">
        <f t="shared" si="27"/>
        <v>0.86647761699080805</v>
      </c>
      <c r="L842">
        <f>SQRT((D842-Tabelle11[[#This Row],[X]])^2+ (E842 - Tabelle11[Y])^2 + (F842 - Tabelle11[Z])^2)</f>
        <v>130.72716420610524</v>
      </c>
      <c r="M842">
        <f ca="1">IF(ROW()&gt;M$1+2,AVERAGEA(INDIRECT(ADDRESS(ROW()-M$1,12)):INDIRECT(ADDRESS(ROW(),12,4))),NA())</f>
        <v>134.23694342311501</v>
      </c>
      <c r="N842" s="1">
        <f>1000/(Tabelle10[[#This Row],[Time MS]]-B841)</f>
        <v>52.631578947368418</v>
      </c>
    </row>
    <row r="843" spans="1:14">
      <c r="A843" t="str">
        <f t="shared" si="26"/>
        <v>0:17:343</v>
      </c>
      <c r="B843">
        <v>17343</v>
      </c>
      <c r="C843">
        <v>2.00222E-2</v>
      </c>
      <c r="D843">
        <v>-23.6067</v>
      </c>
      <c r="E843">
        <v>96.887200000000007</v>
      </c>
      <c r="F843">
        <v>84.529200000000003</v>
      </c>
      <c r="G843">
        <v>-48.264099999999999</v>
      </c>
      <c r="H843">
        <v>-2.4482200000000001</v>
      </c>
      <c r="I843">
        <v>7.1255199999999999</v>
      </c>
      <c r="J843">
        <v>0</v>
      </c>
      <c r="K843">
        <f t="shared" si="27"/>
        <v>0</v>
      </c>
      <c r="L843">
        <f>SQRT((D843-Tabelle11[[#This Row],[X]])^2+ (E843 - Tabelle11[Y])^2 + (F843 - Tabelle11[Z])^2)</f>
        <v>130.72716420610524</v>
      </c>
      <c r="M843">
        <f ca="1">IF(ROW()&gt;M$1+2,AVERAGEA(INDIRECT(ADDRESS(ROW()-M$1,12)):INDIRECT(ADDRESS(ROW(),12,4))),NA())</f>
        <v>134.20472693840205</v>
      </c>
      <c r="N843" s="1">
        <f>1000/(Tabelle10[[#This Row],[Time MS]]-B842)</f>
        <v>100</v>
      </c>
    </row>
    <row r="844" spans="1:14">
      <c r="A844" t="str">
        <f t="shared" si="26"/>
        <v>0:17:369</v>
      </c>
      <c r="B844">
        <v>17369</v>
      </c>
      <c r="C844">
        <v>3.0033299999999999E-2</v>
      </c>
      <c r="D844">
        <v>-23.927600000000002</v>
      </c>
      <c r="E844">
        <v>96.1023</v>
      </c>
      <c r="F844">
        <v>84.168199999999999</v>
      </c>
      <c r="G844">
        <v>-48.400799999999997</v>
      </c>
      <c r="H844">
        <v>-2.2914500000000002</v>
      </c>
      <c r="I844">
        <v>7.0927300000000004</v>
      </c>
      <c r="J844">
        <v>1</v>
      </c>
      <c r="K844">
        <f t="shared" si="27"/>
        <v>1.0469584688226432</v>
      </c>
      <c r="L844">
        <f>SQRT((D844-Tabelle11[[#This Row],[X]])^2+ (E844 - Tabelle11[Y])^2 + (F844 - Tabelle11[Z])^2)</f>
        <v>129.97102753417778</v>
      </c>
      <c r="M844">
        <f ca="1">IF(ROW()&gt;M$1+2,AVERAGEA(INDIRECT(ADDRESS(ROW()-M$1,12)):INDIRECT(ADDRESS(ROW(),12,4))),NA())</f>
        <v>134.16502395198683</v>
      </c>
      <c r="N844" s="1">
        <f>1000/(Tabelle10[[#This Row],[Time MS]]-B843)</f>
        <v>38.46153846153846</v>
      </c>
    </row>
    <row r="845" spans="1:14">
      <c r="A845" t="str">
        <f t="shared" si="26"/>
        <v>0:17:386</v>
      </c>
      <c r="B845">
        <v>17386</v>
      </c>
      <c r="C845">
        <v>4.5049899999999997E-2</v>
      </c>
      <c r="D845">
        <v>-23.632000000000001</v>
      </c>
      <c r="E845">
        <v>96.850099999999998</v>
      </c>
      <c r="F845">
        <v>84.273899999999998</v>
      </c>
      <c r="G845">
        <v>-48.3718</v>
      </c>
      <c r="H845">
        <v>-2.24756</v>
      </c>
      <c r="I845">
        <v>6.6967800000000004</v>
      </c>
      <c r="J845">
        <v>1</v>
      </c>
      <c r="K845">
        <f t="shared" si="27"/>
        <v>1.2033572893598947</v>
      </c>
      <c r="L845">
        <f>SQRT((D845-Tabelle11[[#This Row],[X]])^2+ (E845 - Tabelle11[Y])^2 + (F845 - Tabelle11[Z])^2)</f>
        <v>130.53927958748662</v>
      </c>
      <c r="M845">
        <f ca="1">IF(ROW()&gt;M$1+2,AVERAGEA(INDIRECT(ADDRESS(ROW()-M$1,12)):INDIRECT(ADDRESS(ROW(),12,4))),NA())</f>
        <v>134.1238088234316</v>
      </c>
      <c r="N845" s="1">
        <f>1000/(Tabelle10[[#This Row],[Time MS]]-B844)</f>
        <v>58.823529411764703</v>
      </c>
    </row>
    <row r="846" spans="1:14">
      <c r="A846" t="str">
        <f t="shared" si="26"/>
        <v>0:17:412</v>
      </c>
      <c r="B846">
        <v>17412</v>
      </c>
      <c r="C846">
        <v>4.5049899999999997E-2</v>
      </c>
      <c r="D846">
        <v>-23.632000000000001</v>
      </c>
      <c r="E846">
        <v>96.850099999999998</v>
      </c>
      <c r="F846">
        <v>84.273899999999998</v>
      </c>
      <c r="G846">
        <v>-48.3718</v>
      </c>
      <c r="H846">
        <v>-2.24756</v>
      </c>
      <c r="I846">
        <v>6.6967800000000004</v>
      </c>
      <c r="J846">
        <v>0</v>
      </c>
      <c r="K846">
        <f t="shared" si="27"/>
        <v>0</v>
      </c>
      <c r="L846">
        <f>SQRT((D846-Tabelle11[[#This Row],[X]])^2+ (E846 - Tabelle11[Y])^2 + (F846 - Tabelle11[Z])^2)</f>
        <v>130.53927958748662</v>
      </c>
      <c r="M846">
        <f ca="1">IF(ROW()&gt;M$1+2,AVERAGEA(INDIRECT(ADDRESS(ROW()-M$1,12)):INDIRECT(ADDRESS(ROW(),12,4))),NA())</f>
        <v>134.08973209496992</v>
      </c>
      <c r="N846" s="1">
        <f>1000/(Tabelle10[[#This Row],[Time MS]]-B845)</f>
        <v>38.46153846153846</v>
      </c>
    </row>
    <row r="847" spans="1:14">
      <c r="A847" t="str">
        <f t="shared" si="26"/>
        <v>0:17:437</v>
      </c>
      <c r="B847">
        <v>17437</v>
      </c>
      <c r="C847">
        <v>6.7574899999999993E-2</v>
      </c>
      <c r="D847">
        <v>-23.465900000000001</v>
      </c>
      <c r="E847">
        <v>96.982699999999994</v>
      </c>
      <c r="F847">
        <v>84.334100000000007</v>
      </c>
      <c r="G847">
        <v>-48.356900000000003</v>
      </c>
      <c r="H847">
        <v>-2.2407400000000002</v>
      </c>
      <c r="I847">
        <v>6.5907499999999999</v>
      </c>
      <c r="J847">
        <v>1</v>
      </c>
      <c r="K847">
        <f t="shared" si="27"/>
        <v>0.15453529521523704</v>
      </c>
      <c r="L847">
        <f>SQRT((D847-Tabelle11[[#This Row],[X]])^2+ (E847 - Tabelle11[Y])^2 + (F847 - Tabelle11[Z])^2)</f>
        <v>130.64659576471942</v>
      </c>
      <c r="M847">
        <f ca="1">IF(ROW()&gt;M$1+2,AVERAGEA(INDIRECT(ADDRESS(ROW()-M$1,12)):INDIRECT(ADDRESS(ROW(),12,4))),NA())</f>
        <v>134.04957950282292</v>
      </c>
      <c r="N847" s="1">
        <f>1000/(Tabelle10[[#This Row],[Time MS]]-B846)</f>
        <v>40</v>
      </c>
    </row>
    <row r="848" spans="1:14">
      <c r="A848" t="str">
        <f t="shared" si="26"/>
        <v>0:17:453</v>
      </c>
      <c r="B848">
        <v>17453</v>
      </c>
      <c r="C848">
        <v>0.10136199999999999</v>
      </c>
      <c r="D848">
        <v>-24.0581</v>
      </c>
      <c r="E848">
        <v>98.926199999999994</v>
      </c>
      <c r="F848">
        <v>83.790599999999998</v>
      </c>
      <c r="G848">
        <v>-48.643700000000003</v>
      </c>
      <c r="H848">
        <v>-2.6566700000000001</v>
      </c>
      <c r="I848">
        <v>5.9341900000000001</v>
      </c>
      <c r="J848">
        <v>1</v>
      </c>
      <c r="K848">
        <f t="shared" si="27"/>
        <v>2.7215446174948141</v>
      </c>
      <c r="L848">
        <f>SQRT((D848-Tabelle11[[#This Row],[X]])^2+ (E848 - Tabelle11[Y])^2 + (F848 - Tabelle11[Z])^2)</f>
        <v>131.85617115027267</v>
      </c>
      <c r="M848">
        <f ca="1">IF(ROW()&gt;M$1+2,AVERAGEA(INDIRECT(ADDRESS(ROW()-M$1,12)):INDIRECT(ADDRESS(ROW(),12,4))),NA())</f>
        <v>134.02854130468589</v>
      </c>
      <c r="N848" s="1">
        <f>1000/(Tabelle10[[#This Row],[Time MS]]-B847)</f>
        <v>62.5</v>
      </c>
    </row>
    <row r="849" spans="1:14">
      <c r="A849" t="str">
        <f t="shared" si="26"/>
        <v>0:17:478</v>
      </c>
      <c r="B849">
        <v>17478</v>
      </c>
      <c r="C849">
        <v>0.15204300000000001</v>
      </c>
      <c r="D849">
        <v>-24.0581</v>
      </c>
      <c r="E849">
        <v>98.926199999999994</v>
      </c>
      <c r="F849">
        <v>83.790599999999998</v>
      </c>
      <c r="G849">
        <v>-48.643700000000003</v>
      </c>
      <c r="H849">
        <v>-2.6566700000000001</v>
      </c>
      <c r="I849">
        <v>5.9341900000000001</v>
      </c>
      <c r="J849">
        <v>1</v>
      </c>
      <c r="K849">
        <f t="shared" si="27"/>
        <v>0</v>
      </c>
      <c r="L849">
        <f>SQRT((D849-Tabelle11[[#This Row],[X]])^2+ (E849 - Tabelle11[Y])^2 + (F849 - Tabelle11[Z])^2)</f>
        <v>131.85617115027267</v>
      </c>
      <c r="M849">
        <f ca="1">IF(ROW()&gt;M$1+2,AVERAGEA(INDIRECT(ADDRESS(ROW()-M$1,12)):INDIRECT(ADDRESS(ROW(),12,4))),NA())</f>
        <v>134.00750310654882</v>
      </c>
      <c r="N849" s="1">
        <f>1000/(Tabelle10[[#This Row],[Time MS]]-B848)</f>
        <v>40</v>
      </c>
    </row>
    <row r="850" spans="1:14">
      <c r="A850" t="str">
        <f t="shared" si="26"/>
        <v>0:17:506</v>
      </c>
      <c r="B850">
        <v>17506</v>
      </c>
      <c r="C850">
        <v>0.15204300000000001</v>
      </c>
      <c r="D850">
        <v>-24.0581</v>
      </c>
      <c r="E850">
        <v>98.926199999999994</v>
      </c>
      <c r="F850">
        <v>83.790599999999998</v>
      </c>
      <c r="G850">
        <v>-48.643700000000003</v>
      </c>
      <c r="H850">
        <v>-2.6566700000000001</v>
      </c>
      <c r="I850">
        <v>5.9341900000000001</v>
      </c>
      <c r="J850">
        <v>0</v>
      </c>
      <c r="K850">
        <f t="shared" si="27"/>
        <v>0</v>
      </c>
      <c r="L850">
        <f>SQRT((D850-Tabelle11[[#This Row],[X]])^2+ (E850 - Tabelle11[Y])^2 + (F850 - Tabelle11[Z])^2)</f>
        <v>131.85617115027267</v>
      </c>
      <c r="M850">
        <f ca="1">IF(ROW()&gt;M$1+2,AVERAGEA(INDIRECT(ADDRESS(ROW()-M$1,12)):INDIRECT(ADDRESS(ROW(),12,4))),NA())</f>
        <v>133.98646490841176</v>
      </c>
      <c r="N850" s="1">
        <f>1000/(Tabelle10[[#This Row],[Time MS]]-B849)</f>
        <v>35.714285714285715</v>
      </c>
    </row>
    <row r="851" spans="1:14">
      <c r="A851" t="str">
        <f t="shared" si="26"/>
        <v>0:17:528</v>
      </c>
      <c r="B851">
        <v>17528</v>
      </c>
      <c r="C851">
        <v>0.22806499999999999</v>
      </c>
      <c r="D851">
        <v>-21.7867</v>
      </c>
      <c r="E851">
        <v>96.105199999999996</v>
      </c>
      <c r="F851">
        <v>84.978999999999999</v>
      </c>
      <c r="G851">
        <v>-47.855699999999999</v>
      </c>
      <c r="H851">
        <v>-2.1894399999999998</v>
      </c>
      <c r="I851">
        <v>6.7664600000000004</v>
      </c>
      <c r="J851">
        <v>1</v>
      </c>
      <c r="K851">
        <f t="shared" si="27"/>
        <v>2.8341800111938733</v>
      </c>
      <c r="L851">
        <f>SQRT((D851-Tabelle11[[#This Row],[X]])^2+ (E851 - Tabelle11[Y])^2 + (F851 - Tabelle11[Z])^2)</f>
        <v>130.12417225454308</v>
      </c>
      <c r="M851">
        <f ca="1">IF(ROW()&gt;M$1+2,AVERAGEA(INDIRECT(ADDRESS(ROW()-M$1,12)):INDIRECT(ADDRESS(ROW(),12,4))),NA())</f>
        <v>133.94113980626304</v>
      </c>
      <c r="N851" s="1">
        <f>1000/(Tabelle10[[#This Row],[Time MS]]-B850)</f>
        <v>45.454545454545453</v>
      </c>
    </row>
    <row r="852" spans="1:14">
      <c r="A852" t="str">
        <f t="shared" si="26"/>
        <v>0:17:539</v>
      </c>
      <c r="B852">
        <v>17539</v>
      </c>
      <c r="C852">
        <v>0.22806499999999999</v>
      </c>
      <c r="D852">
        <v>-21.7867</v>
      </c>
      <c r="E852">
        <v>96.105199999999996</v>
      </c>
      <c r="F852">
        <v>84.978999999999999</v>
      </c>
      <c r="G852">
        <v>-47.855699999999999</v>
      </c>
      <c r="H852">
        <v>-2.1894399999999998</v>
      </c>
      <c r="I852">
        <v>6.7664600000000004</v>
      </c>
      <c r="J852">
        <v>0</v>
      </c>
      <c r="K852">
        <f t="shared" si="27"/>
        <v>0</v>
      </c>
      <c r="L852">
        <f>SQRT((D852-Tabelle11[[#This Row],[X]])^2+ (E852 - Tabelle11[Y])^2 + (F852 - Tabelle11[Z])^2)</f>
        <v>130.12417225454308</v>
      </c>
      <c r="M852">
        <f ca="1">IF(ROW()&gt;M$1+2,AVERAGEA(INDIRECT(ADDRESS(ROW()-M$1,12)):INDIRECT(ADDRESS(ROW(),12,4))),NA())</f>
        <v>133.89581470411431</v>
      </c>
      <c r="N852" s="1">
        <f>1000/(Tabelle10[[#This Row],[Time MS]]-B851)</f>
        <v>90.909090909090907</v>
      </c>
    </row>
    <row r="853" spans="1:14">
      <c r="A853" t="str">
        <f t="shared" si="26"/>
        <v>0:17:566</v>
      </c>
      <c r="B853">
        <v>17566</v>
      </c>
      <c r="C853">
        <v>0.34209800000000001</v>
      </c>
      <c r="D853">
        <v>-22.2576</v>
      </c>
      <c r="E853">
        <v>94.787800000000004</v>
      </c>
      <c r="F853">
        <v>84.289900000000003</v>
      </c>
      <c r="G853">
        <v>-48.1312</v>
      </c>
      <c r="H853">
        <v>-2.0468700000000002</v>
      </c>
      <c r="I853">
        <v>7.2782</v>
      </c>
      <c r="J853">
        <v>1</v>
      </c>
      <c r="K853">
        <f t="shared" si="27"/>
        <v>1.7889857803448497</v>
      </c>
      <c r="L853">
        <f>SQRT((D853-Tabelle11[[#This Row],[X]])^2+ (E853 - Tabelle11[Y])^2 + (F853 - Tabelle11[Z])^2)</f>
        <v>128.78243291928445</v>
      </c>
      <c r="M853">
        <f ca="1">IF(ROW()&gt;M$1+2,AVERAGEA(INDIRECT(ADDRESS(ROW()-M$1,12)):INDIRECT(ADDRESS(ROW(),12,4))),NA())</f>
        <v>133.84434345418529</v>
      </c>
      <c r="N853" s="1">
        <f>1000/(Tabelle10[[#This Row],[Time MS]]-B852)</f>
        <v>37.037037037037038</v>
      </c>
    </row>
    <row r="854" spans="1:14">
      <c r="A854" t="str">
        <f t="shared" si="26"/>
        <v>0:17:579</v>
      </c>
      <c r="B854">
        <v>17579</v>
      </c>
      <c r="C854">
        <v>0.51314700000000002</v>
      </c>
      <c r="D854">
        <v>-21.084299999999999</v>
      </c>
      <c r="E854">
        <v>97.145099999999999</v>
      </c>
      <c r="F854">
        <v>84.796899999999994</v>
      </c>
      <c r="G854">
        <v>-47.839599999999997</v>
      </c>
      <c r="H854">
        <v>-2.1577899999999999</v>
      </c>
      <c r="I854">
        <v>6.7103700000000002</v>
      </c>
      <c r="J854">
        <v>1</v>
      </c>
      <c r="K854">
        <f t="shared" si="27"/>
        <v>5.201502139055413</v>
      </c>
      <c r="L854">
        <f>SQRT((D854-Tabelle11[[#This Row],[X]])^2+ (E854 - Tabelle11[Y])^2 + (F854 - Tabelle11[Z])^2)</f>
        <v>130.66075313616557</v>
      </c>
      <c r="M854">
        <f ca="1">IF(ROW()&gt;M$1+2,AVERAGEA(INDIRECT(ADDRESS(ROW()-M$1,12)):INDIRECT(ADDRESS(ROW(),12,4))),NA())</f>
        <v>133.81146943412639</v>
      </c>
      <c r="N854" s="1">
        <f>1000/(Tabelle10[[#This Row],[Time MS]]-B853)</f>
        <v>76.92307692307692</v>
      </c>
    </row>
    <row r="855" spans="1:14">
      <c r="A855" t="str">
        <f t="shared" si="26"/>
        <v>0:17:609</v>
      </c>
      <c r="B855">
        <v>17609</v>
      </c>
      <c r="C855">
        <v>0.51314700000000002</v>
      </c>
      <c r="D855">
        <v>-21.084299999999999</v>
      </c>
      <c r="E855">
        <v>97.145099999999999</v>
      </c>
      <c r="F855">
        <v>84.796899999999994</v>
      </c>
      <c r="G855">
        <v>-47.839599999999997</v>
      </c>
      <c r="H855">
        <v>-2.1577899999999999</v>
      </c>
      <c r="I855">
        <v>6.7103700000000002</v>
      </c>
      <c r="J855">
        <v>0</v>
      </c>
      <c r="K855">
        <f t="shared" si="27"/>
        <v>0</v>
      </c>
      <c r="L855">
        <f>SQRT((D855-Tabelle11[[#This Row],[X]])^2+ (E855 - Tabelle11[Y])^2 + (F855 - Tabelle11[Z])^2)</f>
        <v>130.66075313616557</v>
      </c>
      <c r="M855">
        <f ca="1">IF(ROW()&gt;M$1+2,AVERAGEA(INDIRECT(ADDRESS(ROW()-M$1,12)):INDIRECT(ADDRESS(ROW(),12,4))),NA())</f>
        <v>133.77145701397393</v>
      </c>
      <c r="N855" s="1">
        <f>1000/(Tabelle10[[#This Row],[Time MS]]-B854)</f>
        <v>33.333333333333336</v>
      </c>
    </row>
    <row r="856" spans="1:14">
      <c r="A856" t="str">
        <f t="shared" si="26"/>
        <v>0:17:637</v>
      </c>
      <c r="B856">
        <v>17637</v>
      </c>
      <c r="C856">
        <v>0.76971999999999996</v>
      </c>
      <c r="D856">
        <v>-21.8032</v>
      </c>
      <c r="E856">
        <v>95.644999999999996</v>
      </c>
      <c r="F856">
        <v>84.386600000000001</v>
      </c>
      <c r="G856">
        <v>-48.028399999999998</v>
      </c>
      <c r="H856">
        <v>-1.9770099999999999</v>
      </c>
      <c r="I856">
        <v>7.1989099999999997</v>
      </c>
      <c r="J856">
        <v>1</v>
      </c>
      <c r="K856">
        <f t="shared" si="27"/>
        <v>1.6205519278542835</v>
      </c>
      <c r="L856">
        <f>SQRT((D856-Tabelle11[[#This Row],[X]])^2+ (E856 - Tabelle11[Y])^2 + (F856 - Tabelle11[Z])^2)</f>
        <v>129.40032385894557</v>
      </c>
      <c r="M856">
        <f ca="1">IF(ROW()&gt;M$1+2,AVERAGEA(INDIRECT(ADDRESS(ROW()-M$1,12)):INDIRECT(ADDRESS(ROW(),12,4))),NA())</f>
        <v>133.7189650960272</v>
      </c>
      <c r="N856" s="1">
        <f>1000/(Tabelle10[[#This Row],[Time MS]]-B855)</f>
        <v>35.714285714285715</v>
      </c>
    </row>
    <row r="857" spans="1:14">
      <c r="A857" t="str">
        <f t="shared" si="26"/>
        <v>0:17:652</v>
      </c>
      <c r="B857">
        <v>17652</v>
      </c>
      <c r="C857">
        <v>1</v>
      </c>
      <c r="D857">
        <v>-21.8032</v>
      </c>
      <c r="E857">
        <v>95.644999999999996</v>
      </c>
      <c r="F857">
        <v>84.386600000000001</v>
      </c>
      <c r="G857">
        <v>-48.028399999999998</v>
      </c>
      <c r="H857">
        <v>-1.9770099999999999</v>
      </c>
      <c r="I857">
        <v>7.1989099999999997</v>
      </c>
      <c r="J857">
        <v>1</v>
      </c>
      <c r="K857">
        <f t="shared" si="27"/>
        <v>0</v>
      </c>
      <c r="L857">
        <f>SQRT((D857-Tabelle11[[#This Row],[X]])^2+ (E857 - Tabelle11[Y])^2 + (F857 - Tabelle11[Z])^2)</f>
        <v>129.40032385894557</v>
      </c>
      <c r="M857">
        <f ca="1">IF(ROW()&gt;M$1+2,AVERAGEA(INDIRECT(ADDRESS(ROW()-M$1,12)):INDIRECT(ADDRESS(ROW(),12,4))),NA())</f>
        <v>133.67361157817402</v>
      </c>
      <c r="N857" s="1">
        <f>1000/(Tabelle10[[#This Row],[Time MS]]-B856)</f>
        <v>66.666666666666671</v>
      </c>
    </row>
    <row r="858" spans="1:14">
      <c r="A858" t="str">
        <f t="shared" si="26"/>
        <v>0:17:673</v>
      </c>
      <c r="B858">
        <v>17673</v>
      </c>
      <c r="C858">
        <v>1</v>
      </c>
      <c r="D858">
        <v>-21.8032</v>
      </c>
      <c r="E858">
        <v>95.644999999999996</v>
      </c>
      <c r="F858">
        <v>84.386600000000001</v>
      </c>
      <c r="G858">
        <v>-48.028399999999998</v>
      </c>
      <c r="H858">
        <v>-1.9770099999999999</v>
      </c>
      <c r="I858">
        <v>7.1989099999999997</v>
      </c>
      <c r="J858">
        <v>0</v>
      </c>
      <c r="K858">
        <f t="shared" si="27"/>
        <v>0</v>
      </c>
      <c r="L858">
        <f>SQRT((D858-Tabelle11[[#This Row],[X]])^2+ (E858 - Tabelle11[Y])^2 + (F858 - Tabelle11[Z])^2)</f>
        <v>129.40032385894557</v>
      </c>
      <c r="M858">
        <f ca="1">IF(ROW()&gt;M$1+2,AVERAGEA(INDIRECT(ADDRESS(ROW()-M$1,12)):INDIRECT(ADDRESS(ROW(),12,4))),NA())</f>
        <v>133.62825806032083</v>
      </c>
      <c r="N858" s="1">
        <f>1000/(Tabelle10[[#This Row],[Time MS]]-B857)</f>
        <v>47.61904761904762</v>
      </c>
    </row>
    <row r="859" spans="1:14">
      <c r="A859" t="str">
        <f t="shared" si="26"/>
        <v>0:17:694</v>
      </c>
      <c r="B859">
        <v>17694</v>
      </c>
      <c r="C859">
        <v>1</v>
      </c>
      <c r="D859">
        <v>-21.8032</v>
      </c>
      <c r="E859">
        <v>95.644999999999996</v>
      </c>
      <c r="F859">
        <v>84.386600000000001</v>
      </c>
      <c r="G859">
        <v>-48.028399999999998</v>
      </c>
      <c r="H859">
        <v>-1.9770099999999999</v>
      </c>
      <c r="I859">
        <v>7.1989099999999997</v>
      </c>
      <c r="J859">
        <v>0</v>
      </c>
      <c r="K859">
        <f t="shared" si="27"/>
        <v>0</v>
      </c>
      <c r="L859">
        <f>SQRT((D859-Tabelle11[[#This Row],[X]])^2+ (E859 - Tabelle11[Y])^2 + (F859 - Tabelle11[Z])^2)</f>
        <v>129.40032385894557</v>
      </c>
      <c r="M859">
        <f ca="1">IF(ROW()&gt;M$1+2,AVERAGEA(INDIRECT(ADDRESS(ROW()-M$1,12)):INDIRECT(ADDRESS(ROW(),12,4))),NA())</f>
        <v>133.57576614237411</v>
      </c>
      <c r="N859" s="1">
        <f>1000/(Tabelle10[[#This Row],[Time MS]]-B858)</f>
        <v>47.61904761904762</v>
      </c>
    </row>
    <row r="860" spans="1:14">
      <c r="A860" t="str">
        <f t="shared" si="26"/>
        <v>0:17:705</v>
      </c>
      <c r="B860">
        <v>17705</v>
      </c>
      <c r="C860">
        <v>1</v>
      </c>
      <c r="D860">
        <v>-21.426400000000001</v>
      </c>
      <c r="E860">
        <v>96.380099999999999</v>
      </c>
      <c r="F860">
        <v>84.507099999999994</v>
      </c>
      <c r="G860">
        <v>-47.953800000000001</v>
      </c>
      <c r="H860">
        <v>-1.70106</v>
      </c>
      <c r="I860">
        <v>7.0648799999999996</v>
      </c>
      <c r="J860">
        <v>1</v>
      </c>
      <c r="K860">
        <f t="shared" si="27"/>
        <v>1.8324561307577434</v>
      </c>
      <c r="L860">
        <f>SQRT((D860-Tabelle11[[#This Row],[X]])^2+ (E860 - Tabelle11[Y])^2 + (F860 - Tabelle11[Z])^2)</f>
        <v>129.96024101001044</v>
      </c>
      <c r="M860">
        <f ca="1">IF(ROW()&gt;M$1+2,AVERAGEA(INDIRECT(ADDRESS(ROW()-M$1,12)):INDIRECT(ADDRESS(ROW(),12,4))),NA())</f>
        <v>133.52881795859633</v>
      </c>
      <c r="N860" s="1">
        <f>1000/(Tabelle10[[#This Row],[Time MS]]-B859)</f>
        <v>90.909090909090907</v>
      </c>
    </row>
    <row r="861" spans="1:14">
      <c r="A861" t="str">
        <f t="shared" si="26"/>
        <v>0:17:712</v>
      </c>
      <c r="B861">
        <v>17712</v>
      </c>
      <c r="C861">
        <v>1</v>
      </c>
      <c r="D861">
        <v>-21.426400000000001</v>
      </c>
      <c r="E861">
        <v>96.380099999999999</v>
      </c>
      <c r="F861">
        <v>84.507099999999994</v>
      </c>
      <c r="G861">
        <v>-47.953800000000001</v>
      </c>
      <c r="H861">
        <v>-1.70106</v>
      </c>
      <c r="I861">
        <v>7.0648799999999996</v>
      </c>
      <c r="J861">
        <v>0</v>
      </c>
      <c r="K861">
        <f t="shared" si="27"/>
        <v>0</v>
      </c>
      <c r="L861">
        <f>SQRT((D861-Tabelle11[[#This Row],[X]])^2+ (E861 - Tabelle11[Y])^2 + (F861 - Tabelle11[Z])^2)</f>
        <v>129.96024101001044</v>
      </c>
      <c r="M861">
        <f ca="1">IF(ROW()&gt;M$1+2,AVERAGEA(INDIRECT(ADDRESS(ROW()-M$1,12)):INDIRECT(ADDRESS(ROW(),12,4))),NA())</f>
        <v>133.48186977481859</v>
      </c>
      <c r="N861" s="1">
        <f>1000/(Tabelle10[[#This Row],[Time MS]]-B860)</f>
        <v>142.85714285714286</v>
      </c>
    </row>
    <row r="862" spans="1:14">
      <c r="A862" t="str">
        <f t="shared" si="26"/>
        <v>0:17:736</v>
      </c>
      <c r="B862">
        <v>17736</v>
      </c>
      <c r="C862">
        <v>1</v>
      </c>
      <c r="D862">
        <v>-22.4756</v>
      </c>
      <c r="E862">
        <v>95.305199999999999</v>
      </c>
      <c r="F862">
        <v>83.962800000000001</v>
      </c>
      <c r="G862">
        <v>-48.371600000000001</v>
      </c>
      <c r="H862">
        <v>-1.60548</v>
      </c>
      <c r="I862">
        <v>7.5352300000000003</v>
      </c>
      <c r="J862">
        <v>1</v>
      </c>
      <c r="K862">
        <f t="shared" si="27"/>
        <v>1.4578883190178544</v>
      </c>
      <c r="L862">
        <f>SQRT((D862-Tabelle11[[#This Row],[X]])^2+ (E862 - Tabelle11[Y])^2 + (F862 - Tabelle11[Z])^2)</f>
        <v>128.98831546399853</v>
      </c>
      <c r="M862">
        <f ca="1">IF(ROW()&gt;M$1+2,AVERAGEA(INDIRECT(ADDRESS(ROW()-M$1,12)):INDIRECT(ADDRESS(ROW(),12,4))),NA())</f>
        <v>133.42529856583278</v>
      </c>
      <c r="N862" s="1">
        <f>1000/(Tabelle10[[#This Row],[Time MS]]-B861)</f>
        <v>41.666666666666664</v>
      </c>
    </row>
    <row r="863" spans="1:14">
      <c r="A863" t="str">
        <f t="shared" si="26"/>
        <v>0:17:752</v>
      </c>
      <c r="B863">
        <v>17752</v>
      </c>
      <c r="C863">
        <v>1</v>
      </c>
      <c r="D863">
        <v>-23.119299999999999</v>
      </c>
      <c r="E863">
        <v>96.677099999999996</v>
      </c>
      <c r="F863">
        <v>84.161900000000003</v>
      </c>
      <c r="G863">
        <v>-48.531999999999996</v>
      </c>
      <c r="H863">
        <v>-1.8</v>
      </c>
      <c r="I863">
        <v>7.1615000000000002</v>
      </c>
      <c r="J863">
        <v>1</v>
      </c>
      <c r="K863">
        <f t="shared" si="27"/>
        <v>2.831246420416889</v>
      </c>
      <c r="L863">
        <f>SQRT((D863-Tabelle11[[#This Row],[X]])^2+ (E863 - Tabelle11[Y])^2 + (F863 - Tabelle11[Z])^2)</f>
        <v>130.24664720640604</v>
      </c>
      <c r="M863">
        <f ca="1">IF(ROW()&gt;M$1+2,AVERAGEA(INDIRECT(ADDRESS(ROW()-M$1,12)):INDIRECT(ADDRESS(ROW(),12,4))),NA())</f>
        <v>133.38832448706339</v>
      </c>
      <c r="N863" s="1">
        <f>1000/(Tabelle10[[#This Row],[Time MS]]-B862)</f>
        <v>62.5</v>
      </c>
    </row>
    <row r="864" spans="1:14">
      <c r="A864" t="str">
        <f t="shared" si="26"/>
        <v>0:17:775</v>
      </c>
      <c r="B864">
        <v>17775</v>
      </c>
      <c r="C864">
        <v>1</v>
      </c>
      <c r="D864">
        <v>-23.119299999999999</v>
      </c>
      <c r="E864">
        <v>96.677099999999996</v>
      </c>
      <c r="F864">
        <v>84.161900000000003</v>
      </c>
      <c r="G864">
        <v>-48.531999999999996</v>
      </c>
      <c r="H864">
        <v>-1.8</v>
      </c>
      <c r="I864">
        <v>7.1615000000000002</v>
      </c>
      <c r="J864">
        <v>0</v>
      </c>
      <c r="K864">
        <f t="shared" si="27"/>
        <v>0</v>
      </c>
      <c r="L864">
        <f>SQRT((D864-Tabelle11[[#This Row],[X]])^2+ (E864 - Tabelle11[Y])^2 + (F864 - Tabelle11[Z])^2)</f>
        <v>130.24664720640604</v>
      </c>
      <c r="M864">
        <f ca="1">IF(ROW()&gt;M$1+2,AVERAGEA(INDIRECT(ADDRESS(ROW()-M$1,12)):INDIRECT(ADDRESS(ROW(),12,4))),NA())</f>
        <v>133.34421200820043</v>
      </c>
      <c r="N864" s="1">
        <f>1000/(Tabelle10[[#This Row],[Time MS]]-B863)</f>
        <v>43.478260869565219</v>
      </c>
    </row>
    <row r="865" spans="1:14">
      <c r="A865" t="str">
        <f t="shared" si="26"/>
        <v>0:17:801</v>
      </c>
      <c r="B865">
        <v>17801</v>
      </c>
      <c r="C865">
        <v>1</v>
      </c>
      <c r="D865">
        <v>-23.593599999999999</v>
      </c>
      <c r="E865">
        <v>96.216999999999999</v>
      </c>
      <c r="F865">
        <v>84.351200000000006</v>
      </c>
      <c r="G865">
        <v>-48.635199999999998</v>
      </c>
      <c r="H865">
        <v>-2.02508</v>
      </c>
      <c r="I865">
        <v>7.3099100000000004</v>
      </c>
      <c r="J865">
        <v>1</v>
      </c>
      <c r="K865">
        <f t="shared" si="27"/>
        <v>0.18451139286010562</v>
      </c>
      <c r="L865">
        <f>SQRT((D865-Tabelle11[[#This Row],[X]])^2+ (E865 - Tabelle11[Y])^2 + (F865 - Tabelle11[Z])^2)</f>
        <v>130.1133889782293</v>
      </c>
      <c r="M865">
        <f ca="1">IF(ROW()&gt;M$1+2,AVERAGEA(INDIRECT(ADDRESS(ROW()-M$1,12)):INDIRECT(ADDRESS(ROW(),12,4))),NA())</f>
        <v>133.30591854103324</v>
      </c>
      <c r="N865" s="1">
        <f>1000/(Tabelle10[[#This Row],[Time MS]]-B864)</f>
        <v>38.46153846153846</v>
      </c>
    </row>
    <row r="866" spans="1:14">
      <c r="A866" t="str">
        <f t="shared" si="26"/>
        <v>0:17:816</v>
      </c>
      <c r="B866">
        <v>17816</v>
      </c>
      <c r="C866">
        <v>1</v>
      </c>
      <c r="D866">
        <v>-23.593599999999999</v>
      </c>
      <c r="E866">
        <v>96.216999999999999</v>
      </c>
      <c r="F866">
        <v>84.351200000000006</v>
      </c>
      <c r="G866">
        <v>-48.635199999999998</v>
      </c>
      <c r="H866">
        <v>-2.02508</v>
      </c>
      <c r="I866">
        <v>7.3099100000000004</v>
      </c>
      <c r="J866">
        <v>0</v>
      </c>
      <c r="K866">
        <f t="shared" si="27"/>
        <v>0</v>
      </c>
      <c r="L866">
        <f>SQRT((D866-Tabelle11[[#This Row],[X]])^2+ (E866 - Tabelle11[Y])^2 + (F866 - Tabelle11[Z])^2)</f>
        <v>130.1133889782293</v>
      </c>
      <c r="M866">
        <f ca="1">IF(ROW()&gt;M$1+2,AVERAGEA(INDIRECT(ADDRESS(ROW()-M$1,12)):INDIRECT(ADDRESS(ROW(),12,4))),NA())</f>
        <v>133.26048667377248</v>
      </c>
      <c r="N866" s="1">
        <f>1000/(Tabelle10[[#This Row],[Time MS]]-B865)</f>
        <v>66.666666666666671</v>
      </c>
    </row>
    <row r="867" spans="1:14">
      <c r="A867" t="str">
        <f t="shared" si="26"/>
        <v>0:17:836</v>
      </c>
      <c r="B867">
        <v>17836</v>
      </c>
      <c r="C867">
        <v>1</v>
      </c>
      <c r="D867">
        <v>-24.573599999999999</v>
      </c>
      <c r="E867">
        <v>98.596100000000007</v>
      </c>
      <c r="F867">
        <v>84.298699999999997</v>
      </c>
      <c r="G867">
        <v>-48.831000000000003</v>
      </c>
      <c r="H867">
        <v>-2.1240700000000001</v>
      </c>
      <c r="I867">
        <v>6.4608800000000004</v>
      </c>
      <c r="J867">
        <v>1</v>
      </c>
      <c r="K867">
        <f t="shared" si="27"/>
        <v>3.4458280514768371</v>
      </c>
      <c r="L867">
        <f>SQRT((D867-Tabelle11[[#This Row],[X]])^2+ (E867 - Tabelle11[Y])^2 + (F867 - Tabelle11[Z])^2)</f>
        <v>132.02773789571643</v>
      </c>
      <c r="M867">
        <f ca="1">IF(ROW()&gt;M$1+2,AVERAGEA(INDIRECT(ADDRESS(ROW()-M$1,12)):INDIRECT(ADDRESS(ROW(),12,4))),NA())</f>
        <v>133.23400875618981</v>
      </c>
      <c r="N867" s="1">
        <f>1000/(Tabelle10[[#This Row],[Time MS]]-B866)</f>
        <v>50</v>
      </c>
    </row>
    <row r="868" spans="1:14">
      <c r="A868" t="str">
        <f t="shared" si="26"/>
        <v>0:17:852</v>
      </c>
      <c r="B868">
        <v>17852</v>
      </c>
      <c r="C868">
        <v>1</v>
      </c>
      <c r="D868">
        <v>-24.573599999999999</v>
      </c>
      <c r="E868">
        <v>98.596100000000007</v>
      </c>
      <c r="F868">
        <v>84.298699999999997</v>
      </c>
      <c r="G868">
        <v>-48.831000000000003</v>
      </c>
      <c r="H868">
        <v>-2.1240700000000001</v>
      </c>
      <c r="I868">
        <v>6.4608800000000004</v>
      </c>
      <c r="J868">
        <v>1</v>
      </c>
      <c r="K868">
        <f t="shared" si="27"/>
        <v>0</v>
      </c>
      <c r="L868">
        <f>SQRT((D868-Tabelle11[[#This Row],[X]])^2+ (E868 - Tabelle11[Y])^2 + (F868 - Tabelle11[Z])^2)</f>
        <v>132.02773789571643</v>
      </c>
      <c r="M868">
        <f ca="1">IF(ROW()&gt;M$1+2,AVERAGEA(INDIRECT(ADDRESS(ROW()-M$1,12)):INDIRECT(ADDRESS(ROW(),12,4))),NA())</f>
        <v>133.21466923870071</v>
      </c>
      <c r="N868" s="1">
        <f>1000/(Tabelle10[[#This Row],[Time MS]]-B867)</f>
        <v>62.5</v>
      </c>
    </row>
    <row r="869" spans="1:14">
      <c r="A869" t="str">
        <f t="shared" si="26"/>
        <v>0:17:873</v>
      </c>
      <c r="B869">
        <v>17873</v>
      </c>
      <c r="C869">
        <v>1</v>
      </c>
      <c r="D869">
        <v>-24.573599999999999</v>
      </c>
      <c r="E869">
        <v>98.596100000000007</v>
      </c>
      <c r="F869">
        <v>84.298699999999997</v>
      </c>
      <c r="G869">
        <v>-48.831000000000003</v>
      </c>
      <c r="H869">
        <v>-2.1240700000000001</v>
      </c>
      <c r="I869">
        <v>6.4608800000000004</v>
      </c>
      <c r="J869">
        <v>0</v>
      </c>
      <c r="K869">
        <f t="shared" si="27"/>
        <v>0</v>
      </c>
      <c r="L869">
        <f>SQRT((D869-Tabelle11[[#This Row],[X]])^2+ (E869 - Tabelle11[Y])^2 + (F869 - Tabelle11[Z])^2)</f>
        <v>132.02773789571643</v>
      </c>
      <c r="M869">
        <f ca="1">IF(ROW()&gt;M$1+2,AVERAGEA(INDIRECT(ADDRESS(ROW()-M$1,12)):INDIRECT(ADDRESS(ROW(),12,4))),NA())</f>
        <v>133.18819132111804</v>
      </c>
      <c r="N869" s="1">
        <f>1000/(Tabelle10[[#This Row],[Time MS]]-B868)</f>
        <v>47.61904761904762</v>
      </c>
    </row>
    <row r="870" spans="1:14">
      <c r="A870" t="str">
        <f t="shared" si="26"/>
        <v>0:17:895</v>
      </c>
      <c r="B870">
        <v>17895</v>
      </c>
      <c r="C870">
        <v>1</v>
      </c>
      <c r="D870">
        <v>-25.224499999999999</v>
      </c>
      <c r="E870">
        <v>97.322500000000005</v>
      </c>
      <c r="F870">
        <v>84.128</v>
      </c>
      <c r="G870">
        <v>-49.099499999999999</v>
      </c>
      <c r="H870">
        <v>-1.78562</v>
      </c>
      <c r="I870">
        <v>6.7965200000000001</v>
      </c>
      <c r="J870">
        <v>1</v>
      </c>
      <c r="K870">
        <f t="shared" si="27"/>
        <v>1.529008508810612</v>
      </c>
      <c r="L870">
        <f>SQRT((D870-Tabelle11[[#This Row],[X]])^2+ (E870 - Tabelle11[Y])^2 + (F870 - Tabelle11[Z])^2)</f>
        <v>131.09334380699883</v>
      </c>
      <c r="M870">
        <f ca="1">IF(ROW()&gt;M$1+2,AVERAGEA(INDIRECT(ADDRESS(ROW()-M$1,12)):INDIRECT(ADDRESS(ROW(),12,4))),NA())</f>
        <v>133.15960037700796</v>
      </c>
      <c r="N870" s="1">
        <f>1000/(Tabelle10[[#This Row],[Time MS]]-B869)</f>
        <v>45.454545454545453</v>
      </c>
    </row>
    <row r="871" spans="1:14">
      <c r="A871" t="str">
        <f t="shared" si="26"/>
        <v>0:17:907</v>
      </c>
      <c r="B871">
        <v>17907</v>
      </c>
      <c r="C871">
        <v>1</v>
      </c>
      <c r="D871">
        <v>-25.224499999999999</v>
      </c>
      <c r="E871">
        <v>97.322500000000005</v>
      </c>
      <c r="F871">
        <v>84.128</v>
      </c>
      <c r="G871">
        <v>-49.099499999999999</v>
      </c>
      <c r="H871">
        <v>-1.78562</v>
      </c>
      <c r="I871">
        <v>6.7965200000000001</v>
      </c>
      <c r="J871">
        <v>0</v>
      </c>
      <c r="K871">
        <f t="shared" si="27"/>
        <v>0</v>
      </c>
      <c r="L871">
        <f>SQRT((D871-Tabelle11[[#This Row],[X]])^2+ (E871 - Tabelle11[Y])^2 + (F871 - Tabelle11[Z])^2)</f>
        <v>131.09334380699883</v>
      </c>
      <c r="M871">
        <f ca="1">IF(ROW()&gt;M$1+2,AVERAGEA(INDIRECT(ADDRESS(ROW()-M$1,12)):INDIRECT(ADDRESS(ROW(),12,4))),NA())</f>
        <v>133.12387103280435</v>
      </c>
      <c r="N871" s="1">
        <f>1000/(Tabelle10[[#This Row],[Time MS]]-B870)</f>
        <v>83.333333333333329</v>
      </c>
    </row>
    <row r="872" spans="1:14">
      <c r="A872" t="str">
        <f t="shared" si="26"/>
        <v>0:17:931</v>
      </c>
      <c r="B872">
        <v>17931</v>
      </c>
      <c r="C872">
        <v>1</v>
      </c>
      <c r="D872">
        <v>-24.590800000000002</v>
      </c>
      <c r="E872">
        <v>95.909700000000001</v>
      </c>
      <c r="F872">
        <v>84.516300000000001</v>
      </c>
      <c r="G872">
        <v>-48.967199999999998</v>
      </c>
      <c r="H872">
        <v>-1.79426</v>
      </c>
      <c r="I872">
        <v>7.1412899999999997</v>
      </c>
      <c r="J872">
        <v>1</v>
      </c>
      <c r="K872">
        <f t="shared" si="27"/>
        <v>1.3726050400409948</v>
      </c>
      <c r="L872">
        <f>SQRT((D872-Tabelle11[[#This Row],[X]])^2+ (E872 - Tabelle11[Y])^2 + (F872 - Tabelle11[Z])^2)</f>
        <v>130.17827378030483</v>
      </c>
      <c r="M872">
        <f ca="1">IF(ROW()&gt;M$1+2,AVERAGEA(INDIRECT(ADDRESS(ROW()-M$1,12)):INDIRECT(ADDRESS(ROW(),12,4))),NA())</f>
        <v>133.07908158932653</v>
      </c>
      <c r="N872" s="1">
        <f>1000/(Tabelle10[[#This Row],[Time MS]]-B871)</f>
        <v>41.666666666666664</v>
      </c>
    </row>
    <row r="873" spans="1:14">
      <c r="A873" t="str">
        <f t="shared" si="26"/>
        <v>0:17:946</v>
      </c>
      <c r="B873">
        <v>17946</v>
      </c>
      <c r="C873">
        <v>1</v>
      </c>
      <c r="D873">
        <v>-24.590800000000002</v>
      </c>
      <c r="E873">
        <v>95.909700000000001</v>
      </c>
      <c r="F873">
        <v>84.516300000000001</v>
      </c>
      <c r="G873">
        <v>-48.967199999999998</v>
      </c>
      <c r="H873">
        <v>-1.79426</v>
      </c>
      <c r="I873">
        <v>7.1412899999999997</v>
      </c>
      <c r="J873">
        <v>0</v>
      </c>
      <c r="K873">
        <f t="shared" si="27"/>
        <v>0</v>
      </c>
      <c r="L873">
        <f>SQRT((D873-Tabelle11[[#This Row],[X]])^2+ (E873 - Tabelle11[Y])^2 + (F873 - Tabelle11[Z])^2)</f>
        <v>130.17827378030483</v>
      </c>
      <c r="M873">
        <f ca="1">IF(ROW()&gt;M$1+2,AVERAGEA(INDIRECT(ADDRESS(ROW()-M$1,12)):INDIRECT(ADDRESS(ROW(),12,4))),NA())</f>
        <v>133.04143054594226</v>
      </c>
      <c r="N873" s="1">
        <f>1000/(Tabelle10[[#This Row],[Time MS]]-B872)</f>
        <v>66.666666666666671</v>
      </c>
    </row>
    <row r="874" spans="1:14">
      <c r="A874" t="str">
        <f t="shared" si="26"/>
        <v>0:17:970</v>
      </c>
      <c r="B874">
        <v>17970</v>
      </c>
      <c r="C874">
        <v>1</v>
      </c>
      <c r="D874">
        <v>-24.32</v>
      </c>
      <c r="E874">
        <v>96.563400000000001</v>
      </c>
      <c r="F874">
        <v>84.455600000000004</v>
      </c>
      <c r="G874">
        <v>-48.9754</v>
      </c>
      <c r="H874">
        <v>-1.7720199999999999</v>
      </c>
      <c r="I874">
        <v>6.8346299999999998</v>
      </c>
      <c r="J874">
        <v>1</v>
      </c>
      <c r="K874">
        <f t="shared" si="27"/>
        <v>0.58860080115934466</v>
      </c>
      <c r="L874">
        <f>SQRT((D874-Tabelle11[[#This Row],[X]])^2+ (E874 - Tabelle11[Y])^2 + (F874 - Tabelle11[Z])^2)</f>
        <v>130.57067431441106</v>
      </c>
      <c r="M874">
        <f ca="1">IF(ROW()&gt;M$1+2,AVERAGEA(INDIRECT(ADDRESS(ROW()-M$1,12)):INDIRECT(ADDRESS(ROW(),12,4))),NA())</f>
        <v>133.00052625626748</v>
      </c>
      <c r="N874" s="1">
        <f>1000/(Tabelle10[[#This Row],[Time MS]]-B873)</f>
        <v>41.666666666666664</v>
      </c>
    </row>
    <row r="875" spans="1:14">
      <c r="A875" t="str">
        <f t="shared" si="26"/>
        <v>0:17:982</v>
      </c>
      <c r="B875">
        <v>17982</v>
      </c>
      <c r="C875">
        <v>1</v>
      </c>
      <c r="D875">
        <v>-23.871600000000001</v>
      </c>
      <c r="E875">
        <v>97.388400000000004</v>
      </c>
      <c r="F875">
        <v>84.352000000000004</v>
      </c>
      <c r="G875">
        <v>-48.878799999999998</v>
      </c>
      <c r="H875">
        <v>-2.2669600000000001</v>
      </c>
      <c r="I875">
        <v>6.5015400000000003</v>
      </c>
      <c r="J875">
        <v>1</v>
      </c>
      <c r="K875">
        <f t="shared" si="27"/>
        <v>1.3865942078323885</v>
      </c>
      <c r="L875">
        <f>SQRT((D875-Tabelle11[[#This Row],[X]])^2+ (E875 - Tabelle11[Y])^2 + (F875 - Tabelle11[Z])^2)</f>
        <v>131.03287238368853</v>
      </c>
      <c r="M875">
        <f ca="1">IF(ROW()&gt;M$1+2,AVERAGEA(INDIRECT(ADDRESS(ROW()-M$1,12)):INDIRECT(ADDRESS(ROW(),12,4))),NA())</f>
        <v>132.96419818510037</v>
      </c>
      <c r="N875" s="1">
        <f>1000/(Tabelle10[[#This Row],[Time MS]]-B874)</f>
        <v>83.333333333333329</v>
      </c>
    </row>
    <row r="876" spans="1:14">
      <c r="A876" t="str">
        <f t="shared" si="26"/>
        <v>0:18:11</v>
      </c>
      <c r="B876">
        <v>18011</v>
      </c>
      <c r="C876">
        <v>1</v>
      </c>
      <c r="D876">
        <v>-23.871600000000001</v>
      </c>
      <c r="E876">
        <v>97.388400000000004</v>
      </c>
      <c r="F876">
        <v>84.352000000000004</v>
      </c>
      <c r="G876">
        <v>-48.878799999999998</v>
      </c>
      <c r="H876">
        <v>-2.2669600000000001</v>
      </c>
      <c r="I876">
        <v>6.5015400000000003</v>
      </c>
      <c r="J876">
        <v>0</v>
      </c>
      <c r="K876">
        <f t="shared" si="27"/>
        <v>0</v>
      </c>
      <c r="L876">
        <f>SQRT((D876-Tabelle11[[#This Row],[X]])^2+ (E876 - Tabelle11[Y])^2 + (F876 - Tabelle11[Z])^2)</f>
        <v>131.03287238368853</v>
      </c>
      <c r="M876">
        <f ca="1">IF(ROW()&gt;M$1+2,AVERAGEA(INDIRECT(ADDRESS(ROW()-M$1,12)):INDIRECT(ADDRESS(ROW(),12,4))),NA())</f>
        <v>132.93500851402683</v>
      </c>
      <c r="N876" s="1">
        <f>1000/(Tabelle10[[#This Row],[Time MS]]-B875)</f>
        <v>34.482758620689658</v>
      </c>
    </row>
    <row r="877" spans="1:14">
      <c r="A877" t="str">
        <f t="shared" si="26"/>
        <v>0:18:36</v>
      </c>
      <c r="B877">
        <v>18036</v>
      </c>
      <c r="C877">
        <v>0.5</v>
      </c>
      <c r="D877">
        <v>-24.32</v>
      </c>
      <c r="E877">
        <v>96.563400000000001</v>
      </c>
      <c r="F877">
        <v>84.455600000000004</v>
      </c>
      <c r="G877">
        <v>-48.878799999999998</v>
      </c>
      <c r="H877">
        <v>-2.2669600000000001</v>
      </c>
      <c r="I877">
        <v>6.5015400000000003</v>
      </c>
      <c r="J877">
        <v>1</v>
      </c>
      <c r="K877">
        <f t="shared" si="27"/>
        <v>0.66556521975954641</v>
      </c>
      <c r="L877">
        <f>SQRT((D877-Tabelle11[[#This Row],[X]])^2+ (E877 - Tabelle11[Y])^2 + (F877 - Tabelle11[Z])^2)</f>
        <v>130.57067431441106</v>
      </c>
      <c r="M877">
        <f ca="1">IF(ROW()&gt;M$1+2,AVERAGEA(INDIRECT(ADDRESS(ROW()-M$1,12)):INDIRECT(ADDRESS(ROW(),12,4))),NA())</f>
        <v>132.89410422435205</v>
      </c>
      <c r="N877" s="1">
        <f>1000/(Tabelle10[[#This Row],[Time MS]]-B876)</f>
        <v>40</v>
      </c>
    </row>
    <row r="878" spans="1:14">
      <c r="A878" t="str">
        <f t="shared" si="26"/>
        <v>0:18:52</v>
      </c>
      <c r="B878">
        <v>18052</v>
      </c>
      <c r="C878">
        <v>0.25</v>
      </c>
      <c r="D878">
        <v>-23.871600000000001</v>
      </c>
      <c r="E878">
        <v>97.388400000000004</v>
      </c>
      <c r="F878">
        <v>84.352000000000004</v>
      </c>
      <c r="G878">
        <v>-48.878799999999998</v>
      </c>
      <c r="H878">
        <v>-2.2669600000000001</v>
      </c>
      <c r="I878">
        <v>6.5015400000000003</v>
      </c>
      <c r="J878">
        <v>1</v>
      </c>
      <c r="K878">
        <f t="shared" si="27"/>
        <v>1.0399456558742912</v>
      </c>
      <c r="L878">
        <f>SQRT((D878-Tabelle11[[#This Row],[X]])^2+ (E878 - Tabelle11[Y])^2 + (F878 - Tabelle11[Z])^2)</f>
        <v>131.03287238368853</v>
      </c>
      <c r="M878">
        <f ca="1">IF(ROW()&gt;M$1+2,AVERAGEA(INDIRECT(ADDRESS(ROW()-M$1,12)):INDIRECT(ADDRESS(ROW(),12,4))),NA())</f>
        <v>132.85777615318494</v>
      </c>
      <c r="N878" s="1">
        <f>1000/(Tabelle10[[#This Row],[Time MS]]-B877)</f>
        <v>62.5</v>
      </c>
    </row>
    <row r="879" spans="1:14">
      <c r="A879" t="str">
        <f t="shared" si="26"/>
        <v>0:18:77</v>
      </c>
      <c r="B879">
        <v>18077</v>
      </c>
      <c r="C879">
        <v>0.25</v>
      </c>
      <c r="D879">
        <v>-23.871600000000001</v>
      </c>
      <c r="E879">
        <v>97.388400000000004</v>
      </c>
      <c r="F879">
        <v>84.352000000000004</v>
      </c>
      <c r="G879">
        <v>-48.878799999999998</v>
      </c>
      <c r="H879">
        <v>-2.2669600000000001</v>
      </c>
      <c r="I879">
        <v>6.5015400000000003</v>
      </c>
      <c r="J879">
        <v>0</v>
      </c>
      <c r="K879">
        <f t="shared" si="27"/>
        <v>0</v>
      </c>
      <c r="L879">
        <f>SQRT((D879-Tabelle11[[#This Row],[X]])^2+ (E879 - Tabelle11[Y])^2 + (F879 - Tabelle11[Z])^2)</f>
        <v>131.03287238368853</v>
      </c>
      <c r="M879">
        <f ca="1">IF(ROW()&gt;M$1+2,AVERAGEA(INDIRECT(ADDRESS(ROW()-M$1,12)):INDIRECT(ADDRESS(ROW(),12,4))),NA())</f>
        <v>132.82144808201787</v>
      </c>
      <c r="N879" s="1">
        <f>1000/(Tabelle10[[#This Row],[Time MS]]-B878)</f>
        <v>40</v>
      </c>
    </row>
    <row r="880" spans="1:14">
      <c r="A880" t="str">
        <f t="shared" si="26"/>
        <v>0:18:104</v>
      </c>
      <c r="B880">
        <v>18104</v>
      </c>
      <c r="C880">
        <v>0.125</v>
      </c>
      <c r="D880">
        <v>-24.32</v>
      </c>
      <c r="E880">
        <v>96.563400000000001</v>
      </c>
      <c r="F880">
        <v>84.455600000000004</v>
      </c>
      <c r="G880">
        <v>-48.878799999999998</v>
      </c>
      <c r="H880">
        <v>-2.2669600000000001</v>
      </c>
      <c r="I880">
        <v>6.5015400000000003</v>
      </c>
      <c r="J880">
        <v>1</v>
      </c>
      <c r="K880">
        <f t="shared" si="27"/>
        <v>0.61626409236995039</v>
      </c>
      <c r="L880">
        <f>SQRT((D880-Tabelle11[[#This Row],[X]])^2+ (E880 - Tabelle11[Y])^2 + (F880 - Tabelle11[Z])^2)</f>
        <v>130.57067431441106</v>
      </c>
      <c r="M880">
        <f ca="1">IF(ROW()&gt;M$1+2,AVERAGEA(INDIRECT(ADDRESS(ROW()-M$1,12)):INDIRECT(ADDRESS(ROW(),12,4))),NA())</f>
        <v>132.78768219243665</v>
      </c>
      <c r="N880" s="1">
        <f>1000/(Tabelle10[[#This Row],[Time MS]]-B879)</f>
        <v>37.037037037037038</v>
      </c>
    </row>
    <row r="881" spans="1:14">
      <c r="A881" t="str">
        <f t="shared" si="26"/>
        <v>0:18:121</v>
      </c>
      <c r="B881">
        <v>18121</v>
      </c>
      <c r="C881">
        <v>6.25E-2</v>
      </c>
      <c r="D881">
        <v>-23.871600000000001</v>
      </c>
      <c r="E881">
        <v>97.388400000000004</v>
      </c>
      <c r="F881">
        <v>84.352000000000004</v>
      </c>
      <c r="G881">
        <v>-48.878799999999998</v>
      </c>
      <c r="H881">
        <v>-2.2669600000000001</v>
      </c>
      <c r="I881">
        <v>6.5015400000000003</v>
      </c>
      <c r="J881">
        <v>1</v>
      </c>
      <c r="K881">
        <f t="shared" si="27"/>
        <v>0.97877238199933281</v>
      </c>
      <c r="L881">
        <f>SQRT((D881-Tabelle11[[#This Row],[X]])^2+ (E881 - Tabelle11[Y])^2 + (F881 - Tabelle11[Z])^2)</f>
        <v>131.03287238368853</v>
      </c>
      <c r="M881">
        <f ca="1">IF(ROW()&gt;M$1+2,AVERAGEA(INDIRECT(ADDRESS(ROW()-M$1,12)):INDIRECT(ADDRESS(ROW(),12,4))),NA())</f>
        <v>132.75135412126954</v>
      </c>
      <c r="N881" s="1">
        <f>1000/(Tabelle10[[#This Row],[Time MS]]-B880)</f>
        <v>58.823529411764703</v>
      </c>
    </row>
    <row r="882" spans="1:14">
      <c r="A882" t="str">
        <f t="shared" si="26"/>
        <v>0:18:152</v>
      </c>
      <c r="B882">
        <v>18152</v>
      </c>
      <c r="C882">
        <v>3.125E-2</v>
      </c>
      <c r="D882">
        <v>-24.32</v>
      </c>
      <c r="E882">
        <v>96.563400000000001</v>
      </c>
      <c r="F882">
        <v>84.455600000000004</v>
      </c>
      <c r="G882">
        <v>-48.878799999999998</v>
      </c>
      <c r="H882">
        <v>-2.2669600000000001</v>
      </c>
      <c r="I882">
        <v>6.5015400000000003</v>
      </c>
      <c r="J882">
        <v>1</v>
      </c>
      <c r="K882">
        <f t="shared" si="27"/>
        <v>0.53674614496737616</v>
      </c>
      <c r="L882">
        <f>SQRT((D882-Tabelle11[[#This Row],[X]])^2+ (E882 - Tabelle11[Y])^2 + (F882 - Tabelle11[Z])^2)</f>
        <v>130.57067431441106</v>
      </c>
      <c r="M882">
        <f ca="1">IF(ROW()&gt;M$1+2,AVERAGEA(INDIRECT(ADDRESS(ROW()-M$1,12)):INDIRECT(ADDRESS(ROW(),12,4))),NA())</f>
        <v>132.71044983159473</v>
      </c>
      <c r="N882" s="1">
        <f>1000/(Tabelle10[[#This Row],[Time MS]]-B881)</f>
        <v>32.258064516129032</v>
      </c>
    </row>
    <row r="883" spans="1:14">
      <c r="A883" t="str">
        <f t="shared" si="26"/>
        <v>0:18:181</v>
      </c>
      <c r="B883">
        <v>18181</v>
      </c>
      <c r="C883">
        <v>1.5625E-2</v>
      </c>
      <c r="D883">
        <v>-23.871600000000001</v>
      </c>
      <c r="E883">
        <v>97.388400000000004</v>
      </c>
      <c r="F883">
        <v>84.352000000000004</v>
      </c>
      <c r="G883">
        <v>-48.878799999999998</v>
      </c>
      <c r="H883">
        <v>-2.2669600000000001</v>
      </c>
      <c r="I883">
        <v>6.5015400000000003</v>
      </c>
      <c r="J883">
        <v>1</v>
      </c>
      <c r="K883">
        <f t="shared" si="27"/>
        <v>0.57376312048236766</v>
      </c>
      <c r="L883">
        <f>SQRT((D883-Tabelle11[[#This Row],[X]])^2+ (E883 - Tabelle11[Y])^2 + (F883 - Tabelle11[Z])^2)</f>
        <v>131.03287238368853</v>
      </c>
      <c r="M883">
        <f ca="1">IF(ROW()&gt;M$1+2,AVERAGEA(INDIRECT(ADDRESS(ROW()-M$1,12)):INDIRECT(ADDRESS(ROW(),12,4))),NA())</f>
        <v>132.68126016052119</v>
      </c>
      <c r="N883" s="1">
        <f>1000/(Tabelle10[[#This Row],[Time MS]]-B882)</f>
        <v>34.482758620689658</v>
      </c>
    </row>
    <row r="884" spans="1:14">
      <c r="A884" t="str">
        <f t="shared" si="26"/>
        <v>0:18:217</v>
      </c>
      <c r="B884">
        <v>18217</v>
      </c>
      <c r="C884">
        <v>0</v>
      </c>
      <c r="D884">
        <v>-24.32</v>
      </c>
      <c r="E884">
        <v>96.563400000000001</v>
      </c>
      <c r="F884">
        <v>84.455600000000004</v>
      </c>
      <c r="G884">
        <v>-48.878799999999998</v>
      </c>
      <c r="H884">
        <v>-2.2669600000000001</v>
      </c>
      <c r="I884">
        <v>6.5015400000000003</v>
      </c>
      <c r="J884">
        <v>1</v>
      </c>
      <c r="K884">
        <f t="shared" si="27"/>
        <v>0.46219806927746288</v>
      </c>
      <c r="L884">
        <f>SQRT((D884-Tabelle11[[#This Row],[X]])^2+ (E884 - Tabelle11[Y])^2 + (F884 - Tabelle11[Z])^2)</f>
        <v>130.57067431441106</v>
      </c>
      <c r="M884">
        <f ca="1">IF(ROW()&gt;M$1+2,AVERAGEA(INDIRECT(ADDRESS(ROW()-M$1,12)):INDIRECT(ADDRESS(ROW(),12,4))),NA())</f>
        <v>132.64749427093992</v>
      </c>
      <c r="N884" s="1">
        <f>1000/(Tabelle10[[#This Row],[Time MS]]-B883)</f>
        <v>27.777777777777779</v>
      </c>
    </row>
    <row r="885" spans="1:14">
      <c r="A885" t="str">
        <f t="shared" si="26"/>
        <v>0:18:253</v>
      </c>
      <c r="B885">
        <v>18253</v>
      </c>
      <c r="C885">
        <v>0</v>
      </c>
      <c r="D885">
        <v>-23.871600000000001</v>
      </c>
      <c r="E885">
        <v>97.388400000000004</v>
      </c>
      <c r="F885">
        <v>84.352000000000004</v>
      </c>
      <c r="G885">
        <v>-48.878799999999998</v>
      </c>
      <c r="H885">
        <v>-2.2669600000000001</v>
      </c>
      <c r="I885">
        <v>6.5015400000000003</v>
      </c>
      <c r="J885">
        <v>1</v>
      </c>
      <c r="K885">
        <f t="shared" si="27"/>
        <v>0.46219806927746288</v>
      </c>
      <c r="L885">
        <f>SQRT((D885-Tabelle11[[#This Row],[X]])^2+ (E885 - Tabelle11[Y])^2 + (F885 - Tabelle11[Z])^2)</f>
        <v>131.03287238368853</v>
      </c>
      <c r="M885">
        <f ca="1">IF(ROW()&gt;M$1+2,AVERAGEA(INDIRECT(ADDRESS(ROW()-M$1,12)):INDIRECT(ADDRESS(ROW(),12,4))),NA())</f>
        <v>132.61116619977281</v>
      </c>
      <c r="N885" s="1">
        <f>1000/(Tabelle10[[#This Row],[Time MS]]-B884)</f>
        <v>27.777777777777779</v>
      </c>
    </row>
    <row r="886" spans="1:14">
      <c r="A886" t="str">
        <f t="shared" si="26"/>
        <v>0:18:284</v>
      </c>
      <c r="B886">
        <v>18284</v>
      </c>
      <c r="C886">
        <v>0</v>
      </c>
      <c r="D886">
        <v>-24.32</v>
      </c>
      <c r="E886">
        <v>96.563400000000001</v>
      </c>
      <c r="F886">
        <v>84.455600000000004</v>
      </c>
      <c r="G886">
        <v>-48.878799999999998</v>
      </c>
      <c r="H886">
        <v>-2.2669600000000001</v>
      </c>
      <c r="I886">
        <v>6.5015400000000003</v>
      </c>
      <c r="J886">
        <v>1</v>
      </c>
      <c r="K886">
        <f t="shared" si="27"/>
        <v>0.53674614496737616</v>
      </c>
      <c r="L886">
        <f>SQRT((D886-Tabelle11[[#This Row],[X]])^2+ (E886 - Tabelle11[Y])^2 + (F886 - Tabelle11[Z])^2)</f>
        <v>130.57067431441106</v>
      </c>
      <c r="M886">
        <f ca="1">IF(ROW()&gt;M$1+2,AVERAGEA(INDIRECT(ADDRESS(ROW()-M$1,12)):INDIRECT(ADDRESS(ROW(),12,4))),NA())</f>
        <v>132.57026191009803</v>
      </c>
      <c r="N886" s="1">
        <f>1000/(Tabelle10[[#This Row],[Time MS]]-B885)</f>
        <v>32.258064516129032</v>
      </c>
    </row>
    <row r="887" spans="1:14">
      <c r="A887" t="str">
        <f t="shared" si="26"/>
        <v>0:18:317</v>
      </c>
      <c r="B887">
        <v>18317</v>
      </c>
      <c r="C887">
        <v>0</v>
      </c>
      <c r="D887">
        <v>-23.871600000000001</v>
      </c>
      <c r="E887">
        <v>97.388400000000004</v>
      </c>
      <c r="F887">
        <v>84.352000000000004</v>
      </c>
      <c r="G887">
        <v>-48.878799999999998</v>
      </c>
      <c r="H887">
        <v>-2.2669600000000001</v>
      </c>
      <c r="I887">
        <v>6.5015400000000003</v>
      </c>
      <c r="J887">
        <v>1</v>
      </c>
      <c r="K887">
        <f t="shared" si="27"/>
        <v>0.50421607557541392</v>
      </c>
      <c r="L887">
        <f>SQRT((D887-Tabelle11[[#This Row],[X]])^2+ (E887 - Tabelle11[Y])^2 + (F887 - Tabelle11[Z])^2)</f>
        <v>131.03287238368853</v>
      </c>
      <c r="M887">
        <f ca="1">IF(ROW()&gt;M$1+2,AVERAGEA(INDIRECT(ADDRESS(ROW()-M$1,12)):INDIRECT(ADDRESS(ROW(),12,4))),NA())</f>
        <v>132.54107223902446</v>
      </c>
      <c r="N887" s="1">
        <f>1000/(Tabelle10[[#This Row],[Time MS]]-B886)</f>
        <v>30.303030303030305</v>
      </c>
    </row>
    <row r="888" spans="1:14">
      <c r="A888" t="str">
        <f t="shared" si="26"/>
        <v>0:18:340</v>
      </c>
      <c r="B888">
        <v>18340</v>
      </c>
      <c r="C888">
        <v>0</v>
      </c>
      <c r="D888">
        <v>-24.32</v>
      </c>
      <c r="E888">
        <v>96.563400000000001</v>
      </c>
      <c r="F888">
        <v>84.455600000000004</v>
      </c>
      <c r="G888">
        <v>-48.878799999999998</v>
      </c>
      <c r="H888">
        <v>-2.2669600000000001</v>
      </c>
      <c r="I888">
        <v>6.5015400000000003</v>
      </c>
      <c r="J888">
        <v>1</v>
      </c>
      <c r="K888">
        <f t="shared" si="27"/>
        <v>0.72344045626037656</v>
      </c>
      <c r="L888">
        <f>SQRT((D888-Tabelle11[[#This Row],[X]])^2+ (E888 - Tabelle11[Y])^2 + (F888 - Tabelle11[Z])^2)</f>
        <v>130.57067431441106</v>
      </c>
      <c r="M888">
        <f ca="1">IF(ROW()&gt;M$1+2,AVERAGEA(INDIRECT(ADDRESS(ROW()-M$1,12)):INDIRECT(ADDRESS(ROW(),12,4))),NA())</f>
        <v>132.50730634944321</v>
      </c>
      <c r="N888" s="1">
        <f>1000/(Tabelle10[[#This Row],[Time MS]]-B887)</f>
        <v>43.478260869565219</v>
      </c>
    </row>
    <row r="889" spans="1:14">
      <c r="A889" t="str">
        <f t="shared" si="26"/>
        <v>0:18:374</v>
      </c>
      <c r="B889">
        <v>18374</v>
      </c>
      <c r="C889">
        <v>0</v>
      </c>
      <c r="D889">
        <v>-24.32</v>
      </c>
      <c r="E889">
        <v>96.563400000000001</v>
      </c>
      <c r="F889">
        <v>84.455600000000004</v>
      </c>
      <c r="G889">
        <v>-48.878799999999998</v>
      </c>
      <c r="H889">
        <v>-2.2669600000000001</v>
      </c>
      <c r="I889">
        <v>6.5015400000000003</v>
      </c>
      <c r="J889">
        <v>0</v>
      </c>
      <c r="K889">
        <f t="shared" si="27"/>
        <v>0</v>
      </c>
      <c r="L889">
        <f>SQRT((D889-Tabelle11[[#This Row],[X]])^2+ (E889 - Tabelle11[Y])^2 + (F889 - Tabelle11[Z])^2)</f>
        <v>130.57067431441106</v>
      </c>
      <c r="M889">
        <f ca="1">IF(ROW()&gt;M$1+2,AVERAGEA(INDIRECT(ADDRESS(ROW()-M$1,12)):INDIRECT(ADDRESS(ROW(),12,4))),NA())</f>
        <v>132.4664020597684</v>
      </c>
      <c r="N889" s="1">
        <f>1000/(Tabelle10[[#This Row],[Time MS]]-B888)</f>
        <v>29.411764705882351</v>
      </c>
    </row>
    <row r="890" spans="1:14">
      <c r="A890" t="str">
        <f t="shared" si="26"/>
        <v>0:18:404</v>
      </c>
      <c r="B890">
        <v>18404</v>
      </c>
      <c r="C890">
        <v>0</v>
      </c>
      <c r="D890">
        <v>-23.871600000000001</v>
      </c>
      <c r="E890">
        <v>97.388400000000004</v>
      </c>
      <c r="F890">
        <v>84.352000000000004</v>
      </c>
      <c r="G890">
        <v>-48.878799999999998</v>
      </c>
      <c r="H890">
        <v>-2.2669600000000001</v>
      </c>
      <c r="I890">
        <v>6.5015400000000003</v>
      </c>
      <c r="J890">
        <v>1</v>
      </c>
      <c r="K890">
        <f t="shared" si="27"/>
        <v>0.55463768313295536</v>
      </c>
      <c r="L890">
        <f>SQRT((D890-Tabelle11[[#This Row],[X]])^2+ (E890 - Tabelle11[Y])^2 + (F890 - Tabelle11[Z])^2)</f>
        <v>131.03287238368853</v>
      </c>
      <c r="M890">
        <f ca="1">IF(ROW()&gt;M$1+2,AVERAGEA(INDIRECT(ADDRESS(ROW()-M$1,12)):INDIRECT(ADDRESS(ROW(),12,4))),NA())</f>
        <v>132.43007398860129</v>
      </c>
      <c r="N890" s="1">
        <f>1000/(Tabelle10[[#This Row],[Time MS]]-B889)</f>
        <v>33.333333333333336</v>
      </c>
    </row>
    <row r="891" spans="1:14">
      <c r="A891" t="str">
        <f t="shared" si="26"/>
        <v>0:18:421</v>
      </c>
      <c r="B891">
        <v>18421</v>
      </c>
      <c r="C891">
        <v>0</v>
      </c>
      <c r="D891">
        <v>-24.32</v>
      </c>
      <c r="E891">
        <v>96.563400000000001</v>
      </c>
      <c r="F891">
        <v>84.455600000000004</v>
      </c>
      <c r="G891">
        <v>-48.878799999999998</v>
      </c>
      <c r="H891">
        <v>-2.2669600000000001</v>
      </c>
      <c r="I891">
        <v>6.5015400000000003</v>
      </c>
      <c r="J891">
        <v>1</v>
      </c>
      <c r="K891">
        <f t="shared" si="27"/>
        <v>0.97877238199933281</v>
      </c>
      <c r="L891">
        <f>SQRT((D891-Tabelle11[[#This Row],[X]])^2+ (E891 - Tabelle11[Y])^2 + (F891 - Tabelle11[Z])^2)</f>
        <v>130.57067431441106</v>
      </c>
      <c r="M891">
        <f ca="1">IF(ROW()&gt;M$1+2,AVERAGEA(INDIRECT(ADDRESS(ROW()-M$1,12)):INDIRECT(ADDRESS(ROW(),12,4))),NA())</f>
        <v>132.39630809902005</v>
      </c>
      <c r="N891" s="1">
        <f>1000/(Tabelle10[[#This Row],[Time MS]]-B890)</f>
        <v>58.823529411764703</v>
      </c>
    </row>
    <row r="892" spans="1:14">
      <c r="A892" t="str">
        <f t="shared" si="26"/>
        <v>0:18:451</v>
      </c>
      <c r="B892">
        <v>18451</v>
      </c>
      <c r="C892">
        <v>0</v>
      </c>
      <c r="D892">
        <v>-23.871600000000001</v>
      </c>
      <c r="E892">
        <v>97.388400000000004</v>
      </c>
      <c r="F892">
        <v>84.352000000000004</v>
      </c>
      <c r="G892">
        <v>-48.878799999999998</v>
      </c>
      <c r="H892">
        <v>-2.2669600000000001</v>
      </c>
      <c r="I892">
        <v>6.5015400000000003</v>
      </c>
      <c r="J892">
        <v>1</v>
      </c>
      <c r="K892">
        <f t="shared" si="27"/>
        <v>0.55463768313295536</v>
      </c>
      <c r="L892">
        <f>SQRT((D892-Tabelle11[[#This Row],[X]])^2+ (E892 - Tabelle11[Y])^2 + (F892 - Tabelle11[Z])^2)</f>
        <v>131.03287238368853</v>
      </c>
      <c r="M892">
        <f ca="1">IF(ROW()&gt;M$1+2,AVERAGEA(INDIRECT(ADDRESS(ROW()-M$1,12)):INDIRECT(ADDRESS(ROW(),12,4))),NA())</f>
        <v>132.36711842794645</v>
      </c>
      <c r="N892" s="1">
        <f>1000/(Tabelle10[[#This Row],[Time MS]]-B891)</f>
        <v>33.333333333333336</v>
      </c>
    </row>
    <row r="893" spans="1:14">
      <c r="A893" t="str">
        <f t="shared" si="26"/>
        <v>0:18:477</v>
      </c>
      <c r="B893">
        <v>18477</v>
      </c>
      <c r="C893">
        <v>0</v>
      </c>
      <c r="D893">
        <v>-23.871600000000001</v>
      </c>
      <c r="E893">
        <v>97.388400000000004</v>
      </c>
      <c r="F893">
        <v>84.352000000000004</v>
      </c>
      <c r="G893">
        <v>-48.878799999999998</v>
      </c>
      <c r="H893">
        <v>-2.2669600000000001</v>
      </c>
      <c r="I893">
        <v>6.5015400000000003</v>
      </c>
      <c r="J893">
        <v>0</v>
      </c>
      <c r="K893">
        <f t="shared" si="27"/>
        <v>0</v>
      </c>
      <c r="L893">
        <f>SQRT((D893-Tabelle11[[#This Row],[X]])^2+ (E893 - Tabelle11[Y])^2 + (F893 - Tabelle11[Z])^2)</f>
        <v>131.03287238368853</v>
      </c>
      <c r="M893">
        <f ca="1">IF(ROW()&gt;M$1+2,AVERAGEA(INDIRECT(ADDRESS(ROW()-M$1,12)):INDIRECT(ADDRESS(ROW(),12,4))),NA())</f>
        <v>132.33079035677937</v>
      </c>
      <c r="N893" s="1">
        <f>1000/(Tabelle10[[#This Row],[Time MS]]-B892)</f>
        <v>38.46153846153846</v>
      </c>
    </row>
    <row r="894" spans="1:14">
      <c r="A894" t="str">
        <f t="shared" si="26"/>
        <v>0:18:497</v>
      </c>
      <c r="B894">
        <v>18497</v>
      </c>
      <c r="C894">
        <v>0</v>
      </c>
      <c r="D894">
        <v>-24.32</v>
      </c>
      <c r="E894">
        <v>96.563400000000001</v>
      </c>
      <c r="F894">
        <v>84.455600000000004</v>
      </c>
      <c r="G894">
        <v>-48.878799999999998</v>
      </c>
      <c r="H894">
        <v>-2.2669600000000001</v>
      </c>
      <c r="I894">
        <v>6.5015400000000003</v>
      </c>
      <c r="J894">
        <v>1</v>
      </c>
      <c r="K894">
        <f t="shared" si="27"/>
        <v>0.83195652469943304</v>
      </c>
      <c r="L894">
        <f>SQRT((D894-Tabelle11[[#This Row],[X]])^2+ (E894 - Tabelle11[Y])^2 + (F894 - Tabelle11[Z])^2)</f>
        <v>130.57067431441106</v>
      </c>
      <c r="M894">
        <f ca="1">IF(ROW()&gt;M$1+2,AVERAGEA(INDIRECT(ADDRESS(ROW()-M$1,12)):INDIRECT(ADDRESS(ROW(),12,4))),NA())</f>
        <v>132.28988606710456</v>
      </c>
      <c r="N894" s="1">
        <f>1000/(Tabelle10[[#This Row],[Time MS]]-B893)</f>
        <v>50</v>
      </c>
    </row>
    <row r="895" spans="1:14">
      <c r="A895" t="str">
        <f t="shared" si="26"/>
        <v>0:18:508</v>
      </c>
      <c r="B895">
        <v>18508</v>
      </c>
      <c r="C895">
        <v>0</v>
      </c>
      <c r="D895">
        <v>-24.32</v>
      </c>
      <c r="E895">
        <v>96.563400000000001</v>
      </c>
      <c r="F895">
        <v>84.455600000000004</v>
      </c>
      <c r="G895">
        <v>-48.878799999999998</v>
      </c>
      <c r="H895">
        <v>-2.2669600000000001</v>
      </c>
      <c r="I895">
        <v>6.5015400000000003</v>
      </c>
      <c r="J895">
        <v>0</v>
      </c>
      <c r="K895">
        <f t="shared" si="27"/>
        <v>0</v>
      </c>
      <c r="L895">
        <f>SQRT((D895-Tabelle11[[#This Row],[X]])^2+ (E895 - Tabelle11[Y])^2 + (F895 - Tabelle11[Z])^2)</f>
        <v>130.57067431441106</v>
      </c>
      <c r="M895">
        <f ca="1">IF(ROW()&gt;M$1+2,AVERAGEA(INDIRECT(ADDRESS(ROW()-M$1,12)):INDIRECT(ADDRESS(ROW(),12,4))),NA())</f>
        <v>132.25612017752331</v>
      </c>
      <c r="N895" s="1">
        <f>1000/(Tabelle10[[#This Row],[Time MS]]-B894)</f>
        <v>90.909090909090907</v>
      </c>
    </row>
    <row r="896" spans="1:14">
      <c r="A896" t="str">
        <f t="shared" si="26"/>
        <v>0:18:535</v>
      </c>
      <c r="B896">
        <v>18535</v>
      </c>
      <c r="C896">
        <v>0</v>
      </c>
      <c r="D896">
        <v>-23.871600000000001</v>
      </c>
      <c r="E896">
        <v>97.388400000000004</v>
      </c>
      <c r="F896">
        <v>84.352000000000004</v>
      </c>
      <c r="G896">
        <v>-48.878799999999998</v>
      </c>
      <c r="H896">
        <v>-2.2669600000000001</v>
      </c>
      <c r="I896">
        <v>6.5015400000000003</v>
      </c>
      <c r="J896">
        <v>1</v>
      </c>
      <c r="K896">
        <f t="shared" si="27"/>
        <v>0.61626409236995039</v>
      </c>
      <c r="L896">
        <f>SQRT((D896-Tabelle11[[#This Row],[X]])^2+ (E896 - Tabelle11[Y])^2 + (F896 - Tabelle11[Z])^2)</f>
        <v>131.03287238368853</v>
      </c>
      <c r="M896">
        <f ca="1">IF(ROW()&gt;M$1+2,AVERAGEA(INDIRECT(ADDRESS(ROW()-M$1,12)):INDIRECT(ADDRESS(ROW(),12,4))),NA())</f>
        <v>132.22693050644978</v>
      </c>
      <c r="N896" s="1">
        <f>1000/(Tabelle10[[#This Row],[Time MS]]-B895)</f>
        <v>37.037037037037038</v>
      </c>
    </row>
    <row r="897" spans="1:14">
      <c r="A897" t="str">
        <f t="shared" si="26"/>
        <v>0:18:548</v>
      </c>
      <c r="B897">
        <v>18548</v>
      </c>
      <c r="C897">
        <v>0</v>
      </c>
      <c r="D897">
        <v>-24.32</v>
      </c>
      <c r="E897">
        <v>96.563400000000001</v>
      </c>
      <c r="F897">
        <v>84.455600000000004</v>
      </c>
      <c r="G897">
        <v>-48.878799999999998</v>
      </c>
      <c r="H897">
        <v>-2.2669600000000001</v>
      </c>
      <c r="I897">
        <v>6.5015400000000003</v>
      </c>
      <c r="J897">
        <v>1</v>
      </c>
      <c r="K897">
        <f t="shared" si="27"/>
        <v>1.2799331149222049</v>
      </c>
      <c r="L897">
        <f>SQRT((D897-Tabelle11[[#This Row],[X]])^2+ (E897 - Tabelle11[Y])^2 + (F897 - Tabelle11[Z])^2)</f>
        <v>130.57067431441106</v>
      </c>
      <c r="M897">
        <f ca="1">IF(ROW()&gt;M$1+2,AVERAGEA(INDIRECT(ADDRESS(ROW()-M$1,12)):INDIRECT(ADDRESS(ROW(),12,4))),NA())</f>
        <v>132.18602621677499</v>
      </c>
      <c r="N897" s="1">
        <f>1000/(Tabelle10[[#This Row],[Time MS]]-B896)</f>
        <v>76.92307692307692</v>
      </c>
    </row>
    <row r="898" spans="1:14">
      <c r="A898" t="str">
        <f t="shared" si="26"/>
        <v>0:18:577</v>
      </c>
      <c r="B898">
        <v>18577</v>
      </c>
      <c r="C898">
        <v>0</v>
      </c>
      <c r="D898">
        <v>-23.871600000000001</v>
      </c>
      <c r="E898">
        <v>97.388400000000004</v>
      </c>
      <c r="F898">
        <v>84.352000000000004</v>
      </c>
      <c r="G898">
        <v>-48.878799999999998</v>
      </c>
      <c r="H898">
        <v>-2.2669600000000001</v>
      </c>
      <c r="I898">
        <v>6.5015400000000003</v>
      </c>
      <c r="J898">
        <v>1</v>
      </c>
      <c r="K898">
        <f t="shared" si="27"/>
        <v>0.57376312048236766</v>
      </c>
      <c r="L898">
        <f>SQRT((D898-Tabelle11[[#This Row],[X]])^2+ (E898 - Tabelle11[Y])^2 + (F898 - Tabelle11[Z])^2)</f>
        <v>131.03287238368853</v>
      </c>
      <c r="M898">
        <f ca="1">IF(ROW()&gt;M$1+2,AVERAGEA(INDIRECT(ADDRESS(ROW()-M$1,12)):INDIRECT(ADDRESS(ROW(),12,4))),NA())</f>
        <v>132.14969814560791</v>
      </c>
      <c r="N898" s="1">
        <f>1000/(Tabelle10[[#This Row],[Time MS]]-B897)</f>
        <v>34.482758620689658</v>
      </c>
    </row>
    <row r="899" spans="1:14">
      <c r="A899" t="str">
        <f t="shared" ref="A899:A962" si="28">INT(INT(B900/1000)/60)&amp;":"&amp;MOD(INT(B899/1000),60)&amp;":"&amp;MOD(B899,1000)</f>
        <v>0:18:606</v>
      </c>
      <c r="B899">
        <v>18606</v>
      </c>
      <c r="C899">
        <v>0</v>
      </c>
      <c r="D899">
        <v>-23.871600000000001</v>
      </c>
      <c r="E899">
        <v>97.388400000000004</v>
      </c>
      <c r="F899">
        <v>84.352000000000004</v>
      </c>
      <c r="G899">
        <v>-48.878799999999998</v>
      </c>
      <c r="H899">
        <v>-2.2669600000000001</v>
      </c>
      <c r="I899">
        <v>6.5015400000000003</v>
      </c>
      <c r="J899">
        <v>0</v>
      </c>
      <c r="K899">
        <f t="shared" ref="K899:K962" si="29">((ABS(SQRT(SUMSQ(E898,D898,F898))-SQRT(SUMSQ(E899,D899,F899)))/100)/((B899-B898)/1000))*3.6</f>
        <v>0</v>
      </c>
      <c r="L899">
        <f>SQRT((D899-Tabelle11[[#This Row],[X]])^2+ (E899 - Tabelle11[Y])^2 + (F899 - Tabelle11[Z])^2)</f>
        <v>131.03287238368853</v>
      </c>
      <c r="M899">
        <f ca="1">IF(ROW()&gt;M$1+2,AVERAGEA(INDIRECT(ADDRESS(ROW()-M$1,12)):INDIRECT(ADDRESS(ROW(),12,4))),NA())</f>
        <v>132.12050847453438</v>
      </c>
      <c r="N899" s="1">
        <f>1000/(Tabelle10[[#This Row],[Time MS]]-B898)</f>
        <v>34.482758620689658</v>
      </c>
    </row>
    <row r="900" spans="1:14">
      <c r="A900" t="str">
        <f t="shared" si="28"/>
        <v>0:18:631</v>
      </c>
      <c r="B900">
        <v>18631</v>
      </c>
      <c r="C900">
        <v>0</v>
      </c>
      <c r="D900">
        <v>-24.32</v>
      </c>
      <c r="E900">
        <v>96.563400000000001</v>
      </c>
      <c r="F900">
        <v>84.455600000000004</v>
      </c>
      <c r="G900">
        <v>-48.878799999999998</v>
      </c>
      <c r="H900">
        <v>-2.2669600000000001</v>
      </c>
      <c r="I900">
        <v>6.5015400000000003</v>
      </c>
      <c r="J900">
        <v>1</v>
      </c>
      <c r="K900">
        <f t="shared" si="29"/>
        <v>0.66556521975954641</v>
      </c>
      <c r="L900">
        <f>SQRT((D900-Tabelle11[[#This Row],[X]])^2+ (E900 - Tabelle11[Y])^2 + (F900 - Tabelle11[Z])^2)</f>
        <v>130.57067431441106</v>
      </c>
      <c r="M900">
        <f ca="1">IF(ROW()&gt;M$1+2,AVERAGEA(INDIRECT(ADDRESS(ROW()-M$1,12)):INDIRECT(ADDRESS(ROW(),12,4))),NA())</f>
        <v>132.07960418485956</v>
      </c>
      <c r="N900" s="1">
        <f>1000/(Tabelle10[[#This Row],[Time MS]]-B899)</f>
        <v>40</v>
      </c>
    </row>
    <row r="901" spans="1:14">
      <c r="A901" t="str">
        <f t="shared" si="28"/>
        <v>0:18:645</v>
      </c>
      <c r="B901">
        <v>18645</v>
      </c>
      <c r="C901">
        <v>0</v>
      </c>
      <c r="D901">
        <v>-24.32</v>
      </c>
      <c r="E901">
        <v>96.563400000000001</v>
      </c>
      <c r="F901">
        <v>84.455600000000004</v>
      </c>
      <c r="G901">
        <v>-48.878799999999998</v>
      </c>
      <c r="H901">
        <v>-2.2669600000000001</v>
      </c>
      <c r="I901">
        <v>6.5015400000000003</v>
      </c>
      <c r="J901">
        <v>0</v>
      </c>
      <c r="K901">
        <f t="shared" si="29"/>
        <v>0</v>
      </c>
      <c r="L901">
        <f>SQRT((D901-Tabelle11[[#This Row],[X]])^2+ (E901 - Tabelle11[Y])^2 + (F901 - Tabelle11[Z])^2)</f>
        <v>130.57067431441106</v>
      </c>
      <c r="M901">
        <f ca="1">IF(ROW()&gt;M$1+2,AVERAGEA(INDIRECT(ADDRESS(ROW()-M$1,12)):INDIRECT(ADDRESS(ROW(),12,4))),NA())</f>
        <v>132.03869989518478</v>
      </c>
      <c r="N901" s="1">
        <f>1000/(Tabelle10[[#This Row],[Time MS]]-B900)</f>
        <v>71.428571428571431</v>
      </c>
    </row>
    <row r="902" spans="1:14">
      <c r="A902" t="str">
        <f t="shared" si="28"/>
        <v>0:18:667</v>
      </c>
      <c r="B902">
        <v>18667</v>
      </c>
      <c r="C902">
        <v>0</v>
      </c>
      <c r="D902">
        <v>-23.871600000000001</v>
      </c>
      <c r="E902">
        <v>97.388400000000004</v>
      </c>
      <c r="F902">
        <v>84.352000000000004</v>
      </c>
      <c r="G902">
        <v>-48.878799999999998</v>
      </c>
      <c r="H902">
        <v>-2.2669600000000001</v>
      </c>
      <c r="I902">
        <v>6.5015400000000003</v>
      </c>
      <c r="J902">
        <v>1</v>
      </c>
      <c r="K902">
        <f t="shared" si="29"/>
        <v>0.756324113363121</v>
      </c>
      <c r="L902">
        <f>SQRT((D902-Tabelle11[[#This Row],[X]])^2+ (E902 - Tabelle11[Y])^2 + (F902 - Tabelle11[Z])^2)</f>
        <v>131.03287238368853</v>
      </c>
      <c r="M902">
        <f ca="1">IF(ROW()&gt;M$1+2,AVERAGEA(INDIRECT(ADDRESS(ROW()-M$1,12)):INDIRECT(ADDRESS(ROW(),12,4))),NA())</f>
        <v>132.00951022411121</v>
      </c>
      <c r="N902" s="1">
        <f>1000/(Tabelle10[[#This Row],[Time MS]]-B901)</f>
        <v>45.454545454545453</v>
      </c>
    </row>
    <row r="903" spans="1:14">
      <c r="A903" t="str">
        <f t="shared" si="28"/>
        <v>0:18:678</v>
      </c>
      <c r="B903">
        <v>18678</v>
      </c>
      <c r="C903">
        <v>0</v>
      </c>
      <c r="D903">
        <v>-23.871600000000001</v>
      </c>
      <c r="E903">
        <v>97.388400000000004</v>
      </c>
      <c r="F903">
        <v>84.352000000000004</v>
      </c>
      <c r="G903">
        <v>-48.878799999999998</v>
      </c>
      <c r="H903">
        <v>-2.2669600000000001</v>
      </c>
      <c r="I903">
        <v>6.5015400000000003</v>
      </c>
      <c r="J903">
        <v>0</v>
      </c>
      <c r="K903">
        <f t="shared" si="29"/>
        <v>0</v>
      </c>
      <c r="L903">
        <f>SQRT((D903-Tabelle11[[#This Row],[X]])^2+ (E903 - Tabelle11[Y])^2 + (F903 - Tabelle11[Z])^2)</f>
        <v>131.03287238368853</v>
      </c>
      <c r="M903">
        <f ca="1">IF(ROW()&gt;M$1+2,AVERAGEA(INDIRECT(ADDRESS(ROW()-M$1,12)):INDIRECT(ADDRESS(ROW(),12,4))),NA())</f>
        <v>131.98032055303764</v>
      </c>
      <c r="N903" s="1">
        <f>1000/(Tabelle10[[#This Row],[Time MS]]-B902)</f>
        <v>90.909090909090907</v>
      </c>
    </row>
    <row r="904" spans="1:14">
      <c r="A904" t="str">
        <f t="shared" si="28"/>
        <v>0:18:692</v>
      </c>
      <c r="B904">
        <v>18692</v>
      </c>
      <c r="C904">
        <v>0</v>
      </c>
      <c r="D904">
        <v>-23.871600000000001</v>
      </c>
      <c r="E904">
        <v>97.388400000000004</v>
      </c>
      <c r="F904">
        <v>84.352000000000004</v>
      </c>
      <c r="G904">
        <v>-48.878799999999998</v>
      </c>
      <c r="H904">
        <v>-2.2669600000000001</v>
      </c>
      <c r="I904">
        <v>6.5015400000000003</v>
      </c>
      <c r="J904">
        <v>0</v>
      </c>
      <c r="K904">
        <f t="shared" si="29"/>
        <v>0</v>
      </c>
      <c r="L904">
        <f>SQRT((D904-Tabelle11[[#This Row],[X]])^2+ (E904 - Tabelle11[Y])^2 + (F904 - Tabelle11[Z])^2)</f>
        <v>131.03287238368853</v>
      </c>
      <c r="M904">
        <f ca="1">IF(ROW()&gt;M$1+2,AVERAGEA(INDIRECT(ADDRESS(ROW()-M$1,12)):INDIRECT(ADDRESS(ROW(),12,4))),NA())</f>
        <v>131.94399248187057</v>
      </c>
      <c r="N904" s="1">
        <f>1000/(Tabelle10[[#This Row],[Time MS]]-B903)</f>
        <v>71.428571428571431</v>
      </c>
    </row>
    <row r="905" spans="1:14">
      <c r="A905" t="str">
        <f t="shared" si="28"/>
        <v>0:18:705</v>
      </c>
      <c r="B905">
        <v>18705</v>
      </c>
      <c r="C905">
        <v>0</v>
      </c>
      <c r="D905">
        <v>-24.32</v>
      </c>
      <c r="E905">
        <v>96.563400000000001</v>
      </c>
      <c r="F905">
        <v>84.455600000000004</v>
      </c>
      <c r="G905">
        <v>-48.878799999999998</v>
      </c>
      <c r="H905">
        <v>-2.2669600000000001</v>
      </c>
      <c r="I905">
        <v>6.5015400000000003</v>
      </c>
      <c r="J905">
        <v>1</v>
      </c>
      <c r="K905">
        <f t="shared" si="29"/>
        <v>1.2799331149222049</v>
      </c>
      <c r="L905">
        <f>SQRT((D905-Tabelle11[[#This Row],[X]])^2+ (E905 - Tabelle11[Y])^2 + (F905 - Tabelle11[Z])^2)</f>
        <v>130.57067431441106</v>
      </c>
      <c r="M905">
        <f ca="1">IF(ROW()&gt;M$1+2,AVERAGEA(INDIRECT(ADDRESS(ROW()-M$1,12)):INDIRECT(ADDRESS(ROW(),12,4))),NA())</f>
        <v>131.91022659228932</v>
      </c>
      <c r="N905" s="1">
        <f>1000/(Tabelle10[[#This Row],[Time MS]]-B904)</f>
        <v>76.92307692307692</v>
      </c>
    </row>
    <row r="906" spans="1:14">
      <c r="A906" t="str">
        <f t="shared" si="28"/>
        <v>0:18:712</v>
      </c>
      <c r="B906">
        <v>18712</v>
      </c>
      <c r="C906">
        <v>0</v>
      </c>
      <c r="D906">
        <v>-23.871600000000001</v>
      </c>
      <c r="E906">
        <v>97.388400000000004</v>
      </c>
      <c r="F906">
        <v>84.352000000000004</v>
      </c>
      <c r="G906">
        <v>-48.878799999999998</v>
      </c>
      <c r="H906">
        <v>-2.2669600000000001</v>
      </c>
      <c r="I906">
        <v>6.5015400000000003</v>
      </c>
      <c r="J906">
        <v>1</v>
      </c>
      <c r="K906">
        <f t="shared" si="29"/>
        <v>2.3770186419983803</v>
      </c>
      <c r="L906">
        <f>SQRT((D906-Tabelle11[[#This Row],[X]])^2+ (E906 - Tabelle11[Y])^2 + (F906 - Tabelle11[Z])^2)</f>
        <v>131.03287238368853</v>
      </c>
      <c r="M906">
        <f ca="1">IF(ROW()&gt;M$1+2,AVERAGEA(INDIRECT(ADDRESS(ROW()-M$1,12)):INDIRECT(ADDRESS(ROW(),12,4))),NA())</f>
        <v>131.88103692121578</v>
      </c>
      <c r="N906" s="1">
        <f>1000/(Tabelle10[[#This Row],[Time MS]]-B905)</f>
        <v>142.85714285714286</v>
      </c>
    </row>
    <row r="907" spans="1:14">
      <c r="A907" t="str">
        <f t="shared" si="28"/>
        <v>0:18:740</v>
      </c>
      <c r="B907">
        <v>18740</v>
      </c>
      <c r="C907">
        <v>0</v>
      </c>
      <c r="D907">
        <v>-23.871600000000001</v>
      </c>
      <c r="E907">
        <v>97.388400000000004</v>
      </c>
      <c r="F907">
        <v>84.352000000000004</v>
      </c>
      <c r="G907">
        <v>-48.878799999999998</v>
      </c>
      <c r="H907">
        <v>-2.2669600000000001</v>
      </c>
      <c r="I907">
        <v>6.5015400000000003</v>
      </c>
      <c r="J907">
        <v>0</v>
      </c>
      <c r="K907">
        <f t="shared" si="29"/>
        <v>0</v>
      </c>
      <c r="L907">
        <f>SQRT((D907-Tabelle11[[#This Row],[X]])^2+ (E907 - Tabelle11[Y])^2 + (F907 - Tabelle11[Z])^2)</f>
        <v>131.03287238368853</v>
      </c>
      <c r="M907">
        <f ca="1">IF(ROW()&gt;M$1+2,AVERAGEA(INDIRECT(ADDRESS(ROW()-M$1,12)):INDIRECT(ADDRESS(ROW(),12,4))),NA())</f>
        <v>131.8447088500487</v>
      </c>
      <c r="N907" s="1">
        <f>1000/(Tabelle10[[#This Row],[Time MS]]-B906)</f>
        <v>35.714285714285715</v>
      </c>
    </row>
    <row r="908" spans="1:14">
      <c r="A908" t="str">
        <f t="shared" si="28"/>
        <v>0:18:766</v>
      </c>
      <c r="B908">
        <v>18766</v>
      </c>
      <c r="C908">
        <v>0</v>
      </c>
      <c r="D908">
        <v>-24.32</v>
      </c>
      <c r="E908">
        <v>96.563400000000001</v>
      </c>
      <c r="F908">
        <v>84.455600000000004</v>
      </c>
      <c r="G908">
        <v>-48.878799999999998</v>
      </c>
      <c r="H908">
        <v>-2.2669600000000001</v>
      </c>
      <c r="I908">
        <v>6.5015400000000003</v>
      </c>
      <c r="J908">
        <v>1</v>
      </c>
      <c r="K908">
        <f t="shared" si="29"/>
        <v>0.63996655746110243</v>
      </c>
      <c r="L908">
        <f>SQRT((D908-Tabelle11[[#This Row],[X]])^2+ (E908 - Tabelle11[Y])^2 + (F908 - Tabelle11[Z])^2)</f>
        <v>130.57067431441106</v>
      </c>
      <c r="M908">
        <f ca="1">IF(ROW()&gt;M$1+2,AVERAGEA(INDIRECT(ADDRESS(ROW()-M$1,12)):INDIRECT(ADDRESS(ROW(),12,4))),NA())</f>
        <v>131.81094296046746</v>
      </c>
      <c r="N908" s="1">
        <f>1000/(Tabelle10[[#This Row],[Time MS]]-B907)</f>
        <v>38.46153846153846</v>
      </c>
    </row>
    <row r="909" spans="1:14">
      <c r="A909" t="str">
        <f t="shared" si="28"/>
        <v>0:18:774</v>
      </c>
      <c r="B909">
        <v>18774</v>
      </c>
      <c r="C909">
        <v>0</v>
      </c>
      <c r="D909">
        <v>-24.32</v>
      </c>
      <c r="E909">
        <v>96.563400000000001</v>
      </c>
      <c r="F909">
        <v>84.455600000000004</v>
      </c>
      <c r="G909">
        <v>-48.878799999999998</v>
      </c>
      <c r="H909">
        <v>-2.2669600000000001</v>
      </c>
      <c r="I909">
        <v>6.5015400000000003</v>
      </c>
      <c r="J909">
        <v>0</v>
      </c>
      <c r="K909">
        <f t="shared" si="29"/>
        <v>0</v>
      </c>
      <c r="L909">
        <f>SQRT((D909-Tabelle11[[#This Row],[X]])^2+ (E909 - Tabelle11[Y])^2 + (F909 - Tabelle11[Z])^2)</f>
        <v>130.57067431441106</v>
      </c>
      <c r="M909">
        <f ca="1">IF(ROW()&gt;M$1+2,AVERAGEA(INDIRECT(ADDRESS(ROW()-M$1,12)):INDIRECT(ADDRESS(ROW(),12,4))),NA())</f>
        <v>131.77717707088621</v>
      </c>
      <c r="N909" s="1">
        <f>1000/(Tabelle10[[#This Row],[Time MS]]-B908)</f>
        <v>125</v>
      </c>
    </row>
    <row r="910" spans="1:14">
      <c r="A910" t="str">
        <f t="shared" si="28"/>
        <v>0:18:799</v>
      </c>
      <c r="B910">
        <v>18799</v>
      </c>
      <c r="C910">
        <v>0</v>
      </c>
      <c r="D910">
        <v>-23.871600000000001</v>
      </c>
      <c r="E910">
        <v>97.388400000000004</v>
      </c>
      <c r="F910">
        <v>84.352000000000004</v>
      </c>
      <c r="G910">
        <v>-48.878799999999998</v>
      </c>
      <c r="H910">
        <v>-2.2669600000000001</v>
      </c>
      <c r="I910">
        <v>6.5015400000000003</v>
      </c>
      <c r="J910">
        <v>1</v>
      </c>
      <c r="K910">
        <f t="shared" si="29"/>
        <v>0.66556521975954641</v>
      </c>
      <c r="L910">
        <f>SQRT((D910-Tabelle11[[#This Row],[X]])^2+ (E910 - Tabelle11[Y])^2 + (F910 - Tabelle11[Z])^2)</f>
        <v>131.03287238368853</v>
      </c>
      <c r="M910">
        <f ca="1">IF(ROW()&gt;M$1+2,AVERAGEA(INDIRECT(ADDRESS(ROW()-M$1,12)):INDIRECT(ADDRESS(ROW(),12,4))),NA())</f>
        <v>131.74798739981264</v>
      </c>
      <c r="N910" s="1">
        <f>1000/(Tabelle10[[#This Row],[Time MS]]-B909)</f>
        <v>40</v>
      </c>
    </row>
    <row r="911" spans="1:14">
      <c r="A911" t="str">
        <f t="shared" si="28"/>
        <v>0:18:813</v>
      </c>
      <c r="B911">
        <v>18813</v>
      </c>
      <c r="C911">
        <v>0</v>
      </c>
      <c r="D911">
        <v>-23.871600000000001</v>
      </c>
      <c r="E911">
        <v>97.388400000000004</v>
      </c>
      <c r="F911">
        <v>84.352000000000004</v>
      </c>
      <c r="G911">
        <v>-48.878799999999998</v>
      </c>
      <c r="H911">
        <v>-2.2669600000000001</v>
      </c>
      <c r="I911">
        <v>6.5015400000000003</v>
      </c>
      <c r="J911">
        <v>0</v>
      </c>
      <c r="K911">
        <f t="shared" si="29"/>
        <v>0</v>
      </c>
      <c r="L911">
        <f>SQRT((D911-Tabelle11[[#This Row],[X]])^2+ (E911 - Tabelle11[Y])^2 + (F911 - Tabelle11[Z])^2)</f>
        <v>131.03287238368853</v>
      </c>
      <c r="M911">
        <f ca="1">IF(ROW()&gt;M$1+2,AVERAGEA(INDIRECT(ADDRESS(ROW()-M$1,12)):INDIRECT(ADDRESS(ROW(),12,4))),NA())</f>
        <v>131.71165932864557</v>
      </c>
      <c r="N911" s="1">
        <f>1000/(Tabelle10[[#This Row],[Time MS]]-B910)</f>
        <v>71.428571428571431</v>
      </c>
    </row>
    <row r="912" spans="1:14">
      <c r="A912" t="str">
        <f t="shared" si="28"/>
        <v>0:18:835</v>
      </c>
      <c r="B912">
        <v>18835</v>
      </c>
      <c r="C912">
        <v>0</v>
      </c>
      <c r="D912">
        <v>-24.32</v>
      </c>
      <c r="E912">
        <v>96.563400000000001</v>
      </c>
      <c r="F912">
        <v>84.455600000000004</v>
      </c>
      <c r="G912">
        <v>-48.878799999999998</v>
      </c>
      <c r="H912">
        <v>-2.2669600000000001</v>
      </c>
      <c r="I912">
        <v>6.5015400000000003</v>
      </c>
      <c r="J912">
        <v>1</v>
      </c>
      <c r="K912">
        <f t="shared" si="29"/>
        <v>0.756324113363121</v>
      </c>
      <c r="L912">
        <f>SQRT((D912-Tabelle11[[#This Row],[X]])^2+ (E912 - Tabelle11[Y])^2 + (F912 - Tabelle11[Z])^2)</f>
        <v>130.57067431441106</v>
      </c>
      <c r="M912">
        <f ca="1">IF(ROW()&gt;M$1+2,AVERAGEA(INDIRECT(ADDRESS(ROW()-M$1,12)):INDIRECT(ADDRESS(ROW(),12,4))),NA())</f>
        <v>131.67075503897075</v>
      </c>
      <c r="N912" s="1">
        <f>1000/(Tabelle10[[#This Row],[Time MS]]-B911)</f>
        <v>45.454545454545453</v>
      </c>
    </row>
    <row r="913" spans="1:14">
      <c r="A913" t="str">
        <f t="shared" si="28"/>
        <v>0:18:854</v>
      </c>
      <c r="B913">
        <v>18854</v>
      </c>
      <c r="C913">
        <v>0</v>
      </c>
      <c r="D913">
        <v>-23.871600000000001</v>
      </c>
      <c r="E913">
        <v>97.388400000000004</v>
      </c>
      <c r="F913">
        <v>84.352000000000004</v>
      </c>
      <c r="G913">
        <v>-48.878799999999998</v>
      </c>
      <c r="H913">
        <v>-2.2669600000000001</v>
      </c>
      <c r="I913">
        <v>6.5015400000000003</v>
      </c>
      <c r="J913">
        <v>1</v>
      </c>
      <c r="K913">
        <f t="shared" si="29"/>
        <v>0.87574371020992958</v>
      </c>
      <c r="L913">
        <f>SQRT((D913-Tabelle11[[#This Row],[X]])^2+ (E913 - Tabelle11[Y])^2 + (F913 - Tabelle11[Z])^2)</f>
        <v>131.03287238368853</v>
      </c>
      <c r="M913">
        <f ca="1">IF(ROW()&gt;M$1+2,AVERAGEA(INDIRECT(ADDRESS(ROW()-M$1,12)):INDIRECT(ADDRESS(ROW(),12,4))),NA())</f>
        <v>131.64156536789721</v>
      </c>
      <c r="N913" s="1">
        <f>1000/(Tabelle10[[#This Row],[Time MS]]-B912)</f>
        <v>52.631578947368418</v>
      </c>
    </row>
    <row r="914" spans="1:14">
      <c r="A914" t="str">
        <f t="shared" si="28"/>
        <v>0:18:876</v>
      </c>
      <c r="B914">
        <v>18876</v>
      </c>
      <c r="C914">
        <v>0</v>
      </c>
      <c r="D914">
        <v>-23.871600000000001</v>
      </c>
      <c r="E914">
        <v>97.388400000000004</v>
      </c>
      <c r="F914">
        <v>84.352000000000004</v>
      </c>
      <c r="G914">
        <v>-48.878799999999998</v>
      </c>
      <c r="H914">
        <v>-2.2669600000000001</v>
      </c>
      <c r="I914">
        <v>6.5015400000000003</v>
      </c>
      <c r="J914">
        <v>0</v>
      </c>
      <c r="K914">
        <f t="shared" si="29"/>
        <v>0</v>
      </c>
      <c r="L914">
        <f>SQRT((D914-Tabelle11[[#This Row],[X]])^2+ (E914 - Tabelle11[Y])^2 + (F914 - Tabelle11[Z])^2)</f>
        <v>131.03287238368853</v>
      </c>
      <c r="M914">
        <f ca="1">IF(ROW()&gt;M$1+2,AVERAGEA(INDIRECT(ADDRESS(ROW()-M$1,12)):INDIRECT(ADDRESS(ROW(),12,4))),NA())</f>
        <v>131.60523729673014</v>
      </c>
      <c r="N914" s="1">
        <f>1000/(Tabelle10[[#This Row],[Time MS]]-B913)</f>
        <v>45.454545454545453</v>
      </c>
    </row>
    <row r="915" spans="1:14">
      <c r="A915" t="str">
        <f t="shared" si="28"/>
        <v>0:18:896</v>
      </c>
      <c r="B915">
        <v>18896</v>
      </c>
      <c r="C915">
        <v>0</v>
      </c>
      <c r="D915">
        <v>-24.32</v>
      </c>
      <c r="E915">
        <v>96.563400000000001</v>
      </c>
      <c r="F915">
        <v>84.455600000000004</v>
      </c>
      <c r="G915">
        <v>-48.878799999999998</v>
      </c>
      <c r="H915">
        <v>-2.2669600000000001</v>
      </c>
      <c r="I915">
        <v>6.5015400000000003</v>
      </c>
      <c r="J915">
        <v>1</v>
      </c>
      <c r="K915">
        <f t="shared" si="29"/>
        <v>0.83195652469943304</v>
      </c>
      <c r="L915">
        <f>SQRT((D915-Tabelle11[[#This Row],[X]])^2+ (E915 - Tabelle11[Y])^2 + (F915 - Tabelle11[Z])^2)</f>
        <v>130.57067431441106</v>
      </c>
      <c r="M915">
        <f ca="1">IF(ROW()&gt;M$1+2,AVERAGEA(INDIRECT(ADDRESS(ROW()-M$1,12)):INDIRECT(ADDRESS(ROW(),12,4))),NA())</f>
        <v>131.56433300705532</v>
      </c>
      <c r="N915" s="1">
        <f>1000/(Tabelle10[[#This Row],[Time MS]]-B914)</f>
        <v>50</v>
      </c>
    </row>
    <row r="916" spans="1:14">
      <c r="A916" t="str">
        <f t="shared" si="28"/>
        <v>0:18:906</v>
      </c>
      <c r="B916">
        <v>18906</v>
      </c>
      <c r="C916">
        <v>0</v>
      </c>
      <c r="D916">
        <v>-24.32</v>
      </c>
      <c r="E916">
        <v>96.563400000000001</v>
      </c>
      <c r="F916">
        <v>84.455600000000004</v>
      </c>
      <c r="G916">
        <v>-48.878799999999998</v>
      </c>
      <c r="H916">
        <v>-2.2669600000000001</v>
      </c>
      <c r="I916">
        <v>6.5015400000000003</v>
      </c>
      <c r="J916">
        <v>0</v>
      </c>
      <c r="K916">
        <f t="shared" si="29"/>
        <v>0</v>
      </c>
      <c r="L916">
        <f>SQRT((D916-Tabelle11[[#This Row],[X]])^2+ (E916 - Tabelle11[Y])^2 + (F916 - Tabelle11[Z])^2)</f>
        <v>130.57067431441106</v>
      </c>
      <c r="M916">
        <f ca="1">IF(ROW()&gt;M$1+2,AVERAGEA(INDIRECT(ADDRESS(ROW()-M$1,12)):INDIRECT(ADDRESS(ROW(),12,4))),NA())</f>
        <v>131.53056711747408</v>
      </c>
      <c r="N916" s="1">
        <f>1000/(Tabelle10[[#This Row],[Time MS]]-B915)</f>
        <v>100</v>
      </c>
    </row>
    <row r="917" spans="1:14">
      <c r="A917" t="str">
        <f t="shared" si="28"/>
        <v>0:18:931</v>
      </c>
      <c r="B917">
        <v>18931</v>
      </c>
      <c r="C917">
        <v>0</v>
      </c>
      <c r="D917">
        <v>-23.871600000000001</v>
      </c>
      <c r="E917">
        <v>97.388400000000004</v>
      </c>
      <c r="F917">
        <v>84.352000000000004</v>
      </c>
      <c r="G917">
        <v>-48.878799999999998</v>
      </c>
      <c r="H917">
        <v>-2.2669600000000001</v>
      </c>
      <c r="I917">
        <v>6.5015400000000003</v>
      </c>
      <c r="J917">
        <v>1</v>
      </c>
      <c r="K917">
        <f t="shared" si="29"/>
        <v>0.66556521975954641</v>
      </c>
      <c r="L917">
        <f>SQRT((D917-Tabelle11[[#This Row],[X]])^2+ (E917 - Tabelle11[Y])^2 + (F917 - Tabelle11[Z])^2)</f>
        <v>131.03287238368853</v>
      </c>
      <c r="M917">
        <f ca="1">IF(ROW()&gt;M$1+2,AVERAGEA(INDIRECT(ADDRESS(ROW()-M$1,12)):INDIRECT(ADDRESS(ROW(),12,4))),NA())</f>
        <v>131.49423904630697</v>
      </c>
      <c r="N917" s="1">
        <f>1000/(Tabelle10[[#This Row],[Time MS]]-B916)</f>
        <v>40</v>
      </c>
    </row>
    <row r="918" spans="1:14">
      <c r="A918" t="str">
        <f t="shared" si="28"/>
        <v>0:18:945</v>
      </c>
      <c r="B918">
        <v>18945</v>
      </c>
      <c r="C918">
        <v>0</v>
      </c>
      <c r="D918">
        <v>-23.871600000000001</v>
      </c>
      <c r="E918">
        <v>97.388400000000004</v>
      </c>
      <c r="F918">
        <v>84.352000000000004</v>
      </c>
      <c r="G918">
        <v>-48.878799999999998</v>
      </c>
      <c r="H918">
        <v>-2.2669600000000001</v>
      </c>
      <c r="I918">
        <v>6.5015400000000003</v>
      </c>
      <c r="J918">
        <v>0</v>
      </c>
      <c r="K918">
        <f t="shared" si="29"/>
        <v>0</v>
      </c>
      <c r="L918">
        <f>SQRT((D918-Tabelle11[[#This Row],[X]])^2+ (E918 - Tabelle11[Y])^2 + (F918 - Tabelle11[Z])^2)</f>
        <v>131.03287238368853</v>
      </c>
      <c r="M918">
        <f ca="1">IF(ROW()&gt;M$1+2,AVERAGEA(INDIRECT(ADDRESS(ROW()-M$1,12)):INDIRECT(ADDRESS(ROW(),12,4))),NA())</f>
        <v>131.4579109751399</v>
      </c>
      <c r="N918" s="1">
        <f>1000/(Tabelle10[[#This Row],[Time MS]]-B917)</f>
        <v>71.428571428571431</v>
      </c>
    </row>
    <row r="919" spans="1:14">
      <c r="A919" t="str">
        <f t="shared" si="28"/>
        <v>0:18:971</v>
      </c>
      <c r="B919">
        <v>18971</v>
      </c>
      <c r="C919">
        <v>0</v>
      </c>
      <c r="D919">
        <v>-24.32</v>
      </c>
      <c r="E919">
        <v>96.563400000000001</v>
      </c>
      <c r="F919">
        <v>84.455600000000004</v>
      </c>
      <c r="G919">
        <v>-48.878799999999998</v>
      </c>
      <c r="H919">
        <v>-2.2669600000000001</v>
      </c>
      <c r="I919">
        <v>6.5015400000000003</v>
      </c>
      <c r="J919">
        <v>1</v>
      </c>
      <c r="K919">
        <f t="shared" si="29"/>
        <v>0.63996655746110243</v>
      </c>
      <c r="L919">
        <f>SQRT((D919-Tabelle11[[#This Row],[X]])^2+ (E919 - Tabelle11[Y])^2 + (F919 - Tabelle11[Z])^2)</f>
        <v>130.57067431441106</v>
      </c>
      <c r="M919">
        <f ca="1">IF(ROW()&gt;M$1+2,AVERAGEA(INDIRECT(ADDRESS(ROW()-M$1,12)):INDIRECT(ADDRESS(ROW(),12,4))),NA())</f>
        <v>131.42414508555862</v>
      </c>
      <c r="N919" s="1">
        <f>1000/(Tabelle10[[#This Row],[Time MS]]-B918)</f>
        <v>38.46153846153846</v>
      </c>
    </row>
    <row r="920" spans="1:14">
      <c r="A920" t="str">
        <f t="shared" si="28"/>
        <v>0:18:984</v>
      </c>
      <c r="B920">
        <v>18984</v>
      </c>
      <c r="C920">
        <v>1.16626E-2</v>
      </c>
      <c r="D920">
        <v>-26.936599999999999</v>
      </c>
      <c r="E920">
        <v>97.941000000000003</v>
      </c>
      <c r="F920">
        <v>82.670699999999997</v>
      </c>
      <c r="G920">
        <v>-48.321800000000003</v>
      </c>
      <c r="H920">
        <v>-2.1884299999999999</v>
      </c>
      <c r="I920">
        <v>8.9974299999999996</v>
      </c>
      <c r="J920">
        <v>1</v>
      </c>
      <c r="K920">
        <f t="shared" si="29"/>
        <v>1.0986744142124703</v>
      </c>
      <c r="L920">
        <f>SQRT((D920-Tabelle11[[#This Row],[X]])^2+ (E920 - Tabelle11[Y])^2 + (F920 - Tabelle11[Z])^2)</f>
        <v>130.96741785287668</v>
      </c>
      <c r="M920">
        <f ca="1">IF(ROW()&gt;M$1+2,AVERAGEA(INDIRECT(ADDRESS(ROW()-M$1,12)):INDIRECT(ADDRESS(ROW(),12,4))),NA())</f>
        <v>131.38716894973004</v>
      </c>
      <c r="N920" s="1">
        <f>1000/(Tabelle10[[#This Row],[Time MS]]-B919)</f>
        <v>76.92307692307692</v>
      </c>
    </row>
    <row r="921" spans="1:14">
      <c r="A921" t="str">
        <f t="shared" si="28"/>
        <v>0:19:10</v>
      </c>
      <c r="B921">
        <v>19010</v>
      </c>
      <c r="C921">
        <v>1.4571199999999999E-2</v>
      </c>
      <c r="D921">
        <v>-26.665800000000001</v>
      </c>
      <c r="E921">
        <v>95.795199999999994</v>
      </c>
      <c r="F921">
        <v>83.644499999999994</v>
      </c>
      <c r="G921">
        <v>-47.931199999999997</v>
      </c>
      <c r="H921">
        <v>-1.1813400000000001</v>
      </c>
      <c r="I921">
        <v>9.2253000000000007</v>
      </c>
      <c r="J921">
        <v>1</v>
      </c>
      <c r="K921">
        <f t="shared" si="29"/>
        <v>1.4237293273209015</v>
      </c>
      <c r="L921">
        <f>SQRT((D921-Tabelle11[[#This Row],[X]])^2+ (E921 - Tabelle11[Y])^2 + (F921 - Tabelle11[Z])^2)</f>
        <v>129.93916889425603</v>
      </c>
      <c r="M921">
        <f ca="1">IF(ROW()&gt;M$1+2,AVERAGEA(INDIRECT(ADDRESS(ROW()-M$1,12)):INDIRECT(ADDRESS(ROW(),12,4))),NA())</f>
        <v>131.34001213114283</v>
      </c>
      <c r="N921" s="1">
        <f>1000/(Tabelle10[[#This Row],[Time MS]]-B920)</f>
        <v>38.46153846153846</v>
      </c>
    </row>
    <row r="922" spans="1:14">
      <c r="A922" t="str">
        <f t="shared" si="28"/>
        <v>0:19:40</v>
      </c>
      <c r="B922">
        <v>19040</v>
      </c>
      <c r="C922">
        <v>1.4571199999999999E-2</v>
      </c>
      <c r="D922">
        <v>-26.665800000000001</v>
      </c>
      <c r="E922">
        <v>95.795199999999994</v>
      </c>
      <c r="F922">
        <v>83.644499999999994</v>
      </c>
      <c r="G922">
        <v>-47.931199999999997</v>
      </c>
      <c r="H922">
        <v>-1.1813400000000001</v>
      </c>
      <c r="I922">
        <v>9.2253000000000007</v>
      </c>
      <c r="J922">
        <v>0</v>
      </c>
      <c r="K922">
        <f t="shared" si="29"/>
        <v>0</v>
      </c>
      <c r="L922">
        <f>SQRT((D922-Tabelle11[[#This Row],[X]])^2+ (E922 - Tabelle11[Y])^2 + (F922 - Tabelle11[Z])^2)</f>
        <v>129.93916889425603</v>
      </c>
      <c r="M922">
        <f ca="1">IF(ROW()&gt;M$1+2,AVERAGEA(INDIRECT(ADDRESS(ROW()-M$1,12)):INDIRECT(ADDRESS(ROW(),12,4))),NA())</f>
        <v>131.29285531255562</v>
      </c>
      <c r="N922" s="1">
        <f>1000/(Tabelle10[[#This Row],[Time MS]]-B921)</f>
        <v>33.333333333333336</v>
      </c>
    </row>
    <row r="923" spans="1:14">
      <c r="A923" t="str">
        <f t="shared" si="28"/>
        <v>0:19:70</v>
      </c>
      <c r="B923">
        <v>19070</v>
      </c>
      <c r="C923">
        <v>2.00222E-2</v>
      </c>
      <c r="D923">
        <v>-24.849900000000002</v>
      </c>
      <c r="E923">
        <v>96.588700000000003</v>
      </c>
      <c r="F923">
        <v>84.533100000000005</v>
      </c>
      <c r="G923">
        <v>-47.442900000000002</v>
      </c>
      <c r="H923">
        <v>-1.1208800000000001</v>
      </c>
      <c r="I923">
        <v>8.3338000000000001</v>
      </c>
      <c r="J923">
        <v>1</v>
      </c>
      <c r="K923">
        <f t="shared" si="29"/>
        <v>0.96004226804270754</v>
      </c>
      <c r="L923">
        <f>SQRT((D923-Tabelle11[[#This Row],[X]])^2+ (E923 - Tabelle11[Y])^2 + (F923 - Tabelle11[Z])^2)</f>
        <v>130.73920411762495</v>
      </c>
      <c r="M923">
        <f ca="1">IF(ROW()&gt;M$1+2,AVERAGEA(INDIRECT(ADDRESS(ROW()-M$1,12)):INDIRECT(ADDRESS(ROW(),12,4))),NA())</f>
        <v>131.26075803488737</v>
      </c>
      <c r="N923" s="1">
        <f>1000/(Tabelle10[[#This Row],[Time MS]]-B922)</f>
        <v>33.333333333333336</v>
      </c>
    </row>
    <row r="924" spans="1:14">
      <c r="A924" t="str">
        <f t="shared" si="28"/>
        <v>0:19:84</v>
      </c>
      <c r="B924">
        <v>19084</v>
      </c>
      <c r="C924">
        <v>3.0033299999999999E-2</v>
      </c>
      <c r="D924">
        <v>-24.849900000000002</v>
      </c>
      <c r="E924">
        <v>96.588700000000003</v>
      </c>
      <c r="F924">
        <v>84.533100000000005</v>
      </c>
      <c r="G924">
        <v>-47.442900000000002</v>
      </c>
      <c r="H924">
        <v>-1.1208800000000001</v>
      </c>
      <c r="I924">
        <v>8.3338000000000001</v>
      </c>
      <c r="J924">
        <v>1</v>
      </c>
      <c r="K924">
        <f t="shared" si="29"/>
        <v>0</v>
      </c>
      <c r="L924">
        <f>SQRT((D924-Tabelle11[[#This Row],[X]])^2+ (E924 - Tabelle11[Y])^2 + (F924 - Tabelle11[Z])^2)</f>
        <v>130.73920411762495</v>
      </c>
      <c r="M924">
        <f ca="1">IF(ROW()&gt;M$1+2,AVERAGEA(INDIRECT(ADDRESS(ROW()-M$1,12)):INDIRECT(ADDRESS(ROW(),12,4))),NA())</f>
        <v>131.22152235712556</v>
      </c>
      <c r="N924" s="1">
        <f>1000/(Tabelle10[[#This Row],[Time MS]]-B923)</f>
        <v>71.428571428571431</v>
      </c>
    </row>
    <row r="925" spans="1:14">
      <c r="A925" t="str">
        <f t="shared" si="28"/>
        <v>0:19:107</v>
      </c>
      <c r="B925">
        <v>19107</v>
      </c>
      <c r="C925">
        <v>3.0033299999999999E-2</v>
      </c>
      <c r="D925">
        <v>-24.849900000000002</v>
      </c>
      <c r="E925">
        <v>96.588700000000003</v>
      </c>
      <c r="F925">
        <v>84.533100000000005</v>
      </c>
      <c r="G925">
        <v>-47.442900000000002</v>
      </c>
      <c r="H925">
        <v>-1.1208800000000001</v>
      </c>
      <c r="I925">
        <v>8.3338000000000001</v>
      </c>
      <c r="J925">
        <v>0</v>
      </c>
      <c r="K925">
        <f t="shared" si="29"/>
        <v>0</v>
      </c>
      <c r="L925">
        <f>SQRT((D925-Tabelle11[[#This Row],[X]])^2+ (E925 - Tabelle11[Y])^2 + (F925 - Tabelle11[Z])^2)</f>
        <v>130.73920411762495</v>
      </c>
      <c r="M925">
        <f ca="1">IF(ROW()&gt;M$1+2,AVERAGEA(INDIRECT(ADDRESS(ROW()-M$1,12)):INDIRECT(ADDRESS(ROW(),12,4))),NA())</f>
        <v>131.18228667936378</v>
      </c>
      <c r="N925" s="1">
        <f>1000/(Tabelle10[[#This Row],[Time MS]]-B924)</f>
        <v>43.478260869565219</v>
      </c>
    </row>
    <row r="926" spans="1:14">
      <c r="A926" t="str">
        <f t="shared" si="28"/>
        <v>0:19:127</v>
      </c>
      <c r="B926">
        <v>19127</v>
      </c>
      <c r="C926">
        <v>4.5049899999999997E-2</v>
      </c>
      <c r="D926">
        <v>-23.461200000000002</v>
      </c>
      <c r="E926">
        <v>98.626599999999996</v>
      </c>
      <c r="F926">
        <v>84.711699999999993</v>
      </c>
      <c r="G926">
        <v>-47.220399999999998</v>
      </c>
      <c r="H926">
        <v>-1.26736</v>
      </c>
      <c r="I926">
        <v>6.5365399999999996</v>
      </c>
      <c r="J926">
        <v>1</v>
      </c>
      <c r="K926">
        <f t="shared" si="29"/>
        <v>2.4718889457391242</v>
      </c>
      <c r="L926">
        <f>SQRT((D926-Tabelle11[[#This Row],[X]])^2+ (E926 - Tabelle11[Y])^2 + (F926 - Tabelle11[Z])^2)</f>
        <v>132.11247575414669</v>
      </c>
      <c r="M926">
        <f ca="1">IF(ROW()&gt;M$1+2,AVERAGEA(INDIRECT(ADDRESS(ROW()-M$1,12)):INDIRECT(ADDRESS(ROW(),12,4))),NA())</f>
        <v>131.16378615057201</v>
      </c>
      <c r="N926" s="1">
        <f>1000/(Tabelle10[[#This Row],[Time MS]]-B925)</f>
        <v>50</v>
      </c>
    </row>
    <row r="927" spans="1:14">
      <c r="A927" t="str">
        <f t="shared" si="28"/>
        <v>0:19:143</v>
      </c>
      <c r="B927">
        <v>19143</v>
      </c>
      <c r="C927">
        <v>6.7574899999999993E-2</v>
      </c>
      <c r="D927">
        <v>-24.947700000000001</v>
      </c>
      <c r="E927">
        <v>96.497</v>
      </c>
      <c r="F927">
        <v>83.208399999999997</v>
      </c>
      <c r="G927">
        <v>-47.915100000000002</v>
      </c>
      <c r="H927">
        <v>-0.87187099999999995</v>
      </c>
      <c r="I927">
        <v>5.9242400000000002</v>
      </c>
      <c r="J927">
        <v>1</v>
      </c>
      <c r="K927">
        <f t="shared" si="29"/>
        <v>5.1193871609444344</v>
      </c>
      <c r="L927">
        <f>SQRT((D927-Tabelle11[[#This Row],[X]])^2+ (E927 - Tabelle11[Y])^2 + (F927 - Tabelle11[Z])^2)</f>
        <v>129.83719257150472</v>
      </c>
      <c r="M927">
        <f ca="1">IF(ROW()&gt;M$1+2,AVERAGEA(INDIRECT(ADDRESS(ROW()-M$1,12)):INDIRECT(ADDRESS(ROW(),12,4))),NA())</f>
        <v>131.12275806551645</v>
      </c>
      <c r="N927" s="1">
        <f>1000/(Tabelle10[[#This Row],[Time MS]]-B926)</f>
        <v>62.5</v>
      </c>
    </row>
    <row r="928" spans="1:14">
      <c r="A928" t="str">
        <f t="shared" si="28"/>
        <v>0:19:174</v>
      </c>
      <c r="B928">
        <v>19174</v>
      </c>
      <c r="C928">
        <v>6.7574899999999993E-2</v>
      </c>
      <c r="D928">
        <v>-24.947700000000001</v>
      </c>
      <c r="E928">
        <v>96.497</v>
      </c>
      <c r="F928">
        <v>83.208399999999997</v>
      </c>
      <c r="G928">
        <v>-47.915100000000002</v>
      </c>
      <c r="H928">
        <v>-0.87187099999999995</v>
      </c>
      <c r="I928">
        <v>5.9242400000000002</v>
      </c>
      <c r="J928">
        <v>0</v>
      </c>
      <c r="K928">
        <f t="shared" si="29"/>
        <v>0</v>
      </c>
      <c r="L928">
        <f>SQRT((D928-Tabelle11[[#This Row],[X]])^2+ (E928 - Tabelle11[Y])^2 + (F928 - Tabelle11[Z])^2)</f>
        <v>129.83719257150472</v>
      </c>
      <c r="M928">
        <f ca="1">IF(ROW()&gt;M$1+2,AVERAGEA(INDIRECT(ADDRESS(ROW()-M$1,12)):INDIRECT(ADDRESS(ROW(),12,4))),NA())</f>
        <v>131.07459158036735</v>
      </c>
      <c r="N928" s="1">
        <f>1000/(Tabelle10[[#This Row],[Time MS]]-B927)</f>
        <v>32.258064516129032</v>
      </c>
    </row>
    <row r="929" spans="1:14">
      <c r="A929" t="str">
        <f t="shared" si="28"/>
        <v>0:19:203</v>
      </c>
      <c r="B929">
        <v>19203</v>
      </c>
      <c r="C929">
        <v>0.10136199999999999</v>
      </c>
      <c r="D929">
        <v>-24.256799999999998</v>
      </c>
      <c r="E929">
        <v>97.829700000000003</v>
      </c>
      <c r="F929">
        <v>83.405299999999997</v>
      </c>
      <c r="G929">
        <v>-48.0398</v>
      </c>
      <c r="H929">
        <v>-1.5965100000000001</v>
      </c>
      <c r="I929">
        <v>4.6097700000000001</v>
      </c>
      <c r="J929">
        <v>1</v>
      </c>
      <c r="K929">
        <f t="shared" si="29"/>
        <v>1.2276954517884751</v>
      </c>
      <c r="L929">
        <f>SQRT((D929-Tabelle11[[#This Row],[X]])^2+ (E929 - Tabelle11[Y])^2 + (F929 - Tabelle11[Z])^2)</f>
        <v>130.82616946322321</v>
      </c>
      <c r="M929">
        <f ca="1">IF(ROW()&gt;M$1+2,AVERAGEA(INDIRECT(ADDRESS(ROW()-M$1,12)):INDIRECT(ADDRESS(ROW(),12,4))),NA())</f>
        <v>131.03621694563128</v>
      </c>
      <c r="N929" s="1">
        <f>1000/(Tabelle10[[#This Row],[Time MS]]-B928)</f>
        <v>34.482758620689658</v>
      </c>
    </row>
    <row r="930" spans="1:14">
      <c r="A930" t="str">
        <f t="shared" si="28"/>
        <v>0:19:218</v>
      </c>
      <c r="B930">
        <v>19218</v>
      </c>
      <c r="C930">
        <v>0.15204300000000001</v>
      </c>
      <c r="D930">
        <v>-22.216100000000001</v>
      </c>
      <c r="E930">
        <v>95.450400000000002</v>
      </c>
      <c r="F930">
        <v>84.494100000000003</v>
      </c>
      <c r="G930">
        <v>-47.523000000000003</v>
      </c>
      <c r="H930">
        <v>-1.20058</v>
      </c>
      <c r="I930">
        <v>4.4368499999999997</v>
      </c>
      <c r="J930">
        <v>1</v>
      </c>
      <c r="K930">
        <f t="shared" si="29"/>
        <v>3.429976245683088</v>
      </c>
      <c r="L930">
        <f>SQRT((D930-Tabelle11[[#This Row],[X]])^2+ (E930 - Tabelle11[Y])^2 + (F930 - Tabelle11[Z])^2)</f>
        <v>129.39701269418859</v>
      </c>
      <c r="M930">
        <f ca="1">IF(ROW()&gt;M$1+2,AVERAGEA(INDIRECT(ADDRESS(ROW()-M$1,12)):INDIRECT(ADDRESS(ROW(),12,4))),NA())</f>
        <v>130.99083064396865</v>
      </c>
      <c r="N930" s="1">
        <f>1000/(Tabelle10[[#This Row],[Time MS]]-B929)</f>
        <v>66.666666666666671</v>
      </c>
    </row>
    <row r="931" spans="1:14">
      <c r="A931" t="str">
        <f t="shared" si="28"/>
        <v>0:19:244</v>
      </c>
      <c r="B931">
        <v>19244</v>
      </c>
      <c r="C931">
        <v>0.15204300000000001</v>
      </c>
      <c r="D931">
        <v>-22.216100000000001</v>
      </c>
      <c r="E931">
        <v>95.450400000000002</v>
      </c>
      <c r="F931">
        <v>84.494100000000003</v>
      </c>
      <c r="G931">
        <v>-47.523000000000003</v>
      </c>
      <c r="H931">
        <v>-1.20058</v>
      </c>
      <c r="I931">
        <v>4.4368499999999997</v>
      </c>
      <c r="J931">
        <v>0</v>
      </c>
      <c r="K931">
        <f t="shared" si="29"/>
        <v>0</v>
      </c>
      <c r="L931">
        <f>SQRT((D931-Tabelle11[[#This Row],[X]])^2+ (E931 - Tabelle11[Y])^2 + (F931 - Tabelle11[Z])^2)</f>
        <v>129.39701269418859</v>
      </c>
      <c r="M931">
        <f ca="1">IF(ROW()&gt;M$1+2,AVERAGEA(INDIRECT(ADDRESS(ROW()-M$1,12)):INDIRECT(ADDRESS(ROW(),12,4))),NA())</f>
        <v>130.94544434230599</v>
      </c>
      <c r="N931" s="1">
        <f>1000/(Tabelle10[[#This Row],[Time MS]]-B930)</f>
        <v>38.46153846153846</v>
      </c>
    </row>
    <row r="932" spans="1:14">
      <c r="A932" t="str">
        <f t="shared" si="28"/>
        <v>0:19:272</v>
      </c>
      <c r="B932">
        <v>19272</v>
      </c>
      <c r="C932">
        <v>0.22806499999999999</v>
      </c>
      <c r="D932">
        <v>-23.24</v>
      </c>
      <c r="E932">
        <v>93.45</v>
      </c>
      <c r="F932">
        <v>83.384100000000004</v>
      </c>
      <c r="G932">
        <v>-48.097900000000003</v>
      </c>
      <c r="H932">
        <v>-0.73122299999999996</v>
      </c>
      <c r="I932">
        <v>4.3622300000000003</v>
      </c>
      <c r="J932">
        <v>1</v>
      </c>
      <c r="K932">
        <f t="shared" si="29"/>
        <v>2.5920714727013552</v>
      </c>
      <c r="L932">
        <f>SQRT((D932-Tabelle11[[#This Row],[X]])^2+ (E932 - Tabelle11[Y])^2 + (F932 - Tabelle11[Z])^2)</f>
        <v>127.38095710430976</v>
      </c>
      <c r="M932">
        <f ca="1">IF(ROW()&gt;M$1+2,AVERAGEA(INDIRECT(ADDRESS(ROW()-M$1,12)):INDIRECT(ADDRESS(ROW(),12,4))),NA())</f>
        <v>130.87295869411534</v>
      </c>
      <c r="N932" s="1">
        <f>1000/(Tabelle10[[#This Row],[Time MS]]-B931)</f>
        <v>35.714285714285715</v>
      </c>
    </row>
    <row r="933" spans="1:14">
      <c r="A933" t="str">
        <f t="shared" si="28"/>
        <v>0:19:288</v>
      </c>
      <c r="B933">
        <v>19288</v>
      </c>
      <c r="C933">
        <v>0.34209800000000001</v>
      </c>
      <c r="D933">
        <v>-23.24</v>
      </c>
      <c r="E933">
        <v>93.45</v>
      </c>
      <c r="F933">
        <v>83.384100000000004</v>
      </c>
      <c r="G933">
        <v>-48.097900000000003</v>
      </c>
      <c r="H933">
        <v>-0.73122299999999996</v>
      </c>
      <c r="I933">
        <v>4.3622300000000003</v>
      </c>
      <c r="J933">
        <v>1</v>
      </c>
      <c r="K933">
        <f t="shared" si="29"/>
        <v>0</v>
      </c>
      <c r="L933">
        <f>SQRT((D933-Tabelle11[[#This Row],[X]])^2+ (E933 - Tabelle11[Y])^2 + (F933 - Tabelle11[Z])^2)</f>
        <v>127.38095710430976</v>
      </c>
      <c r="M933">
        <f ca="1">IF(ROW()&gt;M$1+2,AVERAGEA(INDIRECT(ADDRESS(ROW()-M$1,12)):INDIRECT(ADDRESS(ROW(),12,4))),NA())</f>
        <v>130.80761144601823</v>
      </c>
      <c r="N933" s="1">
        <f>1000/(Tabelle10[[#This Row],[Time MS]]-B932)</f>
        <v>62.5</v>
      </c>
    </row>
    <row r="934" spans="1:14">
      <c r="A934" t="str">
        <f t="shared" si="28"/>
        <v>0:19:309</v>
      </c>
      <c r="B934">
        <v>19309</v>
      </c>
      <c r="C934">
        <v>0.34209800000000001</v>
      </c>
      <c r="D934">
        <v>-23.24</v>
      </c>
      <c r="E934">
        <v>93.45</v>
      </c>
      <c r="F934">
        <v>83.384100000000004</v>
      </c>
      <c r="G934">
        <v>-48.097900000000003</v>
      </c>
      <c r="H934">
        <v>-0.73122299999999996</v>
      </c>
      <c r="I934">
        <v>4.3622300000000003</v>
      </c>
      <c r="J934">
        <v>0</v>
      </c>
      <c r="K934">
        <f t="shared" si="29"/>
        <v>0</v>
      </c>
      <c r="L934">
        <f>SQRT((D934-Tabelle11[[#This Row],[X]])^2+ (E934 - Tabelle11[Y])^2 + (F934 - Tabelle11[Z])^2)</f>
        <v>127.38095710430976</v>
      </c>
      <c r="M934">
        <f ca="1">IF(ROW()&gt;M$1+2,AVERAGEA(INDIRECT(ADDRESS(ROW()-M$1,12)):INDIRECT(ADDRESS(ROW(),12,4))),NA())</f>
        <v>130.74226419792114</v>
      </c>
      <c r="N934" s="1">
        <f>1000/(Tabelle10[[#This Row],[Time MS]]-B933)</f>
        <v>47.61904761904762</v>
      </c>
    </row>
    <row r="935" spans="1:14">
      <c r="A935" t="str">
        <f t="shared" si="28"/>
        <v>0:19:330</v>
      </c>
      <c r="B935">
        <v>19330</v>
      </c>
      <c r="C935">
        <v>0.34209800000000001</v>
      </c>
      <c r="D935">
        <v>-23.24</v>
      </c>
      <c r="E935">
        <v>93.45</v>
      </c>
      <c r="F935">
        <v>83.384100000000004</v>
      </c>
      <c r="G935">
        <v>-48.097900000000003</v>
      </c>
      <c r="H935">
        <v>-0.73122299999999996</v>
      </c>
      <c r="I935">
        <v>4.3622300000000003</v>
      </c>
      <c r="J935">
        <v>0</v>
      </c>
      <c r="K935">
        <f t="shared" si="29"/>
        <v>0</v>
      </c>
      <c r="L935">
        <f>SQRT((D935-Tabelle11[[#This Row],[X]])^2+ (E935 - Tabelle11[Y])^2 + (F935 - Tabelle11[Z])^2)</f>
        <v>127.38095710430976</v>
      </c>
      <c r="M935">
        <f ca="1">IF(ROW()&gt;M$1+2,AVERAGEA(INDIRECT(ADDRESS(ROW()-M$1,12)):INDIRECT(ADDRESS(ROW(),12,4))),NA())</f>
        <v>130.66977854973049</v>
      </c>
      <c r="N935" s="1">
        <f>1000/(Tabelle10[[#This Row],[Time MS]]-B934)</f>
        <v>47.61904761904762</v>
      </c>
    </row>
    <row r="936" spans="1:14">
      <c r="A936" t="str">
        <f t="shared" si="28"/>
        <v>0:19:336</v>
      </c>
      <c r="B936">
        <v>19336</v>
      </c>
      <c r="C936">
        <v>0.51314700000000002</v>
      </c>
      <c r="D936">
        <v>-23.577100000000002</v>
      </c>
      <c r="E936">
        <v>95.046300000000002</v>
      </c>
      <c r="F936">
        <v>83.364999999999995</v>
      </c>
      <c r="G936">
        <v>-48.435400000000001</v>
      </c>
      <c r="H936">
        <v>-1.23983</v>
      </c>
      <c r="I936">
        <v>3.40591</v>
      </c>
      <c r="J936">
        <v>1</v>
      </c>
      <c r="K936">
        <f t="shared" si="29"/>
        <v>7.3478961377713006</v>
      </c>
      <c r="L936">
        <f>SQRT((D936-Tabelle11[[#This Row],[X]])^2+ (E936 - Tabelle11[Y])^2 + (F936 - Tabelle11[Z])^2)</f>
        <v>128.60560646060497</v>
      </c>
      <c r="M936">
        <f ca="1">IF(ROW()&gt;M$1+2,AVERAGEA(INDIRECT(ADDRESS(ROW()-M$1,12)):INDIRECT(ADDRESS(ROW(),12,4))),NA())</f>
        <v>130.61655654278482</v>
      </c>
      <c r="N936" s="1">
        <f>1000/(Tabelle10[[#This Row],[Time MS]]-B935)</f>
        <v>166.66666666666666</v>
      </c>
    </row>
    <row r="937" spans="1:14">
      <c r="A937" t="str">
        <f t="shared" si="28"/>
        <v>0:19:348</v>
      </c>
      <c r="B937">
        <v>19348</v>
      </c>
      <c r="C937">
        <v>0.51314700000000002</v>
      </c>
      <c r="D937">
        <v>-23.577100000000002</v>
      </c>
      <c r="E937">
        <v>95.046300000000002</v>
      </c>
      <c r="F937">
        <v>83.364999999999995</v>
      </c>
      <c r="G937">
        <v>-48.435400000000001</v>
      </c>
      <c r="H937">
        <v>-1.23983</v>
      </c>
      <c r="I937">
        <v>3.40591</v>
      </c>
      <c r="J937">
        <v>0</v>
      </c>
      <c r="K937">
        <f t="shared" si="29"/>
        <v>0</v>
      </c>
      <c r="L937">
        <f>SQRT((D937-Tabelle11[[#This Row],[X]])^2+ (E937 - Tabelle11[Y])^2 + (F937 - Tabelle11[Z])^2)</f>
        <v>128.60560646060497</v>
      </c>
      <c r="M937">
        <f ca="1">IF(ROW()&gt;M$1+2,AVERAGEA(INDIRECT(ADDRESS(ROW()-M$1,12)):INDIRECT(ADDRESS(ROW(),12,4))),NA())</f>
        <v>130.56333453583918</v>
      </c>
      <c r="N937" s="1">
        <f>1000/(Tabelle10[[#This Row],[Time MS]]-B936)</f>
        <v>83.333333333333329</v>
      </c>
    </row>
    <row r="938" spans="1:14">
      <c r="A938" t="str">
        <f t="shared" si="28"/>
        <v>0:19:372</v>
      </c>
      <c r="B938">
        <v>19372</v>
      </c>
      <c r="C938">
        <v>0.76971999999999996</v>
      </c>
      <c r="D938">
        <v>-22.929400000000001</v>
      </c>
      <c r="E938">
        <v>95.004800000000003</v>
      </c>
      <c r="F938">
        <v>84.045900000000003</v>
      </c>
      <c r="G938">
        <v>-48.3367</v>
      </c>
      <c r="H938">
        <v>-1.1153200000000001</v>
      </c>
      <c r="I938">
        <v>3.0677300000000001</v>
      </c>
      <c r="J938">
        <v>1</v>
      </c>
      <c r="K938">
        <f t="shared" si="29"/>
        <v>0.4425952378813065</v>
      </c>
      <c r="L938">
        <f>SQRT((D938-Tabelle11[[#This Row],[X]])^2+ (E938 - Tabelle11[Y])^2 + (F938 - Tabelle11[Z])^2)</f>
        <v>128.90066995252585</v>
      </c>
      <c r="M938">
        <f ca="1">IF(ROW()&gt;M$1+2,AVERAGEA(INDIRECT(ADDRESS(ROW()-M$1,12)):INDIRECT(ADDRESS(ROW(),12,4))),NA())</f>
        <v>130.50589554951205</v>
      </c>
      <c r="N938" s="1">
        <f>1000/(Tabelle10[[#This Row],[Time MS]]-B937)</f>
        <v>41.666666666666664</v>
      </c>
    </row>
    <row r="939" spans="1:14">
      <c r="A939" t="str">
        <f t="shared" si="28"/>
        <v>0:19:383</v>
      </c>
      <c r="B939">
        <v>19383</v>
      </c>
      <c r="C939">
        <v>1</v>
      </c>
      <c r="D939">
        <v>-23.032399999999999</v>
      </c>
      <c r="E939">
        <v>94.584299999999999</v>
      </c>
      <c r="F939">
        <v>83.979500000000002</v>
      </c>
      <c r="G939">
        <v>-48.500999999999998</v>
      </c>
      <c r="H939">
        <v>-1.0325</v>
      </c>
      <c r="I939">
        <v>2.9948899999999998</v>
      </c>
      <c r="J939">
        <v>1</v>
      </c>
      <c r="K939">
        <f t="shared" si="29"/>
        <v>1.0950121178053989</v>
      </c>
      <c r="L939">
        <f>SQRT((D939-Tabelle11[[#This Row],[X]])^2+ (E939 - Tabelle11[Y])^2 + (F939 - Tabelle11[Z])^2)</f>
        <v>128.56608291652975</v>
      </c>
      <c r="M939">
        <f ca="1">IF(ROW()&gt;M$1+2,AVERAGEA(INDIRECT(ADDRESS(ROW()-M$1,12)):INDIRECT(ADDRESS(ROW(),12,4))),NA())</f>
        <v>130.44514382025426</v>
      </c>
      <c r="N939" s="1">
        <f>1000/(Tabelle10[[#This Row],[Time MS]]-B938)</f>
        <v>90.909090909090907</v>
      </c>
    </row>
    <row r="940" spans="1:14">
      <c r="A940" t="str">
        <f t="shared" si="28"/>
        <v>0:19:408</v>
      </c>
      <c r="B940">
        <v>19408</v>
      </c>
      <c r="C940">
        <v>1</v>
      </c>
      <c r="D940">
        <v>-23.032399999999999</v>
      </c>
      <c r="E940">
        <v>94.584299999999999</v>
      </c>
      <c r="F940">
        <v>83.979500000000002</v>
      </c>
      <c r="G940">
        <v>-48.500999999999998</v>
      </c>
      <c r="H940">
        <v>-1.0325</v>
      </c>
      <c r="I940">
        <v>2.9948899999999998</v>
      </c>
      <c r="J940">
        <v>0</v>
      </c>
      <c r="K940">
        <f t="shared" si="29"/>
        <v>0</v>
      </c>
      <c r="L940">
        <f>SQRT((D940-Tabelle11[[#This Row],[X]])^2+ (E940 - Tabelle11[Y])^2 + (F940 - Tabelle11[Z])^2)</f>
        <v>128.56608291652975</v>
      </c>
      <c r="M940">
        <f ca="1">IF(ROW()&gt;M$1+2,AVERAGEA(INDIRECT(ADDRESS(ROW()-M$1,12)):INDIRECT(ADDRESS(ROW(),12,4))),NA())</f>
        <v>130.41921917747442</v>
      </c>
      <c r="N940" s="1">
        <f>1000/(Tabelle10[[#This Row],[Time MS]]-B939)</f>
        <v>40</v>
      </c>
    </row>
    <row r="941" spans="1:14">
      <c r="A941" t="str">
        <f t="shared" si="28"/>
        <v>0:19:430</v>
      </c>
      <c r="B941">
        <v>19430</v>
      </c>
      <c r="C941">
        <v>1</v>
      </c>
      <c r="D941">
        <v>-21.422499999999999</v>
      </c>
      <c r="E941">
        <v>95.625699999999995</v>
      </c>
      <c r="F941">
        <v>84.610799999999998</v>
      </c>
      <c r="G941">
        <v>-48.066000000000003</v>
      </c>
      <c r="H941">
        <v>-1.1014900000000001</v>
      </c>
      <c r="I941">
        <v>2.62188</v>
      </c>
      <c r="J941">
        <v>1</v>
      </c>
      <c r="K941">
        <f t="shared" si="29"/>
        <v>1.4772701609005492</v>
      </c>
      <c r="L941">
        <f>SQRT((D941-Tabelle11[[#This Row],[X]])^2+ (E941 - Tabelle11[Y])^2 + (F941 - Tabelle11[Z])^2)</f>
        <v>129.46885912596898</v>
      </c>
      <c r="M941">
        <f ca="1">IF(ROW()&gt;M$1+2,AVERAGEA(INDIRECT(ADDRESS(ROW()-M$1,12)):INDIRECT(ADDRESS(ROW(),12,4))),NA())</f>
        <v>130.40223291300583</v>
      </c>
      <c r="N941" s="1">
        <f>1000/(Tabelle10[[#This Row],[Time MS]]-B940)</f>
        <v>45.454545454545453</v>
      </c>
    </row>
    <row r="942" spans="1:14">
      <c r="A942" t="str">
        <f t="shared" si="28"/>
        <v>0:19:444</v>
      </c>
      <c r="B942">
        <v>19444</v>
      </c>
      <c r="C942">
        <v>1</v>
      </c>
      <c r="D942">
        <v>-21.422499999999999</v>
      </c>
      <c r="E942">
        <v>95.625699999999995</v>
      </c>
      <c r="F942">
        <v>84.610799999999998</v>
      </c>
      <c r="G942">
        <v>-48.066000000000003</v>
      </c>
      <c r="H942">
        <v>-1.1014900000000001</v>
      </c>
      <c r="I942">
        <v>2.62188</v>
      </c>
      <c r="J942">
        <v>0</v>
      </c>
      <c r="K942">
        <f t="shared" si="29"/>
        <v>0</v>
      </c>
      <c r="L942">
        <f>SQRT((D942-Tabelle11[[#This Row],[X]])^2+ (E942 - Tabelle11[Y])^2 + (F942 - Tabelle11[Z])^2)</f>
        <v>129.46885912596898</v>
      </c>
      <c r="M942">
        <f ca="1">IF(ROW()&gt;M$1+2,AVERAGEA(INDIRECT(ADDRESS(ROW()-M$1,12)):INDIRECT(ADDRESS(ROW(),12,4))),NA())</f>
        <v>130.38524664853728</v>
      </c>
      <c r="N942" s="1">
        <f>1000/(Tabelle10[[#This Row],[Time MS]]-B941)</f>
        <v>71.428571428571431</v>
      </c>
    </row>
    <row r="943" spans="1:14">
      <c r="A943" t="str">
        <f t="shared" si="28"/>
        <v>0:19:468</v>
      </c>
      <c r="B943">
        <v>19468</v>
      </c>
      <c r="C943">
        <v>1</v>
      </c>
      <c r="D943">
        <v>-21.422499999999999</v>
      </c>
      <c r="E943">
        <v>95.625699999999995</v>
      </c>
      <c r="F943">
        <v>84.610799999999998</v>
      </c>
      <c r="G943">
        <v>-48.066000000000003</v>
      </c>
      <c r="H943">
        <v>-1.1014900000000001</v>
      </c>
      <c r="I943">
        <v>2.62188</v>
      </c>
      <c r="J943">
        <v>1</v>
      </c>
      <c r="K943">
        <f t="shared" si="29"/>
        <v>0</v>
      </c>
      <c r="L943">
        <f>SQRT((D943-Tabelle11[[#This Row],[X]])^2+ (E943 - Tabelle11[Y])^2 + (F943 - Tabelle11[Z])^2)</f>
        <v>129.46885912596898</v>
      </c>
      <c r="M943">
        <f ca="1">IF(ROW()&gt;M$1+2,AVERAGEA(INDIRECT(ADDRESS(ROW()-M$1,12)):INDIRECT(ADDRESS(ROW(),12,4))),NA())</f>
        <v>130.3727881823973</v>
      </c>
      <c r="N943" s="1">
        <f>1000/(Tabelle10[[#This Row],[Time MS]]-B942)</f>
        <v>41.666666666666664</v>
      </c>
    </row>
    <row r="944" spans="1:14">
      <c r="A944" t="str">
        <f t="shared" si="28"/>
        <v>0:19:481</v>
      </c>
      <c r="B944">
        <v>19481</v>
      </c>
      <c r="C944">
        <v>1</v>
      </c>
      <c r="D944">
        <v>-21.422499999999999</v>
      </c>
      <c r="E944">
        <v>95.625699999999995</v>
      </c>
      <c r="F944">
        <v>84.610799999999998</v>
      </c>
      <c r="G944">
        <v>-48.066000000000003</v>
      </c>
      <c r="H944">
        <v>-1.1014900000000001</v>
      </c>
      <c r="I944">
        <v>2.62188</v>
      </c>
      <c r="J944">
        <v>0</v>
      </c>
      <c r="K944">
        <f t="shared" si="29"/>
        <v>0</v>
      </c>
      <c r="L944">
        <f>SQRT((D944-Tabelle11[[#This Row],[X]])^2+ (E944 - Tabelle11[Y])^2 + (F944 - Tabelle11[Z])^2)</f>
        <v>129.46885912596898</v>
      </c>
      <c r="M944">
        <f ca="1">IF(ROW()&gt;M$1+2,AVERAGEA(INDIRECT(ADDRESS(ROW()-M$1,12)):INDIRECT(ADDRESS(ROW(),12,4))),NA())</f>
        <v>130.36032971625735</v>
      </c>
      <c r="N944" s="1">
        <f>1000/(Tabelle10[[#This Row],[Time MS]]-B943)</f>
        <v>76.92307692307692</v>
      </c>
    </row>
    <row r="945" spans="1:14">
      <c r="A945" t="str">
        <f t="shared" si="28"/>
        <v>0:19:494</v>
      </c>
      <c r="B945">
        <v>19494</v>
      </c>
      <c r="C945">
        <v>1</v>
      </c>
      <c r="D945">
        <v>-21.422499999999999</v>
      </c>
      <c r="E945">
        <v>95.625699999999995</v>
      </c>
      <c r="F945">
        <v>84.610799999999998</v>
      </c>
      <c r="G945">
        <v>-48.066000000000003</v>
      </c>
      <c r="H945">
        <v>-1.1014900000000001</v>
      </c>
      <c r="I945">
        <v>2.62188</v>
      </c>
      <c r="J945">
        <v>0</v>
      </c>
      <c r="K945">
        <f t="shared" si="29"/>
        <v>0</v>
      </c>
      <c r="L945">
        <f>SQRT((D945-Tabelle11[[#This Row],[X]])^2+ (E945 - Tabelle11[Y])^2 + (F945 - Tabelle11[Z])^2)</f>
        <v>129.46885912596898</v>
      </c>
      <c r="M945">
        <f ca="1">IF(ROW()&gt;M$1+2,AVERAGEA(INDIRECT(ADDRESS(ROW()-M$1,12)):INDIRECT(ADDRESS(ROW(),12,4))),NA())</f>
        <v>130.35535775181964</v>
      </c>
      <c r="N945" s="1">
        <f>1000/(Tabelle10[[#This Row],[Time MS]]-B944)</f>
        <v>76.92307692307692</v>
      </c>
    </row>
    <row r="946" spans="1:14">
      <c r="A946" t="str">
        <f t="shared" si="28"/>
        <v>0:19:503</v>
      </c>
      <c r="B946">
        <v>19503</v>
      </c>
      <c r="C946">
        <v>1</v>
      </c>
      <c r="D946">
        <v>-20.951000000000001</v>
      </c>
      <c r="E946">
        <v>96.223699999999994</v>
      </c>
      <c r="F946">
        <v>84.493300000000005</v>
      </c>
      <c r="G946">
        <v>-47.906300000000002</v>
      </c>
      <c r="H946">
        <v>-1.16926</v>
      </c>
      <c r="I946">
        <v>2.48705</v>
      </c>
      <c r="J946">
        <v>1</v>
      </c>
      <c r="K946">
        <f t="shared" si="29"/>
        <v>1.1553924468522612</v>
      </c>
      <c r="L946">
        <f>SQRT((D946-Tabelle11[[#This Row],[X]])^2+ (E946 - Tabelle11[Y])^2 + (F946 - Tabelle11[Z])^2)</f>
        <v>129.75770723768204</v>
      </c>
      <c r="M946">
        <f ca="1">IF(ROW()&gt;M$1+2,AVERAGEA(INDIRECT(ADDRESS(ROW()-M$1,12)):INDIRECT(ADDRESS(ROW(),12,4))),NA())</f>
        <v>130.34761941172255</v>
      </c>
      <c r="N946" s="1">
        <f>1000/(Tabelle10[[#This Row],[Time MS]]-B945)</f>
        <v>111.11111111111111</v>
      </c>
    </row>
    <row r="947" spans="1:14">
      <c r="A947" t="str">
        <f t="shared" si="28"/>
        <v>0:19:512</v>
      </c>
      <c r="B947">
        <v>19512</v>
      </c>
      <c r="C947">
        <v>1</v>
      </c>
      <c r="D947">
        <v>-21.141300000000001</v>
      </c>
      <c r="E947">
        <v>97.695300000000003</v>
      </c>
      <c r="F947">
        <v>84.147199999999998</v>
      </c>
      <c r="G947">
        <v>-47.882100000000001</v>
      </c>
      <c r="H947">
        <v>-1.1839500000000001</v>
      </c>
      <c r="I947">
        <v>2.1813899999999999</v>
      </c>
      <c r="J947">
        <v>1</v>
      </c>
      <c r="K947">
        <f t="shared" si="29"/>
        <v>3.6098120349495284</v>
      </c>
      <c r="L947">
        <f>SQRT((D947-Tabelle11[[#This Row],[X]])^2+ (E947 - Tabelle11[Y])^2 + (F947 - Tabelle11[Z])^2)</f>
        <v>130.66016024641942</v>
      </c>
      <c r="M947">
        <f ca="1">IF(ROW()&gt;M$1+2,AVERAGEA(INDIRECT(ADDRESS(ROW()-M$1,12)):INDIRECT(ADDRESS(ROW(),12,4))),NA())</f>
        <v>130.34881624992983</v>
      </c>
      <c r="N947" s="1">
        <f>1000/(Tabelle10[[#This Row],[Time MS]]-B946)</f>
        <v>111.11111111111111</v>
      </c>
    </row>
    <row r="948" spans="1:14">
      <c r="A948" t="str">
        <f t="shared" si="28"/>
        <v>0:19:541</v>
      </c>
      <c r="B948">
        <v>19541</v>
      </c>
      <c r="C948">
        <v>1</v>
      </c>
      <c r="D948">
        <v>-21.141300000000001</v>
      </c>
      <c r="E948">
        <v>97.695300000000003</v>
      </c>
      <c r="F948">
        <v>84.147199999999998</v>
      </c>
      <c r="G948">
        <v>-47.882100000000001</v>
      </c>
      <c r="H948">
        <v>-1.1839500000000001</v>
      </c>
      <c r="I948">
        <v>2.1813899999999999</v>
      </c>
      <c r="J948">
        <v>0</v>
      </c>
      <c r="K948">
        <f t="shared" si="29"/>
        <v>0</v>
      </c>
      <c r="L948">
        <f>SQRT((D948-Tabelle11[[#This Row],[X]])^2+ (E948 - Tabelle11[Y])^2 + (F948 - Tabelle11[Z])^2)</f>
        <v>130.66016024641942</v>
      </c>
      <c r="M948">
        <f ca="1">IF(ROW()&gt;M$1+2,AVERAGEA(INDIRECT(ADDRESS(ROW()-M$1,12)):INDIRECT(ADDRESS(ROW(),12,4))),NA())</f>
        <v>130.34895055172882</v>
      </c>
      <c r="N948" s="1">
        <f>1000/(Tabelle10[[#This Row],[Time MS]]-B947)</f>
        <v>34.482758620689658</v>
      </c>
    </row>
    <row r="949" spans="1:14">
      <c r="A949" t="str">
        <f t="shared" si="28"/>
        <v>0:19:562</v>
      </c>
      <c r="B949">
        <v>19562</v>
      </c>
      <c r="C949">
        <v>1</v>
      </c>
      <c r="D949">
        <v>-22.369800000000001</v>
      </c>
      <c r="E949">
        <v>96.674800000000005</v>
      </c>
      <c r="F949">
        <v>83.602099999999993</v>
      </c>
      <c r="G949">
        <v>-48.0486</v>
      </c>
      <c r="H949">
        <v>-1.01115</v>
      </c>
      <c r="I949">
        <v>2.5608300000000002</v>
      </c>
      <c r="J949">
        <v>1</v>
      </c>
      <c r="K949">
        <f t="shared" si="29"/>
        <v>1.5558253290986548</v>
      </c>
      <c r="L949">
        <f>SQRT((D949-Tabelle11[[#This Row],[X]])^2+ (E949 - Tabelle11[Y])^2 + (F949 - Tabelle11[Z])^2)</f>
        <v>129.75259547111187</v>
      </c>
      <c r="M949">
        <f ca="1">IF(ROW()&gt;M$1+2,AVERAGEA(INDIRECT(ADDRESS(ROW()-M$1,12)):INDIRECT(ADDRESS(ROW(),12,4))),NA())</f>
        <v>130.32812306975694</v>
      </c>
      <c r="N949" s="1">
        <f>1000/(Tabelle10[[#This Row],[Time MS]]-B948)</f>
        <v>47.61904761904762</v>
      </c>
    </row>
    <row r="950" spans="1:14">
      <c r="A950" t="str">
        <f t="shared" si="28"/>
        <v>0:19:581</v>
      </c>
      <c r="B950">
        <v>19581</v>
      </c>
      <c r="C950">
        <v>1</v>
      </c>
      <c r="D950">
        <v>-21.267099999999999</v>
      </c>
      <c r="E950">
        <v>96.226900000000001</v>
      </c>
      <c r="F950">
        <v>84.415499999999994</v>
      </c>
      <c r="G950">
        <v>-47.454999999999998</v>
      </c>
      <c r="H950">
        <v>-0.64766199999999996</v>
      </c>
      <c r="I950">
        <v>2.66343</v>
      </c>
      <c r="J950">
        <v>1</v>
      </c>
      <c r="K950">
        <f t="shared" si="29"/>
        <v>1.5671360654903911E-2</v>
      </c>
      <c r="L950">
        <f>SQRT((D950-Tabelle11[[#This Row],[X]])^2+ (E950 - Tabelle11[Y])^2 + (F950 - Tabelle11[Z])^2)</f>
        <v>129.76086646701307</v>
      </c>
      <c r="M950">
        <f ca="1">IF(ROW()&gt;M$1+2,AVERAGEA(INDIRECT(ADDRESS(ROW()-M$1,12)):INDIRECT(ADDRESS(ROW(),12,4))),NA())</f>
        <v>130.30737747883359</v>
      </c>
      <c r="N950" s="1">
        <f>1000/(Tabelle10[[#This Row],[Time MS]]-B949)</f>
        <v>52.631578947368418</v>
      </c>
    </row>
    <row r="951" spans="1:14">
      <c r="A951" t="str">
        <f t="shared" si="28"/>
        <v>0:19:606</v>
      </c>
      <c r="B951">
        <v>19606</v>
      </c>
      <c r="C951">
        <v>1</v>
      </c>
      <c r="D951">
        <v>-21.267099999999999</v>
      </c>
      <c r="E951">
        <v>96.226900000000001</v>
      </c>
      <c r="F951">
        <v>84.415499999999994</v>
      </c>
      <c r="G951">
        <v>-47.454999999999998</v>
      </c>
      <c r="H951">
        <v>-0.64766199999999996</v>
      </c>
      <c r="I951">
        <v>2.66343</v>
      </c>
      <c r="J951">
        <v>0</v>
      </c>
      <c r="K951">
        <f t="shared" si="29"/>
        <v>0</v>
      </c>
      <c r="L951">
        <f>SQRT((D951-Tabelle11[[#This Row],[X]])^2+ (E951 - Tabelle11[Y])^2 + (F951 - Tabelle11[Z])^2)</f>
        <v>129.76086646701307</v>
      </c>
      <c r="M951">
        <f ca="1">IF(ROW()&gt;M$1+2,AVERAGEA(INDIRECT(ADDRESS(ROW()-M$1,12)):INDIRECT(ADDRESS(ROW(),12,4))),NA())</f>
        <v>130.28663188791023</v>
      </c>
      <c r="N951" s="1">
        <f>1000/(Tabelle10[[#This Row],[Time MS]]-B950)</f>
        <v>40</v>
      </c>
    </row>
    <row r="952" spans="1:14">
      <c r="A952" t="str">
        <f t="shared" si="28"/>
        <v>0:19:627</v>
      </c>
      <c r="B952">
        <v>19627</v>
      </c>
      <c r="C952">
        <v>1</v>
      </c>
      <c r="D952">
        <v>-20.3657</v>
      </c>
      <c r="E952">
        <v>95.065899999999999</v>
      </c>
      <c r="F952">
        <v>84.399299999999997</v>
      </c>
      <c r="G952">
        <v>-47.225099999999998</v>
      </c>
      <c r="H952">
        <v>-0.41487499999999999</v>
      </c>
      <c r="I952">
        <v>3.10623</v>
      </c>
      <c r="J952">
        <v>1</v>
      </c>
      <c r="K952">
        <f t="shared" si="29"/>
        <v>1.7397950285345425</v>
      </c>
      <c r="L952">
        <f>SQRT((D952-Tabelle11[[#This Row],[X]])^2+ (E952 - Tabelle11[Y])^2 + (F952 - Tabelle11[Z])^2)</f>
        <v>128.74598603370126</v>
      </c>
      <c r="M952">
        <f ca="1">IF(ROW()&gt;M$1+2,AVERAGEA(INDIRECT(ADDRESS(ROW()-M$1,12)):INDIRECT(ADDRESS(ROW(),12,4))),NA())</f>
        <v>130.2729864797831</v>
      </c>
      <c r="N952" s="1">
        <f>1000/(Tabelle10[[#This Row],[Time MS]]-B951)</f>
        <v>47.61904761904762</v>
      </c>
    </row>
    <row r="953" spans="1:14">
      <c r="A953" t="str">
        <f t="shared" si="28"/>
        <v>0:19:640</v>
      </c>
      <c r="B953">
        <v>19640</v>
      </c>
      <c r="C953">
        <v>1</v>
      </c>
      <c r="D953">
        <v>-20.3657</v>
      </c>
      <c r="E953">
        <v>95.065899999999999</v>
      </c>
      <c r="F953">
        <v>84.399299999999997</v>
      </c>
      <c r="G953">
        <v>-47.225099999999998</v>
      </c>
      <c r="H953">
        <v>-0.41487499999999999</v>
      </c>
      <c r="I953">
        <v>3.10623</v>
      </c>
      <c r="J953">
        <v>0</v>
      </c>
      <c r="K953">
        <f t="shared" si="29"/>
        <v>0</v>
      </c>
      <c r="L953">
        <f>SQRT((D953-Tabelle11[[#This Row],[X]])^2+ (E953 - Tabelle11[Y])^2 + (F953 - Tabelle11[Z])^2)</f>
        <v>128.74598603370126</v>
      </c>
      <c r="M953">
        <f ca="1">IF(ROW()&gt;M$1+2,AVERAGEA(INDIRECT(ADDRESS(ROW()-M$1,12)):INDIRECT(ADDRESS(ROW(),12,4))),NA())</f>
        <v>130.25934107165597</v>
      </c>
      <c r="N953" s="1">
        <f>1000/(Tabelle10[[#This Row],[Time MS]]-B952)</f>
        <v>76.92307692307692</v>
      </c>
    </row>
    <row r="954" spans="1:14">
      <c r="A954" t="str">
        <f t="shared" si="28"/>
        <v>0:19:663</v>
      </c>
      <c r="B954">
        <v>19663</v>
      </c>
      <c r="C954">
        <v>1</v>
      </c>
      <c r="D954">
        <v>-20.3657</v>
      </c>
      <c r="E954">
        <v>95.065899999999999</v>
      </c>
      <c r="F954">
        <v>84.399299999999997</v>
      </c>
      <c r="G954">
        <v>-47.225099999999998</v>
      </c>
      <c r="H954">
        <v>-0.41487499999999999</v>
      </c>
      <c r="I954">
        <v>3.10623</v>
      </c>
      <c r="J954">
        <v>1</v>
      </c>
      <c r="K954">
        <f t="shared" si="29"/>
        <v>0</v>
      </c>
      <c r="L954">
        <f>SQRT((D954-Tabelle11[[#This Row],[X]])^2+ (E954 - Tabelle11[Y])^2 + (F954 - Tabelle11[Z])^2)</f>
        <v>128.74598603370126</v>
      </c>
      <c r="M954">
        <f ca="1">IF(ROW()&gt;M$1+2,AVERAGEA(INDIRECT(ADDRESS(ROW()-M$1,12)):INDIRECT(ADDRESS(ROW(),12,4))),NA())</f>
        <v>130.25898021140267</v>
      </c>
      <c r="N954" s="1">
        <f>1000/(Tabelle10[[#This Row],[Time MS]]-B953)</f>
        <v>43.478260869565219</v>
      </c>
    </row>
    <row r="955" spans="1:14">
      <c r="A955" t="str">
        <f t="shared" si="28"/>
        <v>0:19:675</v>
      </c>
      <c r="B955">
        <v>19675</v>
      </c>
      <c r="C955">
        <v>1</v>
      </c>
      <c r="D955">
        <v>-20.3657</v>
      </c>
      <c r="E955">
        <v>95.065899999999999</v>
      </c>
      <c r="F955">
        <v>84.399299999999997</v>
      </c>
      <c r="G955">
        <v>-47.225099999999998</v>
      </c>
      <c r="H955">
        <v>-0.41487499999999999</v>
      </c>
      <c r="I955">
        <v>3.10623</v>
      </c>
      <c r="J955">
        <v>0</v>
      </c>
      <c r="K955">
        <f t="shared" si="29"/>
        <v>0</v>
      </c>
      <c r="L955">
        <f>SQRT((D955-Tabelle11[[#This Row],[X]])^2+ (E955 - Tabelle11[Y])^2 + (F955 - Tabelle11[Z])^2)</f>
        <v>128.74598603370126</v>
      </c>
      <c r="M955">
        <f ca="1">IF(ROW()&gt;M$1+2,AVERAGEA(INDIRECT(ADDRESS(ROW()-M$1,12)):INDIRECT(ADDRESS(ROW(),12,4))),NA())</f>
        <v>130.24002212127928</v>
      </c>
      <c r="N955" s="1">
        <f>1000/(Tabelle10[[#This Row],[Time MS]]-B954)</f>
        <v>83.333333333333329</v>
      </c>
    </row>
    <row r="956" spans="1:14">
      <c r="A956" t="str">
        <f t="shared" si="28"/>
        <v>0:19:692</v>
      </c>
      <c r="B956">
        <v>19692</v>
      </c>
      <c r="C956">
        <v>1</v>
      </c>
      <c r="D956">
        <v>-21.665700000000001</v>
      </c>
      <c r="E956">
        <v>97.397800000000004</v>
      </c>
      <c r="F956">
        <v>83.679699999999997</v>
      </c>
      <c r="G956">
        <v>-47.680599999999998</v>
      </c>
      <c r="H956">
        <v>-0.66251599999999999</v>
      </c>
      <c r="I956">
        <v>2.5196200000000002</v>
      </c>
      <c r="J956">
        <v>1</v>
      </c>
      <c r="K956">
        <f t="shared" si="29"/>
        <v>3.1277655343057482</v>
      </c>
      <c r="L956">
        <f>SQRT((D956-Tabelle11[[#This Row],[X]])^2+ (E956 - Tabelle11[Y])^2 + (F956 - Tabelle11[Z])^2)</f>
        <v>130.22298642490119</v>
      </c>
      <c r="M956">
        <f ca="1">IF(ROW()&gt;M$1+2,AVERAGEA(INDIRECT(ADDRESS(ROW()-M$1,12)):INDIRECT(ADDRESS(ROW(),12,4))),NA())</f>
        <v>130.23568779740538</v>
      </c>
      <c r="N956" s="1">
        <f>1000/(Tabelle10[[#This Row],[Time MS]]-B955)</f>
        <v>58.823529411764703</v>
      </c>
    </row>
    <row r="957" spans="1:14">
      <c r="A957" t="str">
        <f t="shared" si="28"/>
        <v>0:19:706</v>
      </c>
      <c r="B957">
        <v>19706</v>
      </c>
      <c r="C957">
        <v>1</v>
      </c>
      <c r="D957">
        <v>-21.665700000000001</v>
      </c>
      <c r="E957">
        <v>97.397800000000004</v>
      </c>
      <c r="F957">
        <v>83.679699999999997</v>
      </c>
      <c r="G957">
        <v>-47.680599999999998</v>
      </c>
      <c r="H957">
        <v>-0.66251599999999999</v>
      </c>
      <c r="I957">
        <v>2.5196200000000002</v>
      </c>
      <c r="J957">
        <v>0</v>
      </c>
      <c r="K957">
        <f t="shared" si="29"/>
        <v>0</v>
      </c>
      <c r="L957">
        <f>SQRT((D957-Tabelle11[[#This Row],[X]])^2+ (E957 - Tabelle11[Y])^2 + (F957 - Tabelle11[Z])^2)</f>
        <v>130.22298642490119</v>
      </c>
      <c r="M957">
        <f ca="1">IF(ROW()&gt;M$1+2,AVERAGEA(INDIRECT(ADDRESS(ROW()-M$1,12)):INDIRECT(ADDRESS(ROW(),12,4))),NA())</f>
        <v>130.24383297132573</v>
      </c>
      <c r="N957" s="1">
        <f>1000/(Tabelle10[[#This Row],[Time MS]]-B956)</f>
        <v>71.428571428571431</v>
      </c>
    </row>
    <row r="958" spans="1:14">
      <c r="A958" t="str">
        <f t="shared" si="28"/>
        <v>0:19:733</v>
      </c>
      <c r="B958">
        <v>19733</v>
      </c>
      <c r="C958">
        <v>1</v>
      </c>
      <c r="D958">
        <v>-20.856300000000001</v>
      </c>
      <c r="E958">
        <v>96.302499999999995</v>
      </c>
      <c r="F958">
        <v>84.194000000000003</v>
      </c>
      <c r="G958">
        <v>-47.4343</v>
      </c>
      <c r="H958">
        <v>-0.42391299999999998</v>
      </c>
      <c r="I958">
        <v>2.8807399999999999</v>
      </c>
      <c r="J958">
        <v>1</v>
      </c>
      <c r="K958">
        <f t="shared" si="29"/>
        <v>0.82228255536957329</v>
      </c>
      <c r="L958">
        <f>SQRT((D958-Tabelle11[[#This Row],[X]])^2+ (E958 - Tabelle11[Y])^2 + (F958 - Tabelle11[Z])^2)</f>
        <v>129.60627450837401</v>
      </c>
      <c r="M958">
        <f ca="1">IF(ROW()&gt;M$1+2,AVERAGEA(INDIRECT(ADDRESS(ROW()-M$1,12)):INDIRECT(ADDRESS(ROW(),12,4))),NA())</f>
        <v>130.24587208666662</v>
      </c>
      <c r="N958" s="1">
        <f>1000/(Tabelle10[[#This Row],[Time MS]]-B957)</f>
        <v>37.037037037037038</v>
      </c>
    </row>
    <row r="959" spans="1:14">
      <c r="A959" t="str">
        <f t="shared" si="28"/>
        <v>0:19:747</v>
      </c>
      <c r="B959">
        <v>19747</v>
      </c>
      <c r="C959">
        <v>1</v>
      </c>
      <c r="D959">
        <v>-18.486899999999999</v>
      </c>
      <c r="E959">
        <v>93.937799999999996</v>
      </c>
      <c r="F959">
        <v>84.524100000000004</v>
      </c>
      <c r="G959">
        <v>-47.151800000000001</v>
      </c>
      <c r="H959">
        <v>-0.30871900000000002</v>
      </c>
      <c r="I959">
        <v>4.0069900000000001</v>
      </c>
      <c r="J959">
        <v>1</v>
      </c>
      <c r="K959">
        <f t="shared" si="29"/>
        <v>4.8705458410584219</v>
      </c>
      <c r="L959">
        <f>SQRT((D959-Tabelle11[[#This Row],[X]])^2+ (E959 - Tabelle11[Y])^2 + (F959 - Tabelle11[Z])^2)</f>
        <v>127.71217334796241</v>
      </c>
      <c r="M959">
        <f ca="1">IF(ROW()&gt;M$1+2,AVERAGEA(INDIRECT(ADDRESS(ROW()-M$1,12)):INDIRECT(ADDRESS(ROW(),12,4))),NA())</f>
        <v>130.22915772517172</v>
      </c>
      <c r="N959" s="1">
        <f>1000/(Tabelle10[[#This Row],[Time MS]]-B958)</f>
        <v>71.428571428571431</v>
      </c>
    </row>
    <row r="960" spans="1:14">
      <c r="A960" t="str">
        <f t="shared" si="28"/>
        <v>0:19:776</v>
      </c>
      <c r="B960">
        <v>19776</v>
      </c>
      <c r="C960">
        <v>1</v>
      </c>
      <c r="D960">
        <v>-18.486899999999999</v>
      </c>
      <c r="E960">
        <v>93.937799999999996</v>
      </c>
      <c r="F960">
        <v>84.524100000000004</v>
      </c>
      <c r="G960">
        <v>-47.151800000000001</v>
      </c>
      <c r="H960">
        <v>-0.30871900000000002</v>
      </c>
      <c r="I960">
        <v>4.0069900000000001</v>
      </c>
      <c r="J960">
        <v>0</v>
      </c>
      <c r="K960">
        <f t="shared" si="29"/>
        <v>0</v>
      </c>
      <c r="L960">
        <f>SQRT((D960-Tabelle11[[#This Row],[X]])^2+ (E960 - Tabelle11[Y])^2 + (F960 - Tabelle11[Z])^2)</f>
        <v>127.71217334796241</v>
      </c>
      <c r="M960">
        <f ca="1">IF(ROW()&gt;M$1+2,AVERAGEA(INDIRECT(ADDRESS(ROW()-M$1,12)):INDIRECT(ADDRESS(ROW(),12,4))),NA())</f>
        <v>130.21244336367684</v>
      </c>
      <c r="N960" s="1">
        <f>1000/(Tabelle10[[#This Row],[Time MS]]-B959)</f>
        <v>34.482758620689658</v>
      </c>
    </row>
    <row r="961" spans="1:14">
      <c r="A961" t="str">
        <f t="shared" si="28"/>
        <v>0:19:803</v>
      </c>
      <c r="B961">
        <v>19803</v>
      </c>
      <c r="C961">
        <v>1</v>
      </c>
      <c r="D961">
        <v>-17.043099999999999</v>
      </c>
      <c r="E961">
        <v>93.871399999999994</v>
      </c>
      <c r="F961">
        <v>84.4739</v>
      </c>
      <c r="G961">
        <v>-47.074599999999997</v>
      </c>
      <c r="H961">
        <v>-0.28461399999999998</v>
      </c>
      <c r="I961">
        <v>4.3349200000000003</v>
      </c>
      <c r="J961">
        <v>1</v>
      </c>
      <c r="K961">
        <f t="shared" si="29"/>
        <v>0.3775815412774553</v>
      </c>
      <c r="L961">
        <f>SQRT((D961-Tabelle11[[#This Row],[X]])^2+ (E961 - Tabelle11[Y])^2 + (F961 - Tabelle11[Z])^2)</f>
        <v>127.42898719200431</v>
      </c>
      <c r="M961">
        <f ca="1">IF(ROW()&gt;M$1+2,AVERAGEA(INDIRECT(ADDRESS(ROW()-M$1,12)):INDIRECT(ADDRESS(ROW(),12,4))),NA())</f>
        <v>130.18738144468668</v>
      </c>
      <c r="N961" s="1">
        <f>1000/(Tabelle10[[#This Row],[Time MS]]-B960)</f>
        <v>37.037037037037038</v>
      </c>
    </row>
    <row r="962" spans="1:14">
      <c r="A962" t="str">
        <f t="shared" si="28"/>
        <v>0:19:815</v>
      </c>
      <c r="B962">
        <v>19815</v>
      </c>
      <c r="C962">
        <v>1</v>
      </c>
      <c r="D962">
        <v>-19.227900000000002</v>
      </c>
      <c r="E962">
        <v>95.561899999999994</v>
      </c>
      <c r="F962">
        <v>83.474299999999999</v>
      </c>
      <c r="G962">
        <v>-47.959499999999998</v>
      </c>
      <c r="H962">
        <v>-0.72456799999999999</v>
      </c>
      <c r="I962">
        <v>4.1157199999999996</v>
      </c>
      <c r="J962">
        <v>1</v>
      </c>
      <c r="K962">
        <f t="shared" si="29"/>
        <v>2.7165821409118109</v>
      </c>
      <c r="L962">
        <f>SQRT((D962-Tabelle11[[#This Row],[X]])^2+ (E962 - Tabelle11[Y])^2 + (F962 - Tabelle11[Z])^2)</f>
        <v>128.33451457230825</v>
      </c>
      <c r="M962">
        <f ca="1">IF(ROW()&gt;M$1+2,AVERAGEA(INDIRECT(ADDRESS(ROW()-M$1,12)):INDIRECT(ADDRESS(ROW(),12,4))),NA())</f>
        <v>130.17128514332333</v>
      </c>
      <c r="N962" s="1">
        <f>1000/(Tabelle10[[#This Row],[Time MS]]-B961)</f>
        <v>83.333333333333329</v>
      </c>
    </row>
    <row r="963" spans="1:14">
      <c r="A963" t="str">
        <f t="shared" ref="A963:A1026" si="30">INT(INT(B964/1000)/60)&amp;":"&amp;MOD(INT(B963/1000),60)&amp;":"&amp;MOD(B963,1000)</f>
        <v>0:19:848</v>
      </c>
      <c r="B963">
        <v>19848</v>
      </c>
      <c r="C963">
        <v>1</v>
      </c>
      <c r="D963">
        <v>-19.227900000000002</v>
      </c>
      <c r="E963">
        <v>95.561899999999994</v>
      </c>
      <c r="F963">
        <v>83.474299999999999</v>
      </c>
      <c r="G963">
        <v>-47.959499999999998</v>
      </c>
      <c r="H963">
        <v>-0.72456799999999999</v>
      </c>
      <c r="I963">
        <v>4.1157199999999996</v>
      </c>
      <c r="J963">
        <v>1</v>
      </c>
      <c r="K963">
        <f t="shared" ref="K963:K1026" si="31">((ABS(SQRT(SUMSQ(E962,D962,F962))-SQRT(SUMSQ(E963,D963,F963)))/100)/((B963-B962)/1000))*3.6</f>
        <v>0</v>
      </c>
      <c r="L963">
        <f>SQRT((D963-Tabelle11[[#This Row],[X]])^2+ (E963 - Tabelle11[Y])^2 + (F963 - Tabelle11[Z])^2)</f>
        <v>128.33451457230825</v>
      </c>
      <c r="M963">
        <f ca="1">IF(ROW()&gt;M$1+2,AVERAGEA(INDIRECT(ADDRESS(ROW()-M$1,12)):INDIRECT(ADDRESS(ROW(),12,4))),NA())</f>
        <v>130.16481186716797</v>
      </c>
      <c r="N963" s="1">
        <f>1000/(Tabelle10[[#This Row],[Time MS]]-B962)</f>
        <v>30.303030303030305</v>
      </c>
    </row>
    <row r="964" spans="1:14">
      <c r="A964" t="str">
        <f t="shared" si="30"/>
        <v>0:19:875</v>
      </c>
      <c r="B964">
        <v>19875</v>
      </c>
      <c r="C964">
        <v>1</v>
      </c>
      <c r="D964">
        <v>-19.227900000000002</v>
      </c>
      <c r="E964">
        <v>95.561899999999994</v>
      </c>
      <c r="F964">
        <v>83.474299999999999</v>
      </c>
      <c r="G964">
        <v>-47.959499999999998</v>
      </c>
      <c r="H964">
        <v>-0.72456799999999999</v>
      </c>
      <c r="I964">
        <v>4.1157199999999996</v>
      </c>
      <c r="J964">
        <v>0</v>
      </c>
      <c r="K964">
        <f t="shared" si="31"/>
        <v>0</v>
      </c>
      <c r="L964">
        <f>SQRT((D964-Tabelle11[[#This Row],[X]])^2+ (E964 - Tabelle11[Y])^2 + (F964 - Tabelle11[Z])^2)</f>
        <v>128.33451457230825</v>
      </c>
      <c r="M964">
        <f ca="1">IF(ROW()&gt;M$1+2,AVERAGEA(INDIRECT(ADDRESS(ROW()-M$1,12)):INDIRECT(ADDRESS(ROW(),12,4))),NA())</f>
        <v>130.14587986088981</v>
      </c>
      <c r="N964" s="1">
        <f>1000/(Tabelle10[[#This Row],[Time MS]]-B963)</f>
        <v>37.037037037037038</v>
      </c>
    </row>
    <row r="965" spans="1:14">
      <c r="A965" t="str">
        <f t="shared" si="30"/>
        <v>0:19:901</v>
      </c>
      <c r="B965">
        <v>19901</v>
      </c>
      <c r="C965">
        <v>1</v>
      </c>
      <c r="D965">
        <v>-10.8605</v>
      </c>
      <c r="E965">
        <v>93.756100000000004</v>
      </c>
      <c r="F965">
        <v>85.7547</v>
      </c>
      <c r="G965">
        <v>-46.070900000000002</v>
      </c>
      <c r="H965">
        <v>-0.66746799999999995</v>
      </c>
      <c r="I965">
        <v>5.29589</v>
      </c>
      <c r="J965">
        <v>1</v>
      </c>
      <c r="K965">
        <f t="shared" si="31"/>
        <v>1.1241252990599595</v>
      </c>
      <c r="L965">
        <f>SQRT((D965-Tabelle11[[#This Row],[X]])^2+ (E965 - Tabelle11[Y])^2 + (F965 - Tabelle11[Z])^2)</f>
        <v>127.52264630076495</v>
      </c>
      <c r="M965">
        <f ca="1">IF(ROW()&gt;M$1+2,AVERAGEA(INDIRECT(ADDRESS(ROW()-M$1,12)):INDIRECT(ADDRESS(ROW(),12,4))),NA())</f>
        <v>130.11890955489335</v>
      </c>
      <c r="N965" s="1">
        <f>1000/(Tabelle10[[#This Row],[Time MS]]-B964)</f>
        <v>38.46153846153846</v>
      </c>
    </row>
    <row r="966" spans="1:14">
      <c r="A966" t="str">
        <f t="shared" si="30"/>
        <v>0:19:917</v>
      </c>
      <c r="B966">
        <v>19917</v>
      </c>
      <c r="C966">
        <v>1</v>
      </c>
      <c r="D966">
        <v>-9.74057</v>
      </c>
      <c r="E966">
        <v>94.741600000000005</v>
      </c>
      <c r="F966">
        <v>84.921999999999997</v>
      </c>
      <c r="G966">
        <v>-46.426600000000001</v>
      </c>
      <c r="H966">
        <v>-1.2482200000000001</v>
      </c>
      <c r="I966">
        <v>5.8886000000000003</v>
      </c>
      <c r="J966">
        <v>1</v>
      </c>
      <c r="K966">
        <f t="shared" si="31"/>
        <v>0.18141252575450295</v>
      </c>
      <c r="L966">
        <f>SQRT((D966-Tabelle11[[#This Row],[X]])^2+ (E966 - Tabelle11[Y])^2 + (F966 - Tabelle11[Z])^2)</f>
        <v>127.60327408998917</v>
      </c>
      <c r="M966">
        <f ca="1">IF(ROW()&gt;M$1+2,AVERAGEA(INDIRECT(ADDRESS(ROW()-M$1,12)):INDIRECT(ADDRESS(ROW(),12,4))),NA())</f>
        <v>130.09405693223752</v>
      </c>
      <c r="N966" s="1">
        <f>1000/(Tabelle10[[#This Row],[Time MS]]-B965)</f>
        <v>62.5</v>
      </c>
    </row>
    <row r="967" spans="1:14">
      <c r="A967" t="str">
        <f t="shared" si="30"/>
        <v>0:19:949</v>
      </c>
      <c r="B967">
        <v>19949</v>
      </c>
      <c r="C967">
        <v>1</v>
      </c>
      <c r="D967">
        <v>-12.732799999999999</v>
      </c>
      <c r="E967">
        <v>96.005399999999995</v>
      </c>
      <c r="F967">
        <v>83.764700000000005</v>
      </c>
      <c r="G967">
        <v>-47.627000000000002</v>
      </c>
      <c r="H967">
        <v>-1.6190199999999999</v>
      </c>
      <c r="I967">
        <v>6.33073</v>
      </c>
      <c r="J967">
        <v>1</v>
      </c>
      <c r="K967">
        <f t="shared" si="31"/>
        <v>0.49766194783698658</v>
      </c>
      <c r="L967">
        <f>SQRT((D967-Tabelle11[[#This Row],[X]])^2+ (E967 - Tabelle11[Y])^2 + (F967 - Tabelle11[Z])^2)</f>
        <v>128.04564026584427</v>
      </c>
      <c r="M967">
        <f ca="1">IF(ROW()&gt;M$1+2,AVERAGEA(INDIRECT(ADDRESS(ROW()-M$1,12)):INDIRECT(ADDRESS(ROW(),12,4))),NA())</f>
        <v>130.07358417270893</v>
      </c>
      <c r="N967" s="1">
        <f>1000/(Tabelle10[[#This Row],[Time MS]]-B966)</f>
        <v>31.25</v>
      </c>
    </row>
    <row r="968" spans="1:14">
      <c r="A968" t="str">
        <f t="shared" si="30"/>
        <v>0:19:979</v>
      </c>
      <c r="B968">
        <v>19979</v>
      </c>
      <c r="C968">
        <v>1</v>
      </c>
      <c r="D968">
        <v>-14.0349</v>
      </c>
      <c r="E968">
        <v>95.464200000000005</v>
      </c>
      <c r="F968">
        <v>84.471199999999996</v>
      </c>
      <c r="G968">
        <v>-48.027799999999999</v>
      </c>
      <c r="H968">
        <v>-1.7508999999999999</v>
      </c>
      <c r="I968">
        <v>7.5418000000000003</v>
      </c>
      <c r="J968">
        <v>1</v>
      </c>
      <c r="K968">
        <f t="shared" si="31"/>
        <v>0.23453202993769082</v>
      </c>
      <c r="L968">
        <f>SQRT((D968-Tabelle11[[#This Row],[X]])^2+ (E968 - Tabelle11[Y])^2 + (F968 - Tabelle11[Z])^2)</f>
        <v>128.24108362412568</v>
      </c>
      <c r="M968">
        <f ca="1">IF(ROW()&gt;M$1+2,AVERAGEA(INDIRECT(ADDRESS(ROW()-M$1,12)):INDIRECT(ADDRESS(ROW(),12,4))),NA())</f>
        <v>130.03609254625752</v>
      </c>
      <c r="N968" s="1">
        <f>1000/(Tabelle10[[#This Row],[Time MS]]-B967)</f>
        <v>33.333333333333336</v>
      </c>
    </row>
    <row r="969" spans="1:14">
      <c r="A969" t="str">
        <f t="shared" si="30"/>
        <v>0:20:7</v>
      </c>
      <c r="B969">
        <v>20007</v>
      </c>
      <c r="C969">
        <v>1</v>
      </c>
      <c r="D969">
        <v>-14.0349</v>
      </c>
      <c r="E969">
        <v>95.464200000000005</v>
      </c>
      <c r="F969">
        <v>84.471199999999996</v>
      </c>
      <c r="G969">
        <v>-48.027799999999999</v>
      </c>
      <c r="H969">
        <v>-1.7508999999999999</v>
      </c>
      <c r="I969">
        <v>7.5418000000000003</v>
      </c>
      <c r="J969">
        <v>0</v>
      </c>
      <c r="K969">
        <f t="shared" si="31"/>
        <v>0</v>
      </c>
      <c r="L969">
        <f>SQRT((D969-Tabelle11[[#This Row],[X]])^2+ (E969 - Tabelle11[Y])^2 + (F969 - Tabelle11[Z])^2)</f>
        <v>128.24108362412568</v>
      </c>
      <c r="M969">
        <f ca="1">IF(ROW()&gt;M$1+2,AVERAGEA(INDIRECT(ADDRESS(ROW()-M$1,12)):INDIRECT(ADDRESS(ROW(),12,4))),NA())</f>
        <v>129.99860091980611</v>
      </c>
      <c r="N969" s="1">
        <f>1000/(Tabelle10[[#This Row],[Time MS]]-B968)</f>
        <v>35.714285714285715</v>
      </c>
    </row>
    <row r="970" spans="1:14">
      <c r="A970" t="str">
        <f t="shared" si="30"/>
        <v>0:20:33</v>
      </c>
      <c r="B970">
        <v>20033</v>
      </c>
      <c r="C970">
        <v>1</v>
      </c>
      <c r="D970">
        <v>-13.030799999999999</v>
      </c>
      <c r="E970">
        <v>95.770799999999994</v>
      </c>
      <c r="F970">
        <v>85.930199999999999</v>
      </c>
      <c r="G970">
        <v>-47.676200000000001</v>
      </c>
      <c r="H970">
        <v>-1.9769099999999999</v>
      </c>
      <c r="I970">
        <v>8.3578899999999994</v>
      </c>
      <c r="J970">
        <v>1</v>
      </c>
      <c r="K970">
        <f t="shared" si="31"/>
        <v>1.5055797906495541</v>
      </c>
      <c r="L970">
        <f>SQRT((D970-Tabelle11[[#This Row],[X]])^2+ (E970 - Tabelle11[Y])^2 + (F970 - Tabelle11[Z])^2)</f>
        <v>129.32844680626147</v>
      </c>
      <c r="M970">
        <f ca="1">IF(ROW()&gt;M$1+2,AVERAGEA(INDIRECT(ADDRESS(ROW()-M$1,12)):INDIRECT(ADDRESS(ROW(),12,4))),NA())</f>
        <v>129.97187526545508</v>
      </c>
      <c r="N970" s="1">
        <f>1000/(Tabelle10[[#This Row],[Time MS]]-B969)</f>
        <v>38.46153846153846</v>
      </c>
    </row>
    <row r="971" spans="1:14">
      <c r="A971" t="str">
        <f t="shared" si="30"/>
        <v>0:20:49</v>
      </c>
      <c r="B971">
        <v>20049</v>
      </c>
      <c r="C971">
        <v>1</v>
      </c>
      <c r="D971">
        <v>-13.030799999999999</v>
      </c>
      <c r="E971">
        <v>95.770799999999994</v>
      </c>
      <c r="F971">
        <v>85.930199999999999</v>
      </c>
      <c r="G971">
        <v>-47.676200000000001</v>
      </c>
      <c r="H971">
        <v>-1.9769099999999999</v>
      </c>
      <c r="I971">
        <v>8.3578899999999994</v>
      </c>
      <c r="J971">
        <v>1</v>
      </c>
      <c r="K971">
        <f t="shared" si="31"/>
        <v>0</v>
      </c>
      <c r="L971">
        <f>SQRT((D971-Tabelle11[[#This Row],[X]])^2+ (E971 - Tabelle11[Y])^2 + (F971 - Tabelle11[Z])^2)</f>
        <v>129.32844680626147</v>
      </c>
      <c r="M971">
        <f ca="1">IF(ROW()&gt;M$1+2,AVERAGEA(INDIRECT(ADDRESS(ROW()-M$1,12)):INDIRECT(ADDRESS(ROW(),12,4))),NA())</f>
        <v>129.95440103772501</v>
      </c>
      <c r="N971" s="1">
        <f>1000/(Tabelle10[[#This Row],[Time MS]]-B970)</f>
        <v>62.5</v>
      </c>
    </row>
    <row r="972" spans="1:14">
      <c r="A972" t="str">
        <f t="shared" si="30"/>
        <v>0:20:76</v>
      </c>
      <c r="B972">
        <v>20076</v>
      </c>
      <c r="C972">
        <v>1</v>
      </c>
      <c r="D972">
        <v>-13.030799999999999</v>
      </c>
      <c r="E972">
        <v>95.770799999999994</v>
      </c>
      <c r="F972">
        <v>85.930199999999999</v>
      </c>
      <c r="G972">
        <v>-47.676200000000001</v>
      </c>
      <c r="H972">
        <v>-1.9769099999999999</v>
      </c>
      <c r="I972">
        <v>8.3578899999999994</v>
      </c>
      <c r="J972">
        <v>0</v>
      </c>
      <c r="K972">
        <f t="shared" si="31"/>
        <v>0</v>
      </c>
      <c r="L972">
        <f>SQRT((D972-Tabelle11[[#This Row],[X]])^2+ (E972 - Tabelle11[Y])^2 + (F972 - Tabelle11[Z])^2)</f>
        <v>129.32844680626147</v>
      </c>
      <c r="M972">
        <f ca="1">IF(ROW()&gt;M$1+2,AVERAGEA(INDIRECT(ADDRESS(ROW()-M$1,12)):INDIRECT(ADDRESS(ROW(),12,4))),NA())</f>
        <v>129.93692680999493</v>
      </c>
      <c r="N972" s="1">
        <f>1000/(Tabelle10[[#This Row],[Time MS]]-B971)</f>
        <v>37.037037037037038</v>
      </c>
    </row>
    <row r="973" spans="1:14">
      <c r="A973" t="str">
        <f t="shared" si="30"/>
        <v>0:20:96</v>
      </c>
      <c r="B973">
        <v>20096</v>
      </c>
      <c r="C973">
        <v>1</v>
      </c>
      <c r="D973">
        <v>-14.613099999999999</v>
      </c>
      <c r="E973">
        <v>96.387299999999996</v>
      </c>
      <c r="F973">
        <v>86.007199999999997</v>
      </c>
      <c r="G973">
        <v>-48.097799999999999</v>
      </c>
      <c r="H973">
        <v>-2.2482700000000002</v>
      </c>
      <c r="I973">
        <v>8.9691799999999997</v>
      </c>
      <c r="J973">
        <v>1</v>
      </c>
      <c r="K973">
        <f t="shared" si="31"/>
        <v>1.2177453488623884</v>
      </c>
      <c r="L973">
        <f>SQRT((D973-Tabelle11[[#This Row],[X]])^2+ (E973 - Tabelle11[Y])^2 + (F973 - Tabelle11[Z])^2)</f>
        <v>130.00497200007391</v>
      </c>
      <c r="M973">
        <f ca="1">IF(ROW()&gt;M$1+2,AVERAGEA(INDIRECT(ADDRESS(ROW()-M$1,12)):INDIRECT(ADDRESS(ROW(),12,4))),NA())</f>
        <v>129.93521095078469</v>
      </c>
      <c r="N973" s="1">
        <f>1000/(Tabelle10[[#This Row],[Time MS]]-B972)</f>
        <v>50</v>
      </c>
    </row>
    <row r="974" spans="1:14">
      <c r="A974" t="str">
        <f t="shared" si="30"/>
        <v>0:20:106</v>
      </c>
      <c r="B974">
        <v>20106</v>
      </c>
      <c r="C974">
        <v>1</v>
      </c>
      <c r="D974">
        <v>-14.613099999999999</v>
      </c>
      <c r="E974">
        <v>96.387299999999996</v>
      </c>
      <c r="F974">
        <v>86.007199999999997</v>
      </c>
      <c r="G974">
        <v>-48.097799999999999</v>
      </c>
      <c r="H974">
        <v>-2.2482700000000002</v>
      </c>
      <c r="I974">
        <v>8.9691799999999997</v>
      </c>
      <c r="J974">
        <v>0</v>
      </c>
      <c r="K974">
        <f t="shared" si="31"/>
        <v>0</v>
      </c>
      <c r="L974">
        <f>SQRT((D974-Tabelle11[[#This Row],[X]])^2+ (E974 - Tabelle11[Y])^2 + (F974 - Tabelle11[Z])^2)</f>
        <v>130.00497200007391</v>
      </c>
      <c r="M974">
        <f ca="1">IF(ROW()&gt;M$1+2,AVERAGEA(INDIRECT(ADDRESS(ROW()-M$1,12)):INDIRECT(ADDRESS(ROW(),12,4))),NA())</f>
        <v>129.93349509157449</v>
      </c>
      <c r="N974" s="1">
        <f>1000/(Tabelle10[[#This Row],[Time MS]]-B973)</f>
        <v>100</v>
      </c>
    </row>
    <row r="975" spans="1:14">
      <c r="A975" t="str">
        <f t="shared" si="30"/>
        <v>0:20:131</v>
      </c>
      <c r="B975">
        <v>20131</v>
      </c>
      <c r="C975">
        <v>1</v>
      </c>
      <c r="D975">
        <v>-19.045100000000001</v>
      </c>
      <c r="E975">
        <v>98.430899999999994</v>
      </c>
      <c r="F975">
        <v>85.077100000000002</v>
      </c>
      <c r="G975">
        <v>-49.2181</v>
      </c>
      <c r="H975">
        <v>-2.4561700000000002</v>
      </c>
      <c r="I975">
        <v>8.8819999999999997</v>
      </c>
      <c r="J975">
        <v>1</v>
      </c>
      <c r="K975">
        <f t="shared" si="31"/>
        <v>2.1376230873565145</v>
      </c>
      <c r="L975">
        <f>SQRT((D975-Tabelle11[[#This Row],[X]])^2+ (E975 - Tabelle11[Y])^2 + (F975 - Tabelle11[Z])^2)</f>
        <v>131.48943247740482</v>
      </c>
      <c r="M975">
        <f ca="1">IF(ROW()&gt;M$1+2,AVERAGEA(INDIRECT(ADDRESS(ROW()-M$1,12)):INDIRECT(ADDRESS(ROW(),12,4))),NA())</f>
        <v>129.94259170704967</v>
      </c>
      <c r="N975" s="1">
        <f>1000/(Tabelle10[[#This Row],[Time MS]]-B974)</f>
        <v>40</v>
      </c>
    </row>
    <row r="976" spans="1:14">
      <c r="A976" t="str">
        <f t="shared" si="30"/>
        <v>0:20:144</v>
      </c>
      <c r="B976">
        <v>20144</v>
      </c>
      <c r="C976">
        <v>1</v>
      </c>
      <c r="D976">
        <v>-19.045100000000001</v>
      </c>
      <c r="E976">
        <v>98.430899999999994</v>
      </c>
      <c r="F976">
        <v>85.077100000000002</v>
      </c>
      <c r="G976">
        <v>-49.2181</v>
      </c>
      <c r="H976">
        <v>-2.4561700000000002</v>
      </c>
      <c r="I976">
        <v>8.8819999999999997</v>
      </c>
      <c r="J976">
        <v>0</v>
      </c>
      <c r="K976">
        <f t="shared" si="31"/>
        <v>0</v>
      </c>
      <c r="L976">
        <f>SQRT((D976-Tabelle11[[#This Row],[X]])^2+ (E976 - Tabelle11[Y])^2 + (F976 - Tabelle11[Z])^2)</f>
        <v>131.48943247740482</v>
      </c>
      <c r="M976">
        <f ca="1">IF(ROW()&gt;M$1+2,AVERAGEA(INDIRECT(ADDRESS(ROW()-M$1,12)):INDIRECT(ADDRESS(ROW(),12,4))),NA())</f>
        <v>129.94711210401715</v>
      </c>
      <c r="N976" s="1">
        <f>1000/(Tabelle10[[#This Row],[Time MS]]-B975)</f>
        <v>76.92307692307692</v>
      </c>
    </row>
    <row r="977" spans="1:14">
      <c r="A977" t="str">
        <f t="shared" si="30"/>
        <v>0:20:170</v>
      </c>
      <c r="B977">
        <v>20170</v>
      </c>
      <c r="C977">
        <v>1</v>
      </c>
      <c r="D977">
        <v>-18.419699999999999</v>
      </c>
      <c r="E977">
        <v>96.694900000000004</v>
      </c>
      <c r="F977">
        <v>86.141300000000001</v>
      </c>
      <c r="G977">
        <v>-48.869399999999999</v>
      </c>
      <c r="H977">
        <v>-2.3688099999999999</v>
      </c>
      <c r="I977">
        <v>9.9159100000000002</v>
      </c>
      <c r="J977">
        <v>1</v>
      </c>
      <c r="K977">
        <f t="shared" si="31"/>
        <v>0.94998031453008469</v>
      </c>
      <c r="L977">
        <f>SQRT((D977-Tabelle11[[#This Row],[X]])^2+ (E977 - Tabelle11[Y])^2 + (F977 - Tabelle11[Z])^2)</f>
        <v>130.80333558357754</v>
      </c>
      <c r="M977">
        <f ca="1">IF(ROW()&gt;M$1+2,AVERAGEA(INDIRECT(ADDRESS(ROW()-M$1,12)):INDIRECT(ADDRESS(ROW(),12,4))),NA())</f>
        <v>129.9448394624319</v>
      </c>
      <c r="N977" s="1">
        <f>1000/(Tabelle10[[#This Row],[Time MS]]-B976)</f>
        <v>38.46153846153846</v>
      </c>
    </row>
    <row r="978" spans="1:14">
      <c r="A978" t="str">
        <f t="shared" si="30"/>
        <v>0:20:182</v>
      </c>
      <c r="B978">
        <v>20182</v>
      </c>
      <c r="C978">
        <v>1</v>
      </c>
      <c r="D978">
        <v>-21.609300000000001</v>
      </c>
      <c r="E978">
        <v>97.444299999999998</v>
      </c>
      <c r="F978">
        <v>85.284000000000006</v>
      </c>
      <c r="G978">
        <v>-49.714399999999998</v>
      </c>
      <c r="H978">
        <v>-2.8435600000000001</v>
      </c>
      <c r="I978">
        <v>10.0769</v>
      </c>
      <c r="J978">
        <v>1</v>
      </c>
      <c r="K978">
        <f t="shared" si="31"/>
        <v>1.4445691333365289</v>
      </c>
      <c r="L978">
        <f>SQRT((D978-Tabelle11[[#This Row],[X]])^2+ (E978 - Tabelle11[Y])^2 + (F978 - Tabelle11[Z])^2)</f>
        <v>131.28485862802304</v>
      </c>
      <c r="M978">
        <f ca="1">IF(ROW()&gt;M$1+2,AVERAGEA(INDIRECT(ADDRESS(ROW()-M$1,12)):INDIRECT(ADDRESS(ROW(),12,4))),NA())</f>
        <v>129.95191059424985</v>
      </c>
      <c r="N978" s="1">
        <f>1000/(Tabelle10[[#This Row],[Time MS]]-B977)</f>
        <v>83.333333333333329</v>
      </c>
    </row>
    <row r="979" spans="1:14">
      <c r="A979" t="str">
        <f t="shared" si="30"/>
        <v>0:20:210</v>
      </c>
      <c r="B979">
        <v>20210</v>
      </c>
      <c r="C979">
        <v>1</v>
      </c>
      <c r="D979">
        <v>-21.609300000000001</v>
      </c>
      <c r="E979">
        <v>97.444299999999998</v>
      </c>
      <c r="F979">
        <v>85.284000000000006</v>
      </c>
      <c r="G979">
        <v>-49.714399999999998</v>
      </c>
      <c r="H979">
        <v>-2.8435600000000001</v>
      </c>
      <c r="I979">
        <v>10.0769</v>
      </c>
      <c r="J979">
        <v>0</v>
      </c>
      <c r="K979">
        <f t="shared" si="31"/>
        <v>0</v>
      </c>
      <c r="L979">
        <f>SQRT((D979-Tabelle11[[#This Row],[X]])^2+ (E979 - Tabelle11[Y])^2 + (F979 - Tabelle11[Z])^2)</f>
        <v>131.28485862802304</v>
      </c>
      <c r="M979">
        <f ca="1">IF(ROW()&gt;M$1+2,AVERAGEA(INDIRECT(ADDRESS(ROW()-M$1,12)):INDIRECT(ADDRESS(ROW(),12,4))),NA())</f>
        <v>129.9544055075601</v>
      </c>
      <c r="N979" s="1">
        <f>1000/(Tabelle10[[#This Row],[Time MS]]-B978)</f>
        <v>35.714285714285715</v>
      </c>
    </row>
    <row r="980" spans="1:14">
      <c r="A980" t="str">
        <f t="shared" si="30"/>
        <v>0:20:235</v>
      </c>
      <c r="B980">
        <v>20235</v>
      </c>
      <c r="C980">
        <v>1</v>
      </c>
      <c r="D980">
        <v>-22.747800000000002</v>
      </c>
      <c r="E980">
        <v>98.007599999999996</v>
      </c>
      <c r="F980">
        <v>85.508099999999999</v>
      </c>
      <c r="G980">
        <v>-49.872500000000002</v>
      </c>
      <c r="H980">
        <v>-3.16919</v>
      </c>
      <c r="I980">
        <v>10.0786</v>
      </c>
      <c r="J980">
        <v>1</v>
      </c>
      <c r="K980">
        <f t="shared" si="31"/>
        <v>1.08754332348396</v>
      </c>
      <c r="L980">
        <f>SQRT((D980-Tabelle11[[#This Row],[X]])^2+ (E980 - Tabelle11[Y])^2 + (F980 - Tabelle11[Z])^2)</f>
        <v>132.04009704710913</v>
      </c>
      <c r="M980">
        <f ca="1">IF(ROW()&gt;M$1+2,AVERAGEA(INDIRECT(ADDRESS(ROW()-M$1,12)):INDIRECT(ADDRESS(ROW(),12,4))),NA())</f>
        <v>129.96437802898009</v>
      </c>
      <c r="N980" s="1">
        <f>1000/(Tabelle10[[#This Row],[Time MS]]-B979)</f>
        <v>40</v>
      </c>
    </row>
    <row r="981" spans="1:14">
      <c r="A981" t="str">
        <f t="shared" si="30"/>
        <v>0:20:249</v>
      </c>
      <c r="B981">
        <v>20249</v>
      </c>
      <c r="C981">
        <v>1</v>
      </c>
      <c r="D981">
        <v>-22.747800000000002</v>
      </c>
      <c r="E981">
        <v>98.007599999999996</v>
      </c>
      <c r="F981">
        <v>85.508099999999999</v>
      </c>
      <c r="G981">
        <v>-49.872500000000002</v>
      </c>
      <c r="H981">
        <v>-3.16919</v>
      </c>
      <c r="I981">
        <v>10.0786</v>
      </c>
      <c r="J981">
        <v>0</v>
      </c>
      <c r="K981">
        <f t="shared" si="31"/>
        <v>0</v>
      </c>
      <c r="L981">
        <f>SQRT((D981-Tabelle11[[#This Row],[X]])^2+ (E981 - Tabelle11[Y])^2 + (F981 - Tabelle11[Z])^2)</f>
        <v>132.04009704710913</v>
      </c>
      <c r="M981">
        <f ca="1">IF(ROW()&gt;M$1+2,AVERAGEA(INDIRECT(ADDRESS(ROW()-M$1,12)):INDIRECT(ADDRESS(ROW(),12,4))),NA())</f>
        <v>129.9789267689078</v>
      </c>
      <c r="N981" s="1">
        <f>1000/(Tabelle10[[#This Row],[Time MS]]-B980)</f>
        <v>71.428571428571431</v>
      </c>
    </row>
    <row r="982" spans="1:14">
      <c r="A982" t="str">
        <f t="shared" si="30"/>
        <v>0:20:268</v>
      </c>
      <c r="B982">
        <v>20268</v>
      </c>
      <c r="C982">
        <v>1</v>
      </c>
      <c r="D982">
        <v>-22.747800000000002</v>
      </c>
      <c r="E982">
        <v>98.007599999999996</v>
      </c>
      <c r="F982">
        <v>85.508099999999999</v>
      </c>
      <c r="G982">
        <v>-49.872500000000002</v>
      </c>
      <c r="H982">
        <v>-3.16919</v>
      </c>
      <c r="I982">
        <v>10.0786</v>
      </c>
      <c r="J982">
        <v>1</v>
      </c>
      <c r="K982">
        <f t="shared" si="31"/>
        <v>0</v>
      </c>
      <c r="L982">
        <f>SQRT((D982-Tabelle11[[#This Row],[X]])^2+ (E982 - Tabelle11[Y])^2 + (F982 - Tabelle11[Z])^2)</f>
        <v>132.04009704710913</v>
      </c>
      <c r="M982">
        <f ca="1">IF(ROW()&gt;M$1+2,AVERAGEA(INDIRECT(ADDRESS(ROW()-M$1,12)):INDIRECT(ADDRESS(ROW(),12,4))),NA())</f>
        <v>129.98889929032782</v>
      </c>
      <c r="N982" s="1">
        <f>1000/(Tabelle10[[#This Row],[Time MS]]-B981)</f>
        <v>52.631578947368418</v>
      </c>
    </row>
    <row r="983" spans="1:14">
      <c r="A983" t="str">
        <f t="shared" si="30"/>
        <v>0:20:282</v>
      </c>
      <c r="B983">
        <v>20282</v>
      </c>
      <c r="C983">
        <v>1</v>
      </c>
      <c r="D983">
        <v>-22.747800000000002</v>
      </c>
      <c r="E983">
        <v>98.007599999999996</v>
      </c>
      <c r="F983">
        <v>85.508099999999999</v>
      </c>
      <c r="G983">
        <v>-49.872500000000002</v>
      </c>
      <c r="H983">
        <v>-3.16919</v>
      </c>
      <c r="I983">
        <v>10.0786</v>
      </c>
      <c r="J983">
        <v>0</v>
      </c>
      <c r="K983">
        <f t="shared" si="31"/>
        <v>0</v>
      </c>
      <c r="L983">
        <f>SQRT((D983-Tabelle11[[#This Row],[X]])^2+ (E983 - Tabelle11[Y])^2 + (F983 - Tabelle11[Z])^2)</f>
        <v>132.04009704710913</v>
      </c>
      <c r="M983">
        <f ca="1">IF(ROW()&gt;M$1+2,AVERAGEA(INDIRECT(ADDRESS(ROW()-M$1,12)):INDIRECT(ADDRESS(ROW(),12,4))),NA())</f>
        <v>130.00344803025553</v>
      </c>
      <c r="N983" s="1">
        <f>1000/(Tabelle10[[#This Row],[Time MS]]-B982)</f>
        <v>71.428571428571431</v>
      </c>
    </row>
    <row r="984" spans="1:14">
      <c r="A984" t="str">
        <f t="shared" si="30"/>
        <v>0:20:296</v>
      </c>
      <c r="B984">
        <v>20296</v>
      </c>
      <c r="C984">
        <v>1</v>
      </c>
      <c r="D984">
        <v>-21.500499999999999</v>
      </c>
      <c r="E984">
        <v>96.110399999999998</v>
      </c>
      <c r="F984">
        <v>86.247200000000007</v>
      </c>
      <c r="G984">
        <v>-49.499000000000002</v>
      </c>
      <c r="H984">
        <v>-3.17204</v>
      </c>
      <c r="I984">
        <v>11.149100000000001</v>
      </c>
      <c r="J984">
        <v>1</v>
      </c>
      <c r="K984">
        <f t="shared" si="31"/>
        <v>2.8997578118443408</v>
      </c>
      <c r="L984">
        <f>SQRT((D984-Tabelle11[[#This Row],[X]])^2+ (E984 - Tabelle11[Y])^2 + (F984 - Tabelle11[Z])^2)</f>
        <v>130.91241345361411</v>
      </c>
      <c r="M984">
        <f ca="1">IF(ROW()&gt;M$1+2,AVERAGEA(INDIRECT(ADDRESS(ROW()-M$1,12)):INDIRECT(ADDRESS(ROW(),12,4))),NA())</f>
        <v>130.00225536758151</v>
      </c>
      <c r="N984" s="1">
        <f>1000/(Tabelle10[[#This Row],[Time MS]]-B983)</f>
        <v>71.428571428571431</v>
      </c>
    </row>
    <row r="985" spans="1:14">
      <c r="A985" t="str">
        <f t="shared" si="30"/>
        <v>0:20:308</v>
      </c>
      <c r="B985">
        <v>20308</v>
      </c>
      <c r="C985">
        <v>1</v>
      </c>
      <c r="D985">
        <v>-21.500499999999999</v>
      </c>
      <c r="E985">
        <v>96.110399999999998</v>
      </c>
      <c r="F985">
        <v>86.247200000000007</v>
      </c>
      <c r="G985">
        <v>-49.499000000000002</v>
      </c>
      <c r="H985">
        <v>-3.17204</v>
      </c>
      <c r="I985">
        <v>11.149100000000001</v>
      </c>
      <c r="J985">
        <v>0</v>
      </c>
      <c r="K985">
        <f t="shared" si="31"/>
        <v>0</v>
      </c>
      <c r="L985">
        <f>SQRT((D985-Tabelle11[[#This Row],[X]])^2+ (E985 - Tabelle11[Y])^2 + (F985 - Tabelle11[Z])^2)</f>
        <v>130.91241345361411</v>
      </c>
      <c r="M985">
        <f ca="1">IF(ROW()&gt;M$1+2,AVERAGEA(INDIRECT(ADDRESS(ROW()-M$1,12)):INDIRECT(ADDRESS(ROW(),12,4))),NA())</f>
        <v>130.0056389234152</v>
      </c>
      <c r="N985" s="1">
        <f>1000/(Tabelle10[[#This Row],[Time MS]]-B984)</f>
        <v>83.333333333333329</v>
      </c>
    </row>
    <row r="986" spans="1:14">
      <c r="A986" t="str">
        <f t="shared" si="30"/>
        <v>0:20:336</v>
      </c>
      <c r="B986">
        <v>20336</v>
      </c>
      <c r="C986">
        <v>1</v>
      </c>
      <c r="D986">
        <v>-24.658899999999999</v>
      </c>
      <c r="E986">
        <v>97.383399999999995</v>
      </c>
      <c r="F986">
        <v>84.875600000000006</v>
      </c>
      <c r="G986">
        <v>-50.486499999999999</v>
      </c>
      <c r="H986">
        <v>-3.6403799999999999</v>
      </c>
      <c r="I986">
        <v>11.096299999999999</v>
      </c>
      <c r="J986">
        <v>1</v>
      </c>
      <c r="K986">
        <f t="shared" si="31"/>
        <v>0.77113785968665294</v>
      </c>
      <c r="L986">
        <f>SQRT((D986-Tabelle11[[#This Row],[X]])^2+ (E986 - Tabelle11[Y])^2 + (F986 - Tabelle11[Z])^2)</f>
        <v>131.5121873444815</v>
      </c>
      <c r="M986">
        <f ca="1">IF(ROW()&gt;M$1+2,AVERAGEA(INDIRECT(ADDRESS(ROW()-M$1,12)):INDIRECT(ADDRESS(ROW(),12,4))),NA())</f>
        <v>130.01038461609633</v>
      </c>
      <c r="N986" s="1">
        <f>1000/(Tabelle10[[#This Row],[Time MS]]-B985)</f>
        <v>35.714285714285715</v>
      </c>
    </row>
    <row r="987" spans="1:14">
      <c r="A987" t="str">
        <f t="shared" si="30"/>
        <v>0:20:347</v>
      </c>
      <c r="B987">
        <v>20347</v>
      </c>
      <c r="C987">
        <v>1</v>
      </c>
      <c r="D987">
        <v>-24.2363</v>
      </c>
      <c r="E987">
        <v>97.419200000000004</v>
      </c>
      <c r="F987">
        <v>85.542299999999997</v>
      </c>
      <c r="G987">
        <v>-50.2729</v>
      </c>
      <c r="H987">
        <v>-3.8375400000000002</v>
      </c>
      <c r="I987">
        <v>11.2232</v>
      </c>
      <c r="J987">
        <v>1</v>
      </c>
      <c r="K987">
        <f t="shared" si="31"/>
        <v>1.241586417199342</v>
      </c>
      <c r="L987">
        <f>SQRT((D987-Tabelle11[[#This Row],[X]])^2+ (E987 - Tabelle11[Y])^2 + (F987 - Tabelle11[Z])^2)</f>
        <v>131.89156097195908</v>
      </c>
      <c r="M987">
        <f ca="1">IF(ROW()&gt;M$1+2,AVERAGEA(INDIRECT(ADDRESS(ROW()-M$1,12)):INDIRECT(ADDRESS(ROW(),12,4))),NA())</f>
        <v>130.02346270181462</v>
      </c>
      <c r="N987" s="1">
        <f>1000/(Tabelle10[[#This Row],[Time MS]]-B986)</f>
        <v>90.909090909090907</v>
      </c>
    </row>
    <row r="988" spans="1:14">
      <c r="A988" t="str">
        <f t="shared" si="30"/>
        <v>0:20:380</v>
      </c>
      <c r="B988">
        <v>20380</v>
      </c>
      <c r="C988">
        <v>1</v>
      </c>
      <c r="D988">
        <v>-25.833500000000001</v>
      </c>
      <c r="E988">
        <v>96.6006</v>
      </c>
      <c r="F988">
        <v>84.982699999999994</v>
      </c>
      <c r="G988">
        <v>-50.705800000000004</v>
      </c>
      <c r="H988">
        <v>-3.7083400000000002</v>
      </c>
      <c r="I988">
        <v>11.482200000000001</v>
      </c>
      <c r="J988">
        <v>1</v>
      </c>
      <c r="K988">
        <f t="shared" si="31"/>
        <v>0.72256725427887014</v>
      </c>
      <c r="L988">
        <f>SQRT((D988-Tabelle11[[#This Row],[X]])^2+ (E988 - Tabelle11[Y])^2 + (F988 - Tabelle11[Z])^2)</f>
        <v>131.22920765553678</v>
      </c>
      <c r="M988">
        <f ca="1">IF(ROW()&gt;M$1+2,AVERAGEA(INDIRECT(ADDRESS(ROW()-M$1,12)):INDIRECT(ADDRESS(ROW(),12,4))),NA())</f>
        <v>130.02540661539729</v>
      </c>
      <c r="N988" s="1">
        <f>1000/(Tabelle10[[#This Row],[Time MS]]-B987)</f>
        <v>30.303030303030305</v>
      </c>
    </row>
    <row r="989" spans="1:14">
      <c r="A989" t="str">
        <f t="shared" si="30"/>
        <v>0:20:407</v>
      </c>
      <c r="B989">
        <v>20407</v>
      </c>
      <c r="C989">
        <v>1</v>
      </c>
      <c r="D989">
        <v>-25.833500000000001</v>
      </c>
      <c r="E989">
        <v>96.6006</v>
      </c>
      <c r="F989">
        <v>84.982699999999994</v>
      </c>
      <c r="G989">
        <v>-50.705800000000004</v>
      </c>
      <c r="H989">
        <v>-3.7083400000000002</v>
      </c>
      <c r="I989">
        <v>11.482200000000001</v>
      </c>
      <c r="J989">
        <v>0</v>
      </c>
      <c r="K989">
        <f t="shared" si="31"/>
        <v>0</v>
      </c>
      <c r="L989">
        <f>SQRT((D989-Tabelle11[[#This Row],[X]])^2+ (E989 - Tabelle11[Y])^2 + (F989 - Tabelle11[Z])^2)</f>
        <v>131.22920765553678</v>
      </c>
      <c r="M989">
        <f ca="1">IF(ROW()&gt;M$1+2,AVERAGEA(INDIRECT(ADDRESS(ROW()-M$1,12)):INDIRECT(ADDRESS(ROW(),12,4))),NA())</f>
        <v>130.03192674748763</v>
      </c>
      <c r="N989" s="1">
        <f>1000/(Tabelle10[[#This Row],[Time MS]]-B988)</f>
        <v>37.037037037037038</v>
      </c>
    </row>
    <row r="990" spans="1:14">
      <c r="A990" t="str">
        <f t="shared" si="30"/>
        <v>0:20:432</v>
      </c>
      <c r="B990">
        <v>20432</v>
      </c>
      <c r="C990">
        <v>1</v>
      </c>
      <c r="D990">
        <v>-25.833500000000001</v>
      </c>
      <c r="E990">
        <v>96.6006</v>
      </c>
      <c r="F990">
        <v>84.982699999999994</v>
      </c>
      <c r="G990">
        <v>-50.705800000000004</v>
      </c>
      <c r="H990">
        <v>-3.7083400000000002</v>
      </c>
      <c r="I990">
        <v>11.482200000000001</v>
      </c>
      <c r="J990">
        <v>1</v>
      </c>
      <c r="K990">
        <f t="shared" si="31"/>
        <v>0</v>
      </c>
      <c r="L990">
        <f>SQRT((D990-Tabelle11[[#This Row],[X]])^2+ (E990 - Tabelle11[Y])^2 + (F990 - Tabelle11[Z])^2)</f>
        <v>131.22920765553678</v>
      </c>
      <c r="M990">
        <f ca="1">IF(ROW()&gt;M$1+2,AVERAGEA(INDIRECT(ADDRESS(ROW()-M$1,12)):INDIRECT(ADDRESS(ROW(),12,4))),NA())</f>
        <v>130.03844687957798</v>
      </c>
      <c r="N990" s="1">
        <f>1000/(Tabelle10[[#This Row],[Time MS]]-B989)</f>
        <v>40</v>
      </c>
    </row>
    <row r="991" spans="1:14">
      <c r="A991" t="str">
        <f t="shared" si="30"/>
        <v>0:20:444</v>
      </c>
      <c r="B991">
        <v>20444</v>
      </c>
      <c r="C991">
        <v>1</v>
      </c>
      <c r="D991">
        <v>-25.833500000000001</v>
      </c>
      <c r="E991">
        <v>96.6006</v>
      </c>
      <c r="F991">
        <v>84.982699999999994</v>
      </c>
      <c r="G991">
        <v>-50.705800000000004</v>
      </c>
      <c r="H991">
        <v>-3.7083400000000002</v>
      </c>
      <c r="I991">
        <v>11.482200000000001</v>
      </c>
      <c r="J991">
        <v>0</v>
      </c>
      <c r="K991">
        <f t="shared" si="31"/>
        <v>0</v>
      </c>
      <c r="L991">
        <f>SQRT((D991-Tabelle11[[#This Row],[X]])^2+ (E991 - Tabelle11[Y])^2 + (F991 - Tabelle11[Z])^2)</f>
        <v>131.22920765553678</v>
      </c>
      <c r="M991">
        <f ca="1">IF(ROW()&gt;M$1+2,AVERAGEA(INDIRECT(ADDRESS(ROW()-M$1,12)):INDIRECT(ADDRESS(ROW(),12,4))),NA())</f>
        <v>130.04039079316064</v>
      </c>
      <c r="N991" s="1">
        <f>1000/(Tabelle10[[#This Row],[Time MS]]-B990)</f>
        <v>83.333333333333329</v>
      </c>
    </row>
    <row r="992" spans="1:14">
      <c r="A992" t="str">
        <f t="shared" si="30"/>
        <v>0:20:457</v>
      </c>
      <c r="B992">
        <v>20457</v>
      </c>
      <c r="C992">
        <v>1</v>
      </c>
      <c r="D992">
        <v>-25.833500000000001</v>
      </c>
      <c r="E992">
        <v>96.6006</v>
      </c>
      <c r="F992">
        <v>84.982699999999994</v>
      </c>
      <c r="G992">
        <v>-50.705800000000004</v>
      </c>
      <c r="H992">
        <v>-3.7083400000000002</v>
      </c>
      <c r="I992">
        <v>11.482200000000001</v>
      </c>
      <c r="J992">
        <v>0</v>
      </c>
      <c r="K992">
        <f t="shared" si="31"/>
        <v>0</v>
      </c>
      <c r="L992">
        <f>SQRT((D992-Tabelle11[[#This Row],[X]])^2+ (E992 - Tabelle11[Y])^2 + (F992 - Tabelle11[Z])^2)</f>
        <v>131.22920765553678</v>
      </c>
      <c r="M992">
        <f ca="1">IF(ROW()&gt;M$1+2,AVERAGEA(INDIRECT(ADDRESS(ROW()-M$1,12)):INDIRECT(ADDRESS(ROW(),12,4))),NA())</f>
        <v>130.04691092525098</v>
      </c>
      <c r="N992" s="1">
        <f>1000/(Tabelle10[[#This Row],[Time MS]]-B991)</f>
        <v>76.92307692307692</v>
      </c>
    </row>
    <row r="993" spans="1:14">
      <c r="A993" t="str">
        <f t="shared" si="30"/>
        <v>0:20:467</v>
      </c>
      <c r="B993">
        <v>20467</v>
      </c>
      <c r="C993">
        <v>0.5</v>
      </c>
      <c r="D993">
        <v>-25.833500000000001</v>
      </c>
      <c r="E993">
        <v>96.6006</v>
      </c>
      <c r="F993">
        <v>84.982699999999994</v>
      </c>
      <c r="G993">
        <v>-50.705800000000004</v>
      </c>
      <c r="H993">
        <v>-3.7083400000000002</v>
      </c>
      <c r="I993">
        <v>11.482200000000001</v>
      </c>
      <c r="J993">
        <v>1</v>
      </c>
      <c r="K993">
        <f t="shared" si="31"/>
        <v>0</v>
      </c>
      <c r="L993">
        <f>SQRT((D993-Tabelle11[[#This Row],[X]])^2+ (E993 - Tabelle11[Y])^2 + (F993 - Tabelle11[Z])^2)</f>
        <v>131.22920765553678</v>
      </c>
      <c r="M993">
        <f ca="1">IF(ROW()&gt;M$1+2,AVERAGEA(INDIRECT(ADDRESS(ROW()-M$1,12)):INDIRECT(ADDRESS(ROW(),12,4))),NA())</f>
        <v>130.04885483883362</v>
      </c>
      <c r="N993" s="1">
        <f>1000/(Tabelle10[[#This Row],[Time MS]]-B992)</f>
        <v>100</v>
      </c>
    </row>
    <row r="994" spans="1:14">
      <c r="A994" t="str">
        <f t="shared" si="30"/>
        <v>0:20:474</v>
      </c>
      <c r="B994">
        <v>20474</v>
      </c>
      <c r="C994">
        <v>0.5</v>
      </c>
      <c r="D994">
        <v>-25.833500000000001</v>
      </c>
      <c r="E994">
        <v>96.6006</v>
      </c>
      <c r="F994">
        <v>84.982699999999994</v>
      </c>
      <c r="G994">
        <v>-50.705800000000004</v>
      </c>
      <c r="H994">
        <v>-3.7083400000000002</v>
      </c>
      <c r="I994">
        <v>11.482200000000001</v>
      </c>
      <c r="J994">
        <v>0</v>
      </c>
      <c r="K994">
        <f t="shared" si="31"/>
        <v>0</v>
      </c>
      <c r="L994">
        <f>SQRT((D994-Tabelle11[[#This Row],[X]])^2+ (E994 - Tabelle11[Y])^2 + (F994 - Tabelle11[Z])^2)</f>
        <v>131.22920765553678</v>
      </c>
      <c r="M994">
        <f ca="1">IF(ROW()&gt;M$1+2,AVERAGEA(INDIRECT(ADDRESS(ROW()-M$1,12)):INDIRECT(ADDRESS(ROW(),12,4))),NA())</f>
        <v>130.05079875241626</v>
      </c>
      <c r="N994" s="1">
        <f>1000/(Tabelle10[[#This Row],[Time MS]]-B993)</f>
        <v>142.85714285714286</v>
      </c>
    </row>
    <row r="995" spans="1:14">
      <c r="A995" t="str">
        <f t="shared" si="30"/>
        <v>0:20:500</v>
      </c>
      <c r="B995">
        <v>20500</v>
      </c>
      <c r="C995">
        <v>0.25</v>
      </c>
      <c r="D995">
        <v>-25.833500000000001</v>
      </c>
      <c r="E995">
        <v>96.6006</v>
      </c>
      <c r="F995">
        <v>84.982699999999994</v>
      </c>
      <c r="G995">
        <v>-50.705800000000004</v>
      </c>
      <c r="H995">
        <v>-3.7083400000000002</v>
      </c>
      <c r="I995">
        <v>11.482200000000001</v>
      </c>
      <c r="J995">
        <v>1</v>
      </c>
      <c r="K995">
        <f t="shared" si="31"/>
        <v>0</v>
      </c>
      <c r="L995">
        <f>SQRT((D995-Tabelle11[[#This Row],[X]])^2+ (E995 - Tabelle11[Y])^2 + (F995 - Tabelle11[Z])^2)</f>
        <v>131.22920765553678</v>
      </c>
      <c r="M995">
        <f ca="1">IF(ROW()&gt;M$1+2,AVERAGEA(INDIRECT(ADDRESS(ROW()-M$1,12)):INDIRECT(ADDRESS(ROW(),12,4))),NA())</f>
        <v>130.05731888450663</v>
      </c>
      <c r="N995" s="1">
        <f>1000/(Tabelle10[[#This Row],[Time MS]]-B994)</f>
        <v>38.46153846153846</v>
      </c>
    </row>
    <row r="996" spans="1:14">
      <c r="A996" t="str">
        <f t="shared" si="30"/>
        <v>0:20:510</v>
      </c>
      <c r="B996">
        <v>20510</v>
      </c>
      <c r="C996">
        <v>0.125</v>
      </c>
      <c r="D996">
        <v>-25.833500000000001</v>
      </c>
      <c r="E996">
        <v>96.6006</v>
      </c>
      <c r="F996">
        <v>84.982699999999994</v>
      </c>
      <c r="G996">
        <v>-50.705800000000004</v>
      </c>
      <c r="H996">
        <v>-3.7083400000000002</v>
      </c>
      <c r="I996">
        <v>11.482200000000001</v>
      </c>
      <c r="J996">
        <v>1</v>
      </c>
      <c r="K996">
        <f t="shared" si="31"/>
        <v>0</v>
      </c>
      <c r="L996">
        <f>SQRT((D996-Tabelle11[[#This Row],[X]])^2+ (E996 - Tabelle11[Y])^2 + (F996 - Tabelle11[Z])^2)</f>
        <v>131.22920765553678</v>
      </c>
      <c r="M996">
        <f ca="1">IF(ROW()&gt;M$1+2,AVERAGEA(INDIRECT(ADDRESS(ROW()-M$1,12)):INDIRECT(ADDRESS(ROW(),12,4))),NA())</f>
        <v>130.06383901659697</v>
      </c>
      <c r="N996" s="1">
        <f>1000/(Tabelle10[[#This Row],[Time MS]]-B995)</f>
        <v>100</v>
      </c>
    </row>
    <row r="997" spans="1:14">
      <c r="A997" t="str">
        <f t="shared" si="30"/>
        <v>0:20:540</v>
      </c>
      <c r="B997">
        <v>20540</v>
      </c>
      <c r="C997">
        <v>0.125</v>
      </c>
      <c r="D997">
        <v>-25.833500000000001</v>
      </c>
      <c r="E997">
        <v>96.6006</v>
      </c>
      <c r="F997">
        <v>84.982699999999994</v>
      </c>
      <c r="G997">
        <v>-50.705800000000004</v>
      </c>
      <c r="H997">
        <v>-3.7083400000000002</v>
      </c>
      <c r="I997">
        <v>11.482200000000001</v>
      </c>
      <c r="J997">
        <v>0</v>
      </c>
      <c r="K997">
        <f t="shared" si="31"/>
        <v>0</v>
      </c>
      <c r="L997">
        <f>SQRT((D997-Tabelle11[[#This Row],[X]])^2+ (E997 - Tabelle11[Y])^2 + (F997 - Tabelle11[Z])^2)</f>
        <v>131.22920765553678</v>
      </c>
      <c r="M997">
        <f ca="1">IF(ROW()&gt;M$1+2,AVERAGEA(INDIRECT(ADDRESS(ROW()-M$1,12)):INDIRECT(ADDRESS(ROW(),12,4))),NA())</f>
        <v>130.06578293017964</v>
      </c>
      <c r="N997" s="1">
        <f>1000/(Tabelle10[[#This Row],[Time MS]]-B996)</f>
        <v>33.333333333333336</v>
      </c>
    </row>
    <row r="998" spans="1:14">
      <c r="A998" t="str">
        <f t="shared" si="30"/>
        <v>0:20:566</v>
      </c>
      <c r="B998">
        <v>20566</v>
      </c>
      <c r="C998">
        <v>6.25E-2</v>
      </c>
      <c r="D998">
        <v>-25.833500000000001</v>
      </c>
      <c r="E998">
        <v>96.6006</v>
      </c>
      <c r="F998">
        <v>84.982699999999994</v>
      </c>
      <c r="G998">
        <v>-50.705800000000004</v>
      </c>
      <c r="H998">
        <v>-3.7083400000000002</v>
      </c>
      <c r="I998">
        <v>11.482200000000001</v>
      </c>
      <c r="J998">
        <v>1</v>
      </c>
      <c r="K998">
        <f t="shared" si="31"/>
        <v>0</v>
      </c>
      <c r="L998">
        <f>SQRT((D998-Tabelle11[[#This Row],[X]])^2+ (E998 - Tabelle11[Y])^2 + (F998 - Tabelle11[Z])^2)</f>
        <v>131.22920765553678</v>
      </c>
      <c r="M998">
        <f ca="1">IF(ROW()&gt;M$1+2,AVERAGEA(INDIRECT(ADDRESS(ROW()-M$1,12)):INDIRECT(ADDRESS(ROW(),12,4))),NA())</f>
        <v>130.07230306226998</v>
      </c>
      <c r="N998" s="1">
        <f>1000/(Tabelle10[[#This Row],[Time MS]]-B997)</f>
        <v>38.46153846153846</v>
      </c>
    </row>
    <row r="999" spans="1:14">
      <c r="A999" t="str">
        <f t="shared" si="30"/>
        <v>0:20:578</v>
      </c>
      <c r="B999">
        <v>20578</v>
      </c>
      <c r="C999">
        <v>3.125E-2</v>
      </c>
      <c r="D999">
        <v>-25.833500000000001</v>
      </c>
      <c r="E999">
        <v>96.6006</v>
      </c>
      <c r="F999">
        <v>84.982699999999994</v>
      </c>
      <c r="G999">
        <v>-50.705800000000004</v>
      </c>
      <c r="H999">
        <v>-3.7083400000000002</v>
      </c>
      <c r="I999">
        <v>11.482200000000001</v>
      </c>
      <c r="J999">
        <v>1</v>
      </c>
      <c r="K999">
        <f t="shared" si="31"/>
        <v>0</v>
      </c>
      <c r="L999">
        <f>SQRT((D999-Tabelle11[[#This Row],[X]])^2+ (E999 - Tabelle11[Y])^2 + (F999 - Tabelle11[Z])^2)</f>
        <v>131.22920765553678</v>
      </c>
      <c r="M999">
        <f ca="1">IF(ROW()&gt;M$1+2,AVERAGEA(INDIRECT(ADDRESS(ROW()-M$1,12)):INDIRECT(ADDRESS(ROW(),12,4))),NA())</f>
        <v>130.07424697585265</v>
      </c>
      <c r="N999" s="1">
        <f>1000/(Tabelle10[[#This Row],[Time MS]]-B998)</f>
        <v>83.333333333333329</v>
      </c>
    </row>
    <row r="1000" spans="1:14">
      <c r="A1000" t="str">
        <f t="shared" si="30"/>
        <v>0:20:606</v>
      </c>
      <c r="B1000">
        <v>20606</v>
      </c>
      <c r="C1000">
        <v>3.125E-2</v>
      </c>
      <c r="D1000">
        <v>-25.833500000000001</v>
      </c>
      <c r="E1000">
        <v>96.6006</v>
      </c>
      <c r="F1000">
        <v>84.982699999999994</v>
      </c>
      <c r="G1000">
        <v>-50.705800000000004</v>
      </c>
      <c r="H1000">
        <v>-3.7083400000000002</v>
      </c>
      <c r="I1000">
        <v>11.482200000000001</v>
      </c>
      <c r="J1000">
        <v>0</v>
      </c>
      <c r="K1000">
        <f t="shared" si="31"/>
        <v>0</v>
      </c>
      <c r="L1000">
        <f>SQRT((D1000-Tabelle11[[#This Row],[X]])^2+ (E1000 - Tabelle11[Y])^2 + (F1000 - Tabelle11[Z])^2)</f>
        <v>131.22920765553678</v>
      </c>
      <c r="M1000">
        <f ca="1">IF(ROW()&gt;M$1+2,AVERAGEA(INDIRECT(ADDRESS(ROW()-M$1,12)):INDIRECT(ADDRESS(ROW(),12,4))),NA())</f>
        <v>130.07619088943531</v>
      </c>
      <c r="N1000" s="1">
        <f>1000/(Tabelle10[[#This Row],[Time MS]]-B999)</f>
        <v>35.714285714285715</v>
      </c>
    </row>
    <row r="1001" spans="1:14">
      <c r="A1001" t="str">
        <f t="shared" si="30"/>
        <v>0:20:634</v>
      </c>
      <c r="B1001">
        <v>20634</v>
      </c>
      <c r="C1001">
        <v>1.5625E-2</v>
      </c>
      <c r="D1001">
        <v>-25.833500000000001</v>
      </c>
      <c r="E1001">
        <v>96.6006</v>
      </c>
      <c r="F1001">
        <v>84.982699999999994</v>
      </c>
      <c r="G1001">
        <v>-50.705800000000004</v>
      </c>
      <c r="H1001">
        <v>-3.7083400000000002</v>
      </c>
      <c r="I1001">
        <v>11.482200000000001</v>
      </c>
      <c r="J1001">
        <v>1</v>
      </c>
      <c r="K1001">
        <f t="shared" si="31"/>
        <v>0</v>
      </c>
      <c r="L1001">
        <f>SQRT((D1001-Tabelle11[[#This Row],[X]])^2+ (E1001 - Tabelle11[Y])^2 + (F1001 - Tabelle11[Z])^2)</f>
        <v>131.22920765553678</v>
      </c>
      <c r="M1001">
        <f ca="1">IF(ROW()&gt;M$1+2,AVERAGEA(INDIRECT(ADDRESS(ROW()-M$1,12)):INDIRECT(ADDRESS(ROW(),12,4))),NA())</f>
        <v>130.08271102152565</v>
      </c>
      <c r="N1001" s="1">
        <f>1000/(Tabelle10[[#This Row],[Time MS]]-B1000)</f>
        <v>35.714285714285715</v>
      </c>
    </row>
    <row r="1002" spans="1:14">
      <c r="A1002" t="str">
        <f t="shared" si="30"/>
        <v>0:20:646</v>
      </c>
      <c r="B1002">
        <v>20646</v>
      </c>
      <c r="C1002">
        <v>1.5625E-2</v>
      </c>
      <c r="D1002">
        <v>-25.833500000000001</v>
      </c>
      <c r="E1002">
        <v>96.6006</v>
      </c>
      <c r="F1002">
        <v>84.982699999999994</v>
      </c>
      <c r="G1002">
        <v>-50.705800000000004</v>
      </c>
      <c r="H1002">
        <v>-3.7083400000000002</v>
      </c>
      <c r="I1002">
        <v>11.482200000000001</v>
      </c>
      <c r="J1002">
        <v>0</v>
      </c>
      <c r="K1002">
        <f t="shared" si="31"/>
        <v>0</v>
      </c>
      <c r="L1002">
        <f>SQRT((D1002-Tabelle11[[#This Row],[X]])^2+ (E1002 - Tabelle11[Y])^2 + (F1002 - Tabelle11[Z])^2)</f>
        <v>131.22920765553678</v>
      </c>
      <c r="M1002">
        <f ca="1">IF(ROW()&gt;M$1+2,AVERAGEA(INDIRECT(ADDRESS(ROW()-M$1,12)):INDIRECT(ADDRESS(ROW(),12,4))),NA())</f>
        <v>130.089231153616</v>
      </c>
      <c r="N1002" s="1">
        <f>1000/(Tabelle10[[#This Row],[Time MS]]-B1001)</f>
        <v>83.333333333333329</v>
      </c>
    </row>
    <row r="1003" spans="1:14">
      <c r="A1003" t="str">
        <f t="shared" si="30"/>
        <v>0:20:669</v>
      </c>
      <c r="B1003">
        <v>20669</v>
      </c>
      <c r="C1003">
        <v>0</v>
      </c>
      <c r="D1003">
        <v>-25.833500000000001</v>
      </c>
      <c r="E1003">
        <v>96.6006</v>
      </c>
      <c r="F1003">
        <v>84.982699999999994</v>
      </c>
      <c r="G1003">
        <v>-50.705800000000004</v>
      </c>
      <c r="H1003">
        <v>-3.7083400000000002</v>
      </c>
      <c r="I1003">
        <v>11.482200000000001</v>
      </c>
      <c r="J1003">
        <v>1</v>
      </c>
      <c r="K1003">
        <f t="shared" si="31"/>
        <v>0</v>
      </c>
      <c r="L1003">
        <f>SQRT((D1003-Tabelle11[[#This Row],[X]])^2+ (E1003 - Tabelle11[Y])^2 + (F1003 - Tabelle11[Z])^2)</f>
        <v>131.22920765553678</v>
      </c>
      <c r="M1003">
        <f ca="1">IF(ROW()&gt;M$1+2,AVERAGEA(INDIRECT(ADDRESS(ROW()-M$1,12)):INDIRECT(ADDRESS(ROW(),12,4))),NA())</f>
        <v>130.09117506719866</v>
      </c>
      <c r="N1003" s="1">
        <f>1000/(Tabelle10[[#This Row],[Time MS]]-B1002)</f>
        <v>43.478260869565219</v>
      </c>
    </row>
    <row r="1004" spans="1:14">
      <c r="A1004" t="str">
        <f t="shared" si="30"/>
        <v>0:20:681</v>
      </c>
      <c r="B1004">
        <v>20681</v>
      </c>
      <c r="C1004">
        <v>0</v>
      </c>
      <c r="D1004">
        <v>-25.833500000000001</v>
      </c>
      <c r="E1004">
        <v>96.6006</v>
      </c>
      <c r="F1004">
        <v>84.982699999999994</v>
      </c>
      <c r="G1004">
        <v>-50.705800000000004</v>
      </c>
      <c r="H1004">
        <v>-3.7083400000000002</v>
      </c>
      <c r="I1004">
        <v>11.482200000000001</v>
      </c>
      <c r="J1004">
        <v>0</v>
      </c>
      <c r="K1004">
        <f t="shared" si="31"/>
        <v>0</v>
      </c>
      <c r="L1004">
        <f>SQRT((D1004-Tabelle11[[#This Row],[X]])^2+ (E1004 - Tabelle11[Y])^2 + (F1004 - Tabelle11[Z])^2)</f>
        <v>131.22920765553678</v>
      </c>
      <c r="M1004">
        <f ca="1">IF(ROW()&gt;M$1+2,AVERAGEA(INDIRECT(ADDRESS(ROW()-M$1,12)):INDIRECT(ADDRESS(ROW(),12,4))),NA())</f>
        <v>130.0931189807813</v>
      </c>
      <c r="N1004" s="1">
        <f>1000/(Tabelle10[[#This Row],[Time MS]]-B1003)</f>
        <v>83.333333333333329</v>
      </c>
    </row>
    <row r="1005" spans="1:14">
      <c r="A1005" t="str">
        <f t="shared" si="30"/>
        <v>0:20:697</v>
      </c>
      <c r="B1005">
        <v>20697</v>
      </c>
      <c r="C1005">
        <v>0</v>
      </c>
      <c r="D1005">
        <v>-25.833500000000001</v>
      </c>
      <c r="E1005">
        <v>96.6006</v>
      </c>
      <c r="F1005">
        <v>84.982699999999994</v>
      </c>
      <c r="G1005">
        <v>-50.705800000000004</v>
      </c>
      <c r="H1005">
        <v>-3.7083400000000002</v>
      </c>
      <c r="I1005">
        <v>11.482200000000001</v>
      </c>
      <c r="J1005">
        <v>1</v>
      </c>
      <c r="K1005">
        <f t="shared" si="31"/>
        <v>0</v>
      </c>
      <c r="L1005">
        <f>SQRT((D1005-Tabelle11[[#This Row],[X]])^2+ (E1005 - Tabelle11[Y])^2 + (F1005 - Tabelle11[Z])^2)</f>
        <v>131.22920765553678</v>
      </c>
      <c r="M1005">
        <f ca="1">IF(ROW()&gt;M$1+2,AVERAGEA(INDIRECT(ADDRESS(ROW()-M$1,12)):INDIRECT(ADDRESS(ROW(),12,4))),NA())</f>
        <v>130.09506289436396</v>
      </c>
      <c r="N1005" s="1">
        <f>1000/(Tabelle10[[#This Row],[Time MS]]-B1004)</f>
        <v>62.5</v>
      </c>
    </row>
    <row r="1006" spans="1:14">
      <c r="A1006" t="str">
        <f t="shared" si="30"/>
        <v>0:20:707</v>
      </c>
      <c r="B1006">
        <v>20707</v>
      </c>
      <c r="C1006">
        <v>0</v>
      </c>
      <c r="D1006">
        <v>-25.833500000000001</v>
      </c>
      <c r="E1006">
        <v>96.6006</v>
      </c>
      <c r="F1006">
        <v>84.982699999999994</v>
      </c>
      <c r="G1006">
        <v>-50.705800000000004</v>
      </c>
      <c r="H1006">
        <v>-3.7083400000000002</v>
      </c>
      <c r="I1006">
        <v>11.482200000000001</v>
      </c>
      <c r="J1006">
        <v>0</v>
      </c>
      <c r="K1006">
        <f t="shared" si="31"/>
        <v>0</v>
      </c>
      <c r="L1006">
        <f>SQRT((D1006-Tabelle11[[#This Row],[X]])^2+ (E1006 - Tabelle11[Y])^2 + (F1006 - Tabelle11[Z])^2)</f>
        <v>131.22920765553678</v>
      </c>
      <c r="M1006">
        <f ca="1">IF(ROW()&gt;M$1+2,AVERAGEA(INDIRECT(ADDRESS(ROW()-M$1,12)):INDIRECT(ADDRESS(ROW(),12,4))),NA())</f>
        <v>130.10158302645434</v>
      </c>
      <c r="N1006" s="1">
        <f>1000/(Tabelle10[[#This Row],[Time MS]]-B1005)</f>
        <v>100</v>
      </c>
    </row>
    <row r="1007" spans="1:14">
      <c r="A1007" t="str">
        <f t="shared" si="30"/>
        <v>0:20:732</v>
      </c>
      <c r="B1007">
        <v>20732</v>
      </c>
      <c r="C1007">
        <v>0</v>
      </c>
      <c r="D1007">
        <v>-25.833500000000001</v>
      </c>
      <c r="E1007">
        <v>96.6006</v>
      </c>
      <c r="F1007">
        <v>84.982699999999994</v>
      </c>
      <c r="G1007">
        <v>-50.705800000000004</v>
      </c>
      <c r="H1007">
        <v>-3.7083400000000002</v>
      </c>
      <c r="I1007">
        <v>11.482200000000001</v>
      </c>
      <c r="J1007">
        <v>1</v>
      </c>
      <c r="K1007">
        <f t="shared" si="31"/>
        <v>0</v>
      </c>
      <c r="L1007">
        <f>SQRT((D1007-Tabelle11[[#This Row],[X]])^2+ (E1007 - Tabelle11[Y])^2 + (F1007 - Tabelle11[Z])^2)</f>
        <v>131.22920765553678</v>
      </c>
      <c r="M1007">
        <f ca="1">IF(ROW()&gt;M$1+2,AVERAGEA(INDIRECT(ADDRESS(ROW()-M$1,12)):INDIRECT(ADDRESS(ROW(),12,4))),NA())</f>
        <v>130.10352694003703</v>
      </c>
      <c r="N1007" s="1">
        <f>1000/(Tabelle10[[#This Row],[Time MS]]-B1006)</f>
        <v>40</v>
      </c>
    </row>
    <row r="1008" spans="1:14">
      <c r="A1008" t="str">
        <f t="shared" si="30"/>
        <v>0:20:744</v>
      </c>
      <c r="B1008">
        <v>20744</v>
      </c>
      <c r="C1008">
        <v>0</v>
      </c>
      <c r="D1008">
        <v>-25.833500000000001</v>
      </c>
      <c r="E1008">
        <v>96.6006</v>
      </c>
      <c r="F1008">
        <v>84.982699999999994</v>
      </c>
      <c r="G1008">
        <v>-50.705800000000004</v>
      </c>
      <c r="H1008">
        <v>-3.7083400000000002</v>
      </c>
      <c r="I1008">
        <v>11.482200000000001</v>
      </c>
      <c r="J1008">
        <v>0</v>
      </c>
      <c r="K1008">
        <f t="shared" si="31"/>
        <v>0</v>
      </c>
      <c r="L1008">
        <f>SQRT((D1008-Tabelle11[[#This Row],[X]])^2+ (E1008 - Tabelle11[Y])^2 + (F1008 - Tabelle11[Z])^2)</f>
        <v>131.22920765553678</v>
      </c>
      <c r="M1008">
        <f ca="1">IF(ROW()&gt;M$1+2,AVERAGEA(INDIRECT(ADDRESS(ROW()-M$1,12)):INDIRECT(ADDRESS(ROW(),12,4))),NA())</f>
        <v>130.10547085361966</v>
      </c>
      <c r="N1008" s="1">
        <f>1000/(Tabelle10[[#This Row],[Time MS]]-B1007)</f>
        <v>83.333333333333329</v>
      </c>
    </row>
    <row r="1009" spans="1:14">
      <c r="A1009" t="str">
        <f t="shared" si="30"/>
        <v>0:20:770</v>
      </c>
      <c r="B1009">
        <v>20770</v>
      </c>
      <c r="C1009">
        <v>0</v>
      </c>
      <c r="D1009">
        <v>-25.833500000000001</v>
      </c>
      <c r="E1009">
        <v>96.6006</v>
      </c>
      <c r="F1009">
        <v>84.982699999999994</v>
      </c>
      <c r="G1009">
        <v>-50.705800000000004</v>
      </c>
      <c r="H1009">
        <v>-3.7083400000000002</v>
      </c>
      <c r="I1009">
        <v>11.482200000000001</v>
      </c>
      <c r="J1009">
        <v>1</v>
      </c>
      <c r="K1009">
        <f t="shared" si="31"/>
        <v>0</v>
      </c>
      <c r="L1009">
        <f>SQRT((D1009-Tabelle11[[#This Row],[X]])^2+ (E1009 - Tabelle11[Y])^2 + (F1009 - Tabelle11[Z])^2)</f>
        <v>131.22920765553678</v>
      </c>
      <c r="M1009">
        <f ca="1">IF(ROW()&gt;M$1+2,AVERAGEA(INDIRECT(ADDRESS(ROW()-M$1,12)):INDIRECT(ADDRESS(ROW(),12,4))),NA())</f>
        <v>130.11199098571001</v>
      </c>
      <c r="N1009" s="1">
        <f>1000/(Tabelle10[[#This Row],[Time MS]]-B1008)</f>
        <v>38.46153846153846</v>
      </c>
    </row>
    <row r="1010" spans="1:14">
      <c r="A1010" t="str">
        <f t="shared" si="30"/>
        <v>0:20:782</v>
      </c>
      <c r="B1010">
        <v>20782</v>
      </c>
      <c r="C1010">
        <v>0</v>
      </c>
      <c r="D1010">
        <v>-25.833500000000001</v>
      </c>
      <c r="E1010">
        <v>96.6006</v>
      </c>
      <c r="F1010">
        <v>84.982699999999994</v>
      </c>
      <c r="G1010">
        <v>-50.705800000000004</v>
      </c>
      <c r="H1010">
        <v>-3.7083400000000002</v>
      </c>
      <c r="I1010">
        <v>11.482200000000001</v>
      </c>
      <c r="J1010">
        <v>1</v>
      </c>
      <c r="K1010">
        <f t="shared" si="31"/>
        <v>0</v>
      </c>
      <c r="L1010">
        <f>SQRT((D1010-Tabelle11[[#This Row],[X]])^2+ (E1010 - Tabelle11[Y])^2 + (F1010 - Tabelle11[Z])^2)</f>
        <v>131.22920765553678</v>
      </c>
      <c r="M1010">
        <f ca="1">IF(ROW()&gt;M$1+2,AVERAGEA(INDIRECT(ADDRESS(ROW()-M$1,12)):INDIRECT(ADDRESS(ROW(),12,4))),NA())</f>
        <v>130.11851111780038</v>
      </c>
      <c r="N1010" s="1">
        <f>1000/(Tabelle10[[#This Row],[Time MS]]-B1009)</f>
        <v>83.333333333333329</v>
      </c>
    </row>
    <row r="1011" spans="1:14">
      <c r="A1011" t="str">
        <f t="shared" si="30"/>
        <v>0:20:811</v>
      </c>
      <c r="B1011">
        <v>20811</v>
      </c>
      <c r="C1011">
        <v>0</v>
      </c>
      <c r="D1011">
        <v>-25.833500000000001</v>
      </c>
      <c r="E1011">
        <v>96.6006</v>
      </c>
      <c r="F1011">
        <v>84.982699999999994</v>
      </c>
      <c r="G1011">
        <v>-50.705800000000004</v>
      </c>
      <c r="H1011">
        <v>-3.7083400000000002</v>
      </c>
      <c r="I1011">
        <v>11.482200000000001</v>
      </c>
      <c r="J1011">
        <v>0</v>
      </c>
      <c r="K1011">
        <f t="shared" si="31"/>
        <v>0</v>
      </c>
      <c r="L1011">
        <f>SQRT((D1011-Tabelle11[[#This Row],[X]])^2+ (E1011 - Tabelle11[Y])^2 + (F1011 - Tabelle11[Z])^2)</f>
        <v>131.22920765553678</v>
      </c>
      <c r="M1011">
        <f ca="1">IF(ROW()&gt;M$1+2,AVERAGEA(INDIRECT(ADDRESS(ROW()-M$1,12)):INDIRECT(ADDRESS(ROW(),12,4))),NA())</f>
        <v>130.12045503138305</v>
      </c>
      <c r="N1011" s="1">
        <f>1000/(Tabelle10[[#This Row],[Time MS]]-B1010)</f>
        <v>34.482758620689658</v>
      </c>
    </row>
    <row r="1012" spans="1:14">
      <c r="A1012" t="str">
        <f t="shared" si="30"/>
        <v>0:20:838</v>
      </c>
      <c r="B1012">
        <v>20838</v>
      </c>
      <c r="C1012">
        <v>0</v>
      </c>
      <c r="D1012">
        <v>-25.833500000000001</v>
      </c>
      <c r="E1012">
        <v>96.6006</v>
      </c>
      <c r="F1012">
        <v>84.982699999999994</v>
      </c>
      <c r="G1012">
        <v>-50.705800000000004</v>
      </c>
      <c r="H1012">
        <v>-3.7083400000000002</v>
      </c>
      <c r="I1012">
        <v>11.482200000000001</v>
      </c>
      <c r="J1012">
        <v>1</v>
      </c>
      <c r="K1012">
        <f t="shared" si="31"/>
        <v>0</v>
      </c>
      <c r="L1012">
        <f>SQRT((D1012-Tabelle11[[#This Row],[X]])^2+ (E1012 - Tabelle11[Y])^2 + (F1012 - Tabelle11[Z])^2)</f>
        <v>131.22920765553678</v>
      </c>
      <c r="M1012">
        <f ca="1">IF(ROW()&gt;M$1+2,AVERAGEA(INDIRECT(ADDRESS(ROW()-M$1,12)):INDIRECT(ADDRESS(ROW(),12,4))),NA())</f>
        <v>130.12239894496571</v>
      </c>
      <c r="N1012" s="1">
        <f>1000/(Tabelle10[[#This Row],[Time MS]]-B1011)</f>
        <v>37.037037037037038</v>
      </c>
    </row>
    <row r="1013" spans="1:14">
      <c r="A1013" t="str">
        <f t="shared" si="30"/>
        <v>0:20:855</v>
      </c>
      <c r="B1013">
        <v>20855</v>
      </c>
      <c r="C1013">
        <v>0</v>
      </c>
      <c r="D1013">
        <v>-25.833500000000001</v>
      </c>
      <c r="E1013">
        <v>96.6006</v>
      </c>
      <c r="F1013">
        <v>84.982699999999994</v>
      </c>
      <c r="G1013">
        <v>-50.705800000000004</v>
      </c>
      <c r="H1013">
        <v>-3.7083400000000002</v>
      </c>
      <c r="I1013">
        <v>11.482200000000001</v>
      </c>
      <c r="J1013">
        <v>1</v>
      </c>
      <c r="K1013">
        <f t="shared" si="31"/>
        <v>0</v>
      </c>
      <c r="L1013">
        <f>SQRT((D1013-Tabelle11[[#This Row],[X]])^2+ (E1013 - Tabelle11[Y])^2 + (F1013 - Tabelle11[Z])^2)</f>
        <v>131.22920765553678</v>
      </c>
      <c r="M1013">
        <f ca="1">IF(ROW()&gt;M$1+2,AVERAGEA(INDIRECT(ADDRESS(ROW()-M$1,12)):INDIRECT(ADDRESS(ROW(),12,4))),NA())</f>
        <v>130.12891907705605</v>
      </c>
      <c r="N1013" s="1">
        <f>1000/(Tabelle10[[#This Row],[Time MS]]-B1012)</f>
        <v>58.823529411764703</v>
      </c>
    </row>
    <row r="1014" spans="1:14">
      <c r="A1014" t="str">
        <f t="shared" si="30"/>
        <v>0:20:885</v>
      </c>
      <c r="B1014">
        <v>20885</v>
      </c>
      <c r="C1014">
        <v>0</v>
      </c>
      <c r="D1014">
        <v>-25.833500000000001</v>
      </c>
      <c r="E1014">
        <v>96.6006</v>
      </c>
      <c r="F1014">
        <v>84.982699999999994</v>
      </c>
      <c r="G1014">
        <v>-50.705800000000004</v>
      </c>
      <c r="H1014">
        <v>-3.7083400000000002</v>
      </c>
      <c r="I1014">
        <v>11.482200000000001</v>
      </c>
      <c r="J1014">
        <v>1</v>
      </c>
      <c r="K1014">
        <f t="shared" si="31"/>
        <v>0</v>
      </c>
      <c r="L1014">
        <f>SQRT((D1014-Tabelle11[[#This Row],[X]])^2+ (E1014 - Tabelle11[Y])^2 + (F1014 - Tabelle11[Z])^2)</f>
        <v>131.22920765553678</v>
      </c>
      <c r="M1014">
        <f ca="1">IF(ROW()&gt;M$1+2,AVERAGEA(INDIRECT(ADDRESS(ROW()-M$1,12)):INDIRECT(ADDRESS(ROW(),12,4))),NA())</f>
        <v>130.13086299063872</v>
      </c>
      <c r="N1014" s="1">
        <f>1000/(Tabelle10[[#This Row],[Time MS]]-B1013)</f>
        <v>33.333333333333336</v>
      </c>
    </row>
    <row r="1015" spans="1:14">
      <c r="A1015" t="str">
        <f t="shared" si="30"/>
        <v>0:20:919</v>
      </c>
      <c r="B1015">
        <v>20919</v>
      </c>
      <c r="C1015">
        <v>0</v>
      </c>
      <c r="D1015">
        <v>-25.833500000000001</v>
      </c>
      <c r="E1015">
        <v>96.6006</v>
      </c>
      <c r="F1015">
        <v>84.982699999999994</v>
      </c>
      <c r="G1015">
        <v>-50.705800000000004</v>
      </c>
      <c r="H1015">
        <v>-3.7083400000000002</v>
      </c>
      <c r="I1015">
        <v>11.482200000000001</v>
      </c>
      <c r="J1015">
        <v>1</v>
      </c>
      <c r="K1015">
        <f t="shared" si="31"/>
        <v>0</v>
      </c>
      <c r="L1015">
        <f>SQRT((D1015-Tabelle11[[#This Row],[X]])^2+ (E1015 - Tabelle11[Y])^2 + (F1015 - Tabelle11[Z])^2)</f>
        <v>131.22920765553678</v>
      </c>
      <c r="M1015">
        <f ca="1">IF(ROW()&gt;M$1+2,AVERAGEA(INDIRECT(ADDRESS(ROW()-M$1,12)):INDIRECT(ADDRESS(ROW(),12,4))),NA())</f>
        <v>130.13280690422138</v>
      </c>
      <c r="N1015" s="1">
        <f>1000/(Tabelle10[[#This Row],[Time MS]]-B1014)</f>
        <v>29.411764705882351</v>
      </c>
    </row>
    <row r="1016" spans="1:14">
      <c r="A1016" t="str">
        <f t="shared" si="30"/>
        <v>0:20:942</v>
      </c>
      <c r="B1016">
        <v>20942</v>
      </c>
      <c r="C1016">
        <v>0</v>
      </c>
      <c r="D1016">
        <v>-25.833500000000001</v>
      </c>
      <c r="E1016">
        <v>96.6006</v>
      </c>
      <c r="F1016">
        <v>84.982699999999994</v>
      </c>
      <c r="G1016">
        <v>-50.705800000000004</v>
      </c>
      <c r="H1016">
        <v>-3.7083400000000002</v>
      </c>
      <c r="I1016">
        <v>11.482200000000001</v>
      </c>
      <c r="J1016">
        <v>1</v>
      </c>
      <c r="K1016">
        <f t="shared" si="31"/>
        <v>0</v>
      </c>
      <c r="L1016">
        <f>SQRT((D1016-Tabelle11[[#This Row],[X]])^2+ (E1016 - Tabelle11[Y])^2 + (F1016 - Tabelle11[Z])^2)</f>
        <v>131.22920765553678</v>
      </c>
      <c r="M1016">
        <f ca="1">IF(ROW()&gt;M$1+2,AVERAGEA(INDIRECT(ADDRESS(ROW()-M$1,12)):INDIRECT(ADDRESS(ROW(),12,4))),NA())</f>
        <v>130.13932703631173</v>
      </c>
      <c r="N1016" s="1">
        <f>1000/(Tabelle10[[#This Row],[Time MS]]-B1015)</f>
        <v>43.478260869565219</v>
      </c>
    </row>
    <row r="1017" spans="1:14">
      <c r="A1017" t="str">
        <f t="shared" si="30"/>
        <v>0:20:973</v>
      </c>
      <c r="B1017">
        <v>20973</v>
      </c>
      <c r="C1017">
        <v>0</v>
      </c>
      <c r="D1017">
        <v>-25.833500000000001</v>
      </c>
      <c r="E1017">
        <v>96.6006</v>
      </c>
      <c r="F1017">
        <v>84.982699999999994</v>
      </c>
      <c r="G1017">
        <v>-50.705800000000004</v>
      </c>
      <c r="H1017">
        <v>-3.7083400000000002</v>
      </c>
      <c r="I1017">
        <v>11.482200000000001</v>
      </c>
      <c r="J1017">
        <v>0</v>
      </c>
      <c r="K1017">
        <f t="shared" si="31"/>
        <v>0</v>
      </c>
      <c r="L1017">
        <f>SQRT((D1017-Tabelle11[[#This Row],[X]])^2+ (E1017 - Tabelle11[Y])^2 + (F1017 - Tabelle11[Z])^2)</f>
        <v>131.22920765553678</v>
      </c>
      <c r="M1017">
        <f ca="1">IF(ROW()&gt;M$1+2,AVERAGEA(INDIRECT(ADDRESS(ROW()-M$1,12)):INDIRECT(ADDRESS(ROW(),12,4))),NA())</f>
        <v>130.14584716840207</v>
      </c>
      <c r="N1017" s="1">
        <f>1000/(Tabelle10[[#This Row],[Time MS]]-B1016)</f>
        <v>32.258064516129032</v>
      </c>
    </row>
    <row r="1018" spans="1:14">
      <c r="A1018" t="str">
        <f t="shared" si="30"/>
        <v>0:21:1</v>
      </c>
      <c r="B1018">
        <v>21001</v>
      </c>
      <c r="C1018">
        <v>0</v>
      </c>
      <c r="D1018">
        <v>-25.833500000000001</v>
      </c>
      <c r="E1018">
        <v>96.6006</v>
      </c>
      <c r="F1018">
        <v>84.982699999999994</v>
      </c>
      <c r="G1018">
        <v>-50.705800000000004</v>
      </c>
      <c r="H1018">
        <v>-3.7083400000000002</v>
      </c>
      <c r="I1018">
        <v>11.482200000000001</v>
      </c>
      <c r="J1018">
        <v>1</v>
      </c>
      <c r="K1018">
        <f t="shared" si="31"/>
        <v>0</v>
      </c>
      <c r="L1018">
        <f>SQRT((D1018-Tabelle11[[#This Row],[X]])^2+ (E1018 - Tabelle11[Y])^2 + (F1018 - Tabelle11[Z])^2)</f>
        <v>131.22920765553678</v>
      </c>
      <c r="M1018">
        <f ca="1">IF(ROW()&gt;M$1+2,AVERAGEA(INDIRECT(ADDRESS(ROW()-M$1,12)):INDIRECT(ADDRESS(ROW(),12,4))),NA())</f>
        <v>130.14779108198474</v>
      </c>
      <c r="N1018" s="1">
        <f>1000/(Tabelle10[[#This Row],[Time MS]]-B1017)</f>
        <v>35.714285714285715</v>
      </c>
    </row>
    <row r="1019" spans="1:14">
      <c r="A1019" t="str">
        <f t="shared" si="30"/>
        <v>0:21:19</v>
      </c>
      <c r="B1019">
        <v>21019</v>
      </c>
      <c r="C1019">
        <v>0</v>
      </c>
      <c r="D1019">
        <v>-25.833500000000001</v>
      </c>
      <c r="E1019">
        <v>96.6006</v>
      </c>
      <c r="F1019">
        <v>84.982699999999994</v>
      </c>
      <c r="G1019">
        <v>-50.705800000000004</v>
      </c>
      <c r="H1019">
        <v>-3.7083400000000002</v>
      </c>
      <c r="I1019">
        <v>11.482200000000001</v>
      </c>
      <c r="J1019">
        <v>1</v>
      </c>
      <c r="K1019">
        <f t="shared" si="31"/>
        <v>0</v>
      </c>
      <c r="L1019">
        <f>SQRT((D1019-Tabelle11[[#This Row],[X]])^2+ (E1019 - Tabelle11[Y])^2 + (F1019 - Tabelle11[Z])^2)</f>
        <v>131.22920765553678</v>
      </c>
      <c r="M1019">
        <f ca="1">IF(ROW()&gt;M$1+2,AVERAGEA(INDIRECT(ADDRESS(ROW()-M$1,12)):INDIRECT(ADDRESS(ROW(),12,4))),NA())</f>
        <v>130.14973499556737</v>
      </c>
      <c r="N1019" s="1">
        <f>1000/(Tabelle10[[#This Row],[Time MS]]-B1018)</f>
        <v>55.555555555555557</v>
      </c>
    </row>
    <row r="1020" spans="1:14">
      <c r="A1020" t="str">
        <f t="shared" si="30"/>
        <v>0:21:46</v>
      </c>
      <c r="B1020">
        <v>21046</v>
      </c>
      <c r="C1020">
        <v>0</v>
      </c>
      <c r="D1020">
        <v>-25.833500000000001</v>
      </c>
      <c r="E1020">
        <v>96.6006</v>
      </c>
      <c r="F1020">
        <v>84.982699999999994</v>
      </c>
      <c r="G1020">
        <v>-50.705800000000004</v>
      </c>
      <c r="H1020">
        <v>-3.7083400000000002</v>
      </c>
      <c r="I1020">
        <v>11.482200000000001</v>
      </c>
      <c r="J1020">
        <v>0</v>
      </c>
      <c r="K1020">
        <f t="shared" si="31"/>
        <v>0</v>
      </c>
      <c r="L1020">
        <f>SQRT((D1020-Tabelle11[[#This Row],[X]])^2+ (E1020 - Tabelle11[Y])^2 + (F1020 - Tabelle11[Z])^2)</f>
        <v>131.22920765553678</v>
      </c>
      <c r="M1020">
        <f ca="1">IF(ROW()&gt;M$1+2,AVERAGEA(INDIRECT(ADDRESS(ROW()-M$1,12)):INDIRECT(ADDRESS(ROW(),12,4))),NA())</f>
        <v>130.15625512765774</v>
      </c>
      <c r="N1020" s="1">
        <f>1000/(Tabelle10[[#This Row],[Time MS]]-B1019)</f>
        <v>37.037037037037038</v>
      </c>
    </row>
    <row r="1021" spans="1:14">
      <c r="A1021" t="str">
        <f t="shared" si="30"/>
        <v>0:21:70</v>
      </c>
      <c r="B1021">
        <v>21070</v>
      </c>
      <c r="C1021">
        <v>0</v>
      </c>
      <c r="D1021">
        <v>-25.833500000000001</v>
      </c>
      <c r="E1021">
        <v>96.6006</v>
      </c>
      <c r="F1021">
        <v>84.982699999999994</v>
      </c>
      <c r="G1021">
        <v>-50.705800000000004</v>
      </c>
      <c r="H1021">
        <v>-3.7083400000000002</v>
      </c>
      <c r="I1021">
        <v>11.482200000000001</v>
      </c>
      <c r="J1021">
        <v>1</v>
      </c>
      <c r="K1021">
        <f t="shared" si="31"/>
        <v>0</v>
      </c>
      <c r="L1021">
        <f>SQRT((D1021-Tabelle11[[#This Row],[X]])^2+ (E1021 - Tabelle11[Y])^2 + (F1021 - Tabelle11[Z])^2)</f>
        <v>131.22920765553678</v>
      </c>
      <c r="M1021">
        <f ca="1">IF(ROW()&gt;M$1+2,AVERAGEA(INDIRECT(ADDRESS(ROW()-M$1,12)):INDIRECT(ADDRESS(ROW(),12,4))),NA())</f>
        <v>130.15884710590188</v>
      </c>
      <c r="N1021" s="1">
        <f>1000/(Tabelle10[[#This Row],[Time MS]]-B1020)</f>
        <v>41.666666666666664</v>
      </c>
    </row>
    <row r="1022" spans="1:14">
      <c r="A1022" t="str">
        <f t="shared" si="30"/>
        <v>0:21:86</v>
      </c>
      <c r="B1022">
        <v>21086</v>
      </c>
      <c r="C1022">
        <v>0</v>
      </c>
      <c r="D1022">
        <v>-25.833500000000001</v>
      </c>
      <c r="E1022">
        <v>96.6006</v>
      </c>
      <c r="F1022">
        <v>84.982699999999994</v>
      </c>
      <c r="G1022">
        <v>-50.705800000000004</v>
      </c>
      <c r="H1022">
        <v>-3.7083400000000002</v>
      </c>
      <c r="I1022">
        <v>11.482200000000001</v>
      </c>
      <c r="J1022">
        <v>1</v>
      </c>
      <c r="K1022">
        <f t="shared" si="31"/>
        <v>0</v>
      </c>
      <c r="L1022">
        <f>SQRT((D1022-Tabelle11[[#This Row],[X]])^2+ (E1022 - Tabelle11[Y])^2 + (F1022 - Tabelle11[Z])^2)</f>
        <v>131.22920765553678</v>
      </c>
      <c r="M1022">
        <f ca="1">IF(ROW()&gt;M$1+2,AVERAGEA(INDIRECT(ADDRESS(ROW()-M$1,12)):INDIRECT(ADDRESS(ROW(),12,4))),NA())</f>
        <v>130.17161976690468</v>
      </c>
      <c r="N1022" s="1">
        <f>1000/(Tabelle10[[#This Row],[Time MS]]-B1021)</f>
        <v>62.5</v>
      </c>
    </row>
    <row r="1023" spans="1:14">
      <c r="A1023" t="str">
        <f t="shared" si="30"/>
        <v>0:21:113</v>
      </c>
      <c r="B1023">
        <v>21113</v>
      </c>
      <c r="C1023">
        <v>0</v>
      </c>
      <c r="D1023">
        <v>-25.833500000000001</v>
      </c>
      <c r="E1023">
        <v>96.6006</v>
      </c>
      <c r="F1023">
        <v>84.982699999999994</v>
      </c>
      <c r="G1023">
        <v>-50.705800000000004</v>
      </c>
      <c r="H1023">
        <v>-3.7083400000000002</v>
      </c>
      <c r="I1023">
        <v>11.482200000000001</v>
      </c>
      <c r="J1023">
        <v>0</v>
      </c>
      <c r="K1023">
        <f t="shared" si="31"/>
        <v>0</v>
      </c>
      <c r="L1023">
        <f>SQRT((D1023-Tabelle11[[#This Row],[X]])^2+ (E1023 - Tabelle11[Y])^2 + (F1023 - Tabelle11[Z])^2)</f>
        <v>131.22920765553678</v>
      </c>
      <c r="M1023">
        <f ca="1">IF(ROW()&gt;M$1+2,AVERAGEA(INDIRECT(ADDRESS(ROW()-M$1,12)):INDIRECT(ADDRESS(ROW(),12,4))),NA())</f>
        <v>130.18439242790745</v>
      </c>
      <c r="N1023" s="1">
        <f>1000/(Tabelle10[[#This Row],[Time MS]]-B1022)</f>
        <v>37.037037037037038</v>
      </c>
    </row>
    <row r="1024" spans="1:14">
      <c r="A1024" t="str">
        <f t="shared" si="30"/>
        <v>0:21:130</v>
      </c>
      <c r="B1024">
        <v>21130</v>
      </c>
      <c r="C1024">
        <v>0</v>
      </c>
      <c r="D1024">
        <v>-25.833500000000001</v>
      </c>
      <c r="E1024">
        <v>96.6006</v>
      </c>
      <c r="F1024">
        <v>84.982699999999994</v>
      </c>
      <c r="G1024">
        <v>-50.705800000000004</v>
      </c>
      <c r="H1024">
        <v>-3.7083400000000002</v>
      </c>
      <c r="I1024">
        <v>11.482200000000001</v>
      </c>
      <c r="J1024">
        <v>1</v>
      </c>
      <c r="K1024">
        <f t="shared" si="31"/>
        <v>0</v>
      </c>
      <c r="L1024">
        <f>SQRT((D1024-Tabelle11[[#This Row],[X]])^2+ (E1024 - Tabelle11[Y])^2 + (F1024 - Tabelle11[Z])^2)</f>
        <v>131.22920765553678</v>
      </c>
      <c r="M1024">
        <f ca="1">IF(ROW()&gt;M$1+2,AVERAGEA(INDIRECT(ADDRESS(ROW()-M$1,12)):INDIRECT(ADDRESS(ROW(),12,4))),NA())</f>
        <v>130.18924394808479</v>
      </c>
      <c r="N1024" s="1">
        <f>1000/(Tabelle10[[#This Row],[Time MS]]-B1023)</f>
        <v>58.823529411764703</v>
      </c>
    </row>
    <row r="1025" spans="1:14">
      <c r="A1025" t="str">
        <f t="shared" si="30"/>
        <v>0:21:144</v>
      </c>
      <c r="B1025">
        <v>21144</v>
      </c>
      <c r="C1025">
        <v>0</v>
      </c>
      <c r="D1025">
        <v>-25.833500000000001</v>
      </c>
      <c r="E1025">
        <v>96.6006</v>
      </c>
      <c r="F1025">
        <v>84.982699999999994</v>
      </c>
      <c r="G1025">
        <v>-50.705800000000004</v>
      </c>
      <c r="H1025">
        <v>-3.7083400000000002</v>
      </c>
      <c r="I1025">
        <v>11.482200000000001</v>
      </c>
      <c r="J1025">
        <v>0</v>
      </c>
      <c r="K1025">
        <f t="shared" si="31"/>
        <v>0</v>
      </c>
      <c r="L1025">
        <f>SQRT((D1025-Tabelle11[[#This Row],[X]])^2+ (E1025 - Tabelle11[Y])^2 + (F1025 - Tabelle11[Z])^2)</f>
        <v>131.22920765553678</v>
      </c>
      <c r="M1025">
        <f ca="1">IF(ROW()&gt;M$1+2,AVERAGEA(INDIRECT(ADDRESS(ROW()-M$1,12)):INDIRECT(ADDRESS(ROW(),12,4))),NA())</f>
        <v>130.19409546826213</v>
      </c>
      <c r="N1025" s="1">
        <f>1000/(Tabelle10[[#This Row],[Time MS]]-B1024)</f>
        <v>71.428571428571431</v>
      </c>
    </row>
    <row r="1026" spans="1:14">
      <c r="A1026" t="str">
        <f t="shared" si="30"/>
        <v>0:21:164</v>
      </c>
      <c r="B1026">
        <v>21164</v>
      </c>
      <c r="C1026">
        <v>0</v>
      </c>
      <c r="D1026">
        <v>-25.833500000000001</v>
      </c>
      <c r="E1026">
        <v>96.6006</v>
      </c>
      <c r="F1026">
        <v>84.982699999999994</v>
      </c>
      <c r="G1026">
        <v>-50.705800000000004</v>
      </c>
      <c r="H1026">
        <v>-3.7083400000000002</v>
      </c>
      <c r="I1026">
        <v>11.482200000000001</v>
      </c>
      <c r="J1026">
        <v>1</v>
      </c>
      <c r="K1026">
        <f t="shared" si="31"/>
        <v>0</v>
      </c>
      <c r="L1026">
        <f>SQRT((D1026-Tabelle11[[#This Row],[X]])^2+ (E1026 - Tabelle11[Y])^2 + (F1026 - Tabelle11[Z])^2)</f>
        <v>131.22920765553678</v>
      </c>
      <c r="M1026">
        <f ca="1">IF(ROW()&gt;M$1+2,AVERAGEA(INDIRECT(ADDRESS(ROW()-M$1,12)):INDIRECT(ADDRESS(ROW(),12,4))),NA())</f>
        <v>130.19894698843947</v>
      </c>
      <c r="N1026" s="1">
        <f>1000/(Tabelle10[[#This Row],[Time MS]]-B1025)</f>
        <v>50</v>
      </c>
    </row>
    <row r="1027" spans="1:14">
      <c r="A1027" t="str">
        <f t="shared" ref="A1027:A1090" si="32">INT(INT(B1028/1000)/60)&amp;":"&amp;MOD(INT(B1027/1000),60)&amp;":"&amp;MOD(B1027,1000)</f>
        <v>0:21:178</v>
      </c>
      <c r="B1027">
        <v>21178</v>
      </c>
      <c r="C1027">
        <v>0</v>
      </c>
      <c r="D1027">
        <v>-25.833500000000001</v>
      </c>
      <c r="E1027">
        <v>96.6006</v>
      </c>
      <c r="F1027">
        <v>84.982699999999994</v>
      </c>
      <c r="G1027">
        <v>-50.705800000000004</v>
      </c>
      <c r="H1027">
        <v>-3.7083400000000002</v>
      </c>
      <c r="I1027">
        <v>11.482200000000001</v>
      </c>
      <c r="J1027">
        <v>0</v>
      </c>
      <c r="K1027">
        <f t="shared" ref="K1027:K1090" si="33">((ABS(SQRT(SUMSQ(E1026,D1026,F1026))-SQRT(SUMSQ(E1027,D1027,F1027)))/100)/((B1027-B1026)/1000))*3.6</f>
        <v>0</v>
      </c>
      <c r="L1027">
        <f>SQRT((D1027-Tabelle11[[#This Row],[X]])^2+ (E1027 - Tabelle11[Y])^2 + (F1027 - Tabelle11[Z])^2)</f>
        <v>131.22920765553678</v>
      </c>
      <c r="M1027">
        <f ca="1">IF(ROW()&gt;M$1+2,AVERAGEA(INDIRECT(ADDRESS(ROW()-M$1,12)):INDIRECT(ADDRESS(ROW(),12,4))),NA())</f>
        <v>130.19020175974035</v>
      </c>
      <c r="N1027" s="1">
        <f>1000/(Tabelle10[[#This Row],[Time MS]]-B1026)</f>
        <v>71.428571428571431</v>
      </c>
    </row>
    <row r="1028" spans="1:14">
      <c r="A1028" t="str">
        <f t="shared" si="32"/>
        <v>0:21:199</v>
      </c>
      <c r="B1028">
        <v>21199</v>
      </c>
      <c r="C1028">
        <v>0</v>
      </c>
      <c r="D1028">
        <v>-25.833500000000001</v>
      </c>
      <c r="E1028">
        <v>96.6006</v>
      </c>
      <c r="F1028">
        <v>84.982699999999994</v>
      </c>
      <c r="G1028">
        <v>-50.705800000000004</v>
      </c>
      <c r="H1028">
        <v>-3.7083400000000002</v>
      </c>
      <c r="I1028">
        <v>11.482200000000001</v>
      </c>
      <c r="J1028">
        <v>1</v>
      </c>
      <c r="K1028">
        <f t="shared" si="33"/>
        <v>0</v>
      </c>
      <c r="L1028">
        <f>SQRT((D1028-Tabelle11[[#This Row],[X]])^2+ (E1028 - Tabelle11[Y])^2 + (F1028 - Tabelle11[Z])^2)</f>
        <v>131.22920765553678</v>
      </c>
      <c r="M1028">
        <f ca="1">IF(ROW()&gt;M$1+2,AVERAGEA(INDIRECT(ADDRESS(ROW()-M$1,12)):INDIRECT(ADDRESS(ROW(),12,4))),NA())</f>
        <v>130.20398408730503</v>
      </c>
      <c r="N1028" s="1">
        <f>1000/(Tabelle10[[#This Row],[Time MS]]-B1027)</f>
        <v>47.61904761904762</v>
      </c>
    </row>
    <row r="1029" spans="1:14">
      <c r="A1029" t="str">
        <f t="shared" si="32"/>
        <v>0:21:211</v>
      </c>
      <c r="B1029">
        <v>21211</v>
      </c>
      <c r="C1029">
        <v>0</v>
      </c>
      <c r="D1029">
        <v>-25.833500000000001</v>
      </c>
      <c r="E1029">
        <v>96.6006</v>
      </c>
      <c r="F1029">
        <v>84.982699999999994</v>
      </c>
      <c r="G1029">
        <v>-50.705800000000004</v>
      </c>
      <c r="H1029">
        <v>-3.7083400000000002</v>
      </c>
      <c r="I1029">
        <v>11.482200000000001</v>
      </c>
      <c r="J1029">
        <v>0</v>
      </c>
      <c r="K1029">
        <f t="shared" si="33"/>
        <v>0</v>
      </c>
      <c r="L1029">
        <f>SQRT((D1029-Tabelle11[[#This Row],[X]])^2+ (E1029 - Tabelle11[Y])^2 + (F1029 - Tabelle11[Z])^2)</f>
        <v>131.22920765553678</v>
      </c>
      <c r="M1029">
        <f ca="1">IF(ROW()&gt;M$1+2,AVERAGEA(INDIRECT(ADDRESS(ROW()-M$1,12)):INDIRECT(ADDRESS(ROW(),12,4))),NA())</f>
        <v>130.21776641486971</v>
      </c>
      <c r="N1029" s="1">
        <f>1000/(Tabelle10[[#This Row],[Time MS]]-B1028)</f>
        <v>83.333333333333329</v>
      </c>
    </row>
    <row r="1030" spans="1:14">
      <c r="A1030" t="str">
        <f t="shared" si="32"/>
        <v>0:21:233</v>
      </c>
      <c r="B1030">
        <v>21233</v>
      </c>
      <c r="C1030">
        <v>0</v>
      </c>
      <c r="D1030">
        <v>-25.833500000000001</v>
      </c>
      <c r="E1030">
        <v>96.6006</v>
      </c>
      <c r="F1030">
        <v>84.982699999999994</v>
      </c>
      <c r="G1030">
        <v>-50.705800000000004</v>
      </c>
      <c r="H1030">
        <v>-3.7083400000000002</v>
      </c>
      <c r="I1030">
        <v>11.482200000000001</v>
      </c>
      <c r="J1030">
        <v>1</v>
      </c>
      <c r="K1030">
        <f t="shared" si="33"/>
        <v>0</v>
      </c>
      <c r="L1030">
        <f>SQRT((D1030-Tabelle11[[#This Row],[X]])^2+ (E1030 - Tabelle11[Y])^2 + (F1030 - Tabelle11[Z])^2)</f>
        <v>131.22920765553678</v>
      </c>
      <c r="M1030">
        <f ca="1">IF(ROW()&gt;M$1+2,AVERAGEA(INDIRECT(ADDRESS(ROW()-M$1,12)):INDIRECT(ADDRESS(ROW(),12,4))),NA())</f>
        <v>130.22175689202132</v>
      </c>
      <c r="N1030" s="1">
        <f>1000/(Tabelle10[[#This Row],[Time MS]]-B1029)</f>
        <v>45.454545454545453</v>
      </c>
    </row>
    <row r="1031" spans="1:14">
      <c r="A1031" t="str">
        <f t="shared" si="32"/>
        <v>0:21:245</v>
      </c>
      <c r="B1031">
        <v>21245</v>
      </c>
      <c r="C1031">
        <v>0</v>
      </c>
      <c r="D1031">
        <v>-25.833500000000001</v>
      </c>
      <c r="E1031">
        <v>96.6006</v>
      </c>
      <c r="F1031">
        <v>84.982699999999994</v>
      </c>
      <c r="G1031">
        <v>-50.705800000000004</v>
      </c>
      <c r="H1031">
        <v>-3.7083400000000002</v>
      </c>
      <c r="I1031">
        <v>11.482200000000001</v>
      </c>
      <c r="J1031">
        <v>0</v>
      </c>
      <c r="K1031">
        <f t="shared" si="33"/>
        <v>0</v>
      </c>
      <c r="L1031">
        <f>SQRT((D1031-Tabelle11[[#This Row],[X]])^2+ (E1031 - Tabelle11[Y])^2 + (F1031 - Tabelle11[Z])^2)</f>
        <v>131.22920765553678</v>
      </c>
      <c r="M1031">
        <f ca="1">IF(ROW()&gt;M$1+2,AVERAGEA(INDIRECT(ADDRESS(ROW()-M$1,12)):INDIRECT(ADDRESS(ROW(),12,4))),NA())</f>
        <v>130.23989743619308</v>
      </c>
      <c r="N1031" s="1">
        <f>1000/(Tabelle10[[#This Row],[Time MS]]-B1030)</f>
        <v>83.333333333333329</v>
      </c>
    </row>
    <row r="1032" spans="1:14">
      <c r="A1032" t="str">
        <f t="shared" si="32"/>
        <v>0:21:270</v>
      </c>
      <c r="B1032">
        <v>21270</v>
      </c>
      <c r="C1032">
        <v>0</v>
      </c>
      <c r="D1032">
        <v>-25.833500000000001</v>
      </c>
      <c r="E1032">
        <v>96.6006</v>
      </c>
      <c r="F1032">
        <v>84.982699999999994</v>
      </c>
      <c r="G1032">
        <v>-50.705800000000004</v>
      </c>
      <c r="H1032">
        <v>-3.7083400000000002</v>
      </c>
      <c r="I1032">
        <v>11.482200000000001</v>
      </c>
      <c r="J1032">
        <v>1</v>
      </c>
      <c r="K1032">
        <f t="shared" si="33"/>
        <v>0</v>
      </c>
      <c r="L1032">
        <f>SQRT((D1032-Tabelle11[[#This Row],[X]])^2+ (E1032 - Tabelle11[Y])^2 + (F1032 - Tabelle11[Z])^2)</f>
        <v>131.22920765553678</v>
      </c>
      <c r="M1032">
        <f ca="1">IF(ROW()&gt;M$1+2,AVERAGEA(INDIRECT(ADDRESS(ROW()-M$1,12)):INDIRECT(ADDRESS(ROW(),12,4))),NA())</f>
        <v>130.25803798036486</v>
      </c>
      <c r="N1032" s="1">
        <f>1000/(Tabelle10[[#This Row],[Time MS]]-B1031)</f>
        <v>40</v>
      </c>
    </row>
    <row r="1033" spans="1:14">
      <c r="A1033" t="str">
        <f t="shared" si="32"/>
        <v>0:21:285</v>
      </c>
      <c r="B1033">
        <v>21285</v>
      </c>
      <c r="C1033">
        <v>0</v>
      </c>
      <c r="D1033">
        <v>-25.833500000000001</v>
      </c>
      <c r="E1033">
        <v>96.6006</v>
      </c>
      <c r="F1033">
        <v>84.982699999999994</v>
      </c>
      <c r="G1033">
        <v>-50.705800000000004</v>
      </c>
      <c r="H1033">
        <v>-3.7083400000000002</v>
      </c>
      <c r="I1033">
        <v>11.482200000000001</v>
      </c>
      <c r="J1033">
        <v>1</v>
      </c>
      <c r="K1033">
        <f t="shared" si="33"/>
        <v>0</v>
      </c>
      <c r="L1033">
        <f>SQRT((D1033-Tabelle11[[#This Row],[X]])^2+ (E1033 - Tabelle11[Y])^2 + (F1033 - Tabelle11[Z])^2)</f>
        <v>131.22920765553678</v>
      </c>
      <c r="M1033">
        <f ca="1">IF(ROW()&gt;M$1+2,AVERAGEA(INDIRECT(ADDRESS(ROW()-M$1,12)):INDIRECT(ADDRESS(ROW(),12,4))),NA())</f>
        <v>130.29613947097107</v>
      </c>
      <c r="N1033" s="1">
        <f>1000/(Tabelle10[[#This Row],[Time MS]]-B1032)</f>
        <v>66.666666666666671</v>
      </c>
    </row>
    <row r="1034" spans="1:14">
      <c r="A1034" t="str">
        <f t="shared" si="32"/>
        <v>0:21:309</v>
      </c>
      <c r="B1034">
        <v>21309</v>
      </c>
      <c r="C1034">
        <v>0</v>
      </c>
      <c r="D1034">
        <v>-25.833500000000001</v>
      </c>
      <c r="E1034">
        <v>96.6006</v>
      </c>
      <c r="F1034">
        <v>84.982699999999994</v>
      </c>
      <c r="G1034">
        <v>-50.705800000000004</v>
      </c>
      <c r="H1034">
        <v>-3.7083400000000002</v>
      </c>
      <c r="I1034">
        <v>11.482200000000001</v>
      </c>
      <c r="J1034">
        <v>0</v>
      </c>
      <c r="K1034">
        <f t="shared" si="33"/>
        <v>0</v>
      </c>
      <c r="L1034">
        <f>SQRT((D1034-Tabelle11[[#This Row],[X]])^2+ (E1034 - Tabelle11[Y])^2 + (F1034 - Tabelle11[Z])^2)</f>
        <v>131.22920765553678</v>
      </c>
      <c r="M1034">
        <f ca="1">IF(ROW()&gt;M$1+2,AVERAGEA(INDIRECT(ADDRESS(ROW()-M$1,12)):INDIRECT(ADDRESS(ROW(),12,4))),NA())</f>
        <v>130.33424096157728</v>
      </c>
      <c r="N1034" s="1">
        <f>1000/(Tabelle10[[#This Row],[Time MS]]-B1033)</f>
        <v>41.666666666666664</v>
      </c>
    </row>
    <row r="1035" spans="1:14">
      <c r="A1035" t="str">
        <f t="shared" si="32"/>
        <v>0:21:331</v>
      </c>
      <c r="B1035">
        <v>21331</v>
      </c>
      <c r="C1035">
        <v>0</v>
      </c>
      <c r="D1035">
        <v>-25.833500000000001</v>
      </c>
      <c r="E1035">
        <v>96.6006</v>
      </c>
      <c r="F1035">
        <v>84.982699999999994</v>
      </c>
      <c r="G1035">
        <v>-50.705800000000004</v>
      </c>
      <c r="H1035">
        <v>-3.7083400000000002</v>
      </c>
      <c r="I1035">
        <v>11.482200000000001</v>
      </c>
      <c r="J1035">
        <v>1</v>
      </c>
      <c r="K1035">
        <f t="shared" si="33"/>
        <v>0</v>
      </c>
      <c r="L1035">
        <f>SQRT((D1035-Tabelle11[[#This Row],[X]])^2+ (E1035 - Tabelle11[Y])^2 + (F1035 - Tabelle11[Z])^2)</f>
        <v>131.22920765553678</v>
      </c>
      <c r="M1035">
        <f ca="1">IF(ROW()&gt;M$1+2,AVERAGEA(INDIRECT(ADDRESS(ROW()-M$1,12)):INDIRECT(ADDRESS(ROW(),12,4))),NA())</f>
        <v>130.37234245218349</v>
      </c>
      <c r="N1035" s="1">
        <f>1000/(Tabelle10[[#This Row],[Time MS]]-B1034)</f>
        <v>45.454545454545453</v>
      </c>
    </row>
    <row r="1036" spans="1:14">
      <c r="A1036" t="str">
        <f t="shared" si="32"/>
        <v>0:21:341</v>
      </c>
      <c r="B1036">
        <v>21341</v>
      </c>
      <c r="C1036">
        <v>0</v>
      </c>
      <c r="D1036">
        <v>-25.833500000000001</v>
      </c>
      <c r="E1036">
        <v>96.6006</v>
      </c>
      <c r="F1036">
        <v>84.982699999999994</v>
      </c>
      <c r="G1036">
        <v>-50.705800000000004</v>
      </c>
      <c r="H1036">
        <v>-3.7083400000000002</v>
      </c>
      <c r="I1036">
        <v>11.482200000000001</v>
      </c>
      <c r="J1036">
        <v>0</v>
      </c>
      <c r="K1036">
        <f t="shared" si="33"/>
        <v>0</v>
      </c>
      <c r="L1036">
        <f>SQRT((D1036-Tabelle11[[#This Row],[X]])^2+ (E1036 - Tabelle11[Y])^2 + (F1036 - Tabelle11[Z])^2)</f>
        <v>131.22920765553678</v>
      </c>
      <c r="M1036">
        <f ca="1">IF(ROW()&gt;M$1+2,AVERAGEA(INDIRECT(ADDRESS(ROW()-M$1,12)):INDIRECT(ADDRESS(ROW(),12,4))),NA())</f>
        <v>130.4104439427897</v>
      </c>
      <c r="N1036" s="1">
        <f>1000/(Tabelle10[[#This Row],[Time MS]]-B1035)</f>
        <v>100</v>
      </c>
    </row>
    <row r="1037" spans="1:14">
      <c r="A1037" t="str">
        <f t="shared" si="32"/>
        <v>0:21:369</v>
      </c>
      <c r="B1037">
        <v>21369</v>
      </c>
      <c r="C1037">
        <v>0</v>
      </c>
      <c r="D1037">
        <v>-25.833500000000001</v>
      </c>
      <c r="E1037">
        <v>96.6006</v>
      </c>
      <c r="F1037">
        <v>84.982699999999994</v>
      </c>
      <c r="G1037">
        <v>-50.705800000000004</v>
      </c>
      <c r="H1037">
        <v>-3.7083400000000002</v>
      </c>
      <c r="I1037">
        <v>11.482200000000001</v>
      </c>
      <c r="J1037">
        <v>1</v>
      </c>
      <c r="K1037">
        <f t="shared" si="33"/>
        <v>0</v>
      </c>
      <c r="L1037">
        <f>SQRT((D1037-Tabelle11[[#This Row],[X]])^2+ (E1037 - Tabelle11[Y])^2 + (F1037 - Tabelle11[Z])^2)</f>
        <v>131.22920765553678</v>
      </c>
      <c r="M1037">
        <f ca="1">IF(ROW()&gt;M$1+2,AVERAGEA(INDIRECT(ADDRESS(ROW()-M$1,12)):INDIRECT(ADDRESS(ROW(),12,4))),NA())</f>
        <v>130.43642019224447</v>
      </c>
      <c r="N1037" s="1">
        <f>1000/(Tabelle10[[#This Row],[Time MS]]-B1036)</f>
        <v>35.714285714285715</v>
      </c>
    </row>
    <row r="1038" spans="1:14">
      <c r="A1038" t="str">
        <f t="shared" si="32"/>
        <v>0:21:383</v>
      </c>
      <c r="B1038">
        <v>21383</v>
      </c>
      <c r="C1038">
        <v>0</v>
      </c>
      <c r="D1038">
        <v>-25.833500000000001</v>
      </c>
      <c r="E1038">
        <v>96.6006</v>
      </c>
      <c r="F1038">
        <v>84.982699999999994</v>
      </c>
      <c r="G1038">
        <v>-50.705800000000004</v>
      </c>
      <c r="H1038">
        <v>-3.7083400000000002</v>
      </c>
      <c r="I1038">
        <v>11.482200000000001</v>
      </c>
      <c r="J1038">
        <v>1</v>
      </c>
      <c r="K1038">
        <f t="shared" si="33"/>
        <v>0</v>
      </c>
      <c r="L1038">
        <f>SQRT((D1038-Tabelle11[[#This Row],[X]])^2+ (E1038 - Tabelle11[Y])^2 + (F1038 - Tabelle11[Z])^2)</f>
        <v>131.22920765553678</v>
      </c>
      <c r="M1038">
        <f ca="1">IF(ROW()&gt;M$1+2,AVERAGEA(INDIRECT(ADDRESS(ROW()-M$1,12)):INDIRECT(ADDRESS(ROW(),12,4))),NA())</f>
        <v>130.46239644169924</v>
      </c>
      <c r="N1038" s="1">
        <f>1000/(Tabelle10[[#This Row],[Time MS]]-B1037)</f>
        <v>71.428571428571431</v>
      </c>
    </row>
    <row r="1039" spans="1:14">
      <c r="A1039" t="str">
        <f t="shared" si="32"/>
        <v>0:21:408</v>
      </c>
      <c r="B1039">
        <v>21408</v>
      </c>
      <c r="C1039">
        <v>0</v>
      </c>
      <c r="D1039">
        <v>-25.833500000000001</v>
      </c>
      <c r="E1039">
        <v>96.6006</v>
      </c>
      <c r="F1039">
        <v>84.982699999999994</v>
      </c>
      <c r="G1039">
        <v>-50.705800000000004</v>
      </c>
      <c r="H1039">
        <v>-3.7083400000000002</v>
      </c>
      <c r="I1039">
        <v>11.482200000000001</v>
      </c>
      <c r="J1039">
        <v>0</v>
      </c>
      <c r="K1039">
        <f t="shared" si="33"/>
        <v>0</v>
      </c>
      <c r="L1039">
        <f>SQRT((D1039-Tabelle11[[#This Row],[X]])^2+ (E1039 - Tabelle11[Y])^2 + (F1039 - Tabelle11[Z])^2)</f>
        <v>131.22920765553678</v>
      </c>
      <c r="M1039">
        <f ca="1">IF(ROW()&gt;M$1+2,AVERAGEA(INDIRECT(ADDRESS(ROW()-M$1,12)):INDIRECT(ADDRESS(ROW(),12,4))),NA())</f>
        <v>130.48545127044193</v>
      </c>
      <c r="N1039" s="1">
        <f>1000/(Tabelle10[[#This Row],[Time MS]]-B1038)</f>
        <v>40</v>
      </c>
    </row>
    <row r="1040" spans="1:14">
      <c r="A1040" t="str">
        <f t="shared" si="32"/>
        <v>0:21:435</v>
      </c>
      <c r="B1040">
        <v>21435</v>
      </c>
      <c r="C1040">
        <v>0</v>
      </c>
      <c r="D1040">
        <v>-25.833500000000001</v>
      </c>
      <c r="E1040">
        <v>96.6006</v>
      </c>
      <c r="F1040">
        <v>84.982699999999994</v>
      </c>
      <c r="G1040">
        <v>-50.705800000000004</v>
      </c>
      <c r="H1040">
        <v>-3.7083400000000002</v>
      </c>
      <c r="I1040">
        <v>11.482200000000001</v>
      </c>
      <c r="J1040">
        <v>1</v>
      </c>
      <c r="K1040">
        <f t="shared" si="33"/>
        <v>0</v>
      </c>
      <c r="L1040">
        <f>SQRT((D1040-Tabelle11[[#This Row],[X]])^2+ (E1040 - Tabelle11[Y])^2 + (F1040 - Tabelle11[Z])^2)</f>
        <v>131.22920765553678</v>
      </c>
      <c r="M1040">
        <f ca="1">IF(ROW()&gt;M$1+2,AVERAGEA(INDIRECT(ADDRESS(ROW()-M$1,12)):INDIRECT(ADDRESS(ROW(),12,4))),NA())</f>
        <v>130.51181884211525</v>
      </c>
      <c r="N1040" s="1">
        <f>1000/(Tabelle10[[#This Row],[Time MS]]-B1039)</f>
        <v>37.037037037037038</v>
      </c>
    </row>
    <row r="1041" spans="1:14">
      <c r="A1041" t="str">
        <f t="shared" si="32"/>
        <v>0:21:451</v>
      </c>
      <c r="B1041">
        <v>21451</v>
      </c>
      <c r="C1041">
        <v>0</v>
      </c>
      <c r="D1041">
        <v>-25.833500000000001</v>
      </c>
      <c r="E1041">
        <v>96.6006</v>
      </c>
      <c r="F1041">
        <v>84.982699999999994</v>
      </c>
      <c r="G1041">
        <v>-50.705800000000004</v>
      </c>
      <c r="H1041">
        <v>-3.7083400000000002</v>
      </c>
      <c r="I1041">
        <v>11.482200000000001</v>
      </c>
      <c r="J1041">
        <v>1</v>
      </c>
      <c r="K1041">
        <f t="shared" si="33"/>
        <v>0</v>
      </c>
      <c r="L1041">
        <f>SQRT((D1041-Tabelle11[[#This Row],[X]])^2+ (E1041 - Tabelle11[Y])^2 + (F1041 - Tabelle11[Z])^2)</f>
        <v>131.22920765553678</v>
      </c>
      <c r="M1041">
        <f ca="1">IF(ROW()&gt;M$1+2,AVERAGEA(INDIRECT(ADDRESS(ROW()-M$1,12)):INDIRECT(ADDRESS(ROW(),12,4))),NA())</f>
        <v>130.53818641378859</v>
      </c>
      <c r="N1041" s="1">
        <f>1000/(Tabelle10[[#This Row],[Time MS]]-B1040)</f>
        <v>62.5</v>
      </c>
    </row>
    <row r="1042" spans="1:14">
      <c r="A1042" t="str">
        <f t="shared" si="32"/>
        <v>0:21:475</v>
      </c>
      <c r="B1042">
        <v>21475</v>
      </c>
      <c r="C1042">
        <v>0</v>
      </c>
      <c r="D1042">
        <v>-25.833500000000001</v>
      </c>
      <c r="E1042">
        <v>96.6006</v>
      </c>
      <c r="F1042">
        <v>84.982699999999994</v>
      </c>
      <c r="G1042">
        <v>-50.705800000000004</v>
      </c>
      <c r="H1042">
        <v>-3.7083400000000002</v>
      </c>
      <c r="I1042">
        <v>11.482200000000001</v>
      </c>
      <c r="J1042">
        <v>0</v>
      </c>
      <c r="K1042">
        <f t="shared" si="33"/>
        <v>0</v>
      </c>
      <c r="L1042">
        <f>SQRT((D1042-Tabelle11[[#This Row],[X]])^2+ (E1042 - Tabelle11[Y])^2 + (F1042 - Tabelle11[Z])^2)</f>
        <v>131.22920765553678</v>
      </c>
      <c r="M1042">
        <f ca="1">IF(ROW()&gt;M$1+2,AVERAGEA(INDIRECT(ADDRESS(ROW()-M$1,12)):INDIRECT(ADDRESS(ROW(),12,4))),NA())</f>
        <v>130.55561560715066</v>
      </c>
      <c r="N1042" s="1">
        <f>1000/(Tabelle10[[#This Row],[Time MS]]-B1041)</f>
        <v>41.666666666666664</v>
      </c>
    </row>
    <row r="1043" spans="1:14">
      <c r="A1043" t="str">
        <f t="shared" si="32"/>
        <v>0:21:500</v>
      </c>
      <c r="B1043">
        <v>21500</v>
      </c>
      <c r="C1043">
        <v>0</v>
      </c>
      <c r="D1043">
        <v>-25.833500000000001</v>
      </c>
      <c r="E1043">
        <v>96.6006</v>
      </c>
      <c r="F1043">
        <v>84.982699999999994</v>
      </c>
      <c r="G1043">
        <v>-50.705800000000004</v>
      </c>
      <c r="H1043">
        <v>-3.7083400000000002</v>
      </c>
      <c r="I1043">
        <v>11.482200000000001</v>
      </c>
      <c r="J1043">
        <v>1</v>
      </c>
      <c r="K1043">
        <f t="shared" si="33"/>
        <v>0</v>
      </c>
      <c r="L1043">
        <f>SQRT((D1043-Tabelle11[[#This Row],[X]])^2+ (E1043 - Tabelle11[Y])^2 + (F1043 - Tabelle11[Z])^2)</f>
        <v>131.22920765553678</v>
      </c>
      <c r="M1043">
        <f ca="1">IF(ROW()&gt;M$1+2,AVERAGEA(INDIRECT(ADDRESS(ROW()-M$1,12)):INDIRECT(ADDRESS(ROW(),12,4))),NA())</f>
        <v>130.57304480051272</v>
      </c>
      <c r="N1043" s="1">
        <f>1000/(Tabelle10[[#This Row],[Time MS]]-B1042)</f>
        <v>40</v>
      </c>
    </row>
    <row r="1044" spans="1:14">
      <c r="A1044" t="str">
        <f t="shared" si="32"/>
        <v>0:21:511</v>
      </c>
      <c r="B1044">
        <v>21511</v>
      </c>
      <c r="C1044">
        <v>0</v>
      </c>
      <c r="D1044">
        <v>-25.833500000000001</v>
      </c>
      <c r="E1044">
        <v>96.6006</v>
      </c>
      <c r="F1044">
        <v>84.982699999999994</v>
      </c>
      <c r="G1044">
        <v>-50.705800000000004</v>
      </c>
      <c r="H1044">
        <v>-3.7083400000000002</v>
      </c>
      <c r="I1044">
        <v>11.482200000000001</v>
      </c>
      <c r="J1044">
        <v>1</v>
      </c>
      <c r="K1044">
        <f t="shared" si="33"/>
        <v>0</v>
      </c>
      <c r="L1044">
        <f>SQRT((D1044-Tabelle11[[#This Row],[X]])^2+ (E1044 - Tabelle11[Y])^2 + (F1044 - Tabelle11[Z])^2)</f>
        <v>131.22920765553678</v>
      </c>
      <c r="M1044">
        <f ca="1">IF(ROW()&gt;M$1+2,AVERAGEA(INDIRECT(ADDRESS(ROW()-M$1,12)):INDIRECT(ADDRESS(ROW(),12,4))),NA())</f>
        <v>130.59047399387475</v>
      </c>
      <c r="N1044" s="1">
        <f>1000/(Tabelle10[[#This Row],[Time MS]]-B1043)</f>
        <v>90.909090909090907</v>
      </c>
    </row>
    <row r="1045" spans="1:14">
      <c r="A1045" t="str">
        <f t="shared" si="32"/>
        <v>0:21:541</v>
      </c>
      <c r="B1045">
        <v>21541</v>
      </c>
      <c r="C1045">
        <v>0</v>
      </c>
      <c r="D1045">
        <v>-25.833500000000001</v>
      </c>
      <c r="E1045">
        <v>96.6006</v>
      </c>
      <c r="F1045">
        <v>84.982699999999994</v>
      </c>
      <c r="G1045">
        <v>-50.705800000000004</v>
      </c>
      <c r="H1045">
        <v>-3.7083400000000002</v>
      </c>
      <c r="I1045">
        <v>11.482200000000001</v>
      </c>
      <c r="J1045">
        <v>0</v>
      </c>
      <c r="K1045">
        <f t="shared" si="33"/>
        <v>0</v>
      </c>
      <c r="L1045">
        <f>SQRT((D1045-Tabelle11[[#This Row],[X]])^2+ (E1045 - Tabelle11[Y])^2 + (F1045 - Tabelle11[Z])^2)</f>
        <v>131.22920765553678</v>
      </c>
      <c r="M1045">
        <f ca="1">IF(ROW()&gt;M$1+2,AVERAGEA(INDIRECT(ADDRESS(ROW()-M$1,12)):INDIRECT(ADDRESS(ROW(),12,4))),NA())</f>
        <v>130.60790318723681</v>
      </c>
      <c r="N1045" s="1">
        <f>1000/(Tabelle10[[#This Row],[Time MS]]-B1044)</f>
        <v>33.333333333333336</v>
      </c>
    </row>
    <row r="1046" spans="1:14">
      <c r="A1046" t="str">
        <f t="shared" si="32"/>
        <v>0:21:571</v>
      </c>
      <c r="B1046">
        <v>21571</v>
      </c>
      <c r="C1046">
        <v>0</v>
      </c>
      <c r="D1046">
        <v>-25.833500000000001</v>
      </c>
      <c r="E1046">
        <v>96.6006</v>
      </c>
      <c r="F1046">
        <v>84.982699999999994</v>
      </c>
      <c r="G1046">
        <v>-50.705800000000004</v>
      </c>
      <c r="H1046">
        <v>-3.7083400000000002</v>
      </c>
      <c r="I1046">
        <v>11.482200000000001</v>
      </c>
      <c r="J1046">
        <v>1</v>
      </c>
      <c r="K1046">
        <f t="shared" si="33"/>
        <v>0</v>
      </c>
      <c r="L1046">
        <f>SQRT((D1046-Tabelle11[[#This Row],[X]])^2+ (E1046 - Tabelle11[Y])^2 + (F1046 - Tabelle11[Z])^2)</f>
        <v>131.22920765553678</v>
      </c>
      <c r="M1046">
        <f ca="1">IF(ROW()&gt;M$1+2,AVERAGEA(INDIRECT(ADDRESS(ROW()-M$1,12)):INDIRECT(ADDRESS(ROW(),12,4))),NA())</f>
        <v>130.62533238059888</v>
      </c>
      <c r="N1046" s="1">
        <f>1000/(Tabelle10[[#This Row],[Time MS]]-B1045)</f>
        <v>33.333333333333336</v>
      </c>
    </row>
    <row r="1047" spans="1:14">
      <c r="A1047" t="str">
        <f t="shared" si="32"/>
        <v>0:21:580</v>
      </c>
      <c r="B1047">
        <v>21580</v>
      </c>
      <c r="C1047">
        <v>0</v>
      </c>
      <c r="D1047">
        <v>-25.833500000000001</v>
      </c>
      <c r="E1047">
        <v>96.6006</v>
      </c>
      <c r="F1047">
        <v>84.982699999999994</v>
      </c>
      <c r="G1047">
        <v>-50.705800000000004</v>
      </c>
      <c r="H1047">
        <v>-3.7083400000000002</v>
      </c>
      <c r="I1047">
        <v>11.482200000000001</v>
      </c>
      <c r="J1047">
        <v>0</v>
      </c>
      <c r="K1047">
        <f t="shared" si="33"/>
        <v>0</v>
      </c>
      <c r="L1047">
        <f>SQRT((D1047-Tabelle11[[#This Row],[X]])^2+ (E1047 - Tabelle11[Y])^2 + (F1047 - Tabelle11[Z])^2)</f>
        <v>131.22920765553678</v>
      </c>
      <c r="M1047">
        <f ca="1">IF(ROW()&gt;M$1+2,AVERAGEA(INDIRECT(ADDRESS(ROW()-M$1,12)):INDIRECT(ADDRESS(ROW(),12,4))),NA())</f>
        <v>130.63990169166672</v>
      </c>
      <c r="N1047" s="1">
        <f>1000/(Tabelle10[[#This Row],[Time MS]]-B1046)</f>
        <v>111.11111111111111</v>
      </c>
    </row>
    <row r="1048" spans="1:14">
      <c r="A1048" t="str">
        <f t="shared" si="32"/>
        <v>0:21:603</v>
      </c>
      <c r="B1048">
        <v>21603</v>
      </c>
      <c r="C1048">
        <v>1.16626E-2</v>
      </c>
      <c r="D1048">
        <v>-24.476199999999999</v>
      </c>
      <c r="E1048">
        <v>93.296599999999998</v>
      </c>
      <c r="F1048">
        <v>85.587699999999998</v>
      </c>
      <c r="G1048">
        <v>-41.6892</v>
      </c>
      <c r="H1048">
        <v>1.1611800000000001</v>
      </c>
      <c r="I1048">
        <v>10.5052</v>
      </c>
      <c r="J1048">
        <v>1</v>
      </c>
      <c r="K1048">
        <f t="shared" si="33"/>
        <v>3.5644705284405322</v>
      </c>
      <c r="L1048">
        <f>SQRT((D1048-Tabelle11[[#This Row],[X]])^2+ (E1048 - Tabelle11[Y])^2 + (F1048 - Tabelle11[Z])^2)</f>
        <v>128.95190704014422</v>
      </c>
      <c r="M1048">
        <f ca="1">IF(ROW()&gt;M$1+2,AVERAGEA(INDIRECT(ADDRESS(ROW()-M$1,12)):INDIRECT(ADDRESS(ROW(),12,4))),NA())</f>
        <v>130.6229882935848</v>
      </c>
      <c r="N1048" s="1">
        <f>1000/(Tabelle10[[#This Row],[Time MS]]-B1047)</f>
        <v>43.478260869565219</v>
      </c>
    </row>
    <row r="1049" spans="1:14">
      <c r="A1049" t="str">
        <f t="shared" si="32"/>
        <v>0:21:617</v>
      </c>
      <c r="B1049">
        <v>21617</v>
      </c>
      <c r="C1049">
        <v>1.4571199999999999E-2</v>
      </c>
      <c r="D1049">
        <v>-24.476199999999999</v>
      </c>
      <c r="E1049">
        <v>93.296599999999998</v>
      </c>
      <c r="F1049">
        <v>85.587699999999998</v>
      </c>
      <c r="G1049">
        <v>-41.6892</v>
      </c>
      <c r="H1049">
        <v>1.1611800000000001</v>
      </c>
      <c r="I1049">
        <v>10.5052</v>
      </c>
      <c r="J1049">
        <v>1</v>
      </c>
      <c r="K1049">
        <f t="shared" si="33"/>
        <v>0</v>
      </c>
      <c r="L1049">
        <f>SQRT((D1049-Tabelle11[[#This Row],[X]])^2+ (E1049 - Tabelle11[Y])^2 + (F1049 - Tabelle11[Z])^2)</f>
        <v>128.95190704014422</v>
      </c>
      <c r="M1049">
        <f ca="1">IF(ROW()&gt;M$1+2,AVERAGEA(INDIRECT(ADDRESS(ROW()-M$1,12)):INDIRECT(ADDRESS(ROW(),12,4))),NA())</f>
        <v>130.60607489550284</v>
      </c>
      <c r="N1049" s="1">
        <f>1000/(Tabelle10[[#This Row],[Time MS]]-B1048)</f>
        <v>71.428571428571431</v>
      </c>
    </row>
    <row r="1050" spans="1:14">
      <c r="A1050" t="str">
        <f t="shared" si="32"/>
        <v>0:21:643</v>
      </c>
      <c r="B1050">
        <v>21643</v>
      </c>
      <c r="C1050">
        <v>1.4571199999999999E-2</v>
      </c>
      <c r="D1050">
        <v>-24.476199999999999</v>
      </c>
      <c r="E1050">
        <v>93.296599999999998</v>
      </c>
      <c r="F1050">
        <v>85.587699999999998</v>
      </c>
      <c r="G1050">
        <v>-41.6892</v>
      </c>
      <c r="H1050">
        <v>1.1611800000000001</v>
      </c>
      <c r="I1050">
        <v>10.5052</v>
      </c>
      <c r="J1050">
        <v>0</v>
      </c>
      <c r="K1050">
        <f t="shared" si="33"/>
        <v>0</v>
      </c>
      <c r="L1050">
        <f>SQRT((D1050-Tabelle11[[#This Row],[X]])^2+ (E1050 - Tabelle11[Y])^2 + (F1050 - Tabelle11[Z])^2)</f>
        <v>128.95190704014422</v>
      </c>
      <c r="M1050">
        <f ca="1">IF(ROW()&gt;M$1+2,AVERAGEA(INDIRECT(ADDRESS(ROW()-M$1,12)):INDIRECT(ADDRESS(ROW(),12,4))),NA())</f>
        <v>130.59814728727545</v>
      </c>
      <c r="N1050" s="1">
        <f>1000/(Tabelle10[[#This Row],[Time MS]]-B1049)</f>
        <v>38.46153846153846</v>
      </c>
    </row>
    <row r="1051" spans="1:14">
      <c r="A1051" t="str">
        <f t="shared" si="32"/>
        <v>0:21:666</v>
      </c>
      <c r="B1051">
        <v>21666</v>
      </c>
      <c r="C1051">
        <v>2.00222E-2</v>
      </c>
      <c r="D1051">
        <v>-25.563700000000001</v>
      </c>
      <c r="E1051">
        <v>94.708399999999997</v>
      </c>
      <c r="F1051">
        <v>85.289699999999996</v>
      </c>
      <c r="G1051">
        <v>-41.968400000000003</v>
      </c>
      <c r="H1051">
        <v>0.78271400000000002</v>
      </c>
      <c r="I1051">
        <v>10.1233</v>
      </c>
      <c r="J1051">
        <v>1</v>
      </c>
      <c r="K1051">
        <f t="shared" si="33"/>
        <v>1.6255432334788</v>
      </c>
      <c r="L1051">
        <f>SQRT((D1051-Tabelle11[[#This Row],[X]])^2+ (E1051 - Tabelle11[Y])^2 + (F1051 - Tabelle11[Z])^2)</f>
        <v>129.99044855042234</v>
      </c>
      <c r="M1051">
        <f ca="1">IF(ROW()&gt;M$1+2,AVERAGEA(INDIRECT(ADDRESS(ROW()-M$1,12)):INDIRECT(ADDRESS(ROW(),12,4))),NA())</f>
        <v>130.60042037721021</v>
      </c>
      <c r="N1051" s="1">
        <f>1000/(Tabelle10[[#This Row],[Time MS]]-B1050)</f>
        <v>43.478260869565219</v>
      </c>
    </row>
    <row r="1052" spans="1:14">
      <c r="A1052" t="str">
        <f t="shared" si="32"/>
        <v>0:21:678</v>
      </c>
      <c r="B1052">
        <v>21678</v>
      </c>
      <c r="C1052">
        <v>2.00222E-2</v>
      </c>
      <c r="D1052">
        <v>-25.563700000000001</v>
      </c>
      <c r="E1052">
        <v>94.708399999999997</v>
      </c>
      <c r="F1052">
        <v>85.289699999999996</v>
      </c>
      <c r="G1052">
        <v>-41.968400000000003</v>
      </c>
      <c r="H1052">
        <v>0.78271400000000002</v>
      </c>
      <c r="I1052">
        <v>10.1233</v>
      </c>
      <c r="J1052">
        <v>0</v>
      </c>
      <c r="K1052">
        <f t="shared" si="33"/>
        <v>0</v>
      </c>
      <c r="L1052">
        <f>SQRT((D1052-Tabelle11[[#This Row],[X]])^2+ (E1052 - Tabelle11[Y])^2 + (F1052 - Tabelle11[Z])^2)</f>
        <v>129.99044855042234</v>
      </c>
      <c r="M1052">
        <f ca="1">IF(ROW()&gt;M$1+2,AVERAGEA(INDIRECT(ADDRESS(ROW()-M$1,12)):INDIRECT(ADDRESS(ROW(),12,4))),NA())</f>
        <v>130.60269346714495</v>
      </c>
      <c r="N1052" s="1">
        <f>1000/(Tabelle10[[#This Row],[Time MS]]-B1051)</f>
        <v>83.333333333333329</v>
      </c>
    </row>
    <row r="1053" spans="1:14">
      <c r="A1053" t="str">
        <f t="shared" si="32"/>
        <v>0:21:705</v>
      </c>
      <c r="B1053">
        <v>21705</v>
      </c>
      <c r="C1053">
        <v>3.0033299999999999E-2</v>
      </c>
      <c r="D1053">
        <v>-26.1068</v>
      </c>
      <c r="E1053">
        <v>95.787199999999999</v>
      </c>
      <c r="F1053">
        <v>85.254000000000005</v>
      </c>
      <c r="G1053">
        <v>-42.043300000000002</v>
      </c>
      <c r="H1053">
        <v>0.69874800000000004</v>
      </c>
      <c r="I1053">
        <v>9.6372300000000006</v>
      </c>
      <c r="J1053">
        <v>1</v>
      </c>
      <c r="K1053">
        <f t="shared" si="33"/>
        <v>1.1627520767755186</v>
      </c>
      <c r="L1053">
        <f>SQRT((D1053-Tabelle11[[#This Row],[X]])^2+ (E1053 - Tabelle11[Y])^2 + (F1053 - Tabelle11[Z])^2)</f>
        <v>130.86251260800398</v>
      </c>
      <c r="M1053">
        <f ca="1">IF(ROW()&gt;M$1+2,AVERAGEA(INDIRECT(ADDRESS(ROW()-M$1,12)):INDIRECT(ADDRESS(ROW(),12,4))),NA())</f>
        <v>130.62364917580143</v>
      </c>
      <c r="N1053" s="1">
        <f>1000/(Tabelle10[[#This Row],[Time MS]]-B1052)</f>
        <v>37.037037037037038</v>
      </c>
    </row>
    <row r="1054" spans="1:14">
      <c r="A1054" t="str">
        <f t="shared" si="32"/>
        <v>0:21:718</v>
      </c>
      <c r="B1054">
        <v>21718</v>
      </c>
      <c r="C1054">
        <v>4.5049899999999997E-2</v>
      </c>
      <c r="D1054">
        <v>-24.771799999999999</v>
      </c>
      <c r="E1054">
        <v>93.440200000000004</v>
      </c>
      <c r="F1054">
        <v>85.744100000000003</v>
      </c>
      <c r="G1054">
        <v>-41.807600000000001</v>
      </c>
      <c r="H1054">
        <v>0.81698999999999999</v>
      </c>
      <c r="I1054">
        <v>10.2525</v>
      </c>
      <c r="J1054">
        <v>1</v>
      </c>
      <c r="K1054">
        <f t="shared" si="33"/>
        <v>4.559690388438745</v>
      </c>
      <c r="L1054">
        <f>SQRT((D1054-Tabelle11[[#This Row],[X]])^2+ (E1054 - Tabelle11[Y])^2 + (F1054 - Tabelle11[Z])^2)</f>
        <v>129.21595774551221</v>
      </c>
      <c r="M1054">
        <f ca="1">IF(ROW()&gt;M$1+2,AVERAGEA(INDIRECT(ADDRESS(ROW()-M$1,12)):INDIRECT(ADDRESS(ROW(),12,4))),NA())</f>
        <v>130.62830236106686</v>
      </c>
      <c r="N1054" s="1">
        <f>1000/(Tabelle10[[#This Row],[Time MS]]-B1053)</f>
        <v>76.92307692307692</v>
      </c>
    </row>
    <row r="1055" spans="1:14">
      <c r="A1055" t="str">
        <f t="shared" si="32"/>
        <v>0:21:747</v>
      </c>
      <c r="B1055">
        <v>21747</v>
      </c>
      <c r="C1055">
        <v>6.7574899999999993E-2</v>
      </c>
      <c r="D1055">
        <v>-24.657800000000002</v>
      </c>
      <c r="E1055">
        <v>93.320599999999999</v>
      </c>
      <c r="F1055">
        <v>85.673100000000005</v>
      </c>
      <c r="G1055">
        <v>-41.887799999999999</v>
      </c>
      <c r="H1055">
        <v>0.58726699999999998</v>
      </c>
      <c r="I1055">
        <v>10.3027</v>
      </c>
      <c r="J1055">
        <v>1</v>
      </c>
      <c r="K1055">
        <f t="shared" si="33"/>
        <v>0.192939281235187</v>
      </c>
      <c r="L1055">
        <f>SQRT((D1055-Tabelle11[[#This Row],[X]])^2+ (E1055 - Tabelle11[Y])^2 + (F1055 - Tabelle11[Z])^2)</f>
        <v>129.06053443562831</v>
      </c>
      <c r="M1055">
        <f ca="1">IF(ROW()&gt;M$1+2,AVERAGEA(INDIRECT(ADDRESS(ROW()-M$1,12)):INDIRECT(ADDRESS(ROW(),12,4))),NA())</f>
        <v>130.63141670168002</v>
      </c>
      <c r="N1055" s="1">
        <f>1000/(Tabelle10[[#This Row],[Time MS]]-B1054)</f>
        <v>34.482758620689658</v>
      </c>
    </row>
    <row r="1056" spans="1:14">
      <c r="A1056" t="str">
        <f t="shared" si="32"/>
        <v>0:21:777</v>
      </c>
      <c r="B1056">
        <v>21777</v>
      </c>
      <c r="C1056">
        <v>6.7574899999999993E-2</v>
      </c>
      <c r="D1056">
        <v>-24.657800000000002</v>
      </c>
      <c r="E1056">
        <v>93.320599999999999</v>
      </c>
      <c r="F1056">
        <v>85.673100000000005</v>
      </c>
      <c r="G1056">
        <v>-41.887799999999999</v>
      </c>
      <c r="H1056">
        <v>0.58726699999999998</v>
      </c>
      <c r="I1056">
        <v>10.3027</v>
      </c>
      <c r="J1056">
        <v>0</v>
      </c>
      <c r="K1056">
        <f t="shared" si="33"/>
        <v>0</v>
      </c>
      <c r="L1056">
        <f>SQRT((D1056-Tabelle11[[#This Row],[X]])^2+ (E1056 - Tabelle11[Y])^2 + (F1056 - Tabelle11[Z])^2)</f>
        <v>129.06053443562831</v>
      </c>
      <c r="M1056">
        <f ca="1">IF(ROW()&gt;M$1+2,AVERAGEA(INDIRECT(ADDRESS(ROW()-M$1,12)):INDIRECT(ADDRESS(ROW(),12,4))),NA())</f>
        <v>130.63453104229313</v>
      </c>
      <c r="N1056" s="1">
        <f>1000/(Tabelle10[[#This Row],[Time MS]]-B1055)</f>
        <v>33.333333333333336</v>
      </c>
    </row>
    <row r="1057" spans="1:14">
      <c r="A1057" t="str">
        <f t="shared" si="32"/>
        <v>0:21:804</v>
      </c>
      <c r="B1057">
        <v>21804</v>
      </c>
      <c r="C1057">
        <v>0.10136199999999999</v>
      </c>
      <c r="D1057">
        <v>-23.668199999999999</v>
      </c>
      <c r="E1057">
        <v>94.350399999999993</v>
      </c>
      <c r="F1057">
        <v>86.070400000000006</v>
      </c>
      <c r="G1057">
        <v>-41.6342</v>
      </c>
      <c r="H1057">
        <v>0.45447300000000002</v>
      </c>
      <c r="I1057">
        <v>10.0283</v>
      </c>
      <c r="J1057">
        <v>1</v>
      </c>
      <c r="K1057">
        <f t="shared" si="33"/>
        <v>1.1002226160314876</v>
      </c>
      <c r="L1057">
        <f>SQRT((D1057-Tabelle11[[#This Row],[X]])^2+ (E1057 - Tabelle11[Y])^2 + (F1057 - Tabelle11[Z])^2)</f>
        <v>129.88570139765193</v>
      </c>
      <c r="M1057">
        <f ca="1">IF(ROW()&gt;M$1+2,AVERAGEA(INDIRECT(ADDRESS(ROW()-M$1,12)):INDIRECT(ADDRESS(ROW(),12,4))),NA())</f>
        <v>130.63119158657781</v>
      </c>
      <c r="N1057" s="1">
        <f>1000/(Tabelle10[[#This Row],[Time MS]]-B1056)</f>
        <v>37.037037037037038</v>
      </c>
    </row>
    <row r="1058" spans="1:14">
      <c r="A1058" t="str">
        <f t="shared" si="32"/>
        <v>0:21:821</v>
      </c>
      <c r="B1058">
        <v>21821</v>
      </c>
      <c r="C1058">
        <v>0.15204300000000001</v>
      </c>
      <c r="D1058">
        <v>-22.687000000000001</v>
      </c>
      <c r="E1058">
        <v>92.516999999999996</v>
      </c>
      <c r="F1058">
        <v>86.199299999999994</v>
      </c>
      <c r="G1058">
        <v>-41.521700000000003</v>
      </c>
      <c r="H1058">
        <v>0.61435600000000001</v>
      </c>
      <c r="I1058">
        <v>10.7216</v>
      </c>
      <c r="J1058">
        <v>1</v>
      </c>
      <c r="K1058">
        <f t="shared" si="33"/>
        <v>2.9989970190152313</v>
      </c>
      <c r="L1058">
        <f>SQRT((D1058-Tabelle11[[#This Row],[X]])^2+ (E1058 - Tabelle11[Y])^2 + (F1058 - Tabelle11[Z])^2)</f>
        <v>128.46950836089474</v>
      </c>
      <c r="M1058">
        <f ca="1">IF(ROW()&gt;M$1+2,AVERAGEA(INDIRECT(ADDRESS(ROW()-M$1,12)):INDIRECT(ADDRESS(ROW(),12,4))),NA())</f>
        <v>130.61383041762724</v>
      </c>
      <c r="N1058" s="1">
        <f>1000/(Tabelle10[[#This Row],[Time MS]]-B1057)</f>
        <v>58.823529411764703</v>
      </c>
    </row>
    <row r="1059" spans="1:14">
      <c r="A1059" t="str">
        <f t="shared" si="32"/>
        <v>0:21:854</v>
      </c>
      <c r="B1059">
        <v>21854</v>
      </c>
      <c r="C1059">
        <v>0.22806499999999999</v>
      </c>
      <c r="D1059">
        <v>-23.697700000000001</v>
      </c>
      <c r="E1059">
        <v>94.195700000000002</v>
      </c>
      <c r="F1059">
        <v>85.569800000000001</v>
      </c>
      <c r="G1059">
        <v>-41.906999999999996</v>
      </c>
      <c r="H1059">
        <v>0.36403200000000002</v>
      </c>
      <c r="I1059">
        <v>10.4115</v>
      </c>
      <c r="J1059">
        <v>1</v>
      </c>
      <c r="K1059">
        <f t="shared" si="33"/>
        <v>1.0666736915799839</v>
      </c>
      <c r="L1059">
        <f>SQRT((D1059-Tabelle11[[#This Row],[X]])^2+ (E1059 - Tabelle11[Y])^2 + (F1059 - Tabelle11[Z])^2)</f>
        <v>129.44729257817639</v>
      </c>
      <c r="M1059">
        <f ca="1">IF(ROW()&gt;M$1+2,AVERAGEA(INDIRECT(ADDRESS(ROW()-M$1,12)):INDIRECT(ADDRESS(ROW(),12,4))),NA())</f>
        <v>130.61225633911044</v>
      </c>
      <c r="N1059" s="1">
        <f>1000/(Tabelle10[[#This Row],[Time MS]]-B1058)</f>
        <v>30.303030303030305</v>
      </c>
    </row>
    <row r="1060" spans="1:14">
      <c r="A1060" t="str">
        <f t="shared" si="32"/>
        <v>0:21:890</v>
      </c>
      <c r="B1060">
        <v>21890</v>
      </c>
      <c r="C1060">
        <v>0.34209800000000001</v>
      </c>
      <c r="D1060">
        <v>-23.697700000000001</v>
      </c>
      <c r="E1060">
        <v>94.195700000000002</v>
      </c>
      <c r="F1060">
        <v>85.569800000000001</v>
      </c>
      <c r="G1060">
        <v>-41.906999999999996</v>
      </c>
      <c r="H1060">
        <v>0.36403200000000002</v>
      </c>
      <c r="I1060">
        <v>10.4115</v>
      </c>
      <c r="J1060">
        <v>1</v>
      </c>
      <c r="K1060">
        <f t="shared" si="33"/>
        <v>0</v>
      </c>
      <c r="L1060">
        <f>SQRT((D1060-Tabelle11[[#This Row],[X]])^2+ (E1060 - Tabelle11[Y])^2 + (F1060 - Tabelle11[Z])^2)</f>
        <v>129.44729257817639</v>
      </c>
      <c r="M1060">
        <f ca="1">IF(ROW()&gt;M$1+2,AVERAGEA(INDIRECT(ADDRESS(ROW()-M$1,12)):INDIRECT(ADDRESS(ROW(),12,4))),NA())</f>
        <v>130.62943573742939</v>
      </c>
      <c r="N1060" s="1">
        <f>1000/(Tabelle10[[#This Row],[Time MS]]-B1059)</f>
        <v>27.777777777777779</v>
      </c>
    </row>
    <row r="1061" spans="1:14">
      <c r="A1061" t="str">
        <f t="shared" si="32"/>
        <v>0:21:911</v>
      </c>
      <c r="B1061">
        <v>21911</v>
      </c>
      <c r="C1061">
        <v>0.34209800000000001</v>
      </c>
      <c r="D1061">
        <v>-23.697700000000001</v>
      </c>
      <c r="E1061">
        <v>94.195700000000002</v>
      </c>
      <c r="F1061">
        <v>85.569800000000001</v>
      </c>
      <c r="G1061">
        <v>-41.906999999999996</v>
      </c>
      <c r="H1061">
        <v>0.36403200000000002</v>
      </c>
      <c r="I1061">
        <v>10.4115</v>
      </c>
      <c r="J1061">
        <v>0</v>
      </c>
      <c r="K1061">
        <f t="shared" si="33"/>
        <v>0</v>
      </c>
      <c r="L1061">
        <f>SQRT((D1061-Tabelle11[[#This Row],[X]])^2+ (E1061 - Tabelle11[Y])^2 + (F1061 - Tabelle11[Z])^2)</f>
        <v>129.44729257817639</v>
      </c>
      <c r="M1061">
        <f ca="1">IF(ROW()&gt;M$1+2,AVERAGEA(INDIRECT(ADDRESS(ROW()-M$1,12)):INDIRECT(ADDRESS(ROW(),12,4))),NA())</f>
        <v>130.64661513574831</v>
      </c>
      <c r="N1061" s="1">
        <f>1000/(Tabelle10[[#This Row],[Time MS]]-B1060)</f>
        <v>47.61904761904762</v>
      </c>
    </row>
    <row r="1062" spans="1:14">
      <c r="A1062" t="str">
        <f t="shared" si="32"/>
        <v>0:21:930</v>
      </c>
      <c r="B1062">
        <v>21930</v>
      </c>
      <c r="C1062">
        <v>0.34209800000000001</v>
      </c>
      <c r="D1062">
        <v>-23.697700000000001</v>
      </c>
      <c r="E1062">
        <v>94.195700000000002</v>
      </c>
      <c r="F1062">
        <v>85.569800000000001</v>
      </c>
      <c r="G1062">
        <v>-41.906999999999996</v>
      </c>
      <c r="H1062">
        <v>0.36403200000000002</v>
      </c>
      <c r="I1062">
        <v>10.4115</v>
      </c>
      <c r="J1062">
        <v>0</v>
      </c>
      <c r="K1062">
        <f t="shared" si="33"/>
        <v>0</v>
      </c>
      <c r="L1062">
        <f>SQRT((D1062-Tabelle11[[#This Row],[X]])^2+ (E1062 - Tabelle11[Y])^2 + (F1062 - Tabelle11[Z])^2)</f>
        <v>129.44729257817639</v>
      </c>
      <c r="M1062">
        <f ca="1">IF(ROW()&gt;M$1+2,AVERAGEA(INDIRECT(ADDRESS(ROW()-M$1,12)):INDIRECT(ADDRESS(ROW(),12,4))),NA())</f>
        <v>130.66659835739358</v>
      </c>
      <c r="N1062" s="1">
        <f>1000/(Tabelle10[[#This Row],[Time MS]]-B1061)</f>
        <v>52.631578947368418</v>
      </c>
    </row>
    <row r="1063" spans="1:14">
      <c r="A1063" t="str">
        <f t="shared" si="32"/>
        <v>0:21:938</v>
      </c>
      <c r="B1063">
        <v>21938</v>
      </c>
      <c r="C1063">
        <v>0.51314700000000002</v>
      </c>
      <c r="D1063">
        <v>-23.914899999999999</v>
      </c>
      <c r="E1063">
        <v>94.914400000000001</v>
      </c>
      <c r="F1063">
        <v>85.761700000000005</v>
      </c>
      <c r="G1063">
        <v>-41.885100000000001</v>
      </c>
      <c r="H1063">
        <v>0.43434400000000001</v>
      </c>
      <c r="I1063">
        <v>10.259600000000001</v>
      </c>
      <c r="J1063">
        <v>1</v>
      </c>
      <c r="K1063">
        <f t="shared" si="33"/>
        <v>3.1053464227703955</v>
      </c>
      <c r="L1063">
        <f>SQRT((D1063-Tabelle11[[#This Row],[X]])^2+ (E1063 - Tabelle11[Y])^2 + (F1063 - Tabelle11[Z])^2)</f>
        <v>130.13736956101425</v>
      </c>
      <c r="M1063">
        <f ca="1">IF(ROW()&gt;M$1+2,AVERAGEA(INDIRECT(ADDRESS(ROW()-M$1,12)):INDIRECT(ADDRESS(ROW(),12,4))),NA())</f>
        <v>130.68444840678671</v>
      </c>
      <c r="N1063" s="1">
        <f>1000/(Tabelle10[[#This Row],[Time MS]]-B1062)</f>
        <v>125</v>
      </c>
    </row>
    <row r="1064" spans="1:14">
      <c r="A1064" t="str">
        <f t="shared" si="32"/>
        <v>0:21:952</v>
      </c>
      <c r="B1064">
        <v>21952</v>
      </c>
      <c r="C1064">
        <v>0.76971999999999996</v>
      </c>
      <c r="D1064">
        <v>-22.793800000000001</v>
      </c>
      <c r="E1064">
        <v>94.436400000000006</v>
      </c>
      <c r="F1064">
        <v>86.328999999999994</v>
      </c>
      <c r="G1064">
        <v>-41.572600000000001</v>
      </c>
      <c r="H1064">
        <v>0.55503199999999997</v>
      </c>
      <c r="I1064">
        <v>10.4892</v>
      </c>
      <c r="J1064">
        <v>1</v>
      </c>
      <c r="K1064">
        <f t="shared" si="33"/>
        <v>0.44733185108490908</v>
      </c>
      <c r="L1064">
        <f>SQRT((D1064-Tabelle11[[#This Row],[X]])^2+ (E1064 - Tabelle11[Y])^2 + (F1064 - Tabelle11[Z])^2)</f>
        <v>129.96340717448123</v>
      </c>
      <c r="M1064">
        <f ca="1">IF(ROW()&gt;M$1+2,AVERAGEA(INDIRECT(ADDRESS(ROW()-M$1,12)):INDIRECT(ADDRESS(ROW(),12,4))),NA())</f>
        <v>130.70057605631317</v>
      </c>
      <c r="N1064" s="1">
        <f>1000/(Tabelle10[[#This Row],[Time MS]]-B1063)</f>
        <v>71.428571428571431</v>
      </c>
    </row>
    <row r="1065" spans="1:14">
      <c r="A1065" t="str">
        <f t="shared" si="32"/>
        <v>0:21:980</v>
      </c>
      <c r="B1065">
        <v>21980</v>
      </c>
      <c r="C1065">
        <v>1</v>
      </c>
      <c r="D1065">
        <v>-23.1953</v>
      </c>
      <c r="E1065">
        <v>95.129099999999994</v>
      </c>
      <c r="F1065">
        <v>85.913700000000006</v>
      </c>
      <c r="G1065">
        <v>-41.8279</v>
      </c>
      <c r="H1065">
        <v>0.20405899999999999</v>
      </c>
      <c r="I1065">
        <v>10.4239</v>
      </c>
      <c r="J1065">
        <v>1</v>
      </c>
      <c r="K1065">
        <f t="shared" si="33"/>
        <v>0.38658387914872661</v>
      </c>
      <c r="L1065">
        <f>SQRT((D1065-Tabelle11[[#This Row],[X]])^2+ (E1065 - Tabelle11[Y])^2 + (F1065 - Tabelle11[Z])^2)</f>
        <v>130.26408352493024</v>
      </c>
      <c r="M1065">
        <f ca="1">IF(ROW()&gt;M$1+2,AVERAGEA(INDIRECT(ADDRESS(ROW()-M$1,12)):INDIRECT(ADDRESS(ROW(),12,4))),NA())</f>
        <v>130.71968069940843</v>
      </c>
      <c r="N1065" s="1">
        <f>1000/(Tabelle10[[#This Row],[Time MS]]-B1064)</f>
        <v>35.714285714285715</v>
      </c>
    </row>
    <row r="1066" spans="1:14">
      <c r="A1066" t="str">
        <f t="shared" si="32"/>
        <v>0:22:11</v>
      </c>
      <c r="B1066">
        <v>22011</v>
      </c>
      <c r="C1066">
        <v>1</v>
      </c>
      <c r="D1066">
        <v>-23.1953</v>
      </c>
      <c r="E1066">
        <v>95.129099999999994</v>
      </c>
      <c r="F1066">
        <v>85.913700000000006</v>
      </c>
      <c r="G1066">
        <v>-41.8279</v>
      </c>
      <c r="H1066">
        <v>0.20405899999999999</v>
      </c>
      <c r="I1066">
        <v>10.4239</v>
      </c>
      <c r="J1066">
        <v>0</v>
      </c>
      <c r="K1066">
        <f t="shared" si="33"/>
        <v>0</v>
      </c>
      <c r="L1066">
        <f>SQRT((D1066-Tabelle11[[#This Row],[X]])^2+ (E1066 - Tabelle11[Y])^2 + (F1066 - Tabelle11[Z])^2)</f>
        <v>130.26408352493024</v>
      </c>
      <c r="M1066">
        <f ca="1">IF(ROW()&gt;M$1+2,AVERAGEA(INDIRECT(ADDRESS(ROW()-M$1,12)):INDIRECT(ADDRESS(ROW(),12,4))),NA())</f>
        <v>130.74682364222195</v>
      </c>
      <c r="N1066" s="1">
        <f>1000/(Tabelle10[[#This Row],[Time MS]]-B1065)</f>
        <v>32.258064516129032</v>
      </c>
    </row>
    <row r="1067" spans="1:14">
      <c r="A1067" t="str">
        <f t="shared" si="32"/>
        <v>0:22:37</v>
      </c>
      <c r="B1067">
        <v>22037</v>
      </c>
      <c r="C1067">
        <v>1</v>
      </c>
      <c r="D1067">
        <v>-22.4862</v>
      </c>
      <c r="E1067">
        <v>94.717399999999998</v>
      </c>
      <c r="F1067">
        <v>85.956699999999998</v>
      </c>
      <c r="G1067">
        <v>-41.778599999999997</v>
      </c>
      <c r="H1067">
        <v>0.13278100000000001</v>
      </c>
      <c r="I1067">
        <v>10.6983</v>
      </c>
      <c r="J1067">
        <v>1</v>
      </c>
      <c r="K1067">
        <f t="shared" si="33"/>
        <v>0.54910620444221747</v>
      </c>
      <c r="L1067">
        <f>SQRT((D1067-Tabelle11[[#This Row],[X]])^2+ (E1067 - Tabelle11[Y])^2 + (F1067 - Tabelle11[Z])^2)</f>
        <v>129.86750682172197</v>
      </c>
      <c r="M1067">
        <f ca="1">IF(ROW()&gt;M$1+2,AVERAGEA(INDIRECT(ADDRESS(ROW()-M$1,12)):INDIRECT(ADDRESS(ROW(),12,4))),NA())</f>
        <v>130.76924178808068</v>
      </c>
      <c r="N1067" s="1">
        <f>1000/(Tabelle10[[#This Row],[Time MS]]-B1066)</f>
        <v>38.46153846153846</v>
      </c>
    </row>
    <row r="1068" spans="1:14">
      <c r="A1068" t="str">
        <f t="shared" si="32"/>
        <v>0:22:55</v>
      </c>
      <c r="B1068">
        <v>22055</v>
      </c>
      <c r="C1068">
        <v>1</v>
      </c>
      <c r="D1068">
        <v>-22.4862</v>
      </c>
      <c r="E1068">
        <v>94.717399999999998</v>
      </c>
      <c r="F1068">
        <v>85.956699999999998</v>
      </c>
      <c r="G1068">
        <v>-41.778599999999997</v>
      </c>
      <c r="H1068">
        <v>0.13278100000000001</v>
      </c>
      <c r="I1068">
        <v>10.6983</v>
      </c>
      <c r="J1068">
        <v>1</v>
      </c>
      <c r="K1068">
        <f t="shared" si="33"/>
        <v>0</v>
      </c>
      <c r="L1068">
        <f>SQRT((D1068-Tabelle11[[#This Row],[X]])^2+ (E1068 - Tabelle11[Y])^2 + (F1068 - Tabelle11[Z])^2)</f>
        <v>129.86750682172197</v>
      </c>
      <c r="M1068">
        <f ca="1">IF(ROW()&gt;M$1+2,AVERAGEA(INDIRECT(ADDRESS(ROW()-M$1,12)):INDIRECT(ADDRESS(ROW(),12,4))),NA())</f>
        <v>130.78728007081213</v>
      </c>
      <c r="N1068" s="1">
        <f>1000/(Tabelle10[[#This Row],[Time MS]]-B1067)</f>
        <v>55.555555555555557</v>
      </c>
    </row>
    <row r="1069" spans="1:14">
      <c r="A1069" t="str">
        <f t="shared" si="32"/>
        <v>0:22:79</v>
      </c>
      <c r="B1069">
        <v>22079</v>
      </c>
      <c r="C1069">
        <v>1</v>
      </c>
      <c r="D1069">
        <v>-22.4862</v>
      </c>
      <c r="E1069">
        <v>94.717399999999998</v>
      </c>
      <c r="F1069">
        <v>85.956699999999998</v>
      </c>
      <c r="G1069">
        <v>-41.778599999999997</v>
      </c>
      <c r="H1069">
        <v>0.13278100000000001</v>
      </c>
      <c r="I1069">
        <v>10.6983</v>
      </c>
      <c r="J1069">
        <v>0</v>
      </c>
      <c r="K1069">
        <f t="shared" si="33"/>
        <v>0</v>
      </c>
      <c r="L1069">
        <f>SQRT((D1069-Tabelle11[[#This Row],[X]])^2+ (E1069 - Tabelle11[Y])^2 + (F1069 - Tabelle11[Z])^2)</f>
        <v>129.86750682172197</v>
      </c>
      <c r="M1069">
        <f ca="1">IF(ROW()&gt;M$1+2,AVERAGEA(INDIRECT(ADDRESS(ROW()-M$1,12)):INDIRECT(ADDRESS(ROW(),12,4))),NA())</f>
        <v>130.80338327078834</v>
      </c>
      <c r="N1069" s="1">
        <f>1000/(Tabelle10[[#This Row],[Time MS]]-B1068)</f>
        <v>41.666666666666664</v>
      </c>
    </row>
    <row r="1070" spans="1:14">
      <c r="A1070" t="str">
        <f t="shared" si="32"/>
        <v>0:22:101</v>
      </c>
      <c r="B1070">
        <v>22101</v>
      </c>
      <c r="C1070">
        <v>1</v>
      </c>
      <c r="D1070">
        <v>-20.4146</v>
      </c>
      <c r="E1070">
        <v>92.239900000000006</v>
      </c>
      <c r="F1070">
        <v>86.173000000000002</v>
      </c>
      <c r="G1070">
        <v>-41.532499999999999</v>
      </c>
      <c r="H1070">
        <v>8.6679999999999993E-2</v>
      </c>
      <c r="I1070">
        <v>11.7272</v>
      </c>
      <c r="J1070">
        <v>1</v>
      </c>
      <c r="K1070">
        <f t="shared" si="33"/>
        <v>3.2686214576998336</v>
      </c>
      <c r="L1070">
        <f>SQRT((D1070-Tabelle11[[#This Row],[X]])^2+ (E1070 - Tabelle11[Y])^2 + (F1070 - Tabelle11[Z])^2)</f>
        <v>127.87001593090541</v>
      </c>
      <c r="M1070">
        <f ca="1">IF(ROW()&gt;M$1+2,AVERAGEA(INDIRECT(ADDRESS(ROW()-M$1,12)):INDIRECT(ADDRESS(ROW(),12,4))),NA())</f>
        <v>130.7997093332317</v>
      </c>
      <c r="N1070" s="1">
        <f>1000/(Tabelle10[[#This Row],[Time MS]]-B1069)</f>
        <v>45.454545454545453</v>
      </c>
    </row>
    <row r="1071" spans="1:14">
      <c r="A1071" t="str">
        <f t="shared" si="32"/>
        <v>0:22:112</v>
      </c>
      <c r="B1071">
        <v>22112</v>
      </c>
      <c r="C1071">
        <v>1</v>
      </c>
      <c r="D1071">
        <v>-20.4146</v>
      </c>
      <c r="E1071">
        <v>92.239900000000006</v>
      </c>
      <c r="F1071">
        <v>86.173000000000002</v>
      </c>
      <c r="G1071">
        <v>-41.532499999999999</v>
      </c>
      <c r="H1071">
        <v>8.6679999999999993E-2</v>
      </c>
      <c r="I1071">
        <v>11.7272</v>
      </c>
      <c r="J1071">
        <v>0</v>
      </c>
      <c r="K1071">
        <f t="shared" si="33"/>
        <v>0</v>
      </c>
      <c r="L1071">
        <f>SQRT((D1071-Tabelle11[[#This Row],[X]])^2+ (E1071 - Tabelle11[Y])^2 + (F1071 - Tabelle11[Z])^2)</f>
        <v>127.87001593090541</v>
      </c>
      <c r="M1071">
        <f ca="1">IF(ROW()&gt;M$1+2,AVERAGEA(INDIRECT(ADDRESS(ROW()-M$1,12)):INDIRECT(ADDRESS(ROW(),12,4))),NA())</f>
        <v>130.7852694235747</v>
      </c>
      <c r="N1071" s="1">
        <f>1000/(Tabelle10[[#This Row],[Time MS]]-B1070)</f>
        <v>90.909090909090907</v>
      </c>
    </row>
    <row r="1072" spans="1:14">
      <c r="A1072" t="str">
        <f t="shared" si="32"/>
        <v>0:22:137</v>
      </c>
      <c r="B1072">
        <v>22137</v>
      </c>
      <c r="C1072">
        <v>1</v>
      </c>
      <c r="D1072">
        <v>-18.621099999999998</v>
      </c>
      <c r="E1072">
        <v>92.547899999999998</v>
      </c>
      <c r="F1072">
        <v>86.328599999999994</v>
      </c>
      <c r="G1072">
        <v>-41.403599999999997</v>
      </c>
      <c r="H1072">
        <v>-0.53370200000000001</v>
      </c>
      <c r="I1072">
        <v>12.16</v>
      </c>
      <c r="J1072">
        <v>1</v>
      </c>
      <c r="K1072">
        <f t="shared" si="33"/>
        <v>7.7380006037378726E-2</v>
      </c>
      <c r="L1072">
        <f>SQRT((D1072-Tabelle11[[#This Row],[X]])^2+ (E1072 - Tabelle11[Y])^2 + (F1072 - Tabelle11[Z])^2)</f>
        <v>127.92375204620915</v>
      </c>
      <c r="M1072">
        <f ca="1">IF(ROW()&gt;M$1+2,AVERAGEA(INDIRECT(ADDRESS(ROW()-M$1,12)):INDIRECT(ADDRESS(ROW(),12,4))),NA())</f>
        <v>130.77136155466329</v>
      </c>
      <c r="N1072" s="1">
        <f>1000/(Tabelle10[[#This Row],[Time MS]]-B1071)</f>
        <v>40</v>
      </c>
    </row>
    <row r="1073" spans="1:14">
      <c r="A1073" t="str">
        <f t="shared" si="32"/>
        <v>0:22:148</v>
      </c>
      <c r="B1073">
        <v>22148</v>
      </c>
      <c r="C1073">
        <v>1</v>
      </c>
      <c r="D1073">
        <v>-18.621099999999998</v>
      </c>
      <c r="E1073">
        <v>92.547899999999998</v>
      </c>
      <c r="F1073">
        <v>86.328599999999994</v>
      </c>
      <c r="G1073">
        <v>-41.403599999999997</v>
      </c>
      <c r="H1073">
        <v>-0.53370200000000001</v>
      </c>
      <c r="I1073">
        <v>12.16</v>
      </c>
      <c r="J1073">
        <v>0</v>
      </c>
      <c r="K1073">
        <f t="shared" si="33"/>
        <v>0</v>
      </c>
      <c r="L1073">
        <f>SQRT((D1073-Tabelle11[[#This Row],[X]])^2+ (E1073 - Tabelle11[Y])^2 + (F1073 - Tabelle11[Z])^2)</f>
        <v>127.92375204620915</v>
      </c>
      <c r="M1073">
        <f ca="1">IF(ROW()&gt;M$1+2,AVERAGEA(INDIRECT(ADDRESS(ROW()-M$1,12)):INDIRECT(ADDRESS(ROW(),12,4))),NA())</f>
        <v>130.75745368575187</v>
      </c>
      <c r="N1073" s="1">
        <f>1000/(Tabelle10[[#This Row],[Time MS]]-B1072)</f>
        <v>90.909090909090907</v>
      </c>
    </row>
    <row r="1074" spans="1:14">
      <c r="A1074" t="str">
        <f t="shared" si="32"/>
        <v>0:22:170</v>
      </c>
      <c r="B1074">
        <v>22170</v>
      </c>
      <c r="C1074">
        <v>1</v>
      </c>
      <c r="D1074">
        <v>-18.7258</v>
      </c>
      <c r="E1074">
        <v>92.095500000000001</v>
      </c>
      <c r="F1074">
        <v>85.923199999999994</v>
      </c>
      <c r="G1074">
        <v>-41.747500000000002</v>
      </c>
      <c r="H1074">
        <v>-1.38984</v>
      </c>
      <c r="I1074">
        <v>12.9518</v>
      </c>
      <c r="J1074">
        <v>1</v>
      </c>
      <c r="K1074">
        <f t="shared" si="33"/>
        <v>0.95807439651071824</v>
      </c>
      <c r="L1074">
        <f>SQRT((D1074-Tabelle11[[#This Row],[X]])^2+ (E1074 - Tabelle11[Y])^2 + (F1074 - Tabelle11[Z])^2)</f>
        <v>127.33826213723037</v>
      </c>
      <c r="M1074">
        <f ca="1">IF(ROW()&gt;M$1+2,AVERAGEA(INDIRECT(ADDRESS(ROW()-M$1,12)):INDIRECT(ADDRESS(ROW(),12,4))),NA())</f>
        <v>130.73105061780294</v>
      </c>
      <c r="N1074" s="1">
        <f>1000/(Tabelle10[[#This Row],[Time MS]]-B1073)</f>
        <v>45.454545454545453</v>
      </c>
    </row>
    <row r="1075" spans="1:14">
      <c r="A1075" t="str">
        <f t="shared" si="32"/>
        <v>0:22:184</v>
      </c>
      <c r="B1075">
        <v>22184</v>
      </c>
      <c r="C1075">
        <v>1</v>
      </c>
      <c r="D1075">
        <v>-18.7258</v>
      </c>
      <c r="E1075">
        <v>92.095500000000001</v>
      </c>
      <c r="F1075">
        <v>85.923199999999994</v>
      </c>
      <c r="G1075">
        <v>-41.747500000000002</v>
      </c>
      <c r="H1075">
        <v>-1.38984</v>
      </c>
      <c r="I1075">
        <v>12.9518</v>
      </c>
      <c r="J1075">
        <v>1</v>
      </c>
      <c r="K1075">
        <f t="shared" si="33"/>
        <v>0</v>
      </c>
      <c r="L1075">
        <f>SQRT((D1075-Tabelle11[[#This Row],[X]])^2+ (E1075 - Tabelle11[Y])^2 + (F1075 - Tabelle11[Z])^2)</f>
        <v>127.33826213723037</v>
      </c>
      <c r="M1075">
        <f ca="1">IF(ROW()&gt;M$1+2,AVERAGEA(INDIRECT(ADDRESS(ROW()-M$1,12)):INDIRECT(ADDRESS(ROW(),12,4))),NA())</f>
        <v>130.70464754985397</v>
      </c>
      <c r="N1075" s="1">
        <f>1000/(Tabelle10[[#This Row],[Time MS]]-B1074)</f>
        <v>71.428571428571431</v>
      </c>
    </row>
    <row r="1076" spans="1:14">
      <c r="A1076" t="str">
        <f t="shared" si="32"/>
        <v>0:22:206</v>
      </c>
      <c r="B1076">
        <v>22206</v>
      </c>
      <c r="C1076">
        <v>1</v>
      </c>
      <c r="D1076">
        <v>-18.7258</v>
      </c>
      <c r="E1076">
        <v>92.095500000000001</v>
      </c>
      <c r="F1076">
        <v>85.923199999999994</v>
      </c>
      <c r="G1076">
        <v>-41.747500000000002</v>
      </c>
      <c r="H1076">
        <v>-1.38984</v>
      </c>
      <c r="I1076">
        <v>12.9518</v>
      </c>
      <c r="J1076">
        <v>0</v>
      </c>
      <c r="K1076">
        <f t="shared" si="33"/>
        <v>0</v>
      </c>
      <c r="L1076">
        <f>SQRT((D1076-Tabelle11[[#This Row],[X]])^2+ (E1076 - Tabelle11[Y])^2 + (F1076 - Tabelle11[Z])^2)</f>
        <v>127.33826213723037</v>
      </c>
      <c r="M1076">
        <f ca="1">IF(ROW()&gt;M$1+2,AVERAGEA(INDIRECT(ADDRESS(ROW()-M$1,12)):INDIRECT(ADDRESS(ROW(),12,4))),NA())</f>
        <v>130.66354685341662</v>
      </c>
      <c r="N1076" s="1">
        <f>1000/(Tabelle10[[#This Row],[Time MS]]-B1075)</f>
        <v>45.454545454545453</v>
      </c>
    </row>
    <row r="1077" spans="1:14">
      <c r="A1077" t="str">
        <f t="shared" si="32"/>
        <v>0:22:231</v>
      </c>
      <c r="B1077">
        <v>22231</v>
      </c>
      <c r="C1077">
        <v>1</v>
      </c>
      <c r="D1077">
        <v>-20.810199999999998</v>
      </c>
      <c r="E1077">
        <v>93.807299999999998</v>
      </c>
      <c r="F1077">
        <v>85.554500000000004</v>
      </c>
      <c r="G1077">
        <v>-42.38</v>
      </c>
      <c r="H1077">
        <v>-2.3917600000000001</v>
      </c>
      <c r="I1077">
        <v>13.0764</v>
      </c>
      <c r="J1077">
        <v>1</v>
      </c>
      <c r="K1077">
        <f t="shared" si="33"/>
        <v>1.8979907398661908</v>
      </c>
      <c r="L1077">
        <f>SQRT((D1077-Tabelle11[[#This Row],[X]])^2+ (E1077 - Tabelle11[Y])^2 + (F1077 - Tabelle11[Z])^2)</f>
        <v>128.65631126213745</v>
      </c>
      <c r="M1077">
        <f ca="1">IF(ROW()&gt;M$1+2,AVERAGEA(INDIRECT(ADDRESS(ROW()-M$1,12)):INDIRECT(ADDRESS(ROW(),12,4))),NA())</f>
        <v>130.63549614831496</v>
      </c>
      <c r="N1077" s="1">
        <f>1000/(Tabelle10[[#This Row],[Time MS]]-B1076)</f>
        <v>40</v>
      </c>
    </row>
    <row r="1078" spans="1:14">
      <c r="A1078" t="str">
        <f t="shared" si="32"/>
        <v>0:22:242</v>
      </c>
      <c r="B1078">
        <v>22242</v>
      </c>
      <c r="C1078">
        <v>1</v>
      </c>
      <c r="D1078">
        <v>-21.16</v>
      </c>
      <c r="E1078">
        <v>92.740200000000002</v>
      </c>
      <c r="F1078">
        <v>86.119399999999999</v>
      </c>
      <c r="G1078">
        <v>-42.3904</v>
      </c>
      <c r="H1078">
        <v>-2.5162</v>
      </c>
      <c r="I1078">
        <v>13.857900000000001</v>
      </c>
      <c r="J1078">
        <v>1</v>
      </c>
      <c r="K1078">
        <f t="shared" si="33"/>
        <v>1.1131657514637978</v>
      </c>
      <c r="L1078">
        <f>SQRT((D1078-Tabelle11[[#This Row],[X]])^2+ (E1078 - Tabelle11[Y])^2 + (F1078 - Tabelle11[Z])^2)</f>
        <v>128.31617728252351</v>
      </c>
      <c r="M1078">
        <f ca="1">IF(ROW()&gt;M$1+2,AVERAGEA(INDIRECT(ADDRESS(ROW()-M$1,12)):INDIRECT(ADDRESS(ROW(),12,4))),NA())</f>
        <v>130.61087081860157</v>
      </c>
      <c r="N1078" s="1">
        <f>1000/(Tabelle10[[#This Row],[Time MS]]-B1077)</f>
        <v>90.909090909090907</v>
      </c>
    </row>
    <row r="1079" spans="1:14">
      <c r="A1079" t="str">
        <f t="shared" si="32"/>
        <v>0:22:273</v>
      </c>
      <c r="B1079">
        <v>22273</v>
      </c>
      <c r="C1079">
        <v>1</v>
      </c>
      <c r="D1079">
        <v>-21.16</v>
      </c>
      <c r="E1079">
        <v>92.740200000000002</v>
      </c>
      <c r="F1079">
        <v>86.119399999999999</v>
      </c>
      <c r="G1079">
        <v>-42.3904</v>
      </c>
      <c r="H1079">
        <v>-2.5162</v>
      </c>
      <c r="I1079">
        <v>13.857900000000001</v>
      </c>
      <c r="J1079">
        <v>0</v>
      </c>
      <c r="K1079">
        <f t="shared" si="33"/>
        <v>0</v>
      </c>
      <c r="L1079">
        <f>SQRT((D1079-Tabelle11[[#This Row],[X]])^2+ (E1079 - Tabelle11[Y])^2 + (F1079 - Tabelle11[Z])^2)</f>
        <v>128.31617728252351</v>
      </c>
      <c r="M1079">
        <f ca="1">IF(ROW()&gt;M$1+2,AVERAGEA(INDIRECT(ADDRESS(ROW()-M$1,12)):INDIRECT(ADDRESS(ROW(),12,4))),NA())</f>
        <v>130.58147793399266</v>
      </c>
      <c r="N1079" s="1">
        <f>1000/(Tabelle10[[#This Row],[Time MS]]-B1078)</f>
        <v>32.258064516129032</v>
      </c>
    </row>
    <row r="1080" spans="1:14">
      <c r="A1080" t="str">
        <f t="shared" si="32"/>
        <v>0:22:299</v>
      </c>
      <c r="B1080">
        <v>22299</v>
      </c>
      <c r="C1080">
        <v>1</v>
      </c>
      <c r="D1080">
        <v>-22.700299999999999</v>
      </c>
      <c r="E1080">
        <v>93.484300000000005</v>
      </c>
      <c r="F1080">
        <v>86.145499999999998</v>
      </c>
      <c r="G1080">
        <v>-42.769100000000002</v>
      </c>
      <c r="H1080">
        <v>-3.2271700000000001</v>
      </c>
      <c r="I1080">
        <v>14.403</v>
      </c>
      <c r="J1080">
        <v>1</v>
      </c>
      <c r="K1080">
        <f t="shared" si="33"/>
        <v>1.1327729723104376</v>
      </c>
      <c r="L1080">
        <f>SQRT((D1080-Tabelle11[[#This Row],[X]])^2+ (E1080 - Tabelle11[Y])^2 + (F1080 - Tabelle11[Z])^2)</f>
        <v>129.13429109585883</v>
      </c>
      <c r="M1080">
        <f ca="1">IF(ROW()&gt;M$1+2,AVERAGEA(INDIRECT(ADDRESS(ROW()-M$1,12)):INDIRECT(ADDRESS(ROW(),12,4))),NA())</f>
        <v>130.56018518614945</v>
      </c>
      <c r="N1080" s="1">
        <f>1000/(Tabelle10[[#This Row],[Time MS]]-B1079)</f>
        <v>38.46153846153846</v>
      </c>
    </row>
    <row r="1081" spans="1:14">
      <c r="A1081" t="str">
        <f t="shared" si="32"/>
        <v>0:22:314</v>
      </c>
      <c r="B1081">
        <v>22314</v>
      </c>
      <c r="C1081">
        <v>1</v>
      </c>
      <c r="D1081">
        <v>-22.700299999999999</v>
      </c>
      <c r="E1081">
        <v>93.484300000000005</v>
      </c>
      <c r="F1081">
        <v>86.145499999999998</v>
      </c>
      <c r="G1081">
        <v>-42.769100000000002</v>
      </c>
      <c r="H1081">
        <v>-3.2271700000000001</v>
      </c>
      <c r="I1081">
        <v>14.403</v>
      </c>
      <c r="J1081">
        <v>0</v>
      </c>
      <c r="K1081">
        <f t="shared" si="33"/>
        <v>0</v>
      </c>
      <c r="L1081">
        <f>SQRT((D1081-Tabelle11[[#This Row],[X]])^2+ (E1081 - Tabelle11[Y])^2 + (F1081 - Tabelle11[Z])^2)</f>
        <v>129.13429109585883</v>
      </c>
      <c r="M1081">
        <f ca="1">IF(ROW()&gt;M$1+2,AVERAGEA(INDIRECT(ADDRESS(ROW()-M$1,12)):INDIRECT(ADDRESS(ROW(),12,4))),NA())</f>
        <v>130.5314148301965</v>
      </c>
      <c r="N1081" s="1">
        <f>1000/(Tabelle10[[#This Row],[Time MS]]-B1080)</f>
        <v>66.666666666666671</v>
      </c>
    </row>
    <row r="1082" spans="1:14">
      <c r="A1082" t="str">
        <f t="shared" si="32"/>
        <v>0:22:336</v>
      </c>
      <c r="B1082">
        <v>22336</v>
      </c>
      <c r="C1082">
        <v>1</v>
      </c>
      <c r="D1082">
        <v>-24.8611</v>
      </c>
      <c r="E1082">
        <v>94.448599999999999</v>
      </c>
      <c r="F1082">
        <v>86.049899999999994</v>
      </c>
      <c r="G1082">
        <v>-43.218800000000002</v>
      </c>
      <c r="H1082">
        <v>-3.5655000000000001</v>
      </c>
      <c r="I1082">
        <v>14.6473</v>
      </c>
      <c r="J1082">
        <v>1</v>
      </c>
      <c r="K1082">
        <f t="shared" si="33"/>
        <v>1.6883142256827868</v>
      </c>
      <c r="L1082">
        <f>SQRT((D1082-Tabelle11[[#This Row],[X]])^2+ (E1082 - Tabelle11[Y])^2 + (F1082 - Tabelle11[Z])^2)</f>
        <v>130.16603867822053</v>
      </c>
      <c r="M1082">
        <f ca="1">IF(ROW()&gt;M$1+2,AVERAGEA(INDIRECT(ADDRESS(ROW()-M$1,12)):INDIRECT(ADDRESS(ROW(),12,4))),NA())</f>
        <v>130.51285979684116</v>
      </c>
      <c r="N1082" s="1">
        <f>1000/(Tabelle10[[#This Row],[Time MS]]-B1081)</f>
        <v>45.454545454545453</v>
      </c>
    </row>
    <row r="1083" spans="1:14">
      <c r="A1083" t="str">
        <f t="shared" si="32"/>
        <v>0:22:348</v>
      </c>
      <c r="B1083">
        <v>22348</v>
      </c>
      <c r="C1083">
        <v>1</v>
      </c>
      <c r="D1083">
        <v>-24.8611</v>
      </c>
      <c r="E1083">
        <v>94.448599999999999</v>
      </c>
      <c r="F1083">
        <v>86.049899999999994</v>
      </c>
      <c r="G1083">
        <v>-43.218800000000002</v>
      </c>
      <c r="H1083">
        <v>-3.5655000000000001</v>
      </c>
      <c r="I1083">
        <v>14.6473</v>
      </c>
      <c r="J1083">
        <v>0</v>
      </c>
      <c r="K1083">
        <f t="shared" si="33"/>
        <v>0</v>
      </c>
      <c r="L1083">
        <f>SQRT((D1083-Tabelle11[[#This Row],[X]])^2+ (E1083 - Tabelle11[Y])^2 + (F1083 - Tabelle11[Z])^2)</f>
        <v>130.16603867822053</v>
      </c>
      <c r="M1083">
        <f ca="1">IF(ROW()&gt;M$1+2,AVERAGEA(INDIRECT(ADDRESS(ROW()-M$1,12)):INDIRECT(ADDRESS(ROW(),12,4))),NA())</f>
        <v>130.49430476348581</v>
      </c>
      <c r="N1083" s="1">
        <f>1000/(Tabelle10[[#This Row],[Time MS]]-B1082)</f>
        <v>83.333333333333329</v>
      </c>
    </row>
    <row r="1084" spans="1:14">
      <c r="A1084" t="str">
        <f t="shared" si="32"/>
        <v>0:22:370</v>
      </c>
      <c r="B1084">
        <v>22370</v>
      </c>
      <c r="C1084">
        <v>1</v>
      </c>
      <c r="D1084">
        <v>-25.760200000000001</v>
      </c>
      <c r="E1084">
        <v>94.295900000000003</v>
      </c>
      <c r="F1084">
        <v>86.336200000000005</v>
      </c>
      <c r="G1084">
        <v>-43.309399999999997</v>
      </c>
      <c r="H1084">
        <v>-3.58182</v>
      </c>
      <c r="I1084">
        <v>15.042199999999999</v>
      </c>
      <c r="J1084">
        <v>1</v>
      </c>
      <c r="K1084">
        <f t="shared" si="33"/>
        <v>0.41474303986491245</v>
      </c>
      <c r="L1084">
        <f>SQRT((D1084-Tabelle11[[#This Row],[X]])^2+ (E1084 - Tabelle11[Y])^2 + (F1084 - Tabelle11[Z])^2)</f>
        <v>130.41949275813798</v>
      </c>
      <c r="M1084">
        <f ca="1">IF(ROW()&gt;M$1+2,AVERAGEA(INDIRECT(ADDRESS(ROW()-M$1,12)):INDIRECT(ADDRESS(ROW(),12,4))),NA())</f>
        <v>130.47825917646631</v>
      </c>
      <c r="N1084" s="1">
        <f>1000/(Tabelle10[[#This Row],[Time MS]]-B1083)</f>
        <v>45.454545454545453</v>
      </c>
    </row>
    <row r="1085" spans="1:14">
      <c r="A1085" t="str">
        <f t="shared" si="32"/>
        <v>0:22:385</v>
      </c>
      <c r="B1085">
        <v>22385</v>
      </c>
      <c r="C1085">
        <v>1</v>
      </c>
      <c r="D1085">
        <v>-27.099799999999998</v>
      </c>
      <c r="E1085">
        <v>94.020300000000006</v>
      </c>
      <c r="F1085">
        <v>85.974199999999996</v>
      </c>
      <c r="G1085">
        <v>-43.675600000000003</v>
      </c>
      <c r="H1085">
        <v>-3.5689600000000001</v>
      </c>
      <c r="I1085">
        <v>15.302300000000001</v>
      </c>
      <c r="J1085">
        <v>1</v>
      </c>
      <c r="K1085">
        <f t="shared" si="33"/>
        <v>0.40018118962657356</v>
      </c>
      <c r="L1085">
        <f>SQRT((D1085-Tabelle11[[#This Row],[X]])^2+ (E1085 - Tabelle11[Y])^2 + (F1085 - Tabelle11[Z])^2)</f>
        <v>130.25275059579357</v>
      </c>
      <c r="M1085">
        <f ca="1">IF(ROW()&gt;M$1+2,AVERAGEA(INDIRECT(ADDRESS(ROW()-M$1,12)):INDIRECT(ADDRESS(ROW(),12,4))),NA())</f>
        <v>130.47172786104233</v>
      </c>
      <c r="N1085" s="1">
        <f>1000/(Tabelle10[[#This Row],[Time MS]]-B1084)</f>
        <v>66.666666666666671</v>
      </c>
    </row>
    <row r="1086" spans="1:14">
      <c r="A1086" t="str">
        <f t="shared" si="32"/>
        <v>0:22:409</v>
      </c>
      <c r="B1086">
        <v>22409</v>
      </c>
      <c r="C1086">
        <v>1</v>
      </c>
      <c r="D1086">
        <v>-27.099799999999998</v>
      </c>
      <c r="E1086">
        <v>94.020300000000006</v>
      </c>
      <c r="F1086">
        <v>85.974199999999996</v>
      </c>
      <c r="G1086">
        <v>-43.675600000000003</v>
      </c>
      <c r="H1086">
        <v>-3.5689600000000001</v>
      </c>
      <c r="I1086">
        <v>15.302300000000001</v>
      </c>
      <c r="J1086">
        <v>0</v>
      </c>
      <c r="K1086">
        <f t="shared" si="33"/>
        <v>0</v>
      </c>
      <c r="L1086">
        <f>SQRT((D1086-Tabelle11[[#This Row],[X]])^2+ (E1086 - Tabelle11[Y])^2 + (F1086 - Tabelle11[Z])^2)</f>
        <v>130.25275059579357</v>
      </c>
      <c r="M1086">
        <f ca="1">IF(ROW()&gt;M$1+2,AVERAGEA(INDIRECT(ADDRESS(ROW()-M$1,12)):INDIRECT(ADDRESS(ROW(),12,4))),NA())</f>
        <v>130.46519654561837</v>
      </c>
      <c r="N1086" s="1">
        <f>1000/(Tabelle10[[#This Row],[Time MS]]-B1085)</f>
        <v>41.666666666666664</v>
      </c>
    </row>
    <row r="1087" spans="1:14">
      <c r="A1087" t="str">
        <f t="shared" si="32"/>
        <v>0:22:433</v>
      </c>
      <c r="B1087">
        <v>22433</v>
      </c>
      <c r="C1087">
        <v>1</v>
      </c>
      <c r="D1087">
        <v>-27.099799999999998</v>
      </c>
      <c r="E1087">
        <v>94.020300000000006</v>
      </c>
      <c r="F1087">
        <v>85.974199999999996</v>
      </c>
      <c r="G1087">
        <v>-43.675600000000003</v>
      </c>
      <c r="H1087">
        <v>-3.5689600000000001</v>
      </c>
      <c r="I1087">
        <v>15.302300000000001</v>
      </c>
      <c r="J1087">
        <v>1</v>
      </c>
      <c r="K1087">
        <f t="shared" si="33"/>
        <v>0</v>
      </c>
      <c r="L1087">
        <f>SQRT((D1087-Tabelle11[[#This Row],[X]])^2+ (E1087 - Tabelle11[Y])^2 + (F1087 - Tabelle11[Z])^2)</f>
        <v>130.25275059579357</v>
      </c>
      <c r="M1087">
        <f ca="1">IF(ROW()&gt;M$1+2,AVERAGEA(INDIRECT(ADDRESS(ROW()-M$1,12)):INDIRECT(ADDRESS(ROW(),12,4))),NA())</f>
        <v>130.45272687483927</v>
      </c>
      <c r="N1087" s="1">
        <f>1000/(Tabelle10[[#This Row],[Time MS]]-B1086)</f>
        <v>41.666666666666664</v>
      </c>
    </row>
    <row r="1088" spans="1:14">
      <c r="A1088" t="str">
        <f t="shared" si="32"/>
        <v>0:22:445</v>
      </c>
      <c r="B1088">
        <v>22445</v>
      </c>
      <c r="C1088">
        <v>1</v>
      </c>
      <c r="D1088">
        <v>-27.099799999999998</v>
      </c>
      <c r="E1088">
        <v>94.020300000000006</v>
      </c>
      <c r="F1088">
        <v>85.974199999999996</v>
      </c>
      <c r="G1088">
        <v>-43.675600000000003</v>
      </c>
      <c r="H1088">
        <v>-3.5689600000000001</v>
      </c>
      <c r="I1088">
        <v>15.302300000000001</v>
      </c>
      <c r="J1088">
        <v>0</v>
      </c>
      <c r="K1088">
        <f t="shared" si="33"/>
        <v>0</v>
      </c>
      <c r="L1088">
        <f>SQRT((D1088-Tabelle11[[#This Row],[X]])^2+ (E1088 - Tabelle11[Y])^2 + (F1088 - Tabelle11[Z])^2)</f>
        <v>130.25275059579357</v>
      </c>
      <c r="M1088">
        <f ca="1">IF(ROW()&gt;M$1+2,AVERAGEA(INDIRECT(ADDRESS(ROW()-M$1,12)):INDIRECT(ADDRESS(ROW(),12,4))),NA())</f>
        <v>130.43650102953072</v>
      </c>
      <c r="N1088" s="1">
        <f>1000/(Tabelle10[[#This Row],[Time MS]]-B1087)</f>
        <v>83.333333333333329</v>
      </c>
    </row>
    <row r="1089" spans="1:14">
      <c r="A1089" t="str">
        <f t="shared" si="32"/>
        <v>0:22:459</v>
      </c>
      <c r="B1089">
        <v>22459</v>
      </c>
      <c r="C1089">
        <v>1</v>
      </c>
      <c r="D1089">
        <v>-27.099799999999998</v>
      </c>
      <c r="E1089">
        <v>94.020300000000006</v>
      </c>
      <c r="F1089">
        <v>85.974199999999996</v>
      </c>
      <c r="G1089">
        <v>-43.675600000000003</v>
      </c>
      <c r="H1089">
        <v>-3.5689600000000001</v>
      </c>
      <c r="I1089">
        <v>15.302300000000001</v>
      </c>
      <c r="J1089">
        <v>0</v>
      </c>
      <c r="K1089">
        <f t="shared" si="33"/>
        <v>0</v>
      </c>
      <c r="L1089">
        <f>SQRT((D1089-Tabelle11[[#This Row],[X]])^2+ (E1089 - Tabelle11[Y])^2 + (F1089 - Tabelle11[Z])^2)</f>
        <v>130.25275059579357</v>
      </c>
      <c r="M1089">
        <f ca="1">IF(ROW()&gt;M$1+2,AVERAGEA(INDIRECT(ADDRESS(ROW()-M$1,12)):INDIRECT(ADDRESS(ROW(),12,4))),NA())</f>
        <v>130.42683313785005</v>
      </c>
      <c r="N1089" s="1">
        <f>1000/(Tabelle10[[#This Row],[Time MS]]-B1088)</f>
        <v>71.428571428571431</v>
      </c>
    </row>
    <row r="1090" spans="1:14">
      <c r="A1090" t="str">
        <f t="shared" si="32"/>
        <v>0:22:469</v>
      </c>
      <c r="B1090">
        <v>22469</v>
      </c>
      <c r="C1090">
        <v>1</v>
      </c>
      <c r="D1090">
        <v>-27.535699999999999</v>
      </c>
      <c r="E1090">
        <v>95.128</v>
      </c>
      <c r="F1090">
        <v>86.129800000000003</v>
      </c>
      <c r="G1090">
        <v>-43.806199999999997</v>
      </c>
      <c r="H1090">
        <v>-4.2062299999999997</v>
      </c>
      <c r="I1090">
        <v>15.1859</v>
      </c>
      <c r="J1090">
        <v>1</v>
      </c>
      <c r="K1090">
        <f t="shared" si="33"/>
        <v>3.5809243699325179</v>
      </c>
      <c r="L1090">
        <f>SQRT((D1090-Tabelle11[[#This Row],[X]])^2+ (E1090 - Tabelle11[Y])^2 + (F1090 - Tabelle11[Z])^2)</f>
        <v>131.24745180966372</v>
      </c>
      <c r="M1090">
        <f ca="1">IF(ROW()&gt;M$1+2,AVERAGEA(INDIRECT(ADDRESS(ROW()-M$1,12)):INDIRECT(ADDRESS(ROW(),12,4))),NA())</f>
        <v>130.42701377303945</v>
      </c>
      <c r="N1090" s="1">
        <f>1000/(Tabelle10[[#This Row],[Time MS]]-B1089)</f>
        <v>100</v>
      </c>
    </row>
    <row r="1091" spans="1:14">
      <c r="A1091" t="str">
        <f t="shared" ref="A1091:A1154" si="34">INT(INT(B1092/1000)/60)&amp;":"&amp;MOD(INT(B1091/1000),60)&amp;":"&amp;MOD(B1091,1000)</f>
        <v>0:22:477</v>
      </c>
      <c r="B1091">
        <v>22477</v>
      </c>
      <c r="C1091">
        <v>1</v>
      </c>
      <c r="D1091">
        <v>-28.298100000000002</v>
      </c>
      <c r="E1091">
        <v>94.557000000000002</v>
      </c>
      <c r="F1091">
        <v>85.954599999999999</v>
      </c>
      <c r="G1091">
        <v>-44.006700000000002</v>
      </c>
      <c r="H1091">
        <v>-4.2295400000000001</v>
      </c>
      <c r="I1091">
        <v>15.395200000000001</v>
      </c>
      <c r="J1091">
        <v>1</v>
      </c>
      <c r="K1091">
        <f t="shared" ref="K1091:K1154" si="35">((ABS(SQRT(SUMSQ(E1090,D1090,F1090))-SQRT(SUMSQ(E1091,D1091,F1091)))/100)/((B1091-B1090)/1000))*3.6</f>
        <v>1.6461826317266455</v>
      </c>
      <c r="L1091">
        <f>SQRT((D1091-Tabelle11[[#This Row],[X]])^2+ (E1091 - Tabelle11[Y])^2 + (F1091 - Tabelle11[Z])^2)</f>
        <v>130.88163344705779</v>
      </c>
      <c r="M1091">
        <f ca="1">IF(ROW()&gt;M$1+2,AVERAGEA(INDIRECT(ADDRESS(ROW()-M$1,12)):INDIRECT(ADDRESS(ROW(),12,4))),NA())</f>
        <v>130.42357244424261</v>
      </c>
      <c r="N1091" s="1">
        <f>1000/(Tabelle10[[#This Row],[Time MS]]-B1090)</f>
        <v>125</v>
      </c>
    </row>
    <row r="1092" spans="1:14">
      <c r="A1092" t="str">
        <f t="shared" si="34"/>
        <v>0:22:510</v>
      </c>
      <c r="B1092">
        <v>22510</v>
      </c>
      <c r="C1092">
        <v>1</v>
      </c>
      <c r="D1092">
        <v>-28.298100000000002</v>
      </c>
      <c r="E1092">
        <v>94.557000000000002</v>
      </c>
      <c r="F1092">
        <v>85.954599999999999</v>
      </c>
      <c r="G1092">
        <v>-44.006700000000002</v>
      </c>
      <c r="H1092">
        <v>-4.2295400000000001</v>
      </c>
      <c r="I1092">
        <v>15.395200000000001</v>
      </c>
      <c r="J1092">
        <v>0</v>
      </c>
      <c r="K1092">
        <f t="shared" si="35"/>
        <v>0</v>
      </c>
      <c r="L1092">
        <f>SQRT((D1092-Tabelle11[[#This Row],[X]])^2+ (E1092 - Tabelle11[Y])^2 + (F1092 - Tabelle11[Z])^2)</f>
        <v>130.88163344705779</v>
      </c>
      <c r="M1092">
        <f ca="1">IF(ROW()&gt;M$1+2,AVERAGEA(INDIRECT(ADDRESS(ROW()-M$1,12)):INDIRECT(ADDRESS(ROW(),12,4))),NA())</f>
        <v>130.4201311154458</v>
      </c>
      <c r="N1092" s="1">
        <f>1000/(Tabelle10[[#This Row],[Time MS]]-B1091)</f>
        <v>30.303030303030305</v>
      </c>
    </row>
    <row r="1093" spans="1:14">
      <c r="A1093" t="str">
        <f t="shared" si="34"/>
        <v>0:22:537</v>
      </c>
      <c r="B1093">
        <v>22537</v>
      </c>
      <c r="C1093">
        <v>1</v>
      </c>
      <c r="D1093">
        <v>-27.228200000000001</v>
      </c>
      <c r="E1093">
        <v>94.027799999999999</v>
      </c>
      <c r="F1093">
        <v>86.461100000000002</v>
      </c>
      <c r="G1093">
        <v>-43.732700000000001</v>
      </c>
      <c r="H1093">
        <v>-4.0541400000000003</v>
      </c>
      <c r="I1093">
        <v>15.5662</v>
      </c>
      <c r="J1093">
        <v>1</v>
      </c>
      <c r="K1093">
        <f t="shared" si="35"/>
        <v>0.36650760939763433</v>
      </c>
      <c r="L1093">
        <f>SQRT((D1093-Tabelle11[[#This Row],[X]])^2+ (E1093 - Tabelle11[Y])^2 + (F1093 - Tabelle11[Z])^2)</f>
        <v>130.60675274000957</v>
      </c>
      <c r="M1093">
        <f ca="1">IF(ROW()&gt;M$1+2,AVERAGEA(INDIRECT(ADDRESS(ROW()-M$1,12)):INDIRECT(ADDRESS(ROW(),12,4))),NA())</f>
        <v>130.41396819549007</v>
      </c>
      <c r="N1093" s="1">
        <f>1000/(Tabelle10[[#This Row],[Time MS]]-B1092)</f>
        <v>37.037037037037038</v>
      </c>
    </row>
    <row r="1094" spans="1:14">
      <c r="A1094" t="str">
        <f t="shared" si="34"/>
        <v>0:22:547</v>
      </c>
      <c r="B1094">
        <v>22547</v>
      </c>
      <c r="C1094">
        <v>1</v>
      </c>
      <c r="D1094">
        <v>-28.676400000000001</v>
      </c>
      <c r="E1094">
        <v>96.873199999999997</v>
      </c>
      <c r="F1094">
        <v>85.074399999999997</v>
      </c>
      <c r="G1094">
        <v>-44.410200000000003</v>
      </c>
      <c r="H1094">
        <v>-4.6513099999999996</v>
      </c>
      <c r="I1094">
        <v>14.888400000000001</v>
      </c>
      <c r="J1094">
        <v>1</v>
      </c>
      <c r="K1094">
        <f t="shared" si="35"/>
        <v>5.293876853356017</v>
      </c>
      <c r="L1094">
        <f>SQRT((D1094-Tabelle11[[#This Row],[X]])^2+ (E1094 - Tabelle11[Y])^2 + (F1094 - Tabelle11[Z])^2)</f>
        <v>132.07727408816402</v>
      </c>
      <c r="M1094">
        <f ca="1">IF(ROW()&gt;M$1+2,AVERAGEA(INDIRECT(ADDRESS(ROW()-M$1,12)):INDIRECT(ADDRESS(ROW(),12,4))),NA())</f>
        <v>130.42236489284284</v>
      </c>
      <c r="N1094" s="1">
        <f>1000/(Tabelle10[[#This Row],[Time MS]]-B1093)</f>
        <v>100</v>
      </c>
    </row>
    <row r="1095" spans="1:14">
      <c r="A1095" t="str">
        <f t="shared" si="34"/>
        <v>0:22:573</v>
      </c>
      <c r="B1095">
        <v>22573</v>
      </c>
      <c r="C1095">
        <v>1</v>
      </c>
      <c r="D1095">
        <v>-28.676400000000001</v>
      </c>
      <c r="E1095">
        <v>96.873199999999997</v>
      </c>
      <c r="F1095">
        <v>85.074399999999997</v>
      </c>
      <c r="G1095">
        <v>-44.410200000000003</v>
      </c>
      <c r="H1095">
        <v>-4.6513099999999996</v>
      </c>
      <c r="I1095">
        <v>14.888400000000001</v>
      </c>
      <c r="J1095">
        <v>0</v>
      </c>
      <c r="K1095">
        <f t="shared" si="35"/>
        <v>0</v>
      </c>
      <c r="L1095">
        <f>SQRT((D1095-Tabelle11[[#This Row],[X]])^2+ (E1095 - Tabelle11[Y])^2 + (F1095 - Tabelle11[Z])^2)</f>
        <v>132.07727408816402</v>
      </c>
      <c r="M1095">
        <f ca="1">IF(ROW()&gt;M$1+2,AVERAGEA(INDIRECT(ADDRESS(ROW()-M$1,12)):INDIRECT(ADDRESS(ROW(),12,4))),NA())</f>
        <v>130.43076159019557</v>
      </c>
      <c r="N1095" s="1">
        <f>1000/(Tabelle10[[#This Row],[Time MS]]-B1094)</f>
        <v>38.46153846153846</v>
      </c>
    </row>
    <row r="1096" spans="1:14">
      <c r="A1096" t="str">
        <f t="shared" si="34"/>
        <v>0:22:594</v>
      </c>
      <c r="B1096">
        <v>22594</v>
      </c>
      <c r="C1096">
        <v>1</v>
      </c>
      <c r="D1096">
        <v>-28.676400000000001</v>
      </c>
      <c r="E1096">
        <v>96.873199999999997</v>
      </c>
      <c r="F1096">
        <v>85.074399999999997</v>
      </c>
      <c r="G1096">
        <v>-44.410200000000003</v>
      </c>
      <c r="H1096">
        <v>-4.6513099999999996</v>
      </c>
      <c r="I1096">
        <v>14.888400000000001</v>
      </c>
      <c r="J1096">
        <v>0</v>
      </c>
      <c r="K1096">
        <f t="shared" si="35"/>
        <v>0</v>
      </c>
      <c r="L1096">
        <f>SQRT((D1096-Tabelle11[[#This Row],[X]])^2+ (E1096 - Tabelle11[Y])^2 + (F1096 - Tabelle11[Z])^2)</f>
        <v>132.07727408816402</v>
      </c>
      <c r="M1096">
        <f ca="1">IF(ROW()&gt;M$1+2,AVERAGEA(INDIRECT(ADDRESS(ROW()-M$1,12)):INDIRECT(ADDRESS(ROW(),12,4))),NA())</f>
        <v>130.43915828754831</v>
      </c>
      <c r="N1096" s="1">
        <f>1000/(Tabelle10[[#This Row],[Time MS]]-B1095)</f>
        <v>47.61904761904762</v>
      </c>
    </row>
    <row r="1097" spans="1:14">
      <c r="A1097" t="str">
        <f t="shared" si="34"/>
        <v>0:22:605</v>
      </c>
      <c r="B1097">
        <v>22605</v>
      </c>
      <c r="C1097">
        <v>1</v>
      </c>
      <c r="D1097">
        <v>-29.0718</v>
      </c>
      <c r="E1097">
        <v>95.404499999999999</v>
      </c>
      <c r="F1097">
        <v>85.345600000000005</v>
      </c>
      <c r="G1097">
        <v>-44.398000000000003</v>
      </c>
      <c r="H1097">
        <v>-4.5398399999999999</v>
      </c>
      <c r="I1097">
        <v>15.289099999999999</v>
      </c>
      <c r="J1097">
        <v>1</v>
      </c>
      <c r="K1097">
        <f t="shared" si="35"/>
        <v>2.6513782037060207</v>
      </c>
      <c r="L1097">
        <f>SQRT((D1097-Tabelle11[[#This Row],[X]])^2+ (E1097 - Tabelle11[Y])^2 + (F1097 - Tabelle11[Z])^2)</f>
        <v>131.26713074814273</v>
      </c>
      <c r="M1097">
        <f ca="1">IF(ROW()&gt;M$1+2,AVERAGEA(INDIRECT(ADDRESS(ROW()-M$1,12)):INDIRECT(ADDRESS(ROW(),12,4))),NA())</f>
        <v>130.43953376371275</v>
      </c>
      <c r="N1097" s="1">
        <f>1000/(Tabelle10[[#This Row],[Time MS]]-B1096)</f>
        <v>90.909090909090907</v>
      </c>
    </row>
    <row r="1098" spans="1:14">
      <c r="A1098" t="str">
        <f t="shared" si="34"/>
        <v>0:22:615</v>
      </c>
      <c r="B1098">
        <v>22615</v>
      </c>
      <c r="C1098">
        <v>1</v>
      </c>
      <c r="D1098">
        <v>-29.0718</v>
      </c>
      <c r="E1098">
        <v>95.404499999999999</v>
      </c>
      <c r="F1098">
        <v>85.345600000000005</v>
      </c>
      <c r="G1098">
        <v>-44.398000000000003</v>
      </c>
      <c r="H1098">
        <v>-4.5398399999999999</v>
      </c>
      <c r="I1098">
        <v>15.289099999999999</v>
      </c>
      <c r="J1098">
        <v>1</v>
      </c>
      <c r="K1098">
        <f t="shared" si="35"/>
        <v>0</v>
      </c>
      <c r="L1098">
        <f>SQRT((D1098-Tabelle11[[#This Row],[X]])^2+ (E1098 - Tabelle11[Y])^2 + (F1098 - Tabelle11[Z])^2)</f>
        <v>131.26713074814273</v>
      </c>
      <c r="M1098">
        <f ca="1">IF(ROW()&gt;M$1+2,AVERAGEA(INDIRECT(ADDRESS(ROW()-M$1,12)):INDIRECT(ADDRESS(ROW(),12,4))),NA())</f>
        <v>130.43990923987718</v>
      </c>
      <c r="N1098" s="1">
        <f>1000/(Tabelle10[[#This Row],[Time MS]]-B1097)</f>
        <v>100</v>
      </c>
    </row>
    <row r="1099" spans="1:14">
      <c r="A1099" t="str">
        <f t="shared" si="34"/>
        <v>0:22:640</v>
      </c>
      <c r="B1099">
        <v>22640</v>
      </c>
      <c r="C1099">
        <v>1</v>
      </c>
      <c r="D1099">
        <v>-29.0718</v>
      </c>
      <c r="E1099">
        <v>95.404499999999999</v>
      </c>
      <c r="F1099">
        <v>85.345600000000005</v>
      </c>
      <c r="G1099">
        <v>-44.398000000000003</v>
      </c>
      <c r="H1099">
        <v>-4.5398399999999999</v>
      </c>
      <c r="I1099">
        <v>15.289099999999999</v>
      </c>
      <c r="J1099">
        <v>0</v>
      </c>
      <c r="K1099">
        <f t="shared" si="35"/>
        <v>0</v>
      </c>
      <c r="L1099">
        <f>SQRT((D1099-Tabelle11[[#This Row],[X]])^2+ (E1099 - Tabelle11[Y])^2 + (F1099 - Tabelle11[Z])^2)</f>
        <v>131.26713074814273</v>
      </c>
      <c r="M1099">
        <f ca="1">IF(ROW()&gt;M$1+2,AVERAGEA(INDIRECT(ADDRESS(ROW()-M$1,12)):INDIRECT(ADDRESS(ROW(),12,4))),NA())</f>
        <v>130.44028471604159</v>
      </c>
      <c r="N1099" s="1">
        <f>1000/(Tabelle10[[#This Row],[Time MS]]-B1098)</f>
        <v>40</v>
      </c>
    </row>
    <row r="1100" spans="1:14">
      <c r="A1100" t="str">
        <f t="shared" si="34"/>
        <v>0:22:657</v>
      </c>
      <c r="B1100">
        <v>22657</v>
      </c>
      <c r="C1100">
        <v>1</v>
      </c>
      <c r="D1100">
        <v>-29.0718</v>
      </c>
      <c r="E1100">
        <v>95.404499999999999</v>
      </c>
      <c r="F1100">
        <v>85.345600000000005</v>
      </c>
      <c r="G1100">
        <v>-44.398000000000003</v>
      </c>
      <c r="H1100">
        <v>-4.5398399999999999</v>
      </c>
      <c r="I1100">
        <v>15.289099999999999</v>
      </c>
      <c r="J1100">
        <v>0</v>
      </c>
      <c r="K1100">
        <f t="shared" si="35"/>
        <v>0</v>
      </c>
      <c r="L1100">
        <f>SQRT((D1100-Tabelle11[[#This Row],[X]])^2+ (E1100 - Tabelle11[Y])^2 + (F1100 - Tabelle11[Z])^2)</f>
        <v>131.26713074814273</v>
      </c>
      <c r="M1100">
        <f ca="1">IF(ROW()&gt;M$1+2,AVERAGEA(INDIRECT(ADDRESS(ROW()-M$1,12)):INDIRECT(ADDRESS(ROW(),12,4))),NA())</f>
        <v>130.44066019220602</v>
      </c>
      <c r="N1100" s="1">
        <f>1000/(Tabelle10[[#This Row],[Time MS]]-B1099)</f>
        <v>58.823529411764703</v>
      </c>
    </row>
    <row r="1101" spans="1:14">
      <c r="A1101" t="str">
        <f t="shared" si="34"/>
        <v>0:22:670</v>
      </c>
      <c r="B1101">
        <v>22670</v>
      </c>
      <c r="C1101">
        <v>1</v>
      </c>
      <c r="D1101">
        <v>-29.329799999999999</v>
      </c>
      <c r="E1101">
        <v>94.5261</v>
      </c>
      <c r="F1101">
        <v>85.542400000000001</v>
      </c>
      <c r="G1101">
        <v>-44.378900000000002</v>
      </c>
      <c r="H1101">
        <v>-4.4207099999999997</v>
      </c>
      <c r="I1101">
        <v>15.4078</v>
      </c>
      <c r="J1101">
        <v>1</v>
      </c>
      <c r="K1101">
        <f t="shared" si="35"/>
        <v>1.2482574952395262</v>
      </c>
      <c r="L1101">
        <f>SQRT((D1101-Tabelle11[[#This Row],[X]])^2+ (E1101 - Tabelle11[Y])^2 + (F1101 - Tabelle11[Z])^2)</f>
        <v>130.81637109708402</v>
      </c>
      <c r="M1101">
        <f ca="1">IF(ROW()&gt;M$1+2,AVERAGEA(INDIRECT(ADDRESS(ROW()-M$1,12)):INDIRECT(ADDRESS(ROW(),12,4))),NA())</f>
        <v>130.43657270152826</v>
      </c>
      <c r="N1101" s="1">
        <f>1000/(Tabelle10[[#This Row],[Time MS]]-B1100)</f>
        <v>76.92307692307692</v>
      </c>
    </row>
    <row r="1102" spans="1:14">
      <c r="A1102" t="str">
        <f t="shared" si="34"/>
        <v>0:22:677</v>
      </c>
      <c r="B1102">
        <v>22677</v>
      </c>
      <c r="C1102">
        <v>1</v>
      </c>
      <c r="D1102">
        <v>-29.329799999999999</v>
      </c>
      <c r="E1102">
        <v>94.5261</v>
      </c>
      <c r="F1102">
        <v>85.542400000000001</v>
      </c>
      <c r="G1102">
        <v>-44.378900000000002</v>
      </c>
      <c r="H1102">
        <v>-4.4207099999999997</v>
      </c>
      <c r="I1102">
        <v>15.4078</v>
      </c>
      <c r="J1102">
        <v>0</v>
      </c>
      <c r="K1102">
        <f t="shared" si="35"/>
        <v>0</v>
      </c>
      <c r="L1102">
        <f>SQRT((D1102-Tabelle11[[#This Row],[X]])^2+ (E1102 - Tabelle11[Y])^2 + (F1102 - Tabelle11[Z])^2)</f>
        <v>130.81637109708402</v>
      </c>
      <c r="M1102">
        <f ca="1">IF(ROW()&gt;M$1+2,AVERAGEA(INDIRECT(ADDRESS(ROW()-M$1,12)):INDIRECT(ADDRESS(ROW(),12,4))),NA())</f>
        <v>130.43248521085053</v>
      </c>
      <c r="N1102" s="1">
        <f>1000/(Tabelle10[[#This Row],[Time MS]]-B1101)</f>
        <v>142.85714285714286</v>
      </c>
    </row>
    <row r="1103" spans="1:14">
      <c r="A1103" t="str">
        <f t="shared" si="34"/>
        <v>0:22:705</v>
      </c>
      <c r="B1103">
        <v>22705</v>
      </c>
      <c r="C1103">
        <v>1</v>
      </c>
      <c r="D1103">
        <v>-29.836500000000001</v>
      </c>
      <c r="E1103">
        <v>96.350999999999999</v>
      </c>
      <c r="F1103">
        <v>85.377399999999994</v>
      </c>
      <c r="G1103">
        <v>-44.471499999999999</v>
      </c>
      <c r="H1103">
        <v>-4.65001</v>
      </c>
      <c r="I1103">
        <v>14.4681</v>
      </c>
      <c r="J1103">
        <v>1</v>
      </c>
      <c r="K1103">
        <f t="shared" si="35"/>
        <v>1.7117949314014789</v>
      </c>
      <c r="L1103">
        <f>SQRT((D1103-Tabelle11[[#This Row],[X]])^2+ (E1103 - Tabelle11[Y])^2 + (F1103 - Tabelle11[Z])^2)</f>
        <v>132.14776715484072</v>
      </c>
      <c r="M1103">
        <f ca="1">IF(ROW()&gt;M$1+2,AVERAGEA(INDIRECT(ADDRESS(ROW()-M$1,12)):INDIRECT(ADDRESS(ROW(),12,4))),NA())</f>
        <v>130.44157985935848</v>
      </c>
      <c r="N1103" s="1">
        <f>1000/(Tabelle10[[#This Row],[Time MS]]-B1102)</f>
        <v>35.714285714285715</v>
      </c>
    </row>
    <row r="1104" spans="1:14">
      <c r="A1104" t="str">
        <f t="shared" si="34"/>
        <v>0:22:718</v>
      </c>
      <c r="B1104">
        <v>22718</v>
      </c>
      <c r="C1104">
        <v>1</v>
      </c>
      <c r="D1104">
        <v>-29.493300000000001</v>
      </c>
      <c r="E1104">
        <v>97.527900000000002</v>
      </c>
      <c r="F1104">
        <v>85.603099999999998</v>
      </c>
      <c r="G1104">
        <v>-44.241199999999999</v>
      </c>
      <c r="H1104">
        <v>-4.5991900000000001</v>
      </c>
      <c r="I1104">
        <v>13.5547</v>
      </c>
      <c r="J1104">
        <v>1</v>
      </c>
      <c r="K1104">
        <f t="shared" si="35"/>
        <v>2.572727718529642</v>
      </c>
      <c r="L1104">
        <f>SQRT((D1104-Tabelle11[[#This Row],[X]])^2+ (E1104 - Tabelle11[Y])^2 + (F1104 - Tabelle11[Z])^2)</f>
        <v>133.07680771986531</v>
      </c>
      <c r="M1104">
        <f ca="1">IF(ROW()&gt;M$1+2,AVERAGEA(INDIRECT(ADDRESS(ROW()-M$1,12)):INDIRECT(ADDRESS(ROW(),12,4))),NA())</f>
        <v>130.45987292930232</v>
      </c>
      <c r="N1104" s="1">
        <f>1000/(Tabelle10[[#This Row],[Time MS]]-B1103)</f>
        <v>76.92307692307692</v>
      </c>
    </row>
    <row r="1105" spans="1:14">
      <c r="A1105" t="str">
        <f t="shared" si="34"/>
        <v>0:22:743</v>
      </c>
      <c r="B1105">
        <v>22743</v>
      </c>
      <c r="C1105">
        <v>1</v>
      </c>
      <c r="D1105">
        <v>-29.493300000000001</v>
      </c>
      <c r="E1105">
        <v>97.527900000000002</v>
      </c>
      <c r="F1105">
        <v>85.603099999999998</v>
      </c>
      <c r="G1105">
        <v>-44.241199999999999</v>
      </c>
      <c r="H1105">
        <v>-4.5991900000000001</v>
      </c>
      <c r="I1105">
        <v>13.5547</v>
      </c>
      <c r="J1105">
        <v>0</v>
      </c>
      <c r="K1105">
        <f t="shared" si="35"/>
        <v>0</v>
      </c>
      <c r="L1105">
        <f>SQRT((D1105-Tabelle11[[#This Row],[X]])^2+ (E1105 - Tabelle11[Y])^2 + (F1105 - Tabelle11[Z])^2)</f>
        <v>133.07680771986531</v>
      </c>
      <c r="M1105">
        <f ca="1">IF(ROW()&gt;M$1+2,AVERAGEA(INDIRECT(ADDRESS(ROW()-M$1,12)):INDIRECT(ADDRESS(ROW(),12,4))),NA())</f>
        <v>130.47816599924619</v>
      </c>
      <c r="N1105" s="1">
        <f>1000/(Tabelle10[[#This Row],[Time MS]]-B1104)</f>
        <v>40</v>
      </c>
    </row>
    <row r="1106" spans="1:14">
      <c r="A1106" t="str">
        <f t="shared" si="34"/>
        <v>0:22:768</v>
      </c>
      <c r="B1106">
        <v>22768</v>
      </c>
      <c r="C1106">
        <v>1</v>
      </c>
      <c r="D1106">
        <v>-27.922599999999999</v>
      </c>
      <c r="E1106">
        <v>97.721999999999994</v>
      </c>
      <c r="F1106">
        <v>85.912899999999993</v>
      </c>
      <c r="G1106">
        <v>-43.683300000000003</v>
      </c>
      <c r="H1106">
        <v>-4.4505499999999998</v>
      </c>
      <c r="I1106">
        <v>12.786</v>
      </c>
      <c r="J1106">
        <v>1</v>
      </c>
      <c r="K1106">
        <f t="shared" si="35"/>
        <v>4.6015425643099661E-3</v>
      </c>
      <c r="L1106">
        <f>SQRT((D1106-Tabelle11[[#This Row],[X]])^2+ (E1106 - Tabelle11[Y])^2 + (F1106 - Tabelle11[Z])^2)</f>
        <v>133.08000323553497</v>
      </c>
      <c r="M1106">
        <f ca="1">IF(ROW()&gt;M$1+2,AVERAGEA(INDIRECT(ADDRESS(ROW()-M$1,12)):INDIRECT(ADDRESS(ROW(),12,4))),NA())</f>
        <v>130.49649070795903</v>
      </c>
      <c r="N1106" s="1">
        <f>1000/(Tabelle10[[#This Row],[Time MS]]-B1105)</f>
        <v>40</v>
      </c>
    </row>
    <row r="1107" spans="1:14">
      <c r="A1107" t="str">
        <f t="shared" si="34"/>
        <v>0:22:785</v>
      </c>
      <c r="B1107">
        <v>22785</v>
      </c>
      <c r="C1107">
        <v>1</v>
      </c>
      <c r="D1107">
        <v>-25.481200000000001</v>
      </c>
      <c r="E1107">
        <v>97.300899999999999</v>
      </c>
      <c r="F1107">
        <v>86.297899999999998</v>
      </c>
      <c r="G1107">
        <v>-42.877899999999997</v>
      </c>
      <c r="H1107">
        <v>-3.9943300000000002</v>
      </c>
      <c r="I1107">
        <v>11.983499999999999</v>
      </c>
      <c r="J1107">
        <v>1</v>
      </c>
      <c r="K1107">
        <f t="shared" si="35"/>
        <v>1.1656447794742046</v>
      </c>
      <c r="L1107">
        <f>SQRT((D1107-Tabelle11[[#This Row],[X]])^2+ (E1107 - Tabelle11[Y])^2 + (F1107 - Tabelle11[Z])^2)</f>
        <v>132.52955986744993</v>
      </c>
      <c r="M1107">
        <f ca="1">IF(ROW()&gt;M$1+2,AVERAGEA(INDIRECT(ADDRESS(ROW()-M$1,12)):INDIRECT(ADDRESS(ROW(),12,4))),NA())</f>
        <v>130.5093654823344</v>
      </c>
      <c r="N1107" s="1">
        <f>1000/(Tabelle10[[#This Row],[Time MS]]-B1106)</f>
        <v>58.823529411764703</v>
      </c>
    </row>
    <row r="1108" spans="1:14">
      <c r="A1108" t="str">
        <f t="shared" si="34"/>
        <v>0:22:812</v>
      </c>
      <c r="B1108">
        <v>22812</v>
      </c>
      <c r="C1108">
        <v>1</v>
      </c>
      <c r="D1108">
        <v>-25.481200000000001</v>
      </c>
      <c r="E1108">
        <v>97.300899999999999</v>
      </c>
      <c r="F1108">
        <v>86.297899999999998</v>
      </c>
      <c r="G1108">
        <v>-42.877899999999997</v>
      </c>
      <c r="H1108">
        <v>-3.9943300000000002</v>
      </c>
      <c r="I1108">
        <v>11.983499999999999</v>
      </c>
      <c r="J1108">
        <v>0</v>
      </c>
      <c r="K1108">
        <f t="shared" si="35"/>
        <v>0</v>
      </c>
      <c r="L1108">
        <f>SQRT((D1108-Tabelle11[[#This Row],[X]])^2+ (E1108 - Tabelle11[Y])^2 + (F1108 - Tabelle11[Z])^2)</f>
        <v>132.52955986744993</v>
      </c>
      <c r="M1108">
        <f ca="1">IF(ROW()&gt;M$1+2,AVERAGEA(INDIRECT(ADDRESS(ROW()-M$1,12)):INDIRECT(ADDRESS(ROW(),12,4))),NA())</f>
        <v>130.52224025670978</v>
      </c>
      <c r="N1108" s="1">
        <f>1000/(Tabelle10[[#This Row],[Time MS]]-B1107)</f>
        <v>37.037037037037038</v>
      </c>
    </row>
    <row r="1109" spans="1:14">
      <c r="A1109" t="str">
        <f t="shared" si="34"/>
        <v>0:22:837</v>
      </c>
      <c r="B1109">
        <v>22837</v>
      </c>
      <c r="C1109">
        <v>1</v>
      </c>
      <c r="D1109">
        <v>-24.711500000000001</v>
      </c>
      <c r="E1109">
        <v>97.717200000000005</v>
      </c>
      <c r="F1109">
        <v>85.862799999999993</v>
      </c>
      <c r="G1109">
        <v>-42.523600000000002</v>
      </c>
      <c r="H1109">
        <v>-3.17659</v>
      </c>
      <c r="I1109">
        <v>10.273899999999999</v>
      </c>
      <c r="J1109">
        <v>1</v>
      </c>
      <c r="K1109">
        <f t="shared" si="35"/>
        <v>0.17585443308126286</v>
      </c>
      <c r="L1109">
        <f>SQRT((D1109-Tabelle11[[#This Row],[X]])^2+ (E1109 - Tabelle11[Y])^2 + (F1109 - Tabelle11[Z])^2)</f>
        <v>132.40743873336572</v>
      </c>
      <c r="M1109">
        <f ca="1">IF(ROW()&gt;M$1+2,AVERAGEA(INDIRECT(ADDRESS(ROW()-M$1,12)):INDIRECT(ADDRESS(ROW(),12,4))),NA())</f>
        <v>130.53390591094572</v>
      </c>
      <c r="N1109" s="1">
        <f>1000/(Tabelle10[[#This Row],[Time MS]]-B1108)</f>
        <v>40</v>
      </c>
    </row>
    <row r="1110" spans="1:14">
      <c r="A1110" t="str">
        <f t="shared" si="34"/>
        <v>0:22:851</v>
      </c>
      <c r="B1110">
        <v>22851</v>
      </c>
      <c r="C1110">
        <v>1</v>
      </c>
      <c r="D1110">
        <v>-24.711500000000001</v>
      </c>
      <c r="E1110">
        <v>97.717200000000005</v>
      </c>
      <c r="F1110">
        <v>85.862799999999993</v>
      </c>
      <c r="G1110">
        <v>-42.523600000000002</v>
      </c>
      <c r="H1110">
        <v>-3.17659</v>
      </c>
      <c r="I1110">
        <v>10.273899999999999</v>
      </c>
      <c r="J1110">
        <v>1</v>
      </c>
      <c r="K1110">
        <f t="shared" si="35"/>
        <v>0</v>
      </c>
      <c r="L1110">
        <f>SQRT((D1110-Tabelle11[[#This Row],[X]])^2+ (E1110 - Tabelle11[Y])^2 + (F1110 - Tabelle11[Z])^2)</f>
        <v>132.40743873336572</v>
      </c>
      <c r="M1110">
        <f ca="1">IF(ROW()&gt;M$1+2,AVERAGEA(INDIRECT(ADDRESS(ROW()-M$1,12)):INDIRECT(ADDRESS(ROW(),12,4))),NA())</f>
        <v>130.54557156518166</v>
      </c>
      <c r="N1110" s="1">
        <f>1000/(Tabelle10[[#This Row],[Time MS]]-B1109)</f>
        <v>71.428571428571431</v>
      </c>
    </row>
    <row r="1111" spans="1:14">
      <c r="A1111" t="str">
        <f t="shared" si="34"/>
        <v>0:22:877</v>
      </c>
      <c r="B1111">
        <v>22877</v>
      </c>
      <c r="C1111">
        <v>1</v>
      </c>
      <c r="D1111">
        <v>-24.711500000000001</v>
      </c>
      <c r="E1111">
        <v>97.717200000000005</v>
      </c>
      <c r="F1111">
        <v>85.862799999999993</v>
      </c>
      <c r="G1111">
        <v>-42.523600000000002</v>
      </c>
      <c r="H1111">
        <v>-3.17659</v>
      </c>
      <c r="I1111">
        <v>10.273899999999999</v>
      </c>
      <c r="J1111">
        <v>0</v>
      </c>
      <c r="K1111">
        <f t="shared" si="35"/>
        <v>0</v>
      </c>
      <c r="L1111">
        <f>SQRT((D1111-Tabelle11[[#This Row],[X]])^2+ (E1111 - Tabelle11[Y])^2 + (F1111 - Tabelle11[Z])^2)</f>
        <v>132.40743873336572</v>
      </c>
      <c r="M1111">
        <f ca="1">IF(ROW()&gt;M$1+2,AVERAGEA(INDIRECT(ADDRESS(ROW()-M$1,12)):INDIRECT(ADDRESS(ROW(),12,4))),NA())</f>
        <v>130.5572372194176</v>
      </c>
      <c r="N1111" s="1">
        <f>1000/(Tabelle10[[#This Row],[Time MS]]-B1110)</f>
        <v>38.46153846153846</v>
      </c>
    </row>
    <row r="1112" spans="1:14">
      <c r="A1112" t="str">
        <f t="shared" si="34"/>
        <v>0:22:898</v>
      </c>
      <c r="B1112">
        <v>22898</v>
      </c>
      <c r="C1112">
        <v>1</v>
      </c>
      <c r="D1112">
        <v>-24.305</v>
      </c>
      <c r="E1112">
        <v>95.905100000000004</v>
      </c>
      <c r="F1112">
        <v>85.386700000000005</v>
      </c>
      <c r="G1112">
        <v>-42.351199999999999</v>
      </c>
      <c r="H1112">
        <v>-2.64784</v>
      </c>
      <c r="I1112">
        <v>9.4116400000000002</v>
      </c>
      <c r="J1112">
        <v>1</v>
      </c>
      <c r="K1112">
        <f t="shared" si="35"/>
        <v>2.9472391902992445</v>
      </c>
      <c r="L1112">
        <f>SQRT((D1112-Tabelle11[[#This Row],[X]])^2+ (E1112 - Tabelle11[Y])^2 + (F1112 - Tabelle11[Z])^2)</f>
        <v>130.68821587235783</v>
      </c>
      <c r="M1112">
        <f ca="1">IF(ROW()&gt;M$1+2,AVERAGEA(INDIRECT(ADDRESS(ROW()-M$1,12)):INDIRECT(ADDRESS(ROW(),12,4))),NA())</f>
        <v>130.55188086512871</v>
      </c>
      <c r="N1112" s="1">
        <f>1000/(Tabelle10[[#This Row],[Time MS]]-B1111)</f>
        <v>47.61904761904762</v>
      </c>
    </row>
    <row r="1113" spans="1:14">
      <c r="A1113" t="str">
        <f t="shared" si="34"/>
        <v>0:22:910</v>
      </c>
      <c r="B1113">
        <v>22910</v>
      </c>
      <c r="C1113">
        <v>1</v>
      </c>
      <c r="D1113">
        <v>-24.305</v>
      </c>
      <c r="E1113">
        <v>95.905100000000004</v>
      </c>
      <c r="F1113">
        <v>85.386700000000005</v>
      </c>
      <c r="G1113">
        <v>-42.351199999999999</v>
      </c>
      <c r="H1113">
        <v>-2.64784</v>
      </c>
      <c r="I1113">
        <v>9.4116400000000002</v>
      </c>
      <c r="J1113">
        <v>0</v>
      </c>
      <c r="K1113">
        <f t="shared" si="35"/>
        <v>0</v>
      </c>
      <c r="L1113">
        <f>SQRT((D1113-Tabelle11[[#This Row],[X]])^2+ (E1113 - Tabelle11[Y])^2 + (F1113 - Tabelle11[Z])^2)</f>
        <v>130.68821587235783</v>
      </c>
      <c r="M1113">
        <f ca="1">IF(ROW()&gt;M$1+2,AVERAGEA(INDIRECT(ADDRESS(ROW()-M$1,12)):INDIRECT(ADDRESS(ROW(),12,4))),NA())</f>
        <v>130.54652451083979</v>
      </c>
      <c r="N1113" s="1">
        <f>1000/(Tabelle10[[#This Row],[Time MS]]-B1112)</f>
        <v>83.333333333333329</v>
      </c>
    </row>
    <row r="1114" spans="1:14">
      <c r="A1114" t="str">
        <f t="shared" si="34"/>
        <v>0:22:931</v>
      </c>
      <c r="B1114">
        <v>22931</v>
      </c>
      <c r="C1114">
        <v>1</v>
      </c>
      <c r="D1114">
        <v>-23.201000000000001</v>
      </c>
      <c r="E1114">
        <v>94.980800000000002</v>
      </c>
      <c r="F1114">
        <v>85.358400000000003</v>
      </c>
      <c r="G1114">
        <v>-42.038499999999999</v>
      </c>
      <c r="H1114">
        <v>-2.4315899999999999</v>
      </c>
      <c r="I1114">
        <v>8.5343099999999996</v>
      </c>
      <c r="J1114">
        <v>1</v>
      </c>
      <c r="K1114">
        <f t="shared" si="35"/>
        <v>1.5381402279452914</v>
      </c>
      <c r="L1114">
        <f>SQRT((D1114-Tabelle11[[#This Row],[X]])^2+ (E1114 - Tabelle11[Y])^2 + (F1114 - Tabelle11[Z])^2)</f>
        <v>129.79096740605641</v>
      </c>
      <c r="M1114">
        <f ca="1">IF(ROW()&gt;M$1+2,AVERAGEA(INDIRECT(ADDRESS(ROW()-M$1,12)):INDIRECT(ADDRESS(ROW(),12,4))),NA())</f>
        <v>130.53228450836968</v>
      </c>
      <c r="N1114" s="1">
        <f>1000/(Tabelle10[[#This Row],[Time MS]]-B1113)</f>
        <v>47.61904761904762</v>
      </c>
    </row>
    <row r="1115" spans="1:14">
      <c r="A1115" t="str">
        <f t="shared" si="34"/>
        <v>0:22:940</v>
      </c>
      <c r="B1115">
        <v>22940</v>
      </c>
      <c r="C1115">
        <v>1</v>
      </c>
      <c r="D1115">
        <v>-23.201000000000001</v>
      </c>
      <c r="E1115">
        <v>94.980800000000002</v>
      </c>
      <c r="F1115">
        <v>85.358400000000003</v>
      </c>
      <c r="G1115">
        <v>-42.038499999999999</v>
      </c>
      <c r="H1115">
        <v>-2.4315899999999999</v>
      </c>
      <c r="I1115">
        <v>8.5343099999999996</v>
      </c>
      <c r="J1115">
        <v>0</v>
      </c>
      <c r="K1115">
        <f t="shared" si="35"/>
        <v>0</v>
      </c>
      <c r="L1115">
        <f>SQRT((D1115-Tabelle11[[#This Row],[X]])^2+ (E1115 - Tabelle11[Y])^2 + (F1115 - Tabelle11[Z])^2)</f>
        <v>129.79096740605641</v>
      </c>
      <c r="M1115">
        <f ca="1">IF(ROW()&gt;M$1+2,AVERAGEA(INDIRECT(ADDRESS(ROW()-M$1,12)):INDIRECT(ADDRESS(ROW(),12,4))),NA())</f>
        <v>130.51804450589955</v>
      </c>
      <c r="N1115" s="1">
        <f>1000/(Tabelle10[[#This Row],[Time MS]]-B1114)</f>
        <v>111.11111111111111</v>
      </c>
    </row>
    <row r="1116" spans="1:14">
      <c r="A1116" t="str">
        <f t="shared" si="34"/>
        <v>0:22:964</v>
      </c>
      <c r="B1116">
        <v>22964</v>
      </c>
      <c r="C1116">
        <v>1</v>
      </c>
      <c r="D1116">
        <v>-22.6267</v>
      </c>
      <c r="E1116">
        <v>95.015500000000003</v>
      </c>
      <c r="F1116">
        <v>85.160300000000007</v>
      </c>
      <c r="G1116">
        <v>-41.904699999999998</v>
      </c>
      <c r="H1116">
        <v>-2.3069500000000001</v>
      </c>
      <c r="I1116">
        <v>7.5196199999999997</v>
      </c>
      <c r="J1116">
        <v>1</v>
      </c>
      <c r="K1116">
        <f t="shared" si="35"/>
        <v>0.30942996006220369</v>
      </c>
      <c r="L1116">
        <f>SQRT((D1116-Tabelle11[[#This Row],[X]])^2+ (E1116 - Tabelle11[Y])^2 + (F1116 - Tabelle11[Z])^2)</f>
        <v>129.58468076601494</v>
      </c>
      <c r="M1116">
        <f ca="1">IF(ROW()&gt;M$1+2,AVERAGEA(INDIRECT(ADDRESS(ROW()-M$1,12)):INDIRECT(ADDRESS(ROW(),12,4))),NA())</f>
        <v>130.50176206144886</v>
      </c>
      <c r="N1116" s="1">
        <f>1000/(Tabelle10[[#This Row],[Time MS]]-B1115)</f>
        <v>41.666666666666664</v>
      </c>
    </row>
    <row r="1117" spans="1:14">
      <c r="A1117" t="str">
        <f t="shared" si="34"/>
        <v>0:22:980</v>
      </c>
      <c r="B1117">
        <v>22980</v>
      </c>
      <c r="C1117">
        <v>1</v>
      </c>
      <c r="D1117">
        <v>-22.6267</v>
      </c>
      <c r="E1117">
        <v>95.015500000000003</v>
      </c>
      <c r="F1117">
        <v>85.160300000000007</v>
      </c>
      <c r="G1117">
        <v>-41.904699999999998</v>
      </c>
      <c r="H1117">
        <v>-2.3069500000000001</v>
      </c>
      <c r="I1117">
        <v>7.5196199999999997</v>
      </c>
      <c r="J1117">
        <v>0</v>
      </c>
      <c r="K1117">
        <f t="shared" si="35"/>
        <v>0</v>
      </c>
      <c r="L1117">
        <f>SQRT((D1117-Tabelle11[[#This Row],[X]])^2+ (E1117 - Tabelle11[Y])^2 + (F1117 - Tabelle11[Z])^2)</f>
        <v>129.58468076601494</v>
      </c>
      <c r="M1117">
        <f ca="1">IF(ROW()&gt;M$1+2,AVERAGEA(INDIRECT(ADDRESS(ROW()-M$1,12)):INDIRECT(ADDRESS(ROW(),12,4))),NA())</f>
        <v>130.48547961699813</v>
      </c>
      <c r="N1117" s="1">
        <f>1000/(Tabelle10[[#This Row],[Time MS]]-B1116)</f>
        <v>62.5</v>
      </c>
    </row>
    <row r="1118" spans="1:14">
      <c r="A1118" t="str">
        <f t="shared" si="34"/>
        <v>0:23:4</v>
      </c>
      <c r="B1118">
        <v>23004</v>
      </c>
      <c r="C1118">
        <v>1</v>
      </c>
      <c r="D1118">
        <v>-23.2441</v>
      </c>
      <c r="E1118">
        <v>93.975300000000004</v>
      </c>
      <c r="F1118">
        <v>84.739500000000007</v>
      </c>
      <c r="G1118">
        <v>-42.067999999999998</v>
      </c>
      <c r="H1118">
        <v>-1.83897</v>
      </c>
      <c r="I1118">
        <v>6.9196299999999997</v>
      </c>
      <c r="J1118">
        <v>1</v>
      </c>
      <c r="K1118">
        <f t="shared" si="35"/>
        <v>1.392661357645764</v>
      </c>
      <c r="L1118">
        <f>SQRT((D1118-Tabelle11[[#This Row],[X]])^2+ (E1118 - Tabelle11[Y])^2 + (F1118 - Tabelle11[Z])^2)</f>
        <v>128.65623986091776</v>
      </c>
      <c r="M1118">
        <f ca="1">IF(ROW()&gt;M$1+2,AVERAGEA(INDIRECT(ADDRESS(ROW()-M$1,12)):INDIRECT(ADDRESS(ROW(),12,4))),NA())</f>
        <v>130.46000468833853</v>
      </c>
      <c r="N1118" s="1">
        <f>1000/(Tabelle10[[#This Row],[Time MS]]-B1117)</f>
        <v>41.666666666666664</v>
      </c>
    </row>
    <row r="1119" spans="1:14">
      <c r="A1119" t="str">
        <f t="shared" si="34"/>
        <v>0:23:18</v>
      </c>
      <c r="B1119">
        <v>23018</v>
      </c>
      <c r="C1119">
        <v>1</v>
      </c>
      <c r="D1119">
        <v>-23.2441</v>
      </c>
      <c r="E1119">
        <v>93.975300000000004</v>
      </c>
      <c r="F1119">
        <v>84.739500000000007</v>
      </c>
      <c r="G1119">
        <v>-42.067999999999998</v>
      </c>
      <c r="H1119">
        <v>-1.83897</v>
      </c>
      <c r="I1119">
        <v>6.9196299999999997</v>
      </c>
      <c r="J1119">
        <v>1</v>
      </c>
      <c r="K1119">
        <f t="shared" si="35"/>
        <v>0</v>
      </c>
      <c r="L1119">
        <f>SQRT((D1119-Tabelle11[[#This Row],[X]])^2+ (E1119 - Tabelle11[Y])^2 + (F1119 - Tabelle11[Z])^2)</f>
        <v>128.65623986091776</v>
      </c>
      <c r="M1119">
        <f ca="1">IF(ROW()&gt;M$1+2,AVERAGEA(INDIRECT(ADDRESS(ROW()-M$1,12)):INDIRECT(ADDRESS(ROW(),12,4))),NA())</f>
        <v>130.43452975967895</v>
      </c>
      <c r="N1119" s="1">
        <f>1000/(Tabelle10[[#This Row],[Time MS]]-B1118)</f>
        <v>71.428571428571431</v>
      </c>
    </row>
    <row r="1120" spans="1:14">
      <c r="A1120" t="str">
        <f t="shared" si="34"/>
        <v>0:23:43</v>
      </c>
      <c r="B1120">
        <v>23043</v>
      </c>
      <c r="C1120">
        <v>1</v>
      </c>
      <c r="D1120">
        <v>-23.2441</v>
      </c>
      <c r="E1120">
        <v>93.975300000000004</v>
      </c>
      <c r="F1120">
        <v>84.739500000000007</v>
      </c>
      <c r="G1120">
        <v>-42.067999999999998</v>
      </c>
      <c r="H1120">
        <v>-1.83897</v>
      </c>
      <c r="I1120">
        <v>6.9196299999999997</v>
      </c>
      <c r="J1120">
        <v>0</v>
      </c>
      <c r="K1120">
        <f t="shared" si="35"/>
        <v>0</v>
      </c>
      <c r="L1120">
        <f>SQRT((D1120-Tabelle11[[#This Row],[X]])^2+ (E1120 - Tabelle11[Y])^2 + (F1120 - Tabelle11[Z])^2)</f>
        <v>128.65623986091776</v>
      </c>
      <c r="M1120">
        <f ca="1">IF(ROW()&gt;M$1+2,AVERAGEA(INDIRECT(ADDRESS(ROW()-M$1,12)):INDIRECT(ADDRESS(ROW(),12,4))),NA())</f>
        <v>130.40905483101938</v>
      </c>
      <c r="N1120" s="1">
        <f>1000/(Tabelle10[[#This Row],[Time MS]]-B1119)</f>
        <v>40</v>
      </c>
    </row>
    <row r="1121" spans="1:14">
      <c r="A1121" t="str">
        <f t="shared" si="34"/>
        <v>0:23:63</v>
      </c>
      <c r="B1121">
        <v>23063</v>
      </c>
      <c r="C1121">
        <v>1</v>
      </c>
      <c r="D1121">
        <v>-24.699400000000001</v>
      </c>
      <c r="E1121">
        <v>93.835400000000007</v>
      </c>
      <c r="F1121">
        <v>84.2286</v>
      </c>
      <c r="G1121">
        <v>-42.487099999999998</v>
      </c>
      <c r="H1121">
        <v>-1.6037399999999999</v>
      </c>
      <c r="I1121">
        <v>6.3339400000000001</v>
      </c>
      <c r="J1121">
        <v>1</v>
      </c>
      <c r="K1121">
        <f t="shared" si="35"/>
        <v>0.29979482659237533</v>
      </c>
      <c r="L1121">
        <f>SQRT((D1121-Tabelle11[[#This Row],[X]])^2+ (E1121 - Tabelle11[Y])^2 + (F1121 - Tabelle11[Z])^2)</f>
        <v>128.48968717947756</v>
      </c>
      <c r="M1121">
        <f ca="1">IF(ROW()&gt;M$1+2,AVERAGEA(INDIRECT(ADDRESS(ROW()-M$1,12)):INDIRECT(ADDRESS(ROW(),12,4))),NA())</f>
        <v>130.38193086590988</v>
      </c>
      <c r="N1121" s="1">
        <f>1000/(Tabelle10[[#This Row],[Time MS]]-B1120)</f>
        <v>50</v>
      </c>
    </row>
    <row r="1122" spans="1:14">
      <c r="A1122" t="str">
        <f t="shared" si="34"/>
        <v>0:23:74</v>
      </c>
      <c r="B1122">
        <v>23074</v>
      </c>
      <c r="C1122">
        <v>1</v>
      </c>
      <c r="D1122">
        <v>-24.699400000000001</v>
      </c>
      <c r="E1122">
        <v>93.835400000000007</v>
      </c>
      <c r="F1122">
        <v>84.2286</v>
      </c>
      <c r="G1122">
        <v>-42.487099999999998</v>
      </c>
      <c r="H1122">
        <v>-1.6037399999999999</v>
      </c>
      <c r="I1122">
        <v>6.3339400000000001</v>
      </c>
      <c r="J1122">
        <v>0</v>
      </c>
      <c r="K1122">
        <f t="shared" si="35"/>
        <v>0</v>
      </c>
      <c r="L1122">
        <f>SQRT((D1122-Tabelle11[[#This Row],[X]])^2+ (E1122 - Tabelle11[Y])^2 + (F1122 - Tabelle11[Z])^2)</f>
        <v>128.48968717947756</v>
      </c>
      <c r="M1122">
        <f ca="1">IF(ROW()&gt;M$1+2,AVERAGEA(INDIRECT(ADDRESS(ROW()-M$1,12)):INDIRECT(ADDRESS(ROW(),12,4))),NA())</f>
        <v>130.35480690080038</v>
      </c>
      <c r="N1122" s="1">
        <f>1000/(Tabelle10[[#This Row],[Time MS]]-B1121)</f>
        <v>90.909090909090907</v>
      </c>
    </row>
    <row r="1123" spans="1:14">
      <c r="A1123" t="str">
        <f t="shared" si="34"/>
        <v>0:23:99</v>
      </c>
      <c r="B1123">
        <v>23099</v>
      </c>
      <c r="C1123">
        <v>1</v>
      </c>
      <c r="D1123">
        <v>-25.450199999999999</v>
      </c>
      <c r="E1123">
        <v>93.929500000000004</v>
      </c>
      <c r="F1123">
        <v>84.2376</v>
      </c>
      <c r="G1123">
        <v>-42.643900000000002</v>
      </c>
      <c r="H1123">
        <v>-1.8371900000000001</v>
      </c>
      <c r="I1123">
        <v>5.9082100000000004</v>
      </c>
      <c r="J1123">
        <v>1</v>
      </c>
      <c r="K1123">
        <f t="shared" si="35"/>
        <v>0.31821711986595796</v>
      </c>
      <c r="L1123">
        <f>SQRT((D1123-Tabelle11[[#This Row],[X]])^2+ (E1123 - Tabelle11[Y])^2 + (F1123 - Tabelle11[Z])^2)</f>
        <v>128.71067129049558</v>
      </c>
      <c r="M1123">
        <f ca="1">IF(ROW()&gt;M$1+2,AVERAGEA(INDIRECT(ADDRESS(ROW()-M$1,12)):INDIRECT(ADDRESS(ROW(),12,4))),NA())</f>
        <v>130.32987089718611</v>
      </c>
      <c r="N1123" s="1">
        <f>1000/(Tabelle10[[#This Row],[Time MS]]-B1122)</f>
        <v>40</v>
      </c>
    </row>
    <row r="1124" spans="1:14">
      <c r="A1124" t="str">
        <f t="shared" si="34"/>
        <v>0:23:110</v>
      </c>
      <c r="B1124">
        <v>23110</v>
      </c>
      <c r="C1124">
        <v>1</v>
      </c>
      <c r="D1124">
        <v>-25.450199999999999</v>
      </c>
      <c r="E1124">
        <v>93.929500000000004</v>
      </c>
      <c r="F1124">
        <v>84.2376</v>
      </c>
      <c r="G1124">
        <v>-42.643900000000002</v>
      </c>
      <c r="H1124">
        <v>-1.8371900000000001</v>
      </c>
      <c r="I1124">
        <v>5.9082100000000004</v>
      </c>
      <c r="J1124">
        <v>0</v>
      </c>
      <c r="K1124">
        <f t="shared" si="35"/>
        <v>0</v>
      </c>
      <c r="L1124">
        <f>SQRT((D1124-Tabelle11[[#This Row],[X]])^2+ (E1124 - Tabelle11[Y])^2 + (F1124 - Tabelle11[Z])^2)</f>
        <v>128.71067129049558</v>
      </c>
      <c r="M1124">
        <f ca="1">IF(ROW()&gt;M$1+2,AVERAGEA(INDIRECT(ADDRESS(ROW()-M$1,12)):INDIRECT(ADDRESS(ROW(),12,4))),NA())</f>
        <v>130.30493489357184</v>
      </c>
      <c r="N1124" s="1">
        <f>1000/(Tabelle10[[#This Row],[Time MS]]-B1123)</f>
        <v>90.909090909090907</v>
      </c>
    </row>
    <row r="1125" spans="1:14">
      <c r="A1125" t="str">
        <f t="shared" si="34"/>
        <v>0:23:136</v>
      </c>
      <c r="B1125">
        <v>23136</v>
      </c>
      <c r="C1125">
        <v>1</v>
      </c>
      <c r="D1125">
        <v>-25.4087</v>
      </c>
      <c r="E1125">
        <v>94.773899999999998</v>
      </c>
      <c r="F1125">
        <v>84.693700000000007</v>
      </c>
      <c r="G1125">
        <v>-42.5488</v>
      </c>
      <c r="H1125">
        <v>-1.7049399999999999</v>
      </c>
      <c r="I1125">
        <v>5.1120400000000004</v>
      </c>
      <c r="J1125">
        <v>1</v>
      </c>
      <c r="K1125">
        <f t="shared" si="35"/>
        <v>1.2557193859318196</v>
      </c>
      <c r="L1125">
        <f>SQRT((D1125-Tabelle11[[#This Row],[X]])^2+ (E1125 - Tabelle11[Y])^2 + (F1125 - Tabelle11[Z])^2)</f>
        <v>129.61757973589079</v>
      </c>
      <c r="M1125">
        <f ca="1">IF(ROW()&gt;M$1+2,AVERAGEA(INDIRECT(ADDRESS(ROW()-M$1,12)):INDIRECT(ADDRESS(ROW(),12,4))),NA())</f>
        <v>130.28897818149613</v>
      </c>
      <c r="N1125" s="1">
        <f>1000/(Tabelle10[[#This Row],[Time MS]]-B1124)</f>
        <v>38.46153846153846</v>
      </c>
    </row>
    <row r="1126" spans="1:14">
      <c r="A1126" t="str">
        <f t="shared" si="34"/>
        <v>0:23:148</v>
      </c>
      <c r="B1126">
        <v>23148</v>
      </c>
      <c r="C1126">
        <v>1</v>
      </c>
      <c r="D1126">
        <v>-25.0578</v>
      </c>
      <c r="E1126">
        <v>95.250900000000001</v>
      </c>
      <c r="F1126">
        <v>84.901200000000003</v>
      </c>
      <c r="G1126">
        <v>-42.456200000000003</v>
      </c>
      <c r="H1126">
        <v>-1.55942</v>
      </c>
      <c r="I1126">
        <v>4.5341399999999998</v>
      </c>
      <c r="J1126">
        <v>1</v>
      </c>
      <c r="K1126">
        <f t="shared" si="35"/>
        <v>1.249259605215002</v>
      </c>
      <c r="L1126">
        <f>SQRT((D1126-Tabelle11[[#This Row],[X]])^2+ (E1126 - Tabelle11[Y])^2 + (F1126 - Tabelle11[Z])^2)</f>
        <v>130.03399960429579</v>
      </c>
      <c r="M1126">
        <f ca="1">IF(ROW()&gt;M$1+2,AVERAGEA(INDIRECT(ADDRESS(ROW()-M$1,12)):INDIRECT(ADDRESS(ROW(),12,4))),NA())</f>
        <v>130.27714443841452</v>
      </c>
      <c r="N1126" s="1">
        <f>1000/(Tabelle10[[#This Row],[Time MS]]-B1125)</f>
        <v>83.333333333333329</v>
      </c>
    </row>
    <row r="1127" spans="1:14">
      <c r="A1127" t="str">
        <f t="shared" si="34"/>
        <v>0:23:176</v>
      </c>
      <c r="B1127">
        <v>23176</v>
      </c>
      <c r="C1127">
        <v>1</v>
      </c>
      <c r="D1127">
        <v>-25.0578</v>
      </c>
      <c r="E1127">
        <v>95.250900000000001</v>
      </c>
      <c r="F1127">
        <v>84.901200000000003</v>
      </c>
      <c r="G1127">
        <v>-42.456200000000003</v>
      </c>
      <c r="H1127">
        <v>-1.55942</v>
      </c>
      <c r="I1127">
        <v>4.5341399999999998</v>
      </c>
      <c r="J1127">
        <v>0</v>
      </c>
      <c r="K1127">
        <f t="shared" si="35"/>
        <v>0</v>
      </c>
      <c r="L1127">
        <f>SQRT((D1127-Tabelle11[[#This Row],[X]])^2+ (E1127 - Tabelle11[Y])^2 + (F1127 - Tabelle11[Z])^2)</f>
        <v>130.03399960429579</v>
      </c>
      <c r="M1127">
        <f ca="1">IF(ROW()&gt;M$1+2,AVERAGEA(INDIRECT(ADDRESS(ROW()-M$1,12)):INDIRECT(ADDRESS(ROW(),12,4))),NA())</f>
        <v>130.26531069533291</v>
      </c>
      <c r="N1127" s="1">
        <f>1000/(Tabelle10[[#This Row],[Time MS]]-B1126)</f>
        <v>35.714285714285715</v>
      </c>
    </row>
    <row r="1128" spans="1:14">
      <c r="A1128" t="str">
        <f t="shared" si="34"/>
        <v>0:23:202</v>
      </c>
      <c r="B1128">
        <v>23202</v>
      </c>
      <c r="C1128">
        <v>1</v>
      </c>
      <c r="D1128">
        <v>-24.8062</v>
      </c>
      <c r="E1128">
        <v>96.224000000000004</v>
      </c>
      <c r="F1128">
        <v>84.927199999999999</v>
      </c>
      <c r="G1128">
        <v>-42.441200000000002</v>
      </c>
      <c r="H1128">
        <v>-1.6075600000000001</v>
      </c>
      <c r="I1128">
        <v>3.88151</v>
      </c>
      <c r="J1128">
        <v>1</v>
      </c>
      <c r="K1128">
        <f t="shared" si="35"/>
        <v>0.94622748452649419</v>
      </c>
      <c r="L1128">
        <f>SQRT((D1128-Tabelle11[[#This Row],[X]])^2+ (E1128 - Tabelle11[Y])^2 + (F1128 - Tabelle11[Z])^2)</f>
        <v>130.71738612089825</v>
      </c>
      <c r="M1128">
        <f ca="1">IF(ROW()&gt;M$1+2,AVERAGEA(INDIRECT(ADDRESS(ROW()-M$1,12)):INDIRECT(ADDRESS(ROW(),12,4))),NA())</f>
        <v>130.26024315538601</v>
      </c>
      <c r="N1128" s="1">
        <f>1000/(Tabelle10[[#This Row],[Time MS]]-B1127)</f>
        <v>38.46153846153846</v>
      </c>
    </row>
    <row r="1129" spans="1:14">
      <c r="A1129" t="str">
        <f t="shared" si="34"/>
        <v>0:23:217</v>
      </c>
      <c r="B1129">
        <v>23217</v>
      </c>
      <c r="C1129">
        <v>1</v>
      </c>
      <c r="D1129">
        <v>-24.8062</v>
      </c>
      <c r="E1129">
        <v>96.224000000000004</v>
      </c>
      <c r="F1129">
        <v>84.927199999999999</v>
      </c>
      <c r="G1129">
        <v>-42.441200000000002</v>
      </c>
      <c r="H1129">
        <v>-1.6075600000000001</v>
      </c>
      <c r="I1129">
        <v>3.88151</v>
      </c>
      <c r="J1129">
        <v>0</v>
      </c>
      <c r="K1129">
        <f t="shared" si="35"/>
        <v>0</v>
      </c>
      <c r="L1129">
        <f>SQRT((D1129-Tabelle11[[#This Row],[X]])^2+ (E1129 - Tabelle11[Y])^2 + (F1129 - Tabelle11[Z])^2)</f>
        <v>130.71738612089825</v>
      </c>
      <c r="M1129">
        <f ca="1">IF(ROW()&gt;M$1+2,AVERAGEA(INDIRECT(ADDRESS(ROW()-M$1,12)):INDIRECT(ADDRESS(ROW(),12,4))),NA())</f>
        <v>130.25517561543907</v>
      </c>
      <c r="N1129" s="1">
        <f>1000/(Tabelle10[[#This Row],[Time MS]]-B1128)</f>
        <v>66.666666666666671</v>
      </c>
    </row>
    <row r="1130" spans="1:14">
      <c r="A1130" t="str">
        <f t="shared" si="34"/>
        <v>0:23:238</v>
      </c>
      <c r="B1130">
        <v>23238</v>
      </c>
      <c r="C1130">
        <v>1</v>
      </c>
      <c r="D1130">
        <v>-24.502500000000001</v>
      </c>
      <c r="E1130">
        <v>94.197500000000005</v>
      </c>
      <c r="F1130">
        <v>84.787999999999997</v>
      </c>
      <c r="G1130">
        <v>-42.407800000000002</v>
      </c>
      <c r="H1130">
        <v>-1.3869800000000001</v>
      </c>
      <c r="I1130">
        <v>4.0106000000000002</v>
      </c>
      <c r="J1130">
        <v>1</v>
      </c>
      <c r="K1130">
        <f t="shared" si="35"/>
        <v>2.8009709811807881</v>
      </c>
      <c r="L1130">
        <f>SQRT((D1130-Tabelle11[[#This Row],[X]])^2+ (E1130 - Tabelle11[Y])^2 + (F1130 - Tabelle11[Z])^2)</f>
        <v>129.08348638187613</v>
      </c>
      <c r="M1130">
        <f ca="1">IF(ROW()&gt;M$1+2,AVERAGEA(INDIRECT(ADDRESS(ROW()-M$1,12)):INDIRECT(ADDRESS(ROW(),12,4))),NA())</f>
        <v>130.23393085035335</v>
      </c>
      <c r="N1130" s="1">
        <f>1000/(Tabelle10[[#This Row],[Time MS]]-B1129)</f>
        <v>47.61904761904762</v>
      </c>
    </row>
    <row r="1131" spans="1:14">
      <c r="A1131" t="str">
        <f t="shared" si="34"/>
        <v>0:23:254</v>
      </c>
      <c r="B1131">
        <v>23254</v>
      </c>
      <c r="C1131">
        <v>1</v>
      </c>
      <c r="D1131">
        <v>-24.502500000000001</v>
      </c>
      <c r="E1131">
        <v>94.197500000000005</v>
      </c>
      <c r="F1131">
        <v>84.787999999999997</v>
      </c>
      <c r="G1131">
        <v>-42.407800000000002</v>
      </c>
      <c r="H1131">
        <v>-1.3869800000000001</v>
      </c>
      <c r="I1131">
        <v>4.0106000000000002</v>
      </c>
      <c r="J1131">
        <v>1</v>
      </c>
      <c r="K1131">
        <f t="shared" si="35"/>
        <v>0</v>
      </c>
      <c r="L1131">
        <f>SQRT((D1131-Tabelle11[[#This Row],[X]])^2+ (E1131 - Tabelle11[Y])^2 + (F1131 - Tabelle11[Z])^2)</f>
        <v>129.08348638187613</v>
      </c>
      <c r="M1131">
        <f ca="1">IF(ROW()&gt;M$1+2,AVERAGEA(INDIRECT(ADDRESS(ROW()-M$1,12)):INDIRECT(ADDRESS(ROW(),12,4))),NA())</f>
        <v>130.21268608526759</v>
      </c>
      <c r="N1131" s="1">
        <f>1000/(Tabelle10[[#This Row],[Time MS]]-B1130)</f>
        <v>62.5</v>
      </c>
    </row>
    <row r="1132" spans="1:14">
      <c r="A1132" t="str">
        <f t="shared" si="34"/>
        <v>0:23:274</v>
      </c>
      <c r="B1132">
        <v>23274</v>
      </c>
      <c r="C1132">
        <v>1</v>
      </c>
      <c r="D1132">
        <v>-24.502500000000001</v>
      </c>
      <c r="E1132">
        <v>94.197500000000005</v>
      </c>
      <c r="F1132">
        <v>84.787999999999997</v>
      </c>
      <c r="G1132">
        <v>-42.407800000000002</v>
      </c>
      <c r="H1132">
        <v>-1.3869800000000001</v>
      </c>
      <c r="I1132">
        <v>4.0106000000000002</v>
      </c>
      <c r="J1132">
        <v>0</v>
      </c>
      <c r="K1132">
        <f t="shared" si="35"/>
        <v>0</v>
      </c>
      <c r="L1132">
        <f>SQRT((D1132-Tabelle11[[#This Row],[X]])^2+ (E1132 - Tabelle11[Y])^2 + (F1132 - Tabelle11[Z])^2)</f>
        <v>129.08348638187613</v>
      </c>
      <c r="M1132">
        <f ca="1">IF(ROW()&gt;M$1+2,AVERAGEA(INDIRECT(ADDRESS(ROW()-M$1,12)):INDIRECT(ADDRESS(ROW(),12,4))),NA())</f>
        <v>130.19144132018184</v>
      </c>
      <c r="N1132" s="1">
        <f>1000/(Tabelle10[[#This Row],[Time MS]]-B1131)</f>
        <v>50</v>
      </c>
    </row>
    <row r="1133" spans="1:14">
      <c r="A1133" t="str">
        <f t="shared" si="34"/>
        <v>0:23:292</v>
      </c>
      <c r="B1133">
        <v>23292</v>
      </c>
      <c r="C1133">
        <v>1</v>
      </c>
      <c r="D1133">
        <v>-24.502500000000001</v>
      </c>
      <c r="E1133">
        <v>94.197500000000005</v>
      </c>
      <c r="F1133">
        <v>84.787999999999997</v>
      </c>
      <c r="G1133">
        <v>-42.407800000000002</v>
      </c>
      <c r="H1133">
        <v>-1.3869800000000001</v>
      </c>
      <c r="I1133">
        <v>4.0106000000000002</v>
      </c>
      <c r="J1133">
        <v>0</v>
      </c>
      <c r="K1133">
        <f t="shared" si="35"/>
        <v>0</v>
      </c>
      <c r="L1133">
        <f>SQRT((D1133-Tabelle11[[#This Row],[X]])^2+ (E1133 - Tabelle11[Y])^2 + (F1133 - Tabelle11[Z])^2)</f>
        <v>129.08348638187613</v>
      </c>
      <c r="M1133">
        <f ca="1">IF(ROW()&gt;M$1+2,AVERAGEA(INDIRECT(ADDRESS(ROW()-M$1,12)):INDIRECT(ADDRESS(ROW(),12,4))),NA())</f>
        <v>130.17019655509608</v>
      </c>
      <c r="N1133" s="1">
        <f>1000/(Tabelle10[[#This Row],[Time MS]]-B1132)</f>
        <v>55.555555555555557</v>
      </c>
    </row>
    <row r="1134" spans="1:14">
      <c r="A1134" t="str">
        <f t="shared" si="34"/>
        <v>0:23:304</v>
      </c>
      <c r="B1134">
        <v>23304</v>
      </c>
      <c r="C1134">
        <v>1</v>
      </c>
      <c r="D1134">
        <v>-25.0153</v>
      </c>
      <c r="E1134">
        <v>94.358999999999995</v>
      </c>
      <c r="F1134">
        <v>84.143799999999999</v>
      </c>
      <c r="G1134">
        <v>-42.747599999999998</v>
      </c>
      <c r="H1134">
        <v>-1.22157</v>
      </c>
      <c r="I1134">
        <v>3.4723199999999999</v>
      </c>
      <c r="J1134">
        <v>1</v>
      </c>
      <c r="K1134">
        <f t="shared" si="35"/>
        <v>0.61615293138410721</v>
      </c>
      <c r="L1134">
        <f>SQRT((D1134-Tabelle11[[#This Row],[X]])^2+ (E1134 - Tabelle11[Y])^2 + (F1134 - Tabelle11[Z])^2)</f>
        <v>128.87810207141476</v>
      </c>
      <c r="M1134">
        <f ca="1">IF(ROW()&gt;M$1+2,AVERAGEA(INDIRECT(ADDRESS(ROW()-M$1,12)):INDIRECT(ADDRESS(ROW(),12,4))),NA())</f>
        <v>130.14691828198593</v>
      </c>
      <c r="N1134" s="1">
        <f>1000/(Tabelle10[[#This Row],[Time MS]]-B1133)</f>
        <v>83.333333333333329</v>
      </c>
    </row>
    <row r="1135" spans="1:14">
      <c r="A1135" t="str">
        <f t="shared" si="34"/>
        <v>0:23:312</v>
      </c>
      <c r="B1135">
        <v>23312</v>
      </c>
      <c r="C1135">
        <v>1</v>
      </c>
      <c r="D1135">
        <v>-25.0153</v>
      </c>
      <c r="E1135">
        <v>94.358999999999995</v>
      </c>
      <c r="F1135">
        <v>84.143799999999999</v>
      </c>
      <c r="G1135">
        <v>-42.747599999999998</v>
      </c>
      <c r="H1135">
        <v>-1.22157</v>
      </c>
      <c r="I1135">
        <v>3.4723199999999999</v>
      </c>
      <c r="J1135">
        <v>0</v>
      </c>
      <c r="K1135">
        <f t="shared" si="35"/>
        <v>0</v>
      </c>
      <c r="L1135">
        <f>SQRT((D1135-Tabelle11[[#This Row],[X]])^2+ (E1135 - Tabelle11[Y])^2 + (F1135 - Tabelle11[Z])^2)</f>
        <v>128.87810207141476</v>
      </c>
      <c r="M1135">
        <f ca="1">IF(ROW()&gt;M$1+2,AVERAGEA(INDIRECT(ADDRESS(ROW()-M$1,12)):INDIRECT(ADDRESS(ROW(),12,4))),NA())</f>
        <v>130.12364000887581</v>
      </c>
      <c r="N1135" s="1">
        <f>1000/(Tabelle10[[#This Row],[Time MS]]-B1134)</f>
        <v>125</v>
      </c>
    </row>
    <row r="1136" spans="1:14">
      <c r="A1136" t="str">
        <f t="shared" si="34"/>
        <v>0:23:336</v>
      </c>
      <c r="B1136">
        <v>23336</v>
      </c>
      <c r="C1136">
        <v>1</v>
      </c>
      <c r="D1136">
        <v>-24.341999999999999</v>
      </c>
      <c r="E1136">
        <v>95.577500000000001</v>
      </c>
      <c r="F1136">
        <v>84.542699999999996</v>
      </c>
      <c r="G1136">
        <v>-42.622700000000002</v>
      </c>
      <c r="H1136">
        <v>-1.17286</v>
      </c>
      <c r="I1136">
        <v>2.6556299999999999</v>
      </c>
      <c r="J1136">
        <v>1</v>
      </c>
      <c r="K1136">
        <f t="shared" si="35"/>
        <v>1.5389068075363921</v>
      </c>
      <c r="L1136">
        <f>SQRT((D1136-Tabelle11[[#This Row],[X]])^2+ (E1136 - Tabelle11[Y])^2 + (F1136 - Tabelle11[Z])^2)</f>
        <v>129.90403994310569</v>
      </c>
      <c r="M1136">
        <f ca="1">IF(ROW()&gt;M$1+2,AVERAGEA(INDIRECT(ADDRESS(ROW()-M$1,12)):INDIRECT(ADDRESS(ROW(),12,4))),NA())</f>
        <v>130.11051953647549</v>
      </c>
      <c r="N1136" s="1">
        <f>1000/(Tabelle10[[#This Row],[Time MS]]-B1135)</f>
        <v>41.666666666666664</v>
      </c>
    </row>
    <row r="1137" spans="1:14">
      <c r="A1137" t="str">
        <f t="shared" si="34"/>
        <v>0:23:347</v>
      </c>
      <c r="B1137">
        <v>23347</v>
      </c>
      <c r="C1137">
        <v>1</v>
      </c>
      <c r="D1137">
        <v>-24.341999999999999</v>
      </c>
      <c r="E1137">
        <v>95.577500000000001</v>
      </c>
      <c r="F1137">
        <v>84.542699999999996</v>
      </c>
      <c r="G1137">
        <v>-42.622700000000002</v>
      </c>
      <c r="H1137">
        <v>-1.17286</v>
      </c>
      <c r="I1137">
        <v>2.6556299999999999</v>
      </c>
      <c r="J1137">
        <v>0</v>
      </c>
      <c r="K1137">
        <f t="shared" si="35"/>
        <v>0</v>
      </c>
      <c r="L1137">
        <f>SQRT((D1137-Tabelle11[[#This Row],[X]])^2+ (E1137 - Tabelle11[Y])^2 + (F1137 - Tabelle11[Z])^2)</f>
        <v>129.90403994310569</v>
      </c>
      <c r="M1137">
        <f ca="1">IF(ROW()&gt;M$1+2,AVERAGEA(INDIRECT(ADDRESS(ROW()-M$1,12)):INDIRECT(ADDRESS(ROW(),12,4))),NA())</f>
        <v>130.09739906407518</v>
      </c>
      <c r="N1137" s="1">
        <f>1000/(Tabelle10[[#This Row],[Time MS]]-B1136)</f>
        <v>90.909090909090907</v>
      </c>
    </row>
    <row r="1138" spans="1:14">
      <c r="A1138" t="str">
        <f t="shared" si="34"/>
        <v>0:23:368</v>
      </c>
      <c r="B1138">
        <v>23368</v>
      </c>
      <c r="C1138">
        <v>1</v>
      </c>
      <c r="D1138">
        <v>-22.0656</v>
      </c>
      <c r="E1138">
        <v>94.882599999999996</v>
      </c>
      <c r="F1138">
        <v>85.2684</v>
      </c>
      <c r="G1138">
        <v>-42.048099999999998</v>
      </c>
      <c r="H1138">
        <v>-1.2420199999999999</v>
      </c>
      <c r="I1138">
        <v>2.5882399999999999</v>
      </c>
      <c r="J1138">
        <v>1</v>
      </c>
      <c r="K1138">
        <f t="shared" si="35"/>
        <v>0.75851713618476413</v>
      </c>
      <c r="L1138">
        <f>SQRT((D1138-Tabelle11[[#This Row],[X]])^2+ (E1138 - Tabelle11[Y])^2 + (F1138 - Tabelle11[Z])^2)</f>
        <v>129.46157161366457</v>
      </c>
      <c r="M1138">
        <f ca="1">IF(ROW()&gt;M$1+2,AVERAGEA(INDIRECT(ADDRESS(ROW()-M$1,12)):INDIRECT(ADDRESS(ROW(),12,4))),NA())</f>
        <v>130.07989771712596</v>
      </c>
      <c r="N1138" s="1">
        <f>1000/(Tabelle10[[#This Row],[Time MS]]-B1137)</f>
        <v>47.61904761904762</v>
      </c>
    </row>
    <row r="1139" spans="1:14">
      <c r="A1139" t="str">
        <f t="shared" si="34"/>
        <v>0:23:381</v>
      </c>
      <c r="B1139">
        <v>23381</v>
      </c>
      <c r="C1139">
        <v>1</v>
      </c>
      <c r="D1139">
        <v>-22.0656</v>
      </c>
      <c r="E1139">
        <v>94.882599999999996</v>
      </c>
      <c r="F1139">
        <v>85.2684</v>
      </c>
      <c r="G1139">
        <v>-42.048099999999998</v>
      </c>
      <c r="H1139">
        <v>-1.2420199999999999</v>
      </c>
      <c r="I1139">
        <v>2.5882399999999999</v>
      </c>
      <c r="J1139">
        <v>0</v>
      </c>
      <c r="K1139">
        <f t="shared" si="35"/>
        <v>0</v>
      </c>
      <c r="L1139">
        <f>SQRT((D1139-Tabelle11[[#This Row],[X]])^2+ (E1139 - Tabelle11[Y])^2 + (F1139 - Tabelle11[Z])^2)</f>
        <v>129.46157161366457</v>
      </c>
      <c r="M1139">
        <f ca="1">IF(ROW()&gt;M$1+2,AVERAGEA(INDIRECT(ADDRESS(ROW()-M$1,12)):INDIRECT(ADDRESS(ROW(),12,4))),NA())</f>
        <v>130.06239637017671</v>
      </c>
      <c r="N1139" s="1">
        <f>1000/(Tabelle10[[#This Row],[Time MS]]-B1138)</f>
        <v>76.92307692307692</v>
      </c>
    </row>
    <row r="1140" spans="1:14">
      <c r="A1140" t="str">
        <f t="shared" si="34"/>
        <v>0:23:403</v>
      </c>
      <c r="B1140">
        <v>23403</v>
      </c>
      <c r="C1140">
        <v>1</v>
      </c>
      <c r="D1140">
        <v>-23.277100000000001</v>
      </c>
      <c r="E1140">
        <v>94.084599999999995</v>
      </c>
      <c r="F1140">
        <v>84.215199999999996</v>
      </c>
      <c r="G1140">
        <v>-42.419600000000003</v>
      </c>
      <c r="H1140">
        <v>-1.2080599999999999</v>
      </c>
      <c r="I1140">
        <v>2.7590300000000001</v>
      </c>
      <c r="J1140">
        <v>1</v>
      </c>
      <c r="K1140">
        <f t="shared" si="35"/>
        <v>1.7410981968847017</v>
      </c>
      <c r="L1140">
        <f>SQRT((D1140-Tabelle11[[#This Row],[X]])^2+ (E1140 - Tabelle11[Y])^2 + (F1140 - Tabelle11[Z])^2)</f>
        <v>128.39756716001281</v>
      </c>
      <c r="M1140">
        <f ca="1">IF(ROW()&gt;M$1+2,AVERAGEA(INDIRECT(ADDRESS(ROW()-M$1,12)):INDIRECT(ADDRESS(ROW(),12,4))),NA())</f>
        <v>130.0343603256666</v>
      </c>
      <c r="N1140" s="1">
        <f>1000/(Tabelle10[[#This Row],[Time MS]]-B1139)</f>
        <v>45.454545454545453</v>
      </c>
    </row>
    <row r="1141" spans="1:14">
      <c r="A1141" t="str">
        <f t="shared" si="34"/>
        <v>0:23:419</v>
      </c>
      <c r="B1141">
        <v>23419</v>
      </c>
      <c r="C1141">
        <v>1</v>
      </c>
      <c r="D1141">
        <v>-23.277100000000001</v>
      </c>
      <c r="E1141">
        <v>94.084599999999995</v>
      </c>
      <c r="F1141">
        <v>84.215199999999996</v>
      </c>
      <c r="G1141">
        <v>-42.419600000000003</v>
      </c>
      <c r="H1141">
        <v>-1.2080599999999999</v>
      </c>
      <c r="I1141">
        <v>2.7590300000000001</v>
      </c>
      <c r="J1141">
        <v>1</v>
      </c>
      <c r="K1141">
        <f t="shared" si="35"/>
        <v>0</v>
      </c>
      <c r="L1141">
        <f>SQRT((D1141-Tabelle11[[#This Row],[X]])^2+ (E1141 - Tabelle11[Y])^2 + (F1141 - Tabelle11[Z])^2)</f>
        <v>128.39756716001281</v>
      </c>
      <c r="M1141">
        <f ca="1">IF(ROW()&gt;M$1+2,AVERAGEA(INDIRECT(ADDRESS(ROW()-M$1,12)):INDIRECT(ADDRESS(ROW(),12,4))),NA())</f>
        <v>130.00632428115648</v>
      </c>
      <c r="N1141" s="1">
        <f>1000/(Tabelle10[[#This Row],[Time MS]]-B1140)</f>
        <v>62.5</v>
      </c>
    </row>
    <row r="1142" spans="1:14">
      <c r="A1142" t="str">
        <f t="shared" si="34"/>
        <v>0:23:442</v>
      </c>
      <c r="B1142">
        <v>23442</v>
      </c>
      <c r="C1142">
        <v>1</v>
      </c>
      <c r="D1142">
        <v>-23.277100000000001</v>
      </c>
      <c r="E1142">
        <v>94.084599999999995</v>
      </c>
      <c r="F1142">
        <v>84.215199999999996</v>
      </c>
      <c r="G1142">
        <v>-42.419600000000003</v>
      </c>
      <c r="H1142">
        <v>-1.2080599999999999</v>
      </c>
      <c r="I1142">
        <v>2.7590300000000001</v>
      </c>
      <c r="J1142">
        <v>0</v>
      </c>
      <c r="K1142">
        <f t="shared" si="35"/>
        <v>0</v>
      </c>
      <c r="L1142">
        <f>SQRT((D1142-Tabelle11[[#This Row],[X]])^2+ (E1142 - Tabelle11[Y])^2 + (F1142 - Tabelle11[Z])^2)</f>
        <v>128.39756716001281</v>
      </c>
      <c r="M1142">
        <f ca="1">IF(ROW()&gt;M$1+2,AVERAGEA(INDIRECT(ADDRESS(ROW()-M$1,12)):INDIRECT(ADDRESS(ROW(),12,4))),NA())</f>
        <v>129.97828823664636</v>
      </c>
      <c r="N1142" s="1">
        <f>1000/(Tabelle10[[#This Row],[Time MS]]-B1141)</f>
        <v>43.478260869565219</v>
      </c>
    </row>
    <row r="1143" spans="1:14">
      <c r="A1143" t="str">
        <f t="shared" si="34"/>
        <v>0:23:461</v>
      </c>
      <c r="B1143">
        <v>23461</v>
      </c>
      <c r="C1143">
        <v>1</v>
      </c>
      <c r="D1143">
        <v>-23.0989</v>
      </c>
      <c r="E1143">
        <v>93.957800000000006</v>
      </c>
      <c r="F1143">
        <v>84.478200000000001</v>
      </c>
      <c r="G1143">
        <v>-42.248100000000001</v>
      </c>
      <c r="H1143">
        <v>-0.71838299999999999</v>
      </c>
      <c r="I1143">
        <v>2.59233</v>
      </c>
      <c r="J1143">
        <v>1</v>
      </c>
      <c r="K1143">
        <f t="shared" si="35"/>
        <v>9.0430440396648673E-2</v>
      </c>
      <c r="L1143">
        <f>SQRT((D1143-Tabelle11[[#This Row],[X]])^2+ (E1143 - Tabelle11[Y])^2 + (F1143 - Tabelle11[Z])^2)</f>
        <v>128.44529433688882</v>
      </c>
      <c r="M1143">
        <f ca="1">IF(ROW()&gt;M$1+2,AVERAGEA(INDIRECT(ADDRESS(ROW()-M$1,12)):INDIRECT(ADDRESS(ROW(),12,4))),NA())</f>
        <v>129.95072473844189</v>
      </c>
      <c r="N1143" s="1">
        <f>1000/(Tabelle10[[#This Row],[Time MS]]-B1142)</f>
        <v>52.631578947368418</v>
      </c>
    </row>
    <row r="1144" spans="1:14">
      <c r="A1144" t="str">
        <f t="shared" si="34"/>
        <v>0:23:476</v>
      </c>
      <c r="B1144">
        <v>23476</v>
      </c>
      <c r="C1144">
        <v>1</v>
      </c>
      <c r="D1144">
        <v>-23.0989</v>
      </c>
      <c r="E1144">
        <v>93.957800000000006</v>
      </c>
      <c r="F1144">
        <v>84.478200000000001</v>
      </c>
      <c r="G1144">
        <v>-42.248100000000001</v>
      </c>
      <c r="H1144">
        <v>-0.71838299999999999</v>
      </c>
      <c r="I1144">
        <v>2.59233</v>
      </c>
      <c r="J1144">
        <v>0</v>
      </c>
      <c r="K1144">
        <f t="shared" si="35"/>
        <v>0</v>
      </c>
      <c r="L1144">
        <f>SQRT((D1144-Tabelle11[[#This Row],[X]])^2+ (E1144 - Tabelle11[Y])^2 + (F1144 - Tabelle11[Z])^2)</f>
        <v>128.44529433688882</v>
      </c>
      <c r="M1144">
        <f ca="1">IF(ROW()&gt;M$1+2,AVERAGEA(INDIRECT(ADDRESS(ROW()-M$1,12)):INDIRECT(ADDRESS(ROW(),12,4))),NA())</f>
        <v>129.92316124023748</v>
      </c>
      <c r="N1144" s="1">
        <f>1000/(Tabelle10[[#This Row],[Time MS]]-B1143)</f>
        <v>66.666666666666671</v>
      </c>
    </row>
    <row r="1145" spans="1:14">
      <c r="A1145" t="str">
        <f t="shared" si="34"/>
        <v>0:23:501</v>
      </c>
      <c r="B1145">
        <v>23501</v>
      </c>
      <c r="C1145">
        <v>1</v>
      </c>
      <c r="D1145">
        <v>-23.439399999999999</v>
      </c>
      <c r="E1145">
        <v>94.878200000000007</v>
      </c>
      <c r="F1145">
        <v>84.191699999999997</v>
      </c>
      <c r="G1145">
        <v>-42.3613</v>
      </c>
      <c r="H1145">
        <v>-0.85981700000000005</v>
      </c>
      <c r="I1145">
        <v>2.15787</v>
      </c>
      <c r="J1145">
        <v>1</v>
      </c>
      <c r="K1145">
        <f t="shared" si="35"/>
        <v>0.79051917038363173</v>
      </c>
      <c r="L1145">
        <f>SQRT((D1145-Tabelle11[[#This Row],[X]])^2+ (E1145 - Tabelle11[Y])^2 + (F1145 - Tabelle11[Z])^2)</f>
        <v>128.99426598298857</v>
      </c>
      <c r="M1145">
        <f ca="1">IF(ROW()&gt;M$1+2,AVERAGEA(INDIRECT(ADDRESS(ROW()-M$1,12)):INDIRECT(ADDRESS(ROW(),12,4))),NA())</f>
        <v>129.90103310486569</v>
      </c>
      <c r="N1145" s="1">
        <f>1000/(Tabelle10[[#This Row],[Time MS]]-B1144)</f>
        <v>40</v>
      </c>
    </row>
    <row r="1146" spans="1:14">
      <c r="A1146" t="str">
        <f t="shared" si="34"/>
        <v>0:23:514</v>
      </c>
      <c r="B1146">
        <v>23514</v>
      </c>
      <c r="C1146">
        <v>1</v>
      </c>
      <c r="D1146">
        <v>-23.280100000000001</v>
      </c>
      <c r="E1146">
        <v>94.804699999999997</v>
      </c>
      <c r="F1146">
        <v>84.305499999999995</v>
      </c>
      <c r="G1146">
        <v>-42.357599999999998</v>
      </c>
      <c r="H1146">
        <v>-0.82789299999999999</v>
      </c>
      <c r="I1146">
        <v>2.0495999999999999</v>
      </c>
      <c r="J1146">
        <v>1</v>
      </c>
      <c r="K1146">
        <f t="shared" si="35"/>
        <v>2.3713413282358979E-2</v>
      </c>
      <c r="L1146">
        <f>SQRT((D1146-Tabelle11[[#This Row],[X]])^2+ (E1146 - Tabelle11[Y])^2 + (F1146 - Tabelle11[Z])^2)</f>
        <v>128.98570280596994</v>
      </c>
      <c r="M1146">
        <f ca="1">IF(ROW()&gt;M$1+2,AVERAGEA(INDIRECT(ADDRESS(ROW()-M$1,12)):INDIRECT(ADDRESS(ROW(),12,4))),NA())</f>
        <v>129.87882018556309</v>
      </c>
      <c r="N1146" s="1">
        <f>1000/(Tabelle10[[#This Row],[Time MS]]-B1145)</f>
        <v>76.92307692307692</v>
      </c>
    </row>
    <row r="1147" spans="1:14">
      <c r="A1147" t="str">
        <f t="shared" si="34"/>
        <v>0:23:540</v>
      </c>
      <c r="B1147">
        <v>23540</v>
      </c>
      <c r="C1147">
        <v>1</v>
      </c>
      <c r="D1147">
        <v>-23.280100000000001</v>
      </c>
      <c r="E1147">
        <v>94.804699999999997</v>
      </c>
      <c r="F1147">
        <v>84.305499999999995</v>
      </c>
      <c r="G1147">
        <v>-42.357599999999998</v>
      </c>
      <c r="H1147">
        <v>-0.82789299999999999</v>
      </c>
      <c r="I1147">
        <v>2.0495999999999999</v>
      </c>
      <c r="J1147">
        <v>0</v>
      </c>
      <c r="K1147">
        <f t="shared" si="35"/>
        <v>0</v>
      </c>
      <c r="L1147">
        <f>SQRT((D1147-Tabelle11[[#This Row],[X]])^2+ (E1147 - Tabelle11[Y])^2 + (F1147 - Tabelle11[Z])^2)</f>
        <v>128.98570280596994</v>
      </c>
      <c r="M1147">
        <f ca="1">IF(ROW()&gt;M$1+2,AVERAGEA(INDIRECT(ADDRESS(ROW()-M$1,12)):INDIRECT(ADDRESS(ROW(),12,4))),NA())</f>
        <v>129.85660726626043</v>
      </c>
      <c r="N1147" s="1">
        <f>1000/(Tabelle10[[#This Row],[Time MS]]-B1146)</f>
        <v>38.46153846153846</v>
      </c>
    </row>
    <row r="1148" spans="1:14">
      <c r="A1148" t="str">
        <f t="shared" si="34"/>
        <v>0:23:561</v>
      </c>
      <c r="B1148">
        <v>23561</v>
      </c>
      <c r="C1148">
        <v>1</v>
      </c>
      <c r="D1148">
        <v>-21.369499999999999</v>
      </c>
      <c r="E1148">
        <v>95.393799999999999</v>
      </c>
      <c r="F1148">
        <v>84.904200000000003</v>
      </c>
      <c r="G1148">
        <v>-41.979700000000001</v>
      </c>
      <c r="H1148">
        <v>-0.98762099999999997</v>
      </c>
      <c r="I1148">
        <v>1.82928</v>
      </c>
      <c r="J1148">
        <v>1</v>
      </c>
      <c r="K1148">
        <f t="shared" si="35"/>
        <v>0.84925583530731985</v>
      </c>
      <c r="L1148">
        <f>SQRT((D1148-Tabelle11[[#This Row],[X]])^2+ (E1148 - Tabelle11[Y])^2 + (F1148 - Tabelle11[Z])^2)</f>
        <v>129.48110204323254</v>
      </c>
      <c r="M1148">
        <f ca="1">IF(ROW()&gt;M$1+2,AVERAGEA(INDIRECT(ADDRESS(ROW()-M$1,12)):INDIRECT(ADDRESS(ROW(),12,4))),NA())</f>
        <v>129.83929928990099</v>
      </c>
      <c r="N1148" s="1">
        <f>1000/(Tabelle10[[#This Row],[Time MS]]-B1147)</f>
        <v>47.61904761904762</v>
      </c>
    </row>
    <row r="1149" spans="1:14">
      <c r="A1149" t="str">
        <f t="shared" si="34"/>
        <v>0:23:574</v>
      </c>
      <c r="B1149">
        <v>23574</v>
      </c>
      <c r="C1149">
        <v>1</v>
      </c>
      <c r="D1149">
        <v>-21.369499999999999</v>
      </c>
      <c r="E1149">
        <v>95.393799999999999</v>
      </c>
      <c r="F1149">
        <v>84.904200000000003</v>
      </c>
      <c r="G1149">
        <v>-41.979700000000001</v>
      </c>
      <c r="H1149">
        <v>-0.98762099999999997</v>
      </c>
      <c r="I1149">
        <v>1.82928</v>
      </c>
      <c r="J1149">
        <v>0</v>
      </c>
      <c r="K1149">
        <f t="shared" si="35"/>
        <v>0</v>
      </c>
      <c r="L1149">
        <f>SQRT((D1149-Tabelle11[[#This Row],[X]])^2+ (E1149 - Tabelle11[Y])^2 + (F1149 - Tabelle11[Z])^2)</f>
        <v>129.48110204323254</v>
      </c>
      <c r="M1149">
        <f ca="1">IF(ROW()&gt;M$1+2,AVERAGEA(INDIRECT(ADDRESS(ROW()-M$1,12)):INDIRECT(ADDRESS(ROW(),12,4))),NA())</f>
        <v>129.84453884438702</v>
      </c>
      <c r="N1149" s="1">
        <f>1000/(Tabelle10[[#This Row],[Time MS]]-B1148)</f>
        <v>76.92307692307692</v>
      </c>
    </row>
    <row r="1150" spans="1:14">
      <c r="A1150" t="str">
        <f t="shared" si="34"/>
        <v>0:23:594</v>
      </c>
      <c r="B1150">
        <v>23594</v>
      </c>
      <c r="C1150">
        <v>1</v>
      </c>
      <c r="D1150">
        <v>-19.829599999999999</v>
      </c>
      <c r="E1150">
        <v>94.953400000000002</v>
      </c>
      <c r="F1150">
        <v>85.247299999999996</v>
      </c>
      <c r="G1150">
        <v>-41.711399999999998</v>
      </c>
      <c r="H1150">
        <v>-0.97321199999999997</v>
      </c>
      <c r="I1150">
        <v>2.01715</v>
      </c>
      <c r="J1150">
        <v>1</v>
      </c>
      <c r="K1150">
        <f t="shared" si="35"/>
        <v>0.61869652945795794</v>
      </c>
      <c r="L1150">
        <f>SQRT((D1150-Tabelle11[[#This Row],[X]])^2+ (E1150 - Tabelle11[Y])^2 + (F1150 - Tabelle11[Z])^2)</f>
        <v>129.13738174908923</v>
      </c>
      <c r="M1150">
        <f ca="1">IF(ROW()&gt;M$1+2,AVERAGEA(INDIRECT(ADDRESS(ROW()-M$1,12)):INDIRECT(ADDRESS(ROW(),12,4))),NA())</f>
        <v>129.84637522764385</v>
      </c>
      <c r="N1150" s="1">
        <f>1000/(Tabelle10[[#This Row],[Time MS]]-B1149)</f>
        <v>50</v>
      </c>
    </row>
    <row r="1151" spans="1:14">
      <c r="A1151" t="str">
        <f t="shared" si="34"/>
        <v>0:23:608</v>
      </c>
      <c r="B1151">
        <v>23608</v>
      </c>
      <c r="C1151">
        <v>1</v>
      </c>
      <c r="D1151">
        <v>-19.829599999999999</v>
      </c>
      <c r="E1151">
        <v>94.953400000000002</v>
      </c>
      <c r="F1151">
        <v>85.247299999999996</v>
      </c>
      <c r="G1151">
        <v>-41.711399999999998</v>
      </c>
      <c r="H1151">
        <v>-0.97321199999999997</v>
      </c>
      <c r="I1151">
        <v>2.01715</v>
      </c>
      <c r="J1151">
        <v>0</v>
      </c>
      <c r="K1151">
        <f t="shared" si="35"/>
        <v>0</v>
      </c>
      <c r="L1151">
        <f>SQRT((D1151-Tabelle11[[#This Row],[X]])^2+ (E1151 - Tabelle11[Y])^2 + (F1151 - Tabelle11[Z])^2)</f>
        <v>129.13738174908923</v>
      </c>
      <c r="M1151">
        <f ca="1">IF(ROW()&gt;M$1+2,AVERAGEA(INDIRECT(ADDRESS(ROW()-M$1,12)):INDIRECT(ADDRESS(ROW(),12,4))),NA())</f>
        <v>129.84821161090073</v>
      </c>
      <c r="N1151" s="1">
        <f>1000/(Tabelle10[[#This Row],[Time MS]]-B1150)</f>
        <v>71.428571428571431</v>
      </c>
    </row>
    <row r="1152" spans="1:14">
      <c r="A1152" t="str">
        <f t="shared" si="34"/>
        <v>0:23:629</v>
      </c>
      <c r="B1152">
        <v>23629</v>
      </c>
      <c r="C1152">
        <v>1</v>
      </c>
      <c r="D1152">
        <v>-19.829599999999999</v>
      </c>
      <c r="E1152">
        <v>94.953400000000002</v>
      </c>
      <c r="F1152">
        <v>85.247299999999996</v>
      </c>
      <c r="G1152">
        <v>-41.711399999999998</v>
      </c>
      <c r="H1152">
        <v>-0.97321199999999997</v>
      </c>
      <c r="I1152">
        <v>2.01715</v>
      </c>
      <c r="J1152">
        <v>1</v>
      </c>
      <c r="K1152">
        <f t="shared" si="35"/>
        <v>0</v>
      </c>
      <c r="L1152">
        <f>SQRT((D1152-Tabelle11[[#This Row],[X]])^2+ (E1152 - Tabelle11[Y])^2 + (F1152 - Tabelle11[Z])^2)</f>
        <v>129.13738174908923</v>
      </c>
      <c r="M1152">
        <f ca="1">IF(ROW()&gt;M$1+2,AVERAGEA(INDIRECT(ADDRESS(ROW()-M$1,12)):INDIRECT(ADDRESS(ROW(),12,4))),NA())</f>
        <v>129.83976540494695</v>
      </c>
      <c r="N1152" s="1">
        <f>1000/(Tabelle10[[#This Row],[Time MS]]-B1151)</f>
        <v>47.61904761904762</v>
      </c>
    </row>
    <row r="1153" spans="1:14">
      <c r="A1153" t="str">
        <f t="shared" si="34"/>
        <v>0:23:642</v>
      </c>
      <c r="B1153">
        <v>23642</v>
      </c>
      <c r="C1153">
        <v>1</v>
      </c>
      <c r="D1153">
        <v>-19.829599999999999</v>
      </c>
      <c r="E1153">
        <v>94.953400000000002</v>
      </c>
      <c r="F1153">
        <v>85.247299999999996</v>
      </c>
      <c r="G1153">
        <v>-41.711399999999998</v>
      </c>
      <c r="H1153">
        <v>-0.97321199999999997</v>
      </c>
      <c r="I1153">
        <v>2.01715</v>
      </c>
      <c r="J1153">
        <v>0</v>
      </c>
      <c r="K1153">
        <f t="shared" si="35"/>
        <v>0</v>
      </c>
      <c r="L1153">
        <f>SQRT((D1153-Tabelle11[[#This Row],[X]])^2+ (E1153 - Tabelle11[Y])^2 + (F1153 - Tabelle11[Z])^2)</f>
        <v>129.13738174908923</v>
      </c>
      <c r="M1153">
        <f ca="1">IF(ROW()&gt;M$1+2,AVERAGEA(INDIRECT(ADDRESS(ROW()-M$1,12)):INDIRECT(ADDRESS(ROW(),12,4))),NA())</f>
        <v>129.83131919899319</v>
      </c>
      <c r="N1153" s="1">
        <f>1000/(Tabelle10[[#This Row],[Time MS]]-B1152)</f>
        <v>76.92307692307692</v>
      </c>
    </row>
    <row r="1154" spans="1:14">
      <c r="A1154" t="str">
        <f t="shared" si="34"/>
        <v>0:23:656</v>
      </c>
      <c r="B1154">
        <v>23656</v>
      </c>
      <c r="C1154">
        <v>1</v>
      </c>
      <c r="D1154">
        <v>-19.829599999999999</v>
      </c>
      <c r="E1154">
        <v>94.953400000000002</v>
      </c>
      <c r="F1154">
        <v>85.247299999999996</v>
      </c>
      <c r="G1154">
        <v>-41.711399999999998</v>
      </c>
      <c r="H1154">
        <v>-0.97321199999999997</v>
      </c>
      <c r="I1154">
        <v>2.01715</v>
      </c>
      <c r="J1154">
        <v>0</v>
      </c>
      <c r="K1154">
        <f t="shared" si="35"/>
        <v>0</v>
      </c>
      <c r="L1154">
        <f>SQRT((D1154-Tabelle11[[#This Row],[X]])^2+ (E1154 - Tabelle11[Y])^2 + (F1154 - Tabelle11[Z])^2)</f>
        <v>129.13738174908923</v>
      </c>
      <c r="M1154">
        <f ca="1">IF(ROW()&gt;M$1+2,AVERAGEA(INDIRECT(ADDRESS(ROW()-M$1,12)):INDIRECT(ADDRESS(ROW(),12,4))),NA())</f>
        <v>129.81423869543957</v>
      </c>
      <c r="N1154" s="1">
        <f>1000/(Tabelle10[[#This Row],[Time MS]]-B1153)</f>
        <v>71.428571428571431</v>
      </c>
    </row>
    <row r="1155" spans="1:14">
      <c r="A1155" t="str">
        <f t="shared" ref="A1155:A1218" si="36">INT(INT(B1156/1000)/60)&amp;":"&amp;MOD(INT(B1155/1000),60)&amp;":"&amp;MOD(B1155,1000)</f>
        <v>0:23:668</v>
      </c>
      <c r="B1155">
        <v>23668</v>
      </c>
      <c r="C1155">
        <v>1</v>
      </c>
      <c r="D1155">
        <v>-20.629200000000001</v>
      </c>
      <c r="E1155">
        <v>94.745999999999995</v>
      </c>
      <c r="F1155">
        <v>84.562299999999993</v>
      </c>
      <c r="G1155">
        <v>-42.116300000000003</v>
      </c>
      <c r="H1155">
        <v>-1.0478400000000001</v>
      </c>
      <c r="I1155">
        <v>2.2389899999999998</v>
      </c>
      <c r="J1155">
        <v>1</v>
      </c>
      <c r="K1155">
        <f t="shared" ref="K1155:K1218" si="37">((ABS(SQRT(SUMSQ(E1154,D1154,F1154))-SQRT(SUMSQ(E1155,D1155,F1155)))/100)/((B1155-B1154)/1000))*3.6</f>
        <v>1.4349970773663188</v>
      </c>
      <c r="L1155">
        <f>SQRT((D1155-Tabelle11[[#This Row],[X]])^2+ (E1155 - Tabelle11[Y])^2 + (F1155 - Tabelle11[Z])^2)</f>
        <v>128.65904938996712</v>
      </c>
      <c r="M1155">
        <f ca="1">IF(ROW()&gt;M$1+2,AVERAGEA(INDIRECT(ADDRESS(ROW()-M$1,12)):INDIRECT(ADDRESS(ROW(),12,4))),NA())</f>
        <v>129.80872475132526</v>
      </c>
      <c r="N1155" s="1">
        <f>1000/(Tabelle10[[#This Row],[Time MS]]-B1154)</f>
        <v>83.333333333333329</v>
      </c>
    </row>
    <row r="1156" spans="1:14">
      <c r="A1156" t="str">
        <f t="shared" si="36"/>
        <v>0:23:676</v>
      </c>
      <c r="B1156">
        <v>23676</v>
      </c>
      <c r="C1156">
        <v>1</v>
      </c>
      <c r="D1156">
        <v>-20.629200000000001</v>
      </c>
      <c r="E1156">
        <v>94.745999999999995</v>
      </c>
      <c r="F1156">
        <v>84.562299999999993</v>
      </c>
      <c r="G1156">
        <v>-42.116300000000003</v>
      </c>
      <c r="H1156">
        <v>-1.0478400000000001</v>
      </c>
      <c r="I1156">
        <v>2.2389899999999998</v>
      </c>
      <c r="J1156">
        <v>0</v>
      </c>
      <c r="K1156">
        <f t="shared" si="37"/>
        <v>0</v>
      </c>
      <c r="L1156">
        <f>SQRT((D1156-Tabelle11[[#This Row],[X]])^2+ (E1156 - Tabelle11[Y])^2 + (F1156 - Tabelle11[Z])^2)</f>
        <v>128.65904938996712</v>
      </c>
      <c r="M1156">
        <f ca="1">IF(ROW()&gt;M$1+2,AVERAGEA(INDIRECT(ADDRESS(ROW()-M$1,12)):INDIRECT(ADDRESS(ROW(),12,4))),NA())</f>
        <v>129.80474965186329</v>
      </c>
      <c r="N1156" s="1">
        <f>1000/(Tabelle10[[#This Row],[Time MS]]-B1155)</f>
        <v>125</v>
      </c>
    </row>
    <row r="1157" spans="1:14">
      <c r="A1157" t="str">
        <f t="shared" si="36"/>
        <v>0:23:704</v>
      </c>
      <c r="B1157">
        <v>23704</v>
      </c>
      <c r="C1157">
        <v>1</v>
      </c>
      <c r="D1157">
        <v>-18.375800000000002</v>
      </c>
      <c r="E1157">
        <v>93.116699999999994</v>
      </c>
      <c r="F1157">
        <v>84.994900000000001</v>
      </c>
      <c r="G1157">
        <v>-41.853400000000001</v>
      </c>
      <c r="H1157">
        <v>-0.85372400000000004</v>
      </c>
      <c r="I1157">
        <v>3.1785299999999999</v>
      </c>
      <c r="J1157">
        <v>1</v>
      </c>
      <c r="K1157">
        <f t="shared" si="37"/>
        <v>1.6098826289515409</v>
      </c>
      <c r="L1157">
        <f>SQRT((D1157-Tabelle11[[#This Row],[X]])^2+ (E1157 - Tabelle11[Y])^2 + (F1157 - Tabelle11[Z])^2)</f>
        <v>127.40691845633815</v>
      </c>
      <c r="M1157">
        <f ca="1">IF(ROW()&gt;M$1+2,AVERAGEA(INDIRECT(ADDRESS(ROW()-M$1,12)):INDIRECT(ADDRESS(ROW(),12,4))),NA())</f>
        <v>129.78837721642475</v>
      </c>
      <c r="N1157" s="1">
        <f>1000/(Tabelle10[[#This Row],[Time MS]]-B1156)</f>
        <v>35.714285714285715</v>
      </c>
    </row>
    <row r="1158" spans="1:14">
      <c r="A1158" t="str">
        <f t="shared" si="36"/>
        <v>0:23:716</v>
      </c>
      <c r="B1158">
        <v>23716</v>
      </c>
      <c r="C1158">
        <v>1</v>
      </c>
      <c r="D1158">
        <v>-17.050999999999998</v>
      </c>
      <c r="E1158">
        <v>93.334199999999996</v>
      </c>
      <c r="F1158">
        <v>85.067700000000002</v>
      </c>
      <c r="G1158">
        <v>-41.766199999999998</v>
      </c>
      <c r="H1158">
        <v>-0.78975799999999996</v>
      </c>
      <c r="I1158">
        <v>3.4495499999999999</v>
      </c>
      <c r="J1158">
        <v>1</v>
      </c>
      <c r="K1158">
        <f t="shared" si="37"/>
        <v>7.0635673695250034E-2</v>
      </c>
      <c r="L1158">
        <f>SQRT((D1158-Tabelle11[[#This Row],[X]])^2+ (E1158 - Tabelle11[Y])^2 + (F1158 - Tabelle11[Z])^2)</f>
        <v>127.43046368090323</v>
      </c>
      <c r="M1158">
        <f ca="1">IF(ROW()&gt;M$1+2,AVERAGEA(INDIRECT(ADDRESS(ROW()-M$1,12)):INDIRECT(ADDRESS(ROW(),12,4))),NA())</f>
        <v>129.76406793210052</v>
      </c>
      <c r="N1158" s="1">
        <f>1000/(Tabelle10[[#This Row],[Time MS]]-B1157)</f>
        <v>83.333333333333329</v>
      </c>
    </row>
    <row r="1159" spans="1:14">
      <c r="A1159" t="str">
        <f t="shared" si="36"/>
        <v>0:23:739</v>
      </c>
      <c r="B1159">
        <v>23739</v>
      </c>
      <c r="C1159">
        <v>1</v>
      </c>
      <c r="D1159">
        <v>-17.050999999999998</v>
      </c>
      <c r="E1159">
        <v>93.334199999999996</v>
      </c>
      <c r="F1159">
        <v>85.067700000000002</v>
      </c>
      <c r="G1159">
        <v>-41.766199999999998</v>
      </c>
      <c r="H1159">
        <v>-0.78975799999999996</v>
      </c>
      <c r="I1159">
        <v>3.4495499999999999</v>
      </c>
      <c r="J1159">
        <v>0</v>
      </c>
      <c r="K1159">
        <f t="shared" si="37"/>
        <v>0</v>
      </c>
      <c r="L1159">
        <f>SQRT((D1159-Tabelle11[[#This Row],[X]])^2+ (E1159 - Tabelle11[Y])^2 + (F1159 - Tabelle11[Z])^2)</f>
        <v>127.43046368090323</v>
      </c>
      <c r="M1159">
        <f ca="1">IF(ROW()&gt;M$1+2,AVERAGEA(INDIRECT(ADDRESS(ROW()-M$1,12)):INDIRECT(ADDRESS(ROW(),12,4))),NA())</f>
        <v>129.75378036101145</v>
      </c>
      <c r="N1159" s="1">
        <f>1000/(Tabelle10[[#This Row],[Time MS]]-B1158)</f>
        <v>43.478260869565219</v>
      </c>
    </row>
    <row r="1160" spans="1:14">
      <c r="A1160" t="str">
        <f t="shared" si="36"/>
        <v>0:23:764</v>
      </c>
      <c r="B1160">
        <v>23764</v>
      </c>
      <c r="C1160">
        <v>1</v>
      </c>
      <c r="D1160">
        <v>-17.442900000000002</v>
      </c>
      <c r="E1160">
        <v>94.482299999999995</v>
      </c>
      <c r="F1160">
        <v>84.755399999999995</v>
      </c>
      <c r="G1160">
        <v>-42.115699999999997</v>
      </c>
      <c r="H1160">
        <v>-0.97587000000000002</v>
      </c>
      <c r="I1160">
        <v>3.5144600000000001</v>
      </c>
      <c r="J1160">
        <v>1</v>
      </c>
      <c r="K1160">
        <f t="shared" si="37"/>
        <v>0.99238832476044747</v>
      </c>
      <c r="L1160">
        <f>SQRT((D1160-Tabelle11[[#This Row],[X]])^2+ (E1160 - Tabelle11[Y])^2 + (F1160 - Tabelle11[Z])^2)</f>
        <v>128.11962223976465</v>
      </c>
      <c r="M1160">
        <f ca="1">IF(ROW()&gt;M$1+2,AVERAGEA(INDIRECT(ADDRESS(ROW()-M$1,12)):INDIRECT(ADDRESS(ROW(),12,4))),NA())</f>
        <v>129.74063511013611</v>
      </c>
      <c r="N1160" s="1">
        <f>1000/(Tabelle10[[#This Row],[Time MS]]-B1159)</f>
        <v>40</v>
      </c>
    </row>
    <row r="1161" spans="1:14">
      <c r="A1161" t="str">
        <f t="shared" si="36"/>
        <v>0:23:781</v>
      </c>
      <c r="B1161">
        <v>23781</v>
      </c>
      <c r="C1161">
        <v>1</v>
      </c>
      <c r="D1161">
        <v>-17.442900000000002</v>
      </c>
      <c r="E1161">
        <v>94.482299999999995</v>
      </c>
      <c r="F1161">
        <v>84.755399999999995</v>
      </c>
      <c r="G1161">
        <v>-42.115699999999997</v>
      </c>
      <c r="H1161">
        <v>-0.97587000000000002</v>
      </c>
      <c r="I1161">
        <v>3.5144600000000001</v>
      </c>
      <c r="J1161">
        <v>0</v>
      </c>
      <c r="K1161">
        <f t="shared" si="37"/>
        <v>0</v>
      </c>
      <c r="L1161">
        <f>SQRT((D1161-Tabelle11[[#This Row],[X]])^2+ (E1161 - Tabelle11[Y])^2 + (F1161 - Tabelle11[Z])^2)</f>
        <v>128.11962223976465</v>
      </c>
      <c r="M1161">
        <f ca="1">IF(ROW()&gt;M$1+2,AVERAGEA(INDIRECT(ADDRESS(ROW()-M$1,12)):INDIRECT(ADDRESS(ROW(),12,4))),NA())</f>
        <v>129.72748985926074</v>
      </c>
      <c r="N1161" s="1">
        <f>1000/(Tabelle10[[#This Row],[Time MS]]-B1160)</f>
        <v>58.823529411764703</v>
      </c>
    </row>
    <row r="1162" spans="1:14">
      <c r="A1162" t="str">
        <f t="shared" si="36"/>
        <v>0:23:804</v>
      </c>
      <c r="B1162">
        <v>23804</v>
      </c>
      <c r="C1162">
        <v>1</v>
      </c>
      <c r="D1162">
        <v>-9.1573799999999999</v>
      </c>
      <c r="E1162">
        <v>93.792000000000002</v>
      </c>
      <c r="F1162">
        <v>86.983900000000006</v>
      </c>
      <c r="G1162">
        <v>-40.131500000000003</v>
      </c>
      <c r="H1162">
        <v>-0.881189</v>
      </c>
      <c r="I1162">
        <v>4.2777000000000003</v>
      </c>
      <c r="J1162">
        <v>1</v>
      </c>
      <c r="K1162">
        <f t="shared" si="37"/>
        <v>0.19755978567453619</v>
      </c>
      <c r="L1162">
        <f>SQRT((D1162-Tabelle11[[#This Row],[X]])^2+ (E1162 - Tabelle11[Y])^2 + (F1162 - Tabelle11[Z])^2)</f>
        <v>128.24584099172338</v>
      </c>
      <c r="M1162">
        <f ca="1">IF(ROW()&gt;M$1+2,AVERAGEA(INDIRECT(ADDRESS(ROW()-M$1,12)):INDIRECT(ADDRESS(ROW(),12,4))),NA())</f>
        <v>129.71559429899887</v>
      </c>
      <c r="N1162" s="1">
        <f>1000/(Tabelle10[[#This Row],[Time MS]]-B1161)</f>
        <v>43.478260869565219</v>
      </c>
    </row>
    <row r="1163" spans="1:14">
      <c r="A1163" t="str">
        <f t="shared" si="36"/>
        <v>0:23:818</v>
      </c>
      <c r="B1163">
        <v>23818</v>
      </c>
      <c r="C1163">
        <v>1</v>
      </c>
      <c r="D1163">
        <v>-9.1573799999999999</v>
      </c>
      <c r="E1163">
        <v>93.792000000000002</v>
      </c>
      <c r="F1163">
        <v>86.983900000000006</v>
      </c>
      <c r="G1163">
        <v>-40.131500000000003</v>
      </c>
      <c r="H1163">
        <v>-0.881189</v>
      </c>
      <c r="I1163">
        <v>4.2777000000000003</v>
      </c>
      <c r="J1163">
        <v>1</v>
      </c>
      <c r="K1163">
        <f t="shared" si="37"/>
        <v>0</v>
      </c>
      <c r="L1163">
        <f>SQRT((D1163-Tabelle11[[#This Row],[X]])^2+ (E1163 - Tabelle11[Y])^2 + (F1163 - Tabelle11[Z])^2)</f>
        <v>128.24584099172338</v>
      </c>
      <c r="M1163">
        <f ca="1">IF(ROW()&gt;M$1+2,AVERAGEA(INDIRECT(ADDRESS(ROW()-M$1,12)):INDIRECT(ADDRESS(ROW(),12,4))),NA())</f>
        <v>129.70369873873693</v>
      </c>
      <c r="N1163" s="1">
        <f>1000/(Tabelle10[[#This Row],[Time MS]]-B1162)</f>
        <v>71.428571428571431</v>
      </c>
    </row>
    <row r="1164" spans="1:14">
      <c r="A1164" t="str">
        <f t="shared" si="36"/>
        <v>0:23:841</v>
      </c>
      <c r="B1164">
        <v>23841</v>
      </c>
      <c r="C1164">
        <v>1</v>
      </c>
      <c r="D1164">
        <v>-9.1573799999999999</v>
      </c>
      <c r="E1164">
        <v>93.792000000000002</v>
      </c>
      <c r="F1164">
        <v>86.983900000000006</v>
      </c>
      <c r="G1164">
        <v>-40.131500000000003</v>
      </c>
      <c r="H1164">
        <v>-0.881189</v>
      </c>
      <c r="I1164">
        <v>4.2777000000000003</v>
      </c>
      <c r="J1164">
        <v>0</v>
      </c>
      <c r="K1164">
        <f t="shared" si="37"/>
        <v>0</v>
      </c>
      <c r="L1164">
        <f>SQRT((D1164-Tabelle11[[#This Row],[X]])^2+ (E1164 - Tabelle11[Y])^2 + (F1164 - Tabelle11[Z])^2)</f>
        <v>128.24584099172338</v>
      </c>
      <c r="M1164">
        <f ca="1">IF(ROW()&gt;M$1+2,AVERAGEA(INDIRECT(ADDRESS(ROW()-M$1,12)):INDIRECT(ADDRESS(ROW(),12,4))),NA())</f>
        <v>129.68497073310041</v>
      </c>
      <c r="N1164" s="1">
        <f>1000/(Tabelle10[[#This Row],[Time MS]]-B1163)</f>
        <v>43.478260869565219</v>
      </c>
    </row>
    <row r="1165" spans="1:14">
      <c r="A1165" t="str">
        <f t="shared" si="36"/>
        <v>0:23:858</v>
      </c>
      <c r="B1165">
        <v>23858</v>
      </c>
      <c r="C1165">
        <v>1</v>
      </c>
      <c r="D1165">
        <v>-9.1573799999999999</v>
      </c>
      <c r="E1165">
        <v>93.792000000000002</v>
      </c>
      <c r="F1165">
        <v>86.983900000000006</v>
      </c>
      <c r="G1165">
        <v>-40.131500000000003</v>
      </c>
      <c r="H1165">
        <v>-0.881189</v>
      </c>
      <c r="I1165">
        <v>4.2777000000000003</v>
      </c>
      <c r="J1165">
        <v>0</v>
      </c>
      <c r="K1165">
        <f t="shared" si="37"/>
        <v>0</v>
      </c>
      <c r="L1165">
        <f>SQRT((D1165-Tabelle11[[#This Row],[X]])^2+ (E1165 - Tabelle11[Y])^2 + (F1165 - Tabelle11[Z])^2)</f>
        <v>128.24584099172338</v>
      </c>
      <c r="M1165">
        <f ca="1">IF(ROW()&gt;M$1+2,AVERAGEA(INDIRECT(ADDRESS(ROW()-M$1,12)):INDIRECT(ADDRESS(ROW(),12,4))),NA())</f>
        <v>129.66796512733052</v>
      </c>
      <c r="N1165" s="1">
        <f>1000/(Tabelle10[[#This Row],[Time MS]]-B1164)</f>
        <v>58.823529411764703</v>
      </c>
    </row>
    <row r="1166" spans="1:14">
      <c r="A1166" t="str">
        <f t="shared" si="36"/>
        <v>0:23:868</v>
      </c>
      <c r="B1166">
        <v>23868</v>
      </c>
      <c r="C1166">
        <v>1</v>
      </c>
      <c r="D1166">
        <v>-10.9598</v>
      </c>
      <c r="E1166">
        <v>92.372299999999996</v>
      </c>
      <c r="F1166">
        <v>84.704999999999998</v>
      </c>
      <c r="G1166">
        <v>-41.5383</v>
      </c>
      <c r="H1166">
        <v>-1.9637199999999999</v>
      </c>
      <c r="I1166">
        <v>6.5518599999999996</v>
      </c>
      <c r="J1166">
        <v>1</v>
      </c>
      <c r="K1166">
        <f t="shared" si="37"/>
        <v>8.7756097101239003</v>
      </c>
      <c r="L1166">
        <f>SQRT((D1166-Tabelle11[[#This Row],[X]])^2+ (E1166 - Tabelle11[Y])^2 + (F1166 - Tabelle11[Z])^2)</f>
        <v>125.80817162780008</v>
      </c>
      <c r="M1166">
        <f ca="1">IF(ROW()&gt;M$1+2,AVERAGEA(INDIRECT(ADDRESS(ROW()-M$1,12)):INDIRECT(ADDRESS(ROW(),12,4))),NA())</f>
        <v>129.62384718775499</v>
      </c>
      <c r="N1166" s="1">
        <f>1000/(Tabelle10[[#This Row],[Time MS]]-B1165)</f>
        <v>100</v>
      </c>
    </row>
    <row r="1167" spans="1:14">
      <c r="A1167" t="str">
        <f t="shared" si="36"/>
        <v>0:23:876</v>
      </c>
      <c r="B1167">
        <v>23876</v>
      </c>
      <c r="C1167">
        <v>1</v>
      </c>
      <c r="D1167">
        <v>-10.9598</v>
      </c>
      <c r="E1167">
        <v>92.372299999999996</v>
      </c>
      <c r="F1167">
        <v>84.704999999999998</v>
      </c>
      <c r="G1167">
        <v>-41.5383</v>
      </c>
      <c r="H1167">
        <v>-1.9637199999999999</v>
      </c>
      <c r="I1167">
        <v>6.5518599999999996</v>
      </c>
      <c r="J1167">
        <v>0</v>
      </c>
      <c r="K1167">
        <f t="shared" si="37"/>
        <v>0</v>
      </c>
      <c r="L1167">
        <f>SQRT((D1167-Tabelle11[[#This Row],[X]])^2+ (E1167 - Tabelle11[Y])^2 + (F1167 - Tabelle11[Z])^2)</f>
        <v>125.80817162780008</v>
      </c>
      <c r="M1167">
        <f ca="1">IF(ROW()&gt;M$1+2,AVERAGEA(INDIRECT(ADDRESS(ROW()-M$1,12)):INDIRECT(ADDRESS(ROW(),12,4))),NA())</f>
        <v>129.57972924817943</v>
      </c>
      <c r="N1167" s="1">
        <f>1000/(Tabelle10[[#This Row],[Time MS]]-B1166)</f>
        <v>125</v>
      </c>
    </row>
    <row r="1168" spans="1:14">
      <c r="A1168" t="str">
        <f t="shared" si="36"/>
        <v>0:23:899</v>
      </c>
      <c r="B1168">
        <v>23899</v>
      </c>
      <c r="C1168">
        <v>1</v>
      </c>
      <c r="D1168">
        <v>-17.953099999999999</v>
      </c>
      <c r="E1168">
        <v>95.435699999999997</v>
      </c>
      <c r="F1168">
        <v>82.848600000000005</v>
      </c>
      <c r="G1168">
        <v>-43.762700000000002</v>
      </c>
      <c r="H1168">
        <v>-2.91154</v>
      </c>
      <c r="I1168">
        <v>6.9774399999999996</v>
      </c>
      <c r="J1168">
        <v>1</v>
      </c>
      <c r="K1168">
        <f t="shared" si="37"/>
        <v>2.8807445214499205</v>
      </c>
      <c r="L1168">
        <f>SQRT((D1168-Tabelle11[[#This Row],[X]])^2+ (E1168 - Tabelle11[Y])^2 + (F1168 - Tabelle11[Z])^2)</f>
        <v>127.64864729428197</v>
      </c>
      <c r="M1168">
        <f ca="1">IF(ROW()&gt;M$1+2,AVERAGEA(INDIRECT(ADDRESS(ROW()-M$1,12)):INDIRECT(ADDRESS(ROW(),12,4))),NA())</f>
        <v>129.55776034196717</v>
      </c>
      <c r="N1168" s="1">
        <f>1000/(Tabelle10[[#This Row],[Time MS]]-B1167)</f>
        <v>43.478260869565219</v>
      </c>
    </row>
    <row r="1169" spans="1:14">
      <c r="A1169" t="str">
        <f t="shared" si="36"/>
        <v>0:23:915</v>
      </c>
      <c r="B1169">
        <v>23915</v>
      </c>
      <c r="C1169">
        <v>1</v>
      </c>
      <c r="D1169">
        <v>-20.828299999999999</v>
      </c>
      <c r="E1169">
        <v>96.287800000000004</v>
      </c>
      <c r="F1169">
        <v>84.152100000000004</v>
      </c>
      <c r="G1169">
        <v>-44.148200000000003</v>
      </c>
      <c r="H1169">
        <v>-2.8138999999999998</v>
      </c>
      <c r="I1169">
        <v>7.3483400000000003</v>
      </c>
      <c r="J1169">
        <v>1</v>
      </c>
      <c r="K1169">
        <f t="shared" si="37"/>
        <v>4.3087130446916007</v>
      </c>
      <c r="L1169">
        <f>SQRT((D1169-Tabelle11[[#This Row],[X]])^2+ (E1169 - Tabelle11[Y])^2 + (F1169 - Tabelle11[Z])^2)</f>
        <v>129.56363086970046</v>
      </c>
      <c r="M1169">
        <f ca="1">IF(ROW()&gt;M$1+2,AVERAGEA(INDIRECT(ADDRESS(ROW()-M$1,12)):INDIRECT(ADDRESS(ROW(),12,4))),NA())</f>
        <v>129.55475166917486</v>
      </c>
      <c r="N1169" s="1">
        <f>1000/(Tabelle10[[#This Row],[Time MS]]-B1168)</f>
        <v>62.5</v>
      </c>
    </row>
    <row r="1170" spans="1:14">
      <c r="A1170" t="str">
        <f t="shared" si="36"/>
        <v>0:23:939</v>
      </c>
      <c r="B1170">
        <v>23939</v>
      </c>
      <c r="C1170">
        <v>1</v>
      </c>
      <c r="D1170">
        <v>-20.828299999999999</v>
      </c>
      <c r="E1170">
        <v>96.287800000000004</v>
      </c>
      <c r="F1170">
        <v>84.152100000000004</v>
      </c>
      <c r="G1170">
        <v>-44.148200000000003</v>
      </c>
      <c r="H1170">
        <v>-2.8138999999999998</v>
      </c>
      <c r="I1170">
        <v>7.3483400000000003</v>
      </c>
      <c r="J1170">
        <v>0</v>
      </c>
      <c r="K1170">
        <f t="shared" si="37"/>
        <v>0</v>
      </c>
      <c r="L1170">
        <f>SQRT((D1170-Tabelle11[[#This Row],[X]])^2+ (E1170 - Tabelle11[Y])^2 + (F1170 - Tabelle11[Z])^2)</f>
        <v>129.56363086970046</v>
      </c>
      <c r="M1170">
        <f ca="1">IF(ROW()&gt;M$1+2,AVERAGEA(INDIRECT(ADDRESS(ROW()-M$1,12)):INDIRECT(ADDRESS(ROW(),12,4))),NA())</f>
        <v>129.55174299638259</v>
      </c>
      <c r="N1170" s="1">
        <f>1000/(Tabelle10[[#This Row],[Time MS]]-B1169)</f>
        <v>41.666666666666664</v>
      </c>
    </row>
    <row r="1171" spans="1:14">
      <c r="A1171" t="str">
        <f t="shared" si="36"/>
        <v>0:23:968</v>
      </c>
      <c r="B1171">
        <v>23968</v>
      </c>
      <c r="C1171">
        <v>1</v>
      </c>
      <c r="D1171">
        <v>-21.7364</v>
      </c>
      <c r="E1171">
        <v>96.316699999999997</v>
      </c>
      <c r="F1171">
        <v>85.537599999999998</v>
      </c>
      <c r="G1171">
        <v>-44.086799999999997</v>
      </c>
      <c r="H1171">
        <v>-2.7178</v>
      </c>
      <c r="I1171">
        <v>7.7740600000000004</v>
      </c>
      <c r="J1171">
        <v>1</v>
      </c>
      <c r="K1171">
        <f t="shared" si="37"/>
        <v>1.3326151579779686</v>
      </c>
      <c r="L1171">
        <f>SQRT((D1171-Tabelle11[[#This Row],[X]])^2+ (E1171 - Tabelle11[Y])^2 + (F1171 - Tabelle11[Z])^2)</f>
        <v>130.63712641362716</v>
      </c>
      <c r="M1171">
        <f ca="1">IF(ROW()&gt;M$1+2,AVERAGEA(INDIRECT(ADDRESS(ROW()-M$1,12)):INDIRECT(ADDRESS(ROW(),12,4))),NA())</f>
        <v>129.5791401298749</v>
      </c>
      <c r="N1171" s="1">
        <f>1000/(Tabelle10[[#This Row],[Time MS]]-B1170)</f>
        <v>34.482758620689658</v>
      </c>
    </row>
    <row r="1172" spans="1:14">
      <c r="A1172" t="str">
        <f t="shared" si="36"/>
        <v>0:23:983</v>
      </c>
      <c r="B1172">
        <v>23983</v>
      </c>
      <c r="C1172">
        <v>1</v>
      </c>
      <c r="D1172">
        <v>-22.581900000000001</v>
      </c>
      <c r="E1172">
        <v>96.716499999999996</v>
      </c>
      <c r="F1172">
        <v>85.985500000000002</v>
      </c>
      <c r="G1172">
        <v>-44.170099999999998</v>
      </c>
      <c r="H1172">
        <v>-2.8165499999999999</v>
      </c>
      <c r="I1172">
        <v>7.8366800000000003</v>
      </c>
      <c r="J1172">
        <v>1</v>
      </c>
      <c r="K1172">
        <f t="shared" si="37"/>
        <v>1.7538989893350618</v>
      </c>
      <c r="L1172">
        <f>SQRT((D1172-Tabelle11[[#This Row],[X]])^2+ (E1172 - Tabelle11[Y])^2 + (F1172 - Tabelle11[Z])^2)</f>
        <v>131.36791765918343</v>
      </c>
      <c r="M1172">
        <f ca="1">IF(ROW()&gt;M$1+2,AVERAGEA(INDIRECT(ADDRESS(ROW()-M$1,12)):INDIRECT(ADDRESS(ROW(),12,4))),NA())</f>
        <v>129.61377282025387</v>
      </c>
      <c r="N1172" s="1">
        <f>1000/(Tabelle10[[#This Row],[Time MS]]-B1171)</f>
        <v>66.666666666666671</v>
      </c>
    </row>
    <row r="1173" spans="1:14">
      <c r="A1173" t="str">
        <f t="shared" si="36"/>
        <v>0:24:9</v>
      </c>
      <c r="B1173">
        <v>24009</v>
      </c>
      <c r="C1173">
        <v>1</v>
      </c>
      <c r="D1173">
        <v>-22.581900000000001</v>
      </c>
      <c r="E1173">
        <v>96.716499999999996</v>
      </c>
      <c r="F1173">
        <v>85.985500000000002</v>
      </c>
      <c r="G1173">
        <v>-44.170099999999998</v>
      </c>
      <c r="H1173">
        <v>-2.8165499999999999</v>
      </c>
      <c r="I1173">
        <v>7.8366800000000003</v>
      </c>
      <c r="J1173">
        <v>1</v>
      </c>
      <c r="K1173">
        <f t="shared" si="37"/>
        <v>0</v>
      </c>
      <c r="L1173">
        <f>SQRT((D1173-Tabelle11[[#This Row],[X]])^2+ (E1173 - Tabelle11[Y])^2 + (F1173 - Tabelle11[Z])^2)</f>
        <v>131.36791765918343</v>
      </c>
      <c r="M1173">
        <f ca="1">IF(ROW()&gt;M$1+2,AVERAGEA(INDIRECT(ADDRESS(ROW()-M$1,12)):INDIRECT(ADDRESS(ROW(),12,4))),NA())</f>
        <v>129.64787346988729</v>
      </c>
      <c r="N1173" s="1">
        <f>1000/(Tabelle10[[#This Row],[Time MS]]-B1172)</f>
        <v>38.46153846153846</v>
      </c>
    </row>
    <row r="1174" spans="1:14">
      <c r="A1174" t="str">
        <f t="shared" si="36"/>
        <v>0:24:41</v>
      </c>
      <c r="B1174">
        <v>24041</v>
      </c>
      <c r="C1174">
        <v>1</v>
      </c>
      <c r="D1174">
        <v>-22.581900000000001</v>
      </c>
      <c r="E1174">
        <v>96.716499999999996</v>
      </c>
      <c r="F1174">
        <v>85.985500000000002</v>
      </c>
      <c r="G1174">
        <v>-44.170099999999998</v>
      </c>
      <c r="H1174">
        <v>-2.8165499999999999</v>
      </c>
      <c r="I1174">
        <v>7.8366800000000003</v>
      </c>
      <c r="J1174">
        <v>0</v>
      </c>
      <c r="K1174">
        <f t="shared" si="37"/>
        <v>0</v>
      </c>
      <c r="L1174">
        <f>SQRT((D1174-Tabelle11[[#This Row],[X]])^2+ (E1174 - Tabelle11[Y])^2 + (F1174 - Tabelle11[Z])^2)</f>
        <v>131.36791765918343</v>
      </c>
      <c r="M1174">
        <f ca="1">IF(ROW()&gt;M$1+2,AVERAGEA(INDIRECT(ADDRESS(ROW()-M$1,12)):INDIRECT(ADDRESS(ROW(),12,4))),NA())</f>
        <v>129.6819741195207</v>
      </c>
      <c r="N1174" s="1">
        <f>1000/(Tabelle10[[#This Row],[Time MS]]-B1173)</f>
        <v>31.25</v>
      </c>
    </row>
    <row r="1175" spans="1:14">
      <c r="A1175" t="str">
        <f t="shared" si="36"/>
        <v>0:24:64</v>
      </c>
      <c r="B1175">
        <v>24064</v>
      </c>
      <c r="C1175">
        <v>1</v>
      </c>
      <c r="D1175">
        <v>-21.1416</v>
      </c>
      <c r="E1175">
        <v>95.745199999999997</v>
      </c>
      <c r="F1175">
        <v>86.477199999999996</v>
      </c>
      <c r="G1175">
        <v>-43.790599999999998</v>
      </c>
      <c r="H1175">
        <v>-2.68424</v>
      </c>
      <c r="I1175">
        <v>8.1981800000000007</v>
      </c>
      <c r="J1175">
        <v>1</v>
      </c>
      <c r="K1175">
        <f t="shared" si="37"/>
        <v>0.98600566797197486</v>
      </c>
      <c r="L1175">
        <f>SQRT((D1175-Tabelle11[[#This Row],[X]])^2+ (E1175 - Tabelle11[Y])^2 + (F1175 - Tabelle11[Z])^2)</f>
        <v>130.73796959353467</v>
      </c>
      <c r="M1175">
        <f ca="1">IF(ROW()&gt;M$1+2,AVERAGEA(INDIRECT(ADDRESS(ROW()-M$1,12)):INDIRECT(ADDRESS(ROW(),12,4))),NA())</f>
        <v>129.7156345893851</v>
      </c>
      <c r="N1175" s="1">
        <f>1000/(Tabelle10[[#This Row],[Time MS]]-B1174)</f>
        <v>43.478260869565219</v>
      </c>
    </row>
    <row r="1176" spans="1:14">
      <c r="A1176" t="str">
        <f t="shared" si="36"/>
        <v>0:24:74</v>
      </c>
      <c r="B1176">
        <v>24074</v>
      </c>
      <c r="C1176">
        <v>1</v>
      </c>
      <c r="D1176">
        <v>-16.582599999999999</v>
      </c>
      <c r="E1176">
        <v>94.6721</v>
      </c>
      <c r="F1176">
        <v>87.250699999999995</v>
      </c>
      <c r="G1176">
        <v>-42.804900000000004</v>
      </c>
      <c r="H1176">
        <v>-2.70662</v>
      </c>
      <c r="I1176">
        <v>8.7865400000000005</v>
      </c>
      <c r="J1176">
        <v>1</v>
      </c>
      <c r="K1176">
        <f t="shared" si="37"/>
        <v>3.3429411777811424</v>
      </c>
      <c r="L1176">
        <f>SQRT((D1176-Tabelle11[[#This Row],[X]])^2+ (E1176 - Tabelle11[Y])^2 + (F1176 - Tabelle11[Z])^2)</f>
        <v>129.8093748219288</v>
      </c>
      <c r="M1176">
        <f ca="1">IF(ROW()&gt;M$1+2,AVERAGEA(INDIRECT(ADDRESS(ROW()-M$1,12)):INDIRECT(ADDRESS(ROW(),12,4))),NA())</f>
        <v>129.74010105160986</v>
      </c>
      <c r="N1176" s="1">
        <f>1000/(Tabelle10[[#This Row],[Time MS]]-B1175)</f>
        <v>100</v>
      </c>
    </row>
    <row r="1177" spans="1:14">
      <c r="A1177" t="str">
        <f t="shared" si="36"/>
        <v>0:24:108</v>
      </c>
      <c r="B1177">
        <v>24108</v>
      </c>
      <c r="C1177">
        <v>1</v>
      </c>
      <c r="D1177">
        <v>-16.582599999999999</v>
      </c>
      <c r="E1177">
        <v>94.6721</v>
      </c>
      <c r="F1177">
        <v>87.250699999999995</v>
      </c>
      <c r="G1177">
        <v>-42.804900000000004</v>
      </c>
      <c r="H1177">
        <v>-2.70662</v>
      </c>
      <c r="I1177">
        <v>8.7865400000000005</v>
      </c>
      <c r="J1177">
        <v>0</v>
      </c>
      <c r="K1177">
        <f t="shared" si="37"/>
        <v>0</v>
      </c>
      <c r="L1177">
        <f>SQRT((D1177-Tabelle11[[#This Row],[X]])^2+ (E1177 - Tabelle11[Y])^2 + (F1177 - Tabelle11[Z])^2)</f>
        <v>129.8093748219288</v>
      </c>
      <c r="M1177">
        <f ca="1">IF(ROW()&gt;M$1+2,AVERAGEA(INDIRECT(ADDRESS(ROW()-M$1,12)):INDIRECT(ADDRESS(ROW(),12,4))),NA())</f>
        <v>129.76456751383458</v>
      </c>
      <c r="N1177" s="1">
        <f>1000/(Tabelle10[[#This Row],[Time MS]]-B1176)</f>
        <v>29.411764705882351</v>
      </c>
    </row>
    <row r="1178" spans="1:14">
      <c r="A1178" t="str">
        <f t="shared" si="36"/>
        <v>0:24:138</v>
      </c>
      <c r="B1178">
        <v>24138</v>
      </c>
      <c r="C1178">
        <v>1</v>
      </c>
      <c r="D1178">
        <v>-19.263200000000001</v>
      </c>
      <c r="E1178">
        <v>94.7971</v>
      </c>
      <c r="F1178">
        <v>85.153099999999995</v>
      </c>
      <c r="G1178">
        <v>-43.899000000000001</v>
      </c>
      <c r="H1178">
        <v>-3.2916699999999999</v>
      </c>
      <c r="I1178">
        <v>9.2486700000000006</v>
      </c>
      <c r="J1178">
        <v>1</v>
      </c>
      <c r="K1178">
        <f t="shared" si="37"/>
        <v>1.1219674263424053</v>
      </c>
      <c r="L1178">
        <f>SQRT((D1178-Tabelle11[[#This Row],[X]])^2+ (E1178 - Tabelle11[Y])^2 + (F1178 - Tabelle11[Z])^2)</f>
        <v>128.87440196664346</v>
      </c>
      <c r="M1178">
        <f ca="1">IF(ROW()&gt;M$1+2,AVERAGEA(INDIRECT(ADDRESS(ROW()-M$1,12)):INDIRECT(ADDRESS(ROW(),12,4))),NA())</f>
        <v>129.76672682774057</v>
      </c>
      <c r="N1178" s="1">
        <f>1000/(Tabelle10[[#This Row],[Time MS]]-B1177)</f>
        <v>33.333333333333336</v>
      </c>
    </row>
    <row r="1179" spans="1:14">
      <c r="A1179" t="str">
        <f t="shared" si="36"/>
        <v>0:24:152</v>
      </c>
      <c r="B1179">
        <v>24152</v>
      </c>
      <c r="C1179">
        <v>1</v>
      </c>
      <c r="D1179">
        <v>-21.0382</v>
      </c>
      <c r="E1179">
        <v>95.040700000000001</v>
      </c>
      <c r="F1179">
        <v>84.568399999999997</v>
      </c>
      <c r="G1179">
        <v>-44.449599999999997</v>
      </c>
      <c r="H1179">
        <v>-3.2517</v>
      </c>
      <c r="I1179">
        <v>9.5557400000000001</v>
      </c>
      <c r="J1179">
        <v>1</v>
      </c>
      <c r="K1179">
        <f t="shared" si="37"/>
        <v>0.18494557392062103</v>
      </c>
      <c r="L1179">
        <f>SQRT((D1179-Tabelle11[[#This Row],[X]])^2+ (E1179 - Tabelle11[Y])^2 + (F1179 - Tabelle11[Z])^2)</f>
        <v>128.94632524539037</v>
      </c>
      <c r="M1179">
        <f ca="1">IF(ROW()&gt;M$1+2,AVERAGEA(INDIRECT(ADDRESS(ROW()-M$1,12)):INDIRECT(ADDRESS(ROW(),12,4))),NA())</f>
        <v>129.77296591648184</v>
      </c>
      <c r="N1179" s="1">
        <f>1000/(Tabelle10[[#This Row],[Time MS]]-B1178)</f>
        <v>71.428571428571431</v>
      </c>
    </row>
    <row r="1180" spans="1:14">
      <c r="A1180" t="str">
        <f t="shared" si="36"/>
        <v>0:24:181</v>
      </c>
      <c r="B1180">
        <v>24181</v>
      </c>
      <c r="C1180">
        <v>1</v>
      </c>
      <c r="D1180">
        <v>-21.0382</v>
      </c>
      <c r="E1180">
        <v>95.040700000000001</v>
      </c>
      <c r="F1180">
        <v>84.568399999999997</v>
      </c>
      <c r="G1180">
        <v>-44.449599999999997</v>
      </c>
      <c r="H1180">
        <v>-3.2517</v>
      </c>
      <c r="I1180">
        <v>9.5557400000000001</v>
      </c>
      <c r="J1180">
        <v>0</v>
      </c>
      <c r="K1180">
        <f t="shared" si="37"/>
        <v>0</v>
      </c>
      <c r="L1180">
        <f>SQRT((D1180-Tabelle11[[#This Row],[X]])^2+ (E1180 - Tabelle11[Y])^2 + (F1180 - Tabelle11[Z])^2)</f>
        <v>128.94632524539037</v>
      </c>
      <c r="M1180">
        <f ca="1">IF(ROW()&gt;M$1+2,AVERAGEA(INDIRECT(ADDRESS(ROW()-M$1,12)):INDIRECT(ADDRESS(ROW(),12,4))),NA())</f>
        <v>129.77920500522308</v>
      </c>
      <c r="N1180" s="1">
        <f>1000/(Tabelle10[[#This Row],[Time MS]]-B1179)</f>
        <v>34.482758620689658</v>
      </c>
    </row>
    <row r="1181" spans="1:14">
      <c r="A1181" t="str">
        <f t="shared" si="36"/>
        <v>0:24:205</v>
      </c>
      <c r="B1181">
        <v>24205</v>
      </c>
      <c r="C1181">
        <v>1</v>
      </c>
      <c r="D1181">
        <v>-21.971299999999999</v>
      </c>
      <c r="E1181">
        <v>94.738799999999998</v>
      </c>
      <c r="F1181">
        <v>84.500900000000001</v>
      </c>
      <c r="G1181">
        <v>-44.777700000000003</v>
      </c>
      <c r="H1181">
        <v>-3.1111499999999999</v>
      </c>
      <c r="I1181">
        <v>9.8886500000000002</v>
      </c>
      <c r="J1181">
        <v>1</v>
      </c>
      <c r="K1181">
        <f t="shared" si="37"/>
        <v>0.16627110995497674</v>
      </c>
      <c r="L1181">
        <f>SQRT((D1181-Tabelle11[[#This Row],[X]])^2+ (E1181 - Tabelle11[Y])^2 + (F1181 - Tabelle11[Z])^2)</f>
        <v>128.83547783875372</v>
      </c>
      <c r="M1181">
        <f ca="1">IF(ROW()&gt;M$1+2,AVERAGEA(INDIRECT(ADDRESS(ROW()-M$1,12)):INDIRECT(ADDRESS(ROW(),12,4))),NA())</f>
        <v>129.77624645812301</v>
      </c>
      <c r="N1181" s="1">
        <f>1000/(Tabelle10[[#This Row],[Time MS]]-B1180)</f>
        <v>41.666666666666664</v>
      </c>
    </row>
    <row r="1182" spans="1:14">
      <c r="A1182" t="str">
        <f t="shared" si="36"/>
        <v>0:24:221</v>
      </c>
      <c r="B1182">
        <v>24221</v>
      </c>
      <c r="C1182">
        <v>1</v>
      </c>
      <c r="D1182">
        <v>-21.971299999999999</v>
      </c>
      <c r="E1182">
        <v>94.738799999999998</v>
      </c>
      <c r="F1182">
        <v>84.500900000000001</v>
      </c>
      <c r="G1182">
        <v>-44.777700000000003</v>
      </c>
      <c r="H1182">
        <v>-3.1111499999999999</v>
      </c>
      <c r="I1182">
        <v>9.8886500000000002</v>
      </c>
      <c r="J1182">
        <v>1</v>
      </c>
      <c r="K1182">
        <f t="shared" si="37"/>
        <v>0</v>
      </c>
      <c r="L1182">
        <f>SQRT((D1182-Tabelle11[[#This Row],[X]])^2+ (E1182 - Tabelle11[Y])^2 + (F1182 - Tabelle11[Z])^2)</f>
        <v>128.83547783875372</v>
      </c>
      <c r="M1182">
        <f ca="1">IF(ROW()&gt;M$1+2,AVERAGEA(INDIRECT(ADDRESS(ROW()-M$1,12)):INDIRECT(ADDRESS(ROW(),12,4))),NA())</f>
        <v>129.77328791102298</v>
      </c>
      <c r="N1182" s="1">
        <f>1000/(Tabelle10[[#This Row],[Time MS]]-B1181)</f>
        <v>62.5</v>
      </c>
    </row>
    <row r="1183" spans="1:14">
      <c r="A1183" t="str">
        <f t="shared" si="36"/>
        <v>0:24:243</v>
      </c>
      <c r="B1183">
        <v>24243</v>
      </c>
      <c r="C1183">
        <v>1</v>
      </c>
      <c r="D1183">
        <v>-21.971299999999999</v>
      </c>
      <c r="E1183">
        <v>94.738799999999998</v>
      </c>
      <c r="F1183">
        <v>84.500900000000001</v>
      </c>
      <c r="G1183">
        <v>-44.777700000000003</v>
      </c>
      <c r="H1183">
        <v>-3.1111499999999999</v>
      </c>
      <c r="I1183">
        <v>9.8886500000000002</v>
      </c>
      <c r="J1183">
        <v>0</v>
      </c>
      <c r="K1183">
        <f t="shared" si="37"/>
        <v>0</v>
      </c>
      <c r="L1183">
        <f>SQRT((D1183-Tabelle11[[#This Row],[X]])^2+ (E1183 - Tabelle11[Y])^2 + (F1183 - Tabelle11[Z])^2)</f>
        <v>128.83547783875372</v>
      </c>
      <c r="M1183">
        <f ca="1">IF(ROW()&gt;M$1+2,AVERAGEA(INDIRECT(ADDRESS(ROW()-M$1,12)):INDIRECT(ADDRESS(ROW(),12,4))),NA())</f>
        <v>129.76011404132527</v>
      </c>
      <c r="N1183" s="1">
        <f>1000/(Tabelle10[[#This Row],[Time MS]]-B1182)</f>
        <v>45.454545454545453</v>
      </c>
    </row>
    <row r="1184" spans="1:14">
      <c r="A1184" t="str">
        <f t="shared" si="36"/>
        <v>0:24:265</v>
      </c>
      <c r="B1184">
        <v>24265</v>
      </c>
      <c r="C1184">
        <v>1</v>
      </c>
      <c r="D1184">
        <v>-23.909700000000001</v>
      </c>
      <c r="E1184">
        <v>96.545299999999997</v>
      </c>
      <c r="F1184">
        <v>84.375100000000003</v>
      </c>
      <c r="G1184">
        <v>-45.3322</v>
      </c>
      <c r="H1184">
        <v>-3.7986</v>
      </c>
      <c r="I1184">
        <v>9.7077899999999993</v>
      </c>
      <c r="J1184">
        <v>1</v>
      </c>
      <c r="K1184">
        <f t="shared" si="37"/>
        <v>2.6082226002268851</v>
      </c>
      <c r="L1184">
        <f>SQRT((D1184-Tabelle11[[#This Row],[X]])^2+ (E1184 - Tabelle11[Y])^2 + (F1184 - Tabelle11[Z])^2)</f>
        <v>130.42939165000348</v>
      </c>
      <c r="M1184">
        <f ca="1">IF(ROW()&gt;M$1+2,AVERAGEA(INDIRECT(ADDRESS(ROW()-M$1,12)):INDIRECT(ADDRESS(ROW(),12,4))),NA())</f>
        <v>129.76272149649142</v>
      </c>
      <c r="N1184" s="1">
        <f>1000/(Tabelle10[[#This Row],[Time MS]]-B1183)</f>
        <v>45.454545454545453</v>
      </c>
    </row>
    <row r="1185" spans="1:14">
      <c r="A1185" t="str">
        <f t="shared" si="36"/>
        <v>0:24:276</v>
      </c>
      <c r="B1185">
        <v>24276</v>
      </c>
      <c r="C1185">
        <v>1</v>
      </c>
      <c r="D1185">
        <v>-23.909700000000001</v>
      </c>
      <c r="E1185">
        <v>96.545299999999997</v>
      </c>
      <c r="F1185">
        <v>84.375100000000003</v>
      </c>
      <c r="G1185">
        <v>-45.3322</v>
      </c>
      <c r="H1185">
        <v>-3.7986</v>
      </c>
      <c r="I1185">
        <v>9.7077899999999993</v>
      </c>
      <c r="J1185">
        <v>0</v>
      </c>
      <c r="K1185">
        <f t="shared" si="37"/>
        <v>0</v>
      </c>
      <c r="L1185">
        <f>SQRT((D1185-Tabelle11[[#This Row],[X]])^2+ (E1185 - Tabelle11[Y])^2 + (F1185 - Tabelle11[Z])^2)</f>
        <v>130.42939165000348</v>
      </c>
      <c r="M1185">
        <f ca="1">IF(ROW()&gt;M$1+2,AVERAGEA(INDIRECT(ADDRESS(ROW()-M$1,12)):INDIRECT(ADDRESS(ROW(),12,4))),NA())</f>
        <v>129.76281950532177</v>
      </c>
      <c r="N1185" s="1">
        <f>1000/(Tabelle10[[#This Row],[Time MS]]-B1184)</f>
        <v>90.909090909090907</v>
      </c>
    </row>
    <row r="1186" spans="1:14">
      <c r="A1186" t="str">
        <f t="shared" si="36"/>
        <v>0:24:300</v>
      </c>
      <c r="B1186">
        <v>24300</v>
      </c>
      <c r="C1186">
        <v>1</v>
      </c>
      <c r="D1186">
        <v>-21.471900000000002</v>
      </c>
      <c r="E1186">
        <v>95.016300000000001</v>
      </c>
      <c r="F1186">
        <v>85.915800000000004</v>
      </c>
      <c r="G1186">
        <v>-44.571399999999997</v>
      </c>
      <c r="H1186">
        <v>-3.5678999999999998</v>
      </c>
      <c r="I1186">
        <v>10.394600000000001</v>
      </c>
      <c r="J1186">
        <v>1</v>
      </c>
      <c r="K1186">
        <f t="shared" si="37"/>
        <v>0.81340457029692459</v>
      </c>
      <c r="L1186">
        <f>SQRT((D1186-Tabelle11[[#This Row],[X]])^2+ (E1186 - Tabelle11[Y])^2 + (F1186 - Tabelle11[Z])^2)</f>
        <v>129.8871219364722</v>
      </c>
      <c r="M1186">
        <f ca="1">IF(ROW()&gt;M$1+2,AVERAGEA(INDIRECT(ADDRESS(ROW()-M$1,12)):INDIRECT(ADDRESS(ROW(),12,4))),NA())</f>
        <v>129.75919941958591</v>
      </c>
      <c r="N1186" s="1">
        <f>1000/(Tabelle10[[#This Row],[Time MS]]-B1185)</f>
        <v>41.666666666666664</v>
      </c>
    </row>
    <row r="1187" spans="1:14">
      <c r="A1187" t="str">
        <f t="shared" si="36"/>
        <v>0:24:314</v>
      </c>
      <c r="B1187">
        <v>24314</v>
      </c>
      <c r="C1187">
        <v>1</v>
      </c>
      <c r="D1187">
        <v>-19.193999999999999</v>
      </c>
      <c r="E1187">
        <v>93.254900000000006</v>
      </c>
      <c r="F1187">
        <v>86.197900000000004</v>
      </c>
      <c r="G1187">
        <v>-44.183599999999998</v>
      </c>
      <c r="H1187">
        <v>-3.4117000000000002</v>
      </c>
      <c r="I1187">
        <v>11.3177</v>
      </c>
      <c r="J1187">
        <v>1</v>
      </c>
      <c r="K1187">
        <f t="shared" si="37"/>
        <v>3.7398866111651206</v>
      </c>
      <c r="L1187">
        <f>SQRT((D1187-Tabelle11[[#This Row],[X]])^2+ (E1187 - Tabelle11[Y])^2 + (F1187 - Tabelle11[Z])^2)</f>
        <v>128.43272158768576</v>
      </c>
      <c r="M1187">
        <f ca="1">IF(ROW()&gt;M$1+2,AVERAGEA(INDIRECT(ADDRESS(ROW()-M$1,12)):INDIRECT(ADDRESS(ROW(),12,4))),NA())</f>
        <v>129.74117933039673</v>
      </c>
      <c r="N1187" s="1">
        <f>1000/(Tabelle10[[#This Row],[Time MS]]-B1186)</f>
        <v>71.428571428571431</v>
      </c>
    </row>
    <row r="1188" spans="1:14">
      <c r="A1188" t="str">
        <f t="shared" si="36"/>
        <v>0:24:342</v>
      </c>
      <c r="B1188">
        <v>24342</v>
      </c>
      <c r="C1188">
        <v>1</v>
      </c>
      <c r="D1188">
        <v>-19.193999999999999</v>
      </c>
      <c r="E1188">
        <v>93.254900000000006</v>
      </c>
      <c r="F1188">
        <v>86.197900000000004</v>
      </c>
      <c r="G1188">
        <v>-44.183599999999998</v>
      </c>
      <c r="H1188">
        <v>-3.4117000000000002</v>
      </c>
      <c r="I1188">
        <v>11.3177</v>
      </c>
      <c r="J1188">
        <v>0</v>
      </c>
      <c r="K1188">
        <f t="shared" si="37"/>
        <v>0</v>
      </c>
      <c r="L1188">
        <f>SQRT((D1188-Tabelle11[[#This Row],[X]])^2+ (E1188 - Tabelle11[Y])^2 + (F1188 - Tabelle11[Z])^2)</f>
        <v>128.43272158768576</v>
      </c>
      <c r="M1188">
        <f ca="1">IF(ROW()&gt;M$1+2,AVERAGEA(INDIRECT(ADDRESS(ROW()-M$1,12)):INDIRECT(ADDRESS(ROW(),12,4))),NA())</f>
        <v>129.72315924120755</v>
      </c>
      <c r="N1188" s="1">
        <f>1000/(Tabelle10[[#This Row],[Time MS]]-B1187)</f>
        <v>35.714285714285715</v>
      </c>
    </row>
    <row r="1189" spans="1:14">
      <c r="A1189" t="str">
        <f t="shared" si="36"/>
        <v>0:24:370</v>
      </c>
      <c r="B1189">
        <v>24370</v>
      </c>
      <c r="C1189">
        <v>1</v>
      </c>
      <c r="D1189">
        <v>-22.616299999999999</v>
      </c>
      <c r="E1189">
        <v>95.077799999999996</v>
      </c>
      <c r="F1189">
        <v>84.506</v>
      </c>
      <c r="G1189">
        <v>-45.396999999999998</v>
      </c>
      <c r="H1189">
        <v>-3.9270800000000001</v>
      </c>
      <c r="I1189">
        <v>11.1356</v>
      </c>
      <c r="J1189">
        <v>1</v>
      </c>
      <c r="K1189">
        <f t="shared" si="37"/>
        <v>0.98604859870335271</v>
      </c>
      <c r="L1189">
        <f>SQRT((D1189-Tabelle11[[#This Row],[X]])^2+ (E1189 - Tabelle11[Y])^2 + (F1189 - Tabelle11[Z])^2)</f>
        <v>129.19964827556615</v>
      </c>
      <c r="M1189">
        <f ca="1">IF(ROW()&gt;M$1+2,AVERAGEA(INDIRECT(ADDRESS(ROW()-M$1,12)):INDIRECT(ADDRESS(ROW(),12,4))),NA())</f>
        <v>129.71273248556173</v>
      </c>
      <c r="N1189" s="1">
        <f>1000/(Tabelle10[[#This Row],[Time MS]]-B1188)</f>
        <v>35.714285714285715</v>
      </c>
    </row>
    <row r="1190" spans="1:14">
      <c r="A1190" t="str">
        <f t="shared" si="36"/>
        <v>0:24:378</v>
      </c>
      <c r="B1190">
        <v>24378</v>
      </c>
      <c r="C1190">
        <v>1</v>
      </c>
      <c r="D1190">
        <v>-22.616299999999999</v>
      </c>
      <c r="E1190">
        <v>95.077799999999996</v>
      </c>
      <c r="F1190">
        <v>84.506</v>
      </c>
      <c r="G1190">
        <v>-45.396999999999998</v>
      </c>
      <c r="H1190">
        <v>-3.9270800000000001</v>
      </c>
      <c r="I1190">
        <v>11.1356</v>
      </c>
      <c r="J1190">
        <v>0</v>
      </c>
      <c r="K1190">
        <f t="shared" si="37"/>
        <v>0</v>
      </c>
      <c r="L1190">
        <f>SQRT((D1190-Tabelle11[[#This Row],[X]])^2+ (E1190 - Tabelle11[Y])^2 + (F1190 - Tabelle11[Z])^2)</f>
        <v>129.19964827556615</v>
      </c>
      <c r="M1190">
        <f ca="1">IF(ROW()&gt;M$1+2,AVERAGEA(INDIRECT(ADDRESS(ROW()-M$1,12)):INDIRECT(ADDRESS(ROW(),12,4))),NA())</f>
        <v>129.70230572991591</v>
      </c>
      <c r="N1190" s="1">
        <f>1000/(Tabelle10[[#This Row],[Time MS]]-B1189)</f>
        <v>125</v>
      </c>
    </row>
    <row r="1191" spans="1:14">
      <c r="A1191" t="str">
        <f t="shared" si="36"/>
        <v>0:24:401</v>
      </c>
      <c r="B1191">
        <v>24401</v>
      </c>
      <c r="C1191">
        <v>1</v>
      </c>
      <c r="D1191">
        <v>-22.044899999999998</v>
      </c>
      <c r="E1191">
        <v>95.2256</v>
      </c>
      <c r="F1191">
        <v>85.339799999999997</v>
      </c>
      <c r="G1191">
        <v>-45.168700000000001</v>
      </c>
      <c r="H1191">
        <v>-3.8708100000000001</v>
      </c>
      <c r="I1191">
        <v>11.2499</v>
      </c>
      <c r="J1191">
        <v>1</v>
      </c>
      <c r="K1191">
        <f t="shared" si="37"/>
        <v>0.87174287653216276</v>
      </c>
      <c r="L1191">
        <f>SQRT((D1191-Tabelle11[[#This Row],[X]])^2+ (E1191 - Tabelle11[Y])^2 + (F1191 - Tabelle11[Z])^2)</f>
        <v>129.75659511335058</v>
      </c>
      <c r="M1191">
        <f ca="1">IF(ROW()&gt;M$1+2,AVERAGEA(INDIRECT(ADDRESS(ROW()-M$1,12)):INDIRECT(ADDRESS(ROW(),12,4))),NA())</f>
        <v>129.68754477252668</v>
      </c>
      <c r="N1191" s="1">
        <f>1000/(Tabelle10[[#This Row],[Time MS]]-B1190)</f>
        <v>43.478260869565219</v>
      </c>
    </row>
    <row r="1192" spans="1:14">
      <c r="A1192" t="str">
        <f t="shared" si="36"/>
        <v>0:24:416</v>
      </c>
      <c r="B1192">
        <v>24416</v>
      </c>
      <c r="C1192">
        <v>1</v>
      </c>
      <c r="D1192">
        <v>-22.044899999999998</v>
      </c>
      <c r="E1192">
        <v>95.2256</v>
      </c>
      <c r="F1192">
        <v>85.339799999999997</v>
      </c>
      <c r="G1192">
        <v>-45.168700000000001</v>
      </c>
      <c r="H1192">
        <v>-3.8708100000000001</v>
      </c>
      <c r="I1192">
        <v>11.2499</v>
      </c>
      <c r="J1192">
        <v>1</v>
      </c>
      <c r="K1192">
        <f t="shared" si="37"/>
        <v>0</v>
      </c>
      <c r="L1192">
        <f>SQRT((D1192-Tabelle11[[#This Row],[X]])^2+ (E1192 - Tabelle11[Y])^2 + (F1192 - Tabelle11[Z])^2)</f>
        <v>129.75659511335058</v>
      </c>
      <c r="M1192">
        <f ca="1">IF(ROW()&gt;M$1+2,AVERAGEA(INDIRECT(ADDRESS(ROW()-M$1,12)):INDIRECT(ADDRESS(ROW(),12,4))),NA())</f>
        <v>129.67640577912363</v>
      </c>
      <c r="N1192" s="1">
        <f>1000/(Tabelle10[[#This Row],[Time MS]]-B1191)</f>
        <v>66.666666666666671</v>
      </c>
    </row>
    <row r="1193" spans="1:14">
      <c r="A1193" t="str">
        <f t="shared" si="36"/>
        <v>0:24:441</v>
      </c>
      <c r="B1193">
        <v>24441</v>
      </c>
      <c r="C1193">
        <v>1</v>
      </c>
      <c r="D1193">
        <v>-22.044899999999998</v>
      </c>
      <c r="E1193">
        <v>95.2256</v>
      </c>
      <c r="F1193">
        <v>85.339799999999997</v>
      </c>
      <c r="G1193">
        <v>-45.168700000000001</v>
      </c>
      <c r="H1193">
        <v>-3.8708100000000001</v>
      </c>
      <c r="I1193">
        <v>11.2499</v>
      </c>
      <c r="J1193">
        <v>0</v>
      </c>
      <c r="K1193">
        <f t="shared" si="37"/>
        <v>0</v>
      </c>
      <c r="L1193">
        <f>SQRT((D1193-Tabelle11[[#This Row],[X]])^2+ (E1193 - Tabelle11[Y])^2 + (F1193 - Tabelle11[Z])^2)</f>
        <v>129.75659511335058</v>
      </c>
      <c r="M1193">
        <f ca="1">IF(ROW()&gt;M$1+2,AVERAGEA(INDIRECT(ADDRESS(ROW()-M$1,12)):INDIRECT(ADDRESS(ROW(),12,4))),NA())</f>
        <v>129.66526678572063</v>
      </c>
      <c r="N1193" s="1">
        <f>1000/(Tabelle10[[#This Row],[Time MS]]-B1192)</f>
        <v>40</v>
      </c>
    </row>
    <row r="1194" spans="1:14">
      <c r="A1194" t="str">
        <f t="shared" si="36"/>
        <v>0:24:464</v>
      </c>
      <c r="B1194">
        <v>24464</v>
      </c>
      <c r="C1194">
        <v>1</v>
      </c>
      <c r="D1194">
        <v>-21.590900000000001</v>
      </c>
      <c r="E1194">
        <v>94.297700000000006</v>
      </c>
      <c r="F1194">
        <v>85.453000000000003</v>
      </c>
      <c r="G1194">
        <v>-45.150700000000001</v>
      </c>
      <c r="H1194">
        <v>-3.6692499999999999</v>
      </c>
      <c r="I1194">
        <v>11.8009</v>
      </c>
      <c r="J1194">
        <v>1</v>
      </c>
      <c r="K1194">
        <f t="shared" si="37"/>
        <v>1.0663426613299061</v>
      </c>
      <c r="L1194">
        <f>SQRT((D1194-Tabelle11[[#This Row],[X]])^2+ (E1194 - Tabelle11[Y])^2 + (F1194 - Tabelle11[Z])^2)</f>
        <v>129.0753206352787</v>
      </c>
      <c r="M1194">
        <f ca="1">IF(ROW()&gt;M$1+2,AVERAGEA(INDIRECT(ADDRESS(ROW()-M$1,12)):INDIRECT(ADDRESS(ROW(),12,4))),NA())</f>
        <v>129.65010409161437</v>
      </c>
      <c r="N1194" s="1">
        <f>1000/(Tabelle10[[#This Row],[Time MS]]-B1193)</f>
        <v>43.478260869565219</v>
      </c>
    </row>
    <row r="1195" spans="1:14">
      <c r="A1195" t="str">
        <f t="shared" si="36"/>
        <v>0:24:475</v>
      </c>
      <c r="B1195">
        <v>24475</v>
      </c>
      <c r="C1195">
        <v>1</v>
      </c>
      <c r="D1195">
        <v>-21.590900000000001</v>
      </c>
      <c r="E1195">
        <v>94.297700000000006</v>
      </c>
      <c r="F1195">
        <v>85.453000000000003</v>
      </c>
      <c r="G1195">
        <v>-45.150700000000001</v>
      </c>
      <c r="H1195">
        <v>-3.6692499999999999</v>
      </c>
      <c r="I1195">
        <v>11.8009</v>
      </c>
      <c r="J1195">
        <v>0</v>
      </c>
      <c r="K1195">
        <f t="shared" si="37"/>
        <v>0</v>
      </c>
      <c r="L1195">
        <f>SQRT((D1195-Tabelle11[[#This Row],[X]])^2+ (E1195 - Tabelle11[Y])^2 + (F1195 - Tabelle11[Z])^2)</f>
        <v>129.0753206352787</v>
      </c>
      <c r="M1195">
        <f ca="1">IF(ROW()&gt;M$1+2,AVERAGEA(INDIRECT(ADDRESS(ROW()-M$1,12)):INDIRECT(ADDRESS(ROW(),12,4))),NA())</f>
        <v>129.62038178019966</v>
      </c>
      <c r="N1195" s="1">
        <f>1000/(Tabelle10[[#This Row],[Time MS]]-B1194)</f>
        <v>90.909090909090907</v>
      </c>
    </row>
    <row r="1196" spans="1:14">
      <c r="A1196" t="str">
        <f t="shared" si="36"/>
        <v>0:24:501</v>
      </c>
      <c r="B1196">
        <v>24501</v>
      </c>
      <c r="C1196">
        <v>1</v>
      </c>
      <c r="D1196">
        <v>-24.894300000000001</v>
      </c>
      <c r="E1196">
        <v>96.545599999999993</v>
      </c>
      <c r="F1196">
        <v>84.299800000000005</v>
      </c>
      <c r="G1196">
        <v>-46.165999999999997</v>
      </c>
      <c r="H1196">
        <v>-4.2917699999999996</v>
      </c>
      <c r="I1196">
        <v>11.3421</v>
      </c>
      <c r="J1196">
        <v>1</v>
      </c>
      <c r="K1196">
        <f t="shared" si="37"/>
        <v>2.0627183716703277</v>
      </c>
      <c r="L1196">
        <f>SQRT((D1196-Tabelle11[[#This Row],[X]])^2+ (E1196 - Tabelle11[Y])^2 + (F1196 - Tabelle11[Z])^2)</f>
        <v>130.56506168148505</v>
      </c>
      <c r="M1196">
        <f ca="1">IF(ROW()&gt;M$1+2,AVERAGEA(INDIRECT(ADDRESS(ROW()-M$1,12)):INDIRECT(ADDRESS(ROW(),12,4))),NA())</f>
        <v>129.60540938013355</v>
      </c>
      <c r="N1196" s="1">
        <f>1000/(Tabelle10[[#This Row],[Time MS]]-B1195)</f>
        <v>38.46153846153846</v>
      </c>
    </row>
    <row r="1197" spans="1:14">
      <c r="A1197" t="str">
        <f t="shared" si="36"/>
        <v>0:24:513</v>
      </c>
      <c r="B1197">
        <v>24513</v>
      </c>
      <c r="C1197">
        <v>1</v>
      </c>
      <c r="D1197">
        <v>-27.040700000000001</v>
      </c>
      <c r="E1197">
        <v>99.509500000000003</v>
      </c>
      <c r="F1197">
        <v>83.775499999999994</v>
      </c>
      <c r="G1197">
        <v>-46.664000000000001</v>
      </c>
      <c r="H1197">
        <v>-5.0108699999999997</v>
      </c>
      <c r="I1197">
        <v>10.3935</v>
      </c>
      <c r="J1197">
        <v>1</v>
      </c>
      <c r="K1197">
        <f t="shared" si="37"/>
        <v>6.8836277679044997</v>
      </c>
      <c r="L1197">
        <f>SQRT((D1197-Tabelle11[[#This Row],[X]])^2+ (E1197 - Tabelle11[Y])^2 + (F1197 - Tabelle11[Z])^2)</f>
        <v>132.85960427078655</v>
      </c>
      <c r="M1197">
        <f ca="1">IF(ROW()&gt;M$1+2,AVERAGEA(INDIRECT(ADDRESS(ROW()-M$1,12)):INDIRECT(ADDRESS(ROW(),12,4))),NA())</f>
        <v>129.61315522352584</v>
      </c>
      <c r="N1197" s="1">
        <f>1000/(Tabelle10[[#This Row],[Time MS]]-B1196)</f>
        <v>83.333333333333329</v>
      </c>
    </row>
    <row r="1198" spans="1:14">
      <c r="A1198" t="str">
        <f t="shared" si="36"/>
        <v>0:24:541</v>
      </c>
      <c r="B1198">
        <v>24541</v>
      </c>
      <c r="C1198">
        <v>1</v>
      </c>
      <c r="D1198">
        <v>-27.040700000000001</v>
      </c>
      <c r="E1198">
        <v>99.509500000000003</v>
      </c>
      <c r="F1198">
        <v>83.775499999999994</v>
      </c>
      <c r="G1198">
        <v>-46.664000000000001</v>
      </c>
      <c r="H1198">
        <v>-5.0108699999999997</v>
      </c>
      <c r="I1198">
        <v>10.3935</v>
      </c>
      <c r="J1198">
        <v>0</v>
      </c>
      <c r="K1198">
        <f t="shared" si="37"/>
        <v>0</v>
      </c>
      <c r="L1198">
        <f>SQRT((D1198-Tabelle11[[#This Row],[X]])^2+ (E1198 - Tabelle11[Y])^2 + (F1198 - Tabelle11[Z])^2)</f>
        <v>132.85960427078655</v>
      </c>
      <c r="M1198">
        <f ca="1">IF(ROW()&gt;M$1+2,AVERAGEA(INDIRECT(ADDRESS(ROW()-M$1,12)):INDIRECT(ADDRESS(ROW(),12,4))),NA())</f>
        <v>129.62892228810648</v>
      </c>
      <c r="N1198" s="1">
        <f>1000/(Tabelle10[[#This Row],[Time MS]]-B1197)</f>
        <v>35.714285714285715</v>
      </c>
    </row>
    <row r="1199" spans="1:14">
      <c r="A1199" t="str">
        <f t="shared" si="36"/>
        <v>0:24:571</v>
      </c>
      <c r="B1199">
        <v>24571</v>
      </c>
      <c r="C1199">
        <v>1</v>
      </c>
      <c r="D1199">
        <v>-27.100100000000001</v>
      </c>
      <c r="E1199">
        <v>100.069</v>
      </c>
      <c r="F1199">
        <v>84.377300000000005</v>
      </c>
      <c r="G1199">
        <v>-46.206400000000002</v>
      </c>
      <c r="H1199">
        <v>-5.2778499999999999</v>
      </c>
      <c r="I1199">
        <v>9.95505</v>
      </c>
      <c r="J1199">
        <v>1</v>
      </c>
      <c r="K1199">
        <f t="shared" si="37"/>
        <v>0.97283413088188153</v>
      </c>
      <c r="L1199">
        <f>SQRT((D1199-Tabelle11[[#This Row],[X]])^2+ (E1199 - Tabelle11[Y])^2 + (F1199 - Tabelle11[Z])^2)</f>
        <v>133.67029937985478</v>
      </c>
      <c r="M1199">
        <f ca="1">IF(ROW()&gt;M$1+2,AVERAGEA(INDIRECT(ADDRESS(ROW()-M$1,12)):INDIRECT(ADDRESS(ROW(),12,4))),NA())</f>
        <v>129.65271603693532</v>
      </c>
      <c r="N1199" s="1">
        <f>1000/(Tabelle10[[#This Row],[Time MS]]-B1198)</f>
        <v>33.333333333333336</v>
      </c>
    </row>
    <row r="1200" spans="1:14">
      <c r="A1200" t="str">
        <f t="shared" si="36"/>
        <v>0:24:583</v>
      </c>
      <c r="B1200">
        <v>24583</v>
      </c>
      <c r="C1200">
        <v>1</v>
      </c>
      <c r="D1200">
        <v>-26.965</v>
      </c>
      <c r="E1200">
        <v>97.831100000000006</v>
      </c>
      <c r="F1200">
        <v>85.219499999999996</v>
      </c>
      <c r="G1200">
        <v>-45.548999999999999</v>
      </c>
      <c r="H1200">
        <v>-4.7490199999999998</v>
      </c>
      <c r="I1200">
        <v>10.1988</v>
      </c>
      <c r="J1200">
        <v>1</v>
      </c>
      <c r="K1200">
        <f t="shared" si="37"/>
        <v>3.4639363952441613</v>
      </c>
      <c r="L1200">
        <f>SQRT((D1200-Tabelle11[[#This Row],[X]])^2+ (E1200 - Tabelle11[Y])^2 + (F1200 - Tabelle11[Z])^2)</f>
        <v>132.5156539147734</v>
      </c>
      <c r="M1200">
        <f ca="1">IF(ROW()&gt;M$1+2,AVERAGEA(INDIRECT(ADDRESS(ROW()-M$1,12)):INDIRECT(ADDRESS(ROW(),12,4))),NA())</f>
        <v>129.66507765244651</v>
      </c>
      <c r="N1200" s="1">
        <f>1000/(Tabelle10[[#This Row],[Time MS]]-B1199)</f>
        <v>83.333333333333329</v>
      </c>
    </row>
    <row r="1201" spans="1:14">
      <c r="A1201" t="str">
        <f t="shared" si="36"/>
        <v>0:24:607</v>
      </c>
      <c r="B1201">
        <v>24607</v>
      </c>
      <c r="C1201">
        <v>1</v>
      </c>
      <c r="D1201">
        <v>-26.965</v>
      </c>
      <c r="E1201">
        <v>97.831100000000006</v>
      </c>
      <c r="F1201">
        <v>85.219499999999996</v>
      </c>
      <c r="G1201">
        <v>-45.548999999999999</v>
      </c>
      <c r="H1201">
        <v>-4.7490199999999998</v>
      </c>
      <c r="I1201">
        <v>10.1988</v>
      </c>
      <c r="J1201">
        <v>1</v>
      </c>
      <c r="K1201">
        <f t="shared" si="37"/>
        <v>0</v>
      </c>
      <c r="L1201">
        <f>SQRT((D1201-Tabelle11[[#This Row],[X]])^2+ (E1201 - Tabelle11[Y])^2 + (F1201 - Tabelle11[Z])^2)</f>
        <v>132.5156539147734</v>
      </c>
      <c r="M1201">
        <f ca="1">IF(ROW()&gt;M$1+2,AVERAGEA(INDIRECT(ADDRESS(ROW()-M$1,12)):INDIRECT(ADDRESS(ROW(),12,4))),NA())</f>
        <v>129.67743926795771</v>
      </c>
      <c r="N1201" s="1">
        <f>1000/(Tabelle10[[#This Row],[Time MS]]-B1200)</f>
        <v>41.666666666666664</v>
      </c>
    </row>
    <row r="1202" spans="1:14">
      <c r="A1202" t="str">
        <f t="shared" si="36"/>
        <v>0:24:642</v>
      </c>
      <c r="B1202">
        <v>24642</v>
      </c>
      <c r="C1202">
        <v>1</v>
      </c>
      <c r="D1202">
        <v>-26.965</v>
      </c>
      <c r="E1202">
        <v>97.831100000000006</v>
      </c>
      <c r="F1202">
        <v>85.219499999999996</v>
      </c>
      <c r="G1202">
        <v>-45.548999999999999</v>
      </c>
      <c r="H1202">
        <v>-4.7490199999999998</v>
      </c>
      <c r="I1202">
        <v>10.1988</v>
      </c>
      <c r="J1202">
        <v>0</v>
      </c>
      <c r="K1202">
        <f t="shared" si="37"/>
        <v>0</v>
      </c>
      <c r="L1202">
        <f>SQRT((D1202-Tabelle11[[#This Row],[X]])^2+ (E1202 - Tabelle11[Y])^2 + (F1202 - Tabelle11[Z])^2)</f>
        <v>132.5156539147734</v>
      </c>
      <c r="M1202">
        <f ca="1">IF(ROW()&gt;M$1+2,AVERAGEA(INDIRECT(ADDRESS(ROW()-M$1,12)):INDIRECT(ADDRESS(ROW(),12,4))),NA())</f>
        <v>129.69426385031107</v>
      </c>
      <c r="N1202" s="1">
        <f>1000/(Tabelle10[[#This Row],[Time MS]]-B1201)</f>
        <v>28.571428571428573</v>
      </c>
    </row>
    <row r="1203" spans="1:14">
      <c r="A1203" t="str">
        <f t="shared" si="36"/>
        <v>0:24:664</v>
      </c>
      <c r="B1203">
        <v>24664</v>
      </c>
      <c r="C1203">
        <v>1</v>
      </c>
      <c r="D1203">
        <v>-23.599799999999998</v>
      </c>
      <c r="E1203">
        <v>94.28</v>
      </c>
      <c r="F1203">
        <v>86.1935</v>
      </c>
      <c r="G1203">
        <v>-44.430399999999999</v>
      </c>
      <c r="H1203">
        <v>-3.9916499999999999</v>
      </c>
      <c r="I1203">
        <v>10.9369</v>
      </c>
      <c r="J1203">
        <v>1</v>
      </c>
      <c r="K1203">
        <f t="shared" si="37"/>
        <v>4.273998523726716</v>
      </c>
      <c r="L1203">
        <f>SQRT((D1203-Tabelle11[[#This Row],[X]])^2+ (E1203 - Tabelle11[Y])^2 + (F1203 - Tabelle11[Z])^2)</f>
        <v>129.90376592805151</v>
      </c>
      <c r="M1203">
        <f ca="1">IF(ROW()&gt;M$1+2,AVERAGEA(INDIRECT(ADDRESS(ROW()-M$1,12)):INDIRECT(ADDRESS(ROW(),12,4))),NA())</f>
        <v>129.68522815556818</v>
      </c>
      <c r="N1203" s="1">
        <f>1000/(Tabelle10[[#This Row],[Time MS]]-B1202)</f>
        <v>45.454545454545453</v>
      </c>
    </row>
    <row r="1204" spans="1:14">
      <c r="A1204" t="str">
        <f t="shared" si="36"/>
        <v>0:24:674</v>
      </c>
      <c r="B1204">
        <v>24674</v>
      </c>
      <c r="C1204">
        <v>1</v>
      </c>
      <c r="D1204">
        <v>-23.599799999999998</v>
      </c>
      <c r="E1204">
        <v>94.28</v>
      </c>
      <c r="F1204">
        <v>86.1935</v>
      </c>
      <c r="G1204">
        <v>-44.430399999999999</v>
      </c>
      <c r="H1204">
        <v>-3.9916499999999999</v>
      </c>
      <c r="I1204">
        <v>10.9369</v>
      </c>
      <c r="J1204">
        <v>0</v>
      </c>
      <c r="K1204">
        <f t="shared" si="37"/>
        <v>0</v>
      </c>
      <c r="L1204">
        <f>SQRT((D1204-Tabelle11[[#This Row],[X]])^2+ (E1204 - Tabelle11[Y])^2 + (F1204 - Tabelle11[Z])^2)</f>
        <v>129.90376592805151</v>
      </c>
      <c r="M1204">
        <f ca="1">IF(ROW()&gt;M$1+2,AVERAGEA(INDIRECT(ADDRESS(ROW()-M$1,12)):INDIRECT(ADDRESS(ROW(),12,4))),NA())</f>
        <v>129.66301032163958</v>
      </c>
      <c r="N1204" s="1">
        <f>1000/(Tabelle10[[#This Row],[Time MS]]-B1203)</f>
        <v>100</v>
      </c>
    </row>
    <row r="1205" spans="1:14">
      <c r="A1205" t="str">
        <f t="shared" si="36"/>
        <v>0:24:701</v>
      </c>
      <c r="B1205">
        <v>24701</v>
      </c>
      <c r="C1205">
        <v>1</v>
      </c>
      <c r="D1205">
        <v>-25.4833</v>
      </c>
      <c r="E1205">
        <v>96.375600000000006</v>
      </c>
      <c r="F1205">
        <v>84.4846</v>
      </c>
      <c r="G1205">
        <v>-45.116799999999998</v>
      </c>
      <c r="H1205">
        <v>-4.4939099999999996</v>
      </c>
      <c r="I1205">
        <v>10.1675</v>
      </c>
      <c r="J1205">
        <v>1</v>
      </c>
      <c r="K1205">
        <f t="shared" si="37"/>
        <v>1.0249799623403533</v>
      </c>
      <c r="L1205">
        <f>SQRT((D1205-Tabelle11[[#This Row],[X]])^2+ (E1205 - Tabelle11[Y])^2 + (F1205 - Tabelle11[Z])^2)</f>
        <v>130.67250089980678</v>
      </c>
      <c r="M1205">
        <f ca="1">IF(ROW()&gt;M$1+2,AVERAGEA(INDIRECT(ADDRESS(ROW()-M$1,12)):INDIRECT(ADDRESS(ROW(),12,4))),NA())</f>
        <v>129.63920530361921</v>
      </c>
      <c r="N1205" s="1">
        <f>1000/(Tabelle10[[#This Row],[Time MS]]-B1204)</f>
        <v>37.037037037037038</v>
      </c>
    </row>
    <row r="1206" spans="1:14">
      <c r="A1206" t="str">
        <f t="shared" si="36"/>
        <v>0:24:715</v>
      </c>
      <c r="B1206">
        <v>24715</v>
      </c>
      <c r="C1206">
        <v>1</v>
      </c>
      <c r="D1206">
        <v>-25.031600000000001</v>
      </c>
      <c r="E1206">
        <v>95.13</v>
      </c>
      <c r="F1206">
        <v>84.713300000000004</v>
      </c>
      <c r="G1206">
        <v>-44.911000000000001</v>
      </c>
      <c r="H1206">
        <v>-4.2923299999999998</v>
      </c>
      <c r="I1206">
        <v>10.3682</v>
      </c>
      <c r="J1206">
        <v>1</v>
      </c>
      <c r="K1206">
        <f t="shared" si="37"/>
        <v>2.198001397828063</v>
      </c>
      <c r="L1206">
        <f>SQRT((D1206-Tabelle11[[#This Row],[X]])^2+ (E1206 - Tabelle11[Y])^2 + (F1206 - Tabelle11[Z])^2)</f>
        <v>129.8177225784292</v>
      </c>
      <c r="M1206">
        <f ca="1">IF(ROW()&gt;M$1+2,AVERAGEA(INDIRECT(ADDRESS(ROW()-M$1,12)):INDIRECT(ADDRESS(ROW(),12,4))),NA())</f>
        <v>129.60693713390202</v>
      </c>
      <c r="N1206" s="1">
        <f>1000/(Tabelle10[[#This Row],[Time MS]]-B1205)</f>
        <v>71.428571428571431</v>
      </c>
    </row>
    <row r="1207" spans="1:14">
      <c r="A1207" t="str">
        <f t="shared" si="36"/>
        <v>0:24:739</v>
      </c>
      <c r="B1207">
        <v>24739</v>
      </c>
      <c r="C1207">
        <v>1</v>
      </c>
      <c r="D1207">
        <v>-25.031600000000001</v>
      </c>
      <c r="E1207">
        <v>95.13</v>
      </c>
      <c r="F1207">
        <v>84.713300000000004</v>
      </c>
      <c r="G1207">
        <v>-44.911000000000001</v>
      </c>
      <c r="H1207">
        <v>-4.2923299999999998</v>
      </c>
      <c r="I1207">
        <v>10.3682</v>
      </c>
      <c r="J1207">
        <v>0</v>
      </c>
      <c r="K1207">
        <f t="shared" si="37"/>
        <v>0</v>
      </c>
      <c r="L1207">
        <f>SQRT((D1207-Tabelle11[[#This Row],[X]])^2+ (E1207 - Tabelle11[Y])^2 + (F1207 - Tabelle11[Z])^2)</f>
        <v>129.8177225784292</v>
      </c>
      <c r="M1207">
        <f ca="1">IF(ROW()&gt;M$1+2,AVERAGEA(INDIRECT(ADDRESS(ROW()-M$1,12)):INDIRECT(ADDRESS(ROW(),12,4))),NA())</f>
        <v>129.57463732541581</v>
      </c>
      <c r="N1207" s="1">
        <f>1000/(Tabelle10[[#This Row],[Time MS]]-B1206)</f>
        <v>41.666666666666664</v>
      </c>
    </row>
    <row r="1208" spans="1:14">
      <c r="A1208" t="str">
        <f t="shared" si="36"/>
        <v>0:24:762</v>
      </c>
      <c r="B1208">
        <v>24762</v>
      </c>
      <c r="C1208">
        <v>1</v>
      </c>
      <c r="D1208">
        <v>-23.735600000000002</v>
      </c>
      <c r="E1208">
        <v>94.0715</v>
      </c>
      <c r="F1208">
        <v>85.060299999999998</v>
      </c>
      <c r="G1208">
        <v>-44.620199999999997</v>
      </c>
      <c r="H1208">
        <v>-4.08467</v>
      </c>
      <c r="I1208">
        <v>10.645200000000001</v>
      </c>
      <c r="J1208">
        <v>1</v>
      </c>
      <c r="K1208">
        <f t="shared" si="37"/>
        <v>1.2369629273641947</v>
      </c>
      <c r="L1208">
        <f>SQRT((D1208-Tabelle11[[#This Row],[X]])^2+ (E1208 - Tabelle11[Y])^2 + (F1208 - Tabelle11[Z])^2)</f>
        <v>129.02744070816874</v>
      </c>
      <c r="M1208">
        <f ca="1">IF(ROW()&gt;M$1+2,AVERAGEA(INDIRECT(ADDRESS(ROW()-M$1,12)):INDIRECT(ADDRESS(ROW(),12,4))),NA())</f>
        <v>129.5399628782942</v>
      </c>
      <c r="N1208" s="1">
        <f>1000/(Tabelle10[[#This Row],[Time MS]]-B1207)</f>
        <v>43.478260869565219</v>
      </c>
    </row>
    <row r="1209" spans="1:14">
      <c r="A1209" t="str">
        <f t="shared" si="36"/>
        <v>0:24:777</v>
      </c>
      <c r="B1209">
        <v>24777</v>
      </c>
      <c r="C1209">
        <v>1</v>
      </c>
      <c r="D1209">
        <v>-23.735600000000002</v>
      </c>
      <c r="E1209">
        <v>94.0715</v>
      </c>
      <c r="F1209">
        <v>85.060299999999998</v>
      </c>
      <c r="G1209">
        <v>-44.620199999999997</v>
      </c>
      <c r="H1209">
        <v>-4.08467</v>
      </c>
      <c r="I1209">
        <v>10.645200000000001</v>
      </c>
      <c r="J1209">
        <v>0</v>
      </c>
      <c r="K1209">
        <f t="shared" si="37"/>
        <v>0</v>
      </c>
      <c r="L1209">
        <f>SQRT((D1209-Tabelle11[[#This Row],[X]])^2+ (E1209 - Tabelle11[Y])^2 + (F1209 - Tabelle11[Z])^2)</f>
        <v>129.02744070816874</v>
      </c>
      <c r="M1209">
        <f ca="1">IF(ROW()&gt;M$1+2,AVERAGEA(INDIRECT(ADDRESS(ROW()-M$1,12)):INDIRECT(ADDRESS(ROW(),12,4))),NA())</f>
        <v>129.5052884311726</v>
      </c>
      <c r="N1209" s="1">
        <f>1000/(Tabelle10[[#This Row],[Time MS]]-B1208)</f>
        <v>66.666666666666671</v>
      </c>
    </row>
    <row r="1210" spans="1:14">
      <c r="A1210" t="str">
        <f t="shared" si="36"/>
        <v>0:24:798</v>
      </c>
      <c r="B1210">
        <v>24798</v>
      </c>
      <c r="C1210">
        <v>1</v>
      </c>
      <c r="D1210">
        <v>-24.0579</v>
      </c>
      <c r="E1210">
        <v>94.001099999999994</v>
      </c>
      <c r="F1210">
        <v>84.661699999999996</v>
      </c>
      <c r="G1210">
        <v>-44.8857</v>
      </c>
      <c r="H1210">
        <v>-4.1503199999999998</v>
      </c>
      <c r="I1210">
        <v>10.7622</v>
      </c>
      <c r="J1210">
        <v>1</v>
      </c>
      <c r="K1210">
        <f t="shared" si="37"/>
        <v>0.43547004833205194</v>
      </c>
      <c r="L1210">
        <f>SQRT((D1210-Tabelle11[[#This Row],[X]])^2+ (E1210 - Tabelle11[Y])^2 + (F1210 - Tabelle11[Z])^2)</f>
        <v>128.77341651330838</v>
      </c>
      <c r="M1210">
        <f ca="1">IF(ROW()&gt;M$1+2,AVERAGEA(INDIRECT(ADDRESS(ROW()-M$1,12)):INDIRECT(ADDRESS(ROW(),12,4))),NA())</f>
        <v>129.46930801315222</v>
      </c>
      <c r="N1210" s="1">
        <f>1000/(Tabelle10[[#This Row],[Time MS]]-B1209)</f>
        <v>47.61904761904762</v>
      </c>
    </row>
    <row r="1211" spans="1:14">
      <c r="A1211" t="str">
        <f t="shared" si="36"/>
        <v>0:24:817</v>
      </c>
      <c r="B1211">
        <v>24817</v>
      </c>
      <c r="C1211">
        <v>1</v>
      </c>
      <c r="D1211">
        <v>-24.0579</v>
      </c>
      <c r="E1211">
        <v>94.001099999999994</v>
      </c>
      <c r="F1211">
        <v>84.661699999999996</v>
      </c>
      <c r="G1211">
        <v>-44.8857</v>
      </c>
      <c r="H1211">
        <v>-4.1503199999999998</v>
      </c>
      <c r="I1211">
        <v>10.7622</v>
      </c>
      <c r="J1211">
        <v>1</v>
      </c>
      <c r="K1211">
        <f t="shared" si="37"/>
        <v>0</v>
      </c>
      <c r="L1211">
        <f>SQRT((D1211-Tabelle11[[#This Row],[X]])^2+ (E1211 - Tabelle11[Y])^2 + (F1211 - Tabelle11[Z])^2)</f>
        <v>128.77341651330838</v>
      </c>
      <c r="M1211">
        <f ca="1">IF(ROW()&gt;M$1+2,AVERAGEA(INDIRECT(ADDRESS(ROW()-M$1,12)):INDIRECT(ADDRESS(ROW(),12,4))),NA())</f>
        <v>129.43332759513186</v>
      </c>
      <c r="N1211" s="1">
        <f>1000/(Tabelle10[[#This Row],[Time MS]]-B1210)</f>
        <v>52.631578947368418</v>
      </c>
    </row>
    <row r="1212" spans="1:14">
      <c r="A1212" t="str">
        <f t="shared" si="36"/>
        <v>0:24:842</v>
      </c>
      <c r="B1212">
        <v>24842</v>
      </c>
      <c r="C1212">
        <v>1</v>
      </c>
      <c r="D1212">
        <v>-24.0579</v>
      </c>
      <c r="E1212">
        <v>94.001099999999994</v>
      </c>
      <c r="F1212">
        <v>84.661699999999996</v>
      </c>
      <c r="G1212">
        <v>-44.8857</v>
      </c>
      <c r="H1212">
        <v>-4.1503199999999998</v>
      </c>
      <c r="I1212">
        <v>10.7622</v>
      </c>
      <c r="J1212">
        <v>0</v>
      </c>
      <c r="K1212">
        <f t="shared" si="37"/>
        <v>0</v>
      </c>
      <c r="L1212">
        <f>SQRT((D1212-Tabelle11[[#This Row],[X]])^2+ (E1212 - Tabelle11[Y])^2 + (F1212 - Tabelle11[Z])^2)</f>
        <v>128.77341651330838</v>
      </c>
      <c r="M1212">
        <f ca="1">IF(ROW()&gt;M$1+2,AVERAGEA(INDIRECT(ADDRESS(ROW()-M$1,12)):INDIRECT(ADDRESS(ROW(),12,4))),NA())</f>
        <v>129.39734717711147</v>
      </c>
      <c r="N1212" s="1">
        <f>1000/(Tabelle10[[#This Row],[Time MS]]-B1211)</f>
        <v>40</v>
      </c>
    </row>
    <row r="1213" spans="1:14">
      <c r="A1213" t="str">
        <f t="shared" si="36"/>
        <v>0:24:865</v>
      </c>
      <c r="B1213">
        <v>24865</v>
      </c>
      <c r="C1213">
        <v>1</v>
      </c>
      <c r="D1213">
        <v>-24.300899999999999</v>
      </c>
      <c r="E1213">
        <v>98.0595</v>
      </c>
      <c r="F1213">
        <v>84.625699999999995</v>
      </c>
      <c r="G1213">
        <v>-44.96</v>
      </c>
      <c r="H1213">
        <v>-4.7170500000000004</v>
      </c>
      <c r="I1213">
        <v>9.2844700000000007</v>
      </c>
      <c r="J1213">
        <v>1</v>
      </c>
      <c r="K1213">
        <f t="shared" si="37"/>
        <v>4.7162898212981892</v>
      </c>
      <c r="L1213">
        <f>SQRT((D1213-Tabelle11[[#This Row],[X]])^2+ (E1213 - Tabelle11[Y])^2 + (F1213 - Tabelle11[Z])^2)</f>
        <v>131.78660167691555</v>
      </c>
      <c r="M1213">
        <f ca="1">IF(ROW()&gt;M$1+2,AVERAGEA(INDIRECT(ADDRESS(ROW()-M$1,12)):INDIRECT(ADDRESS(ROW(),12,4))),NA())</f>
        <v>129.40822228408729</v>
      </c>
      <c r="N1213" s="1">
        <f>1000/(Tabelle10[[#This Row],[Time MS]]-B1212)</f>
        <v>43.478260869565219</v>
      </c>
    </row>
    <row r="1214" spans="1:14">
      <c r="A1214" t="str">
        <f t="shared" si="36"/>
        <v>0:24:876</v>
      </c>
      <c r="B1214">
        <v>24876</v>
      </c>
      <c r="C1214">
        <v>1</v>
      </c>
      <c r="D1214">
        <v>-24.300899999999999</v>
      </c>
      <c r="E1214">
        <v>98.0595</v>
      </c>
      <c r="F1214">
        <v>84.625699999999995</v>
      </c>
      <c r="G1214">
        <v>-44.96</v>
      </c>
      <c r="H1214">
        <v>-4.7170500000000004</v>
      </c>
      <c r="I1214">
        <v>9.2844700000000007</v>
      </c>
      <c r="J1214">
        <v>0</v>
      </c>
      <c r="K1214">
        <f t="shared" si="37"/>
        <v>0</v>
      </c>
      <c r="L1214">
        <f>SQRT((D1214-Tabelle11[[#This Row],[X]])^2+ (E1214 - Tabelle11[Y])^2 + (F1214 - Tabelle11[Z])^2)</f>
        <v>131.78660167691555</v>
      </c>
      <c r="M1214">
        <f ca="1">IF(ROW()&gt;M$1+2,AVERAGEA(INDIRECT(ADDRESS(ROW()-M$1,12)):INDIRECT(ADDRESS(ROW(),12,4))),NA())</f>
        <v>129.4190973910631</v>
      </c>
      <c r="N1214" s="1">
        <f>1000/(Tabelle10[[#This Row],[Time MS]]-B1213)</f>
        <v>90.909090909090907</v>
      </c>
    </row>
    <row r="1215" spans="1:14">
      <c r="A1215" t="str">
        <f t="shared" si="36"/>
        <v>0:24:899</v>
      </c>
      <c r="B1215">
        <v>24899</v>
      </c>
      <c r="C1215">
        <v>1</v>
      </c>
      <c r="D1215">
        <v>-22.293199999999999</v>
      </c>
      <c r="E1215">
        <v>99.321399999999997</v>
      </c>
      <c r="F1215">
        <v>85.610299999999995</v>
      </c>
      <c r="G1215">
        <v>-44.221699999999998</v>
      </c>
      <c r="H1215">
        <v>-4.6150099999999998</v>
      </c>
      <c r="I1215">
        <v>8.1577699999999993</v>
      </c>
      <c r="J1215">
        <v>1</v>
      </c>
      <c r="K1215">
        <f t="shared" si="37"/>
        <v>1.9101220806924124</v>
      </c>
      <c r="L1215">
        <f>SQRT((D1215-Tabelle11[[#This Row],[X]])^2+ (E1215 - Tabelle11[Y])^2 + (F1215 - Tabelle11[Z])^2)</f>
        <v>133.00695745069126</v>
      </c>
      <c r="M1215">
        <f ca="1">IF(ROW()&gt;M$1+2,AVERAGEA(INDIRECT(ADDRESS(ROW()-M$1,12)):INDIRECT(ADDRESS(ROW(),12,4))),NA())</f>
        <v>129.45093887665351</v>
      </c>
      <c r="N1215" s="1">
        <f>1000/(Tabelle10[[#This Row],[Time MS]]-B1214)</f>
        <v>43.478260869565219</v>
      </c>
    </row>
    <row r="1216" spans="1:14">
      <c r="A1216" t="str">
        <f t="shared" si="36"/>
        <v>0:24:912</v>
      </c>
      <c r="B1216">
        <v>24912</v>
      </c>
      <c r="C1216">
        <v>1</v>
      </c>
      <c r="D1216">
        <v>-22.012799999999999</v>
      </c>
      <c r="E1216">
        <v>101.48099999999999</v>
      </c>
      <c r="F1216">
        <v>84.847999999999999</v>
      </c>
      <c r="G1216">
        <v>-44.1432</v>
      </c>
      <c r="H1216">
        <v>-4.5680899999999998</v>
      </c>
      <c r="I1216">
        <v>6.4072300000000002</v>
      </c>
      <c r="J1216">
        <v>1</v>
      </c>
      <c r="K1216">
        <f t="shared" si="37"/>
        <v>3.0199673135840093</v>
      </c>
      <c r="L1216">
        <f>SQRT((D1216-Tabelle11[[#This Row],[X]])^2+ (E1216 - Tabelle11[Y])^2 + (F1216 - Tabelle11[Z])^2)</f>
        <v>134.09750120281882</v>
      </c>
      <c r="M1216">
        <f ca="1">IF(ROW()&gt;M$1+2,AVERAGEA(INDIRECT(ADDRESS(ROW()-M$1,12)):INDIRECT(ADDRESS(ROW(),12,4))),NA())</f>
        <v>129.49357782513636</v>
      </c>
      <c r="N1216" s="1">
        <f>1000/(Tabelle10[[#This Row],[Time MS]]-B1215)</f>
        <v>76.92307692307692</v>
      </c>
    </row>
    <row r="1217" spans="1:14">
      <c r="A1217" t="str">
        <f t="shared" si="36"/>
        <v>0:24:939</v>
      </c>
      <c r="B1217">
        <v>24939</v>
      </c>
      <c r="C1217">
        <v>1</v>
      </c>
      <c r="D1217">
        <v>-22.858799999999999</v>
      </c>
      <c r="E1217">
        <v>101.331</v>
      </c>
      <c r="F1217">
        <v>84.631500000000003</v>
      </c>
      <c r="G1217">
        <v>-43.669699999999999</v>
      </c>
      <c r="H1217">
        <v>-3.62805</v>
      </c>
      <c r="I1217">
        <v>4.5231599999999998</v>
      </c>
      <c r="J1217">
        <v>1</v>
      </c>
      <c r="K1217">
        <f t="shared" si="37"/>
        <v>0.14499183115962447</v>
      </c>
      <c r="L1217">
        <f>SQRT((D1217-Tabelle11[[#This Row],[X]])^2+ (E1217 - Tabelle11[Y])^2 + (F1217 - Tabelle11[Z])^2)</f>
        <v>133.9887573294491</v>
      </c>
      <c r="M1217">
        <f ca="1">IF(ROW()&gt;M$1+2,AVERAGEA(INDIRECT(ADDRESS(ROW()-M$1,12)):INDIRECT(ADDRESS(ROW(),12,4))),NA())</f>
        <v>129.5371825435862</v>
      </c>
      <c r="N1217" s="1">
        <f>1000/(Tabelle10[[#This Row],[Time MS]]-B1216)</f>
        <v>37.037037037037038</v>
      </c>
    </row>
    <row r="1218" spans="1:14">
      <c r="A1218" t="str">
        <f t="shared" si="36"/>
        <v>0:24:975</v>
      </c>
      <c r="B1218">
        <v>24975</v>
      </c>
      <c r="C1218">
        <v>1</v>
      </c>
      <c r="D1218">
        <v>-22.858799999999999</v>
      </c>
      <c r="E1218">
        <v>101.331</v>
      </c>
      <c r="F1218">
        <v>84.631500000000003</v>
      </c>
      <c r="G1218">
        <v>-43.669699999999999</v>
      </c>
      <c r="H1218">
        <v>-3.62805</v>
      </c>
      <c r="I1218">
        <v>4.5231599999999998</v>
      </c>
      <c r="J1218">
        <v>0</v>
      </c>
      <c r="K1218">
        <f t="shared" si="37"/>
        <v>0</v>
      </c>
      <c r="L1218">
        <f>SQRT((D1218-Tabelle11[[#This Row],[X]])^2+ (E1218 - Tabelle11[Y])^2 + (F1218 - Tabelle11[Z])^2)</f>
        <v>133.9887573294491</v>
      </c>
      <c r="M1218">
        <f ca="1">IF(ROW()&gt;M$1+2,AVERAGEA(INDIRECT(ADDRESS(ROW()-M$1,12)):INDIRECT(ADDRESS(ROW(),12,4))),NA())</f>
        <v>129.58078726203604</v>
      </c>
      <c r="N1218" s="1">
        <f>1000/(Tabelle10[[#This Row],[Time MS]]-B1217)</f>
        <v>27.777777777777779</v>
      </c>
    </row>
    <row r="1219" spans="1:14">
      <c r="A1219" t="str">
        <f t="shared" ref="A1219:A1282" si="38">INT(INT(B1220/1000)/60)&amp;":"&amp;MOD(INT(B1219/1000),60)&amp;":"&amp;MOD(B1219,1000)</f>
        <v>0:24:995</v>
      </c>
      <c r="B1219">
        <v>24995</v>
      </c>
      <c r="C1219">
        <v>1</v>
      </c>
      <c r="D1219">
        <v>-22.858799999999999</v>
      </c>
      <c r="E1219">
        <v>101.331</v>
      </c>
      <c r="F1219">
        <v>84.631500000000003</v>
      </c>
      <c r="G1219">
        <v>-43.669699999999999</v>
      </c>
      <c r="H1219">
        <v>-3.62805</v>
      </c>
      <c r="I1219">
        <v>4.5231599999999998</v>
      </c>
      <c r="J1219">
        <v>1</v>
      </c>
      <c r="K1219">
        <f t="shared" ref="K1219:K1282" si="39">((ABS(SQRT(SUMSQ(E1218,D1218,F1218))-SQRT(SUMSQ(E1219,D1219,F1219)))/100)/((B1219-B1218)/1000))*3.6</f>
        <v>0</v>
      </c>
      <c r="L1219">
        <f>SQRT((D1219-Tabelle11[[#This Row],[X]])^2+ (E1219 - Tabelle11[Y])^2 + (F1219 - Tabelle11[Z])^2)</f>
        <v>133.9887573294491</v>
      </c>
      <c r="M1219">
        <f ca="1">IF(ROW()&gt;M$1+2,AVERAGEA(INDIRECT(ADDRESS(ROW()-M$1,12)):INDIRECT(ADDRESS(ROW(),12,4))),NA())</f>
        <v>129.63358446469476</v>
      </c>
      <c r="N1219" s="1">
        <f>1000/(Tabelle10[[#This Row],[Time MS]]-B1218)</f>
        <v>50</v>
      </c>
    </row>
    <row r="1220" spans="1:14">
      <c r="A1220" t="str">
        <f t="shared" si="38"/>
        <v>0:25:6</v>
      </c>
      <c r="B1220">
        <v>25006</v>
      </c>
      <c r="C1220">
        <v>1</v>
      </c>
      <c r="D1220">
        <v>-22.858799999999999</v>
      </c>
      <c r="E1220">
        <v>101.331</v>
      </c>
      <c r="F1220">
        <v>84.631500000000003</v>
      </c>
      <c r="G1220">
        <v>-43.669699999999999</v>
      </c>
      <c r="H1220">
        <v>-3.62805</v>
      </c>
      <c r="I1220">
        <v>4.5231599999999998</v>
      </c>
      <c r="J1220">
        <v>0</v>
      </c>
      <c r="K1220">
        <f t="shared" si="39"/>
        <v>0</v>
      </c>
      <c r="L1220">
        <f>SQRT((D1220-Tabelle11[[#This Row],[X]])^2+ (E1220 - Tabelle11[Y])^2 + (F1220 - Tabelle11[Z])^2)</f>
        <v>133.9887573294491</v>
      </c>
      <c r="M1220">
        <f ca="1">IF(ROW()&gt;M$1+2,AVERAGEA(INDIRECT(ADDRESS(ROW()-M$1,12)):INDIRECT(ADDRESS(ROW(),12,4))),NA())</f>
        <v>129.68638166735352</v>
      </c>
      <c r="N1220" s="1">
        <f>1000/(Tabelle10[[#This Row],[Time MS]]-B1219)</f>
        <v>90.909090909090907</v>
      </c>
    </row>
    <row r="1221" spans="1:14">
      <c r="A1221" t="str">
        <f t="shared" si="38"/>
        <v>0:25:20</v>
      </c>
      <c r="B1221">
        <v>25020</v>
      </c>
      <c r="C1221">
        <v>1</v>
      </c>
      <c r="D1221">
        <v>-22.858799999999999</v>
      </c>
      <c r="E1221">
        <v>101.331</v>
      </c>
      <c r="F1221">
        <v>84.631500000000003</v>
      </c>
      <c r="G1221">
        <v>-43.669699999999999</v>
      </c>
      <c r="H1221">
        <v>-3.62805</v>
      </c>
      <c r="I1221">
        <v>4.5231599999999998</v>
      </c>
      <c r="J1221">
        <v>0</v>
      </c>
      <c r="K1221">
        <f t="shared" si="39"/>
        <v>0</v>
      </c>
      <c r="L1221">
        <f>SQRT((D1221-Tabelle11[[#This Row],[X]])^2+ (E1221 - Tabelle11[Y])^2 + (F1221 - Tabelle11[Z])^2)</f>
        <v>133.9887573294491</v>
      </c>
      <c r="M1221">
        <f ca="1">IF(ROW()&gt;M$1+2,AVERAGEA(INDIRECT(ADDRESS(ROW()-M$1,12)):INDIRECT(ADDRESS(ROW(),12,4))),NA())</f>
        <v>129.73917887001224</v>
      </c>
      <c r="N1221" s="1">
        <f>1000/(Tabelle10[[#This Row],[Time MS]]-B1220)</f>
        <v>71.428571428571431</v>
      </c>
    </row>
    <row r="1222" spans="1:14">
      <c r="A1222" t="str">
        <f t="shared" si="38"/>
        <v>0:25:31</v>
      </c>
      <c r="B1222">
        <v>25031</v>
      </c>
      <c r="C1222">
        <v>1</v>
      </c>
      <c r="D1222">
        <v>-23.9602</v>
      </c>
      <c r="E1222">
        <v>95.627600000000001</v>
      </c>
      <c r="F1222">
        <v>84.308099999999996</v>
      </c>
      <c r="G1222">
        <v>-43.4146</v>
      </c>
      <c r="H1222">
        <v>-2.3999799999999998</v>
      </c>
      <c r="I1222">
        <v>4.6806400000000004</v>
      </c>
      <c r="J1222">
        <v>1</v>
      </c>
      <c r="K1222">
        <f t="shared" si="39"/>
        <v>13.979228205658895</v>
      </c>
      <c r="L1222">
        <f>SQRT((D1222-Tabelle11[[#This Row],[X]])^2+ (E1222 - Tabelle11[Y])^2 + (F1222 - Tabelle11[Z])^2)</f>
        <v>129.71732648883111</v>
      </c>
      <c r="M1222">
        <f ca="1">IF(ROW()&gt;M$1+2,AVERAGEA(INDIRECT(ADDRESS(ROW()-M$1,12)):INDIRECT(ADDRESS(ROW(),12,4))),NA())</f>
        <v>129.75133371465935</v>
      </c>
      <c r="N1222" s="1">
        <f>1000/(Tabelle10[[#This Row],[Time MS]]-B1221)</f>
        <v>90.909090909090907</v>
      </c>
    </row>
    <row r="1223" spans="1:14">
      <c r="A1223" t="str">
        <f t="shared" si="38"/>
        <v>0:25:40</v>
      </c>
      <c r="B1223">
        <v>25040</v>
      </c>
      <c r="C1223">
        <v>1</v>
      </c>
      <c r="D1223">
        <v>-23.9602</v>
      </c>
      <c r="E1223">
        <v>95.627600000000001</v>
      </c>
      <c r="F1223">
        <v>84.308099999999996</v>
      </c>
      <c r="G1223">
        <v>-43.4146</v>
      </c>
      <c r="H1223">
        <v>-2.3999799999999998</v>
      </c>
      <c r="I1223">
        <v>4.6806400000000004</v>
      </c>
      <c r="J1223">
        <v>0</v>
      </c>
      <c r="K1223">
        <f t="shared" si="39"/>
        <v>0</v>
      </c>
      <c r="L1223">
        <f>SQRT((D1223-Tabelle11[[#This Row],[X]])^2+ (E1223 - Tabelle11[Y])^2 + (F1223 - Tabelle11[Z])^2)</f>
        <v>129.71732648883111</v>
      </c>
      <c r="M1223">
        <f ca="1">IF(ROW()&gt;M$1+2,AVERAGEA(INDIRECT(ADDRESS(ROW()-M$1,12)):INDIRECT(ADDRESS(ROW(),12,4))),NA())</f>
        <v>129.76348855930641</v>
      </c>
      <c r="N1223" s="1">
        <f>1000/(Tabelle10[[#This Row],[Time MS]]-B1222)</f>
        <v>111.11111111111111</v>
      </c>
    </row>
    <row r="1224" spans="1:14">
      <c r="A1224" t="str">
        <f t="shared" si="38"/>
        <v>0:25:63</v>
      </c>
      <c r="B1224">
        <v>25063</v>
      </c>
      <c r="C1224">
        <v>1</v>
      </c>
      <c r="D1224">
        <v>-24.901399999999999</v>
      </c>
      <c r="E1224">
        <v>93.032700000000006</v>
      </c>
      <c r="F1224">
        <v>83.860100000000003</v>
      </c>
      <c r="G1224">
        <v>-43.523000000000003</v>
      </c>
      <c r="H1224">
        <v>-2.1084100000000001</v>
      </c>
      <c r="I1224">
        <v>4.49777</v>
      </c>
      <c r="J1224">
        <v>1</v>
      </c>
      <c r="K1224">
        <f t="shared" si="39"/>
        <v>3.155168308062017</v>
      </c>
      <c r="L1224">
        <f>SQRT((D1224-Tabelle11[[#This Row],[X]])^2+ (E1224 - Tabelle11[Y])^2 + (F1224 - Tabelle11[Z])^2)</f>
        <v>127.70152451423593</v>
      </c>
      <c r="M1224">
        <f ca="1">IF(ROW()&gt;M$1+2,AVERAGEA(INDIRECT(ADDRESS(ROW()-M$1,12)):INDIRECT(ADDRESS(ROW(),12,4))),NA())</f>
        <v>129.75349700706622</v>
      </c>
      <c r="N1224" s="1">
        <f>1000/(Tabelle10[[#This Row],[Time MS]]-B1223)</f>
        <v>43.478260869565219</v>
      </c>
    </row>
    <row r="1225" spans="1:14">
      <c r="A1225" t="str">
        <f t="shared" si="38"/>
        <v>0:25:76</v>
      </c>
      <c r="B1225">
        <v>25076</v>
      </c>
      <c r="C1225">
        <v>1</v>
      </c>
      <c r="D1225">
        <v>-24.901399999999999</v>
      </c>
      <c r="E1225">
        <v>93.032700000000006</v>
      </c>
      <c r="F1225">
        <v>83.860100000000003</v>
      </c>
      <c r="G1225">
        <v>-43.523000000000003</v>
      </c>
      <c r="H1225">
        <v>-2.1084100000000001</v>
      </c>
      <c r="I1225">
        <v>4.49777</v>
      </c>
      <c r="J1225">
        <v>0</v>
      </c>
      <c r="K1225">
        <f t="shared" si="39"/>
        <v>0</v>
      </c>
      <c r="L1225">
        <f>SQRT((D1225-Tabelle11[[#This Row],[X]])^2+ (E1225 - Tabelle11[Y])^2 + (F1225 - Tabelle11[Z])^2)</f>
        <v>127.70152451423593</v>
      </c>
      <c r="M1225">
        <f ca="1">IF(ROW()&gt;M$1+2,AVERAGEA(INDIRECT(ADDRESS(ROW()-M$1,12)):INDIRECT(ADDRESS(ROW(),12,4))),NA())</f>
        <v>129.74350545482602</v>
      </c>
      <c r="N1225" s="1">
        <f>1000/(Tabelle10[[#This Row],[Time MS]]-B1224)</f>
        <v>76.92307692307692</v>
      </c>
    </row>
    <row r="1226" spans="1:14">
      <c r="A1226" t="str">
        <f t="shared" si="38"/>
        <v>0:25:99</v>
      </c>
      <c r="B1226">
        <v>25099</v>
      </c>
      <c r="C1226">
        <v>1</v>
      </c>
      <c r="D1226">
        <v>-25.04</v>
      </c>
      <c r="E1226">
        <v>93.409800000000004</v>
      </c>
      <c r="F1226">
        <v>83.887900000000002</v>
      </c>
      <c r="G1226">
        <v>-43.565800000000003</v>
      </c>
      <c r="H1226">
        <v>-2.29962</v>
      </c>
      <c r="I1226">
        <v>3.8939400000000002</v>
      </c>
      <c r="J1226">
        <v>1</v>
      </c>
      <c r="K1226">
        <f t="shared" si="39"/>
        <v>0.50124468623416474</v>
      </c>
      <c r="L1226">
        <f>SQRT((D1226-Tabelle11[[#This Row],[X]])^2+ (E1226 - Tabelle11[Y])^2 + (F1226 - Tabelle11[Z])^2)</f>
        <v>128.02176417488553</v>
      </c>
      <c r="M1226">
        <f ca="1">IF(ROW()&gt;M$1+2,AVERAGEA(INDIRECT(ADDRESS(ROW()-M$1,12)):INDIRECT(ADDRESS(ROW(),12,4))),NA())</f>
        <v>129.72770530075667</v>
      </c>
      <c r="N1226" s="1">
        <f>1000/(Tabelle10[[#This Row],[Time MS]]-B1225)</f>
        <v>43.478260869565219</v>
      </c>
    </row>
    <row r="1227" spans="1:14">
      <c r="A1227" t="str">
        <f t="shared" si="38"/>
        <v>0:25:109</v>
      </c>
      <c r="B1227">
        <v>25109</v>
      </c>
      <c r="C1227">
        <v>1</v>
      </c>
      <c r="D1227">
        <v>-25.04</v>
      </c>
      <c r="E1227">
        <v>93.409800000000004</v>
      </c>
      <c r="F1227">
        <v>83.887900000000002</v>
      </c>
      <c r="G1227">
        <v>-43.565800000000003</v>
      </c>
      <c r="H1227">
        <v>-2.29962</v>
      </c>
      <c r="I1227">
        <v>3.8939400000000002</v>
      </c>
      <c r="J1227">
        <v>0</v>
      </c>
      <c r="K1227">
        <f t="shared" si="39"/>
        <v>0</v>
      </c>
      <c r="L1227">
        <f>SQRT((D1227-Tabelle11[[#This Row],[X]])^2+ (E1227 - Tabelle11[Y])^2 + (F1227 - Tabelle11[Z])^2)</f>
        <v>128.02176417488553</v>
      </c>
      <c r="M1227">
        <f ca="1">IF(ROW()&gt;M$1+2,AVERAGEA(INDIRECT(ADDRESS(ROW()-M$1,12)):INDIRECT(ADDRESS(ROW(),12,4))),NA())</f>
        <v>129.70778217769319</v>
      </c>
      <c r="N1227" s="1">
        <f>1000/(Tabelle10[[#This Row],[Time MS]]-B1226)</f>
        <v>100</v>
      </c>
    </row>
    <row r="1228" spans="1:14">
      <c r="A1228" t="str">
        <f t="shared" si="38"/>
        <v>0:25:134</v>
      </c>
      <c r="B1228">
        <v>25134</v>
      </c>
      <c r="C1228">
        <v>1</v>
      </c>
      <c r="D1228">
        <v>-24.332999999999998</v>
      </c>
      <c r="E1228">
        <v>94.1113</v>
      </c>
      <c r="F1228">
        <v>84.400599999999997</v>
      </c>
      <c r="G1228">
        <v>-43.334800000000001</v>
      </c>
      <c r="H1228">
        <v>-2.2880699999999998</v>
      </c>
      <c r="I1228">
        <v>3.25366</v>
      </c>
      <c r="J1228">
        <v>1</v>
      </c>
      <c r="K1228">
        <f t="shared" si="39"/>
        <v>1.025900358813028</v>
      </c>
      <c r="L1228">
        <f>SQRT((D1228-Tabelle11[[#This Row],[X]])^2+ (E1228 - Tabelle11[Y])^2 + (F1228 - Tabelle11[Z])^2)</f>
        <v>128.7341949796168</v>
      </c>
      <c r="M1228">
        <f ca="1">IF(ROW()&gt;M$1+2,AVERAGEA(INDIRECT(ADDRESS(ROW()-M$1,12)):INDIRECT(ADDRESS(ROW(),12,4))),NA())</f>
        <v>129.69491282497361</v>
      </c>
      <c r="N1228" s="1">
        <f>1000/(Tabelle10[[#This Row],[Time MS]]-B1227)</f>
        <v>40</v>
      </c>
    </row>
    <row r="1229" spans="1:14">
      <c r="A1229" t="str">
        <f t="shared" si="38"/>
        <v>0:25:147</v>
      </c>
      <c r="B1229">
        <v>25147</v>
      </c>
      <c r="C1229">
        <v>1</v>
      </c>
      <c r="D1229">
        <v>-24.332999999999998</v>
      </c>
      <c r="E1229">
        <v>94.1113</v>
      </c>
      <c r="F1229">
        <v>84.400599999999997</v>
      </c>
      <c r="G1229">
        <v>-43.334800000000001</v>
      </c>
      <c r="H1229">
        <v>-2.2880699999999998</v>
      </c>
      <c r="I1229">
        <v>3.25366</v>
      </c>
      <c r="J1229">
        <v>0</v>
      </c>
      <c r="K1229">
        <f t="shared" si="39"/>
        <v>0</v>
      </c>
      <c r="L1229">
        <f>SQRT((D1229-Tabelle11[[#This Row],[X]])^2+ (E1229 - Tabelle11[Y])^2 + (F1229 - Tabelle11[Z])^2)</f>
        <v>128.7341949796168</v>
      </c>
      <c r="M1229">
        <f ca="1">IF(ROW()&gt;M$1+2,AVERAGEA(INDIRECT(ADDRESS(ROW()-M$1,12)):INDIRECT(ADDRESS(ROW(),12,4))),NA())</f>
        <v>129.67527726911933</v>
      </c>
      <c r="N1229" s="1">
        <f>1000/(Tabelle10[[#This Row],[Time MS]]-B1228)</f>
        <v>76.92307692307692</v>
      </c>
    </row>
    <row r="1230" spans="1:14">
      <c r="A1230" t="str">
        <f t="shared" si="38"/>
        <v>0:25:172</v>
      </c>
      <c r="B1230">
        <v>25172</v>
      </c>
      <c r="C1230">
        <v>1</v>
      </c>
      <c r="D1230">
        <v>-24.514900000000001</v>
      </c>
      <c r="E1230">
        <v>92.726500000000001</v>
      </c>
      <c r="F1230">
        <v>84.065399999999997</v>
      </c>
      <c r="G1230">
        <v>-43.525599999999997</v>
      </c>
      <c r="H1230">
        <v>-1.94482</v>
      </c>
      <c r="I1230">
        <v>3.3315899999999998</v>
      </c>
      <c r="J1230">
        <v>1</v>
      </c>
      <c r="K1230">
        <f t="shared" si="39"/>
        <v>1.7211988686609039</v>
      </c>
      <c r="L1230">
        <f>SQRT((D1230-Tabelle11[[#This Row],[X]])^2+ (E1230 - Tabelle11[Y])^2 + (F1230 - Tabelle11[Z])^2)</f>
        <v>127.53891798749117</v>
      </c>
      <c r="M1230">
        <f ca="1">IF(ROW()&gt;M$1+2,AVERAGEA(INDIRECT(ADDRESS(ROW()-M$1,12)):INDIRECT(ADDRESS(ROW(),12,4))),NA())</f>
        <v>129.64380728760042</v>
      </c>
      <c r="N1230" s="1">
        <f>1000/(Tabelle10[[#This Row],[Time MS]]-B1229)</f>
        <v>40</v>
      </c>
    </row>
    <row r="1231" spans="1:14">
      <c r="A1231" t="str">
        <f t="shared" si="38"/>
        <v>0:25:182</v>
      </c>
      <c r="B1231">
        <v>25182</v>
      </c>
      <c r="C1231">
        <v>1</v>
      </c>
      <c r="D1231">
        <v>-24.514900000000001</v>
      </c>
      <c r="E1231">
        <v>92.726500000000001</v>
      </c>
      <c r="F1231">
        <v>84.065399999999997</v>
      </c>
      <c r="G1231">
        <v>-43.525599999999997</v>
      </c>
      <c r="H1231">
        <v>-1.94482</v>
      </c>
      <c r="I1231">
        <v>3.3315899999999998</v>
      </c>
      <c r="J1231">
        <v>0</v>
      </c>
      <c r="K1231">
        <f t="shared" si="39"/>
        <v>0</v>
      </c>
      <c r="L1231">
        <f>SQRT((D1231-Tabelle11[[#This Row],[X]])^2+ (E1231 - Tabelle11[Y])^2 + (F1231 - Tabelle11[Z])^2)</f>
        <v>127.53891798749117</v>
      </c>
      <c r="M1231">
        <f ca="1">IF(ROW()&gt;M$1+2,AVERAGEA(INDIRECT(ADDRESS(ROW()-M$1,12)):INDIRECT(ADDRESS(ROW(),12,4))),NA())</f>
        <v>129.62851453122039</v>
      </c>
      <c r="N1231" s="1">
        <f>1000/(Tabelle10[[#This Row],[Time MS]]-B1230)</f>
        <v>100</v>
      </c>
    </row>
    <row r="1232" spans="1:14">
      <c r="A1232" t="str">
        <f t="shared" si="38"/>
        <v>0:25:203</v>
      </c>
      <c r="B1232">
        <v>25203</v>
      </c>
      <c r="C1232">
        <v>1</v>
      </c>
      <c r="D1232">
        <v>-24.757300000000001</v>
      </c>
      <c r="E1232">
        <v>94.356999999999999</v>
      </c>
      <c r="F1232">
        <v>83.737099999999998</v>
      </c>
      <c r="G1232">
        <v>-43.818399999999997</v>
      </c>
      <c r="H1232">
        <v>-1.8461099999999999</v>
      </c>
      <c r="I1232">
        <v>2.5255999999999998</v>
      </c>
      <c r="J1232">
        <v>1</v>
      </c>
      <c r="K1232">
        <f t="shared" si="39"/>
        <v>1.7530643171942464</v>
      </c>
      <c r="L1232">
        <f>SQRT((D1232-Tabelle11[[#This Row],[X]])^2+ (E1232 - Tabelle11[Y])^2 + (F1232 - Tabelle11[Z])^2)</f>
        <v>128.56153883918782</v>
      </c>
      <c r="M1232">
        <f ca="1">IF(ROW()&gt;M$1+2,AVERAGEA(INDIRECT(ADDRESS(ROW()-M$1,12)):INDIRECT(ADDRESS(ROW(),12,4))),NA())</f>
        <v>129.62334673376802</v>
      </c>
      <c r="N1232" s="1">
        <f>1000/(Tabelle10[[#This Row],[Time MS]]-B1231)</f>
        <v>47.61904761904762</v>
      </c>
    </row>
    <row r="1233" spans="1:14">
      <c r="A1233" t="str">
        <f t="shared" si="38"/>
        <v>0:25:219</v>
      </c>
      <c r="B1233">
        <v>25219</v>
      </c>
      <c r="C1233">
        <v>1</v>
      </c>
      <c r="D1233">
        <v>-24.757300000000001</v>
      </c>
      <c r="E1233">
        <v>94.356999999999999</v>
      </c>
      <c r="F1233">
        <v>83.737099999999998</v>
      </c>
      <c r="G1233">
        <v>-43.818399999999997</v>
      </c>
      <c r="H1233">
        <v>-1.8461099999999999</v>
      </c>
      <c r="I1233">
        <v>2.5255999999999998</v>
      </c>
      <c r="J1233">
        <v>1</v>
      </c>
      <c r="K1233">
        <f t="shared" si="39"/>
        <v>0</v>
      </c>
      <c r="L1233">
        <f>SQRT((D1233-Tabelle11[[#This Row],[X]])^2+ (E1233 - Tabelle11[Y])^2 + (F1233 - Tabelle11[Z])^2)</f>
        <v>128.56153883918782</v>
      </c>
      <c r="M1233">
        <f ca="1">IF(ROW()&gt;M$1+2,AVERAGEA(INDIRECT(ADDRESS(ROW()-M$1,12)):INDIRECT(ADDRESS(ROW(),12,4))),NA())</f>
        <v>129.61817893631564</v>
      </c>
      <c r="N1233" s="1">
        <f>1000/(Tabelle10[[#This Row],[Time MS]]-B1232)</f>
        <v>62.5</v>
      </c>
    </row>
    <row r="1234" spans="1:14">
      <c r="A1234" t="str">
        <f t="shared" si="38"/>
        <v>0:25:241</v>
      </c>
      <c r="B1234">
        <v>25241</v>
      </c>
      <c r="C1234">
        <v>1</v>
      </c>
      <c r="D1234">
        <v>-24.757300000000001</v>
      </c>
      <c r="E1234">
        <v>94.356999999999999</v>
      </c>
      <c r="F1234">
        <v>83.737099999999998</v>
      </c>
      <c r="G1234">
        <v>-43.818399999999997</v>
      </c>
      <c r="H1234">
        <v>-1.8461099999999999</v>
      </c>
      <c r="I1234">
        <v>2.5255999999999998</v>
      </c>
      <c r="J1234">
        <v>0</v>
      </c>
      <c r="K1234">
        <f t="shared" si="39"/>
        <v>0</v>
      </c>
      <c r="L1234">
        <f>SQRT((D1234-Tabelle11[[#This Row],[X]])^2+ (E1234 - Tabelle11[Y])^2 + (F1234 - Tabelle11[Z])^2)</f>
        <v>128.56153883918782</v>
      </c>
      <c r="M1234">
        <f ca="1">IF(ROW()&gt;M$1+2,AVERAGEA(INDIRECT(ADDRESS(ROW()-M$1,12)):INDIRECT(ADDRESS(ROW(),12,4))),NA())</f>
        <v>129.61301113886327</v>
      </c>
      <c r="N1234" s="1">
        <f>1000/(Tabelle10[[#This Row],[Time MS]]-B1233)</f>
        <v>45.454545454545453</v>
      </c>
    </row>
    <row r="1235" spans="1:14">
      <c r="A1235" t="str">
        <f t="shared" si="38"/>
        <v>0:25:260</v>
      </c>
      <c r="B1235">
        <v>25260</v>
      </c>
      <c r="C1235">
        <v>1</v>
      </c>
      <c r="D1235">
        <v>-24.757300000000001</v>
      </c>
      <c r="E1235">
        <v>94.356999999999999</v>
      </c>
      <c r="F1235">
        <v>83.737099999999998</v>
      </c>
      <c r="G1235">
        <v>-43.818399999999997</v>
      </c>
      <c r="H1235">
        <v>-1.8461099999999999</v>
      </c>
      <c r="I1235">
        <v>2.5255999999999998</v>
      </c>
      <c r="J1235">
        <v>0</v>
      </c>
      <c r="K1235">
        <f t="shared" si="39"/>
        <v>0</v>
      </c>
      <c r="L1235">
        <f>SQRT((D1235-Tabelle11[[#This Row],[X]])^2+ (E1235 - Tabelle11[Y])^2 + (F1235 - Tabelle11[Z])^2)</f>
        <v>128.56153883918782</v>
      </c>
      <c r="M1235">
        <f ca="1">IF(ROW()&gt;M$1+2,AVERAGEA(INDIRECT(ADDRESS(ROW()-M$1,12)):INDIRECT(ADDRESS(ROW(),12,4))),NA())</f>
        <v>129.60987684943527</v>
      </c>
      <c r="N1235" s="1">
        <f>1000/(Tabelle10[[#This Row],[Time MS]]-B1234)</f>
        <v>52.631578947368418</v>
      </c>
    </row>
    <row r="1236" spans="1:14">
      <c r="A1236" t="str">
        <f t="shared" si="38"/>
        <v>0:25:270</v>
      </c>
      <c r="B1236">
        <v>25270</v>
      </c>
      <c r="C1236">
        <v>1</v>
      </c>
      <c r="D1236">
        <v>-24.011199999999999</v>
      </c>
      <c r="E1236">
        <v>96.214100000000002</v>
      </c>
      <c r="F1236">
        <v>84.099599999999995</v>
      </c>
      <c r="G1236">
        <v>-43.814399999999999</v>
      </c>
      <c r="H1236">
        <v>-2.0283099999999998</v>
      </c>
      <c r="I1236">
        <v>1.6704699999999999</v>
      </c>
      <c r="J1236">
        <v>1</v>
      </c>
      <c r="K1236">
        <f t="shared" si="39"/>
        <v>5.2675307178049371</v>
      </c>
      <c r="L1236">
        <f>SQRT((D1236-Tabelle11[[#This Row],[X]])^2+ (E1236 - Tabelle11[Y])^2 + (F1236 - Tabelle11[Z])^2)</f>
        <v>130.02474181635586</v>
      </c>
      <c r="M1236">
        <f ca="1">IF(ROW()&gt;M$1+2,AVERAGEA(INDIRECT(ADDRESS(ROW()-M$1,12)):INDIRECT(ADDRESS(ROW(),12,4))),NA())</f>
        <v>129.62122971819707</v>
      </c>
      <c r="N1236" s="1">
        <f>1000/(Tabelle10[[#This Row],[Time MS]]-B1235)</f>
        <v>100</v>
      </c>
    </row>
    <row r="1237" spans="1:14">
      <c r="A1237" t="str">
        <f t="shared" si="38"/>
        <v>0:25:278</v>
      </c>
      <c r="B1237">
        <v>25278</v>
      </c>
      <c r="C1237">
        <v>1</v>
      </c>
      <c r="D1237">
        <v>-24.011199999999999</v>
      </c>
      <c r="E1237">
        <v>96.214100000000002</v>
      </c>
      <c r="F1237">
        <v>84.099599999999995</v>
      </c>
      <c r="G1237">
        <v>-43.814399999999999</v>
      </c>
      <c r="H1237">
        <v>-2.0283099999999998</v>
      </c>
      <c r="I1237">
        <v>1.6704699999999999</v>
      </c>
      <c r="J1237">
        <v>0</v>
      </c>
      <c r="K1237">
        <f t="shared" si="39"/>
        <v>0</v>
      </c>
      <c r="L1237">
        <f>SQRT((D1237-Tabelle11[[#This Row],[X]])^2+ (E1237 - Tabelle11[Y])^2 + (F1237 - Tabelle11[Z])^2)</f>
        <v>130.02474181635586</v>
      </c>
      <c r="M1237">
        <f ca="1">IF(ROW()&gt;M$1+2,AVERAGEA(INDIRECT(ADDRESS(ROW()-M$1,12)):INDIRECT(ADDRESS(ROW(),12,4))),NA())</f>
        <v>129.62242478624904</v>
      </c>
      <c r="N1237" s="1">
        <f>1000/(Tabelle10[[#This Row],[Time MS]]-B1236)</f>
        <v>125</v>
      </c>
    </row>
    <row r="1238" spans="1:14">
      <c r="A1238" t="str">
        <f t="shared" si="38"/>
        <v>0:25:301</v>
      </c>
      <c r="B1238">
        <v>25301</v>
      </c>
      <c r="C1238">
        <v>1</v>
      </c>
      <c r="D1238">
        <v>-24.1374</v>
      </c>
      <c r="E1238">
        <v>96.308899999999994</v>
      </c>
      <c r="F1238">
        <v>84.016199999999998</v>
      </c>
      <c r="G1238">
        <v>-43.948300000000003</v>
      </c>
      <c r="H1238">
        <v>-2.2208600000000001</v>
      </c>
      <c r="I1238">
        <v>1.38703</v>
      </c>
      <c r="J1238">
        <v>1</v>
      </c>
      <c r="K1238">
        <f t="shared" si="39"/>
        <v>6.2025620575700879E-2</v>
      </c>
      <c r="L1238">
        <f>SQRT((D1238-Tabelle11[[#This Row],[X]])^2+ (E1238 - Tabelle11[Y])^2 + (F1238 - Tabelle11[Z])^2)</f>
        <v>130.06436929616811</v>
      </c>
      <c r="M1238">
        <f ca="1">IF(ROW()&gt;M$1+2,AVERAGEA(INDIRECT(ADDRESS(ROW()-M$1,12)):INDIRECT(ADDRESS(ROW(),12,4))),NA())</f>
        <v>129.62401220558627</v>
      </c>
      <c r="N1238" s="1">
        <f>1000/(Tabelle10[[#This Row],[Time MS]]-B1237)</f>
        <v>43.478260869565219</v>
      </c>
    </row>
    <row r="1239" spans="1:14">
      <c r="A1239" t="str">
        <f t="shared" si="38"/>
        <v>0:25:312</v>
      </c>
      <c r="B1239">
        <v>25312</v>
      </c>
      <c r="C1239">
        <v>1</v>
      </c>
      <c r="D1239">
        <v>-24.1374</v>
      </c>
      <c r="E1239">
        <v>96.308899999999994</v>
      </c>
      <c r="F1239">
        <v>84.016199999999998</v>
      </c>
      <c r="G1239">
        <v>-43.948300000000003</v>
      </c>
      <c r="H1239">
        <v>-2.2208600000000001</v>
      </c>
      <c r="I1239">
        <v>1.38703</v>
      </c>
      <c r="J1239">
        <v>0</v>
      </c>
      <c r="K1239">
        <f t="shared" si="39"/>
        <v>0</v>
      </c>
      <c r="L1239">
        <f>SQRT((D1239-Tabelle11[[#This Row],[X]])^2+ (E1239 - Tabelle11[Y])^2 + (F1239 - Tabelle11[Z])^2)</f>
        <v>130.06436929616811</v>
      </c>
      <c r="M1239">
        <f ca="1">IF(ROW()&gt;M$1+2,AVERAGEA(INDIRECT(ADDRESS(ROW()-M$1,12)):INDIRECT(ADDRESS(ROW(),12,4))),NA())</f>
        <v>129.62998049947245</v>
      </c>
      <c r="N1239" s="1">
        <f>1000/(Tabelle10[[#This Row],[Time MS]]-B1238)</f>
        <v>90.909090909090907</v>
      </c>
    </row>
    <row r="1240" spans="1:14">
      <c r="A1240" t="str">
        <f t="shared" si="38"/>
        <v>0:25:337</v>
      </c>
      <c r="B1240">
        <v>25337</v>
      </c>
      <c r="C1240">
        <v>1</v>
      </c>
      <c r="D1240">
        <v>-24.201599999999999</v>
      </c>
      <c r="E1240">
        <v>95.986199999999997</v>
      </c>
      <c r="F1240">
        <v>84.055700000000002</v>
      </c>
      <c r="G1240">
        <v>-43.980699999999999</v>
      </c>
      <c r="H1240">
        <v>-2.2776299999999998</v>
      </c>
      <c r="I1240">
        <v>1.37114</v>
      </c>
      <c r="J1240">
        <v>1</v>
      </c>
      <c r="K1240">
        <f t="shared" si="39"/>
        <v>0.28980564321406743</v>
      </c>
      <c r="L1240">
        <f>SQRT((D1240-Tabelle11[[#This Row],[X]])^2+ (E1240 - Tabelle11[Y])^2 + (F1240 - Tabelle11[Z])^2)</f>
        <v>129.86311537726945</v>
      </c>
      <c r="M1240">
        <f ca="1">IF(ROW()&gt;M$1+2,AVERAGEA(INDIRECT(ADDRESS(ROW()-M$1,12)):INDIRECT(ADDRESS(ROW(),12,4))),NA())</f>
        <v>129.63395618030023</v>
      </c>
      <c r="N1240" s="1">
        <f>1000/(Tabelle10[[#This Row],[Time MS]]-B1239)</f>
        <v>40</v>
      </c>
    </row>
    <row r="1241" spans="1:14">
      <c r="A1241" t="str">
        <f t="shared" si="38"/>
        <v>0:25:349</v>
      </c>
      <c r="B1241">
        <v>25349</v>
      </c>
      <c r="C1241">
        <v>1</v>
      </c>
      <c r="D1241">
        <v>-24.201599999999999</v>
      </c>
      <c r="E1241">
        <v>95.986199999999997</v>
      </c>
      <c r="F1241">
        <v>84.055700000000002</v>
      </c>
      <c r="G1241">
        <v>-43.980699999999999</v>
      </c>
      <c r="H1241">
        <v>-2.2776299999999998</v>
      </c>
      <c r="I1241">
        <v>1.37114</v>
      </c>
      <c r="J1241">
        <v>0</v>
      </c>
      <c r="K1241">
        <f t="shared" si="39"/>
        <v>0</v>
      </c>
      <c r="L1241">
        <f>SQRT((D1241-Tabelle11[[#This Row],[X]])^2+ (E1241 - Tabelle11[Y])^2 + (F1241 - Tabelle11[Z])^2)</f>
        <v>129.86311537726945</v>
      </c>
      <c r="M1241">
        <f ca="1">IF(ROW()&gt;M$1+2,AVERAGEA(INDIRECT(ADDRESS(ROW()-M$1,12)):INDIRECT(ADDRESS(ROW(),12,4))),NA())</f>
        <v>129.64846655868891</v>
      </c>
      <c r="N1241" s="1">
        <f>1000/(Tabelle10[[#This Row],[Time MS]]-B1240)</f>
        <v>83.333333333333329</v>
      </c>
    </row>
    <row r="1242" spans="1:14">
      <c r="A1242" t="str">
        <f t="shared" si="38"/>
        <v>0:25:370</v>
      </c>
      <c r="B1242">
        <v>25370</v>
      </c>
      <c r="C1242">
        <v>1</v>
      </c>
      <c r="D1242">
        <v>-24.058800000000002</v>
      </c>
      <c r="E1242">
        <v>96.789900000000003</v>
      </c>
      <c r="F1242">
        <v>84.278000000000006</v>
      </c>
      <c r="G1242">
        <v>-43.845599999999997</v>
      </c>
      <c r="H1242">
        <v>-2.11063</v>
      </c>
      <c r="I1242">
        <v>0.90427299999999999</v>
      </c>
      <c r="J1242">
        <v>1</v>
      </c>
      <c r="K1242">
        <f t="shared" si="39"/>
        <v>1.2207757618515251</v>
      </c>
      <c r="L1242">
        <f>SQRT((D1242-Tabelle11[[#This Row],[X]])^2+ (E1242 - Tabelle11[Y])^2 + (F1242 - Tabelle11[Z])^2)</f>
        <v>130.57523457168284</v>
      </c>
      <c r="M1242">
        <f ca="1">IF(ROW()&gt;M$1+2,AVERAGEA(INDIRECT(ADDRESS(ROW()-M$1,12)):INDIRECT(ADDRESS(ROW(),12,4))),NA())</f>
        <v>129.67002762217078</v>
      </c>
      <c r="N1242" s="1">
        <f>1000/(Tabelle10[[#This Row],[Time MS]]-B1241)</f>
        <v>47.61904761904762</v>
      </c>
    </row>
    <row r="1243" spans="1:14">
      <c r="A1243" t="str">
        <f t="shared" si="38"/>
        <v>0:25:383</v>
      </c>
      <c r="B1243">
        <v>25383</v>
      </c>
      <c r="C1243">
        <v>1</v>
      </c>
      <c r="D1243">
        <v>-24.058800000000002</v>
      </c>
      <c r="E1243">
        <v>96.789900000000003</v>
      </c>
      <c r="F1243">
        <v>84.278000000000006</v>
      </c>
      <c r="G1243">
        <v>-43.845599999999997</v>
      </c>
      <c r="H1243">
        <v>-2.11063</v>
      </c>
      <c r="I1243">
        <v>0.90427299999999999</v>
      </c>
      <c r="J1243">
        <v>1</v>
      </c>
      <c r="K1243">
        <f t="shared" si="39"/>
        <v>0</v>
      </c>
      <c r="L1243">
        <f>SQRT((D1243-Tabelle11[[#This Row],[X]])^2+ (E1243 - Tabelle11[Y])^2 + (F1243 - Tabelle11[Z])^2)</f>
        <v>130.57523457168284</v>
      </c>
      <c r="M1243">
        <f ca="1">IF(ROW()&gt;M$1+2,AVERAGEA(INDIRECT(ADDRESS(ROW()-M$1,12)):INDIRECT(ADDRESS(ROW(),12,4))),NA())</f>
        <v>129.69158868565268</v>
      </c>
      <c r="N1243" s="1">
        <f>1000/(Tabelle10[[#This Row],[Time MS]]-B1242)</f>
        <v>76.92307692307692</v>
      </c>
    </row>
    <row r="1244" spans="1:14">
      <c r="A1244" t="str">
        <f t="shared" si="38"/>
        <v>0:25:406</v>
      </c>
      <c r="B1244">
        <v>25406</v>
      </c>
      <c r="C1244">
        <v>1</v>
      </c>
      <c r="D1244">
        <v>-24.058800000000002</v>
      </c>
      <c r="E1244">
        <v>96.789900000000003</v>
      </c>
      <c r="F1244">
        <v>84.278000000000006</v>
      </c>
      <c r="G1244">
        <v>-43.845599999999997</v>
      </c>
      <c r="H1244">
        <v>-2.11063</v>
      </c>
      <c r="I1244">
        <v>0.90427299999999999</v>
      </c>
      <c r="J1244">
        <v>0</v>
      </c>
      <c r="K1244">
        <f t="shared" si="39"/>
        <v>0</v>
      </c>
      <c r="L1244">
        <f>SQRT((D1244-Tabelle11[[#This Row],[X]])^2+ (E1244 - Tabelle11[Y])^2 + (F1244 - Tabelle11[Z])^2)</f>
        <v>130.57523457168284</v>
      </c>
      <c r="M1244">
        <f ca="1">IF(ROW()&gt;M$1+2,AVERAGEA(INDIRECT(ADDRESS(ROW()-M$1,12)):INDIRECT(ADDRESS(ROW(),12,4))),NA())</f>
        <v>129.71267720282884</v>
      </c>
      <c r="N1244" s="1">
        <f>1000/(Tabelle10[[#This Row],[Time MS]]-B1243)</f>
        <v>43.478260869565219</v>
      </c>
    </row>
    <row r="1245" spans="1:14">
      <c r="A1245" t="str">
        <f t="shared" si="38"/>
        <v>0:25:425</v>
      </c>
      <c r="B1245">
        <v>25425</v>
      </c>
      <c r="C1245">
        <v>1</v>
      </c>
      <c r="D1245">
        <v>-24.058800000000002</v>
      </c>
      <c r="E1245">
        <v>96.789900000000003</v>
      </c>
      <c r="F1245">
        <v>84.278000000000006</v>
      </c>
      <c r="G1245">
        <v>-43.845599999999997</v>
      </c>
      <c r="H1245">
        <v>-2.11063</v>
      </c>
      <c r="I1245">
        <v>0.90427299999999999</v>
      </c>
      <c r="J1245">
        <v>0</v>
      </c>
      <c r="K1245">
        <f t="shared" si="39"/>
        <v>0</v>
      </c>
      <c r="L1245">
        <f>SQRT((D1245-Tabelle11[[#This Row],[X]])^2+ (E1245 - Tabelle11[Y])^2 + (F1245 - Tabelle11[Z])^2)</f>
        <v>130.57523457168284</v>
      </c>
      <c r="M1245">
        <f ca="1">IF(ROW()&gt;M$1+2,AVERAGEA(INDIRECT(ADDRESS(ROW()-M$1,12)):INDIRECT(ADDRESS(ROW(),12,4))),NA())</f>
        <v>129.73376572000501</v>
      </c>
      <c r="N1245" s="1">
        <f>1000/(Tabelle10[[#This Row],[Time MS]]-B1244)</f>
        <v>52.631578947368418</v>
      </c>
    </row>
    <row r="1246" spans="1:14">
      <c r="A1246" t="str">
        <f t="shared" si="38"/>
        <v>0:25:436</v>
      </c>
      <c r="B1246">
        <v>25436</v>
      </c>
      <c r="C1246">
        <v>1</v>
      </c>
      <c r="D1246">
        <v>-22.966699999999999</v>
      </c>
      <c r="E1246">
        <v>95.205799999999996</v>
      </c>
      <c r="F1246">
        <v>84.597099999999998</v>
      </c>
      <c r="G1246">
        <v>-43.515000000000001</v>
      </c>
      <c r="H1246">
        <v>-1.86073</v>
      </c>
      <c r="I1246">
        <v>1.12361</v>
      </c>
      <c r="J1246">
        <v>1</v>
      </c>
      <c r="K1246">
        <f t="shared" si="39"/>
        <v>3.7966158685572036</v>
      </c>
      <c r="L1246">
        <f>SQRT((D1246-Tabelle11[[#This Row],[X]])^2+ (E1246 - Tabelle11[Y])^2 + (F1246 - Tabelle11[Z])^2)</f>
        <v>129.41515750073481</v>
      </c>
      <c r="M1246">
        <f ca="1">IF(ROW()&gt;M$1+2,AVERAGEA(INDIRECT(ADDRESS(ROW()-M$1,12)):INDIRECT(ADDRESS(ROW(),12,4))),NA())</f>
        <v>129.737932962755</v>
      </c>
      <c r="N1246" s="1">
        <f>1000/(Tabelle10[[#This Row],[Time MS]]-B1245)</f>
        <v>90.909090909090907</v>
      </c>
    </row>
    <row r="1247" spans="1:14">
      <c r="A1247" t="str">
        <f t="shared" si="38"/>
        <v>0:25:443</v>
      </c>
      <c r="B1247">
        <v>25443</v>
      </c>
      <c r="C1247">
        <v>1</v>
      </c>
      <c r="D1247">
        <v>-22.966699999999999</v>
      </c>
      <c r="E1247">
        <v>95.205799999999996</v>
      </c>
      <c r="F1247">
        <v>84.597099999999998</v>
      </c>
      <c r="G1247">
        <v>-43.515000000000001</v>
      </c>
      <c r="H1247">
        <v>-1.86073</v>
      </c>
      <c r="I1247">
        <v>1.12361</v>
      </c>
      <c r="J1247">
        <v>0</v>
      </c>
      <c r="K1247">
        <f t="shared" si="39"/>
        <v>0</v>
      </c>
      <c r="L1247">
        <f>SQRT((D1247-Tabelle11[[#This Row],[X]])^2+ (E1247 - Tabelle11[Y])^2 + (F1247 - Tabelle11[Z])^2)</f>
        <v>129.41515750073481</v>
      </c>
      <c r="M1247">
        <f ca="1">IF(ROW()&gt;M$1+2,AVERAGEA(INDIRECT(ADDRESS(ROW()-M$1,12)):INDIRECT(ADDRESS(ROW(),12,4))),NA())</f>
        <v>129.74218498943583</v>
      </c>
      <c r="N1247" s="1">
        <f>1000/(Tabelle10[[#This Row],[Time MS]]-B1246)</f>
        <v>142.85714285714286</v>
      </c>
    </row>
    <row r="1248" spans="1:14">
      <c r="A1248" t="str">
        <f t="shared" si="38"/>
        <v>0:25:470</v>
      </c>
      <c r="B1248">
        <v>25470</v>
      </c>
      <c r="C1248">
        <v>1</v>
      </c>
      <c r="D1248">
        <v>-22.303999999999998</v>
      </c>
      <c r="E1248">
        <v>95.808499999999995</v>
      </c>
      <c r="F1248">
        <v>84.553100000000001</v>
      </c>
      <c r="G1248">
        <v>-43.348799999999997</v>
      </c>
      <c r="H1248">
        <v>-1.86372</v>
      </c>
      <c r="I1248">
        <v>0.767374</v>
      </c>
      <c r="J1248">
        <v>1</v>
      </c>
      <c r="K1248">
        <f t="shared" si="39"/>
        <v>0.39970048408618669</v>
      </c>
      <c r="L1248">
        <f>SQRT((D1248-Tabelle11[[#This Row],[X]])^2+ (E1248 - Tabelle11[Y])^2 + (F1248 - Tabelle11[Z])^2)</f>
        <v>129.71493286379945</v>
      </c>
      <c r="M1248">
        <f ca="1">IF(ROW()&gt;M$1+2,AVERAGEA(INDIRECT(ADDRESS(ROW()-M$1,12)):INDIRECT(ADDRESS(ROW(),12,4))),NA())</f>
        <v>129.7494050890183</v>
      </c>
      <c r="N1248" s="1">
        <f>1000/(Tabelle10[[#This Row],[Time MS]]-B1247)</f>
        <v>37.037037037037038</v>
      </c>
    </row>
    <row r="1249" spans="1:14">
      <c r="A1249" t="str">
        <f t="shared" si="38"/>
        <v>0:25:481</v>
      </c>
      <c r="B1249">
        <v>25481</v>
      </c>
      <c r="C1249">
        <v>1</v>
      </c>
      <c r="D1249">
        <v>-22.9117</v>
      </c>
      <c r="E1249">
        <v>97.05</v>
      </c>
      <c r="F1249">
        <v>84.066900000000004</v>
      </c>
      <c r="G1249">
        <v>-43.515099999999997</v>
      </c>
      <c r="H1249">
        <v>-1.93635</v>
      </c>
      <c r="I1249">
        <v>0.23747499999999999</v>
      </c>
      <c r="J1249">
        <v>1</v>
      </c>
      <c r="K1249">
        <f t="shared" si="39"/>
        <v>2.3265102324663758</v>
      </c>
      <c r="L1249">
        <f>SQRT((D1249-Tabelle11[[#This Row],[X]])^2+ (E1249 - Tabelle11[Y])^2 + (F1249 - Tabelle11[Z])^2)</f>
        <v>130.4258109903864</v>
      </c>
      <c r="M1249">
        <f ca="1">IF(ROW()&gt;M$1+2,AVERAGEA(INDIRECT(ADDRESS(ROW()-M$1,12)):INDIRECT(ADDRESS(ROW(),12,4))),NA())</f>
        <v>129.75875864295051</v>
      </c>
      <c r="N1249" s="1">
        <f>1000/(Tabelle10[[#This Row],[Time MS]]-B1248)</f>
        <v>90.909090909090907</v>
      </c>
    </row>
    <row r="1250" spans="1:14">
      <c r="A1250" t="str">
        <f t="shared" si="38"/>
        <v>0:25:506</v>
      </c>
      <c r="B1250">
        <v>25506</v>
      </c>
      <c r="C1250">
        <v>1</v>
      </c>
      <c r="D1250">
        <v>-22.9117</v>
      </c>
      <c r="E1250">
        <v>97.05</v>
      </c>
      <c r="F1250">
        <v>84.066900000000004</v>
      </c>
      <c r="G1250">
        <v>-43.515099999999997</v>
      </c>
      <c r="H1250">
        <v>-1.93635</v>
      </c>
      <c r="I1250">
        <v>0.23747499999999999</v>
      </c>
      <c r="J1250">
        <v>0</v>
      </c>
      <c r="K1250">
        <f t="shared" si="39"/>
        <v>0</v>
      </c>
      <c r="L1250">
        <f>SQRT((D1250-Tabelle11[[#This Row],[X]])^2+ (E1250 - Tabelle11[Y])^2 + (F1250 - Tabelle11[Z])^2)</f>
        <v>130.4258109903864</v>
      </c>
      <c r="M1250">
        <f ca="1">IF(ROW()&gt;M$1+2,AVERAGEA(INDIRECT(ADDRESS(ROW()-M$1,12)):INDIRECT(ADDRESS(ROW(),12,4))),NA())</f>
        <v>129.7681121968827</v>
      </c>
      <c r="N1250" s="1">
        <f>1000/(Tabelle10[[#This Row],[Time MS]]-B1249)</f>
        <v>40</v>
      </c>
    </row>
    <row r="1251" spans="1:14">
      <c r="A1251" t="str">
        <f t="shared" si="38"/>
        <v>0:25:531</v>
      </c>
      <c r="B1251">
        <v>25531</v>
      </c>
      <c r="C1251">
        <v>1</v>
      </c>
      <c r="D1251">
        <v>-22.5596</v>
      </c>
      <c r="E1251">
        <v>96.561700000000002</v>
      </c>
      <c r="F1251">
        <v>84.0989</v>
      </c>
      <c r="G1251">
        <v>-43.403599999999997</v>
      </c>
      <c r="H1251">
        <v>-1.6533599999999999</v>
      </c>
      <c r="I1251">
        <v>0.138158</v>
      </c>
      <c r="J1251">
        <v>1</v>
      </c>
      <c r="K1251">
        <f t="shared" si="39"/>
        <v>0.58147699331919733</v>
      </c>
      <c r="L1251">
        <f>SQRT((D1251-Tabelle11[[#This Row],[X]])^2+ (E1251 - Tabelle11[Y])^2 + (F1251 - Tabelle11[Z])^2)</f>
        <v>130.02200752280362</v>
      </c>
      <c r="M1251">
        <f ca="1">IF(ROW()&gt;M$1+2,AVERAGEA(INDIRECT(ADDRESS(ROW()-M$1,12)):INDIRECT(ADDRESS(ROW(),12,4))),NA())</f>
        <v>129.77687086790962</v>
      </c>
      <c r="N1251" s="1">
        <f>1000/(Tabelle10[[#This Row],[Time MS]]-B1250)</f>
        <v>40</v>
      </c>
    </row>
    <row r="1252" spans="1:14">
      <c r="A1252" t="str">
        <f t="shared" si="38"/>
        <v>0:25:542</v>
      </c>
      <c r="B1252">
        <v>25542</v>
      </c>
      <c r="C1252">
        <v>1</v>
      </c>
      <c r="D1252">
        <v>-22.5596</v>
      </c>
      <c r="E1252">
        <v>96.561700000000002</v>
      </c>
      <c r="F1252">
        <v>84.0989</v>
      </c>
      <c r="G1252">
        <v>-43.403599999999997</v>
      </c>
      <c r="H1252">
        <v>-1.6533599999999999</v>
      </c>
      <c r="I1252">
        <v>0.138158</v>
      </c>
      <c r="J1252">
        <v>0</v>
      </c>
      <c r="K1252">
        <f t="shared" si="39"/>
        <v>0</v>
      </c>
      <c r="L1252">
        <f>SQRT((D1252-Tabelle11[[#This Row],[X]])^2+ (E1252 - Tabelle11[Y])^2 + (F1252 - Tabelle11[Z])^2)</f>
        <v>130.02200752280362</v>
      </c>
      <c r="M1252">
        <f ca="1">IF(ROW()&gt;M$1+2,AVERAGEA(INDIRECT(ADDRESS(ROW()-M$1,12)):INDIRECT(ADDRESS(ROW(),12,4))),NA())</f>
        <v>129.78562953893649</v>
      </c>
      <c r="N1252" s="1">
        <f>1000/(Tabelle10[[#This Row],[Time MS]]-B1251)</f>
        <v>90.909090909090907</v>
      </c>
    </row>
    <row r="1253" spans="1:14">
      <c r="A1253" t="str">
        <f t="shared" si="38"/>
        <v>0:25:562</v>
      </c>
      <c r="B1253">
        <v>25562</v>
      </c>
      <c r="C1253">
        <v>1</v>
      </c>
      <c r="D1253">
        <v>-22.5932</v>
      </c>
      <c r="E1253">
        <v>95.700400000000002</v>
      </c>
      <c r="F1253">
        <v>83.875399999999999</v>
      </c>
      <c r="G1253">
        <v>-43.477600000000002</v>
      </c>
      <c r="H1253">
        <v>-1.43218</v>
      </c>
      <c r="I1253">
        <v>0.25641399999999998</v>
      </c>
      <c r="J1253">
        <v>1</v>
      </c>
      <c r="K1253">
        <f t="shared" si="39"/>
        <v>1.3997837872951606</v>
      </c>
      <c r="L1253">
        <f>SQRT((D1253-Tabelle11[[#This Row],[X]])^2+ (E1253 - Tabelle11[Y])^2 + (F1253 - Tabelle11[Z])^2)</f>
        <v>129.2443498631952</v>
      </c>
      <c r="M1253">
        <f ca="1">IF(ROW()&gt;M$1+2,AVERAGEA(INDIRECT(ADDRESS(ROW()-M$1,12)):INDIRECT(ADDRESS(ROW(),12,4))),NA())</f>
        <v>129.78668862917516</v>
      </c>
      <c r="N1253" s="1">
        <f>1000/(Tabelle10[[#This Row],[Time MS]]-B1252)</f>
        <v>50</v>
      </c>
    </row>
    <row r="1254" spans="1:14">
      <c r="A1254" t="str">
        <f t="shared" si="38"/>
        <v>0:25:575</v>
      </c>
      <c r="B1254">
        <v>25575</v>
      </c>
      <c r="C1254">
        <v>1</v>
      </c>
      <c r="D1254">
        <v>-22.5932</v>
      </c>
      <c r="E1254">
        <v>95.700400000000002</v>
      </c>
      <c r="F1254">
        <v>83.875399999999999</v>
      </c>
      <c r="G1254">
        <v>-43.477600000000002</v>
      </c>
      <c r="H1254">
        <v>-1.43218</v>
      </c>
      <c r="I1254">
        <v>0.25641399999999998</v>
      </c>
      <c r="J1254">
        <v>0</v>
      </c>
      <c r="K1254">
        <f t="shared" si="39"/>
        <v>0</v>
      </c>
      <c r="L1254">
        <f>SQRT((D1254-Tabelle11[[#This Row],[X]])^2+ (E1254 - Tabelle11[Y])^2 + (F1254 - Tabelle11[Z])^2)</f>
        <v>129.2443498631952</v>
      </c>
      <c r="M1254">
        <f ca="1">IF(ROW()&gt;M$1+2,AVERAGEA(INDIRECT(ADDRESS(ROW()-M$1,12)):INDIRECT(ADDRESS(ROW(),12,4))),NA())</f>
        <v>129.78774771941383</v>
      </c>
      <c r="N1254" s="1">
        <f>1000/(Tabelle10[[#This Row],[Time MS]]-B1253)</f>
        <v>76.92307692307692</v>
      </c>
    </row>
    <row r="1255" spans="1:14">
      <c r="A1255" t="str">
        <f t="shared" si="38"/>
        <v>0:25:594</v>
      </c>
      <c r="B1255">
        <v>25594</v>
      </c>
      <c r="C1255">
        <v>1</v>
      </c>
      <c r="D1255">
        <v>-22.5932</v>
      </c>
      <c r="E1255">
        <v>95.700400000000002</v>
      </c>
      <c r="F1255">
        <v>83.875399999999999</v>
      </c>
      <c r="G1255">
        <v>-43.477600000000002</v>
      </c>
      <c r="H1255">
        <v>-1.43218</v>
      </c>
      <c r="I1255">
        <v>0.25641399999999998</v>
      </c>
      <c r="J1255">
        <v>0</v>
      </c>
      <c r="K1255">
        <f t="shared" si="39"/>
        <v>0</v>
      </c>
      <c r="L1255">
        <f>SQRT((D1255-Tabelle11[[#This Row],[X]])^2+ (E1255 - Tabelle11[Y])^2 + (F1255 - Tabelle11[Z])^2)</f>
        <v>129.2443498631952</v>
      </c>
      <c r="M1255">
        <f ca="1">IF(ROW()&gt;M$1+2,AVERAGEA(INDIRECT(ADDRESS(ROW()-M$1,12)):INDIRECT(ADDRESS(ROW(),12,4))),NA())</f>
        <v>129.7888068096525</v>
      </c>
      <c r="N1255" s="1">
        <f>1000/(Tabelle10[[#This Row],[Time MS]]-B1254)</f>
        <v>52.631578947368418</v>
      </c>
    </row>
    <row r="1256" spans="1:14">
      <c r="A1256" t="str">
        <f t="shared" si="38"/>
        <v>0:25:603</v>
      </c>
      <c r="B1256">
        <v>25603</v>
      </c>
      <c r="C1256">
        <v>1</v>
      </c>
      <c r="D1256">
        <v>-22.865400000000001</v>
      </c>
      <c r="E1256">
        <v>96.498599999999996</v>
      </c>
      <c r="F1256">
        <v>83.775300000000001</v>
      </c>
      <c r="G1256">
        <v>-43.596200000000003</v>
      </c>
      <c r="H1256">
        <v>-1.60802</v>
      </c>
      <c r="I1256">
        <v>-2.9619199999999998E-2</v>
      </c>
      <c r="J1256">
        <v>1</v>
      </c>
      <c r="K1256">
        <f t="shared" si="39"/>
        <v>2.3006718609999557</v>
      </c>
      <c r="L1256">
        <f>SQRT((D1256-Tabelle11[[#This Row],[X]])^2+ (E1256 - Tabelle11[Y])^2 + (F1256 - Tabelle11[Z])^2)</f>
        <v>129.81951782844519</v>
      </c>
      <c r="M1256">
        <f ca="1">IF(ROW()&gt;M$1+2,AVERAGEA(INDIRECT(ADDRESS(ROW()-M$1,12)):INDIRECT(ADDRESS(ROW(),12,4))),NA())</f>
        <v>129.8002965961721</v>
      </c>
      <c r="N1256" s="1">
        <f>1000/(Tabelle10[[#This Row],[Time MS]]-B1255)</f>
        <v>111.11111111111111</v>
      </c>
    </row>
    <row r="1257" spans="1:14">
      <c r="A1257" t="str">
        <f t="shared" si="38"/>
        <v>0:25:613</v>
      </c>
      <c r="B1257">
        <v>25613</v>
      </c>
      <c r="C1257">
        <v>1</v>
      </c>
      <c r="D1257">
        <v>-22.865400000000001</v>
      </c>
      <c r="E1257">
        <v>96.498599999999996</v>
      </c>
      <c r="F1257">
        <v>83.775300000000001</v>
      </c>
      <c r="G1257">
        <v>-43.596200000000003</v>
      </c>
      <c r="H1257">
        <v>-1.60802</v>
      </c>
      <c r="I1257">
        <v>-2.9619199999999998E-2</v>
      </c>
      <c r="J1257">
        <v>0</v>
      </c>
      <c r="K1257">
        <f t="shared" si="39"/>
        <v>0</v>
      </c>
      <c r="L1257">
        <f>SQRT((D1257-Tabelle11[[#This Row],[X]])^2+ (E1257 - Tabelle11[Y])^2 + (F1257 - Tabelle11[Z])^2)</f>
        <v>129.81951782844519</v>
      </c>
      <c r="M1257">
        <f ca="1">IF(ROW()&gt;M$1+2,AVERAGEA(INDIRECT(ADDRESS(ROW()-M$1,12)):INDIRECT(ADDRESS(ROW(),12,4))),NA())</f>
        <v>129.81178638269171</v>
      </c>
      <c r="N1257" s="1">
        <f>1000/(Tabelle10[[#This Row],[Time MS]]-B1256)</f>
        <v>100</v>
      </c>
    </row>
    <row r="1258" spans="1:14">
      <c r="A1258" t="str">
        <f t="shared" si="38"/>
        <v>0:25:633</v>
      </c>
      <c r="B1258">
        <v>25633</v>
      </c>
      <c r="C1258">
        <v>1</v>
      </c>
      <c r="D1258">
        <v>-22.865400000000001</v>
      </c>
      <c r="E1258">
        <v>96.498599999999996</v>
      </c>
      <c r="F1258">
        <v>83.775300000000001</v>
      </c>
      <c r="G1258">
        <v>-43.596200000000003</v>
      </c>
      <c r="H1258">
        <v>-1.60802</v>
      </c>
      <c r="I1258">
        <v>-2.9619199999999998E-2</v>
      </c>
      <c r="J1258">
        <v>1</v>
      </c>
      <c r="K1258">
        <f t="shared" si="39"/>
        <v>0</v>
      </c>
      <c r="L1258">
        <f>SQRT((D1258-Tabelle11[[#This Row],[X]])^2+ (E1258 - Tabelle11[Y])^2 + (F1258 - Tabelle11[Z])^2)</f>
        <v>129.81951782844519</v>
      </c>
      <c r="M1258">
        <f ca="1">IF(ROW()&gt;M$1+2,AVERAGEA(INDIRECT(ADDRESS(ROW()-M$1,12)):INDIRECT(ADDRESS(ROW(),12,4))),NA())</f>
        <v>129.8356735051878</v>
      </c>
      <c r="N1258" s="1">
        <f>1000/(Tabelle10[[#This Row],[Time MS]]-B1257)</f>
        <v>50</v>
      </c>
    </row>
    <row r="1259" spans="1:14">
      <c r="A1259" t="str">
        <f t="shared" si="38"/>
        <v>0:25:643</v>
      </c>
      <c r="B1259">
        <v>25643</v>
      </c>
      <c r="C1259">
        <v>1</v>
      </c>
      <c r="D1259">
        <v>-22.865400000000001</v>
      </c>
      <c r="E1259">
        <v>96.498599999999996</v>
      </c>
      <c r="F1259">
        <v>83.775300000000001</v>
      </c>
      <c r="G1259">
        <v>-43.596200000000003</v>
      </c>
      <c r="H1259">
        <v>-1.60802</v>
      </c>
      <c r="I1259">
        <v>-2.9619199999999998E-2</v>
      </c>
      <c r="J1259">
        <v>0</v>
      </c>
      <c r="K1259">
        <f t="shared" si="39"/>
        <v>0</v>
      </c>
      <c r="L1259">
        <f>SQRT((D1259-Tabelle11[[#This Row],[X]])^2+ (E1259 - Tabelle11[Y])^2 + (F1259 - Tabelle11[Z])^2)</f>
        <v>129.81951782844519</v>
      </c>
      <c r="M1259">
        <f ca="1">IF(ROW()&gt;M$1+2,AVERAGEA(INDIRECT(ADDRESS(ROW()-M$1,12)):INDIRECT(ADDRESS(ROW(),12,4))),NA())</f>
        <v>129.85932750664861</v>
      </c>
      <c r="N1259" s="1">
        <f>1000/(Tabelle10[[#This Row],[Time MS]]-B1258)</f>
        <v>100</v>
      </c>
    </row>
    <row r="1260" spans="1:14">
      <c r="A1260" t="str">
        <f t="shared" si="38"/>
        <v>0:25:658</v>
      </c>
      <c r="B1260">
        <v>25658</v>
      </c>
      <c r="C1260">
        <v>1</v>
      </c>
      <c r="D1260">
        <v>-22.865400000000001</v>
      </c>
      <c r="E1260">
        <v>96.498599999999996</v>
      </c>
      <c r="F1260">
        <v>83.775300000000001</v>
      </c>
      <c r="G1260">
        <v>-43.596200000000003</v>
      </c>
      <c r="H1260">
        <v>-1.60802</v>
      </c>
      <c r="I1260">
        <v>-2.9619199999999998E-2</v>
      </c>
      <c r="J1260">
        <v>0</v>
      </c>
      <c r="K1260">
        <f t="shared" si="39"/>
        <v>0</v>
      </c>
      <c r="L1260">
        <f>SQRT((D1260-Tabelle11[[#This Row],[X]])^2+ (E1260 - Tabelle11[Y])^2 + (F1260 - Tabelle11[Z])^2)</f>
        <v>129.81951782844519</v>
      </c>
      <c r="M1260">
        <f ca="1">IF(ROW()&gt;M$1+2,AVERAGEA(INDIRECT(ADDRESS(ROW()-M$1,12)):INDIRECT(ADDRESS(ROW(),12,4))),NA())</f>
        <v>129.88298150810945</v>
      </c>
      <c r="N1260" s="1">
        <f>1000/(Tabelle10[[#This Row],[Time MS]]-B1259)</f>
        <v>66.666666666666671</v>
      </c>
    </row>
    <row r="1261" spans="1:14">
      <c r="A1261" t="str">
        <f t="shared" si="38"/>
        <v>0:25:669</v>
      </c>
      <c r="B1261">
        <v>25669</v>
      </c>
      <c r="C1261">
        <v>1</v>
      </c>
      <c r="D1261">
        <v>-20.907699999999998</v>
      </c>
      <c r="E1261">
        <v>96.218699999999998</v>
      </c>
      <c r="F1261">
        <v>84.722200000000001</v>
      </c>
      <c r="G1261">
        <v>-42.994900000000001</v>
      </c>
      <c r="H1261">
        <v>-1.6936500000000001</v>
      </c>
      <c r="I1261">
        <v>0.110787</v>
      </c>
      <c r="J1261">
        <v>1</v>
      </c>
      <c r="K1261">
        <f t="shared" si="39"/>
        <v>0.25094153484040116</v>
      </c>
      <c r="L1261">
        <f>SQRT((D1261-Tabelle11[[#This Row],[X]])^2+ (E1261 - Tabelle11[Y])^2 + (F1261 - Tabelle11[Z])^2)</f>
        <v>129.89619440853531</v>
      </c>
      <c r="M1261">
        <f ca="1">IF(ROW()&gt;M$1+2,AVERAGEA(INDIRECT(ADDRESS(ROW()-M$1,12)):INDIRECT(ADDRESS(ROW(),12,4))),NA())</f>
        <v>129.90057133156262</v>
      </c>
      <c r="N1261" s="1">
        <f>1000/(Tabelle10[[#This Row],[Time MS]]-B1260)</f>
        <v>90.909090909090907</v>
      </c>
    </row>
    <row r="1262" spans="1:14">
      <c r="A1262" t="str">
        <f t="shared" si="38"/>
        <v>0:25:677</v>
      </c>
      <c r="B1262">
        <v>25677</v>
      </c>
      <c r="C1262">
        <v>1</v>
      </c>
      <c r="D1262">
        <v>-20.907699999999998</v>
      </c>
      <c r="E1262">
        <v>96.218699999999998</v>
      </c>
      <c r="F1262">
        <v>84.722200000000001</v>
      </c>
      <c r="G1262">
        <v>-42.994900000000001</v>
      </c>
      <c r="H1262">
        <v>-1.6936500000000001</v>
      </c>
      <c r="I1262">
        <v>0.110787</v>
      </c>
      <c r="J1262">
        <v>0</v>
      </c>
      <c r="K1262">
        <f t="shared" si="39"/>
        <v>0</v>
      </c>
      <c r="L1262">
        <f>SQRT((D1262-Tabelle11[[#This Row],[X]])^2+ (E1262 - Tabelle11[Y])^2 + (F1262 - Tabelle11[Z])^2)</f>
        <v>129.89619440853531</v>
      </c>
      <c r="M1262">
        <f ca="1">IF(ROW()&gt;M$1+2,AVERAGEA(INDIRECT(ADDRESS(ROW()-M$1,12)):INDIRECT(ADDRESS(ROW(),12,4))),NA())</f>
        <v>129.91816115501581</v>
      </c>
      <c r="N1262" s="1">
        <f>1000/(Tabelle10[[#This Row],[Time MS]]-B1261)</f>
        <v>125</v>
      </c>
    </row>
    <row r="1263" spans="1:14">
      <c r="A1263" t="str">
        <f t="shared" si="38"/>
        <v>0:25:699</v>
      </c>
      <c r="B1263">
        <v>25699</v>
      </c>
      <c r="C1263">
        <v>1</v>
      </c>
      <c r="D1263">
        <v>-21.1614</v>
      </c>
      <c r="E1263">
        <v>94.350300000000004</v>
      </c>
      <c r="F1263">
        <v>84.151200000000003</v>
      </c>
      <c r="G1263">
        <v>-43.252000000000002</v>
      </c>
      <c r="H1263">
        <v>-1.5371699999999999</v>
      </c>
      <c r="I1263">
        <v>0.87738300000000002</v>
      </c>
      <c r="J1263">
        <v>1</v>
      </c>
      <c r="K1263">
        <f t="shared" si="39"/>
        <v>2.8013222586411701</v>
      </c>
      <c r="L1263">
        <f>SQRT((D1263-Tabelle11[[#This Row],[X]])^2+ (E1263 - Tabelle11[Y])^2 + (F1263 - Tabelle11[Z])^2)</f>
        <v>128.18427525047682</v>
      </c>
      <c r="M1263">
        <f ca="1">IF(ROW()&gt;M$1+2,AVERAGEA(INDIRECT(ADDRESS(ROW()-M$1,12)):INDIRECT(ADDRESS(ROW(),12,4))),NA())</f>
        <v>129.91755159322128</v>
      </c>
      <c r="N1263" s="1">
        <f>1000/(Tabelle10[[#This Row],[Time MS]]-B1262)</f>
        <v>45.454545454545453</v>
      </c>
    </row>
    <row r="1264" spans="1:14">
      <c r="A1264" t="str">
        <f t="shared" si="38"/>
        <v>0:25:711</v>
      </c>
      <c r="B1264">
        <v>25711</v>
      </c>
      <c r="C1264">
        <v>1</v>
      </c>
      <c r="D1264">
        <v>-21.1614</v>
      </c>
      <c r="E1264">
        <v>94.350300000000004</v>
      </c>
      <c r="F1264">
        <v>84.151200000000003</v>
      </c>
      <c r="G1264">
        <v>-43.252000000000002</v>
      </c>
      <c r="H1264">
        <v>-1.5371699999999999</v>
      </c>
      <c r="I1264">
        <v>0.87738300000000002</v>
      </c>
      <c r="J1264">
        <v>0</v>
      </c>
      <c r="K1264">
        <f t="shared" si="39"/>
        <v>0</v>
      </c>
      <c r="L1264">
        <f>SQRT((D1264-Tabelle11[[#This Row],[X]])^2+ (E1264 - Tabelle11[Y])^2 + (F1264 - Tabelle11[Z])^2)</f>
        <v>128.18427525047682</v>
      </c>
      <c r="M1264">
        <f ca="1">IF(ROW()&gt;M$1+2,AVERAGEA(INDIRECT(ADDRESS(ROW()-M$1,12)):INDIRECT(ADDRESS(ROW(),12,4))),NA())</f>
        <v>129.91694203142674</v>
      </c>
      <c r="N1264" s="1">
        <f>1000/(Tabelle10[[#This Row],[Time MS]]-B1263)</f>
        <v>83.333333333333329</v>
      </c>
    </row>
    <row r="1265" spans="1:14">
      <c r="A1265" t="str">
        <f t="shared" si="38"/>
        <v>0:25:734</v>
      </c>
      <c r="B1265">
        <v>25734</v>
      </c>
      <c r="C1265">
        <v>1</v>
      </c>
      <c r="D1265">
        <v>-19.5243</v>
      </c>
      <c r="E1265">
        <v>95.205799999999996</v>
      </c>
      <c r="F1265">
        <v>84.675200000000004</v>
      </c>
      <c r="G1265">
        <v>-42.9191</v>
      </c>
      <c r="H1265">
        <v>-1.58395</v>
      </c>
      <c r="I1265">
        <v>0.86617699999999997</v>
      </c>
      <c r="J1265">
        <v>1</v>
      </c>
      <c r="K1265">
        <f t="shared" si="39"/>
        <v>1.1203992419518629</v>
      </c>
      <c r="L1265">
        <f>SQRT((D1265-Tabelle11[[#This Row],[X]])^2+ (E1265 - Tabelle11[Y])^2 + (F1265 - Tabelle11[Z])^2)</f>
        <v>128.90008587727939</v>
      </c>
      <c r="M1265">
        <f ca="1">IF(ROW()&gt;M$1+2,AVERAGEA(INDIRECT(ADDRESS(ROW()-M$1,12)):INDIRECT(ADDRESS(ROW(),12,4))),NA())</f>
        <v>129.92341970356097</v>
      </c>
      <c r="N1265" s="1">
        <f>1000/(Tabelle10[[#This Row],[Time MS]]-B1264)</f>
        <v>43.478260869565219</v>
      </c>
    </row>
    <row r="1266" spans="1:14">
      <c r="A1266" t="str">
        <f t="shared" si="38"/>
        <v>0:25:744</v>
      </c>
      <c r="B1266">
        <v>25744</v>
      </c>
      <c r="C1266">
        <v>1</v>
      </c>
      <c r="D1266">
        <v>-19.5243</v>
      </c>
      <c r="E1266">
        <v>95.205799999999996</v>
      </c>
      <c r="F1266">
        <v>84.675200000000004</v>
      </c>
      <c r="G1266">
        <v>-42.9191</v>
      </c>
      <c r="H1266">
        <v>-1.58395</v>
      </c>
      <c r="I1266">
        <v>0.86617699999999997</v>
      </c>
      <c r="J1266">
        <v>0</v>
      </c>
      <c r="K1266">
        <f t="shared" si="39"/>
        <v>0</v>
      </c>
      <c r="L1266">
        <f>SQRT((D1266-Tabelle11[[#This Row],[X]])^2+ (E1266 - Tabelle11[Y])^2 + (F1266 - Tabelle11[Z])^2)</f>
        <v>128.90008587727939</v>
      </c>
      <c r="M1266">
        <f ca="1">IF(ROW()&gt;M$1+2,AVERAGEA(INDIRECT(ADDRESS(ROW()-M$1,12)):INDIRECT(ADDRESS(ROW(),12,4))),NA())</f>
        <v>129.92989737569519</v>
      </c>
      <c r="N1266" s="1">
        <f>1000/(Tabelle10[[#This Row],[Time MS]]-B1265)</f>
        <v>100</v>
      </c>
    </row>
    <row r="1267" spans="1:14">
      <c r="A1267" t="str">
        <f t="shared" si="38"/>
        <v>0:25:762</v>
      </c>
      <c r="B1267">
        <v>25762</v>
      </c>
      <c r="C1267">
        <v>1</v>
      </c>
      <c r="D1267">
        <v>-19.483000000000001</v>
      </c>
      <c r="E1267">
        <v>96.226500000000001</v>
      </c>
      <c r="F1267">
        <v>84.488100000000003</v>
      </c>
      <c r="G1267">
        <v>-43.037799999999997</v>
      </c>
      <c r="H1267">
        <v>-1.8513599999999999</v>
      </c>
      <c r="I1267">
        <v>0.81279100000000004</v>
      </c>
      <c r="J1267">
        <v>1</v>
      </c>
      <c r="K1267">
        <f t="shared" si="39"/>
        <v>1.2547693900563106</v>
      </c>
      <c r="L1267">
        <f>SQRT((D1267-Tabelle11[[#This Row],[X]])^2+ (E1267 - Tabelle11[Y])^2 + (F1267 - Tabelle11[Z])^2)</f>
        <v>129.52747057230755</v>
      </c>
      <c r="M1267">
        <f ca="1">IF(ROW()&gt;M$1+2,AVERAGEA(INDIRECT(ADDRESS(ROW()-M$1,12)):INDIRECT(ADDRESS(ROW(),12,4))),NA())</f>
        <v>129.96672211772002</v>
      </c>
      <c r="N1267" s="1">
        <f>1000/(Tabelle10[[#This Row],[Time MS]]-B1266)</f>
        <v>55.555555555555557</v>
      </c>
    </row>
    <row r="1268" spans="1:14">
      <c r="A1268" t="str">
        <f t="shared" si="38"/>
        <v>0:25:778</v>
      </c>
      <c r="B1268">
        <v>25778</v>
      </c>
      <c r="C1268">
        <v>1</v>
      </c>
      <c r="D1268">
        <v>-19.483000000000001</v>
      </c>
      <c r="E1268">
        <v>96.226500000000001</v>
      </c>
      <c r="F1268">
        <v>84.488100000000003</v>
      </c>
      <c r="G1268">
        <v>-43.037799999999997</v>
      </c>
      <c r="H1268">
        <v>-1.8513599999999999</v>
      </c>
      <c r="I1268">
        <v>0.81279100000000004</v>
      </c>
      <c r="J1268">
        <v>0</v>
      </c>
      <c r="K1268">
        <f t="shared" si="39"/>
        <v>0</v>
      </c>
      <c r="L1268">
        <f>SQRT((D1268-Tabelle11[[#This Row],[X]])^2+ (E1268 - Tabelle11[Y])^2 + (F1268 - Tabelle11[Z])^2)</f>
        <v>129.52747057230755</v>
      </c>
      <c r="M1268">
        <f ca="1">IF(ROW()&gt;M$1+2,AVERAGEA(INDIRECT(ADDRESS(ROW()-M$1,12)):INDIRECT(ADDRESS(ROW(),12,4))),NA())</f>
        <v>130.00354685974483</v>
      </c>
      <c r="N1268" s="1">
        <f>1000/(Tabelle10[[#This Row],[Time MS]]-B1267)</f>
        <v>62.5</v>
      </c>
    </row>
    <row r="1269" spans="1:14">
      <c r="A1269" t="str">
        <f t="shared" si="38"/>
        <v>0:25:801</v>
      </c>
      <c r="B1269">
        <v>25801</v>
      </c>
      <c r="C1269">
        <v>1</v>
      </c>
      <c r="D1269">
        <v>-18.097000000000001</v>
      </c>
      <c r="E1269">
        <v>93.291200000000003</v>
      </c>
      <c r="F1269">
        <v>84.795400000000001</v>
      </c>
      <c r="G1269">
        <v>-42.790399999999998</v>
      </c>
      <c r="H1269">
        <v>-1.66492</v>
      </c>
      <c r="I1269">
        <v>2.2245599999999999</v>
      </c>
      <c r="J1269">
        <v>1</v>
      </c>
      <c r="K1269">
        <f t="shared" si="39"/>
        <v>3.38986095970168</v>
      </c>
      <c r="L1269">
        <f>SQRT((D1269-Tabelle11[[#This Row],[X]])^2+ (E1269 - Tabelle11[Y])^2 + (F1269 - Tabelle11[Z])^2)</f>
        <v>127.36172607027592</v>
      </c>
      <c r="M1269">
        <f ca="1">IF(ROW()&gt;M$1+2,AVERAGEA(INDIRECT(ADDRESS(ROW()-M$1,12)):INDIRECT(ADDRESS(ROW(),12,4))),NA())</f>
        <v>130.00070605554677</v>
      </c>
      <c r="N1269" s="1">
        <f>1000/(Tabelle10[[#This Row],[Time MS]]-B1268)</f>
        <v>43.478260869565219</v>
      </c>
    </row>
    <row r="1270" spans="1:14">
      <c r="A1270" t="str">
        <f t="shared" si="38"/>
        <v>0:25:815</v>
      </c>
      <c r="B1270">
        <v>25815</v>
      </c>
      <c r="C1270">
        <v>1</v>
      </c>
      <c r="D1270">
        <v>-18.097000000000001</v>
      </c>
      <c r="E1270">
        <v>93.291200000000003</v>
      </c>
      <c r="F1270">
        <v>84.795400000000001</v>
      </c>
      <c r="G1270">
        <v>-42.790399999999998</v>
      </c>
      <c r="H1270">
        <v>-1.66492</v>
      </c>
      <c r="I1270">
        <v>2.2245599999999999</v>
      </c>
      <c r="J1270">
        <v>0</v>
      </c>
      <c r="K1270">
        <f t="shared" si="39"/>
        <v>0</v>
      </c>
      <c r="L1270">
        <f>SQRT((D1270-Tabelle11[[#This Row],[X]])^2+ (E1270 - Tabelle11[Y])^2 + (F1270 - Tabelle11[Z])^2)</f>
        <v>127.36172607027592</v>
      </c>
      <c r="M1270">
        <f ca="1">IF(ROW()&gt;M$1+2,AVERAGEA(INDIRECT(ADDRESS(ROW()-M$1,12)):INDIRECT(ADDRESS(ROW(),12,4))),NA())</f>
        <v>129.9789050179287</v>
      </c>
      <c r="N1270" s="1">
        <f>1000/(Tabelle10[[#This Row],[Time MS]]-B1269)</f>
        <v>71.428571428571431</v>
      </c>
    </row>
    <row r="1271" spans="1:14">
      <c r="A1271" t="str">
        <f t="shared" si="38"/>
        <v>0:25:837</v>
      </c>
      <c r="B1271">
        <v>25837</v>
      </c>
      <c r="C1271">
        <v>1</v>
      </c>
      <c r="D1271">
        <v>-11.9924</v>
      </c>
      <c r="E1271">
        <v>93.697400000000002</v>
      </c>
      <c r="F1271">
        <v>86.552899999999994</v>
      </c>
      <c r="G1271">
        <v>-41.284300000000002</v>
      </c>
      <c r="H1271">
        <v>-1.7248600000000001</v>
      </c>
      <c r="I1271">
        <v>2.7581600000000002</v>
      </c>
      <c r="J1271">
        <v>1</v>
      </c>
      <c r="K1271">
        <f t="shared" si="39"/>
        <v>1.2388355370066146</v>
      </c>
      <c r="L1271">
        <f>SQRT((D1271-Tabelle11[[#This Row],[X]])^2+ (E1271 - Tabelle11[Y])^2 + (F1271 - Tabelle11[Z])^2)</f>
        <v>128.11879223177996</v>
      </c>
      <c r="M1271">
        <f ca="1">IF(ROW()&gt;M$1+2,AVERAGEA(INDIRECT(ADDRESS(ROW()-M$1,12)):INDIRECT(ADDRESS(ROW(),12,4))),NA())</f>
        <v>129.96459968488</v>
      </c>
      <c r="N1271" s="1">
        <f>1000/(Tabelle10[[#This Row],[Time MS]]-B1270)</f>
        <v>45.454545454545453</v>
      </c>
    </row>
    <row r="1272" spans="1:14">
      <c r="A1272" t="str">
        <f t="shared" si="38"/>
        <v>0:25:854</v>
      </c>
      <c r="B1272">
        <v>25854</v>
      </c>
      <c r="C1272">
        <v>1</v>
      </c>
      <c r="D1272">
        <v>-11.9924</v>
      </c>
      <c r="E1272">
        <v>93.697400000000002</v>
      </c>
      <c r="F1272">
        <v>86.552899999999994</v>
      </c>
      <c r="G1272">
        <v>-41.284300000000002</v>
      </c>
      <c r="H1272">
        <v>-1.7248600000000001</v>
      </c>
      <c r="I1272">
        <v>2.7581600000000002</v>
      </c>
      <c r="J1272">
        <v>0</v>
      </c>
      <c r="K1272">
        <f t="shared" si="39"/>
        <v>0</v>
      </c>
      <c r="L1272">
        <f>SQRT((D1272-Tabelle11[[#This Row],[X]])^2+ (E1272 - Tabelle11[Y])^2 + (F1272 - Tabelle11[Z])^2)</f>
        <v>128.11879223177996</v>
      </c>
      <c r="M1272">
        <f ca="1">IF(ROW()&gt;M$1+2,AVERAGEA(INDIRECT(ADDRESS(ROW()-M$1,12)):INDIRECT(ADDRESS(ROW(),12,4))),NA())</f>
        <v>129.93966568307954</v>
      </c>
      <c r="N1272" s="1">
        <f>1000/(Tabelle10[[#This Row],[Time MS]]-B1271)</f>
        <v>58.823529411764703</v>
      </c>
    </row>
    <row r="1273" spans="1:14">
      <c r="A1273" t="str">
        <f t="shared" si="38"/>
        <v>0:25:872</v>
      </c>
      <c r="B1273">
        <v>25872</v>
      </c>
      <c r="C1273">
        <v>0.5</v>
      </c>
      <c r="D1273">
        <v>-18.097000000000001</v>
      </c>
      <c r="E1273">
        <v>93.291200000000003</v>
      </c>
      <c r="F1273">
        <v>84.795400000000001</v>
      </c>
      <c r="G1273">
        <v>-41.284300000000002</v>
      </c>
      <c r="H1273">
        <v>-1.7248600000000001</v>
      </c>
      <c r="I1273">
        <v>2.7581600000000002</v>
      </c>
      <c r="J1273">
        <v>1</v>
      </c>
      <c r="K1273">
        <f t="shared" si="39"/>
        <v>1.5141323230080845</v>
      </c>
      <c r="L1273">
        <f>SQRT((D1273-Tabelle11[[#This Row],[X]])^2+ (E1273 - Tabelle11[Y])^2 + (F1273 - Tabelle11[Z])^2)</f>
        <v>127.36172607027592</v>
      </c>
      <c r="M1273">
        <f ca="1">IF(ROW()&gt;M$1+2,AVERAGEA(INDIRECT(ADDRESS(ROW()-M$1,12)):INDIRECT(ADDRESS(ROW(),12,4))),NA())</f>
        <v>129.90000041982304</v>
      </c>
      <c r="N1273" s="1">
        <f>1000/(Tabelle10[[#This Row],[Time MS]]-B1272)</f>
        <v>55.555555555555557</v>
      </c>
    </row>
    <row r="1274" spans="1:14">
      <c r="A1274" t="str">
        <f t="shared" si="38"/>
        <v>0:25:888</v>
      </c>
      <c r="B1274">
        <v>25888</v>
      </c>
      <c r="C1274">
        <v>0.25</v>
      </c>
      <c r="D1274">
        <v>-11.9924</v>
      </c>
      <c r="E1274">
        <v>93.697400000000002</v>
      </c>
      <c r="F1274">
        <v>86.552899999999994</v>
      </c>
      <c r="G1274">
        <v>-41.284300000000002</v>
      </c>
      <c r="H1274">
        <v>-1.7248600000000001</v>
      </c>
      <c r="I1274">
        <v>2.7581600000000002</v>
      </c>
      <c r="J1274">
        <v>1</v>
      </c>
      <c r="K1274">
        <f t="shared" si="39"/>
        <v>1.7033988633840949</v>
      </c>
      <c r="L1274">
        <f>SQRT((D1274-Tabelle11[[#This Row],[X]])^2+ (E1274 - Tabelle11[Y])^2 + (F1274 - Tabelle11[Z])^2)</f>
        <v>128.11879223177996</v>
      </c>
      <c r="M1274">
        <f ca="1">IF(ROW()&gt;M$1+2,AVERAGEA(INDIRECT(ADDRESS(ROW()-M$1,12)):INDIRECT(ADDRESS(ROW(),12,4))),NA())</f>
        <v>129.86783086113587</v>
      </c>
      <c r="N1274" s="1">
        <f>1000/(Tabelle10[[#This Row],[Time MS]]-B1273)</f>
        <v>62.5</v>
      </c>
    </row>
    <row r="1275" spans="1:14">
      <c r="A1275" t="str">
        <f t="shared" si="38"/>
        <v>0:25:912</v>
      </c>
      <c r="B1275">
        <v>25912</v>
      </c>
      <c r="C1275">
        <v>0.25</v>
      </c>
      <c r="D1275">
        <v>-11.9924</v>
      </c>
      <c r="E1275">
        <v>93.697400000000002</v>
      </c>
      <c r="F1275">
        <v>86.552899999999994</v>
      </c>
      <c r="G1275">
        <v>-41.284300000000002</v>
      </c>
      <c r="H1275">
        <v>-1.7248600000000001</v>
      </c>
      <c r="I1275">
        <v>2.7581600000000002</v>
      </c>
      <c r="J1275">
        <v>0</v>
      </c>
      <c r="K1275">
        <f t="shared" si="39"/>
        <v>0</v>
      </c>
      <c r="L1275">
        <f>SQRT((D1275-Tabelle11[[#This Row],[X]])^2+ (E1275 - Tabelle11[Y])^2 + (F1275 - Tabelle11[Z])^2)</f>
        <v>128.11879223177996</v>
      </c>
      <c r="M1275">
        <f ca="1">IF(ROW()&gt;M$1+2,AVERAGEA(INDIRECT(ADDRESS(ROW()-M$1,12)):INDIRECT(ADDRESS(ROW(),12,4))),NA())</f>
        <v>129.8356613024487</v>
      </c>
      <c r="N1275" s="1">
        <f>1000/(Tabelle10[[#This Row],[Time MS]]-B1274)</f>
        <v>41.666666666666664</v>
      </c>
    </row>
    <row r="1276" spans="1:14">
      <c r="A1276" t="str">
        <f t="shared" si="38"/>
        <v>0:25:933</v>
      </c>
      <c r="B1276">
        <v>25933</v>
      </c>
      <c r="C1276">
        <v>0.125</v>
      </c>
      <c r="D1276">
        <v>-18.097000000000001</v>
      </c>
      <c r="E1276">
        <v>93.291200000000003</v>
      </c>
      <c r="F1276">
        <v>84.795400000000001</v>
      </c>
      <c r="G1276">
        <v>-41.284300000000002</v>
      </c>
      <c r="H1276">
        <v>-1.7248600000000001</v>
      </c>
      <c r="I1276">
        <v>2.7581600000000002</v>
      </c>
      <c r="J1276">
        <v>1</v>
      </c>
      <c r="K1276">
        <f t="shared" si="39"/>
        <v>1.2978277054355007</v>
      </c>
      <c r="L1276">
        <f>SQRT((D1276-Tabelle11[[#This Row],[X]])^2+ (E1276 - Tabelle11[Y])^2 + (F1276 - Tabelle11[Z])^2)</f>
        <v>127.36172607027592</v>
      </c>
      <c r="M1276">
        <f ca="1">IF(ROW()&gt;M$1+2,AVERAGEA(INDIRECT(ADDRESS(ROW()-M$1,12)):INDIRECT(ADDRESS(ROW(),12,4))),NA())</f>
        <v>129.80223314875309</v>
      </c>
      <c r="N1276" s="1">
        <f>1000/(Tabelle10[[#This Row],[Time MS]]-B1275)</f>
        <v>47.61904761904762</v>
      </c>
    </row>
    <row r="1277" spans="1:14">
      <c r="A1277" t="str">
        <f t="shared" si="38"/>
        <v>0:25:954</v>
      </c>
      <c r="B1277">
        <v>25954</v>
      </c>
      <c r="C1277">
        <v>6.25E-2</v>
      </c>
      <c r="D1277">
        <v>-11.9924</v>
      </c>
      <c r="E1277">
        <v>93.697400000000002</v>
      </c>
      <c r="F1277">
        <v>86.552899999999994</v>
      </c>
      <c r="G1277">
        <v>-41.284300000000002</v>
      </c>
      <c r="H1277">
        <v>-1.7248600000000001</v>
      </c>
      <c r="I1277">
        <v>2.7581600000000002</v>
      </c>
      <c r="J1277">
        <v>1</v>
      </c>
      <c r="K1277">
        <f t="shared" si="39"/>
        <v>1.2978277054355007</v>
      </c>
      <c r="L1277">
        <f>SQRT((D1277-Tabelle11[[#This Row],[X]])^2+ (E1277 - Tabelle11[Y])^2 + (F1277 - Tabelle11[Z])^2)</f>
        <v>128.11879223177996</v>
      </c>
      <c r="M1277">
        <f ca="1">IF(ROW()&gt;M$1+2,AVERAGEA(INDIRECT(ADDRESS(ROW()-M$1,12)):INDIRECT(ADDRESS(ROW(),12,4))),NA())</f>
        <v>129.78549470726648</v>
      </c>
      <c r="N1277" s="1">
        <f>1000/(Tabelle10[[#This Row],[Time MS]]-B1276)</f>
        <v>47.61904761904762</v>
      </c>
    </row>
    <row r="1278" spans="1:14">
      <c r="A1278" t="str">
        <f t="shared" si="38"/>
        <v>0:25:979</v>
      </c>
      <c r="B1278">
        <v>25979</v>
      </c>
      <c r="C1278">
        <v>3.125E-2</v>
      </c>
      <c r="D1278">
        <v>-18.097000000000001</v>
      </c>
      <c r="E1278">
        <v>93.291200000000003</v>
      </c>
      <c r="F1278">
        <v>84.795400000000001</v>
      </c>
      <c r="G1278">
        <v>-41.284300000000002</v>
      </c>
      <c r="H1278">
        <v>-1.7248600000000001</v>
      </c>
      <c r="I1278">
        <v>2.7581600000000002</v>
      </c>
      <c r="J1278">
        <v>1</v>
      </c>
      <c r="K1278">
        <f t="shared" si="39"/>
        <v>1.0901752725658207</v>
      </c>
      <c r="L1278">
        <f>SQRT((D1278-Tabelle11[[#This Row],[X]])^2+ (E1278 - Tabelle11[Y])^2 + (F1278 - Tabelle11[Z])^2)</f>
        <v>127.36172607027592</v>
      </c>
      <c r="M1278">
        <f ca="1">IF(ROW()&gt;M$1+2,AVERAGEA(INDIRECT(ADDRESS(ROW()-M$1,12)):INDIRECT(ADDRESS(ROW(),12,4))),NA())</f>
        <v>129.76126056121052</v>
      </c>
      <c r="N1278" s="1">
        <f>1000/(Tabelle10[[#This Row],[Time MS]]-B1277)</f>
        <v>40</v>
      </c>
    </row>
    <row r="1279" spans="1:14">
      <c r="A1279" t="str">
        <f t="shared" si="38"/>
        <v>0:26:9</v>
      </c>
      <c r="B1279">
        <v>26009</v>
      </c>
      <c r="C1279">
        <v>1.5625E-2</v>
      </c>
      <c r="D1279">
        <v>-11.9924</v>
      </c>
      <c r="E1279">
        <v>93.697400000000002</v>
      </c>
      <c r="F1279">
        <v>86.552899999999994</v>
      </c>
      <c r="G1279">
        <v>-41.284300000000002</v>
      </c>
      <c r="H1279">
        <v>-1.7248600000000001</v>
      </c>
      <c r="I1279">
        <v>2.7581600000000002</v>
      </c>
      <c r="J1279">
        <v>1</v>
      </c>
      <c r="K1279">
        <f t="shared" si="39"/>
        <v>0.90847939380485077</v>
      </c>
      <c r="L1279">
        <f>SQRT((D1279-Tabelle11[[#This Row],[X]])^2+ (E1279 - Tabelle11[Y])^2 + (F1279 - Tabelle11[Z])^2)</f>
        <v>128.11879223177996</v>
      </c>
      <c r="M1279">
        <f ca="1">IF(ROW()&gt;M$1+2,AVERAGEA(INDIRECT(ADDRESS(ROW()-M$1,12)):INDIRECT(ADDRESS(ROW(),12,4))),NA())</f>
        <v>129.75377927670692</v>
      </c>
      <c r="N1279" s="1">
        <f>1000/(Tabelle10[[#This Row],[Time MS]]-B1278)</f>
        <v>33.333333333333336</v>
      </c>
    </row>
    <row r="1280" spans="1:14">
      <c r="A1280" t="str">
        <f t="shared" si="38"/>
        <v>0:26:39</v>
      </c>
      <c r="B1280">
        <v>26039</v>
      </c>
      <c r="C1280">
        <v>1.5625E-2</v>
      </c>
      <c r="D1280">
        <v>-11.9924</v>
      </c>
      <c r="E1280">
        <v>93.697400000000002</v>
      </c>
      <c r="F1280">
        <v>86.552899999999994</v>
      </c>
      <c r="G1280">
        <v>-41.284300000000002</v>
      </c>
      <c r="H1280">
        <v>-1.7248600000000001</v>
      </c>
      <c r="I1280">
        <v>2.7581600000000002</v>
      </c>
      <c r="J1280">
        <v>0</v>
      </c>
      <c r="K1280">
        <f t="shared" si="39"/>
        <v>0</v>
      </c>
      <c r="L1280">
        <f>SQRT((D1280-Tabelle11[[#This Row],[X]])^2+ (E1280 - Tabelle11[Y])^2 + (F1280 - Tabelle11[Z])^2)</f>
        <v>128.11879223177996</v>
      </c>
      <c r="M1280">
        <f ca="1">IF(ROW()&gt;M$1+2,AVERAGEA(INDIRECT(ADDRESS(ROW()-M$1,12)):INDIRECT(ADDRESS(ROW(),12,4))),NA())</f>
        <v>129.74558588053256</v>
      </c>
      <c r="N1280" s="1">
        <f>1000/(Tabelle10[[#This Row],[Time MS]]-B1279)</f>
        <v>33.333333333333336</v>
      </c>
    </row>
    <row r="1281" spans="1:14">
      <c r="A1281" t="str">
        <f t="shared" si="38"/>
        <v>0:26:58</v>
      </c>
      <c r="B1281">
        <v>26058</v>
      </c>
      <c r="C1281">
        <v>1.5625E-2</v>
      </c>
      <c r="D1281">
        <v>-11.9924</v>
      </c>
      <c r="E1281">
        <v>93.697400000000002</v>
      </c>
      <c r="F1281">
        <v>86.552899999999994</v>
      </c>
      <c r="G1281">
        <v>-41.284300000000002</v>
      </c>
      <c r="H1281">
        <v>-1.7248600000000001</v>
      </c>
      <c r="I1281">
        <v>2.7581600000000002</v>
      </c>
      <c r="J1281">
        <v>0</v>
      </c>
      <c r="K1281">
        <f t="shared" si="39"/>
        <v>0</v>
      </c>
      <c r="L1281">
        <f>SQRT((D1281-Tabelle11[[#This Row],[X]])^2+ (E1281 - Tabelle11[Y])^2 + (F1281 - Tabelle11[Z])^2)</f>
        <v>128.11879223177996</v>
      </c>
      <c r="M1281">
        <f ca="1">IF(ROW()&gt;M$1+2,AVERAGEA(INDIRECT(ADDRESS(ROW()-M$1,12)):INDIRECT(ADDRESS(ROW(),12,4))),NA())</f>
        <v>129.7373924843582</v>
      </c>
      <c r="N1281" s="1">
        <f>1000/(Tabelle10[[#This Row],[Time MS]]-B1280)</f>
        <v>52.631578947368418</v>
      </c>
    </row>
    <row r="1282" spans="1:14">
      <c r="A1282" t="str">
        <f t="shared" si="38"/>
        <v>0:26:70</v>
      </c>
      <c r="B1282">
        <v>26070</v>
      </c>
      <c r="C1282">
        <v>0</v>
      </c>
      <c r="D1282">
        <v>-18.097000000000001</v>
      </c>
      <c r="E1282">
        <v>93.291200000000003</v>
      </c>
      <c r="F1282">
        <v>84.795400000000001</v>
      </c>
      <c r="G1282">
        <v>-41.284300000000002</v>
      </c>
      <c r="H1282">
        <v>-1.7248600000000001</v>
      </c>
      <c r="I1282">
        <v>2.7581600000000002</v>
      </c>
      <c r="J1282">
        <v>1</v>
      </c>
      <c r="K1282">
        <f t="shared" si="39"/>
        <v>2.2711984845121265</v>
      </c>
      <c r="L1282">
        <f>SQRT((D1282-Tabelle11[[#This Row],[X]])^2+ (E1282 - Tabelle11[Y])^2 + (F1282 - Tabelle11[Z])^2)</f>
        <v>127.36172607027592</v>
      </c>
      <c r="M1282">
        <f ca="1">IF(ROW()&gt;M$1+2,AVERAGEA(INDIRECT(ADDRESS(ROW()-M$1,12)):INDIRECT(ADDRESS(ROW(),12,4))),NA())</f>
        <v>129.72280088269011</v>
      </c>
      <c r="N1282" s="1">
        <f>1000/(Tabelle10[[#This Row],[Time MS]]-B1281)</f>
        <v>83.333333333333329</v>
      </c>
    </row>
    <row r="1283" spans="1:14">
      <c r="A1283" t="str">
        <f t="shared" ref="A1283:A1346" si="40">INT(INT(B1284/1000)/60)&amp;":"&amp;MOD(INT(B1283/1000),60)&amp;":"&amp;MOD(B1283,1000)</f>
        <v>0:26:78</v>
      </c>
      <c r="B1283">
        <v>26078</v>
      </c>
      <c r="C1283">
        <v>0</v>
      </c>
      <c r="D1283">
        <v>-18.097000000000001</v>
      </c>
      <c r="E1283">
        <v>93.291200000000003</v>
      </c>
      <c r="F1283">
        <v>84.795400000000001</v>
      </c>
      <c r="G1283">
        <v>-41.284300000000002</v>
      </c>
      <c r="H1283">
        <v>-1.7248600000000001</v>
      </c>
      <c r="I1283">
        <v>2.7581600000000002</v>
      </c>
      <c r="J1283">
        <v>0</v>
      </c>
      <c r="K1283">
        <f t="shared" ref="K1283:K1346" si="41">((ABS(SQRT(SUMSQ(E1282,D1282,F1282))-SQRT(SUMSQ(E1283,D1283,F1283)))/100)/((B1283-B1282)/1000))*3.6</f>
        <v>0</v>
      </c>
      <c r="L1283">
        <f>SQRT((D1283-Tabelle11[[#This Row],[X]])^2+ (E1283 - Tabelle11[Y])^2 + (F1283 - Tabelle11[Z])^2)</f>
        <v>127.36172607027592</v>
      </c>
      <c r="M1283">
        <f ca="1">IF(ROW()&gt;M$1+2,AVERAGEA(INDIRECT(ADDRESS(ROW()-M$1,12)):INDIRECT(ADDRESS(ROW(),12,4))),NA())</f>
        <v>129.70820928102199</v>
      </c>
      <c r="N1283" s="1">
        <f>1000/(Tabelle10[[#This Row],[Time MS]]-B1282)</f>
        <v>125</v>
      </c>
    </row>
    <row r="1284" spans="1:14">
      <c r="A1284" t="str">
        <f t="shared" si="40"/>
        <v>0:26:104</v>
      </c>
      <c r="B1284">
        <v>26104</v>
      </c>
      <c r="C1284">
        <v>0</v>
      </c>
      <c r="D1284">
        <v>-11.9924</v>
      </c>
      <c r="E1284">
        <v>93.697400000000002</v>
      </c>
      <c r="F1284">
        <v>86.552899999999994</v>
      </c>
      <c r="G1284">
        <v>-41.284300000000002</v>
      </c>
      <c r="H1284">
        <v>-1.7248600000000001</v>
      </c>
      <c r="I1284">
        <v>2.7581600000000002</v>
      </c>
      <c r="J1284">
        <v>1</v>
      </c>
      <c r="K1284">
        <f t="shared" si="41"/>
        <v>1.0482454543902122</v>
      </c>
      <c r="L1284">
        <f>SQRT((D1284-Tabelle11[[#This Row],[X]])^2+ (E1284 - Tabelle11[Y])^2 + (F1284 - Tabelle11[Z])^2)</f>
        <v>128.11879223177996</v>
      </c>
      <c r="M1284">
        <f ca="1">IF(ROW()&gt;M$1+2,AVERAGEA(INDIRECT(ADDRESS(ROW()-M$1,12)):INDIRECT(ADDRESS(ROW(),12,4))),NA())</f>
        <v>129.70111338392326</v>
      </c>
      <c r="N1284" s="1">
        <f>1000/(Tabelle10[[#This Row],[Time MS]]-B1283)</f>
        <v>38.46153846153846</v>
      </c>
    </row>
    <row r="1285" spans="1:14">
      <c r="A1285" t="str">
        <f t="shared" si="40"/>
        <v>0:26:118</v>
      </c>
      <c r="B1285">
        <v>26118</v>
      </c>
      <c r="C1285">
        <v>0</v>
      </c>
      <c r="D1285">
        <v>-18.097000000000001</v>
      </c>
      <c r="E1285">
        <v>93.291200000000003</v>
      </c>
      <c r="F1285">
        <v>84.795400000000001</v>
      </c>
      <c r="G1285">
        <v>-41.284300000000002</v>
      </c>
      <c r="H1285">
        <v>-1.7248600000000001</v>
      </c>
      <c r="I1285">
        <v>2.7581600000000002</v>
      </c>
      <c r="J1285">
        <v>1</v>
      </c>
      <c r="K1285">
        <f t="shared" si="41"/>
        <v>1.9467415581532515</v>
      </c>
      <c r="L1285">
        <f>SQRT((D1285-Tabelle11[[#This Row],[X]])^2+ (E1285 - Tabelle11[Y])^2 + (F1285 - Tabelle11[Z])^2)</f>
        <v>127.36172607027592</v>
      </c>
      <c r="M1285">
        <f ca="1">IF(ROW()&gt;M$1+2,AVERAGEA(INDIRECT(ADDRESS(ROW()-M$1,12)):INDIRECT(ADDRESS(ROW(),12,4))),NA())</f>
        <v>129.6707404573913</v>
      </c>
      <c r="N1285" s="1">
        <f>1000/(Tabelle10[[#This Row],[Time MS]]-B1284)</f>
        <v>71.428571428571431</v>
      </c>
    </row>
    <row r="1286" spans="1:14">
      <c r="A1286" t="str">
        <f t="shared" si="40"/>
        <v>0:26:148</v>
      </c>
      <c r="B1286">
        <v>26148</v>
      </c>
      <c r="C1286">
        <v>0</v>
      </c>
      <c r="D1286">
        <v>-11.9924</v>
      </c>
      <c r="E1286">
        <v>93.697400000000002</v>
      </c>
      <c r="F1286">
        <v>86.552899999999994</v>
      </c>
      <c r="G1286">
        <v>-41.284300000000002</v>
      </c>
      <c r="H1286">
        <v>-1.7248600000000001</v>
      </c>
      <c r="I1286">
        <v>2.7581600000000002</v>
      </c>
      <c r="J1286">
        <v>1</v>
      </c>
      <c r="K1286">
        <f t="shared" si="41"/>
        <v>0.90847939380485077</v>
      </c>
      <c r="L1286">
        <f>SQRT((D1286-Tabelle11[[#This Row],[X]])^2+ (E1286 - Tabelle11[Y])^2 + (F1286 - Tabelle11[Z])^2)</f>
        <v>128.11879223177996</v>
      </c>
      <c r="M1286">
        <f ca="1">IF(ROW()&gt;M$1+2,AVERAGEA(INDIRECT(ADDRESS(ROW()-M$1,12)):INDIRECT(ADDRESS(ROW(),12,4))),NA())</f>
        <v>129.6478632354287</v>
      </c>
      <c r="N1286" s="1">
        <f>1000/(Tabelle10[[#This Row],[Time MS]]-B1285)</f>
        <v>33.333333333333336</v>
      </c>
    </row>
    <row r="1287" spans="1:14">
      <c r="A1287" t="str">
        <f t="shared" si="40"/>
        <v>0:26:176</v>
      </c>
      <c r="B1287">
        <v>26176</v>
      </c>
      <c r="C1287">
        <v>0</v>
      </c>
      <c r="D1287">
        <v>-11.9924</v>
      </c>
      <c r="E1287">
        <v>93.697400000000002</v>
      </c>
      <c r="F1287">
        <v>86.552899999999994</v>
      </c>
      <c r="G1287">
        <v>-41.284300000000002</v>
      </c>
      <c r="H1287">
        <v>-1.7248600000000001</v>
      </c>
      <c r="I1287">
        <v>2.7581600000000002</v>
      </c>
      <c r="J1287">
        <v>0</v>
      </c>
      <c r="K1287">
        <f t="shared" si="41"/>
        <v>0</v>
      </c>
      <c r="L1287">
        <f>SQRT((D1287-Tabelle11[[#This Row],[X]])^2+ (E1287 - Tabelle11[Y])^2 + (F1287 - Tabelle11[Z])^2)</f>
        <v>128.11879223177996</v>
      </c>
      <c r="M1287">
        <f ca="1">IF(ROW()&gt;M$1+2,AVERAGEA(INDIRECT(ADDRESS(ROW()-M$1,12)):INDIRECT(ADDRESS(ROW(),12,4))),NA())</f>
        <v>129.63035502053077</v>
      </c>
      <c r="N1287" s="1">
        <f>1000/(Tabelle10[[#This Row],[Time MS]]-B1286)</f>
        <v>35.714285714285715</v>
      </c>
    </row>
    <row r="1288" spans="1:14">
      <c r="A1288" t="str">
        <f t="shared" si="40"/>
        <v>0:26:200</v>
      </c>
      <c r="B1288">
        <v>26200</v>
      </c>
      <c r="C1288">
        <v>0</v>
      </c>
      <c r="D1288">
        <v>-18.097000000000001</v>
      </c>
      <c r="E1288">
        <v>93.291200000000003</v>
      </c>
      <c r="F1288">
        <v>84.795400000000001</v>
      </c>
      <c r="G1288">
        <v>-41.284300000000002</v>
      </c>
      <c r="H1288">
        <v>-1.7248600000000001</v>
      </c>
      <c r="I1288">
        <v>2.7581600000000002</v>
      </c>
      <c r="J1288">
        <v>1</v>
      </c>
      <c r="K1288">
        <f t="shared" si="41"/>
        <v>1.1355992422560632</v>
      </c>
      <c r="L1288">
        <f>SQRT((D1288-Tabelle11[[#This Row],[X]])^2+ (E1288 - Tabelle11[Y])^2 + (F1288 - Tabelle11[Z])^2)</f>
        <v>127.36172607027592</v>
      </c>
      <c r="M1288">
        <f ca="1">IF(ROW()&gt;M$1+2,AVERAGEA(INDIRECT(ADDRESS(ROW()-M$1,12)):INDIRECT(ADDRESS(ROW(),12,4))),NA())</f>
        <v>129.61975110451684</v>
      </c>
      <c r="N1288" s="1">
        <f>1000/(Tabelle10[[#This Row],[Time MS]]-B1287)</f>
        <v>41.666666666666664</v>
      </c>
    </row>
    <row r="1289" spans="1:14">
      <c r="A1289" t="str">
        <f t="shared" si="40"/>
        <v>0:26:215</v>
      </c>
      <c r="B1289">
        <v>26215</v>
      </c>
      <c r="C1289">
        <v>0</v>
      </c>
      <c r="D1289">
        <v>-18.097000000000001</v>
      </c>
      <c r="E1289">
        <v>93.291200000000003</v>
      </c>
      <c r="F1289">
        <v>84.795400000000001</v>
      </c>
      <c r="G1289">
        <v>-41.284300000000002</v>
      </c>
      <c r="H1289">
        <v>-1.7248600000000001</v>
      </c>
      <c r="I1289">
        <v>2.7581600000000002</v>
      </c>
      <c r="J1289">
        <v>0</v>
      </c>
      <c r="K1289">
        <f t="shared" si="41"/>
        <v>0</v>
      </c>
      <c r="L1289">
        <f>SQRT((D1289-Tabelle11[[#This Row],[X]])^2+ (E1289 - Tabelle11[Y])^2 + (F1289 - Tabelle11[Z])^2)</f>
        <v>127.36172607027592</v>
      </c>
      <c r="M1289">
        <f ca="1">IF(ROW()&gt;M$1+2,AVERAGEA(INDIRECT(ADDRESS(ROW()-M$1,12)):INDIRECT(ADDRESS(ROW(),12,4))),NA())</f>
        <v>129.60914718850287</v>
      </c>
      <c r="N1289" s="1">
        <f>1000/(Tabelle10[[#This Row],[Time MS]]-B1288)</f>
        <v>66.666666666666671</v>
      </c>
    </row>
    <row r="1290" spans="1:14">
      <c r="A1290" t="str">
        <f t="shared" si="40"/>
        <v>0:26:237</v>
      </c>
      <c r="B1290">
        <v>26237</v>
      </c>
      <c r="C1290">
        <v>0</v>
      </c>
      <c r="D1290">
        <v>-11.9924</v>
      </c>
      <c r="E1290">
        <v>93.697400000000002</v>
      </c>
      <c r="F1290">
        <v>86.552899999999994</v>
      </c>
      <c r="G1290">
        <v>-41.284300000000002</v>
      </c>
      <c r="H1290">
        <v>-1.7248600000000001</v>
      </c>
      <c r="I1290">
        <v>2.7581600000000002</v>
      </c>
      <c r="J1290">
        <v>1</v>
      </c>
      <c r="K1290">
        <f t="shared" si="41"/>
        <v>1.2388355370066146</v>
      </c>
      <c r="L1290">
        <f>SQRT((D1290-Tabelle11[[#This Row],[X]])^2+ (E1290 - Tabelle11[Y])^2 + (F1290 - Tabelle11[Z])^2)</f>
        <v>128.11879223177996</v>
      </c>
      <c r="M1290">
        <f ca="1">IF(ROW()&gt;M$1+2,AVERAGEA(INDIRECT(ADDRESS(ROW()-M$1,12)):INDIRECT(ADDRESS(ROW(),12,4))),NA())</f>
        <v>129.59844564351488</v>
      </c>
      <c r="N1290" s="1">
        <f>1000/(Tabelle10[[#This Row],[Time MS]]-B1289)</f>
        <v>45.454545454545453</v>
      </c>
    </row>
    <row r="1291" spans="1:14">
      <c r="A1291" t="str">
        <f t="shared" si="40"/>
        <v>0:26:253</v>
      </c>
      <c r="B1291">
        <v>26253</v>
      </c>
      <c r="C1291">
        <v>0</v>
      </c>
      <c r="D1291">
        <v>-18.097000000000001</v>
      </c>
      <c r="E1291">
        <v>93.291200000000003</v>
      </c>
      <c r="F1291">
        <v>84.795400000000001</v>
      </c>
      <c r="G1291">
        <v>-41.284300000000002</v>
      </c>
      <c r="H1291">
        <v>-1.7248600000000001</v>
      </c>
      <c r="I1291">
        <v>2.7581600000000002</v>
      </c>
      <c r="J1291">
        <v>1</v>
      </c>
      <c r="K1291">
        <f t="shared" si="41"/>
        <v>1.7033988633840949</v>
      </c>
      <c r="L1291">
        <f>SQRT((D1291-Tabelle11[[#This Row],[X]])^2+ (E1291 - Tabelle11[Y])^2 + (F1291 - Tabelle11[Z])^2)</f>
        <v>127.36172607027592</v>
      </c>
      <c r="M1291">
        <f ca="1">IF(ROW()&gt;M$1+2,AVERAGEA(INDIRECT(ADDRESS(ROW()-M$1,12)):INDIRECT(ADDRESS(ROW(),12,4))),NA())</f>
        <v>129.58024839395756</v>
      </c>
      <c r="N1291" s="1">
        <f>1000/(Tabelle10[[#This Row],[Time MS]]-B1290)</f>
        <v>62.5</v>
      </c>
    </row>
    <row r="1292" spans="1:14">
      <c r="A1292" t="str">
        <f t="shared" si="40"/>
        <v>0:26:275</v>
      </c>
      <c r="B1292">
        <v>26275</v>
      </c>
      <c r="C1292">
        <v>0</v>
      </c>
      <c r="D1292">
        <v>-18.097000000000001</v>
      </c>
      <c r="E1292">
        <v>93.291200000000003</v>
      </c>
      <c r="F1292">
        <v>84.795400000000001</v>
      </c>
      <c r="G1292">
        <v>-41.284300000000002</v>
      </c>
      <c r="H1292">
        <v>-1.7248600000000001</v>
      </c>
      <c r="I1292">
        <v>2.7581600000000002</v>
      </c>
      <c r="J1292">
        <v>0</v>
      </c>
      <c r="K1292">
        <f t="shared" si="41"/>
        <v>0</v>
      </c>
      <c r="L1292">
        <f>SQRT((D1292-Tabelle11[[#This Row],[X]])^2+ (E1292 - Tabelle11[Y])^2 + (F1292 - Tabelle11[Z])^2)</f>
        <v>127.36172607027592</v>
      </c>
      <c r="M1292">
        <f ca="1">IF(ROW()&gt;M$1+2,AVERAGEA(INDIRECT(ADDRESS(ROW()-M$1,12)):INDIRECT(ADDRESS(ROW(),12,4))),NA())</f>
        <v>129.55653681927365</v>
      </c>
      <c r="N1292" s="1">
        <f>1000/(Tabelle10[[#This Row],[Time MS]]-B1291)</f>
        <v>45.454545454545453</v>
      </c>
    </row>
    <row r="1293" spans="1:14">
      <c r="A1293" t="str">
        <f t="shared" si="40"/>
        <v>0:26:294</v>
      </c>
      <c r="B1293">
        <v>26294</v>
      </c>
      <c r="C1293">
        <v>0</v>
      </c>
      <c r="D1293">
        <v>-11.9924</v>
      </c>
      <c r="E1293">
        <v>93.697400000000002</v>
      </c>
      <c r="F1293">
        <v>86.552899999999994</v>
      </c>
      <c r="G1293">
        <v>-41.284300000000002</v>
      </c>
      <c r="H1293">
        <v>-1.7248600000000001</v>
      </c>
      <c r="I1293">
        <v>2.7581600000000002</v>
      </c>
      <c r="J1293">
        <v>1</v>
      </c>
      <c r="K1293">
        <f t="shared" si="41"/>
        <v>1.434441148112922</v>
      </c>
      <c r="L1293">
        <f>SQRT((D1293-Tabelle11[[#This Row],[X]])^2+ (E1293 - Tabelle11[Y])^2 + (F1293 - Tabelle11[Z])^2)</f>
        <v>128.11879223177996</v>
      </c>
      <c r="M1293">
        <f ca="1">IF(ROW()&gt;M$1+2,AVERAGEA(INDIRECT(ADDRESS(ROW()-M$1,12)):INDIRECT(ADDRESS(ROW(),12,4))),NA())</f>
        <v>129.54032094915908</v>
      </c>
      <c r="N1293" s="1">
        <f>1000/(Tabelle10[[#This Row],[Time MS]]-B1292)</f>
        <v>52.631578947368418</v>
      </c>
    </row>
    <row r="1294" spans="1:14">
      <c r="A1294" t="str">
        <f t="shared" si="40"/>
        <v>0:26:307</v>
      </c>
      <c r="B1294">
        <v>26307</v>
      </c>
      <c r="C1294">
        <v>0</v>
      </c>
      <c r="D1294">
        <v>-11.9924</v>
      </c>
      <c r="E1294">
        <v>93.697400000000002</v>
      </c>
      <c r="F1294">
        <v>86.552899999999994</v>
      </c>
      <c r="G1294">
        <v>-41.284300000000002</v>
      </c>
      <c r="H1294">
        <v>-1.7248600000000001</v>
      </c>
      <c r="I1294">
        <v>2.7581600000000002</v>
      </c>
      <c r="J1294">
        <v>0</v>
      </c>
      <c r="K1294">
        <f t="shared" si="41"/>
        <v>0</v>
      </c>
      <c r="L1294">
        <f>SQRT((D1294-Tabelle11[[#This Row],[X]])^2+ (E1294 - Tabelle11[Y])^2 + (F1294 - Tabelle11[Z])^2)</f>
        <v>128.11879223177996</v>
      </c>
      <c r="M1294">
        <f ca="1">IF(ROW()&gt;M$1+2,AVERAGEA(INDIRECT(ADDRESS(ROW()-M$1,12)):INDIRECT(ADDRESS(ROW(),12,4))),NA())</f>
        <v>129.52410507904452</v>
      </c>
      <c r="N1294" s="1">
        <f>1000/(Tabelle10[[#This Row],[Time MS]]-B1293)</f>
        <v>76.92307692307692</v>
      </c>
    </row>
    <row r="1295" spans="1:14">
      <c r="A1295" t="str">
        <f t="shared" si="40"/>
        <v>0:26:337</v>
      </c>
      <c r="B1295">
        <v>26337</v>
      </c>
      <c r="C1295">
        <v>0</v>
      </c>
      <c r="D1295">
        <v>-18.097000000000001</v>
      </c>
      <c r="E1295">
        <v>93.291200000000003</v>
      </c>
      <c r="F1295">
        <v>84.795400000000001</v>
      </c>
      <c r="G1295">
        <v>-41.284300000000002</v>
      </c>
      <c r="H1295">
        <v>-1.7248600000000001</v>
      </c>
      <c r="I1295">
        <v>2.7581600000000002</v>
      </c>
      <c r="J1295">
        <v>1</v>
      </c>
      <c r="K1295">
        <f t="shared" si="41"/>
        <v>0.90847939380485077</v>
      </c>
      <c r="L1295">
        <f>SQRT((D1295-Tabelle11[[#This Row],[X]])^2+ (E1295 - Tabelle11[Y])^2 + (F1295 - Tabelle11[Z])^2)</f>
        <v>127.36172607027592</v>
      </c>
      <c r="M1295">
        <f ca="1">IF(ROW()&gt;M$1+2,AVERAGEA(INDIRECT(ADDRESS(ROW()-M$1,12)):INDIRECT(ADDRESS(ROW(),12,4))),NA())</f>
        <v>129.50713879622273</v>
      </c>
      <c r="N1295" s="1">
        <f>1000/(Tabelle10[[#This Row],[Time MS]]-B1294)</f>
        <v>33.333333333333336</v>
      </c>
    </row>
    <row r="1296" spans="1:14">
      <c r="A1296" t="str">
        <f t="shared" si="40"/>
        <v>0:26:350</v>
      </c>
      <c r="B1296">
        <v>26350</v>
      </c>
      <c r="C1296">
        <v>0</v>
      </c>
      <c r="D1296">
        <v>-11.9924</v>
      </c>
      <c r="E1296">
        <v>93.697400000000002</v>
      </c>
      <c r="F1296">
        <v>86.552899999999994</v>
      </c>
      <c r="G1296">
        <v>-41.284300000000002</v>
      </c>
      <c r="H1296">
        <v>-1.7248600000000001</v>
      </c>
      <c r="I1296">
        <v>2.7581600000000002</v>
      </c>
      <c r="J1296">
        <v>1</v>
      </c>
      <c r="K1296">
        <f t="shared" si="41"/>
        <v>2.0964909087804244</v>
      </c>
      <c r="L1296">
        <f>SQRT((D1296-Tabelle11[[#This Row],[X]])^2+ (E1296 - Tabelle11[Y])^2 + (F1296 - Tabelle11[Z])^2)</f>
        <v>128.11879223177996</v>
      </c>
      <c r="M1296">
        <f ca="1">IF(ROW()&gt;M$1+2,AVERAGEA(INDIRECT(ADDRESS(ROW()-M$1,12)):INDIRECT(ADDRESS(ROW(),12,4))),NA())</f>
        <v>129.49766821797024</v>
      </c>
      <c r="N1296" s="1">
        <f>1000/(Tabelle10[[#This Row],[Time MS]]-B1295)</f>
        <v>76.92307692307692</v>
      </c>
    </row>
    <row r="1297" spans="1:14">
      <c r="A1297" t="str">
        <f t="shared" si="40"/>
        <v>0:26:374</v>
      </c>
      <c r="B1297">
        <v>26374</v>
      </c>
      <c r="C1297">
        <v>0</v>
      </c>
      <c r="D1297">
        <v>-18.097000000000001</v>
      </c>
      <c r="E1297">
        <v>93.291200000000003</v>
      </c>
      <c r="F1297">
        <v>84.795400000000001</v>
      </c>
      <c r="G1297">
        <v>-41.284300000000002</v>
      </c>
      <c r="H1297">
        <v>-1.7248600000000001</v>
      </c>
      <c r="I1297">
        <v>2.7581600000000002</v>
      </c>
      <c r="J1297">
        <v>1</v>
      </c>
      <c r="K1297">
        <f t="shared" si="41"/>
        <v>1.1355992422560632</v>
      </c>
      <c r="L1297">
        <f>SQRT((D1297-Tabelle11[[#This Row],[X]])^2+ (E1297 - Tabelle11[Y])^2 + (F1297 - Tabelle11[Z])^2)</f>
        <v>127.36172607027592</v>
      </c>
      <c r="M1297">
        <f ca="1">IF(ROW()&gt;M$1+2,AVERAGEA(INDIRECT(ADDRESS(ROW()-M$1,12)):INDIRECT(ADDRESS(ROW(),12,4))),NA())</f>
        <v>129.46595202379984</v>
      </c>
      <c r="N1297" s="1">
        <f>1000/(Tabelle10[[#This Row],[Time MS]]-B1296)</f>
        <v>41.666666666666664</v>
      </c>
    </row>
    <row r="1298" spans="1:14">
      <c r="A1298" t="str">
        <f t="shared" si="40"/>
        <v>0:26:411</v>
      </c>
      <c r="B1298">
        <v>26411</v>
      </c>
      <c r="C1298">
        <v>0</v>
      </c>
      <c r="D1298">
        <v>-18.097000000000001</v>
      </c>
      <c r="E1298">
        <v>93.291200000000003</v>
      </c>
      <c r="F1298">
        <v>84.795400000000001</v>
      </c>
      <c r="G1298">
        <v>-41.284300000000002</v>
      </c>
      <c r="H1298">
        <v>-1.7248600000000001</v>
      </c>
      <c r="I1298">
        <v>2.7581600000000002</v>
      </c>
      <c r="J1298">
        <v>0</v>
      </c>
      <c r="K1298">
        <f t="shared" si="41"/>
        <v>0</v>
      </c>
      <c r="L1298">
        <f>SQRT((D1298-Tabelle11[[#This Row],[X]])^2+ (E1298 - Tabelle11[Y])^2 + (F1298 - Tabelle11[Z])^2)</f>
        <v>127.36172607027592</v>
      </c>
      <c r="M1298">
        <f ca="1">IF(ROW()&gt;M$1+2,AVERAGEA(INDIRECT(ADDRESS(ROW()-M$1,12)):INDIRECT(ADDRESS(ROW(),12,4))),NA())</f>
        <v>129.41151758617102</v>
      </c>
      <c r="N1298" s="1">
        <f>1000/(Tabelle10[[#This Row],[Time MS]]-B1297)</f>
        <v>27.027027027027028</v>
      </c>
    </row>
    <row r="1299" spans="1:14">
      <c r="A1299" t="str">
        <f t="shared" si="40"/>
        <v>0:26:435</v>
      </c>
      <c r="B1299">
        <v>26435</v>
      </c>
      <c r="C1299">
        <v>0</v>
      </c>
      <c r="D1299">
        <v>-11.9924</v>
      </c>
      <c r="E1299">
        <v>93.697400000000002</v>
      </c>
      <c r="F1299">
        <v>86.552899999999994</v>
      </c>
      <c r="G1299">
        <v>-41.284300000000002</v>
      </c>
      <c r="H1299">
        <v>-1.7248600000000001</v>
      </c>
      <c r="I1299">
        <v>2.7581600000000002</v>
      </c>
      <c r="J1299">
        <v>1</v>
      </c>
      <c r="K1299">
        <f t="shared" si="41"/>
        <v>1.1355992422560632</v>
      </c>
      <c r="L1299">
        <f>SQRT((D1299-Tabelle11[[#This Row],[X]])^2+ (E1299 - Tabelle11[Y])^2 + (F1299 - Tabelle11[Z])^2)</f>
        <v>128.11879223177996</v>
      </c>
      <c r="M1299">
        <f ca="1">IF(ROW()&gt;M$1+2,AVERAGEA(INDIRECT(ADDRESS(ROW()-M$1,12)):INDIRECT(ADDRESS(ROW(),12,4))),NA())</f>
        <v>129.36457885311154</v>
      </c>
      <c r="N1299" s="1">
        <f>1000/(Tabelle10[[#This Row],[Time MS]]-B1298)</f>
        <v>41.666666666666664</v>
      </c>
    </row>
    <row r="1300" spans="1:14">
      <c r="A1300" t="str">
        <f t="shared" si="40"/>
        <v>0:26:450</v>
      </c>
      <c r="B1300">
        <v>26450</v>
      </c>
      <c r="C1300">
        <v>0</v>
      </c>
      <c r="D1300">
        <v>-11.9924</v>
      </c>
      <c r="E1300">
        <v>93.697400000000002</v>
      </c>
      <c r="F1300">
        <v>86.552899999999994</v>
      </c>
      <c r="G1300">
        <v>-41.284300000000002</v>
      </c>
      <c r="H1300">
        <v>-1.7248600000000001</v>
      </c>
      <c r="I1300">
        <v>2.7581600000000002</v>
      </c>
      <c r="J1300">
        <v>0</v>
      </c>
      <c r="K1300">
        <f t="shared" si="41"/>
        <v>0</v>
      </c>
      <c r="L1300">
        <f>SQRT((D1300-Tabelle11[[#This Row],[X]])^2+ (E1300 - Tabelle11[Y])^2 + (F1300 - Tabelle11[Z])^2)</f>
        <v>128.11879223177996</v>
      </c>
      <c r="M1300">
        <f ca="1">IF(ROW()&gt;M$1+2,AVERAGEA(INDIRECT(ADDRESS(ROW()-M$1,12)):INDIRECT(ADDRESS(ROW(),12,4))),NA())</f>
        <v>129.3096134358039</v>
      </c>
      <c r="N1300" s="1">
        <f>1000/(Tabelle10[[#This Row],[Time MS]]-B1299)</f>
        <v>66.666666666666671</v>
      </c>
    </row>
    <row r="1301" spans="1:14">
      <c r="A1301" t="str">
        <f t="shared" si="40"/>
        <v>0:26:472</v>
      </c>
      <c r="B1301">
        <v>26472</v>
      </c>
      <c r="C1301">
        <v>0</v>
      </c>
      <c r="D1301">
        <v>-18.097000000000001</v>
      </c>
      <c r="E1301">
        <v>93.291200000000003</v>
      </c>
      <c r="F1301">
        <v>84.795400000000001</v>
      </c>
      <c r="G1301">
        <v>-41.284300000000002</v>
      </c>
      <c r="H1301">
        <v>-1.7248600000000001</v>
      </c>
      <c r="I1301">
        <v>2.7581600000000002</v>
      </c>
      <c r="J1301">
        <v>1</v>
      </c>
      <c r="K1301">
        <f t="shared" si="41"/>
        <v>1.2388355370066146</v>
      </c>
      <c r="L1301">
        <f>SQRT((D1301-Tabelle11[[#This Row],[X]])^2+ (E1301 - Tabelle11[Y])^2 + (F1301 - Tabelle11[Z])^2)</f>
        <v>127.36172607027592</v>
      </c>
      <c r="M1301">
        <f ca="1">IF(ROW()&gt;M$1+2,AVERAGEA(INDIRECT(ADDRESS(ROW()-M$1,12)):INDIRECT(ADDRESS(ROW(),12,4))),NA())</f>
        <v>129.25858444724452</v>
      </c>
      <c r="N1301" s="1">
        <f>1000/(Tabelle10[[#This Row],[Time MS]]-B1300)</f>
        <v>45.454545454545453</v>
      </c>
    </row>
    <row r="1302" spans="1:14">
      <c r="A1302" t="str">
        <f t="shared" si="40"/>
        <v>0:26:482</v>
      </c>
      <c r="B1302">
        <v>26482</v>
      </c>
      <c r="C1302">
        <v>0</v>
      </c>
      <c r="D1302">
        <v>-18.097000000000001</v>
      </c>
      <c r="E1302">
        <v>93.291200000000003</v>
      </c>
      <c r="F1302">
        <v>84.795400000000001</v>
      </c>
      <c r="G1302">
        <v>-41.284300000000002</v>
      </c>
      <c r="H1302">
        <v>-1.7248600000000001</v>
      </c>
      <c r="I1302">
        <v>2.7581600000000002</v>
      </c>
      <c r="J1302">
        <v>0</v>
      </c>
      <c r="K1302">
        <f t="shared" si="41"/>
        <v>0</v>
      </c>
      <c r="L1302">
        <f>SQRT((D1302-Tabelle11[[#This Row],[X]])^2+ (E1302 - Tabelle11[Y])^2 + (F1302 - Tabelle11[Z])^2)</f>
        <v>127.36172607027592</v>
      </c>
      <c r="M1302">
        <f ca="1">IF(ROW()&gt;M$1+2,AVERAGEA(INDIRECT(ADDRESS(ROW()-M$1,12)):INDIRECT(ADDRESS(ROW(),12,4))),NA())</f>
        <v>129.20755545868514</v>
      </c>
      <c r="N1302" s="1">
        <f>1000/(Tabelle10[[#This Row],[Time MS]]-B1301)</f>
        <v>100</v>
      </c>
    </row>
    <row r="1303" spans="1:14">
      <c r="A1303" t="str">
        <f t="shared" si="40"/>
        <v>0:26:499</v>
      </c>
      <c r="B1303">
        <v>26499</v>
      </c>
      <c r="C1303">
        <v>0</v>
      </c>
      <c r="D1303">
        <v>-11.9924</v>
      </c>
      <c r="E1303">
        <v>93.697400000000002</v>
      </c>
      <c r="F1303">
        <v>86.552899999999994</v>
      </c>
      <c r="G1303">
        <v>-41.284300000000002</v>
      </c>
      <c r="H1303">
        <v>-1.7248600000000001</v>
      </c>
      <c r="I1303">
        <v>2.7581600000000002</v>
      </c>
      <c r="J1303">
        <v>1</v>
      </c>
      <c r="K1303">
        <f t="shared" si="41"/>
        <v>1.6031989302438538</v>
      </c>
      <c r="L1303">
        <f>SQRT((D1303-Tabelle11[[#This Row],[X]])^2+ (E1303 - Tabelle11[Y])^2 + (F1303 - Tabelle11[Z])^2)</f>
        <v>128.11879223177996</v>
      </c>
      <c r="M1303">
        <f ca="1">IF(ROW()&gt;M$1+2,AVERAGEA(INDIRECT(ADDRESS(ROW()-M$1,12)):INDIRECT(ADDRESS(ROW(),12,4))),NA())</f>
        <v>129.16402217469511</v>
      </c>
      <c r="N1303" s="1">
        <f>1000/(Tabelle10[[#This Row],[Time MS]]-B1302)</f>
        <v>58.823529411764703</v>
      </c>
    </row>
    <row r="1304" spans="1:14">
      <c r="A1304" t="str">
        <f t="shared" si="40"/>
        <v>0:26:508</v>
      </c>
      <c r="B1304">
        <v>26508</v>
      </c>
      <c r="C1304">
        <v>0</v>
      </c>
      <c r="D1304">
        <v>-11.9924</v>
      </c>
      <c r="E1304">
        <v>93.697400000000002</v>
      </c>
      <c r="F1304">
        <v>86.552899999999994</v>
      </c>
      <c r="G1304">
        <v>-41.284300000000002</v>
      </c>
      <c r="H1304">
        <v>-1.7248600000000001</v>
      </c>
      <c r="I1304">
        <v>2.7581600000000002</v>
      </c>
      <c r="J1304">
        <v>0</v>
      </c>
      <c r="K1304">
        <f t="shared" si="41"/>
        <v>0</v>
      </c>
      <c r="L1304">
        <f>SQRT((D1304-Tabelle11[[#This Row],[X]])^2+ (E1304 - Tabelle11[Y])^2 + (F1304 - Tabelle11[Z])^2)</f>
        <v>128.11879223177996</v>
      </c>
      <c r="M1304">
        <f ca="1">IF(ROW()&gt;M$1+2,AVERAGEA(INDIRECT(ADDRESS(ROW()-M$1,12)):INDIRECT(ADDRESS(ROW(),12,4))),NA())</f>
        <v>129.14634916780133</v>
      </c>
      <c r="N1304" s="1">
        <f>1000/(Tabelle10[[#This Row],[Time MS]]-B1303)</f>
        <v>111.11111111111111</v>
      </c>
    </row>
    <row r="1305" spans="1:14">
      <c r="A1305" t="str">
        <f t="shared" si="40"/>
        <v>0:26:535</v>
      </c>
      <c r="B1305">
        <v>26535</v>
      </c>
      <c r="C1305">
        <v>1.16626E-2</v>
      </c>
      <c r="D1305">
        <v>-24.4419</v>
      </c>
      <c r="E1305">
        <v>95.464600000000004</v>
      </c>
      <c r="F1305">
        <v>84.520499999999998</v>
      </c>
      <c r="G1305">
        <v>-45.774700000000003</v>
      </c>
      <c r="H1305">
        <v>-4.4119599999999997</v>
      </c>
      <c r="I1305">
        <v>9.25488</v>
      </c>
      <c r="J1305">
        <v>1</v>
      </c>
      <c r="K1305">
        <f t="shared" si="41"/>
        <v>2.27535770430408</v>
      </c>
      <c r="L1305">
        <f>SQRT((D1305-Tabelle11[[#This Row],[X]])^2+ (E1305 - Tabelle11[Y])^2 + (F1305 - Tabelle11[Z])^2)</f>
        <v>129.82531051000802</v>
      </c>
      <c r="M1305">
        <f ca="1">IF(ROW()&gt;M$1+2,AVERAGEA(INDIRECT(ADDRESS(ROW()-M$1,12)):INDIRECT(ADDRESS(ROW(),12,4))),NA())</f>
        <v>129.14557238148407</v>
      </c>
      <c r="N1305" s="1">
        <f>1000/(Tabelle10[[#This Row],[Time MS]]-B1304)</f>
        <v>37.037037037037038</v>
      </c>
    </row>
    <row r="1306" spans="1:14">
      <c r="A1306" t="str">
        <f t="shared" si="40"/>
        <v>0:26:544</v>
      </c>
      <c r="B1306">
        <v>26544</v>
      </c>
      <c r="C1306">
        <v>1.16626E-2</v>
      </c>
      <c r="D1306">
        <v>-24.4419</v>
      </c>
      <c r="E1306">
        <v>95.464600000000004</v>
      </c>
      <c r="F1306">
        <v>84.520499999999998</v>
      </c>
      <c r="G1306">
        <v>-45.774700000000003</v>
      </c>
      <c r="H1306">
        <v>-4.4119599999999997</v>
      </c>
      <c r="I1306">
        <v>9.25488</v>
      </c>
      <c r="J1306">
        <v>0</v>
      </c>
      <c r="K1306">
        <f t="shared" si="41"/>
        <v>0</v>
      </c>
      <c r="L1306">
        <f>SQRT((D1306-Tabelle11[[#This Row],[X]])^2+ (E1306 - Tabelle11[Y])^2 + (F1306 - Tabelle11[Z])^2)</f>
        <v>129.82531051000802</v>
      </c>
      <c r="M1306">
        <f ca="1">IF(ROW()&gt;M$1+2,AVERAGEA(INDIRECT(ADDRESS(ROW()-M$1,12)):INDIRECT(ADDRESS(ROW(),12,4))),NA())</f>
        <v>129.13718435782272</v>
      </c>
      <c r="N1306" s="1">
        <f>1000/(Tabelle10[[#This Row],[Time MS]]-B1305)</f>
        <v>111.11111111111111</v>
      </c>
    </row>
    <row r="1307" spans="1:14">
      <c r="A1307" t="str">
        <f t="shared" si="40"/>
        <v>0:26:571</v>
      </c>
      <c r="B1307">
        <v>26571</v>
      </c>
      <c r="C1307">
        <v>1.4571199999999999E-2</v>
      </c>
      <c r="D1307">
        <v>-25.055499999999999</v>
      </c>
      <c r="E1307">
        <v>96.198700000000002</v>
      </c>
      <c r="F1307">
        <v>84.351500000000001</v>
      </c>
      <c r="G1307">
        <v>-46.042900000000003</v>
      </c>
      <c r="H1307">
        <v>-4.6039700000000003</v>
      </c>
      <c r="I1307">
        <v>8.9707600000000003</v>
      </c>
      <c r="J1307">
        <v>1</v>
      </c>
      <c r="K1307">
        <f t="shared" si="41"/>
        <v>0.73037734775709851</v>
      </c>
      <c r="L1307">
        <f>SQRT((D1307-Tabelle11[[#This Row],[X]])^2+ (E1307 - Tabelle11[Y])^2 + (F1307 - Tabelle11[Z])^2)</f>
        <v>130.37309352082585</v>
      </c>
      <c r="M1307">
        <f ca="1">IF(ROW()&gt;M$1+2,AVERAGEA(INDIRECT(ADDRESS(ROW()-M$1,12)):INDIRECT(ADDRESS(ROW(),12,4))),NA())</f>
        <v>129.14268308002465</v>
      </c>
      <c r="N1307" s="1">
        <f>1000/(Tabelle10[[#This Row],[Time MS]]-B1306)</f>
        <v>37.037037037037038</v>
      </c>
    </row>
    <row r="1308" spans="1:14">
      <c r="A1308" t="str">
        <f t="shared" si="40"/>
        <v>0:26:584</v>
      </c>
      <c r="B1308">
        <v>26584</v>
      </c>
      <c r="C1308">
        <v>2.00222E-2</v>
      </c>
      <c r="D1308">
        <v>-25.139700000000001</v>
      </c>
      <c r="E1308">
        <v>97.347999999999999</v>
      </c>
      <c r="F1308">
        <v>84.537199999999999</v>
      </c>
      <c r="G1308">
        <v>-46.061500000000002</v>
      </c>
      <c r="H1308">
        <v>-4.9542999999999999</v>
      </c>
      <c r="I1308">
        <v>8.4826200000000007</v>
      </c>
      <c r="J1308">
        <v>1</v>
      </c>
      <c r="K1308">
        <f t="shared" si="41"/>
        <v>2.7300857976585595</v>
      </c>
      <c r="L1308">
        <f>SQRT((D1308-Tabelle11[[#This Row],[X]])^2+ (E1308 - Tabelle11[Y])^2 + (F1308 - Tabelle11[Z])^2)</f>
        <v>131.35895783664699</v>
      </c>
      <c r="M1308">
        <f ca="1">IF(ROW()&gt;M$1+2,AVERAGEA(INDIRECT(ADDRESS(ROW()-M$1,12)):INDIRECT(ADDRESS(ROW(),12,4))),NA())</f>
        <v>129.15794283505647</v>
      </c>
      <c r="N1308" s="1">
        <f>1000/(Tabelle10[[#This Row],[Time MS]]-B1307)</f>
        <v>76.92307692307692</v>
      </c>
    </row>
    <row r="1309" spans="1:14">
      <c r="A1309" t="str">
        <f t="shared" si="40"/>
        <v>0:26:610</v>
      </c>
      <c r="B1309">
        <v>26610</v>
      </c>
      <c r="C1309">
        <v>2.00222E-2</v>
      </c>
      <c r="D1309">
        <v>-25.139700000000001</v>
      </c>
      <c r="E1309">
        <v>97.347999999999999</v>
      </c>
      <c r="F1309">
        <v>84.537199999999999</v>
      </c>
      <c r="G1309">
        <v>-46.061500000000002</v>
      </c>
      <c r="H1309">
        <v>-4.9542999999999999</v>
      </c>
      <c r="I1309">
        <v>8.4826200000000007</v>
      </c>
      <c r="J1309">
        <v>0</v>
      </c>
      <c r="K1309">
        <f t="shared" si="41"/>
        <v>0</v>
      </c>
      <c r="L1309">
        <f>SQRT((D1309-Tabelle11[[#This Row],[X]])^2+ (E1309 - Tabelle11[Y])^2 + (F1309 - Tabelle11[Z])^2)</f>
        <v>131.35895783664699</v>
      </c>
      <c r="M1309">
        <f ca="1">IF(ROW()&gt;M$1+2,AVERAGEA(INDIRECT(ADDRESS(ROW()-M$1,12)):INDIRECT(ADDRESS(ROW(),12,4))),NA())</f>
        <v>129.1810271630612</v>
      </c>
      <c r="N1309" s="1">
        <f>1000/(Tabelle10[[#This Row],[Time MS]]-B1308)</f>
        <v>38.46153846153846</v>
      </c>
    </row>
    <row r="1310" spans="1:14">
      <c r="A1310" t="str">
        <f t="shared" si="40"/>
        <v>0:26:638</v>
      </c>
      <c r="B1310">
        <v>26638</v>
      </c>
      <c r="C1310">
        <v>3.0033299999999999E-2</v>
      </c>
      <c r="D1310">
        <v>-25.423999999999999</v>
      </c>
      <c r="E1310">
        <v>97.614400000000003</v>
      </c>
      <c r="F1310">
        <v>84.56</v>
      </c>
      <c r="G1310">
        <v>-45.995699999999999</v>
      </c>
      <c r="H1310">
        <v>-4.9648300000000001</v>
      </c>
      <c r="I1310">
        <v>8.1510400000000001</v>
      </c>
      <c r="J1310">
        <v>1</v>
      </c>
      <c r="K1310">
        <f t="shared" si="41"/>
        <v>0.343049754642826</v>
      </c>
      <c r="L1310">
        <f>SQRT((D1310-Tabelle11[[#This Row],[X]])^2+ (E1310 - Tabelle11[Y])^2 + (F1310 - Tabelle11[Z])^2)</f>
        <v>131.6257743124803</v>
      </c>
      <c r="M1310">
        <f ca="1">IF(ROW()&gt;M$1+2,AVERAGEA(INDIRECT(ADDRESS(ROW()-M$1,12)):INDIRECT(ADDRESS(ROW(),12,4))),NA())</f>
        <v>129.20675323835144</v>
      </c>
      <c r="N1310" s="1">
        <f>1000/(Tabelle10[[#This Row],[Time MS]]-B1309)</f>
        <v>35.714285714285715</v>
      </c>
    </row>
    <row r="1311" spans="1:14">
      <c r="A1311" t="str">
        <f t="shared" si="40"/>
        <v>0:26:655</v>
      </c>
      <c r="B1311">
        <v>26655</v>
      </c>
      <c r="C1311">
        <v>4.5049899999999997E-2</v>
      </c>
      <c r="D1311">
        <v>-25.423999999999999</v>
      </c>
      <c r="E1311">
        <v>97.614400000000003</v>
      </c>
      <c r="F1311">
        <v>84.56</v>
      </c>
      <c r="G1311">
        <v>-45.995699999999999</v>
      </c>
      <c r="H1311">
        <v>-4.9648300000000001</v>
      </c>
      <c r="I1311">
        <v>8.1510400000000001</v>
      </c>
      <c r="J1311">
        <v>1</v>
      </c>
      <c r="K1311">
        <f t="shared" si="41"/>
        <v>0</v>
      </c>
      <c r="L1311">
        <f>SQRT((D1311-Tabelle11[[#This Row],[X]])^2+ (E1311 - Tabelle11[Y])^2 + (F1311 - Tabelle11[Z])^2)</f>
        <v>131.6257743124803</v>
      </c>
      <c r="M1311">
        <f ca="1">IF(ROW()&gt;M$1+2,AVERAGEA(INDIRECT(ADDRESS(ROW()-M$1,12)):INDIRECT(ADDRESS(ROW(),12,4))),NA())</f>
        <v>129.23499440467987</v>
      </c>
      <c r="N1311" s="1">
        <f>1000/(Tabelle10[[#This Row],[Time MS]]-B1310)</f>
        <v>58.823529411764703</v>
      </c>
    </row>
    <row r="1312" spans="1:14">
      <c r="A1312" t="str">
        <f t="shared" si="40"/>
        <v>0:26:679</v>
      </c>
      <c r="B1312">
        <v>26679</v>
      </c>
      <c r="C1312">
        <v>4.5049899999999997E-2</v>
      </c>
      <c r="D1312">
        <v>-25.423999999999999</v>
      </c>
      <c r="E1312">
        <v>97.614400000000003</v>
      </c>
      <c r="F1312">
        <v>84.56</v>
      </c>
      <c r="G1312">
        <v>-45.995699999999999</v>
      </c>
      <c r="H1312">
        <v>-4.9648300000000001</v>
      </c>
      <c r="I1312">
        <v>8.1510400000000001</v>
      </c>
      <c r="J1312">
        <v>0</v>
      </c>
      <c r="K1312">
        <f t="shared" si="41"/>
        <v>0</v>
      </c>
      <c r="L1312">
        <f>SQRT((D1312-Tabelle11[[#This Row],[X]])^2+ (E1312 - Tabelle11[Y])^2 + (F1312 - Tabelle11[Z])^2)</f>
        <v>131.6257743124803</v>
      </c>
      <c r="M1312">
        <f ca="1">IF(ROW()&gt;M$1+2,AVERAGEA(INDIRECT(ADDRESS(ROW()-M$1,12)):INDIRECT(ADDRESS(ROW(),12,4))),NA())</f>
        <v>129.26323557100829</v>
      </c>
      <c r="N1312" s="1">
        <f>1000/(Tabelle10[[#This Row],[Time MS]]-B1311)</f>
        <v>41.666666666666664</v>
      </c>
    </row>
    <row r="1313" spans="1:14">
      <c r="A1313" t="str">
        <f t="shared" si="40"/>
        <v>0:26:702</v>
      </c>
      <c r="B1313">
        <v>26702</v>
      </c>
      <c r="C1313">
        <v>6.7574899999999993E-2</v>
      </c>
      <c r="D1313">
        <v>-22.924900000000001</v>
      </c>
      <c r="E1313">
        <v>95.116299999999995</v>
      </c>
      <c r="F1313">
        <v>85.339200000000005</v>
      </c>
      <c r="G1313">
        <v>-45.275300000000001</v>
      </c>
      <c r="H1313">
        <v>-4.3682999999999996</v>
      </c>
      <c r="I1313">
        <v>8.8222699999999996</v>
      </c>
      <c r="J1313">
        <v>1</v>
      </c>
      <c r="K1313">
        <f t="shared" si="41"/>
        <v>2.8131177163930694</v>
      </c>
      <c r="L1313">
        <f>SQRT((D1313-Tabelle11[[#This Row],[X]])^2+ (E1313 - Tabelle11[Y])^2 + (F1313 - Tabelle11[Z])^2)</f>
        <v>129.82850466034029</v>
      </c>
      <c r="M1313">
        <f ca="1">IF(ROW()&gt;M$1+2,AVERAGEA(INDIRECT(ADDRESS(ROW()-M$1,12)):INDIRECT(ADDRESS(ROW(),12,4))),NA())</f>
        <v>129.27368198830564</v>
      </c>
      <c r="N1313" s="1">
        <f>1000/(Tabelle10[[#This Row],[Time MS]]-B1312)</f>
        <v>43.478260869565219</v>
      </c>
    </row>
    <row r="1314" spans="1:14">
      <c r="A1314" t="str">
        <f t="shared" si="40"/>
        <v>0:26:714</v>
      </c>
      <c r="B1314">
        <v>26714</v>
      </c>
      <c r="C1314">
        <v>0.10136199999999999</v>
      </c>
      <c r="D1314">
        <v>-23.680599999999998</v>
      </c>
      <c r="E1314">
        <v>95.529499999999999</v>
      </c>
      <c r="F1314">
        <v>84.531800000000004</v>
      </c>
      <c r="G1314">
        <v>-45.633699999999997</v>
      </c>
      <c r="H1314">
        <v>-4.6623299999999999</v>
      </c>
      <c r="I1314">
        <v>8.8061299999999996</v>
      </c>
      <c r="J1314">
        <v>1</v>
      </c>
      <c r="K1314">
        <f t="shared" si="41"/>
        <v>0.26766677890446999</v>
      </c>
      <c r="L1314">
        <f>SQRT((D1314-Tabelle11[[#This Row],[X]])^2+ (E1314 - Tabelle11[Y])^2 + (F1314 - Tabelle11[Z])^2)</f>
        <v>129.73928240070546</v>
      </c>
      <c r="M1314">
        <f ca="1">IF(ROW()&gt;M$1+2,AVERAGEA(INDIRECT(ADDRESS(ROW()-M$1,12)):INDIRECT(ADDRESS(ROW(),12,4))),NA())</f>
        <v>129.25341150042237</v>
      </c>
      <c r="N1314" s="1">
        <f>1000/(Tabelle10[[#This Row],[Time MS]]-B1313)</f>
        <v>83.333333333333329</v>
      </c>
    </row>
    <row r="1315" spans="1:14">
      <c r="A1315" t="str">
        <f t="shared" si="40"/>
        <v>0:26:740</v>
      </c>
      <c r="B1315">
        <v>26740</v>
      </c>
      <c r="C1315">
        <v>0.10136199999999999</v>
      </c>
      <c r="D1315">
        <v>-23.680599999999998</v>
      </c>
      <c r="E1315">
        <v>95.529499999999999</v>
      </c>
      <c r="F1315">
        <v>84.531800000000004</v>
      </c>
      <c r="G1315">
        <v>-45.633699999999997</v>
      </c>
      <c r="H1315">
        <v>-4.6623299999999999</v>
      </c>
      <c r="I1315">
        <v>8.8061299999999996</v>
      </c>
      <c r="J1315">
        <v>0</v>
      </c>
      <c r="K1315">
        <f t="shared" si="41"/>
        <v>0</v>
      </c>
      <c r="L1315">
        <f>SQRT((D1315-Tabelle11[[#This Row],[X]])^2+ (E1315 - Tabelle11[Y])^2 + (F1315 - Tabelle11[Z])^2)</f>
        <v>129.73928240070546</v>
      </c>
      <c r="M1315">
        <f ca="1">IF(ROW()&gt;M$1+2,AVERAGEA(INDIRECT(ADDRESS(ROW()-M$1,12)):INDIRECT(ADDRESS(ROW(),12,4))),NA())</f>
        <v>129.23314101253914</v>
      </c>
      <c r="N1315" s="1">
        <f>1000/(Tabelle10[[#This Row],[Time MS]]-B1314)</f>
        <v>38.46153846153846</v>
      </c>
    </row>
    <row r="1316" spans="1:14">
      <c r="A1316" t="str">
        <f t="shared" si="40"/>
        <v>0:26:766</v>
      </c>
      <c r="B1316">
        <v>26766</v>
      </c>
      <c r="C1316">
        <v>0.15204300000000001</v>
      </c>
      <c r="D1316">
        <v>-24.318100000000001</v>
      </c>
      <c r="E1316">
        <v>96.329700000000003</v>
      </c>
      <c r="F1316">
        <v>84.403199999999998</v>
      </c>
      <c r="G1316">
        <v>-45.776800000000001</v>
      </c>
      <c r="H1316">
        <v>-4.70627</v>
      </c>
      <c r="I1316">
        <v>8.5740200000000009</v>
      </c>
      <c r="J1316">
        <v>1</v>
      </c>
      <c r="K1316">
        <f t="shared" si="41"/>
        <v>0.86450908250847436</v>
      </c>
      <c r="L1316">
        <f>SQRT((D1316-Tabelle11[[#This Row],[X]])^2+ (E1316 - Tabelle11[Y])^2 + (F1316 - Tabelle11[Z])^2)</f>
        <v>130.36365007140603</v>
      </c>
      <c r="M1316">
        <f ca="1">IF(ROW()&gt;M$1+2,AVERAGEA(INDIRECT(ADDRESS(ROW()-M$1,12)):INDIRECT(ADDRESS(ROW(),12,4))),NA())</f>
        <v>129.20696965234816</v>
      </c>
      <c r="N1316" s="1">
        <f>1000/(Tabelle10[[#This Row],[Time MS]]-B1315)</f>
        <v>38.46153846153846</v>
      </c>
    </row>
    <row r="1317" spans="1:14">
      <c r="A1317" t="str">
        <f t="shared" si="40"/>
        <v>0:26:781</v>
      </c>
      <c r="B1317">
        <v>26781</v>
      </c>
      <c r="C1317">
        <v>0.15204300000000001</v>
      </c>
      <c r="D1317">
        <v>-24.318100000000001</v>
      </c>
      <c r="E1317">
        <v>96.329700000000003</v>
      </c>
      <c r="F1317">
        <v>84.403199999999998</v>
      </c>
      <c r="G1317">
        <v>-45.776800000000001</v>
      </c>
      <c r="H1317">
        <v>-4.70627</v>
      </c>
      <c r="I1317">
        <v>8.5740200000000009</v>
      </c>
      <c r="J1317">
        <v>0</v>
      </c>
      <c r="K1317">
        <f t="shared" si="41"/>
        <v>0</v>
      </c>
      <c r="L1317">
        <f>SQRT((D1317-Tabelle11[[#This Row],[X]])^2+ (E1317 - Tabelle11[Y])^2 + (F1317 - Tabelle11[Z])^2)</f>
        <v>130.36365007140603</v>
      </c>
      <c r="M1317">
        <f ca="1">IF(ROW()&gt;M$1+2,AVERAGEA(INDIRECT(ADDRESS(ROW()-M$1,12)):INDIRECT(ADDRESS(ROW(),12,4))),NA())</f>
        <v>129.17000082926489</v>
      </c>
      <c r="N1317" s="1">
        <f>1000/(Tabelle10[[#This Row],[Time MS]]-B1316)</f>
        <v>66.666666666666671</v>
      </c>
    </row>
    <row r="1318" spans="1:14">
      <c r="A1318" t="str">
        <f t="shared" si="40"/>
        <v>0:26:803</v>
      </c>
      <c r="B1318">
        <v>26803</v>
      </c>
      <c r="C1318">
        <v>0.22806499999999999</v>
      </c>
      <c r="D1318">
        <v>-23.550799999999999</v>
      </c>
      <c r="E1318">
        <v>95.283000000000001</v>
      </c>
      <c r="F1318">
        <v>84.852199999999996</v>
      </c>
      <c r="G1318">
        <v>-45.481699999999996</v>
      </c>
      <c r="H1318">
        <v>-4.5088999999999997</v>
      </c>
      <c r="I1318">
        <v>8.8780900000000003</v>
      </c>
      <c r="J1318">
        <v>1</v>
      </c>
      <c r="K1318">
        <f t="shared" si="41"/>
        <v>1.0147259324286892</v>
      </c>
      <c r="L1318">
        <f>SQRT((D1318-Tabelle11[[#This Row],[X]])^2+ (E1318 - Tabelle11[Y])^2 + (F1318 - Tabelle11[Z])^2)</f>
        <v>129.74353977936627</v>
      </c>
      <c r="M1318">
        <f ca="1">IF(ROW()&gt;M$1+2,AVERAGEA(INDIRECT(ADDRESS(ROW()-M$1,12)):INDIRECT(ADDRESS(ROW(),12,4))),NA())</f>
        <v>129.12796897233335</v>
      </c>
      <c r="N1318" s="1">
        <f>1000/(Tabelle10[[#This Row],[Time MS]]-B1317)</f>
        <v>45.454545454545453</v>
      </c>
    </row>
    <row r="1319" spans="1:14">
      <c r="A1319" t="str">
        <f t="shared" si="40"/>
        <v>0:26:818</v>
      </c>
      <c r="B1319">
        <v>26818</v>
      </c>
      <c r="C1319">
        <v>0.34209800000000001</v>
      </c>
      <c r="D1319">
        <v>-23.550799999999999</v>
      </c>
      <c r="E1319">
        <v>95.283000000000001</v>
      </c>
      <c r="F1319">
        <v>84.852199999999996</v>
      </c>
      <c r="G1319">
        <v>-45.481699999999996</v>
      </c>
      <c r="H1319">
        <v>-4.5088999999999997</v>
      </c>
      <c r="I1319">
        <v>8.8780900000000003</v>
      </c>
      <c r="J1319">
        <v>1</v>
      </c>
      <c r="K1319">
        <f t="shared" si="41"/>
        <v>0</v>
      </c>
      <c r="L1319">
        <f>SQRT((D1319-Tabelle11[[#This Row],[X]])^2+ (E1319 - Tabelle11[Y])^2 + (F1319 - Tabelle11[Z])^2)</f>
        <v>129.74353977936627</v>
      </c>
      <c r="M1319">
        <f ca="1">IF(ROW()&gt;M$1+2,AVERAGEA(INDIRECT(ADDRESS(ROW()-M$1,12)):INDIRECT(ADDRESS(ROW(),12,4))),NA())</f>
        <v>129.08593711540186</v>
      </c>
      <c r="N1319" s="1">
        <f>1000/(Tabelle10[[#This Row],[Time MS]]-B1318)</f>
        <v>66.666666666666671</v>
      </c>
    </row>
    <row r="1320" spans="1:14">
      <c r="A1320" t="str">
        <f t="shared" si="40"/>
        <v>0:26:839</v>
      </c>
      <c r="B1320">
        <v>26839</v>
      </c>
      <c r="C1320">
        <v>0.34209800000000001</v>
      </c>
      <c r="D1320">
        <v>-23.550799999999999</v>
      </c>
      <c r="E1320">
        <v>95.283000000000001</v>
      </c>
      <c r="F1320">
        <v>84.852199999999996</v>
      </c>
      <c r="G1320">
        <v>-45.481699999999996</v>
      </c>
      <c r="H1320">
        <v>-4.5088999999999997</v>
      </c>
      <c r="I1320">
        <v>8.8780900000000003</v>
      </c>
      <c r="J1320">
        <v>0</v>
      </c>
      <c r="K1320">
        <f t="shared" si="41"/>
        <v>0</v>
      </c>
      <c r="L1320">
        <f>SQRT((D1320-Tabelle11[[#This Row],[X]])^2+ (E1320 - Tabelle11[Y])^2 + (F1320 - Tabelle11[Z])^2)</f>
        <v>129.74353977936627</v>
      </c>
      <c r="M1320">
        <f ca="1">IF(ROW()&gt;M$1+2,AVERAGEA(INDIRECT(ADDRESS(ROW()-M$1,12)):INDIRECT(ADDRESS(ROW(),12,4))),NA())</f>
        <v>129.04390525847035</v>
      </c>
      <c r="N1320" s="1">
        <f>1000/(Tabelle10[[#This Row],[Time MS]]-B1319)</f>
        <v>47.61904761904762</v>
      </c>
    </row>
    <row r="1321" spans="1:14">
      <c r="A1321" t="str">
        <f t="shared" si="40"/>
        <v>0:26:859</v>
      </c>
      <c r="B1321">
        <v>26859</v>
      </c>
      <c r="C1321">
        <v>0.34209800000000001</v>
      </c>
      <c r="D1321">
        <v>-23.550799999999999</v>
      </c>
      <c r="E1321">
        <v>95.283000000000001</v>
      </c>
      <c r="F1321">
        <v>84.852199999999996</v>
      </c>
      <c r="G1321">
        <v>-45.481699999999996</v>
      </c>
      <c r="H1321">
        <v>-4.5088999999999997</v>
      </c>
      <c r="I1321">
        <v>8.8780900000000003</v>
      </c>
      <c r="J1321">
        <v>0</v>
      </c>
      <c r="K1321">
        <f t="shared" si="41"/>
        <v>0</v>
      </c>
      <c r="L1321">
        <f>SQRT((D1321-Tabelle11[[#This Row],[X]])^2+ (E1321 - Tabelle11[Y])^2 + (F1321 - Tabelle11[Z])^2)</f>
        <v>129.74353977936627</v>
      </c>
      <c r="M1321">
        <f ca="1">IF(ROW()&gt;M$1+2,AVERAGEA(INDIRECT(ADDRESS(ROW()-M$1,12)):INDIRECT(ADDRESS(ROW(),12,4))),NA())</f>
        <v>129.00187340153883</v>
      </c>
      <c r="N1321" s="1">
        <f>1000/(Tabelle10[[#This Row],[Time MS]]-B1320)</f>
        <v>50</v>
      </c>
    </row>
    <row r="1322" spans="1:14">
      <c r="A1322" t="str">
        <f t="shared" si="40"/>
        <v>0:26:869</v>
      </c>
      <c r="B1322">
        <v>26869</v>
      </c>
      <c r="C1322">
        <v>0.51314700000000002</v>
      </c>
      <c r="D1322">
        <v>-23.923500000000001</v>
      </c>
      <c r="E1322">
        <v>96.132900000000006</v>
      </c>
      <c r="F1322">
        <v>84.684600000000003</v>
      </c>
      <c r="G1322">
        <v>-45.602600000000002</v>
      </c>
      <c r="H1322">
        <v>-4.6193099999999996</v>
      </c>
      <c r="I1322">
        <v>8.6553799999999992</v>
      </c>
      <c r="J1322">
        <v>1</v>
      </c>
      <c r="K1322">
        <f t="shared" si="41"/>
        <v>2.103534834596303</v>
      </c>
      <c r="L1322">
        <f>SQRT((D1322-Tabelle11[[#This Row],[X]])^2+ (E1322 - Tabelle11[Y])^2 + (F1322 - Tabelle11[Z])^2)</f>
        <v>130.32785501119858</v>
      </c>
      <c r="M1322">
        <f ca="1">IF(ROW()&gt;M$1+2,AVERAGEA(INDIRECT(ADDRESS(ROW()-M$1,12)):INDIRECT(ADDRESS(ROW(),12,4))),NA())</f>
        <v>128.9656268439324</v>
      </c>
      <c r="N1322" s="1">
        <f>1000/(Tabelle10[[#This Row],[Time MS]]-B1321)</f>
        <v>100</v>
      </c>
    </row>
    <row r="1323" spans="1:14">
      <c r="A1323" t="str">
        <f t="shared" si="40"/>
        <v>0:26:878</v>
      </c>
      <c r="B1323">
        <v>26878</v>
      </c>
      <c r="C1323">
        <v>0.51314700000000002</v>
      </c>
      <c r="D1323">
        <v>-23.923500000000001</v>
      </c>
      <c r="E1323">
        <v>96.132900000000006</v>
      </c>
      <c r="F1323">
        <v>84.684600000000003</v>
      </c>
      <c r="G1323">
        <v>-45.602600000000002</v>
      </c>
      <c r="H1323">
        <v>-4.6193099999999996</v>
      </c>
      <c r="I1323">
        <v>8.6553799999999992</v>
      </c>
      <c r="J1323">
        <v>0</v>
      </c>
      <c r="K1323">
        <f t="shared" si="41"/>
        <v>0</v>
      </c>
      <c r="L1323">
        <f>SQRT((D1323-Tabelle11[[#This Row],[X]])^2+ (E1323 - Tabelle11[Y])^2 + (F1323 - Tabelle11[Z])^2)</f>
        <v>130.32785501119858</v>
      </c>
      <c r="M1323">
        <f ca="1">IF(ROW()&gt;M$1+2,AVERAGEA(INDIRECT(ADDRESS(ROW()-M$1,12)):INDIRECT(ADDRESS(ROW(),12,4))),NA())</f>
        <v>128.97167168078752</v>
      </c>
      <c r="N1323" s="1">
        <f>1000/(Tabelle10[[#This Row],[Time MS]]-B1322)</f>
        <v>111.11111111111111</v>
      </c>
    </row>
    <row r="1324" spans="1:14">
      <c r="A1324" t="str">
        <f t="shared" si="40"/>
        <v>0:26:905</v>
      </c>
      <c r="B1324">
        <v>26905</v>
      </c>
      <c r="C1324">
        <v>0.76971999999999996</v>
      </c>
      <c r="D1324">
        <v>-24.128399999999999</v>
      </c>
      <c r="E1324">
        <v>96.457899999999995</v>
      </c>
      <c r="F1324">
        <v>84.681700000000006</v>
      </c>
      <c r="G1324">
        <v>-45.650199999999998</v>
      </c>
      <c r="H1324">
        <v>-4.6604799999999997</v>
      </c>
      <c r="I1324">
        <v>8.57714</v>
      </c>
      <c r="J1324">
        <v>1</v>
      </c>
      <c r="K1324">
        <f t="shared" si="41"/>
        <v>0.36764028627404366</v>
      </c>
      <c r="L1324">
        <f>SQRT((D1324-Tabelle11[[#This Row],[X]])^2+ (E1324 - Tabelle11[Y])^2 + (F1324 - Tabelle11[Z])^2)</f>
        <v>130.60358522590411</v>
      </c>
      <c r="M1324">
        <f ca="1">IF(ROW()&gt;M$1+2,AVERAGEA(INDIRECT(ADDRESS(ROW()-M$1,12)):INDIRECT(ADDRESS(ROW(),12,4))),NA())</f>
        <v>128.98044651976844</v>
      </c>
      <c r="N1324" s="1">
        <f>1000/(Tabelle10[[#This Row],[Time MS]]-B1323)</f>
        <v>37.037037037037038</v>
      </c>
    </row>
    <row r="1325" spans="1:14">
      <c r="A1325" t="str">
        <f t="shared" si="40"/>
        <v>0:26:917</v>
      </c>
      <c r="B1325">
        <v>26917</v>
      </c>
      <c r="C1325">
        <v>1</v>
      </c>
      <c r="D1325">
        <v>-23.435700000000001</v>
      </c>
      <c r="E1325">
        <v>95.939499999999995</v>
      </c>
      <c r="F1325">
        <v>85.020799999999994</v>
      </c>
      <c r="G1325">
        <v>-45.446399999999997</v>
      </c>
      <c r="H1325">
        <v>-4.6633300000000002</v>
      </c>
      <c r="I1325">
        <v>8.7255400000000005</v>
      </c>
      <c r="J1325">
        <v>1</v>
      </c>
      <c r="K1325">
        <f t="shared" si="41"/>
        <v>0.86394964597099033</v>
      </c>
      <c r="L1325">
        <f>SQRT((D1325-Tabelle11[[#This Row],[X]])^2+ (E1325 - Tabelle11[Y])^2 + (F1325 - Tabelle11[Z])^2)</f>
        <v>130.31560201058045</v>
      </c>
      <c r="M1325">
        <f ca="1">IF(ROW()&gt;M$1+2,AVERAGEA(INDIRECT(ADDRESS(ROW()-M$1,12)):INDIRECT(ADDRESS(ROW(),12,4))),NA())</f>
        <v>129.00632847517781</v>
      </c>
      <c r="N1325" s="1">
        <f>1000/(Tabelle10[[#This Row],[Time MS]]-B1324)</f>
        <v>83.333333333333329</v>
      </c>
    </row>
    <row r="1326" spans="1:14">
      <c r="A1326" t="str">
        <f t="shared" si="40"/>
        <v>0:26:941</v>
      </c>
      <c r="B1326">
        <v>26941</v>
      </c>
      <c r="C1326">
        <v>1</v>
      </c>
      <c r="D1326">
        <v>-23.435700000000001</v>
      </c>
      <c r="E1326">
        <v>95.939499999999995</v>
      </c>
      <c r="F1326">
        <v>85.020799999999994</v>
      </c>
      <c r="G1326">
        <v>-45.446399999999997</v>
      </c>
      <c r="H1326">
        <v>-4.6633300000000002</v>
      </c>
      <c r="I1326">
        <v>8.7255400000000005</v>
      </c>
      <c r="J1326">
        <v>0</v>
      </c>
      <c r="K1326">
        <f t="shared" si="41"/>
        <v>0</v>
      </c>
      <c r="L1326">
        <f>SQRT((D1326-Tabelle11[[#This Row],[X]])^2+ (E1326 - Tabelle11[Y])^2 + (F1326 - Tabelle11[Z])^2)</f>
        <v>130.31560201058045</v>
      </c>
      <c r="M1326">
        <f ca="1">IF(ROW()&gt;M$1+2,AVERAGEA(INDIRECT(ADDRESS(ROW()-M$1,12)):INDIRECT(ADDRESS(ROW(),12,4))),NA())</f>
        <v>129.03221043058716</v>
      </c>
      <c r="N1326" s="1">
        <f>1000/(Tabelle10[[#This Row],[Time MS]]-B1325)</f>
        <v>41.666666666666664</v>
      </c>
    </row>
    <row r="1327" spans="1:14">
      <c r="A1327" t="str">
        <f t="shared" si="40"/>
        <v>0:26:968</v>
      </c>
      <c r="B1327">
        <v>26968</v>
      </c>
      <c r="C1327">
        <v>1</v>
      </c>
      <c r="D1327">
        <v>-23.899000000000001</v>
      </c>
      <c r="E1327">
        <v>96.307599999999994</v>
      </c>
      <c r="F1327">
        <v>84.760499999999993</v>
      </c>
      <c r="G1327">
        <v>-45.5854</v>
      </c>
      <c r="H1327">
        <v>-4.7129399999999997</v>
      </c>
      <c r="I1327">
        <v>8.5761099999999999</v>
      </c>
      <c r="J1327">
        <v>1</v>
      </c>
      <c r="K1327">
        <f t="shared" si="41"/>
        <v>0.2479502007679836</v>
      </c>
      <c r="L1327">
        <f>SQRT((D1327-Tabelle11[[#This Row],[X]])^2+ (E1327 - Tabelle11[Y])^2 + (F1327 - Tabelle11[Z])^2)</f>
        <v>130.50156466115644</v>
      </c>
      <c r="M1327">
        <f ca="1">IF(ROW()&gt;M$1+2,AVERAGEA(INDIRECT(ADDRESS(ROW()-M$1,12)):INDIRECT(ADDRESS(ROW(),12,4))),NA())</f>
        <v>129.05676291064921</v>
      </c>
      <c r="N1327" s="1">
        <f>1000/(Tabelle10[[#This Row],[Time MS]]-B1326)</f>
        <v>37.037037037037038</v>
      </c>
    </row>
    <row r="1328" spans="1:14">
      <c r="A1328" t="str">
        <f t="shared" si="40"/>
        <v>0:26:984</v>
      </c>
      <c r="B1328">
        <v>26984</v>
      </c>
      <c r="C1328">
        <v>1</v>
      </c>
      <c r="D1328">
        <v>-23.420200000000001</v>
      </c>
      <c r="E1328">
        <v>95.490200000000002</v>
      </c>
      <c r="F1328">
        <v>85.004400000000004</v>
      </c>
      <c r="G1328">
        <v>-45.423000000000002</v>
      </c>
      <c r="H1328">
        <v>-4.5861499999999999</v>
      </c>
      <c r="I1328">
        <v>8.7880199999999995</v>
      </c>
      <c r="J1328">
        <v>1</v>
      </c>
      <c r="K1328">
        <f t="shared" si="41"/>
        <v>1.1922882549748408</v>
      </c>
      <c r="L1328">
        <f>SQRT((D1328-Tabelle11[[#This Row],[X]])^2+ (E1328 - Tabelle11[Y])^2 + (F1328 - Tabelle11[Z])^2)</f>
        <v>129.97165877005651</v>
      </c>
      <c r="M1328">
        <f ca="1">IF(ROW()&gt;M$1+2,AVERAGEA(INDIRECT(ADDRESS(ROW()-M$1,12)):INDIRECT(ADDRESS(ROW(),12,4))),NA())</f>
        <v>129.07606879773013</v>
      </c>
      <c r="N1328" s="1">
        <f>1000/(Tabelle10[[#This Row],[Time MS]]-B1327)</f>
        <v>62.5</v>
      </c>
    </row>
    <row r="1329" spans="1:14">
      <c r="A1329" t="str">
        <f t="shared" si="40"/>
        <v>0:27:8</v>
      </c>
      <c r="B1329">
        <v>27008</v>
      </c>
      <c r="C1329">
        <v>1</v>
      </c>
      <c r="D1329">
        <v>-23.420200000000001</v>
      </c>
      <c r="E1329">
        <v>95.490200000000002</v>
      </c>
      <c r="F1329">
        <v>85.004400000000004</v>
      </c>
      <c r="G1329">
        <v>-45.423000000000002</v>
      </c>
      <c r="H1329">
        <v>-4.5861499999999999</v>
      </c>
      <c r="I1329">
        <v>8.7880199999999995</v>
      </c>
      <c r="J1329">
        <v>0</v>
      </c>
      <c r="K1329">
        <f t="shared" si="41"/>
        <v>0</v>
      </c>
      <c r="L1329">
        <f>SQRT((D1329-Tabelle11[[#This Row],[X]])^2+ (E1329 - Tabelle11[Y])^2 + (F1329 - Tabelle11[Z])^2)</f>
        <v>129.97165877005651</v>
      </c>
      <c r="M1329">
        <f ca="1">IF(ROW()&gt;M$1+2,AVERAGEA(INDIRECT(ADDRESS(ROW()-M$1,12)):INDIRECT(ADDRESS(ROW(),12,4))),NA())</f>
        <v>129.08832091446718</v>
      </c>
      <c r="N1329" s="1">
        <f>1000/(Tabelle10[[#This Row],[Time MS]]-B1328)</f>
        <v>41.666666666666664</v>
      </c>
    </row>
    <row r="1330" spans="1:14">
      <c r="A1330" t="str">
        <f t="shared" si="40"/>
        <v>0:27:36</v>
      </c>
      <c r="B1330">
        <v>27036</v>
      </c>
      <c r="C1330">
        <v>1</v>
      </c>
      <c r="D1330">
        <v>-23.760999999999999</v>
      </c>
      <c r="E1330">
        <v>96.142499999999998</v>
      </c>
      <c r="F1330">
        <v>84.813100000000006</v>
      </c>
      <c r="G1330">
        <v>-45.533200000000001</v>
      </c>
      <c r="H1330">
        <v>-4.6646999999999998</v>
      </c>
      <c r="I1330">
        <v>8.5904500000000006</v>
      </c>
      <c r="J1330">
        <v>1</v>
      </c>
      <c r="K1330">
        <f t="shared" si="41"/>
        <v>0.53626622839479809</v>
      </c>
      <c r="L1330">
        <f>SQRT((D1330-Tabelle11[[#This Row],[X]])^2+ (E1330 - Tabelle11[Y])^2 + (F1330 - Tabelle11[Z])^2)</f>
        <v>130.38875472547468</v>
      </c>
      <c r="M1330">
        <f ca="1">IF(ROW()&gt;M$1+2,AVERAGEA(INDIRECT(ADDRESS(ROW()-M$1,12)):INDIRECT(ADDRESS(ROW(),12,4))),NA())</f>
        <v>129.10470269412912</v>
      </c>
      <c r="N1330" s="1">
        <f>1000/(Tabelle10[[#This Row],[Time MS]]-B1329)</f>
        <v>35.714285714285715</v>
      </c>
    </row>
    <row r="1331" spans="1:14">
      <c r="A1331" t="str">
        <f t="shared" si="40"/>
        <v>0:27:53</v>
      </c>
      <c r="B1331">
        <v>27053</v>
      </c>
      <c r="C1331">
        <v>1</v>
      </c>
      <c r="D1331">
        <v>-23.760999999999999</v>
      </c>
      <c r="E1331">
        <v>96.142499999999998</v>
      </c>
      <c r="F1331">
        <v>84.813100000000006</v>
      </c>
      <c r="G1331">
        <v>-45.533200000000001</v>
      </c>
      <c r="H1331">
        <v>-4.6646999999999998</v>
      </c>
      <c r="I1331">
        <v>8.5904500000000006</v>
      </c>
      <c r="J1331">
        <v>1</v>
      </c>
      <c r="K1331">
        <f t="shared" si="41"/>
        <v>0</v>
      </c>
      <c r="L1331">
        <f>SQRT((D1331-Tabelle11[[#This Row],[X]])^2+ (E1331 - Tabelle11[Y])^2 + (F1331 - Tabelle11[Z])^2)</f>
        <v>130.38875472547468</v>
      </c>
      <c r="M1331">
        <f ca="1">IF(ROW()&gt;M$1+2,AVERAGEA(INDIRECT(ADDRESS(ROW()-M$1,12)):INDIRECT(ADDRESS(ROW(),12,4))),NA())</f>
        <v>129.13291889945569</v>
      </c>
      <c r="N1331" s="1">
        <f>1000/(Tabelle10[[#This Row],[Time MS]]-B1330)</f>
        <v>58.823529411764703</v>
      </c>
    </row>
    <row r="1332" spans="1:14">
      <c r="A1332" t="str">
        <f t="shared" si="40"/>
        <v>0:27:76</v>
      </c>
      <c r="B1332">
        <v>27076</v>
      </c>
      <c r="C1332">
        <v>1</v>
      </c>
      <c r="D1332">
        <v>-23.760999999999999</v>
      </c>
      <c r="E1332">
        <v>96.142499999999998</v>
      </c>
      <c r="F1332">
        <v>84.813100000000006</v>
      </c>
      <c r="G1332">
        <v>-45.533200000000001</v>
      </c>
      <c r="H1332">
        <v>-4.6646999999999998</v>
      </c>
      <c r="I1332">
        <v>8.5904500000000006</v>
      </c>
      <c r="J1332">
        <v>0</v>
      </c>
      <c r="K1332">
        <f t="shared" si="41"/>
        <v>0</v>
      </c>
      <c r="L1332">
        <f>SQRT((D1332-Tabelle11[[#This Row],[X]])^2+ (E1332 - Tabelle11[Y])^2 + (F1332 - Tabelle11[Z])^2)</f>
        <v>130.38875472547468</v>
      </c>
      <c r="M1332">
        <f ca="1">IF(ROW()&gt;M$1+2,AVERAGEA(INDIRECT(ADDRESS(ROW()-M$1,12)):INDIRECT(ADDRESS(ROW(),12,4))),NA())</f>
        <v>129.16113510478226</v>
      </c>
      <c r="N1332" s="1">
        <f>1000/(Tabelle10[[#This Row],[Time MS]]-B1331)</f>
        <v>43.478260869565219</v>
      </c>
    </row>
    <row r="1333" spans="1:14">
      <c r="A1333" t="str">
        <f t="shared" si="40"/>
        <v>0:27:95</v>
      </c>
      <c r="B1333">
        <v>27095</v>
      </c>
      <c r="C1333">
        <v>1</v>
      </c>
      <c r="D1333">
        <v>-23.7669</v>
      </c>
      <c r="E1333">
        <v>95.965000000000003</v>
      </c>
      <c r="F1333">
        <v>84.866900000000001</v>
      </c>
      <c r="G1333">
        <v>-45.498800000000003</v>
      </c>
      <c r="H1333">
        <v>-4.5856399999999997</v>
      </c>
      <c r="I1333">
        <v>8.6932799999999997</v>
      </c>
      <c r="J1333">
        <v>1</v>
      </c>
      <c r="K1333">
        <f t="shared" si="41"/>
        <v>0.17945499583058072</v>
      </c>
      <c r="L1333">
        <f>SQRT((D1333-Tabelle11[[#This Row],[X]])^2+ (E1333 - Tabelle11[Y])^2 + (F1333 - Tabelle11[Z])^2)</f>
        <v>130.2940423665641</v>
      </c>
      <c r="M1333">
        <f ca="1">IF(ROW()&gt;M$1+2,AVERAGEA(INDIRECT(ADDRESS(ROW()-M$1,12)):INDIRECT(ADDRESS(ROW(),12,4))),NA())</f>
        <v>129.17828860505332</v>
      </c>
      <c r="N1333" s="1">
        <f>1000/(Tabelle10[[#This Row],[Time MS]]-B1332)</f>
        <v>52.631578947368418</v>
      </c>
    </row>
    <row r="1334" spans="1:14">
      <c r="A1334" t="str">
        <f t="shared" si="40"/>
        <v>0:27:107</v>
      </c>
      <c r="B1334">
        <v>27107</v>
      </c>
      <c r="C1334">
        <v>1</v>
      </c>
      <c r="D1334">
        <v>-23.7669</v>
      </c>
      <c r="E1334">
        <v>95.965000000000003</v>
      </c>
      <c r="F1334">
        <v>84.866900000000001</v>
      </c>
      <c r="G1334">
        <v>-45.498800000000003</v>
      </c>
      <c r="H1334">
        <v>-4.5856399999999997</v>
      </c>
      <c r="I1334">
        <v>8.6932799999999997</v>
      </c>
      <c r="J1334">
        <v>0</v>
      </c>
      <c r="K1334">
        <f t="shared" si="41"/>
        <v>0</v>
      </c>
      <c r="L1334">
        <f>SQRT((D1334-Tabelle11[[#This Row],[X]])^2+ (E1334 - Tabelle11[Y])^2 + (F1334 - Tabelle11[Z])^2)</f>
        <v>130.2940423665641</v>
      </c>
      <c r="M1334">
        <f ca="1">IF(ROW()&gt;M$1+2,AVERAGEA(INDIRECT(ADDRESS(ROW()-M$1,12)):INDIRECT(ADDRESS(ROW(),12,4))),NA())</f>
        <v>129.19544210532436</v>
      </c>
      <c r="N1334" s="1">
        <f>1000/(Tabelle10[[#This Row],[Time MS]]-B1333)</f>
        <v>83.333333333333329</v>
      </c>
    </row>
    <row r="1335" spans="1:14">
      <c r="A1335" t="str">
        <f t="shared" si="40"/>
        <v>0:27:136</v>
      </c>
      <c r="B1335">
        <v>27136</v>
      </c>
      <c r="C1335">
        <v>1</v>
      </c>
      <c r="D1335">
        <v>-23.848400000000002</v>
      </c>
      <c r="E1335">
        <v>96.282600000000002</v>
      </c>
      <c r="F1335">
        <v>84.793700000000001</v>
      </c>
      <c r="G1335">
        <v>-45.4711</v>
      </c>
      <c r="H1335">
        <v>-4.5505100000000001</v>
      </c>
      <c r="I1335">
        <v>8.6152200000000008</v>
      </c>
      <c r="J1335">
        <v>1</v>
      </c>
      <c r="K1335">
        <f t="shared" si="41"/>
        <v>0.24999632074319175</v>
      </c>
      <c r="L1335">
        <f>SQRT((D1335-Tabelle11[[#This Row],[X]])^2+ (E1335 - Tabelle11[Y])^2 + (F1335 - Tabelle11[Z])^2)</f>
        <v>130.49542829160723</v>
      </c>
      <c r="M1335">
        <f ca="1">IF(ROW()&gt;M$1+2,AVERAGEA(INDIRECT(ADDRESS(ROW()-M$1,12)):INDIRECT(ADDRESS(ROW(),12,4))),NA())</f>
        <v>129.21458952564535</v>
      </c>
      <c r="N1335" s="1">
        <f>1000/(Tabelle10[[#This Row],[Time MS]]-B1334)</f>
        <v>34.482758620689658</v>
      </c>
    </row>
    <row r="1336" spans="1:14">
      <c r="A1336" t="str">
        <f t="shared" si="40"/>
        <v>0:27:153</v>
      </c>
      <c r="B1336">
        <v>27153</v>
      </c>
      <c r="C1336">
        <v>1</v>
      </c>
      <c r="D1336">
        <v>-22.9376</v>
      </c>
      <c r="E1336">
        <v>96.455299999999994</v>
      </c>
      <c r="F1336">
        <v>85.276499999999999</v>
      </c>
      <c r="G1336">
        <v>-45.096800000000002</v>
      </c>
      <c r="H1336">
        <v>-4.29704</v>
      </c>
      <c r="I1336">
        <v>8.5789399999999993</v>
      </c>
      <c r="J1336">
        <v>1</v>
      </c>
      <c r="K1336">
        <f t="shared" si="41"/>
        <v>0.58992277794051429</v>
      </c>
      <c r="L1336">
        <f>SQRT((D1336-Tabelle11[[#This Row],[X]])^2+ (E1336 - Tabelle11[Y])^2 + (F1336 - Tabelle11[Z])^2)</f>
        <v>130.7740029367458</v>
      </c>
      <c r="M1336">
        <f ca="1">IF(ROW()&gt;M$1+2,AVERAGEA(INDIRECT(ADDRESS(ROW()-M$1,12)):INDIRECT(ADDRESS(ROW(),12,4))),NA())</f>
        <v>129.23649511076968</v>
      </c>
      <c r="N1336" s="1">
        <f>1000/(Tabelle10[[#This Row],[Time MS]]-B1335)</f>
        <v>58.823529411764703</v>
      </c>
    </row>
    <row r="1337" spans="1:14">
      <c r="A1337" t="str">
        <f t="shared" si="40"/>
        <v>0:27:180</v>
      </c>
      <c r="B1337">
        <v>27180</v>
      </c>
      <c r="C1337">
        <v>1</v>
      </c>
      <c r="D1337">
        <v>-22.9376</v>
      </c>
      <c r="E1337">
        <v>96.455299999999994</v>
      </c>
      <c r="F1337">
        <v>85.276499999999999</v>
      </c>
      <c r="G1337">
        <v>-45.096800000000002</v>
      </c>
      <c r="H1337">
        <v>-4.29704</v>
      </c>
      <c r="I1337">
        <v>8.5789399999999993</v>
      </c>
      <c r="J1337">
        <v>0</v>
      </c>
      <c r="K1337">
        <f t="shared" si="41"/>
        <v>0</v>
      </c>
      <c r="L1337">
        <f>SQRT((D1337-Tabelle11[[#This Row],[X]])^2+ (E1337 - Tabelle11[Y])^2 + (F1337 - Tabelle11[Z])^2)</f>
        <v>130.7740029367458</v>
      </c>
      <c r="M1337">
        <f ca="1">IF(ROW()&gt;M$1+2,AVERAGEA(INDIRECT(ADDRESS(ROW()-M$1,12)):INDIRECT(ADDRESS(ROW(),12,4))),NA())</f>
        <v>129.2439135377042</v>
      </c>
      <c r="N1337" s="1">
        <f>1000/(Tabelle10[[#This Row],[Time MS]]-B1336)</f>
        <v>37.037037037037038</v>
      </c>
    </row>
    <row r="1338" spans="1:14">
      <c r="A1338" t="str">
        <f t="shared" si="40"/>
        <v>0:27:205</v>
      </c>
      <c r="B1338">
        <v>27205</v>
      </c>
      <c r="C1338">
        <v>1</v>
      </c>
      <c r="D1338">
        <v>-22.747699999999998</v>
      </c>
      <c r="E1338">
        <v>95.856700000000004</v>
      </c>
      <c r="F1338">
        <v>85.167000000000002</v>
      </c>
      <c r="G1338">
        <v>-44.983600000000003</v>
      </c>
      <c r="H1338">
        <v>-4.0966800000000001</v>
      </c>
      <c r="I1338">
        <v>8.8342899999999993</v>
      </c>
      <c r="J1338">
        <v>1</v>
      </c>
      <c r="K1338">
        <f t="shared" si="41"/>
        <v>0.78596394738983677</v>
      </c>
      <c r="L1338">
        <f>SQRT((D1338-Tabelle11[[#This Row],[X]])^2+ (E1338 - Tabelle11[Y])^2 + (F1338 - Tabelle11[Z])^2)</f>
        <v>130.2281946399473</v>
      </c>
      <c r="M1338">
        <f ca="1">IF(ROW()&gt;M$1+2,AVERAGEA(INDIRECT(ADDRESS(ROW()-M$1,12)):INDIRECT(ADDRESS(ROW(),12,4))),NA())</f>
        <v>129.24592792209623</v>
      </c>
      <c r="N1338" s="1">
        <f>1000/(Tabelle10[[#This Row],[Time MS]]-B1337)</f>
        <v>40</v>
      </c>
    </row>
    <row r="1339" spans="1:14">
      <c r="A1339" t="str">
        <f t="shared" si="40"/>
        <v>0:27:220</v>
      </c>
      <c r="B1339">
        <v>27220</v>
      </c>
      <c r="C1339">
        <v>1</v>
      </c>
      <c r="D1339">
        <v>-22.747699999999998</v>
      </c>
      <c r="E1339">
        <v>95.856700000000004</v>
      </c>
      <c r="F1339">
        <v>85.167000000000002</v>
      </c>
      <c r="G1339">
        <v>-44.983600000000003</v>
      </c>
      <c r="H1339">
        <v>-4.0966800000000001</v>
      </c>
      <c r="I1339">
        <v>8.8342899999999993</v>
      </c>
      <c r="J1339">
        <v>1</v>
      </c>
      <c r="K1339">
        <f t="shared" si="41"/>
        <v>0</v>
      </c>
      <c r="L1339">
        <f>SQRT((D1339-Tabelle11[[#This Row],[X]])^2+ (E1339 - Tabelle11[Y])^2 + (F1339 - Tabelle11[Z])^2)</f>
        <v>130.2281946399473</v>
      </c>
      <c r="M1339">
        <f ca="1">IF(ROW()&gt;M$1+2,AVERAGEA(INDIRECT(ADDRESS(ROW()-M$1,12)):INDIRECT(ADDRESS(ROW(),12,4))),NA())</f>
        <v>129.24754995520294</v>
      </c>
      <c r="N1339" s="1">
        <f>1000/(Tabelle10[[#This Row],[Time MS]]-B1338)</f>
        <v>66.666666666666671</v>
      </c>
    </row>
    <row r="1340" spans="1:14">
      <c r="A1340" t="str">
        <f t="shared" si="40"/>
        <v>0:27:243</v>
      </c>
      <c r="B1340">
        <v>27243</v>
      </c>
      <c r="C1340">
        <v>1</v>
      </c>
      <c r="D1340">
        <v>-22.747699999999998</v>
      </c>
      <c r="E1340">
        <v>95.856700000000004</v>
      </c>
      <c r="F1340">
        <v>85.167000000000002</v>
      </c>
      <c r="G1340">
        <v>-44.983600000000003</v>
      </c>
      <c r="H1340">
        <v>-4.0966800000000001</v>
      </c>
      <c r="I1340">
        <v>8.8342899999999993</v>
      </c>
      <c r="J1340">
        <v>0</v>
      </c>
      <c r="K1340">
        <f t="shared" si="41"/>
        <v>0</v>
      </c>
      <c r="L1340">
        <f>SQRT((D1340-Tabelle11[[#This Row],[X]])^2+ (E1340 - Tabelle11[Y])^2 + (F1340 - Tabelle11[Z])^2)</f>
        <v>130.2281946399473</v>
      </c>
      <c r="M1340">
        <f ca="1">IF(ROW()&gt;M$1+2,AVERAGEA(INDIRECT(ADDRESS(ROW()-M$1,12)):INDIRECT(ADDRESS(ROW(),12,4))),NA())</f>
        <v>129.24917198830966</v>
      </c>
      <c r="N1340" s="1">
        <f>1000/(Tabelle10[[#This Row],[Time MS]]-B1339)</f>
        <v>43.478260869565219</v>
      </c>
    </row>
    <row r="1341" spans="1:14">
      <c r="A1341" t="str">
        <f t="shared" si="40"/>
        <v>0:27:263</v>
      </c>
      <c r="B1341">
        <v>27263</v>
      </c>
      <c r="C1341">
        <v>1</v>
      </c>
      <c r="D1341">
        <v>-23.633099999999999</v>
      </c>
      <c r="E1341">
        <v>96.891099999999994</v>
      </c>
      <c r="F1341">
        <v>84.685299999999998</v>
      </c>
      <c r="G1341">
        <v>-45.152299999999997</v>
      </c>
      <c r="H1341">
        <v>-4.1755500000000003</v>
      </c>
      <c r="I1341">
        <v>8.4975799999999992</v>
      </c>
      <c r="J1341">
        <v>1</v>
      </c>
      <c r="K1341">
        <f t="shared" si="41"/>
        <v>1.0937044326029195</v>
      </c>
      <c r="L1341">
        <f>SQRT((D1341-Tabelle11[[#This Row],[X]])^2+ (E1341 - Tabelle11[Y])^2 + (F1341 - Tabelle11[Z])^2)</f>
        <v>130.83580821361559</v>
      </c>
      <c r="M1341">
        <f ca="1">IF(ROW()&gt;M$1+2,AVERAGEA(INDIRECT(ADDRESS(ROW()-M$1,12)):INDIRECT(ADDRESS(ROW(),12,4))),NA())</f>
        <v>129.25880261045171</v>
      </c>
      <c r="N1341" s="1">
        <f>1000/(Tabelle10[[#This Row],[Time MS]]-B1340)</f>
        <v>50</v>
      </c>
    </row>
    <row r="1342" spans="1:14">
      <c r="A1342" t="str">
        <f t="shared" si="40"/>
        <v>0:27:274</v>
      </c>
      <c r="B1342">
        <v>27274</v>
      </c>
      <c r="C1342">
        <v>1</v>
      </c>
      <c r="D1342">
        <v>-23.633099999999999</v>
      </c>
      <c r="E1342">
        <v>96.891099999999994</v>
      </c>
      <c r="F1342">
        <v>84.685299999999998</v>
      </c>
      <c r="G1342">
        <v>-45.152299999999997</v>
      </c>
      <c r="H1342">
        <v>-4.1755500000000003</v>
      </c>
      <c r="I1342">
        <v>8.4975799999999992</v>
      </c>
      <c r="J1342">
        <v>0</v>
      </c>
      <c r="K1342">
        <f t="shared" si="41"/>
        <v>0</v>
      </c>
      <c r="L1342">
        <f>SQRT((D1342-Tabelle11[[#This Row],[X]])^2+ (E1342 - Tabelle11[Y])^2 + (F1342 - Tabelle11[Z])^2)</f>
        <v>130.83580821361559</v>
      </c>
      <c r="M1342">
        <f ca="1">IF(ROW()&gt;M$1+2,AVERAGEA(INDIRECT(ADDRESS(ROW()-M$1,12)):INDIRECT(ADDRESS(ROW(),12,4))),NA())</f>
        <v>129.26843323259376</v>
      </c>
      <c r="N1342" s="1">
        <f>1000/(Tabelle10[[#This Row],[Time MS]]-B1341)</f>
        <v>90.909090909090907</v>
      </c>
    </row>
    <row r="1343" spans="1:14">
      <c r="A1343" t="str">
        <f t="shared" si="40"/>
        <v>0:27:301</v>
      </c>
      <c r="B1343">
        <v>27301</v>
      </c>
      <c r="C1343">
        <v>1</v>
      </c>
      <c r="D1343">
        <v>-23.055099999999999</v>
      </c>
      <c r="E1343">
        <v>95.030799999999999</v>
      </c>
      <c r="F1343">
        <v>84.957800000000006</v>
      </c>
      <c r="G1343">
        <v>-44.862000000000002</v>
      </c>
      <c r="H1343">
        <v>-3.76336</v>
      </c>
      <c r="I1343">
        <v>8.9874100000000006</v>
      </c>
      <c r="J1343">
        <v>1</v>
      </c>
      <c r="K1343">
        <f t="shared" si="41"/>
        <v>1.7297680448628703</v>
      </c>
      <c r="L1343">
        <f>SQRT((D1343-Tabelle11[[#This Row],[X]])^2+ (E1343 - Tabelle11[Y])^2 + (F1343 - Tabelle11[Z])^2)</f>
        <v>129.53848217996844</v>
      </c>
      <c r="M1343">
        <f ca="1">IF(ROW()&gt;M$1+2,AVERAGEA(INDIRECT(ADDRESS(ROW()-M$1,12)):INDIRECT(ADDRESS(ROW(),12,4))),NA())</f>
        <v>129.25816835742827</v>
      </c>
      <c r="N1343" s="1">
        <f>1000/(Tabelle10[[#This Row],[Time MS]]-B1342)</f>
        <v>37.037037037037038</v>
      </c>
    </row>
    <row r="1344" spans="1:14">
      <c r="A1344" t="str">
        <f t="shared" si="40"/>
        <v>0:27:315</v>
      </c>
      <c r="B1344">
        <v>27315</v>
      </c>
      <c r="C1344">
        <v>1</v>
      </c>
      <c r="D1344">
        <v>-23.249199999999998</v>
      </c>
      <c r="E1344">
        <v>94.672200000000004</v>
      </c>
      <c r="F1344">
        <v>84.637699999999995</v>
      </c>
      <c r="G1344">
        <v>-44.996200000000002</v>
      </c>
      <c r="H1344">
        <v>-3.7538200000000002</v>
      </c>
      <c r="I1344">
        <v>9.1140600000000003</v>
      </c>
      <c r="J1344">
        <v>1</v>
      </c>
      <c r="K1344">
        <f t="shared" si="41"/>
        <v>1.1267187758843338</v>
      </c>
      <c r="L1344">
        <f>SQRT((D1344-Tabelle11[[#This Row],[X]])^2+ (E1344 - Tabelle11[Y])^2 + (F1344 - Tabelle11[Z])^2)</f>
        <v>129.10031376712453</v>
      </c>
      <c r="M1344">
        <f ca="1">IF(ROW()&gt;M$1+2,AVERAGEA(INDIRECT(ADDRESS(ROW()-M$1,12)):INDIRECT(ADDRESS(ROW(),12,4))),NA())</f>
        <v>129.24356518114553</v>
      </c>
      <c r="N1344" s="1">
        <f>1000/(Tabelle10[[#This Row],[Time MS]]-B1343)</f>
        <v>71.428571428571431</v>
      </c>
    </row>
    <row r="1345" spans="1:14">
      <c r="A1345" t="str">
        <f t="shared" si="40"/>
        <v>0:27:339</v>
      </c>
      <c r="B1345">
        <v>27339</v>
      </c>
      <c r="C1345">
        <v>1</v>
      </c>
      <c r="D1345">
        <v>-23.249199999999998</v>
      </c>
      <c r="E1345">
        <v>94.672200000000004</v>
      </c>
      <c r="F1345">
        <v>84.637699999999995</v>
      </c>
      <c r="G1345">
        <v>-44.996200000000002</v>
      </c>
      <c r="H1345">
        <v>-3.7538200000000002</v>
      </c>
      <c r="I1345">
        <v>9.1140600000000003</v>
      </c>
      <c r="J1345">
        <v>0</v>
      </c>
      <c r="K1345">
        <f t="shared" si="41"/>
        <v>0</v>
      </c>
      <c r="L1345">
        <f>SQRT((D1345-Tabelle11[[#This Row],[X]])^2+ (E1345 - Tabelle11[Y])^2 + (F1345 - Tabelle11[Z])^2)</f>
        <v>129.10031376712453</v>
      </c>
      <c r="M1345">
        <f ca="1">IF(ROW()&gt;M$1+2,AVERAGEA(INDIRECT(ADDRESS(ROW()-M$1,12)):INDIRECT(ADDRESS(ROW(),12,4))),NA())</f>
        <v>129.22896200486278</v>
      </c>
      <c r="N1345" s="1">
        <f>1000/(Tabelle10[[#This Row],[Time MS]]-B1344)</f>
        <v>41.666666666666664</v>
      </c>
    </row>
    <row r="1346" spans="1:14">
      <c r="A1346" t="str">
        <f t="shared" si="40"/>
        <v>0:27:366</v>
      </c>
      <c r="B1346">
        <v>27366</v>
      </c>
      <c r="C1346">
        <v>1</v>
      </c>
      <c r="D1346">
        <v>-24.1067</v>
      </c>
      <c r="E1346">
        <v>95.514499999999998</v>
      </c>
      <c r="F1346">
        <v>84.383099999999999</v>
      </c>
      <c r="G1346">
        <v>-45.290999999999997</v>
      </c>
      <c r="H1346">
        <v>-4.0506900000000003</v>
      </c>
      <c r="I1346">
        <v>9.0068099999999998</v>
      </c>
      <c r="J1346">
        <v>1</v>
      </c>
      <c r="K1346">
        <f t="shared" si="41"/>
        <v>0.81279245123278099</v>
      </c>
      <c r="L1346">
        <f>SQRT((D1346-Tabelle11[[#This Row],[X]])^2+ (E1346 - Tabelle11[Y])^2 + (F1346 - Tabelle11[Z])^2)</f>
        <v>129.70990810554912</v>
      </c>
      <c r="M1346">
        <f ca="1">IF(ROW()&gt;M$1+2,AVERAGEA(INDIRECT(ADDRESS(ROW()-M$1,12)):INDIRECT(ADDRESS(ROW(),12,4))),NA())</f>
        <v>129.22039441608916</v>
      </c>
      <c r="N1346" s="1">
        <f>1000/(Tabelle10[[#This Row],[Time MS]]-B1345)</f>
        <v>37.037037037037038</v>
      </c>
    </row>
    <row r="1347" spans="1:14">
      <c r="A1347" t="str">
        <f t="shared" ref="A1347:A1410" si="42">INT(INT(B1348/1000)/60)&amp;":"&amp;MOD(INT(B1347/1000),60)&amp;":"&amp;MOD(B1347,1000)</f>
        <v>0:27:386</v>
      </c>
      <c r="B1347">
        <v>27386</v>
      </c>
      <c r="C1347">
        <v>1</v>
      </c>
      <c r="D1347">
        <v>-24.5426</v>
      </c>
      <c r="E1347">
        <v>96.595299999999995</v>
      </c>
      <c r="F1347">
        <v>84.488600000000005</v>
      </c>
      <c r="G1347">
        <v>-45.384300000000003</v>
      </c>
      <c r="H1347">
        <v>-4.2231899999999998</v>
      </c>
      <c r="I1347">
        <v>8.7137600000000006</v>
      </c>
      <c r="J1347">
        <v>1</v>
      </c>
      <c r="K1347">
        <f t="shared" ref="K1347:K1410" si="43">((ABS(SQRT(SUMSQ(E1346,D1346,F1346))-SQRT(SUMSQ(E1347,D1347,F1347)))/100)/((B1347-B1346)/1000))*3.6</f>
        <v>1.7051999062617598</v>
      </c>
      <c r="L1347">
        <f>SQRT((D1347-Tabelle11[[#This Row],[X]])^2+ (E1347 - Tabelle11[Y])^2 + (F1347 - Tabelle11[Z])^2)</f>
        <v>130.65724138680565</v>
      </c>
      <c r="M1347">
        <f ca="1">IF(ROW()&gt;M$1+2,AVERAGEA(INDIRECT(ADDRESS(ROW()-M$1,12)):INDIRECT(ADDRESS(ROW(),12,4))),NA())</f>
        <v>129.23269227634731</v>
      </c>
      <c r="N1347" s="1">
        <f>1000/(Tabelle10[[#This Row],[Time MS]]-B1346)</f>
        <v>50</v>
      </c>
    </row>
    <row r="1348" spans="1:14">
      <c r="A1348" t="str">
        <f t="shared" si="42"/>
        <v>0:27:408</v>
      </c>
      <c r="B1348">
        <v>27408</v>
      </c>
      <c r="C1348">
        <v>1</v>
      </c>
      <c r="D1348">
        <v>-24.5426</v>
      </c>
      <c r="E1348">
        <v>96.595299999999995</v>
      </c>
      <c r="F1348">
        <v>84.488600000000005</v>
      </c>
      <c r="G1348">
        <v>-45.384300000000003</v>
      </c>
      <c r="H1348">
        <v>-4.2231899999999998</v>
      </c>
      <c r="I1348">
        <v>8.7137600000000006</v>
      </c>
      <c r="J1348">
        <v>0</v>
      </c>
      <c r="K1348">
        <f t="shared" si="43"/>
        <v>0</v>
      </c>
      <c r="L1348">
        <f>SQRT((D1348-Tabelle11[[#This Row],[X]])^2+ (E1348 - Tabelle11[Y])^2 + (F1348 - Tabelle11[Z])^2)</f>
        <v>130.65724138680565</v>
      </c>
      <c r="M1348">
        <f ca="1">IF(ROW()&gt;M$1+2,AVERAGEA(INDIRECT(ADDRESS(ROW()-M$1,12)):INDIRECT(ADDRESS(ROW(),12,4))),NA())</f>
        <v>129.24499013660542</v>
      </c>
      <c r="N1348" s="1">
        <f>1000/(Tabelle10[[#This Row],[Time MS]]-B1347)</f>
        <v>45.454545454545453</v>
      </c>
    </row>
    <row r="1349" spans="1:14">
      <c r="A1349" t="str">
        <f t="shared" si="42"/>
        <v>0:27:434</v>
      </c>
      <c r="B1349">
        <v>27434</v>
      </c>
      <c r="C1349">
        <v>1</v>
      </c>
      <c r="D1349">
        <v>-24.5426</v>
      </c>
      <c r="E1349">
        <v>96.595299999999995</v>
      </c>
      <c r="F1349">
        <v>84.488600000000005</v>
      </c>
      <c r="G1349">
        <v>-45.384300000000003</v>
      </c>
      <c r="H1349">
        <v>-4.2231899999999998</v>
      </c>
      <c r="I1349">
        <v>8.7137600000000006</v>
      </c>
      <c r="J1349">
        <v>1</v>
      </c>
      <c r="K1349">
        <f t="shared" si="43"/>
        <v>0</v>
      </c>
      <c r="L1349">
        <f>SQRT((D1349-Tabelle11[[#This Row],[X]])^2+ (E1349 - Tabelle11[Y])^2 + (F1349 - Tabelle11[Z])^2)</f>
        <v>130.65724138680565</v>
      </c>
      <c r="M1349">
        <f ca="1">IF(ROW()&gt;M$1+2,AVERAGEA(INDIRECT(ADDRESS(ROW()-M$1,12)):INDIRECT(ADDRESS(ROW(),12,4))),NA())</f>
        <v>129.2543199239619</v>
      </c>
      <c r="N1349" s="1">
        <f>1000/(Tabelle10[[#This Row],[Time MS]]-B1348)</f>
        <v>38.46153846153846</v>
      </c>
    </row>
    <row r="1350" spans="1:14">
      <c r="A1350" t="str">
        <f t="shared" si="42"/>
        <v>0:27:448</v>
      </c>
      <c r="B1350">
        <v>27448</v>
      </c>
      <c r="C1350">
        <v>1</v>
      </c>
      <c r="D1350">
        <v>-24.5426</v>
      </c>
      <c r="E1350">
        <v>96.595299999999995</v>
      </c>
      <c r="F1350">
        <v>84.488600000000005</v>
      </c>
      <c r="G1350">
        <v>-45.384300000000003</v>
      </c>
      <c r="H1350">
        <v>-4.2231899999999998</v>
      </c>
      <c r="I1350">
        <v>8.7137600000000006</v>
      </c>
      <c r="J1350">
        <v>0</v>
      </c>
      <c r="K1350">
        <f t="shared" si="43"/>
        <v>0</v>
      </c>
      <c r="L1350">
        <f>SQRT((D1350-Tabelle11[[#This Row],[X]])^2+ (E1350 - Tabelle11[Y])^2 + (F1350 - Tabelle11[Z])^2)</f>
        <v>130.65724138680565</v>
      </c>
      <c r="M1350">
        <f ca="1">IF(ROW()&gt;M$1+2,AVERAGEA(INDIRECT(ADDRESS(ROW()-M$1,12)):INDIRECT(ADDRESS(ROW(),12,4))),NA())</f>
        <v>129.25661131402546</v>
      </c>
      <c r="N1350" s="1">
        <f>1000/(Tabelle10[[#This Row],[Time MS]]-B1349)</f>
        <v>71.428571428571431</v>
      </c>
    </row>
    <row r="1351" spans="1:14">
      <c r="A1351" t="str">
        <f t="shared" si="42"/>
        <v>0:27:461</v>
      </c>
      <c r="B1351">
        <v>27461</v>
      </c>
      <c r="C1351">
        <v>1</v>
      </c>
      <c r="D1351">
        <v>-23.601400000000002</v>
      </c>
      <c r="E1351">
        <v>95.756900000000002</v>
      </c>
      <c r="F1351">
        <v>85.1173</v>
      </c>
      <c r="G1351">
        <v>-45.051699999999997</v>
      </c>
      <c r="H1351">
        <v>-3.99064</v>
      </c>
      <c r="I1351">
        <v>8.9563900000000007</v>
      </c>
      <c r="J1351">
        <v>1</v>
      </c>
      <c r="K1351">
        <f t="shared" si="43"/>
        <v>1.0607559997590146</v>
      </c>
      <c r="L1351">
        <f>SQRT((D1351-Tabelle11[[#This Row],[X]])^2+ (E1351 - Tabelle11[Y])^2 + (F1351 - Tabelle11[Z])^2)</f>
        <v>130.2741906091149</v>
      </c>
      <c r="M1351">
        <f ca="1">IF(ROW()&gt;M$1+2,AVERAGEA(INDIRECT(ADDRESS(ROW()-M$1,12)):INDIRECT(ADDRESS(ROW(),12,4))),NA())</f>
        <v>129.2551101221317</v>
      </c>
      <c r="N1351" s="1">
        <f>1000/(Tabelle10[[#This Row],[Time MS]]-B1350)</f>
        <v>76.92307692307692</v>
      </c>
    </row>
    <row r="1352" spans="1:14">
      <c r="A1352" t="str">
        <f t="shared" si="42"/>
        <v>0:27:473</v>
      </c>
      <c r="B1352">
        <v>27473</v>
      </c>
      <c r="C1352">
        <v>1</v>
      </c>
      <c r="D1352">
        <v>-23.601400000000002</v>
      </c>
      <c r="E1352">
        <v>95.756900000000002</v>
      </c>
      <c r="F1352">
        <v>85.1173</v>
      </c>
      <c r="G1352">
        <v>-45.051699999999997</v>
      </c>
      <c r="H1352">
        <v>-3.99064</v>
      </c>
      <c r="I1352">
        <v>8.9563900000000007</v>
      </c>
      <c r="J1352">
        <v>0</v>
      </c>
      <c r="K1352">
        <f t="shared" si="43"/>
        <v>0</v>
      </c>
      <c r="L1352">
        <f>SQRT((D1352-Tabelle11[[#This Row],[X]])^2+ (E1352 - Tabelle11[Y])^2 + (F1352 - Tabelle11[Z])^2)</f>
        <v>130.2741906091149</v>
      </c>
      <c r="M1352">
        <f ca="1">IF(ROW()&gt;M$1+2,AVERAGEA(INDIRECT(ADDRESS(ROW()-M$1,12)):INDIRECT(ADDRESS(ROW(),12,4))),NA())</f>
        <v>129.25760698437239</v>
      </c>
      <c r="N1352" s="1">
        <f>1000/(Tabelle10[[#This Row],[Time MS]]-B1351)</f>
        <v>83.333333333333329</v>
      </c>
    </row>
    <row r="1353" spans="1:14">
      <c r="A1353" t="str">
        <f t="shared" si="42"/>
        <v>0:27:495</v>
      </c>
      <c r="B1353">
        <v>27495</v>
      </c>
      <c r="C1353">
        <v>1</v>
      </c>
      <c r="D1353">
        <v>-22.566800000000001</v>
      </c>
      <c r="E1353">
        <v>94.501400000000004</v>
      </c>
      <c r="F1353">
        <v>85.289900000000003</v>
      </c>
      <c r="G1353">
        <v>-44.844099999999997</v>
      </c>
      <c r="H1353">
        <v>-3.7517999999999998</v>
      </c>
      <c r="I1353">
        <v>9.3522300000000005</v>
      </c>
      <c r="J1353">
        <v>1</v>
      </c>
      <c r="K1353">
        <f t="shared" si="43"/>
        <v>1.621644387434763</v>
      </c>
      <c r="L1353">
        <f>SQRT((D1353-Tabelle11[[#This Row],[X]])^2+ (E1353 - Tabelle11[Y])^2 + (F1353 - Tabelle11[Z])^2)</f>
        <v>129.28318570568254</v>
      </c>
      <c r="M1353">
        <f ca="1">IF(ROW()&gt;M$1+2,AVERAGEA(INDIRECT(ADDRESS(ROW()-M$1,12)):INDIRECT(ADDRESS(ROW(),12,4))),NA())</f>
        <v>129.25029191687614</v>
      </c>
      <c r="N1353" s="1">
        <f>1000/(Tabelle10[[#This Row],[Time MS]]-B1352)</f>
        <v>45.454545454545453</v>
      </c>
    </row>
    <row r="1354" spans="1:14">
      <c r="A1354" t="str">
        <f t="shared" si="42"/>
        <v>0:27:510</v>
      </c>
      <c r="B1354">
        <v>27510</v>
      </c>
      <c r="C1354">
        <v>1</v>
      </c>
      <c r="D1354">
        <v>-22.566800000000001</v>
      </c>
      <c r="E1354">
        <v>94.501400000000004</v>
      </c>
      <c r="F1354">
        <v>85.289900000000003</v>
      </c>
      <c r="G1354">
        <v>-44.844099999999997</v>
      </c>
      <c r="H1354">
        <v>-3.7517999999999998</v>
      </c>
      <c r="I1354">
        <v>9.3522300000000005</v>
      </c>
      <c r="J1354">
        <v>0</v>
      </c>
      <c r="K1354">
        <f t="shared" si="43"/>
        <v>0</v>
      </c>
      <c r="L1354">
        <f>SQRT((D1354-Tabelle11[[#This Row],[X]])^2+ (E1354 - Tabelle11[Y])^2 + (F1354 - Tabelle11[Z])^2)</f>
        <v>129.28318570568254</v>
      </c>
      <c r="M1354">
        <f ca="1">IF(ROW()&gt;M$1+2,AVERAGEA(INDIRECT(ADDRESS(ROW()-M$1,12)):INDIRECT(ADDRESS(ROW(),12,4))),NA())</f>
        <v>129.25067643016811</v>
      </c>
      <c r="N1354" s="1">
        <f>1000/(Tabelle10[[#This Row],[Time MS]]-B1353)</f>
        <v>66.666666666666671</v>
      </c>
    </row>
    <row r="1355" spans="1:14">
      <c r="A1355" t="str">
        <f t="shared" si="42"/>
        <v>0:27:535</v>
      </c>
      <c r="B1355">
        <v>27535</v>
      </c>
      <c r="C1355">
        <v>1</v>
      </c>
      <c r="D1355">
        <v>-23.9193</v>
      </c>
      <c r="E1355">
        <v>96.846100000000007</v>
      </c>
      <c r="F1355">
        <v>84.559700000000007</v>
      </c>
      <c r="G1355">
        <v>-45.309699999999999</v>
      </c>
      <c r="H1355">
        <v>-4.0989699999999996</v>
      </c>
      <c r="I1355">
        <v>8.6231600000000004</v>
      </c>
      <c r="J1355">
        <v>1</v>
      </c>
      <c r="K1355">
        <f t="shared" si="43"/>
        <v>2.145692287761185</v>
      </c>
      <c r="L1355">
        <f>SQRT((D1355-Tabelle11[[#This Row],[X]])^2+ (E1355 - Tabelle11[Y])^2 + (F1355 - Tabelle11[Z])^2)</f>
        <v>130.77324979440559</v>
      </c>
      <c r="M1355">
        <f ca="1">IF(ROW()&gt;M$1+2,AVERAGEA(INDIRECT(ADDRESS(ROW()-M$1,12)):INDIRECT(ADDRESS(ROW(),12,4))),NA())</f>
        <v>129.26581405324939</v>
      </c>
      <c r="N1355" s="1">
        <f>1000/(Tabelle10[[#This Row],[Time MS]]-B1354)</f>
        <v>40</v>
      </c>
    </row>
    <row r="1356" spans="1:14">
      <c r="A1356" t="str">
        <f t="shared" si="42"/>
        <v>0:27:547</v>
      </c>
      <c r="B1356">
        <v>27547</v>
      </c>
      <c r="C1356">
        <v>1</v>
      </c>
      <c r="D1356">
        <v>-23.9193</v>
      </c>
      <c r="E1356">
        <v>96.846100000000007</v>
      </c>
      <c r="F1356">
        <v>84.559700000000007</v>
      </c>
      <c r="G1356">
        <v>-45.309699999999999</v>
      </c>
      <c r="H1356">
        <v>-4.0989699999999996</v>
      </c>
      <c r="I1356">
        <v>8.6231600000000004</v>
      </c>
      <c r="J1356">
        <v>0</v>
      </c>
      <c r="K1356">
        <f t="shared" si="43"/>
        <v>0</v>
      </c>
      <c r="L1356">
        <f>SQRT((D1356-Tabelle11[[#This Row],[X]])^2+ (E1356 - Tabelle11[Y])^2 + (F1356 - Tabelle11[Z])^2)</f>
        <v>130.77324979440559</v>
      </c>
      <c r="M1356">
        <f ca="1">IF(ROW()&gt;M$1+2,AVERAGEA(INDIRECT(ADDRESS(ROW()-M$1,12)):INDIRECT(ADDRESS(ROW(),12,4))),NA())</f>
        <v>129.28095167633066</v>
      </c>
      <c r="N1356" s="1">
        <f>1000/(Tabelle10[[#This Row],[Time MS]]-B1355)</f>
        <v>83.333333333333329</v>
      </c>
    </row>
    <row r="1357" spans="1:14">
      <c r="A1357" t="str">
        <f t="shared" si="42"/>
        <v>0:27:569</v>
      </c>
      <c r="B1357">
        <v>27569</v>
      </c>
      <c r="C1357">
        <v>1</v>
      </c>
      <c r="D1357">
        <v>-23.0044</v>
      </c>
      <c r="E1357">
        <v>95.429900000000004</v>
      </c>
      <c r="F1357">
        <v>85.106999999999999</v>
      </c>
      <c r="G1357">
        <v>-44.959499999999998</v>
      </c>
      <c r="H1357">
        <v>-3.8722699999999999</v>
      </c>
      <c r="I1357">
        <v>8.9900300000000009</v>
      </c>
      <c r="J1357">
        <v>1</v>
      </c>
      <c r="K1357">
        <f t="shared" si="43"/>
        <v>1.395828410776496</v>
      </c>
      <c r="L1357">
        <f>SQRT((D1357-Tabelle11[[#This Row],[X]])^2+ (E1357 - Tabelle11[Y])^2 + (F1357 - Tabelle11[Z])^2)</f>
        <v>129.92024354337551</v>
      </c>
      <c r="M1357">
        <f ca="1">IF(ROW()&gt;M$1+2,AVERAGEA(INDIRECT(ADDRESS(ROW()-M$1,12)):INDIRECT(ADDRESS(ROW(),12,4))),NA())</f>
        <v>129.2819489606369</v>
      </c>
      <c r="N1357" s="1">
        <f>1000/(Tabelle10[[#This Row],[Time MS]]-B1356)</f>
        <v>45.454545454545453</v>
      </c>
    </row>
    <row r="1358" spans="1:14">
      <c r="A1358" t="str">
        <f t="shared" si="42"/>
        <v>0:27:582</v>
      </c>
      <c r="B1358">
        <v>27582</v>
      </c>
      <c r="C1358">
        <v>1</v>
      </c>
      <c r="D1358">
        <v>-23.222200000000001</v>
      </c>
      <c r="E1358">
        <v>95.274000000000001</v>
      </c>
      <c r="F1358">
        <v>84.959100000000007</v>
      </c>
      <c r="G1358">
        <v>-45.045299999999997</v>
      </c>
      <c r="H1358">
        <v>-3.9446300000000001</v>
      </c>
      <c r="I1358">
        <v>9.07226</v>
      </c>
      <c r="J1358">
        <v>1</v>
      </c>
      <c r="K1358">
        <f t="shared" si="43"/>
        <v>0.47793383742558815</v>
      </c>
      <c r="L1358">
        <f>SQRT((D1358-Tabelle11[[#This Row],[X]])^2+ (E1358 - Tabelle11[Y])^2 + (F1358 - Tabelle11[Z])^2)</f>
        <v>129.74765632430515</v>
      </c>
      <c r="M1358">
        <f ca="1">IF(ROW()&gt;M$1+2,AVERAGEA(INDIRECT(ADDRESS(ROW()-M$1,12)):INDIRECT(ADDRESS(ROW(),12,4))),NA())</f>
        <v>129.28123746059589</v>
      </c>
      <c r="N1358" s="1">
        <f>1000/(Tabelle10[[#This Row],[Time MS]]-B1357)</f>
        <v>76.92307692307692</v>
      </c>
    </row>
    <row r="1359" spans="1:14">
      <c r="A1359" t="str">
        <f t="shared" si="42"/>
        <v>0:27:615</v>
      </c>
      <c r="B1359">
        <v>27615</v>
      </c>
      <c r="C1359">
        <v>1</v>
      </c>
      <c r="D1359">
        <v>-23.222200000000001</v>
      </c>
      <c r="E1359">
        <v>95.274000000000001</v>
      </c>
      <c r="F1359">
        <v>84.959100000000007</v>
      </c>
      <c r="G1359">
        <v>-45.045299999999997</v>
      </c>
      <c r="H1359">
        <v>-3.9446300000000001</v>
      </c>
      <c r="I1359">
        <v>9.07226</v>
      </c>
      <c r="J1359">
        <v>1</v>
      </c>
      <c r="K1359">
        <f t="shared" si="43"/>
        <v>0</v>
      </c>
      <c r="L1359">
        <f>SQRT((D1359-Tabelle11[[#This Row],[X]])^2+ (E1359 - Tabelle11[Y])^2 + (F1359 - Tabelle11[Z])^2)</f>
        <v>129.74765632430515</v>
      </c>
      <c r="M1359">
        <f ca="1">IF(ROW()&gt;M$1+2,AVERAGEA(INDIRECT(ADDRESS(ROW()-M$1,12)):INDIRECT(ADDRESS(ROW(),12,4))),NA())</f>
        <v>129.28052596055491</v>
      </c>
      <c r="N1359" s="1">
        <f>1000/(Tabelle10[[#This Row],[Time MS]]-B1358)</f>
        <v>30.303030303030305</v>
      </c>
    </row>
    <row r="1360" spans="1:14">
      <c r="A1360" t="str">
        <f t="shared" si="42"/>
        <v>0:27:641</v>
      </c>
      <c r="B1360">
        <v>27641</v>
      </c>
      <c r="C1360">
        <v>1</v>
      </c>
      <c r="D1360">
        <v>-23.222200000000001</v>
      </c>
      <c r="E1360">
        <v>95.274000000000001</v>
      </c>
      <c r="F1360">
        <v>84.959100000000007</v>
      </c>
      <c r="G1360">
        <v>-45.045299999999997</v>
      </c>
      <c r="H1360">
        <v>-3.9446300000000001</v>
      </c>
      <c r="I1360">
        <v>9.07226</v>
      </c>
      <c r="J1360">
        <v>0</v>
      </c>
      <c r="K1360">
        <f t="shared" si="43"/>
        <v>0</v>
      </c>
      <c r="L1360">
        <f>SQRT((D1360-Tabelle11[[#This Row],[X]])^2+ (E1360 - Tabelle11[Y])^2 + (F1360 - Tabelle11[Z])^2)</f>
        <v>129.74765632430515</v>
      </c>
      <c r="M1360">
        <f ca="1">IF(ROW()&gt;M$1+2,AVERAGEA(INDIRECT(ADDRESS(ROW()-M$1,12)):INDIRECT(ADDRESS(ROW(),12,4))),NA())</f>
        <v>129.2798144605139</v>
      </c>
      <c r="N1360" s="1">
        <f>1000/(Tabelle10[[#This Row],[Time MS]]-B1359)</f>
        <v>38.46153846153846</v>
      </c>
    </row>
    <row r="1361" spans="1:14">
      <c r="A1361" t="str">
        <f t="shared" si="42"/>
        <v>0:27:663</v>
      </c>
      <c r="B1361">
        <v>27663</v>
      </c>
      <c r="C1361">
        <v>1</v>
      </c>
      <c r="D1361">
        <v>-24.755299999999998</v>
      </c>
      <c r="E1361">
        <v>97.133099999999999</v>
      </c>
      <c r="F1361">
        <v>84.413300000000007</v>
      </c>
      <c r="G1361">
        <v>-45.406399999999998</v>
      </c>
      <c r="H1361">
        <v>-4.1815600000000002</v>
      </c>
      <c r="I1361">
        <v>8.2878399999999992</v>
      </c>
      <c r="J1361">
        <v>1</v>
      </c>
      <c r="K1361">
        <f t="shared" si="43"/>
        <v>2.1259053109042054</v>
      </c>
      <c r="L1361">
        <f>SQRT((D1361-Tabelle11[[#This Row],[X]])^2+ (E1361 - Tabelle11[Y])^2 + (F1361 - Tabelle11[Z])^2)</f>
        <v>131.04682068096884</v>
      </c>
      <c r="M1361">
        <f ca="1">IF(ROW()&gt;M$1+2,AVERAGEA(INDIRECT(ADDRESS(ROW()-M$1,12)):INDIRECT(ADDRESS(ROW(),12,4))),NA())</f>
        <v>129.29196597390521</v>
      </c>
      <c r="N1361" s="1">
        <f>1000/(Tabelle10[[#This Row],[Time MS]]-B1360)</f>
        <v>45.454545454545453</v>
      </c>
    </row>
    <row r="1362" spans="1:14">
      <c r="A1362" t="str">
        <f t="shared" si="42"/>
        <v>0:27:674</v>
      </c>
      <c r="B1362">
        <v>27674</v>
      </c>
      <c r="C1362">
        <v>1</v>
      </c>
      <c r="D1362">
        <v>-24.755299999999998</v>
      </c>
      <c r="E1362">
        <v>97.133099999999999</v>
      </c>
      <c r="F1362">
        <v>84.413300000000007</v>
      </c>
      <c r="G1362">
        <v>-45.406399999999998</v>
      </c>
      <c r="H1362">
        <v>-4.1815600000000002</v>
      </c>
      <c r="I1362">
        <v>8.2878399999999992</v>
      </c>
      <c r="J1362">
        <v>0</v>
      </c>
      <c r="K1362">
        <f t="shared" si="43"/>
        <v>0</v>
      </c>
      <c r="L1362">
        <f>SQRT((D1362-Tabelle11[[#This Row],[X]])^2+ (E1362 - Tabelle11[Y])^2 + (F1362 - Tabelle11[Z])^2)</f>
        <v>131.04682068096884</v>
      </c>
      <c r="M1362">
        <f ca="1">IF(ROW()&gt;M$1+2,AVERAGEA(INDIRECT(ADDRESS(ROW()-M$1,12)):INDIRECT(ADDRESS(ROW(),12,4))),NA())</f>
        <v>129.30335831323623</v>
      </c>
      <c r="N1362" s="1">
        <f>1000/(Tabelle10[[#This Row],[Time MS]]-B1361)</f>
        <v>90.909090909090907</v>
      </c>
    </row>
    <row r="1363" spans="1:14">
      <c r="A1363" t="str">
        <f t="shared" si="42"/>
        <v>0:27:698</v>
      </c>
      <c r="B1363">
        <v>27698</v>
      </c>
      <c r="C1363">
        <v>1</v>
      </c>
      <c r="D1363">
        <v>-25.599</v>
      </c>
      <c r="E1363">
        <v>97.332499999999996</v>
      </c>
      <c r="F1363">
        <v>84.352099999999993</v>
      </c>
      <c r="G1363">
        <v>-45.515900000000002</v>
      </c>
      <c r="H1363">
        <v>-4.2511700000000001</v>
      </c>
      <c r="I1363">
        <v>8.0452100000000009</v>
      </c>
      <c r="J1363">
        <v>1</v>
      </c>
      <c r="K1363">
        <f t="shared" si="43"/>
        <v>0.40553537186478655</v>
      </c>
      <c r="L1363">
        <f>SQRT((D1363-Tabelle11[[#This Row],[X]])^2+ (E1363 - Tabelle11[Y])^2 + (F1363 - Tabelle11[Z])^2)</f>
        <v>131.31717759554536</v>
      </c>
      <c r="M1363">
        <f ca="1">IF(ROW()&gt;M$1+2,AVERAGEA(INDIRECT(ADDRESS(ROW()-M$1,12)):INDIRECT(ADDRESS(ROW(),12,4))),NA())</f>
        <v>129.3174274537017</v>
      </c>
      <c r="N1363" s="1">
        <f>1000/(Tabelle10[[#This Row],[Time MS]]-B1362)</f>
        <v>41.666666666666664</v>
      </c>
    </row>
    <row r="1364" spans="1:14">
      <c r="A1364" t="str">
        <f t="shared" si="42"/>
        <v>0:27:713</v>
      </c>
      <c r="B1364">
        <v>27713</v>
      </c>
      <c r="C1364">
        <v>1</v>
      </c>
      <c r="D1364">
        <v>-25.599</v>
      </c>
      <c r="E1364">
        <v>97.332499999999996</v>
      </c>
      <c r="F1364">
        <v>84.352099999999993</v>
      </c>
      <c r="G1364">
        <v>-45.515900000000002</v>
      </c>
      <c r="H1364">
        <v>-4.2511700000000001</v>
      </c>
      <c r="I1364">
        <v>8.0452100000000009</v>
      </c>
      <c r="J1364">
        <v>0</v>
      </c>
      <c r="K1364">
        <f t="shared" si="43"/>
        <v>0</v>
      </c>
      <c r="L1364">
        <f>SQRT((D1364-Tabelle11[[#This Row],[X]])^2+ (E1364 - Tabelle11[Y])^2 + (F1364 - Tabelle11[Z])^2)</f>
        <v>131.31717759554536</v>
      </c>
      <c r="M1364">
        <f ca="1">IF(ROW()&gt;M$1+2,AVERAGEA(INDIRECT(ADDRESS(ROW()-M$1,12)):INDIRECT(ADDRESS(ROW(),12,4))),NA())</f>
        <v>129.34844628880137</v>
      </c>
      <c r="N1364" s="1">
        <f>1000/(Tabelle10[[#This Row],[Time MS]]-B1363)</f>
        <v>66.666666666666671</v>
      </c>
    </row>
    <row r="1365" spans="1:14">
      <c r="A1365" t="str">
        <f t="shared" si="42"/>
        <v>0:27:736</v>
      </c>
      <c r="B1365">
        <v>27736</v>
      </c>
      <c r="C1365">
        <v>1</v>
      </c>
      <c r="D1365">
        <v>-23.905899999999999</v>
      </c>
      <c r="E1365">
        <v>95.410799999999995</v>
      </c>
      <c r="F1365">
        <v>85.259900000000002</v>
      </c>
      <c r="G1365">
        <v>-44.9133</v>
      </c>
      <c r="H1365">
        <v>-3.8560500000000002</v>
      </c>
      <c r="I1365">
        <v>8.4008000000000003</v>
      </c>
      <c r="J1365">
        <v>1</v>
      </c>
      <c r="K1365">
        <f t="shared" si="43"/>
        <v>1.7971788138199134</v>
      </c>
      <c r="L1365">
        <f>SQRT((D1365-Tabelle11[[#This Row],[X]])^2+ (E1365 - Tabelle11[Y])^2 + (F1365 - Tabelle11[Z])^2)</f>
        <v>130.1689800200493</v>
      </c>
      <c r="M1365">
        <f ca="1">IF(ROW()&gt;M$1+2,AVERAGEA(INDIRECT(ADDRESS(ROW()-M$1,12)):INDIRECT(ADDRESS(ROW(),12,4))),NA())</f>
        <v>129.36809683107435</v>
      </c>
      <c r="N1365" s="1">
        <f>1000/(Tabelle10[[#This Row],[Time MS]]-B1364)</f>
        <v>43.478260869565219</v>
      </c>
    </row>
    <row r="1366" spans="1:14">
      <c r="A1366" t="str">
        <f t="shared" si="42"/>
        <v>0:27:749</v>
      </c>
      <c r="B1366">
        <v>27749</v>
      </c>
      <c r="C1366">
        <v>1</v>
      </c>
      <c r="D1366">
        <v>-23.089500000000001</v>
      </c>
      <c r="E1366">
        <v>95.857500000000002</v>
      </c>
      <c r="F1366">
        <v>85.254300000000001</v>
      </c>
      <c r="G1366">
        <v>-44.791600000000003</v>
      </c>
      <c r="H1366">
        <v>-3.8343799999999999</v>
      </c>
      <c r="I1366">
        <v>8.2471399999999999</v>
      </c>
      <c r="J1366">
        <v>1</v>
      </c>
      <c r="K1366">
        <f t="shared" si="43"/>
        <v>0.49022265524009673</v>
      </c>
      <c r="L1366">
        <f>SQRT((D1366-Tabelle11[[#This Row],[X]])^2+ (E1366 - Tabelle11[Y])^2 + (F1366 - Tabelle11[Z])^2)</f>
        <v>130.34600486777489</v>
      </c>
      <c r="M1366">
        <f ca="1">IF(ROW()&gt;M$1+2,AVERAGEA(INDIRECT(ADDRESS(ROW()-M$1,12)):INDIRECT(ADDRESS(ROW(),12,4))),NA())</f>
        <v>129.38241286068325</v>
      </c>
      <c r="N1366" s="1">
        <f>1000/(Tabelle10[[#This Row],[Time MS]]-B1365)</f>
        <v>76.92307692307692</v>
      </c>
    </row>
    <row r="1367" spans="1:14">
      <c r="A1367" t="str">
        <f t="shared" si="42"/>
        <v>0:27:774</v>
      </c>
      <c r="B1367">
        <v>27774</v>
      </c>
      <c r="C1367">
        <v>1</v>
      </c>
      <c r="D1367">
        <v>-23.089500000000001</v>
      </c>
      <c r="E1367">
        <v>95.857500000000002</v>
      </c>
      <c r="F1367">
        <v>85.254300000000001</v>
      </c>
      <c r="G1367">
        <v>-44.791600000000003</v>
      </c>
      <c r="H1367">
        <v>-3.8343799999999999</v>
      </c>
      <c r="I1367">
        <v>8.2471399999999999</v>
      </c>
      <c r="J1367">
        <v>0</v>
      </c>
      <c r="K1367">
        <f t="shared" si="43"/>
        <v>0</v>
      </c>
      <c r="L1367">
        <f>SQRT((D1367-Tabelle11[[#This Row],[X]])^2+ (E1367 - Tabelle11[Y])^2 + (F1367 - Tabelle11[Z])^2)</f>
        <v>130.34600486777489</v>
      </c>
      <c r="M1367">
        <f ca="1">IF(ROW()&gt;M$1+2,AVERAGEA(INDIRECT(ADDRESS(ROW()-M$1,12)):INDIRECT(ADDRESS(ROW(),12,4))),NA())</f>
        <v>129.39672889029211</v>
      </c>
      <c r="N1367" s="1">
        <f>1000/(Tabelle10[[#This Row],[Time MS]]-B1366)</f>
        <v>40</v>
      </c>
    </row>
    <row r="1368" spans="1:14">
      <c r="A1368" t="str">
        <f t="shared" si="42"/>
        <v>0:27:799</v>
      </c>
      <c r="B1368">
        <v>27799</v>
      </c>
      <c r="C1368">
        <v>1</v>
      </c>
      <c r="D1368">
        <v>-22.859400000000001</v>
      </c>
      <c r="E1368">
        <v>94.573700000000002</v>
      </c>
      <c r="F1368">
        <v>84.8643</v>
      </c>
      <c r="G1368">
        <v>-44.889099999999999</v>
      </c>
      <c r="H1368">
        <v>-3.7787000000000002</v>
      </c>
      <c r="I1368">
        <v>8.7724700000000002</v>
      </c>
      <c r="J1368">
        <v>1</v>
      </c>
      <c r="K1368">
        <f t="shared" si="43"/>
        <v>1.7837829627387052</v>
      </c>
      <c r="L1368">
        <f>SQRT((D1368-Tabelle11[[#This Row],[X]])^2+ (E1368 - Tabelle11[Y])^2 + (F1368 - Tabelle11[Z])^2)</f>
        <v>129.10726669920635</v>
      </c>
      <c r="M1368">
        <f ca="1">IF(ROW()&gt;M$1+2,AVERAGEA(INDIRECT(ADDRESS(ROW()-M$1,12)):INDIRECT(ADDRESS(ROW(),12,4))),NA())</f>
        <v>129.39256845590495</v>
      </c>
      <c r="N1368" s="1">
        <f>1000/(Tabelle10[[#This Row],[Time MS]]-B1367)</f>
        <v>40</v>
      </c>
    </row>
    <row r="1369" spans="1:14">
      <c r="A1369" t="str">
        <f t="shared" si="42"/>
        <v>0:27:814</v>
      </c>
      <c r="B1369">
        <v>27814</v>
      </c>
      <c r="C1369">
        <v>1</v>
      </c>
      <c r="D1369">
        <v>-22.859400000000001</v>
      </c>
      <c r="E1369">
        <v>94.573700000000002</v>
      </c>
      <c r="F1369">
        <v>84.8643</v>
      </c>
      <c r="G1369">
        <v>-44.889099999999999</v>
      </c>
      <c r="H1369">
        <v>-3.7787000000000002</v>
      </c>
      <c r="I1369">
        <v>8.7724700000000002</v>
      </c>
      <c r="J1369">
        <v>0</v>
      </c>
      <c r="K1369">
        <f t="shared" si="43"/>
        <v>0</v>
      </c>
      <c r="L1369">
        <f>SQRT((D1369-Tabelle11[[#This Row],[X]])^2+ (E1369 - Tabelle11[Y])^2 + (F1369 - Tabelle11[Z])^2)</f>
        <v>129.10726669920635</v>
      </c>
      <c r="M1369">
        <f ca="1">IF(ROW()&gt;M$1+2,AVERAGEA(INDIRECT(ADDRESS(ROW()-M$1,12)):INDIRECT(ADDRESS(ROW(),12,4))),NA())</f>
        <v>129.38840802151782</v>
      </c>
      <c r="N1369" s="1">
        <f>1000/(Tabelle10[[#This Row],[Time MS]]-B1368)</f>
        <v>66.666666666666671</v>
      </c>
    </row>
    <row r="1370" spans="1:14">
      <c r="A1370" t="str">
        <f t="shared" si="42"/>
        <v>0:27:836</v>
      </c>
      <c r="B1370">
        <v>27836</v>
      </c>
      <c r="C1370">
        <v>1</v>
      </c>
      <c r="D1370">
        <v>-23.300999999999998</v>
      </c>
      <c r="E1370">
        <v>95.806399999999996</v>
      </c>
      <c r="F1370">
        <v>84.598200000000006</v>
      </c>
      <c r="G1370">
        <v>-45.103499999999997</v>
      </c>
      <c r="H1370">
        <v>-4.0198499999999999</v>
      </c>
      <c r="I1370">
        <v>8.5470699999999997</v>
      </c>
      <c r="J1370">
        <v>1</v>
      </c>
      <c r="K1370">
        <f t="shared" si="43"/>
        <v>1.3264756456153672</v>
      </c>
      <c r="L1370">
        <f>SQRT((D1370-Tabelle11[[#This Row],[X]])^2+ (E1370 - Tabelle11[Y])^2 + (F1370 - Tabelle11[Z])^2)</f>
        <v>129.91789070486018</v>
      </c>
      <c r="M1370">
        <f ca="1">IF(ROW()&gt;M$1+2,AVERAGEA(INDIRECT(ADDRESS(ROW()-M$1,12)):INDIRECT(ADDRESS(ROW(),12,4))),NA())</f>
        <v>129.41371658225626</v>
      </c>
      <c r="N1370" s="1">
        <f>1000/(Tabelle10[[#This Row],[Time MS]]-B1369)</f>
        <v>45.454545454545453</v>
      </c>
    </row>
    <row r="1371" spans="1:14">
      <c r="A1371" t="str">
        <f t="shared" si="42"/>
        <v>0:27:851</v>
      </c>
      <c r="B1371">
        <v>27851</v>
      </c>
      <c r="C1371">
        <v>1</v>
      </c>
      <c r="D1371">
        <v>-23.300999999999998</v>
      </c>
      <c r="E1371">
        <v>95.806399999999996</v>
      </c>
      <c r="F1371">
        <v>84.598200000000006</v>
      </c>
      <c r="G1371">
        <v>-45.103499999999997</v>
      </c>
      <c r="H1371">
        <v>-4.0198499999999999</v>
      </c>
      <c r="I1371">
        <v>8.5470699999999997</v>
      </c>
      <c r="J1371">
        <v>1</v>
      </c>
      <c r="K1371">
        <f t="shared" si="43"/>
        <v>0</v>
      </c>
      <c r="L1371">
        <f>SQRT((D1371-Tabelle11[[#This Row],[X]])^2+ (E1371 - Tabelle11[Y])^2 + (F1371 - Tabelle11[Z])^2)</f>
        <v>129.91789070486018</v>
      </c>
      <c r="M1371">
        <f ca="1">IF(ROW()&gt;M$1+2,AVERAGEA(INDIRECT(ADDRESS(ROW()-M$1,12)):INDIRECT(ADDRESS(ROW(),12,4))),NA())</f>
        <v>129.43902514299472</v>
      </c>
      <c r="N1371" s="1">
        <f>1000/(Tabelle10[[#This Row],[Time MS]]-B1370)</f>
        <v>66.666666666666671</v>
      </c>
    </row>
    <row r="1372" spans="1:14">
      <c r="A1372" t="str">
        <f t="shared" si="42"/>
        <v>0:27:877</v>
      </c>
      <c r="B1372">
        <v>27877</v>
      </c>
      <c r="C1372">
        <v>1</v>
      </c>
      <c r="D1372">
        <v>-23.300999999999998</v>
      </c>
      <c r="E1372">
        <v>95.806399999999996</v>
      </c>
      <c r="F1372">
        <v>84.598200000000006</v>
      </c>
      <c r="G1372">
        <v>-45.103499999999997</v>
      </c>
      <c r="H1372">
        <v>-4.0198499999999999</v>
      </c>
      <c r="I1372">
        <v>8.5470699999999997</v>
      </c>
      <c r="J1372">
        <v>0</v>
      </c>
      <c r="K1372">
        <f t="shared" si="43"/>
        <v>0</v>
      </c>
      <c r="L1372">
        <f>SQRT((D1372-Tabelle11[[#This Row],[X]])^2+ (E1372 - Tabelle11[Y])^2 + (F1372 - Tabelle11[Z])^2)</f>
        <v>129.91789070486018</v>
      </c>
      <c r="M1372">
        <f ca="1">IF(ROW()&gt;M$1+2,AVERAGEA(INDIRECT(ADDRESS(ROW()-M$1,12)):INDIRECT(ADDRESS(ROW(),12,4))),NA())</f>
        <v>129.45683799916384</v>
      </c>
      <c r="N1372" s="1">
        <f>1000/(Tabelle10[[#This Row],[Time MS]]-B1371)</f>
        <v>38.46153846153846</v>
      </c>
    </row>
    <row r="1373" spans="1:14">
      <c r="A1373" t="str">
        <f t="shared" si="42"/>
        <v>0:27:900</v>
      </c>
      <c r="B1373">
        <v>27900</v>
      </c>
      <c r="C1373">
        <v>1</v>
      </c>
      <c r="D1373">
        <v>-22.935400000000001</v>
      </c>
      <c r="E1373">
        <v>95.026300000000006</v>
      </c>
      <c r="F1373">
        <v>84.886600000000001</v>
      </c>
      <c r="G1373">
        <v>-44.983800000000002</v>
      </c>
      <c r="H1373">
        <v>-3.9270800000000001</v>
      </c>
      <c r="I1373">
        <v>8.8941999999999997</v>
      </c>
      <c r="J1373">
        <v>1</v>
      </c>
      <c r="K1373">
        <f t="shared" si="43"/>
        <v>0.70537302321488082</v>
      </c>
      <c r="L1373">
        <f>SQRT((D1373-Tabelle11[[#This Row],[X]])^2+ (E1373 - Tabelle11[Y])^2 + (F1373 - Tabelle11[Z])^2)</f>
        <v>129.46723571780623</v>
      </c>
      <c r="M1373">
        <f ca="1">IF(ROW()&gt;M$1+2,AVERAGEA(INDIRECT(ADDRESS(ROW()-M$1,12)):INDIRECT(ADDRESS(ROW(),12,4))),NA())</f>
        <v>129.47018892476805</v>
      </c>
      <c r="N1373" s="1">
        <f>1000/(Tabelle10[[#This Row],[Time MS]]-B1372)</f>
        <v>43.478260869565219</v>
      </c>
    </row>
    <row r="1374" spans="1:14">
      <c r="A1374" t="str">
        <f t="shared" si="42"/>
        <v>0:27:912</v>
      </c>
      <c r="B1374">
        <v>27912</v>
      </c>
      <c r="C1374">
        <v>1</v>
      </c>
      <c r="D1374">
        <v>-22.935400000000001</v>
      </c>
      <c r="E1374">
        <v>95.026300000000006</v>
      </c>
      <c r="F1374">
        <v>84.886600000000001</v>
      </c>
      <c r="G1374">
        <v>-44.983800000000002</v>
      </c>
      <c r="H1374">
        <v>-3.9270800000000001</v>
      </c>
      <c r="I1374">
        <v>8.8941999999999997</v>
      </c>
      <c r="J1374">
        <v>0</v>
      </c>
      <c r="K1374">
        <f t="shared" si="43"/>
        <v>0</v>
      </c>
      <c r="L1374">
        <f>SQRT((D1374-Tabelle11[[#This Row],[X]])^2+ (E1374 - Tabelle11[Y])^2 + (F1374 - Tabelle11[Z])^2)</f>
        <v>129.46723571780623</v>
      </c>
      <c r="M1374">
        <f ca="1">IF(ROW()&gt;M$1+2,AVERAGEA(INDIRECT(ADDRESS(ROW()-M$1,12)):INDIRECT(ADDRESS(ROW(),12,4))),NA())</f>
        <v>129.49103555494162</v>
      </c>
      <c r="N1374" s="1">
        <f>1000/(Tabelle10[[#This Row],[Time MS]]-B1373)</f>
        <v>83.333333333333329</v>
      </c>
    </row>
    <row r="1375" spans="1:14">
      <c r="A1375" t="str">
        <f t="shared" si="42"/>
        <v>0:27:938</v>
      </c>
      <c r="B1375">
        <v>27938</v>
      </c>
      <c r="C1375">
        <v>1</v>
      </c>
      <c r="D1375">
        <v>-24.113199999999999</v>
      </c>
      <c r="E1375">
        <v>96.777199999999993</v>
      </c>
      <c r="F1375">
        <v>84.501199999999997</v>
      </c>
      <c r="G1375">
        <v>-45.294400000000003</v>
      </c>
      <c r="H1375">
        <v>-4.1379599999999996</v>
      </c>
      <c r="I1375">
        <v>8.3692200000000003</v>
      </c>
      <c r="J1375">
        <v>1</v>
      </c>
      <c r="K1375">
        <f t="shared" si="43"/>
        <v>1.7346351244607991</v>
      </c>
      <c r="L1375">
        <f>SQRT((D1375-Tabelle11[[#This Row],[X]])^2+ (E1375 - Tabelle11[Y])^2 + (F1375 - Tabelle11[Z])^2)</f>
        <v>130.72002775213903</v>
      </c>
      <c r="M1375">
        <f ca="1">IF(ROW()&gt;M$1+2,AVERAGEA(INDIRECT(ADDRESS(ROW()-M$1,12)):INDIRECT(ADDRESS(ROW(),12,4))),NA())</f>
        <v>129.51679036207389</v>
      </c>
      <c r="N1375" s="1">
        <f>1000/(Tabelle10[[#This Row],[Time MS]]-B1374)</f>
        <v>38.46153846153846</v>
      </c>
    </row>
    <row r="1376" spans="1:14">
      <c r="A1376" t="str">
        <f t="shared" si="42"/>
        <v>0:27:952</v>
      </c>
      <c r="B1376">
        <v>27952</v>
      </c>
      <c r="C1376">
        <v>1</v>
      </c>
      <c r="D1376">
        <v>-23.778700000000001</v>
      </c>
      <c r="E1376">
        <v>97.128699999999995</v>
      </c>
      <c r="F1376">
        <v>85.007400000000004</v>
      </c>
      <c r="G1376">
        <v>-45.064999999999998</v>
      </c>
      <c r="H1376">
        <v>-4.0321400000000001</v>
      </c>
      <c r="I1376">
        <v>8.2066199999999991</v>
      </c>
      <c r="J1376">
        <v>1</v>
      </c>
      <c r="K1376">
        <f t="shared" si="43"/>
        <v>1.3540329366571364</v>
      </c>
      <c r="L1376">
        <f>SQRT((D1376-Tabelle11[[#This Row],[X]])^2+ (E1376 - Tabelle11[Y])^2 + (F1376 - Tabelle11[Z])^2)</f>
        <v>131.24659611639458</v>
      </c>
      <c r="M1376">
        <f ca="1">IF(ROW()&gt;M$1+2,AVERAGEA(INDIRECT(ADDRESS(ROW()-M$1,12)):INDIRECT(ADDRESS(ROW(),12,4))),NA())</f>
        <v>129.54775871736712</v>
      </c>
      <c r="N1376" s="1">
        <f>1000/(Tabelle10[[#This Row],[Time MS]]-B1375)</f>
        <v>71.428571428571431</v>
      </c>
    </row>
    <row r="1377" spans="1:14">
      <c r="A1377" t="str">
        <f t="shared" si="42"/>
        <v>0:27:976</v>
      </c>
      <c r="B1377">
        <v>27976</v>
      </c>
      <c r="C1377">
        <v>1</v>
      </c>
      <c r="D1377">
        <v>-23.778700000000001</v>
      </c>
      <c r="E1377">
        <v>97.128699999999995</v>
      </c>
      <c r="F1377">
        <v>85.007400000000004</v>
      </c>
      <c r="G1377">
        <v>-45.064999999999998</v>
      </c>
      <c r="H1377">
        <v>-4.0321400000000001</v>
      </c>
      <c r="I1377">
        <v>8.2066199999999991</v>
      </c>
      <c r="J1377">
        <v>0</v>
      </c>
      <c r="K1377">
        <f t="shared" si="43"/>
        <v>0</v>
      </c>
      <c r="L1377">
        <f>SQRT((D1377-Tabelle11[[#This Row],[X]])^2+ (E1377 - Tabelle11[Y])^2 + (F1377 - Tabelle11[Z])^2)</f>
        <v>131.24659611639458</v>
      </c>
      <c r="M1377">
        <f ca="1">IF(ROW()&gt;M$1+2,AVERAGEA(INDIRECT(ADDRESS(ROW()-M$1,12)):INDIRECT(ADDRESS(ROW(),12,4))),NA())</f>
        <v>129.58622277722966</v>
      </c>
      <c r="N1377" s="1">
        <f>1000/(Tabelle10[[#This Row],[Time MS]]-B1376)</f>
        <v>41.666666666666664</v>
      </c>
    </row>
    <row r="1378" spans="1:14">
      <c r="A1378" t="str">
        <f t="shared" si="42"/>
        <v>0:28:2</v>
      </c>
      <c r="B1378">
        <v>28002</v>
      </c>
      <c r="C1378">
        <v>1</v>
      </c>
      <c r="D1378">
        <v>-23.4788</v>
      </c>
      <c r="E1378">
        <v>95.664900000000003</v>
      </c>
      <c r="F1378">
        <v>85.054100000000005</v>
      </c>
      <c r="G1378">
        <v>-44.942500000000003</v>
      </c>
      <c r="H1378">
        <v>-3.82247</v>
      </c>
      <c r="I1378">
        <v>8.5474200000000007</v>
      </c>
      <c r="J1378">
        <v>1</v>
      </c>
      <c r="K1378">
        <f t="shared" si="43"/>
        <v>1.5279145576085487</v>
      </c>
      <c r="L1378">
        <f>SQRT((D1378-Tabelle11[[#This Row],[X]])^2+ (E1378 - Tabelle11[Y])^2 + (F1378 - Tabelle11[Z])^2)</f>
        <v>130.14310226923286</v>
      </c>
      <c r="M1378">
        <f ca="1">IF(ROW()&gt;M$1+2,AVERAGEA(INDIRECT(ADDRESS(ROW()-M$1,12)):INDIRECT(ADDRESS(ROW(),12,4))),NA())</f>
        <v>129.6062654508678</v>
      </c>
      <c r="N1378" s="1">
        <f>1000/(Tabelle10[[#This Row],[Time MS]]-B1377)</f>
        <v>38.46153846153846</v>
      </c>
    </row>
    <row r="1379" spans="1:14">
      <c r="A1379" t="str">
        <f t="shared" si="42"/>
        <v>0:28:19</v>
      </c>
      <c r="B1379">
        <v>28019</v>
      </c>
      <c r="C1379">
        <v>1</v>
      </c>
      <c r="D1379">
        <v>-23.4788</v>
      </c>
      <c r="E1379">
        <v>95.664900000000003</v>
      </c>
      <c r="F1379">
        <v>85.054100000000005</v>
      </c>
      <c r="G1379">
        <v>-44.942500000000003</v>
      </c>
      <c r="H1379">
        <v>-3.82247</v>
      </c>
      <c r="I1379">
        <v>8.5474200000000007</v>
      </c>
      <c r="J1379">
        <v>1</v>
      </c>
      <c r="K1379">
        <f t="shared" si="43"/>
        <v>0</v>
      </c>
      <c r="L1379">
        <f>SQRT((D1379-Tabelle11[[#This Row],[X]])^2+ (E1379 - Tabelle11[Y])^2 + (F1379 - Tabelle11[Z])^2)</f>
        <v>130.14310226923286</v>
      </c>
      <c r="M1379">
        <f ca="1">IF(ROW()&gt;M$1+2,AVERAGEA(INDIRECT(ADDRESS(ROW()-M$1,12)):INDIRECT(ADDRESS(ROW(),12,4))),NA())</f>
        <v>129.63380382907528</v>
      </c>
      <c r="N1379" s="1">
        <f>1000/(Tabelle10[[#This Row],[Time MS]]-B1378)</f>
        <v>58.823529411764703</v>
      </c>
    </row>
    <row r="1380" spans="1:14">
      <c r="A1380" t="str">
        <f t="shared" si="42"/>
        <v>0:28:41</v>
      </c>
      <c r="B1380">
        <v>28041</v>
      </c>
      <c r="C1380">
        <v>1</v>
      </c>
      <c r="D1380">
        <v>-23.4788</v>
      </c>
      <c r="E1380">
        <v>95.664900000000003</v>
      </c>
      <c r="F1380">
        <v>85.054100000000005</v>
      </c>
      <c r="G1380">
        <v>-44.942500000000003</v>
      </c>
      <c r="H1380">
        <v>-3.82247</v>
      </c>
      <c r="I1380">
        <v>8.5474200000000007</v>
      </c>
      <c r="J1380">
        <v>0</v>
      </c>
      <c r="K1380">
        <f t="shared" si="43"/>
        <v>0</v>
      </c>
      <c r="L1380">
        <f>SQRT((D1380-Tabelle11[[#This Row],[X]])^2+ (E1380 - Tabelle11[Y])^2 + (F1380 - Tabelle11[Z])^2)</f>
        <v>130.14310226923286</v>
      </c>
      <c r="M1380">
        <f ca="1">IF(ROW()&gt;M$1+2,AVERAGEA(INDIRECT(ADDRESS(ROW()-M$1,12)):INDIRECT(ADDRESS(ROW(),12,4))),NA())</f>
        <v>129.65384650271338</v>
      </c>
      <c r="N1380" s="1">
        <f>1000/(Tabelle10[[#This Row],[Time MS]]-B1379)</f>
        <v>45.454545454545453</v>
      </c>
    </row>
    <row r="1381" spans="1:14">
      <c r="A1381" t="str">
        <f t="shared" si="42"/>
        <v>0:28:66</v>
      </c>
      <c r="B1381">
        <v>28066</v>
      </c>
      <c r="C1381">
        <v>1</v>
      </c>
      <c r="D1381">
        <v>-21.554099999999998</v>
      </c>
      <c r="E1381">
        <v>93.77</v>
      </c>
      <c r="F1381">
        <v>85.519400000000005</v>
      </c>
      <c r="G1381">
        <v>-44.460500000000003</v>
      </c>
      <c r="H1381">
        <v>-3.5178400000000001</v>
      </c>
      <c r="I1381">
        <v>9.1541300000000003</v>
      </c>
      <c r="J1381">
        <v>1</v>
      </c>
      <c r="K1381">
        <f t="shared" si="43"/>
        <v>2.0374009424144695</v>
      </c>
      <c r="L1381">
        <f>SQRT((D1381-Tabelle11[[#This Row],[X]])^2+ (E1381 - Tabelle11[Y])^2 + (F1381 - Tabelle11[Z])^2)</f>
        <v>128.72824050366725</v>
      </c>
      <c r="M1381">
        <f ca="1">IF(ROW()&gt;M$1+2,AVERAGEA(INDIRECT(ADDRESS(ROW()-M$1,12)):INDIRECT(ADDRESS(ROW(),12,4))),NA())</f>
        <v>129.65988064401921</v>
      </c>
      <c r="N1381" s="1">
        <f>1000/(Tabelle10[[#This Row],[Time MS]]-B1380)</f>
        <v>40</v>
      </c>
    </row>
    <row r="1382" spans="1:14">
      <c r="A1382" t="str">
        <f t="shared" si="42"/>
        <v>0:28:78</v>
      </c>
      <c r="B1382">
        <v>28078</v>
      </c>
      <c r="C1382">
        <v>1</v>
      </c>
      <c r="D1382">
        <v>-21.554099999999998</v>
      </c>
      <c r="E1382">
        <v>93.77</v>
      </c>
      <c r="F1382">
        <v>85.519400000000005</v>
      </c>
      <c r="G1382">
        <v>-44.460500000000003</v>
      </c>
      <c r="H1382">
        <v>-3.5178400000000001</v>
      </c>
      <c r="I1382">
        <v>9.1541300000000003</v>
      </c>
      <c r="J1382">
        <v>0</v>
      </c>
      <c r="K1382">
        <f t="shared" si="43"/>
        <v>0</v>
      </c>
      <c r="L1382">
        <f>SQRT((D1382-Tabelle11[[#This Row],[X]])^2+ (E1382 - Tabelle11[Y])^2 + (F1382 - Tabelle11[Z])^2)</f>
        <v>128.72824050366725</v>
      </c>
      <c r="M1382">
        <f ca="1">IF(ROW()&gt;M$1+2,AVERAGEA(INDIRECT(ADDRESS(ROW()-M$1,12)):INDIRECT(ADDRESS(ROW(),12,4))),NA())</f>
        <v>129.66591478532501</v>
      </c>
      <c r="N1382" s="1">
        <f>1000/(Tabelle10[[#This Row],[Time MS]]-B1381)</f>
        <v>83.333333333333329</v>
      </c>
    </row>
    <row r="1383" spans="1:14">
      <c r="A1383" t="str">
        <f t="shared" si="42"/>
        <v>0:28:105</v>
      </c>
      <c r="B1383">
        <v>28105</v>
      </c>
      <c r="C1383">
        <v>1</v>
      </c>
      <c r="D1383">
        <v>-22.869599999999998</v>
      </c>
      <c r="E1383">
        <v>95.667500000000004</v>
      </c>
      <c r="F1383">
        <v>84.629099999999994</v>
      </c>
      <c r="G1383">
        <v>-44.984900000000003</v>
      </c>
      <c r="H1383">
        <v>-3.80077</v>
      </c>
      <c r="I1383">
        <v>8.6399500000000007</v>
      </c>
      <c r="J1383">
        <v>1</v>
      </c>
      <c r="K1383">
        <f t="shared" si="43"/>
        <v>1.3742208719265441</v>
      </c>
      <c r="L1383">
        <f>SQRT((D1383-Tabelle11[[#This Row],[X]])^2+ (E1383 - Tabelle11[Y])^2 + (F1383 - Tabelle11[Z])^2)</f>
        <v>129.75890615761216</v>
      </c>
      <c r="M1383">
        <f ca="1">IF(ROW()&gt;M$1+2,AVERAGEA(INDIRECT(ADDRESS(ROW()-M$1,12)):INDIRECT(ADDRESS(ROW(),12,4))),NA())</f>
        <v>129.68964924163527</v>
      </c>
      <c r="N1383" s="1">
        <f>1000/(Tabelle10[[#This Row],[Time MS]]-B1382)</f>
        <v>37.037037037037038</v>
      </c>
    </row>
    <row r="1384" spans="1:14">
      <c r="A1384" t="str">
        <f t="shared" si="42"/>
        <v>0:28:122</v>
      </c>
      <c r="B1384">
        <v>28122</v>
      </c>
      <c r="C1384">
        <v>1</v>
      </c>
      <c r="D1384">
        <v>-23.4709</v>
      </c>
      <c r="E1384">
        <v>95.572800000000001</v>
      </c>
      <c r="F1384">
        <v>84.472499999999997</v>
      </c>
      <c r="G1384">
        <v>-45.178400000000003</v>
      </c>
      <c r="H1384">
        <v>-3.8799899999999998</v>
      </c>
      <c r="I1384">
        <v>8.6941199999999998</v>
      </c>
      <c r="J1384">
        <v>1</v>
      </c>
      <c r="K1384">
        <f t="shared" si="43"/>
        <v>0.13652688844997421</v>
      </c>
      <c r="L1384">
        <f>SQRT((D1384-Tabelle11[[#This Row],[X]])^2+ (E1384 - Tabelle11[Y])^2 + (F1384 - Tabelle11[Z])^2)</f>
        <v>129.69443512695523</v>
      </c>
      <c r="M1384">
        <f ca="1">IF(ROW()&gt;M$1+2,AVERAGEA(INDIRECT(ADDRESS(ROW()-M$1,12)):INDIRECT(ADDRESS(ROW(),12,4))),NA())</f>
        <v>129.71274537090932</v>
      </c>
      <c r="N1384" s="1">
        <f>1000/(Tabelle10[[#This Row],[Time MS]]-B1383)</f>
        <v>58.823529411764703</v>
      </c>
    </row>
    <row r="1385" spans="1:14">
      <c r="A1385" t="str">
        <f t="shared" si="42"/>
        <v>0:28:145</v>
      </c>
      <c r="B1385">
        <v>28145</v>
      </c>
      <c r="C1385">
        <v>1</v>
      </c>
      <c r="D1385">
        <v>-22.455500000000001</v>
      </c>
      <c r="E1385">
        <v>94.953800000000001</v>
      </c>
      <c r="F1385">
        <v>85.073899999999995</v>
      </c>
      <c r="G1385">
        <v>-44.889299999999999</v>
      </c>
      <c r="H1385">
        <v>-3.8240599999999998</v>
      </c>
      <c r="I1385">
        <v>8.9209399999999999</v>
      </c>
      <c r="J1385">
        <v>1</v>
      </c>
      <c r="K1385">
        <f t="shared" si="43"/>
        <v>0.37812294803007801</v>
      </c>
      <c r="L1385">
        <f>SQRT((D1385-Tabelle11[[#This Row],[X]])^2+ (E1385 - Tabelle11[Y])^2 + (F1385 - Tabelle11[Z])^2)</f>
        <v>129.4528565768249</v>
      </c>
      <c r="M1385">
        <f ca="1">IF(ROW()&gt;M$1+2,AVERAGEA(INDIRECT(ADDRESS(ROW()-M$1,12)):INDIRECT(ADDRESS(ROW(),12,4))),NA())</f>
        <v>129.72595392878108</v>
      </c>
      <c r="N1385" s="1">
        <f>1000/(Tabelle10[[#This Row],[Time MS]]-B1384)</f>
        <v>43.478260869565219</v>
      </c>
    </row>
    <row r="1386" spans="1:14">
      <c r="A1386" t="str">
        <f t="shared" si="42"/>
        <v>0:28:173</v>
      </c>
      <c r="B1386">
        <v>28173</v>
      </c>
      <c r="C1386">
        <v>1</v>
      </c>
      <c r="D1386">
        <v>-22.455500000000001</v>
      </c>
      <c r="E1386">
        <v>94.953800000000001</v>
      </c>
      <c r="F1386">
        <v>85.073899999999995</v>
      </c>
      <c r="G1386">
        <v>-44.889299999999999</v>
      </c>
      <c r="H1386">
        <v>-3.8240599999999998</v>
      </c>
      <c r="I1386">
        <v>8.9209399999999999</v>
      </c>
      <c r="J1386">
        <v>0</v>
      </c>
      <c r="K1386">
        <f t="shared" si="43"/>
        <v>0</v>
      </c>
      <c r="L1386">
        <f>SQRT((D1386-Tabelle11[[#This Row],[X]])^2+ (E1386 - Tabelle11[Y])^2 + (F1386 - Tabelle11[Z])^2)</f>
        <v>129.4528565768249</v>
      </c>
      <c r="M1386">
        <f ca="1">IF(ROW()&gt;M$1+2,AVERAGEA(INDIRECT(ADDRESS(ROW()-M$1,12)):INDIRECT(ADDRESS(ROW(),12,4))),NA())</f>
        <v>129.74665819122214</v>
      </c>
      <c r="N1386" s="1">
        <f>1000/(Tabelle10[[#This Row],[Time MS]]-B1385)</f>
        <v>35.714285714285715</v>
      </c>
    </row>
    <row r="1387" spans="1:14">
      <c r="A1387" t="str">
        <f t="shared" si="42"/>
        <v>0:28:192</v>
      </c>
      <c r="B1387">
        <v>28192</v>
      </c>
      <c r="C1387">
        <v>1</v>
      </c>
      <c r="D1387">
        <v>-22.455500000000001</v>
      </c>
      <c r="E1387">
        <v>94.953800000000001</v>
      </c>
      <c r="F1387">
        <v>85.073899999999995</v>
      </c>
      <c r="G1387">
        <v>-44.889299999999999</v>
      </c>
      <c r="H1387">
        <v>-3.8240599999999998</v>
      </c>
      <c r="I1387">
        <v>8.9209399999999999</v>
      </c>
      <c r="J1387">
        <v>0</v>
      </c>
      <c r="K1387">
        <f t="shared" si="43"/>
        <v>0</v>
      </c>
      <c r="L1387">
        <f>SQRT((D1387-Tabelle11[[#This Row],[X]])^2+ (E1387 - Tabelle11[Y])^2 + (F1387 - Tabelle11[Z])^2)</f>
        <v>129.4528565768249</v>
      </c>
      <c r="M1387">
        <f ca="1">IF(ROW()&gt;M$1+2,AVERAGEA(INDIRECT(ADDRESS(ROW()-M$1,12)):INDIRECT(ADDRESS(ROW(),12,4))),NA())</f>
        <v>129.75986674909387</v>
      </c>
      <c r="N1387" s="1">
        <f>1000/(Tabelle10[[#This Row],[Time MS]]-B1386)</f>
        <v>52.631578947368418</v>
      </c>
    </row>
    <row r="1388" spans="1:14">
      <c r="A1388" t="str">
        <f t="shared" si="42"/>
        <v>0:28:203</v>
      </c>
      <c r="B1388">
        <v>28203</v>
      </c>
      <c r="C1388">
        <v>1</v>
      </c>
      <c r="D1388">
        <v>-23.527999999999999</v>
      </c>
      <c r="E1388">
        <v>95.421800000000005</v>
      </c>
      <c r="F1388">
        <v>84.621200000000002</v>
      </c>
      <c r="G1388">
        <v>-45.248699999999999</v>
      </c>
      <c r="H1388">
        <v>-4.1326799999999997</v>
      </c>
      <c r="I1388">
        <v>8.8441799999999997</v>
      </c>
      <c r="J1388">
        <v>1</v>
      </c>
      <c r="K1388">
        <f t="shared" si="43"/>
        <v>0.77784807898218467</v>
      </c>
      <c r="L1388">
        <f>SQRT((D1388-Tabelle11[[#This Row],[X]])^2+ (E1388 - Tabelle11[Y])^2 + (F1388 - Tabelle11[Z])^2)</f>
        <v>129.69053237873612</v>
      </c>
      <c r="M1388">
        <f ca="1">IF(ROW()&gt;M$1+2,AVERAGEA(INDIRECT(ADDRESS(ROW()-M$1,12)):INDIRECT(ADDRESS(ROW(),12,4))),NA())</f>
        <v>129.77542853272712</v>
      </c>
      <c r="N1388" s="1">
        <f>1000/(Tabelle10[[#This Row],[Time MS]]-B1387)</f>
        <v>90.909090909090907</v>
      </c>
    </row>
    <row r="1389" spans="1:14">
      <c r="A1389" t="str">
        <f t="shared" si="42"/>
        <v>0:28:214</v>
      </c>
      <c r="B1389">
        <v>28214</v>
      </c>
      <c r="C1389">
        <v>1</v>
      </c>
      <c r="D1389">
        <v>-23.527999999999999</v>
      </c>
      <c r="E1389">
        <v>95.421800000000005</v>
      </c>
      <c r="F1389">
        <v>84.621200000000002</v>
      </c>
      <c r="G1389">
        <v>-45.248699999999999</v>
      </c>
      <c r="H1389">
        <v>-4.1326799999999997</v>
      </c>
      <c r="I1389">
        <v>8.8441799999999997</v>
      </c>
      <c r="J1389">
        <v>0</v>
      </c>
      <c r="K1389">
        <f t="shared" si="43"/>
        <v>0</v>
      </c>
      <c r="L1389">
        <f>SQRT((D1389-Tabelle11[[#This Row],[X]])^2+ (E1389 - Tabelle11[Y])^2 + (F1389 - Tabelle11[Z])^2)</f>
        <v>129.69053237873612</v>
      </c>
      <c r="M1389">
        <f ca="1">IF(ROW()&gt;M$1+2,AVERAGEA(INDIRECT(ADDRESS(ROW()-M$1,12)):INDIRECT(ADDRESS(ROW(),12,4))),NA())</f>
        <v>129.79848602092969</v>
      </c>
      <c r="N1389" s="1">
        <f>1000/(Tabelle10[[#This Row],[Time MS]]-B1388)</f>
        <v>90.909090909090907</v>
      </c>
    </row>
    <row r="1390" spans="1:14">
      <c r="A1390" t="str">
        <f t="shared" si="42"/>
        <v>0:28:237</v>
      </c>
      <c r="B1390">
        <v>28237</v>
      </c>
      <c r="C1390">
        <v>1</v>
      </c>
      <c r="D1390">
        <v>-23.8477</v>
      </c>
      <c r="E1390">
        <v>94.974000000000004</v>
      </c>
      <c r="F1390">
        <v>84.689400000000006</v>
      </c>
      <c r="G1390">
        <v>-45.291600000000003</v>
      </c>
      <c r="H1390">
        <v>-3.9675799999999999</v>
      </c>
      <c r="I1390">
        <v>8.9857800000000001</v>
      </c>
      <c r="J1390">
        <v>1</v>
      </c>
      <c r="K1390">
        <f t="shared" si="43"/>
        <v>0.35372220691731793</v>
      </c>
      <c r="L1390">
        <f>SQRT((D1390-Tabelle11[[#This Row],[X]])^2+ (E1390 - Tabelle11[Y])^2 + (F1390 - Tabelle11[Z])^2)</f>
        <v>129.46454319098339</v>
      </c>
      <c r="M1390">
        <f ca="1">IF(ROW()&gt;M$1+2,AVERAGEA(INDIRECT(ADDRESS(ROW()-M$1,12)):INDIRECT(ADDRESS(ROW(),12,4))),NA())</f>
        <v>129.81930599242185</v>
      </c>
      <c r="N1390" s="1">
        <f>1000/(Tabelle10[[#This Row],[Time MS]]-B1389)</f>
        <v>43.478260869565219</v>
      </c>
    </row>
    <row r="1391" spans="1:14">
      <c r="A1391" t="str">
        <f t="shared" si="42"/>
        <v>0:28:256</v>
      </c>
      <c r="B1391">
        <v>28256</v>
      </c>
      <c r="C1391">
        <v>1</v>
      </c>
      <c r="D1391">
        <v>-23.8477</v>
      </c>
      <c r="E1391">
        <v>94.974000000000004</v>
      </c>
      <c r="F1391">
        <v>84.689400000000006</v>
      </c>
      <c r="G1391">
        <v>-45.291600000000003</v>
      </c>
      <c r="H1391">
        <v>-3.9675799999999999</v>
      </c>
      <c r="I1391">
        <v>8.9857800000000001</v>
      </c>
      <c r="J1391">
        <v>1</v>
      </c>
      <c r="K1391">
        <f t="shared" si="43"/>
        <v>0</v>
      </c>
      <c r="L1391">
        <f>SQRT((D1391-Tabelle11[[#This Row],[X]])^2+ (E1391 - Tabelle11[Y])^2 + (F1391 - Tabelle11[Z])^2)</f>
        <v>129.46454319098339</v>
      </c>
      <c r="M1391">
        <f ca="1">IF(ROW()&gt;M$1+2,AVERAGEA(INDIRECT(ADDRESS(ROW()-M$1,12)):INDIRECT(ADDRESS(ROW(),12,4))),NA())</f>
        <v>129.83263025934465</v>
      </c>
      <c r="N1391" s="1">
        <f>1000/(Tabelle10[[#This Row],[Time MS]]-B1390)</f>
        <v>52.631578947368418</v>
      </c>
    </row>
    <row r="1392" spans="1:14">
      <c r="A1392" t="str">
        <f t="shared" si="42"/>
        <v>0:28:282</v>
      </c>
      <c r="B1392">
        <v>28282</v>
      </c>
      <c r="C1392">
        <v>1</v>
      </c>
      <c r="D1392">
        <v>-23.8477</v>
      </c>
      <c r="E1392">
        <v>94.974000000000004</v>
      </c>
      <c r="F1392">
        <v>84.689400000000006</v>
      </c>
      <c r="G1392">
        <v>-45.291600000000003</v>
      </c>
      <c r="H1392">
        <v>-3.9675799999999999</v>
      </c>
      <c r="I1392">
        <v>8.9857800000000001</v>
      </c>
      <c r="J1392">
        <v>0</v>
      </c>
      <c r="K1392">
        <f t="shared" si="43"/>
        <v>0</v>
      </c>
      <c r="L1392">
        <f>SQRT((D1392-Tabelle11[[#This Row],[X]])^2+ (E1392 - Tabelle11[Y])^2 + (F1392 - Tabelle11[Z])^2)</f>
        <v>129.46454319098339</v>
      </c>
      <c r="M1392">
        <f ca="1">IF(ROW()&gt;M$1+2,AVERAGEA(INDIRECT(ADDRESS(ROW()-M$1,12)):INDIRECT(ADDRESS(ROW(),12,4))),NA())</f>
        <v>129.85345023083681</v>
      </c>
      <c r="N1392" s="1">
        <f>1000/(Tabelle10[[#This Row],[Time MS]]-B1391)</f>
        <v>38.46153846153846</v>
      </c>
    </row>
    <row r="1393" spans="1:14">
      <c r="A1393" t="str">
        <f t="shared" si="42"/>
        <v>0:28:303</v>
      </c>
      <c r="B1393">
        <v>28303</v>
      </c>
      <c r="C1393">
        <v>1</v>
      </c>
      <c r="D1393">
        <v>-23.761399999999998</v>
      </c>
      <c r="E1393">
        <v>95.541200000000003</v>
      </c>
      <c r="F1393">
        <v>84.956800000000001</v>
      </c>
      <c r="G1393">
        <v>-45.2333</v>
      </c>
      <c r="H1393">
        <v>-4.0152200000000002</v>
      </c>
      <c r="I1393">
        <v>8.8130600000000001</v>
      </c>
      <c r="J1393">
        <v>1</v>
      </c>
      <c r="K1393">
        <f t="shared" si="43"/>
        <v>0.9863740861528314</v>
      </c>
      <c r="L1393">
        <f>SQRT((D1393-Tabelle11[[#This Row],[X]])^2+ (E1393 - Tabelle11[Y])^2 + (F1393 - Tabelle11[Z])^2)</f>
        <v>130.03992807457254</v>
      </c>
      <c r="M1393">
        <f ca="1">IF(ROW()&gt;M$1+2,AVERAGEA(INDIRECT(ADDRESS(ROW()-M$1,12)):INDIRECT(ADDRESS(ROW(),12,4))),NA())</f>
        <v>129.87996708236452</v>
      </c>
      <c r="N1393" s="1">
        <f>1000/(Tabelle10[[#This Row],[Time MS]]-B1392)</f>
        <v>47.61904761904762</v>
      </c>
    </row>
    <row r="1394" spans="1:14">
      <c r="A1394" t="str">
        <f t="shared" si="42"/>
        <v>0:28:313</v>
      </c>
      <c r="B1394">
        <v>28313</v>
      </c>
      <c r="C1394">
        <v>1</v>
      </c>
      <c r="D1394">
        <v>-23.049600000000002</v>
      </c>
      <c r="E1394">
        <v>95.556799999999996</v>
      </c>
      <c r="F1394">
        <v>85.305800000000005</v>
      </c>
      <c r="G1394">
        <v>-45.021299999999997</v>
      </c>
      <c r="H1394">
        <v>-3.9190700000000001</v>
      </c>
      <c r="I1394">
        <v>8.8198399999999992</v>
      </c>
      <c r="J1394">
        <v>1</v>
      </c>
      <c r="K1394">
        <f t="shared" si="43"/>
        <v>0.40238705183221563</v>
      </c>
      <c r="L1394">
        <f>SQRT((D1394-Tabelle11[[#This Row],[X]])^2+ (E1394 - Tabelle11[Y])^2 + (F1394 - Tabelle11[Z])^2)</f>
        <v>130.15170225563705</v>
      </c>
      <c r="M1394">
        <f ca="1">IF(ROW()&gt;M$1+2,AVERAGEA(INDIRECT(ADDRESS(ROW()-M$1,12)):INDIRECT(ADDRESS(ROW(),12,4))),NA())</f>
        <v>129.90009490438288</v>
      </c>
      <c r="N1394" s="1">
        <f>1000/(Tabelle10[[#This Row],[Time MS]]-B1393)</f>
        <v>100</v>
      </c>
    </row>
    <row r="1395" spans="1:14">
      <c r="A1395" t="str">
        <f t="shared" si="42"/>
        <v>0:28:342</v>
      </c>
      <c r="B1395">
        <v>28342</v>
      </c>
      <c r="C1395">
        <v>1</v>
      </c>
      <c r="D1395">
        <v>-21.959599999999998</v>
      </c>
      <c r="E1395">
        <v>95.039900000000003</v>
      </c>
      <c r="F1395">
        <v>85.499399999999994</v>
      </c>
      <c r="G1395">
        <v>-44.755800000000001</v>
      </c>
      <c r="H1395">
        <v>-3.8397700000000001</v>
      </c>
      <c r="I1395">
        <v>8.9843899999999994</v>
      </c>
      <c r="J1395">
        <v>1</v>
      </c>
      <c r="K1395">
        <f t="shared" si="43"/>
        <v>0.54702840096330541</v>
      </c>
      <c r="L1395">
        <f>SQRT((D1395-Tabelle11[[#This Row],[X]])^2+ (E1395 - Tabelle11[Y])^2 + (F1395 - Tabelle11[Z])^2)</f>
        <v>129.71104048819439</v>
      </c>
      <c r="M1395">
        <f ca="1">IF(ROW()&gt;M$1+2,AVERAGEA(INDIRECT(ADDRESS(ROW()-M$1,12)):INDIRECT(ADDRESS(ROW(),12,4))),NA())</f>
        <v>129.91585973860481</v>
      </c>
      <c r="N1395" s="1">
        <f>1000/(Tabelle10[[#This Row],[Time MS]]-B1394)</f>
        <v>34.482758620689658</v>
      </c>
    </row>
    <row r="1396" spans="1:14">
      <c r="A1396" t="str">
        <f t="shared" si="42"/>
        <v>0:28:378</v>
      </c>
      <c r="B1396">
        <v>28378</v>
      </c>
      <c r="C1396">
        <v>1</v>
      </c>
      <c r="D1396">
        <v>-21.959599999999998</v>
      </c>
      <c r="E1396">
        <v>95.039900000000003</v>
      </c>
      <c r="F1396">
        <v>85.499399999999994</v>
      </c>
      <c r="G1396">
        <v>-44.755800000000001</v>
      </c>
      <c r="H1396">
        <v>-3.8397700000000001</v>
      </c>
      <c r="I1396">
        <v>8.9843899999999994</v>
      </c>
      <c r="J1396">
        <v>0</v>
      </c>
      <c r="K1396">
        <f t="shared" si="43"/>
        <v>0</v>
      </c>
      <c r="L1396">
        <f>SQRT((D1396-Tabelle11[[#This Row],[X]])^2+ (E1396 - Tabelle11[Y])^2 + (F1396 - Tabelle11[Z])^2)</f>
        <v>129.71104048819439</v>
      </c>
      <c r="M1396">
        <f ca="1">IF(ROW()&gt;M$1+2,AVERAGEA(INDIRECT(ADDRESS(ROW()-M$1,12)):INDIRECT(ADDRESS(ROW(),12,4))),NA())</f>
        <v>129.93912027739609</v>
      </c>
      <c r="N1396" s="1">
        <f>1000/(Tabelle10[[#This Row],[Time MS]]-B1395)</f>
        <v>27.777777777777779</v>
      </c>
    </row>
    <row r="1397" spans="1:14">
      <c r="A1397" t="str">
        <f t="shared" si="42"/>
        <v>0:28:404</v>
      </c>
      <c r="B1397">
        <v>28404</v>
      </c>
      <c r="C1397">
        <v>1</v>
      </c>
      <c r="D1397">
        <v>-24.179600000000001</v>
      </c>
      <c r="E1397">
        <v>95.809700000000007</v>
      </c>
      <c r="F1397">
        <v>84.303399999999996</v>
      </c>
      <c r="G1397">
        <v>-45.461599999999997</v>
      </c>
      <c r="H1397">
        <v>-4.0880400000000003</v>
      </c>
      <c r="I1397">
        <v>8.7515800000000006</v>
      </c>
      <c r="J1397">
        <v>1</v>
      </c>
      <c r="K1397">
        <f t="shared" si="43"/>
        <v>0.24673913956588828</v>
      </c>
      <c r="L1397">
        <f>SQRT((D1397-Tabelle11[[#This Row],[X]])^2+ (E1397 - Tabelle11[Y])^2 + (F1397 - Tabelle11[Z])^2)</f>
        <v>129.88924097788086</v>
      </c>
      <c r="M1397">
        <f ca="1">IF(ROW()&gt;M$1+2,AVERAGEA(INDIRECT(ADDRESS(ROW()-M$1,12)):INDIRECT(ADDRESS(ROW(),12,4))),NA())</f>
        <v>129.95664947290203</v>
      </c>
      <c r="N1397" s="1">
        <f>1000/(Tabelle10[[#This Row],[Time MS]]-B1396)</f>
        <v>38.46153846153846</v>
      </c>
    </row>
    <row r="1398" spans="1:14">
      <c r="A1398" t="str">
        <f t="shared" si="42"/>
        <v>0:28:418</v>
      </c>
      <c r="B1398">
        <v>28418</v>
      </c>
      <c r="C1398">
        <v>1</v>
      </c>
      <c r="D1398">
        <v>-24.179600000000001</v>
      </c>
      <c r="E1398">
        <v>95.809700000000007</v>
      </c>
      <c r="F1398">
        <v>84.303399999999996</v>
      </c>
      <c r="G1398">
        <v>-45.461599999999997</v>
      </c>
      <c r="H1398">
        <v>-4.0880400000000003</v>
      </c>
      <c r="I1398">
        <v>8.7515800000000006</v>
      </c>
      <c r="J1398">
        <v>1</v>
      </c>
      <c r="K1398">
        <f t="shared" si="43"/>
        <v>0</v>
      </c>
      <c r="L1398">
        <f>SQRT((D1398-Tabelle11[[#This Row],[X]])^2+ (E1398 - Tabelle11[Y])^2 + (F1398 - Tabelle11[Z])^2)</f>
        <v>129.88924097788086</v>
      </c>
      <c r="M1398">
        <f ca="1">IF(ROW()&gt;M$1+2,AVERAGEA(INDIRECT(ADDRESS(ROW()-M$1,12)):INDIRECT(ADDRESS(ROW(),12,4))),NA())</f>
        <v>129.98167437297732</v>
      </c>
      <c r="N1398" s="1">
        <f>1000/(Tabelle10[[#This Row],[Time MS]]-B1397)</f>
        <v>71.428571428571431</v>
      </c>
    </row>
    <row r="1399" spans="1:14">
      <c r="A1399" t="str">
        <f t="shared" si="42"/>
        <v>0:28:444</v>
      </c>
      <c r="B1399">
        <v>28444</v>
      </c>
      <c r="C1399">
        <v>1</v>
      </c>
      <c r="D1399">
        <v>-24.179600000000001</v>
      </c>
      <c r="E1399">
        <v>95.809700000000007</v>
      </c>
      <c r="F1399">
        <v>84.303399999999996</v>
      </c>
      <c r="G1399">
        <v>-45.461599999999997</v>
      </c>
      <c r="H1399">
        <v>-4.0880400000000003</v>
      </c>
      <c r="I1399">
        <v>8.7515800000000006</v>
      </c>
      <c r="J1399">
        <v>0</v>
      </c>
      <c r="K1399">
        <f t="shared" si="43"/>
        <v>0</v>
      </c>
      <c r="L1399">
        <f>SQRT((D1399-Tabelle11[[#This Row],[X]])^2+ (E1399 - Tabelle11[Y])^2 + (F1399 - Tabelle11[Z])^2)</f>
        <v>129.88924097788086</v>
      </c>
      <c r="M1399">
        <f ca="1">IF(ROW()&gt;M$1+2,AVERAGEA(INDIRECT(ADDRESS(ROW()-M$1,12)):INDIRECT(ADDRESS(ROW(),12,4))),NA())</f>
        <v>130.00669927305262</v>
      </c>
      <c r="N1399" s="1">
        <f>1000/(Tabelle10[[#This Row],[Time MS]]-B1398)</f>
        <v>38.46153846153846</v>
      </c>
    </row>
    <row r="1400" spans="1:14">
      <c r="A1400" t="str">
        <f t="shared" si="42"/>
        <v>0:28:465</v>
      </c>
      <c r="B1400">
        <v>28465</v>
      </c>
      <c r="C1400">
        <v>1</v>
      </c>
      <c r="D1400">
        <v>-23.353400000000001</v>
      </c>
      <c r="E1400">
        <v>96.228499999999997</v>
      </c>
      <c r="F1400">
        <v>84.956599999999995</v>
      </c>
      <c r="G1400">
        <v>-45.136299999999999</v>
      </c>
      <c r="H1400">
        <v>-4.0953200000000001</v>
      </c>
      <c r="I1400">
        <v>8.5716699999999992</v>
      </c>
      <c r="J1400">
        <v>1</v>
      </c>
      <c r="K1400">
        <f t="shared" si="43"/>
        <v>0.99892745658764537</v>
      </c>
      <c r="L1400">
        <f>SQRT((D1400-Tabelle11[[#This Row],[X]])^2+ (E1400 - Tabelle11[Y])^2 + (F1400 - Tabelle11[Z])^2)</f>
        <v>130.47194866089032</v>
      </c>
      <c r="M1400">
        <f ca="1">IF(ROW()&gt;M$1+2,AVERAGEA(INDIRECT(ADDRESS(ROW()-M$1,12)):INDIRECT(ADDRESS(ROW(),12,4))),NA())</f>
        <v>130.02999785155865</v>
      </c>
      <c r="N1400" s="1">
        <f>1000/(Tabelle10[[#This Row],[Time MS]]-B1399)</f>
        <v>47.61904761904762</v>
      </c>
    </row>
    <row r="1401" spans="1:14">
      <c r="A1401" t="str">
        <f t="shared" si="42"/>
        <v>0:28:480</v>
      </c>
      <c r="B1401">
        <v>28480</v>
      </c>
      <c r="C1401">
        <v>1</v>
      </c>
      <c r="D1401">
        <v>-23.353400000000001</v>
      </c>
      <c r="E1401">
        <v>96.228499999999997</v>
      </c>
      <c r="F1401">
        <v>84.956599999999995</v>
      </c>
      <c r="G1401">
        <v>-45.136299999999999</v>
      </c>
      <c r="H1401">
        <v>-4.0953200000000001</v>
      </c>
      <c r="I1401">
        <v>8.5716699999999992</v>
      </c>
      <c r="J1401">
        <v>0</v>
      </c>
      <c r="K1401">
        <f t="shared" si="43"/>
        <v>0</v>
      </c>
      <c r="L1401">
        <f>SQRT((D1401-Tabelle11[[#This Row],[X]])^2+ (E1401 - Tabelle11[Y])^2 + (F1401 - Tabelle11[Z])^2)</f>
        <v>130.47194866089032</v>
      </c>
      <c r="M1401">
        <f ca="1">IF(ROW()&gt;M$1+2,AVERAGEA(INDIRECT(ADDRESS(ROW()-M$1,12)):INDIRECT(ADDRESS(ROW(),12,4))),NA())</f>
        <v>130.05329643006471</v>
      </c>
      <c r="N1401" s="1">
        <f>1000/(Tabelle10[[#This Row],[Time MS]]-B1400)</f>
        <v>66.666666666666671</v>
      </c>
    </row>
    <row r="1402" spans="1:14">
      <c r="A1402" t="str">
        <f t="shared" si="42"/>
        <v>0:28:505</v>
      </c>
      <c r="B1402">
        <v>28505</v>
      </c>
      <c r="C1402">
        <v>1</v>
      </c>
      <c r="D1402">
        <v>-23.8322</v>
      </c>
      <c r="E1402">
        <v>95.752600000000001</v>
      </c>
      <c r="F1402">
        <v>84.63</v>
      </c>
      <c r="G1402">
        <v>-45.318300000000001</v>
      </c>
      <c r="H1402">
        <v>-3.85317</v>
      </c>
      <c r="I1402">
        <v>8.6425999999999998</v>
      </c>
      <c r="J1402">
        <v>1</v>
      </c>
      <c r="K1402">
        <f t="shared" si="43"/>
        <v>0.68641261240865337</v>
      </c>
      <c r="L1402">
        <f>SQRT((D1402-Tabelle11[[#This Row],[X]])^2+ (E1402 - Tabelle11[Y])^2 + (F1402 - Tabelle11[Z])^2)</f>
        <v>129.99527323560653</v>
      </c>
      <c r="M1402">
        <f ca="1">IF(ROW()&gt;M$1+2,AVERAGEA(INDIRECT(ADDRESS(ROW()-M$1,12)):INDIRECT(ADDRESS(ROW(),12,4))),NA())</f>
        <v>130.07937115447393</v>
      </c>
      <c r="N1402" s="1">
        <f>1000/(Tabelle10[[#This Row],[Time MS]]-B1401)</f>
        <v>40</v>
      </c>
    </row>
    <row r="1403" spans="1:14">
      <c r="A1403" t="str">
        <f t="shared" si="42"/>
        <v>0:28:523</v>
      </c>
      <c r="B1403">
        <v>28523</v>
      </c>
      <c r="C1403">
        <v>1</v>
      </c>
      <c r="D1403">
        <v>-23.424199999999999</v>
      </c>
      <c r="E1403">
        <v>96.120599999999996</v>
      </c>
      <c r="F1403">
        <v>84.857399999999998</v>
      </c>
      <c r="G1403">
        <v>-45.238</v>
      </c>
      <c r="H1403">
        <v>-4.0477499999999997</v>
      </c>
      <c r="I1403">
        <v>8.5806799999999992</v>
      </c>
      <c r="J1403">
        <v>1</v>
      </c>
      <c r="K1403">
        <f t="shared" si="43"/>
        <v>0.69041735054355513</v>
      </c>
      <c r="L1403">
        <f>SQRT((D1403-Tabelle11[[#This Row],[X]])^2+ (E1403 - Tabelle11[Y])^2 + (F1403 - Tabelle11[Z])^2)</f>
        <v>130.34048191087831</v>
      </c>
      <c r="M1403">
        <f ca="1">IF(ROW()&gt;M$1+2,AVERAGEA(INDIRECT(ADDRESS(ROW()-M$1,12)):INDIRECT(ADDRESS(ROW(),12,4))),NA())</f>
        <v>130.10886378655908</v>
      </c>
      <c r="N1403" s="1">
        <f>1000/(Tabelle10[[#This Row],[Time MS]]-B1402)</f>
        <v>55.555555555555557</v>
      </c>
    </row>
    <row r="1404" spans="1:14">
      <c r="A1404" t="str">
        <f t="shared" si="42"/>
        <v>0:28:548</v>
      </c>
      <c r="B1404">
        <v>28548</v>
      </c>
      <c r="C1404">
        <v>1</v>
      </c>
      <c r="D1404">
        <v>-23.610099999999999</v>
      </c>
      <c r="E1404">
        <v>95.028199999999998</v>
      </c>
      <c r="F1404">
        <v>84.703000000000003</v>
      </c>
      <c r="G1404">
        <v>-45.338900000000002</v>
      </c>
      <c r="H1404">
        <v>-3.93187</v>
      </c>
      <c r="I1404">
        <v>8.907</v>
      </c>
      <c r="J1404">
        <v>1</v>
      </c>
      <c r="K1404">
        <f t="shared" si="43"/>
        <v>1.2539781810724844</v>
      </c>
      <c r="L1404">
        <f>SQRT((D1404-Tabelle11[[#This Row],[X]])^2+ (E1404 - Tabelle11[Y])^2 + (F1404 - Tabelle11[Z])^2)</f>
        <v>129.46966372957797</v>
      </c>
      <c r="M1404">
        <f ca="1">IF(ROW()&gt;M$1+2,AVERAGEA(INDIRECT(ADDRESS(ROW()-M$1,12)):INDIRECT(ADDRESS(ROW(),12,4))),NA())</f>
        <v>130.12223875188383</v>
      </c>
      <c r="N1404" s="1">
        <f>1000/(Tabelle10[[#This Row],[Time MS]]-B1403)</f>
        <v>40</v>
      </c>
    </row>
    <row r="1405" spans="1:14">
      <c r="A1405" t="str">
        <f t="shared" si="42"/>
        <v>0:28:576</v>
      </c>
      <c r="B1405">
        <v>28576</v>
      </c>
      <c r="C1405">
        <v>1</v>
      </c>
      <c r="D1405">
        <v>-23.610099999999999</v>
      </c>
      <c r="E1405">
        <v>95.028199999999998</v>
      </c>
      <c r="F1405">
        <v>84.703000000000003</v>
      </c>
      <c r="G1405">
        <v>-45.338900000000002</v>
      </c>
      <c r="H1405">
        <v>-3.93187</v>
      </c>
      <c r="I1405">
        <v>8.907</v>
      </c>
      <c r="J1405">
        <v>0</v>
      </c>
      <c r="K1405">
        <f t="shared" si="43"/>
        <v>0</v>
      </c>
      <c r="L1405">
        <f>SQRT((D1405-Tabelle11[[#This Row],[X]])^2+ (E1405 - Tabelle11[Y])^2 + (F1405 - Tabelle11[Z])^2)</f>
        <v>129.46966372957797</v>
      </c>
      <c r="M1405">
        <f ca="1">IF(ROW()&gt;M$1+2,AVERAGEA(INDIRECT(ADDRESS(ROW()-M$1,12)):INDIRECT(ADDRESS(ROW(),12,4))),NA())</f>
        <v>130.13561371720857</v>
      </c>
      <c r="N1405" s="1">
        <f>1000/(Tabelle10[[#This Row],[Time MS]]-B1404)</f>
        <v>35.714285714285715</v>
      </c>
    </row>
    <row r="1406" spans="1:14">
      <c r="A1406" t="str">
        <f t="shared" si="42"/>
        <v>0:28:604</v>
      </c>
      <c r="B1406">
        <v>28604</v>
      </c>
      <c r="C1406">
        <v>1</v>
      </c>
      <c r="D1406">
        <v>-23.477799999999998</v>
      </c>
      <c r="E1406">
        <v>95.525300000000001</v>
      </c>
      <c r="F1406">
        <v>84.906899999999993</v>
      </c>
      <c r="G1406">
        <v>-45.2958</v>
      </c>
      <c r="H1406">
        <v>-4.1571400000000001</v>
      </c>
      <c r="I1406">
        <v>8.8370899999999999</v>
      </c>
      <c r="J1406">
        <v>1</v>
      </c>
      <c r="K1406">
        <f t="shared" si="43"/>
        <v>0.6100022331478101</v>
      </c>
      <c r="L1406">
        <f>SQRT((D1406-Tabelle11[[#This Row],[X]])^2+ (E1406 - Tabelle11[Y])^2 + (F1406 - Tabelle11[Z])^2)</f>
        <v>129.94410991091516</v>
      </c>
      <c r="M1406">
        <f ca="1">IF(ROW()&gt;M$1+2,AVERAGEA(INDIRECT(ADDRESS(ROW()-M$1,12)):INDIRECT(ADDRESS(ROW(),12,4))),NA())</f>
        <v>130.13678994890071</v>
      </c>
      <c r="N1406" s="1">
        <f>1000/(Tabelle10[[#This Row],[Time MS]]-B1405)</f>
        <v>35.714285714285715</v>
      </c>
    </row>
    <row r="1407" spans="1:14">
      <c r="A1407" t="str">
        <f t="shared" si="42"/>
        <v>0:28:617</v>
      </c>
      <c r="B1407">
        <v>28617</v>
      </c>
      <c r="C1407">
        <v>1</v>
      </c>
      <c r="D1407">
        <v>-23.477799999999998</v>
      </c>
      <c r="E1407">
        <v>95.525300000000001</v>
      </c>
      <c r="F1407">
        <v>84.906899999999993</v>
      </c>
      <c r="G1407">
        <v>-45.2958</v>
      </c>
      <c r="H1407">
        <v>-4.1571400000000001</v>
      </c>
      <c r="I1407">
        <v>8.8370899999999999</v>
      </c>
      <c r="J1407">
        <v>1</v>
      </c>
      <c r="K1407">
        <f t="shared" si="43"/>
        <v>0</v>
      </c>
      <c r="L1407">
        <f>SQRT((D1407-Tabelle11[[#This Row],[X]])^2+ (E1407 - Tabelle11[Y])^2 + (F1407 - Tabelle11[Z])^2)</f>
        <v>129.94410991091516</v>
      </c>
      <c r="M1407">
        <f ca="1">IF(ROW()&gt;M$1+2,AVERAGEA(INDIRECT(ADDRESS(ROW()-M$1,12)):INDIRECT(ADDRESS(ROW(),12,4))),NA())</f>
        <v>130.13796618059288</v>
      </c>
      <c r="N1407" s="1">
        <f>1000/(Tabelle10[[#This Row],[Time MS]]-B1406)</f>
        <v>76.92307692307692</v>
      </c>
    </row>
    <row r="1408" spans="1:14">
      <c r="A1408" t="str">
        <f t="shared" si="42"/>
        <v>0:28:639</v>
      </c>
      <c r="B1408">
        <v>28639</v>
      </c>
      <c r="C1408">
        <v>1</v>
      </c>
      <c r="D1408">
        <v>-23.477799999999998</v>
      </c>
      <c r="E1408">
        <v>95.525300000000001</v>
      </c>
      <c r="F1408">
        <v>84.906899999999993</v>
      </c>
      <c r="G1408">
        <v>-45.2958</v>
      </c>
      <c r="H1408">
        <v>-4.1571400000000001</v>
      </c>
      <c r="I1408">
        <v>8.8370899999999999</v>
      </c>
      <c r="J1408">
        <v>0</v>
      </c>
      <c r="K1408">
        <f t="shared" si="43"/>
        <v>0</v>
      </c>
      <c r="L1408">
        <f>SQRT((D1408-Tabelle11[[#This Row],[X]])^2+ (E1408 - Tabelle11[Y])^2 + (F1408 - Tabelle11[Z])^2)</f>
        <v>129.94410991091516</v>
      </c>
      <c r="M1408">
        <f ca="1">IF(ROW()&gt;M$1+2,AVERAGEA(INDIRECT(ADDRESS(ROW()-M$1,12)):INDIRECT(ADDRESS(ROW(),12,4))),NA())</f>
        <v>130.13371881811852</v>
      </c>
      <c r="N1408" s="1">
        <f>1000/(Tabelle10[[#This Row],[Time MS]]-B1407)</f>
        <v>45.454545454545453</v>
      </c>
    </row>
    <row r="1409" spans="1:14">
      <c r="A1409" t="str">
        <f t="shared" si="42"/>
        <v>0:28:658</v>
      </c>
      <c r="B1409">
        <v>28658</v>
      </c>
      <c r="C1409">
        <v>1</v>
      </c>
      <c r="D1409">
        <v>-23.477799999999998</v>
      </c>
      <c r="E1409">
        <v>95.525300000000001</v>
      </c>
      <c r="F1409">
        <v>84.906899999999993</v>
      </c>
      <c r="G1409">
        <v>-45.2958</v>
      </c>
      <c r="H1409">
        <v>-4.1571400000000001</v>
      </c>
      <c r="I1409">
        <v>8.8370899999999999</v>
      </c>
      <c r="J1409">
        <v>0</v>
      </c>
      <c r="K1409">
        <f t="shared" si="43"/>
        <v>0</v>
      </c>
      <c r="L1409">
        <f>SQRT((D1409-Tabelle11[[#This Row],[X]])^2+ (E1409 - Tabelle11[Y])^2 + (F1409 - Tabelle11[Z])^2)</f>
        <v>129.94410991091516</v>
      </c>
      <c r="M1409">
        <f ca="1">IF(ROW()&gt;M$1+2,AVERAGEA(INDIRECT(ADDRESS(ROW()-M$1,12)):INDIRECT(ADDRESS(ROW(),12,4))),NA())</f>
        <v>130.11971042281425</v>
      </c>
      <c r="N1409" s="1">
        <f>1000/(Tabelle10[[#This Row],[Time MS]]-B1408)</f>
        <v>52.631578947368418</v>
      </c>
    </row>
    <row r="1410" spans="1:14">
      <c r="A1410" t="str">
        <f t="shared" si="42"/>
        <v>0:28:665</v>
      </c>
      <c r="B1410">
        <v>28665</v>
      </c>
      <c r="C1410">
        <v>1</v>
      </c>
      <c r="D1410">
        <v>-21.0519</v>
      </c>
      <c r="E1410">
        <v>94.960400000000007</v>
      </c>
      <c r="F1410">
        <v>85.7607</v>
      </c>
      <c r="G1410">
        <v>-44.641800000000003</v>
      </c>
      <c r="H1410">
        <v>-3.8780899999999998</v>
      </c>
      <c r="I1410">
        <v>9.0497700000000005</v>
      </c>
      <c r="J1410">
        <v>1</v>
      </c>
      <c r="K1410">
        <f t="shared" si="43"/>
        <v>1.3849436503997723</v>
      </c>
      <c r="L1410">
        <f>SQRT((D1410-Tabelle11[[#This Row],[X]])^2+ (E1410 - Tabelle11[Y])^2 + (F1410 - Tabelle11[Z])^2)</f>
        <v>129.67481531222631</v>
      </c>
      <c r="M1410">
        <f ca="1">IF(ROW()&gt;M$1+2,AVERAGEA(INDIRECT(ADDRESS(ROW()-M$1,12)):INDIRECT(ADDRESS(ROW(),12,4))),NA())</f>
        <v>130.10303574435463</v>
      </c>
      <c r="N1410" s="1">
        <f>1000/(Tabelle10[[#This Row],[Time MS]]-B1409)</f>
        <v>142.85714285714286</v>
      </c>
    </row>
    <row r="1411" spans="1:14">
      <c r="A1411" t="str">
        <f t="shared" ref="A1411:A1474" si="44">INT(INT(B1412/1000)/60)&amp;":"&amp;MOD(INT(B1411/1000),60)&amp;":"&amp;MOD(B1411,1000)</f>
        <v>0:28:674</v>
      </c>
      <c r="B1411">
        <v>28674</v>
      </c>
      <c r="C1411">
        <v>1</v>
      </c>
      <c r="D1411">
        <v>-22.562999999999999</v>
      </c>
      <c r="E1411">
        <v>94.878</v>
      </c>
      <c r="F1411">
        <v>84.600399999999993</v>
      </c>
      <c r="G1411">
        <v>-45.268599999999999</v>
      </c>
      <c r="H1411">
        <v>-3.9057599999999999</v>
      </c>
      <c r="I1411">
        <v>9.2309999999999999</v>
      </c>
      <c r="J1411">
        <v>1</v>
      </c>
      <c r="K1411">
        <f t="shared" ref="K1411:K1474" si="45">((ABS(SQRT(SUMSQ(E1410,D1410,F1410))-SQRT(SUMSQ(E1411,D1411,F1411)))/100)/((B1411-B1410)/1000))*3.6</f>
        <v>2.2784788141159424</v>
      </c>
      <c r="L1411">
        <f>SQRT((D1411-Tabelle11[[#This Row],[X]])^2+ (E1411 - Tabelle11[Y])^2 + (F1411 - Tabelle11[Z])^2)</f>
        <v>129.10519560869733</v>
      </c>
      <c r="M1411">
        <f ca="1">IF(ROW()&gt;M$1+2,AVERAGEA(INDIRECT(ADDRESS(ROW()-M$1,12)):INDIRECT(ADDRESS(ROW(),12,4))),NA())</f>
        <v>130.07807951956471</v>
      </c>
      <c r="N1411" s="1">
        <f>1000/(Tabelle10[[#This Row],[Time MS]]-B1410)</f>
        <v>111.11111111111111</v>
      </c>
    </row>
    <row r="1412" spans="1:14">
      <c r="A1412" t="str">
        <f t="shared" si="44"/>
        <v>0:28:707</v>
      </c>
      <c r="B1412">
        <v>28707</v>
      </c>
      <c r="C1412">
        <v>1</v>
      </c>
      <c r="D1412">
        <v>-22.562999999999999</v>
      </c>
      <c r="E1412">
        <v>94.878</v>
      </c>
      <c r="F1412">
        <v>84.600399999999993</v>
      </c>
      <c r="G1412">
        <v>-45.268599999999999</v>
      </c>
      <c r="H1412">
        <v>-3.9057599999999999</v>
      </c>
      <c r="I1412">
        <v>9.2309999999999999</v>
      </c>
      <c r="J1412">
        <v>0</v>
      </c>
      <c r="K1412">
        <f t="shared" si="45"/>
        <v>0</v>
      </c>
      <c r="L1412">
        <f>SQRT((D1412-Tabelle11[[#This Row],[X]])^2+ (E1412 - Tabelle11[Y])^2 + (F1412 - Tabelle11[Z])^2)</f>
        <v>129.10519560869733</v>
      </c>
      <c r="M1412">
        <f ca="1">IF(ROW()&gt;M$1+2,AVERAGEA(INDIRECT(ADDRESS(ROW()-M$1,12)):INDIRECT(ADDRESS(ROW(),12,4))),NA())</f>
        <v>130.05312329477476</v>
      </c>
      <c r="N1412" s="1">
        <f>1000/(Tabelle10[[#This Row],[Time MS]]-B1411)</f>
        <v>30.303030303030305</v>
      </c>
    </row>
    <row r="1413" spans="1:14">
      <c r="A1413" t="str">
        <f t="shared" si="44"/>
        <v>0:28:733</v>
      </c>
      <c r="B1413">
        <v>28733</v>
      </c>
      <c r="C1413">
        <v>1</v>
      </c>
      <c r="D1413">
        <v>-23.6508</v>
      </c>
      <c r="E1413">
        <v>96.38</v>
      </c>
      <c r="F1413">
        <v>84.370999999999995</v>
      </c>
      <c r="G1413">
        <v>-45.589700000000001</v>
      </c>
      <c r="H1413">
        <v>-4.1997099999999996</v>
      </c>
      <c r="I1413">
        <v>8.8493200000000005</v>
      </c>
      <c r="J1413">
        <v>1</v>
      </c>
      <c r="K1413">
        <f t="shared" si="45"/>
        <v>1.5950417052807473</v>
      </c>
      <c r="L1413">
        <f>SQRT((D1413-Tabelle11[[#This Row],[X]])^2+ (E1413 - Tabelle11[Y])^2 + (F1413 - Tabelle11[Z])^2)</f>
        <v>130.25717017362231</v>
      </c>
      <c r="M1413">
        <f ca="1">IF(ROW()&gt;M$1+2,AVERAGEA(INDIRECT(ADDRESS(ROW()-M$1,12)):INDIRECT(ADDRESS(ROW(),12,4))),NA())</f>
        <v>130.03957275874649</v>
      </c>
      <c r="N1413" s="1">
        <f>1000/(Tabelle10[[#This Row],[Time MS]]-B1412)</f>
        <v>38.46153846153846</v>
      </c>
    </row>
    <row r="1414" spans="1:14">
      <c r="A1414" t="str">
        <f t="shared" si="44"/>
        <v>0:28:751</v>
      </c>
      <c r="B1414">
        <v>28751</v>
      </c>
      <c r="C1414">
        <v>1</v>
      </c>
      <c r="D1414">
        <v>-23.602399999999999</v>
      </c>
      <c r="E1414">
        <v>96.001599999999996</v>
      </c>
      <c r="F1414">
        <v>84.796000000000006</v>
      </c>
      <c r="G1414">
        <v>-45.478099999999998</v>
      </c>
      <c r="H1414">
        <v>-4.2367299999999997</v>
      </c>
      <c r="I1414">
        <v>8.9756800000000005</v>
      </c>
      <c r="J1414">
        <v>1</v>
      </c>
      <c r="K1414">
        <f t="shared" si="45"/>
        <v>2.447793935743903E-2</v>
      </c>
      <c r="L1414">
        <f>SQRT((D1414-Tabelle11[[#This Row],[X]])^2+ (E1414 - Tabelle11[Y])^2 + (F1414 - Tabelle11[Z])^2)</f>
        <v>130.24493120394359</v>
      </c>
      <c r="M1414">
        <f ca="1">IF(ROW()&gt;M$1+2,AVERAGEA(INDIRECT(ADDRESS(ROW()-M$1,12)):INDIRECT(ADDRESS(ROW(),12,4))),NA())</f>
        <v>130.04369579383169</v>
      </c>
      <c r="N1414" s="1">
        <f>1000/(Tabelle10[[#This Row],[Time MS]]-B1413)</f>
        <v>55.555555555555557</v>
      </c>
    </row>
    <row r="1415" spans="1:14">
      <c r="A1415" t="str">
        <f t="shared" si="44"/>
        <v>0:28:776</v>
      </c>
      <c r="B1415">
        <v>28776</v>
      </c>
      <c r="C1415">
        <v>1</v>
      </c>
      <c r="D1415">
        <v>-23.602399999999999</v>
      </c>
      <c r="E1415">
        <v>96.001599999999996</v>
      </c>
      <c r="F1415">
        <v>84.796000000000006</v>
      </c>
      <c r="G1415">
        <v>-45.478099999999998</v>
      </c>
      <c r="H1415">
        <v>-4.2367299999999997</v>
      </c>
      <c r="I1415">
        <v>8.9756800000000005</v>
      </c>
      <c r="J1415">
        <v>0</v>
      </c>
      <c r="K1415">
        <f t="shared" si="45"/>
        <v>0</v>
      </c>
      <c r="L1415">
        <f>SQRT((D1415-Tabelle11[[#This Row],[X]])^2+ (E1415 - Tabelle11[Y])^2 + (F1415 - Tabelle11[Z])^2)</f>
        <v>130.24493120394359</v>
      </c>
      <c r="M1415">
        <f ca="1">IF(ROW()&gt;M$1+2,AVERAGEA(INDIRECT(ADDRESS(ROW()-M$1,12)):INDIRECT(ADDRESS(ROW(),12,4))),NA())</f>
        <v>130.04870221762613</v>
      </c>
      <c r="N1415" s="1">
        <f>1000/(Tabelle10[[#This Row],[Time MS]]-B1414)</f>
        <v>40</v>
      </c>
    </row>
    <row r="1416" spans="1:14">
      <c r="A1416" t="str">
        <f t="shared" si="44"/>
        <v>0:28:796</v>
      </c>
      <c r="B1416">
        <v>28796</v>
      </c>
      <c r="C1416">
        <v>1</v>
      </c>
      <c r="D1416">
        <v>-23.602399999999999</v>
      </c>
      <c r="E1416">
        <v>96.001599999999996</v>
      </c>
      <c r="F1416">
        <v>84.796000000000006</v>
      </c>
      <c r="G1416">
        <v>-45.478099999999998</v>
      </c>
      <c r="H1416">
        <v>-4.2367299999999997</v>
      </c>
      <c r="I1416">
        <v>8.9756800000000005</v>
      </c>
      <c r="J1416">
        <v>1</v>
      </c>
      <c r="K1416">
        <f t="shared" si="45"/>
        <v>0</v>
      </c>
      <c r="L1416">
        <f>SQRT((D1416-Tabelle11[[#This Row],[X]])^2+ (E1416 - Tabelle11[Y])^2 + (F1416 - Tabelle11[Z])^2)</f>
        <v>130.24493120394359</v>
      </c>
      <c r="M1416">
        <f ca="1">IF(ROW()&gt;M$1+2,AVERAGEA(INDIRECT(ADDRESS(ROW()-M$1,12)):INDIRECT(ADDRESS(ROW(),12,4))),NA())</f>
        <v>130.05370864142057</v>
      </c>
      <c r="N1416" s="1">
        <f>1000/(Tabelle10[[#This Row],[Time MS]]-B1415)</f>
        <v>50</v>
      </c>
    </row>
    <row r="1417" spans="1:14">
      <c r="A1417" t="str">
        <f t="shared" si="44"/>
        <v>0:28:810</v>
      </c>
      <c r="B1417">
        <v>28810</v>
      </c>
      <c r="C1417">
        <v>1</v>
      </c>
      <c r="D1417">
        <v>-23.602399999999999</v>
      </c>
      <c r="E1417">
        <v>96.001599999999996</v>
      </c>
      <c r="F1417">
        <v>84.796000000000006</v>
      </c>
      <c r="G1417">
        <v>-45.478099999999998</v>
      </c>
      <c r="H1417">
        <v>-4.2367299999999997</v>
      </c>
      <c r="I1417">
        <v>8.9756800000000005</v>
      </c>
      <c r="J1417">
        <v>0</v>
      </c>
      <c r="K1417">
        <f t="shared" si="45"/>
        <v>0</v>
      </c>
      <c r="L1417">
        <f>SQRT((D1417-Tabelle11[[#This Row],[X]])^2+ (E1417 - Tabelle11[Y])^2 + (F1417 - Tabelle11[Z])^2)</f>
        <v>130.24493120394359</v>
      </c>
      <c r="M1417">
        <f ca="1">IF(ROW()&gt;M$1+2,AVERAGEA(INDIRECT(ADDRESS(ROW()-M$1,12)):INDIRECT(ADDRESS(ROW(),12,4))),NA())</f>
        <v>130.05253320708925</v>
      </c>
      <c r="N1417" s="1">
        <f>1000/(Tabelle10[[#This Row],[Time MS]]-B1416)</f>
        <v>71.428571428571431</v>
      </c>
    </row>
    <row r="1418" spans="1:14">
      <c r="A1418" t="str">
        <f t="shared" si="44"/>
        <v>0:28:825</v>
      </c>
      <c r="B1418">
        <v>28825</v>
      </c>
      <c r="C1418">
        <v>1</v>
      </c>
      <c r="D1418">
        <v>-23.496300000000002</v>
      </c>
      <c r="E1418">
        <v>96.031000000000006</v>
      </c>
      <c r="F1418">
        <v>85.016800000000003</v>
      </c>
      <c r="G1418">
        <v>-45.409599999999998</v>
      </c>
      <c r="H1418">
        <v>-4.0768000000000004</v>
      </c>
      <c r="I1418">
        <v>8.9680599999999995</v>
      </c>
      <c r="J1418">
        <v>1</v>
      </c>
      <c r="K1418">
        <f t="shared" si="45"/>
        <v>0.35123211227103185</v>
      </c>
      <c r="L1418">
        <f>SQRT((D1418-Tabelle11[[#This Row],[X]])^2+ (E1418 - Tabelle11[Y])^2 + (F1418 - Tabelle11[Z])^2)</f>
        <v>130.39127791738986</v>
      </c>
      <c r="M1418">
        <f ca="1">IF(ROW()&gt;M$1+2,AVERAGEA(INDIRECT(ADDRESS(ROW()-M$1,12)):INDIRECT(ADDRESS(ROW(),12,4))),NA())</f>
        <v>130.05280675011883</v>
      </c>
      <c r="N1418" s="1">
        <f>1000/(Tabelle10[[#This Row],[Time MS]]-B1417)</f>
        <v>66.666666666666671</v>
      </c>
    </row>
    <row r="1419" spans="1:14">
      <c r="A1419" t="str">
        <f t="shared" si="44"/>
        <v>0:28:839</v>
      </c>
      <c r="B1419">
        <v>28839</v>
      </c>
      <c r="C1419">
        <v>1</v>
      </c>
      <c r="D1419">
        <v>-23.496300000000002</v>
      </c>
      <c r="E1419">
        <v>96.031000000000006</v>
      </c>
      <c r="F1419">
        <v>85.016800000000003</v>
      </c>
      <c r="G1419">
        <v>-45.409599999999998</v>
      </c>
      <c r="H1419">
        <v>-4.0768000000000004</v>
      </c>
      <c r="I1419">
        <v>8.9680599999999995</v>
      </c>
      <c r="J1419">
        <v>0</v>
      </c>
      <c r="K1419">
        <f t="shared" si="45"/>
        <v>0</v>
      </c>
      <c r="L1419">
        <f>SQRT((D1419-Tabelle11[[#This Row],[X]])^2+ (E1419 - Tabelle11[Y])^2 + (F1419 - Tabelle11[Z])^2)</f>
        <v>130.39127791738986</v>
      </c>
      <c r="M1419">
        <f ca="1">IF(ROW()&gt;M$1+2,AVERAGEA(INDIRECT(ADDRESS(ROW()-M$1,12)):INDIRECT(ADDRESS(ROW(),12,4))),NA())</f>
        <v>130.05921999901014</v>
      </c>
      <c r="N1419" s="1">
        <f>1000/(Tabelle10[[#This Row],[Time MS]]-B1418)</f>
        <v>71.428571428571431</v>
      </c>
    </row>
    <row r="1420" spans="1:14">
      <c r="A1420" t="str">
        <f t="shared" si="44"/>
        <v>0:28:869</v>
      </c>
      <c r="B1420">
        <v>28869</v>
      </c>
      <c r="C1420">
        <v>1</v>
      </c>
      <c r="D1420">
        <v>-23.864000000000001</v>
      </c>
      <c r="E1420">
        <v>95.860399999999998</v>
      </c>
      <c r="F1420">
        <v>84.858599999999996</v>
      </c>
      <c r="G1420">
        <v>-45.523800000000001</v>
      </c>
      <c r="H1420">
        <v>-4.1132900000000001</v>
      </c>
      <c r="I1420">
        <v>9.0326599999999999</v>
      </c>
      <c r="J1420">
        <v>1</v>
      </c>
      <c r="K1420">
        <f t="shared" si="45"/>
        <v>0.19428965049722821</v>
      </c>
      <c r="L1420">
        <f>SQRT((D1420-Tabelle11[[#This Row],[X]])^2+ (E1420 - Tabelle11[Y])^2 + (F1420 - Tabelle11[Z])^2)</f>
        <v>130.22936987530883</v>
      </c>
      <c r="M1420">
        <f ca="1">IF(ROW()&gt;M$1+2,AVERAGEA(INDIRECT(ADDRESS(ROW()-M$1,12)):INDIRECT(ADDRESS(ROW(),12,4))),NA())</f>
        <v>130.06403019797989</v>
      </c>
      <c r="N1420" s="1">
        <f>1000/(Tabelle10[[#This Row],[Time MS]]-B1419)</f>
        <v>33.333333333333336</v>
      </c>
    </row>
    <row r="1421" spans="1:14">
      <c r="A1421" t="str">
        <f t="shared" si="44"/>
        <v>0:28:883</v>
      </c>
      <c r="B1421">
        <v>28883</v>
      </c>
      <c r="C1421">
        <v>1</v>
      </c>
      <c r="D1421">
        <v>-23.778099999999998</v>
      </c>
      <c r="E1421">
        <v>95.843299999999999</v>
      </c>
      <c r="F1421">
        <v>84.9499</v>
      </c>
      <c r="G1421">
        <v>-45.49</v>
      </c>
      <c r="H1421">
        <v>-4.1228600000000002</v>
      </c>
      <c r="I1421">
        <v>9.0397200000000009</v>
      </c>
      <c r="J1421">
        <v>1</v>
      </c>
      <c r="K1421">
        <f t="shared" si="45"/>
        <v>8.0284242725278024E-2</v>
      </c>
      <c r="L1421">
        <f>SQRT((D1421-Tabelle11[[#This Row],[X]])^2+ (E1421 - Tabelle11[Y])^2 + (F1421 - Tabelle11[Z])^2)</f>
        <v>130.26059152525755</v>
      </c>
      <c r="M1421">
        <f ca="1">IF(ROW()&gt;M$1+2,AVERAGEA(INDIRECT(ADDRESS(ROW()-M$1,12)):INDIRECT(ADDRESS(ROW(),12,4))),NA())</f>
        <v>130.06914952219662</v>
      </c>
      <c r="N1421" s="1">
        <f>1000/(Tabelle10[[#This Row],[Time MS]]-B1420)</f>
        <v>71.428571428571431</v>
      </c>
    </row>
    <row r="1422" spans="1:14">
      <c r="A1422" t="str">
        <f t="shared" si="44"/>
        <v>0:28:907</v>
      </c>
      <c r="B1422">
        <v>28907</v>
      </c>
      <c r="C1422">
        <v>1</v>
      </c>
      <c r="D1422">
        <v>-23.778099999999998</v>
      </c>
      <c r="E1422">
        <v>95.843299999999999</v>
      </c>
      <c r="F1422">
        <v>84.9499</v>
      </c>
      <c r="G1422">
        <v>-45.49</v>
      </c>
      <c r="H1422">
        <v>-4.1228600000000002</v>
      </c>
      <c r="I1422">
        <v>9.0397200000000009</v>
      </c>
      <c r="J1422">
        <v>0</v>
      </c>
      <c r="K1422">
        <f t="shared" si="45"/>
        <v>0</v>
      </c>
      <c r="L1422">
        <f>SQRT((D1422-Tabelle11[[#This Row],[X]])^2+ (E1422 - Tabelle11[Y])^2 + (F1422 - Tabelle11[Z])^2)</f>
        <v>130.26059152525755</v>
      </c>
      <c r="M1422">
        <f ca="1">IF(ROW()&gt;M$1+2,AVERAGEA(INDIRECT(ADDRESS(ROW()-M$1,12)):INDIRECT(ADDRESS(ROW(),12,4))),NA())</f>
        <v>130.07426884641333</v>
      </c>
      <c r="N1422" s="1">
        <f>1000/(Tabelle10[[#This Row],[Time MS]]-B1421)</f>
        <v>41.666666666666664</v>
      </c>
    </row>
    <row r="1423" spans="1:14">
      <c r="A1423" t="str">
        <f t="shared" si="44"/>
        <v>0:28:935</v>
      </c>
      <c r="B1423">
        <v>28935</v>
      </c>
      <c r="C1423">
        <v>1</v>
      </c>
      <c r="D1423">
        <v>-24.028400000000001</v>
      </c>
      <c r="E1423">
        <v>95.77</v>
      </c>
      <c r="F1423">
        <v>84.867400000000004</v>
      </c>
      <c r="G1423">
        <v>-45.537700000000001</v>
      </c>
      <c r="H1423">
        <v>-4.1942899999999996</v>
      </c>
      <c r="I1423">
        <v>9.0370000000000008</v>
      </c>
      <c r="J1423">
        <v>1</v>
      </c>
      <c r="K1423">
        <f t="shared" si="45"/>
        <v>7.9421717832352509E-2</v>
      </c>
      <c r="L1423">
        <f>SQRT((D1423-Tabelle11[[#This Row],[X]])^2+ (E1423 - Tabelle11[Y])^2 + (F1423 - Tabelle11[Z])^2)</f>
        <v>130.19881907805461</v>
      </c>
      <c r="M1423">
        <f ca="1">IF(ROW()&gt;M$1+2,AVERAGEA(INDIRECT(ADDRESS(ROW()-M$1,12)):INDIRECT(ADDRESS(ROW(),12,4))),NA())</f>
        <v>130.07299126291684</v>
      </c>
      <c r="N1423" s="1">
        <f>1000/(Tabelle10[[#This Row],[Time MS]]-B1422)</f>
        <v>35.714285714285715</v>
      </c>
    </row>
    <row r="1424" spans="1:14">
      <c r="A1424" t="str">
        <f t="shared" si="44"/>
        <v>0:28:946</v>
      </c>
      <c r="B1424">
        <v>28946</v>
      </c>
      <c r="C1424">
        <v>1</v>
      </c>
      <c r="D1424">
        <v>-24.028400000000001</v>
      </c>
      <c r="E1424">
        <v>95.77</v>
      </c>
      <c r="F1424">
        <v>84.867400000000004</v>
      </c>
      <c r="G1424">
        <v>-45.537700000000001</v>
      </c>
      <c r="H1424">
        <v>-4.1942899999999996</v>
      </c>
      <c r="I1424">
        <v>9.0370000000000008</v>
      </c>
      <c r="J1424">
        <v>0</v>
      </c>
      <c r="K1424">
        <f t="shared" si="45"/>
        <v>0</v>
      </c>
      <c r="L1424">
        <f>SQRT((D1424-Tabelle11[[#This Row],[X]])^2+ (E1424 - Tabelle11[Y])^2 + (F1424 - Tabelle11[Z])^2)</f>
        <v>130.19881907805461</v>
      </c>
      <c r="M1424">
        <f ca="1">IF(ROW()&gt;M$1+2,AVERAGEA(INDIRECT(ADDRESS(ROW()-M$1,12)):INDIRECT(ADDRESS(ROW(),12,4))),NA())</f>
        <v>130.07171367942038</v>
      </c>
      <c r="N1424" s="1">
        <f>1000/(Tabelle10[[#This Row],[Time MS]]-B1423)</f>
        <v>90.909090909090907</v>
      </c>
    </row>
    <row r="1425" spans="1:14">
      <c r="A1425" t="str">
        <f t="shared" si="44"/>
        <v>0:28:967</v>
      </c>
      <c r="B1425">
        <v>28967</v>
      </c>
      <c r="C1425">
        <v>1</v>
      </c>
      <c r="D1425">
        <v>-22.918299999999999</v>
      </c>
      <c r="E1425">
        <v>95.091700000000003</v>
      </c>
      <c r="F1425">
        <v>85.254800000000003</v>
      </c>
      <c r="G1425">
        <v>-45.237400000000001</v>
      </c>
      <c r="H1425">
        <v>-4.0057799999999997</v>
      </c>
      <c r="I1425">
        <v>9.2210599999999996</v>
      </c>
      <c r="J1425">
        <v>1</v>
      </c>
      <c r="K1425">
        <f t="shared" si="45"/>
        <v>0.76280930625564125</v>
      </c>
      <c r="L1425">
        <f>SQRT((D1425-Tabelle11[[#This Row],[X]])^2+ (E1425 - Tabelle11[Y])^2 + (F1425 - Tabelle11[Z])^2)</f>
        <v>129.75384698273882</v>
      </c>
      <c r="M1425">
        <f ca="1">IF(ROW()&gt;M$1+2,AVERAGEA(INDIRECT(ADDRESS(ROW()-M$1,12)):INDIRECT(ADDRESS(ROW(),12,4))),NA())</f>
        <v>130.06330042948807</v>
      </c>
      <c r="N1425" s="1">
        <f>1000/(Tabelle10[[#This Row],[Time MS]]-B1424)</f>
        <v>47.61904761904762</v>
      </c>
    </row>
    <row r="1426" spans="1:14">
      <c r="A1426" t="str">
        <f t="shared" si="44"/>
        <v>0:28:982</v>
      </c>
      <c r="B1426">
        <v>28982</v>
      </c>
      <c r="C1426">
        <v>1</v>
      </c>
      <c r="D1426">
        <v>-22.918299999999999</v>
      </c>
      <c r="E1426">
        <v>95.091700000000003</v>
      </c>
      <c r="F1426">
        <v>85.254800000000003</v>
      </c>
      <c r="G1426">
        <v>-45.237400000000001</v>
      </c>
      <c r="H1426">
        <v>-4.0057799999999997</v>
      </c>
      <c r="I1426">
        <v>9.2210599999999996</v>
      </c>
      <c r="J1426">
        <v>0</v>
      </c>
      <c r="K1426">
        <f t="shared" si="45"/>
        <v>0</v>
      </c>
      <c r="L1426">
        <f>SQRT((D1426-Tabelle11[[#This Row],[X]])^2+ (E1426 - Tabelle11[Y])^2 + (F1426 - Tabelle11[Z])^2)</f>
        <v>129.75384698273882</v>
      </c>
      <c r="M1426">
        <f ca="1">IF(ROW()&gt;M$1+2,AVERAGEA(INDIRECT(ADDRESS(ROW()-M$1,12)):INDIRECT(ADDRESS(ROW(),12,4))),NA())</f>
        <v>130.05773849851934</v>
      </c>
      <c r="N1426" s="1">
        <f>1000/(Tabelle10[[#This Row],[Time MS]]-B1425)</f>
        <v>66.666666666666671</v>
      </c>
    </row>
    <row r="1427" spans="1:14">
      <c r="A1427" t="str">
        <f t="shared" si="44"/>
        <v>0:29:5</v>
      </c>
      <c r="B1427">
        <v>29005</v>
      </c>
      <c r="C1427">
        <v>1</v>
      </c>
      <c r="D1427">
        <v>-24.055399999999999</v>
      </c>
      <c r="E1427">
        <v>95.537800000000004</v>
      </c>
      <c r="F1427">
        <v>84.463899999999995</v>
      </c>
      <c r="G1427">
        <v>-45.685600000000001</v>
      </c>
      <c r="H1427">
        <v>-4.0673500000000002</v>
      </c>
      <c r="I1427">
        <v>9.1725200000000005</v>
      </c>
      <c r="J1427">
        <v>1</v>
      </c>
      <c r="K1427">
        <f t="shared" si="45"/>
        <v>2.5469943586684803E-2</v>
      </c>
      <c r="L1427">
        <f>SQRT((D1427-Tabelle11[[#This Row],[X]])^2+ (E1427 - Tabelle11[Y])^2 + (F1427 - Tabelle11[Z])^2)</f>
        <v>129.77011944669698</v>
      </c>
      <c r="M1427">
        <f ca="1">IF(ROW()&gt;M$1+2,AVERAGEA(INDIRECT(ADDRESS(ROW()-M$1,12)):INDIRECT(ADDRESS(ROW(),12,4))),NA())</f>
        <v>130.05233768105515</v>
      </c>
      <c r="N1427" s="1">
        <f>1000/(Tabelle10[[#This Row],[Time MS]]-B1426)</f>
        <v>43.478260869565219</v>
      </c>
    </row>
    <row r="1428" spans="1:14">
      <c r="A1428" t="str">
        <f t="shared" si="44"/>
        <v>0:29:20</v>
      </c>
      <c r="B1428">
        <v>29020</v>
      </c>
      <c r="C1428">
        <v>1</v>
      </c>
      <c r="D1428">
        <v>-24.055399999999999</v>
      </c>
      <c r="E1428">
        <v>95.537800000000004</v>
      </c>
      <c r="F1428">
        <v>84.463899999999995</v>
      </c>
      <c r="G1428">
        <v>-45.685600000000001</v>
      </c>
      <c r="H1428">
        <v>-4.0673500000000002</v>
      </c>
      <c r="I1428">
        <v>9.1725200000000005</v>
      </c>
      <c r="J1428">
        <v>1</v>
      </c>
      <c r="K1428">
        <f t="shared" si="45"/>
        <v>0</v>
      </c>
      <c r="L1428">
        <f>SQRT((D1428-Tabelle11[[#This Row],[X]])^2+ (E1428 - Tabelle11[Y])^2 + (F1428 - Tabelle11[Z])^2)</f>
        <v>129.77011944669698</v>
      </c>
      <c r="M1428">
        <f ca="1">IF(ROW()&gt;M$1+2,AVERAGEA(INDIRECT(ADDRESS(ROW()-M$1,12)):INDIRECT(ADDRESS(ROW(),12,4))),NA())</f>
        <v>130.04509564922884</v>
      </c>
      <c r="N1428" s="1">
        <f>1000/(Tabelle10[[#This Row],[Time MS]]-B1427)</f>
        <v>66.666666666666671</v>
      </c>
    </row>
    <row r="1429" spans="1:14">
      <c r="A1429" t="str">
        <f t="shared" si="44"/>
        <v>0:29:41</v>
      </c>
      <c r="B1429">
        <v>29041</v>
      </c>
      <c r="C1429">
        <v>1</v>
      </c>
      <c r="D1429">
        <v>-24.055399999999999</v>
      </c>
      <c r="E1429">
        <v>95.537800000000004</v>
      </c>
      <c r="F1429">
        <v>84.463899999999995</v>
      </c>
      <c r="G1429">
        <v>-45.685600000000001</v>
      </c>
      <c r="H1429">
        <v>-4.0673500000000002</v>
      </c>
      <c r="I1429">
        <v>9.1725200000000005</v>
      </c>
      <c r="J1429">
        <v>0</v>
      </c>
      <c r="K1429">
        <f t="shared" si="45"/>
        <v>0</v>
      </c>
      <c r="L1429">
        <f>SQRT((D1429-Tabelle11[[#This Row],[X]])^2+ (E1429 - Tabelle11[Y])^2 + (F1429 - Tabelle11[Z])^2)</f>
        <v>129.77011944669698</v>
      </c>
      <c r="M1429">
        <f ca="1">IF(ROW()&gt;M$1+2,AVERAGEA(INDIRECT(ADDRESS(ROW()-M$1,12)):INDIRECT(ADDRESS(ROW(),12,4))),NA())</f>
        <v>130.0431002103837</v>
      </c>
      <c r="N1429" s="1">
        <f>1000/(Tabelle10[[#This Row],[Time MS]]-B1428)</f>
        <v>47.61904761904762</v>
      </c>
    </row>
    <row r="1430" spans="1:14">
      <c r="A1430" t="str">
        <f t="shared" si="44"/>
        <v>0:29:62</v>
      </c>
      <c r="B1430">
        <v>29062</v>
      </c>
      <c r="C1430">
        <v>1</v>
      </c>
      <c r="D1430">
        <v>-24.105499999999999</v>
      </c>
      <c r="E1430">
        <v>95.986500000000007</v>
      </c>
      <c r="F1430">
        <v>84.710300000000004</v>
      </c>
      <c r="G1430">
        <v>-45.658999999999999</v>
      </c>
      <c r="H1430">
        <v>-4.2565099999999996</v>
      </c>
      <c r="I1430">
        <v>9.0413200000000007</v>
      </c>
      <c r="J1430">
        <v>1</v>
      </c>
      <c r="K1430">
        <f t="shared" si="45"/>
        <v>0.85723640735586404</v>
      </c>
      <c r="L1430">
        <f>SQRT((D1430-Tabelle11[[#This Row],[X]])^2+ (E1430 - Tabelle11[Y])^2 + (F1430 - Tabelle11[Z])^2)</f>
        <v>130.27017401765457</v>
      </c>
      <c r="M1430">
        <f ca="1">IF(ROW()&gt;M$1+2,AVERAGEA(INDIRECT(ADDRESS(ROW()-M$1,12)):INDIRECT(ADDRESS(ROW(),12,4))),NA())</f>
        <v>130.04605580689454</v>
      </c>
      <c r="N1430" s="1">
        <f>1000/(Tabelle10[[#This Row],[Time MS]]-B1429)</f>
        <v>47.61904761904762</v>
      </c>
    </row>
    <row r="1431" spans="1:14">
      <c r="A1431" t="str">
        <f t="shared" si="44"/>
        <v>0:29:73</v>
      </c>
      <c r="B1431">
        <v>29073</v>
      </c>
      <c r="C1431">
        <v>1</v>
      </c>
      <c r="D1431">
        <v>-24.105499999999999</v>
      </c>
      <c r="E1431">
        <v>95.986500000000007</v>
      </c>
      <c r="F1431">
        <v>84.710300000000004</v>
      </c>
      <c r="G1431">
        <v>-45.658999999999999</v>
      </c>
      <c r="H1431">
        <v>-4.2565099999999996</v>
      </c>
      <c r="I1431">
        <v>9.0413200000000007</v>
      </c>
      <c r="J1431">
        <v>0</v>
      </c>
      <c r="K1431">
        <f t="shared" si="45"/>
        <v>0</v>
      </c>
      <c r="L1431">
        <f>SQRT((D1431-Tabelle11[[#This Row],[X]])^2+ (E1431 - Tabelle11[Y])^2 + (F1431 - Tabelle11[Z])^2)</f>
        <v>130.27017401765457</v>
      </c>
      <c r="M1431">
        <f ca="1">IF(ROW()&gt;M$1+2,AVERAGEA(INDIRECT(ADDRESS(ROW()-M$1,12)):INDIRECT(ADDRESS(ROW(),12,4))),NA())</f>
        <v>130.04488174048046</v>
      </c>
      <c r="N1431" s="1">
        <f>1000/(Tabelle10[[#This Row],[Time MS]]-B1430)</f>
        <v>90.909090909090907</v>
      </c>
    </row>
    <row r="1432" spans="1:14">
      <c r="A1432" t="str">
        <f t="shared" si="44"/>
        <v>0:29:99</v>
      </c>
      <c r="B1432">
        <v>29099</v>
      </c>
      <c r="C1432">
        <v>1</v>
      </c>
      <c r="D1432">
        <v>-23.8324</v>
      </c>
      <c r="E1432">
        <v>96.108800000000002</v>
      </c>
      <c r="F1432">
        <v>84.926100000000005</v>
      </c>
      <c r="G1432">
        <v>-45.557200000000002</v>
      </c>
      <c r="H1432">
        <v>-4.3516199999999996</v>
      </c>
      <c r="I1432">
        <v>9.0440699999999996</v>
      </c>
      <c r="J1432">
        <v>1</v>
      </c>
      <c r="K1432">
        <f t="shared" si="45"/>
        <v>0.24965155100963665</v>
      </c>
      <c r="L1432">
        <f>SQRT((D1432-Tabelle11[[#This Row],[X]])^2+ (E1432 - Tabelle11[Y])^2 + (F1432 - Tabelle11[Z])^2)</f>
        <v>130.45047791560597</v>
      </c>
      <c r="M1432">
        <f ca="1">IF(ROW()&gt;M$1+2,AVERAGEA(INDIRECT(ADDRESS(ROW()-M$1,12)):INDIRECT(ADDRESS(ROW(),12,4))),NA())</f>
        <v>130.04549286117486</v>
      </c>
      <c r="N1432" s="1">
        <f>1000/(Tabelle10[[#This Row],[Time MS]]-B1431)</f>
        <v>38.46153846153846</v>
      </c>
    </row>
    <row r="1433" spans="1:14">
      <c r="A1433" t="str">
        <f t="shared" si="44"/>
        <v>0:29:112</v>
      </c>
      <c r="B1433">
        <v>29112</v>
      </c>
      <c r="C1433">
        <v>1</v>
      </c>
      <c r="D1433">
        <v>-23.8324</v>
      </c>
      <c r="E1433">
        <v>96.108800000000002</v>
      </c>
      <c r="F1433">
        <v>84.926100000000005</v>
      </c>
      <c r="G1433">
        <v>-45.557200000000002</v>
      </c>
      <c r="H1433">
        <v>-4.3516199999999996</v>
      </c>
      <c r="I1433">
        <v>9.0440699999999996</v>
      </c>
      <c r="J1433">
        <v>0</v>
      </c>
      <c r="K1433">
        <f t="shared" si="45"/>
        <v>0</v>
      </c>
      <c r="L1433">
        <f>SQRT((D1433-Tabelle11[[#This Row],[X]])^2+ (E1433 - Tabelle11[Y])^2 + (F1433 - Tabelle11[Z])^2)</f>
        <v>130.45047791560597</v>
      </c>
      <c r="M1433">
        <f ca="1">IF(ROW()&gt;M$1+2,AVERAGEA(INDIRECT(ADDRESS(ROW()-M$1,12)):INDIRECT(ADDRESS(ROW(),12,4))),NA())</f>
        <v>130.04610398186924</v>
      </c>
      <c r="N1433" s="1">
        <f>1000/(Tabelle10[[#This Row],[Time MS]]-B1432)</f>
        <v>76.92307692307692</v>
      </c>
    </row>
    <row r="1434" spans="1:14">
      <c r="A1434" t="str">
        <f t="shared" si="44"/>
        <v>0:29:135</v>
      </c>
      <c r="B1434">
        <v>29135</v>
      </c>
      <c r="C1434">
        <v>1</v>
      </c>
      <c r="D1434">
        <v>-24.0747</v>
      </c>
      <c r="E1434">
        <v>95.648200000000003</v>
      </c>
      <c r="F1434">
        <v>84.851200000000006</v>
      </c>
      <c r="G1434">
        <v>-45.568800000000003</v>
      </c>
      <c r="H1434">
        <v>-4.3502900000000002</v>
      </c>
      <c r="I1434">
        <v>9.1859099999999998</v>
      </c>
      <c r="J1434">
        <v>1</v>
      </c>
      <c r="K1434">
        <f t="shared" si="45"/>
        <v>0.53723242481588762</v>
      </c>
      <c r="L1434">
        <f>SQRT((D1434-Tabelle11[[#This Row],[X]])^2+ (E1434 - Tabelle11[Y])^2 + (F1434 - Tabelle11[Z])^2)</f>
        <v>130.10724608864027</v>
      </c>
      <c r="M1434">
        <f ca="1">IF(ROW()&gt;M$1+2,AVERAGEA(INDIRECT(ADDRESS(ROW()-M$1,12)):INDIRECT(ADDRESS(ROW(),12,4))),NA())</f>
        <v>130.04425451377099</v>
      </c>
      <c r="N1434" s="1">
        <f>1000/(Tabelle10[[#This Row],[Time MS]]-B1433)</f>
        <v>43.478260869565219</v>
      </c>
    </row>
    <row r="1435" spans="1:14">
      <c r="A1435" t="str">
        <f t="shared" si="44"/>
        <v>0:29:143</v>
      </c>
      <c r="B1435">
        <v>29143</v>
      </c>
      <c r="C1435">
        <v>1</v>
      </c>
      <c r="D1435">
        <v>-24.0747</v>
      </c>
      <c r="E1435">
        <v>95.648200000000003</v>
      </c>
      <c r="F1435">
        <v>84.851200000000006</v>
      </c>
      <c r="G1435">
        <v>-45.568800000000003</v>
      </c>
      <c r="H1435">
        <v>-4.3502900000000002</v>
      </c>
      <c r="I1435">
        <v>9.1859099999999998</v>
      </c>
      <c r="J1435">
        <v>0</v>
      </c>
      <c r="K1435">
        <f t="shared" si="45"/>
        <v>0</v>
      </c>
      <c r="L1435">
        <f>SQRT((D1435-Tabelle11[[#This Row],[X]])^2+ (E1435 - Tabelle11[Y])^2 + (F1435 - Tabelle11[Z])^2)</f>
        <v>130.10724608864027</v>
      </c>
      <c r="M1435">
        <f ca="1">IF(ROW()&gt;M$1+2,AVERAGEA(INDIRECT(ADDRESS(ROW()-M$1,12)):INDIRECT(ADDRESS(ROW(),12,4))),NA())</f>
        <v>130.04240504567272</v>
      </c>
      <c r="N1435" s="1">
        <f>1000/(Tabelle10[[#This Row],[Time MS]]-B1434)</f>
        <v>125</v>
      </c>
    </row>
    <row r="1436" spans="1:14">
      <c r="A1436" t="str">
        <f t="shared" si="44"/>
        <v>0:29:166</v>
      </c>
      <c r="B1436">
        <v>29166</v>
      </c>
      <c r="C1436">
        <v>1</v>
      </c>
      <c r="D1436">
        <v>-22.741099999999999</v>
      </c>
      <c r="E1436">
        <v>94.637</v>
      </c>
      <c r="F1436">
        <v>85.320499999999996</v>
      </c>
      <c r="G1436">
        <v>-45.177</v>
      </c>
      <c r="H1436">
        <v>-4.0172100000000004</v>
      </c>
      <c r="I1436">
        <v>9.5124200000000005</v>
      </c>
      <c r="J1436">
        <v>1</v>
      </c>
      <c r="K1436">
        <f t="shared" si="45"/>
        <v>1.0553076657769473</v>
      </c>
      <c r="L1436">
        <f>SQRT((D1436-Tabelle11[[#This Row],[X]])^2+ (E1436 - Tabelle11[Y])^2 + (F1436 - Tabelle11[Z])^2)</f>
        <v>129.43302174661611</v>
      </c>
      <c r="M1436">
        <f ca="1">IF(ROW()&gt;M$1+2,AVERAGEA(INDIRECT(ADDRESS(ROW()-M$1,12)):INDIRECT(ADDRESS(ROW(),12,4))),NA())</f>
        <v>130.03188616898964</v>
      </c>
      <c r="N1436" s="1">
        <f>1000/(Tabelle10[[#This Row],[Time MS]]-B1435)</f>
        <v>43.478260869565219</v>
      </c>
    </row>
    <row r="1437" spans="1:14">
      <c r="A1437" t="str">
        <f t="shared" si="44"/>
        <v>0:29:181</v>
      </c>
      <c r="B1437">
        <v>29181</v>
      </c>
      <c r="C1437">
        <v>1</v>
      </c>
      <c r="D1437">
        <v>-22.741099999999999</v>
      </c>
      <c r="E1437">
        <v>94.637</v>
      </c>
      <c r="F1437">
        <v>85.320499999999996</v>
      </c>
      <c r="G1437">
        <v>-45.177</v>
      </c>
      <c r="H1437">
        <v>-4.0172100000000004</v>
      </c>
      <c r="I1437">
        <v>9.5124200000000005</v>
      </c>
      <c r="J1437">
        <v>0</v>
      </c>
      <c r="K1437">
        <f t="shared" si="45"/>
        <v>0</v>
      </c>
      <c r="L1437">
        <f>SQRT((D1437-Tabelle11[[#This Row],[X]])^2+ (E1437 - Tabelle11[Y])^2 + (F1437 - Tabelle11[Z])^2)</f>
        <v>129.43302174661611</v>
      </c>
      <c r="M1437">
        <f ca="1">IF(ROW()&gt;M$1+2,AVERAGEA(INDIRECT(ADDRESS(ROW()-M$1,12)):INDIRECT(ADDRESS(ROW(),12,4))),NA())</f>
        <v>130.01860912750323</v>
      </c>
      <c r="N1437" s="1">
        <f>1000/(Tabelle10[[#This Row],[Time MS]]-B1436)</f>
        <v>66.666666666666671</v>
      </c>
    </row>
    <row r="1438" spans="1:14">
      <c r="A1438" t="str">
        <f t="shared" si="44"/>
        <v>0:29:203</v>
      </c>
      <c r="B1438">
        <v>29203</v>
      </c>
      <c r="C1438">
        <v>1</v>
      </c>
      <c r="D1438">
        <v>-23.830400000000001</v>
      </c>
      <c r="E1438">
        <v>95.258399999999995</v>
      </c>
      <c r="F1438">
        <v>84.5655</v>
      </c>
      <c r="G1438">
        <v>-45.576799999999999</v>
      </c>
      <c r="H1438">
        <v>-4.18337</v>
      </c>
      <c r="I1438">
        <v>9.3258399999999995</v>
      </c>
      <c r="J1438">
        <v>1</v>
      </c>
      <c r="K1438">
        <f t="shared" si="45"/>
        <v>0.25565134312968107</v>
      </c>
      <c r="L1438">
        <f>SQRT((D1438-Tabelle11[[#This Row],[X]])^2+ (E1438 - Tabelle11[Y])^2 + (F1438 - Tabelle11[Z])^2)</f>
        <v>129.58925312297313</v>
      </c>
      <c r="M1438">
        <f ca="1">IF(ROW()&gt;M$1+2,AVERAGEA(INDIRECT(ADDRESS(ROW()-M$1,12)):INDIRECT(ADDRESS(ROW(),12,4))),NA())</f>
        <v>130.00687893132724</v>
      </c>
      <c r="N1438" s="1">
        <f>1000/(Tabelle10[[#This Row],[Time MS]]-B1437)</f>
        <v>45.454545454545453</v>
      </c>
    </row>
    <row r="1439" spans="1:14">
      <c r="A1439" t="str">
        <f t="shared" si="44"/>
        <v>0:29:219</v>
      </c>
      <c r="B1439">
        <v>29219</v>
      </c>
      <c r="C1439">
        <v>1</v>
      </c>
      <c r="D1439">
        <v>-23.830400000000001</v>
      </c>
      <c r="E1439">
        <v>95.258399999999995</v>
      </c>
      <c r="F1439">
        <v>84.5655</v>
      </c>
      <c r="G1439">
        <v>-45.576799999999999</v>
      </c>
      <c r="H1439">
        <v>-4.18337</v>
      </c>
      <c r="I1439">
        <v>9.3258399999999995</v>
      </c>
      <c r="J1439">
        <v>1</v>
      </c>
      <c r="K1439">
        <f t="shared" si="45"/>
        <v>0</v>
      </c>
      <c r="L1439">
        <f>SQRT((D1439-Tabelle11[[#This Row],[X]])^2+ (E1439 - Tabelle11[Y])^2 + (F1439 - Tabelle11[Z])^2)</f>
        <v>129.58925312297313</v>
      </c>
      <c r="M1439">
        <f ca="1">IF(ROW()&gt;M$1+2,AVERAGEA(INDIRECT(ADDRESS(ROW()-M$1,12)):INDIRECT(ADDRESS(ROW(),12,4))),NA())</f>
        <v>130.00055277769383</v>
      </c>
      <c r="N1439" s="1">
        <f>1000/(Tabelle10[[#This Row],[Time MS]]-B1438)</f>
        <v>62.5</v>
      </c>
    </row>
    <row r="1440" spans="1:14">
      <c r="A1440" t="str">
        <f t="shared" si="44"/>
        <v>0:29:240</v>
      </c>
      <c r="B1440">
        <v>29240</v>
      </c>
      <c r="C1440">
        <v>1</v>
      </c>
      <c r="D1440">
        <v>-23.830400000000001</v>
      </c>
      <c r="E1440">
        <v>95.258399999999995</v>
      </c>
      <c r="F1440">
        <v>84.5655</v>
      </c>
      <c r="G1440">
        <v>-45.576799999999999</v>
      </c>
      <c r="H1440">
        <v>-4.18337</v>
      </c>
      <c r="I1440">
        <v>9.3258399999999995</v>
      </c>
      <c r="J1440">
        <v>0</v>
      </c>
      <c r="K1440">
        <f t="shared" si="45"/>
        <v>0</v>
      </c>
      <c r="L1440">
        <f>SQRT((D1440-Tabelle11[[#This Row],[X]])^2+ (E1440 - Tabelle11[Y])^2 + (F1440 - Tabelle11[Z])^2)</f>
        <v>129.58925312297313</v>
      </c>
      <c r="M1440">
        <f ca="1">IF(ROW()&gt;M$1+2,AVERAGEA(INDIRECT(ADDRESS(ROW()-M$1,12)):INDIRECT(ADDRESS(ROW(),12,4))),NA())</f>
        <v>129.99422662406045</v>
      </c>
      <c r="N1440" s="1">
        <f>1000/(Tabelle10[[#This Row],[Time MS]]-B1439)</f>
        <v>47.61904761904762</v>
      </c>
    </row>
    <row r="1441" spans="1:14">
      <c r="A1441" t="str">
        <f t="shared" si="44"/>
        <v>0:29:261</v>
      </c>
      <c r="B1441">
        <v>29261</v>
      </c>
      <c r="C1441">
        <v>1</v>
      </c>
      <c r="D1441">
        <v>-23.830400000000001</v>
      </c>
      <c r="E1441">
        <v>95.258399999999995</v>
      </c>
      <c r="F1441">
        <v>84.5655</v>
      </c>
      <c r="G1441">
        <v>-45.576799999999999</v>
      </c>
      <c r="H1441">
        <v>-4.18337</v>
      </c>
      <c r="I1441">
        <v>9.3258399999999995</v>
      </c>
      <c r="J1441">
        <v>0</v>
      </c>
      <c r="K1441">
        <f t="shared" si="45"/>
        <v>0</v>
      </c>
      <c r="L1441">
        <f>SQRT((D1441-Tabelle11[[#This Row],[X]])^2+ (E1441 - Tabelle11[Y])^2 + (F1441 - Tabelle11[Z])^2)</f>
        <v>129.58925312297313</v>
      </c>
      <c r="M1441">
        <f ca="1">IF(ROW()&gt;M$1+2,AVERAGEA(INDIRECT(ADDRESS(ROW()-M$1,12)):INDIRECT(ADDRESS(ROW(),12,4))),NA())</f>
        <v>129.98790047042701</v>
      </c>
      <c r="N1441" s="1">
        <f>1000/(Tabelle10[[#This Row],[Time MS]]-B1440)</f>
        <v>47.61904761904762</v>
      </c>
    </row>
    <row r="1442" spans="1:14">
      <c r="A1442" t="str">
        <f t="shared" si="44"/>
        <v>0:29:272</v>
      </c>
      <c r="B1442">
        <v>29272</v>
      </c>
      <c r="C1442">
        <v>1</v>
      </c>
      <c r="D1442">
        <v>-24.347200000000001</v>
      </c>
      <c r="E1442">
        <v>95.464200000000005</v>
      </c>
      <c r="F1442">
        <v>84.457400000000007</v>
      </c>
      <c r="G1442">
        <v>-45.716700000000003</v>
      </c>
      <c r="H1442">
        <v>-4.2472500000000002</v>
      </c>
      <c r="I1442">
        <v>9.2503399999999996</v>
      </c>
      <c r="J1442">
        <v>1</v>
      </c>
      <c r="K1442">
        <f t="shared" si="45"/>
        <v>0.57891453339236287</v>
      </c>
      <c r="L1442">
        <f>SQRT((D1442-Tabelle11[[#This Row],[X]])^2+ (E1442 - Tabelle11[Y])^2 + (F1442 - Tabelle11[Z])^2)</f>
        <v>129.76614367484302</v>
      </c>
      <c r="M1442">
        <f ca="1">IF(ROW()&gt;M$1+2,AVERAGEA(INDIRECT(ADDRESS(ROW()-M$1,12)):INDIRECT(ADDRESS(ROW(),12,4))),NA())</f>
        <v>129.97730973241937</v>
      </c>
      <c r="N1442" s="1">
        <f>1000/(Tabelle10[[#This Row],[Time MS]]-B1441)</f>
        <v>90.909090909090907</v>
      </c>
    </row>
    <row r="1443" spans="1:14">
      <c r="A1443" t="str">
        <f t="shared" si="44"/>
        <v>0:29:279</v>
      </c>
      <c r="B1443">
        <v>29279</v>
      </c>
      <c r="C1443">
        <v>1</v>
      </c>
      <c r="D1443">
        <v>-24.347200000000001</v>
      </c>
      <c r="E1443">
        <v>95.464200000000005</v>
      </c>
      <c r="F1443">
        <v>84.457400000000007</v>
      </c>
      <c r="G1443">
        <v>-45.716700000000003</v>
      </c>
      <c r="H1443">
        <v>-4.2472500000000002</v>
      </c>
      <c r="I1443">
        <v>9.2503399999999996</v>
      </c>
      <c r="J1443">
        <v>0</v>
      </c>
      <c r="K1443">
        <f t="shared" si="45"/>
        <v>0</v>
      </c>
      <c r="L1443">
        <f>SQRT((D1443-Tabelle11[[#This Row],[X]])^2+ (E1443 - Tabelle11[Y])^2 + (F1443 - Tabelle11[Z])^2)</f>
        <v>129.76614367484302</v>
      </c>
      <c r="M1443">
        <f ca="1">IF(ROW()&gt;M$1+2,AVERAGEA(INDIRECT(ADDRESS(ROW()-M$1,12)):INDIRECT(ADDRESS(ROW(),12,4))),NA())</f>
        <v>129.96671899441171</v>
      </c>
      <c r="N1443" s="1">
        <f>1000/(Tabelle10[[#This Row],[Time MS]]-B1442)</f>
        <v>142.85714285714286</v>
      </c>
    </row>
    <row r="1444" spans="1:14">
      <c r="A1444" t="str">
        <f t="shared" si="44"/>
        <v>0:29:305</v>
      </c>
      <c r="B1444">
        <v>29305</v>
      </c>
      <c r="C1444">
        <v>1</v>
      </c>
      <c r="D1444">
        <v>-22.983599999999999</v>
      </c>
      <c r="E1444">
        <v>94.837000000000003</v>
      </c>
      <c r="F1444">
        <v>85.088300000000004</v>
      </c>
      <c r="G1444">
        <v>-45.336199999999998</v>
      </c>
      <c r="H1444">
        <v>-4.0946999999999996</v>
      </c>
      <c r="I1444">
        <v>9.4491200000000006</v>
      </c>
      <c r="J1444">
        <v>1</v>
      </c>
      <c r="K1444">
        <f t="shared" si="45"/>
        <v>0.41089885880692328</v>
      </c>
      <c r="L1444">
        <f>SQRT((D1444-Tabelle11[[#This Row],[X]])^2+ (E1444 - Tabelle11[Y])^2 + (F1444 - Tabelle11[Z])^2)</f>
        <v>129.46938338792691</v>
      </c>
      <c r="M1444">
        <f ca="1">IF(ROW()&gt;M$1+2,AVERAGEA(INDIRECT(ADDRESS(ROW()-M$1,12)):INDIRECT(ADDRESS(ROW(),12,4))),NA())</f>
        <v>129.96603484795583</v>
      </c>
      <c r="N1444" s="1">
        <f>1000/(Tabelle10[[#This Row],[Time MS]]-B1443)</f>
        <v>38.46153846153846</v>
      </c>
    </row>
    <row r="1445" spans="1:14">
      <c r="A1445" t="str">
        <f t="shared" si="44"/>
        <v>0:29:321</v>
      </c>
      <c r="B1445">
        <v>29321</v>
      </c>
      <c r="C1445">
        <v>1</v>
      </c>
      <c r="D1445">
        <v>-23.535799999999998</v>
      </c>
      <c r="E1445">
        <v>95.179599999999994</v>
      </c>
      <c r="F1445">
        <v>84.745999999999995</v>
      </c>
      <c r="G1445">
        <v>-45.563200000000002</v>
      </c>
      <c r="H1445">
        <v>-4.2085699999999999</v>
      </c>
      <c r="I1445">
        <v>9.4276099999999996</v>
      </c>
      <c r="J1445">
        <v>1</v>
      </c>
      <c r="K1445">
        <f t="shared" si="45"/>
        <v>0.28359773207818506</v>
      </c>
      <c r="L1445">
        <f>SQRT((D1445-Tabelle11[[#This Row],[X]])^2+ (E1445 - Tabelle11[Y])^2 + (F1445 - Tabelle11[Z])^2)</f>
        <v>129.5954268244061</v>
      </c>
      <c r="M1445">
        <f ca="1">IF(ROW()&gt;M$1+2,AVERAGEA(INDIRECT(ADDRESS(ROW()-M$1,12)):INDIRECT(ADDRESS(ROW(),12,4))),NA())</f>
        <v>129.97093695743388</v>
      </c>
      <c r="N1445" s="1">
        <f>1000/(Tabelle10[[#This Row],[Time MS]]-B1444)</f>
        <v>62.5</v>
      </c>
    </row>
    <row r="1446" spans="1:14">
      <c r="A1446" t="str">
        <f t="shared" si="44"/>
        <v>0:29:347</v>
      </c>
      <c r="B1446">
        <v>29347</v>
      </c>
      <c r="C1446">
        <v>1</v>
      </c>
      <c r="D1446">
        <v>-23.9651</v>
      </c>
      <c r="E1446">
        <v>95.177999999999997</v>
      </c>
      <c r="F1446">
        <v>84.697900000000004</v>
      </c>
      <c r="G1446">
        <v>-45.691800000000001</v>
      </c>
      <c r="H1446">
        <v>-4.2112699999999998</v>
      </c>
      <c r="I1446">
        <v>9.4449799999999993</v>
      </c>
      <c r="J1446">
        <v>1</v>
      </c>
      <c r="K1446">
        <f t="shared" si="45"/>
        <v>6.3758618493125141E-2</v>
      </c>
      <c r="L1446">
        <f>SQRT((D1446-Tabelle11[[#This Row],[X]])^2+ (E1446 - Tabelle11[Y])^2 + (F1446 - Tabelle11[Z])^2)</f>
        <v>129.64147471554003</v>
      </c>
      <c r="M1446">
        <f ca="1">IF(ROW()&gt;M$1+2,AVERAGEA(INDIRECT(ADDRESS(ROW()-M$1,12)):INDIRECT(ADDRESS(ROW(),12,4))),NA())</f>
        <v>129.9762949866261</v>
      </c>
      <c r="N1446" s="1">
        <f>1000/(Tabelle10[[#This Row],[Time MS]]-B1445)</f>
        <v>38.46153846153846</v>
      </c>
    </row>
    <row r="1447" spans="1:14">
      <c r="A1447" t="str">
        <f t="shared" si="44"/>
        <v>0:29:375</v>
      </c>
      <c r="B1447">
        <v>29375</v>
      </c>
      <c r="C1447">
        <v>1</v>
      </c>
      <c r="D1447">
        <v>-23.9651</v>
      </c>
      <c r="E1447">
        <v>95.177999999999997</v>
      </c>
      <c r="F1447">
        <v>84.697900000000004</v>
      </c>
      <c r="G1447">
        <v>-45.691800000000001</v>
      </c>
      <c r="H1447">
        <v>-4.2112699999999998</v>
      </c>
      <c r="I1447">
        <v>9.4449799999999993</v>
      </c>
      <c r="J1447">
        <v>0</v>
      </c>
      <c r="K1447">
        <f t="shared" si="45"/>
        <v>0</v>
      </c>
      <c r="L1447">
        <f>SQRT((D1447-Tabelle11[[#This Row],[X]])^2+ (E1447 - Tabelle11[Y])^2 + (F1447 - Tabelle11[Z])^2)</f>
        <v>129.64147471554003</v>
      </c>
      <c r="M1447">
        <f ca="1">IF(ROW()&gt;M$1+2,AVERAGEA(INDIRECT(ADDRESS(ROW()-M$1,12)):INDIRECT(ADDRESS(ROW(),12,4))),NA())</f>
        <v>129.97561742830916</v>
      </c>
      <c r="N1447" s="1">
        <f>1000/(Tabelle10[[#This Row],[Time MS]]-B1446)</f>
        <v>35.714285714285715</v>
      </c>
    </row>
    <row r="1448" spans="1:14">
      <c r="A1448" t="str">
        <f t="shared" si="44"/>
        <v>0:29:402</v>
      </c>
      <c r="B1448">
        <v>29402</v>
      </c>
      <c r="C1448">
        <v>1</v>
      </c>
      <c r="D1448">
        <v>-24.256900000000002</v>
      </c>
      <c r="E1448">
        <v>96.163200000000003</v>
      </c>
      <c r="F1448">
        <v>84.717699999999994</v>
      </c>
      <c r="G1448">
        <v>-45.767800000000001</v>
      </c>
      <c r="H1448">
        <v>-4.3286699999999998</v>
      </c>
      <c r="I1448">
        <v>9.1229200000000006</v>
      </c>
      <c r="J1448">
        <v>1</v>
      </c>
      <c r="K1448">
        <f t="shared" si="45"/>
        <v>1.0557730579593001</v>
      </c>
      <c r="L1448">
        <f>SQRT((D1448-Tabelle11[[#This Row],[X]])^2+ (E1448 - Tabelle11[Y])^2 + (F1448 - Tabelle11[Z])^2)</f>
        <v>130.4333045090095</v>
      </c>
      <c r="M1448">
        <f ca="1">IF(ROW()&gt;M$1+2,AVERAGEA(INDIRECT(ADDRESS(ROW()-M$1,12)):INDIRECT(ADDRESS(ROW(),12,4))),NA())</f>
        <v>129.97340023149928</v>
      </c>
      <c r="N1448" s="1">
        <f>1000/(Tabelle10[[#This Row],[Time MS]]-B1447)</f>
        <v>37.037037037037038</v>
      </c>
    </row>
    <row r="1449" spans="1:14">
      <c r="A1449" t="str">
        <f t="shared" si="44"/>
        <v>0:29:416</v>
      </c>
      <c r="B1449">
        <v>29416</v>
      </c>
      <c r="C1449">
        <v>1</v>
      </c>
      <c r="D1449">
        <v>-24.256900000000002</v>
      </c>
      <c r="E1449">
        <v>96.163200000000003</v>
      </c>
      <c r="F1449">
        <v>84.717699999999994</v>
      </c>
      <c r="G1449">
        <v>-45.767800000000001</v>
      </c>
      <c r="H1449">
        <v>-4.3286699999999998</v>
      </c>
      <c r="I1449">
        <v>9.1229200000000006</v>
      </c>
      <c r="J1449">
        <v>0</v>
      </c>
      <c r="K1449">
        <f t="shared" si="45"/>
        <v>0</v>
      </c>
      <c r="L1449">
        <f>SQRT((D1449-Tabelle11[[#This Row],[X]])^2+ (E1449 - Tabelle11[Y])^2 + (F1449 - Tabelle11[Z])^2)</f>
        <v>130.4333045090095</v>
      </c>
      <c r="M1449">
        <f ca="1">IF(ROW()&gt;M$1+2,AVERAGEA(INDIRECT(ADDRESS(ROW()-M$1,12)):INDIRECT(ADDRESS(ROW(),12,4))),NA())</f>
        <v>129.97118303468943</v>
      </c>
      <c r="N1449" s="1">
        <f>1000/(Tabelle10[[#This Row],[Time MS]]-B1448)</f>
        <v>71.428571428571431</v>
      </c>
    </row>
    <row r="1450" spans="1:14">
      <c r="A1450" t="str">
        <f t="shared" si="44"/>
        <v>0:29:437</v>
      </c>
      <c r="B1450">
        <v>29437</v>
      </c>
      <c r="C1450">
        <v>1</v>
      </c>
      <c r="D1450">
        <v>-24.256900000000002</v>
      </c>
      <c r="E1450">
        <v>96.163200000000003</v>
      </c>
      <c r="F1450">
        <v>84.717699999999994</v>
      </c>
      <c r="G1450">
        <v>-45.767800000000001</v>
      </c>
      <c r="H1450">
        <v>-4.3286699999999998</v>
      </c>
      <c r="I1450">
        <v>9.1229200000000006</v>
      </c>
      <c r="J1450">
        <v>1</v>
      </c>
      <c r="K1450">
        <f t="shared" si="45"/>
        <v>0</v>
      </c>
      <c r="L1450">
        <f>SQRT((D1450-Tabelle11[[#This Row],[X]])^2+ (E1450 - Tabelle11[Y])^2 + (F1450 - Tabelle11[Z])^2)</f>
        <v>130.4333045090095</v>
      </c>
      <c r="M1450">
        <f ca="1">IF(ROW()&gt;M$1+2,AVERAGEA(INDIRECT(ADDRESS(ROW()-M$1,12)):INDIRECT(ADDRESS(ROW(),12,4))),NA())</f>
        <v>129.96896583787958</v>
      </c>
      <c r="N1450" s="1">
        <f>1000/(Tabelle10[[#This Row],[Time MS]]-B1449)</f>
        <v>47.61904761904762</v>
      </c>
    </row>
    <row r="1451" spans="1:14">
      <c r="A1451" t="str">
        <f t="shared" si="44"/>
        <v>0:29:446</v>
      </c>
      <c r="B1451">
        <v>29446</v>
      </c>
      <c r="C1451">
        <v>1</v>
      </c>
      <c r="D1451">
        <v>-24.256900000000002</v>
      </c>
      <c r="E1451">
        <v>96.163200000000003</v>
      </c>
      <c r="F1451">
        <v>84.717699999999994</v>
      </c>
      <c r="G1451">
        <v>-45.767800000000001</v>
      </c>
      <c r="H1451">
        <v>-4.3286699999999998</v>
      </c>
      <c r="I1451">
        <v>9.1229200000000006</v>
      </c>
      <c r="J1451">
        <v>0</v>
      </c>
      <c r="K1451">
        <f t="shared" si="45"/>
        <v>0</v>
      </c>
      <c r="L1451">
        <f>SQRT((D1451-Tabelle11[[#This Row],[X]])^2+ (E1451 - Tabelle11[Y])^2 + (F1451 - Tabelle11[Z])^2)</f>
        <v>130.4333045090095</v>
      </c>
      <c r="M1451">
        <f ca="1">IF(ROW()&gt;M$1+2,AVERAGEA(INDIRECT(ADDRESS(ROW()-M$1,12)):INDIRECT(ADDRESS(ROW(),12,4))),NA())</f>
        <v>129.96674864106973</v>
      </c>
      <c r="N1451" s="1">
        <f>1000/(Tabelle10[[#This Row],[Time MS]]-B1450)</f>
        <v>111.11111111111111</v>
      </c>
    </row>
    <row r="1452" spans="1:14">
      <c r="A1452" t="str">
        <f t="shared" si="44"/>
        <v>0:29:462</v>
      </c>
      <c r="B1452">
        <v>29462</v>
      </c>
      <c r="C1452">
        <v>1</v>
      </c>
      <c r="D1452">
        <v>-24.256900000000002</v>
      </c>
      <c r="E1452">
        <v>96.163200000000003</v>
      </c>
      <c r="F1452">
        <v>84.717699999999994</v>
      </c>
      <c r="G1452">
        <v>-45.767800000000001</v>
      </c>
      <c r="H1452">
        <v>-4.3286699999999998</v>
      </c>
      <c r="I1452">
        <v>9.1229200000000006</v>
      </c>
      <c r="J1452">
        <v>0</v>
      </c>
      <c r="K1452">
        <f t="shared" si="45"/>
        <v>0</v>
      </c>
      <c r="L1452">
        <f>SQRT((D1452-Tabelle11[[#This Row],[X]])^2+ (E1452 - Tabelle11[Y])^2 + (F1452 - Tabelle11[Z])^2)</f>
        <v>130.4333045090095</v>
      </c>
      <c r="M1452">
        <f ca="1">IF(ROW()&gt;M$1+2,AVERAGEA(INDIRECT(ADDRESS(ROW()-M$1,12)):INDIRECT(ADDRESS(ROW(),12,4))),NA())</f>
        <v>129.9683240262172</v>
      </c>
      <c r="N1452" s="1">
        <f>1000/(Tabelle10[[#This Row],[Time MS]]-B1451)</f>
        <v>62.5</v>
      </c>
    </row>
    <row r="1453" spans="1:14">
      <c r="A1453" t="str">
        <f t="shared" si="44"/>
        <v>0:29:469</v>
      </c>
      <c r="B1453">
        <v>29469</v>
      </c>
      <c r="C1453">
        <v>1</v>
      </c>
      <c r="D1453">
        <v>-23.285900000000002</v>
      </c>
      <c r="E1453">
        <v>95.514600000000002</v>
      </c>
      <c r="F1453">
        <v>85.164299999999997</v>
      </c>
      <c r="G1453">
        <v>-45.468600000000002</v>
      </c>
      <c r="H1453">
        <v>-4.1330799999999996</v>
      </c>
      <c r="I1453">
        <v>9.2846700000000002</v>
      </c>
      <c r="J1453">
        <v>1</v>
      </c>
      <c r="K1453">
        <f t="shared" si="45"/>
        <v>1.867928031514891</v>
      </c>
      <c r="L1453">
        <f>SQRT((D1453-Tabelle11[[#This Row],[X]])^2+ (E1453 - Tabelle11[Y])^2 + (F1453 - Tabelle11[Z])^2)</f>
        <v>130.07009628065939</v>
      </c>
      <c r="M1453">
        <f ca="1">IF(ROW()&gt;M$1+2,AVERAGEA(INDIRECT(ADDRESS(ROW()-M$1,12)):INDIRECT(ADDRESS(ROW(),12,4))),NA())</f>
        <v>129.96630329029188</v>
      </c>
      <c r="N1453" s="1">
        <f>1000/(Tabelle10[[#This Row],[Time MS]]-B1452)</f>
        <v>142.85714285714286</v>
      </c>
    </row>
    <row r="1454" spans="1:14">
      <c r="A1454" t="str">
        <f t="shared" si="44"/>
        <v>0:29:476</v>
      </c>
      <c r="B1454">
        <v>29476</v>
      </c>
      <c r="C1454">
        <v>1</v>
      </c>
      <c r="D1454">
        <v>-23.285900000000002</v>
      </c>
      <c r="E1454">
        <v>95.514600000000002</v>
      </c>
      <c r="F1454">
        <v>85.164299999999997</v>
      </c>
      <c r="G1454">
        <v>-45.468600000000002</v>
      </c>
      <c r="H1454">
        <v>-4.1330799999999996</v>
      </c>
      <c r="I1454">
        <v>9.2846700000000002</v>
      </c>
      <c r="J1454">
        <v>0</v>
      </c>
      <c r="K1454">
        <f t="shared" si="45"/>
        <v>0</v>
      </c>
      <c r="L1454">
        <f>SQRT((D1454-Tabelle11[[#This Row],[X]])^2+ (E1454 - Tabelle11[Y])^2 + (F1454 - Tabelle11[Z])^2)</f>
        <v>130.07009628065939</v>
      </c>
      <c r="M1454">
        <f ca="1">IF(ROW()&gt;M$1+2,AVERAGEA(INDIRECT(ADDRESS(ROW()-M$1,12)):INDIRECT(ADDRESS(ROW(),12,4))),NA())</f>
        <v>129.97409448410352</v>
      </c>
      <c r="N1454" s="1">
        <f>1000/(Tabelle10[[#This Row],[Time MS]]-B1453)</f>
        <v>142.85714285714286</v>
      </c>
    </row>
    <row r="1455" spans="1:14">
      <c r="A1455" t="str">
        <f t="shared" si="44"/>
        <v>0:29:502</v>
      </c>
      <c r="B1455">
        <v>29502</v>
      </c>
      <c r="C1455">
        <v>1</v>
      </c>
      <c r="D1455">
        <v>-23.815899999999999</v>
      </c>
      <c r="E1455">
        <v>95.585999999999999</v>
      </c>
      <c r="F1455">
        <v>84.756799999999998</v>
      </c>
      <c r="G1455">
        <v>-45.701900000000002</v>
      </c>
      <c r="H1455">
        <v>-4.17746</v>
      </c>
      <c r="I1455">
        <v>9.3133800000000004</v>
      </c>
      <c r="J1455">
        <v>1</v>
      </c>
      <c r="K1455">
        <f t="shared" si="45"/>
        <v>0.16312726286091325</v>
      </c>
      <c r="L1455">
        <f>SQRT((D1455-Tabelle11[[#This Row],[X]])^2+ (E1455 - Tabelle11[Y])^2 + (F1455 - Tabelle11[Z])^2)</f>
        <v>129.95228214637095</v>
      </c>
      <c r="M1455">
        <f ca="1">IF(ROW()&gt;M$1+2,AVERAGEA(INDIRECT(ADDRESS(ROW()-M$1,12)):INDIRECT(ADDRESS(ROW(),12,4))),NA())</f>
        <v>129.98071920133805</v>
      </c>
      <c r="N1455" s="1">
        <f>1000/(Tabelle10[[#This Row],[Time MS]]-B1454)</f>
        <v>38.46153846153846</v>
      </c>
    </row>
    <row r="1456" spans="1:14">
      <c r="A1456" t="str">
        <f t="shared" si="44"/>
        <v>0:29:515</v>
      </c>
      <c r="B1456">
        <v>29515</v>
      </c>
      <c r="C1456">
        <v>1</v>
      </c>
      <c r="D1456">
        <v>-24.157</v>
      </c>
      <c r="E1456">
        <v>96.075999999999993</v>
      </c>
      <c r="F1456">
        <v>84.689800000000005</v>
      </c>
      <c r="G1456">
        <v>-45.822400000000002</v>
      </c>
      <c r="H1456">
        <v>-4.2813800000000004</v>
      </c>
      <c r="I1456">
        <v>9.1967300000000005</v>
      </c>
      <c r="J1456">
        <v>1</v>
      </c>
      <c r="K1456">
        <f t="shared" si="45"/>
        <v>1.0524870161908317</v>
      </c>
      <c r="L1456">
        <f>SQRT((D1456-Tabelle11[[#This Row],[X]])^2+ (E1456 - Tabelle11[Y])^2 + (F1456 - Tabelle11[Z])^2)</f>
        <v>130.33234690221764</v>
      </c>
      <c r="M1456">
        <f ca="1">IF(ROW()&gt;M$1+2,AVERAGEA(INDIRECT(ADDRESS(ROW()-M$1,12)):INDIRECT(ADDRESS(ROW(),12,4))),NA())</f>
        <v>129.97635382616787</v>
      </c>
      <c r="N1456" s="1">
        <f>1000/(Tabelle10[[#This Row],[Time MS]]-B1455)</f>
        <v>76.92307692307692</v>
      </c>
    </row>
    <row r="1457" spans="1:14">
      <c r="A1457" t="str">
        <f t="shared" si="44"/>
        <v>0:29:544</v>
      </c>
      <c r="B1457">
        <v>29544</v>
      </c>
      <c r="C1457">
        <v>1</v>
      </c>
      <c r="D1457">
        <v>-24.1175</v>
      </c>
      <c r="E1457">
        <v>95.806600000000003</v>
      </c>
      <c r="F1457">
        <v>84.842699999999994</v>
      </c>
      <c r="G1457">
        <v>-45.778100000000002</v>
      </c>
      <c r="H1457">
        <v>-4.3209400000000002</v>
      </c>
      <c r="I1457">
        <v>9.2752700000000008</v>
      </c>
      <c r="J1457">
        <v>1</v>
      </c>
      <c r="K1457">
        <f t="shared" si="45"/>
        <v>0.1318687229763586</v>
      </c>
      <c r="L1457">
        <f>SQRT((D1457-Tabelle11[[#This Row],[X]])^2+ (E1457 - Tabelle11[Y])^2 + (F1457 - Tabelle11[Z])^2)</f>
        <v>130.22611931982001</v>
      </c>
      <c r="M1457">
        <f ca="1">IF(ROW()&gt;M$1+2,AVERAGEA(INDIRECT(ADDRESS(ROW()-M$1,12)):INDIRECT(ADDRESS(ROW(),12,4))),NA())</f>
        <v>129.97093669275611</v>
      </c>
      <c r="N1457" s="1">
        <f>1000/(Tabelle10[[#This Row],[Time MS]]-B1456)</f>
        <v>34.482758620689658</v>
      </c>
    </row>
    <row r="1458" spans="1:14">
      <c r="A1458" t="str">
        <f t="shared" si="44"/>
        <v>0:29:576</v>
      </c>
      <c r="B1458">
        <v>29576</v>
      </c>
      <c r="C1458">
        <v>1</v>
      </c>
      <c r="D1458">
        <v>-24.1175</v>
      </c>
      <c r="E1458">
        <v>95.806600000000003</v>
      </c>
      <c r="F1458">
        <v>84.842699999999994</v>
      </c>
      <c r="G1458">
        <v>-45.778100000000002</v>
      </c>
      <c r="H1458">
        <v>-4.3209400000000002</v>
      </c>
      <c r="I1458">
        <v>9.2752700000000008</v>
      </c>
      <c r="J1458">
        <v>0</v>
      </c>
      <c r="K1458">
        <f t="shared" si="45"/>
        <v>0</v>
      </c>
      <c r="L1458">
        <f>SQRT((D1458-Tabelle11[[#This Row],[X]])^2+ (E1458 - Tabelle11[Y])^2 + (F1458 - Tabelle11[Z])^2)</f>
        <v>130.22611931982001</v>
      </c>
      <c r="M1458">
        <f ca="1">IF(ROW()&gt;M$1+2,AVERAGEA(INDIRECT(ADDRESS(ROW()-M$1,12)):INDIRECT(ADDRESS(ROW(),12,4))),NA())</f>
        <v>129.97396516579022</v>
      </c>
      <c r="N1458" s="1">
        <f>1000/(Tabelle10[[#This Row],[Time MS]]-B1457)</f>
        <v>31.25</v>
      </c>
    </row>
    <row r="1459" spans="1:14">
      <c r="A1459" t="str">
        <f t="shared" si="44"/>
        <v>0:29:601</v>
      </c>
      <c r="B1459">
        <v>29601</v>
      </c>
      <c r="C1459">
        <v>1</v>
      </c>
      <c r="D1459">
        <v>-23.886299999999999</v>
      </c>
      <c r="E1459">
        <v>95.104299999999995</v>
      </c>
      <c r="F1459">
        <v>85.003</v>
      </c>
      <c r="G1459">
        <v>-45.681100000000001</v>
      </c>
      <c r="H1459">
        <v>-4.2303199999999999</v>
      </c>
      <c r="I1459">
        <v>9.4595000000000002</v>
      </c>
      <c r="J1459">
        <v>1</v>
      </c>
      <c r="K1459">
        <f t="shared" si="45"/>
        <v>0.65325920786232472</v>
      </c>
      <c r="L1459">
        <f>SQRT((D1459-Tabelle11[[#This Row],[X]])^2+ (E1459 - Tabelle11[Y])^2 + (F1459 - Tabelle11[Z])^2)</f>
        <v>129.77246709213784</v>
      </c>
      <c r="M1459">
        <f ca="1">IF(ROW()&gt;M$1+2,AVERAGEA(INDIRECT(ADDRESS(ROW()-M$1,12)):INDIRECT(ADDRESS(ROW(),12,4))),NA())</f>
        <v>129.97421081695691</v>
      </c>
      <c r="N1459" s="1">
        <f>1000/(Tabelle10[[#This Row],[Time MS]]-B1458)</f>
        <v>40</v>
      </c>
    </row>
    <row r="1460" spans="1:14">
      <c r="A1460" t="str">
        <f t="shared" si="44"/>
        <v>0:29:615</v>
      </c>
      <c r="B1460">
        <v>29615</v>
      </c>
      <c r="C1460">
        <v>1</v>
      </c>
      <c r="D1460">
        <v>-23.886299999999999</v>
      </c>
      <c r="E1460">
        <v>95.104299999999995</v>
      </c>
      <c r="F1460">
        <v>85.003</v>
      </c>
      <c r="G1460">
        <v>-45.681100000000001</v>
      </c>
      <c r="H1460">
        <v>-4.2303199999999999</v>
      </c>
      <c r="I1460">
        <v>9.4595000000000002</v>
      </c>
      <c r="J1460">
        <v>0</v>
      </c>
      <c r="K1460">
        <f t="shared" si="45"/>
        <v>0</v>
      </c>
      <c r="L1460">
        <f>SQRT((D1460-Tabelle11[[#This Row],[X]])^2+ (E1460 - Tabelle11[Y])^2 + (F1460 - Tabelle11[Z])^2)</f>
        <v>129.77246709213784</v>
      </c>
      <c r="M1460">
        <f ca="1">IF(ROW()&gt;M$1+2,AVERAGEA(INDIRECT(ADDRESS(ROW()-M$1,12)):INDIRECT(ADDRESS(ROW(),12,4))),NA())</f>
        <v>129.97445646812355</v>
      </c>
      <c r="N1460" s="1">
        <f>1000/(Tabelle10[[#This Row],[Time MS]]-B1459)</f>
        <v>71.428571428571431</v>
      </c>
    </row>
    <row r="1461" spans="1:14">
      <c r="A1461" t="str">
        <f t="shared" si="44"/>
        <v>0:29:637</v>
      </c>
      <c r="B1461">
        <v>29637</v>
      </c>
      <c r="C1461">
        <v>1</v>
      </c>
      <c r="D1461">
        <v>-23.886299999999999</v>
      </c>
      <c r="E1461">
        <v>95.104299999999995</v>
      </c>
      <c r="F1461">
        <v>85.003</v>
      </c>
      <c r="G1461">
        <v>-45.681100000000001</v>
      </c>
      <c r="H1461">
        <v>-4.2303199999999999</v>
      </c>
      <c r="I1461">
        <v>9.4595000000000002</v>
      </c>
      <c r="J1461">
        <v>1</v>
      </c>
      <c r="K1461">
        <f t="shared" si="45"/>
        <v>0</v>
      </c>
      <c r="L1461">
        <f>SQRT((D1461-Tabelle11[[#This Row],[X]])^2+ (E1461 - Tabelle11[Y])^2 + (F1461 - Tabelle11[Z])^2)</f>
        <v>129.77246709213784</v>
      </c>
      <c r="M1461">
        <f ca="1">IF(ROW()&gt;M$1+2,AVERAGEA(INDIRECT(ADDRESS(ROW()-M$1,12)):INDIRECT(ADDRESS(ROW(),12,4))),NA())</f>
        <v>129.97470211929024</v>
      </c>
      <c r="N1461" s="1">
        <f>1000/(Tabelle10[[#This Row],[Time MS]]-B1460)</f>
        <v>45.454545454545453</v>
      </c>
    </row>
    <row r="1462" spans="1:14">
      <c r="A1462" t="str">
        <f t="shared" si="44"/>
        <v>0:29:651</v>
      </c>
      <c r="B1462">
        <v>29651</v>
      </c>
      <c r="C1462">
        <v>1</v>
      </c>
      <c r="D1462">
        <v>-23.886299999999999</v>
      </c>
      <c r="E1462">
        <v>95.104299999999995</v>
      </c>
      <c r="F1462">
        <v>85.003</v>
      </c>
      <c r="G1462">
        <v>-45.681100000000001</v>
      </c>
      <c r="H1462">
        <v>-4.2303199999999999</v>
      </c>
      <c r="I1462">
        <v>9.4595000000000002</v>
      </c>
      <c r="J1462">
        <v>0</v>
      </c>
      <c r="K1462">
        <f t="shared" si="45"/>
        <v>0</v>
      </c>
      <c r="L1462">
        <f>SQRT((D1462-Tabelle11[[#This Row],[X]])^2+ (E1462 - Tabelle11[Y])^2 + (F1462 - Tabelle11[Z])^2)</f>
        <v>129.77246709213784</v>
      </c>
      <c r="M1462">
        <f ca="1">IF(ROW()&gt;M$1+2,AVERAGEA(INDIRECT(ADDRESS(ROW()-M$1,12)):INDIRECT(ADDRESS(ROW(),12,4))),NA())</f>
        <v>129.9620847570246</v>
      </c>
      <c r="N1462" s="1">
        <f>1000/(Tabelle10[[#This Row],[Time MS]]-B1461)</f>
        <v>71.428571428571431</v>
      </c>
    </row>
    <row r="1463" spans="1:14">
      <c r="A1463" t="str">
        <f t="shared" si="44"/>
        <v>0:29:665</v>
      </c>
      <c r="B1463">
        <v>29665</v>
      </c>
      <c r="C1463">
        <v>1</v>
      </c>
      <c r="D1463">
        <v>-23.630099999999999</v>
      </c>
      <c r="E1463">
        <v>95.437399999999997</v>
      </c>
      <c r="F1463">
        <v>85.016099999999994</v>
      </c>
      <c r="G1463">
        <v>-45.644100000000002</v>
      </c>
      <c r="H1463">
        <v>-4.1854899999999997</v>
      </c>
      <c r="I1463">
        <v>9.3983299999999996</v>
      </c>
      <c r="J1463">
        <v>1</v>
      </c>
      <c r="K1463">
        <f t="shared" si="45"/>
        <v>0.52985570166021845</v>
      </c>
      <c r="L1463">
        <f>SQRT((D1463-Tabelle11[[#This Row],[X]])^2+ (E1463 - Tabelle11[Y])^2 + (F1463 - Tabelle11[Z])^2)</f>
        <v>129.97852208722793</v>
      </c>
      <c r="M1463">
        <f ca="1">IF(ROW()&gt;M$1+2,AVERAGEA(INDIRECT(ADDRESS(ROW()-M$1,12)):INDIRECT(ADDRESS(ROW(),12,4))),NA())</f>
        <v>129.95150754322518</v>
      </c>
      <c r="N1463" s="1">
        <f>1000/(Tabelle10[[#This Row],[Time MS]]-B1462)</f>
        <v>71.428571428571431</v>
      </c>
    </row>
    <row r="1464" spans="1:14">
      <c r="A1464" t="str">
        <f t="shared" si="44"/>
        <v>0:29:673</v>
      </c>
      <c r="B1464">
        <v>29673</v>
      </c>
      <c r="C1464">
        <v>1</v>
      </c>
      <c r="D1464">
        <v>-23.630099999999999</v>
      </c>
      <c r="E1464">
        <v>95.437399999999997</v>
      </c>
      <c r="F1464">
        <v>85.016099999999994</v>
      </c>
      <c r="G1464">
        <v>-45.644100000000002</v>
      </c>
      <c r="H1464">
        <v>-4.1854899999999997</v>
      </c>
      <c r="I1464">
        <v>9.3983299999999996</v>
      </c>
      <c r="J1464">
        <v>0</v>
      </c>
      <c r="K1464">
        <f t="shared" si="45"/>
        <v>0</v>
      </c>
      <c r="L1464">
        <f>SQRT((D1464-Tabelle11[[#This Row],[X]])^2+ (E1464 - Tabelle11[Y])^2 + (F1464 - Tabelle11[Z])^2)</f>
        <v>129.97852208722793</v>
      </c>
      <c r="M1464">
        <f ca="1">IF(ROW()&gt;M$1+2,AVERAGEA(INDIRECT(ADDRESS(ROW()-M$1,12)):INDIRECT(ADDRESS(ROW(),12,4))),NA())</f>
        <v>129.93825352829131</v>
      </c>
      <c r="N1464" s="1">
        <f>1000/(Tabelle10[[#This Row],[Time MS]]-B1463)</f>
        <v>125</v>
      </c>
    </row>
    <row r="1465" spans="1:14">
      <c r="A1465" t="str">
        <f t="shared" si="44"/>
        <v>0:29:696</v>
      </c>
      <c r="B1465">
        <v>29696</v>
      </c>
      <c r="C1465">
        <v>1</v>
      </c>
      <c r="D1465">
        <v>-24.255099999999999</v>
      </c>
      <c r="E1465">
        <v>95.834699999999998</v>
      </c>
      <c r="F1465">
        <v>84.642399999999995</v>
      </c>
      <c r="G1465">
        <v>-45.868499999999997</v>
      </c>
      <c r="H1465">
        <v>-4.2392500000000002</v>
      </c>
      <c r="I1465">
        <v>9.3055599999999998</v>
      </c>
      <c r="J1465">
        <v>1</v>
      </c>
      <c r="K1465">
        <f t="shared" si="45"/>
        <v>0.2558502920681141</v>
      </c>
      <c r="L1465">
        <f>SQRT((D1465-Tabelle11[[#This Row],[X]])^2+ (E1465 - Tabelle11[Y])^2 + (F1465 - Tabelle11[Z])^2)</f>
        <v>130.14198199604922</v>
      </c>
      <c r="M1465">
        <f ca="1">IF(ROW()&gt;M$1+2,AVERAGEA(INDIRECT(ADDRESS(ROW()-M$1,12)):INDIRECT(ADDRESS(ROW(),12,4))),NA())</f>
        <v>129.92661792829631</v>
      </c>
      <c r="N1465" s="1">
        <f>1000/(Tabelle10[[#This Row],[Time MS]]-B1464)</f>
        <v>43.478260869565219</v>
      </c>
    </row>
    <row r="1466" spans="1:14">
      <c r="A1466" t="str">
        <f t="shared" si="44"/>
        <v>0:29:706</v>
      </c>
      <c r="B1466">
        <v>29706</v>
      </c>
      <c r="C1466">
        <v>1</v>
      </c>
      <c r="D1466">
        <v>-24.255099999999999</v>
      </c>
      <c r="E1466">
        <v>95.834699999999998</v>
      </c>
      <c r="F1466">
        <v>84.642399999999995</v>
      </c>
      <c r="G1466">
        <v>-45.868499999999997</v>
      </c>
      <c r="H1466">
        <v>-4.2392500000000002</v>
      </c>
      <c r="I1466">
        <v>9.3055599999999998</v>
      </c>
      <c r="J1466">
        <v>0</v>
      </c>
      <c r="K1466">
        <f t="shared" si="45"/>
        <v>0</v>
      </c>
      <c r="L1466">
        <f>SQRT((D1466-Tabelle11[[#This Row],[X]])^2+ (E1466 - Tabelle11[Y])^2 + (F1466 - Tabelle11[Z])^2)</f>
        <v>130.14198199604922</v>
      </c>
      <c r="M1466">
        <f ca="1">IF(ROW()&gt;M$1+2,AVERAGEA(INDIRECT(ADDRESS(ROW()-M$1,12)):INDIRECT(ADDRESS(ROW(),12,4))),NA())</f>
        <v>129.92635062112797</v>
      </c>
      <c r="N1466" s="1">
        <f>1000/(Tabelle10[[#This Row],[Time MS]]-B1465)</f>
        <v>100</v>
      </c>
    </row>
    <row r="1467" spans="1:14">
      <c r="A1467" t="str">
        <f t="shared" si="44"/>
        <v>0:29:730</v>
      </c>
      <c r="B1467">
        <v>29730</v>
      </c>
      <c r="C1467">
        <v>1</v>
      </c>
      <c r="D1467">
        <v>-24.295400000000001</v>
      </c>
      <c r="E1467">
        <v>96.747399999999999</v>
      </c>
      <c r="F1467">
        <v>84.748900000000006</v>
      </c>
      <c r="G1467">
        <v>-45.848500000000001</v>
      </c>
      <c r="H1467">
        <v>-4.3028500000000003</v>
      </c>
      <c r="I1467">
        <v>9.0266999999999999</v>
      </c>
      <c r="J1467">
        <v>1</v>
      </c>
      <c r="K1467">
        <f t="shared" si="45"/>
        <v>1.1249482489771623</v>
      </c>
      <c r="L1467">
        <f>SQRT((D1467-Tabelle11[[#This Row],[X]])^2+ (E1467 - Tabelle11[Y])^2 + (F1467 - Tabelle11[Z])^2)</f>
        <v>130.89194749536733</v>
      </c>
      <c r="M1467">
        <f ca="1">IF(ROW()&gt;M$1+2,AVERAGEA(INDIRECT(ADDRESS(ROW()-M$1,12)):INDIRECT(ADDRESS(ROW(),12,4))),NA())</f>
        <v>129.93175599367839</v>
      </c>
      <c r="N1467" s="1">
        <f>1000/(Tabelle10[[#This Row],[Time MS]]-B1466)</f>
        <v>41.666666666666664</v>
      </c>
    </row>
    <row r="1468" spans="1:14">
      <c r="A1468" t="str">
        <f t="shared" si="44"/>
        <v>0:29:743</v>
      </c>
      <c r="B1468">
        <v>29743</v>
      </c>
      <c r="C1468">
        <v>1</v>
      </c>
      <c r="D1468">
        <v>-24.295400000000001</v>
      </c>
      <c r="E1468">
        <v>96.747399999999999</v>
      </c>
      <c r="F1468">
        <v>84.748900000000006</v>
      </c>
      <c r="G1468">
        <v>-45.848500000000001</v>
      </c>
      <c r="H1468">
        <v>-4.3028500000000003</v>
      </c>
      <c r="I1468">
        <v>9.0266999999999999</v>
      </c>
      <c r="J1468">
        <v>0</v>
      </c>
      <c r="K1468">
        <f t="shared" si="45"/>
        <v>0</v>
      </c>
      <c r="L1468">
        <f>SQRT((D1468-Tabelle11[[#This Row],[X]])^2+ (E1468 - Tabelle11[Y])^2 + (F1468 - Tabelle11[Z])^2)</f>
        <v>130.89194749536733</v>
      </c>
      <c r="M1468">
        <f ca="1">IF(ROW()&gt;M$1+2,AVERAGEA(INDIRECT(ADDRESS(ROW()-M$1,12)):INDIRECT(ADDRESS(ROW(),12,4))),NA())</f>
        <v>129.93716136622882</v>
      </c>
      <c r="N1468" s="1">
        <f>1000/(Tabelle10[[#This Row],[Time MS]]-B1467)</f>
        <v>76.92307692307692</v>
      </c>
    </row>
    <row r="1469" spans="1:14">
      <c r="A1469" t="str">
        <f t="shared" si="44"/>
        <v>0:29:768</v>
      </c>
      <c r="B1469">
        <v>29768</v>
      </c>
      <c r="C1469">
        <v>1</v>
      </c>
      <c r="D1469">
        <v>-24.021100000000001</v>
      </c>
      <c r="E1469">
        <v>96.08</v>
      </c>
      <c r="F1469">
        <v>84.843800000000002</v>
      </c>
      <c r="G1469">
        <v>-45.768599999999999</v>
      </c>
      <c r="H1469">
        <v>-4.2242800000000003</v>
      </c>
      <c r="I1469">
        <v>9.2412299999999998</v>
      </c>
      <c r="J1469">
        <v>1</v>
      </c>
      <c r="K1469">
        <f t="shared" si="45"/>
        <v>0.69355197896709342</v>
      </c>
      <c r="L1469">
        <f>SQRT((D1469-Tabelle11[[#This Row],[X]])^2+ (E1469 - Tabelle11[Y])^2 + (F1469 - Tabelle11[Z])^2)</f>
        <v>130.41031417664018</v>
      </c>
      <c r="M1469">
        <f ca="1">IF(ROW()&gt;M$1+2,AVERAGEA(INDIRECT(ADDRESS(ROW()-M$1,12)):INDIRECT(ADDRESS(ROW(),12,4))),NA())</f>
        <v>129.95006282640145</v>
      </c>
      <c r="N1469" s="1">
        <f>1000/(Tabelle10[[#This Row],[Time MS]]-B1468)</f>
        <v>40</v>
      </c>
    </row>
    <row r="1470" spans="1:14">
      <c r="A1470" t="str">
        <f t="shared" si="44"/>
        <v>0:29:783</v>
      </c>
      <c r="B1470">
        <v>29783</v>
      </c>
      <c r="C1470">
        <v>1</v>
      </c>
      <c r="D1470">
        <v>-24.021100000000001</v>
      </c>
      <c r="E1470">
        <v>96.08</v>
      </c>
      <c r="F1470">
        <v>84.843800000000002</v>
      </c>
      <c r="G1470">
        <v>-45.768599999999999</v>
      </c>
      <c r="H1470">
        <v>-4.2242800000000003</v>
      </c>
      <c r="I1470">
        <v>9.2412299999999998</v>
      </c>
      <c r="J1470">
        <v>1</v>
      </c>
      <c r="K1470">
        <f t="shared" si="45"/>
        <v>0</v>
      </c>
      <c r="L1470">
        <f>SQRT((D1470-Tabelle11[[#This Row],[X]])^2+ (E1470 - Tabelle11[Y])^2 + (F1470 - Tabelle11[Z])^2)</f>
        <v>130.41031417664018</v>
      </c>
      <c r="M1470">
        <f ca="1">IF(ROW()&gt;M$1+2,AVERAGEA(INDIRECT(ADDRESS(ROW()-M$1,12)):INDIRECT(ADDRESS(ROW(),12,4))),NA())</f>
        <v>129.96296428657405</v>
      </c>
      <c r="N1470" s="1">
        <f>1000/(Tabelle10[[#This Row],[Time MS]]-B1469)</f>
        <v>66.666666666666671</v>
      </c>
    </row>
    <row r="1471" spans="1:14">
      <c r="A1471" t="str">
        <f t="shared" si="44"/>
        <v>0:29:807</v>
      </c>
      <c r="B1471">
        <v>29807</v>
      </c>
      <c r="C1471">
        <v>1</v>
      </c>
      <c r="D1471">
        <v>-24.021100000000001</v>
      </c>
      <c r="E1471">
        <v>96.08</v>
      </c>
      <c r="F1471">
        <v>84.843800000000002</v>
      </c>
      <c r="G1471">
        <v>-45.768599999999999</v>
      </c>
      <c r="H1471">
        <v>-4.2242800000000003</v>
      </c>
      <c r="I1471">
        <v>9.2412299999999998</v>
      </c>
      <c r="J1471">
        <v>0</v>
      </c>
      <c r="K1471">
        <f t="shared" si="45"/>
        <v>0</v>
      </c>
      <c r="L1471">
        <f>SQRT((D1471-Tabelle11[[#This Row],[X]])^2+ (E1471 - Tabelle11[Y])^2 + (F1471 - Tabelle11[Z])^2)</f>
        <v>130.41031417664018</v>
      </c>
      <c r="M1471">
        <f ca="1">IF(ROW()&gt;M$1+2,AVERAGEA(INDIRECT(ADDRESS(ROW()-M$1,12)):INDIRECT(ADDRESS(ROW(),12,4))),NA())</f>
        <v>129.96783976649266</v>
      </c>
      <c r="N1471" s="1">
        <f>1000/(Tabelle10[[#This Row],[Time MS]]-B1470)</f>
        <v>41.666666666666664</v>
      </c>
    </row>
    <row r="1472" spans="1:14">
      <c r="A1472" t="str">
        <f t="shared" si="44"/>
        <v>0:29:824</v>
      </c>
      <c r="B1472">
        <v>29824</v>
      </c>
      <c r="C1472">
        <v>1</v>
      </c>
      <c r="D1472">
        <v>-24.021100000000001</v>
      </c>
      <c r="E1472">
        <v>96.08</v>
      </c>
      <c r="F1472">
        <v>84.843800000000002</v>
      </c>
      <c r="G1472">
        <v>-45.768599999999999</v>
      </c>
      <c r="H1472">
        <v>-4.2242800000000003</v>
      </c>
      <c r="I1472">
        <v>9.2412299999999998</v>
      </c>
      <c r="J1472">
        <v>0</v>
      </c>
      <c r="K1472">
        <f t="shared" si="45"/>
        <v>0</v>
      </c>
      <c r="L1472">
        <f>SQRT((D1472-Tabelle11[[#This Row],[X]])^2+ (E1472 - Tabelle11[Y])^2 + (F1472 - Tabelle11[Z])^2)</f>
        <v>130.41031417664018</v>
      </c>
      <c r="M1472">
        <f ca="1">IF(ROW()&gt;M$1+2,AVERAGEA(INDIRECT(ADDRESS(ROW()-M$1,12)):INDIRECT(ADDRESS(ROW(),12,4))),NA())</f>
        <v>129.97271524641127</v>
      </c>
      <c r="N1472" s="1">
        <f>1000/(Tabelle10[[#This Row],[Time MS]]-B1471)</f>
        <v>58.823529411764703</v>
      </c>
    </row>
    <row r="1473" spans="1:14">
      <c r="A1473" t="str">
        <f t="shared" si="44"/>
        <v>0:29:836</v>
      </c>
      <c r="B1473">
        <v>29836</v>
      </c>
      <c r="C1473">
        <v>1</v>
      </c>
      <c r="D1473">
        <v>-23.9543</v>
      </c>
      <c r="E1473">
        <v>96.311400000000006</v>
      </c>
      <c r="F1473">
        <v>84.914400000000001</v>
      </c>
      <c r="G1473">
        <v>-45.741500000000002</v>
      </c>
      <c r="H1473">
        <v>-4.2226299999999997</v>
      </c>
      <c r="I1473">
        <v>9.1813099999999999</v>
      </c>
      <c r="J1473">
        <v>1</v>
      </c>
      <c r="K1473">
        <f t="shared" si="45"/>
        <v>0.6125801577589981</v>
      </c>
      <c r="L1473">
        <f>SQRT((D1473-Tabelle11[[#This Row],[X]])^2+ (E1473 - Tabelle11[Y])^2 + (F1473 - Tabelle11[Z])^2)</f>
        <v>130.61450756255985</v>
      </c>
      <c r="M1473">
        <f ca="1">IF(ROW()&gt;M$1+2,AVERAGEA(INDIRECT(ADDRESS(ROW()-M$1,12)):INDIRECT(ADDRESS(ROW(),12,4))),NA())</f>
        <v>129.97961244302215</v>
      </c>
      <c r="N1473" s="1">
        <f>1000/(Tabelle10[[#This Row],[Time MS]]-B1472)</f>
        <v>83.333333333333329</v>
      </c>
    </row>
    <row r="1474" spans="1:14">
      <c r="A1474" t="str">
        <f t="shared" si="44"/>
        <v>0:29:845</v>
      </c>
      <c r="B1474">
        <v>29845</v>
      </c>
      <c r="C1474">
        <v>1</v>
      </c>
      <c r="D1474">
        <v>-24.0642</v>
      </c>
      <c r="E1474">
        <v>95.867500000000007</v>
      </c>
      <c r="F1474">
        <v>84.863100000000003</v>
      </c>
      <c r="G1474">
        <v>-45.749899999999997</v>
      </c>
      <c r="H1474">
        <v>-4.2147800000000002</v>
      </c>
      <c r="I1474">
        <v>9.3026999999999997</v>
      </c>
      <c r="J1474">
        <v>1</v>
      </c>
      <c r="K1474">
        <f t="shared" si="45"/>
        <v>1.3605880074280778</v>
      </c>
      <c r="L1474">
        <f>SQRT((D1474-Tabelle11[[#This Row],[X]])^2+ (E1474 - Tabelle11[Y])^2 + (F1474 - Tabelle11[Z])^2)</f>
        <v>130.27436056070283</v>
      </c>
      <c r="M1474">
        <f ca="1">IF(ROW()&gt;M$1+2,AVERAGEA(INDIRECT(ADDRESS(ROW()-M$1,12)):INDIRECT(ADDRESS(ROW(),12,4))),NA())</f>
        <v>129.98760377810032</v>
      </c>
      <c r="N1474" s="1">
        <f>1000/(Tabelle10[[#This Row],[Time MS]]-B1473)</f>
        <v>111.11111111111111</v>
      </c>
    </row>
    <row r="1475" spans="1:14">
      <c r="A1475" t="str">
        <f t="shared" ref="A1475:A1537" si="46">INT(INT(B1476/1000)/60)&amp;":"&amp;MOD(INT(B1475/1000),60)&amp;":"&amp;MOD(B1475,1000)</f>
        <v>0:29:873</v>
      </c>
      <c r="B1475">
        <v>29873</v>
      </c>
      <c r="C1475">
        <v>1</v>
      </c>
      <c r="D1475">
        <v>-24.0642</v>
      </c>
      <c r="E1475">
        <v>95.867500000000007</v>
      </c>
      <c r="F1475">
        <v>84.863100000000003</v>
      </c>
      <c r="G1475">
        <v>-45.749899999999997</v>
      </c>
      <c r="H1475">
        <v>-4.2147800000000002</v>
      </c>
      <c r="I1475">
        <v>9.3026999999999997</v>
      </c>
      <c r="J1475">
        <v>0</v>
      </c>
      <c r="K1475">
        <f t="shared" ref="K1475:K1537" si="47">((ABS(SQRT(SUMSQ(E1474,D1474,F1474))-SQRT(SUMSQ(E1475,D1475,F1475)))/100)/((B1475-B1474)/1000))*3.6</f>
        <v>0</v>
      </c>
      <c r="L1475">
        <f>SQRT((D1475-Tabelle11[[#This Row],[X]])^2+ (E1475 - Tabelle11[Y])^2 + (F1475 - Tabelle11[Z])^2)</f>
        <v>130.27436056070283</v>
      </c>
      <c r="M1475">
        <f ca="1">IF(ROW()&gt;M$1+2,AVERAGEA(INDIRECT(ADDRESS(ROW()-M$1,12)):INDIRECT(ADDRESS(ROW(),12,4))),NA())</f>
        <v>129.9955951131785</v>
      </c>
      <c r="N1475" s="1">
        <f>1000/(Tabelle10[[#This Row],[Time MS]]-B1474)</f>
        <v>35.714285714285715</v>
      </c>
    </row>
    <row r="1476" spans="1:14">
      <c r="A1476" t="str">
        <f t="shared" si="46"/>
        <v>0:29:898</v>
      </c>
      <c r="B1476">
        <v>29898</v>
      </c>
      <c r="C1476">
        <v>1</v>
      </c>
      <c r="D1476">
        <v>-23.881599999999999</v>
      </c>
      <c r="E1476">
        <v>95.374099999999999</v>
      </c>
      <c r="F1476">
        <v>84.930700000000002</v>
      </c>
      <c r="G1476">
        <v>-45.679900000000004</v>
      </c>
      <c r="H1476">
        <v>-4.1410600000000004</v>
      </c>
      <c r="I1476">
        <v>9.4311799999999995</v>
      </c>
      <c r="J1476">
        <v>1</v>
      </c>
      <c r="K1476">
        <f t="shared" si="47"/>
        <v>0.50713604001043677</v>
      </c>
      <c r="L1476">
        <f>SQRT((D1476-Tabelle11[[#This Row],[X]])^2+ (E1476 - Tabelle11[Y])^2 + (F1476 - Tabelle11[Z])^2)</f>
        <v>129.92218275514003</v>
      </c>
      <c r="M1476">
        <f ca="1">IF(ROW()&gt;M$1+2,AVERAGEA(INDIRECT(ADDRESS(ROW()-M$1,12)):INDIRECT(ADDRESS(ROW(),12,4))),NA())</f>
        <v>129.98769565776266</v>
      </c>
      <c r="N1476" s="1">
        <f>1000/(Tabelle10[[#This Row],[Time MS]]-B1475)</f>
        <v>40</v>
      </c>
    </row>
    <row r="1477" spans="1:14">
      <c r="A1477" t="str">
        <f t="shared" si="46"/>
        <v>0:29:914</v>
      </c>
      <c r="B1477">
        <v>29914</v>
      </c>
      <c r="C1477">
        <v>1</v>
      </c>
      <c r="D1477">
        <v>-24.5852</v>
      </c>
      <c r="E1477">
        <v>94.844800000000006</v>
      </c>
      <c r="F1477">
        <v>84.522199999999998</v>
      </c>
      <c r="G1477">
        <v>-45.959800000000001</v>
      </c>
      <c r="H1477">
        <v>-4.1494099999999996</v>
      </c>
      <c r="I1477">
        <v>9.67666</v>
      </c>
      <c r="J1477">
        <v>1</v>
      </c>
      <c r="K1477">
        <f t="shared" si="47"/>
        <v>1.1782980519557995</v>
      </c>
      <c r="L1477">
        <f>SQRT((D1477-Tabelle11[[#This Row],[X]])^2+ (E1477 - Tabelle11[Y])^2 + (F1477 - Tabelle11[Z])^2)</f>
        <v>129.39849473204856</v>
      </c>
      <c r="M1477">
        <f ca="1">IF(ROW()&gt;M$1+2,AVERAGEA(INDIRECT(ADDRESS(ROW()-M$1,12)):INDIRECT(ADDRESS(ROW(),12,4))),NA())</f>
        <v>129.96939762425427</v>
      </c>
      <c r="N1477" s="1">
        <f>1000/(Tabelle10[[#This Row],[Time MS]]-B1476)</f>
        <v>62.5</v>
      </c>
    </row>
    <row r="1478" spans="1:14">
      <c r="A1478" t="str">
        <f t="shared" si="46"/>
        <v>0:29:941</v>
      </c>
      <c r="B1478">
        <v>29941</v>
      </c>
      <c r="C1478">
        <v>1</v>
      </c>
      <c r="D1478">
        <v>-24.5852</v>
      </c>
      <c r="E1478">
        <v>94.844800000000006</v>
      </c>
      <c r="F1478">
        <v>84.522199999999998</v>
      </c>
      <c r="G1478">
        <v>-45.959800000000001</v>
      </c>
      <c r="H1478">
        <v>-4.1494099999999996</v>
      </c>
      <c r="I1478">
        <v>9.67666</v>
      </c>
      <c r="J1478">
        <v>0</v>
      </c>
      <c r="K1478">
        <f t="shared" si="47"/>
        <v>0</v>
      </c>
      <c r="L1478">
        <f>SQRT((D1478-Tabelle11[[#This Row],[X]])^2+ (E1478 - Tabelle11[Y])^2 + (F1478 - Tabelle11[Z])^2)</f>
        <v>129.39849473204856</v>
      </c>
      <c r="M1478">
        <f ca="1">IF(ROW()&gt;M$1+2,AVERAGEA(INDIRECT(ADDRESS(ROW()-M$1,12)):INDIRECT(ADDRESS(ROW(),12,4))),NA())</f>
        <v>129.95109959074588</v>
      </c>
      <c r="N1478" s="1">
        <f>1000/(Tabelle10[[#This Row],[Time MS]]-B1477)</f>
        <v>37.037037037037038</v>
      </c>
    </row>
    <row r="1479" spans="1:14">
      <c r="A1479" t="str">
        <f t="shared" si="46"/>
        <v>0:29:967</v>
      </c>
      <c r="B1479">
        <v>29967</v>
      </c>
      <c r="C1479">
        <v>1</v>
      </c>
      <c r="D1479">
        <v>-24.9617</v>
      </c>
      <c r="E1479">
        <v>96.058700000000002</v>
      </c>
      <c r="F1479">
        <v>84.513400000000004</v>
      </c>
      <c r="G1479">
        <v>-46.096499999999999</v>
      </c>
      <c r="H1479">
        <v>-4.2961099999999997</v>
      </c>
      <c r="I1479">
        <v>9.3153500000000005</v>
      </c>
      <c r="J1479">
        <v>1</v>
      </c>
      <c r="K1479">
        <f t="shared" si="47"/>
        <v>1.3267768627249159</v>
      </c>
      <c r="L1479">
        <f>SQRT((D1479-Tabelle11[[#This Row],[X]])^2+ (E1479 - Tabelle11[Y])^2 + (F1479 - Tabelle11[Z])^2)</f>
        <v>130.35672246623878</v>
      </c>
      <c r="M1479">
        <f ca="1">IF(ROW()&gt;M$1+2,AVERAGEA(INDIRECT(ADDRESS(ROW()-M$1,12)):INDIRECT(ADDRESS(ROW(),12,4))),NA())</f>
        <v>129.9532146422014</v>
      </c>
      <c r="N1479" s="1">
        <f>1000/(Tabelle10[[#This Row],[Time MS]]-B1478)</f>
        <v>38.46153846153846</v>
      </c>
    </row>
    <row r="1480" spans="1:14">
      <c r="A1480" t="str">
        <f t="shared" si="46"/>
        <v>0:29:980</v>
      </c>
      <c r="B1480">
        <v>29980</v>
      </c>
      <c r="C1480">
        <v>1</v>
      </c>
      <c r="D1480">
        <v>-24.9617</v>
      </c>
      <c r="E1480">
        <v>96.058700000000002</v>
      </c>
      <c r="F1480">
        <v>84.513400000000004</v>
      </c>
      <c r="G1480">
        <v>-46.096499999999999</v>
      </c>
      <c r="H1480">
        <v>-4.2961099999999997</v>
      </c>
      <c r="I1480">
        <v>9.3153500000000005</v>
      </c>
      <c r="J1480">
        <v>1</v>
      </c>
      <c r="K1480">
        <f t="shared" si="47"/>
        <v>0</v>
      </c>
      <c r="L1480">
        <f>SQRT((D1480-Tabelle11[[#This Row],[X]])^2+ (E1480 - Tabelle11[Y])^2 + (F1480 - Tabelle11[Z])^2)</f>
        <v>130.35672246623878</v>
      </c>
      <c r="M1480">
        <f ca="1">IF(ROW()&gt;M$1+2,AVERAGEA(INDIRECT(ADDRESS(ROW()-M$1,12)):INDIRECT(ADDRESS(ROW(),12,4))),NA())</f>
        <v>129.95532969365689</v>
      </c>
      <c r="N1480" s="1">
        <f>1000/(Tabelle10[[#This Row],[Time MS]]-B1479)</f>
        <v>76.92307692307692</v>
      </c>
    </row>
    <row r="1481" spans="1:14">
      <c r="A1481" t="str">
        <f t="shared" si="46"/>
        <v>0:30:8</v>
      </c>
      <c r="B1481">
        <v>30008</v>
      </c>
      <c r="C1481">
        <v>1</v>
      </c>
      <c r="D1481">
        <v>-24.9617</v>
      </c>
      <c r="E1481">
        <v>96.058700000000002</v>
      </c>
      <c r="F1481">
        <v>84.513400000000004</v>
      </c>
      <c r="G1481">
        <v>-46.096499999999999</v>
      </c>
      <c r="H1481">
        <v>-4.2961099999999997</v>
      </c>
      <c r="I1481">
        <v>9.3153500000000005</v>
      </c>
      <c r="J1481">
        <v>0</v>
      </c>
      <c r="K1481">
        <f t="shared" si="47"/>
        <v>0</v>
      </c>
      <c r="L1481">
        <f>SQRT((D1481-Tabelle11[[#This Row],[X]])^2+ (E1481 - Tabelle11[Y])^2 + (F1481 - Tabelle11[Z])^2)</f>
        <v>130.35672246623878</v>
      </c>
      <c r="M1481">
        <f ca="1">IF(ROW()&gt;M$1+2,AVERAGEA(INDIRECT(ADDRESS(ROW()-M$1,12)):INDIRECT(ADDRESS(ROW(),12,4))),NA())</f>
        <v>129.95744474511241</v>
      </c>
      <c r="N1481" s="1">
        <f>1000/(Tabelle10[[#This Row],[Time MS]]-B1480)</f>
        <v>35.714285714285715</v>
      </c>
    </row>
    <row r="1482" spans="1:14">
      <c r="A1482" t="str">
        <f t="shared" si="46"/>
        <v>0:30:30</v>
      </c>
      <c r="B1482">
        <v>30030</v>
      </c>
      <c r="C1482">
        <v>1</v>
      </c>
      <c r="D1482">
        <v>-25.169499999999999</v>
      </c>
      <c r="E1482">
        <v>96.840299999999999</v>
      </c>
      <c r="F1482">
        <v>84.625200000000007</v>
      </c>
      <c r="G1482">
        <v>-46.125100000000003</v>
      </c>
      <c r="H1482">
        <v>-4.3029200000000003</v>
      </c>
      <c r="I1482">
        <v>8.9680099999999996</v>
      </c>
      <c r="J1482">
        <v>1</v>
      </c>
      <c r="K1482">
        <f t="shared" si="47"/>
        <v>1.127395436398801</v>
      </c>
      <c r="L1482">
        <f>SQRT((D1482-Tabelle11[[#This Row],[X]])^2+ (E1482 - Tabelle11[Y])^2 + (F1482 - Tabelle11[Z])^2)</f>
        <v>131.04568634403805</v>
      </c>
      <c r="M1482">
        <f ca="1">IF(ROW()&gt;M$1+2,AVERAGEA(INDIRECT(ADDRESS(ROW()-M$1,12)):INDIRECT(ADDRESS(ROW(),12,4))),NA())</f>
        <v>129.98038975343289</v>
      </c>
      <c r="N1482" s="1">
        <f>1000/(Tabelle10[[#This Row],[Time MS]]-B1481)</f>
        <v>45.454545454545453</v>
      </c>
    </row>
    <row r="1483" spans="1:14">
      <c r="A1483" t="str">
        <f t="shared" si="46"/>
        <v>0:30:42</v>
      </c>
      <c r="B1483">
        <v>30042</v>
      </c>
      <c r="C1483">
        <v>1</v>
      </c>
      <c r="D1483">
        <v>-22.8291</v>
      </c>
      <c r="E1483">
        <v>96.022800000000004</v>
      </c>
      <c r="F1483">
        <v>85.710400000000007</v>
      </c>
      <c r="G1483">
        <v>-45.3842</v>
      </c>
      <c r="H1483">
        <v>-4.1464499999999997</v>
      </c>
      <c r="I1483">
        <v>9.1052999999999997</v>
      </c>
      <c r="J1483">
        <v>1</v>
      </c>
      <c r="K1483">
        <f t="shared" si="47"/>
        <v>0.97590930755256977</v>
      </c>
      <c r="L1483">
        <f>SQRT((D1483-Tabelle11[[#This Row],[X]])^2+ (E1483 - Tabelle11[Y])^2 + (F1483 - Tabelle11[Z])^2)</f>
        <v>130.72038324152052</v>
      </c>
      <c r="M1483">
        <f ca="1">IF(ROW()&gt;M$1+2,AVERAGEA(INDIRECT(ADDRESS(ROW()-M$1,12)):INDIRECT(ADDRESS(ROW(),12,4))),NA())</f>
        <v>130.00011393895622</v>
      </c>
      <c r="N1483" s="1">
        <f>1000/(Tabelle10[[#This Row],[Time MS]]-B1482)</f>
        <v>83.333333333333329</v>
      </c>
    </row>
    <row r="1484" spans="1:14">
      <c r="A1484" t="str">
        <f t="shared" si="46"/>
        <v>0:30:74</v>
      </c>
      <c r="B1484">
        <v>30074</v>
      </c>
      <c r="C1484">
        <v>1</v>
      </c>
      <c r="D1484">
        <v>-22.8291</v>
      </c>
      <c r="E1484">
        <v>96.022800000000004</v>
      </c>
      <c r="F1484">
        <v>85.710400000000007</v>
      </c>
      <c r="G1484">
        <v>-45.3842</v>
      </c>
      <c r="H1484">
        <v>-4.1464499999999997</v>
      </c>
      <c r="I1484">
        <v>9.1052999999999997</v>
      </c>
      <c r="J1484">
        <v>0</v>
      </c>
      <c r="K1484">
        <f t="shared" si="47"/>
        <v>0</v>
      </c>
      <c r="L1484">
        <f>SQRT((D1484-Tabelle11[[#This Row],[X]])^2+ (E1484 - Tabelle11[Y])^2 + (F1484 - Tabelle11[Z])^2)</f>
        <v>130.72038324152052</v>
      </c>
      <c r="M1484">
        <f ca="1">IF(ROW()&gt;M$1+2,AVERAGEA(INDIRECT(ADDRESS(ROW()-M$1,12)):INDIRECT(ADDRESS(ROW(),12,4))),NA())</f>
        <v>130.00963351404442</v>
      </c>
      <c r="N1484" s="1">
        <f>1000/(Tabelle10[[#This Row],[Time MS]]-B1483)</f>
        <v>31.25</v>
      </c>
    </row>
    <row r="1485" spans="1:14">
      <c r="A1485" t="str">
        <f t="shared" si="46"/>
        <v>0:30:105</v>
      </c>
      <c r="B1485">
        <v>30105</v>
      </c>
      <c r="C1485">
        <v>1</v>
      </c>
      <c r="D1485">
        <v>-23.132000000000001</v>
      </c>
      <c r="E1485">
        <v>95.410799999999995</v>
      </c>
      <c r="F1485">
        <v>84.969700000000003</v>
      </c>
      <c r="G1485">
        <v>-45.618099999999998</v>
      </c>
      <c r="H1485">
        <v>-4.1806000000000001</v>
      </c>
      <c r="I1485">
        <v>9.3315800000000007</v>
      </c>
      <c r="J1485">
        <v>1</v>
      </c>
      <c r="K1485">
        <f t="shared" si="47"/>
        <v>1.0235678662873127</v>
      </c>
      <c r="L1485">
        <f>SQRT((D1485-Tabelle11[[#This Row],[X]])^2+ (E1485 - Tabelle11[Y])^2 + (F1485 - Tabelle11[Z])^2)</f>
        <v>129.83897757888423</v>
      </c>
      <c r="M1485">
        <f ca="1">IF(ROW()&gt;M$1+2,AVERAGEA(INDIRECT(ADDRESS(ROW()-M$1,12)):INDIRECT(ADDRESS(ROW(),12,4))),NA())</f>
        <v>130.01106462742985</v>
      </c>
      <c r="N1485" s="1">
        <f>1000/(Tabelle10[[#This Row],[Time MS]]-B1484)</f>
        <v>32.258064516129032</v>
      </c>
    </row>
    <row r="1486" spans="1:14">
      <c r="A1486" t="str">
        <f t="shared" si="46"/>
        <v>0:30:120</v>
      </c>
      <c r="B1486">
        <v>30120</v>
      </c>
      <c r="C1486">
        <v>1</v>
      </c>
      <c r="D1486">
        <v>-23.7424</v>
      </c>
      <c r="E1486">
        <v>96.179299999999998</v>
      </c>
      <c r="F1486">
        <v>84.586799999999997</v>
      </c>
      <c r="G1486">
        <v>-45.8142</v>
      </c>
      <c r="H1486">
        <v>-4.3332499999999996</v>
      </c>
      <c r="I1486">
        <v>9.1377799999999993</v>
      </c>
      <c r="J1486">
        <v>1</v>
      </c>
      <c r="K1486">
        <f t="shared" si="47"/>
        <v>1.023520700102222</v>
      </c>
      <c r="L1486">
        <f>SQRT((D1486-Tabelle11[[#This Row],[X]])^2+ (E1486 - Tabelle11[Y])^2 + (F1486 - Tabelle11[Z])^2)</f>
        <v>130.26544453726015</v>
      </c>
      <c r="M1486">
        <f ca="1">IF(ROW()&gt;M$1+2,AVERAGEA(INDIRECT(ADDRESS(ROW()-M$1,12)):INDIRECT(ADDRESS(ROW(),12,4))),NA())</f>
        <v>130.01911005278069</v>
      </c>
      <c r="N1486" s="1">
        <f>1000/(Tabelle10[[#This Row],[Time MS]]-B1485)</f>
        <v>66.666666666666671</v>
      </c>
    </row>
    <row r="1487" spans="1:14">
      <c r="A1487" t="str">
        <f t="shared" si="46"/>
        <v>0:30:150</v>
      </c>
      <c r="B1487">
        <v>30150</v>
      </c>
      <c r="C1487">
        <v>1</v>
      </c>
      <c r="D1487">
        <v>-23.970199999999998</v>
      </c>
      <c r="E1487">
        <v>95.531300000000002</v>
      </c>
      <c r="F1487">
        <v>84.641900000000007</v>
      </c>
      <c r="G1487">
        <v>-45.803899999999999</v>
      </c>
      <c r="H1487">
        <v>-4.1593600000000004</v>
      </c>
      <c r="I1487">
        <v>9.3385700000000007</v>
      </c>
      <c r="J1487">
        <v>1</v>
      </c>
      <c r="K1487">
        <f t="shared" si="47"/>
        <v>0.47991998575714667</v>
      </c>
      <c r="L1487">
        <f>SQRT((D1487-Tabelle11[[#This Row],[X]])^2+ (E1487 - Tabelle11[Y])^2 + (F1487 - Tabelle11[Z])^2)</f>
        <v>129.86551121579586</v>
      </c>
      <c r="M1487">
        <f ca="1">IF(ROW()&gt;M$1+2,AVERAGEA(INDIRECT(ADDRESS(ROW()-M$1,12)):INDIRECT(ADDRESS(ROW(),12,4))),NA())</f>
        <v>130.02319574227545</v>
      </c>
      <c r="N1487" s="1">
        <f>1000/(Tabelle10[[#This Row],[Time MS]]-B1486)</f>
        <v>33.333333333333336</v>
      </c>
    </row>
    <row r="1488" spans="1:14">
      <c r="A1488" t="str">
        <f t="shared" si="46"/>
        <v>0:30:183</v>
      </c>
      <c r="B1488">
        <v>30183</v>
      </c>
      <c r="C1488">
        <v>1</v>
      </c>
      <c r="D1488">
        <v>-23.970199999999998</v>
      </c>
      <c r="E1488">
        <v>95.531300000000002</v>
      </c>
      <c r="F1488">
        <v>84.641900000000007</v>
      </c>
      <c r="G1488">
        <v>-45.803899999999999</v>
      </c>
      <c r="H1488">
        <v>-4.1593600000000004</v>
      </c>
      <c r="I1488">
        <v>9.3385700000000007</v>
      </c>
      <c r="J1488">
        <v>1</v>
      </c>
      <c r="K1488">
        <f t="shared" si="47"/>
        <v>0</v>
      </c>
      <c r="L1488">
        <f>SQRT((D1488-Tabelle11[[#This Row],[X]])^2+ (E1488 - Tabelle11[Y])^2 + (F1488 - Tabelle11[Z])^2)</f>
        <v>129.86551121579586</v>
      </c>
      <c r="M1488">
        <f ca="1">IF(ROW()&gt;M$1+2,AVERAGEA(INDIRECT(ADDRESS(ROW()-M$1,12)):INDIRECT(ADDRESS(ROW(),12,4))),NA())</f>
        <v>130.02728143177021</v>
      </c>
      <c r="N1488" s="1">
        <f>1000/(Tabelle10[[#This Row],[Time MS]]-B1487)</f>
        <v>30.303030303030305</v>
      </c>
    </row>
    <row r="1489" spans="1:14">
      <c r="A1489" t="str">
        <f t="shared" si="46"/>
        <v>0:30:210</v>
      </c>
      <c r="B1489">
        <v>30210</v>
      </c>
      <c r="C1489">
        <v>1</v>
      </c>
      <c r="D1489">
        <v>-23.970199999999998</v>
      </c>
      <c r="E1489">
        <v>95.531300000000002</v>
      </c>
      <c r="F1489">
        <v>84.641900000000007</v>
      </c>
      <c r="G1489">
        <v>-45.803899999999999</v>
      </c>
      <c r="H1489">
        <v>-4.1593600000000004</v>
      </c>
      <c r="I1489">
        <v>9.3385700000000007</v>
      </c>
      <c r="J1489">
        <v>0</v>
      </c>
      <c r="K1489">
        <f t="shared" si="47"/>
        <v>0</v>
      </c>
      <c r="L1489">
        <f>SQRT((D1489-Tabelle11[[#This Row],[X]])^2+ (E1489 - Tabelle11[Y])^2 + (F1489 - Tabelle11[Z])^2)</f>
        <v>129.86551121579586</v>
      </c>
      <c r="M1489">
        <f ca="1">IF(ROW()&gt;M$1+2,AVERAGEA(INDIRECT(ADDRESS(ROW()-M$1,12)):INDIRECT(ADDRESS(ROW(),12,4))),NA())</f>
        <v>130.02901389550348</v>
      </c>
      <c r="N1489" s="1">
        <f>1000/(Tabelle10[[#This Row],[Time MS]]-B1488)</f>
        <v>37.037037037037038</v>
      </c>
    </row>
    <row r="1490" spans="1:14">
      <c r="A1490" t="str">
        <f t="shared" si="46"/>
        <v>0:30:233</v>
      </c>
      <c r="B1490">
        <v>30233</v>
      </c>
      <c r="C1490">
        <v>1</v>
      </c>
      <c r="D1490">
        <v>-24.328299999999999</v>
      </c>
      <c r="E1490">
        <v>95.555800000000005</v>
      </c>
      <c r="F1490">
        <v>84.618499999999997</v>
      </c>
      <c r="G1490">
        <v>-45.862200000000001</v>
      </c>
      <c r="H1490">
        <v>-4.0634600000000001</v>
      </c>
      <c r="I1490">
        <v>9.3327899999999993</v>
      </c>
      <c r="J1490">
        <v>1</v>
      </c>
      <c r="K1490">
        <f t="shared" si="47"/>
        <v>0.10854467969889099</v>
      </c>
      <c r="L1490">
        <f>SQRT((D1490-Tabelle11[[#This Row],[X]])^2+ (E1490 - Tabelle11[Y])^2 + (F1490 - Tabelle11[Z])^2)</f>
        <v>129.93485920560349</v>
      </c>
      <c r="M1490">
        <f ca="1">IF(ROW()&gt;M$1+2,AVERAGEA(INDIRECT(ADDRESS(ROW()-M$1,12)):INDIRECT(ADDRESS(ROW(),12,4))),NA())</f>
        <v>130.03143297299721</v>
      </c>
      <c r="N1490" s="1">
        <f>1000/(Tabelle10[[#This Row],[Time MS]]-B1489)</f>
        <v>43.478260869565219</v>
      </c>
    </row>
    <row r="1491" spans="1:14">
      <c r="A1491" t="str">
        <f t="shared" si="46"/>
        <v>0:30:246</v>
      </c>
      <c r="B1491">
        <v>30246</v>
      </c>
      <c r="C1491">
        <v>1</v>
      </c>
      <c r="D1491">
        <v>-23.880400000000002</v>
      </c>
      <c r="E1491">
        <v>95.977400000000003</v>
      </c>
      <c r="F1491">
        <v>84.897400000000005</v>
      </c>
      <c r="G1491">
        <v>-45.709699999999998</v>
      </c>
      <c r="H1491">
        <v>-4.1808899999999998</v>
      </c>
      <c r="I1491">
        <v>9.1928400000000003</v>
      </c>
      <c r="J1491">
        <v>1</v>
      </c>
      <c r="K1491">
        <f t="shared" si="47"/>
        <v>1.1324210838611881</v>
      </c>
      <c r="L1491">
        <f>SQRT((D1491-Tabelle11[[#This Row],[X]])^2+ (E1491 - Tabelle11[Y])^2 + (F1491 - Tabelle11[Z])^2)</f>
        <v>130.34378904144225</v>
      </c>
      <c r="M1491">
        <f ca="1">IF(ROW()&gt;M$1+2,AVERAGEA(INDIRECT(ADDRESS(ROW()-M$1,12)):INDIRECT(ADDRESS(ROW(),12,4))),NA())</f>
        <v>130.0401383774572</v>
      </c>
      <c r="N1491" s="1">
        <f>1000/(Tabelle10[[#This Row],[Time MS]]-B1490)</f>
        <v>76.92307692307692</v>
      </c>
    </row>
    <row r="1492" spans="1:14">
      <c r="A1492" t="str">
        <f t="shared" si="46"/>
        <v>0:30:279</v>
      </c>
      <c r="B1492">
        <v>30279</v>
      </c>
      <c r="C1492">
        <v>1</v>
      </c>
      <c r="D1492">
        <v>-23.4922</v>
      </c>
      <c r="E1492">
        <v>95.316400000000002</v>
      </c>
      <c r="F1492">
        <v>85.064099999999996</v>
      </c>
      <c r="G1492">
        <v>-45.5762</v>
      </c>
      <c r="H1492">
        <v>-4.1225500000000004</v>
      </c>
      <c r="I1492">
        <v>9.4120100000000004</v>
      </c>
      <c r="J1492">
        <v>1</v>
      </c>
      <c r="K1492">
        <f t="shared" si="47"/>
        <v>0.48837173819160024</v>
      </c>
      <c r="L1492">
        <f>SQRT((D1492-Tabelle11[[#This Row],[X]])^2+ (E1492 - Tabelle11[Y])^2 + (F1492 - Tabelle11[Z])^2)</f>
        <v>129.89611494809995</v>
      </c>
      <c r="M1492">
        <f ca="1">IF(ROW()&gt;M$1+2,AVERAGEA(INDIRECT(ADDRESS(ROW()-M$1,12)):INDIRECT(ADDRESS(ROW(),12,4))),NA())</f>
        <v>130.04441136515143</v>
      </c>
      <c r="N1492" s="1">
        <f>1000/(Tabelle10[[#This Row],[Time MS]]-B1491)</f>
        <v>30.303030303030305</v>
      </c>
    </row>
    <row r="1493" spans="1:14">
      <c r="A1493" t="str">
        <f t="shared" si="46"/>
        <v>0:30:313</v>
      </c>
      <c r="B1493">
        <v>30313</v>
      </c>
      <c r="C1493">
        <v>1</v>
      </c>
      <c r="D1493">
        <v>-24.2578</v>
      </c>
      <c r="E1493">
        <v>95.467699999999994</v>
      </c>
      <c r="F1493">
        <v>84.614400000000003</v>
      </c>
      <c r="G1493">
        <v>-45.841700000000003</v>
      </c>
      <c r="H1493">
        <v>-4.2597100000000001</v>
      </c>
      <c r="I1493">
        <v>9.3576300000000003</v>
      </c>
      <c r="J1493">
        <v>1</v>
      </c>
      <c r="K1493">
        <f t="shared" si="47"/>
        <v>4.4355933455011272E-2</v>
      </c>
      <c r="L1493">
        <f>SQRT((D1493-Tabelle11[[#This Row],[X]])^2+ (E1493 - Tabelle11[Y])^2 + (F1493 - Tabelle11[Z])^2)</f>
        <v>129.85422323317022</v>
      </c>
      <c r="M1493">
        <f ca="1">IF(ROW()&gt;M$1+2,AVERAGEA(INDIRECT(ADDRESS(ROW()-M$1,12)):INDIRECT(ADDRESS(ROW(),12,4))),NA())</f>
        <v>130.04826958339089</v>
      </c>
      <c r="N1493" s="1">
        <f>1000/(Tabelle10[[#This Row],[Time MS]]-B1492)</f>
        <v>29.411764705882351</v>
      </c>
    </row>
    <row r="1494" spans="1:14">
      <c r="A1494" t="str">
        <f t="shared" si="46"/>
        <v>0:30:345</v>
      </c>
      <c r="B1494">
        <v>30345</v>
      </c>
      <c r="C1494">
        <v>1</v>
      </c>
      <c r="D1494">
        <v>-23.727399999999999</v>
      </c>
      <c r="E1494">
        <v>95.1541</v>
      </c>
      <c r="F1494">
        <v>84.891599999999997</v>
      </c>
      <c r="G1494">
        <v>-45.685899999999997</v>
      </c>
      <c r="H1494">
        <v>-4.0972900000000001</v>
      </c>
      <c r="I1494">
        <v>9.4157899999999994</v>
      </c>
      <c r="J1494">
        <v>1</v>
      </c>
      <c r="K1494">
        <f t="shared" si="47"/>
        <v>0.16575554819499416</v>
      </c>
      <c r="L1494">
        <f>SQRT((D1494-Tabelle11[[#This Row],[X]])^2+ (E1494 - Tabelle11[Y])^2 + (F1494 - Tabelle11[Z])^2)</f>
        <v>129.706884968108</v>
      </c>
      <c r="M1494">
        <f ca="1">IF(ROW()&gt;M$1+2,AVERAGEA(INDIRECT(ADDRESS(ROW()-M$1,12)):INDIRECT(ADDRESS(ROW(),12,4))),NA())</f>
        <v>130.04497212689125</v>
      </c>
      <c r="N1494" s="1">
        <f>1000/(Tabelle10[[#This Row],[Time MS]]-B1493)</f>
        <v>31.25</v>
      </c>
    </row>
    <row r="1495" spans="1:14">
      <c r="A1495" t="str">
        <f t="shared" si="46"/>
        <v>0:30:378</v>
      </c>
      <c r="B1495">
        <v>30378</v>
      </c>
      <c r="C1495">
        <v>1</v>
      </c>
      <c r="D1495">
        <v>-23.727399999999999</v>
      </c>
      <c r="E1495">
        <v>95.1541</v>
      </c>
      <c r="F1495">
        <v>84.891599999999997</v>
      </c>
      <c r="G1495">
        <v>-45.685899999999997</v>
      </c>
      <c r="H1495">
        <v>-4.0972900000000001</v>
      </c>
      <c r="I1495">
        <v>9.4157899999999994</v>
      </c>
      <c r="J1495">
        <v>0</v>
      </c>
      <c r="K1495">
        <f t="shared" si="47"/>
        <v>0</v>
      </c>
      <c r="L1495">
        <f>SQRT((D1495-Tabelle11[[#This Row],[X]])^2+ (E1495 - Tabelle11[Y])^2 + (F1495 - Tabelle11[Z])^2)</f>
        <v>129.706884968108</v>
      </c>
      <c r="M1495">
        <f ca="1">IF(ROW()&gt;M$1+2,AVERAGEA(INDIRECT(ADDRESS(ROW()-M$1,12)):INDIRECT(ADDRESS(ROW(),12,4))),NA())</f>
        <v>130.04056799533157</v>
      </c>
      <c r="N1495" s="1">
        <f>1000/(Tabelle10[[#This Row],[Time MS]]-B1494)</f>
        <v>30.303030303030305</v>
      </c>
    </row>
    <row r="1496" spans="1:14">
      <c r="A1496" t="str">
        <f t="shared" si="46"/>
        <v>0:30:402</v>
      </c>
      <c r="B1496">
        <v>30402</v>
      </c>
      <c r="C1496">
        <v>1</v>
      </c>
      <c r="D1496">
        <v>-23.727399999999999</v>
      </c>
      <c r="E1496">
        <v>95.1541</v>
      </c>
      <c r="F1496">
        <v>84.891599999999997</v>
      </c>
      <c r="G1496">
        <v>-45.685899999999997</v>
      </c>
      <c r="H1496">
        <v>-4.0972900000000001</v>
      </c>
      <c r="I1496">
        <v>9.4157899999999994</v>
      </c>
      <c r="J1496">
        <v>1</v>
      </c>
      <c r="K1496">
        <f t="shared" si="47"/>
        <v>0</v>
      </c>
      <c r="L1496">
        <f>SQRT((D1496-Tabelle11[[#This Row],[X]])^2+ (E1496 - Tabelle11[Y])^2 + (F1496 - Tabelle11[Z])^2)</f>
        <v>129.706884968108</v>
      </c>
      <c r="M1496">
        <f ca="1">IF(ROW()&gt;M$1+2,AVERAGEA(INDIRECT(ADDRESS(ROW()-M$1,12)):INDIRECT(ADDRESS(ROW(),12,4))),NA())</f>
        <v>130.0405268515683</v>
      </c>
      <c r="N1496" s="1">
        <f>1000/(Tabelle10[[#This Row],[Time MS]]-B1495)</f>
        <v>41.666666666666664</v>
      </c>
    </row>
    <row r="1497" spans="1:14">
      <c r="A1497" t="str">
        <f t="shared" si="46"/>
        <v>0:30:415</v>
      </c>
      <c r="B1497">
        <v>30415</v>
      </c>
      <c r="C1497">
        <v>1</v>
      </c>
      <c r="D1497">
        <v>-23.727399999999999</v>
      </c>
      <c r="E1497">
        <v>95.1541</v>
      </c>
      <c r="F1497">
        <v>84.891599999999997</v>
      </c>
      <c r="G1497">
        <v>-45.685899999999997</v>
      </c>
      <c r="H1497">
        <v>-4.0972900000000001</v>
      </c>
      <c r="I1497">
        <v>9.4157899999999994</v>
      </c>
      <c r="J1497">
        <v>0</v>
      </c>
      <c r="K1497">
        <f t="shared" si="47"/>
        <v>0</v>
      </c>
      <c r="L1497">
        <f>SQRT((D1497-Tabelle11[[#This Row],[X]])^2+ (E1497 - Tabelle11[Y])^2 + (F1497 - Tabelle11[Z])^2)</f>
        <v>129.706884968108</v>
      </c>
      <c r="M1497">
        <f ca="1">IF(ROW()&gt;M$1+2,AVERAGEA(INDIRECT(ADDRESS(ROW()-M$1,12)):INDIRECT(ADDRESS(ROW(),12,4))),NA())</f>
        <v>130.04048570780509</v>
      </c>
      <c r="N1497" s="1">
        <f>1000/(Tabelle10[[#This Row],[Time MS]]-B1496)</f>
        <v>76.92307692307692</v>
      </c>
    </row>
    <row r="1498" spans="1:14">
      <c r="A1498" t="str">
        <f t="shared" si="46"/>
        <v>0:30:433</v>
      </c>
      <c r="B1498">
        <v>30433</v>
      </c>
      <c r="C1498">
        <v>1</v>
      </c>
      <c r="D1498">
        <v>-23.503599999999999</v>
      </c>
      <c r="E1498">
        <v>95.875299999999996</v>
      </c>
      <c r="F1498">
        <v>84.939700000000002</v>
      </c>
      <c r="G1498">
        <v>-45.654200000000003</v>
      </c>
      <c r="H1498">
        <v>-4.2125000000000004</v>
      </c>
      <c r="I1498">
        <v>9.2172699999999992</v>
      </c>
      <c r="J1498">
        <v>1</v>
      </c>
      <c r="K1498">
        <f t="shared" si="47"/>
        <v>1.0415621200888268</v>
      </c>
      <c r="L1498">
        <f>SQRT((D1498-Tabelle11[[#This Row],[X]])^2+ (E1498 - Tabelle11[Y])^2 + (F1498 - Tabelle11[Z])^2)</f>
        <v>130.22766602815241</v>
      </c>
      <c r="M1498">
        <f ca="1">IF(ROW()&gt;M$1+2,AVERAGEA(INDIRECT(ADDRESS(ROW()-M$1,12)):INDIRECT(ADDRESS(ROW(),12,4))),NA())</f>
        <v>130.04383645087711</v>
      </c>
      <c r="N1498" s="1">
        <f>1000/(Tabelle10[[#This Row],[Time MS]]-B1497)</f>
        <v>55.555555555555557</v>
      </c>
    </row>
    <row r="1499" spans="1:14">
      <c r="A1499" t="str">
        <f t="shared" si="46"/>
        <v>0:30:443</v>
      </c>
      <c r="B1499">
        <v>30443</v>
      </c>
      <c r="C1499">
        <v>1</v>
      </c>
      <c r="D1499">
        <v>-23.503599999999999</v>
      </c>
      <c r="E1499">
        <v>95.875299999999996</v>
      </c>
      <c r="F1499">
        <v>84.939700000000002</v>
      </c>
      <c r="G1499">
        <v>-45.654200000000003</v>
      </c>
      <c r="H1499">
        <v>-4.2125000000000004</v>
      </c>
      <c r="I1499">
        <v>9.2172699999999992</v>
      </c>
      <c r="J1499">
        <v>0</v>
      </c>
      <c r="K1499">
        <f t="shared" si="47"/>
        <v>0</v>
      </c>
      <c r="L1499">
        <f>SQRT((D1499-Tabelle11[[#This Row],[X]])^2+ (E1499 - Tabelle11[Y])^2 + (F1499 - Tabelle11[Z])^2)</f>
        <v>130.22766602815241</v>
      </c>
      <c r="M1499">
        <f ca="1">IF(ROW()&gt;M$1+2,AVERAGEA(INDIRECT(ADDRESS(ROW()-M$1,12)):INDIRECT(ADDRESS(ROW(),12,4))),NA())</f>
        <v>130.0471871939491</v>
      </c>
      <c r="N1499" s="1">
        <f>1000/(Tabelle10[[#This Row],[Time MS]]-B1498)</f>
        <v>100</v>
      </c>
    </row>
    <row r="1500" spans="1:14">
      <c r="A1500" t="str">
        <f t="shared" si="46"/>
        <v>0:30:472</v>
      </c>
      <c r="B1500">
        <v>30472</v>
      </c>
      <c r="C1500">
        <v>1</v>
      </c>
      <c r="D1500">
        <v>-23.450299999999999</v>
      </c>
      <c r="E1500">
        <v>96.212900000000005</v>
      </c>
      <c r="F1500">
        <v>84.974199999999996</v>
      </c>
      <c r="G1500">
        <v>-45.6389</v>
      </c>
      <c r="H1500">
        <v>-4.1610399999999998</v>
      </c>
      <c r="I1500">
        <v>9.1239600000000003</v>
      </c>
      <c r="J1500">
        <v>1</v>
      </c>
      <c r="K1500">
        <f t="shared" si="47"/>
        <v>0.3247677239937769</v>
      </c>
      <c r="L1500">
        <f>SQRT((D1500-Tabelle11[[#This Row],[X]])^2+ (E1500 - Tabelle11[Y])^2 + (F1500 - Tabelle11[Z])^2)</f>
        <v>130.48928447248073</v>
      </c>
      <c r="M1500">
        <f ca="1">IF(ROW()&gt;M$1+2,AVERAGEA(INDIRECT(ADDRESS(ROW()-M$1,12)):INDIRECT(ADDRESS(ROW(),12,4))),NA())</f>
        <v>130.05312821864811</v>
      </c>
      <c r="N1500" s="1">
        <f>1000/(Tabelle10[[#This Row],[Time MS]]-B1499)</f>
        <v>34.482758620689658</v>
      </c>
    </row>
    <row r="1501" spans="1:14">
      <c r="A1501" t="str">
        <f t="shared" si="46"/>
        <v>0:30:486</v>
      </c>
      <c r="B1501">
        <v>30486</v>
      </c>
      <c r="C1501">
        <v>1</v>
      </c>
      <c r="D1501">
        <v>-23.386299999999999</v>
      </c>
      <c r="E1501">
        <v>95.568799999999996</v>
      </c>
      <c r="F1501">
        <v>84.9071</v>
      </c>
      <c r="G1501">
        <v>-45.6325</v>
      </c>
      <c r="H1501">
        <v>-4.0782299999999996</v>
      </c>
      <c r="I1501">
        <v>9.3499499999999998</v>
      </c>
      <c r="J1501">
        <v>1</v>
      </c>
      <c r="K1501">
        <f t="shared" si="47"/>
        <v>1.3617236705843783</v>
      </c>
      <c r="L1501">
        <f>SQRT((D1501-Tabelle11[[#This Row],[X]])^2+ (E1501 - Tabelle11[Y])^2 + (F1501 - Tabelle11[Z])^2)</f>
        <v>129.95972526725348</v>
      </c>
      <c r="M1501">
        <f ca="1">IF(ROW()&gt;M$1+2,AVERAGEA(INDIRECT(ADDRESS(ROW()-M$1,12)):INDIRECT(ADDRESS(ROW(),12,4))),NA())</f>
        <v>130.04805669989923</v>
      </c>
      <c r="N1501" s="1">
        <f>1000/(Tabelle10[[#This Row],[Time MS]]-B1500)</f>
        <v>71.428571428571431</v>
      </c>
    </row>
    <row r="1502" spans="1:14">
      <c r="A1502" t="str">
        <f t="shared" si="46"/>
        <v>0:30:508</v>
      </c>
      <c r="B1502">
        <v>30508</v>
      </c>
      <c r="C1502">
        <v>1</v>
      </c>
      <c r="D1502">
        <v>-23.386299999999999</v>
      </c>
      <c r="E1502">
        <v>95.568799999999996</v>
      </c>
      <c r="F1502">
        <v>84.9071</v>
      </c>
      <c r="G1502">
        <v>-45.6325</v>
      </c>
      <c r="H1502">
        <v>-4.0782299999999996</v>
      </c>
      <c r="I1502">
        <v>9.3499499999999998</v>
      </c>
      <c r="J1502">
        <v>0</v>
      </c>
      <c r="K1502">
        <f t="shared" si="47"/>
        <v>0</v>
      </c>
      <c r="L1502">
        <f>SQRT((D1502-Tabelle11[[#This Row],[X]])^2+ (E1502 - Tabelle11[Y])^2 + (F1502 - Tabelle11[Z])^2)</f>
        <v>129.95972526725348</v>
      </c>
      <c r="M1502">
        <f ca="1">IF(ROW()&gt;M$1+2,AVERAGEA(INDIRECT(ADDRESS(ROW()-M$1,12)):INDIRECT(ADDRESS(ROW(),12,4))),NA())</f>
        <v>130.04298518115039</v>
      </c>
      <c r="N1502" s="1">
        <f>1000/(Tabelle10[[#This Row],[Time MS]]-B1501)</f>
        <v>45.454545454545453</v>
      </c>
    </row>
    <row r="1503" spans="1:14">
      <c r="A1503" t="str">
        <f t="shared" si="46"/>
        <v>0:30:535</v>
      </c>
      <c r="B1503">
        <v>30535</v>
      </c>
      <c r="C1503">
        <v>1</v>
      </c>
      <c r="D1503">
        <v>-23.609100000000002</v>
      </c>
      <c r="E1503">
        <v>96.083100000000002</v>
      </c>
      <c r="F1503">
        <v>84.811999999999998</v>
      </c>
      <c r="G1503">
        <v>-45.711799999999997</v>
      </c>
      <c r="H1503">
        <v>-4.1372</v>
      </c>
      <c r="I1503">
        <v>9.2625600000000006</v>
      </c>
      <c r="J1503">
        <v>1</v>
      </c>
      <c r="K1503">
        <f t="shared" si="47"/>
        <v>0.47588831329827985</v>
      </c>
      <c r="L1503">
        <f>SQRT((D1503-Tabelle11[[#This Row],[X]])^2+ (E1503 - Tabelle11[Y])^2 + (F1503 - Tabelle11[Z])^2)</f>
        <v>130.31664150222718</v>
      </c>
      <c r="M1503">
        <f ca="1">IF(ROW()&gt;M$1+2,AVERAGEA(INDIRECT(ADDRESS(ROW()-M$1,12)):INDIRECT(ADDRESS(ROW(),12,4))),NA())</f>
        <v>130.04616704517633</v>
      </c>
      <c r="N1503" s="1">
        <f>1000/(Tabelle10[[#This Row],[Time MS]]-B1502)</f>
        <v>37.037037037037038</v>
      </c>
    </row>
    <row r="1504" spans="1:14">
      <c r="A1504" t="str">
        <f t="shared" si="46"/>
        <v>0:30:552</v>
      </c>
      <c r="B1504">
        <v>30552</v>
      </c>
      <c r="C1504">
        <v>1</v>
      </c>
      <c r="D1504">
        <v>-23.609100000000002</v>
      </c>
      <c r="E1504">
        <v>96.083100000000002</v>
      </c>
      <c r="F1504">
        <v>84.811999999999998</v>
      </c>
      <c r="G1504">
        <v>-45.711799999999997</v>
      </c>
      <c r="H1504">
        <v>-4.1372</v>
      </c>
      <c r="I1504">
        <v>9.2625600000000006</v>
      </c>
      <c r="J1504">
        <v>1</v>
      </c>
      <c r="K1504">
        <f t="shared" si="47"/>
        <v>0</v>
      </c>
      <c r="L1504">
        <f>SQRT((D1504-Tabelle11[[#This Row],[X]])^2+ (E1504 - Tabelle11[Y])^2 + (F1504 - Tabelle11[Z])^2)</f>
        <v>130.31664150222718</v>
      </c>
      <c r="M1504">
        <f ca="1">IF(ROW()&gt;M$1+2,AVERAGEA(INDIRECT(ADDRESS(ROW()-M$1,12)):INDIRECT(ADDRESS(ROW(),12,4))),NA())</f>
        <v>130.04593100152636</v>
      </c>
      <c r="N1504" s="1">
        <f>1000/(Tabelle10[[#This Row],[Time MS]]-B1503)</f>
        <v>58.823529411764703</v>
      </c>
    </row>
    <row r="1505" spans="1:14">
      <c r="A1505" t="str">
        <f t="shared" si="46"/>
        <v>0:30:574</v>
      </c>
      <c r="B1505">
        <v>30574</v>
      </c>
      <c r="C1505">
        <v>1</v>
      </c>
      <c r="D1505">
        <v>-23.609100000000002</v>
      </c>
      <c r="E1505">
        <v>96.083100000000002</v>
      </c>
      <c r="F1505">
        <v>84.811999999999998</v>
      </c>
      <c r="G1505">
        <v>-45.711799999999997</v>
      </c>
      <c r="H1505">
        <v>-4.1372</v>
      </c>
      <c r="I1505">
        <v>9.2625600000000006</v>
      </c>
      <c r="J1505">
        <v>0</v>
      </c>
      <c r="K1505">
        <f t="shared" si="47"/>
        <v>0</v>
      </c>
      <c r="L1505">
        <f>SQRT((D1505-Tabelle11[[#This Row],[X]])^2+ (E1505 - Tabelle11[Y])^2 + (F1505 - Tabelle11[Z])^2)</f>
        <v>130.31664150222718</v>
      </c>
      <c r="M1505">
        <f ca="1">IF(ROW()&gt;M$1+2,AVERAGEA(INDIRECT(ADDRESS(ROW()-M$1,12)):INDIRECT(ADDRESS(ROW(),12,4))),NA())</f>
        <v>130.05431692006746</v>
      </c>
      <c r="N1505" s="1">
        <f>1000/(Tabelle10[[#This Row],[Time MS]]-B1504)</f>
        <v>45.454545454545453</v>
      </c>
    </row>
    <row r="1506" spans="1:14">
      <c r="A1506" t="str">
        <f t="shared" si="46"/>
        <v>0:30:598</v>
      </c>
      <c r="B1506">
        <v>30598</v>
      </c>
      <c r="C1506">
        <v>1</v>
      </c>
      <c r="D1506">
        <v>-24.043299999999999</v>
      </c>
      <c r="E1506">
        <v>96.2744</v>
      </c>
      <c r="F1506">
        <v>84.6661</v>
      </c>
      <c r="G1506">
        <v>-45.835999999999999</v>
      </c>
      <c r="H1506">
        <v>-4.1263699999999996</v>
      </c>
      <c r="I1506">
        <v>9.2436699999999998</v>
      </c>
      <c r="J1506">
        <v>1</v>
      </c>
      <c r="K1506">
        <f t="shared" si="47"/>
        <v>0.18846032171539662</v>
      </c>
      <c r="L1506">
        <f>SQRT((D1506-Tabelle11[[#This Row],[X]])^2+ (E1506 - Tabelle11[Y])^2 + (F1506 - Tabelle11[Z])^2)</f>
        <v>130.44228171670412</v>
      </c>
      <c r="M1506">
        <f ca="1">IF(ROW()&gt;M$1+2,AVERAGEA(INDIRECT(ADDRESS(ROW()-M$1,12)):INDIRECT(ADDRESS(ROW(),12,4))),NA())</f>
        <v>130.06394680112811</v>
      </c>
      <c r="N1506" s="1">
        <f>1000/(Tabelle10[[#This Row],[Time MS]]-B1505)</f>
        <v>41.666666666666664</v>
      </c>
    </row>
    <row r="1507" spans="1:14">
      <c r="A1507" t="str">
        <f t="shared" si="46"/>
        <v>0:30:608</v>
      </c>
      <c r="B1507">
        <v>30608</v>
      </c>
      <c r="C1507">
        <v>1</v>
      </c>
      <c r="D1507">
        <v>-24.043299999999999</v>
      </c>
      <c r="E1507">
        <v>96.2744</v>
      </c>
      <c r="F1507">
        <v>84.6661</v>
      </c>
      <c r="G1507">
        <v>-45.835999999999999</v>
      </c>
      <c r="H1507">
        <v>-4.1263699999999996</v>
      </c>
      <c r="I1507">
        <v>9.2436699999999998</v>
      </c>
      <c r="J1507">
        <v>0</v>
      </c>
      <c r="K1507">
        <f t="shared" si="47"/>
        <v>0</v>
      </c>
      <c r="L1507">
        <f>SQRT((D1507-Tabelle11[[#This Row],[X]])^2+ (E1507 - Tabelle11[Y])^2 + (F1507 - Tabelle11[Z])^2)</f>
        <v>130.44228171670412</v>
      </c>
      <c r="M1507">
        <f ca="1">IF(ROW()&gt;M$1+2,AVERAGEA(INDIRECT(ADDRESS(ROW()-M$1,12)):INDIRECT(ADDRESS(ROW(),12,4))),NA())</f>
        <v>130.06887919524479</v>
      </c>
      <c r="N1507" s="1">
        <f>1000/(Tabelle10[[#This Row],[Time MS]]-B1506)</f>
        <v>100</v>
      </c>
    </row>
    <row r="1508" spans="1:14">
      <c r="A1508" t="str">
        <f t="shared" si="46"/>
        <v>0:30:636</v>
      </c>
      <c r="B1508">
        <v>30636</v>
      </c>
      <c r="C1508">
        <v>1</v>
      </c>
      <c r="D1508">
        <v>-24.190999999999999</v>
      </c>
      <c r="E1508">
        <v>95.817800000000005</v>
      </c>
      <c r="F1508">
        <v>84.75</v>
      </c>
      <c r="G1508">
        <v>-45.851799999999997</v>
      </c>
      <c r="H1508">
        <v>-4.20113</v>
      </c>
      <c r="I1508">
        <v>9.4239800000000002</v>
      </c>
      <c r="J1508">
        <v>1</v>
      </c>
      <c r="K1508">
        <f t="shared" si="47"/>
        <v>0.32741540975942079</v>
      </c>
      <c r="L1508">
        <f>SQRT((D1508-Tabelle11[[#This Row],[X]])^2+ (E1508 - Tabelle11[Y])^2 + (F1508 - Tabelle11[Z])^2)</f>
        <v>130.18762528689123</v>
      </c>
      <c r="M1508">
        <f ca="1">IF(ROW()&gt;M$1+2,AVERAGEA(INDIRECT(ADDRESS(ROW()-M$1,12)):INDIRECT(ADDRESS(ROW(),12,4))),NA())</f>
        <v>130.07129023857129</v>
      </c>
      <c r="N1508" s="1">
        <f>1000/(Tabelle10[[#This Row],[Time MS]]-B1507)</f>
        <v>35.714285714285715</v>
      </c>
    </row>
    <row r="1509" spans="1:14">
      <c r="A1509" t="str">
        <f t="shared" si="46"/>
        <v>0:30:651</v>
      </c>
      <c r="B1509">
        <v>30651</v>
      </c>
      <c r="C1509">
        <v>1</v>
      </c>
      <c r="D1509">
        <v>-24.067799999999998</v>
      </c>
      <c r="E1509">
        <v>95.923400000000001</v>
      </c>
      <c r="F1509">
        <v>84.907700000000006</v>
      </c>
      <c r="G1509">
        <v>-45.797199999999997</v>
      </c>
      <c r="H1509">
        <v>-4.22851</v>
      </c>
      <c r="I1509">
        <v>9.4033599999999993</v>
      </c>
      <c r="J1509">
        <v>1</v>
      </c>
      <c r="K1509">
        <f t="shared" si="47"/>
        <v>0.37821632686107021</v>
      </c>
      <c r="L1509">
        <f>SQRT((D1509-Tabelle11[[#This Row],[X]])^2+ (E1509 - Tabelle11[Y])^2 + (F1509 - Tabelle11[Z])^2)</f>
        <v>130.34521542308335</v>
      </c>
      <c r="M1509">
        <f ca="1">IF(ROW()&gt;M$1+2,AVERAGEA(INDIRECT(ADDRESS(ROW()-M$1,12)):INDIRECT(ADDRESS(ROW(),12,4))),NA())</f>
        <v>130.07526158027594</v>
      </c>
      <c r="N1509" s="1">
        <f>1000/(Tabelle10[[#This Row],[Time MS]]-B1508)</f>
        <v>66.666666666666671</v>
      </c>
    </row>
    <row r="1510" spans="1:14">
      <c r="A1510" t="str">
        <f t="shared" si="46"/>
        <v>0:30:677</v>
      </c>
      <c r="B1510">
        <v>30677</v>
      </c>
      <c r="C1510">
        <v>1</v>
      </c>
      <c r="D1510">
        <v>-24.067799999999998</v>
      </c>
      <c r="E1510">
        <v>95.923400000000001</v>
      </c>
      <c r="F1510">
        <v>84.907700000000006</v>
      </c>
      <c r="G1510">
        <v>-45.797199999999997</v>
      </c>
      <c r="H1510">
        <v>-4.22851</v>
      </c>
      <c r="I1510">
        <v>9.4033599999999993</v>
      </c>
      <c r="J1510">
        <v>0</v>
      </c>
      <c r="K1510">
        <f t="shared" si="47"/>
        <v>0</v>
      </c>
      <c r="L1510">
        <f>SQRT((D1510-Tabelle11[[#This Row],[X]])^2+ (E1510 - Tabelle11[Y])^2 + (F1510 - Tabelle11[Z])^2)</f>
        <v>130.34521542308335</v>
      </c>
      <c r="M1510">
        <f ca="1">IF(ROW()&gt;M$1+2,AVERAGEA(INDIRECT(ADDRESS(ROW()-M$1,12)):INDIRECT(ADDRESS(ROW(),12,4))),NA())</f>
        <v>130.07923292198058</v>
      </c>
      <c r="N1510" s="1">
        <f>1000/(Tabelle10[[#This Row],[Time MS]]-B1509)</f>
        <v>38.46153846153846</v>
      </c>
    </row>
    <row r="1511" spans="1:14">
      <c r="A1511" t="str">
        <f t="shared" si="46"/>
        <v>0:30:704</v>
      </c>
      <c r="B1511">
        <v>30704</v>
      </c>
      <c r="C1511">
        <v>1</v>
      </c>
      <c r="D1511">
        <v>-23.858499999999999</v>
      </c>
      <c r="E1511">
        <v>95.649100000000004</v>
      </c>
      <c r="F1511">
        <v>84.971999999999994</v>
      </c>
      <c r="G1511">
        <v>-45.740900000000003</v>
      </c>
      <c r="H1511">
        <v>-4.1870700000000003</v>
      </c>
      <c r="I1511">
        <v>9.4830000000000005</v>
      </c>
      <c r="J1511">
        <v>1</v>
      </c>
      <c r="K1511">
        <f t="shared" si="47"/>
        <v>0.26440234137047963</v>
      </c>
      <c r="L1511">
        <f>SQRT((D1511-Tabelle11[[#This Row],[X]])^2+ (E1511 - Tabelle11[Y])^2 + (F1511 - Tabelle11[Z])^2)</f>
        <v>130.14691366705549</v>
      </c>
      <c r="M1511">
        <f ca="1">IF(ROW()&gt;M$1+2,AVERAGEA(INDIRECT(ADDRESS(ROW()-M$1,12)):INDIRECT(ADDRESS(ROW(),12,4))),NA())</f>
        <v>130.08390716311749</v>
      </c>
      <c r="N1511" s="1">
        <f>1000/(Tabelle10[[#This Row],[Time MS]]-B1510)</f>
        <v>37.037037037037038</v>
      </c>
    </row>
    <row r="1512" spans="1:14">
      <c r="A1512" t="str">
        <f t="shared" si="46"/>
        <v>0:30:716</v>
      </c>
      <c r="B1512">
        <v>30716</v>
      </c>
      <c r="C1512">
        <v>1</v>
      </c>
      <c r="D1512">
        <v>-23.7</v>
      </c>
      <c r="E1512">
        <v>95.453500000000005</v>
      </c>
      <c r="F1512">
        <v>84.996200000000002</v>
      </c>
      <c r="G1512">
        <v>-45.711100000000002</v>
      </c>
      <c r="H1512">
        <v>-4.1523700000000003</v>
      </c>
      <c r="I1512">
        <v>9.5607199999999999</v>
      </c>
      <c r="J1512">
        <v>1</v>
      </c>
      <c r="K1512">
        <f t="shared" si="47"/>
        <v>0.47057279568693383</v>
      </c>
      <c r="L1512">
        <f>SQRT((D1512-Tabelle11[[#This Row],[X]])^2+ (E1512 - Tabelle11[Y])^2 + (F1512 - Tabelle11[Z])^2)</f>
        <v>129.99005606849317</v>
      </c>
      <c r="M1512">
        <f ca="1">IF(ROW()&gt;M$1+2,AVERAGEA(INDIRECT(ADDRESS(ROW()-M$1,12)):INDIRECT(ADDRESS(ROW(),12,4))),NA())</f>
        <v>130.09266815776894</v>
      </c>
      <c r="N1512" s="1">
        <f>1000/(Tabelle10[[#This Row],[Time MS]]-B1511)</f>
        <v>83.333333333333329</v>
      </c>
    </row>
    <row r="1513" spans="1:14">
      <c r="A1513" t="str">
        <f t="shared" si="46"/>
        <v>0:30:741</v>
      </c>
      <c r="B1513">
        <v>30741</v>
      </c>
      <c r="C1513">
        <v>1</v>
      </c>
      <c r="D1513">
        <v>-23.7</v>
      </c>
      <c r="E1513">
        <v>95.453500000000005</v>
      </c>
      <c r="F1513">
        <v>84.996200000000002</v>
      </c>
      <c r="G1513">
        <v>-45.711100000000002</v>
      </c>
      <c r="H1513">
        <v>-4.1523700000000003</v>
      </c>
      <c r="I1513">
        <v>9.5607199999999999</v>
      </c>
      <c r="J1513">
        <v>0</v>
      </c>
      <c r="K1513">
        <f t="shared" si="47"/>
        <v>0</v>
      </c>
      <c r="L1513">
        <f>SQRT((D1513-Tabelle11[[#This Row],[X]])^2+ (E1513 - Tabelle11[Y])^2 + (F1513 - Tabelle11[Z])^2)</f>
        <v>129.99005606849317</v>
      </c>
      <c r="M1513">
        <f ca="1">IF(ROW()&gt;M$1+2,AVERAGEA(INDIRECT(ADDRESS(ROW()-M$1,12)):INDIRECT(ADDRESS(ROW(),12,4))),NA())</f>
        <v>130.10142915242037</v>
      </c>
      <c r="N1513" s="1">
        <f>1000/(Tabelle10[[#This Row],[Time MS]]-B1512)</f>
        <v>40</v>
      </c>
    </row>
    <row r="1514" spans="1:14">
      <c r="A1514" t="str">
        <f t="shared" si="46"/>
        <v>0:30:767</v>
      </c>
      <c r="B1514">
        <v>30767</v>
      </c>
      <c r="C1514">
        <v>1</v>
      </c>
      <c r="D1514">
        <v>-24.237500000000001</v>
      </c>
      <c r="E1514">
        <v>96.106499999999997</v>
      </c>
      <c r="F1514">
        <v>84.780199999999994</v>
      </c>
      <c r="G1514">
        <v>-45.875700000000002</v>
      </c>
      <c r="H1514">
        <v>-4.21096</v>
      </c>
      <c r="I1514">
        <v>9.3719199999999994</v>
      </c>
      <c r="J1514">
        <v>1</v>
      </c>
      <c r="K1514">
        <f t="shared" si="47"/>
        <v>0.60709982414594454</v>
      </c>
      <c r="L1514">
        <f>SQRT((D1514-Tabelle11[[#This Row],[X]])^2+ (E1514 - Tabelle11[Y])^2 + (F1514 - Tabelle11[Z])^2)</f>
        <v>130.42851705259858</v>
      </c>
      <c r="M1514">
        <f ca="1">IF(ROW()&gt;M$1+2,AVERAGEA(INDIRECT(ADDRESS(ROW()-M$1,12)):INDIRECT(ADDRESS(ROW(),12,4))),NA())</f>
        <v>130.10312565617261</v>
      </c>
      <c r="N1514" s="1">
        <f>1000/(Tabelle10[[#This Row],[Time MS]]-B1513)</f>
        <v>38.46153846153846</v>
      </c>
    </row>
    <row r="1515" spans="1:14">
      <c r="A1515" t="str">
        <f t="shared" si="46"/>
        <v>0:30:780</v>
      </c>
      <c r="B1515">
        <v>30780</v>
      </c>
      <c r="C1515">
        <v>1</v>
      </c>
      <c r="D1515">
        <v>-24.237500000000001</v>
      </c>
      <c r="E1515">
        <v>96.106499999999997</v>
      </c>
      <c r="F1515">
        <v>84.780199999999994</v>
      </c>
      <c r="G1515">
        <v>-45.875700000000002</v>
      </c>
      <c r="H1515">
        <v>-4.21096</v>
      </c>
      <c r="I1515">
        <v>9.3719199999999994</v>
      </c>
      <c r="J1515">
        <v>0</v>
      </c>
      <c r="K1515">
        <f t="shared" si="47"/>
        <v>0</v>
      </c>
      <c r="L1515">
        <f>SQRT((D1515-Tabelle11[[#This Row],[X]])^2+ (E1515 - Tabelle11[Y])^2 + (F1515 - Tabelle11[Z])^2)</f>
        <v>130.42851705259858</v>
      </c>
      <c r="M1515">
        <f ca="1">IF(ROW()&gt;M$1+2,AVERAGEA(INDIRECT(ADDRESS(ROW()-M$1,12)):INDIRECT(ADDRESS(ROW(),12,4))),NA())</f>
        <v>130.10494333784249</v>
      </c>
      <c r="N1515" s="1">
        <f>1000/(Tabelle10[[#This Row],[Time MS]]-B1514)</f>
        <v>76.92307692307692</v>
      </c>
    </row>
    <row r="1516" spans="1:14">
      <c r="A1516" t="str">
        <f t="shared" si="46"/>
        <v>0:30:805</v>
      </c>
      <c r="B1516">
        <v>30805</v>
      </c>
      <c r="C1516">
        <v>1</v>
      </c>
      <c r="D1516">
        <v>-23.985800000000001</v>
      </c>
      <c r="E1516">
        <v>96.290700000000001</v>
      </c>
      <c r="F1516">
        <v>84.963800000000006</v>
      </c>
      <c r="G1516">
        <v>-45.777900000000002</v>
      </c>
      <c r="H1516">
        <v>-4.2075699999999996</v>
      </c>
      <c r="I1516">
        <v>9.2869700000000002</v>
      </c>
      <c r="J1516">
        <v>1</v>
      </c>
      <c r="K1516">
        <f t="shared" si="47"/>
        <v>0.30043066409864416</v>
      </c>
      <c r="L1516">
        <f>SQRT((D1516-Tabelle11[[#This Row],[X]])^2+ (E1516 - Tabelle11[Y])^2 + (F1516 - Tabelle11[Z])^2)</f>
        <v>130.63714945822264</v>
      </c>
      <c r="M1516">
        <f ca="1">IF(ROW()&gt;M$1+2,AVERAGEA(INDIRECT(ADDRESS(ROW()-M$1,12)):INDIRECT(ADDRESS(ROW(),12,4))),NA())</f>
        <v>130.10882668689473</v>
      </c>
      <c r="N1516" s="1">
        <f>1000/(Tabelle10[[#This Row],[Time MS]]-B1515)</f>
        <v>40</v>
      </c>
    </row>
    <row r="1517" spans="1:14">
      <c r="A1517" t="str">
        <f t="shared" si="46"/>
        <v>0:30:820</v>
      </c>
      <c r="B1517">
        <v>30820</v>
      </c>
      <c r="C1517">
        <v>1</v>
      </c>
      <c r="D1517">
        <v>-23.985800000000001</v>
      </c>
      <c r="E1517">
        <v>96.290700000000001</v>
      </c>
      <c r="F1517">
        <v>84.963800000000006</v>
      </c>
      <c r="G1517">
        <v>-45.777900000000002</v>
      </c>
      <c r="H1517">
        <v>-4.2075699999999996</v>
      </c>
      <c r="I1517">
        <v>9.2869700000000002</v>
      </c>
      <c r="J1517">
        <v>1</v>
      </c>
      <c r="K1517">
        <f t="shared" si="47"/>
        <v>0</v>
      </c>
      <c r="L1517">
        <f>SQRT((D1517-Tabelle11[[#This Row],[X]])^2+ (E1517 - Tabelle11[Y])^2 + (F1517 - Tabelle11[Z])^2)</f>
        <v>130.63714945822264</v>
      </c>
      <c r="M1517">
        <f ca="1">IF(ROW()&gt;M$1+2,AVERAGEA(INDIRECT(ADDRESS(ROW()-M$1,12)):INDIRECT(ADDRESS(ROW(),12,4))),NA())</f>
        <v>130.112710035947</v>
      </c>
      <c r="N1517" s="1">
        <f>1000/(Tabelle10[[#This Row],[Time MS]]-B1516)</f>
        <v>66.666666666666671</v>
      </c>
    </row>
    <row r="1518" spans="1:14">
      <c r="A1518" t="str">
        <f t="shared" si="46"/>
        <v>0:30:842</v>
      </c>
      <c r="B1518">
        <v>30842</v>
      </c>
      <c r="C1518">
        <v>1</v>
      </c>
      <c r="D1518">
        <v>-23.985800000000001</v>
      </c>
      <c r="E1518">
        <v>96.290700000000001</v>
      </c>
      <c r="F1518">
        <v>84.963800000000006</v>
      </c>
      <c r="G1518">
        <v>-45.777900000000002</v>
      </c>
      <c r="H1518">
        <v>-4.2075699999999996</v>
      </c>
      <c r="I1518">
        <v>9.2869700000000002</v>
      </c>
      <c r="J1518">
        <v>0</v>
      </c>
      <c r="K1518">
        <f t="shared" si="47"/>
        <v>0</v>
      </c>
      <c r="L1518">
        <f>SQRT((D1518-Tabelle11[[#This Row],[X]])^2+ (E1518 - Tabelle11[Y])^2 + (F1518 - Tabelle11[Z])^2)</f>
        <v>130.63714945822264</v>
      </c>
      <c r="M1518">
        <f ca="1">IF(ROW()&gt;M$1+2,AVERAGEA(INDIRECT(ADDRESS(ROW()-M$1,12)):INDIRECT(ADDRESS(ROW(),12,4))),NA())</f>
        <v>130.11659338499925</v>
      </c>
      <c r="N1518" s="1">
        <f>1000/(Tabelle10[[#This Row],[Time MS]]-B1517)</f>
        <v>45.454545454545453</v>
      </c>
    </row>
    <row r="1519" spans="1:14">
      <c r="A1519" t="str">
        <f t="shared" si="46"/>
        <v>0:30:861</v>
      </c>
      <c r="B1519">
        <v>30861</v>
      </c>
      <c r="C1519">
        <v>1</v>
      </c>
      <c r="D1519">
        <v>-23.985800000000001</v>
      </c>
      <c r="E1519">
        <v>96.290700000000001</v>
      </c>
      <c r="F1519">
        <v>84.963800000000006</v>
      </c>
      <c r="G1519">
        <v>-45.777900000000002</v>
      </c>
      <c r="H1519">
        <v>-4.2075699999999996</v>
      </c>
      <c r="I1519">
        <v>9.2869700000000002</v>
      </c>
      <c r="J1519">
        <v>0</v>
      </c>
      <c r="K1519">
        <f t="shared" si="47"/>
        <v>0</v>
      </c>
      <c r="L1519">
        <f>SQRT((D1519-Tabelle11[[#This Row],[X]])^2+ (E1519 - Tabelle11[Y])^2 + (F1519 - Tabelle11[Z])^2)</f>
        <v>130.63714945822264</v>
      </c>
      <c r="M1519">
        <f ca="1">IF(ROW()&gt;M$1+2,AVERAGEA(INDIRECT(ADDRESS(ROW()-M$1,12)):INDIRECT(ADDRESS(ROW(),12,4))),NA())</f>
        <v>130.11902775669066</v>
      </c>
      <c r="N1519" s="1">
        <f>1000/(Tabelle10[[#This Row],[Time MS]]-B1518)</f>
        <v>52.631578947368418</v>
      </c>
    </row>
    <row r="1520" spans="1:14">
      <c r="A1520" t="str">
        <f t="shared" si="46"/>
        <v>0:30:872</v>
      </c>
      <c r="B1520">
        <v>30872</v>
      </c>
      <c r="C1520">
        <v>1</v>
      </c>
      <c r="D1520">
        <v>-23.8691</v>
      </c>
      <c r="E1520">
        <v>96.270700000000005</v>
      </c>
      <c r="F1520">
        <v>84.975399999999993</v>
      </c>
      <c r="G1520">
        <v>-45.741799999999998</v>
      </c>
      <c r="H1520">
        <v>-4.2046400000000004</v>
      </c>
      <c r="I1520">
        <v>9.2675999999999998</v>
      </c>
      <c r="J1520">
        <v>1</v>
      </c>
      <c r="K1520">
        <f t="shared" si="47"/>
        <v>9.3511961903335439E-2</v>
      </c>
      <c r="L1520">
        <f>SQRT((D1520-Tabelle11[[#This Row],[X]])^2+ (E1520 - Tabelle11[Y])^2 + (F1520 - Tabelle11[Z])^2)</f>
        <v>130.60857635875217</v>
      </c>
      <c r="M1520">
        <f ca="1">IF(ROW()&gt;M$1+2,AVERAGEA(INDIRECT(ADDRESS(ROW()-M$1,12)):INDIRECT(ADDRESS(ROW(),12,4))),NA())</f>
        <v>130.12117922640709</v>
      </c>
      <c r="N1520" s="1">
        <f>1000/(Tabelle10[[#This Row],[Time MS]]-B1519)</f>
        <v>90.909090909090907</v>
      </c>
    </row>
    <row r="1521" spans="1:14">
      <c r="A1521" t="str">
        <f t="shared" si="46"/>
        <v>0:30:880</v>
      </c>
      <c r="B1521">
        <v>30880</v>
      </c>
      <c r="C1521">
        <v>1</v>
      </c>
      <c r="D1521">
        <v>-24.146899999999999</v>
      </c>
      <c r="E1521">
        <v>95.845299999999995</v>
      </c>
      <c r="F1521">
        <v>84.767300000000006</v>
      </c>
      <c r="G1521">
        <v>-45.83</v>
      </c>
      <c r="H1521">
        <v>-4.2408700000000001</v>
      </c>
      <c r="I1521">
        <v>9.3888599999999993</v>
      </c>
      <c r="J1521">
        <v>1</v>
      </c>
      <c r="K1521">
        <f t="shared" si="47"/>
        <v>1.7893538460858736</v>
      </c>
      <c r="L1521">
        <f>SQRT((D1521-Tabelle11[[#This Row],[X]])^2+ (E1521 - Tabelle11[Y])^2 + (F1521 - Tabelle11[Z])^2)</f>
        <v>130.21094217073309</v>
      </c>
      <c r="M1521">
        <f ca="1">IF(ROW()&gt;M$1+2,AVERAGEA(INDIRECT(ADDRESS(ROW()-M$1,12)):INDIRECT(ADDRESS(ROW(),12,4))),NA())</f>
        <v>130.12099677388656</v>
      </c>
      <c r="N1521" s="1">
        <f>1000/(Tabelle10[[#This Row],[Time MS]]-B1520)</f>
        <v>125</v>
      </c>
    </row>
    <row r="1522" spans="1:14">
      <c r="A1522" t="str">
        <f t="shared" si="46"/>
        <v>0:30:910</v>
      </c>
      <c r="B1522">
        <v>30910</v>
      </c>
      <c r="C1522">
        <v>1</v>
      </c>
      <c r="D1522">
        <v>-24.146899999999999</v>
      </c>
      <c r="E1522">
        <v>95.845299999999995</v>
      </c>
      <c r="F1522">
        <v>84.767300000000006</v>
      </c>
      <c r="G1522">
        <v>-45.83</v>
      </c>
      <c r="H1522">
        <v>-4.2408700000000001</v>
      </c>
      <c r="I1522">
        <v>9.3888599999999993</v>
      </c>
      <c r="J1522">
        <v>0</v>
      </c>
      <c r="K1522">
        <f t="shared" si="47"/>
        <v>0</v>
      </c>
      <c r="L1522">
        <f>SQRT((D1522-Tabelle11[[#This Row],[X]])^2+ (E1522 - Tabelle11[Y])^2 + (F1522 - Tabelle11[Z])^2)</f>
        <v>130.21094217073309</v>
      </c>
      <c r="M1522">
        <f ca="1">IF(ROW()&gt;M$1+2,AVERAGEA(INDIRECT(ADDRESS(ROW()-M$1,12)):INDIRECT(ADDRESS(ROW(),12,4))),NA())</f>
        <v>130.12050519611898</v>
      </c>
      <c r="N1522" s="1">
        <f>1000/(Tabelle10[[#This Row],[Time MS]]-B1521)</f>
        <v>33.333333333333336</v>
      </c>
    </row>
    <row r="1523" spans="1:14">
      <c r="A1523" t="str">
        <f t="shared" si="46"/>
        <v>0:30:938</v>
      </c>
      <c r="B1523">
        <v>30938</v>
      </c>
      <c r="C1523">
        <v>1</v>
      </c>
      <c r="D1523">
        <v>-24.091899999999999</v>
      </c>
      <c r="E1523">
        <v>95.641900000000007</v>
      </c>
      <c r="F1523">
        <v>84.786500000000004</v>
      </c>
      <c r="G1523">
        <v>-45.802399999999999</v>
      </c>
      <c r="H1523">
        <v>-4.1742800000000004</v>
      </c>
      <c r="I1523">
        <v>9.4599200000000003</v>
      </c>
      <c r="J1523">
        <v>1</v>
      </c>
      <c r="K1523">
        <f t="shared" si="47"/>
        <v>0.18942402587427815</v>
      </c>
      <c r="L1523">
        <f>SQRT((D1523-Tabelle11[[#This Row],[X]])^2+ (E1523 - Tabelle11[Y])^2 + (F1523 - Tabelle11[Z])^2)</f>
        <v>130.06361237283087</v>
      </c>
      <c r="M1523">
        <f ca="1">IF(ROW()&gt;M$1+2,AVERAGEA(INDIRECT(ADDRESS(ROW()-M$1,12)):INDIRECT(ADDRESS(ROW(),12,4))),NA())</f>
        <v>130.1185549074811</v>
      </c>
      <c r="N1523" s="1">
        <f>1000/(Tabelle10[[#This Row],[Time MS]]-B1522)</f>
        <v>35.714285714285715</v>
      </c>
    </row>
    <row r="1524" spans="1:14">
      <c r="A1524" t="str">
        <f t="shared" si="46"/>
        <v>0:30:953</v>
      </c>
      <c r="B1524">
        <v>30953</v>
      </c>
      <c r="C1524">
        <v>1</v>
      </c>
      <c r="D1524">
        <v>-24.091899999999999</v>
      </c>
      <c r="E1524">
        <v>95.641900000000007</v>
      </c>
      <c r="F1524">
        <v>84.786500000000004</v>
      </c>
      <c r="G1524">
        <v>-45.802399999999999</v>
      </c>
      <c r="H1524">
        <v>-4.1742800000000004</v>
      </c>
      <c r="I1524">
        <v>9.4599200000000003</v>
      </c>
      <c r="J1524">
        <v>1</v>
      </c>
      <c r="K1524">
        <f t="shared" si="47"/>
        <v>0</v>
      </c>
      <c r="L1524">
        <f>SQRT((D1524-Tabelle11[[#This Row],[X]])^2+ (E1524 - Tabelle11[Y])^2 + (F1524 - Tabelle11[Z])^2)</f>
        <v>130.06361237283087</v>
      </c>
      <c r="M1524">
        <f ca="1">IF(ROW()&gt;M$1+2,AVERAGEA(INDIRECT(ADDRESS(ROW()-M$1,12)):INDIRECT(ADDRESS(ROW(),12,4))),NA())</f>
        <v>130.11721622723138</v>
      </c>
      <c r="N1524" s="1">
        <f>1000/(Tabelle10[[#This Row],[Time MS]]-B1523)</f>
        <v>66.666666666666671</v>
      </c>
    </row>
    <row r="1525" spans="1:14">
      <c r="A1525" t="str">
        <f t="shared" si="46"/>
        <v>0:30:975</v>
      </c>
      <c r="B1525">
        <v>30975</v>
      </c>
      <c r="C1525">
        <v>1</v>
      </c>
      <c r="D1525">
        <v>-24.091899999999999</v>
      </c>
      <c r="E1525">
        <v>95.641900000000007</v>
      </c>
      <c r="F1525">
        <v>84.786500000000004</v>
      </c>
      <c r="G1525">
        <v>-45.802399999999999</v>
      </c>
      <c r="H1525">
        <v>-4.1742800000000004</v>
      </c>
      <c r="I1525">
        <v>9.4599200000000003</v>
      </c>
      <c r="J1525">
        <v>0</v>
      </c>
      <c r="K1525">
        <f t="shared" si="47"/>
        <v>0</v>
      </c>
      <c r="L1525">
        <f>SQRT((D1525-Tabelle11[[#This Row],[X]])^2+ (E1525 - Tabelle11[Y])^2 + (F1525 - Tabelle11[Z])^2)</f>
        <v>130.06361237283087</v>
      </c>
      <c r="M1525">
        <f ca="1">IF(ROW()&gt;M$1+2,AVERAGEA(INDIRECT(ADDRESS(ROW()-M$1,12)):INDIRECT(ADDRESS(ROW(),12,4))),NA())</f>
        <v>130.11587754698164</v>
      </c>
      <c r="N1525" s="1">
        <f>1000/(Tabelle10[[#This Row],[Time MS]]-B1524)</f>
        <v>45.454545454545453</v>
      </c>
    </row>
    <row r="1526" spans="1:14">
      <c r="A1526" t="str">
        <f t="shared" si="46"/>
        <v>0:30:995</v>
      </c>
      <c r="B1526">
        <v>30995</v>
      </c>
      <c r="C1526">
        <v>1</v>
      </c>
      <c r="D1526">
        <v>-24.091899999999999</v>
      </c>
      <c r="E1526">
        <v>95.641900000000007</v>
      </c>
      <c r="F1526">
        <v>84.786500000000004</v>
      </c>
      <c r="G1526">
        <v>-45.802399999999999</v>
      </c>
      <c r="H1526">
        <v>-4.1742800000000004</v>
      </c>
      <c r="I1526">
        <v>9.4599200000000003</v>
      </c>
      <c r="J1526">
        <v>0</v>
      </c>
      <c r="K1526">
        <f t="shared" si="47"/>
        <v>0</v>
      </c>
      <c r="L1526">
        <f>SQRT((D1526-Tabelle11[[#This Row],[X]])^2+ (E1526 - Tabelle11[Y])^2 + (F1526 - Tabelle11[Z])^2)</f>
        <v>130.06361237283087</v>
      </c>
      <c r="M1526">
        <f ca="1">IF(ROW()&gt;M$1+2,AVERAGEA(INDIRECT(ADDRESS(ROW()-M$1,12)):INDIRECT(ADDRESS(ROW(),12,4))),NA())</f>
        <v>130.11894453104193</v>
      </c>
      <c r="N1526" s="1">
        <f>1000/(Tabelle10[[#This Row],[Time MS]]-B1525)</f>
        <v>50</v>
      </c>
    </row>
    <row r="1527" spans="1:14">
      <c r="A1527" t="str">
        <f t="shared" si="46"/>
        <v>0:31:5</v>
      </c>
      <c r="B1527">
        <v>31005</v>
      </c>
      <c r="C1527">
        <v>1</v>
      </c>
      <c r="D1527">
        <v>-24.2804</v>
      </c>
      <c r="E1527">
        <v>95.936999999999998</v>
      </c>
      <c r="F1527">
        <v>84.775000000000006</v>
      </c>
      <c r="G1527">
        <v>-45.844999999999999</v>
      </c>
      <c r="H1527">
        <v>-4.1538599999999999</v>
      </c>
      <c r="I1527">
        <v>9.3610600000000002</v>
      </c>
      <c r="J1527">
        <v>1</v>
      </c>
      <c r="K1527">
        <f t="shared" si="47"/>
        <v>0.88078386490830085</v>
      </c>
      <c r="L1527">
        <f>SQRT((D1527-Tabelle11[[#This Row],[X]])^2+ (E1527 - Tabelle11[Y])^2 + (F1527 - Tabelle11[Z])^2)</f>
        <v>130.30827455752762</v>
      </c>
      <c r="M1527">
        <f ca="1">IF(ROW()&gt;M$1+2,AVERAGEA(INDIRECT(ADDRESS(ROW()-M$1,12)):INDIRECT(ADDRESS(ROW(),12,4))),NA())</f>
        <v>130.12443391297055</v>
      </c>
      <c r="N1527" s="1">
        <f>1000/(Tabelle10[[#This Row],[Time MS]]-B1526)</f>
        <v>100</v>
      </c>
    </row>
    <row r="1528" spans="1:14">
      <c r="A1528" t="str">
        <f t="shared" si="46"/>
        <v>0:31:13</v>
      </c>
      <c r="B1528">
        <v>31013</v>
      </c>
      <c r="C1528">
        <v>1</v>
      </c>
      <c r="D1528">
        <v>-23.988900000000001</v>
      </c>
      <c r="E1528">
        <v>95.586399999999998</v>
      </c>
      <c r="F1528">
        <v>84.959599999999995</v>
      </c>
      <c r="G1528">
        <v>-45.739699999999999</v>
      </c>
      <c r="H1528">
        <v>-4.1773499999999997</v>
      </c>
      <c r="I1528">
        <v>9.4442199999999996</v>
      </c>
      <c r="J1528">
        <v>1</v>
      </c>
      <c r="K1528">
        <f t="shared" si="47"/>
        <v>0.86199556470030814</v>
      </c>
      <c r="L1528">
        <f>SQRT((D1528-Tabelle11[[#This Row],[X]])^2+ (E1528 - Tabelle11[Y])^2 + (F1528 - Tabelle11[Z])^2)</f>
        <v>130.11671998759422</v>
      </c>
      <c r="M1528">
        <f ca="1">IF(ROW()&gt;M$1+2,AVERAGEA(INDIRECT(ADDRESS(ROW()-M$1,12)):INDIRECT(ADDRESS(ROW(),12,4))),NA())</f>
        <v>130.12786560149428</v>
      </c>
      <c r="N1528" s="1">
        <f>1000/(Tabelle10[[#This Row],[Time MS]]-B1527)</f>
        <v>125</v>
      </c>
    </row>
    <row r="1529" spans="1:14">
      <c r="A1529" t="str">
        <f t="shared" si="46"/>
        <v>0:31:43</v>
      </c>
      <c r="B1529">
        <v>31043</v>
      </c>
      <c r="C1529">
        <v>1</v>
      </c>
      <c r="D1529">
        <v>-24.075099999999999</v>
      </c>
      <c r="E1529">
        <v>95.929000000000002</v>
      </c>
      <c r="F1529">
        <v>84.900300000000001</v>
      </c>
      <c r="G1529">
        <v>-45.791600000000003</v>
      </c>
      <c r="H1529">
        <v>-4.21211</v>
      </c>
      <c r="I1529">
        <v>9.3788099999999996</v>
      </c>
      <c r="J1529">
        <v>1</v>
      </c>
      <c r="K1529">
        <f t="shared" si="47"/>
        <v>0.27497354767659771</v>
      </c>
      <c r="L1529">
        <f>SQRT((D1529-Tabelle11[[#This Row],[X]])^2+ (E1529 - Tabelle11[Y])^2 + (F1529 - Tabelle11[Z])^2)</f>
        <v>130.34586461065805</v>
      </c>
      <c r="M1529">
        <f ca="1">IF(ROW()&gt;M$1+2,AVERAGEA(INDIRECT(ADDRESS(ROW()-M$1,12)):INDIRECT(ADDRESS(ROW(),12,4))),NA())</f>
        <v>130.1335660486622</v>
      </c>
      <c r="N1529" s="1">
        <f>1000/(Tabelle10[[#This Row],[Time MS]]-B1528)</f>
        <v>33.333333333333336</v>
      </c>
    </row>
    <row r="1530" spans="1:14">
      <c r="A1530" t="str">
        <f t="shared" si="46"/>
        <v>0:31:73</v>
      </c>
      <c r="B1530">
        <v>31073</v>
      </c>
      <c r="C1530">
        <v>1</v>
      </c>
      <c r="D1530">
        <v>-24.075099999999999</v>
      </c>
      <c r="E1530">
        <v>95.929000000000002</v>
      </c>
      <c r="F1530">
        <v>84.900300000000001</v>
      </c>
      <c r="G1530">
        <v>-45.791600000000003</v>
      </c>
      <c r="H1530">
        <v>-4.21211</v>
      </c>
      <c r="I1530">
        <v>9.3788099999999996</v>
      </c>
      <c r="J1530">
        <v>0</v>
      </c>
      <c r="K1530">
        <f t="shared" si="47"/>
        <v>0</v>
      </c>
      <c r="L1530">
        <f>SQRT((D1530-Tabelle11[[#This Row],[X]])^2+ (E1530 - Tabelle11[Y])^2 + (F1530 - Tabelle11[Z])^2)</f>
        <v>130.34586461065805</v>
      </c>
      <c r="M1530">
        <f ca="1">IF(ROW()&gt;M$1+2,AVERAGEA(INDIRECT(ADDRESS(ROW()-M$1,12)):INDIRECT(ADDRESS(ROW(),12,4))),NA())</f>
        <v>130.13926649583013</v>
      </c>
      <c r="N1530" s="1">
        <f>1000/(Tabelle10[[#This Row],[Time MS]]-B1529)</f>
        <v>33.333333333333336</v>
      </c>
    </row>
    <row r="1531" spans="1:14">
      <c r="A1531" t="str">
        <f t="shared" si="46"/>
        <v>0:31:97</v>
      </c>
      <c r="B1531">
        <v>31097</v>
      </c>
      <c r="C1531">
        <v>1</v>
      </c>
      <c r="D1531">
        <v>-24.116399999999999</v>
      </c>
      <c r="E1531">
        <v>95.391400000000004</v>
      </c>
      <c r="F1531">
        <v>84.747100000000003</v>
      </c>
      <c r="G1531">
        <v>-45.825499999999998</v>
      </c>
      <c r="H1531">
        <v>-4.1644199999999998</v>
      </c>
      <c r="I1531">
        <v>9.5451200000000007</v>
      </c>
      <c r="J1531">
        <v>1</v>
      </c>
      <c r="K1531">
        <f t="shared" si="47"/>
        <v>0.73127285966434386</v>
      </c>
      <c r="L1531">
        <f>SQRT((D1531-Tabelle11[[#This Row],[X]])^2+ (E1531 - Tabelle11[Y])^2 + (F1531 - Tabelle11[Z])^2)</f>
        <v>129.85834937088183</v>
      </c>
      <c r="M1531">
        <f ca="1">IF(ROW()&gt;M$1+2,AVERAGEA(INDIRECT(ADDRESS(ROW()-M$1,12)):INDIRECT(ADDRESS(ROW(),12,4))),NA())</f>
        <v>130.13518902407989</v>
      </c>
      <c r="N1531" s="1">
        <f>1000/(Tabelle10[[#This Row],[Time MS]]-B1530)</f>
        <v>41.666666666666664</v>
      </c>
    </row>
    <row r="1532" spans="1:14">
      <c r="A1532" t="str">
        <f t="shared" si="46"/>
        <v>0:31:111</v>
      </c>
      <c r="B1532">
        <v>31111</v>
      </c>
      <c r="C1532">
        <v>1</v>
      </c>
      <c r="D1532">
        <v>-24.116399999999999</v>
      </c>
      <c r="E1532">
        <v>95.391400000000004</v>
      </c>
      <c r="F1532">
        <v>84.747100000000003</v>
      </c>
      <c r="G1532">
        <v>-45.825499999999998</v>
      </c>
      <c r="H1532">
        <v>-4.1644199999999998</v>
      </c>
      <c r="I1532">
        <v>9.5451200000000007</v>
      </c>
      <c r="J1532">
        <v>0</v>
      </c>
      <c r="K1532">
        <f t="shared" si="47"/>
        <v>0</v>
      </c>
      <c r="L1532">
        <f>SQRT((D1532-Tabelle11[[#This Row],[X]])^2+ (E1532 - Tabelle11[Y])^2 + (F1532 - Tabelle11[Z])^2)</f>
        <v>129.85834937088183</v>
      </c>
      <c r="M1532">
        <f ca="1">IF(ROW()&gt;M$1+2,AVERAGEA(INDIRECT(ADDRESS(ROW()-M$1,12)):INDIRECT(ADDRESS(ROW(),12,4))),NA())</f>
        <v>130.13111155232968</v>
      </c>
      <c r="N1532" s="1">
        <f>1000/(Tabelle10[[#This Row],[Time MS]]-B1531)</f>
        <v>71.428571428571431</v>
      </c>
    </row>
    <row r="1533" spans="1:14">
      <c r="A1533" t="str">
        <f t="shared" si="46"/>
        <v>0:31:134</v>
      </c>
      <c r="B1533">
        <v>31134</v>
      </c>
      <c r="C1533">
        <v>1</v>
      </c>
      <c r="D1533">
        <v>-24.43</v>
      </c>
      <c r="E1533">
        <v>96.21</v>
      </c>
      <c r="F1533">
        <v>84.686499999999995</v>
      </c>
      <c r="G1533">
        <v>-45.930700000000002</v>
      </c>
      <c r="H1533">
        <v>-4.3075599999999996</v>
      </c>
      <c r="I1533">
        <v>9.3327200000000001</v>
      </c>
      <c r="J1533">
        <v>1</v>
      </c>
      <c r="K1533">
        <f t="shared" si="47"/>
        <v>0.9727897486405146</v>
      </c>
      <c r="L1533">
        <f>SQRT((D1533-Tabelle11[[#This Row],[X]])^2+ (E1533 - Tabelle11[Y])^2 + (F1533 - Tabelle11[Z])^2)</f>
        <v>130.47985393251327</v>
      </c>
      <c r="M1533">
        <f ca="1">IF(ROW()&gt;M$1+2,AVERAGEA(INDIRECT(ADDRESS(ROW()-M$1,12)):INDIRECT(ADDRESS(ROW(),12,4))),NA())</f>
        <v>130.13140240398224</v>
      </c>
      <c r="N1533" s="1">
        <f>1000/(Tabelle10[[#This Row],[Time MS]]-B1532)</f>
        <v>43.478260869565219</v>
      </c>
    </row>
    <row r="1534" spans="1:14">
      <c r="A1534" t="str">
        <f t="shared" si="46"/>
        <v>0:31:152</v>
      </c>
      <c r="B1534">
        <v>31152</v>
      </c>
      <c r="C1534">
        <v>1</v>
      </c>
      <c r="D1534">
        <v>-23.6967</v>
      </c>
      <c r="E1534">
        <v>95.316699999999997</v>
      </c>
      <c r="F1534">
        <v>84.962699999999998</v>
      </c>
      <c r="G1534">
        <v>-45.7072</v>
      </c>
      <c r="H1534">
        <v>-4.1915199999999997</v>
      </c>
      <c r="I1534">
        <v>9.6448099999999997</v>
      </c>
      <c r="J1534">
        <v>1</v>
      </c>
      <c r="K1534">
        <f t="shared" si="47"/>
        <v>1.2254800006959388</v>
      </c>
      <c r="L1534">
        <f>SQRT((D1534-Tabelle11[[#This Row],[X]])^2+ (E1534 - Tabelle11[Y])^2 + (F1534 - Tabelle11[Z])^2)</f>
        <v>129.8671139321653</v>
      </c>
      <c r="M1534">
        <f ca="1">IF(ROW()&gt;M$1+2,AVERAGEA(INDIRECT(ADDRESS(ROW()-M$1,12)):INDIRECT(ADDRESS(ROW(),12,4))),NA())</f>
        <v>130.12562652295807</v>
      </c>
      <c r="N1534" s="1">
        <f>1000/(Tabelle10[[#This Row],[Time MS]]-B1533)</f>
        <v>55.555555555555557</v>
      </c>
    </row>
    <row r="1535" spans="1:14">
      <c r="A1535" t="str">
        <f t="shared" si="46"/>
        <v>0:31:178</v>
      </c>
      <c r="B1535">
        <v>31178</v>
      </c>
      <c r="C1535">
        <v>1</v>
      </c>
      <c r="D1535">
        <v>-23.6967</v>
      </c>
      <c r="E1535">
        <v>95.316699999999997</v>
      </c>
      <c r="F1535">
        <v>84.962699999999998</v>
      </c>
      <c r="G1535">
        <v>-45.7072</v>
      </c>
      <c r="H1535">
        <v>-4.1915199999999997</v>
      </c>
      <c r="I1535">
        <v>9.6448099999999997</v>
      </c>
      <c r="J1535">
        <v>1</v>
      </c>
      <c r="K1535">
        <f t="shared" si="47"/>
        <v>0</v>
      </c>
      <c r="L1535">
        <f>SQRT((D1535-Tabelle11[[#This Row],[X]])^2+ (E1535 - Tabelle11[Y])^2 + (F1535 - Tabelle11[Z])^2)</f>
        <v>129.8671139321653</v>
      </c>
      <c r="M1535">
        <f ca="1">IF(ROW()&gt;M$1+2,AVERAGEA(INDIRECT(ADDRESS(ROW()-M$1,12)):INDIRECT(ADDRESS(ROW(),12,4))),NA())</f>
        <v>130.12324897685437</v>
      </c>
      <c r="N1535" s="1">
        <f>1000/(Tabelle10[[#This Row],[Time MS]]-B1534)</f>
        <v>38.46153846153846</v>
      </c>
    </row>
    <row r="1536" spans="1:14">
      <c r="A1536" t="str">
        <f t="shared" si="46"/>
        <v>0:31:208</v>
      </c>
      <c r="B1536">
        <v>31208</v>
      </c>
      <c r="C1536">
        <v>1</v>
      </c>
      <c r="D1536">
        <v>-23.6967</v>
      </c>
      <c r="E1536">
        <v>95.316699999999997</v>
      </c>
      <c r="F1536">
        <v>84.962699999999998</v>
      </c>
      <c r="G1536">
        <v>-45.7072</v>
      </c>
      <c r="H1536">
        <v>-4.1915199999999997</v>
      </c>
      <c r="I1536">
        <v>9.6448099999999997</v>
      </c>
      <c r="J1536">
        <v>0</v>
      </c>
      <c r="K1536">
        <f t="shared" si="47"/>
        <v>0</v>
      </c>
      <c r="L1536">
        <f>SQRT((D1536-Tabelle11[[#This Row],[X]])^2+ (E1536 - Tabelle11[Y])^2 + (F1536 - Tabelle11[Z])^2)</f>
        <v>129.8671139321653</v>
      </c>
      <c r="M1536">
        <f ca="1">IF(ROW()&gt;M$1+2,AVERAGEA(INDIRECT(ADDRESS(ROW()-M$1,12)):INDIRECT(ADDRESS(ROW(),12,4))),NA())</f>
        <v>130.12087143075064</v>
      </c>
      <c r="N1536" s="1">
        <f>1000/(Tabelle10[[#This Row],[Time MS]]-B1535)</f>
        <v>33.333333333333336</v>
      </c>
    </row>
    <row r="1537" spans="1:14">
      <c r="A1537" t="str">
        <f t="shared" si="46"/>
        <v>0:31:229</v>
      </c>
      <c r="B1537">
        <v>31229</v>
      </c>
      <c r="C1537">
        <v>1</v>
      </c>
      <c r="D1537">
        <v>-23.6967</v>
      </c>
      <c r="E1537">
        <v>95.316699999999997</v>
      </c>
      <c r="F1537">
        <v>84.962699999999998</v>
      </c>
      <c r="G1537">
        <v>-45.7072</v>
      </c>
      <c r="H1537">
        <v>-4.1915199999999997</v>
      </c>
      <c r="I1537">
        <v>9.6448099999999997</v>
      </c>
      <c r="J1537">
        <v>0</v>
      </c>
      <c r="K1537">
        <f t="shared" si="47"/>
        <v>0</v>
      </c>
      <c r="L1537">
        <f>SQRT((D1537-Tabelle11[[#This Row],[X]])^2+ (E1537 - Tabelle11[Y])^2 + (F1537 - Tabelle11[Z])^2)</f>
        <v>129.8671139321653</v>
      </c>
      <c r="M1537">
        <f ca="1">IF(ROW()&gt;M$1+2,AVERAGEA(INDIRECT(ADDRESS(ROW()-M$1,12)):INDIRECT(ADDRESS(ROW(),12,4))),NA())</f>
        <v>130.12516937318182</v>
      </c>
      <c r="N1537" s="1">
        <f>1000/(Tabelle10[[#This Row],[Time MS]]-B1536)</f>
        <v>47.61904761904762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2:H1537"/>
  <sheetViews>
    <sheetView workbookViewId="0">
      <selection activeCell="A3" sqref="A2:A3"/>
    </sheetView>
  </sheetViews>
  <sheetFormatPr baseColWidth="10" defaultRowHeight="14.4"/>
  <cols>
    <col min="1" max="1" width="7.33203125" bestFit="1" customWidth="1"/>
    <col min="2" max="2" width="12.33203125" bestFit="1" customWidth="1"/>
    <col min="3" max="3" width="4.33203125" bestFit="1" customWidth="1"/>
    <col min="4" max="5" width="4.21875" bestFit="1" customWidth="1"/>
    <col min="6" max="6" width="6.6640625" bestFit="1" customWidth="1"/>
    <col min="7" max="7" width="7.44140625" bestFit="1" customWidth="1"/>
    <col min="8" max="8" width="6.33203125" bestFit="1" customWidth="1"/>
  </cols>
  <sheetData>
    <row r="2" spans="1:8">
      <c r="A2" t="s">
        <v>117</v>
      </c>
      <c r="B2" t="s">
        <v>9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</row>
    <row r="3" spans="1:8">
      <c r="A3">
        <v>22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>
      <c r="A4">
        <v>72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>
        <v>98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>
        <v>122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>
        <v>147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>
        <v>160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>
      <c r="A9">
        <v>175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>
        <v>199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>
      <c r="A11">
        <v>210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>
      <c r="A12">
        <v>231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>
      <c r="A13">
        <v>243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>
      <c r="A14">
        <v>269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>
      <c r="A15">
        <v>287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>
      <c r="A16">
        <v>306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>
      <c r="A17">
        <v>322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>
      <c r="A18">
        <v>334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>
      <c r="A19">
        <v>345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>
      <c r="A20">
        <v>373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>
      <c r="A21">
        <v>405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>
      <c r="A22">
        <v>421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>
      <c r="A23">
        <v>446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>
      <c r="A24">
        <v>468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>
      <c r="A25">
        <v>479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A26">
        <v>501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>
      <c r="A27">
        <v>509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>
      <c r="A28">
        <v>529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>
      <c r="A29">
        <v>542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>
      <c r="A30">
        <v>567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>
      <c r="A31">
        <v>576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>
      <c r="A32">
        <v>597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>
      <c r="A33">
        <v>611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>
      <c r="A34">
        <v>634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>
      <c r="A35">
        <v>647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>
      <c r="A36">
        <v>670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>
      <c r="A37">
        <v>680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>
      <c r="A38">
        <v>699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>
      <c r="A39">
        <v>707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>
      <c r="A40">
        <v>722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>
      <c r="A41">
        <v>729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>
      <c r="A42">
        <v>736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>
      <c r="A43">
        <v>742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>
      <c r="A44">
        <v>770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>
      <c r="A45">
        <v>786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>
      <c r="A46">
        <v>809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>
      <c r="A47">
        <v>836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>
      <c r="A48">
        <v>848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>
      <c r="A49">
        <v>868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>
      <c r="A50">
        <v>885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>
      <c r="A51">
        <v>906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>
      <c r="A52">
        <v>924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>
      <c r="A53">
        <v>935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>
      <c r="A54">
        <v>942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>
      <c r="A55">
        <v>970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>
      <c r="A56">
        <v>987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>
      <c r="A57">
        <v>1014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>
      <c r="A58">
        <v>1044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>
      <c r="A59">
        <v>1069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>
      <c r="A60">
        <v>1082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>
      <c r="A61">
        <v>1104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>
      <c r="A62">
        <v>1120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>
      <c r="A63">
        <v>1142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>
      <c r="A64">
        <v>1160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>
      <c r="A65">
        <v>1169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>
      <c r="A66">
        <v>1177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>
      <c r="A67">
        <v>1203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>
      <c r="A68">
        <v>1221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>
      <c r="A69">
        <v>1248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>
      <c r="A70">
        <v>1274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>
      <c r="A71">
        <v>1299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>
      <c r="A72">
        <v>1315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</row>
    <row r="73" spans="1:8">
      <c r="A73">
        <v>1336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>
      <c r="A74">
        <v>1351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>
      <c r="A75">
        <v>1365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>
      <c r="A76">
        <v>1376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>
      <c r="A77">
        <v>1400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>
      <c r="A78">
        <v>1412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</row>
    <row r="79" spans="1:8">
      <c r="A79">
        <v>1435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</row>
    <row r="80" spans="1:8">
      <c r="A80">
        <v>1448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</row>
    <row r="81" spans="1:8">
      <c r="A81">
        <v>1474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</row>
    <row r="82" spans="1:8">
      <c r="A82">
        <v>1505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>
      <c r="A83">
        <v>1519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</row>
    <row r="84" spans="1:8">
      <c r="A84">
        <v>1541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</row>
    <row r="85" spans="1:8">
      <c r="A85">
        <v>1559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</row>
    <row r="86" spans="1:8">
      <c r="A86">
        <v>1571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</row>
    <row r="87" spans="1:8">
      <c r="A87">
        <v>1578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>
      <c r="A88">
        <v>1602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</row>
    <row r="89" spans="1:8">
      <c r="A89">
        <v>1614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</row>
    <row r="90" spans="1:8">
      <c r="A90">
        <v>1640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</row>
    <row r="91" spans="1:8">
      <c r="A91">
        <v>1666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</row>
    <row r="92" spans="1:8">
      <c r="A92">
        <v>1679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>
      <c r="A93">
        <v>1700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  <row r="94" spans="1:8">
      <c r="A94">
        <v>1715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>
      <c r="A95">
        <v>1739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>
      <c r="A96">
        <v>1764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  <row r="97" spans="1:8">
      <c r="A97">
        <v>1776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</row>
    <row r="98" spans="1:8">
      <c r="A98">
        <v>1803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</row>
    <row r="99" spans="1:8">
      <c r="A99">
        <v>1817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</row>
    <row r="100" spans="1:8">
      <c r="A100">
        <v>1843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</row>
    <row r="101" spans="1:8">
      <c r="A101">
        <v>1868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</row>
    <row r="102" spans="1:8">
      <c r="A102">
        <v>1883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</row>
    <row r="103" spans="1:8">
      <c r="A103">
        <v>1912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</row>
    <row r="104" spans="1:8">
      <c r="A104">
        <v>1942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</row>
    <row r="105" spans="1:8">
      <c r="A105">
        <v>1966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</row>
    <row r="106" spans="1:8">
      <c r="A106">
        <v>1981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</row>
    <row r="107" spans="1:8">
      <c r="A107">
        <v>2005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</row>
    <row r="108" spans="1:8">
      <c r="A108">
        <v>2016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</row>
    <row r="109" spans="1:8">
      <c r="A109">
        <v>2041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</row>
    <row r="110" spans="1:8">
      <c r="A110">
        <v>2067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</row>
    <row r="111" spans="1:8">
      <c r="A111">
        <v>2082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</row>
    <row r="112" spans="1:8">
      <c r="A112">
        <v>2103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</row>
    <row r="113" spans="1:8">
      <c r="A113">
        <v>2121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</row>
    <row r="114" spans="1:8">
      <c r="A114">
        <v>2145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</row>
    <row r="115" spans="1:8">
      <c r="A115">
        <v>2163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>
      <c r="A116">
        <v>2176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</row>
    <row r="117" spans="1:8">
      <c r="A117">
        <v>2196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</row>
    <row r="118" spans="1:8">
      <c r="A118">
        <v>2215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</row>
    <row r="119" spans="1:8">
      <c r="A119">
        <v>2243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</row>
    <row r="120" spans="1:8">
      <c r="A120">
        <v>2268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</row>
    <row r="121" spans="1:8">
      <c r="A121">
        <v>2287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</row>
    <row r="122" spans="1:8">
      <c r="A122">
        <v>2308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</row>
    <row r="123" spans="1:8">
      <c r="A123">
        <v>2329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</row>
    <row r="124" spans="1:8">
      <c r="A124">
        <v>2340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</row>
    <row r="125" spans="1:8">
      <c r="A125">
        <v>2364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</row>
    <row r="126" spans="1:8">
      <c r="A126">
        <v>2381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</row>
    <row r="127" spans="1:8">
      <c r="A127">
        <v>2406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</row>
    <row r="128" spans="1:8">
      <c r="A128">
        <v>2428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</row>
    <row r="129" spans="1:8">
      <c r="A129">
        <v>2443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</row>
    <row r="130" spans="1:8">
      <c r="A130">
        <v>2478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</row>
    <row r="131" spans="1:8">
      <c r="A131">
        <v>2502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</row>
    <row r="132" spans="1:8">
      <c r="A132">
        <v>2526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</row>
    <row r="133" spans="1:8">
      <c r="A133">
        <v>2549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</row>
    <row r="134" spans="1:8">
      <c r="A134">
        <v>2572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</row>
    <row r="135" spans="1:8">
      <c r="A135">
        <v>2582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</row>
    <row r="136" spans="1:8">
      <c r="A136">
        <v>2606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</row>
    <row r="137" spans="1:8">
      <c r="A137">
        <v>2640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</row>
    <row r="138" spans="1:8">
      <c r="A138">
        <v>2668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</row>
    <row r="139" spans="1:8">
      <c r="A139">
        <v>2683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</row>
    <row r="140" spans="1:8">
      <c r="A140">
        <v>2715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</row>
    <row r="141" spans="1:8">
      <c r="A141">
        <v>2747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</row>
    <row r="142" spans="1:8">
      <c r="A142">
        <v>2767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</row>
    <row r="143" spans="1:8">
      <c r="A143">
        <v>2778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</row>
    <row r="144" spans="1:8">
      <c r="A144">
        <v>2810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</row>
    <row r="145" spans="1:8">
      <c r="A145">
        <v>2839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</row>
    <row r="146" spans="1:8">
      <c r="A146">
        <v>2864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</row>
    <row r="147" spans="1:8">
      <c r="A147">
        <v>2880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</row>
    <row r="148" spans="1:8">
      <c r="A148">
        <v>2901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</row>
    <row r="149" spans="1:8">
      <c r="A149">
        <v>2912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</row>
    <row r="150" spans="1:8">
      <c r="A150">
        <v>2928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</row>
    <row r="151" spans="1:8">
      <c r="A151">
        <v>2940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</row>
    <row r="152" spans="1:8">
      <c r="A152">
        <v>2966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</row>
    <row r="153" spans="1:8">
      <c r="A153">
        <v>2979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</row>
    <row r="154" spans="1:8">
      <c r="A154">
        <v>3005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</row>
    <row r="155" spans="1:8">
      <c r="A155">
        <v>3016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</row>
    <row r="156" spans="1:8">
      <c r="A156">
        <v>3041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</row>
    <row r="157" spans="1:8">
      <c r="A157">
        <v>3066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</row>
    <row r="158" spans="1:8">
      <c r="A158">
        <v>3079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</row>
    <row r="159" spans="1:8">
      <c r="A159">
        <v>3100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</row>
    <row r="160" spans="1:8">
      <c r="A160">
        <v>3108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</row>
    <row r="161" spans="1:8">
      <c r="A161">
        <v>3124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</row>
    <row r="162" spans="1:8">
      <c r="A162">
        <v>3134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</row>
    <row r="163" spans="1:8">
      <c r="A163">
        <v>3141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</row>
    <row r="164" spans="1:8">
      <c r="A164">
        <v>3169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</row>
    <row r="165" spans="1:8">
      <c r="A165">
        <v>3183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</row>
    <row r="166" spans="1:8">
      <c r="A166">
        <v>3208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</row>
    <row r="167" spans="1:8">
      <c r="A167">
        <v>3231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</row>
    <row r="168" spans="1:8">
      <c r="A168">
        <v>3247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</row>
    <row r="169" spans="1:8">
      <c r="A169">
        <v>3334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</row>
    <row r="170" spans="1:8">
      <c r="A170">
        <v>3383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</row>
    <row r="171" spans="1:8">
      <c r="A171">
        <v>3434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</row>
    <row r="172" spans="1:8">
      <c r="A172">
        <v>3471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</row>
    <row r="173" spans="1:8">
      <c r="A173">
        <v>3498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</row>
    <row r="174" spans="1:8">
      <c r="A174">
        <v>3527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</row>
    <row r="175" spans="1:8">
      <c r="A175">
        <v>3552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</row>
    <row r="176" spans="1:8">
      <c r="A176">
        <v>3579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</row>
    <row r="177" spans="1:8">
      <c r="A177">
        <v>3601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>
      <c r="A178">
        <v>3615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</row>
    <row r="179" spans="1:8">
      <c r="A179">
        <v>3726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</row>
    <row r="180" spans="1:8">
      <c r="A180">
        <v>3770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</row>
    <row r="181" spans="1:8">
      <c r="A181">
        <v>3812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</row>
    <row r="182" spans="1:8">
      <c r="A182">
        <v>3854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</row>
    <row r="183" spans="1:8">
      <c r="A183">
        <v>3897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</row>
    <row r="184" spans="1:8">
      <c r="A184">
        <v>3944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</row>
    <row r="185" spans="1:8">
      <c r="A185">
        <v>3993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</row>
    <row r="186" spans="1:8">
      <c r="A186">
        <v>4036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</row>
    <row r="187" spans="1:8">
      <c r="A187">
        <v>4077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</row>
    <row r="188" spans="1:8">
      <c r="A188">
        <v>4173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</row>
    <row r="189" spans="1:8">
      <c r="A189">
        <v>4218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</row>
    <row r="190" spans="1:8">
      <c r="A190">
        <v>4261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</row>
    <row r="191" spans="1:8">
      <c r="A191">
        <v>4303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</row>
    <row r="192" spans="1:8">
      <c r="A192">
        <v>4347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</row>
    <row r="193" spans="1:8">
      <c r="A193">
        <v>4395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</row>
    <row r="194" spans="1:8">
      <c r="A194">
        <v>4444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</row>
    <row r="195" spans="1:8">
      <c r="A195">
        <v>4493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</row>
    <row r="196" spans="1:8">
      <c r="A196">
        <v>4532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</row>
    <row r="197" spans="1:8">
      <c r="A197">
        <v>4576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</row>
    <row r="198" spans="1:8">
      <c r="A198">
        <v>4603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</row>
    <row r="199" spans="1:8">
      <c r="A199">
        <v>4616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</row>
    <row r="200" spans="1:8">
      <c r="A200">
        <v>4637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</row>
    <row r="201" spans="1:8">
      <c r="A201">
        <v>4649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</row>
    <row r="202" spans="1:8">
      <c r="A202">
        <v>4675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</row>
    <row r="203" spans="1:8">
      <c r="A203">
        <v>4704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</row>
    <row r="204" spans="1:8">
      <c r="A204">
        <v>4716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</row>
    <row r="205" spans="1:8">
      <c r="A205">
        <v>4742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</row>
    <row r="206" spans="1:8">
      <c r="A206">
        <v>4766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</row>
    <row r="207" spans="1:8">
      <c r="A207">
        <v>4782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</row>
    <row r="208" spans="1:8">
      <c r="A208">
        <v>4801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</row>
    <row r="209" spans="1:8">
      <c r="A209">
        <v>4816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</row>
    <row r="210" spans="1:8">
      <c r="A210">
        <v>4835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</row>
    <row r="211" spans="1:8">
      <c r="A211">
        <v>4843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</row>
    <row r="212" spans="1:8">
      <c r="A212">
        <v>4865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</row>
    <row r="213" spans="1:8">
      <c r="A213">
        <v>4874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</row>
    <row r="214" spans="1:8">
      <c r="A214">
        <v>4898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</row>
    <row r="215" spans="1:8">
      <c r="A215">
        <v>4907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</row>
    <row r="216" spans="1:8">
      <c r="A216">
        <v>4929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</row>
    <row r="217" spans="1:8">
      <c r="A217">
        <v>4940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</row>
    <row r="218" spans="1:8">
      <c r="A218">
        <v>4968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</row>
    <row r="219" spans="1:8">
      <c r="A219">
        <v>4982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</row>
    <row r="220" spans="1:8">
      <c r="A220">
        <v>5005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</row>
    <row r="221" spans="1:8">
      <c r="A221">
        <v>5018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</row>
    <row r="222" spans="1:8">
      <c r="A222">
        <v>5040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</row>
    <row r="223" spans="1:8">
      <c r="A223">
        <v>5055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</row>
    <row r="224" spans="1:8">
      <c r="A224">
        <v>5064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</row>
    <row r="225" spans="1:8">
      <c r="A225">
        <v>5071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</row>
    <row r="226" spans="1:8">
      <c r="A226">
        <v>5079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</row>
    <row r="227" spans="1:8">
      <c r="A227">
        <v>5108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</row>
    <row r="228" spans="1:8">
      <c r="A228">
        <v>5136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</row>
    <row r="229" spans="1:8">
      <c r="A229">
        <v>5149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</row>
    <row r="230" spans="1:8">
      <c r="A230">
        <v>5181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</row>
    <row r="231" spans="1:8">
      <c r="A231">
        <v>5207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</row>
    <row r="232" spans="1:8">
      <c r="A232">
        <v>5228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</row>
    <row r="233" spans="1:8">
      <c r="A233">
        <v>5239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</row>
    <row r="234" spans="1:8">
      <c r="A234">
        <v>5266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</row>
    <row r="235" spans="1:8">
      <c r="A235">
        <v>5282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</row>
    <row r="236" spans="1:8">
      <c r="A236">
        <v>5304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</row>
    <row r="237" spans="1:8">
      <c r="A237">
        <v>5315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</row>
    <row r="238" spans="1:8">
      <c r="A238">
        <v>5339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</row>
    <row r="239" spans="1:8">
      <c r="A239">
        <v>5365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</row>
    <row r="240" spans="1:8">
      <c r="A240">
        <v>5384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</row>
    <row r="241" spans="1:8">
      <c r="A241">
        <v>5406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</row>
    <row r="242" spans="1:8">
      <c r="A242">
        <v>5425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</row>
    <row r="243" spans="1:8">
      <c r="A243">
        <v>5437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</row>
    <row r="244" spans="1:8">
      <c r="A244">
        <v>5444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</row>
    <row r="245" spans="1:8">
      <c r="A245">
        <v>5469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</row>
    <row r="246" spans="1:8">
      <c r="A246">
        <v>5485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</row>
    <row r="247" spans="1:8">
      <c r="A247">
        <v>5508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</row>
    <row r="248" spans="1:8">
      <c r="A248">
        <v>5533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</row>
    <row r="249" spans="1:8">
      <c r="A249">
        <v>5551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</row>
    <row r="250" spans="1:8">
      <c r="A250">
        <v>5575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</row>
    <row r="251" spans="1:8">
      <c r="A251">
        <v>5601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</row>
    <row r="252" spans="1:8">
      <c r="A252">
        <v>5617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</row>
    <row r="253" spans="1:8">
      <c r="A253">
        <v>5637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</row>
    <row r="254" spans="1:8">
      <c r="A254">
        <v>5649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</row>
    <row r="255" spans="1:8">
      <c r="A255">
        <v>5663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</row>
    <row r="256" spans="1:8">
      <c r="A256">
        <v>5671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</row>
    <row r="257" spans="1:8">
      <c r="A257">
        <v>5678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</row>
    <row r="258" spans="1:8">
      <c r="A258">
        <v>5703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</row>
    <row r="259" spans="1:8">
      <c r="A259">
        <v>5719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</row>
    <row r="260" spans="1:8">
      <c r="A260">
        <v>5743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</row>
    <row r="261" spans="1:8">
      <c r="A261">
        <v>5770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</row>
    <row r="262" spans="1:8">
      <c r="A262">
        <v>5785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</row>
    <row r="263" spans="1:8">
      <c r="A263">
        <v>5808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</row>
    <row r="264" spans="1:8">
      <c r="A264">
        <v>5828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</row>
    <row r="265" spans="1:8">
      <c r="A265">
        <v>5838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</row>
    <row r="266" spans="1:8">
      <c r="A266">
        <v>5846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</row>
    <row r="267" spans="1:8">
      <c r="A267">
        <v>5874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</row>
    <row r="268" spans="1:8">
      <c r="A268">
        <v>5906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</row>
    <row r="269" spans="1:8">
      <c r="A269">
        <v>5933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</row>
    <row r="270" spans="1:8">
      <c r="A270">
        <v>5950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</row>
    <row r="271" spans="1:8">
      <c r="A271">
        <v>5969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</row>
    <row r="272" spans="1:8">
      <c r="A272">
        <v>5989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</row>
    <row r="273" spans="1:8">
      <c r="A273">
        <v>6009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</row>
    <row r="274" spans="1:8">
      <c r="A274">
        <v>6026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</row>
    <row r="275" spans="1:8">
      <c r="A275">
        <v>6037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</row>
    <row r="276" spans="1:8">
      <c r="A276">
        <v>6045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</row>
    <row r="277" spans="1:8">
      <c r="A277">
        <v>6069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</row>
    <row r="278" spans="1:8">
      <c r="A278">
        <v>6083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</row>
    <row r="279" spans="1:8">
      <c r="A279">
        <v>6106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</row>
    <row r="280" spans="1:8">
      <c r="A280">
        <v>6130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</row>
    <row r="281" spans="1:8">
      <c r="A281">
        <v>6147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</row>
    <row r="282" spans="1:8">
      <c r="A282">
        <v>6169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</row>
    <row r="283" spans="1:8">
      <c r="A283">
        <v>6190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</row>
    <row r="284" spans="1:8">
      <c r="A284">
        <v>6213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</row>
    <row r="285" spans="1:8">
      <c r="A285">
        <v>6230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</row>
    <row r="286" spans="1:8">
      <c r="A286">
        <v>6241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</row>
    <row r="287" spans="1:8">
      <c r="A287">
        <v>6265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</row>
    <row r="288" spans="1:8">
      <c r="A288">
        <v>6279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</row>
    <row r="289" spans="1:8">
      <c r="A289">
        <v>6301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</row>
    <row r="290" spans="1:8">
      <c r="A290">
        <v>6316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</row>
    <row r="291" spans="1:8">
      <c r="A291">
        <v>6339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</row>
    <row r="292" spans="1:8">
      <c r="A292">
        <v>6363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>
      <c r="A293">
        <v>6379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>
      <c r="A294">
        <v>6402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>
      <c r="A295">
        <v>6410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</row>
    <row r="296" spans="1:8">
      <c r="A296">
        <v>6423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</row>
    <row r="297" spans="1:8">
      <c r="A297">
        <v>6433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>
      <c r="A298">
        <v>6440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</row>
    <row r="299" spans="1:8">
      <c r="A299">
        <v>6470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>
      <c r="A300">
        <v>6484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</row>
    <row r="301" spans="1:8">
      <c r="A301">
        <v>6510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>
      <c r="A302">
        <v>6535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</row>
    <row r="303" spans="1:8">
      <c r="A303">
        <v>6551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>
      <c r="A304">
        <v>6572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</row>
    <row r="305" spans="1:8">
      <c r="A305">
        <v>6590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</row>
    <row r="306" spans="1:8">
      <c r="A306">
        <v>6612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</row>
    <row r="307" spans="1:8">
      <c r="A307">
        <v>6635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</row>
    <row r="308" spans="1:8">
      <c r="A308">
        <v>6645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>
      <c r="A309">
        <v>6671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>
      <c r="A310">
        <v>6685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>
      <c r="A311">
        <v>6709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>
      <c r="A312">
        <v>6733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>
      <c r="A313">
        <v>6748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>
      <c r="A314">
        <v>6770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>
      <c r="A315">
        <v>6786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>
      <c r="A316">
        <v>6808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>
      <c r="A317">
        <v>6826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>
      <c r="A318">
        <v>6837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>
      <c r="A319">
        <v>6844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>
      <c r="A320">
        <v>6873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>
      <c r="A321">
        <v>6898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>
      <c r="A322">
        <v>6906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>
      <c r="A323">
        <v>6930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>
      <c r="A324">
        <v>6944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>
      <c r="A325">
        <v>6965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>
      <c r="A326">
        <v>6981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>
      <c r="A327">
        <v>7003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>
      <c r="A328">
        <v>7017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>
      <c r="A329">
        <v>7042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>
      <c r="A330">
        <v>7058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>
      <c r="A331">
        <v>7066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>
      <c r="A332">
        <v>7073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>
      <c r="A333">
        <v>7097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>
      <c r="A334">
        <v>7112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>
      <c r="A335">
        <v>7139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>
      <c r="A336">
        <v>7169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>
      <c r="A337">
        <v>7187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>
      <c r="A338">
        <v>7213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>
      <c r="A339">
        <v>7241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>
      <c r="A340">
        <v>7260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>
      <c r="A341">
        <v>7266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>
      <c r="A342">
        <v>7276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</row>
    <row r="343" spans="1:8">
      <c r="A343">
        <v>7301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>
      <c r="A344">
        <v>7313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</row>
    <row r="345" spans="1:8">
      <c r="A345">
        <v>7338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</row>
    <row r="346" spans="1:8">
      <c r="A346">
        <v>7349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</row>
    <row r="347" spans="1:8">
      <c r="A347">
        <v>7372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</row>
    <row r="348" spans="1:8">
      <c r="A348">
        <v>7389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>
      <c r="A349">
        <v>7409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</row>
    <row r="350" spans="1:8">
      <c r="A350">
        <v>7427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>
      <c r="A351">
        <v>7438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</row>
    <row r="352" spans="1:8">
      <c r="A352">
        <v>7446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</row>
    <row r="353" spans="1:8">
      <c r="A353">
        <v>7472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</row>
    <row r="354" spans="1:8">
      <c r="A354">
        <v>7483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</row>
    <row r="355" spans="1:8">
      <c r="A355">
        <v>7515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</row>
    <row r="356" spans="1:8">
      <c r="A356">
        <v>7545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>
      <c r="A357">
        <v>7575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8">
      <c r="A358">
        <v>7597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</row>
    <row r="359" spans="1:8">
      <c r="A359">
        <v>7610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</row>
    <row r="360" spans="1:8">
      <c r="A360">
        <v>7634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>
      <c r="A361">
        <v>7649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</row>
    <row r="362" spans="1:8">
      <c r="A362">
        <v>7671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</row>
    <row r="363" spans="1:8">
      <c r="A363">
        <v>7684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>
      <c r="A364">
        <v>7708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</row>
    <row r="365" spans="1:8">
      <c r="A365">
        <v>7736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</row>
    <row r="366" spans="1:8">
      <c r="A366">
        <v>7754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</row>
    <row r="367" spans="1:8">
      <c r="A367">
        <v>7778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</row>
    <row r="368" spans="1:8">
      <c r="A368">
        <v>7804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</row>
    <row r="369" spans="1:8">
      <c r="A369">
        <v>7818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</row>
    <row r="370" spans="1:8">
      <c r="A370">
        <v>7843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</row>
    <row r="371" spans="1:8">
      <c r="A371">
        <v>7863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</row>
    <row r="372" spans="1:8">
      <c r="A372">
        <v>7873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</row>
    <row r="373" spans="1:8">
      <c r="A373">
        <v>7899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</row>
    <row r="374" spans="1:8">
      <c r="A374">
        <v>7905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</row>
    <row r="375" spans="1:8">
      <c r="A375">
        <v>7917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</row>
    <row r="376" spans="1:8">
      <c r="A376">
        <v>7943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</row>
    <row r="377" spans="1:8">
      <c r="A377">
        <v>7965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</row>
    <row r="378" spans="1:8">
      <c r="A378">
        <v>7979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</row>
    <row r="379" spans="1:8">
      <c r="A379">
        <v>8006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</row>
    <row r="380" spans="1:8">
      <c r="A380">
        <v>8025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</row>
    <row r="381" spans="1:8">
      <c r="A381">
        <v>8035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</row>
    <row r="382" spans="1:8">
      <c r="A382">
        <v>8042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</row>
    <row r="383" spans="1:8">
      <c r="A383">
        <v>8069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</row>
    <row r="384" spans="1:8">
      <c r="A384">
        <v>8080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</row>
    <row r="385" spans="1:8">
      <c r="A385">
        <v>8111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</row>
    <row r="386" spans="1:8">
      <c r="A386">
        <v>8142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</row>
    <row r="387" spans="1:8">
      <c r="A387">
        <v>8169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</row>
    <row r="388" spans="1:8">
      <c r="A388">
        <v>8184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</row>
    <row r="389" spans="1:8">
      <c r="A389">
        <v>8207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</row>
    <row r="390" spans="1:8">
      <c r="A390">
        <v>8227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</row>
    <row r="391" spans="1:8">
      <c r="A391">
        <v>8237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</row>
    <row r="392" spans="1:8">
      <c r="A392">
        <v>8244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</row>
    <row r="393" spans="1:8">
      <c r="A393">
        <v>8268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</row>
    <row r="394" spans="1:8">
      <c r="A394">
        <v>8282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</row>
    <row r="395" spans="1:8">
      <c r="A395">
        <v>8309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</row>
    <row r="396" spans="1:8">
      <c r="A396">
        <v>8336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</row>
    <row r="397" spans="1:8">
      <c r="A397">
        <v>8349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</row>
    <row r="398" spans="1:8">
      <c r="A398">
        <v>8374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</row>
    <row r="399" spans="1:8">
      <c r="A399">
        <v>8393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</row>
    <row r="400" spans="1:8">
      <c r="A400">
        <v>8404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</row>
    <row r="401" spans="1:8">
      <c r="A401">
        <v>8412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</row>
    <row r="402" spans="1:8">
      <c r="A402">
        <v>8440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</row>
    <row r="403" spans="1:8">
      <c r="A403">
        <v>8469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</row>
    <row r="404" spans="1:8">
      <c r="A404">
        <v>8483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</row>
    <row r="405" spans="1:8">
      <c r="A405">
        <v>8509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</row>
    <row r="406" spans="1:8">
      <c r="A406">
        <v>8537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>
      <c r="A407">
        <v>8554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</row>
    <row r="408" spans="1:8">
      <c r="A408">
        <v>8581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</row>
    <row r="409" spans="1:8">
      <c r="A409">
        <v>8610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</row>
    <row r="410" spans="1:8">
      <c r="A410">
        <v>8630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>
      <c r="A411">
        <v>8644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</row>
    <row r="412" spans="1:8">
      <c r="A412">
        <v>8674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</row>
    <row r="413" spans="1:8">
      <c r="A413">
        <v>8701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</row>
    <row r="414" spans="1:8">
      <c r="A414">
        <v>8715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</row>
    <row r="415" spans="1:8">
      <c r="A415">
        <v>8735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</row>
    <row r="416" spans="1:8">
      <c r="A416">
        <v>8752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</row>
    <row r="417" spans="1:8">
      <c r="A417">
        <v>8773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</row>
    <row r="418" spans="1:8">
      <c r="A418">
        <v>8796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</row>
    <row r="419" spans="1:8">
      <c r="A419">
        <v>8810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</row>
    <row r="420" spans="1:8">
      <c r="A420">
        <v>8847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</row>
    <row r="421" spans="1:8">
      <c r="A421">
        <v>8875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</row>
    <row r="422" spans="1:8">
      <c r="A422">
        <v>8904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</row>
    <row r="423" spans="1:8">
      <c r="A423">
        <v>8916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</row>
    <row r="424" spans="1:8">
      <c r="A424">
        <v>8940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</row>
    <row r="425" spans="1:8">
      <c r="A425">
        <v>8966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</row>
    <row r="426" spans="1:8">
      <c r="A426">
        <v>8978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</row>
    <row r="427" spans="1:8">
      <c r="A427">
        <v>8992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</row>
    <row r="428" spans="1:8">
      <c r="A428">
        <v>9002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</row>
    <row r="429" spans="1:8">
      <c r="A429">
        <v>9010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</row>
    <row r="430" spans="1:8">
      <c r="A430">
        <v>9038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</row>
    <row r="431" spans="1:8">
      <c r="A431">
        <v>9050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</row>
    <row r="432" spans="1:8">
      <c r="A432">
        <v>9078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</row>
    <row r="433" spans="1:8">
      <c r="A433">
        <v>9104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</row>
    <row r="434" spans="1:8">
      <c r="A434">
        <v>9112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</row>
    <row r="435" spans="1:8">
      <c r="A435">
        <v>9135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>
      <c r="A436">
        <v>9150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</row>
    <row r="437" spans="1:8">
      <c r="A437">
        <v>9176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>
      <c r="A438">
        <v>9197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</row>
    <row r="439" spans="1:8">
      <c r="A439">
        <v>9211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</row>
    <row r="440" spans="1:8">
      <c r="A440">
        <v>9244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8">
      <c r="A441">
        <v>9278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8">
      <c r="A442">
        <v>9315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</row>
    <row r="443" spans="1:8">
      <c r="A443">
        <v>9341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</row>
    <row r="444" spans="1:8">
      <c r="A444">
        <v>9365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</row>
    <row r="445" spans="1:8">
      <c r="A445">
        <v>9379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</row>
    <row r="446" spans="1:8">
      <c r="A446">
        <v>9412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</row>
    <row r="447" spans="1:8">
      <c r="A447">
        <v>9439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</row>
    <row r="448" spans="1:8">
      <c r="A448">
        <v>9475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</row>
    <row r="449" spans="1:8">
      <c r="A449">
        <v>9505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</row>
    <row r="450" spans="1:8">
      <c r="A450">
        <v>9518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</row>
    <row r="451" spans="1:8">
      <c r="A451">
        <v>9537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</row>
    <row r="452" spans="1:8">
      <c r="A452">
        <v>9554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</row>
    <row r="453" spans="1:8">
      <c r="A453">
        <v>9575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</row>
    <row r="454" spans="1:8">
      <c r="A454">
        <v>9597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</row>
    <row r="455" spans="1:8">
      <c r="A455">
        <v>9607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</row>
    <row r="456" spans="1:8">
      <c r="A456">
        <v>9630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</row>
    <row r="457" spans="1:8">
      <c r="A457">
        <v>9645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</row>
    <row r="458" spans="1:8">
      <c r="A458">
        <v>9669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</row>
    <row r="459" spans="1:8">
      <c r="A459">
        <v>9679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>
      <c r="A460">
        <v>9702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</row>
    <row r="461" spans="1:8">
      <c r="A461">
        <v>9719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</row>
    <row r="462" spans="1:8">
      <c r="A462">
        <v>9741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</row>
    <row r="463" spans="1:8">
      <c r="A463">
        <v>9762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</row>
    <row r="464" spans="1:8">
      <c r="A464">
        <v>9777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</row>
    <row r="465" spans="1:8">
      <c r="A465">
        <v>9805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</row>
    <row r="466" spans="1:8">
      <c r="A466">
        <v>9816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</row>
    <row r="467" spans="1:8">
      <c r="A467">
        <v>9840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</row>
    <row r="468" spans="1:8">
      <c r="A468">
        <v>9866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</row>
    <row r="469" spans="1:8">
      <c r="A469">
        <v>9878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</row>
    <row r="470" spans="1:8">
      <c r="A470">
        <v>9898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</row>
    <row r="471" spans="1:8">
      <c r="A471">
        <v>9912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</row>
    <row r="472" spans="1:8">
      <c r="A472">
        <v>9933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</row>
    <row r="473" spans="1:8">
      <c r="A473">
        <v>9949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</row>
    <row r="474" spans="1:8">
      <c r="A474">
        <v>9970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</row>
    <row r="475" spans="1:8">
      <c r="A475">
        <v>9981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</row>
    <row r="476" spans="1:8">
      <c r="A476">
        <v>9993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</row>
    <row r="477" spans="1:8">
      <c r="A477">
        <v>10003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</row>
    <row r="478" spans="1:8">
      <c r="A478">
        <v>10010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</row>
    <row r="479" spans="1:8">
      <c r="A479">
        <v>10046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</row>
    <row r="480" spans="1:8">
      <c r="A480">
        <v>10088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</row>
    <row r="481" spans="1:8">
      <c r="A481">
        <v>10126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</row>
    <row r="482" spans="1:8">
      <c r="A482">
        <v>10157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</row>
    <row r="483" spans="1:8">
      <c r="A483">
        <v>10204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</row>
    <row r="484" spans="1:8">
      <c r="A484">
        <v>10238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</row>
    <row r="485" spans="1:8">
      <c r="A485">
        <v>10270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</row>
    <row r="486" spans="1:8">
      <c r="A486">
        <v>10298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</row>
    <row r="487" spans="1:8">
      <c r="A487">
        <v>10322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</row>
    <row r="488" spans="1:8">
      <c r="A488">
        <v>10347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</row>
    <row r="489" spans="1:8">
      <c r="A489">
        <v>10380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</row>
    <row r="490" spans="1:8">
      <c r="A490">
        <v>10401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</row>
    <row r="491" spans="1:8">
      <c r="A491">
        <v>10414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</row>
    <row r="492" spans="1:8">
      <c r="A492">
        <v>10443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</row>
    <row r="493" spans="1:8">
      <c r="A493">
        <v>10469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</row>
    <row r="494" spans="1:8">
      <c r="A494">
        <v>10483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</row>
    <row r="495" spans="1:8">
      <c r="A495">
        <v>10508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</row>
    <row r="496" spans="1:8">
      <c r="A496">
        <v>10541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</row>
    <row r="497" spans="1:8">
      <c r="A497">
        <v>10563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</row>
    <row r="498" spans="1:8">
      <c r="A498">
        <v>10575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</row>
    <row r="499" spans="1:8">
      <c r="A499">
        <v>10601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</row>
    <row r="500" spans="1:8">
      <c r="A500">
        <v>10614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</row>
    <row r="501" spans="1:8">
      <c r="A501">
        <v>10638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</row>
    <row r="502" spans="1:8">
      <c r="A502">
        <v>10649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</row>
    <row r="503" spans="1:8">
      <c r="A503">
        <v>10673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</row>
    <row r="504" spans="1:8">
      <c r="A504">
        <v>10695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</row>
    <row r="505" spans="1:8">
      <c r="A505">
        <v>10707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</row>
    <row r="506" spans="1:8">
      <c r="A506">
        <v>10720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</row>
    <row r="507" spans="1:8">
      <c r="A507">
        <v>10731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</row>
    <row r="508" spans="1:8">
      <c r="A508">
        <v>10739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</row>
    <row r="509" spans="1:8">
      <c r="A509">
        <v>10764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</row>
    <row r="510" spans="1:8">
      <c r="A510">
        <v>10778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</row>
    <row r="511" spans="1:8">
      <c r="A511">
        <v>10802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</row>
    <row r="512" spans="1:8">
      <c r="A512">
        <v>10815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</row>
    <row r="513" spans="1:8">
      <c r="A513">
        <v>10836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</row>
    <row r="514" spans="1:8">
      <c r="A514">
        <v>10842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</row>
    <row r="515" spans="1:8">
      <c r="A515">
        <v>10861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</row>
    <row r="516" spans="1:8">
      <c r="A516">
        <v>10877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</row>
    <row r="517" spans="1:8">
      <c r="A517">
        <v>10904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</row>
    <row r="518" spans="1:8">
      <c r="A518">
        <v>10923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</row>
    <row r="519" spans="1:8">
      <c r="A519">
        <v>10948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</row>
    <row r="520" spans="1:8">
      <c r="A520">
        <v>10979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</row>
    <row r="521" spans="1:8">
      <c r="A521">
        <v>11000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</row>
    <row r="522" spans="1:8">
      <c r="A522">
        <v>11011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</row>
    <row r="523" spans="1:8">
      <c r="A523">
        <v>11042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</row>
    <row r="524" spans="1:8">
      <c r="A524">
        <v>11069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</row>
    <row r="525" spans="1:8">
      <c r="A525">
        <v>11083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</row>
    <row r="526" spans="1:8">
      <c r="A526">
        <v>11104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</row>
    <row r="527" spans="1:8">
      <c r="A527">
        <v>11119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</row>
    <row r="528" spans="1:8">
      <c r="A528">
        <v>11143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</row>
    <row r="529" spans="1:8">
      <c r="A529">
        <v>11162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</row>
    <row r="530" spans="1:8">
      <c r="A530">
        <v>11173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</row>
    <row r="531" spans="1:8">
      <c r="A531">
        <v>11197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</row>
    <row r="532" spans="1:8">
      <c r="A532">
        <v>11208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</row>
    <row r="533" spans="1:8">
      <c r="A533">
        <v>11231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</row>
    <row r="534" spans="1:8">
      <c r="A534">
        <v>11244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</row>
    <row r="535" spans="1:8">
      <c r="A535">
        <v>11277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</row>
    <row r="536" spans="1:8">
      <c r="A536">
        <v>11303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</row>
    <row r="537" spans="1:8">
      <c r="A537">
        <v>11320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</row>
    <row r="538" spans="1:8">
      <c r="A538">
        <v>11343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</row>
    <row r="539" spans="1:8">
      <c r="A539">
        <v>11364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</row>
    <row r="540" spans="1:8">
      <c r="A540">
        <v>11374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</row>
    <row r="541" spans="1:8">
      <c r="A541">
        <v>11398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</row>
    <row r="542" spans="1:8">
      <c r="A542">
        <v>11410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</row>
    <row r="543" spans="1:8">
      <c r="A543">
        <v>11439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</row>
    <row r="544" spans="1:8">
      <c r="A544">
        <v>11465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</row>
    <row r="545" spans="1:8">
      <c r="A545">
        <v>11480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</row>
    <row r="546" spans="1:8">
      <c r="A546">
        <v>11501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</row>
    <row r="547" spans="1:8">
      <c r="A547">
        <v>11520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</row>
    <row r="548" spans="1:8">
      <c r="A548">
        <v>11540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</row>
    <row r="549" spans="1:8">
      <c r="A549">
        <v>11558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</row>
    <row r="550" spans="1:8">
      <c r="A550">
        <v>11567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</row>
    <row r="551" spans="1:8">
      <c r="A551">
        <v>11574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</row>
    <row r="552" spans="1:8">
      <c r="A552">
        <v>11602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</row>
    <row r="553" spans="1:8">
      <c r="A553">
        <v>11614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</row>
    <row r="554" spans="1:8">
      <c r="A554">
        <v>11639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</row>
    <row r="555" spans="1:8">
      <c r="A555">
        <v>11666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</row>
    <row r="556" spans="1:8">
      <c r="A556">
        <v>11681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</row>
    <row r="557" spans="1:8">
      <c r="A557">
        <v>11706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</row>
    <row r="558" spans="1:8">
      <c r="A558">
        <v>11726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</row>
    <row r="559" spans="1:8">
      <c r="A559">
        <v>11739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</row>
    <row r="560" spans="1:8">
      <c r="A560">
        <v>11751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</row>
    <row r="561" spans="1:8">
      <c r="A561">
        <v>11760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</row>
    <row r="562" spans="1:8">
      <c r="A562">
        <v>11769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</row>
    <row r="563" spans="1:8">
      <c r="A563">
        <v>11775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</row>
    <row r="564" spans="1:8">
      <c r="A564">
        <v>11798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</row>
    <row r="565" spans="1:8">
      <c r="A565">
        <v>11818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</row>
    <row r="566" spans="1:8">
      <c r="A566">
        <v>11841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</row>
    <row r="567" spans="1:8">
      <c r="A567">
        <v>11868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</row>
    <row r="568" spans="1:8">
      <c r="A568">
        <v>11877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</row>
    <row r="569" spans="1:8">
      <c r="A569">
        <v>11902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</row>
    <row r="570" spans="1:8">
      <c r="A570">
        <v>11918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</row>
    <row r="571" spans="1:8">
      <c r="A571">
        <v>11944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</row>
    <row r="572" spans="1:8">
      <c r="A572">
        <v>11981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</row>
    <row r="573" spans="1:8">
      <c r="A573">
        <v>12011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</row>
    <row r="574" spans="1:8">
      <c r="A574">
        <v>12053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</row>
    <row r="575" spans="1:8">
      <c r="A575">
        <v>12085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</row>
    <row r="576" spans="1:8">
      <c r="A576">
        <v>12127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</row>
    <row r="577" spans="1:8">
      <c r="A577">
        <v>12166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</row>
    <row r="578" spans="1:8">
      <c r="A578">
        <v>12196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</row>
    <row r="579" spans="1:8">
      <c r="A579">
        <v>12222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</row>
    <row r="580" spans="1:8">
      <c r="A580">
        <v>12252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</row>
    <row r="581" spans="1:8">
      <c r="A581">
        <v>12282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</row>
    <row r="582" spans="1:8">
      <c r="A582">
        <v>12310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</row>
    <row r="583" spans="1:8">
      <c r="A583">
        <v>12333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</row>
    <row r="584" spans="1:8">
      <c r="A584">
        <v>12350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</row>
    <row r="585" spans="1:8">
      <c r="A585">
        <v>12370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</row>
    <row r="586" spans="1:8">
      <c r="A586">
        <v>12378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</row>
    <row r="587" spans="1:8">
      <c r="A587">
        <v>12393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</row>
    <row r="588" spans="1:8">
      <c r="A588">
        <v>12402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</row>
    <row r="589" spans="1:8">
      <c r="A589">
        <v>12411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</row>
    <row r="590" spans="1:8">
      <c r="A590">
        <v>12436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</row>
    <row r="591" spans="1:8">
      <c r="A591">
        <v>12454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</row>
    <row r="592" spans="1:8">
      <c r="A592">
        <v>12483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</row>
    <row r="593" spans="1:8">
      <c r="A593">
        <v>12511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</row>
    <row r="594" spans="1:8">
      <c r="A594">
        <v>12538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</row>
    <row r="595" spans="1:8">
      <c r="A595">
        <v>12555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</row>
    <row r="596" spans="1:8">
      <c r="A596">
        <v>12581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</row>
    <row r="597" spans="1:8">
      <c r="A597">
        <v>12611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</row>
    <row r="598" spans="1:8">
      <c r="A598">
        <v>12645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</row>
    <row r="599" spans="1:8">
      <c r="A599">
        <v>12672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</row>
    <row r="600" spans="1:8">
      <c r="A600">
        <v>12684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</row>
    <row r="601" spans="1:8">
      <c r="A601">
        <v>12707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</row>
    <row r="602" spans="1:8">
      <c r="A602">
        <v>12729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</row>
    <row r="603" spans="1:8">
      <c r="A603">
        <v>12743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</row>
    <row r="604" spans="1:8">
      <c r="A604">
        <v>12769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</row>
    <row r="605" spans="1:8">
      <c r="A605">
        <v>12781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</row>
    <row r="606" spans="1:8">
      <c r="A606">
        <v>12809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</row>
    <row r="607" spans="1:8">
      <c r="A607">
        <v>12836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</row>
    <row r="608" spans="1:8">
      <c r="A608">
        <v>12847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</row>
    <row r="609" spans="1:8">
      <c r="A609">
        <v>12876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</row>
    <row r="610" spans="1:8">
      <c r="A610">
        <v>12905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</row>
    <row r="611" spans="1:8">
      <c r="A611">
        <v>12920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</row>
    <row r="612" spans="1:8">
      <c r="A612">
        <v>12947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</row>
    <row r="613" spans="1:8">
      <c r="A613">
        <v>12967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</row>
    <row r="614" spans="1:8">
      <c r="A614">
        <v>12982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</row>
    <row r="615" spans="1:8">
      <c r="A615">
        <v>13006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</row>
    <row r="616" spans="1:8">
      <c r="A616">
        <v>13038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</row>
    <row r="617" spans="1:8">
      <c r="A617">
        <v>13051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</row>
    <row r="618" spans="1:8">
      <c r="A618">
        <v>13078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</row>
    <row r="619" spans="1:8">
      <c r="A619">
        <v>13103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</row>
    <row r="620" spans="1:8">
      <c r="A620">
        <v>13117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</row>
    <row r="621" spans="1:8">
      <c r="A621">
        <v>13143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</row>
    <row r="622" spans="1:8">
      <c r="A622">
        <v>13165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</row>
    <row r="623" spans="1:8">
      <c r="A623">
        <v>13179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</row>
    <row r="624" spans="1:8">
      <c r="A624">
        <v>13206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</row>
    <row r="625" spans="1:8">
      <c r="A625">
        <v>13235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</row>
    <row r="626" spans="1:8">
      <c r="A626">
        <v>13250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</row>
    <row r="627" spans="1:8">
      <c r="A627">
        <v>13279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</row>
    <row r="628" spans="1:8">
      <c r="A628">
        <v>13304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</row>
    <row r="629" spans="1:8">
      <c r="A629">
        <v>13320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</row>
    <row r="630" spans="1:8">
      <c r="A630">
        <v>13343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</row>
    <row r="631" spans="1:8">
      <c r="A631">
        <v>13367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</row>
    <row r="632" spans="1:8">
      <c r="A632">
        <v>13378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</row>
    <row r="633" spans="1:8">
      <c r="A633">
        <v>13406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</row>
    <row r="634" spans="1:8">
      <c r="A634">
        <v>13433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</row>
    <row r="635" spans="1:8">
      <c r="A635">
        <v>13450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</row>
    <row r="636" spans="1:8">
      <c r="A636">
        <v>13479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</row>
    <row r="637" spans="1:8">
      <c r="A637">
        <v>13508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</row>
    <row r="638" spans="1:8">
      <c r="A638">
        <v>13530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</row>
    <row r="639" spans="1:8">
      <c r="A639">
        <v>13541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</row>
    <row r="640" spans="1:8">
      <c r="A640">
        <v>13564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</row>
    <row r="641" spans="1:8">
      <c r="A641">
        <v>13579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</row>
    <row r="642" spans="1:8">
      <c r="A642">
        <v>13604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</row>
    <row r="643" spans="1:8">
      <c r="A643">
        <v>13617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</row>
    <row r="644" spans="1:8">
      <c r="A644">
        <v>13642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</row>
    <row r="645" spans="1:8">
      <c r="A645">
        <v>13662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</row>
    <row r="646" spans="1:8">
      <c r="A646">
        <v>13679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</row>
    <row r="647" spans="1:8">
      <c r="A647">
        <v>13708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</row>
    <row r="648" spans="1:8">
      <c r="A648">
        <v>13735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</row>
    <row r="649" spans="1:8">
      <c r="A649">
        <v>13748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</row>
    <row r="650" spans="1:8">
      <c r="A650">
        <v>13778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</row>
    <row r="651" spans="1:8">
      <c r="A651">
        <v>13829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</row>
    <row r="652" spans="1:8">
      <c r="A652">
        <v>13913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</row>
    <row r="653" spans="1:8">
      <c r="A653">
        <v>14012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</row>
    <row r="654" spans="1:8">
      <c r="A654">
        <v>14093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</row>
    <row r="655" spans="1:8">
      <c r="A655">
        <v>14179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</row>
    <row r="656" spans="1:8">
      <c r="A656">
        <v>14203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</row>
    <row r="657" spans="1:8">
      <c r="A657">
        <v>14216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</row>
    <row r="658" spans="1:8">
      <c r="A658">
        <v>14235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</row>
    <row r="659" spans="1:8">
      <c r="A659">
        <v>14247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</row>
    <row r="660" spans="1:8">
      <c r="A660">
        <v>14264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</row>
    <row r="661" spans="1:8">
      <c r="A661">
        <v>14276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</row>
    <row r="662" spans="1:8">
      <c r="A662">
        <v>14293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</row>
    <row r="663" spans="1:8">
      <c r="A663">
        <v>14305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</row>
    <row r="664" spans="1:8">
      <c r="A664">
        <v>14315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</row>
    <row r="665" spans="1:8">
      <c r="A665">
        <v>14336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</row>
    <row r="666" spans="1:8">
      <c r="A666">
        <v>14349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</row>
    <row r="667" spans="1:8">
      <c r="A667">
        <v>14365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</row>
    <row r="668" spans="1:8">
      <c r="A668">
        <v>14375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</row>
    <row r="669" spans="1:8">
      <c r="A669">
        <v>14391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</row>
    <row r="670" spans="1:8">
      <c r="A670">
        <v>14405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</row>
    <row r="671" spans="1:8">
      <c r="A671">
        <v>14411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</row>
    <row r="672" spans="1:8">
      <c r="A672">
        <v>14426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</row>
    <row r="673" spans="1:8">
      <c r="A673">
        <v>14439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</row>
    <row r="674" spans="1:8">
      <c r="A674">
        <v>14455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</row>
    <row r="675" spans="1:8">
      <c r="A675">
        <v>14468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</row>
    <row r="676" spans="1:8">
      <c r="A676">
        <v>14476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</row>
    <row r="677" spans="1:8">
      <c r="A677">
        <v>14495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</row>
    <row r="678" spans="1:8">
      <c r="A678">
        <v>14506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</row>
    <row r="679" spans="1:8">
      <c r="A679">
        <v>14525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</row>
    <row r="680" spans="1:8">
      <c r="A680">
        <v>14537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</row>
    <row r="681" spans="1:8">
      <c r="A681">
        <v>14546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</row>
    <row r="682" spans="1:8">
      <c r="A682">
        <v>14563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</row>
    <row r="683" spans="1:8">
      <c r="A683">
        <v>14577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</row>
    <row r="684" spans="1:8">
      <c r="A684">
        <v>14592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</row>
    <row r="685" spans="1:8">
      <c r="A685">
        <v>14605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</row>
    <row r="686" spans="1:8">
      <c r="A686">
        <v>14613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</row>
    <row r="687" spans="1:8">
      <c r="A687">
        <v>14627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</row>
    <row r="688" spans="1:8">
      <c r="A688">
        <v>14640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</row>
    <row r="689" spans="1:8">
      <c r="A689">
        <v>14657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</row>
    <row r="690" spans="1:8">
      <c r="A690">
        <v>14669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</row>
    <row r="691" spans="1:8">
      <c r="A691">
        <v>14679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</row>
    <row r="692" spans="1:8">
      <c r="A692">
        <v>14697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</row>
    <row r="693" spans="1:8">
      <c r="A693">
        <v>14711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</row>
    <row r="694" spans="1:8">
      <c r="A694">
        <v>14728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</row>
    <row r="695" spans="1:8">
      <c r="A695">
        <v>14741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</row>
    <row r="696" spans="1:8">
      <c r="A696">
        <v>14755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</row>
    <row r="697" spans="1:8">
      <c r="A697">
        <v>14771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</row>
    <row r="698" spans="1:8">
      <c r="A698">
        <v>14779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</row>
    <row r="699" spans="1:8">
      <c r="A699">
        <v>14793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</row>
    <row r="700" spans="1:8">
      <c r="A700">
        <v>14807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</row>
    <row r="701" spans="1:8">
      <c r="A701">
        <v>14822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</row>
    <row r="702" spans="1:8">
      <c r="A702">
        <v>14835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</row>
    <row r="703" spans="1:8">
      <c r="A703">
        <v>14846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</row>
    <row r="704" spans="1:8">
      <c r="A704">
        <v>14863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</row>
    <row r="705" spans="1:8">
      <c r="A705">
        <v>14876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</row>
    <row r="706" spans="1:8">
      <c r="A706">
        <v>14893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</row>
    <row r="707" spans="1:8">
      <c r="A707">
        <v>14901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</row>
    <row r="708" spans="1:8">
      <c r="A708">
        <v>14910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</row>
    <row r="709" spans="1:8">
      <c r="A709">
        <v>14928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</row>
    <row r="710" spans="1:8">
      <c r="A710">
        <v>14942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</row>
    <row r="711" spans="1:8">
      <c r="A711">
        <v>14957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</row>
    <row r="712" spans="1:8">
      <c r="A712">
        <v>14971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</row>
    <row r="713" spans="1:8">
      <c r="A713">
        <v>14979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</row>
    <row r="714" spans="1:8">
      <c r="A714">
        <v>14993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</row>
    <row r="715" spans="1:8">
      <c r="A715">
        <v>15007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</row>
    <row r="716" spans="1:8">
      <c r="A716">
        <v>15025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</row>
    <row r="717" spans="1:8">
      <c r="A717">
        <v>15036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</row>
    <row r="718" spans="1:8">
      <c r="A718">
        <v>15048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</row>
    <row r="719" spans="1:8">
      <c r="A719">
        <v>15065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</row>
    <row r="720" spans="1:8">
      <c r="A720">
        <v>15078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</row>
    <row r="721" spans="1:8">
      <c r="A721">
        <v>15095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</row>
    <row r="722" spans="1:8">
      <c r="A722">
        <v>15108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</row>
    <row r="723" spans="1:8">
      <c r="A723">
        <v>15125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</row>
    <row r="724" spans="1:8">
      <c r="A724">
        <v>15132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</row>
    <row r="725" spans="1:8">
      <c r="A725">
        <v>15144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</row>
    <row r="726" spans="1:8">
      <c r="A726">
        <v>15157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</row>
    <row r="727" spans="1:8">
      <c r="A727">
        <v>15174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</row>
    <row r="728" spans="1:8">
      <c r="A728">
        <v>15190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</row>
    <row r="729" spans="1:8">
      <c r="A729">
        <v>15206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</row>
    <row r="730" spans="1:8">
      <c r="A730">
        <v>15219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</row>
    <row r="731" spans="1:8">
      <c r="A731">
        <v>15229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</row>
    <row r="732" spans="1:8">
      <c r="A732">
        <v>15237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</row>
    <row r="733" spans="1:8">
      <c r="A733">
        <v>15247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</row>
    <row r="734" spans="1:8">
      <c r="A734">
        <v>15261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</row>
    <row r="735" spans="1:8">
      <c r="A735">
        <v>15272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</row>
    <row r="736" spans="1:8">
      <c r="A736">
        <v>15285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</row>
    <row r="737" spans="1:8">
      <c r="A737">
        <v>15304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</row>
    <row r="738" spans="1:8">
      <c r="A738">
        <v>15317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</row>
    <row r="739" spans="1:8">
      <c r="A739">
        <v>15336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</row>
    <row r="740" spans="1:8">
      <c r="A740">
        <v>15347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</row>
    <row r="741" spans="1:8">
      <c r="A741">
        <v>15367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</row>
    <row r="742" spans="1:8">
      <c r="A742">
        <v>15376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</row>
    <row r="743" spans="1:8">
      <c r="A743">
        <v>15405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</row>
    <row r="744" spans="1:8">
      <c r="A744">
        <v>15414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</row>
    <row r="745" spans="1:8">
      <c r="A745">
        <v>15449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</row>
    <row r="746" spans="1:8">
      <c r="A746">
        <v>15486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</row>
    <row r="747" spans="1:8">
      <c r="A747">
        <v>15507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</row>
    <row r="748" spans="1:8">
      <c r="A748">
        <v>15523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</row>
    <row r="749" spans="1:8">
      <c r="A749">
        <v>15534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</row>
    <row r="750" spans="1:8">
      <c r="A750">
        <v>15544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</row>
    <row r="751" spans="1:8">
      <c r="A751">
        <v>15568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</row>
    <row r="752" spans="1:8">
      <c r="A752">
        <v>15580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</row>
    <row r="753" spans="1:8">
      <c r="A753">
        <v>15598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</row>
    <row r="754" spans="1:8">
      <c r="A754">
        <v>15609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</row>
    <row r="755" spans="1:8">
      <c r="A755">
        <v>15630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</row>
    <row r="756" spans="1:8">
      <c r="A756">
        <v>15641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</row>
    <row r="757" spans="1:8">
      <c r="A757">
        <v>15665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</row>
    <row r="758" spans="1:8">
      <c r="A758">
        <v>15676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</row>
    <row r="759" spans="1:8">
      <c r="A759">
        <v>15686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</row>
    <row r="760" spans="1:8">
      <c r="A760">
        <v>15695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</row>
    <row r="761" spans="1:8">
      <c r="A761">
        <v>15704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</row>
    <row r="762" spans="1:8">
      <c r="A762">
        <v>15711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</row>
    <row r="763" spans="1:8">
      <c r="A763">
        <v>15785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</row>
    <row r="764" spans="1:8">
      <c r="A764">
        <v>15812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</row>
    <row r="765" spans="1:8">
      <c r="A765">
        <v>15841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</row>
    <row r="766" spans="1:8">
      <c r="A766">
        <v>15869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</row>
    <row r="767" spans="1:8">
      <c r="A767">
        <v>15889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</row>
    <row r="768" spans="1:8">
      <c r="A768">
        <v>15921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</row>
    <row r="769" spans="1:8">
      <c r="A769">
        <v>15946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</row>
    <row r="770" spans="1:8">
      <c r="A770">
        <v>15974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</row>
    <row r="771" spans="1:8">
      <c r="A771">
        <v>16001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</row>
    <row r="772" spans="1:8">
      <c r="A772">
        <v>16018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</row>
    <row r="773" spans="1:8">
      <c r="A773">
        <v>16045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</row>
    <row r="774" spans="1:8">
      <c r="A774">
        <v>16070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</row>
    <row r="775" spans="1:8">
      <c r="A775">
        <v>16084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</row>
    <row r="776" spans="1:8">
      <c r="A776">
        <v>16110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</row>
    <row r="777" spans="1:8">
      <c r="A777">
        <v>16128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</row>
    <row r="778" spans="1:8">
      <c r="A778">
        <v>16138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</row>
    <row r="779" spans="1:8">
      <c r="A779">
        <v>16147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</row>
    <row r="780" spans="1:8">
      <c r="A780">
        <v>16174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</row>
    <row r="781" spans="1:8">
      <c r="A781">
        <v>16199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</row>
    <row r="782" spans="1:8">
      <c r="A782">
        <v>16214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</row>
    <row r="783" spans="1:8">
      <c r="A783">
        <v>16236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</row>
    <row r="784" spans="1:8">
      <c r="A784">
        <v>16249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</row>
    <row r="785" spans="1:8">
      <c r="A785">
        <v>16268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</row>
    <row r="786" spans="1:8">
      <c r="A786">
        <v>16282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</row>
    <row r="787" spans="1:8">
      <c r="A787">
        <v>16305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</row>
    <row r="788" spans="1:8">
      <c r="A788">
        <v>16315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</row>
    <row r="789" spans="1:8">
      <c r="A789">
        <v>16327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</row>
    <row r="790" spans="1:8">
      <c r="A790">
        <v>16339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</row>
    <row r="791" spans="1:8">
      <c r="A791">
        <v>16363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</row>
    <row r="792" spans="1:8">
      <c r="A792">
        <v>16375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</row>
    <row r="793" spans="1:8">
      <c r="A793">
        <v>16397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</row>
    <row r="794" spans="1:8">
      <c r="A794">
        <v>16412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</row>
    <row r="795" spans="1:8">
      <c r="A795">
        <v>16438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</row>
    <row r="796" spans="1:8">
      <c r="A796">
        <v>16450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</row>
    <row r="797" spans="1:8">
      <c r="A797">
        <v>16472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</row>
    <row r="798" spans="1:8">
      <c r="A798">
        <v>16484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</row>
    <row r="799" spans="1:8">
      <c r="A799">
        <v>16512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</row>
    <row r="800" spans="1:8">
      <c r="A800">
        <v>16532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</row>
    <row r="801" spans="1:8">
      <c r="A801">
        <v>16547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</row>
    <row r="802" spans="1:8">
      <c r="A802">
        <v>16571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</row>
    <row r="803" spans="1:8">
      <c r="A803">
        <v>16583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</row>
    <row r="804" spans="1:8">
      <c r="A804">
        <v>16608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</row>
    <row r="805" spans="1:8">
      <c r="A805">
        <v>16634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</row>
    <row r="806" spans="1:8">
      <c r="A806">
        <v>16649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</row>
    <row r="807" spans="1:8">
      <c r="A807">
        <v>16674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</row>
    <row r="808" spans="1:8">
      <c r="A808">
        <v>16692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</row>
    <row r="809" spans="1:8">
      <c r="A809">
        <v>16702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</row>
    <row r="810" spans="1:8">
      <c r="A810">
        <v>16709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</row>
    <row r="811" spans="1:8">
      <c r="A811">
        <v>16735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</row>
    <row r="812" spans="1:8">
      <c r="A812">
        <v>16746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</row>
    <row r="813" spans="1:8">
      <c r="A813">
        <v>16775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</row>
    <row r="814" spans="1:8">
      <c r="A814">
        <v>16801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</row>
    <row r="815" spans="1:8">
      <c r="A815">
        <v>16814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</row>
    <row r="816" spans="1:8">
      <c r="A816">
        <v>16840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</row>
    <row r="817" spans="1:8">
      <c r="A817">
        <v>16865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</row>
    <row r="818" spans="1:8">
      <c r="A818">
        <v>16880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</row>
    <row r="819" spans="1:8">
      <c r="A819">
        <v>16908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</row>
    <row r="820" spans="1:8">
      <c r="A820">
        <v>16926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</row>
    <row r="821" spans="1:8">
      <c r="A821">
        <v>16937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</row>
    <row r="822" spans="1:8">
      <c r="A822">
        <v>16945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</row>
    <row r="823" spans="1:8">
      <c r="A823">
        <v>16973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</row>
    <row r="824" spans="1:8">
      <c r="A824">
        <v>16998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</row>
    <row r="825" spans="1:8">
      <c r="A825">
        <v>17011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</row>
    <row r="826" spans="1:8">
      <c r="A826">
        <v>17032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</row>
    <row r="827" spans="1:8">
      <c r="A827">
        <v>17046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</row>
    <row r="828" spans="1:8">
      <c r="A828">
        <v>17069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</row>
    <row r="829" spans="1:8">
      <c r="A829">
        <v>17085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</row>
    <row r="830" spans="1:8">
      <c r="A830">
        <v>17104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</row>
    <row r="831" spans="1:8">
      <c r="A831">
        <v>17123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</row>
    <row r="832" spans="1:8">
      <c r="A832">
        <v>17150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</row>
    <row r="833" spans="1:8">
      <c r="A833">
        <v>17171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</row>
    <row r="834" spans="1:8">
      <c r="A834">
        <v>17186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</row>
    <row r="835" spans="1:8">
      <c r="A835">
        <v>17210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</row>
    <row r="836" spans="1:8">
      <c r="A836">
        <v>17238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</row>
    <row r="837" spans="1:8">
      <c r="A837">
        <v>17252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</row>
    <row r="838" spans="1:8">
      <c r="A838">
        <v>17272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</row>
    <row r="839" spans="1:8">
      <c r="A839">
        <v>17286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</row>
    <row r="840" spans="1:8">
      <c r="A840">
        <v>17314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</row>
    <row r="841" spans="1:8">
      <c r="A841">
        <v>17333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</row>
    <row r="842" spans="1:8">
      <c r="A842">
        <v>17343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</row>
    <row r="843" spans="1:8">
      <c r="A843">
        <v>17369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</row>
    <row r="844" spans="1:8">
      <c r="A844">
        <v>17386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</row>
    <row r="845" spans="1:8">
      <c r="A845">
        <v>17412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</row>
    <row r="846" spans="1:8">
      <c r="A846">
        <v>17437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</row>
    <row r="847" spans="1:8">
      <c r="A847">
        <v>17453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</row>
    <row r="848" spans="1:8">
      <c r="A848">
        <v>17478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</row>
    <row r="849" spans="1:8">
      <c r="A849">
        <v>17506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</row>
    <row r="850" spans="1:8">
      <c r="A850">
        <v>17528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</row>
    <row r="851" spans="1:8">
      <c r="A851">
        <v>17539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</row>
    <row r="852" spans="1:8">
      <c r="A852">
        <v>17566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</row>
    <row r="853" spans="1:8">
      <c r="A853">
        <v>17579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</row>
    <row r="854" spans="1:8">
      <c r="A854">
        <v>17609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</row>
    <row r="855" spans="1:8">
      <c r="A855">
        <v>17637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>
      <c r="A856">
        <v>17652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>
      <c r="A857">
        <v>17673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>
      <c r="A858">
        <v>17694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</row>
    <row r="859" spans="1:8">
      <c r="A859">
        <v>17705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>
      <c r="A860">
        <v>17712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>
      <c r="A861">
        <v>17736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>
      <c r="A862">
        <v>17752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>
      <c r="A863">
        <v>17775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>
      <c r="A864">
        <v>17801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>
      <c r="A865">
        <v>17816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>
      <c r="A866">
        <v>17836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>
      <c r="A867">
        <v>17852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>
      <c r="A868">
        <v>17873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>
      <c r="A869">
        <v>17895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</row>
    <row r="870" spans="1:8">
      <c r="A870">
        <v>17907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>
      <c r="A871">
        <v>17931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>
      <c r="A872">
        <v>17946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>
      <c r="A873">
        <v>17970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>
      <c r="A874">
        <v>17982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</row>
    <row r="875" spans="1:8">
      <c r="A875">
        <v>18011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</row>
    <row r="876" spans="1:8">
      <c r="A876">
        <v>18036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>
      <c r="A877">
        <v>18052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>
      <c r="A878">
        <v>18077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>
      <c r="A879">
        <v>18104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>
      <c r="A880">
        <v>18121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>
      <c r="A881">
        <v>18152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>
      <c r="A882">
        <v>18181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</row>
    <row r="883" spans="1:8">
      <c r="A883">
        <v>18217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>
      <c r="A884">
        <v>18253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>
      <c r="A885">
        <v>18284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>
      <c r="A886">
        <v>18317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>
      <c r="A887">
        <v>18340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>
      <c r="A888">
        <v>18374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>
      <c r="A889">
        <v>18404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>
      <c r="A890">
        <v>18421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>
      <c r="A891">
        <v>18451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>
      <c r="A892">
        <v>18477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>
      <c r="A893">
        <v>18497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>
      <c r="A894">
        <v>18508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</row>
    <row r="895" spans="1:8">
      <c r="A895">
        <v>18535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</row>
    <row r="896" spans="1:8">
      <c r="A896">
        <v>18548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>
      <c r="A897">
        <v>18577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>
      <c r="A898">
        <v>18606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>
      <c r="A899">
        <v>18631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</row>
    <row r="900" spans="1:8">
      <c r="A900">
        <v>18645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>
      <c r="A901">
        <v>18667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>
      <c r="A902">
        <v>18678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</row>
    <row r="903" spans="1:8">
      <c r="A903">
        <v>18692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</row>
    <row r="904" spans="1:8">
      <c r="A904">
        <v>18705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>
      <c r="A905">
        <v>18712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>
      <c r="A906">
        <v>18740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</row>
    <row r="907" spans="1:8">
      <c r="A907">
        <v>18766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>
      <c r="A908">
        <v>18774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>
      <c r="A909">
        <v>18799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>
      <c r="A910">
        <v>18813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>
      <c r="A911">
        <v>18835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>
      <c r="A912">
        <v>18854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>
      <c r="A913">
        <v>18876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>
      <c r="A914">
        <v>18896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>
      <c r="A915">
        <v>18906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>
      <c r="A916">
        <v>18931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</row>
    <row r="917" spans="1:8">
      <c r="A917">
        <v>18945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</row>
    <row r="918" spans="1:8">
      <c r="A918">
        <v>18971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>
      <c r="A919">
        <v>18984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>
      <c r="A920">
        <v>19010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>
      <c r="A921">
        <v>19040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>
      <c r="A922">
        <v>19070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>
      <c r="A923">
        <v>19084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>
      <c r="A924">
        <v>19107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>
      <c r="A925">
        <v>19127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>
      <c r="A926">
        <v>19143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</row>
    <row r="927" spans="1:8">
      <c r="A927">
        <v>19174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>
      <c r="A928">
        <v>19203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>
      <c r="A929">
        <v>19218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>
      <c r="A930">
        <v>19244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</row>
    <row r="931" spans="1:8">
      <c r="A931">
        <v>19272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>
      <c r="A932">
        <v>19288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>
      <c r="A933">
        <v>19309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>
      <c r="A934">
        <v>19330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>
      <c r="A935">
        <v>19336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</row>
    <row r="936" spans="1:8">
      <c r="A936">
        <v>19348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>
      <c r="A937">
        <v>19372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</row>
    <row r="938" spans="1:8">
      <c r="A938">
        <v>19383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</row>
    <row r="939" spans="1:8">
      <c r="A939">
        <v>19408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>
      <c r="A940">
        <v>19430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>
      <c r="A941">
        <v>19444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>
      <c r="A942">
        <v>19468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>
      <c r="A943">
        <v>19481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>
      <c r="A944">
        <v>19494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>
      <c r="A945">
        <v>19503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>
      <c r="A946">
        <v>19512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</row>
    <row r="947" spans="1:8">
      <c r="A947">
        <v>19541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>
      <c r="A948">
        <v>19562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>
      <c r="A949">
        <v>19581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>
      <c r="A950">
        <v>19606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>
      <c r="A951">
        <v>19627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>
      <c r="A952">
        <v>19640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>
      <c r="A953">
        <v>19663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>
      <c r="A954">
        <v>19675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>
      <c r="A955">
        <v>19692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>
      <c r="A956">
        <v>19706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>
      <c r="A957">
        <v>19733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>
      <c r="A958">
        <v>19747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>
      <c r="A959">
        <v>19776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>
      <c r="A960">
        <v>19803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>
      <c r="A961">
        <v>19815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</row>
    <row r="962" spans="1:8">
      <c r="A962">
        <v>19848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>
      <c r="A963">
        <v>19875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>
      <c r="A964">
        <v>19901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</row>
    <row r="965" spans="1:8">
      <c r="A965">
        <v>19917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>
      <c r="A966">
        <v>19949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>
      <c r="A967">
        <v>19979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</row>
    <row r="968" spans="1:8">
      <c r="A968">
        <v>20007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>
      <c r="A969">
        <v>20033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>
      <c r="A970">
        <v>20049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>
      <c r="A971">
        <v>20076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>
      <c r="A972">
        <v>20096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>
      <c r="A973">
        <v>20106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>
      <c r="A974">
        <v>20131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>
      <c r="A975">
        <v>20144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>
      <c r="A976">
        <v>20170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>
      <c r="A977">
        <v>20182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>
      <c r="A978">
        <v>20210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>
      <c r="A979">
        <v>20235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>
      <c r="A980">
        <v>20249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>
      <c r="A981">
        <v>20268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>
      <c r="A982">
        <v>20282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>
      <c r="A983">
        <v>20296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>
      <c r="A984">
        <v>20308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>
      <c r="A985">
        <v>20336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>
      <c r="A986">
        <v>20347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>
      <c r="A987">
        <v>20380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>
      <c r="A988">
        <v>20407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>
      <c r="A989">
        <v>20432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>
      <c r="A990">
        <v>20444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>
      <c r="A991">
        <v>20457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>
      <c r="A992">
        <v>20467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>
      <c r="A993">
        <v>20474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>
      <c r="A994">
        <v>20500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>
      <c r="A995">
        <v>20510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>
      <c r="A996">
        <v>20540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>
      <c r="A997">
        <v>20566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>
      <c r="A998">
        <v>20578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>
      <c r="A999">
        <v>20606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</row>
    <row r="1000" spans="1:8">
      <c r="A1000">
        <v>20634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>
      <c r="A1001">
        <v>20646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>
      <c r="A1002">
        <v>20669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>
      <c r="A1003">
        <v>20681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>
      <c r="A1004">
        <v>20697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>
      <c r="A1005">
        <v>20707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>
      <c r="A1006">
        <v>20732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>
      <c r="A1007">
        <v>20744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>
      <c r="A1008">
        <v>20770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>
      <c r="A1009">
        <v>20782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>
      <c r="A1010">
        <v>20811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>
      <c r="A1011">
        <v>20838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>
      <c r="A1012">
        <v>20855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>
      <c r="A1013">
        <v>20885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>
      <c r="A1014">
        <v>20919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>
      <c r="A1015">
        <v>20942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>
      <c r="A1016">
        <v>20973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>
      <c r="A1017">
        <v>21001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>
      <c r="A1018">
        <v>21019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>
      <c r="A1019">
        <v>21046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>
      <c r="A1020">
        <v>21070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>
      <c r="A1021">
        <v>21086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>
      <c r="A1022">
        <v>21113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>
      <c r="A1023">
        <v>21130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>
      <c r="A1024">
        <v>21144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>
      <c r="A1025">
        <v>21164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>
      <c r="A1026">
        <v>21178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>
      <c r="A1027">
        <v>21199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>
      <c r="A1028">
        <v>21211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>
      <c r="A1029">
        <v>21233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>
      <c r="A1030">
        <v>21245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>
      <c r="A1031">
        <v>21270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>
      <c r="A1032">
        <v>21285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>
      <c r="A1033">
        <v>21309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>
      <c r="A1034">
        <v>21331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>
      <c r="A1035">
        <v>21341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>
      <c r="A1036">
        <v>21369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>
      <c r="A1037">
        <v>21383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>
      <c r="A1038">
        <v>21408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>
      <c r="A1039">
        <v>21435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>
      <c r="A1040">
        <v>21451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>
      <c r="A1041">
        <v>21475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>
      <c r="A1042">
        <v>21500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>
      <c r="A1043">
        <v>21511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>
      <c r="A1044">
        <v>21541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>
      <c r="A1045">
        <v>21571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>
      <c r="A1046">
        <v>21580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>
      <c r="A1047">
        <v>21603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>
      <c r="A1048">
        <v>21617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>
      <c r="A1049">
        <v>21643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>
      <c r="A1050">
        <v>21666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>
      <c r="A1051">
        <v>21678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>
      <c r="A1052">
        <v>21705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>
      <c r="A1053">
        <v>21718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>
      <c r="A1054">
        <v>21747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>
      <c r="A1055">
        <v>21777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</row>
    <row r="1056" spans="1:8">
      <c r="A1056">
        <v>21804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</row>
    <row r="1057" spans="1:8">
      <c r="A1057">
        <v>21821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</row>
    <row r="1058" spans="1:8">
      <c r="A1058">
        <v>21854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</row>
    <row r="1059" spans="1:8">
      <c r="A1059">
        <v>21890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</row>
    <row r="1060" spans="1:8">
      <c r="A1060">
        <v>21911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</row>
    <row r="1061" spans="1:8">
      <c r="A1061">
        <v>21930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</row>
    <row r="1062" spans="1:8">
      <c r="A1062">
        <v>21938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</row>
    <row r="1063" spans="1:8">
      <c r="A1063">
        <v>21952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</row>
    <row r="1064" spans="1:8">
      <c r="A1064">
        <v>21980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</row>
    <row r="1065" spans="1:8">
      <c r="A1065">
        <v>22011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</row>
    <row r="1066" spans="1:8">
      <c r="A1066">
        <v>22037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</row>
    <row r="1067" spans="1:8">
      <c r="A1067">
        <v>22055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</row>
    <row r="1068" spans="1:8">
      <c r="A1068">
        <v>22079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</row>
    <row r="1069" spans="1:8">
      <c r="A1069">
        <v>22101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</row>
    <row r="1070" spans="1:8">
      <c r="A1070">
        <v>22112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</row>
    <row r="1071" spans="1:8">
      <c r="A1071">
        <v>22137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</row>
    <row r="1072" spans="1:8">
      <c r="A1072">
        <v>22148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</row>
    <row r="1073" spans="1:8">
      <c r="A1073">
        <v>22170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</row>
    <row r="1074" spans="1:8">
      <c r="A1074">
        <v>22184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</row>
    <row r="1075" spans="1:8">
      <c r="A1075">
        <v>22206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</row>
    <row r="1076" spans="1:8">
      <c r="A1076">
        <v>22231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</row>
    <row r="1077" spans="1:8">
      <c r="A1077">
        <v>22242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</row>
    <row r="1078" spans="1:8">
      <c r="A1078">
        <v>22273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</row>
    <row r="1079" spans="1:8">
      <c r="A1079">
        <v>22299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</row>
    <row r="1080" spans="1:8">
      <c r="A1080">
        <v>22314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</row>
    <row r="1081" spans="1:8">
      <c r="A1081">
        <v>22336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</row>
    <row r="1082" spans="1:8">
      <c r="A1082">
        <v>22348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</row>
    <row r="1083" spans="1:8">
      <c r="A1083">
        <v>22370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</row>
    <row r="1084" spans="1:8">
      <c r="A1084">
        <v>22385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</row>
    <row r="1085" spans="1:8">
      <c r="A1085">
        <v>22409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</row>
    <row r="1086" spans="1:8">
      <c r="A1086">
        <v>22433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</row>
    <row r="1087" spans="1:8">
      <c r="A1087">
        <v>22445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</row>
    <row r="1088" spans="1:8">
      <c r="A1088">
        <v>22459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</row>
    <row r="1089" spans="1:8">
      <c r="A1089">
        <v>22469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</row>
    <row r="1090" spans="1:8">
      <c r="A1090">
        <v>22477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</row>
    <row r="1091" spans="1:8">
      <c r="A1091">
        <v>22510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</row>
    <row r="1092" spans="1:8">
      <c r="A1092">
        <v>22537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</row>
    <row r="1093" spans="1:8">
      <c r="A1093">
        <v>22547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</row>
    <row r="1094" spans="1:8">
      <c r="A1094">
        <v>22573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</row>
    <row r="1095" spans="1:8">
      <c r="A1095">
        <v>22594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</row>
    <row r="1096" spans="1:8">
      <c r="A1096">
        <v>22605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</row>
    <row r="1097" spans="1:8">
      <c r="A1097">
        <v>22615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</row>
    <row r="1098" spans="1:8">
      <c r="A1098">
        <v>22640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</row>
    <row r="1099" spans="1:8">
      <c r="A1099">
        <v>22657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</row>
    <row r="1100" spans="1:8">
      <c r="A1100">
        <v>22670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</row>
    <row r="1101" spans="1:8">
      <c r="A1101">
        <v>22677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</row>
    <row r="1102" spans="1:8">
      <c r="A1102">
        <v>22705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</row>
    <row r="1103" spans="1:8">
      <c r="A1103">
        <v>22718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</row>
    <row r="1104" spans="1:8">
      <c r="A1104">
        <v>22743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</row>
    <row r="1105" spans="1:8">
      <c r="A1105">
        <v>22768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</row>
    <row r="1106" spans="1:8">
      <c r="A1106">
        <v>22785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</row>
    <row r="1107" spans="1:8">
      <c r="A1107">
        <v>22812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</row>
    <row r="1108" spans="1:8">
      <c r="A1108">
        <v>22837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</row>
    <row r="1109" spans="1:8">
      <c r="A1109">
        <v>22851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</row>
    <row r="1110" spans="1:8">
      <c r="A1110">
        <v>22877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</row>
    <row r="1111" spans="1:8">
      <c r="A1111">
        <v>22898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</row>
    <row r="1112" spans="1:8">
      <c r="A1112">
        <v>22910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</row>
    <row r="1113" spans="1:8">
      <c r="A1113">
        <v>22931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</row>
    <row r="1114" spans="1:8">
      <c r="A1114">
        <v>22940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</row>
    <row r="1115" spans="1:8">
      <c r="A1115">
        <v>22964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</row>
    <row r="1116" spans="1:8">
      <c r="A1116">
        <v>22980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</row>
    <row r="1117" spans="1:8">
      <c r="A1117">
        <v>23004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</row>
    <row r="1118" spans="1:8">
      <c r="A1118">
        <v>23018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</row>
    <row r="1119" spans="1:8">
      <c r="A1119">
        <v>23043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</row>
    <row r="1120" spans="1:8">
      <c r="A1120">
        <v>23063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</row>
    <row r="1121" spans="1:8">
      <c r="A1121">
        <v>23074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</row>
    <row r="1122" spans="1:8">
      <c r="A1122">
        <v>23099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</row>
    <row r="1123" spans="1:8">
      <c r="A1123">
        <v>23110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</row>
    <row r="1124" spans="1:8">
      <c r="A1124">
        <v>23136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</row>
    <row r="1125" spans="1:8">
      <c r="A1125">
        <v>23148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</row>
    <row r="1126" spans="1:8">
      <c r="A1126">
        <v>23176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</row>
    <row r="1127" spans="1:8">
      <c r="A1127">
        <v>23202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</row>
    <row r="1128" spans="1:8">
      <c r="A1128">
        <v>23217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</row>
    <row r="1129" spans="1:8">
      <c r="A1129">
        <v>23238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</row>
    <row r="1130" spans="1:8">
      <c r="A1130">
        <v>23254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</row>
    <row r="1131" spans="1:8">
      <c r="A1131">
        <v>23274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</row>
    <row r="1132" spans="1:8">
      <c r="A1132">
        <v>23292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</row>
    <row r="1133" spans="1:8">
      <c r="A1133">
        <v>23304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</row>
    <row r="1134" spans="1:8">
      <c r="A1134">
        <v>23312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</row>
    <row r="1135" spans="1:8">
      <c r="A1135">
        <v>23336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</row>
    <row r="1136" spans="1:8">
      <c r="A1136">
        <v>23347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</row>
    <row r="1137" spans="1:8">
      <c r="A1137">
        <v>23368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</row>
    <row r="1138" spans="1:8">
      <c r="A1138">
        <v>23381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</row>
    <row r="1139" spans="1:8">
      <c r="A1139">
        <v>23403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</row>
    <row r="1140" spans="1:8">
      <c r="A1140">
        <v>23419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</row>
    <row r="1141" spans="1:8">
      <c r="A1141">
        <v>23442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</row>
    <row r="1142" spans="1:8">
      <c r="A1142">
        <v>23461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</row>
    <row r="1143" spans="1:8">
      <c r="A1143">
        <v>23476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</row>
    <row r="1144" spans="1:8">
      <c r="A1144">
        <v>23501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</row>
    <row r="1145" spans="1:8">
      <c r="A1145">
        <v>23514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</row>
    <row r="1146" spans="1:8">
      <c r="A1146">
        <v>23540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</row>
    <row r="1147" spans="1:8">
      <c r="A1147">
        <v>23561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</row>
    <row r="1148" spans="1:8">
      <c r="A1148">
        <v>23574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</row>
    <row r="1149" spans="1:8">
      <c r="A1149">
        <v>23594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</row>
    <row r="1150" spans="1:8">
      <c r="A1150">
        <v>23608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</row>
    <row r="1151" spans="1:8">
      <c r="A1151">
        <v>23629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</row>
    <row r="1152" spans="1:8">
      <c r="A1152">
        <v>23642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</row>
    <row r="1153" spans="1:8">
      <c r="A1153">
        <v>23656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</row>
    <row r="1154" spans="1:8">
      <c r="A1154">
        <v>23668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</row>
    <row r="1155" spans="1:8">
      <c r="A1155">
        <v>23676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</row>
    <row r="1156" spans="1:8">
      <c r="A1156">
        <v>23704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</row>
    <row r="1157" spans="1:8">
      <c r="A1157">
        <v>23716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</row>
    <row r="1158" spans="1:8">
      <c r="A1158">
        <v>23739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</row>
    <row r="1159" spans="1:8">
      <c r="A1159">
        <v>23764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</row>
    <row r="1160" spans="1:8">
      <c r="A1160">
        <v>23781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</row>
    <row r="1161" spans="1:8">
      <c r="A1161">
        <v>23804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</row>
    <row r="1162" spans="1:8">
      <c r="A1162">
        <v>23818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</row>
    <row r="1163" spans="1:8">
      <c r="A1163">
        <v>23841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</row>
    <row r="1164" spans="1:8">
      <c r="A1164">
        <v>23858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</row>
    <row r="1165" spans="1:8">
      <c r="A1165">
        <v>23868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</row>
    <row r="1166" spans="1:8">
      <c r="A1166">
        <v>23876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</row>
    <row r="1167" spans="1:8">
      <c r="A1167">
        <v>23899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</row>
    <row r="1168" spans="1:8">
      <c r="A1168">
        <v>23915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</row>
    <row r="1169" spans="1:8">
      <c r="A1169">
        <v>23939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</row>
    <row r="1170" spans="1:8">
      <c r="A1170">
        <v>23968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</row>
    <row r="1171" spans="1:8">
      <c r="A1171">
        <v>23983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</row>
    <row r="1172" spans="1:8">
      <c r="A1172">
        <v>24009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</row>
    <row r="1173" spans="1:8">
      <c r="A1173">
        <v>24041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</row>
    <row r="1174" spans="1:8">
      <c r="A1174">
        <v>24064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</row>
    <row r="1175" spans="1:8">
      <c r="A1175">
        <v>24074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</row>
    <row r="1176" spans="1:8">
      <c r="A1176">
        <v>24108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</row>
    <row r="1177" spans="1:8">
      <c r="A1177">
        <v>24138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</row>
    <row r="1178" spans="1:8">
      <c r="A1178">
        <v>24152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</row>
    <row r="1179" spans="1:8">
      <c r="A1179">
        <v>24181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</row>
    <row r="1180" spans="1:8">
      <c r="A1180">
        <v>24205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</row>
    <row r="1181" spans="1:8">
      <c r="A1181">
        <v>24221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</row>
    <row r="1182" spans="1:8">
      <c r="A1182">
        <v>24243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</row>
    <row r="1183" spans="1:8">
      <c r="A1183">
        <v>24265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</row>
    <row r="1184" spans="1:8">
      <c r="A1184">
        <v>24276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</row>
    <row r="1185" spans="1:8">
      <c r="A1185">
        <v>24300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</row>
    <row r="1186" spans="1:8">
      <c r="A1186">
        <v>24314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</row>
    <row r="1187" spans="1:8">
      <c r="A1187">
        <v>24342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</row>
    <row r="1188" spans="1:8">
      <c r="A1188">
        <v>24370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</row>
    <row r="1189" spans="1:8">
      <c r="A1189">
        <v>24378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</row>
    <row r="1190" spans="1:8">
      <c r="A1190">
        <v>24401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</row>
    <row r="1191" spans="1:8">
      <c r="A1191">
        <v>24416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</row>
    <row r="1192" spans="1:8">
      <c r="A1192">
        <v>24441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</row>
    <row r="1193" spans="1:8">
      <c r="A1193">
        <v>24464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</row>
    <row r="1194" spans="1:8">
      <c r="A1194">
        <v>24475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</row>
    <row r="1195" spans="1:8">
      <c r="A1195">
        <v>24501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</row>
    <row r="1196" spans="1:8">
      <c r="A1196">
        <v>24513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</row>
    <row r="1197" spans="1:8">
      <c r="A1197">
        <v>24541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</row>
    <row r="1198" spans="1:8">
      <c r="A1198">
        <v>24571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</row>
    <row r="1199" spans="1:8">
      <c r="A1199">
        <v>24583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</row>
    <row r="1200" spans="1:8">
      <c r="A1200">
        <v>24607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</row>
    <row r="1201" spans="1:8">
      <c r="A1201">
        <v>24642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</row>
    <row r="1202" spans="1:8">
      <c r="A1202">
        <v>24664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</row>
    <row r="1203" spans="1:8">
      <c r="A1203">
        <v>24674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</row>
    <row r="1204" spans="1:8">
      <c r="A1204">
        <v>24701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</row>
    <row r="1205" spans="1:8">
      <c r="A1205">
        <v>24715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</row>
    <row r="1206" spans="1:8">
      <c r="A1206">
        <v>24739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</row>
    <row r="1207" spans="1:8">
      <c r="A1207">
        <v>24762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</row>
    <row r="1208" spans="1:8">
      <c r="A1208">
        <v>24777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</row>
    <row r="1209" spans="1:8">
      <c r="A1209">
        <v>24798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</row>
    <row r="1210" spans="1:8">
      <c r="A1210">
        <v>24817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</row>
    <row r="1211" spans="1:8">
      <c r="A1211">
        <v>24842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</row>
    <row r="1212" spans="1:8">
      <c r="A1212">
        <v>24865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</row>
    <row r="1213" spans="1:8">
      <c r="A1213">
        <v>24876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</row>
    <row r="1214" spans="1:8">
      <c r="A1214">
        <v>24899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</row>
    <row r="1215" spans="1:8">
      <c r="A1215">
        <v>24912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</row>
    <row r="1216" spans="1:8">
      <c r="A1216">
        <v>24939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</row>
    <row r="1217" spans="1:8">
      <c r="A1217">
        <v>24975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</row>
    <row r="1218" spans="1:8">
      <c r="A1218">
        <v>24995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</row>
    <row r="1219" spans="1:8">
      <c r="A1219">
        <v>25006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</row>
    <row r="1220" spans="1:8">
      <c r="A1220">
        <v>25020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</row>
    <row r="1221" spans="1:8">
      <c r="A1221">
        <v>25031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</row>
    <row r="1222" spans="1:8">
      <c r="A1222">
        <v>25040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</row>
    <row r="1223" spans="1:8">
      <c r="A1223">
        <v>25063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</row>
    <row r="1224" spans="1:8">
      <c r="A1224">
        <v>25076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</row>
    <row r="1225" spans="1:8">
      <c r="A1225">
        <v>25099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</row>
    <row r="1226" spans="1:8">
      <c r="A1226">
        <v>25109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</row>
    <row r="1227" spans="1:8">
      <c r="A1227">
        <v>25134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</row>
    <row r="1228" spans="1:8">
      <c r="A1228">
        <v>25147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</row>
    <row r="1229" spans="1:8">
      <c r="A1229">
        <v>25172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</row>
    <row r="1230" spans="1:8">
      <c r="A1230">
        <v>25182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</row>
    <row r="1231" spans="1:8">
      <c r="A1231">
        <v>25203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</row>
    <row r="1232" spans="1:8">
      <c r="A1232">
        <v>25219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</row>
    <row r="1233" spans="1:8">
      <c r="A1233">
        <v>25241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</row>
    <row r="1234" spans="1:8">
      <c r="A1234">
        <v>25260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</row>
    <row r="1235" spans="1:8">
      <c r="A1235">
        <v>25270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</row>
    <row r="1236" spans="1:8">
      <c r="A1236">
        <v>25278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</row>
    <row r="1237" spans="1:8">
      <c r="A1237">
        <v>25301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</row>
    <row r="1238" spans="1:8">
      <c r="A1238">
        <v>25312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</row>
    <row r="1239" spans="1:8">
      <c r="A1239">
        <v>25337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</row>
    <row r="1240" spans="1:8">
      <c r="A1240">
        <v>25349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</row>
    <row r="1241" spans="1:8">
      <c r="A1241">
        <v>25370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</row>
    <row r="1242" spans="1:8">
      <c r="A1242">
        <v>25383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</row>
    <row r="1243" spans="1:8">
      <c r="A1243">
        <v>25406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</row>
    <row r="1244" spans="1:8">
      <c r="A1244">
        <v>25425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</row>
    <row r="1245" spans="1:8">
      <c r="A1245">
        <v>25436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</row>
    <row r="1246" spans="1:8">
      <c r="A1246">
        <v>25443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</row>
    <row r="1247" spans="1:8">
      <c r="A1247">
        <v>25470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</row>
    <row r="1248" spans="1:8">
      <c r="A1248">
        <v>25481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</row>
    <row r="1249" spans="1:8">
      <c r="A1249">
        <v>25506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</row>
    <row r="1250" spans="1:8">
      <c r="A1250">
        <v>25531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</row>
    <row r="1251" spans="1:8">
      <c r="A1251">
        <v>25542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</row>
    <row r="1252" spans="1:8">
      <c r="A1252">
        <v>25562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</row>
    <row r="1253" spans="1:8">
      <c r="A1253">
        <v>25575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</row>
    <row r="1254" spans="1:8">
      <c r="A1254">
        <v>25594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</row>
    <row r="1255" spans="1:8">
      <c r="A1255">
        <v>25603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</row>
    <row r="1256" spans="1:8">
      <c r="A1256">
        <v>25613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</row>
    <row r="1257" spans="1:8">
      <c r="A1257">
        <v>25633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</row>
    <row r="1258" spans="1:8">
      <c r="A1258">
        <v>25643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</row>
    <row r="1259" spans="1:8">
      <c r="A1259">
        <v>25658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</row>
    <row r="1260" spans="1:8">
      <c r="A1260">
        <v>25669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</row>
    <row r="1261" spans="1:8">
      <c r="A1261">
        <v>25677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</row>
    <row r="1262" spans="1:8">
      <c r="A1262">
        <v>25699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</row>
    <row r="1263" spans="1:8">
      <c r="A1263">
        <v>25711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</row>
    <row r="1264" spans="1:8">
      <c r="A1264">
        <v>25734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</row>
    <row r="1265" spans="1:8">
      <c r="A1265">
        <v>25744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</row>
    <row r="1266" spans="1:8">
      <c r="A1266">
        <v>25762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</row>
    <row r="1267" spans="1:8">
      <c r="A1267">
        <v>25778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</row>
    <row r="1268" spans="1:8">
      <c r="A1268">
        <v>25801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</row>
    <row r="1269" spans="1:8">
      <c r="A1269">
        <v>25815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</row>
    <row r="1270" spans="1:8">
      <c r="A1270">
        <v>25837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</row>
    <row r="1271" spans="1:8">
      <c r="A1271">
        <v>25854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</row>
    <row r="1272" spans="1:8">
      <c r="A1272">
        <v>25872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</row>
    <row r="1273" spans="1:8">
      <c r="A1273">
        <v>25888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</row>
    <row r="1274" spans="1:8">
      <c r="A1274">
        <v>25912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</row>
    <row r="1275" spans="1:8">
      <c r="A1275">
        <v>25933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</row>
    <row r="1276" spans="1:8">
      <c r="A1276">
        <v>25954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</row>
    <row r="1277" spans="1:8">
      <c r="A1277">
        <v>25979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</row>
    <row r="1278" spans="1:8">
      <c r="A1278">
        <v>26009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</row>
    <row r="1279" spans="1:8">
      <c r="A1279">
        <v>26039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</row>
    <row r="1280" spans="1:8">
      <c r="A1280">
        <v>26058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</row>
    <row r="1281" spans="1:8">
      <c r="A1281">
        <v>26070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</row>
    <row r="1282" spans="1:8">
      <c r="A1282">
        <v>26078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</row>
    <row r="1283" spans="1:8">
      <c r="A1283">
        <v>26104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</row>
    <row r="1284" spans="1:8">
      <c r="A1284">
        <v>26118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</row>
    <row r="1285" spans="1:8">
      <c r="A1285">
        <v>26148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</row>
    <row r="1286" spans="1:8">
      <c r="A1286">
        <v>26176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</row>
    <row r="1287" spans="1:8">
      <c r="A1287">
        <v>26200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</row>
    <row r="1288" spans="1:8">
      <c r="A1288">
        <v>26215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</row>
    <row r="1289" spans="1:8">
      <c r="A1289">
        <v>26237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</row>
    <row r="1290" spans="1:8">
      <c r="A1290">
        <v>26253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</row>
    <row r="1291" spans="1:8">
      <c r="A1291">
        <v>26275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</row>
    <row r="1292" spans="1:8">
      <c r="A1292">
        <v>26294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</row>
    <row r="1293" spans="1:8">
      <c r="A1293">
        <v>26307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</row>
    <row r="1294" spans="1:8">
      <c r="A1294">
        <v>26337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</row>
    <row r="1295" spans="1:8">
      <c r="A1295">
        <v>26350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</row>
    <row r="1296" spans="1:8">
      <c r="A1296">
        <v>26374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</row>
    <row r="1297" spans="1:8">
      <c r="A1297">
        <v>26411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</row>
    <row r="1298" spans="1:8">
      <c r="A1298">
        <v>26435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</row>
    <row r="1299" spans="1:8">
      <c r="A1299">
        <v>26450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</row>
    <row r="1300" spans="1:8">
      <c r="A1300">
        <v>26472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</row>
    <row r="1301" spans="1:8">
      <c r="A1301">
        <v>26482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</row>
    <row r="1302" spans="1:8">
      <c r="A1302">
        <v>26499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</row>
    <row r="1303" spans="1:8">
      <c r="A1303">
        <v>26508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</row>
    <row r="1304" spans="1:8">
      <c r="A1304">
        <v>26535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</row>
    <row r="1305" spans="1:8">
      <c r="A1305">
        <v>26544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</row>
    <row r="1306" spans="1:8">
      <c r="A1306">
        <v>26571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</row>
    <row r="1307" spans="1:8">
      <c r="A1307">
        <v>26584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</row>
    <row r="1308" spans="1:8">
      <c r="A1308">
        <v>26610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</row>
    <row r="1309" spans="1:8">
      <c r="A1309">
        <v>26638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</row>
    <row r="1310" spans="1:8">
      <c r="A1310">
        <v>26655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</row>
    <row r="1311" spans="1:8">
      <c r="A1311">
        <v>26679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</row>
    <row r="1312" spans="1:8">
      <c r="A1312">
        <v>26702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</row>
    <row r="1313" spans="1:8">
      <c r="A1313">
        <v>26714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</row>
    <row r="1314" spans="1:8">
      <c r="A1314">
        <v>26740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</row>
    <row r="1315" spans="1:8">
      <c r="A1315">
        <v>26766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</row>
    <row r="1316" spans="1:8">
      <c r="A1316">
        <v>26781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</row>
    <row r="1317" spans="1:8">
      <c r="A1317">
        <v>26803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</row>
    <row r="1318" spans="1:8">
      <c r="A1318">
        <v>26818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</row>
    <row r="1319" spans="1:8">
      <c r="A1319">
        <v>26839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</row>
    <row r="1320" spans="1:8">
      <c r="A1320">
        <v>26859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</row>
    <row r="1321" spans="1:8">
      <c r="A1321">
        <v>26869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</row>
    <row r="1322" spans="1:8">
      <c r="A1322">
        <v>26878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</row>
    <row r="1323" spans="1:8">
      <c r="A1323">
        <v>26905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</row>
    <row r="1324" spans="1:8">
      <c r="A1324">
        <v>26917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</row>
    <row r="1325" spans="1:8">
      <c r="A1325">
        <v>26941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</row>
    <row r="1326" spans="1:8">
      <c r="A1326">
        <v>26968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</row>
    <row r="1327" spans="1:8">
      <c r="A1327">
        <v>26984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</row>
    <row r="1328" spans="1:8">
      <c r="A1328">
        <v>27008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</row>
    <row r="1329" spans="1:8">
      <c r="A1329">
        <v>27036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</row>
    <row r="1330" spans="1:8">
      <c r="A1330">
        <v>27053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</row>
    <row r="1331" spans="1:8">
      <c r="A1331">
        <v>27076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</row>
    <row r="1332" spans="1:8">
      <c r="A1332">
        <v>27095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</row>
    <row r="1333" spans="1:8">
      <c r="A1333">
        <v>27107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</row>
    <row r="1334" spans="1:8">
      <c r="A1334">
        <v>27136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</row>
    <row r="1335" spans="1:8">
      <c r="A1335">
        <v>27153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</row>
    <row r="1336" spans="1:8">
      <c r="A1336">
        <v>27180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</row>
    <row r="1337" spans="1:8">
      <c r="A1337">
        <v>27205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</row>
    <row r="1338" spans="1:8">
      <c r="A1338">
        <v>27220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</row>
    <row r="1339" spans="1:8">
      <c r="A1339">
        <v>27243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</row>
    <row r="1340" spans="1:8">
      <c r="A1340">
        <v>27263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</row>
    <row r="1341" spans="1:8">
      <c r="A1341">
        <v>27274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</row>
    <row r="1342" spans="1:8">
      <c r="A1342">
        <v>27301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</row>
    <row r="1343" spans="1:8">
      <c r="A1343">
        <v>27315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</row>
    <row r="1344" spans="1:8">
      <c r="A1344">
        <v>27339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</row>
    <row r="1345" spans="1:8">
      <c r="A1345">
        <v>27366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</row>
    <row r="1346" spans="1:8">
      <c r="A1346">
        <v>27386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</row>
    <row r="1347" spans="1:8">
      <c r="A1347">
        <v>27408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</row>
    <row r="1348" spans="1:8">
      <c r="A1348">
        <v>27434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</row>
    <row r="1349" spans="1:8">
      <c r="A1349">
        <v>27448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</row>
    <row r="1350" spans="1:8">
      <c r="A1350">
        <v>27461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</row>
    <row r="1351" spans="1:8">
      <c r="A1351">
        <v>27473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</row>
    <row r="1352" spans="1:8">
      <c r="A1352">
        <v>27495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</row>
    <row r="1353" spans="1:8">
      <c r="A1353">
        <v>27510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</row>
    <row r="1354" spans="1:8">
      <c r="A1354">
        <v>27535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</row>
    <row r="1355" spans="1:8">
      <c r="A1355">
        <v>27547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</row>
    <row r="1356" spans="1:8">
      <c r="A1356">
        <v>27569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</row>
    <row r="1357" spans="1:8">
      <c r="A1357">
        <v>27582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</row>
    <row r="1358" spans="1:8">
      <c r="A1358">
        <v>27615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</row>
    <row r="1359" spans="1:8">
      <c r="A1359">
        <v>27641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</row>
    <row r="1360" spans="1:8">
      <c r="A1360">
        <v>27663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</row>
    <row r="1361" spans="1:8">
      <c r="A1361">
        <v>27674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</row>
    <row r="1362" spans="1:8">
      <c r="A1362">
        <v>27698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</row>
    <row r="1363" spans="1:8">
      <c r="A1363">
        <v>27713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</row>
    <row r="1364" spans="1:8">
      <c r="A1364">
        <v>27736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</row>
    <row r="1365" spans="1:8">
      <c r="A1365">
        <v>27749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</row>
    <row r="1366" spans="1:8">
      <c r="A1366">
        <v>27774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</row>
    <row r="1367" spans="1:8">
      <c r="A1367">
        <v>27799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</row>
    <row r="1368" spans="1:8">
      <c r="A1368">
        <v>27814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</row>
    <row r="1369" spans="1:8">
      <c r="A1369">
        <v>27836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</row>
    <row r="1370" spans="1:8">
      <c r="A1370">
        <v>27851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</row>
    <row r="1371" spans="1:8">
      <c r="A1371">
        <v>27877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</row>
    <row r="1372" spans="1:8">
      <c r="A1372">
        <v>27900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</row>
    <row r="1373" spans="1:8">
      <c r="A1373">
        <v>27912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</row>
    <row r="1374" spans="1:8">
      <c r="A1374">
        <v>27938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</row>
    <row r="1375" spans="1:8">
      <c r="A1375">
        <v>27952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</row>
    <row r="1376" spans="1:8">
      <c r="A1376">
        <v>27976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</row>
    <row r="1377" spans="1:8">
      <c r="A1377">
        <v>28002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</row>
    <row r="1378" spans="1:8">
      <c r="A1378">
        <v>28019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</row>
    <row r="1379" spans="1:8">
      <c r="A1379">
        <v>28041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</row>
    <row r="1380" spans="1:8">
      <c r="A1380">
        <v>28066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</row>
    <row r="1381" spans="1:8">
      <c r="A1381">
        <v>28078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</row>
    <row r="1382" spans="1:8">
      <c r="A1382">
        <v>28105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</row>
    <row r="1383" spans="1:8">
      <c r="A1383">
        <v>28122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</row>
    <row r="1384" spans="1:8">
      <c r="A1384">
        <v>28145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</row>
    <row r="1385" spans="1:8">
      <c r="A1385">
        <v>28173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</row>
    <row r="1386" spans="1:8">
      <c r="A1386">
        <v>28192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</row>
    <row r="1387" spans="1:8">
      <c r="A1387">
        <v>28203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</row>
    <row r="1388" spans="1:8">
      <c r="A1388">
        <v>28214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</row>
    <row r="1389" spans="1:8">
      <c r="A1389">
        <v>28237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</row>
    <row r="1390" spans="1:8">
      <c r="A1390">
        <v>28256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</row>
    <row r="1391" spans="1:8">
      <c r="A1391">
        <v>28282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</row>
    <row r="1392" spans="1:8">
      <c r="A1392">
        <v>28303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</row>
    <row r="1393" spans="1:8">
      <c r="A1393">
        <v>28313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</row>
    <row r="1394" spans="1:8">
      <c r="A1394">
        <v>28342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</row>
    <row r="1395" spans="1:8">
      <c r="A1395">
        <v>28378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</row>
    <row r="1396" spans="1:8">
      <c r="A1396">
        <v>28404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</row>
    <row r="1397" spans="1:8">
      <c r="A1397">
        <v>28418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</row>
    <row r="1398" spans="1:8">
      <c r="A1398">
        <v>28444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</row>
    <row r="1399" spans="1:8">
      <c r="A1399">
        <v>28465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</row>
    <row r="1400" spans="1:8">
      <c r="A1400">
        <v>28480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</row>
    <row r="1401" spans="1:8">
      <c r="A1401">
        <v>28505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</row>
    <row r="1402" spans="1:8">
      <c r="A1402">
        <v>28523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</row>
    <row r="1403" spans="1:8">
      <c r="A1403">
        <v>28548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</row>
    <row r="1404" spans="1:8">
      <c r="A1404">
        <v>28576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</row>
    <row r="1405" spans="1:8">
      <c r="A1405">
        <v>28604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</row>
    <row r="1406" spans="1:8">
      <c r="A1406">
        <v>28617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</row>
    <row r="1407" spans="1:8">
      <c r="A1407">
        <v>28639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</row>
    <row r="1408" spans="1:8">
      <c r="A1408">
        <v>28658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</row>
    <row r="1409" spans="1:8">
      <c r="A1409">
        <v>28665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</row>
    <row r="1410" spans="1:8">
      <c r="A1410">
        <v>28674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</row>
    <row r="1411" spans="1:8">
      <c r="A1411">
        <v>28707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</row>
    <row r="1412" spans="1:8">
      <c r="A1412">
        <v>28733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</row>
    <row r="1413" spans="1:8">
      <c r="A1413">
        <v>28751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</row>
    <row r="1414" spans="1:8">
      <c r="A1414">
        <v>28776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</row>
    <row r="1415" spans="1:8">
      <c r="A1415">
        <v>28796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</row>
    <row r="1416" spans="1:8">
      <c r="A1416">
        <v>28810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</row>
    <row r="1417" spans="1:8">
      <c r="A1417">
        <v>28825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</row>
    <row r="1418" spans="1:8">
      <c r="A1418">
        <v>28839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</row>
    <row r="1419" spans="1:8">
      <c r="A1419">
        <v>28869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</row>
    <row r="1420" spans="1:8">
      <c r="A1420">
        <v>28883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</row>
    <row r="1421" spans="1:8">
      <c r="A1421">
        <v>28907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</row>
    <row r="1422" spans="1:8">
      <c r="A1422">
        <v>28935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</row>
    <row r="1423" spans="1:8">
      <c r="A1423">
        <v>28946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</row>
    <row r="1424" spans="1:8">
      <c r="A1424">
        <v>28967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</row>
    <row r="1425" spans="1:8">
      <c r="A1425">
        <v>28982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</row>
    <row r="1426" spans="1:8">
      <c r="A1426">
        <v>29005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</row>
    <row r="1427" spans="1:8">
      <c r="A1427">
        <v>29020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</row>
    <row r="1428" spans="1:8">
      <c r="A1428">
        <v>29041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</row>
    <row r="1429" spans="1:8">
      <c r="A1429">
        <v>29062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</row>
    <row r="1430" spans="1:8">
      <c r="A1430">
        <v>29073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</row>
    <row r="1431" spans="1:8">
      <c r="A1431">
        <v>29099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</row>
    <row r="1432" spans="1:8">
      <c r="A1432">
        <v>29112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</row>
    <row r="1433" spans="1:8">
      <c r="A1433">
        <v>29135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</row>
    <row r="1434" spans="1:8">
      <c r="A1434">
        <v>29143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</row>
    <row r="1435" spans="1:8">
      <c r="A1435">
        <v>29166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</row>
    <row r="1436" spans="1:8">
      <c r="A1436">
        <v>29181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</row>
    <row r="1437" spans="1:8">
      <c r="A1437">
        <v>29203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</row>
    <row r="1438" spans="1:8">
      <c r="A1438">
        <v>29219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</row>
    <row r="1439" spans="1:8">
      <c r="A1439">
        <v>29240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</row>
    <row r="1440" spans="1:8">
      <c r="A1440">
        <v>29261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</row>
    <row r="1441" spans="1:8">
      <c r="A1441">
        <v>29272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</row>
    <row r="1442" spans="1:8">
      <c r="A1442">
        <v>29279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</row>
    <row r="1443" spans="1:8">
      <c r="A1443">
        <v>29305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</row>
    <row r="1444" spans="1:8">
      <c r="A1444">
        <v>29321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</row>
    <row r="1445" spans="1:8">
      <c r="A1445">
        <v>29347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</row>
    <row r="1446" spans="1:8">
      <c r="A1446">
        <v>29375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</row>
    <row r="1447" spans="1:8">
      <c r="A1447">
        <v>29402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</row>
    <row r="1448" spans="1:8">
      <c r="A1448">
        <v>29416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</row>
    <row r="1449" spans="1:8">
      <c r="A1449">
        <v>29437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</row>
    <row r="1450" spans="1:8">
      <c r="A1450">
        <v>29446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</row>
    <row r="1451" spans="1:8">
      <c r="A1451">
        <v>29462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</row>
    <row r="1452" spans="1:8">
      <c r="A1452">
        <v>29469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</row>
    <row r="1453" spans="1:8">
      <c r="A1453">
        <v>29476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</row>
    <row r="1454" spans="1:8">
      <c r="A1454">
        <v>29502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</row>
    <row r="1455" spans="1:8">
      <c r="A1455">
        <v>29515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</row>
    <row r="1456" spans="1:8">
      <c r="A1456">
        <v>29544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</row>
    <row r="1457" spans="1:8">
      <c r="A1457">
        <v>29576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</row>
    <row r="1458" spans="1:8">
      <c r="A1458">
        <v>29601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</row>
    <row r="1459" spans="1:8">
      <c r="A1459">
        <v>29615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</row>
    <row r="1460" spans="1:8">
      <c r="A1460">
        <v>29637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</row>
    <row r="1461" spans="1:8">
      <c r="A1461">
        <v>29651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</row>
    <row r="1462" spans="1:8">
      <c r="A1462">
        <v>29665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</row>
    <row r="1463" spans="1:8">
      <c r="A1463">
        <v>29673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</row>
    <row r="1464" spans="1:8">
      <c r="A1464">
        <v>29696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</row>
    <row r="1465" spans="1:8">
      <c r="A1465">
        <v>29706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</row>
    <row r="1466" spans="1:8">
      <c r="A1466">
        <v>29730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</row>
    <row r="1467" spans="1:8">
      <c r="A1467">
        <v>29743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</row>
    <row r="1468" spans="1:8">
      <c r="A1468">
        <v>29768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</row>
    <row r="1469" spans="1:8">
      <c r="A1469">
        <v>29783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</row>
    <row r="1470" spans="1:8">
      <c r="A1470">
        <v>29807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</row>
    <row r="1471" spans="1:8">
      <c r="A1471">
        <v>29824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</row>
    <row r="1472" spans="1:8">
      <c r="A1472">
        <v>29836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</row>
    <row r="1473" spans="1:8">
      <c r="A1473">
        <v>29845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</row>
    <row r="1474" spans="1:8">
      <c r="A1474">
        <v>29873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</row>
    <row r="1475" spans="1:8">
      <c r="A1475">
        <v>29898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</row>
    <row r="1476" spans="1:8">
      <c r="A1476">
        <v>29914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</row>
    <row r="1477" spans="1:8">
      <c r="A1477">
        <v>29941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</row>
    <row r="1478" spans="1:8">
      <c r="A1478">
        <v>29967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</row>
    <row r="1479" spans="1:8">
      <c r="A1479">
        <v>29980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</row>
    <row r="1480" spans="1:8">
      <c r="A1480">
        <v>30008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</row>
    <row r="1481" spans="1:8">
      <c r="A1481">
        <v>30030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</row>
    <row r="1482" spans="1:8">
      <c r="A1482">
        <v>30042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</row>
    <row r="1483" spans="1:8">
      <c r="A1483">
        <v>30074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</row>
    <row r="1484" spans="1:8">
      <c r="A1484">
        <v>30105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</row>
    <row r="1485" spans="1:8">
      <c r="A1485">
        <v>30120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</row>
    <row r="1486" spans="1:8">
      <c r="A1486">
        <v>30150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</row>
    <row r="1487" spans="1:8">
      <c r="A1487">
        <v>30183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</row>
    <row r="1488" spans="1:8">
      <c r="A1488">
        <v>30210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</row>
    <row r="1489" spans="1:8">
      <c r="A1489">
        <v>30233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</row>
    <row r="1490" spans="1:8">
      <c r="A1490">
        <v>30246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</row>
    <row r="1491" spans="1:8">
      <c r="A1491">
        <v>30279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</row>
    <row r="1492" spans="1:8">
      <c r="A1492">
        <v>30313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</row>
    <row r="1493" spans="1:8">
      <c r="A1493">
        <v>30345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</row>
    <row r="1494" spans="1:8">
      <c r="A1494">
        <v>30378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</row>
    <row r="1495" spans="1:8">
      <c r="A1495">
        <v>30402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</row>
    <row r="1496" spans="1:8">
      <c r="A1496">
        <v>30415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</row>
    <row r="1497" spans="1:8">
      <c r="A1497">
        <v>30433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</row>
    <row r="1498" spans="1:8">
      <c r="A1498">
        <v>30443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</row>
    <row r="1499" spans="1:8">
      <c r="A1499">
        <v>30472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</row>
    <row r="1500" spans="1:8">
      <c r="A1500">
        <v>30486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</row>
    <row r="1501" spans="1:8">
      <c r="A1501">
        <v>30508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</row>
    <row r="1502" spans="1:8">
      <c r="A1502">
        <v>30535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</row>
    <row r="1503" spans="1:8">
      <c r="A1503">
        <v>30552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</row>
    <row r="1504" spans="1:8">
      <c r="A1504">
        <v>30574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</row>
    <row r="1505" spans="1:8">
      <c r="A1505">
        <v>30598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</row>
    <row r="1506" spans="1:8">
      <c r="A1506">
        <v>30608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</row>
    <row r="1507" spans="1:8">
      <c r="A1507">
        <v>30636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</row>
    <row r="1508" spans="1:8">
      <c r="A1508">
        <v>30651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</row>
    <row r="1509" spans="1:8">
      <c r="A1509">
        <v>30677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</row>
    <row r="1510" spans="1:8">
      <c r="A1510">
        <v>30704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</row>
    <row r="1511" spans="1:8">
      <c r="A1511">
        <v>30716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</row>
    <row r="1512" spans="1:8">
      <c r="A1512">
        <v>30741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</row>
    <row r="1513" spans="1:8">
      <c r="A1513">
        <v>30767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</row>
    <row r="1514" spans="1:8">
      <c r="A1514">
        <v>30780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</row>
    <row r="1515" spans="1:8">
      <c r="A1515">
        <v>30805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</row>
    <row r="1516" spans="1:8">
      <c r="A1516">
        <v>30820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</row>
    <row r="1517" spans="1:8">
      <c r="A1517">
        <v>30842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</row>
    <row r="1518" spans="1:8">
      <c r="A1518">
        <v>30861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</row>
    <row r="1519" spans="1:8">
      <c r="A1519">
        <v>30872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</row>
    <row r="1520" spans="1:8">
      <c r="A1520">
        <v>30880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</row>
    <row r="1521" spans="1:8">
      <c r="A1521">
        <v>30910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</row>
    <row r="1522" spans="1:8">
      <c r="A1522">
        <v>30938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</row>
    <row r="1523" spans="1:8">
      <c r="A1523">
        <v>30953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</row>
    <row r="1524" spans="1:8">
      <c r="A1524">
        <v>30975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</row>
    <row r="1525" spans="1:8">
      <c r="A1525">
        <v>30995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</row>
    <row r="1526" spans="1:8">
      <c r="A1526">
        <v>31005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</row>
    <row r="1527" spans="1:8">
      <c r="A1527">
        <v>31013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</row>
    <row r="1528" spans="1:8">
      <c r="A1528">
        <v>31043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</row>
    <row r="1529" spans="1:8">
      <c r="A1529">
        <v>31073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</row>
    <row r="1530" spans="1:8">
      <c r="A1530">
        <v>31097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</row>
    <row r="1531" spans="1:8">
      <c r="A1531">
        <v>31111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</row>
    <row r="1532" spans="1:8">
      <c r="A1532">
        <v>31134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</row>
    <row r="1533" spans="1:8">
      <c r="A1533">
        <v>31152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</row>
    <row r="1534" spans="1:8">
      <c r="A1534">
        <v>31178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</row>
    <row r="1535" spans="1:8">
      <c r="A1535">
        <v>31208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</row>
    <row r="1536" spans="1:8">
      <c r="A1536">
        <v>31229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</row>
    <row r="1537" spans="1:8">
      <c r="A1537">
        <v>31229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2:I1537"/>
  <sheetViews>
    <sheetView workbookViewId="0">
      <selection activeCell="C3" sqref="C3"/>
    </sheetView>
  </sheetViews>
  <sheetFormatPr baseColWidth="10" defaultRowHeight="14.4"/>
  <cols>
    <col min="1" max="1" width="12.44140625" bestFit="1" customWidth="1"/>
    <col min="2" max="2" width="8" customWidth="1"/>
    <col min="3" max="3" width="9" customWidth="1"/>
    <col min="4" max="4" width="8.6640625" customWidth="1"/>
    <col min="5" max="5" width="11.77734375" bestFit="1" customWidth="1"/>
    <col min="6" max="6" width="17.6640625" bestFit="1" customWidth="1"/>
    <col min="7" max="9" width="11.6640625" customWidth="1"/>
    <col min="10" max="10" width="12.44140625" bestFit="1" customWidth="1"/>
    <col min="11" max="11" width="6.6640625" customWidth="1"/>
    <col min="12" max="12" width="7.44140625" customWidth="1"/>
    <col min="13" max="13" width="6.33203125" customWidth="1"/>
    <col min="14" max="14" width="11.77734375" bestFit="1" customWidth="1"/>
    <col min="15" max="15" width="17.6640625" bestFit="1" customWidth="1"/>
    <col min="16" max="16" width="8.77734375" customWidth="1"/>
    <col min="17" max="18" width="8.6640625" customWidth="1"/>
  </cols>
  <sheetData>
    <row r="2" spans="1:9">
      <c r="A2" t="s">
        <v>0</v>
      </c>
      <c r="B2" t="s">
        <v>5</v>
      </c>
      <c r="C2" t="s">
        <v>6</v>
      </c>
      <c r="D2" t="s">
        <v>7</v>
      </c>
      <c r="E2" t="s">
        <v>10</v>
      </c>
      <c r="F2" t="s">
        <v>11</v>
      </c>
      <c r="G2" t="s">
        <v>12</v>
      </c>
      <c r="H2" t="s">
        <v>13</v>
      </c>
      <c r="I2" t="s">
        <v>14</v>
      </c>
    </row>
    <row r="3" spans="1:9">
      <c r="A3">
        <v>22</v>
      </c>
      <c r="B3">
        <v>117.40600000000001</v>
      </c>
      <c r="C3">
        <v>12.5312</v>
      </c>
      <c r="D3">
        <v>-4.21427</v>
      </c>
      <c r="E3">
        <v>0</v>
      </c>
      <c r="F3">
        <v>0</v>
      </c>
      <c r="G3">
        <v>-1043330000</v>
      </c>
      <c r="H3">
        <v>1094710000</v>
      </c>
      <c r="I3">
        <v>-1025380000</v>
      </c>
    </row>
    <row r="4" spans="1:9">
      <c r="A4">
        <v>72</v>
      </c>
      <c r="B4">
        <v>117.393</v>
      </c>
      <c r="C4">
        <v>12.5322</v>
      </c>
      <c r="D4">
        <v>-4.1753200000000001</v>
      </c>
      <c r="E4">
        <v>0</v>
      </c>
      <c r="F4">
        <v>0</v>
      </c>
      <c r="G4">
        <v>-1043330000</v>
      </c>
      <c r="H4">
        <v>1094710000</v>
      </c>
      <c r="I4">
        <v>-1025250000</v>
      </c>
    </row>
    <row r="5" spans="1:9">
      <c r="A5">
        <v>98</v>
      </c>
      <c r="B5">
        <v>117.38</v>
      </c>
      <c r="C5">
        <v>12.538</v>
      </c>
      <c r="D5">
        <v>-4.1389399999999998</v>
      </c>
      <c r="E5">
        <v>0</v>
      </c>
      <c r="F5">
        <v>0</v>
      </c>
      <c r="G5">
        <v>-1044380000</v>
      </c>
      <c r="H5">
        <v>1092620000</v>
      </c>
      <c r="I5">
        <v>-1025510000</v>
      </c>
    </row>
    <row r="6" spans="1:9">
      <c r="A6">
        <v>122</v>
      </c>
      <c r="B6">
        <v>117.35599999999999</v>
      </c>
      <c r="C6">
        <v>12.5397</v>
      </c>
      <c r="D6">
        <v>-4.09755</v>
      </c>
      <c r="E6">
        <v>0</v>
      </c>
      <c r="F6">
        <v>0</v>
      </c>
      <c r="G6">
        <v>-1044380000</v>
      </c>
      <c r="H6">
        <v>1093660000</v>
      </c>
      <c r="I6">
        <v>-1025510000</v>
      </c>
    </row>
    <row r="7" spans="1:9">
      <c r="A7">
        <v>147</v>
      </c>
      <c r="B7">
        <v>117.33199999999999</v>
      </c>
      <c r="C7">
        <v>12.5388</v>
      </c>
      <c r="D7">
        <v>-4.0611499999999996</v>
      </c>
      <c r="E7">
        <v>0</v>
      </c>
      <c r="F7">
        <v>0</v>
      </c>
      <c r="G7">
        <v>-1044380000</v>
      </c>
      <c r="H7">
        <v>1093660000</v>
      </c>
      <c r="I7">
        <v>-1025510000</v>
      </c>
    </row>
    <row r="8" spans="1:9">
      <c r="A8">
        <v>160</v>
      </c>
      <c r="B8">
        <v>117.31</v>
      </c>
      <c r="C8">
        <v>12.535500000000001</v>
      </c>
      <c r="D8">
        <v>-4.0297499999999999</v>
      </c>
      <c r="E8">
        <v>0</v>
      </c>
      <c r="F8">
        <v>0</v>
      </c>
      <c r="G8">
        <v>-1044380000</v>
      </c>
      <c r="H8">
        <v>1093660000</v>
      </c>
      <c r="I8">
        <v>-1025380000</v>
      </c>
    </row>
    <row r="9" spans="1:9">
      <c r="A9">
        <v>175</v>
      </c>
      <c r="B9">
        <v>117.283</v>
      </c>
      <c r="C9">
        <v>12.5299</v>
      </c>
      <c r="D9">
        <v>-4.0021399999999998</v>
      </c>
      <c r="E9">
        <v>0</v>
      </c>
      <c r="F9">
        <v>0</v>
      </c>
      <c r="G9">
        <v>-1043330000</v>
      </c>
      <c r="H9">
        <v>1093660000</v>
      </c>
      <c r="I9">
        <v>-1024980000</v>
      </c>
    </row>
    <row r="10" spans="1:9">
      <c r="A10">
        <v>199</v>
      </c>
      <c r="B10">
        <v>117.259</v>
      </c>
      <c r="C10">
        <v>12.519299999999999</v>
      </c>
      <c r="D10">
        <v>-3.98454</v>
      </c>
      <c r="E10">
        <v>0</v>
      </c>
      <c r="F10">
        <v>0</v>
      </c>
      <c r="G10">
        <v>-1043330000</v>
      </c>
      <c r="H10">
        <v>1094710000</v>
      </c>
      <c r="I10">
        <v>-1025250000</v>
      </c>
    </row>
    <row r="11" spans="1:9">
      <c r="A11">
        <v>210</v>
      </c>
      <c r="B11">
        <v>117.242</v>
      </c>
      <c r="C11">
        <v>12.5082</v>
      </c>
      <c r="D11">
        <v>-3.98075</v>
      </c>
      <c r="E11">
        <v>0</v>
      </c>
      <c r="F11">
        <v>0</v>
      </c>
      <c r="G11">
        <v>-1043860000</v>
      </c>
      <c r="H11">
        <v>1094710000</v>
      </c>
      <c r="I11">
        <v>-1025640000</v>
      </c>
    </row>
    <row r="12" spans="1:9">
      <c r="A12">
        <v>231</v>
      </c>
      <c r="B12">
        <v>117.239</v>
      </c>
      <c r="C12">
        <v>12.498699999999999</v>
      </c>
      <c r="D12">
        <v>-3.9869599999999998</v>
      </c>
      <c r="E12">
        <v>0</v>
      </c>
      <c r="F12">
        <v>0</v>
      </c>
      <c r="G12">
        <v>-1043860000</v>
      </c>
      <c r="H12">
        <v>1094710000</v>
      </c>
      <c r="I12">
        <v>-1025510000</v>
      </c>
    </row>
    <row r="13" spans="1:9">
      <c r="A13">
        <v>243</v>
      </c>
      <c r="B13">
        <v>117.241</v>
      </c>
      <c r="C13">
        <v>12.4862</v>
      </c>
      <c r="D13">
        <v>-3.9994000000000001</v>
      </c>
      <c r="E13">
        <v>0</v>
      </c>
      <c r="F13">
        <v>0</v>
      </c>
      <c r="G13">
        <v>-1043860000</v>
      </c>
      <c r="H13">
        <v>1094710000</v>
      </c>
      <c r="I13">
        <v>-1025110000</v>
      </c>
    </row>
    <row r="14" spans="1:9">
      <c r="A14">
        <v>269</v>
      </c>
      <c r="B14">
        <v>117.25</v>
      </c>
      <c r="C14">
        <v>12.4734</v>
      </c>
      <c r="D14">
        <v>-4.0130400000000002</v>
      </c>
      <c r="E14">
        <v>0</v>
      </c>
      <c r="F14">
        <v>0</v>
      </c>
      <c r="G14">
        <v>-1043860000</v>
      </c>
      <c r="H14">
        <v>1094710000</v>
      </c>
      <c r="I14">
        <v>-1025110000</v>
      </c>
    </row>
    <row r="15" spans="1:9">
      <c r="A15">
        <v>287</v>
      </c>
      <c r="B15">
        <v>117.25700000000001</v>
      </c>
      <c r="C15">
        <v>12.463100000000001</v>
      </c>
      <c r="D15">
        <v>-4.0216799999999999</v>
      </c>
      <c r="E15">
        <v>0</v>
      </c>
      <c r="F15">
        <v>0</v>
      </c>
      <c r="G15">
        <v>-1043860000</v>
      </c>
      <c r="H15">
        <v>1095760000</v>
      </c>
      <c r="I15">
        <v>-1025110000</v>
      </c>
    </row>
    <row r="16" spans="1:9">
      <c r="A16">
        <v>306</v>
      </c>
      <c r="B16">
        <v>117.25700000000001</v>
      </c>
      <c r="C16">
        <v>12.463100000000001</v>
      </c>
      <c r="D16">
        <v>-4.0216799999999999</v>
      </c>
      <c r="E16">
        <v>0</v>
      </c>
      <c r="F16">
        <v>0</v>
      </c>
      <c r="G16">
        <v>-1044380000</v>
      </c>
      <c r="H16">
        <v>1095760000</v>
      </c>
      <c r="I16">
        <v>-1025110000</v>
      </c>
    </row>
    <row r="17" spans="1:9">
      <c r="A17">
        <v>322</v>
      </c>
      <c r="B17">
        <v>117.265</v>
      </c>
      <c r="C17">
        <v>12.4528</v>
      </c>
      <c r="D17">
        <v>-4.0303199999999997</v>
      </c>
      <c r="E17">
        <v>0</v>
      </c>
      <c r="F17">
        <v>0</v>
      </c>
      <c r="G17">
        <v>-1044380000</v>
      </c>
      <c r="H17">
        <v>1095760000</v>
      </c>
      <c r="I17">
        <v>-1025110000</v>
      </c>
    </row>
    <row r="18" spans="1:9">
      <c r="A18">
        <v>334</v>
      </c>
      <c r="B18">
        <v>117.27800000000001</v>
      </c>
      <c r="C18">
        <v>12.446999999999999</v>
      </c>
      <c r="D18">
        <v>-4.0427400000000002</v>
      </c>
      <c r="E18">
        <v>0</v>
      </c>
      <c r="F18">
        <v>0</v>
      </c>
      <c r="G18">
        <v>-1043860000</v>
      </c>
      <c r="H18">
        <v>1095760000</v>
      </c>
      <c r="I18">
        <v>-1025110000</v>
      </c>
    </row>
    <row r="19" spans="1:9">
      <c r="A19">
        <v>345</v>
      </c>
      <c r="B19">
        <v>117.286</v>
      </c>
      <c r="C19">
        <v>12.4367</v>
      </c>
      <c r="D19">
        <v>-4.0513700000000004</v>
      </c>
      <c r="E19">
        <v>0</v>
      </c>
      <c r="F19">
        <v>0</v>
      </c>
      <c r="G19">
        <v>-1043860000</v>
      </c>
      <c r="H19">
        <v>1095760000</v>
      </c>
      <c r="I19">
        <v>-1025110000</v>
      </c>
    </row>
    <row r="20" spans="1:9">
      <c r="A20">
        <v>373</v>
      </c>
      <c r="B20">
        <v>117.292</v>
      </c>
      <c r="C20">
        <v>12.4338</v>
      </c>
      <c r="D20">
        <v>-4.0575799999999997</v>
      </c>
      <c r="E20">
        <v>0</v>
      </c>
      <c r="F20">
        <v>0</v>
      </c>
      <c r="G20">
        <v>-1043860000</v>
      </c>
      <c r="H20">
        <v>1095760000</v>
      </c>
      <c r="I20">
        <v>-1025110000</v>
      </c>
    </row>
    <row r="21" spans="1:9">
      <c r="A21">
        <v>405</v>
      </c>
      <c r="B21">
        <v>117.30500000000001</v>
      </c>
      <c r="C21">
        <v>12.440300000000001</v>
      </c>
      <c r="D21">
        <v>-4.0701499999999999</v>
      </c>
      <c r="E21">
        <v>0</v>
      </c>
      <c r="F21">
        <v>0</v>
      </c>
      <c r="G21">
        <v>-1044380000</v>
      </c>
      <c r="H21">
        <v>1095760000</v>
      </c>
      <c r="I21">
        <v>-1024980000</v>
      </c>
    </row>
    <row r="22" spans="1:9">
      <c r="A22">
        <v>421</v>
      </c>
      <c r="B22">
        <v>117.313</v>
      </c>
      <c r="C22">
        <v>12.447100000000001</v>
      </c>
      <c r="D22">
        <v>-4.0815099999999997</v>
      </c>
      <c r="E22">
        <v>0</v>
      </c>
      <c r="F22">
        <v>0</v>
      </c>
      <c r="G22">
        <v>-1043860000</v>
      </c>
      <c r="H22">
        <v>1095760000</v>
      </c>
      <c r="I22">
        <v>-1024850000</v>
      </c>
    </row>
    <row r="23" spans="1:9">
      <c r="A23">
        <v>446</v>
      </c>
      <c r="B23">
        <v>117.321</v>
      </c>
      <c r="C23">
        <v>12.463699999999999</v>
      </c>
      <c r="D23">
        <v>-4.0980400000000001</v>
      </c>
      <c r="E23">
        <v>0</v>
      </c>
      <c r="F23">
        <v>0</v>
      </c>
      <c r="G23">
        <v>-1044380000</v>
      </c>
      <c r="H23">
        <v>1095760000</v>
      </c>
      <c r="I23">
        <v>-1025110000</v>
      </c>
    </row>
    <row r="24" spans="1:9">
      <c r="A24">
        <v>468</v>
      </c>
      <c r="B24">
        <v>117.32899999999999</v>
      </c>
      <c r="C24">
        <v>12.492599999999999</v>
      </c>
      <c r="D24">
        <v>-4.1147400000000003</v>
      </c>
      <c r="E24">
        <v>0</v>
      </c>
      <c r="F24">
        <v>0</v>
      </c>
      <c r="G24">
        <v>-1044910000</v>
      </c>
      <c r="H24">
        <v>1095760000</v>
      </c>
      <c r="I24">
        <v>-1025250000</v>
      </c>
    </row>
    <row r="25" spans="1:9">
      <c r="A25">
        <v>479</v>
      </c>
      <c r="B25">
        <v>117.336</v>
      </c>
      <c r="C25">
        <v>12.5166</v>
      </c>
      <c r="D25">
        <v>-4.1288600000000004</v>
      </c>
      <c r="E25">
        <v>0</v>
      </c>
      <c r="F25">
        <v>0</v>
      </c>
      <c r="G25">
        <v>-1044380000</v>
      </c>
      <c r="H25">
        <v>1095760000</v>
      </c>
      <c r="I25">
        <v>-1025510000</v>
      </c>
    </row>
    <row r="26" spans="1:9">
      <c r="A26">
        <v>501</v>
      </c>
      <c r="B26">
        <v>117.345</v>
      </c>
      <c r="C26">
        <v>12.542899999999999</v>
      </c>
      <c r="D26">
        <v>-4.1505799999999997</v>
      </c>
      <c r="E26">
        <v>0</v>
      </c>
      <c r="F26">
        <v>0</v>
      </c>
      <c r="G26">
        <v>-1043860000</v>
      </c>
      <c r="H26">
        <v>1094710000</v>
      </c>
      <c r="I26">
        <v>-1025510000</v>
      </c>
    </row>
    <row r="27" spans="1:9">
      <c r="A27">
        <v>509</v>
      </c>
      <c r="B27">
        <v>117.35299999999999</v>
      </c>
      <c r="C27">
        <v>12.5718</v>
      </c>
      <c r="D27">
        <v>-4.1673</v>
      </c>
      <c r="E27">
        <v>0</v>
      </c>
      <c r="F27">
        <v>0</v>
      </c>
      <c r="G27">
        <v>-1043860000</v>
      </c>
      <c r="H27">
        <v>1096810000</v>
      </c>
      <c r="I27">
        <v>-1025380000</v>
      </c>
    </row>
    <row r="28" spans="1:9">
      <c r="A28">
        <v>529</v>
      </c>
      <c r="B28">
        <v>117.36</v>
      </c>
      <c r="C28">
        <v>12.6006</v>
      </c>
      <c r="D28">
        <v>-4.1840299999999999</v>
      </c>
      <c r="E28">
        <v>0</v>
      </c>
      <c r="F28">
        <v>0</v>
      </c>
      <c r="G28">
        <v>-1043860000</v>
      </c>
      <c r="H28">
        <v>1096810000</v>
      </c>
      <c r="I28">
        <v>-1025250000</v>
      </c>
    </row>
    <row r="29" spans="1:9">
      <c r="A29">
        <v>542</v>
      </c>
      <c r="B29">
        <v>117.366</v>
      </c>
      <c r="C29">
        <v>12.6394</v>
      </c>
      <c r="D29">
        <v>-4.1933600000000002</v>
      </c>
      <c r="E29">
        <v>0</v>
      </c>
      <c r="F29">
        <v>0</v>
      </c>
      <c r="G29">
        <v>-1043330000</v>
      </c>
      <c r="H29">
        <v>1096810000</v>
      </c>
      <c r="I29">
        <v>-1025510000</v>
      </c>
    </row>
    <row r="30" spans="1:9">
      <c r="A30">
        <v>567</v>
      </c>
      <c r="B30">
        <v>117.372</v>
      </c>
      <c r="C30">
        <v>12.673299999999999</v>
      </c>
      <c r="D30">
        <v>-4.2001099999999996</v>
      </c>
      <c r="E30">
        <v>0</v>
      </c>
      <c r="F30">
        <v>0</v>
      </c>
      <c r="G30">
        <v>-1043330000</v>
      </c>
      <c r="H30">
        <v>1096810000</v>
      </c>
      <c r="I30">
        <v>-1025640000</v>
      </c>
    </row>
    <row r="31" spans="1:9">
      <c r="A31">
        <v>576</v>
      </c>
      <c r="B31">
        <v>117.372</v>
      </c>
      <c r="C31">
        <v>12.7027</v>
      </c>
      <c r="D31">
        <v>-4.2030399999999997</v>
      </c>
      <c r="E31">
        <v>0</v>
      </c>
      <c r="F31">
        <v>0</v>
      </c>
      <c r="G31">
        <v>-1043330000</v>
      </c>
      <c r="H31">
        <v>1095760000</v>
      </c>
      <c r="I31">
        <v>-1025640000</v>
      </c>
    </row>
    <row r="32" spans="1:9">
      <c r="A32">
        <v>597</v>
      </c>
      <c r="B32">
        <v>117.372</v>
      </c>
      <c r="C32">
        <v>12.7027</v>
      </c>
      <c r="D32">
        <v>-4.2030399999999997</v>
      </c>
      <c r="E32">
        <v>0</v>
      </c>
      <c r="F32">
        <v>0</v>
      </c>
      <c r="G32">
        <v>-1043330000</v>
      </c>
      <c r="H32">
        <v>1095760000</v>
      </c>
      <c r="I32">
        <v>-1025510000</v>
      </c>
    </row>
    <row r="33" spans="1:9">
      <c r="A33">
        <v>611</v>
      </c>
      <c r="B33">
        <v>117.37</v>
      </c>
      <c r="C33">
        <v>12.7347</v>
      </c>
      <c r="D33">
        <v>-4.2009800000000004</v>
      </c>
      <c r="E33">
        <v>0</v>
      </c>
      <c r="F33">
        <v>0</v>
      </c>
      <c r="G33">
        <v>-1042810000</v>
      </c>
      <c r="H33">
        <v>1095760000</v>
      </c>
      <c r="I33">
        <v>-1025380000</v>
      </c>
    </row>
    <row r="34" spans="1:9">
      <c r="A34">
        <v>634</v>
      </c>
      <c r="B34">
        <v>117.36799999999999</v>
      </c>
      <c r="C34">
        <v>12.7692</v>
      </c>
      <c r="D34">
        <v>-4.1939099999999998</v>
      </c>
      <c r="E34">
        <v>0</v>
      </c>
      <c r="F34">
        <v>0</v>
      </c>
      <c r="G34">
        <v>-1042810000</v>
      </c>
      <c r="H34">
        <v>1095760000</v>
      </c>
      <c r="I34">
        <v>-1025380000</v>
      </c>
    </row>
    <row r="35" spans="1:9">
      <c r="A35">
        <v>647</v>
      </c>
      <c r="B35">
        <v>117.364</v>
      </c>
      <c r="C35">
        <v>12.801299999999999</v>
      </c>
      <c r="D35">
        <v>-4.1792400000000001</v>
      </c>
      <c r="E35">
        <v>0</v>
      </c>
      <c r="F35">
        <v>0</v>
      </c>
      <c r="G35">
        <v>-1042280000</v>
      </c>
      <c r="H35">
        <v>1092620000</v>
      </c>
      <c r="I35">
        <v>-1025510000</v>
      </c>
    </row>
    <row r="36" spans="1:9">
      <c r="A36">
        <v>670</v>
      </c>
      <c r="B36">
        <v>117.355</v>
      </c>
      <c r="C36">
        <v>12.831300000000001</v>
      </c>
      <c r="D36">
        <v>-4.1683300000000001</v>
      </c>
      <c r="E36">
        <v>0</v>
      </c>
      <c r="F36">
        <v>0</v>
      </c>
      <c r="G36">
        <v>-1042280000</v>
      </c>
      <c r="H36">
        <v>1092620000</v>
      </c>
      <c r="I36">
        <v>-1025640000</v>
      </c>
    </row>
    <row r="37" spans="1:9">
      <c r="A37">
        <v>680</v>
      </c>
      <c r="B37">
        <v>117.34099999999999</v>
      </c>
      <c r="C37">
        <v>12.8543</v>
      </c>
      <c r="D37">
        <v>-4.1585799999999997</v>
      </c>
      <c r="E37">
        <v>0</v>
      </c>
      <c r="F37">
        <v>0</v>
      </c>
      <c r="G37">
        <v>-1042810000</v>
      </c>
      <c r="H37">
        <v>1093660000</v>
      </c>
      <c r="I37">
        <v>-1025510000</v>
      </c>
    </row>
    <row r="38" spans="1:9">
      <c r="A38">
        <v>699</v>
      </c>
      <c r="B38">
        <v>117.328</v>
      </c>
      <c r="C38">
        <v>12.872400000000001</v>
      </c>
      <c r="D38">
        <v>-4.1462300000000001</v>
      </c>
      <c r="E38">
        <v>0</v>
      </c>
      <c r="F38">
        <v>0</v>
      </c>
      <c r="G38">
        <v>-1042810000</v>
      </c>
      <c r="H38">
        <v>1093660000</v>
      </c>
      <c r="I38">
        <v>-1025510000</v>
      </c>
    </row>
    <row r="39" spans="1:9">
      <c r="A39">
        <v>707</v>
      </c>
      <c r="B39">
        <v>117.315</v>
      </c>
      <c r="C39">
        <v>12.883100000000001</v>
      </c>
      <c r="D39">
        <v>-4.1363000000000003</v>
      </c>
      <c r="E39">
        <v>0</v>
      </c>
      <c r="F39">
        <v>0</v>
      </c>
      <c r="G39">
        <v>-1043330000</v>
      </c>
      <c r="H39">
        <v>1093660000</v>
      </c>
      <c r="I39">
        <v>-1025510000</v>
      </c>
    </row>
    <row r="40" spans="1:9">
      <c r="A40">
        <v>722</v>
      </c>
      <c r="B40">
        <v>117.29600000000001</v>
      </c>
      <c r="C40">
        <v>12.8942</v>
      </c>
      <c r="D40">
        <v>-4.1251100000000003</v>
      </c>
      <c r="E40">
        <v>0</v>
      </c>
      <c r="F40">
        <v>0</v>
      </c>
      <c r="G40">
        <v>-1042810000</v>
      </c>
      <c r="H40">
        <v>1093660000</v>
      </c>
      <c r="I40">
        <v>-1025510000</v>
      </c>
    </row>
    <row r="41" spans="1:9">
      <c r="A41">
        <v>729</v>
      </c>
      <c r="B41">
        <v>117.283</v>
      </c>
      <c r="C41">
        <v>12.897500000000001</v>
      </c>
      <c r="D41">
        <v>-4.1175899999999999</v>
      </c>
      <c r="E41">
        <v>0</v>
      </c>
      <c r="F41">
        <v>0</v>
      </c>
      <c r="G41">
        <v>-1042810000</v>
      </c>
      <c r="H41">
        <v>1093660000</v>
      </c>
      <c r="I41">
        <v>-1025510000</v>
      </c>
    </row>
    <row r="42" spans="1:9">
      <c r="A42">
        <v>736</v>
      </c>
      <c r="B42">
        <v>117.267</v>
      </c>
      <c r="C42">
        <v>12.8987</v>
      </c>
      <c r="D42">
        <v>-4.1138300000000001</v>
      </c>
      <c r="E42">
        <v>0</v>
      </c>
      <c r="F42">
        <v>0</v>
      </c>
      <c r="G42">
        <v>-1042810000</v>
      </c>
      <c r="H42">
        <v>1093660000</v>
      </c>
      <c r="I42">
        <v>-1025510000</v>
      </c>
    </row>
    <row r="43" spans="1:9">
      <c r="A43">
        <v>742</v>
      </c>
      <c r="B43">
        <v>117.244</v>
      </c>
      <c r="C43">
        <v>12.9003</v>
      </c>
      <c r="D43">
        <v>-4.1088100000000001</v>
      </c>
      <c r="E43">
        <v>0</v>
      </c>
      <c r="F43">
        <v>0</v>
      </c>
      <c r="G43">
        <v>-1043860000</v>
      </c>
      <c r="H43">
        <v>1093660000</v>
      </c>
      <c r="I43">
        <v>-1025900000</v>
      </c>
    </row>
    <row r="44" spans="1:9">
      <c r="A44">
        <v>770</v>
      </c>
      <c r="B44">
        <v>117.229</v>
      </c>
      <c r="C44">
        <v>12.9038</v>
      </c>
      <c r="D44">
        <v>-4.1126300000000002</v>
      </c>
      <c r="E44">
        <v>0</v>
      </c>
      <c r="F44">
        <v>0</v>
      </c>
      <c r="G44">
        <v>-1044380000</v>
      </c>
      <c r="H44">
        <v>1093660000</v>
      </c>
      <c r="I44">
        <v>-1025900000</v>
      </c>
    </row>
    <row r="45" spans="1:9">
      <c r="A45">
        <v>786</v>
      </c>
      <c r="B45">
        <v>117.20699999999999</v>
      </c>
      <c r="C45">
        <v>12.9152</v>
      </c>
      <c r="D45">
        <v>-4.1127500000000001</v>
      </c>
      <c r="E45">
        <v>0</v>
      </c>
      <c r="F45">
        <v>0</v>
      </c>
      <c r="G45">
        <v>-1043860000</v>
      </c>
      <c r="H45">
        <v>1093660000</v>
      </c>
      <c r="I45">
        <v>-1025900000</v>
      </c>
    </row>
    <row r="46" spans="1:9">
      <c r="A46">
        <v>809</v>
      </c>
      <c r="B46">
        <v>117.185</v>
      </c>
      <c r="C46">
        <v>12.926500000000001</v>
      </c>
      <c r="D46">
        <v>-4.1128799999999996</v>
      </c>
      <c r="E46">
        <v>0</v>
      </c>
      <c r="F46">
        <v>0</v>
      </c>
      <c r="G46">
        <v>-1043860000</v>
      </c>
      <c r="H46">
        <v>1093660000</v>
      </c>
      <c r="I46">
        <v>-1025770000</v>
      </c>
    </row>
    <row r="47" spans="1:9">
      <c r="A47">
        <v>836</v>
      </c>
      <c r="B47">
        <v>117.164</v>
      </c>
      <c r="C47">
        <v>12.9427</v>
      </c>
      <c r="D47">
        <v>-4.1155600000000003</v>
      </c>
      <c r="E47">
        <v>0</v>
      </c>
      <c r="F47">
        <v>0</v>
      </c>
      <c r="G47">
        <v>-1043330000</v>
      </c>
      <c r="H47">
        <v>1093660000</v>
      </c>
      <c r="I47">
        <v>-1025770000</v>
      </c>
    </row>
    <row r="48" spans="1:9">
      <c r="A48">
        <v>848</v>
      </c>
      <c r="B48">
        <v>117.164</v>
      </c>
      <c r="C48">
        <v>12.9427</v>
      </c>
      <c r="D48">
        <v>-4.1155600000000003</v>
      </c>
      <c r="E48">
        <v>0</v>
      </c>
      <c r="F48">
        <v>0</v>
      </c>
      <c r="G48">
        <v>-1044910000</v>
      </c>
      <c r="H48">
        <v>1093660000</v>
      </c>
      <c r="I48">
        <v>-1025770000</v>
      </c>
    </row>
    <row r="49" spans="1:9">
      <c r="A49">
        <v>868</v>
      </c>
      <c r="B49">
        <v>117.154</v>
      </c>
      <c r="C49">
        <v>12.963100000000001</v>
      </c>
      <c r="D49">
        <v>-4.1233199999999997</v>
      </c>
      <c r="E49">
        <v>0</v>
      </c>
      <c r="F49">
        <v>0</v>
      </c>
      <c r="G49">
        <v>-1044380000</v>
      </c>
      <c r="H49">
        <v>1093660000</v>
      </c>
      <c r="I49">
        <v>-1025900000</v>
      </c>
    </row>
    <row r="50" spans="1:9">
      <c r="A50">
        <v>885</v>
      </c>
      <c r="B50">
        <v>117.139</v>
      </c>
      <c r="C50">
        <v>12.9887</v>
      </c>
      <c r="D50">
        <v>-4.13239</v>
      </c>
      <c r="E50">
        <v>0</v>
      </c>
      <c r="F50">
        <v>0</v>
      </c>
      <c r="G50">
        <v>-1043860000</v>
      </c>
      <c r="H50">
        <v>1093660000</v>
      </c>
      <c r="I50">
        <v>-1025900000</v>
      </c>
    </row>
    <row r="51" spans="1:9">
      <c r="A51">
        <v>906</v>
      </c>
      <c r="B51">
        <v>117.124</v>
      </c>
      <c r="C51">
        <v>13.0192</v>
      </c>
      <c r="D51">
        <v>-4.1440000000000001</v>
      </c>
      <c r="E51">
        <v>0</v>
      </c>
      <c r="F51">
        <v>0</v>
      </c>
      <c r="G51">
        <v>-1043330000</v>
      </c>
      <c r="H51">
        <v>1093660000</v>
      </c>
      <c r="I51">
        <v>-1025900000</v>
      </c>
    </row>
    <row r="52" spans="1:9">
      <c r="A52">
        <v>924</v>
      </c>
      <c r="B52">
        <v>117.11499999999999</v>
      </c>
      <c r="C52">
        <v>13.049300000000001</v>
      </c>
      <c r="D52">
        <v>-4.1568800000000001</v>
      </c>
      <c r="E52">
        <v>0</v>
      </c>
      <c r="F52">
        <v>0</v>
      </c>
      <c r="G52">
        <v>-1042810000</v>
      </c>
      <c r="H52">
        <v>1095760000</v>
      </c>
      <c r="I52">
        <v>-1025900000</v>
      </c>
    </row>
    <row r="53" spans="1:9">
      <c r="A53">
        <v>935</v>
      </c>
      <c r="B53">
        <v>117.111</v>
      </c>
      <c r="C53">
        <v>13.0741</v>
      </c>
      <c r="D53">
        <v>-4.16845</v>
      </c>
      <c r="E53">
        <v>0</v>
      </c>
      <c r="F53">
        <v>0</v>
      </c>
      <c r="G53">
        <v>-1042280000</v>
      </c>
      <c r="H53">
        <v>1094710000</v>
      </c>
      <c r="I53">
        <v>-1025900000</v>
      </c>
    </row>
    <row r="54" spans="1:9">
      <c r="A54">
        <v>942</v>
      </c>
      <c r="B54">
        <v>117.102</v>
      </c>
      <c r="C54">
        <v>13.099299999999999</v>
      </c>
      <c r="D54">
        <v>-4.1787400000000003</v>
      </c>
      <c r="E54">
        <v>0</v>
      </c>
      <c r="F54">
        <v>0</v>
      </c>
      <c r="G54">
        <v>-1041760000</v>
      </c>
      <c r="H54">
        <v>1094710000</v>
      </c>
      <c r="I54">
        <v>-1025900000</v>
      </c>
    </row>
    <row r="55" spans="1:9">
      <c r="A55">
        <v>970</v>
      </c>
      <c r="B55">
        <v>117.09099999999999</v>
      </c>
      <c r="C55">
        <v>13.122199999999999</v>
      </c>
      <c r="D55">
        <v>-4.1814299999999998</v>
      </c>
      <c r="E55">
        <v>0</v>
      </c>
      <c r="F55">
        <v>0</v>
      </c>
      <c r="G55">
        <v>-1042810000</v>
      </c>
      <c r="H55">
        <v>1094710000</v>
      </c>
      <c r="I55">
        <v>-1026030000</v>
      </c>
    </row>
    <row r="56" spans="1:9">
      <c r="A56">
        <v>987</v>
      </c>
      <c r="B56">
        <v>117.07899999999999</v>
      </c>
      <c r="C56">
        <v>13.147500000000001</v>
      </c>
      <c r="D56">
        <v>-4.1791</v>
      </c>
      <c r="E56">
        <v>0</v>
      </c>
      <c r="F56">
        <v>0</v>
      </c>
      <c r="G56">
        <v>-1043330000</v>
      </c>
      <c r="H56">
        <v>1091570000</v>
      </c>
      <c r="I56">
        <v>-1026290000</v>
      </c>
    </row>
    <row r="57" spans="1:9">
      <c r="A57">
        <v>1014</v>
      </c>
      <c r="B57">
        <v>117.062</v>
      </c>
      <c r="C57">
        <v>13.161</v>
      </c>
      <c r="D57">
        <v>-4.1753600000000004</v>
      </c>
      <c r="E57">
        <v>0</v>
      </c>
      <c r="F57">
        <v>0</v>
      </c>
      <c r="G57">
        <v>-1043330000</v>
      </c>
      <c r="H57">
        <v>1092620000</v>
      </c>
      <c r="I57">
        <v>-1026160000</v>
      </c>
    </row>
    <row r="58" spans="1:9">
      <c r="A58">
        <v>1044</v>
      </c>
      <c r="B58">
        <v>117.044</v>
      </c>
      <c r="C58">
        <v>13.169600000000001</v>
      </c>
      <c r="D58">
        <v>-4.16906</v>
      </c>
      <c r="E58">
        <v>0</v>
      </c>
      <c r="F58">
        <v>0</v>
      </c>
      <c r="G58">
        <v>-1042280000</v>
      </c>
      <c r="H58">
        <v>1092620000</v>
      </c>
      <c r="I58">
        <v>-1025770000</v>
      </c>
    </row>
    <row r="59" spans="1:9">
      <c r="A59">
        <v>1069</v>
      </c>
      <c r="B59">
        <v>117.026</v>
      </c>
      <c r="C59">
        <v>13.1782</v>
      </c>
      <c r="D59">
        <v>-4.16275</v>
      </c>
      <c r="E59">
        <v>0</v>
      </c>
      <c r="F59">
        <v>0</v>
      </c>
      <c r="G59">
        <v>-1042280000</v>
      </c>
      <c r="H59">
        <v>1092620000</v>
      </c>
      <c r="I59">
        <v>-1025640000</v>
      </c>
    </row>
    <row r="60" spans="1:9">
      <c r="A60">
        <v>1082</v>
      </c>
      <c r="B60">
        <v>117.015</v>
      </c>
      <c r="C60">
        <v>13.179</v>
      </c>
      <c r="D60">
        <v>-4.1601800000000004</v>
      </c>
      <c r="E60">
        <v>0</v>
      </c>
      <c r="F60">
        <v>0</v>
      </c>
      <c r="G60">
        <v>-1043330000</v>
      </c>
      <c r="H60">
        <v>1091570000</v>
      </c>
      <c r="I60">
        <v>-1025770000</v>
      </c>
    </row>
    <row r="61" spans="1:9">
      <c r="A61">
        <v>1104</v>
      </c>
      <c r="B61">
        <v>117.005</v>
      </c>
      <c r="C61">
        <v>13.177300000000001</v>
      </c>
      <c r="D61">
        <v>-4.1626399999999997</v>
      </c>
      <c r="E61">
        <v>0</v>
      </c>
      <c r="F61">
        <v>0</v>
      </c>
      <c r="G61">
        <v>-1043860000</v>
      </c>
      <c r="H61">
        <v>1092620000</v>
      </c>
      <c r="I61">
        <v>-1025900000</v>
      </c>
    </row>
    <row r="62" spans="1:9">
      <c r="A62">
        <v>1120</v>
      </c>
      <c r="B62">
        <v>117.002</v>
      </c>
      <c r="C62">
        <v>13.172700000000001</v>
      </c>
      <c r="D62">
        <v>-4.1714200000000003</v>
      </c>
      <c r="E62">
        <v>0</v>
      </c>
      <c r="F62">
        <v>0</v>
      </c>
      <c r="G62">
        <v>-1043860000</v>
      </c>
      <c r="H62">
        <v>1092620000</v>
      </c>
      <c r="I62">
        <v>-1026160000</v>
      </c>
    </row>
    <row r="63" spans="1:9">
      <c r="A63">
        <v>1142</v>
      </c>
      <c r="B63">
        <v>117.01</v>
      </c>
      <c r="C63">
        <v>13.1722</v>
      </c>
      <c r="D63">
        <v>-4.1853100000000003</v>
      </c>
      <c r="E63">
        <v>0</v>
      </c>
      <c r="F63">
        <v>0</v>
      </c>
      <c r="G63">
        <v>-1042810000</v>
      </c>
      <c r="H63">
        <v>1092620000</v>
      </c>
      <c r="I63">
        <v>-1025900000</v>
      </c>
    </row>
    <row r="64" spans="1:9">
      <c r="A64">
        <v>1160</v>
      </c>
      <c r="B64">
        <v>117.01</v>
      </c>
      <c r="C64">
        <v>13.1722</v>
      </c>
      <c r="D64">
        <v>-4.1853100000000003</v>
      </c>
      <c r="E64">
        <v>0</v>
      </c>
      <c r="F64">
        <v>0</v>
      </c>
      <c r="G64">
        <v>-1042280000</v>
      </c>
      <c r="H64">
        <v>1093660000</v>
      </c>
      <c r="I64">
        <v>-1025640000</v>
      </c>
    </row>
    <row r="65" spans="1:9">
      <c r="A65">
        <v>1169</v>
      </c>
      <c r="B65">
        <v>117.021</v>
      </c>
      <c r="C65">
        <v>13.166700000000001</v>
      </c>
      <c r="D65">
        <v>-4.2092599999999996</v>
      </c>
      <c r="E65">
        <v>0</v>
      </c>
      <c r="F65">
        <v>0</v>
      </c>
      <c r="G65">
        <v>-1042280000</v>
      </c>
      <c r="H65">
        <v>1093660000</v>
      </c>
      <c r="I65">
        <v>-1025510000</v>
      </c>
    </row>
    <row r="66" spans="1:9">
      <c r="A66">
        <v>1177</v>
      </c>
      <c r="B66">
        <v>117.02500000000001</v>
      </c>
      <c r="C66">
        <v>13.156700000000001</v>
      </c>
      <c r="D66">
        <v>-4.2293599999999998</v>
      </c>
      <c r="E66">
        <v>0</v>
      </c>
      <c r="F66">
        <v>0</v>
      </c>
      <c r="G66">
        <v>-1042810000</v>
      </c>
      <c r="H66">
        <v>1093660000</v>
      </c>
      <c r="I66">
        <v>-1025380000</v>
      </c>
    </row>
    <row r="67" spans="1:9">
      <c r="A67">
        <v>1203</v>
      </c>
      <c r="B67">
        <v>117.036</v>
      </c>
      <c r="C67">
        <v>13.1389</v>
      </c>
      <c r="D67">
        <v>-4.2531999999999996</v>
      </c>
      <c r="E67">
        <v>0</v>
      </c>
      <c r="F67">
        <v>0</v>
      </c>
      <c r="G67">
        <v>-1043330000</v>
      </c>
      <c r="H67">
        <v>1093660000</v>
      </c>
      <c r="I67">
        <v>-1025380000</v>
      </c>
    </row>
    <row r="68" spans="1:9">
      <c r="A68">
        <v>1221</v>
      </c>
      <c r="B68">
        <v>117.041</v>
      </c>
      <c r="C68">
        <v>13.133800000000001</v>
      </c>
      <c r="D68">
        <v>-4.2758599999999998</v>
      </c>
      <c r="E68">
        <v>0</v>
      </c>
      <c r="F68">
        <v>0</v>
      </c>
      <c r="G68">
        <v>-1043330000</v>
      </c>
      <c r="H68">
        <v>1094710000</v>
      </c>
      <c r="I68">
        <v>-1025770000</v>
      </c>
    </row>
    <row r="69" spans="1:9">
      <c r="A69">
        <v>1248</v>
      </c>
      <c r="B69">
        <v>117.045</v>
      </c>
      <c r="C69">
        <v>13.1312</v>
      </c>
      <c r="D69">
        <v>-4.2934900000000003</v>
      </c>
      <c r="E69">
        <v>0</v>
      </c>
      <c r="F69">
        <v>0</v>
      </c>
      <c r="G69">
        <v>-1043860000</v>
      </c>
      <c r="H69">
        <v>1094710000</v>
      </c>
      <c r="I69">
        <v>-1025640000</v>
      </c>
    </row>
    <row r="70" spans="1:9">
      <c r="A70">
        <v>1274</v>
      </c>
      <c r="B70">
        <v>117.04300000000001</v>
      </c>
      <c r="C70">
        <v>13.133900000000001</v>
      </c>
      <c r="D70">
        <v>-4.3124099999999999</v>
      </c>
      <c r="E70">
        <v>0</v>
      </c>
      <c r="F70">
        <v>0</v>
      </c>
      <c r="G70">
        <v>-1042280000</v>
      </c>
      <c r="H70">
        <v>1094710000</v>
      </c>
      <c r="I70">
        <v>-1025250000</v>
      </c>
    </row>
    <row r="71" spans="1:9">
      <c r="A71">
        <v>1299</v>
      </c>
      <c r="B71">
        <v>117.042</v>
      </c>
      <c r="C71">
        <v>13.1317</v>
      </c>
      <c r="D71">
        <v>-4.3287699999999996</v>
      </c>
      <c r="E71">
        <v>0</v>
      </c>
      <c r="F71">
        <v>0</v>
      </c>
      <c r="G71">
        <v>-1041240000</v>
      </c>
      <c r="H71">
        <v>1094710000</v>
      </c>
      <c r="I71">
        <v>-1024980000</v>
      </c>
    </row>
    <row r="72" spans="1:9">
      <c r="A72">
        <v>1315</v>
      </c>
      <c r="B72">
        <v>117.02800000000001</v>
      </c>
      <c r="C72">
        <v>13.1304</v>
      </c>
      <c r="D72">
        <v>-4.3425700000000003</v>
      </c>
      <c r="E72">
        <v>0</v>
      </c>
      <c r="F72">
        <v>0</v>
      </c>
      <c r="G72">
        <v>-1040710000</v>
      </c>
      <c r="H72">
        <v>1094710000</v>
      </c>
      <c r="I72">
        <v>-1024720000</v>
      </c>
    </row>
    <row r="73" spans="1:9">
      <c r="A73">
        <v>1336</v>
      </c>
      <c r="B73">
        <v>117.014</v>
      </c>
      <c r="C73">
        <v>13.1266</v>
      </c>
      <c r="D73">
        <v>-4.3487900000000002</v>
      </c>
      <c r="E73">
        <v>0</v>
      </c>
      <c r="F73">
        <v>0</v>
      </c>
      <c r="G73">
        <v>-1041240000</v>
      </c>
      <c r="H73">
        <v>1095760000</v>
      </c>
      <c r="I73">
        <v>-1024850000</v>
      </c>
    </row>
    <row r="74" spans="1:9">
      <c r="A74">
        <v>1351</v>
      </c>
      <c r="B74">
        <v>117.005</v>
      </c>
      <c r="C74">
        <v>13.1225</v>
      </c>
      <c r="D74">
        <v>-4.3562900000000004</v>
      </c>
      <c r="E74">
        <v>0</v>
      </c>
      <c r="F74">
        <v>0</v>
      </c>
      <c r="G74">
        <v>-1041240000</v>
      </c>
      <c r="H74">
        <v>1094710000</v>
      </c>
      <c r="I74">
        <v>-1025380000</v>
      </c>
    </row>
    <row r="75" spans="1:9">
      <c r="A75">
        <v>1365</v>
      </c>
      <c r="B75">
        <v>116.989</v>
      </c>
      <c r="C75">
        <v>13.1212</v>
      </c>
      <c r="D75">
        <v>-4.3574799999999998</v>
      </c>
      <c r="E75">
        <v>0</v>
      </c>
      <c r="F75">
        <v>0</v>
      </c>
      <c r="G75">
        <v>-1041760000</v>
      </c>
      <c r="H75">
        <v>1093660000</v>
      </c>
      <c r="I75">
        <v>-1025510000</v>
      </c>
    </row>
    <row r="76" spans="1:9">
      <c r="A76">
        <v>1376</v>
      </c>
      <c r="B76">
        <v>116.974</v>
      </c>
      <c r="C76">
        <v>13.107699999999999</v>
      </c>
      <c r="D76">
        <v>-4.3585900000000004</v>
      </c>
      <c r="E76">
        <v>0</v>
      </c>
      <c r="F76">
        <v>0</v>
      </c>
      <c r="G76">
        <v>-1042280000</v>
      </c>
      <c r="H76">
        <v>1093660000</v>
      </c>
      <c r="I76">
        <v>-1025510000</v>
      </c>
    </row>
    <row r="77" spans="1:9">
      <c r="A77">
        <v>1400</v>
      </c>
      <c r="B77">
        <v>116.958</v>
      </c>
      <c r="C77">
        <v>13.0893</v>
      </c>
      <c r="D77">
        <v>-4.3571499999999999</v>
      </c>
      <c r="E77">
        <v>0</v>
      </c>
      <c r="F77">
        <v>0</v>
      </c>
      <c r="G77">
        <v>-1042810000</v>
      </c>
      <c r="H77">
        <v>1094710000</v>
      </c>
      <c r="I77">
        <v>-1025380000</v>
      </c>
    </row>
    <row r="78" spans="1:9">
      <c r="A78">
        <v>1412</v>
      </c>
      <c r="B78">
        <v>116.938</v>
      </c>
      <c r="C78">
        <v>13.0688</v>
      </c>
      <c r="D78">
        <v>-4.3594799999999996</v>
      </c>
      <c r="E78">
        <v>0</v>
      </c>
      <c r="F78">
        <v>0</v>
      </c>
      <c r="G78">
        <v>-1042810000</v>
      </c>
      <c r="H78">
        <v>1094710000</v>
      </c>
      <c r="I78">
        <v>-1024980000</v>
      </c>
    </row>
    <row r="79" spans="1:9">
      <c r="A79">
        <v>1435</v>
      </c>
      <c r="B79">
        <v>116.922</v>
      </c>
      <c r="C79">
        <v>13.0504</v>
      </c>
      <c r="D79">
        <v>-4.3580699999999997</v>
      </c>
      <c r="E79">
        <v>0</v>
      </c>
      <c r="F79">
        <v>0</v>
      </c>
      <c r="G79">
        <v>-1042810000</v>
      </c>
      <c r="H79">
        <v>1095760000</v>
      </c>
      <c r="I79">
        <v>-1024850000</v>
      </c>
    </row>
    <row r="80" spans="1:9">
      <c r="A80">
        <v>1448</v>
      </c>
      <c r="B80">
        <v>116.922</v>
      </c>
      <c r="C80">
        <v>13.0504</v>
      </c>
      <c r="D80">
        <v>-4.3580699999999997</v>
      </c>
      <c r="E80">
        <v>0</v>
      </c>
      <c r="F80">
        <v>0</v>
      </c>
      <c r="G80">
        <v>-1042810000</v>
      </c>
      <c r="H80">
        <v>1096810000</v>
      </c>
      <c r="I80">
        <v>-1025110000</v>
      </c>
    </row>
    <row r="81" spans="1:9">
      <c r="A81">
        <v>1474</v>
      </c>
      <c r="B81">
        <v>116.907</v>
      </c>
      <c r="C81">
        <v>13.036899999999999</v>
      </c>
      <c r="D81">
        <v>-4.35921</v>
      </c>
      <c r="E81">
        <v>0</v>
      </c>
      <c r="F81">
        <v>0</v>
      </c>
      <c r="G81">
        <v>-1042810000</v>
      </c>
      <c r="H81">
        <v>1097860000</v>
      </c>
      <c r="I81">
        <v>-1025510000</v>
      </c>
    </row>
    <row r="82" spans="1:9">
      <c r="A82">
        <v>1505</v>
      </c>
      <c r="B82">
        <v>116.892</v>
      </c>
      <c r="C82">
        <v>13.0283</v>
      </c>
      <c r="D82">
        <v>-4.3629199999999999</v>
      </c>
      <c r="E82">
        <v>0</v>
      </c>
      <c r="F82">
        <v>0</v>
      </c>
      <c r="G82">
        <v>-1042810000</v>
      </c>
      <c r="H82">
        <v>1097860000</v>
      </c>
      <c r="I82">
        <v>-1025510000</v>
      </c>
    </row>
    <row r="83" spans="1:9">
      <c r="A83">
        <v>1519</v>
      </c>
      <c r="B83">
        <v>116.87</v>
      </c>
      <c r="C83">
        <v>13.0177</v>
      </c>
      <c r="D83">
        <v>-4.3577899999999996</v>
      </c>
      <c r="E83">
        <v>0</v>
      </c>
      <c r="F83">
        <v>0</v>
      </c>
      <c r="G83">
        <v>-1042280000</v>
      </c>
      <c r="H83">
        <v>1096810000</v>
      </c>
      <c r="I83">
        <v>-1025510000</v>
      </c>
    </row>
    <row r="84" spans="1:9">
      <c r="A84">
        <v>1541</v>
      </c>
      <c r="B84">
        <v>116.852</v>
      </c>
      <c r="C84">
        <v>13.014099999999999</v>
      </c>
      <c r="D84">
        <v>-4.3514400000000002</v>
      </c>
      <c r="E84">
        <v>0</v>
      </c>
      <c r="F84">
        <v>0</v>
      </c>
      <c r="G84">
        <v>-1042280000</v>
      </c>
      <c r="H84">
        <v>1096810000</v>
      </c>
      <c r="I84">
        <v>-1025510000</v>
      </c>
    </row>
    <row r="85" spans="1:9">
      <c r="A85">
        <v>1559</v>
      </c>
      <c r="B85">
        <v>116.834</v>
      </c>
      <c r="C85">
        <v>13.0129</v>
      </c>
      <c r="D85">
        <v>-4.3400699999999999</v>
      </c>
      <c r="E85">
        <v>0</v>
      </c>
      <c r="F85">
        <v>0</v>
      </c>
      <c r="G85">
        <v>-1042280000</v>
      </c>
      <c r="H85">
        <v>1096810000</v>
      </c>
      <c r="I85">
        <v>-1025380000</v>
      </c>
    </row>
    <row r="86" spans="1:9">
      <c r="A86">
        <v>1571</v>
      </c>
      <c r="B86">
        <v>116.816</v>
      </c>
      <c r="C86">
        <v>13.011699999999999</v>
      </c>
      <c r="D86">
        <v>-4.3287000000000004</v>
      </c>
      <c r="E86">
        <v>0</v>
      </c>
      <c r="F86">
        <v>0</v>
      </c>
      <c r="G86">
        <v>-1042280000</v>
      </c>
      <c r="H86">
        <v>1096810000</v>
      </c>
      <c r="I86">
        <v>-1025380000</v>
      </c>
    </row>
    <row r="87" spans="1:9">
      <c r="A87">
        <v>1578</v>
      </c>
      <c r="B87">
        <v>116.797</v>
      </c>
      <c r="C87">
        <v>13.005599999999999</v>
      </c>
      <c r="D87">
        <v>-4.3147900000000003</v>
      </c>
      <c r="E87">
        <v>0</v>
      </c>
      <c r="F87">
        <v>0</v>
      </c>
      <c r="G87">
        <v>-1042280000</v>
      </c>
      <c r="H87">
        <v>1095760000</v>
      </c>
      <c r="I87">
        <v>-1025380000</v>
      </c>
    </row>
    <row r="88" spans="1:9">
      <c r="A88">
        <v>1602</v>
      </c>
      <c r="B88">
        <v>116.777</v>
      </c>
      <c r="C88">
        <v>13.0069</v>
      </c>
      <c r="D88">
        <v>-4.2983900000000004</v>
      </c>
      <c r="E88">
        <v>0</v>
      </c>
      <c r="F88">
        <v>0</v>
      </c>
      <c r="G88">
        <v>-1043330000</v>
      </c>
      <c r="H88">
        <v>1095760000</v>
      </c>
      <c r="I88">
        <v>-1025380000</v>
      </c>
    </row>
    <row r="89" spans="1:9">
      <c r="A89">
        <v>1614</v>
      </c>
      <c r="B89">
        <v>116.756</v>
      </c>
      <c r="C89">
        <v>13.0009</v>
      </c>
      <c r="D89">
        <v>-4.2718800000000003</v>
      </c>
      <c r="E89">
        <v>0</v>
      </c>
      <c r="F89">
        <v>0</v>
      </c>
      <c r="G89">
        <v>-1043330000</v>
      </c>
      <c r="H89">
        <v>1095760000</v>
      </c>
      <c r="I89">
        <v>-1025380000</v>
      </c>
    </row>
    <row r="90" spans="1:9">
      <c r="A90">
        <v>1640</v>
      </c>
      <c r="B90">
        <v>116.736</v>
      </c>
      <c r="C90">
        <v>12.997199999999999</v>
      </c>
      <c r="D90">
        <v>-4.2529500000000002</v>
      </c>
      <c r="E90">
        <v>0</v>
      </c>
      <c r="F90">
        <v>0</v>
      </c>
      <c r="G90">
        <v>-1043330000</v>
      </c>
      <c r="H90">
        <v>1095760000</v>
      </c>
      <c r="I90">
        <v>-1025510000</v>
      </c>
    </row>
    <row r="91" spans="1:9">
      <c r="A91">
        <v>1666</v>
      </c>
      <c r="B91">
        <v>116.711</v>
      </c>
      <c r="C91">
        <v>12.994</v>
      </c>
      <c r="D91">
        <v>-4.2327500000000002</v>
      </c>
      <c r="E91">
        <v>0</v>
      </c>
      <c r="F91">
        <v>0</v>
      </c>
      <c r="G91">
        <v>-1043330000</v>
      </c>
      <c r="H91">
        <v>1095760000</v>
      </c>
      <c r="I91">
        <v>-1025510000</v>
      </c>
    </row>
    <row r="92" spans="1:9">
      <c r="A92">
        <v>1679</v>
      </c>
      <c r="B92">
        <v>116.68</v>
      </c>
      <c r="C92">
        <v>12.9838</v>
      </c>
      <c r="D92">
        <v>-4.2138</v>
      </c>
      <c r="E92">
        <v>0</v>
      </c>
      <c r="F92">
        <v>0</v>
      </c>
      <c r="G92">
        <v>-1043330000</v>
      </c>
      <c r="H92">
        <v>1095760000</v>
      </c>
      <c r="I92">
        <v>-1025510000</v>
      </c>
    </row>
    <row r="93" spans="1:9">
      <c r="A93">
        <v>1700</v>
      </c>
      <c r="B93">
        <v>116.64400000000001</v>
      </c>
      <c r="C93">
        <v>12.9862</v>
      </c>
      <c r="D93">
        <v>-4.1936200000000001</v>
      </c>
      <c r="E93">
        <v>0</v>
      </c>
      <c r="F93">
        <v>0</v>
      </c>
      <c r="G93">
        <v>-1042810000</v>
      </c>
      <c r="H93">
        <v>1095760000</v>
      </c>
      <c r="I93">
        <v>-1025510000</v>
      </c>
    </row>
    <row r="94" spans="1:9">
      <c r="A94">
        <v>1715</v>
      </c>
      <c r="B94">
        <v>116.569</v>
      </c>
      <c r="C94">
        <v>12.9841</v>
      </c>
      <c r="D94">
        <v>-4.1671100000000001</v>
      </c>
      <c r="E94">
        <v>0</v>
      </c>
      <c r="F94">
        <v>0</v>
      </c>
      <c r="G94">
        <v>-1056960000</v>
      </c>
      <c r="H94">
        <v>0</v>
      </c>
      <c r="I94">
        <v>-1027210000</v>
      </c>
    </row>
    <row r="95" spans="1:9">
      <c r="A95">
        <v>1739</v>
      </c>
      <c r="B95">
        <v>116.491</v>
      </c>
      <c r="C95">
        <v>12.9872</v>
      </c>
      <c r="D95">
        <v>-4.1544699999999999</v>
      </c>
      <c r="E95">
        <v>0</v>
      </c>
      <c r="F95">
        <v>0</v>
      </c>
      <c r="G95">
        <v>-1061160000</v>
      </c>
      <c r="H95">
        <v>-1061160000</v>
      </c>
      <c r="I95">
        <v>-1027340000</v>
      </c>
    </row>
    <row r="96" spans="1:9">
      <c r="A96">
        <v>1764</v>
      </c>
      <c r="B96">
        <v>116.491</v>
      </c>
      <c r="C96">
        <v>12.9872</v>
      </c>
      <c r="D96">
        <v>-4.1544699999999999</v>
      </c>
      <c r="E96">
        <v>0</v>
      </c>
      <c r="F96">
        <v>0</v>
      </c>
      <c r="G96">
        <v>-1047000000</v>
      </c>
      <c r="H96">
        <v>1095760000</v>
      </c>
      <c r="I96">
        <v>-1027470000</v>
      </c>
    </row>
    <row r="97" spans="1:9">
      <c r="A97">
        <v>1776</v>
      </c>
      <c r="B97">
        <v>116.423</v>
      </c>
      <c r="C97">
        <v>13.009600000000001</v>
      </c>
      <c r="D97">
        <v>-4.1657200000000003</v>
      </c>
      <c r="E97">
        <v>0</v>
      </c>
      <c r="F97">
        <v>0</v>
      </c>
      <c r="G97">
        <v>-1059060000</v>
      </c>
      <c r="H97">
        <v>0</v>
      </c>
      <c r="I97">
        <v>-1027740000</v>
      </c>
    </row>
    <row r="98" spans="1:9">
      <c r="A98">
        <v>1803</v>
      </c>
      <c r="B98">
        <v>116.36199999999999</v>
      </c>
      <c r="C98">
        <v>13.0518</v>
      </c>
      <c r="D98">
        <v>-4.2121399999999998</v>
      </c>
      <c r="E98">
        <v>0</v>
      </c>
      <c r="F98">
        <v>0</v>
      </c>
      <c r="G98">
        <v>-1049620000</v>
      </c>
      <c r="H98">
        <v>1088420000</v>
      </c>
      <c r="I98">
        <v>-1026690000</v>
      </c>
    </row>
    <row r="99" spans="1:9">
      <c r="A99">
        <v>1817</v>
      </c>
      <c r="B99">
        <v>116.34</v>
      </c>
      <c r="C99">
        <v>13.0869</v>
      </c>
      <c r="D99">
        <v>-4.2888500000000001</v>
      </c>
      <c r="E99">
        <v>0</v>
      </c>
      <c r="F99">
        <v>0</v>
      </c>
      <c r="G99">
        <v>-1043860000</v>
      </c>
      <c r="H99">
        <v>0</v>
      </c>
      <c r="I99">
        <v>-1028390000</v>
      </c>
    </row>
    <row r="100" spans="1:9">
      <c r="A100">
        <v>1843</v>
      </c>
      <c r="B100">
        <v>116.319</v>
      </c>
      <c r="C100">
        <v>13.1196</v>
      </c>
      <c r="D100">
        <v>-4.3705800000000004</v>
      </c>
      <c r="E100">
        <v>0</v>
      </c>
      <c r="F100">
        <v>0</v>
      </c>
      <c r="G100">
        <v>-1046480000</v>
      </c>
      <c r="H100">
        <v>1096810000</v>
      </c>
      <c r="I100">
        <v>-1027870000</v>
      </c>
    </row>
    <row r="101" spans="1:9">
      <c r="A101">
        <v>1868</v>
      </c>
      <c r="B101">
        <v>116.309</v>
      </c>
      <c r="C101">
        <v>13.158899999999999</v>
      </c>
      <c r="D101">
        <v>-4.4523000000000001</v>
      </c>
      <c r="E101">
        <v>0</v>
      </c>
      <c r="F101">
        <v>0</v>
      </c>
      <c r="G101">
        <v>-1044910000</v>
      </c>
      <c r="H101">
        <v>1088420000</v>
      </c>
      <c r="I101">
        <v>-1027600000</v>
      </c>
    </row>
    <row r="102" spans="1:9">
      <c r="A102">
        <v>1883</v>
      </c>
      <c r="B102">
        <v>116.32299999999999</v>
      </c>
      <c r="C102">
        <v>13.1867</v>
      </c>
      <c r="D102">
        <v>-4.5467500000000003</v>
      </c>
      <c r="E102">
        <v>0</v>
      </c>
      <c r="F102">
        <v>0</v>
      </c>
      <c r="G102">
        <v>-1044910000</v>
      </c>
      <c r="H102">
        <v>1091570000</v>
      </c>
      <c r="I102">
        <v>-1028390000</v>
      </c>
    </row>
    <row r="103" spans="1:9">
      <c r="A103">
        <v>1912</v>
      </c>
      <c r="B103">
        <v>116.377</v>
      </c>
      <c r="C103">
        <v>13.1991</v>
      </c>
      <c r="D103">
        <v>-4.6502699999999999</v>
      </c>
      <c r="E103">
        <v>0</v>
      </c>
      <c r="F103">
        <v>0</v>
      </c>
      <c r="G103">
        <v>-1048050000</v>
      </c>
      <c r="H103">
        <v>1093660000</v>
      </c>
      <c r="I103">
        <v>-1028650000</v>
      </c>
    </row>
    <row r="104" spans="1:9">
      <c r="A104">
        <v>1942</v>
      </c>
      <c r="B104">
        <v>116.44499999999999</v>
      </c>
      <c r="C104">
        <v>13.215</v>
      </c>
      <c r="D104">
        <v>-4.74756</v>
      </c>
      <c r="E104">
        <v>0</v>
      </c>
      <c r="F104">
        <v>0</v>
      </c>
      <c r="G104">
        <v>-1043330000</v>
      </c>
      <c r="H104">
        <v>0</v>
      </c>
      <c r="I104">
        <v>-1028780000</v>
      </c>
    </row>
    <row r="105" spans="1:9">
      <c r="A105">
        <v>1966</v>
      </c>
      <c r="B105">
        <v>116.499</v>
      </c>
      <c r="C105">
        <v>13.1922</v>
      </c>
      <c r="D105">
        <v>-4.82219</v>
      </c>
      <c r="E105">
        <v>0</v>
      </c>
      <c r="F105">
        <v>0</v>
      </c>
      <c r="G105">
        <v>-1044910000</v>
      </c>
      <c r="H105">
        <v>1091570000</v>
      </c>
      <c r="I105">
        <v>-1028520000</v>
      </c>
    </row>
    <row r="106" spans="1:9">
      <c r="A106">
        <v>1981</v>
      </c>
      <c r="B106">
        <v>116.553</v>
      </c>
      <c r="C106">
        <v>13.1418</v>
      </c>
      <c r="D106">
        <v>-4.8652699999999998</v>
      </c>
      <c r="E106">
        <v>0</v>
      </c>
      <c r="F106">
        <v>0</v>
      </c>
      <c r="G106">
        <v>-1048580000</v>
      </c>
      <c r="H106">
        <v>1093660000</v>
      </c>
      <c r="I106">
        <v>-1027210000</v>
      </c>
    </row>
    <row r="107" spans="1:9">
      <c r="A107">
        <v>2005</v>
      </c>
      <c r="B107">
        <v>116.565</v>
      </c>
      <c r="C107">
        <v>13.121700000000001</v>
      </c>
      <c r="D107">
        <v>-4.8943000000000003</v>
      </c>
      <c r="E107">
        <v>0</v>
      </c>
      <c r="F107">
        <v>0</v>
      </c>
      <c r="G107">
        <v>-1049620000</v>
      </c>
      <c r="H107">
        <v>1097860000</v>
      </c>
      <c r="I107">
        <v>-1027080000</v>
      </c>
    </row>
    <row r="108" spans="1:9">
      <c r="A108">
        <v>2016</v>
      </c>
      <c r="B108">
        <v>116.557</v>
      </c>
      <c r="C108">
        <v>13.127599999999999</v>
      </c>
      <c r="D108">
        <v>-4.9068800000000001</v>
      </c>
      <c r="E108">
        <v>0</v>
      </c>
      <c r="F108">
        <v>0</v>
      </c>
      <c r="G108">
        <v>-1048050000</v>
      </c>
      <c r="H108">
        <v>1098910000</v>
      </c>
      <c r="I108">
        <v>-1026950000</v>
      </c>
    </row>
    <row r="109" spans="1:9">
      <c r="A109">
        <v>2041</v>
      </c>
      <c r="B109">
        <v>116.51600000000001</v>
      </c>
      <c r="C109">
        <v>13.151</v>
      </c>
      <c r="D109">
        <v>-4.9193499999999997</v>
      </c>
      <c r="E109">
        <v>0</v>
      </c>
      <c r="F109">
        <v>0</v>
      </c>
      <c r="G109">
        <v>-1044380000</v>
      </c>
      <c r="H109">
        <v>1098910000</v>
      </c>
      <c r="I109">
        <v>-1026820000</v>
      </c>
    </row>
    <row r="110" spans="1:9">
      <c r="A110">
        <v>2067</v>
      </c>
      <c r="B110">
        <v>116.42100000000001</v>
      </c>
      <c r="C110">
        <v>13.1983</v>
      </c>
      <c r="D110">
        <v>-4.9050599999999998</v>
      </c>
      <c r="E110">
        <v>0</v>
      </c>
      <c r="F110">
        <v>0</v>
      </c>
      <c r="G110">
        <v>-1044380000</v>
      </c>
      <c r="H110">
        <v>1098910000</v>
      </c>
      <c r="I110">
        <v>-1026560000</v>
      </c>
    </row>
    <row r="111" spans="1:9">
      <c r="A111">
        <v>2082</v>
      </c>
      <c r="B111">
        <v>116.292</v>
      </c>
      <c r="C111">
        <v>13.2508</v>
      </c>
      <c r="D111">
        <v>-4.87784</v>
      </c>
      <c r="E111">
        <v>0</v>
      </c>
      <c r="F111">
        <v>0</v>
      </c>
      <c r="G111">
        <v>-1041760000</v>
      </c>
      <c r="H111">
        <v>1090520000</v>
      </c>
      <c r="I111">
        <v>-1026950000</v>
      </c>
    </row>
    <row r="112" spans="1:9">
      <c r="A112">
        <v>2103</v>
      </c>
      <c r="B112">
        <v>116.292</v>
      </c>
      <c r="C112">
        <v>13.2508</v>
      </c>
      <c r="D112">
        <v>-4.87784</v>
      </c>
      <c r="E112">
        <v>0</v>
      </c>
      <c r="F112">
        <v>0</v>
      </c>
      <c r="G112">
        <v>-1042280000</v>
      </c>
      <c r="H112">
        <v>1090520000</v>
      </c>
      <c r="I112">
        <v>-1027080000</v>
      </c>
    </row>
    <row r="113" spans="1:9">
      <c r="A113">
        <v>2121</v>
      </c>
      <c r="B113">
        <v>116.129</v>
      </c>
      <c r="C113">
        <v>13.2865</v>
      </c>
      <c r="D113">
        <v>-4.8453099999999996</v>
      </c>
      <c r="E113">
        <v>0</v>
      </c>
      <c r="F113">
        <v>0</v>
      </c>
      <c r="G113">
        <v>-1043330000</v>
      </c>
      <c r="H113">
        <v>1091570000</v>
      </c>
      <c r="I113">
        <v>-1027600000</v>
      </c>
    </row>
    <row r="114" spans="1:9">
      <c r="A114">
        <v>2145</v>
      </c>
      <c r="B114">
        <v>115.97199999999999</v>
      </c>
      <c r="C114">
        <v>13.3338</v>
      </c>
      <c r="D114">
        <v>-4.8137800000000004</v>
      </c>
      <c r="E114">
        <v>0</v>
      </c>
      <c r="F114">
        <v>0</v>
      </c>
      <c r="G114">
        <v>-1044380000</v>
      </c>
      <c r="H114">
        <v>1094710000</v>
      </c>
      <c r="I114">
        <v>-1027340000</v>
      </c>
    </row>
    <row r="115" spans="1:9">
      <c r="A115">
        <v>2163</v>
      </c>
      <c r="B115">
        <v>115.798</v>
      </c>
      <c r="C115">
        <v>13.3825</v>
      </c>
      <c r="D115">
        <v>-4.7781099999999999</v>
      </c>
      <c r="E115">
        <v>0</v>
      </c>
      <c r="F115">
        <v>0</v>
      </c>
      <c r="G115">
        <v>-1042280000</v>
      </c>
      <c r="H115">
        <v>1094710000</v>
      </c>
      <c r="I115">
        <v>-1026820000</v>
      </c>
    </row>
    <row r="116" spans="1:9">
      <c r="A116">
        <v>2176</v>
      </c>
      <c r="B116">
        <v>115.62</v>
      </c>
      <c r="C116">
        <v>13.4137</v>
      </c>
      <c r="D116">
        <v>-4.7273199999999997</v>
      </c>
      <c r="E116">
        <v>0</v>
      </c>
      <c r="F116">
        <v>0</v>
      </c>
      <c r="G116">
        <v>-1042810000</v>
      </c>
      <c r="H116">
        <v>1091570000</v>
      </c>
      <c r="I116">
        <v>-1026820000</v>
      </c>
    </row>
    <row r="117" spans="1:9">
      <c r="A117">
        <v>2196</v>
      </c>
      <c r="B117">
        <v>115.46299999999999</v>
      </c>
      <c r="C117">
        <v>13.4091</v>
      </c>
      <c r="D117">
        <v>-4.6885599999999998</v>
      </c>
      <c r="E117">
        <v>0</v>
      </c>
      <c r="F117">
        <v>0</v>
      </c>
      <c r="G117">
        <v>-1042280000</v>
      </c>
      <c r="H117">
        <v>1091570000</v>
      </c>
      <c r="I117">
        <v>-1027600000</v>
      </c>
    </row>
    <row r="118" spans="1:9">
      <c r="A118">
        <v>2215</v>
      </c>
      <c r="B118">
        <v>115.301</v>
      </c>
      <c r="C118">
        <v>13.368</v>
      </c>
      <c r="D118">
        <v>-4.6494</v>
      </c>
      <c r="E118">
        <v>0</v>
      </c>
      <c r="F118">
        <v>0</v>
      </c>
      <c r="G118">
        <v>-1039660000</v>
      </c>
      <c r="H118">
        <v>1092620000</v>
      </c>
      <c r="I118">
        <v>-1028780000</v>
      </c>
    </row>
    <row r="119" spans="1:9">
      <c r="A119">
        <v>2243</v>
      </c>
      <c r="B119">
        <v>115.108</v>
      </c>
      <c r="C119">
        <v>13.299099999999999</v>
      </c>
      <c r="D119">
        <v>-4.5896699999999999</v>
      </c>
      <c r="E119">
        <v>0</v>
      </c>
      <c r="F119">
        <v>0</v>
      </c>
      <c r="G119">
        <v>-1046480000</v>
      </c>
      <c r="H119">
        <v>1096810000</v>
      </c>
      <c r="I119">
        <v>-1028920000</v>
      </c>
    </row>
    <row r="120" spans="1:9">
      <c r="A120">
        <v>2268</v>
      </c>
      <c r="B120">
        <v>114.932</v>
      </c>
      <c r="C120">
        <v>13.2287</v>
      </c>
      <c r="D120">
        <v>-4.5343200000000001</v>
      </c>
      <c r="E120">
        <v>0</v>
      </c>
      <c r="F120">
        <v>0</v>
      </c>
      <c r="G120">
        <v>-1044380000</v>
      </c>
      <c r="H120">
        <v>1093660000</v>
      </c>
      <c r="I120">
        <v>-1029830000</v>
      </c>
    </row>
    <row r="121" spans="1:9">
      <c r="A121">
        <v>2287</v>
      </c>
      <c r="B121">
        <v>114.711</v>
      </c>
      <c r="C121">
        <v>13.160299999999999</v>
      </c>
      <c r="D121">
        <v>-4.4452699999999998</v>
      </c>
      <c r="E121">
        <v>0</v>
      </c>
      <c r="F121">
        <v>0</v>
      </c>
      <c r="G121">
        <v>-1044380000</v>
      </c>
      <c r="H121">
        <v>1092620000</v>
      </c>
      <c r="I121">
        <v>-1028920000</v>
      </c>
    </row>
    <row r="122" spans="1:9">
      <c r="A122">
        <v>2308</v>
      </c>
      <c r="B122">
        <v>114.486</v>
      </c>
      <c r="C122">
        <v>13.0969</v>
      </c>
      <c r="D122">
        <v>-4.3578999999999999</v>
      </c>
      <c r="E122">
        <v>0</v>
      </c>
      <c r="F122">
        <v>0</v>
      </c>
      <c r="G122">
        <v>-1047000000</v>
      </c>
      <c r="H122">
        <v>1094710000</v>
      </c>
      <c r="I122">
        <v>-1028000000</v>
      </c>
    </row>
    <row r="123" spans="1:9">
      <c r="A123">
        <v>2329</v>
      </c>
      <c r="B123">
        <v>114.23099999999999</v>
      </c>
      <c r="C123">
        <v>13.0373</v>
      </c>
      <c r="D123">
        <v>-4.25962</v>
      </c>
      <c r="E123">
        <v>0</v>
      </c>
      <c r="F123">
        <v>0</v>
      </c>
      <c r="G123">
        <v>-1046480000</v>
      </c>
      <c r="H123">
        <v>1094710000</v>
      </c>
      <c r="I123">
        <v>-1027080000</v>
      </c>
    </row>
    <row r="124" spans="1:9">
      <c r="A124">
        <v>2340</v>
      </c>
      <c r="B124">
        <v>113.977</v>
      </c>
      <c r="C124">
        <v>12.9871</v>
      </c>
      <c r="D124">
        <v>-4.16655</v>
      </c>
      <c r="E124">
        <v>0</v>
      </c>
      <c r="F124">
        <v>0</v>
      </c>
      <c r="G124">
        <v>-1043860000</v>
      </c>
      <c r="H124">
        <v>1093660000</v>
      </c>
      <c r="I124">
        <v>-1026420000</v>
      </c>
    </row>
    <row r="125" spans="1:9">
      <c r="A125">
        <v>2364</v>
      </c>
      <c r="B125">
        <v>113.68899999999999</v>
      </c>
      <c r="C125">
        <v>12.9459</v>
      </c>
      <c r="D125">
        <v>-4.0635500000000002</v>
      </c>
      <c r="E125">
        <v>0</v>
      </c>
      <c r="F125">
        <v>0</v>
      </c>
      <c r="G125">
        <v>-1042280000</v>
      </c>
      <c r="H125">
        <v>1093660000</v>
      </c>
      <c r="I125">
        <v>-1026560000</v>
      </c>
    </row>
    <row r="126" spans="1:9">
      <c r="A126">
        <v>2381</v>
      </c>
      <c r="B126">
        <v>113.352</v>
      </c>
      <c r="C126">
        <v>12.910399999999999</v>
      </c>
      <c r="D126">
        <v>-3.9571900000000002</v>
      </c>
      <c r="E126">
        <v>0</v>
      </c>
      <c r="F126">
        <v>0</v>
      </c>
      <c r="G126">
        <v>-1041760000</v>
      </c>
      <c r="H126">
        <v>1094710000</v>
      </c>
      <c r="I126">
        <v>-1026820000</v>
      </c>
    </row>
    <row r="127" spans="1:9">
      <c r="A127">
        <v>2406</v>
      </c>
      <c r="B127">
        <v>112.97199999999999</v>
      </c>
      <c r="C127">
        <v>12.89</v>
      </c>
      <c r="D127">
        <v>-3.8531499999999999</v>
      </c>
      <c r="E127">
        <v>0</v>
      </c>
      <c r="F127">
        <v>0</v>
      </c>
      <c r="G127">
        <v>-1047000000</v>
      </c>
      <c r="H127">
        <v>1093660000</v>
      </c>
      <c r="I127">
        <v>-1026820000</v>
      </c>
    </row>
    <row r="128" spans="1:9">
      <c r="A128">
        <v>2428</v>
      </c>
      <c r="B128">
        <v>112.97199999999999</v>
      </c>
      <c r="C128">
        <v>12.89</v>
      </c>
      <c r="D128">
        <v>-3.8531499999999999</v>
      </c>
      <c r="E128">
        <v>0</v>
      </c>
      <c r="F128">
        <v>0</v>
      </c>
      <c r="G128">
        <v>-1053820000</v>
      </c>
      <c r="H128">
        <v>1096810000</v>
      </c>
      <c r="I128">
        <v>-1026950000</v>
      </c>
    </row>
    <row r="129" spans="1:9">
      <c r="A129">
        <v>2443</v>
      </c>
      <c r="B129">
        <v>112.577</v>
      </c>
      <c r="C129">
        <v>12.9177</v>
      </c>
      <c r="D129">
        <v>-3.7600500000000001</v>
      </c>
      <c r="E129">
        <v>0</v>
      </c>
      <c r="F129">
        <v>0</v>
      </c>
      <c r="G129">
        <v>-1048050000</v>
      </c>
      <c r="H129">
        <v>1096810000</v>
      </c>
      <c r="I129">
        <v>-1026420000</v>
      </c>
    </row>
    <row r="130" spans="1:9">
      <c r="A130">
        <v>2478</v>
      </c>
      <c r="B130">
        <v>112.292</v>
      </c>
      <c r="C130">
        <v>12.983700000000001</v>
      </c>
      <c r="D130">
        <v>-3.7099099999999998</v>
      </c>
      <c r="E130">
        <v>0</v>
      </c>
      <c r="F130">
        <v>0</v>
      </c>
      <c r="G130">
        <v>-1044380000</v>
      </c>
      <c r="H130">
        <v>1095760000</v>
      </c>
      <c r="I130">
        <v>-1025900000</v>
      </c>
    </row>
    <row r="131" spans="1:9">
      <c r="A131">
        <v>2502</v>
      </c>
      <c r="B131">
        <v>111.996</v>
      </c>
      <c r="C131">
        <v>13.0604</v>
      </c>
      <c r="D131">
        <v>-3.66086</v>
      </c>
      <c r="E131">
        <v>0</v>
      </c>
      <c r="F131">
        <v>0</v>
      </c>
      <c r="G131">
        <v>-1043860000</v>
      </c>
      <c r="H131">
        <v>1094710000</v>
      </c>
      <c r="I131">
        <v>-1026290000</v>
      </c>
    </row>
    <row r="132" spans="1:9">
      <c r="A132">
        <v>2526</v>
      </c>
      <c r="B132">
        <v>111.712</v>
      </c>
      <c r="C132">
        <v>13.1363</v>
      </c>
      <c r="D132">
        <v>-3.6136599999999999</v>
      </c>
      <c r="E132">
        <v>0</v>
      </c>
      <c r="F132">
        <v>0</v>
      </c>
      <c r="G132">
        <v>-1043330000</v>
      </c>
      <c r="H132">
        <v>1092620000</v>
      </c>
      <c r="I132">
        <v>-1026690000</v>
      </c>
    </row>
    <row r="133" spans="1:9">
      <c r="A133">
        <v>2549</v>
      </c>
      <c r="B133">
        <v>111.434</v>
      </c>
      <c r="C133">
        <v>13.1975</v>
      </c>
      <c r="D133">
        <v>-3.5734400000000002</v>
      </c>
      <c r="E133">
        <v>0</v>
      </c>
      <c r="F133">
        <v>0</v>
      </c>
      <c r="G133">
        <v>-1039930000</v>
      </c>
      <c r="H133">
        <v>1090520000</v>
      </c>
      <c r="I133">
        <v>-1027340000</v>
      </c>
    </row>
    <row r="134" spans="1:9">
      <c r="A134">
        <v>2572</v>
      </c>
      <c r="B134">
        <v>111.16800000000001</v>
      </c>
      <c r="C134">
        <v>13.2354</v>
      </c>
      <c r="D134">
        <v>-3.5324</v>
      </c>
      <c r="E134">
        <v>0</v>
      </c>
      <c r="F134">
        <v>0</v>
      </c>
      <c r="G134">
        <v>-1039930000</v>
      </c>
      <c r="H134">
        <v>1088420000</v>
      </c>
      <c r="I134">
        <v>-1027080000</v>
      </c>
    </row>
    <row r="135" spans="1:9">
      <c r="A135">
        <v>2582</v>
      </c>
      <c r="B135">
        <v>110.99299999999999</v>
      </c>
      <c r="C135">
        <v>13.2608</v>
      </c>
      <c r="D135">
        <v>-3.5150100000000002</v>
      </c>
      <c r="E135">
        <v>0</v>
      </c>
      <c r="F135">
        <v>0</v>
      </c>
      <c r="G135">
        <v>-1044380000</v>
      </c>
      <c r="H135">
        <v>1094710000</v>
      </c>
      <c r="I135">
        <v>-1026690000</v>
      </c>
    </row>
    <row r="136" spans="1:9">
      <c r="A136">
        <v>2606</v>
      </c>
      <c r="B136">
        <v>110.913</v>
      </c>
      <c r="C136">
        <v>13.285600000000001</v>
      </c>
      <c r="D136">
        <v>-3.5215000000000001</v>
      </c>
      <c r="E136">
        <v>0</v>
      </c>
      <c r="F136">
        <v>0</v>
      </c>
      <c r="G136">
        <v>-1043860000</v>
      </c>
      <c r="H136">
        <v>1094710000</v>
      </c>
      <c r="I136">
        <v>-1026690000</v>
      </c>
    </row>
    <row r="137" spans="1:9">
      <c r="A137">
        <v>2640</v>
      </c>
      <c r="B137">
        <v>110.878</v>
      </c>
      <c r="C137">
        <v>13.259600000000001</v>
      </c>
      <c r="D137">
        <v>-3.52549</v>
      </c>
      <c r="E137">
        <v>0</v>
      </c>
      <c r="F137">
        <v>0</v>
      </c>
      <c r="G137">
        <v>-1043860000</v>
      </c>
      <c r="H137">
        <v>1096810000</v>
      </c>
      <c r="I137">
        <v>-1026160000</v>
      </c>
    </row>
    <row r="138" spans="1:9">
      <c r="A138">
        <v>2668</v>
      </c>
      <c r="B138">
        <v>110.797</v>
      </c>
      <c r="C138">
        <v>13.201599999999999</v>
      </c>
      <c r="D138">
        <v>-3.5177299999999998</v>
      </c>
      <c r="E138">
        <v>0</v>
      </c>
      <c r="F138">
        <v>0</v>
      </c>
      <c r="G138">
        <v>-1044910000</v>
      </c>
      <c r="H138">
        <v>1096810000</v>
      </c>
      <c r="I138">
        <v>-1026290000</v>
      </c>
    </row>
    <row r="139" spans="1:9">
      <c r="A139">
        <v>2683</v>
      </c>
      <c r="B139">
        <v>110.733</v>
      </c>
      <c r="C139">
        <v>13.149699999999999</v>
      </c>
      <c r="D139">
        <v>-3.51071</v>
      </c>
      <c r="E139">
        <v>0</v>
      </c>
      <c r="F139">
        <v>0</v>
      </c>
      <c r="G139">
        <v>-1044380000</v>
      </c>
      <c r="H139">
        <v>1096810000</v>
      </c>
      <c r="I139">
        <v>-1026420000</v>
      </c>
    </row>
    <row r="140" spans="1:9">
      <c r="A140">
        <v>2715</v>
      </c>
      <c r="B140">
        <v>110.694</v>
      </c>
      <c r="C140">
        <v>13.1</v>
      </c>
      <c r="D140">
        <v>-3.4996399999999999</v>
      </c>
      <c r="E140">
        <v>0</v>
      </c>
      <c r="F140">
        <v>0</v>
      </c>
      <c r="G140">
        <v>-1046480000</v>
      </c>
      <c r="H140">
        <v>1097860000</v>
      </c>
      <c r="I140">
        <v>-1026560000</v>
      </c>
    </row>
    <row r="141" spans="1:9">
      <c r="A141">
        <v>2747</v>
      </c>
      <c r="B141">
        <v>110.672</v>
      </c>
      <c r="C141">
        <v>13.061500000000001</v>
      </c>
      <c r="D141">
        <v>-3.4911599999999998</v>
      </c>
      <c r="E141">
        <v>0</v>
      </c>
      <c r="F141">
        <v>0</v>
      </c>
      <c r="G141">
        <v>-1046480000</v>
      </c>
      <c r="H141">
        <v>1096810000</v>
      </c>
      <c r="I141">
        <v>-1027080000</v>
      </c>
    </row>
    <row r="142" spans="1:9">
      <c r="A142">
        <v>2767</v>
      </c>
      <c r="B142">
        <v>110.66500000000001</v>
      </c>
      <c r="C142">
        <v>13.068899999999999</v>
      </c>
      <c r="D142">
        <v>-3.4866000000000001</v>
      </c>
      <c r="E142">
        <v>0</v>
      </c>
      <c r="F142">
        <v>0</v>
      </c>
      <c r="G142">
        <v>-1045950000</v>
      </c>
      <c r="H142">
        <v>1095760000</v>
      </c>
      <c r="I142">
        <v>-1027080000</v>
      </c>
    </row>
    <row r="143" spans="1:9">
      <c r="A143">
        <v>2778</v>
      </c>
      <c r="B143">
        <v>110.66200000000001</v>
      </c>
      <c r="C143">
        <v>13.0901</v>
      </c>
      <c r="D143">
        <v>-3.4767399999999999</v>
      </c>
      <c r="E143">
        <v>0</v>
      </c>
      <c r="F143">
        <v>0</v>
      </c>
      <c r="G143">
        <v>-1043330000</v>
      </c>
      <c r="H143">
        <v>1095760000</v>
      </c>
      <c r="I143">
        <v>-1026290000</v>
      </c>
    </row>
    <row r="144" spans="1:9">
      <c r="A144">
        <v>2810</v>
      </c>
      <c r="B144">
        <v>110.66200000000001</v>
      </c>
      <c r="C144">
        <v>13.0901</v>
      </c>
      <c r="D144">
        <v>-3.4767399999999999</v>
      </c>
      <c r="E144">
        <v>0</v>
      </c>
      <c r="F144">
        <v>0</v>
      </c>
      <c r="G144">
        <v>-1043330000</v>
      </c>
      <c r="H144">
        <v>1095760000</v>
      </c>
      <c r="I144">
        <v>-1026030000</v>
      </c>
    </row>
    <row r="145" spans="1:9">
      <c r="A145">
        <v>2839</v>
      </c>
      <c r="B145">
        <v>110.72</v>
      </c>
      <c r="C145">
        <v>13.1045</v>
      </c>
      <c r="D145">
        <v>-3.4736500000000001</v>
      </c>
      <c r="E145">
        <v>0</v>
      </c>
      <c r="F145">
        <v>0</v>
      </c>
      <c r="G145">
        <v>-1042810000</v>
      </c>
      <c r="H145">
        <v>1093660000</v>
      </c>
      <c r="I145">
        <v>-1026290000</v>
      </c>
    </row>
    <row r="146" spans="1:9">
      <c r="A146">
        <v>2864</v>
      </c>
      <c r="B146">
        <v>110.797</v>
      </c>
      <c r="C146">
        <v>13.114000000000001</v>
      </c>
      <c r="D146">
        <v>-3.4849800000000002</v>
      </c>
      <c r="E146">
        <v>0</v>
      </c>
      <c r="F146">
        <v>0</v>
      </c>
      <c r="G146">
        <v>-1043330000</v>
      </c>
      <c r="H146">
        <v>1093660000</v>
      </c>
      <c r="I146">
        <v>-1026290000</v>
      </c>
    </row>
    <row r="147" spans="1:9">
      <c r="A147">
        <v>2880</v>
      </c>
      <c r="B147">
        <v>110.902</v>
      </c>
      <c r="C147">
        <v>13.1218</v>
      </c>
      <c r="D147">
        <v>-3.5027200000000001</v>
      </c>
      <c r="E147">
        <v>0</v>
      </c>
      <c r="F147">
        <v>0</v>
      </c>
      <c r="G147">
        <v>-1044380000</v>
      </c>
      <c r="H147">
        <v>1095760000</v>
      </c>
      <c r="I147">
        <v>-1026420000</v>
      </c>
    </row>
    <row r="148" spans="1:9">
      <c r="A148">
        <v>2901</v>
      </c>
      <c r="B148">
        <v>111.02500000000001</v>
      </c>
      <c r="C148">
        <v>13.1286</v>
      </c>
      <c r="D148">
        <v>-3.5243500000000001</v>
      </c>
      <c r="E148">
        <v>0</v>
      </c>
      <c r="F148">
        <v>0</v>
      </c>
      <c r="G148">
        <v>-1045430000</v>
      </c>
      <c r="H148">
        <v>1097860000</v>
      </c>
      <c r="I148">
        <v>-1026290000</v>
      </c>
    </row>
    <row r="149" spans="1:9">
      <c r="A149">
        <v>2912</v>
      </c>
      <c r="B149">
        <v>111.157</v>
      </c>
      <c r="C149">
        <v>13.1244</v>
      </c>
      <c r="D149">
        <v>-3.5445099999999998</v>
      </c>
      <c r="E149">
        <v>0</v>
      </c>
      <c r="F149">
        <v>0</v>
      </c>
      <c r="G149">
        <v>-1044910000</v>
      </c>
      <c r="H149">
        <v>1096810000</v>
      </c>
      <c r="I149">
        <v>-1026290000</v>
      </c>
    </row>
    <row r="150" spans="1:9">
      <c r="A150">
        <v>2928</v>
      </c>
      <c r="B150">
        <v>111.319</v>
      </c>
      <c r="C150">
        <v>13.1165</v>
      </c>
      <c r="D150">
        <v>-3.5763099999999999</v>
      </c>
      <c r="E150">
        <v>0</v>
      </c>
      <c r="F150">
        <v>0</v>
      </c>
      <c r="G150">
        <v>-1044910000</v>
      </c>
      <c r="H150">
        <v>1096810000</v>
      </c>
      <c r="I150">
        <v>-1026290000</v>
      </c>
    </row>
    <row r="151" spans="1:9">
      <c r="A151">
        <v>2940</v>
      </c>
      <c r="B151">
        <v>111.498</v>
      </c>
      <c r="C151">
        <v>13.102399999999999</v>
      </c>
      <c r="D151">
        <v>-3.6098599999999998</v>
      </c>
      <c r="E151">
        <v>0</v>
      </c>
      <c r="F151">
        <v>0</v>
      </c>
      <c r="G151">
        <v>-1043860000</v>
      </c>
      <c r="H151">
        <v>1095760000</v>
      </c>
      <c r="I151">
        <v>-1025900000</v>
      </c>
    </row>
    <row r="152" spans="1:9">
      <c r="A152">
        <v>2966</v>
      </c>
      <c r="B152">
        <v>111.681</v>
      </c>
      <c r="C152">
        <v>13.0898</v>
      </c>
      <c r="D152">
        <v>-3.6393800000000001</v>
      </c>
      <c r="E152">
        <v>0</v>
      </c>
      <c r="F152">
        <v>0</v>
      </c>
      <c r="G152">
        <v>-1044910000</v>
      </c>
      <c r="H152">
        <v>1095760000</v>
      </c>
      <c r="I152">
        <v>-1026290000</v>
      </c>
    </row>
    <row r="153" spans="1:9">
      <c r="A153">
        <v>2979</v>
      </c>
      <c r="B153">
        <v>111.848</v>
      </c>
      <c r="C153">
        <v>13.098699999999999</v>
      </c>
      <c r="D153">
        <v>-3.6734300000000002</v>
      </c>
      <c r="E153">
        <v>0</v>
      </c>
      <c r="F153">
        <v>0</v>
      </c>
      <c r="G153">
        <v>-1045950000</v>
      </c>
      <c r="H153">
        <v>1094710000</v>
      </c>
      <c r="I153">
        <v>-1026420000</v>
      </c>
    </row>
    <row r="154" spans="1:9">
      <c r="A154">
        <v>3005</v>
      </c>
      <c r="B154">
        <v>112.015</v>
      </c>
      <c r="C154">
        <v>13.1197</v>
      </c>
      <c r="D154">
        <v>-3.7065600000000001</v>
      </c>
      <c r="E154">
        <v>0</v>
      </c>
      <c r="F154">
        <v>0</v>
      </c>
      <c r="G154">
        <v>-1045950000</v>
      </c>
      <c r="H154">
        <v>1094710000</v>
      </c>
      <c r="I154">
        <v>-1026420000</v>
      </c>
    </row>
    <row r="155" spans="1:9">
      <c r="A155">
        <v>3016</v>
      </c>
      <c r="B155">
        <v>112.184</v>
      </c>
      <c r="C155">
        <v>13.161</v>
      </c>
      <c r="D155">
        <v>-3.74837</v>
      </c>
      <c r="E155">
        <v>0</v>
      </c>
      <c r="F155">
        <v>0</v>
      </c>
      <c r="G155">
        <v>-1046480000</v>
      </c>
      <c r="H155">
        <v>1096810000</v>
      </c>
      <c r="I155">
        <v>-1026420000</v>
      </c>
    </row>
    <row r="156" spans="1:9">
      <c r="A156">
        <v>3041</v>
      </c>
      <c r="B156">
        <v>112.379</v>
      </c>
      <c r="C156">
        <v>13.2248</v>
      </c>
      <c r="D156">
        <v>-3.7950300000000001</v>
      </c>
      <c r="E156">
        <v>0</v>
      </c>
      <c r="F156">
        <v>0</v>
      </c>
      <c r="G156">
        <v>-1046480000</v>
      </c>
      <c r="H156">
        <v>1098910000</v>
      </c>
      <c r="I156">
        <v>-1025770000</v>
      </c>
    </row>
    <row r="157" spans="1:9">
      <c r="A157">
        <v>3066</v>
      </c>
      <c r="B157">
        <v>112.593</v>
      </c>
      <c r="C157">
        <v>13.297499999999999</v>
      </c>
      <c r="D157">
        <v>-3.8504100000000001</v>
      </c>
      <c r="E157">
        <v>0</v>
      </c>
      <c r="F157">
        <v>0</v>
      </c>
      <c r="G157">
        <v>-1045950000</v>
      </c>
      <c r="H157">
        <v>1098910000</v>
      </c>
      <c r="I157">
        <v>-1025640000</v>
      </c>
    </row>
    <row r="158" spans="1:9">
      <c r="A158">
        <v>3079</v>
      </c>
      <c r="B158">
        <v>112.834</v>
      </c>
      <c r="C158">
        <v>13.390499999999999</v>
      </c>
      <c r="D158">
        <v>-3.9164699999999999</v>
      </c>
      <c r="E158">
        <v>0</v>
      </c>
      <c r="F158">
        <v>0</v>
      </c>
      <c r="G158">
        <v>-1043330000</v>
      </c>
      <c r="H158">
        <v>1097860000</v>
      </c>
      <c r="I158">
        <v>-1025510000</v>
      </c>
    </row>
    <row r="159" spans="1:9">
      <c r="A159">
        <v>3100</v>
      </c>
      <c r="B159">
        <v>113.092</v>
      </c>
      <c r="C159">
        <v>13.4841</v>
      </c>
      <c r="D159">
        <v>-3.9821399999999998</v>
      </c>
      <c r="E159">
        <v>0</v>
      </c>
      <c r="F159">
        <v>0</v>
      </c>
      <c r="G159">
        <v>-1043330000</v>
      </c>
      <c r="H159">
        <v>1098910000</v>
      </c>
      <c r="I159">
        <v>-1025640000</v>
      </c>
    </row>
    <row r="160" spans="1:9">
      <c r="A160">
        <v>3108</v>
      </c>
      <c r="B160">
        <v>113.092</v>
      </c>
      <c r="C160">
        <v>13.4841</v>
      </c>
      <c r="D160">
        <v>-3.9821399999999998</v>
      </c>
      <c r="E160">
        <v>0</v>
      </c>
      <c r="F160">
        <v>0</v>
      </c>
      <c r="G160">
        <v>-1043860000</v>
      </c>
      <c r="H160">
        <v>1096810000</v>
      </c>
      <c r="I160">
        <v>-1025900000</v>
      </c>
    </row>
    <row r="161" spans="1:9">
      <c r="A161">
        <v>3124</v>
      </c>
      <c r="B161">
        <v>113.39400000000001</v>
      </c>
      <c r="C161">
        <v>13.5816</v>
      </c>
      <c r="D161">
        <v>-4.0564099999999996</v>
      </c>
      <c r="E161">
        <v>0</v>
      </c>
      <c r="F161">
        <v>0</v>
      </c>
      <c r="G161">
        <v>-1043860000</v>
      </c>
      <c r="H161">
        <v>1096810000</v>
      </c>
      <c r="I161">
        <v>-1026030000</v>
      </c>
    </row>
    <row r="162" spans="1:9">
      <c r="A162">
        <v>3134</v>
      </c>
      <c r="B162">
        <v>113.685</v>
      </c>
      <c r="C162">
        <v>13.679399999999999</v>
      </c>
      <c r="D162">
        <v>-4.1291700000000002</v>
      </c>
      <c r="E162">
        <v>0</v>
      </c>
      <c r="F162">
        <v>0</v>
      </c>
      <c r="G162">
        <v>-1045430000</v>
      </c>
      <c r="H162">
        <v>1095760000</v>
      </c>
      <c r="I162">
        <v>-1026290000</v>
      </c>
    </row>
    <row r="163" spans="1:9">
      <c r="A163">
        <v>3141</v>
      </c>
      <c r="B163">
        <v>113.991</v>
      </c>
      <c r="C163">
        <v>13.777900000000001</v>
      </c>
      <c r="D163">
        <v>-4.2019200000000003</v>
      </c>
      <c r="E163">
        <v>0</v>
      </c>
      <c r="F163">
        <v>0</v>
      </c>
      <c r="G163">
        <v>-1044910000</v>
      </c>
      <c r="H163">
        <v>1094710000</v>
      </c>
      <c r="I163">
        <v>-1026420000</v>
      </c>
    </row>
    <row r="164" spans="1:9">
      <c r="A164">
        <v>3169</v>
      </c>
      <c r="B164">
        <v>114.325</v>
      </c>
      <c r="C164">
        <v>13.8812</v>
      </c>
      <c r="D164">
        <v>-4.2798100000000003</v>
      </c>
      <c r="E164">
        <v>0</v>
      </c>
      <c r="F164">
        <v>0</v>
      </c>
      <c r="G164">
        <v>-1043860000</v>
      </c>
      <c r="H164">
        <v>1094710000</v>
      </c>
      <c r="I164">
        <v>-1025900000</v>
      </c>
    </row>
    <row r="165" spans="1:9">
      <c r="A165">
        <v>3183</v>
      </c>
      <c r="B165">
        <v>114.68899999999999</v>
      </c>
      <c r="C165">
        <v>13.9747</v>
      </c>
      <c r="D165">
        <v>-4.36869</v>
      </c>
      <c r="E165">
        <v>0</v>
      </c>
      <c r="F165">
        <v>0</v>
      </c>
      <c r="G165">
        <v>-1042810000</v>
      </c>
      <c r="H165">
        <v>1094710000</v>
      </c>
      <c r="I165">
        <v>-1025510000</v>
      </c>
    </row>
    <row r="166" spans="1:9">
      <c r="A166">
        <v>3208</v>
      </c>
      <c r="B166">
        <v>115.09399999999999</v>
      </c>
      <c r="C166">
        <v>14.055099999999999</v>
      </c>
      <c r="D166">
        <v>-4.4764200000000001</v>
      </c>
      <c r="E166">
        <v>0</v>
      </c>
      <c r="F166">
        <v>0</v>
      </c>
      <c r="G166">
        <v>-1041760000</v>
      </c>
      <c r="H166">
        <v>1092620000</v>
      </c>
      <c r="I166">
        <v>-1025900000</v>
      </c>
    </row>
    <row r="167" spans="1:9">
      <c r="A167">
        <v>3231</v>
      </c>
      <c r="B167">
        <v>115.50700000000001</v>
      </c>
      <c r="C167">
        <v>14.107200000000001</v>
      </c>
      <c r="D167">
        <v>-4.5924899999999997</v>
      </c>
      <c r="E167">
        <v>0</v>
      </c>
      <c r="F167">
        <v>0</v>
      </c>
      <c r="G167">
        <v>-1042810000</v>
      </c>
      <c r="H167">
        <v>1091570000</v>
      </c>
      <c r="I167">
        <v>-1026690000</v>
      </c>
    </row>
    <row r="168" spans="1:9">
      <c r="A168">
        <v>3247</v>
      </c>
      <c r="B168">
        <v>116.26300000000001</v>
      </c>
      <c r="C168">
        <v>14.158200000000001</v>
      </c>
      <c r="D168">
        <v>-4.8124500000000001</v>
      </c>
      <c r="E168">
        <v>0</v>
      </c>
      <c r="F168">
        <v>0</v>
      </c>
      <c r="G168">
        <v>-1037830000</v>
      </c>
      <c r="H168">
        <v>1090520000</v>
      </c>
      <c r="I168">
        <v>-1023540000</v>
      </c>
    </row>
    <row r="169" spans="1:9">
      <c r="A169">
        <v>3334</v>
      </c>
      <c r="B169">
        <v>117.211</v>
      </c>
      <c r="C169">
        <v>14.307600000000001</v>
      </c>
      <c r="D169">
        <v>-5.1409700000000003</v>
      </c>
      <c r="E169">
        <v>0</v>
      </c>
      <c r="F169">
        <v>0</v>
      </c>
      <c r="G169">
        <v>-1045950000</v>
      </c>
      <c r="H169">
        <v>1095760000</v>
      </c>
      <c r="I169">
        <v>-1028390000</v>
      </c>
    </row>
    <row r="170" spans="1:9">
      <c r="A170">
        <v>3383</v>
      </c>
      <c r="B170">
        <v>118.111</v>
      </c>
      <c r="C170">
        <v>14.4916</v>
      </c>
      <c r="D170">
        <v>-5.4528499999999998</v>
      </c>
      <c r="E170">
        <v>0</v>
      </c>
      <c r="F170">
        <v>0</v>
      </c>
      <c r="G170">
        <v>-1044910000</v>
      </c>
      <c r="H170">
        <v>1091570000</v>
      </c>
      <c r="I170">
        <v>-1028390000</v>
      </c>
    </row>
    <row r="171" spans="1:9">
      <c r="A171">
        <v>3434</v>
      </c>
      <c r="B171">
        <v>119.056</v>
      </c>
      <c r="C171">
        <v>14.6745</v>
      </c>
      <c r="D171">
        <v>-5.8000299999999996</v>
      </c>
      <c r="E171">
        <v>0</v>
      </c>
      <c r="F171">
        <v>0</v>
      </c>
      <c r="G171">
        <v>-1042280000</v>
      </c>
      <c r="H171">
        <v>1084230000</v>
      </c>
      <c r="I171">
        <v>-1028260000</v>
      </c>
    </row>
    <row r="172" spans="1:9">
      <c r="A172">
        <v>3471</v>
      </c>
      <c r="B172">
        <v>119.96</v>
      </c>
      <c r="C172">
        <v>14.829599999999999</v>
      </c>
      <c r="D172">
        <v>-6.1543799999999997</v>
      </c>
      <c r="E172">
        <v>0</v>
      </c>
      <c r="F172">
        <v>0</v>
      </c>
      <c r="G172">
        <v>-1042810000</v>
      </c>
      <c r="H172">
        <v>1086320000</v>
      </c>
      <c r="I172">
        <v>-1029440000</v>
      </c>
    </row>
    <row r="173" spans="1:9">
      <c r="A173">
        <v>3498</v>
      </c>
      <c r="B173">
        <v>120.79600000000001</v>
      </c>
      <c r="C173">
        <v>14.9734</v>
      </c>
      <c r="D173">
        <v>-6.4839099999999998</v>
      </c>
      <c r="E173">
        <v>0</v>
      </c>
      <c r="F173">
        <v>0</v>
      </c>
      <c r="G173">
        <v>-1048580000</v>
      </c>
      <c r="H173">
        <v>1093660000</v>
      </c>
      <c r="I173">
        <v>-1030750000</v>
      </c>
    </row>
    <row r="174" spans="1:9">
      <c r="A174">
        <v>3527</v>
      </c>
      <c r="B174">
        <v>121.54</v>
      </c>
      <c r="C174">
        <v>15.1319</v>
      </c>
      <c r="D174">
        <v>-6.7886199999999999</v>
      </c>
      <c r="E174">
        <v>0</v>
      </c>
      <c r="F174">
        <v>0</v>
      </c>
      <c r="G174">
        <v>-1047530000</v>
      </c>
      <c r="H174">
        <v>1090520000</v>
      </c>
      <c r="I174">
        <v>-1032850000</v>
      </c>
    </row>
    <row r="175" spans="1:9">
      <c r="A175">
        <v>3552</v>
      </c>
      <c r="B175">
        <v>122.265</v>
      </c>
      <c r="C175">
        <v>15.2761</v>
      </c>
      <c r="D175">
        <v>-7.0801600000000002</v>
      </c>
      <c r="E175">
        <v>0</v>
      </c>
      <c r="F175">
        <v>0</v>
      </c>
      <c r="G175">
        <v>-1039660000</v>
      </c>
      <c r="H175">
        <v>1090520000</v>
      </c>
      <c r="I175">
        <v>-1030750000</v>
      </c>
    </row>
    <row r="176" spans="1:9">
      <c r="A176">
        <v>3579</v>
      </c>
      <c r="B176">
        <v>122.265</v>
      </c>
      <c r="C176">
        <v>15.2761</v>
      </c>
      <c r="D176">
        <v>-7.0801600000000002</v>
      </c>
      <c r="E176">
        <v>0</v>
      </c>
      <c r="F176">
        <v>0</v>
      </c>
      <c r="G176">
        <v>-1039930000</v>
      </c>
      <c r="H176">
        <v>1093660000</v>
      </c>
      <c r="I176">
        <v>-1030090000</v>
      </c>
    </row>
    <row r="177" spans="1:9">
      <c r="A177">
        <v>3601</v>
      </c>
      <c r="B177">
        <v>122.607</v>
      </c>
      <c r="C177">
        <v>15.402900000000001</v>
      </c>
      <c r="D177">
        <v>-7.2245499999999998</v>
      </c>
      <c r="E177">
        <v>0</v>
      </c>
      <c r="F177">
        <v>0</v>
      </c>
      <c r="G177">
        <v>-1039140000</v>
      </c>
      <c r="H177">
        <v>1092620000</v>
      </c>
      <c r="I177">
        <v>-1029960000</v>
      </c>
    </row>
    <row r="178" spans="1:9">
      <c r="A178">
        <v>3615</v>
      </c>
      <c r="B178">
        <v>122.706</v>
      </c>
      <c r="C178">
        <v>15.403</v>
      </c>
      <c r="D178">
        <v>-7.2212199999999998</v>
      </c>
      <c r="E178">
        <v>0</v>
      </c>
      <c r="F178">
        <v>0</v>
      </c>
      <c r="G178">
        <v>-1040710000</v>
      </c>
      <c r="H178">
        <v>1099430000</v>
      </c>
      <c r="I178">
        <v>-1027470000</v>
      </c>
    </row>
    <row r="179" spans="1:9">
      <c r="A179">
        <v>3726</v>
      </c>
      <c r="B179">
        <v>122.81</v>
      </c>
      <c r="C179">
        <v>15.274100000000001</v>
      </c>
      <c r="D179">
        <v>-7.1327600000000002</v>
      </c>
      <c r="E179">
        <v>0</v>
      </c>
      <c r="F179">
        <v>0</v>
      </c>
      <c r="G179">
        <v>-1041760000</v>
      </c>
      <c r="H179">
        <v>1099960000</v>
      </c>
      <c r="I179">
        <v>-1028780000</v>
      </c>
    </row>
    <row r="180" spans="1:9">
      <c r="A180">
        <v>3770</v>
      </c>
      <c r="B180">
        <v>122.79600000000001</v>
      </c>
      <c r="C180">
        <v>15.1233</v>
      </c>
      <c r="D180">
        <v>-6.9468500000000004</v>
      </c>
      <c r="E180">
        <v>0</v>
      </c>
      <c r="F180">
        <v>0</v>
      </c>
      <c r="G180">
        <v>-1038610000</v>
      </c>
      <c r="H180">
        <v>1090520000</v>
      </c>
      <c r="I180">
        <v>-1028780000</v>
      </c>
    </row>
    <row r="181" spans="1:9">
      <c r="A181">
        <v>3812</v>
      </c>
      <c r="B181">
        <v>122.773</v>
      </c>
      <c r="C181">
        <v>14.9092</v>
      </c>
      <c r="D181">
        <v>-6.7053399999999996</v>
      </c>
      <c r="E181">
        <v>0</v>
      </c>
      <c r="F181">
        <v>0</v>
      </c>
      <c r="G181">
        <v>-1038090000</v>
      </c>
      <c r="H181">
        <v>1092620000</v>
      </c>
      <c r="I181">
        <v>-1026950000</v>
      </c>
    </row>
    <row r="182" spans="1:9">
      <c r="A182">
        <v>3854</v>
      </c>
      <c r="B182">
        <v>122.76300000000001</v>
      </c>
      <c r="C182">
        <v>14.6198</v>
      </c>
      <c r="D182">
        <v>-6.4397200000000003</v>
      </c>
      <c r="E182">
        <v>0</v>
      </c>
      <c r="F182">
        <v>0</v>
      </c>
      <c r="G182">
        <v>-1038880000</v>
      </c>
      <c r="H182">
        <v>1095760000</v>
      </c>
      <c r="I182">
        <v>-1025510000</v>
      </c>
    </row>
    <row r="183" spans="1:9">
      <c r="A183">
        <v>3897</v>
      </c>
      <c r="B183">
        <v>122.732</v>
      </c>
      <c r="C183">
        <v>14.2921</v>
      </c>
      <c r="D183">
        <v>-6.1299400000000004</v>
      </c>
      <c r="E183">
        <v>0</v>
      </c>
      <c r="F183">
        <v>0</v>
      </c>
      <c r="G183">
        <v>-1040710000</v>
      </c>
      <c r="H183">
        <v>1095760000</v>
      </c>
      <c r="I183">
        <v>-1025250000</v>
      </c>
    </row>
    <row r="184" spans="1:9">
      <c r="A184">
        <v>3944</v>
      </c>
      <c r="B184">
        <v>122.664</v>
      </c>
      <c r="C184">
        <v>13.975</v>
      </c>
      <c r="D184">
        <v>-5.7903799999999999</v>
      </c>
      <c r="E184">
        <v>0</v>
      </c>
      <c r="F184">
        <v>0</v>
      </c>
      <c r="G184">
        <v>-1041760000</v>
      </c>
      <c r="H184">
        <v>1093660000</v>
      </c>
      <c r="I184">
        <v>-1026290000</v>
      </c>
    </row>
    <row r="185" spans="1:9">
      <c r="A185">
        <v>3993</v>
      </c>
      <c r="B185">
        <v>122.623</v>
      </c>
      <c r="C185">
        <v>13.6571</v>
      </c>
      <c r="D185">
        <v>-5.4648500000000002</v>
      </c>
      <c r="E185">
        <v>0</v>
      </c>
      <c r="F185">
        <v>0</v>
      </c>
      <c r="G185">
        <v>-1040190000</v>
      </c>
      <c r="H185">
        <v>1090520000</v>
      </c>
      <c r="I185">
        <v>-1027080000</v>
      </c>
    </row>
    <row r="186" spans="1:9">
      <c r="A186">
        <v>4036</v>
      </c>
      <c r="B186">
        <v>122.56100000000001</v>
      </c>
      <c r="C186">
        <v>13.315</v>
      </c>
      <c r="D186">
        <v>-5.1242999999999999</v>
      </c>
      <c r="E186">
        <v>0</v>
      </c>
      <c r="F186">
        <v>0</v>
      </c>
      <c r="G186">
        <v>-1039930000</v>
      </c>
      <c r="H186">
        <v>1090520000</v>
      </c>
      <c r="I186">
        <v>-1025510000</v>
      </c>
    </row>
    <row r="187" spans="1:9">
      <c r="A187">
        <v>4077</v>
      </c>
      <c r="B187">
        <v>122.51600000000001</v>
      </c>
      <c r="C187">
        <v>13.0183</v>
      </c>
      <c r="D187">
        <v>-4.86808</v>
      </c>
      <c r="E187">
        <v>0</v>
      </c>
      <c r="F187">
        <v>0</v>
      </c>
      <c r="G187">
        <v>-1043330000</v>
      </c>
      <c r="H187">
        <v>1090520000</v>
      </c>
      <c r="I187">
        <v>-1026160000</v>
      </c>
    </row>
    <row r="188" spans="1:9">
      <c r="A188">
        <v>4173</v>
      </c>
      <c r="B188">
        <v>122.529</v>
      </c>
      <c r="C188">
        <v>12.6761</v>
      </c>
      <c r="D188">
        <v>-4.6684999999999999</v>
      </c>
      <c r="E188">
        <v>0</v>
      </c>
      <c r="F188">
        <v>0</v>
      </c>
      <c r="G188">
        <v>-1048580000</v>
      </c>
      <c r="H188">
        <v>1093660000</v>
      </c>
      <c r="I188">
        <v>-1026160000</v>
      </c>
    </row>
    <row r="189" spans="1:9">
      <c r="A189">
        <v>4218</v>
      </c>
      <c r="B189">
        <v>122.539</v>
      </c>
      <c r="C189">
        <v>12.4351</v>
      </c>
      <c r="D189">
        <v>-4.5251799999999998</v>
      </c>
      <c r="E189">
        <v>0</v>
      </c>
      <c r="F189">
        <v>0</v>
      </c>
      <c r="G189">
        <v>-1048580000</v>
      </c>
      <c r="H189">
        <v>1094710000</v>
      </c>
      <c r="I189">
        <v>-1027080000</v>
      </c>
    </row>
    <row r="190" spans="1:9">
      <c r="A190">
        <v>4261</v>
      </c>
      <c r="B190">
        <v>122.54300000000001</v>
      </c>
      <c r="C190">
        <v>12.281599999999999</v>
      </c>
      <c r="D190">
        <v>-4.3975200000000001</v>
      </c>
      <c r="E190">
        <v>0</v>
      </c>
      <c r="F190">
        <v>0</v>
      </c>
      <c r="G190">
        <v>-1044910000</v>
      </c>
      <c r="H190">
        <v>1092620000</v>
      </c>
      <c r="I190">
        <v>-1026290000</v>
      </c>
    </row>
    <row r="191" spans="1:9">
      <c r="A191">
        <v>4303</v>
      </c>
      <c r="B191">
        <v>122.58</v>
      </c>
      <c r="C191">
        <v>12.140499999999999</v>
      </c>
      <c r="D191">
        <v>-4.3050600000000001</v>
      </c>
      <c r="E191">
        <v>0</v>
      </c>
      <c r="F191">
        <v>0</v>
      </c>
      <c r="G191">
        <v>-1045950000</v>
      </c>
      <c r="H191">
        <v>1093660000</v>
      </c>
      <c r="I191">
        <v>-1026420000</v>
      </c>
    </row>
    <row r="192" spans="1:9">
      <c r="A192">
        <v>4347</v>
      </c>
      <c r="B192">
        <v>122.58</v>
      </c>
      <c r="C192">
        <v>12.140499999999999</v>
      </c>
      <c r="D192">
        <v>-4.3050600000000001</v>
      </c>
      <c r="E192">
        <v>0</v>
      </c>
      <c r="F192">
        <v>0</v>
      </c>
      <c r="G192">
        <v>-1045430000</v>
      </c>
      <c r="H192">
        <v>1090520000</v>
      </c>
      <c r="I192">
        <v>-1027470000</v>
      </c>
    </row>
    <row r="193" spans="1:9">
      <c r="A193">
        <v>4395</v>
      </c>
      <c r="B193">
        <v>122.608</v>
      </c>
      <c r="C193">
        <v>11.994300000000001</v>
      </c>
      <c r="D193">
        <v>-4.2195799999999997</v>
      </c>
      <c r="E193">
        <v>0</v>
      </c>
      <c r="F193">
        <v>0</v>
      </c>
      <c r="G193">
        <v>-1044910000</v>
      </c>
      <c r="H193">
        <v>1093660000</v>
      </c>
      <c r="I193">
        <v>-1025900000</v>
      </c>
    </row>
    <row r="194" spans="1:9">
      <c r="A194">
        <v>4444</v>
      </c>
      <c r="B194">
        <v>122.604</v>
      </c>
      <c r="C194">
        <v>11.8767</v>
      </c>
      <c r="D194">
        <v>-4.1374399999999998</v>
      </c>
      <c r="E194">
        <v>0</v>
      </c>
      <c r="F194">
        <v>0</v>
      </c>
      <c r="G194">
        <v>-1048050000</v>
      </c>
      <c r="H194">
        <v>1092620000</v>
      </c>
      <c r="I194">
        <v>-1025900000</v>
      </c>
    </row>
    <row r="195" spans="1:9">
      <c r="A195">
        <v>4493</v>
      </c>
      <c r="B195">
        <v>122.602</v>
      </c>
      <c r="C195">
        <v>11.825100000000001</v>
      </c>
      <c r="D195">
        <v>-4.08514</v>
      </c>
      <c r="E195">
        <v>0</v>
      </c>
      <c r="F195">
        <v>0</v>
      </c>
      <c r="G195">
        <v>-1045950000</v>
      </c>
      <c r="H195">
        <v>1090520000</v>
      </c>
      <c r="I195">
        <v>-1026820000</v>
      </c>
    </row>
    <row r="196" spans="1:9">
      <c r="A196">
        <v>4532</v>
      </c>
      <c r="B196">
        <v>122.60299999999999</v>
      </c>
      <c r="C196">
        <v>11.818099999999999</v>
      </c>
      <c r="D196">
        <v>-4.0552999999999999</v>
      </c>
      <c r="E196">
        <v>0</v>
      </c>
      <c r="F196">
        <v>0</v>
      </c>
      <c r="G196">
        <v>-1044910000</v>
      </c>
      <c r="H196">
        <v>1090520000</v>
      </c>
      <c r="I196">
        <v>-1025900000</v>
      </c>
    </row>
    <row r="197" spans="1:9">
      <c r="A197">
        <v>4576</v>
      </c>
      <c r="B197">
        <v>122.58499999999999</v>
      </c>
      <c r="C197">
        <v>11.848800000000001</v>
      </c>
      <c r="D197">
        <v>-4.0259400000000003</v>
      </c>
      <c r="E197">
        <v>0</v>
      </c>
      <c r="F197">
        <v>0</v>
      </c>
      <c r="G197">
        <v>-1045950000</v>
      </c>
      <c r="H197">
        <v>1091570000</v>
      </c>
      <c r="I197">
        <v>-1026420000</v>
      </c>
    </row>
    <row r="198" spans="1:9">
      <c r="A198">
        <v>4603</v>
      </c>
      <c r="B198">
        <v>122.56100000000001</v>
      </c>
      <c r="C198">
        <v>11.8568</v>
      </c>
      <c r="D198">
        <v>-3.9803299999999999</v>
      </c>
      <c r="E198">
        <v>0</v>
      </c>
      <c r="F198">
        <v>0</v>
      </c>
      <c r="G198">
        <v>-1046480000</v>
      </c>
      <c r="H198">
        <v>1092620000</v>
      </c>
      <c r="I198">
        <v>-1026290000</v>
      </c>
    </row>
    <row r="199" spans="1:9">
      <c r="A199">
        <v>4616</v>
      </c>
      <c r="B199">
        <v>122.54</v>
      </c>
      <c r="C199">
        <v>11.8483</v>
      </c>
      <c r="D199">
        <v>-3.9506199999999998</v>
      </c>
      <c r="E199">
        <v>0</v>
      </c>
      <c r="F199">
        <v>0</v>
      </c>
      <c r="G199">
        <v>-1047000000</v>
      </c>
      <c r="H199">
        <v>1092620000</v>
      </c>
      <c r="I199">
        <v>-1026290000</v>
      </c>
    </row>
    <row r="200" spans="1:9">
      <c r="A200">
        <v>4637</v>
      </c>
      <c r="B200">
        <v>122.52</v>
      </c>
      <c r="C200">
        <v>11.8537</v>
      </c>
      <c r="D200">
        <v>-3.9299599999999999</v>
      </c>
      <c r="E200">
        <v>0</v>
      </c>
      <c r="F200">
        <v>0</v>
      </c>
      <c r="G200">
        <v>-1046480000</v>
      </c>
      <c r="H200">
        <v>1092620000</v>
      </c>
      <c r="I200">
        <v>-1026290000</v>
      </c>
    </row>
    <row r="201" spans="1:9">
      <c r="A201">
        <v>4649</v>
      </c>
      <c r="B201">
        <v>122.515</v>
      </c>
      <c r="C201">
        <v>11.880100000000001</v>
      </c>
      <c r="D201">
        <v>-3.9391400000000001</v>
      </c>
      <c r="E201">
        <v>0</v>
      </c>
      <c r="F201">
        <v>0</v>
      </c>
      <c r="G201">
        <v>-1045950000</v>
      </c>
      <c r="H201">
        <v>1092620000</v>
      </c>
      <c r="I201">
        <v>-1026420000</v>
      </c>
    </row>
    <row r="202" spans="1:9">
      <c r="A202">
        <v>4675</v>
      </c>
      <c r="B202">
        <v>122.518</v>
      </c>
      <c r="C202">
        <v>11.909599999999999</v>
      </c>
      <c r="D202">
        <v>-3.9649700000000001</v>
      </c>
      <c r="E202">
        <v>0</v>
      </c>
      <c r="F202">
        <v>0</v>
      </c>
      <c r="G202">
        <v>-1044910000</v>
      </c>
      <c r="H202">
        <v>1088420000</v>
      </c>
      <c r="I202">
        <v>-1026160000</v>
      </c>
    </row>
    <row r="203" spans="1:9">
      <c r="A203">
        <v>4704</v>
      </c>
      <c r="B203">
        <v>122.533</v>
      </c>
      <c r="C203">
        <v>11.9138</v>
      </c>
      <c r="D203">
        <v>-3.9905200000000001</v>
      </c>
      <c r="E203">
        <v>0</v>
      </c>
      <c r="F203">
        <v>0</v>
      </c>
      <c r="G203">
        <v>-1044380000</v>
      </c>
      <c r="H203">
        <v>1090520000</v>
      </c>
      <c r="I203">
        <v>-1026160000</v>
      </c>
    </row>
    <row r="204" spans="1:9">
      <c r="A204">
        <v>4716</v>
      </c>
      <c r="B204">
        <v>122.548</v>
      </c>
      <c r="C204">
        <v>11.918100000000001</v>
      </c>
      <c r="D204">
        <v>-4.0160799999999997</v>
      </c>
      <c r="E204">
        <v>0</v>
      </c>
      <c r="F204">
        <v>0</v>
      </c>
      <c r="G204">
        <v>-1044910000</v>
      </c>
      <c r="H204">
        <v>1090520000</v>
      </c>
      <c r="I204">
        <v>-1026160000</v>
      </c>
    </row>
    <row r="205" spans="1:9">
      <c r="A205">
        <v>4742</v>
      </c>
      <c r="B205">
        <v>122.556</v>
      </c>
      <c r="C205">
        <v>11.928599999999999</v>
      </c>
      <c r="D205">
        <v>-4.0310199999999998</v>
      </c>
      <c r="E205">
        <v>0</v>
      </c>
      <c r="F205">
        <v>0</v>
      </c>
      <c r="G205">
        <v>-1045950000</v>
      </c>
      <c r="H205">
        <v>1091570000</v>
      </c>
      <c r="I205">
        <v>-1026290000</v>
      </c>
    </row>
    <row r="206" spans="1:9">
      <c r="A206">
        <v>4766</v>
      </c>
      <c r="B206">
        <v>122.563</v>
      </c>
      <c r="C206">
        <v>11.9391</v>
      </c>
      <c r="D206">
        <v>-4.0459699999999996</v>
      </c>
      <c r="E206">
        <v>0</v>
      </c>
      <c r="F206">
        <v>0</v>
      </c>
      <c r="G206">
        <v>-1045950000</v>
      </c>
      <c r="H206">
        <v>1092620000</v>
      </c>
      <c r="I206">
        <v>-1026160000</v>
      </c>
    </row>
    <row r="207" spans="1:9">
      <c r="A207">
        <v>4782</v>
      </c>
      <c r="B207">
        <v>122.578</v>
      </c>
      <c r="C207">
        <v>11.946300000000001</v>
      </c>
      <c r="D207">
        <v>-4.0667999999999997</v>
      </c>
      <c r="E207">
        <v>0</v>
      </c>
      <c r="F207">
        <v>0</v>
      </c>
      <c r="G207">
        <v>-1045430000</v>
      </c>
      <c r="H207">
        <v>1092620000</v>
      </c>
      <c r="I207">
        <v>-1026160000</v>
      </c>
    </row>
    <row r="208" spans="1:9">
      <c r="A208">
        <v>4801</v>
      </c>
      <c r="B208">
        <v>122.578</v>
      </c>
      <c r="C208">
        <v>11.946300000000001</v>
      </c>
      <c r="D208">
        <v>-4.0667999999999997</v>
      </c>
      <c r="E208">
        <v>0</v>
      </c>
      <c r="F208">
        <v>0</v>
      </c>
      <c r="G208">
        <v>-1045430000</v>
      </c>
      <c r="H208">
        <v>1092620000</v>
      </c>
      <c r="I208">
        <v>-1026160000</v>
      </c>
    </row>
    <row r="209" spans="1:9">
      <c r="A209">
        <v>4816</v>
      </c>
      <c r="B209">
        <v>122.58499999999999</v>
      </c>
      <c r="C209">
        <v>11.944599999999999</v>
      </c>
      <c r="D209">
        <v>-4.0804400000000003</v>
      </c>
      <c r="E209">
        <v>0</v>
      </c>
      <c r="F209">
        <v>0</v>
      </c>
      <c r="G209">
        <v>-1045430000</v>
      </c>
      <c r="H209">
        <v>1092620000</v>
      </c>
      <c r="I209">
        <v>-1026160000</v>
      </c>
    </row>
    <row r="210" spans="1:9">
      <c r="A210">
        <v>4835</v>
      </c>
      <c r="B210">
        <v>122.59399999999999</v>
      </c>
      <c r="C210">
        <v>11.94</v>
      </c>
      <c r="D210">
        <v>-4.0988100000000003</v>
      </c>
      <c r="E210">
        <v>0</v>
      </c>
      <c r="F210">
        <v>0</v>
      </c>
      <c r="G210">
        <v>-1045950000</v>
      </c>
      <c r="H210">
        <v>1092620000</v>
      </c>
      <c r="I210">
        <v>-1026160000</v>
      </c>
    </row>
    <row r="211" spans="1:9">
      <c r="A211">
        <v>4843</v>
      </c>
      <c r="B211">
        <v>122.602</v>
      </c>
      <c r="C211">
        <v>11.9336</v>
      </c>
      <c r="D211">
        <v>-4.1094299999999997</v>
      </c>
      <c r="E211">
        <v>0</v>
      </c>
      <c r="F211">
        <v>0</v>
      </c>
      <c r="G211">
        <v>-1045430000</v>
      </c>
      <c r="H211">
        <v>1092620000</v>
      </c>
      <c r="I211">
        <v>-1026420000</v>
      </c>
    </row>
    <row r="212" spans="1:9">
      <c r="A212">
        <v>4865</v>
      </c>
      <c r="B212">
        <v>122.60899999999999</v>
      </c>
      <c r="C212">
        <v>11.947100000000001</v>
      </c>
      <c r="D212">
        <v>-4.11965</v>
      </c>
      <c r="E212">
        <v>0</v>
      </c>
      <c r="F212">
        <v>0</v>
      </c>
      <c r="G212">
        <v>-1045430000</v>
      </c>
      <c r="H212">
        <v>1092620000</v>
      </c>
      <c r="I212">
        <v>-1026560000</v>
      </c>
    </row>
    <row r="213" spans="1:9">
      <c r="A213">
        <v>4874</v>
      </c>
      <c r="B213">
        <v>122.61499999999999</v>
      </c>
      <c r="C213">
        <v>11.960599999999999</v>
      </c>
      <c r="D213">
        <v>-4.12988</v>
      </c>
      <c r="E213">
        <v>0</v>
      </c>
      <c r="F213">
        <v>0</v>
      </c>
      <c r="G213">
        <v>-1045430000</v>
      </c>
      <c r="H213">
        <v>1091570000</v>
      </c>
      <c r="I213">
        <v>-1026160000</v>
      </c>
    </row>
    <row r="214" spans="1:9">
      <c r="A214">
        <v>4898</v>
      </c>
      <c r="B214">
        <v>122.60899999999999</v>
      </c>
      <c r="C214">
        <v>11.9854</v>
      </c>
      <c r="D214">
        <v>-4.1313500000000003</v>
      </c>
      <c r="E214">
        <v>0</v>
      </c>
      <c r="F214">
        <v>0</v>
      </c>
      <c r="G214">
        <v>-1044910000</v>
      </c>
      <c r="H214">
        <v>1091570000</v>
      </c>
      <c r="I214">
        <v>-1026030000</v>
      </c>
    </row>
    <row r="215" spans="1:9">
      <c r="A215">
        <v>4907</v>
      </c>
      <c r="B215">
        <v>122.59699999999999</v>
      </c>
      <c r="C215">
        <v>12.006</v>
      </c>
      <c r="D215">
        <v>-4.1286199999999997</v>
      </c>
      <c r="E215">
        <v>0</v>
      </c>
      <c r="F215">
        <v>0</v>
      </c>
      <c r="G215">
        <v>-1044380000</v>
      </c>
      <c r="H215">
        <v>1092620000</v>
      </c>
      <c r="I215">
        <v>-1025640000</v>
      </c>
    </row>
    <row r="216" spans="1:9">
      <c r="A216">
        <v>4929</v>
      </c>
      <c r="B216">
        <v>122.58499999999999</v>
      </c>
      <c r="C216">
        <v>12.019</v>
      </c>
      <c r="D216">
        <v>-4.1276000000000002</v>
      </c>
      <c r="E216">
        <v>0</v>
      </c>
      <c r="F216">
        <v>0</v>
      </c>
      <c r="G216">
        <v>-1043860000</v>
      </c>
      <c r="H216">
        <v>1092620000</v>
      </c>
      <c r="I216">
        <v>-1025640000</v>
      </c>
    </row>
    <row r="217" spans="1:9">
      <c r="A217">
        <v>4940</v>
      </c>
      <c r="B217">
        <v>122.56699999999999</v>
      </c>
      <c r="C217">
        <v>12.0307</v>
      </c>
      <c r="D217">
        <v>-4.1176500000000003</v>
      </c>
      <c r="E217">
        <v>0</v>
      </c>
      <c r="F217">
        <v>0</v>
      </c>
      <c r="G217">
        <v>-1044910000</v>
      </c>
      <c r="H217">
        <v>1092620000</v>
      </c>
      <c r="I217">
        <v>-1025770000</v>
      </c>
    </row>
    <row r="218" spans="1:9">
      <c r="A218">
        <v>4968</v>
      </c>
      <c r="B218">
        <v>122.544</v>
      </c>
      <c r="C218">
        <v>12.052</v>
      </c>
      <c r="D218">
        <v>-4.1125600000000002</v>
      </c>
      <c r="E218">
        <v>0</v>
      </c>
      <c r="F218">
        <v>0</v>
      </c>
      <c r="G218">
        <v>-1044910000</v>
      </c>
      <c r="H218">
        <v>1092620000</v>
      </c>
      <c r="I218">
        <v>-1026030000</v>
      </c>
    </row>
    <row r="219" spans="1:9">
      <c r="A219">
        <v>4982</v>
      </c>
      <c r="B219">
        <v>122.52500000000001</v>
      </c>
      <c r="C219">
        <v>12.0684</v>
      </c>
      <c r="D219">
        <v>-4.10562</v>
      </c>
      <c r="E219">
        <v>0</v>
      </c>
      <c r="F219">
        <v>0</v>
      </c>
      <c r="G219">
        <v>-1044910000</v>
      </c>
      <c r="H219">
        <v>1092620000</v>
      </c>
      <c r="I219">
        <v>-1026290000</v>
      </c>
    </row>
    <row r="220" spans="1:9">
      <c r="A220">
        <v>5005</v>
      </c>
      <c r="B220">
        <v>122.502</v>
      </c>
      <c r="C220">
        <v>12.077500000000001</v>
      </c>
      <c r="D220">
        <v>-4.0992100000000002</v>
      </c>
      <c r="E220">
        <v>0</v>
      </c>
      <c r="F220">
        <v>0</v>
      </c>
      <c r="G220">
        <v>-1044910000</v>
      </c>
      <c r="H220">
        <v>1092620000</v>
      </c>
      <c r="I220">
        <v>-1026290000</v>
      </c>
    </row>
    <row r="221" spans="1:9">
      <c r="A221">
        <v>5018</v>
      </c>
      <c r="B221">
        <v>122.479</v>
      </c>
      <c r="C221">
        <v>12.082000000000001</v>
      </c>
      <c r="D221">
        <v>-4.0897800000000002</v>
      </c>
      <c r="E221">
        <v>0</v>
      </c>
      <c r="F221">
        <v>0</v>
      </c>
      <c r="G221">
        <v>-1044910000</v>
      </c>
      <c r="H221">
        <v>1092620000</v>
      </c>
      <c r="I221">
        <v>-1026290000</v>
      </c>
    </row>
    <row r="222" spans="1:9">
      <c r="A222">
        <v>5040</v>
      </c>
      <c r="B222">
        <v>122.46</v>
      </c>
      <c r="C222">
        <v>12.0845</v>
      </c>
      <c r="D222">
        <v>-4.0737699999999997</v>
      </c>
      <c r="E222">
        <v>0</v>
      </c>
      <c r="F222">
        <v>0</v>
      </c>
      <c r="G222">
        <v>-1045430000</v>
      </c>
      <c r="H222">
        <v>1091570000</v>
      </c>
      <c r="I222">
        <v>-1026290000</v>
      </c>
    </row>
    <row r="223" spans="1:9">
      <c r="A223">
        <v>5055</v>
      </c>
      <c r="B223">
        <v>122.44199999999999</v>
      </c>
      <c r="C223">
        <v>12.084</v>
      </c>
      <c r="D223">
        <v>-4.0625</v>
      </c>
      <c r="E223">
        <v>0</v>
      </c>
      <c r="F223">
        <v>0</v>
      </c>
      <c r="G223">
        <v>-1045430000</v>
      </c>
      <c r="H223">
        <v>1091570000</v>
      </c>
      <c r="I223">
        <v>-1026160000</v>
      </c>
    </row>
    <row r="224" spans="1:9">
      <c r="A224">
        <v>5064</v>
      </c>
      <c r="B224">
        <v>122.44199999999999</v>
      </c>
      <c r="C224">
        <v>12.084</v>
      </c>
      <c r="D224">
        <v>-4.0625</v>
      </c>
      <c r="E224">
        <v>0</v>
      </c>
      <c r="F224">
        <v>0</v>
      </c>
      <c r="G224">
        <v>-1045430000</v>
      </c>
      <c r="H224">
        <v>1091570000</v>
      </c>
      <c r="I224">
        <v>-1026030000</v>
      </c>
    </row>
    <row r="225" spans="1:9">
      <c r="A225">
        <v>5071</v>
      </c>
      <c r="B225">
        <v>122.42400000000001</v>
      </c>
      <c r="C225">
        <v>12.088100000000001</v>
      </c>
      <c r="D225">
        <v>-4.0542299999999996</v>
      </c>
      <c r="E225">
        <v>0</v>
      </c>
      <c r="F225">
        <v>0</v>
      </c>
      <c r="G225">
        <v>-1045430000</v>
      </c>
      <c r="H225">
        <v>1092620000</v>
      </c>
      <c r="I225">
        <v>-1025900000</v>
      </c>
    </row>
    <row r="226" spans="1:9">
      <c r="A226">
        <v>5079</v>
      </c>
      <c r="B226">
        <v>122.407</v>
      </c>
      <c r="C226">
        <v>12.0892</v>
      </c>
      <c r="D226">
        <v>-4.0507200000000001</v>
      </c>
      <c r="E226">
        <v>0</v>
      </c>
      <c r="F226">
        <v>0</v>
      </c>
      <c r="G226">
        <v>-1044380000</v>
      </c>
      <c r="H226">
        <v>1092620000</v>
      </c>
      <c r="I226">
        <v>-1025640000</v>
      </c>
    </row>
    <row r="227" spans="1:9">
      <c r="A227">
        <v>5108</v>
      </c>
      <c r="B227">
        <v>122.393</v>
      </c>
      <c r="C227">
        <v>12.086600000000001</v>
      </c>
      <c r="D227">
        <v>-4.03287</v>
      </c>
      <c r="E227">
        <v>0</v>
      </c>
      <c r="F227">
        <v>0</v>
      </c>
      <c r="G227">
        <v>-1044380000</v>
      </c>
      <c r="H227">
        <v>1092620000</v>
      </c>
      <c r="I227">
        <v>-1026030000</v>
      </c>
    </row>
    <row r="228" spans="1:9">
      <c r="A228">
        <v>5136</v>
      </c>
      <c r="B228">
        <v>122.381</v>
      </c>
      <c r="C228">
        <v>12.085699999999999</v>
      </c>
      <c r="D228">
        <v>-4.02278</v>
      </c>
      <c r="E228">
        <v>0</v>
      </c>
      <c r="F228">
        <v>0</v>
      </c>
      <c r="G228">
        <v>-1044910000</v>
      </c>
      <c r="H228">
        <v>1092620000</v>
      </c>
      <c r="I228">
        <v>-1026160000</v>
      </c>
    </row>
    <row r="229" spans="1:9">
      <c r="A229">
        <v>5149</v>
      </c>
      <c r="B229">
        <v>122.36</v>
      </c>
      <c r="C229">
        <v>12.081799999999999</v>
      </c>
      <c r="D229">
        <v>-3.9960100000000001</v>
      </c>
      <c r="E229">
        <v>0</v>
      </c>
      <c r="F229">
        <v>0</v>
      </c>
      <c r="G229">
        <v>-1044380000</v>
      </c>
      <c r="H229">
        <v>1093660000</v>
      </c>
      <c r="I229">
        <v>-1025640000</v>
      </c>
    </row>
    <row r="230" spans="1:9">
      <c r="A230">
        <v>5181</v>
      </c>
      <c r="B230">
        <v>122.322</v>
      </c>
      <c r="C230">
        <v>12.079000000000001</v>
      </c>
      <c r="D230">
        <v>-3.9657300000000002</v>
      </c>
      <c r="E230">
        <v>0</v>
      </c>
      <c r="F230">
        <v>0</v>
      </c>
      <c r="G230">
        <v>-1043860000</v>
      </c>
      <c r="H230">
        <v>1092620000</v>
      </c>
      <c r="I230">
        <v>-1025250000</v>
      </c>
    </row>
    <row r="231" spans="1:9">
      <c r="A231">
        <v>5207</v>
      </c>
      <c r="B231">
        <v>122.285</v>
      </c>
      <c r="C231">
        <v>12.0686</v>
      </c>
      <c r="D231">
        <v>-3.9372199999999999</v>
      </c>
      <c r="E231">
        <v>0</v>
      </c>
      <c r="F231">
        <v>0</v>
      </c>
      <c r="G231">
        <v>-1044380000</v>
      </c>
      <c r="H231">
        <v>1091570000</v>
      </c>
      <c r="I231">
        <v>-1025250000</v>
      </c>
    </row>
    <row r="232" spans="1:9">
      <c r="A232">
        <v>5228</v>
      </c>
      <c r="B232">
        <v>122.247</v>
      </c>
      <c r="C232">
        <v>12.0687</v>
      </c>
      <c r="D232">
        <v>-3.9022000000000001</v>
      </c>
      <c r="E232">
        <v>0</v>
      </c>
      <c r="F232">
        <v>0</v>
      </c>
      <c r="G232">
        <v>-1044380000</v>
      </c>
      <c r="H232">
        <v>1091570000</v>
      </c>
      <c r="I232">
        <v>-1025510000</v>
      </c>
    </row>
    <row r="233" spans="1:9">
      <c r="A233">
        <v>5239</v>
      </c>
      <c r="B233">
        <v>122.202</v>
      </c>
      <c r="C233">
        <v>12.064399999999999</v>
      </c>
      <c r="D233">
        <v>-3.8630300000000002</v>
      </c>
      <c r="E233">
        <v>0</v>
      </c>
      <c r="F233">
        <v>0</v>
      </c>
      <c r="G233">
        <v>-1044380000</v>
      </c>
      <c r="H233">
        <v>1092620000</v>
      </c>
      <c r="I233">
        <v>-1025640000</v>
      </c>
    </row>
    <row r="234" spans="1:9">
      <c r="A234">
        <v>5266</v>
      </c>
      <c r="B234">
        <v>122.16500000000001</v>
      </c>
      <c r="C234">
        <v>12.049300000000001</v>
      </c>
      <c r="D234">
        <v>-3.8315600000000001</v>
      </c>
      <c r="E234">
        <v>0</v>
      </c>
      <c r="F234">
        <v>0</v>
      </c>
      <c r="G234">
        <v>-1044380000</v>
      </c>
      <c r="H234">
        <v>1092620000</v>
      </c>
      <c r="I234">
        <v>-1025640000</v>
      </c>
    </row>
    <row r="235" spans="1:9">
      <c r="A235">
        <v>5282</v>
      </c>
      <c r="B235">
        <v>122.134</v>
      </c>
      <c r="C235">
        <v>12.026199999999999</v>
      </c>
      <c r="D235">
        <v>-3.8030599999999999</v>
      </c>
      <c r="E235">
        <v>0</v>
      </c>
      <c r="F235">
        <v>0</v>
      </c>
      <c r="G235">
        <v>-1044910000</v>
      </c>
      <c r="H235">
        <v>1091570000</v>
      </c>
      <c r="I235">
        <v>-1025250000</v>
      </c>
    </row>
    <row r="236" spans="1:9">
      <c r="A236">
        <v>5304</v>
      </c>
      <c r="B236">
        <v>122.099</v>
      </c>
      <c r="C236">
        <v>12.000500000000001</v>
      </c>
      <c r="D236">
        <v>-3.7781699999999998</v>
      </c>
      <c r="E236">
        <v>0</v>
      </c>
      <c r="F236">
        <v>0</v>
      </c>
      <c r="G236">
        <v>-1044910000</v>
      </c>
      <c r="H236">
        <v>1091570000</v>
      </c>
      <c r="I236">
        <v>-1025250000</v>
      </c>
    </row>
    <row r="237" spans="1:9">
      <c r="A237">
        <v>5315</v>
      </c>
      <c r="B237">
        <v>122.069</v>
      </c>
      <c r="C237">
        <v>11.979100000000001</v>
      </c>
      <c r="D237">
        <v>-3.75746</v>
      </c>
      <c r="E237">
        <v>0</v>
      </c>
      <c r="F237">
        <v>0</v>
      </c>
      <c r="G237">
        <v>-1044910000</v>
      </c>
      <c r="H237">
        <v>1092620000</v>
      </c>
      <c r="I237">
        <v>-1025380000</v>
      </c>
    </row>
    <row r="238" spans="1:9">
      <c r="A238">
        <v>5339</v>
      </c>
      <c r="B238">
        <v>122.04900000000001</v>
      </c>
      <c r="C238">
        <v>11.9793</v>
      </c>
      <c r="D238">
        <v>-3.7652999999999999</v>
      </c>
      <c r="E238">
        <v>0</v>
      </c>
      <c r="F238">
        <v>0</v>
      </c>
      <c r="G238">
        <v>-1044380000</v>
      </c>
      <c r="H238">
        <v>1091570000</v>
      </c>
      <c r="I238">
        <v>-1025380000</v>
      </c>
    </row>
    <row r="239" spans="1:9">
      <c r="A239">
        <v>5365</v>
      </c>
      <c r="B239">
        <v>122.036</v>
      </c>
      <c r="C239">
        <v>11.9856</v>
      </c>
      <c r="D239">
        <v>-3.7850199999999998</v>
      </c>
      <c r="E239">
        <v>0</v>
      </c>
      <c r="F239">
        <v>0</v>
      </c>
      <c r="G239">
        <v>-1044380000</v>
      </c>
      <c r="H239">
        <v>1091570000</v>
      </c>
      <c r="I239">
        <v>-1025380000</v>
      </c>
    </row>
    <row r="240" spans="1:9">
      <c r="A240">
        <v>5384</v>
      </c>
      <c r="B240">
        <v>122.036</v>
      </c>
      <c r="C240">
        <v>11.9856</v>
      </c>
      <c r="D240">
        <v>-3.7850199999999998</v>
      </c>
      <c r="E240">
        <v>0</v>
      </c>
      <c r="F240">
        <v>0</v>
      </c>
      <c r="G240">
        <v>-1043860000</v>
      </c>
      <c r="H240">
        <v>1093660000</v>
      </c>
      <c r="I240">
        <v>-1025110000</v>
      </c>
    </row>
    <row r="241" spans="1:9">
      <c r="A241">
        <v>5406</v>
      </c>
      <c r="B241">
        <v>122.032</v>
      </c>
      <c r="C241">
        <v>11.9877</v>
      </c>
      <c r="D241">
        <v>-3.7915899999999998</v>
      </c>
      <c r="E241">
        <v>0</v>
      </c>
      <c r="F241">
        <v>0</v>
      </c>
      <c r="G241">
        <v>-1043860000</v>
      </c>
      <c r="H241">
        <v>1092620000</v>
      </c>
      <c r="I241">
        <v>-1024980000</v>
      </c>
    </row>
    <row r="242" spans="1:9">
      <c r="A242">
        <v>5425</v>
      </c>
      <c r="B242">
        <v>122.038</v>
      </c>
      <c r="C242">
        <v>11.992000000000001</v>
      </c>
      <c r="D242">
        <v>-3.7957299999999998</v>
      </c>
      <c r="E242">
        <v>0</v>
      </c>
      <c r="F242">
        <v>0</v>
      </c>
      <c r="G242">
        <v>-1043860000</v>
      </c>
      <c r="H242">
        <v>1093660000</v>
      </c>
      <c r="I242">
        <v>-1024980000</v>
      </c>
    </row>
    <row r="243" spans="1:9">
      <c r="A243">
        <v>5437</v>
      </c>
      <c r="B243">
        <v>122.029</v>
      </c>
      <c r="C243">
        <v>12.005699999999999</v>
      </c>
      <c r="D243">
        <v>-3.7832499999999998</v>
      </c>
      <c r="E243">
        <v>0</v>
      </c>
      <c r="F243">
        <v>0</v>
      </c>
      <c r="G243">
        <v>-1043860000</v>
      </c>
      <c r="H243">
        <v>1092620000</v>
      </c>
      <c r="I243">
        <v>-1024980000</v>
      </c>
    </row>
    <row r="244" spans="1:9">
      <c r="A244">
        <v>5444</v>
      </c>
      <c r="B244">
        <v>122.01</v>
      </c>
      <c r="C244">
        <v>12.0464</v>
      </c>
      <c r="D244">
        <v>-3.77854</v>
      </c>
      <c r="E244">
        <v>0</v>
      </c>
      <c r="F244">
        <v>0</v>
      </c>
      <c r="G244">
        <v>-1044380000</v>
      </c>
      <c r="H244">
        <v>1091570000</v>
      </c>
      <c r="I244">
        <v>-1025110000</v>
      </c>
    </row>
    <row r="245" spans="1:9">
      <c r="A245">
        <v>5469</v>
      </c>
      <c r="B245">
        <v>121.986</v>
      </c>
      <c r="C245">
        <v>12.099600000000001</v>
      </c>
      <c r="D245">
        <v>-3.7738100000000001</v>
      </c>
      <c r="E245">
        <v>0</v>
      </c>
      <c r="F245">
        <v>0</v>
      </c>
      <c r="G245">
        <v>-1043860000</v>
      </c>
      <c r="H245">
        <v>1091570000</v>
      </c>
      <c r="I245">
        <v>-1025250000</v>
      </c>
    </row>
    <row r="246" spans="1:9">
      <c r="A246">
        <v>5485</v>
      </c>
      <c r="B246">
        <v>121.96</v>
      </c>
      <c r="C246">
        <v>12.1435</v>
      </c>
      <c r="D246">
        <v>-3.76309</v>
      </c>
      <c r="E246">
        <v>0</v>
      </c>
      <c r="F246">
        <v>0</v>
      </c>
      <c r="G246">
        <v>-1044380000</v>
      </c>
      <c r="H246">
        <v>1091570000</v>
      </c>
      <c r="I246">
        <v>-1025510000</v>
      </c>
    </row>
    <row r="247" spans="1:9">
      <c r="A247">
        <v>5508</v>
      </c>
      <c r="B247">
        <v>121.93300000000001</v>
      </c>
      <c r="C247">
        <v>12.185600000000001</v>
      </c>
      <c r="D247">
        <v>-3.7446000000000002</v>
      </c>
      <c r="E247">
        <v>0</v>
      </c>
      <c r="F247">
        <v>0</v>
      </c>
      <c r="G247">
        <v>-1044380000</v>
      </c>
      <c r="H247">
        <v>1091570000</v>
      </c>
      <c r="I247">
        <v>-1025110000</v>
      </c>
    </row>
    <row r="248" spans="1:9">
      <c r="A248">
        <v>5533</v>
      </c>
      <c r="B248">
        <v>121.913</v>
      </c>
      <c r="C248">
        <v>12.212300000000001</v>
      </c>
      <c r="D248">
        <v>-3.7308599999999998</v>
      </c>
      <c r="E248">
        <v>0</v>
      </c>
      <c r="F248">
        <v>0</v>
      </c>
      <c r="G248">
        <v>-1043860000</v>
      </c>
      <c r="H248">
        <v>1091570000</v>
      </c>
      <c r="I248">
        <v>-1025110000</v>
      </c>
    </row>
    <row r="249" spans="1:9">
      <c r="A249">
        <v>5551</v>
      </c>
      <c r="B249">
        <v>121.89100000000001</v>
      </c>
      <c r="C249">
        <v>12.2399</v>
      </c>
      <c r="D249">
        <v>-3.73617</v>
      </c>
      <c r="E249">
        <v>0</v>
      </c>
      <c r="F249">
        <v>0</v>
      </c>
      <c r="G249">
        <v>-1043860000</v>
      </c>
      <c r="H249">
        <v>1092620000</v>
      </c>
      <c r="I249">
        <v>-1025110000</v>
      </c>
    </row>
    <row r="250" spans="1:9">
      <c r="A250">
        <v>5575</v>
      </c>
      <c r="B250">
        <v>121.87</v>
      </c>
      <c r="C250">
        <v>12.26</v>
      </c>
      <c r="D250">
        <v>-3.7432599999999998</v>
      </c>
      <c r="E250">
        <v>0</v>
      </c>
      <c r="F250">
        <v>0</v>
      </c>
      <c r="G250">
        <v>-1043330000</v>
      </c>
      <c r="H250">
        <v>1092620000</v>
      </c>
      <c r="I250">
        <v>-1025110000</v>
      </c>
    </row>
    <row r="251" spans="1:9">
      <c r="A251">
        <v>5601</v>
      </c>
      <c r="B251">
        <v>121.85899999999999</v>
      </c>
      <c r="C251">
        <v>12.2653</v>
      </c>
      <c r="D251">
        <v>-3.7438400000000001</v>
      </c>
      <c r="E251">
        <v>0</v>
      </c>
      <c r="F251">
        <v>0</v>
      </c>
      <c r="G251">
        <v>-1044380000</v>
      </c>
      <c r="H251">
        <v>1092620000</v>
      </c>
      <c r="I251">
        <v>-1025110000</v>
      </c>
    </row>
    <row r="252" spans="1:9">
      <c r="A252">
        <v>5617</v>
      </c>
      <c r="B252">
        <v>121.84699999999999</v>
      </c>
      <c r="C252">
        <v>12.2521</v>
      </c>
      <c r="D252">
        <v>-3.73258</v>
      </c>
      <c r="E252">
        <v>0</v>
      </c>
      <c r="F252">
        <v>0</v>
      </c>
      <c r="G252">
        <v>-1044380000</v>
      </c>
      <c r="H252">
        <v>1091570000</v>
      </c>
      <c r="I252">
        <v>-1025110000</v>
      </c>
    </row>
    <row r="253" spans="1:9">
      <c r="A253">
        <v>5637</v>
      </c>
      <c r="B253">
        <v>121.83499999999999</v>
      </c>
      <c r="C253">
        <v>12.2342</v>
      </c>
      <c r="D253">
        <v>-3.71835</v>
      </c>
      <c r="E253">
        <v>0</v>
      </c>
      <c r="F253">
        <v>0</v>
      </c>
      <c r="G253">
        <v>-1044380000</v>
      </c>
      <c r="H253">
        <v>1091570000</v>
      </c>
      <c r="I253">
        <v>-1025110000</v>
      </c>
    </row>
    <row r="254" spans="1:9">
      <c r="A254">
        <v>5649</v>
      </c>
      <c r="B254">
        <v>121.833</v>
      </c>
      <c r="C254">
        <v>12.210900000000001</v>
      </c>
      <c r="D254">
        <v>-3.70356</v>
      </c>
      <c r="E254">
        <v>0</v>
      </c>
      <c r="F254">
        <v>0</v>
      </c>
      <c r="G254">
        <v>-1043860000</v>
      </c>
      <c r="H254">
        <v>1091570000</v>
      </c>
      <c r="I254">
        <v>-1024850000</v>
      </c>
    </row>
    <row r="255" spans="1:9">
      <c r="A255">
        <v>5663</v>
      </c>
      <c r="B255">
        <v>121.827</v>
      </c>
      <c r="C255">
        <v>12.180400000000001</v>
      </c>
      <c r="D255">
        <v>-3.6893899999999999</v>
      </c>
      <c r="E255">
        <v>0</v>
      </c>
      <c r="F255">
        <v>0</v>
      </c>
      <c r="G255">
        <v>-1043860000</v>
      </c>
      <c r="H255">
        <v>1091570000</v>
      </c>
      <c r="I255">
        <v>-1024720000</v>
      </c>
    </row>
    <row r="256" spans="1:9">
      <c r="A256">
        <v>5671</v>
      </c>
      <c r="B256">
        <v>121.827</v>
      </c>
      <c r="C256">
        <v>12.180400000000001</v>
      </c>
      <c r="D256">
        <v>-3.6893899999999999</v>
      </c>
      <c r="E256">
        <v>0</v>
      </c>
      <c r="F256">
        <v>0</v>
      </c>
      <c r="G256">
        <v>-1043860000</v>
      </c>
      <c r="H256">
        <v>1091570000</v>
      </c>
      <c r="I256">
        <v>-1024590000</v>
      </c>
    </row>
    <row r="257" spans="1:9">
      <c r="A257">
        <v>5678</v>
      </c>
      <c r="B257">
        <v>121.82299999999999</v>
      </c>
      <c r="C257">
        <v>12.150700000000001</v>
      </c>
      <c r="D257">
        <v>-3.66391</v>
      </c>
      <c r="E257">
        <v>0</v>
      </c>
      <c r="F257">
        <v>0</v>
      </c>
      <c r="G257">
        <v>-1044380000</v>
      </c>
      <c r="H257">
        <v>1091570000</v>
      </c>
      <c r="I257">
        <v>-1024590000</v>
      </c>
    </row>
    <row r="258" spans="1:9">
      <c r="A258">
        <v>5703</v>
      </c>
      <c r="B258">
        <v>121.81399999999999</v>
      </c>
      <c r="C258">
        <v>12.1242</v>
      </c>
      <c r="D258">
        <v>-3.6324800000000002</v>
      </c>
      <c r="E258">
        <v>0</v>
      </c>
      <c r="F258">
        <v>0</v>
      </c>
      <c r="G258">
        <v>-1043860000</v>
      </c>
      <c r="H258">
        <v>1092620000</v>
      </c>
      <c r="I258">
        <v>-1024460000</v>
      </c>
    </row>
    <row r="259" spans="1:9">
      <c r="A259">
        <v>5719</v>
      </c>
      <c r="B259">
        <v>121.80500000000001</v>
      </c>
      <c r="C259">
        <v>12.106999999999999</v>
      </c>
      <c r="D259">
        <v>-3.60697</v>
      </c>
      <c r="E259">
        <v>0</v>
      </c>
      <c r="F259">
        <v>0</v>
      </c>
      <c r="G259">
        <v>-1043330000</v>
      </c>
      <c r="H259">
        <v>1092620000</v>
      </c>
      <c r="I259">
        <v>-1024330000</v>
      </c>
    </row>
    <row r="260" spans="1:9">
      <c r="A260">
        <v>5743</v>
      </c>
      <c r="B260">
        <v>121.79300000000001</v>
      </c>
      <c r="C260">
        <v>12.0937</v>
      </c>
      <c r="D260">
        <v>-3.5957599999999998</v>
      </c>
      <c r="E260">
        <v>0</v>
      </c>
      <c r="F260">
        <v>0</v>
      </c>
      <c r="G260">
        <v>-1043860000</v>
      </c>
      <c r="H260">
        <v>1092620000</v>
      </c>
      <c r="I260">
        <v>-1024590000</v>
      </c>
    </row>
    <row r="261" spans="1:9">
      <c r="A261">
        <v>5770</v>
      </c>
      <c r="B261">
        <v>121.789</v>
      </c>
      <c r="C261">
        <v>12.0761</v>
      </c>
      <c r="D261">
        <v>-3.6030000000000002</v>
      </c>
      <c r="E261">
        <v>0</v>
      </c>
      <c r="F261">
        <v>0</v>
      </c>
      <c r="G261">
        <v>-1043860000</v>
      </c>
      <c r="H261">
        <v>1092620000</v>
      </c>
      <c r="I261">
        <v>-1024850000</v>
      </c>
    </row>
    <row r="262" spans="1:9">
      <c r="A262">
        <v>5785</v>
      </c>
      <c r="B262">
        <v>121.785</v>
      </c>
      <c r="C262">
        <v>12.0566</v>
      </c>
      <c r="D262">
        <v>-3.6025100000000001</v>
      </c>
      <c r="E262">
        <v>0</v>
      </c>
      <c r="F262">
        <v>0</v>
      </c>
      <c r="G262">
        <v>-1043860000</v>
      </c>
      <c r="H262">
        <v>1093660000</v>
      </c>
      <c r="I262">
        <v>-1024720000</v>
      </c>
    </row>
    <row r="263" spans="1:9">
      <c r="A263">
        <v>5808</v>
      </c>
      <c r="B263">
        <v>121.78700000000001</v>
      </c>
      <c r="C263">
        <v>12.029299999999999</v>
      </c>
      <c r="D263">
        <v>-3.6050200000000001</v>
      </c>
      <c r="E263">
        <v>0</v>
      </c>
      <c r="F263">
        <v>0</v>
      </c>
      <c r="G263">
        <v>-1043860000</v>
      </c>
      <c r="H263">
        <v>1093660000</v>
      </c>
      <c r="I263">
        <v>-1024460000</v>
      </c>
    </row>
    <row r="264" spans="1:9">
      <c r="A264">
        <v>5828</v>
      </c>
      <c r="B264">
        <v>121.789</v>
      </c>
      <c r="C264">
        <v>12.006600000000001</v>
      </c>
      <c r="D264">
        <v>-3.6104799999999999</v>
      </c>
      <c r="E264">
        <v>0</v>
      </c>
      <c r="F264">
        <v>0</v>
      </c>
      <c r="G264">
        <v>-1043860000</v>
      </c>
      <c r="H264">
        <v>1093660000</v>
      </c>
      <c r="I264">
        <v>-1024330000</v>
      </c>
    </row>
    <row r="265" spans="1:9">
      <c r="A265">
        <v>5838</v>
      </c>
      <c r="B265">
        <v>121.785</v>
      </c>
      <c r="C265">
        <v>11.989000000000001</v>
      </c>
      <c r="D265">
        <v>-3.6177299999999999</v>
      </c>
      <c r="E265">
        <v>0</v>
      </c>
      <c r="F265">
        <v>0</v>
      </c>
      <c r="G265">
        <v>-1044380000</v>
      </c>
      <c r="H265">
        <v>1093660000</v>
      </c>
      <c r="I265">
        <v>-1024330000</v>
      </c>
    </row>
    <row r="266" spans="1:9">
      <c r="A266">
        <v>5846</v>
      </c>
      <c r="B266">
        <v>121.78700000000001</v>
      </c>
      <c r="C266">
        <v>11.9663</v>
      </c>
      <c r="D266">
        <v>-3.6231900000000001</v>
      </c>
      <c r="E266">
        <v>0</v>
      </c>
      <c r="F266">
        <v>0</v>
      </c>
      <c r="G266">
        <v>-1044380000</v>
      </c>
      <c r="H266">
        <v>1093660000</v>
      </c>
      <c r="I266">
        <v>-1024720000</v>
      </c>
    </row>
    <row r="267" spans="1:9">
      <c r="A267">
        <v>5874</v>
      </c>
      <c r="B267">
        <v>121.783</v>
      </c>
      <c r="C267">
        <v>11.946899999999999</v>
      </c>
      <c r="D267">
        <v>-3.6227200000000002</v>
      </c>
      <c r="E267">
        <v>0</v>
      </c>
      <c r="F267">
        <v>0</v>
      </c>
      <c r="G267">
        <v>-1044380000</v>
      </c>
      <c r="H267">
        <v>1092620000</v>
      </c>
      <c r="I267">
        <v>-1024850000</v>
      </c>
    </row>
    <row r="268" spans="1:9">
      <c r="A268">
        <v>5906</v>
      </c>
      <c r="B268">
        <v>121.773</v>
      </c>
      <c r="C268">
        <v>11.932499999999999</v>
      </c>
      <c r="D268">
        <v>-3.6240399999999999</v>
      </c>
      <c r="E268">
        <v>0</v>
      </c>
      <c r="F268">
        <v>0</v>
      </c>
      <c r="G268">
        <v>-1044380000</v>
      </c>
      <c r="H268">
        <v>1092620000</v>
      </c>
      <c r="I268">
        <v>-1024850000</v>
      </c>
    </row>
    <row r="269" spans="1:9">
      <c r="A269">
        <v>5933</v>
      </c>
      <c r="B269">
        <v>121.762</v>
      </c>
      <c r="C269">
        <v>11.9285</v>
      </c>
      <c r="D269">
        <v>-3.61877</v>
      </c>
      <c r="E269">
        <v>0</v>
      </c>
      <c r="F269">
        <v>0</v>
      </c>
      <c r="G269">
        <v>-1044380000</v>
      </c>
      <c r="H269">
        <v>1092620000</v>
      </c>
      <c r="I269">
        <v>-1024720000</v>
      </c>
    </row>
    <row r="270" spans="1:9">
      <c r="A270">
        <v>5950</v>
      </c>
      <c r="B270">
        <v>121.751</v>
      </c>
      <c r="C270">
        <v>11.943199999999999</v>
      </c>
      <c r="D270">
        <v>-3.6253099999999998</v>
      </c>
      <c r="E270">
        <v>0</v>
      </c>
      <c r="F270">
        <v>0</v>
      </c>
      <c r="G270">
        <v>-1043860000</v>
      </c>
      <c r="H270">
        <v>1093660000</v>
      </c>
      <c r="I270">
        <v>-1024590000</v>
      </c>
    </row>
    <row r="271" spans="1:9">
      <c r="A271">
        <v>5969</v>
      </c>
      <c r="B271">
        <v>121.747</v>
      </c>
      <c r="C271">
        <v>11.966900000000001</v>
      </c>
      <c r="D271">
        <v>-3.63889</v>
      </c>
      <c r="E271">
        <v>0</v>
      </c>
      <c r="F271">
        <v>0</v>
      </c>
      <c r="G271">
        <v>-1043330000</v>
      </c>
      <c r="H271">
        <v>1093660000</v>
      </c>
      <c r="I271">
        <v>-1024590000</v>
      </c>
    </row>
    <row r="272" spans="1:9">
      <c r="A272">
        <v>5989</v>
      </c>
      <c r="B272">
        <v>121.747</v>
      </c>
      <c r="C272">
        <v>11.966900000000001</v>
      </c>
      <c r="D272">
        <v>-3.63889</v>
      </c>
      <c r="E272">
        <v>0</v>
      </c>
      <c r="F272">
        <v>0</v>
      </c>
      <c r="G272">
        <v>-1043330000</v>
      </c>
      <c r="H272">
        <v>1092620000</v>
      </c>
      <c r="I272">
        <v>-1024720000</v>
      </c>
    </row>
    <row r="273" spans="1:9">
      <c r="A273">
        <v>6009</v>
      </c>
      <c r="B273">
        <v>121.735</v>
      </c>
      <c r="C273">
        <v>11.999499999999999</v>
      </c>
      <c r="D273">
        <v>-3.6369899999999999</v>
      </c>
      <c r="E273">
        <v>0</v>
      </c>
      <c r="F273">
        <v>0</v>
      </c>
      <c r="G273">
        <v>-1043330000</v>
      </c>
      <c r="H273">
        <v>1092620000</v>
      </c>
      <c r="I273">
        <v>-1024460000</v>
      </c>
    </row>
    <row r="274" spans="1:9">
      <c r="A274">
        <v>6026</v>
      </c>
      <c r="B274">
        <v>121.72199999999999</v>
      </c>
      <c r="C274">
        <v>12.0322</v>
      </c>
      <c r="D274">
        <v>-3.6350699999999998</v>
      </c>
      <c r="E274">
        <v>0</v>
      </c>
      <c r="F274">
        <v>0</v>
      </c>
      <c r="G274">
        <v>-1043330000</v>
      </c>
      <c r="H274">
        <v>1092620000</v>
      </c>
      <c r="I274">
        <v>-1024330000</v>
      </c>
    </row>
    <row r="275" spans="1:9">
      <c r="A275">
        <v>6037</v>
      </c>
      <c r="B275">
        <v>121.71599999999999</v>
      </c>
      <c r="C275">
        <v>12.0663</v>
      </c>
      <c r="D275">
        <v>-3.6420300000000001</v>
      </c>
      <c r="E275">
        <v>0</v>
      </c>
      <c r="F275">
        <v>0</v>
      </c>
      <c r="G275">
        <v>-1043330000</v>
      </c>
      <c r="H275">
        <v>1092620000</v>
      </c>
      <c r="I275">
        <v>-1024460000</v>
      </c>
    </row>
    <row r="276" spans="1:9">
      <c r="A276">
        <v>6045</v>
      </c>
      <c r="B276">
        <v>121.709</v>
      </c>
      <c r="C276">
        <v>12.103400000000001</v>
      </c>
      <c r="D276">
        <v>-3.6442100000000002</v>
      </c>
      <c r="E276">
        <v>0</v>
      </c>
      <c r="F276">
        <v>0</v>
      </c>
      <c r="G276">
        <v>-1043330000</v>
      </c>
      <c r="H276">
        <v>1092620000</v>
      </c>
      <c r="I276">
        <v>-1024460000</v>
      </c>
    </row>
    <row r="277" spans="1:9">
      <c r="A277">
        <v>6069</v>
      </c>
      <c r="B277">
        <v>121.703</v>
      </c>
      <c r="C277">
        <v>12.1328</v>
      </c>
      <c r="D277">
        <v>-3.6482100000000002</v>
      </c>
      <c r="E277">
        <v>0</v>
      </c>
      <c r="F277">
        <v>0</v>
      </c>
      <c r="G277">
        <v>-1043330000</v>
      </c>
      <c r="H277">
        <v>1092620000</v>
      </c>
      <c r="I277">
        <v>-1024720000</v>
      </c>
    </row>
    <row r="278" spans="1:9">
      <c r="A278">
        <v>6083</v>
      </c>
      <c r="B278">
        <v>121.702</v>
      </c>
      <c r="C278">
        <v>12.1479</v>
      </c>
      <c r="D278">
        <v>-3.6445500000000002</v>
      </c>
      <c r="E278">
        <v>0</v>
      </c>
      <c r="F278">
        <v>0</v>
      </c>
      <c r="G278">
        <v>-1043330000</v>
      </c>
      <c r="H278">
        <v>1091570000</v>
      </c>
      <c r="I278">
        <v>-1024980000</v>
      </c>
    </row>
    <row r="279" spans="1:9">
      <c r="A279">
        <v>6106</v>
      </c>
      <c r="B279">
        <v>121.694</v>
      </c>
      <c r="C279">
        <v>12.1325</v>
      </c>
      <c r="D279">
        <v>-3.6267999999999998</v>
      </c>
      <c r="E279">
        <v>0</v>
      </c>
      <c r="F279">
        <v>0</v>
      </c>
      <c r="G279">
        <v>-1043860000</v>
      </c>
      <c r="H279">
        <v>1091570000</v>
      </c>
      <c r="I279">
        <v>-1024850000</v>
      </c>
    </row>
    <row r="280" spans="1:9">
      <c r="A280">
        <v>6130</v>
      </c>
      <c r="B280">
        <v>121.687</v>
      </c>
      <c r="C280">
        <v>12.104799999999999</v>
      </c>
      <c r="D280">
        <v>-3.6079400000000001</v>
      </c>
      <c r="E280">
        <v>0</v>
      </c>
      <c r="F280">
        <v>0</v>
      </c>
      <c r="G280">
        <v>-1043860000</v>
      </c>
      <c r="H280">
        <v>1092620000</v>
      </c>
      <c r="I280">
        <v>-1024720000</v>
      </c>
    </row>
    <row r="281" spans="1:9">
      <c r="A281">
        <v>6147</v>
      </c>
      <c r="B281">
        <v>121.69499999999999</v>
      </c>
      <c r="C281">
        <v>12.057399999999999</v>
      </c>
      <c r="D281">
        <v>-3.61239</v>
      </c>
      <c r="E281">
        <v>0</v>
      </c>
      <c r="F281">
        <v>0</v>
      </c>
      <c r="G281">
        <v>-1044910000</v>
      </c>
      <c r="H281">
        <v>1092620000</v>
      </c>
      <c r="I281">
        <v>-1024980000</v>
      </c>
    </row>
    <row r="282" spans="1:9">
      <c r="A282">
        <v>6169</v>
      </c>
      <c r="B282">
        <v>121.70399999999999</v>
      </c>
      <c r="C282">
        <v>12.0099</v>
      </c>
      <c r="D282">
        <v>-3.6168300000000002</v>
      </c>
      <c r="E282">
        <v>0</v>
      </c>
      <c r="F282">
        <v>0</v>
      </c>
      <c r="G282">
        <v>-1044910000</v>
      </c>
      <c r="H282">
        <v>1092620000</v>
      </c>
      <c r="I282">
        <v>-1025110000</v>
      </c>
    </row>
    <row r="283" spans="1:9">
      <c r="A283">
        <v>6190</v>
      </c>
      <c r="B283">
        <v>121.72</v>
      </c>
      <c r="C283">
        <v>11.9564</v>
      </c>
      <c r="D283">
        <v>-3.6319699999999999</v>
      </c>
      <c r="E283">
        <v>0</v>
      </c>
      <c r="F283">
        <v>0</v>
      </c>
      <c r="G283">
        <v>-1044380000</v>
      </c>
      <c r="H283">
        <v>1093660000</v>
      </c>
      <c r="I283">
        <v>-1025110000</v>
      </c>
    </row>
    <row r="284" spans="1:9">
      <c r="A284">
        <v>6213</v>
      </c>
      <c r="B284">
        <v>121.741</v>
      </c>
      <c r="C284">
        <v>11.9025</v>
      </c>
      <c r="D284">
        <v>-3.6482299999999999</v>
      </c>
      <c r="E284">
        <v>0</v>
      </c>
      <c r="F284">
        <v>0</v>
      </c>
      <c r="G284">
        <v>-1044380000</v>
      </c>
      <c r="H284">
        <v>1093660000</v>
      </c>
      <c r="I284">
        <v>-1024850000</v>
      </c>
    </row>
    <row r="285" spans="1:9">
      <c r="A285">
        <v>6230</v>
      </c>
      <c r="B285">
        <v>121.76900000000001</v>
      </c>
      <c r="C285">
        <v>11.8453</v>
      </c>
      <c r="D285">
        <v>-3.6703800000000002</v>
      </c>
      <c r="E285">
        <v>0</v>
      </c>
      <c r="F285">
        <v>0</v>
      </c>
      <c r="G285">
        <v>-1044380000</v>
      </c>
      <c r="H285">
        <v>1093660000</v>
      </c>
      <c r="I285">
        <v>-1024850000</v>
      </c>
    </row>
    <row r="286" spans="1:9">
      <c r="A286">
        <v>6241</v>
      </c>
      <c r="B286">
        <v>121.797</v>
      </c>
      <c r="C286">
        <v>11.8003</v>
      </c>
      <c r="D286">
        <v>-3.6936</v>
      </c>
      <c r="E286">
        <v>0</v>
      </c>
      <c r="F286">
        <v>0</v>
      </c>
      <c r="G286">
        <v>-1044380000</v>
      </c>
      <c r="H286">
        <v>1093660000</v>
      </c>
      <c r="I286">
        <v>-1025110000</v>
      </c>
    </row>
    <row r="287" spans="1:9">
      <c r="A287">
        <v>6265</v>
      </c>
      <c r="B287">
        <v>121.827</v>
      </c>
      <c r="C287">
        <v>11.7805</v>
      </c>
      <c r="D287">
        <v>-3.7077200000000001</v>
      </c>
      <c r="E287">
        <v>0</v>
      </c>
      <c r="F287">
        <v>0</v>
      </c>
      <c r="G287">
        <v>-1044380000</v>
      </c>
      <c r="H287">
        <v>1093660000</v>
      </c>
      <c r="I287">
        <v>-1025250000</v>
      </c>
    </row>
    <row r="288" spans="1:9">
      <c r="A288">
        <v>6279</v>
      </c>
      <c r="B288">
        <v>121.827</v>
      </c>
      <c r="C288">
        <v>11.7805</v>
      </c>
      <c r="D288">
        <v>-3.7077200000000001</v>
      </c>
      <c r="E288">
        <v>0</v>
      </c>
      <c r="F288">
        <v>0</v>
      </c>
      <c r="G288">
        <v>-1044380000</v>
      </c>
      <c r="H288">
        <v>1093660000</v>
      </c>
      <c r="I288">
        <v>-1025380000</v>
      </c>
    </row>
    <row r="289" spans="1:9">
      <c r="A289">
        <v>6301</v>
      </c>
      <c r="B289">
        <v>121.858</v>
      </c>
      <c r="C289">
        <v>11.7654</v>
      </c>
      <c r="D289">
        <v>-3.72478</v>
      </c>
      <c r="E289">
        <v>0</v>
      </c>
      <c r="F289">
        <v>0</v>
      </c>
      <c r="G289">
        <v>-1044380000</v>
      </c>
      <c r="H289">
        <v>1093660000</v>
      </c>
      <c r="I289">
        <v>-1025380000</v>
      </c>
    </row>
    <row r="290" spans="1:9">
      <c r="A290">
        <v>6316</v>
      </c>
      <c r="B290">
        <v>121.88500000000001</v>
      </c>
      <c r="C290">
        <v>11.766500000000001</v>
      </c>
      <c r="D290">
        <v>-3.7257199999999999</v>
      </c>
      <c r="E290">
        <v>0</v>
      </c>
      <c r="F290">
        <v>0</v>
      </c>
      <c r="G290">
        <v>-1044380000</v>
      </c>
      <c r="H290">
        <v>1093660000</v>
      </c>
      <c r="I290">
        <v>-1025380000</v>
      </c>
    </row>
    <row r="291" spans="1:9">
      <c r="A291">
        <v>6339</v>
      </c>
      <c r="B291">
        <v>121.90300000000001</v>
      </c>
      <c r="C291">
        <v>11.772</v>
      </c>
      <c r="D291">
        <v>-3.7082799999999998</v>
      </c>
      <c r="E291">
        <v>0</v>
      </c>
      <c r="F291">
        <v>0</v>
      </c>
      <c r="G291">
        <v>-1044910000</v>
      </c>
      <c r="H291">
        <v>1092620000</v>
      </c>
      <c r="I291">
        <v>-1025510000</v>
      </c>
    </row>
    <row r="292" spans="1:9">
      <c r="A292">
        <v>6363</v>
      </c>
      <c r="B292">
        <v>121.91</v>
      </c>
      <c r="C292">
        <v>11.7858</v>
      </c>
      <c r="D292">
        <v>-3.6867399999999999</v>
      </c>
      <c r="E292">
        <v>0</v>
      </c>
      <c r="F292">
        <v>0</v>
      </c>
      <c r="G292">
        <v>-1044910000</v>
      </c>
      <c r="H292">
        <v>1092620000</v>
      </c>
      <c r="I292">
        <v>-1025510000</v>
      </c>
    </row>
    <row r="293" spans="1:9">
      <c r="A293">
        <v>6379</v>
      </c>
      <c r="B293">
        <v>121.916</v>
      </c>
      <c r="C293">
        <v>11.795</v>
      </c>
      <c r="D293">
        <v>-3.6622499999999998</v>
      </c>
      <c r="E293">
        <v>0</v>
      </c>
      <c r="F293">
        <v>0</v>
      </c>
      <c r="G293">
        <v>-1044910000</v>
      </c>
      <c r="H293">
        <v>1092620000</v>
      </c>
      <c r="I293">
        <v>-1025250000</v>
      </c>
    </row>
    <row r="294" spans="1:9">
      <c r="A294">
        <v>6402</v>
      </c>
      <c r="B294">
        <v>121.91500000000001</v>
      </c>
      <c r="C294">
        <v>11.812099999999999</v>
      </c>
      <c r="D294">
        <v>-3.6348199999999999</v>
      </c>
      <c r="E294">
        <v>0</v>
      </c>
      <c r="F294">
        <v>0</v>
      </c>
      <c r="G294">
        <v>-1044910000</v>
      </c>
      <c r="H294">
        <v>1092620000</v>
      </c>
      <c r="I294">
        <v>-1025250000</v>
      </c>
    </row>
    <row r="295" spans="1:9">
      <c r="A295">
        <v>6410</v>
      </c>
      <c r="B295">
        <v>121.917</v>
      </c>
      <c r="C295">
        <v>11.8187</v>
      </c>
      <c r="D295">
        <v>-3.61395</v>
      </c>
      <c r="E295">
        <v>0</v>
      </c>
      <c r="F295">
        <v>0</v>
      </c>
      <c r="G295">
        <v>-1044910000</v>
      </c>
      <c r="H295">
        <v>1092620000</v>
      </c>
      <c r="I295">
        <v>-1025250000</v>
      </c>
    </row>
    <row r="296" spans="1:9">
      <c r="A296">
        <v>6423</v>
      </c>
      <c r="B296">
        <v>121.91800000000001</v>
      </c>
      <c r="C296">
        <v>11.83</v>
      </c>
      <c r="D296">
        <v>-3.5960399999999999</v>
      </c>
      <c r="E296">
        <v>0</v>
      </c>
      <c r="F296">
        <v>0</v>
      </c>
      <c r="G296">
        <v>-1044380000</v>
      </c>
      <c r="H296">
        <v>1092620000</v>
      </c>
      <c r="I296">
        <v>-1025250000</v>
      </c>
    </row>
    <row r="297" spans="1:9">
      <c r="A297">
        <v>6433</v>
      </c>
      <c r="B297">
        <v>121.922</v>
      </c>
      <c r="C297">
        <v>11.8354</v>
      </c>
      <c r="D297">
        <v>-3.5876600000000001</v>
      </c>
      <c r="E297">
        <v>0</v>
      </c>
      <c r="F297">
        <v>0</v>
      </c>
      <c r="G297">
        <v>-1044380000</v>
      </c>
      <c r="H297">
        <v>1092620000</v>
      </c>
      <c r="I297">
        <v>-1025250000</v>
      </c>
    </row>
    <row r="298" spans="1:9">
      <c r="A298">
        <v>6440</v>
      </c>
      <c r="B298">
        <v>121.926</v>
      </c>
      <c r="C298">
        <v>11.845499999999999</v>
      </c>
      <c r="D298">
        <v>-3.5822500000000002</v>
      </c>
      <c r="E298">
        <v>0</v>
      </c>
      <c r="F298">
        <v>0</v>
      </c>
      <c r="G298">
        <v>-1044380000</v>
      </c>
      <c r="H298">
        <v>1091570000</v>
      </c>
      <c r="I298">
        <v>-1025110000</v>
      </c>
    </row>
    <row r="299" spans="1:9">
      <c r="A299">
        <v>6470</v>
      </c>
      <c r="B299">
        <v>121.932</v>
      </c>
      <c r="C299">
        <v>11.8376</v>
      </c>
      <c r="D299">
        <v>-3.5851999999999999</v>
      </c>
      <c r="E299">
        <v>0</v>
      </c>
      <c r="F299">
        <v>0</v>
      </c>
      <c r="G299">
        <v>-1044380000</v>
      </c>
      <c r="H299">
        <v>1091570000</v>
      </c>
      <c r="I299">
        <v>-1024980000</v>
      </c>
    </row>
    <row r="300" spans="1:9">
      <c r="A300">
        <v>6484</v>
      </c>
      <c r="B300">
        <v>121.946</v>
      </c>
      <c r="C300">
        <v>11.818899999999999</v>
      </c>
      <c r="D300">
        <v>-3.59585</v>
      </c>
      <c r="E300">
        <v>0</v>
      </c>
      <c r="F300">
        <v>0</v>
      </c>
      <c r="G300">
        <v>-1044910000</v>
      </c>
      <c r="H300">
        <v>1092620000</v>
      </c>
      <c r="I300">
        <v>-1025510000</v>
      </c>
    </row>
    <row r="301" spans="1:9">
      <c r="A301">
        <v>6510</v>
      </c>
      <c r="B301">
        <v>121.96299999999999</v>
      </c>
      <c r="C301">
        <v>11.801</v>
      </c>
      <c r="D301">
        <v>-3.5951499999999998</v>
      </c>
      <c r="E301">
        <v>0</v>
      </c>
      <c r="F301">
        <v>0</v>
      </c>
      <c r="G301">
        <v>-1045430000</v>
      </c>
      <c r="H301">
        <v>1093660000</v>
      </c>
      <c r="I301">
        <v>-1025640000</v>
      </c>
    </row>
    <row r="302" spans="1:9">
      <c r="A302">
        <v>6535</v>
      </c>
      <c r="B302">
        <v>121.973</v>
      </c>
      <c r="C302">
        <v>11.7864</v>
      </c>
      <c r="D302">
        <v>-3.5885400000000001</v>
      </c>
      <c r="E302">
        <v>0</v>
      </c>
      <c r="F302">
        <v>0</v>
      </c>
      <c r="G302">
        <v>-1044910000</v>
      </c>
      <c r="H302">
        <v>1092620000</v>
      </c>
      <c r="I302">
        <v>-1025640000</v>
      </c>
    </row>
    <row r="303" spans="1:9">
      <c r="A303">
        <v>6551</v>
      </c>
      <c r="B303">
        <v>121.98</v>
      </c>
      <c r="C303">
        <v>11.7712</v>
      </c>
      <c r="D303">
        <v>-3.5617200000000002</v>
      </c>
      <c r="E303">
        <v>0</v>
      </c>
      <c r="F303">
        <v>0</v>
      </c>
      <c r="G303">
        <v>-1044380000</v>
      </c>
      <c r="H303">
        <v>1091570000</v>
      </c>
      <c r="I303">
        <v>-1025380000</v>
      </c>
    </row>
    <row r="304" spans="1:9">
      <c r="A304">
        <v>6572</v>
      </c>
      <c r="B304">
        <v>121.98</v>
      </c>
      <c r="C304">
        <v>11.7712</v>
      </c>
      <c r="D304">
        <v>-3.5617200000000002</v>
      </c>
      <c r="E304">
        <v>0</v>
      </c>
      <c r="F304">
        <v>0</v>
      </c>
      <c r="G304">
        <v>-1043860000</v>
      </c>
      <c r="H304">
        <v>1091570000</v>
      </c>
      <c r="I304">
        <v>-1024720000</v>
      </c>
    </row>
    <row r="305" spans="1:9">
      <c r="A305">
        <v>6590</v>
      </c>
      <c r="B305">
        <v>121.97499999999999</v>
      </c>
      <c r="C305">
        <v>11.747299999999999</v>
      </c>
      <c r="D305">
        <v>-3.5266700000000002</v>
      </c>
      <c r="E305">
        <v>0</v>
      </c>
      <c r="F305">
        <v>0</v>
      </c>
      <c r="G305">
        <v>-1044380000</v>
      </c>
      <c r="H305">
        <v>1092620000</v>
      </c>
      <c r="I305">
        <v>-1024720000</v>
      </c>
    </row>
    <row r="306" spans="1:9">
      <c r="A306">
        <v>6612</v>
      </c>
      <c r="B306">
        <v>121.96899999999999</v>
      </c>
      <c r="C306">
        <v>11.7264</v>
      </c>
      <c r="D306">
        <v>-3.4868700000000001</v>
      </c>
      <c r="E306">
        <v>0</v>
      </c>
      <c r="F306">
        <v>0</v>
      </c>
      <c r="G306">
        <v>-1044380000</v>
      </c>
      <c r="H306">
        <v>1091570000</v>
      </c>
      <c r="I306">
        <v>-1024850000</v>
      </c>
    </row>
    <row r="307" spans="1:9">
      <c r="A307">
        <v>6635</v>
      </c>
      <c r="B307">
        <v>121.956</v>
      </c>
      <c r="C307">
        <v>11.7087</v>
      </c>
      <c r="D307">
        <v>-3.4411800000000001</v>
      </c>
      <c r="E307">
        <v>0</v>
      </c>
      <c r="F307">
        <v>0</v>
      </c>
      <c r="G307">
        <v>-1045430000</v>
      </c>
      <c r="H307">
        <v>1091570000</v>
      </c>
      <c r="I307">
        <v>-1025110000</v>
      </c>
    </row>
    <row r="308" spans="1:9">
      <c r="A308">
        <v>6645</v>
      </c>
      <c r="B308">
        <v>121.938</v>
      </c>
      <c r="C308">
        <v>11.7035</v>
      </c>
      <c r="D308">
        <v>-3.3955299999999999</v>
      </c>
      <c r="E308">
        <v>0</v>
      </c>
      <c r="F308">
        <v>0</v>
      </c>
      <c r="G308">
        <v>-1045430000</v>
      </c>
      <c r="H308">
        <v>1092620000</v>
      </c>
      <c r="I308">
        <v>-1025640000</v>
      </c>
    </row>
    <row r="309" spans="1:9">
      <c r="A309">
        <v>6671</v>
      </c>
      <c r="B309">
        <v>121.911</v>
      </c>
      <c r="C309">
        <v>11.7196</v>
      </c>
      <c r="D309">
        <v>-3.33562</v>
      </c>
      <c r="E309">
        <v>0</v>
      </c>
      <c r="F309">
        <v>0</v>
      </c>
      <c r="G309">
        <v>-1045430000</v>
      </c>
      <c r="H309">
        <v>1092620000</v>
      </c>
      <c r="I309">
        <v>-1025640000</v>
      </c>
    </row>
    <row r="310" spans="1:9">
      <c r="A310">
        <v>6685</v>
      </c>
      <c r="B310">
        <v>121.878</v>
      </c>
      <c r="C310">
        <v>11.752800000000001</v>
      </c>
      <c r="D310">
        <v>-3.27867</v>
      </c>
      <c r="E310">
        <v>0</v>
      </c>
      <c r="F310">
        <v>0</v>
      </c>
      <c r="G310">
        <v>-1044910000</v>
      </c>
      <c r="H310">
        <v>1091570000</v>
      </c>
      <c r="I310">
        <v>-1025250000</v>
      </c>
    </row>
    <row r="311" spans="1:9">
      <c r="A311">
        <v>6709</v>
      </c>
      <c r="B311">
        <v>121.851</v>
      </c>
      <c r="C311">
        <v>11.773400000000001</v>
      </c>
      <c r="D311">
        <v>-3.2216800000000001</v>
      </c>
      <c r="E311">
        <v>0</v>
      </c>
      <c r="F311">
        <v>0</v>
      </c>
      <c r="G311">
        <v>-1044380000</v>
      </c>
      <c r="H311">
        <v>1090520000</v>
      </c>
      <c r="I311">
        <v>-1024590000</v>
      </c>
    </row>
    <row r="312" spans="1:9">
      <c r="A312">
        <v>6733</v>
      </c>
      <c r="B312">
        <v>121.83199999999999</v>
      </c>
      <c r="C312">
        <v>11.7972</v>
      </c>
      <c r="D312">
        <v>-3.1812499999999999</v>
      </c>
      <c r="E312">
        <v>0</v>
      </c>
      <c r="F312">
        <v>0</v>
      </c>
      <c r="G312">
        <v>-1043860000</v>
      </c>
      <c r="H312">
        <v>1092620000</v>
      </c>
      <c r="I312">
        <v>-1024460000</v>
      </c>
    </row>
    <row r="313" spans="1:9">
      <c r="A313">
        <v>6748</v>
      </c>
      <c r="B313">
        <v>121.83</v>
      </c>
      <c r="C313">
        <v>11.8172</v>
      </c>
      <c r="D313">
        <v>-3.1490200000000002</v>
      </c>
      <c r="E313">
        <v>0</v>
      </c>
      <c r="F313">
        <v>0</v>
      </c>
      <c r="G313">
        <v>-1042810000</v>
      </c>
      <c r="H313">
        <v>1092620000</v>
      </c>
      <c r="I313">
        <v>-1024460000</v>
      </c>
    </row>
    <row r="314" spans="1:9">
      <c r="A314">
        <v>6770</v>
      </c>
      <c r="B314">
        <v>121.84099999999999</v>
      </c>
      <c r="C314">
        <v>11.829000000000001</v>
      </c>
      <c r="D314">
        <v>-3.1209099999999999</v>
      </c>
      <c r="E314">
        <v>0</v>
      </c>
      <c r="F314">
        <v>0</v>
      </c>
      <c r="G314">
        <v>-1042280000</v>
      </c>
      <c r="H314">
        <v>1092620000</v>
      </c>
      <c r="I314">
        <v>-1024330000</v>
      </c>
    </row>
    <row r="315" spans="1:9">
      <c r="A315">
        <v>6786</v>
      </c>
      <c r="B315">
        <v>121.86199999999999</v>
      </c>
      <c r="C315">
        <v>11.8309</v>
      </c>
      <c r="D315">
        <v>-3.0891799999999998</v>
      </c>
      <c r="E315">
        <v>0</v>
      </c>
      <c r="F315">
        <v>0</v>
      </c>
      <c r="G315">
        <v>-1044910000</v>
      </c>
      <c r="H315">
        <v>1093660000</v>
      </c>
      <c r="I315">
        <v>-1024330000</v>
      </c>
    </row>
    <row r="316" spans="1:9">
      <c r="A316">
        <v>6808</v>
      </c>
      <c r="B316">
        <v>121.886</v>
      </c>
      <c r="C316">
        <v>11.836600000000001</v>
      </c>
      <c r="D316">
        <v>-3.04135</v>
      </c>
      <c r="E316">
        <v>0</v>
      </c>
      <c r="F316">
        <v>0</v>
      </c>
      <c r="G316">
        <v>-1045430000</v>
      </c>
      <c r="H316">
        <v>1093660000</v>
      </c>
      <c r="I316">
        <v>-1024460000</v>
      </c>
    </row>
    <row r="317" spans="1:9">
      <c r="A317">
        <v>6826</v>
      </c>
      <c r="B317">
        <v>121.91500000000001</v>
      </c>
      <c r="C317">
        <v>11.832800000000001</v>
      </c>
      <c r="D317">
        <v>-2.98875</v>
      </c>
      <c r="E317">
        <v>0</v>
      </c>
      <c r="F317">
        <v>0</v>
      </c>
      <c r="G317">
        <v>-1045430000</v>
      </c>
      <c r="H317">
        <v>1091570000</v>
      </c>
      <c r="I317">
        <v>-1024720000</v>
      </c>
    </row>
    <row r="318" spans="1:9">
      <c r="A318">
        <v>6837</v>
      </c>
      <c r="B318">
        <v>121.95699999999999</v>
      </c>
      <c r="C318">
        <v>11.822699999999999</v>
      </c>
      <c r="D318">
        <v>-2.9479799999999998</v>
      </c>
      <c r="E318">
        <v>0</v>
      </c>
      <c r="F318">
        <v>0</v>
      </c>
      <c r="G318">
        <v>-1045430000</v>
      </c>
      <c r="H318">
        <v>1091570000</v>
      </c>
      <c r="I318">
        <v>-1024850000</v>
      </c>
    </row>
    <row r="319" spans="1:9">
      <c r="A319">
        <v>6844</v>
      </c>
      <c r="B319">
        <v>121.99299999999999</v>
      </c>
      <c r="C319">
        <v>11.820499999999999</v>
      </c>
      <c r="D319">
        <v>-2.9042500000000002</v>
      </c>
      <c r="E319">
        <v>0</v>
      </c>
      <c r="F319">
        <v>0</v>
      </c>
      <c r="G319">
        <v>-1045430000</v>
      </c>
      <c r="H319">
        <v>1092620000</v>
      </c>
      <c r="I319">
        <v>-1024460000</v>
      </c>
    </row>
    <row r="320" spans="1:9">
      <c r="A320">
        <v>6873</v>
      </c>
      <c r="B320">
        <v>121.99299999999999</v>
      </c>
      <c r="C320">
        <v>11.820499999999999</v>
      </c>
      <c r="D320">
        <v>-2.9042500000000002</v>
      </c>
      <c r="E320">
        <v>0</v>
      </c>
      <c r="F320">
        <v>0</v>
      </c>
      <c r="G320">
        <v>-1045950000</v>
      </c>
      <c r="H320">
        <v>1091570000</v>
      </c>
      <c r="I320">
        <v>-1024460000</v>
      </c>
    </row>
    <row r="321" spans="1:9">
      <c r="A321">
        <v>6898</v>
      </c>
      <c r="B321">
        <v>122.03400000000001</v>
      </c>
      <c r="C321">
        <v>11.8568</v>
      </c>
      <c r="D321">
        <v>-2.8414000000000001</v>
      </c>
      <c r="E321">
        <v>0</v>
      </c>
      <c r="F321">
        <v>0</v>
      </c>
      <c r="G321">
        <v>-1044910000</v>
      </c>
      <c r="H321">
        <v>1090520000</v>
      </c>
      <c r="I321">
        <v>-1024460000</v>
      </c>
    </row>
    <row r="322" spans="1:9">
      <c r="A322">
        <v>6906</v>
      </c>
      <c r="B322">
        <v>122.065</v>
      </c>
      <c r="C322">
        <v>11.8954</v>
      </c>
      <c r="D322">
        <v>-2.7840199999999999</v>
      </c>
      <c r="E322">
        <v>0</v>
      </c>
      <c r="F322">
        <v>0</v>
      </c>
      <c r="G322">
        <v>-1043330000</v>
      </c>
      <c r="H322">
        <v>1086320000</v>
      </c>
      <c r="I322">
        <v>-1024590000</v>
      </c>
    </row>
    <row r="323" spans="1:9">
      <c r="A323">
        <v>6930</v>
      </c>
      <c r="B323">
        <v>122.09099999999999</v>
      </c>
      <c r="C323">
        <v>11.939</v>
      </c>
      <c r="D323">
        <v>-2.7284999999999999</v>
      </c>
      <c r="E323">
        <v>0</v>
      </c>
      <c r="F323">
        <v>0</v>
      </c>
      <c r="G323">
        <v>-1044380000</v>
      </c>
      <c r="H323">
        <v>1088420000</v>
      </c>
      <c r="I323">
        <v>-1024850000</v>
      </c>
    </row>
    <row r="324" spans="1:9">
      <c r="A324">
        <v>6944</v>
      </c>
      <c r="B324">
        <v>122.12</v>
      </c>
      <c r="C324">
        <v>11.9908</v>
      </c>
      <c r="D324">
        <v>-2.6914699999999998</v>
      </c>
      <c r="E324">
        <v>0</v>
      </c>
      <c r="F324">
        <v>0</v>
      </c>
      <c r="G324">
        <v>-1045430000</v>
      </c>
      <c r="H324">
        <v>1088420000</v>
      </c>
      <c r="I324">
        <v>-1025110000</v>
      </c>
    </row>
    <row r="325" spans="1:9">
      <c r="A325">
        <v>6965</v>
      </c>
      <c r="B325">
        <v>122.151</v>
      </c>
      <c r="C325">
        <v>12.029199999999999</v>
      </c>
      <c r="D325">
        <v>-2.6657799999999998</v>
      </c>
      <c r="E325">
        <v>0</v>
      </c>
      <c r="F325">
        <v>0</v>
      </c>
      <c r="G325">
        <v>-1044910000</v>
      </c>
      <c r="H325">
        <v>1086320000</v>
      </c>
      <c r="I325">
        <v>-1025250000</v>
      </c>
    </row>
    <row r="326" spans="1:9">
      <c r="A326">
        <v>6981</v>
      </c>
      <c r="B326">
        <v>122.187</v>
      </c>
      <c r="C326">
        <v>12.053100000000001</v>
      </c>
      <c r="D326">
        <v>-2.6638999999999999</v>
      </c>
      <c r="E326">
        <v>0</v>
      </c>
      <c r="F326">
        <v>0</v>
      </c>
      <c r="G326">
        <v>-1045950000</v>
      </c>
      <c r="H326">
        <v>1090520000</v>
      </c>
      <c r="I326">
        <v>-1025640000</v>
      </c>
    </row>
    <row r="327" spans="1:9">
      <c r="A327">
        <v>7003</v>
      </c>
      <c r="B327">
        <v>122.239</v>
      </c>
      <c r="C327">
        <v>12.0715</v>
      </c>
      <c r="D327">
        <v>-2.6625899999999998</v>
      </c>
      <c r="E327">
        <v>0</v>
      </c>
      <c r="F327">
        <v>0</v>
      </c>
      <c r="G327">
        <v>-1047000000</v>
      </c>
      <c r="H327">
        <v>1090520000</v>
      </c>
      <c r="I327">
        <v>-1025900000</v>
      </c>
    </row>
    <row r="328" spans="1:9">
      <c r="A328">
        <v>7017</v>
      </c>
      <c r="B328">
        <v>122.304</v>
      </c>
      <c r="C328">
        <v>12.095800000000001</v>
      </c>
      <c r="D328">
        <v>-2.6743999999999999</v>
      </c>
      <c r="E328">
        <v>0</v>
      </c>
      <c r="F328">
        <v>0</v>
      </c>
      <c r="G328">
        <v>-1047530000</v>
      </c>
      <c r="H328">
        <v>1086320000</v>
      </c>
      <c r="I328">
        <v>-1026290000</v>
      </c>
    </row>
    <row r="329" spans="1:9">
      <c r="A329">
        <v>7042</v>
      </c>
      <c r="B329">
        <v>122.399</v>
      </c>
      <c r="C329">
        <v>12.0891</v>
      </c>
      <c r="D329">
        <v>-2.7181899999999999</v>
      </c>
      <c r="E329">
        <v>0</v>
      </c>
      <c r="F329">
        <v>0</v>
      </c>
      <c r="G329">
        <v>-1044910000</v>
      </c>
      <c r="H329">
        <v>1088420000</v>
      </c>
      <c r="I329">
        <v>-1026160000</v>
      </c>
    </row>
    <row r="330" spans="1:9">
      <c r="A330">
        <v>7058</v>
      </c>
      <c r="B330">
        <v>122.548</v>
      </c>
      <c r="C330">
        <v>12.078099999999999</v>
      </c>
      <c r="D330">
        <v>-2.7659600000000002</v>
      </c>
      <c r="E330">
        <v>0</v>
      </c>
      <c r="F330">
        <v>0</v>
      </c>
      <c r="G330">
        <v>-1040710000</v>
      </c>
      <c r="H330">
        <v>1090520000</v>
      </c>
      <c r="I330">
        <v>-1025900000</v>
      </c>
    </row>
    <row r="331" spans="1:9">
      <c r="A331">
        <v>7066</v>
      </c>
      <c r="B331">
        <v>122.73399999999999</v>
      </c>
      <c r="C331">
        <v>12.0709</v>
      </c>
      <c r="D331">
        <v>-2.8124400000000001</v>
      </c>
      <c r="E331">
        <v>0</v>
      </c>
      <c r="F331">
        <v>0</v>
      </c>
      <c r="G331">
        <v>-1040190000</v>
      </c>
      <c r="H331">
        <v>1090520000</v>
      </c>
      <c r="I331">
        <v>-1025640000</v>
      </c>
    </row>
    <row r="332" spans="1:9">
      <c r="A332">
        <v>7073</v>
      </c>
      <c r="B332">
        <v>122.979</v>
      </c>
      <c r="C332">
        <v>12.0527</v>
      </c>
      <c r="D332">
        <v>-2.8532299999999999</v>
      </c>
      <c r="E332">
        <v>0</v>
      </c>
      <c r="F332">
        <v>0</v>
      </c>
      <c r="G332">
        <v>-1043860000</v>
      </c>
      <c r="H332">
        <v>1092620000</v>
      </c>
      <c r="I332">
        <v>-1025640000</v>
      </c>
    </row>
    <row r="333" spans="1:9">
      <c r="A333">
        <v>7097</v>
      </c>
      <c r="B333">
        <v>123.31</v>
      </c>
      <c r="C333">
        <v>12.0329</v>
      </c>
      <c r="D333">
        <v>-2.8876900000000001</v>
      </c>
      <c r="E333">
        <v>0</v>
      </c>
      <c r="F333">
        <v>0</v>
      </c>
      <c r="G333">
        <v>-1044380000</v>
      </c>
      <c r="H333">
        <v>1091570000</v>
      </c>
      <c r="I333">
        <v>-1025640000</v>
      </c>
    </row>
    <row r="334" spans="1:9">
      <c r="A334">
        <v>7112</v>
      </c>
      <c r="B334">
        <v>123.687</v>
      </c>
      <c r="C334">
        <v>12.0182</v>
      </c>
      <c r="D334">
        <v>-2.91072</v>
      </c>
      <c r="E334">
        <v>0</v>
      </c>
      <c r="F334">
        <v>0</v>
      </c>
      <c r="G334">
        <v>-1044380000</v>
      </c>
      <c r="H334">
        <v>1088420000</v>
      </c>
      <c r="I334">
        <v>-1025110000</v>
      </c>
    </row>
    <row r="335" spans="1:9">
      <c r="A335">
        <v>7139</v>
      </c>
      <c r="B335">
        <v>124.129</v>
      </c>
      <c r="C335">
        <v>11.997400000000001</v>
      </c>
      <c r="D335">
        <v>-2.9320900000000001</v>
      </c>
      <c r="E335">
        <v>0</v>
      </c>
      <c r="F335">
        <v>0</v>
      </c>
      <c r="G335">
        <v>-1044910000</v>
      </c>
      <c r="H335">
        <v>1090520000</v>
      </c>
      <c r="I335">
        <v>-1024590000</v>
      </c>
    </row>
    <row r="336" spans="1:9">
      <c r="A336">
        <v>7169</v>
      </c>
      <c r="B336">
        <v>124.129</v>
      </c>
      <c r="C336">
        <v>11.997400000000001</v>
      </c>
      <c r="D336">
        <v>-2.9320900000000001</v>
      </c>
      <c r="E336">
        <v>0</v>
      </c>
      <c r="F336">
        <v>0</v>
      </c>
      <c r="G336">
        <v>-1044910000</v>
      </c>
      <c r="H336">
        <v>1091570000</v>
      </c>
      <c r="I336">
        <v>-1024590000</v>
      </c>
    </row>
    <row r="337" spans="1:9">
      <c r="A337">
        <v>7187</v>
      </c>
      <c r="B337">
        <v>124.617</v>
      </c>
      <c r="C337">
        <v>11.9689</v>
      </c>
      <c r="D337">
        <v>-2.9325899999999998</v>
      </c>
      <c r="E337">
        <v>0</v>
      </c>
      <c r="F337">
        <v>0</v>
      </c>
      <c r="G337">
        <v>-1045430000</v>
      </c>
      <c r="H337">
        <v>1090520000</v>
      </c>
      <c r="I337">
        <v>-1024850000</v>
      </c>
    </row>
    <row r="338" spans="1:9">
      <c r="A338">
        <v>7213</v>
      </c>
      <c r="B338">
        <v>125.07899999999999</v>
      </c>
      <c r="C338">
        <v>11.9429</v>
      </c>
      <c r="D338">
        <v>-2.9079700000000002</v>
      </c>
      <c r="E338">
        <v>0</v>
      </c>
      <c r="F338">
        <v>0</v>
      </c>
      <c r="G338">
        <v>-1046480000</v>
      </c>
      <c r="H338">
        <v>1088420000</v>
      </c>
      <c r="I338">
        <v>-1024590000</v>
      </c>
    </row>
    <row r="339" spans="1:9">
      <c r="A339">
        <v>7241</v>
      </c>
      <c r="B339">
        <v>125.48399999999999</v>
      </c>
      <c r="C339">
        <v>11.9361</v>
      </c>
      <c r="D339">
        <v>-2.8689100000000001</v>
      </c>
      <c r="E339">
        <v>0</v>
      </c>
      <c r="F339">
        <v>0</v>
      </c>
      <c r="G339">
        <v>-1046480000</v>
      </c>
      <c r="H339">
        <v>1088420000</v>
      </c>
      <c r="I339">
        <v>-1024590000</v>
      </c>
    </row>
    <row r="340" spans="1:9">
      <c r="A340">
        <v>7260</v>
      </c>
      <c r="B340">
        <v>125.849</v>
      </c>
      <c r="C340">
        <v>11.932399999999999</v>
      </c>
      <c r="D340">
        <v>-2.8218000000000001</v>
      </c>
      <c r="E340">
        <v>0</v>
      </c>
      <c r="F340">
        <v>0</v>
      </c>
      <c r="G340">
        <v>-1045950000</v>
      </c>
      <c r="H340">
        <v>1090520000</v>
      </c>
      <c r="I340">
        <v>-1024460000</v>
      </c>
    </row>
    <row r="341" spans="1:9">
      <c r="A341">
        <v>7266</v>
      </c>
      <c r="B341">
        <v>126.137</v>
      </c>
      <c r="C341">
        <v>11.9589</v>
      </c>
      <c r="D341">
        <v>-2.7705199999999999</v>
      </c>
      <c r="E341">
        <v>0</v>
      </c>
      <c r="F341">
        <v>0</v>
      </c>
      <c r="G341">
        <v>-1045950000</v>
      </c>
      <c r="H341">
        <v>1088420000</v>
      </c>
      <c r="I341">
        <v>-1024330000</v>
      </c>
    </row>
    <row r="342" spans="1:9">
      <c r="A342">
        <v>7276</v>
      </c>
      <c r="B342">
        <v>126.33799999999999</v>
      </c>
      <c r="C342">
        <v>11.9894</v>
      </c>
      <c r="D342">
        <v>-2.7211400000000001</v>
      </c>
      <c r="E342">
        <v>0</v>
      </c>
      <c r="F342">
        <v>0</v>
      </c>
      <c r="G342">
        <v>-1047000000</v>
      </c>
      <c r="H342">
        <v>1086320000</v>
      </c>
      <c r="I342">
        <v>-1024070000</v>
      </c>
    </row>
    <row r="343" spans="1:9">
      <c r="A343">
        <v>7301</v>
      </c>
      <c r="B343">
        <v>126.477</v>
      </c>
      <c r="C343">
        <v>12.0365</v>
      </c>
      <c r="D343">
        <v>-2.6691600000000002</v>
      </c>
      <c r="E343">
        <v>0</v>
      </c>
      <c r="F343">
        <v>0</v>
      </c>
      <c r="G343">
        <v>-1048050000</v>
      </c>
      <c r="H343">
        <v>1086320000</v>
      </c>
      <c r="I343">
        <v>-1024200000</v>
      </c>
    </row>
    <row r="344" spans="1:9">
      <c r="A344">
        <v>7313</v>
      </c>
      <c r="B344">
        <v>126.54</v>
      </c>
      <c r="C344">
        <v>12.105</v>
      </c>
      <c r="D344">
        <v>-2.6143000000000001</v>
      </c>
      <c r="E344">
        <v>0</v>
      </c>
      <c r="F344">
        <v>0</v>
      </c>
      <c r="G344">
        <v>-1050670000</v>
      </c>
      <c r="H344">
        <v>1090520000</v>
      </c>
      <c r="I344">
        <v>-1024720000</v>
      </c>
    </row>
    <row r="345" spans="1:9">
      <c r="A345">
        <v>7338</v>
      </c>
      <c r="B345">
        <v>126.541</v>
      </c>
      <c r="C345">
        <v>12.193899999999999</v>
      </c>
      <c r="D345">
        <v>-2.5599099999999999</v>
      </c>
      <c r="E345">
        <v>0</v>
      </c>
      <c r="F345">
        <v>0</v>
      </c>
      <c r="G345">
        <v>-1049620000</v>
      </c>
      <c r="H345">
        <v>1086320000</v>
      </c>
      <c r="I345">
        <v>-1024460000</v>
      </c>
    </row>
    <row r="346" spans="1:9">
      <c r="A346">
        <v>7349</v>
      </c>
      <c r="B346">
        <v>126.54900000000001</v>
      </c>
      <c r="C346">
        <v>12.3012</v>
      </c>
      <c r="D346">
        <v>-2.5278999999999998</v>
      </c>
      <c r="E346">
        <v>0</v>
      </c>
      <c r="F346">
        <v>0</v>
      </c>
      <c r="G346">
        <v>-1047530000</v>
      </c>
      <c r="H346">
        <v>1082130000</v>
      </c>
      <c r="I346">
        <v>-1024200000</v>
      </c>
    </row>
    <row r="347" spans="1:9">
      <c r="A347">
        <v>7372</v>
      </c>
      <c r="B347">
        <v>126.569</v>
      </c>
      <c r="C347">
        <v>12.4169</v>
      </c>
      <c r="D347">
        <v>-2.50501</v>
      </c>
      <c r="E347">
        <v>0</v>
      </c>
      <c r="F347">
        <v>0</v>
      </c>
      <c r="G347">
        <v>-1048050000</v>
      </c>
      <c r="H347">
        <v>1084230000</v>
      </c>
      <c r="I347">
        <v>-1024200000</v>
      </c>
    </row>
    <row r="348" spans="1:9">
      <c r="A348">
        <v>7389</v>
      </c>
      <c r="B348">
        <v>126.61799999999999</v>
      </c>
      <c r="C348">
        <v>12.548999999999999</v>
      </c>
      <c r="D348">
        <v>-2.5016799999999999</v>
      </c>
      <c r="E348">
        <v>0</v>
      </c>
      <c r="F348">
        <v>0</v>
      </c>
      <c r="G348">
        <v>-1047530000</v>
      </c>
      <c r="H348">
        <v>1084230000</v>
      </c>
      <c r="I348">
        <v>-1024720000</v>
      </c>
    </row>
    <row r="349" spans="1:9">
      <c r="A349">
        <v>7409</v>
      </c>
      <c r="B349">
        <v>126.685</v>
      </c>
      <c r="C349">
        <v>12.6814</v>
      </c>
      <c r="D349">
        <v>-2.5101599999999999</v>
      </c>
      <c r="E349">
        <v>0</v>
      </c>
      <c r="F349">
        <v>0</v>
      </c>
      <c r="G349">
        <v>-1047000000</v>
      </c>
      <c r="H349">
        <v>1086320000</v>
      </c>
      <c r="I349">
        <v>-1024980000</v>
      </c>
    </row>
    <row r="350" spans="1:9">
      <c r="A350">
        <v>7427</v>
      </c>
      <c r="B350">
        <v>126.79</v>
      </c>
      <c r="C350">
        <v>12.8362</v>
      </c>
      <c r="D350">
        <v>-2.5321099999999999</v>
      </c>
      <c r="E350">
        <v>0</v>
      </c>
      <c r="F350">
        <v>0</v>
      </c>
      <c r="G350">
        <v>-1045950000</v>
      </c>
      <c r="H350">
        <v>1084230000</v>
      </c>
      <c r="I350">
        <v>-1024850000</v>
      </c>
    </row>
    <row r="351" spans="1:9">
      <c r="A351">
        <v>7438</v>
      </c>
      <c r="B351">
        <v>126.91200000000001</v>
      </c>
      <c r="C351">
        <v>12.987</v>
      </c>
      <c r="D351">
        <v>-2.5629900000000001</v>
      </c>
      <c r="E351">
        <v>0</v>
      </c>
      <c r="F351">
        <v>0</v>
      </c>
      <c r="G351">
        <v>-1043860000</v>
      </c>
      <c r="H351">
        <v>0</v>
      </c>
      <c r="I351">
        <v>-1024850000</v>
      </c>
    </row>
    <row r="352" spans="1:9">
      <c r="A352">
        <v>7446</v>
      </c>
      <c r="B352">
        <v>126.91200000000001</v>
      </c>
      <c r="C352">
        <v>12.987</v>
      </c>
      <c r="D352">
        <v>-2.5629900000000001</v>
      </c>
      <c r="E352">
        <v>0</v>
      </c>
      <c r="F352">
        <v>0</v>
      </c>
      <c r="G352">
        <v>-1042280000</v>
      </c>
      <c r="H352">
        <v>0</v>
      </c>
      <c r="I352">
        <v>-1024590000</v>
      </c>
    </row>
    <row r="353" spans="1:9">
      <c r="A353">
        <v>7472</v>
      </c>
      <c r="B353">
        <v>127.098</v>
      </c>
      <c r="C353">
        <v>13.1272</v>
      </c>
      <c r="D353">
        <v>-2.6097600000000001</v>
      </c>
      <c r="E353">
        <v>0</v>
      </c>
      <c r="F353">
        <v>0</v>
      </c>
      <c r="G353">
        <v>-1041760000</v>
      </c>
      <c r="H353">
        <v>0</v>
      </c>
      <c r="I353">
        <v>-1024200000</v>
      </c>
    </row>
    <row r="354" spans="1:9">
      <c r="A354">
        <v>7483</v>
      </c>
      <c r="B354">
        <v>127.33</v>
      </c>
      <c r="C354">
        <v>13.254200000000001</v>
      </c>
      <c r="D354">
        <v>-2.6734300000000002</v>
      </c>
      <c r="E354">
        <v>0</v>
      </c>
      <c r="F354">
        <v>0</v>
      </c>
      <c r="G354">
        <v>-1041240000</v>
      </c>
      <c r="H354">
        <v>1084230000</v>
      </c>
      <c r="I354">
        <v>-1023800000</v>
      </c>
    </row>
    <row r="355" spans="1:9">
      <c r="A355">
        <v>7515</v>
      </c>
      <c r="B355">
        <v>127.605</v>
      </c>
      <c r="C355">
        <v>13.3725</v>
      </c>
      <c r="D355">
        <v>-2.7294299999999998</v>
      </c>
      <c r="E355">
        <v>0</v>
      </c>
      <c r="F355">
        <v>0</v>
      </c>
      <c r="G355">
        <v>-1042810000</v>
      </c>
      <c r="H355">
        <v>1086320000</v>
      </c>
      <c r="I355">
        <v>-1023930000</v>
      </c>
    </row>
    <row r="356" spans="1:9">
      <c r="A356">
        <v>7545</v>
      </c>
      <c r="B356">
        <v>127.89</v>
      </c>
      <c r="C356">
        <v>13.489100000000001</v>
      </c>
      <c r="D356">
        <v>-2.7814000000000001</v>
      </c>
      <c r="E356">
        <v>0</v>
      </c>
      <c r="F356">
        <v>0</v>
      </c>
      <c r="G356">
        <v>-1042280000</v>
      </c>
      <c r="H356">
        <v>0</v>
      </c>
      <c r="I356">
        <v>-1024200000</v>
      </c>
    </row>
    <row r="357" spans="1:9">
      <c r="A357">
        <v>7575</v>
      </c>
      <c r="B357">
        <v>128.15700000000001</v>
      </c>
      <c r="C357">
        <v>13.593400000000001</v>
      </c>
      <c r="D357">
        <v>-2.8202400000000001</v>
      </c>
      <c r="E357">
        <v>0</v>
      </c>
      <c r="F357">
        <v>0</v>
      </c>
      <c r="G357">
        <v>-1041760000</v>
      </c>
      <c r="H357">
        <v>0</v>
      </c>
      <c r="I357">
        <v>-1024070000</v>
      </c>
    </row>
    <row r="358" spans="1:9">
      <c r="A358">
        <v>7597</v>
      </c>
      <c r="B358">
        <v>128.42599999999999</v>
      </c>
      <c r="C358">
        <v>13.6943</v>
      </c>
      <c r="D358">
        <v>-2.8645900000000002</v>
      </c>
      <c r="E358">
        <v>0</v>
      </c>
      <c r="F358">
        <v>0</v>
      </c>
      <c r="G358">
        <v>-1042810000</v>
      </c>
      <c r="H358">
        <v>0</v>
      </c>
      <c r="I358">
        <v>-1024070000</v>
      </c>
    </row>
    <row r="359" spans="1:9">
      <c r="A359">
        <v>7610</v>
      </c>
      <c r="B359">
        <v>128.66900000000001</v>
      </c>
      <c r="C359">
        <v>13.773300000000001</v>
      </c>
      <c r="D359">
        <v>-2.9059499999999998</v>
      </c>
      <c r="E359">
        <v>0</v>
      </c>
      <c r="F359">
        <v>0</v>
      </c>
      <c r="G359">
        <v>-1043330000</v>
      </c>
      <c r="H359">
        <v>0</v>
      </c>
      <c r="I359">
        <v>-1024330000</v>
      </c>
    </row>
    <row r="360" spans="1:9">
      <c r="A360">
        <v>7634</v>
      </c>
      <c r="B360">
        <v>128.89599999999999</v>
      </c>
      <c r="C360">
        <v>13.849600000000001</v>
      </c>
      <c r="D360">
        <v>-2.94841</v>
      </c>
      <c r="E360">
        <v>0</v>
      </c>
      <c r="F360">
        <v>0</v>
      </c>
      <c r="G360">
        <v>-1043860000</v>
      </c>
      <c r="H360">
        <v>0</v>
      </c>
      <c r="I360">
        <v>-1024460000</v>
      </c>
    </row>
    <row r="361" spans="1:9">
      <c r="A361">
        <v>7649</v>
      </c>
      <c r="B361">
        <v>129.07</v>
      </c>
      <c r="C361">
        <v>13.9183</v>
      </c>
      <c r="D361">
        <v>-2.99112</v>
      </c>
      <c r="E361">
        <v>0</v>
      </c>
      <c r="F361">
        <v>0</v>
      </c>
      <c r="G361">
        <v>-1043330000</v>
      </c>
      <c r="H361">
        <v>0</v>
      </c>
      <c r="I361">
        <v>-1024590000</v>
      </c>
    </row>
    <row r="362" spans="1:9">
      <c r="A362">
        <v>7671</v>
      </c>
      <c r="B362">
        <v>129.19300000000001</v>
      </c>
      <c r="C362">
        <v>13.9894</v>
      </c>
      <c r="D362">
        <v>-3.0219900000000002</v>
      </c>
      <c r="E362">
        <v>0</v>
      </c>
      <c r="F362">
        <v>0</v>
      </c>
      <c r="G362">
        <v>-1042810000</v>
      </c>
      <c r="H362">
        <v>0</v>
      </c>
      <c r="I362">
        <v>-1024330000</v>
      </c>
    </row>
    <row r="363" spans="1:9">
      <c r="A363">
        <v>7684</v>
      </c>
      <c r="B363">
        <v>129.26599999999999</v>
      </c>
      <c r="C363">
        <v>14.0467</v>
      </c>
      <c r="D363">
        <v>-3.0693199999999998</v>
      </c>
      <c r="E363">
        <v>0</v>
      </c>
      <c r="F363">
        <v>0</v>
      </c>
      <c r="G363">
        <v>-1042810000</v>
      </c>
      <c r="H363">
        <v>0</v>
      </c>
      <c r="I363">
        <v>-1024330000</v>
      </c>
    </row>
    <row r="364" spans="1:9">
      <c r="A364">
        <v>7708</v>
      </c>
      <c r="B364">
        <v>129.30000000000001</v>
      </c>
      <c r="C364">
        <v>14.102600000000001</v>
      </c>
      <c r="D364">
        <v>-3.1115499999999998</v>
      </c>
      <c r="E364">
        <v>0</v>
      </c>
      <c r="F364">
        <v>0</v>
      </c>
      <c r="G364">
        <v>-1041760000</v>
      </c>
      <c r="H364">
        <v>1082130000</v>
      </c>
      <c r="I364">
        <v>-1024070000</v>
      </c>
    </row>
    <row r="365" spans="1:9">
      <c r="A365">
        <v>7736</v>
      </c>
      <c r="B365">
        <v>129.31299999999999</v>
      </c>
      <c r="C365">
        <v>14.1562</v>
      </c>
      <c r="D365">
        <v>-3.1526999999999998</v>
      </c>
      <c r="E365">
        <v>0</v>
      </c>
      <c r="F365">
        <v>0</v>
      </c>
      <c r="G365">
        <v>-1042280000</v>
      </c>
      <c r="H365">
        <v>1082130000</v>
      </c>
      <c r="I365">
        <v>-1024070000</v>
      </c>
    </row>
    <row r="366" spans="1:9">
      <c r="A366">
        <v>7754</v>
      </c>
      <c r="B366">
        <v>129.309</v>
      </c>
      <c r="C366">
        <v>14.218299999999999</v>
      </c>
      <c r="D366">
        <v>-3.1888999999999998</v>
      </c>
      <c r="E366">
        <v>0</v>
      </c>
      <c r="F366">
        <v>0</v>
      </c>
      <c r="G366">
        <v>-1040190000</v>
      </c>
      <c r="H366">
        <v>0</v>
      </c>
      <c r="I366">
        <v>-1023800000</v>
      </c>
    </row>
    <row r="367" spans="1:9">
      <c r="A367">
        <v>7778</v>
      </c>
      <c r="B367">
        <v>129.27600000000001</v>
      </c>
      <c r="C367">
        <v>14.277799999999999</v>
      </c>
      <c r="D367">
        <v>-3.21455</v>
      </c>
      <c r="E367">
        <v>0</v>
      </c>
      <c r="F367">
        <v>0</v>
      </c>
      <c r="G367">
        <v>-1039660000</v>
      </c>
      <c r="H367">
        <v>0</v>
      </c>
      <c r="I367">
        <v>-1023340000</v>
      </c>
    </row>
    <row r="368" spans="1:9">
      <c r="A368">
        <v>7804</v>
      </c>
      <c r="B368">
        <v>129.27600000000001</v>
      </c>
      <c r="C368">
        <v>14.277799999999999</v>
      </c>
      <c r="D368">
        <v>-3.21455</v>
      </c>
      <c r="E368">
        <v>0</v>
      </c>
      <c r="F368">
        <v>0</v>
      </c>
      <c r="G368">
        <v>-1039660000</v>
      </c>
      <c r="H368">
        <v>0</v>
      </c>
      <c r="I368">
        <v>-1023340000</v>
      </c>
    </row>
    <row r="369" spans="1:9">
      <c r="A369">
        <v>7818</v>
      </c>
      <c r="B369">
        <v>129.18899999999999</v>
      </c>
      <c r="C369">
        <v>14.3215</v>
      </c>
      <c r="D369">
        <v>-3.2321900000000001</v>
      </c>
      <c r="E369">
        <v>0</v>
      </c>
      <c r="F369">
        <v>0</v>
      </c>
      <c r="G369">
        <v>-1042280000</v>
      </c>
      <c r="H369">
        <v>0</v>
      </c>
      <c r="I369">
        <v>-1023670000</v>
      </c>
    </row>
    <row r="370" spans="1:9">
      <c r="A370">
        <v>7843</v>
      </c>
      <c r="B370">
        <v>129.06700000000001</v>
      </c>
      <c r="C370">
        <v>14.363</v>
      </c>
      <c r="D370">
        <v>-3.23773</v>
      </c>
      <c r="E370">
        <v>0</v>
      </c>
      <c r="F370">
        <v>0</v>
      </c>
      <c r="G370">
        <v>-1042810000</v>
      </c>
      <c r="H370">
        <v>0</v>
      </c>
      <c r="I370">
        <v>-1024590000</v>
      </c>
    </row>
    <row r="371" spans="1:9">
      <c r="A371">
        <v>7863</v>
      </c>
      <c r="B371">
        <v>128.91999999999999</v>
      </c>
      <c r="C371">
        <v>14.399100000000001</v>
      </c>
      <c r="D371">
        <v>-3.2448800000000002</v>
      </c>
      <c r="E371">
        <v>0</v>
      </c>
      <c r="F371">
        <v>0</v>
      </c>
      <c r="G371">
        <v>-1041760000</v>
      </c>
      <c r="H371">
        <v>-1065350000</v>
      </c>
      <c r="I371">
        <v>-1025110000</v>
      </c>
    </row>
    <row r="372" spans="1:9">
      <c r="A372">
        <v>7873</v>
      </c>
      <c r="B372">
        <v>124.16800000000001</v>
      </c>
      <c r="C372">
        <v>14.5928</v>
      </c>
      <c r="D372">
        <v>-2.3719299999999999</v>
      </c>
      <c r="E372">
        <v>0</v>
      </c>
      <c r="F372">
        <v>0</v>
      </c>
      <c r="G372">
        <v>1110970000</v>
      </c>
      <c r="H372">
        <v>-1038880000</v>
      </c>
      <c r="I372">
        <v>-1032850000</v>
      </c>
    </row>
    <row r="373" spans="1:9">
      <c r="A373">
        <v>7899</v>
      </c>
      <c r="B373">
        <v>123.303</v>
      </c>
      <c r="C373">
        <v>14.869899999999999</v>
      </c>
      <c r="D373">
        <v>-2.5798199999999998</v>
      </c>
      <c r="E373">
        <v>0</v>
      </c>
      <c r="F373">
        <v>0</v>
      </c>
      <c r="G373">
        <v>1116210000</v>
      </c>
      <c r="H373">
        <v>-1040190000</v>
      </c>
      <c r="I373">
        <v>-1031410000</v>
      </c>
    </row>
    <row r="374" spans="1:9">
      <c r="A374">
        <v>7905</v>
      </c>
      <c r="B374">
        <v>123.34099999999999</v>
      </c>
      <c r="C374">
        <v>15.0853</v>
      </c>
      <c r="D374">
        <v>-2.88809</v>
      </c>
      <c r="E374">
        <v>0</v>
      </c>
      <c r="F374">
        <v>0</v>
      </c>
      <c r="G374">
        <v>1084230000</v>
      </c>
      <c r="H374">
        <v>-1037300000</v>
      </c>
      <c r="I374">
        <v>-1028000000</v>
      </c>
    </row>
    <row r="375" spans="1:9">
      <c r="A375">
        <v>7917</v>
      </c>
      <c r="B375">
        <v>123.577</v>
      </c>
      <c r="C375">
        <v>14.6738</v>
      </c>
      <c r="D375">
        <v>-3.4064999999999999</v>
      </c>
      <c r="E375">
        <v>0</v>
      </c>
      <c r="F375">
        <v>0</v>
      </c>
      <c r="G375">
        <v>-1024980000</v>
      </c>
      <c r="H375">
        <v>-1031010000</v>
      </c>
      <c r="I375">
        <v>-1023540000</v>
      </c>
    </row>
    <row r="376" spans="1:9">
      <c r="A376">
        <v>7943</v>
      </c>
      <c r="B376">
        <v>124.352</v>
      </c>
      <c r="C376">
        <v>11.713900000000001</v>
      </c>
      <c r="D376">
        <v>-3.9979399999999998</v>
      </c>
      <c r="E376">
        <v>0</v>
      </c>
      <c r="F376">
        <v>0</v>
      </c>
      <c r="G376">
        <v>-1028920000</v>
      </c>
      <c r="H376">
        <v>-1038350000</v>
      </c>
      <c r="I376">
        <v>-1022890000</v>
      </c>
    </row>
    <row r="377" spans="1:9">
      <c r="A377">
        <v>7965</v>
      </c>
      <c r="B377">
        <v>123.758</v>
      </c>
      <c r="C377">
        <v>10.8056</v>
      </c>
      <c r="D377">
        <v>-4.0488600000000003</v>
      </c>
      <c r="E377">
        <v>0</v>
      </c>
      <c r="F377">
        <v>0</v>
      </c>
      <c r="G377">
        <v>-1031540000</v>
      </c>
      <c r="H377">
        <v>-1043860000</v>
      </c>
      <c r="I377">
        <v>-1022690000</v>
      </c>
    </row>
    <row r="378" spans="1:9">
      <c r="A378">
        <v>7979</v>
      </c>
      <c r="B378">
        <v>122.504</v>
      </c>
      <c r="C378">
        <v>11.2287</v>
      </c>
      <c r="D378">
        <v>-4.0906900000000004</v>
      </c>
      <c r="E378">
        <v>0</v>
      </c>
      <c r="F378">
        <v>0</v>
      </c>
      <c r="G378">
        <v>1113060000</v>
      </c>
      <c r="H378">
        <v>1109920000</v>
      </c>
      <c r="I378">
        <v>-1026820000</v>
      </c>
    </row>
    <row r="379" spans="1:9">
      <c r="A379">
        <v>8006</v>
      </c>
      <c r="B379">
        <v>120.465</v>
      </c>
      <c r="C379">
        <v>13.111000000000001</v>
      </c>
      <c r="D379">
        <v>-3.9666399999999999</v>
      </c>
      <c r="E379">
        <v>0</v>
      </c>
      <c r="F379">
        <v>0</v>
      </c>
      <c r="G379">
        <v>1111490000</v>
      </c>
      <c r="H379">
        <v>1102050000</v>
      </c>
      <c r="I379">
        <v>-1031670000</v>
      </c>
    </row>
    <row r="380" spans="1:9">
      <c r="A380">
        <v>8025</v>
      </c>
      <c r="B380">
        <v>119.89</v>
      </c>
      <c r="C380">
        <v>13.9871</v>
      </c>
      <c r="D380">
        <v>-4.11198</v>
      </c>
      <c r="E380">
        <v>0</v>
      </c>
      <c r="F380">
        <v>0</v>
      </c>
      <c r="G380">
        <v>1086320000</v>
      </c>
      <c r="H380">
        <v>0</v>
      </c>
      <c r="I380">
        <v>-1031540000</v>
      </c>
    </row>
    <row r="381" spans="1:9">
      <c r="A381">
        <v>8035</v>
      </c>
      <c r="B381">
        <v>119.404</v>
      </c>
      <c r="C381">
        <v>14.1554</v>
      </c>
      <c r="D381">
        <v>-4.1249599999999997</v>
      </c>
      <c r="E381">
        <v>0</v>
      </c>
      <c r="F381">
        <v>0</v>
      </c>
      <c r="G381">
        <v>-1040710000</v>
      </c>
      <c r="H381">
        <v>-1061160000</v>
      </c>
      <c r="I381">
        <v>-1029180000</v>
      </c>
    </row>
    <row r="382" spans="1:9">
      <c r="A382">
        <v>8042</v>
      </c>
      <c r="B382">
        <v>118.706</v>
      </c>
      <c r="C382">
        <v>13.8683</v>
      </c>
      <c r="D382">
        <v>-4.0386899999999999</v>
      </c>
      <c r="E382">
        <v>0</v>
      </c>
      <c r="F382">
        <v>0</v>
      </c>
      <c r="G382">
        <v>-1030490000</v>
      </c>
      <c r="H382">
        <v>0</v>
      </c>
      <c r="I382">
        <v>-1023210000</v>
      </c>
    </row>
    <row r="383" spans="1:9">
      <c r="A383">
        <v>8069</v>
      </c>
      <c r="B383">
        <v>117.93</v>
      </c>
      <c r="C383">
        <v>13.078799999999999</v>
      </c>
      <c r="D383">
        <v>-3.8071600000000001</v>
      </c>
      <c r="E383">
        <v>0</v>
      </c>
      <c r="F383">
        <v>0</v>
      </c>
      <c r="G383">
        <v>-1044910000</v>
      </c>
      <c r="H383">
        <v>1094710000</v>
      </c>
      <c r="I383">
        <v>-1021840000</v>
      </c>
    </row>
    <row r="384" spans="1:9">
      <c r="A384">
        <v>8080</v>
      </c>
      <c r="B384">
        <v>117.93</v>
      </c>
      <c r="C384">
        <v>13.078799999999999</v>
      </c>
      <c r="D384">
        <v>-3.8071600000000001</v>
      </c>
      <c r="E384">
        <v>0</v>
      </c>
      <c r="F384">
        <v>0</v>
      </c>
      <c r="G384">
        <v>0</v>
      </c>
      <c r="H384">
        <v>1082130000</v>
      </c>
      <c r="I384">
        <v>-1024200000</v>
      </c>
    </row>
    <row r="385" spans="1:9">
      <c r="A385">
        <v>8111</v>
      </c>
      <c r="B385">
        <v>114.953</v>
      </c>
      <c r="C385">
        <v>13.994400000000001</v>
      </c>
      <c r="D385">
        <v>-3.5598800000000002</v>
      </c>
      <c r="E385">
        <v>0</v>
      </c>
      <c r="F385">
        <v>0</v>
      </c>
      <c r="G385">
        <v>-1054870000</v>
      </c>
      <c r="H385">
        <v>0</v>
      </c>
      <c r="I385">
        <v>-1027340000</v>
      </c>
    </row>
    <row r="386" spans="1:9">
      <c r="A386">
        <v>8142</v>
      </c>
      <c r="B386">
        <v>114.23</v>
      </c>
      <c r="C386">
        <v>14.1556</v>
      </c>
      <c r="D386">
        <v>-3.96794</v>
      </c>
      <c r="E386">
        <v>0</v>
      </c>
      <c r="F386">
        <v>0</v>
      </c>
      <c r="G386">
        <v>-1048580000</v>
      </c>
      <c r="H386">
        <v>-1063260000</v>
      </c>
      <c r="I386">
        <v>-1033110000</v>
      </c>
    </row>
    <row r="387" spans="1:9">
      <c r="A387">
        <v>8169</v>
      </c>
      <c r="B387">
        <v>114.378</v>
      </c>
      <c r="C387">
        <v>13.7784</v>
      </c>
      <c r="D387">
        <v>-4.40571</v>
      </c>
      <c r="E387">
        <v>0</v>
      </c>
      <c r="F387">
        <v>0</v>
      </c>
      <c r="G387">
        <v>-1037570000</v>
      </c>
      <c r="H387">
        <v>-1043330000</v>
      </c>
      <c r="I387">
        <v>-1029310000</v>
      </c>
    </row>
    <row r="388" spans="1:9">
      <c r="A388">
        <v>8184</v>
      </c>
      <c r="B388">
        <v>114.36499999999999</v>
      </c>
      <c r="C388">
        <v>13.6892</v>
      </c>
      <c r="D388">
        <v>-4.4557700000000002</v>
      </c>
      <c r="E388">
        <v>0</v>
      </c>
      <c r="F388">
        <v>0</v>
      </c>
      <c r="G388">
        <v>-1038350000</v>
      </c>
      <c r="H388">
        <v>-1047530000</v>
      </c>
      <c r="I388">
        <v>-1027080000</v>
      </c>
    </row>
    <row r="389" spans="1:9">
      <c r="A389">
        <v>8207</v>
      </c>
      <c r="B389">
        <v>114.309</v>
      </c>
      <c r="C389">
        <v>13.55</v>
      </c>
      <c r="D389">
        <v>-4.5479599999999998</v>
      </c>
      <c r="E389">
        <v>0</v>
      </c>
      <c r="F389">
        <v>0</v>
      </c>
      <c r="G389">
        <v>-1054870000</v>
      </c>
      <c r="H389">
        <v>1084230000</v>
      </c>
      <c r="I389">
        <v>-1026690000</v>
      </c>
    </row>
    <row r="390" spans="1:9">
      <c r="A390">
        <v>8227</v>
      </c>
      <c r="B390">
        <v>114.139</v>
      </c>
      <c r="C390">
        <v>13.442399999999999</v>
      </c>
      <c r="D390">
        <v>-4.6587899999999998</v>
      </c>
      <c r="E390">
        <v>0</v>
      </c>
      <c r="F390">
        <v>0</v>
      </c>
      <c r="G390">
        <v>0</v>
      </c>
      <c r="H390">
        <v>1092620000</v>
      </c>
      <c r="I390">
        <v>-1028000000</v>
      </c>
    </row>
    <row r="391" spans="1:9">
      <c r="A391">
        <v>8237</v>
      </c>
      <c r="B391">
        <v>113.931</v>
      </c>
      <c r="C391">
        <v>13.3588</v>
      </c>
      <c r="D391">
        <v>-4.77041</v>
      </c>
      <c r="E391">
        <v>0</v>
      </c>
      <c r="F391">
        <v>0</v>
      </c>
      <c r="G391">
        <v>1084230000</v>
      </c>
      <c r="H391">
        <v>1094710000</v>
      </c>
      <c r="I391">
        <v>-1030360000</v>
      </c>
    </row>
    <row r="392" spans="1:9">
      <c r="A392">
        <v>8244</v>
      </c>
      <c r="B392">
        <v>113.663</v>
      </c>
      <c r="C392">
        <v>13.3279</v>
      </c>
      <c r="D392">
        <v>-4.90022</v>
      </c>
      <c r="E392">
        <v>0</v>
      </c>
      <c r="F392">
        <v>0</v>
      </c>
      <c r="G392">
        <v>1101000000</v>
      </c>
      <c r="H392">
        <v>-1053820000</v>
      </c>
      <c r="I392">
        <v>-1040710000</v>
      </c>
    </row>
    <row r="393" spans="1:9">
      <c r="A393">
        <v>8268</v>
      </c>
      <c r="B393">
        <v>113.363</v>
      </c>
      <c r="C393">
        <v>13.333500000000001</v>
      </c>
      <c r="D393">
        <v>-5.0600399999999999</v>
      </c>
      <c r="E393">
        <v>0</v>
      </c>
      <c r="F393">
        <v>0</v>
      </c>
      <c r="G393">
        <v>1088420000</v>
      </c>
      <c r="H393">
        <v>-1054870000</v>
      </c>
      <c r="I393">
        <v>-1034160000</v>
      </c>
    </row>
    <row r="394" spans="1:9">
      <c r="A394">
        <v>8282</v>
      </c>
      <c r="B394">
        <v>113.126</v>
      </c>
      <c r="C394">
        <v>13.3714</v>
      </c>
      <c r="D394">
        <v>-5.3066599999999999</v>
      </c>
      <c r="E394">
        <v>0</v>
      </c>
      <c r="F394">
        <v>0</v>
      </c>
      <c r="G394">
        <v>-1035990000</v>
      </c>
      <c r="H394">
        <v>-1063260000</v>
      </c>
      <c r="I394">
        <v>-1028130000</v>
      </c>
    </row>
    <row r="395" spans="1:9">
      <c r="A395">
        <v>8309</v>
      </c>
      <c r="B395">
        <v>112.955</v>
      </c>
      <c r="C395">
        <v>13.246600000000001</v>
      </c>
      <c r="D395">
        <v>-5.5777700000000001</v>
      </c>
      <c r="E395">
        <v>0</v>
      </c>
      <c r="F395">
        <v>0</v>
      </c>
      <c r="G395">
        <v>-1031010000</v>
      </c>
      <c r="H395">
        <v>1088420000</v>
      </c>
      <c r="I395">
        <v>-1024980000</v>
      </c>
    </row>
    <row r="396" spans="1:9">
      <c r="A396">
        <v>8336</v>
      </c>
      <c r="B396">
        <v>112.76600000000001</v>
      </c>
      <c r="C396">
        <v>13.131399999999999</v>
      </c>
      <c r="D396">
        <v>-5.8025000000000002</v>
      </c>
      <c r="E396">
        <v>0</v>
      </c>
      <c r="F396">
        <v>0</v>
      </c>
      <c r="G396">
        <v>-1036260000</v>
      </c>
      <c r="H396">
        <v>1088420000</v>
      </c>
      <c r="I396">
        <v>-1024200000</v>
      </c>
    </row>
    <row r="397" spans="1:9">
      <c r="A397">
        <v>8349</v>
      </c>
      <c r="B397">
        <v>112.54</v>
      </c>
      <c r="C397">
        <v>13.0449</v>
      </c>
      <c r="D397">
        <v>-5.9770799999999999</v>
      </c>
      <c r="E397">
        <v>0</v>
      </c>
      <c r="F397">
        <v>0</v>
      </c>
      <c r="G397">
        <v>-1038610000</v>
      </c>
      <c r="H397">
        <v>1099430000</v>
      </c>
      <c r="I397">
        <v>-1025250000</v>
      </c>
    </row>
    <row r="398" spans="1:9">
      <c r="A398">
        <v>8374</v>
      </c>
      <c r="B398">
        <v>112.398</v>
      </c>
      <c r="C398">
        <v>12.8955</v>
      </c>
      <c r="D398">
        <v>-6.1324500000000004</v>
      </c>
      <c r="E398">
        <v>0</v>
      </c>
      <c r="F398">
        <v>0</v>
      </c>
      <c r="G398">
        <v>-1039400000</v>
      </c>
      <c r="H398">
        <v>1086320000</v>
      </c>
      <c r="I398">
        <v>-1026420000</v>
      </c>
    </row>
    <row r="399" spans="1:9">
      <c r="A399">
        <v>8393</v>
      </c>
      <c r="B399">
        <v>112.276</v>
      </c>
      <c r="C399">
        <v>12.702299999999999</v>
      </c>
      <c r="D399">
        <v>-6.3108000000000004</v>
      </c>
      <c r="E399">
        <v>0</v>
      </c>
      <c r="F399">
        <v>0</v>
      </c>
      <c r="G399">
        <v>-1041760000</v>
      </c>
      <c r="H399">
        <v>0</v>
      </c>
      <c r="I399">
        <v>-1029570000</v>
      </c>
    </row>
    <row r="400" spans="1:9">
      <c r="A400">
        <v>8404</v>
      </c>
      <c r="B400">
        <v>112.276</v>
      </c>
      <c r="C400">
        <v>12.702299999999999</v>
      </c>
      <c r="D400">
        <v>-6.3108000000000004</v>
      </c>
      <c r="E400">
        <v>0</v>
      </c>
      <c r="F400">
        <v>0</v>
      </c>
      <c r="G400">
        <v>-1043330000</v>
      </c>
      <c r="H400">
        <v>0</v>
      </c>
      <c r="I400">
        <v>-1030750000</v>
      </c>
    </row>
    <row r="401" spans="1:9">
      <c r="A401">
        <v>8412</v>
      </c>
      <c r="B401">
        <v>112.22199999999999</v>
      </c>
      <c r="C401">
        <v>12.4056</v>
      </c>
      <c r="D401">
        <v>-6.5247599999999997</v>
      </c>
      <c r="E401">
        <v>0</v>
      </c>
      <c r="F401">
        <v>0</v>
      </c>
      <c r="G401">
        <v>-1044380000</v>
      </c>
      <c r="H401">
        <v>-1055920000</v>
      </c>
      <c r="I401">
        <v>-1032850000</v>
      </c>
    </row>
    <row r="402" spans="1:9">
      <c r="A402">
        <v>8440</v>
      </c>
      <c r="B402">
        <v>112.22199999999999</v>
      </c>
      <c r="C402">
        <v>11.9811</v>
      </c>
      <c r="D402">
        <v>-6.74397</v>
      </c>
      <c r="E402">
        <v>0</v>
      </c>
      <c r="F402">
        <v>0</v>
      </c>
      <c r="G402">
        <v>-1037570000</v>
      </c>
      <c r="H402">
        <v>1090520000</v>
      </c>
      <c r="I402">
        <v>-1028520000</v>
      </c>
    </row>
    <row r="403" spans="1:9">
      <c r="A403">
        <v>8469</v>
      </c>
      <c r="B403">
        <v>112.154</v>
      </c>
      <c r="C403">
        <v>11.489800000000001</v>
      </c>
      <c r="D403">
        <v>-6.8985500000000002</v>
      </c>
      <c r="E403">
        <v>0</v>
      </c>
      <c r="F403">
        <v>0</v>
      </c>
      <c r="G403">
        <v>-1036780000</v>
      </c>
      <c r="H403">
        <v>1098910000</v>
      </c>
      <c r="I403">
        <v>-1027080000</v>
      </c>
    </row>
    <row r="404" spans="1:9">
      <c r="A404">
        <v>8483</v>
      </c>
      <c r="B404">
        <v>111.998</v>
      </c>
      <c r="C404">
        <v>11.1203</v>
      </c>
      <c r="D404">
        <v>-7.0117000000000003</v>
      </c>
      <c r="E404">
        <v>0</v>
      </c>
      <c r="F404">
        <v>0</v>
      </c>
      <c r="G404">
        <v>-1044380000</v>
      </c>
      <c r="H404">
        <v>1102050000</v>
      </c>
      <c r="I404">
        <v>-1027080000</v>
      </c>
    </row>
    <row r="405" spans="1:9">
      <c r="A405">
        <v>8509</v>
      </c>
      <c r="B405">
        <v>111.848</v>
      </c>
      <c r="C405">
        <v>10.824299999999999</v>
      </c>
      <c r="D405">
        <v>-7.1217499999999996</v>
      </c>
      <c r="E405">
        <v>0</v>
      </c>
      <c r="F405">
        <v>0</v>
      </c>
      <c r="G405">
        <v>-1049620000</v>
      </c>
      <c r="H405">
        <v>1100480000</v>
      </c>
      <c r="I405">
        <v>-1029440000</v>
      </c>
    </row>
    <row r="406" spans="1:9">
      <c r="A406">
        <v>8537</v>
      </c>
      <c r="B406">
        <v>111.746</v>
      </c>
      <c r="C406">
        <v>10.566599999999999</v>
      </c>
      <c r="D406">
        <v>-7.2362399999999996</v>
      </c>
      <c r="E406">
        <v>0</v>
      </c>
      <c r="F406">
        <v>0</v>
      </c>
      <c r="G406">
        <v>-1048050000</v>
      </c>
      <c r="H406">
        <v>1101000000</v>
      </c>
      <c r="I406">
        <v>-1031270000</v>
      </c>
    </row>
    <row r="407" spans="1:9">
      <c r="A407">
        <v>8554</v>
      </c>
      <c r="B407">
        <v>111.69199999999999</v>
      </c>
      <c r="C407">
        <v>10.3193</v>
      </c>
      <c r="D407">
        <v>-7.3491299999999997</v>
      </c>
      <c r="E407">
        <v>0</v>
      </c>
      <c r="F407">
        <v>0</v>
      </c>
      <c r="G407">
        <v>-1044910000</v>
      </c>
      <c r="H407">
        <v>1091570000</v>
      </c>
      <c r="I407">
        <v>-1031410000</v>
      </c>
    </row>
    <row r="408" spans="1:9">
      <c r="A408">
        <v>8581</v>
      </c>
      <c r="B408">
        <v>111.711</v>
      </c>
      <c r="C408">
        <v>10.044</v>
      </c>
      <c r="D408">
        <v>-7.4625899999999996</v>
      </c>
      <c r="E408">
        <v>0</v>
      </c>
      <c r="F408">
        <v>0</v>
      </c>
      <c r="G408">
        <v>-1041240000</v>
      </c>
      <c r="H408">
        <v>1093660000</v>
      </c>
      <c r="I408">
        <v>-1032320000</v>
      </c>
    </row>
    <row r="409" spans="1:9">
      <c r="A409">
        <v>8610</v>
      </c>
      <c r="B409">
        <v>111.774</v>
      </c>
      <c r="C409">
        <v>9.77163</v>
      </c>
      <c r="D409">
        <v>-7.5293099999999997</v>
      </c>
      <c r="E409">
        <v>0</v>
      </c>
      <c r="F409">
        <v>0</v>
      </c>
      <c r="G409">
        <v>-1040190000</v>
      </c>
      <c r="H409">
        <v>1101530000</v>
      </c>
      <c r="I409">
        <v>-1030880000</v>
      </c>
    </row>
    <row r="410" spans="1:9">
      <c r="A410">
        <v>8630</v>
      </c>
      <c r="B410">
        <v>111.825</v>
      </c>
      <c r="C410">
        <v>9.5307999999999993</v>
      </c>
      <c r="D410">
        <v>-7.53024</v>
      </c>
      <c r="E410">
        <v>0</v>
      </c>
      <c r="F410">
        <v>0</v>
      </c>
      <c r="G410">
        <v>-1038090000</v>
      </c>
      <c r="H410">
        <v>1104150000</v>
      </c>
      <c r="I410">
        <v>-1026560000</v>
      </c>
    </row>
    <row r="411" spans="1:9">
      <c r="A411">
        <v>8644</v>
      </c>
      <c r="B411">
        <v>111.883</v>
      </c>
      <c r="C411">
        <v>9.2988</v>
      </c>
      <c r="D411">
        <v>-7.5066499999999996</v>
      </c>
      <c r="E411">
        <v>0</v>
      </c>
      <c r="F411">
        <v>0</v>
      </c>
      <c r="G411">
        <v>-1033900000</v>
      </c>
      <c r="H411">
        <v>1107820000</v>
      </c>
      <c r="I411">
        <v>-1021180000</v>
      </c>
    </row>
    <row r="412" spans="1:9">
      <c r="A412">
        <v>8674</v>
      </c>
      <c r="B412">
        <v>111.90600000000001</v>
      </c>
      <c r="C412">
        <v>8.9574200000000008</v>
      </c>
      <c r="D412">
        <v>-7.4801200000000003</v>
      </c>
      <c r="E412">
        <v>0</v>
      </c>
      <c r="F412">
        <v>0</v>
      </c>
      <c r="G412">
        <v>-1032590000</v>
      </c>
      <c r="H412">
        <v>1108870000</v>
      </c>
      <c r="I412">
        <v>-1022950000</v>
      </c>
    </row>
    <row r="413" spans="1:9">
      <c r="A413">
        <v>8701</v>
      </c>
      <c r="B413">
        <v>111.904</v>
      </c>
      <c r="C413">
        <v>8.5443599999999993</v>
      </c>
      <c r="D413">
        <v>-7.39785</v>
      </c>
      <c r="E413">
        <v>0</v>
      </c>
      <c r="F413">
        <v>0</v>
      </c>
      <c r="G413">
        <v>-1061160000</v>
      </c>
      <c r="H413">
        <v>-1044910000</v>
      </c>
      <c r="I413">
        <v>1091570000</v>
      </c>
    </row>
    <row r="414" spans="1:9">
      <c r="A414">
        <v>8715</v>
      </c>
      <c r="B414">
        <v>111.932</v>
      </c>
      <c r="C414">
        <v>8.0809700000000007</v>
      </c>
      <c r="D414">
        <v>-7.3480699999999999</v>
      </c>
      <c r="E414">
        <v>0</v>
      </c>
      <c r="F414">
        <v>0</v>
      </c>
      <c r="G414">
        <v>-1040190000</v>
      </c>
      <c r="H414">
        <v>-1037570000</v>
      </c>
      <c r="I414">
        <v>1115950000</v>
      </c>
    </row>
    <row r="415" spans="1:9">
      <c r="A415">
        <v>8735</v>
      </c>
      <c r="B415">
        <v>111.95699999999999</v>
      </c>
      <c r="C415">
        <v>7.5403099999999998</v>
      </c>
      <c r="D415">
        <v>-7.31393</v>
      </c>
      <c r="E415">
        <v>0</v>
      </c>
      <c r="F415">
        <v>0</v>
      </c>
      <c r="G415">
        <v>-1041760000</v>
      </c>
      <c r="H415">
        <v>-1039140000</v>
      </c>
      <c r="I415">
        <v>1111230000</v>
      </c>
    </row>
    <row r="416" spans="1:9">
      <c r="A416">
        <v>8752</v>
      </c>
      <c r="B416">
        <v>111.95699999999999</v>
      </c>
      <c r="C416">
        <v>7.5403099999999998</v>
      </c>
      <c r="D416">
        <v>-7.31393</v>
      </c>
      <c r="E416">
        <v>0</v>
      </c>
      <c r="F416">
        <v>0</v>
      </c>
      <c r="G416">
        <v>-1040710000</v>
      </c>
      <c r="H416">
        <v>-1061160000</v>
      </c>
      <c r="I416">
        <v>-1040190000</v>
      </c>
    </row>
    <row r="417" spans="1:9">
      <c r="A417">
        <v>8773</v>
      </c>
      <c r="B417">
        <v>111.976</v>
      </c>
      <c r="C417">
        <v>6.9056699999999998</v>
      </c>
      <c r="D417">
        <v>-7.3233699999999997</v>
      </c>
      <c r="E417">
        <v>0</v>
      </c>
      <c r="F417">
        <v>0</v>
      </c>
      <c r="G417">
        <v>1094710000</v>
      </c>
      <c r="H417">
        <v>1082130000</v>
      </c>
      <c r="I417">
        <v>-1023410000</v>
      </c>
    </row>
    <row r="418" spans="1:9">
      <c r="A418">
        <v>8796</v>
      </c>
      <c r="B418">
        <v>112.044</v>
      </c>
      <c r="C418">
        <v>6.3437700000000001</v>
      </c>
      <c r="D418">
        <v>-7.4383999999999997</v>
      </c>
      <c r="E418">
        <v>0</v>
      </c>
      <c r="F418">
        <v>0</v>
      </c>
      <c r="G418">
        <v>-1039400000</v>
      </c>
      <c r="H418">
        <v>1107560000</v>
      </c>
      <c r="I418">
        <v>-1021900000</v>
      </c>
    </row>
    <row r="419" spans="1:9">
      <c r="A419">
        <v>8810</v>
      </c>
      <c r="B419">
        <v>112.105</v>
      </c>
      <c r="C419">
        <v>5.7477200000000002</v>
      </c>
      <c r="D419">
        <v>-7.5788099999999998</v>
      </c>
      <c r="E419">
        <v>0</v>
      </c>
      <c r="F419">
        <v>0</v>
      </c>
      <c r="G419">
        <v>-1047000000</v>
      </c>
      <c r="H419">
        <v>1109660000</v>
      </c>
      <c r="I419">
        <v>-1021640000</v>
      </c>
    </row>
    <row r="420" spans="1:9">
      <c r="A420">
        <v>8847</v>
      </c>
      <c r="B420">
        <v>112.214</v>
      </c>
      <c r="C420">
        <v>5.1197699999999999</v>
      </c>
      <c r="D420">
        <v>-7.7244700000000002</v>
      </c>
      <c r="E420">
        <v>0</v>
      </c>
      <c r="F420">
        <v>0</v>
      </c>
      <c r="G420">
        <v>-1045950000</v>
      </c>
      <c r="H420">
        <v>1108340000</v>
      </c>
      <c r="I420">
        <v>1090520000</v>
      </c>
    </row>
    <row r="421" spans="1:9">
      <c r="A421">
        <v>8875</v>
      </c>
      <c r="B421">
        <v>112.321</v>
      </c>
      <c r="C421">
        <v>4.6418200000000001</v>
      </c>
      <c r="D421">
        <v>-7.7744299999999997</v>
      </c>
      <c r="E421">
        <v>0</v>
      </c>
      <c r="F421">
        <v>0</v>
      </c>
      <c r="G421">
        <v>1104150000</v>
      </c>
      <c r="H421">
        <v>1102050000</v>
      </c>
      <c r="I421">
        <v>0</v>
      </c>
    </row>
    <row r="422" spans="1:9">
      <c r="A422">
        <v>8904</v>
      </c>
      <c r="B422">
        <v>112.563</v>
      </c>
      <c r="C422">
        <v>4.29209</v>
      </c>
      <c r="D422">
        <v>-7.8675100000000002</v>
      </c>
      <c r="E422">
        <v>0</v>
      </c>
      <c r="F422">
        <v>0</v>
      </c>
      <c r="G422">
        <v>1088420000</v>
      </c>
      <c r="H422">
        <v>1095760000</v>
      </c>
      <c r="I422">
        <v>-1041760000</v>
      </c>
    </row>
    <row r="423" spans="1:9">
      <c r="A423">
        <v>8916</v>
      </c>
      <c r="B423">
        <v>112.827</v>
      </c>
      <c r="C423">
        <v>3.93133</v>
      </c>
      <c r="D423">
        <v>-7.9328399999999997</v>
      </c>
      <c r="E423">
        <v>0</v>
      </c>
      <c r="F423">
        <v>0</v>
      </c>
      <c r="G423">
        <v>-1036520000</v>
      </c>
      <c r="H423">
        <v>1098910000</v>
      </c>
      <c r="I423">
        <v>-1023540000</v>
      </c>
    </row>
    <row r="424" spans="1:9">
      <c r="A424">
        <v>8940</v>
      </c>
      <c r="B424">
        <v>113.20099999999999</v>
      </c>
      <c r="C424">
        <v>3.5102699999999998</v>
      </c>
      <c r="D424">
        <v>-8.0071300000000001</v>
      </c>
      <c r="E424">
        <v>0</v>
      </c>
      <c r="F424">
        <v>0</v>
      </c>
      <c r="G424">
        <v>-1035990000</v>
      </c>
      <c r="H424">
        <v>1104670000</v>
      </c>
      <c r="I424">
        <v>-1021250000</v>
      </c>
    </row>
    <row r="425" spans="1:9">
      <c r="A425">
        <v>8966</v>
      </c>
      <c r="B425">
        <v>113.59699999999999</v>
      </c>
      <c r="C425">
        <v>3.0878199999999998</v>
      </c>
      <c r="D425">
        <v>-8.0429300000000001</v>
      </c>
      <c r="E425">
        <v>0</v>
      </c>
      <c r="F425">
        <v>0</v>
      </c>
      <c r="G425">
        <v>-1036520000</v>
      </c>
      <c r="H425">
        <v>1106770000</v>
      </c>
      <c r="I425">
        <v>-1020920000</v>
      </c>
    </row>
    <row r="426" spans="1:9">
      <c r="A426">
        <v>8978</v>
      </c>
      <c r="B426">
        <v>113.89400000000001</v>
      </c>
      <c r="C426">
        <v>2.6158000000000001</v>
      </c>
      <c r="D426">
        <v>-7.9640500000000003</v>
      </c>
      <c r="E426">
        <v>0</v>
      </c>
      <c r="F426">
        <v>0</v>
      </c>
      <c r="G426">
        <v>-1042280000</v>
      </c>
      <c r="H426">
        <v>1110180000</v>
      </c>
      <c r="I426">
        <v>-1022030000</v>
      </c>
    </row>
    <row r="427" spans="1:9">
      <c r="A427">
        <v>8992</v>
      </c>
      <c r="B427">
        <v>114.212</v>
      </c>
      <c r="C427">
        <v>2.1886999999999999</v>
      </c>
      <c r="D427">
        <v>-7.8714000000000004</v>
      </c>
      <c r="E427">
        <v>0</v>
      </c>
      <c r="F427">
        <v>0</v>
      </c>
      <c r="G427">
        <v>-1055920000</v>
      </c>
      <c r="H427">
        <v>1111490000</v>
      </c>
      <c r="I427">
        <v>-1024850000</v>
      </c>
    </row>
    <row r="428" spans="1:9">
      <c r="A428">
        <v>9002</v>
      </c>
      <c r="B428">
        <v>114.476</v>
      </c>
      <c r="C428">
        <v>1.8393299999999999</v>
      </c>
      <c r="D428">
        <v>-7.7670300000000001</v>
      </c>
      <c r="E428">
        <v>0</v>
      </c>
      <c r="F428">
        <v>0</v>
      </c>
      <c r="G428">
        <v>0</v>
      </c>
      <c r="H428">
        <v>1110970000</v>
      </c>
      <c r="I428">
        <v>-1027870000</v>
      </c>
    </row>
    <row r="429" spans="1:9">
      <c r="A429">
        <v>9010</v>
      </c>
      <c r="B429">
        <v>114.78100000000001</v>
      </c>
      <c r="C429">
        <v>1.5056099999999999</v>
      </c>
      <c r="D429">
        <v>-7.7234699999999998</v>
      </c>
      <c r="E429">
        <v>0</v>
      </c>
      <c r="F429">
        <v>0</v>
      </c>
      <c r="G429">
        <v>-1061160000</v>
      </c>
      <c r="H429">
        <v>1109130000</v>
      </c>
      <c r="I429">
        <v>-1032060000</v>
      </c>
    </row>
    <row r="430" spans="1:9">
      <c r="A430">
        <v>9038</v>
      </c>
      <c r="B430">
        <v>115</v>
      </c>
      <c r="C430">
        <v>1.1277299999999999</v>
      </c>
      <c r="D430">
        <v>-7.6249599999999997</v>
      </c>
      <c r="E430">
        <v>0</v>
      </c>
      <c r="F430">
        <v>0</v>
      </c>
      <c r="G430">
        <v>-1053820000</v>
      </c>
      <c r="H430">
        <v>1104670000</v>
      </c>
      <c r="I430">
        <v>-1032590000</v>
      </c>
    </row>
    <row r="431" spans="1:9">
      <c r="A431">
        <v>9050</v>
      </c>
      <c r="B431">
        <v>115.215</v>
      </c>
      <c r="C431">
        <v>0.78265899999999999</v>
      </c>
      <c r="D431">
        <v>-7.4955600000000002</v>
      </c>
      <c r="E431">
        <v>0</v>
      </c>
      <c r="F431">
        <v>0</v>
      </c>
      <c r="G431">
        <v>0</v>
      </c>
      <c r="H431">
        <v>1104670000</v>
      </c>
      <c r="I431">
        <v>-1031010000</v>
      </c>
    </row>
    <row r="432" spans="1:9">
      <c r="A432">
        <v>9078</v>
      </c>
      <c r="B432">
        <v>115.215</v>
      </c>
      <c r="C432">
        <v>0.78265899999999999</v>
      </c>
      <c r="D432">
        <v>-7.4955600000000002</v>
      </c>
      <c r="E432">
        <v>0</v>
      </c>
      <c r="F432">
        <v>0</v>
      </c>
      <c r="G432">
        <v>-1059060000</v>
      </c>
      <c r="H432">
        <v>1098910000</v>
      </c>
      <c r="I432">
        <v>-1028650000</v>
      </c>
    </row>
    <row r="433" spans="1:9">
      <c r="A433">
        <v>9104</v>
      </c>
      <c r="B433">
        <v>115.42700000000001</v>
      </c>
      <c r="C433">
        <v>0.56297600000000003</v>
      </c>
      <c r="D433">
        <v>-7.3605900000000002</v>
      </c>
      <c r="E433">
        <v>0</v>
      </c>
      <c r="F433">
        <v>0</v>
      </c>
      <c r="G433">
        <v>-1041760000</v>
      </c>
      <c r="H433">
        <v>1102050000</v>
      </c>
      <c r="I433">
        <v>-1024070000</v>
      </c>
    </row>
    <row r="434" spans="1:9">
      <c r="A434">
        <v>9112</v>
      </c>
      <c r="B434">
        <v>115.613</v>
      </c>
      <c r="C434">
        <v>0.411802</v>
      </c>
      <c r="D434">
        <v>-7.2054099999999996</v>
      </c>
      <c r="E434">
        <v>0</v>
      </c>
      <c r="F434">
        <v>0</v>
      </c>
      <c r="G434">
        <v>-1037830000</v>
      </c>
      <c r="H434">
        <v>1107820000</v>
      </c>
      <c r="I434">
        <v>-1021840000</v>
      </c>
    </row>
    <row r="435" spans="1:9">
      <c r="A435">
        <v>9135</v>
      </c>
      <c r="B435">
        <v>115.80800000000001</v>
      </c>
      <c r="C435">
        <v>0.24066100000000001</v>
      </c>
      <c r="D435">
        <v>-7.0398199999999997</v>
      </c>
      <c r="E435">
        <v>0</v>
      </c>
      <c r="F435">
        <v>0</v>
      </c>
      <c r="G435">
        <v>1096810000</v>
      </c>
      <c r="H435">
        <v>1114370000</v>
      </c>
      <c r="I435">
        <v>-1019810000</v>
      </c>
    </row>
    <row r="436" spans="1:9">
      <c r="A436">
        <v>9150</v>
      </c>
      <c r="B436">
        <v>115.91500000000001</v>
      </c>
      <c r="C436">
        <v>0.232516</v>
      </c>
      <c r="D436">
        <v>-6.8905099999999999</v>
      </c>
      <c r="E436">
        <v>0</v>
      </c>
      <c r="F436">
        <v>0</v>
      </c>
      <c r="G436">
        <v>1110970000</v>
      </c>
      <c r="H436">
        <v>1111750000</v>
      </c>
      <c r="I436">
        <v>-1050670000</v>
      </c>
    </row>
    <row r="437" spans="1:9">
      <c r="A437">
        <v>9176</v>
      </c>
      <c r="B437">
        <v>115.879</v>
      </c>
      <c r="C437">
        <v>0.41700399999999999</v>
      </c>
      <c r="D437">
        <v>-6.7086300000000003</v>
      </c>
      <c r="E437">
        <v>0</v>
      </c>
      <c r="F437">
        <v>0</v>
      </c>
      <c r="G437">
        <v>1104150000</v>
      </c>
      <c r="H437">
        <v>1097860000</v>
      </c>
      <c r="I437">
        <v>1112280000</v>
      </c>
    </row>
    <row r="438" spans="1:9">
      <c r="A438">
        <v>9197</v>
      </c>
      <c r="B438">
        <v>115.855</v>
      </c>
      <c r="C438">
        <v>0.61730099999999999</v>
      </c>
      <c r="D438">
        <v>-6.5410899999999996</v>
      </c>
      <c r="E438">
        <v>0</v>
      </c>
      <c r="F438">
        <v>0</v>
      </c>
      <c r="G438">
        <v>1100480000</v>
      </c>
      <c r="H438">
        <v>-1065350000</v>
      </c>
      <c r="I438">
        <v>1116730000</v>
      </c>
    </row>
    <row r="439" spans="1:9">
      <c r="A439">
        <v>9211</v>
      </c>
      <c r="B439">
        <v>115.908</v>
      </c>
      <c r="C439">
        <v>0.76081399999999999</v>
      </c>
      <c r="D439">
        <v>-6.4610099999999999</v>
      </c>
      <c r="E439">
        <v>0</v>
      </c>
      <c r="F439">
        <v>0</v>
      </c>
      <c r="G439">
        <v>-1038880000</v>
      </c>
      <c r="H439">
        <v>1099430000</v>
      </c>
      <c r="I439">
        <v>-1021180000</v>
      </c>
    </row>
    <row r="440" spans="1:9">
      <c r="A440">
        <v>9244</v>
      </c>
      <c r="B440">
        <v>116.119</v>
      </c>
      <c r="C440">
        <v>0.73164499999999999</v>
      </c>
      <c r="D440">
        <v>-6.4368400000000001</v>
      </c>
      <c r="E440">
        <v>0</v>
      </c>
      <c r="F440">
        <v>0</v>
      </c>
      <c r="G440">
        <v>1091570000</v>
      </c>
      <c r="H440">
        <v>1107820000</v>
      </c>
      <c r="I440">
        <v>-1020260000</v>
      </c>
    </row>
    <row r="441" spans="1:9">
      <c r="A441">
        <v>9278</v>
      </c>
      <c r="B441">
        <v>116.268</v>
      </c>
      <c r="C441">
        <v>0.79400800000000005</v>
      </c>
      <c r="D441">
        <v>-6.4528100000000004</v>
      </c>
      <c r="E441">
        <v>0</v>
      </c>
      <c r="F441">
        <v>0</v>
      </c>
      <c r="G441">
        <v>1107820000</v>
      </c>
      <c r="H441">
        <v>1101530000</v>
      </c>
      <c r="I441">
        <v>-1048050000</v>
      </c>
    </row>
    <row r="442" spans="1:9">
      <c r="A442">
        <v>9315</v>
      </c>
      <c r="B442">
        <v>116.36</v>
      </c>
      <c r="C442">
        <v>1.01614</v>
      </c>
      <c r="D442">
        <v>-6.4819699999999996</v>
      </c>
      <c r="E442">
        <v>0</v>
      </c>
      <c r="F442">
        <v>0</v>
      </c>
      <c r="G442">
        <v>1088420000</v>
      </c>
      <c r="H442">
        <v>1090520000</v>
      </c>
      <c r="I442">
        <v>-1047530000</v>
      </c>
    </row>
    <row r="443" spans="1:9">
      <c r="A443">
        <v>9341</v>
      </c>
      <c r="B443">
        <v>116.455</v>
      </c>
      <c r="C443">
        <v>1.3196300000000001</v>
      </c>
      <c r="D443">
        <v>-6.5334700000000003</v>
      </c>
      <c r="E443">
        <v>0</v>
      </c>
      <c r="F443">
        <v>0</v>
      </c>
      <c r="G443">
        <v>0</v>
      </c>
      <c r="H443">
        <v>1102050000</v>
      </c>
      <c r="I443">
        <v>-1029050000</v>
      </c>
    </row>
    <row r="444" spans="1:9">
      <c r="A444">
        <v>9365</v>
      </c>
      <c r="B444">
        <v>116.657</v>
      </c>
      <c r="C444">
        <v>1.44997</v>
      </c>
      <c r="D444">
        <v>-6.6015100000000002</v>
      </c>
      <c r="E444">
        <v>0</v>
      </c>
      <c r="F444">
        <v>0</v>
      </c>
      <c r="G444">
        <v>-1048580000</v>
      </c>
      <c r="H444">
        <v>1099430000</v>
      </c>
      <c r="I444">
        <v>-1024200000</v>
      </c>
    </row>
    <row r="445" spans="1:9">
      <c r="A445">
        <v>9379</v>
      </c>
      <c r="B445">
        <v>117.104</v>
      </c>
      <c r="C445">
        <v>1.3556900000000001</v>
      </c>
      <c r="D445">
        <v>-6.7447499999999998</v>
      </c>
      <c r="E445">
        <v>0</v>
      </c>
      <c r="F445">
        <v>0</v>
      </c>
      <c r="G445">
        <v>0</v>
      </c>
      <c r="H445">
        <v>1107560000</v>
      </c>
      <c r="I445">
        <v>-1023540000</v>
      </c>
    </row>
    <row r="446" spans="1:9">
      <c r="A446">
        <v>9412</v>
      </c>
      <c r="B446">
        <v>117.583</v>
      </c>
      <c r="C446">
        <v>1.3240000000000001</v>
      </c>
      <c r="D446">
        <v>-6.9473799999999999</v>
      </c>
      <c r="E446">
        <v>0</v>
      </c>
      <c r="F446">
        <v>0</v>
      </c>
      <c r="G446">
        <v>1106770000</v>
      </c>
      <c r="H446">
        <v>1111490000</v>
      </c>
      <c r="I446">
        <v>-1021770000</v>
      </c>
    </row>
    <row r="447" spans="1:9">
      <c r="A447">
        <v>9439</v>
      </c>
      <c r="B447">
        <v>118.039</v>
      </c>
      <c r="C447">
        <v>1.4550799999999999</v>
      </c>
      <c r="D447">
        <v>-7.1602399999999999</v>
      </c>
      <c r="E447">
        <v>0</v>
      </c>
      <c r="F447">
        <v>0</v>
      </c>
      <c r="G447">
        <v>1103100000</v>
      </c>
      <c r="H447">
        <v>1109920000</v>
      </c>
      <c r="I447">
        <v>-1027080000</v>
      </c>
    </row>
    <row r="448" spans="1:9">
      <c r="A448">
        <v>9475</v>
      </c>
      <c r="B448">
        <v>118.039</v>
      </c>
      <c r="C448">
        <v>1.4550799999999999</v>
      </c>
      <c r="D448">
        <v>-7.1602399999999999</v>
      </c>
      <c r="E448">
        <v>0</v>
      </c>
      <c r="F448">
        <v>0</v>
      </c>
      <c r="G448">
        <v>-1044910000</v>
      </c>
      <c r="H448">
        <v>1103630000</v>
      </c>
      <c r="I448">
        <v>-1025380000</v>
      </c>
    </row>
    <row r="449" spans="1:9">
      <c r="A449">
        <v>9505</v>
      </c>
      <c r="B449">
        <v>118.381</v>
      </c>
      <c r="C449">
        <v>1.88828</v>
      </c>
      <c r="D449">
        <v>-7.3335400000000002</v>
      </c>
      <c r="E449">
        <v>0</v>
      </c>
      <c r="F449">
        <v>0</v>
      </c>
      <c r="G449">
        <v>-1055920000</v>
      </c>
      <c r="H449">
        <v>1106770000</v>
      </c>
      <c r="I449">
        <v>-1023280000</v>
      </c>
    </row>
    <row r="450" spans="1:9">
      <c r="A450">
        <v>9518</v>
      </c>
      <c r="B450">
        <v>118.672</v>
      </c>
      <c r="C450">
        <v>2.2805399999999998</v>
      </c>
      <c r="D450">
        <v>-7.46678</v>
      </c>
      <c r="E450">
        <v>0</v>
      </c>
      <c r="F450">
        <v>0</v>
      </c>
      <c r="G450">
        <v>-1065350000</v>
      </c>
      <c r="H450">
        <v>1108610000</v>
      </c>
      <c r="I450">
        <v>-1027870000</v>
      </c>
    </row>
    <row r="451" spans="1:9">
      <c r="A451">
        <v>9537</v>
      </c>
      <c r="B451">
        <v>119.029</v>
      </c>
      <c r="C451">
        <v>2.6015999999999999</v>
      </c>
      <c r="D451">
        <v>-7.5924100000000001</v>
      </c>
      <c r="E451">
        <v>0</v>
      </c>
      <c r="F451">
        <v>0</v>
      </c>
      <c r="G451">
        <v>1088420000</v>
      </c>
      <c r="H451">
        <v>1108870000</v>
      </c>
      <c r="I451">
        <v>-1028650000</v>
      </c>
    </row>
    <row r="452" spans="1:9">
      <c r="A452">
        <v>9554</v>
      </c>
      <c r="B452">
        <v>119.355</v>
      </c>
      <c r="C452">
        <v>2.9860199999999999</v>
      </c>
      <c r="D452">
        <v>-7.6913099999999996</v>
      </c>
      <c r="E452">
        <v>0</v>
      </c>
      <c r="F452">
        <v>0</v>
      </c>
      <c r="G452">
        <v>1099430000</v>
      </c>
      <c r="H452">
        <v>1106250000</v>
      </c>
      <c r="I452">
        <v>-1028780000</v>
      </c>
    </row>
    <row r="453" spans="1:9">
      <c r="A453">
        <v>9575</v>
      </c>
      <c r="B453">
        <v>119.666</v>
      </c>
      <c r="C453">
        <v>3.4580899999999999</v>
      </c>
      <c r="D453">
        <v>-7.79779</v>
      </c>
      <c r="E453">
        <v>0</v>
      </c>
      <c r="F453">
        <v>0</v>
      </c>
      <c r="G453">
        <v>1104150000</v>
      </c>
      <c r="H453">
        <v>1102580000</v>
      </c>
      <c r="I453">
        <v>-1029050000</v>
      </c>
    </row>
    <row r="454" spans="1:9">
      <c r="A454">
        <v>9597</v>
      </c>
      <c r="B454">
        <v>119.95099999999999</v>
      </c>
      <c r="C454">
        <v>4.0241400000000001</v>
      </c>
      <c r="D454">
        <v>-7.9147400000000001</v>
      </c>
      <c r="E454">
        <v>0</v>
      </c>
      <c r="F454">
        <v>0</v>
      </c>
      <c r="G454">
        <v>1082130000</v>
      </c>
      <c r="H454">
        <v>1105720000</v>
      </c>
      <c r="I454">
        <v>-1029700000</v>
      </c>
    </row>
    <row r="455" spans="1:9">
      <c r="A455">
        <v>9607</v>
      </c>
      <c r="B455">
        <v>120.191</v>
      </c>
      <c r="C455">
        <v>4.5217999999999998</v>
      </c>
      <c r="D455">
        <v>-7.9732200000000004</v>
      </c>
      <c r="E455">
        <v>0</v>
      </c>
      <c r="F455">
        <v>0</v>
      </c>
      <c r="G455">
        <v>0</v>
      </c>
      <c r="H455">
        <v>1107300000</v>
      </c>
      <c r="I455">
        <v>-1030750000</v>
      </c>
    </row>
    <row r="456" spans="1:9">
      <c r="A456">
        <v>9630</v>
      </c>
      <c r="B456">
        <v>120.389</v>
      </c>
      <c r="C456">
        <v>4.9435700000000002</v>
      </c>
      <c r="D456">
        <v>-7.9737499999999999</v>
      </c>
      <c r="E456">
        <v>0</v>
      </c>
      <c r="F456">
        <v>0</v>
      </c>
      <c r="G456">
        <v>0</v>
      </c>
      <c r="H456">
        <v>1106250000</v>
      </c>
      <c r="I456">
        <v>-1030490000</v>
      </c>
    </row>
    <row r="457" spans="1:9">
      <c r="A457">
        <v>9645</v>
      </c>
      <c r="B457">
        <v>120.538</v>
      </c>
      <c r="C457">
        <v>5.3048599999999997</v>
      </c>
      <c r="D457">
        <v>-7.9783299999999997</v>
      </c>
      <c r="E457">
        <v>0</v>
      </c>
      <c r="F457">
        <v>0</v>
      </c>
      <c r="G457">
        <v>1097860000</v>
      </c>
      <c r="H457">
        <v>1107820000</v>
      </c>
      <c r="I457">
        <v>-1028650000</v>
      </c>
    </row>
    <row r="458" spans="1:9">
      <c r="A458">
        <v>9669</v>
      </c>
      <c r="B458">
        <v>120.72199999999999</v>
      </c>
      <c r="C458">
        <v>5.7161600000000004</v>
      </c>
      <c r="D458">
        <v>-7.9820099999999998</v>
      </c>
      <c r="E458">
        <v>0</v>
      </c>
      <c r="F458">
        <v>0</v>
      </c>
      <c r="G458">
        <v>0</v>
      </c>
      <c r="H458">
        <v>1106770000</v>
      </c>
      <c r="I458">
        <v>-1028000000</v>
      </c>
    </row>
    <row r="459" spans="1:9">
      <c r="A459">
        <v>9679</v>
      </c>
      <c r="B459">
        <v>120.923</v>
      </c>
      <c r="C459">
        <v>6.1469199999999997</v>
      </c>
      <c r="D459">
        <v>-7.9966100000000004</v>
      </c>
      <c r="E459">
        <v>0</v>
      </c>
      <c r="F459">
        <v>0</v>
      </c>
      <c r="G459">
        <v>-1061160000</v>
      </c>
      <c r="H459">
        <v>1106770000</v>
      </c>
      <c r="I459">
        <v>-1025110000</v>
      </c>
    </row>
    <row r="460" spans="1:9">
      <c r="A460">
        <v>9702</v>
      </c>
      <c r="B460">
        <v>121.191</v>
      </c>
      <c r="C460">
        <v>6.5420800000000003</v>
      </c>
      <c r="D460">
        <v>-8.0443800000000003</v>
      </c>
      <c r="E460">
        <v>0</v>
      </c>
      <c r="F460">
        <v>0</v>
      </c>
      <c r="G460">
        <v>-1063260000</v>
      </c>
      <c r="H460">
        <v>1108080000</v>
      </c>
      <c r="I460">
        <v>-1023800000</v>
      </c>
    </row>
    <row r="461" spans="1:9">
      <c r="A461">
        <v>9719</v>
      </c>
      <c r="B461">
        <v>121.504</v>
      </c>
      <c r="C461">
        <v>6.9339700000000004</v>
      </c>
      <c r="D461">
        <v>-8.0847899999999999</v>
      </c>
      <c r="E461">
        <v>0</v>
      </c>
      <c r="F461">
        <v>0</v>
      </c>
      <c r="G461">
        <v>-1041240000</v>
      </c>
      <c r="H461">
        <v>1107560000</v>
      </c>
      <c r="I461">
        <v>-1026290000</v>
      </c>
    </row>
    <row r="462" spans="1:9">
      <c r="A462">
        <v>9741</v>
      </c>
      <c r="B462">
        <v>121.76600000000001</v>
      </c>
      <c r="C462">
        <v>7.2805999999999997</v>
      </c>
      <c r="D462">
        <v>-8.0920199999999998</v>
      </c>
      <c r="E462">
        <v>0</v>
      </c>
      <c r="F462">
        <v>0</v>
      </c>
      <c r="G462">
        <v>0</v>
      </c>
      <c r="H462">
        <v>1098910000</v>
      </c>
      <c r="I462">
        <v>-1028920000</v>
      </c>
    </row>
    <row r="463" spans="1:9">
      <c r="A463">
        <v>9762</v>
      </c>
      <c r="B463">
        <v>122.036</v>
      </c>
      <c r="C463">
        <v>7.6469100000000001</v>
      </c>
      <c r="D463">
        <v>-8.1226199999999995</v>
      </c>
      <c r="E463">
        <v>0</v>
      </c>
      <c r="F463">
        <v>0</v>
      </c>
      <c r="G463">
        <v>1105200000</v>
      </c>
      <c r="H463">
        <v>1103100000</v>
      </c>
      <c r="I463">
        <v>-1033630000</v>
      </c>
    </row>
    <row r="464" spans="1:9">
      <c r="A464">
        <v>9777</v>
      </c>
      <c r="B464">
        <v>122.036</v>
      </c>
      <c r="C464">
        <v>7.6469100000000001</v>
      </c>
      <c r="D464">
        <v>-8.1226199999999995</v>
      </c>
      <c r="E464">
        <v>0</v>
      </c>
      <c r="F464">
        <v>0</v>
      </c>
      <c r="G464">
        <v>0</v>
      </c>
      <c r="H464">
        <v>1093660000</v>
      </c>
      <c r="I464">
        <v>-1032590000</v>
      </c>
    </row>
    <row r="465" spans="1:9">
      <c r="A465">
        <v>9805</v>
      </c>
      <c r="B465">
        <v>122.35299999999999</v>
      </c>
      <c r="C465">
        <v>8.0999400000000001</v>
      </c>
      <c r="D465">
        <v>-8.2330199999999998</v>
      </c>
      <c r="E465">
        <v>0</v>
      </c>
      <c r="F465">
        <v>0</v>
      </c>
      <c r="G465">
        <v>-1056960000</v>
      </c>
      <c r="H465">
        <v>1092620000</v>
      </c>
      <c r="I465">
        <v>-1031800000</v>
      </c>
    </row>
    <row r="466" spans="1:9">
      <c r="A466">
        <v>9816</v>
      </c>
      <c r="B466">
        <v>122.685</v>
      </c>
      <c r="C466">
        <v>8.4797600000000006</v>
      </c>
      <c r="D466">
        <v>-8.3584599999999991</v>
      </c>
      <c r="E466">
        <v>0</v>
      </c>
      <c r="F466">
        <v>0</v>
      </c>
      <c r="G466">
        <v>-1049620000</v>
      </c>
      <c r="H466">
        <v>1099960000</v>
      </c>
      <c r="I466">
        <v>-1031540000</v>
      </c>
    </row>
    <row r="467" spans="1:9">
      <c r="A467">
        <v>9840</v>
      </c>
      <c r="B467">
        <v>123.01900000000001</v>
      </c>
      <c r="C467">
        <v>8.7844800000000003</v>
      </c>
      <c r="D467">
        <v>-8.4809900000000003</v>
      </c>
      <c r="E467">
        <v>0</v>
      </c>
      <c r="F467">
        <v>0</v>
      </c>
      <c r="G467">
        <v>-1053820000</v>
      </c>
      <c r="H467">
        <v>1098910000</v>
      </c>
      <c r="I467">
        <v>-1030880000</v>
      </c>
    </row>
    <row r="468" spans="1:9">
      <c r="A468">
        <v>9866</v>
      </c>
      <c r="B468">
        <v>123.343</v>
      </c>
      <c r="C468">
        <v>9.0563400000000005</v>
      </c>
      <c r="D468">
        <v>-8.6165699999999994</v>
      </c>
      <c r="E468">
        <v>0</v>
      </c>
      <c r="F468">
        <v>0</v>
      </c>
      <c r="G468">
        <v>-1054870000</v>
      </c>
      <c r="H468">
        <v>1093660000</v>
      </c>
      <c r="I468">
        <v>-1029570000</v>
      </c>
    </row>
    <row r="469" spans="1:9">
      <c r="A469">
        <v>9878</v>
      </c>
      <c r="B469">
        <v>123.626</v>
      </c>
      <c r="C469">
        <v>9.3191400000000009</v>
      </c>
      <c r="D469">
        <v>-8.7399699999999996</v>
      </c>
      <c r="E469">
        <v>0</v>
      </c>
      <c r="F469">
        <v>0</v>
      </c>
      <c r="G469">
        <v>-1045950000</v>
      </c>
      <c r="H469">
        <v>1105720000</v>
      </c>
      <c r="I469">
        <v>-1026160000</v>
      </c>
    </row>
    <row r="470" spans="1:9">
      <c r="A470">
        <v>9898</v>
      </c>
      <c r="B470">
        <v>123.825</v>
      </c>
      <c r="C470">
        <v>9.5602099999999997</v>
      </c>
      <c r="D470">
        <v>-8.8430400000000002</v>
      </c>
      <c r="E470">
        <v>0</v>
      </c>
      <c r="F470">
        <v>0</v>
      </c>
      <c r="G470">
        <v>-1063260000</v>
      </c>
      <c r="H470">
        <v>1108610000</v>
      </c>
      <c r="I470">
        <v>-1026030000</v>
      </c>
    </row>
    <row r="471" spans="1:9">
      <c r="A471">
        <v>9912</v>
      </c>
      <c r="B471">
        <v>124.014</v>
      </c>
      <c r="C471">
        <v>9.8542000000000005</v>
      </c>
      <c r="D471">
        <v>-8.9478200000000001</v>
      </c>
      <c r="E471">
        <v>0</v>
      </c>
      <c r="F471">
        <v>0</v>
      </c>
      <c r="G471">
        <v>1090520000</v>
      </c>
      <c r="H471">
        <v>1110180000</v>
      </c>
      <c r="I471">
        <v>-1027870000</v>
      </c>
    </row>
    <row r="472" spans="1:9">
      <c r="A472">
        <v>9933</v>
      </c>
      <c r="B472">
        <v>124.188</v>
      </c>
      <c r="C472">
        <v>10.1877</v>
      </c>
      <c r="D472">
        <v>-9.0251199999999994</v>
      </c>
      <c r="E472">
        <v>0</v>
      </c>
      <c r="F472">
        <v>0</v>
      </c>
      <c r="G472">
        <v>1092620000</v>
      </c>
      <c r="H472">
        <v>1109660000</v>
      </c>
      <c r="I472">
        <v>-1028520000</v>
      </c>
    </row>
    <row r="473" spans="1:9">
      <c r="A473">
        <v>9949</v>
      </c>
      <c r="B473">
        <v>124.361</v>
      </c>
      <c r="C473">
        <v>10.4969</v>
      </c>
      <c r="D473">
        <v>-9.0504800000000003</v>
      </c>
      <c r="E473">
        <v>0</v>
      </c>
      <c r="F473">
        <v>0</v>
      </c>
      <c r="G473">
        <v>-1050670000</v>
      </c>
      <c r="H473">
        <v>1104150000</v>
      </c>
      <c r="I473">
        <v>-1029050000</v>
      </c>
    </row>
    <row r="474" spans="1:9">
      <c r="A474">
        <v>9970</v>
      </c>
      <c r="B474">
        <v>124.53100000000001</v>
      </c>
      <c r="C474">
        <v>10.8506</v>
      </c>
      <c r="D474">
        <v>-9.0613799999999998</v>
      </c>
      <c r="E474">
        <v>0</v>
      </c>
      <c r="F474">
        <v>0</v>
      </c>
      <c r="G474">
        <v>-1039140000</v>
      </c>
      <c r="H474">
        <v>1103100000</v>
      </c>
      <c r="I474">
        <v>-1028000000</v>
      </c>
    </row>
    <row r="475" spans="1:9">
      <c r="A475">
        <v>9981</v>
      </c>
      <c r="B475">
        <v>124.666</v>
      </c>
      <c r="C475">
        <v>11.2157</v>
      </c>
      <c r="D475">
        <v>-9.0587999999999997</v>
      </c>
      <c r="E475">
        <v>0</v>
      </c>
      <c r="F475">
        <v>0</v>
      </c>
      <c r="G475">
        <v>-1038350000</v>
      </c>
      <c r="H475">
        <v>1102580000</v>
      </c>
      <c r="I475">
        <v>-1027470000</v>
      </c>
    </row>
    <row r="476" spans="1:9">
      <c r="A476">
        <v>9993</v>
      </c>
      <c r="B476">
        <v>124.724</v>
      </c>
      <c r="C476">
        <v>11.569000000000001</v>
      </c>
      <c r="D476">
        <v>-9.0084499999999998</v>
      </c>
      <c r="E476">
        <v>0</v>
      </c>
      <c r="F476">
        <v>0</v>
      </c>
      <c r="G476">
        <v>-1039930000</v>
      </c>
      <c r="H476">
        <v>1099430000</v>
      </c>
      <c r="I476">
        <v>-1028260000</v>
      </c>
    </row>
    <row r="477" spans="1:9">
      <c r="A477">
        <v>10003</v>
      </c>
      <c r="B477">
        <v>124.747</v>
      </c>
      <c r="C477">
        <v>11.9033</v>
      </c>
      <c r="D477">
        <v>-8.9483899999999998</v>
      </c>
      <c r="E477">
        <v>0</v>
      </c>
      <c r="F477">
        <v>0</v>
      </c>
      <c r="G477">
        <v>-1040710000</v>
      </c>
      <c r="H477">
        <v>1096810000</v>
      </c>
      <c r="I477">
        <v>-1028650000</v>
      </c>
    </row>
    <row r="478" spans="1:9">
      <c r="A478">
        <v>10010</v>
      </c>
      <c r="B478">
        <v>124.67400000000001</v>
      </c>
      <c r="C478">
        <v>12.2355</v>
      </c>
      <c r="D478">
        <v>-8.8635900000000003</v>
      </c>
      <c r="E478">
        <v>0</v>
      </c>
      <c r="F478">
        <v>0</v>
      </c>
      <c r="G478">
        <v>1103100000</v>
      </c>
      <c r="H478">
        <v>1094710000</v>
      </c>
      <c r="I478">
        <v>-1028260000</v>
      </c>
    </row>
    <row r="479" spans="1:9">
      <c r="A479">
        <v>10046</v>
      </c>
      <c r="B479">
        <v>124.691</v>
      </c>
      <c r="C479">
        <v>12.747400000000001</v>
      </c>
      <c r="D479">
        <v>-8.9066500000000008</v>
      </c>
      <c r="E479">
        <v>0</v>
      </c>
      <c r="F479">
        <v>0</v>
      </c>
      <c r="G479">
        <v>-1037570000</v>
      </c>
      <c r="H479">
        <v>-1056960000</v>
      </c>
      <c r="I479">
        <v>-1022950000</v>
      </c>
    </row>
    <row r="480" spans="1:9">
      <c r="A480">
        <v>10088</v>
      </c>
      <c r="B480">
        <v>124.691</v>
      </c>
      <c r="C480">
        <v>12.747400000000001</v>
      </c>
      <c r="D480">
        <v>-8.9066500000000008</v>
      </c>
      <c r="E480">
        <v>0</v>
      </c>
      <c r="F480">
        <v>0</v>
      </c>
      <c r="G480">
        <v>-1038610000</v>
      </c>
      <c r="H480">
        <v>-1065350000</v>
      </c>
      <c r="I480">
        <v>-1030750000</v>
      </c>
    </row>
    <row r="481" spans="1:9">
      <c r="A481">
        <v>10126</v>
      </c>
      <c r="B481">
        <v>124.836</v>
      </c>
      <c r="C481">
        <v>13.0746</v>
      </c>
      <c r="D481">
        <v>-9.0550899999999999</v>
      </c>
      <c r="E481">
        <v>0</v>
      </c>
      <c r="F481">
        <v>0</v>
      </c>
      <c r="G481">
        <v>0</v>
      </c>
      <c r="H481">
        <v>1107300000</v>
      </c>
      <c r="I481">
        <v>-1032850000</v>
      </c>
    </row>
    <row r="482" spans="1:9">
      <c r="A482">
        <v>10157</v>
      </c>
      <c r="B482">
        <v>124.85599999999999</v>
      </c>
      <c r="C482">
        <v>13.498799999999999</v>
      </c>
      <c r="D482">
        <v>-9.1896799999999992</v>
      </c>
      <c r="E482">
        <v>0</v>
      </c>
      <c r="F482">
        <v>0</v>
      </c>
      <c r="G482">
        <v>1113850000</v>
      </c>
      <c r="H482">
        <v>1095760000</v>
      </c>
      <c r="I482">
        <v>-1031140000</v>
      </c>
    </row>
    <row r="483" spans="1:9">
      <c r="A483">
        <v>10204</v>
      </c>
      <c r="B483">
        <v>125.07299999999999</v>
      </c>
      <c r="C483">
        <v>14.203799999999999</v>
      </c>
      <c r="D483">
        <v>-9.5536700000000003</v>
      </c>
      <c r="E483">
        <v>0</v>
      </c>
      <c r="F483">
        <v>0</v>
      </c>
      <c r="G483">
        <v>-1039400000</v>
      </c>
      <c r="H483">
        <v>1094710000</v>
      </c>
      <c r="I483">
        <v>-1020920000</v>
      </c>
    </row>
    <row r="484" spans="1:9">
      <c r="A484">
        <v>10238</v>
      </c>
      <c r="B484">
        <v>125.405</v>
      </c>
      <c r="C484">
        <v>15.0052</v>
      </c>
      <c r="D484">
        <v>-10.0556</v>
      </c>
      <c r="E484">
        <v>0</v>
      </c>
      <c r="F484">
        <v>0</v>
      </c>
      <c r="G484">
        <v>-1034160000</v>
      </c>
      <c r="H484">
        <v>1109660000</v>
      </c>
      <c r="I484">
        <v>-1023930000</v>
      </c>
    </row>
    <row r="485" spans="1:9">
      <c r="A485">
        <v>10270</v>
      </c>
      <c r="B485">
        <v>125.64700000000001</v>
      </c>
      <c r="C485">
        <v>15.8613</v>
      </c>
      <c r="D485">
        <v>-10.5001</v>
      </c>
      <c r="E485">
        <v>0</v>
      </c>
      <c r="F485">
        <v>0</v>
      </c>
      <c r="G485">
        <v>-1039930000</v>
      </c>
      <c r="H485">
        <v>1099960000</v>
      </c>
      <c r="I485">
        <v>-1033900000</v>
      </c>
    </row>
    <row r="486" spans="1:9">
      <c r="A486">
        <v>10298</v>
      </c>
      <c r="B486">
        <v>125.85599999999999</v>
      </c>
      <c r="C486">
        <v>16.809799999999999</v>
      </c>
      <c r="D486">
        <v>-10.931800000000001</v>
      </c>
      <c r="E486">
        <v>0</v>
      </c>
      <c r="F486">
        <v>0</v>
      </c>
      <c r="G486">
        <v>-1049620000</v>
      </c>
      <c r="H486">
        <v>1110440000</v>
      </c>
      <c r="I486">
        <v>-1030360000</v>
      </c>
    </row>
    <row r="487" spans="1:9">
      <c r="A487">
        <v>10322</v>
      </c>
      <c r="B487">
        <v>126.13800000000001</v>
      </c>
      <c r="C487">
        <v>17.838899999999999</v>
      </c>
      <c r="D487">
        <v>-11.4199</v>
      </c>
      <c r="E487">
        <v>0</v>
      </c>
      <c r="F487">
        <v>0</v>
      </c>
      <c r="G487">
        <v>-1039930000</v>
      </c>
      <c r="H487">
        <v>0</v>
      </c>
      <c r="I487">
        <v>-1029570000</v>
      </c>
    </row>
    <row r="488" spans="1:9">
      <c r="A488">
        <v>10347</v>
      </c>
      <c r="B488">
        <v>126.36799999999999</v>
      </c>
      <c r="C488">
        <v>18.6309</v>
      </c>
      <c r="D488">
        <v>-11.803000000000001</v>
      </c>
      <c r="E488">
        <v>0</v>
      </c>
      <c r="F488">
        <v>0</v>
      </c>
      <c r="G488">
        <v>-1035210000</v>
      </c>
      <c r="H488">
        <v>1097860000</v>
      </c>
      <c r="I488">
        <v>-1026560000</v>
      </c>
    </row>
    <row r="489" spans="1:9">
      <c r="A489">
        <v>10380</v>
      </c>
      <c r="B489">
        <v>126.422</v>
      </c>
      <c r="C489">
        <v>19.543700000000001</v>
      </c>
      <c r="D489">
        <v>-12.069000000000001</v>
      </c>
      <c r="E489">
        <v>0</v>
      </c>
      <c r="F489">
        <v>0</v>
      </c>
      <c r="G489">
        <v>-1037570000</v>
      </c>
      <c r="H489">
        <v>0</v>
      </c>
      <c r="I489">
        <v>-1029830000</v>
      </c>
    </row>
    <row r="490" spans="1:9">
      <c r="A490">
        <v>10401</v>
      </c>
      <c r="B490">
        <v>126.56699999999999</v>
      </c>
      <c r="C490">
        <v>20.241900000000001</v>
      </c>
      <c r="D490">
        <v>-12.364800000000001</v>
      </c>
      <c r="E490">
        <v>0</v>
      </c>
      <c r="F490">
        <v>0</v>
      </c>
      <c r="G490">
        <v>-1038880000</v>
      </c>
      <c r="H490">
        <v>0</v>
      </c>
      <c r="I490">
        <v>-1032320000</v>
      </c>
    </row>
    <row r="491" spans="1:9">
      <c r="A491">
        <v>10414</v>
      </c>
      <c r="B491">
        <v>126.494</v>
      </c>
      <c r="C491">
        <v>20.637899999999998</v>
      </c>
      <c r="D491">
        <v>-12.4194</v>
      </c>
      <c r="E491">
        <v>0</v>
      </c>
      <c r="F491">
        <v>0</v>
      </c>
      <c r="G491">
        <v>-1042810000</v>
      </c>
      <c r="H491">
        <v>-1059060000</v>
      </c>
      <c r="I491">
        <v>-1032060000</v>
      </c>
    </row>
    <row r="492" spans="1:9">
      <c r="A492">
        <v>10443</v>
      </c>
      <c r="B492">
        <v>126.32</v>
      </c>
      <c r="C492">
        <v>20.942699999999999</v>
      </c>
      <c r="D492">
        <v>-12.3926</v>
      </c>
      <c r="E492">
        <v>0</v>
      </c>
      <c r="F492">
        <v>0</v>
      </c>
      <c r="G492">
        <v>-1040190000</v>
      </c>
      <c r="H492">
        <v>0</v>
      </c>
      <c r="I492">
        <v>-1034420000</v>
      </c>
    </row>
    <row r="493" spans="1:9">
      <c r="A493">
        <v>10469</v>
      </c>
      <c r="B493">
        <v>126.291</v>
      </c>
      <c r="C493">
        <v>21.161100000000001</v>
      </c>
      <c r="D493">
        <v>-12.4877</v>
      </c>
      <c r="E493">
        <v>0</v>
      </c>
      <c r="F493">
        <v>0</v>
      </c>
      <c r="G493">
        <v>-1041240000</v>
      </c>
      <c r="H493">
        <v>-1065350000</v>
      </c>
      <c r="I493">
        <v>-1036260000</v>
      </c>
    </row>
    <row r="494" spans="1:9">
      <c r="A494">
        <v>10483</v>
      </c>
      <c r="B494">
        <v>126.35599999999999</v>
      </c>
      <c r="C494">
        <v>21.273</v>
      </c>
      <c r="D494">
        <v>-12.6435</v>
      </c>
      <c r="E494">
        <v>0</v>
      </c>
      <c r="F494">
        <v>0</v>
      </c>
      <c r="G494">
        <v>-1036520000</v>
      </c>
      <c r="H494">
        <v>0</v>
      </c>
      <c r="I494">
        <v>-1031270000</v>
      </c>
    </row>
    <row r="495" spans="1:9">
      <c r="A495">
        <v>10508</v>
      </c>
      <c r="B495">
        <v>126.43600000000001</v>
      </c>
      <c r="C495">
        <v>21.2456</v>
      </c>
      <c r="D495">
        <v>-12.775</v>
      </c>
      <c r="E495">
        <v>0</v>
      </c>
      <c r="F495">
        <v>0</v>
      </c>
      <c r="G495">
        <v>-1033110000</v>
      </c>
      <c r="H495">
        <v>1095760000</v>
      </c>
      <c r="I495">
        <v>-1028390000</v>
      </c>
    </row>
    <row r="496" spans="1:9">
      <c r="A496">
        <v>10541</v>
      </c>
      <c r="B496">
        <v>126.43600000000001</v>
      </c>
      <c r="C496">
        <v>21.2456</v>
      </c>
      <c r="D496">
        <v>-12.775</v>
      </c>
      <c r="E496">
        <v>0</v>
      </c>
      <c r="F496">
        <v>0</v>
      </c>
      <c r="G496">
        <v>-1034420000</v>
      </c>
      <c r="H496">
        <v>1096810000</v>
      </c>
      <c r="I496">
        <v>-1027600000</v>
      </c>
    </row>
    <row r="497" spans="1:9">
      <c r="A497">
        <v>10563</v>
      </c>
      <c r="B497">
        <v>126.453</v>
      </c>
      <c r="C497">
        <v>21.200199999999999</v>
      </c>
      <c r="D497">
        <v>-12.850199999999999</v>
      </c>
      <c r="E497">
        <v>0</v>
      </c>
      <c r="F497">
        <v>0</v>
      </c>
      <c r="G497">
        <v>-1035210000</v>
      </c>
      <c r="H497">
        <v>1094710000</v>
      </c>
      <c r="I497">
        <v>-1028130000</v>
      </c>
    </row>
    <row r="498" spans="1:9">
      <c r="A498">
        <v>10575</v>
      </c>
      <c r="B498">
        <v>126.504</v>
      </c>
      <c r="C498">
        <v>21.135400000000001</v>
      </c>
      <c r="D498">
        <v>-12.935499999999999</v>
      </c>
      <c r="E498">
        <v>0</v>
      </c>
      <c r="F498">
        <v>0</v>
      </c>
      <c r="G498">
        <v>-1035990000</v>
      </c>
      <c r="H498">
        <v>1097860000</v>
      </c>
      <c r="I498">
        <v>-1028920000</v>
      </c>
    </row>
    <row r="499" spans="1:9">
      <c r="A499">
        <v>10601</v>
      </c>
      <c r="B499">
        <v>126.55800000000001</v>
      </c>
      <c r="C499">
        <v>21.084399999999999</v>
      </c>
      <c r="D499">
        <v>-13.001200000000001</v>
      </c>
      <c r="E499">
        <v>0</v>
      </c>
      <c r="F499">
        <v>0</v>
      </c>
      <c r="G499">
        <v>-1036520000</v>
      </c>
      <c r="H499">
        <v>1096810000</v>
      </c>
      <c r="I499">
        <v>-1029440000</v>
      </c>
    </row>
    <row r="500" spans="1:9">
      <c r="A500">
        <v>10614</v>
      </c>
      <c r="B500">
        <v>126.532</v>
      </c>
      <c r="C500">
        <v>21.063300000000002</v>
      </c>
      <c r="D500">
        <v>-13.010199999999999</v>
      </c>
      <c r="E500">
        <v>0</v>
      </c>
      <c r="F500">
        <v>0</v>
      </c>
      <c r="G500">
        <v>-1036780000</v>
      </c>
      <c r="H500">
        <v>1091570000</v>
      </c>
      <c r="I500">
        <v>-1029440000</v>
      </c>
    </row>
    <row r="501" spans="1:9">
      <c r="A501">
        <v>10638</v>
      </c>
      <c r="B501">
        <v>126.483</v>
      </c>
      <c r="C501">
        <v>21.0488</v>
      </c>
      <c r="D501">
        <v>-12.97</v>
      </c>
      <c r="E501">
        <v>0</v>
      </c>
      <c r="F501">
        <v>0</v>
      </c>
      <c r="G501">
        <v>-1036260000</v>
      </c>
      <c r="H501">
        <v>1092620000</v>
      </c>
      <c r="I501">
        <v>-1029180000</v>
      </c>
    </row>
    <row r="502" spans="1:9">
      <c r="A502">
        <v>10649</v>
      </c>
      <c r="B502">
        <v>126.416</v>
      </c>
      <c r="C502">
        <v>21.037600000000001</v>
      </c>
      <c r="D502">
        <v>-12.9046</v>
      </c>
      <c r="E502">
        <v>0</v>
      </c>
      <c r="F502">
        <v>0</v>
      </c>
      <c r="G502">
        <v>-1036260000</v>
      </c>
      <c r="H502">
        <v>0</v>
      </c>
      <c r="I502">
        <v>-1029570000</v>
      </c>
    </row>
    <row r="503" spans="1:9">
      <c r="A503">
        <v>10673</v>
      </c>
      <c r="B503">
        <v>126.35</v>
      </c>
      <c r="C503">
        <v>21.018599999999999</v>
      </c>
      <c r="D503">
        <v>-12.840400000000001</v>
      </c>
      <c r="E503">
        <v>0</v>
      </c>
      <c r="F503">
        <v>0</v>
      </c>
      <c r="G503">
        <v>-1035990000</v>
      </c>
      <c r="H503">
        <v>1086320000</v>
      </c>
      <c r="I503">
        <v>-1029050000</v>
      </c>
    </row>
    <row r="504" spans="1:9">
      <c r="A504">
        <v>10695</v>
      </c>
      <c r="B504">
        <v>126.27200000000001</v>
      </c>
      <c r="C504">
        <v>21.013999999999999</v>
      </c>
      <c r="D504">
        <v>-12.7744</v>
      </c>
      <c r="E504">
        <v>0</v>
      </c>
      <c r="F504">
        <v>0</v>
      </c>
      <c r="G504">
        <v>-1036260000</v>
      </c>
      <c r="H504">
        <v>1088420000</v>
      </c>
      <c r="I504">
        <v>-1028920000</v>
      </c>
    </row>
    <row r="505" spans="1:9">
      <c r="A505">
        <v>10707</v>
      </c>
      <c r="B505">
        <v>126.221</v>
      </c>
      <c r="C505">
        <v>21.0213</v>
      </c>
      <c r="D505">
        <v>-12.7415</v>
      </c>
      <c r="E505">
        <v>0</v>
      </c>
      <c r="F505">
        <v>0</v>
      </c>
      <c r="G505">
        <v>-1036260000</v>
      </c>
      <c r="H505">
        <v>1091570000</v>
      </c>
      <c r="I505">
        <v>-1029180000</v>
      </c>
    </row>
    <row r="506" spans="1:9">
      <c r="A506">
        <v>10720</v>
      </c>
      <c r="B506">
        <v>126.157</v>
      </c>
      <c r="C506">
        <v>21.018999999999998</v>
      </c>
      <c r="D506">
        <v>-12.702299999999999</v>
      </c>
      <c r="E506">
        <v>0</v>
      </c>
      <c r="F506">
        <v>0</v>
      </c>
      <c r="G506">
        <v>-1035730000</v>
      </c>
      <c r="H506">
        <v>1091570000</v>
      </c>
      <c r="I506">
        <v>-1029440000</v>
      </c>
    </row>
    <row r="507" spans="1:9">
      <c r="A507">
        <v>10731</v>
      </c>
      <c r="B507">
        <v>126.102</v>
      </c>
      <c r="C507">
        <v>21.0044</v>
      </c>
      <c r="D507">
        <v>-12.671200000000001</v>
      </c>
      <c r="E507">
        <v>0</v>
      </c>
      <c r="F507">
        <v>0</v>
      </c>
      <c r="G507">
        <v>-1036260000</v>
      </c>
      <c r="H507">
        <v>1088420000</v>
      </c>
      <c r="I507">
        <v>-1029960000</v>
      </c>
    </row>
    <row r="508" spans="1:9">
      <c r="A508">
        <v>10739</v>
      </c>
      <c r="B508">
        <v>126.104</v>
      </c>
      <c r="C508">
        <v>20.9693</v>
      </c>
      <c r="D508">
        <v>-12.6729</v>
      </c>
      <c r="E508">
        <v>0</v>
      </c>
      <c r="F508">
        <v>0</v>
      </c>
      <c r="G508">
        <v>-1036260000</v>
      </c>
      <c r="H508">
        <v>1086320000</v>
      </c>
      <c r="I508">
        <v>-1029700000</v>
      </c>
    </row>
    <row r="509" spans="1:9">
      <c r="A509">
        <v>10764</v>
      </c>
      <c r="B509">
        <v>126.102</v>
      </c>
      <c r="C509">
        <v>20.924399999999999</v>
      </c>
      <c r="D509">
        <v>-12.678599999999999</v>
      </c>
      <c r="E509">
        <v>0</v>
      </c>
      <c r="F509">
        <v>0</v>
      </c>
      <c r="G509">
        <v>-1035990000</v>
      </c>
      <c r="H509">
        <v>1092620000</v>
      </c>
      <c r="I509">
        <v>-1029180000</v>
      </c>
    </row>
    <row r="510" spans="1:9">
      <c r="A510">
        <v>10778</v>
      </c>
      <c r="B510">
        <v>126.071</v>
      </c>
      <c r="C510">
        <v>20.882000000000001</v>
      </c>
      <c r="D510">
        <v>-12.659599999999999</v>
      </c>
      <c r="E510">
        <v>0</v>
      </c>
      <c r="F510">
        <v>0</v>
      </c>
      <c r="G510">
        <v>-1035990000</v>
      </c>
      <c r="H510">
        <v>1091570000</v>
      </c>
      <c r="I510">
        <v>-1028520000</v>
      </c>
    </row>
    <row r="511" spans="1:9">
      <c r="A511">
        <v>10802</v>
      </c>
      <c r="B511">
        <v>126.038</v>
      </c>
      <c r="C511">
        <v>20.8505</v>
      </c>
      <c r="D511">
        <v>-12.6347</v>
      </c>
      <c r="E511">
        <v>0</v>
      </c>
      <c r="F511">
        <v>0</v>
      </c>
      <c r="G511">
        <v>-1035990000</v>
      </c>
      <c r="H511">
        <v>1088420000</v>
      </c>
      <c r="I511">
        <v>-1028650000</v>
      </c>
    </row>
    <row r="512" spans="1:9">
      <c r="A512">
        <v>10815</v>
      </c>
      <c r="B512">
        <v>126.038</v>
      </c>
      <c r="C512">
        <v>20.8505</v>
      </c>
      <c r="D512">
        <v>-12.6347</v>
      </c>
      <c r="E512">
        <v>0</v>
      </c>
      <c r="F512">
        <v>0</v>
      </c>
      <c r="G512">
        <v>-1036780000</v>
      </c>
      <c r="H512">
        <v>1091570000</v>
      </c>
      <c r="I512">
        <v>-1028920000</v>
      </c>
    </row>
    <row r="513" spans="1:9">
      <c r="A513">
        <v>10836</v>
      </c>
      <c r="B513">
        <v>126.018</v>
      </c>
      <c r="C513">
        <v>20.821000000000002</v>
      </c>
      <c r="D513">
        <v>-12.6174</v>
      </c>
      <c r="E513">
        <v>0</v>
      </c>
      <c r="F513">
        <v>0</v>
      </c>
      <c r="G513">
        <v>-1037040000</v>
      </c>
      <c r="H513">
        <v>1091570000</v>
      </c>
      <c r="I513">
        <v>-1028920000</v>
      </c>
    </row>
    <row r="514" spans="1:9">
      <c r="A514">
        <v>10842</v>
      </c>
      <c r="B514">
        <v>126.004</v>
      </c>
      <c r="C514">
        <v>20.790299999999998</v>
      </c>
      <c r="D514">
        <v>-12.6021</v>
      </c>
      <c r="E514">
        <v>0</v>
      </c>
      <c r="F514">
        <v>0</v>
      </c>
      <c r="G514">
        <v>-1037040000</v>
      </c>
      <c r="H514">
        <v>1091570000</v>
      </c>
      <c r="I514">
        <v>-1028920000</v>
      </c>
    </row>
    <row r="515" spans="1:9">
      <c r="A515">
        <v>10861</v>
      </c>
      <c r="B515">
        <v>125.996</v>
      </c>
      <c r="C515">
        <v>20.762799999999999</v>
      </c>
      <c r="D515">
        <v>-12.5923</v>
      </c>
      <c r="E515">
        <v>0</v>
      </c>
      <c r="F515">
        <v>0</v>
      </c>
      <c r="G515">
        <v>-1036520000</v>
      </c>
      <c r="H515">
        <v>1091570000</v>
      </c>
      <c r="I515">
        <v>-1028650000</v>
      </c>
    </row>
    <row r="516" spans="1:9">
      <c r="A516">
        <v>10877</v>
      </c>
      <c r="B516">
        <v>125.988</v>
      </c>
      <c r="C516">
        <v>20.735299999999999</v>
      </c>
      <c r="D516">
        <v>-12.5825</v>
      </c>
      <c r="E516">
        <v>0</v>
      </c>
      <c r="F516">
        <v>0</v>
      </c>
      <c r="G516">
        <v>-1036520000</v>
      </c>
      <c r="H516">
        <v>1093660000</v>
      </c>
      <c r="I516">
        <v>-1028920000</v>
      </c>
    </row>
    <row r="517" spans="1:9">
      <c r="A517">
        <v>10904</v>
      </c>
      <c r="B517">
        <v>125.97</v>
      </c>
      <c r="C517">
        <v>20.714700000000001</v>
      </c>
      <c r="D517">
        <v>-12.572100000000001</v>
      </c>
      <c r="E517">
        <v>0</v>
      </c>
      <c r="F517">
        <v>0</v>
      </c>
      <c r="G517">
        <v>-1037570000</v>
      </c>
      <c r="H517">
        <v>1092620000</v>
      </c>
      <c r="I517">
        <v>-1029050000</v>
      </c>
    </row>
    <row r="518" spans="1:9">
      <c r="A518">
        <v>10923</v>
      </c>
      <c r="B518">
        <v>125.95099999999999</v>
      </c>
      <c r="C518">
        <v>20.709399999999999</v>
      </c>
      <c r="D518">
        <v>-12.559200000000001</v>
      </c>
      <c r="E518">
        <v>0</v>
      </c>
      <c r="F518">
        <v>0</v>
      </c>
      <c r="G518">
        <v>-1036780000</v>
      </c>
      <c r="H518">
        <v>1093660000</v>
      </c>
      <c r="I518">
        <v>-1029050000</v>
      </c>
    </row>
    <row r="519" spans="1:9">
      <c r="A519">
        <v>10948</v>
      </c>
      <c r="B519">
        <v>125.959</v>
      </c>
      <c r="C519">
        <v>20.7014</v>
      </c>
      <c r="D519">
        <v>-12.551600000000001</v>
      </c>
      <c r="E519">
        <v>0</v>
      </c>
      <c r="F519">
        <v>0</v>
      </c>
      <c r="G519">
        <v>-1036260000</v>
      </c>
      <c r="H519">
        <v>1092620000</v>
      </c>
      <c r="I519">
        <v>-1028920000</v>
      </c>
    </row>
    <row r="520" spans="1:9">
      <c r="A520">
        <v>10979</v>
      </c>
      <c r="B520">
        <v>125.95099999999999</v>
      </c>
      <c r="C520">
        <v>20.69</v>
      </c>
      <c r="D520">
        <v>-12.5283</v>
      </c>
      <c r="E520">
        <v>0</v>
      </c>
      <c r="F520">
        <v>0</v>
      </c>
      <c r="G520">
        <v>-1035990000</v>
      </c>
      <c r="H520">
        <v>1093660000</v>
      </c>
      <c r="I520">
        <v>-1028780000</v>
      </c>
    </row>
    <row r="521" spans="1:9">
      <c r="A521">
        <v>11000</v>
      </c>
      <c r="B521">
        <v>125.949</v>
      </c>
      <c r="C521">
        <v>20.685199999999998</v>
      </c>
      <c r="D521">
        <v>-12.505699999999999</v>
      </c>
      <c r="E521">
        <v>0</v>
      </c>
      <c r="F521">
        <v>0</v>
      </c>
      <c r="G521">
        <v>-1036260000</v>
      </c>
      <c r="H521">
        <v>1091570000</v>
      </c>
      <c r="I521">
        <v>-1029310000</v>
      </c>
    </row>
    <row r="522" spans="1:9">
      <c r="A522">
        <v>11011</v>
      </c>
      <c r="B522">
        <v>125.946</v>
      </c>
      <c r="C522">
        <v>20.6646</v>
      </c>
      <c r="D522">
        <v>-12.4666</v>
      </c>
      <c r="E522">
        <v>0</v>
      </c>
      <c r="F522">
        <v>0</v>
      </c>
      <c r="G522">
        <v>-1036520000</v>
      </c>
      <c r="H522">
        <v>1091570000</v>
      </c>
      <c r="I522">
        <v>-1029310000</v>
      </c>
    </row>
    <row r="523" spans="1:9">
      <c r="A523">
        <v>11042</v>
      </c>
      <c r="B523">
        <v>125.953</v>
      </c>
      <c r="C523">
        <v>20.6327</v>
      </c>
      <c r="D523">
        <v>-12.4247</v>
      </c>
      <c r="E523">
        <v>0</v>
      </c>
      <c r="F523">
        <v>0</v>
      </c>
      <c r="G523">
        <v>-1037040000</v>
      </c>
      <c r="H523">
        <v>1091570000</v>
      </c>
      <c r="I523">
        <v>-1028780000</v>
      </c>
    </row>
    <row r="524" spans="1:9">
      <c r="A524">
        <v>11069</v>
      </c>
      <c r="B524">
        <v>125.959</v>
      </c>
      <c r="C524">
        <v>20.608599999999999</v>
      </c>
      <c r="D524">
        <v>-12.381500000000001</v>
      </c>
      <c r="E524">
        <v>0</v>
      </c>
      <c r="F524">
        <v>0</v>
      </c>
      <c r="G524">
        <v>-1036780000</v>
      </c>
      <c r="H524">
        <v>1092620000</v>
      </c>
      <c r="I524">
        <v>-1028780000</v>
      </c>
    </row>
    <row r="525" spans="1:9">
      <c r="A525">
        <v>11083</v>
      </c>
      <c r="B525">
        <v>125.97799999999999</v>
      </c>
      <c r="C525">
        <v>20.578900000000001</v>
      </c>
      <c r="D525">
        <v>-12.347</v>
      </c>
      <c r="E525">
        <v>0</v>
      </c>
      <c r="F525">
        <v>0</v>
      </c>
      <c r="G525">
        <v>-1037570000</v>
      </c>
      <c r="H525">
        <v>1092620000</v>
      </c>
      <c r="I525">
        <v>-1028920000</v>
      </c>
    </row>
    <row r="526" spans="1:9">
      <c r="A526">
        <v>11104</v>
      </c>
      <c r="B526">
        <v>125.996</v>
      </c>
      <c r="C526">
        <v>20.552499999999998</v>
      </c>
      <c r="D526">
        <v>-12.3078</v>
      </c>
      <c r="E526">
        <v>0</v>
      </c>
      <c r="F526">
        <v>0</v>
      </c>
      <c r="G526">
        <v>-1037570000</v>
      </c>
      <c r="H526">
        <v>1091570000</v>
      </c>
      <c r="I526">
        <v>-1028920000</v>
      </c>
    </row>
    <row r="527" spans="1:9">
      <c r="A527">
        <v>11119</v>
      </c>
      <c r="B527">
        <v>126.01300000000001</v>
      </c>
      <c r="C527">
        <v>20.525200000000002</v>
      </c>
      <c r="D527">
        <v>-12.279500000000001</v>
      </c>
      <c r="E527">
        <v>0</v>
      </c>
      <c r="F527">
        <v>0</v>
      </c>
      <c r="G527">
        <v>-1038090000</v>
      </c>
      <c r="H527">
        <v>1091570000</v>
      </c>
      <c r="I527">
        <v>-1028920000</v>
      </c>
    </row>
    <row r="528" spans="1:9">
      <c r="A528">
        <v>11143</v>
      </c>
      <c r="B528">
        <v>126.01300000000001</v>
      </c>
      <c r="C528">
        <v>20.525200000000002</v>
      </c>
      <c r="D528">
        <v>-12.279500000000001</v>
      </c>
      <c r="E528">
        <v>0</v>
      </c>
      <c r="F528">
        <v>0</v>
      </c>
      <c r="G528">
        <v>-1038350000</v>
      </c>
      <c r="H528">
        <v>1091570000</v>
      </c>
      <c r="I528">
        <v>-1029180000</v>
      </c>
    </row>
    <row r="529" spans="1:9">
      <c r="A529">
        <v>11162</v>
      </c>
      <c r="B529">
        <v>126.039</v>
      </c>
      <c r="C529">
        <v>20.502500000000001</v>
      </c>
      <c r="D529">
        <v>-12.264799999999999</v>
      </c>
      <c r="E529">
        <v>0</v>
      </c>
      <c r="F529">
        <v>0</v>
      </c>
      <c r="G529">
        <v>-1038090000</v>
      </c>
      <c r="H529">
        <v>1090520000</v>
      </c>
      <c r="I529">
        <v>-1029180000</v>
      </c>
    </row>
    <row r="530" spans="1:9">
      <c r="A530">
        <v>11173</v>
      </c>
      <c r="B530">
        <v>126.069</v>
      </c>
      <c r="C530">
        <v>20.489799999999999</v>
      </c>
      <c r="D530">
        <v>-12.2652</v>
      </c>
      <c r="E530">
        <v>0</v>
      </c>
      <c r="F530">
        <v>0</v>
      </c>
      <c r="G530">
        <v>-1037300000</v>
      </c>
      <c r="H530">
        <v>1091570000</v>
      </c>
      <c r="I530">
        <v>-1028780000</v>
      </c>
    </row>
    <row r="531" spans="1:9">
      <c r="A531">
        <v>11197</v>
      </c>
      <c r="B531">
        <v>126.071</v>
      </c>
      <c r="C531">
        <v>20.4907</v>
      </c>
      <c r="D531">
        <v>-12.254300000000001</v>
      </c>
      <c r="E531">
        <v>0</v>
      </c>
      <c r="F531">
        <v>0</v>
      </c>
      <c r="G531">
        <v>-1036780000</v>
      </c>
      <c r="H531">
        <v>1091570000</v>
      </c>
      <c r="I531">
        <v>-1028520000</v>
      </c>
    </row>
    <row r="532" spans="1:9">
      <c r="A532">
        <v>11208</v>
      </c>
      <c r="B532">
        <v>126.072</v>
      </c>
      <c r="C532">
        <v>20.495100000000001</v>
      </c>
      <c r="D532">
        <v>-12.2577</v>
      </c>
      <c r="E532">
        <v>0</v>
      </c>
      <c r="F532">
        <v>0</v>
      </c>
      <c r="G532">
        <v>-1036780000</v>
      </c>
      <c r="H532">
        <v>1091570000</v>
      </c>
      <c r="I532">
        <v>-1028520000</v>
      </c>
    </row>
    <row r="533" spans="1:9">
      <c r="A533">
        <v>11231</v>
      </c>
      <c r="B533">
        <v>126.06399999999999</v>
      </c>
      <c r="C533">
        <v>20.499500000000001</v>
      </c>
      <c r="D533">
        <v>-12.250999999999999</v>
      </c>
      <c r="E533">
        <v>0</v>
      </c>
      <c r="F533">
        <v>0</v>
      </c>
      <c r="G533">
        <v>-1037300000</v>
      </c>
      <c r="H533">
        <v>1091570000</v>
      </c>
      <c r="I533">
        <v>-1028520000</v>
      </c>
    </row>
    <row r="534" spans="1:9">
      <c r="A534">
        <v>11244</v>
      </c>
      <c r="B534">
        <v>126.06100000000001</v>
      </c>
      <c r="C534">
        <v>20.501899999999999</v>
      </c>
      <c r="D534">
        <v>-12.257199999999999</v>
      </c>
      <c r="E534">
        <v>0</v>
      </c>
      <c r="F534">
        <v>0</v>
      </c>
      <c r="G534">
        <v>-1037570000</v>
      </c>
      <c r="H534">
        <v>1088420000</v>
      </c>
      <c r="I534">
        <v>-1029310000</v>
      </c>
    </row>
    <row r="535" spans="1:9">
      <c r="A535">
        <v>11277</v>
      </c>
      <c r="B535">
        <v>126.051</v>
      </c>
      <c r="C535">
        <v>20.488900000000001</v>
      </c>
      <c r="D535">
        <v>-12.255699999999999</v>
      </c>
      <c r="E535">
        <v>0</v>
      </c>
      <c r="F535">
        <v>0</v>
      </c>
      <c r="G535">
        <v>-1037300000</v>
      </c>
      <c r="H535">
        <v>1090520000</v>
      </c>
      <c r="I535">
        <v>-1029310000</v>
      </c>
    </row>
    <row r="536" spans="1:9">
      <c r="A536">
        <v>11303</v>
      </c>
      <c r="B536">
        <v>126.041</v>
      </c>
      <c r="C536">
        <v>20.475899999999999</v>
      </c>
      <c r="D536">
        <v>-12.254300000000001</v>
      </c>
      <c r="E536">
        <v>0</v>
      </c>
      <c r="F536">
        <v>0</v>
      </c>
      <c r="G536">
        <v>-1038090000</v>
      </c>
      <c r="H536">
        <v>1086320000</v>
      </c>
      <c r="I536">
        <v>-1029310000</v>
      </c>
    </row>
    <row r="537" spans="1:9">
      <c r="A537">
        <v>11320</v>
      </c>
      <c r="B537">
        <v>126.033</v>
      </c>
      <c r="C537">
        <v>20.451899999999998</v>
      </c>
      <c r="D537">
        <v>-12.258900000000001</v>
      </c>
      <c r="E537">
        <v>0</v>
      </c>
      <c r="F537">
        <v>0</v>
      </c>
      <c r="G537">
        <v>-1037300000</v>
      </c>
      <c r="H537">
        <v>1088420000</v>
      </c>
      <c r="I537">
        <v>-1028780000</v>
      </c>
    </row>
    <row r="538" spans="1:9">
      <c r="A538">
        <v>11343</v>
      </c>
      <c r="B538">
        <v>126.02800000000001</v>
      </c>
      <c r="C538">
        <v>20.413599999999999</v>
      </c>
      <c r="D538">
        <v>-12.2552</v>
      </c>
      <c r="E538">
        <v>0</v>
      </c>
      <c r="F538">
        <v>0</v>
      </c>
      <c r="G538">
        <v>-1037040000</v>
      </c>
      <c r="H538">
        <v>1090520000</v>
      </c>
      <c r="I538">
        <v>-1028780000</v>
      </c>
    </row>
    <row r="539" spans="1:9">
      <c r="A539">
        <v>11364</v>
      </c>
      <c r="B539">
        <v>126.03100000000001</v>
      </c>
      <c r="C539">
        <v>20.3752</v>
      </c>
      <c r="D539">
        <v>-12.261699999999999</v>
      </c>
      <c r="E539">
        <v>0</v>
      </c>
      <c r="F539">
        <v>0</v>
      </c>
      <c r="G539">
        <v>-1037570000</v>
      </c>
      <c r="H539">
        <v>1092620000</v>
      </c>
      <c r="I539">
        <v>-1029050000</v>
      </c>
    </row>
    <row r="540" spans="1:9">
      <c r="A540">
        <v>11374</v>
      </c>
      <c r="B540">
        <v>126.038</v>
      </c>
      <c r="C540">
        <v>20.331199999999999</v>
      </c>
      <c r="D540">
        <v>-12.2667</v>
      </c>
      <c r="E540">
        <v>0</v>
      </c>
      <c r="F540">
        <v>0</v>
      </c>
      <c r="G540">
        <v>-1038090000</v>
      </c>
      <c r="H540">
        <v>1094710000</v>
      </c>
      <c r="I540">
        <v>-1029180000</v>
      </c>
    </row>
    <row r="541" spans="1:9">
      <c r="A541">
        <v>11398</v>
      </c>
      <c r="B541">
        <v>126.04300000000001</v>
      </c>
      <c r="C541">
        <v>20.305800000000001</v>
      </c>
      <c r="D541">
        <v>-12.2644</v>
      </c>
      <c r="E541">
        <v>0</v>
      </c>
      <c r="F541">
        <v>0</v>
      </c>
      <c r="G541">
        <v>-1038090000</v>
      </c>
      <c r="H541">
        <v>1094710000</v>
      </c>
      <c r="I541">
        <v>-1029310000</v>
      </c>
    </row>
    <row r="542" spans="1:9">
      <c r="A542">
        <v>11410</v>
      </c>
      <c r="B542">
        <v>126.048</v>
      </c>
      <c r="C542">
        <v>20.2804</v>
      </c>
      <c r="D542">
        <v>-12.262</v>
      </c>
      <c r="E542">
        <v>0</v>
      </c>
      <c r="F542">
        <v>0</v>
      </c>
      <c r="G542">
        <v>-1037830000</v>
      </c>
      <c r="H542">
        <v>1091570000</v>
      </c>
      <c r="I542">
        <v>-1029310000</v>
      </c>
    </row>
    <row r="543" spans="1:9">
      <c r="A543">
        <v>11439</v>
      </c>
      <c r="B543">
        <v>126.04600000000001</v>
      </c>
      <c r="C543">
        <v>20.259499999999999</v>
      </c>
      <c r="D543">
        <v>-12.253</v>
      </c>
      <c r="E543">
        <v>0</v>
      </c>
      <c r="F543">
        <v>0</v>
      </c>
      <c r="G543">
        <v>-1037830000</v>
      </c>
      <c r="H543">
        <v>1091570000</v>
      </c>
      <c r="I543">
        <v>-1029180000</v>
      </c>
    </row>
    <row r="544" spans="1:9">
      <c r="A544">
        <v>11465</v>
      </c>
      <c r="B544">
        <v>126.04600000000001</v>
      </c>
      <c r="C544">
        <v>20.259499999999999</v>
      </c>
      <c r="D544">
        <v>-12.253</v>
      </c>
      <c r="E544">
        <v>0</v>
      </c>
      <c r="F544">
        <v>0</v>
      </c>
      <c r="G544">
        <v>-1037830000</v>
      </c>
      <c r="H544">
        <v>1090520000</v>
      </c>
      <c r="I544">
        <v>-1029180000</v>
      </c>
    </row>
    <row r="545" spans="1:9">
      <c r="A545">
        <v>11480</v>
      </c>
      <c r="B545">
        <v>126.04300000000001</v>
      </c>
      <c r="C545">
        <v>20.238499999999998</v>
      </c>
      <c r="D545">
        <v>-12.244</v>
      </c>
      <c r="E545">
        <v>0</v>
      </c>
      <c r="F545">
        <v>0</v>
      </c>
      <c r="G545">
        <v>-1038350000</v>
      </c>
      <c r="H545">
        <v>1090520000</v>
      </c>
      <c r="I545">
        <v>-1029180000</v>
      </c>
    </row>
    <row r="546" spans="1:9">
      <c r="A546">
        <v>11501</v>
      </c>
      <c r="B546">
        <v>126.039</v>
      </c>
      <c r="C546">
        <v>20.228400000000001</v>
      </c>
      <c r="D546">
        <v>-12.228899999999999</v>
      </c>
      <c r="E546">
        <v>0</v>
      </c>
      <c r="F546">
        <v>0</v>
      </c>
      <c r="G546">
        <v>-1038350000</v>
      </c>
      <c r="H546">
        <v>1092620000</v>
      </c>
      <c r="I546">
        <v>-1029180000</v>
      </c>
    </row>
    <row r="547" spans="1:9">
      <c r="A547">
        <v>11520</v>
      </c>
      <c r="B547">
        <v>126.033</v>
      </c>
      <c r="C547">
        <v>20.225999999999999</v>
      </c>
      <c r="D547">
        <v>-12.2125</v>
      </c>
      <c r="E547">
        <v>0</v>
      </c>
      <c r="F547">
        <v>0</v>
      </c>
      <c r="G547">
        <v>-1038350000</v>
      </c>
      <c r="H547">
        <v>1092620000</v>
      </c>
      <c r="I547">
        <v>-1029180000</v>
      </c>
    </row>
    <row r="548" spans="1:9">
      <c r="A548">
        <v>11540</v>
      </c>
      <c r="B548">
        <v>126.02200000000001</v>
      </c>
      <c r="C548">
        <v>20.232399999999998</v>
      </c>
      <c r="D548">
        <v>-12.1929</v>
      </c>
      <c r="E548">
        <v>0</v>
      </c>
      <c r="F548">
        <v>0</v>
      </c>
      <c r="G548">
        <v>-1038350000</v>
      </c>
      <c r="H548">
        <v>1093660000</v>
      </c>
      <c r="I548">
        <v>-1028780000</v>
      </c>
    </row>
    <row r="549" spans="1:9">
      <c r="A549">
        <v>11558</v>
      </c>
      <c r="B549">
        <v>126.01</v>
      </c>
      <c r="C549">
        <v>20.250900000000001</v>
      </c>
      <c r="D549">
        <v>-12.1754</v>
      </c>
      <c r="E549">
        <v>0</v>
      </c>
      <c r="F549">
        <v>0</v>
      </c>
      <c r="G549">
        <v>-1038090000</v>
      </c>
      <c r="H549">
        <v>1094710000</v>
      </c>
      <c r="I549">
        <v>-1028390000</v>
      </c>
    </row>
    <row r="550" spans="1:9">
      <c r="A550">
        <v>11567</v>
      </c>
      <c r="B550">
        <v>126.00700000000001</v>
      </c>
      <c r="C550">
        <v>20.257400000000001</v>
      </c>
      <c r="D550">
        <v>-12.166</v>
      </c>
      <c r="E550">
        <v>0</v>
      </c>
      <c r="F550">
        <v>0</v>
      </c>
      <c r="G550">
        <v>-1038090000</v>
      </c>
      <c r="H550">
        <v>1092620000</v>
      </c>
      <c r="I550">
        <v>-1028260000</v>
      </c>
    </row>
    <row r="551" spans="1:9">
      <c r="A551">
        <v>11574</v>
      </c>
      <c r="B551">
        <v>126</v>
      </c>
      <c r="C551">
        <v>20.273900000000001</v>
      </c>
      <c r="D551">
        <v>-12.1614</v>
      </c>
      <c r="E551">
        <v>0</v>
      </c>
      <c r="F551">
        <v>0</v>
      </c>
      <c r="G551">
        <v>-1038610000</v>
      </c>
      <c r="H551">
        <v>1092620000</v>
      </c>
      <c r="I551">
        <v>-1028390000</v>
      </c>
    </row>
    <row r="552" spans="1:9">
      <c r="A552">
        <v>11602</v>
      </c>
      <c r="B552">
        <v>126.00700000000001</v>
      </c>
      <c r="C552">
        <v>20.296900000000001</v>
      </c>
      <c r="D552">
        <v>-12.1677</v>
      </c>
      <c r="E552">
        <v>0</v>
      </c>
      <c r="F552">
        <v>0</v>
      </c>
      <c r="G552">
        <v>-1038610000</v>
      </c>
      <c r="H552">
        <v>1092620000</v>
      </c>
      <c r="I552">
        <v>-1028390000</v>
      </c>
    </row>
    <row r="553" spans="1:9">
      <c r="A553">
        <v>11614</v>
      </c>
      <c r="B553">
        <v>126.021</v>
      </c>
      <c r="C553">
        <v>20.3398</v>
      </c>
      <c r="D553">
        <v>-12.185</v>
      </c>
      <c r="E553">
        <v>0</v>
      </c>
      <c r="F553">
        <v>0</v>
      </c>
      <c r="G553">
        <v>-1038350000</v>
      </c>
      <c r="H553">
        <v>1092620000</v>
      </c>
      <c r="I553">
        <v>-1028520000</v>
      </c>
    </row>
    <row r="554" spans="1:9">
      <c r="A554">
        <v>11639</v>
      </c>
      <c r="B554">
        <v>126.03100000000001</v>
      </c>
      <c r="C554">
        <v>20.388300000000001</v>
      </c>
      <c r="D554">
        <v>-12.2037</v>
      </c>
      <c r="E554">
        <v>0</v>
      </c>
      <c r="F554">
        <v>0</v>
      </c>
      <c r="G554">
        <v>-1037040000</v>
      </c>
      <c r="H554">
        <v>1092620000</v>
      </c>
      <c r="I554">
        <v>-1028130000</v>
      </c>
    </row>
    <row r="555" spans="1:9">
      <c r="A555">
        <v>11666</v>
      </c>
      <c r="B555">
        <v>126.04</v>
      </c>
      <c r="C555">
        <v>20.432400000000001</v>
      </c>
      <c r="D555">
        <v>-12.219099999999999</v>
      </c>
      <c r="E555">
        <v>0</v>
      </c>
      <c r="F555">
        <v>0</v>
      </c>
      <c r="G555">
        <v>-1036780000</v>
      </c>
      <c r="H555">
        <v>1092620000</v>
      </c>
      <c r="I555">
        <v>-1028000000</v>
      </c>
    </row>
    <row r="556" spans="1:9">
      <c r="A556">
        <v>11681</v>
      </c>
      <c r="B556">
        <v>126.05500000000001</v>
      </c>
      <c r="C556">
        <v>20.463100000000001</v>
      </c>
      <c r="D556">
        <v>-12.234299999999999</v>
      </c>
      <c r="E556">
        <v>0</v>
      </c>
      <c r="F556">
        <v>0</v>
      </c>
      <c r="G556">
        <v>-1035990000</v>
      </c>
      <c r="H556">
        <v>1090520000</v>
      </c>
      <c r="I556">
        <v>-1028650000</v>
      </c>
    </row>
    <row r="557" spans="1:9">
      <c r="A557">
        <v>11706</v>
      </c>
      <c r="B557">
        <v>126.047</v>
      </c>
      <c r="C557">
        <v>20.4711</v>
      </c>
      <c r="D557">
        <v>-12.241899999999999</v>
      </c>
      <c r="E557">
        <v>0</v>
      </c>
      <c r="F557">
        <v>0</v>
      </c>
      <c r="G557">
        <v>-1063260000</v>
      </c>
      <c r="H557">
        <v>1088420000</v>
      </c>
      <c r="I557">
        <v>-1029570000</v>
      </c>
    </row>
    <row r="558" spans="1:9">
      <c r="A558">
        <v>11726</v>
      </c>
      <c r="B558">
        <v>125.955</v>
      </c>
      <c r="C558">
        <v>20.540900000000001</v>
      </c>
      <c r="D558">
        <v>-12.2437</v>
      </c>
      <c r="E558">
        <v>0</v>
      </c>
      <c r="F558">
        <v>0</v>
      </c>
      <c r="G558">
        <v>-1041240000</v>
      </c>
      <c r="H558">
        <v>-1065350000</v>
      </c>
      <c r="I558">
        <v>-1030230000</v>
      </c>
    </row>
    <row r="559" spans="1:9">
      <c r="A559">
        <v>11739</v>
      </c>
      <c r="B559">
        <v>125.84</v>
      </c>
      <c r="C559">
        <v>20.587199999999999</v>
      </c>
      <c r="D559">
        <v>-12.2486</v>
      </c>
      <c r="E559">
        <v>0</v>
      </c>
      <c r="F559">
        <v>0</v>
      </c>
      <c r="G559">
        <v>-1031670000</v>
      </c>
      <c r="H559">
        <v>-1056960000</v>
      </c>
      <c r="I559">
        <v>-1033370000</v>
      </c>
    </row>
    <row r="560" spans="1:9">
      <c r="A560">
        <v>11751</v>
      </c>
      <c r="B560">
        <v>125.84</v>
      </c>
      <c r="C560">
        <v>20.587199999999999</v>
      </c>
      <c r="D560">
        <v>-12.2486</v>
      </c>
      <c r="E560">
        <v>0</v>
      </c>
      <c r="F560">
        <v>0</v>
      </c>
      <c r="G560">
        <v>-1030620000</v>
      </c>
      <c r="H560">
        <v>-1050670000</v>
      </c>
      <c r="I560">
        <v>-1030360000</v>
      </c>
    </row>
    <row r="561" spans="1:9">
      <c r="A561">
        <v>11760</v>
      </c>
      <c r="B561">
        <v>125.744</v>
      </c>
      <c r="C561">
        <v>20.5517</v>
      </c>
      <c r="D561">
        <v>-12.2456</v>
      </c>
      <c r="E561">
        <v>0</v>
      </c>
      <c r="F561">
        <v>0</v>
      </c>
      <c r="G561">
        <v>-1029960000</v>
      </c>
      <c r="H561">
        <v>-1045950000</v>
      </c>
      <c r="I561">
        <v>-1027080000</v>
      </c>
    </row>
    <row r="562" spans="1:9">
      <c r="A562">
        <v>11769</v>
      </c>
      <c r="B562">
        <v>125.64</v>
      </c>
      <c r="C562">
        <v>20.432300000000001</v>
      </c>
      <c r="D562">
        <v>-12.2563</v>
      </c>
      <c r="E562">
        <v>0</v>
      </c>
      <c r="F562">
        <v>0</v>
      </c>
      <c r="G562">
        <v>-1032850000</v>
      </c>
      <c r="H562">
        <v>-1049620000</v>
      </c>
      <c r="I562">
        <v>-1028000000</v>
      </c>
    </row>
    <row r="563" spans="1:9">
      <c r="A563">
        <v>11775</v>
      </c>
      <c r="B563">
        <v>125.544</v>
      </c>
      <c r="C563">
        <v>20.281199999999998</v>
      </c>
      <c r="D563">
        <v>-12.274900000000001</v>
      </c>
      <c r="E563">
        <v>0</v>
      </c>
      <c r="F563">
        <v>0</v>
      </c>
      <c r="G563">
        <v>-1035210000</v>
      </c>
      <c r="H563">
        <v>0</v>
      </c>
      <c r="I563">
        <v>-1030090000</v>
      </c>
    </row>
    <row r="564" spans="1:9">
      <c r="A564">
        <v>11798</v>
      </c>
      <c r="B564">
        <v>125.392</v>
      </c>
      <c r="C564">
        <v>20.102900000000002</v>
      </c>
      <c r="D564">
        <v>-12.292299999999999</v>
      </c>
      <c r="E564">
        <v>0</v>
      </c>
      <c r="F564">
        <v>0</v>
      </c>
      <c r="G564">
        <v>-1034160000</v>
      </c>
      <c r="H564">
        <v>0</v>
      </c>
      <c r="I564">
        <v>-1032060000</v>
      </c>
    </row>
    <row r="565" spans="1:9">
      <c r="A565">
        <v>11818</v>
      </c>
      <c r="B565">
        <v>125.05200000000001</v>
      </c>
      <c r="C565">
        <v>19.860499999999998</v>
      </c>
      <c r="D565">
        <v>-12.1997</v>
      </c>
      <c r="E565">
        <v>0</v>
      </c>
      <c r="F565">
        <v>0</v>
      </c>
      <c r="G565">
        <v>-1032320000</v>
      </c>
      <c r="H565">
        <v>1086320000</v>
      </c>
      <c r="I565">
        <v>-1033370000</v>
      </c>
    </row>
    <row r="566" spans="1:9">
      <c r="A566">
        <v>11841</v>
      </c>
      <c r="B566">
        <v>124.593</v>
      </c>
      <c r="C566">
        <v>19.606000000000002</v>
      </c>
      <c r="D566">
        <v>-12.053800000000001</v>
      </c>
      <c r="E566">
        <v>0</v>
      </c>
      <c r="F566">
        <v>0</v>
      </c>
      <c r="G566">
        <v>-1037300000</v>
      </c>
      <c r="H566">
        <v>1084230000</v>
      </c>
      <c r="I566">
        <v>-1027870000</v>
      </c>
    </row>
    <row r="567" spans="1:9">
      <c r="A567">
        <v>11868</v>
      </c>
      <c r="B567">
        <v>124.182</v>
      </c>
      <c r="C567">
        <v>19.270299999999999</v>
      </c>
      <c r="D567">
        <v>-11.9148</v>
      </c>
      <c r="E567">
        <v>0</v>
      </c>
      <c r="F567">
        <v>0</v>
      </c>
      <c r="G567">
        <v>-1036520000</v>
      </c>
      <c r="H567">
        <v>1088420000</v>
      </c>
      <c r="I567">
        <v>-1028130000</v>
      </c>
    </row>
    <row r="568" spans="1:9">
      <c r="A568">
        <v>11877</v>
      </c>
      <c r="B568">
        <v>123.75</v>
      </c>
      <c r="C568">
        <v>18.938500000000001</v>
      </c>
      <c r="D568">
        <v>-11.7631</v>
      </c>
      <c r="E568">
        <v>0</v>
      </c>
      <c r="F568">
        <v>0</v>
      </c>
      <c r="G568">
        <v>-1037830000</v>
      </c>
      <c r="H568">
        <v>1091570000</v>
      </c>
      <c r="I568">
        <v>-1029830000</v>
      </c>
    </row>
    <row r="569" spans="1:9">
      <c r="A569">
        <v>11902</v>
      </c>
      <c r="B569">
        <v>123.19199999999999</v>
      </c>
      <c r="C569">
        <v>18.7181</v>
      </c>
      <c r="D569">
        <v>-11.594200000000001</v>
      </c>
      <c r="E569">
        <v>0</v>
      </c>
      <c r="F569">
        <v>0</v>
      </c>
      <c r="G569">
        <v>0</v>
      </c>
      <c r="H569">
        <v>1095760000</v>
      </c>
      <c r="I569">
        <v>-1029960000</v>
      </c>
    </row>
    <row r="570" spans="1:9">
      <c r="A570">
        <v>11918</v>
      </c>
      <c r="B570">
        <v>122.533</v>
      </c>
      <c r="C570">
        <v>18.663399999999999</v>
      </c>
      <c r="D570">
        <v>-11.412599999999999</v>
      </c>
      <c r="E570">
        <v>0</v>
      </c>
      <c r="F570">
        <v>0</v>
      </c>
      <c r="G570">
        <v>0</v>
      </c>
      <c r="H570">
        <v>1097860000</v>
      </c>
      <c r="I570">
        <v>-1031800000</v>
      </c>
    </row>
    <row r="571" spans="1:9">
      <c r="A571">
        <v>11944</v>
      </c>
      <c r="B571">
        <v>121.724</v>
      </c>
      <c r="C571">
        <v>18.726299999999998</v>
      </c>
      <c r="D571">
        <v>-11.196099999999999</v>
      </c>
      <c r="E571">
        <v>0</v>
      </c>
      <c r="F571">
        <v>0</v>
      </c>
      <c r="G571">
        <v>-1040190000</v>
      </c>
      <c r="H571">
        <v>1092620000</v>
      </c>
      <c r="I571">
        <v>-1031270000</v>
      </c>
    </row>
    <row r="572" spans="1:9">
      <c r="A572">
        <v>11981</v>
      </c>
      <c r="B572">
        <v>120.883</v>
      </c>
      <c r="C572">
        <v>18.8078</v>
      </c>
      <c r="D572">
        <v>-10.9315</v>
      </c>
      <c r="E572">
        <v>0</v>
      </c>
      <c r="F572">
        <v>0</v>
      </c>
      <c r="G572">
        <v>-1035730000</v>
      </c>
      <c r="H572">
        <v>1088420000</v>
      </c>
      <c r="I572">
        <v>-1028780000</v>
      </c>
    </row>
    <row r="573" spans="1:9">
      <c r="A573">
        <v>12011</v>
      </c>
      <c r="B573">
        <v>120.048</v>
      </c>
      <c r="C573">
        <v>18.904399999999999</v>
      </c>
      <c r="D573">
        <v>-10.702199999999999</v>
      </c>
      <c r="E573">
        <v>0</v>
      </c>
      <c r="F573">
        <v>0</v>
      </c>
      <c r="G573">
        <v>-1033370000</v>
      </c>
      <c r="H573">
        <v>1101000000</v>
      </c>
      <c r="I573">
        <v>-1024590000</v>
      </c>
    </row>
    <row r="574" spans="1:9">
      <c r="A574">
        <v>12053</v>
      </c>
      <c r="B574">
        <v>119.133</v>
      </c>
      <c r="C574">
        <v>19.139800000000001</v>
      </c>
      <c r="D574">
        <v>-10.4307</v>
      </c>
      <c r="E574">
        <v>0</v>
      </c>
      <c r="F574">
        <v>0</v>
      </c>
      <c r="G574">
        <v>0</v>
      </c>
      <c r="H574">
        <v>1108870000</v>
      </c>
      <c r="I574">
        <v>-1028520000</v>
      </c>
    </row>
    <row r="575" spans="1:9">
      <c r="A575">
        <v>12085</v>
      </c>
      <c r="B575">
        <v>118.122</v>
      </c>
      <c r="C575">
        <v>19.528600000000001</v>
      </c>
      <c r="D575">
        <v>-10.089499999999999</v>
      </c>
      <c r="E575">
        <v>0</v>
      </c>
      <c r="F575">
        <v>0</v>
      </c>
      <c r="G575">
        <v>-1041760000</v>
      </c>
      <c r="H575">
        <v>1096810000</v>
      </c>
      <c r="I575">
        <v>-1033370000</v>
      </c>
    </row>
    <row r="576" spans="1:9">
      <c r="A576">
        <v>12127</v>
      </c>
      <c r="B576">
        <v>118.122</v>
      </c>
      <c r="C576">
        <v>19.528600000000001</v>
      </c>
      <c r="D576">
        <v>-10.089499999999999</v>
      </c>
      <c r="E576">
        <v>0</v>
      </c>
      <c r="F576">
        <v>0</v>
      </c>
      <c r="G576">
        <v>-1031800000</v>
      </c>
      <c r="H576">
        <v>1082130000</v>
      </c>
      <c r="I576">
        <v>-1028520000</v>
      </c>
    </row>
    <row r="577" spans="1:9">
      <c r="A577">
        <v>12166</v>
      </c>
      <c r="B577">
        <v>117.179</v>
      </c>
      <c r="C577">
        <v>19.789100000000001</v>
      </c>
      <c r="D577">
        <v>-9.7093500000000006</v>
      </c>
      <c r="E577">
        <v>0</v>
      </c>
      <c r="F577">
        <v>0</v>
      </c>
      <c r="G577">
        <v>-1034680000</v>
      </c>
      <c r="H577">
        <v>1088420000</v>
      </c>
      <c r="I577">
        <v>-1028390000</v>
      </c>
    </row>
    <row r="578" spans="1:9">
      <c r="A578">
        <v>12196</v>
      </c>
      <c r="B578">
        <v>116.32299999999999</v>
      </c>
      <c r="C578">
        <v>19.9636</v>
      </c>
      <c r="D578">
        <v>-9.3353800000000007</v>
      </c>
      <c r="E578">
        <v>0</v>
      </c>
      <c r="F578">
        <v>0</v>
      </c>
      <c r="G578">
        <v>-1037040000</v>
      </c>
      <c r="H578">
        <v>1082130000</v>
      </c>
      <c r="I578">
        <v>-1030490000</v>
      </c>
    </row>
    <row r="579" spans="1:9">
      <c r="A579">
        <v>12222</v>
      </c>
      <c r="B579">
        <v>115.607</v>
      </c>
      <c r="C579">
        <v>19.981100000000001</v>
      </c>
      <c r="D579">
        <v>-8.9828700000000001</v>
      </c>
      <c r="E579">
        <v>0</v>
      </c>
      <c r="F579">
        <v>0</v>
      </c>
      <c r="G579">
        <v>-1037570000</v>
      </c>
      <c r="H579">
        <v>0</v>
      </c>
      <c r="I579">
        <v>-1030490000</v>
      </c>
    </row>
    <row r="580" spans="1:9">
      <c r="A580">
        <v>12252</v>
      </c>
      <c r="B580">
        <v>115.122</v>
      </c>
      <c r="C580">
        <v>19.827500000000001</v>
      </c>
      <c r="D580">
        <v>-8.7083600000000008</v>
      </c>
      <c r="E580">
        <v>0</v>
      </c>
      <c r="F580">
        <v>0</v>
      </c>
      <c r="G580">
        <v>-1037830000</v>
      </c>
      <c r="H580">
        <v>1092620000</v>
      </c>
      <c r="I580">
        <v>-1029310000</v>
      </c>
    </row>
    <row r="581" spans="1:9">
      <c r="A581">
        <v>12282</v>
      </c>
      <c r="B581">
        <v>114.74299999999999</v>
      </c>
      <c r="C581">
        <v>19.636900000000001</v>
      </c>
      <c r="D581">
        <v>-8.4753299999999996</v>
      </c>
      <c r="E581">
        <v>0</v>
      </c>
      <c r="F581">
        <v>0</v>
      </c>
      <c r="G581">
        <v>-1039140000</v>
      </c>
      <c r="H581">
        <v>1097860000</v>
      </c>
      <c r="I581">
        <v>-1028650000</v>
      </c>
    </row>
    <row r="582" spans="1:9">
      <c r="A582">
        <v>12310</v>
      </c>
      <c r="B582">
        <v>114.532</v>
      </c>
      <c r="C582">
        <v>19.5122</v>
      </c>
      <c r="D582">
        <v>-8.3000600000000002</v>
      </c>
      <c r="E582">
        <v>0</v>
      </c>
      <c r="F582">
        <v>0</v>
      </c>
      <c r="G582">
        <v>-1040710000</v>
      </c>
      <c r="H582">
        <v>1099960000</v>
      </c>
      <c r="I582">
        <v>-1027740000</v>
      </c>
    </row>
    <row r="583" spans="1:9">
      <c r="A583">
        <v>12333</v>
      </c>
      <c r="B583">
        <v>114.56100000000001</v>
      </c>
      <c r="C583">
        <v>19.302099999999999</v>
      </c>
      <c r="D583">
        <v>-8.2277299999999993</v>
      </c>
      <c r="E583">
        <v>0</v>
      </c>
      <c r="F583">
        <v>0</v>
      </c>
      <c r="G583">
        <v>-1041240000</v>
      </c>
      <c r="H583">
        <v>1099960000</v>
      </c>
      <c r="I583">
        <v>-1027600000</v>
      </c>
    </row>
    <row r="584" spans="1:9">
      <c r="A584">
        <v>12350</v>
      </c>
      <c r="B584">
        <v>114.735</v>
      </c>
      <c r="C584">
        <v>18.967199999999998</v>
      </c>
      <c r="D584">
        <v>-8.2358899999999995</v>
      </c>
      <c r="E584">
        <v>0</v>
      </c>
      <c r="F584">
        <v>0</v>
      </c>
      <c r="G584">
        <v>-1039930000</v>
      </c>
      <c r="H584">
        <v>1098910000</v>
      </c>
      <c r="I584">
        <v>-1028000000</v>
      </c>
    </row>
    <row r="585" spans="1:9">
      <c r="A585">
        <v>12370</v>
      </c>
      <c r="B585">
        <v>114.864</v>
      </c>
      <c r="C585">
        <v>18.771799999999999</v>
      </c>
      <c r="D585">
        <v>-8.2688100000000002</v>
      </c>
      <c r="E585">
        <v>0</v>
      </c>
      <c r="F585">
        <v>0</v>
      </c>
      <c r="G585">
        <v>-1039400000</v>
      </c>
      <c r="H585">
        <v>1097860000</v>
      </c>
      <c r="I585">
        <v>-1028000000</v>
      </c>
    </row>
    <row r="586" spans="1:9">
      <c r="A586">
        <v>12378</v>
      </c>
      <c r="B586">
        <v>115.009</v>
      </c>
      <c r="C586">
        <v>18.630400000000002</v>
      </c>
      <c r="D586">
        <v>-8.3021200000000004</v>
      </c>
      <c r="E586">
        <v>0</v>
      </c>
      <c r="F586">
        <v>0</v>
      </c>
      <c r="G586">
        <v>-1038610000</v>
      </c>
      <c r="H586">
        <v>1096810000</v>
      </c>
      <c r="I586">
        <v>-1027600000</v>
      </c>
    </row>
    <row r="587" spans="1:9">
      <c r="A587">
        <v>12393</v>
      </c>
      <c r="B587">
        <v>115.124</v>
      </c>
      <c r="C587">
        <v>18.512599999999999</v>
      </c>
      <c r="D587">
        <v>-8.3225200000000008</v>
      </c>
      <c r="E587">
        <v>0</v>
      </c>
      <c r="F587">
        <v>0</v>
      </c>
      <c r="G587">
        <v>-1038350000</v>
      </c>
      <c r="H587">
        <v>1094710000</v>
      </c>
      <c r="I587">
        <v>-1027470000</v>
      </c>
    </row>
    <row r="588" spans="1:9">
      <c r="A588">
        <v>12402</v>
      </c>
      <c r="B588">
        <v>115.155</v>
      </c>
      <c r="C588">
        <v>18.489100000000001</v>
      </c>
      <c r="D588">
        <v>-8.3072199999999992</v>
      </c>
      <c r="E588">
        <v>0</v>
      </c>
      <c r="F588">
        <v>0</v>
      </c>
      <c r="G588">
        <v>-1038350000</v>
      </c>
      <c r="H588">
        <v>1093660000</v>
      </c>
      <c r="I588">
        <v>-1027340000</v>
      </c>
    </row>
    <row r="589" spans="1:9">
      <c r="A589">
        <v>12411</v>
      </c>
      <c r="B589">
        <v>115.19499999999999</v>
      </c>
      <c r="C589">
        <v>18.4848</v>
      </c>
      <c r="D589">
        <v>-8.3035700000000006</v>
      </c>
      <c r="E589">
        <v>0</v>
      </c>
      <c r="F589">
        <v>0</v>
      </c>
      <c r="G589">
        <v>-1038880000</v>
      </c>
      <c r="H589">
        <v>1094710000</v>
      </c>
      <c r="I589">
        <v>-1027600000</v>
      </c>
    </row>
    <row r="590" spans="1:9">
      <c r="A590">
        <v>12436</v>
      </c>
      <c r="B590">
        <v>115.251</v>
      </c>
      <c r="C590">
        <v>18.479199999999999</v>
      </c>
      <c r="D590">
        <v>-8.3164899999999999</v>
      </c>
      <c r="E590">
        <v>0</v>
      </c>
      <c r="F590">
        <v>0</v>
      </c>
      <c r="G590">
        <v>-1038880000</v>
      </c>
      <c r="H590">
        <v>1095760000</v>
      </c>
      <c r="I590">
        <v>-1027600000</v>
      </c>
    </row>
    <row r="591" spans="1:9">
      <c r="A591">
        <v>12454</v>
      </c>
      <c r="B591">
        <v>115.247</v>
      </c>
      <c r="C591">
        <v>18.465399999999999</v>
      </c>
      <c r="D591">
        <v>-8.3202200000000008</v>
      </c>
      <c r="E591">
        <v>0</v>
      </c>
      <c r="F591">
        <v>0</v>
      </c>
      <c r="G591">
        <v>-1038880000</v>
      </c>
      <c r="H591">
        <v>1097860000</v>
      </c>
      <c r="I591">
        <v>-1027470000</v>
      </c>
    </row>
    <row r="592" spans="1:9">
      <c r="A592">
        <v>12483</v>
      </c>
      <c r="B592">
        <v>115.247</v>
      </c>
      <c r="C592">
        <v>18.465399999999999</v>
      </c>
      <c r="D592">
        <v>-8.3202200000000008</v>
      </c>
      <c r="E592">
        <v>0</v>
      </c>
      <c r="F592">
        <v>0</v>
      </c>
      <c r="G592">
        <v>-1039400000</v>
      </c>
      <c r="H592">
        <v>1098910000</v>
      </c>
      <c r="I592">
        <v>-1028390000</v>
      </c>
    </row>
    <row r="593" spans="1:9">
      <c r="A593">
        <v>12511</v>
      </c>
      <c r="B593">
        <v>115.248</v>
      </c>
      <c r="C593">
        <v>18.434799999999999</v>
      </c>
      <c r="D593">
        <v>-8.3072099999999995</v>
      </c>
      <c r="E593">
        <v>0</v>
      </c>
      <c r="F593">
        <v>0</v>
      </c>
      <c r="G593">
        <v>-1040710000</v>
      </c>
      <c r="H593">
        <v>1096810000</v>
      </c>
      <c r="I593">
        <v>-1028520000</v>
      </c>
    </row>
    <row r="594" spans="1:9">
      <c r="A594">
        <v>12538</v>
      </c>
      <c r="B594">
        <v>115.251</v>
      </c>
      <c r="C594">
        <v>18.401800000000001</v>
      </c>
      <c r="D594">
        <v>-8.2994400000000006</v>
      </c>
      <c r="E594">
        <v>0</v>
      </c>
      <c r="F594">
        <v>0</v>
      </c>
      <c r="G594">
        <v>-1040190000</v>
      </c>
      <c r="H594">
        <v>1095760000</v>
      </c>
      <c r="I594">
        <v>-1028520000</v>
      </c>
    </row>
    <row r="595" spans="1:9">
      <c r="A595">
        <v>12555</v>
      </c>
      <c r="B595">
        <v>115.259</v>
      </c>
      <c r="C595">
        <v>18.363099999999999</v>
      </c>
      <c r="D595">
        <v>-8.2910000000000004</v>
      </c>
      <c r="E595">
        <v>0</v>
      </c>
      <c r="F595">
        <v>0</v>
      </c>
      <c r="G595">
        <v>-1038090000</v>
      </c>
      <c r="H595">
        <v>1097860000</v>
      </c>
      <c r="I595">
        <v>-1026820000</v>
      </c>
    </row>
    <row r="596" spans="1:9">
      <c r="A596">
        <v>12581</v>
      </c>
      <c r="B596">
        <v>115.26</v>
      </c>
      <c r="C596">
        <v>18.3203</v>
      </c>
      <c r="D596">
        <v>-8.2782800000000005</v>
      </c>
      <c r="E596">
        <v>0</v>
      </c>
      <c r="F596">
        <v>0</v>
      </c>
      <c r="G596">
        <v>-1039930000</v>
      </c>
      <c r="H596">
        <v>1098910000</v>
      </c>
      <c r="I596">
        <v>-1026560000</v>
      </c>
    </row>
    <row r="597" spans="1:9">
      <c r="A597">
        <v>12611</v>
      </c>
      <c r="B597">
        <v>115.256</v>
      </c>
      <c r="C597">
        <v>18.307700000000001</v>
      </c>
      <c r="D597">
        <v>-8.2656399999999994</v>
      </c>
      <c r="E597">
        <v>0</v>
      </c>
      <c r="F597">
        <v>0</v>
      </c>
      <c r="G597">
        <v>-1040190000</v>
      </c>
      <c r="H597">
        <v>1096810000</v>
      </c>
      <c r="I597">
        <v>-1028000000</v>
      </c>
    </row>
    <row r="598" spans="1:9">
      <c r="A598">
        <v>12645</v>
      </c>
      <c r="B598">
        <v>115.235</v>
      </c>
      <c r="C598">
        <v>18.309799999999999</v>
      </c>
      <c r="D598">
        <v>-8.2472999999999992</v>
      </c>
      <c r="E598">
        <v>0</v>
      </c>
      <c r="F598">
        <v>0</v>
      </c>
      <c r="G598">
        <v>-1040710000</v>
      </c>
      <c r="H598">
        <v>1093660000</v>
      </c>
      <c r="I598">
        <v>-1028390000</v>
      </c>
    </row>
    <row r="599" spans="1:9">
      <c r="A599">
        <v>12672</v>
      </c>
      <c r="B599">
        <v>115.196</v>
      </c>
      <c r="C599">
        <v>18.326499999999999</v>
      </c>
      <c r="D599">
        <v>-8.2232699999999994</v>
      </c>
      <c r="E599">
        <v>0</v>
      </c>
      <c r="F599">
        <v>0</v>
      </c>
      <c r="G599">
        <v>-1040190000</v>
      </c>
      <c r="H599">
        <v>1093660000</v>
      </c>
      <c r="I599">
        <v>-1028520000</v>
      </c>
    </row>
    <row r="600" spans="1:9">
      <c r="A600">
        <v>12684</v>
      </c>
      <c r="B600">
        <v>115.211</v>
      </c>
      <c r="C600">
        <v>18.3338</v>
      </c>
      <c r="D600">
        <v>-8.2206600000000005</v>
      </c>
      <c r="E600">
        <v>0</v>
      </c>
      <c r="F600">
        <v>0</v>
      </c>
      <c r="G600">
        <v>-1039930000</v>
      </c>
      <c r="H600">
        <v>1096810000</v>
      </c>
      <c r="I600">
        <v>-1028260000</v>
      </c>
    </row>
    <row r="601" spans="1:9">
      <c r="A601">
        <v>12707</v>
      </c>
      <c r="B601">
        <v>115.21299999999999</v>
      </c>
      <c r="C601">
        <v>18.348700000000001</v>
      </c>
      <c r="D601">
        <v>-8.2280599999999993</v>
      </c>
      <c r="E601">
        <v>0</v>
      </c>
      <c r="F601">
        <v>0</v>
      </c>
      <c r="G601">
        <v>-1039660000</v>
      </c>
      <c r="H601">
        <v>1097860000</v>
      </c>
      <c r="I601">
        <v>-1028130000</v>
      </c>
    </row>
    <row r="602" spans="1:9">
      <c r="A602">
        <v>12729</v>
      </c>
      <c r="B602">
        <v>115.211</v>
      </c>
      <c r="C602">
        <v>18.375599999999999</v>
      </c>
      <c r="D602">
        <v>-8.2222100000000005</v>
      </c>
      <c r="E602">
        <v>0</v>
      </c>
      <c r="F602">
        <v>0</v>
      </c>
      <c r="G602">
        <v>-1056960000</v>
      </c>
      <c r="H602">
        <v>1099430000</v>
      </c>
      <c r="I602">
        <v>-1027080000</v>
      </c>
    </row>
    <row r="603" spans="1:9">
      <c r="A603">
        <v>12743</v>
      </c>
      <c r="B603">
        <v>115.17100000000001</v>
      </c>
      <c r="C603">
        <v>18.5076</v>
      </c>
      <c r="D603">
        <v>-8.2252500000000008</v>
      </c>
      <c r="E603">
        <v>0</v>
      </c>
      <c r="F603">
        <v>0</v>
      </c>
      <c r="G603">
        <v>-1048050000</v>
      </c>
      <c r="H603">
        <v>1098910000</v>
      </c>
      <c r="I603">
        <v>-1028260000</v>
      </c>
    </row>
    <row r="604" spans="1:9">
      <c r="A604">
        <v>12769</v>
      </c>
      <c r="B604">
        <v>115.157</v>
      </c>
      <c r="C604">
        <v>18.661300000000001</v>
      </c>
      <c r="D604">
        <v>-8.2477599999999995</v>
      </c>
      <c r="E604">
        <v>0</v>
      </c>
      <c r="F604">
        <v>0</v>
      </c>
      <c r="G604">
        <v>-1043860000</v>
      </c>
      <c r="H604">
        <v>1097860000</v>
      </c>
      <c r="I604">
        <v>-1028920000</v>
      </c>
    </row>
    <row r="605" spans="1:9">
      <c r="A605">
        <v>12781</v>
      </c>
      <c r="B605">
        <v>115.188</v>
      </c>
      <c r="C605">
        <v>18.803799999999999</v>
      </c>
      <c r="D605">
        <v>-8.2825299999999995</v>
      </c>
      <c r="E605">
        <v>0</v>
      </c>
      <c r="F605">
        <v>0</v>
      </c>
      <c r="G605">
        <v>-1037830000</v>
      </c>
      <c r="H605">
        <v>1093660000</v>
      </c>
      <c r="I605">
        <v>-1027870000</v>
      </c>
    </row>
    <row r="606" spans="1:9">
      <c r="A606">
        <v>12809</v>
      </c>
      <c r="B606">
        <v>115.185</v>
      </c>
      <c r="C606">
        <v>18.9437</v>
      </c>
      <c r="D606">
        <v>-8.3090499999999992</v>
      </c>
      <c r="E606">
        <v>0</v>
      </c>
      <c r="F606">
        <v>0</v>
      </c>
      <c r="G606">
        <v>-1039660000</v>
      </c>
      <c r="H606">
        <v>1086320000</v>
      </c>
      <c r="I606">
        <v>-1028650000</v>
      </c>
    </row>
    <row r="607" spans="1:9">
      <c r="A607">
        <v>12836</v>
      </c>
      <c r="B607">
        <v>115.215</v>
      </c>
      <c r="C607">
        <v>19.0626</v>
      </c>
      <c r="D607">
        <v>-8.3557900000000007</v>
      </c>
      <c r="E607">
        <v>0</v>
      </c>
      <c r="F607">
        <v>0</v>
      </c>
      <c r="G607">
        <v>-1039660000</v>
      </c>
      <c r="H607">
        <v>1088420000</v>
      </c>
      <c r="I607">
        <v>-1029960000</v>
      </c>
    </row>
    <row r="608" spans="1:9">
      <c r="A608">
        <v>12847</v>
      </c>
      <c r="B608">
        <v>115.215</v>
      </c>
      <c r="C608">
        <v>19.0626</v>
      </c>
      <c r="D608">
        <v>-8.3557900000000007</v>
      </c>
      <c r="E608">
        <v>0</v>
      </c>
      <c r="F608">
        <v>0</v>
      </c>
      <c r="G608">
        <v>-1036520000</v>
      </c>
      <c r="H608">
        <v>1084230000</v>
      </c>
      <c r="I608">
        <v>-1028390000</v>
      </c>
    </row>
    <row r="609" spans="1:9">
      <c r="A609">
        <v>12876</v>
      </c>
      <c r="B609">
        <v>115.321</v>
      </c>
      <c r="C609">
        <v>19.113399999999999</v>
      </c>
      <c r="D609">
        <v>-8.4474999999999998</v>
      </c>
      <c r="E609">
        <v>0</v>
      </c>
      <c r="F609">
        <v>0</v>
      </c>
      <c r="G609">
        <v>-1037830000</v>
      </c>
      <c r="H609">
        <v>0</v>
      </c>
      <c r="I609">
        <v>-1028780000</v>
      </c>
    </row>
    <row r="610" spans="1:9">
      <c r="A610">
        <v>12905</v>
      </c>
      <c r="B610">
        <v>115.467</v>
      </c>
      <c r="C610">
        <v>19.134699999999999</v>
      </c>
      <c r="D610">
        <v>-8.5642499999999995</v>
      </c>
      <c r="E610">
        <v>0</v>
      </c>
      <c r="F610">
        <v>0</v>
      </c>
      <c r="G610">
        <v>-1042280000</v>
      </c>
      <c r="H610">
        <v>1090520000</v>
      </c>
      <c r="I610">
        <v>-1031270000</v>
      </c>
    </row>
    <row r="611" spans="1:9">
      <c r="A611">
        <v>12920</v>
      </c>
      <c r="B611">
        <v>115.617</v>
      </c>
      <c r="C611">
        <v>19.1434</v>
      </c>
      <c r="D611">
        <v>-8.6943599999999996</v>
      </c>
      <c r="E611">
        <v>0</v>
      </c>
      <c r="F611">
        <v>0</v>
      </c>
      <c r="G611">
        <v>-1040710000</v>
      </c>
      <c r="H611">
        <v>1098910000</v>
      </c>
      <c r="I611">
        <v>-1030490000</v>
      </c>
    </row>
    <row r="612" spans="1:9">
      <c r="A612">
        <v>12947</v>
      </c>
      <c r="B612">
        <v>115.794</v>
      </c>
      <c r="C612">
        <v>19.049499999999998</v>
      </c>
      <c r="D612">
        <v>-8.7949099999999998</v>
      </c>
      <c r="E612">
        <v>0</v>
      </c>
      <c r="F612">
        <v>0</v>
      </c>
      <c r="G612">
        <v>-1039930000</v>
      </c>
      <c r="H612">
        <v>1099960000</v>
      </c>
      <c r="I612">
        <v>-1029440000</v>
      </c>
    </row>
    <row r="613" spans="1:9">
      <c r="A613">
        <v>12967</v>
      </c>
      <c r="B613">
        <v>115.95</v>
      </c>
      <c r="C613">
        <v>18.937899999999999</v>
      </c>
      <c r="D613">
        <v>-8.8791499999999992</v>
      </c>
      <c r="E613">
        <v>0</v>
      </c>
      <c r="F613">
        <v>0</v>
      </c>
      <c r="G613">
        <v>-1039140000</v>
      </c>
      <c r="H613">
        <v>1100480000</v>
      </c>
      <c r="I613">
        <v>-1026950000</v>
      </c>
    </row>
    <row r="614" spans="1:9">
      <c r="A614">
        <v>12982</v>
      </c>
      <c r="B614">
        <v>116.042</v>
      </c>
      <c r="C614">
        <v>18.8246</v>
      </c>
      <c r="D614">
        <v>-8.9262200000000007</v>
      </c>
      <c r="E614">
        <v>0</v>
      </c>
      <c r="F614">
        <v>0</v>
      </c>
      <c r="G614">
        <v>-1038880000</v>
      </c>
      <c r="H614">
        <v>1104150000</v>
      </c>
      <c r="I614">
        <v>-1027210000</v>
      </c>
    </row>
    <row r="615" spans="1:9">
      <c r="A615">
        <v>13006</v>
      </c>
      <c r="B615">
        <v>116.128</v>
      </c>
      <c r="C615">
        <v>18.739599999999999</v>
      </c>
      <c r="D615">
        <v>-8.9382199999999994</v>
      </c>
      <c r="E615">
        <v>0</v>
      </c>
      <c r="F615">
        <v>0</v>
      </c>
      <c r="G615">
        <v>-1046480000</v>
      </c>
      <c r="H615">
        <v>1104670000</v>
      </c>
      <c r="I615">
        <v>-1028130000</v>
      </c>
    </row>
    <row r="616" spans="1:9">
      <c r="A616">
        <v>13038</v>
      </c>
      <c r="B616">
        <v>116.152</v>
      </c>
      <c r="C616">
        <v>18.7333</v>
      </c>
      <c r="D616">
        <v>-8.8992199999999997</v>
      </c>
      <c r="E616">
        <v>0</v>
      </c>
      <c r="F616">
        <v>0</v>
      </c>
      <c r="G616">
        <v>-1047530000</v>
      </c>
      <c r="H616">
        <v>1105200000</v>
      </c>
      <c r="I616">
        <v>-1028650000</v>
      </c>
    </row>
    <row r="617" spans="1:9">
      <c r="A617">
        <v>13051</v>
      </c>
      <c r="B617">
        <v>116.05800000000001</v>
      </c>
      <c r="C617">
        <v>18.8598</v>
      </c>
      <c r="D617">
        <v>-8.7844800000000003</v>
      </c>
      <c r="E617">
        <v>0</v>
      </c>
      <c r="F617">
        <v>0</v>
      </c>
      <c r="G617">
        <v>-1042280000</v>
      </c>
      <c r="H617">
        <v>1099960000</v>
      </c>
      <c r="I617">
        <v>-1028650000</v>
      </c>
    </row>
    <row r="618" spans="1:9">
      <c r="A618">
        <v>13078</v>
      </c>
      <c r="B618">
        <v>115.944</v>
      </c>
      <c r="C618">
        <v>18.999700000000001</v>
      </c>
      <c r="D618">
        <v>-8.6394599999999997</v>
      </c>
      <c r="E618">
        <v>0</v>
      </c>
      <c r="F618">
        <v>0</v>
      </c>
      <c r="G618">
        <v>-1035730000</v>
      </c>
      <c r="H618">
        <v>0</v>
      </c>
      <c r="I618">
        <v>-1028390000</v>
      </c>
    </row>
    <row r="619" spans="1:9">
      <c r="A619">
        <v>13103</v>
      </c>
      <c r="B619">
        <v>115.881</v>
      </c>
      <c r="C619">
        <v>19.105799999999999</v>
      </c>
      <c r="D619">
        <v>-8.5274800000000006</v>
      </c>
      <c r="E619">
        <v>0</v>
      </c>
      <c r="F619">
        <v>0</v>
      </c>
      <c r="G619">
        <v>-1036780000</v>
      </c>
      <c r="H619">
        <v>0</v>
      </c>
      <c r="I619">
        <v>-1028780000</v>
      </c>
    </row>
    <row r="620" spans="1:9">
      <c r="A620">
        <v>13117</v>
      </c>
      <c r="B620">
        <v>115.886</v>
      </c>
      <c r="C620">
        <v>19.1648</v>
      </c>
      <c r="D620">
        <v>-8.4658999999999995</v>
      </c>
      <c r="E620">
        <v>0</v>
      </c>
      <c r="F620">
        <v>0</v>
      </c>
      <c r="G620">
        <v>-1037040000</v>
      </c>
      <c r="H620">
        <v>0</v>
      </c>
      <c r="I620">
        <v>-1030090000</v>
      </c>
    </row>
    <row r="621" spans="1:9">
      <c r="A621">
        <v>13143</v>
      </c>
      <c r="B621">
        <v>115.92700000000001</v>
      </c>
      <c r="C621">
        <v>19.168500000000002</v>
      </c>
      <c r="D621">
        <v>-8.4326299999999996</v>
      </c>
      <c r="E621">
        <v>0</v>
      </c>
      <c r="F621">
        <v>0</v>
      </c>
      <c r="G621">
        <v>-1036780000</v>
      </c>
      <c r="H621">
        <v>-1065350000</v>
      </c>
      <c r="I621">
        <v>-1030360000</v>
      </c>
    </row>
    <row r="622" spans="1:9">
      <c r="A622">
        <v>13165</v>
      </c>
      <c r="B622">
        <v>116.04900000000001</v>
      </c>
      <c r="C622">
        <v>19.108799999999999</v>
      </c>
      <c r="D622">
        <v>-8.4589599999999994</v>
      </c>
      <c r="E622">
        <v>0</v>
      </c>
      <c r="F622">
        <v>0</v>
      </c>
      <c r="G622">
        <v>-1039140000</v>
      </c>
      <c r="H622">
        <v>0</v>
      </c>
      <c r="I622">
        <v>-1030360000</v>
      </c>
    </row>
    <row r="623" spans="1:9">
      <c r="A623">
        <v>13179</v>
      </c>
      <c r="B623">
        <v>116.246</v>
      </c>
      <c r="C623">
        <v>18.9937</v>
      </c>
      <c r="D623">
        <v>-8.5397400000000001</v>
      </c>
      <c r="E623">
        <v>0</v>
      </c>
      <c r="F623">
        <v>0</v>
      </c>
      <c r="G623">
        <v>-1040710000</v>
      </c>
      <c r="H623">
        <v>1093660000</v>
      </c>
      <c r="I623">
        <v>-1030490000</v>
      </c>
    </row>
    <row r="624" spans="1:9">
      <c r="A624">
        <v>13206</v>
      </c>
      <c r="B624">
        <v>116.246</v>
      </c>
      <c r="C624">
        <v>18.9937</v>
      </c>
      <c r="D624">
        <v>-8.5397400000000001</v>
      </c>
      <c r="E624">
        <v>0</v>
      </c>
      <c r="F624">
        <v>0</v>
      </c>
      <c r="G624">
        <v>-1042280000</v>
      </c>
      <c r="H624">
        <v>1099960000</v>
      </c>
      <c r="I624">
        <v>-1029830000</v>
      </c>
    </row>
    <row r="625" spans="1:9">
      <c r="A625">
        <v>13235</v>
      </c>
      <c r="B625">
        <v>116.42700000000001</v>
      </c>
      <c r="C625">
        <v>18.823499999999999</v>
      </c>
      <c r="D625">
        <v>-8.6058299999999992</v>
      </c>
      <c r="E625">
        <v>0</v>
      </c>
      <c r="F625">
        <v>0</v>
      </c>
      <c r="G625">
        <v>-1043330000</v>
      </c>
      <c r="H625">
        <v>1101000000</v>
      </c>
      <c r="I625">
        <v>-1028780000</v>
      </c>
    </row>
    <row r="626" spans="1:9">
      <c r="A626">
        <v>13250</v>
      </c>
      <c r="B626">
        <v>116.64700000000001</v>
      </c>
      <c r="C626">
        <v>18.6111</v>
      </c>
      <c r="D626">
        <v>-8.6947600000000005</v>
      </c>
      <c r="E626">
        <v>0</v>
      </c>
      <c r="F626">
        <v>0</v>
      </c>
      <c r="G626">
        <v>-1042810000</v>
      </c>
      <c r="H626">
        <v>1101000000</v>
      </c>
      <c r="I626">
        <v>-1027740000</v>
      </c>
    </row>
    <row r="627" spans="1:9">
      <c r="A627">
        <v>13279</v>
      </c>
      <c r="B627">
        <v>116.813</v>
      </c>
      <c r="C627">
        <v>18.4575</v>
      </c>
      <c r="D627">
        <v>-8.7608700000000006</v>
      </c>
      <c r="E627">
        <v>0</v>
      </c>
      <c r="F627">
        <v>0</v>
      </c>
      <c r="G627">
        <v>-1043860000</v>
      </c>
      <c r="H627">
        <v>1101000000</v>
      </c>
      <c r="I627">
        <v>-1027470000</v>
      </c>
    </row>
    <row r="628" spans="1:9">
      <c r="A628">
        <v>13304</v>
      </c>
      <c r="B628">
        <v>116.929</v>
      </c>
      <c r="C628">
        <v>18.372</v>
      </c>
      <c r="D628">
        <v>-8.7992299999999997</v>
      </c>
      <c r="E628">
        <v>0</v>
      </c>
      <c r="F628">
        <v>0</v>
      </c>
      <c r="G628">
        <v>-1042280000</v>
      </c>
      <c r="H628">
        <v>1099960000</v>
      </c>
      <c r="I628">
        <v>-1027740000</v>
      </c>
    </row>
    <row r="629" spans="1:9">
      <c r="A629">
        <v>13320</v>
      </c>
      <c r="B629">
        <v>116.974</v>
      </c>
      <c r="C629">
        <v>18.362100000000002</v>
      </c>
      <c r="D629">
        <v>-8.7947199999999999</v>
      </c>
      <c r="E629">
        <v>0</v>
      </c>
      <c r="F629">
        <v>0</v>
      </c>
      <c r="G629">
        <v>-1038880000</v>
      </c>
      <c r="H629">
        <v>1097860000</v>
      </c>
      <c r="I629">
        <v>-1028650000</v>
      </c>
    </row>
    <row r="630" spans="1:9">
      <c r="A630">
        <v>13343</v>
      </c>
      <c r="B630">
        <v>116.986</v>
      </c>
      <c r="C630">
        <v>18.3933</v>
      </c>
      <c r="D630">
        <v>-8.7685499999999994</v>
      </c>
      <c r="E630">
        <v>0</v>
      </c>
      <c r="F630">
        <v>0</v>
      </c>
      <c r="G630">
        <v>-1039140000</v>
      </c>
      <c r="H630">
        <v>1095760000</v>
      </c>
      <c r="I630">
        <v>-1028780000</v>
      </c>
    </row>
    <row r="631" spans="1:9">
      <c r="A631">
        <v>13367</v>
      </c>
      <c r="B631">
        <v>116.932</v>
      </c>
      <c r="C631">
        <v>18.477399999999999</v>
      </c>
      <c r="D631">
        <v>-8.6961099999999991</v>
      </c>
      <c r="E631">
        <v>0</v>
      </c>
      <c r="F631">
        <v>0</v>
      </c>
      <c r="G631">
        <v>-1039400000</v>
      </c>
      <c r="H631">
        <v>1093660000</v>
      </c>
      <c r="I631">
        <v>-1028650000</v>
      </c>
    </row>
    <row r="632" spans="1:9">
      <c r="A632">
        <v>13378</v>
      </c>
      <c r="B632">
        <v>116.864</v>
      </c>
      <c r="C632">
        <v>18.585100000000001</v>
      </c>
      <c r="D632">
        <v>-8.6122099999999993</v>
      </c>
      <c r="E632">
        <v>0</v>
      </c>
      <c r="F632">
        <v>0</v>
      </c>
      <c r="G632">
        <v>-1038610000</v>
      </c>
      <c r="H632">
        <v>1091570000</v>
      </c>
      <c r="I632">
        <v>-1028920000</v>
      </c>
    </row>
    <row r="633" spans="1:9">
      <c r="A633">
        <v>13406</v>
      </c>
      <c r="B633">
        <v>116.85599999999999</v>
      </c>
      <c r="C633">
        <v>18.665500000000002</v>
      </c>
      <c r="D633">
        <v>-8.5730000000000004</v>
      </c>
      <c r="E633">
        <v>0</v>
      </c>
      <c r="F633">
        <v>0</v>
      </c>
      <c r="G633">
        <v>-1039140000</v>
      </c>
      <c r="H633">
        <v>1094710000</v>
      </c>
      <c r="I633">
        <v>-1028520000</v>
      </c>
    </row>
    <row r="634" spans="1:9">
      <c r="A634">
        <v>13433</v>
      </c>
      <c r="B634">
        <v>116.873</v>
      </c>
      <c r="C634">
        <v>18.720600000000001</v>
      </c>
      <c r="D634">
        <v>-8.5488</v>
      </c>
      <c r="E634">
        <v>0</v>
      </c>
      <c r="F634">
        <v>0</v>
      </c>
      <c r="G634">
        <v>-1042810000</v>
      </c>
      <c r="H634">
        <v>1099430000</v>
      </c>
      <c r="I634">
        <v>-1028390000</v>
      </c>
    </row>
    <row r="635" spans="1:9">
      <c r="A635">
        <v>13450</v>
      </c>
      <c r="B635">
        <v>116.90900000000001</v>
      </c>
      <c r="C635">
        <v>18.753499999999999</v>
      </c>
      <c r="D635">
        <v>-8.5326500000000003</v>
      </c>
      <c r="E635">
        <v>0</v>
      </c>
      <c r="F635">
        <v>0</v>
      </c>
      <c r="G635">
        <v>-1039400000</v>
      </c>
      <c r="H635">
        <v>1097860000</v>
      </c>
      <c r="I635">
        <v>-1028130000</v>
      </c>
    </row>
    <row r="636" spans="1:9">
      <c r="A636">
        <v>13479</v>
      </c>
      <c r="B636">
        <v>116.937</v>
      </c>
      <c r="C636">
        <v>18.7652</v>
      </c>
      <c r="D636">
        <v>-8.5093499999999995</v>
      </c>
      <c r="E636">
        <v>0</v>
      </c>
      <c r="F636">
        <v>0</v>
      </c>
      <c r="G636">
        <v>-1039660000</v>
      </c>
      <c r="H636">
        <v>1096810000</v>
      </c>
      <c r="I636">
        <v>-1028260000</v>
      </c>
    </row>
    <row r="637" spans="1:9">
      <c r="A637">
        <v>13508</v>
      </c>
      <c r="B637">
        <v>116.97</v>
      </c>
      <c r="C637">
        <v>18.754100000000001</v>
      </c>
      <c r="D637">
        <v>-8.4825700000000008</v>
      </c>
      <c r="E637">
        <v>0</v>
      </c>
      <c r="F637">
        <v>0</v>
      </c>
      <c r="G637">
        <v>-1041760000</v>
      </c>
      <c r="H637">
        <v>1097860000</v>
      </c>
      <c r="I637">
        <v>-1028130000</v>
      </c>
    </row>
    <row r="638" spans="1:9">
      <c r="A638">
        <v>13530</v>
      </c>
      <c r="B638">
        <v>117.023</v>
      </c>
      <c r="C638">
        <v>18.760100000000001</v>
      </c>
      <c r="D638">
        <v>-8.4718599999999995</v>
      </c>
      <c r="E638">
        <v>0</v>
      </c>
      <c r="F638">
        <v>0</v>
      </c>
      <c r="G638">
        <v>-1041240000</v>
      </c>
      <c r="H638">
        <v>1098910000</v>
      </c>
      <c r="I638">
        <v>-1028000000</v>
      </c>
    </row>
    <row r="639" spans="1:9">
      <c r="A639">
        <v>13541</v>
      </c>
      <c r="B639">
        <v>117.075</v>
      </c>
      <c r="C639">
        <v>18.780999999999999</v>
      </c>
      <c r="D639">
        <v>-8.4560999999999993</v>
      </c>
      <c r="E639">
        <v>0</v>
      </c>
      <c r="F639">
        <v>0</v>
      </c>
      <c r="G639">
        <v>-1041240000</v>
      </c>
      <c r="H639">
        <v>1098910000</v>
      </c>
      <c r="I639">
        <v>-1027600000</v>
      </c>
    </row>
    <row r="640" spans="1:9">
      <c r="A640">
        <v>13564</v>
      </c>
      <c r="B640">
        <v>117.075</v>
      </c>
      <c r="C640">
        <v>18.780999999999999</v>
      </c>
      <c r="D640">
        <v>-8.4560999999999993</v>
      </c>
      <c r="E640">
        <v>0</v>
      </c>
      <c r="F640">
        <v>0</v>
      </c>
      <c r="G640">
        <v>-1041240000</v>
      </c>
      <c r="H640">
        <v>1096810000</v>
      </c>
      <c r="I640">
        <v>-1027740000</v>
      </c>
    </row>
    <row r="641" spans="1:9">
      <c r="A641">
        <v>13579</v>
      </c>
      <c r="B641">
        <v>117.13200000000001</v>
      </c>
      <c r="C641">
        <v>18.8429</v>
      </c>
      <c r="D641">
        <v>-8.4452800000000003</v>
      </c>
      <c r="E641">
        <v>0</v>
      </c>
      <c r="F641">
        <v>0</v>
      </c>
      <c r="G641">
        <v>-1041240000</v>
      </c>
      <c r="H641">
        <v>1099430000</v>
      </c>
      <c r="I641">
        <v>-1027870000</v>
      </c>
    </row>
    <row r="642" spans="1:9">
      <c r="A642">
        <v>13604</v>
      </c>
      <c r="B642">
        <v>117.181</v>
      </c>
      <c r="C642">
        <v>18.952300000000001</v>
      </c>
      <c r="D642">
        <v>-8.4254800000000003</v>
      </c>
      <c r="E642">
        <v>0</v>
      </c>
      <c r="F642">
        <v>0</v>
      </c>
      <c r="G642">
        <v>-1039930000</v>
      </c>
      <c r="H642">
        <v>1098910000</v>
      </c>
      <c r="I642">
        <v>-1028650000</v>
      </c>
    </row>
    <row r="643" spans="1:9">
      <c r="A643">
        <v>13617</v>
      </c>
      <c r="B643">
        <v>117.227</v>
      </c>
      <c r="C643">
        <v>19.0594</v>
      </c>
      <c r="D643">
        <v>-8.3980599999999992</v>
      </c>
      <c r="E643">
        <v>0</v>
      </c>
      <c r="F643">
        <v>0</v>
      </c>
      <c r="G643">
        <v>-1038610000</v>
      </c>
      <c r="H643">
        <v>1093660000</v>
      </c>
      <c r="I643">
        <v>-1029700000</v>
      </c>
    </row>
    <row r="644" spans="1:9">
      <c r="A644">
        <v>13642</v>
      </c>
      <c r="B644">
        <v>117.306</v>
      </c>
      <c r="C644">
        <v>19.115200000000002</v>
      </c>
      <c r="D644">
        <v>-8.3763299999999994</v>
      </c>
      <c r="E644">
        <v>0</v>
      </c>
      <c r="F644">
        <v>0</v>
      </c>
      <c r="G644">
        <v>-1038090000</v>
      </c>
      <c r="H644">
        <v>1090520000</v>
      </c>
      <c r="I644">
        <v>-1030090000</v>
      </c>
    </row>
    <row r="645" spans="1:9">
      <c r="A645">
        <v>13662</v>
      </c>
      <c r="B645">
        <v>117.42100000000001</v>
      </c>
      <c r="C645">
        <v>19.146599999999999</v>
      </c>
      <c r="D645">
        <v>-8.3684100000000008</v>
      </c>
      <c r="E645">
        <v>0</v>
      </c>
      <c r="F645">
        <v>0</v>
      </c>
      <c r="G645">
        <v>-1038350000</v>
      </c>
      <c r="H645">
        <v>1088420000</v>
      </c>
      <c r="I645">
        <v>-1029180000</v>
      </c>
    </row>
    <row r="646" spans="1:9">
      <c r="A646">
        <v>13679</v>
      </c>
      <c r="B646">
        <v>117.57899999999999</v>
      </c>
      <c r="C646">
        <v>19.150300000000001</v>
      </c>
      <c r="D646">
        <v>-8.3812899999999999</v>
      </c>
      <c r="E646">
        <v>0</v>
      </c>
      <c r="F646">
        <v>0</v>
      </c>
      <c r="G646">
        <v>-1037570000</v>
      </c>
      <c r="H646">
        <v>1094710000</v>
      </c>
      <c r="I646">
        <v>-1027340000</v>
      </c>
    </row>
    <row r="647" spans="1:9">
      <c r="A647">
        <v>13708</v>
      </c>
      <c r="B647">
        <v>117.77200000000001</v>
      </c>
      <c r="C647">
        <v>19.107600000000001</v>
      </c>
      <c r="D647">
        <v>-8.4020499999999991</v>
      </c>
      <c r="E647">
        <v>0</v>
      </c>
      <c r="F647">
        <v>0</v>
      </c>
      <c r="G647">
        <v>-1038350000</v>
      </c>
      <c r="H647">
        <v>1098910000</v>
      </c>
      <c r="I647">
        <v>-1026030000</v>
      </c>
    </row>
    <row r="648" spans="1:9">
      <c r="A648">
        <v>13735</v>
      </c>
      <c r="B648">
        <v>118.003</v>
      </c>
      <c r="C648">
        <v>19.049600000000002</v>
      </c>
      <c r="D648">
        <v>-8.4303000000000008</v>
      </c>
      <c r="E648">
        <v>0</v>
      </c>
      <c r="F648">
        <v>0</v>
      </c>
      <c r="G648">
        <v>-1039400000</v>
      </c>
      <c r="H648">
        <v>1099430000</v>
      </c>
      <c r="I648">
        <v>-1026030000</v>
      </c>
    </row>
    <row r="649" spans="1:9">
      <c r="A649">
        <v>13748</v>
      </c>
      <c r="B649">
        <v>118.581</v>
      </c>
      <c r="C649">
        <v>18.994199999999999</v>
      </c>
      <c r="D649">
        <v>-8.5799199999999995</v>
      </c>
      <c r="E649">
        <v>0</v>
      </c>
      <c r="F649">
        <v>0</v>
      </c>
      <c r="G649">
        <v>1109920000</v>
      </c>
      <c r="H649">
        <v>1100480000</v>
      </c>
      <c r="I649">
        <v>-1039140000</v>
      </c>
    </row>
    <row r="650" spans="1:9">
      <c r="A650">
        <v>13778</v>
      </c>
      <c r="B650">
        <v>119.32599999999999</v>
      </c>
      <c r="C650">
        <v>18.994199999999999</v>
      </c>
      <c r="D650">
        <v>-8.8087599999999995</v>
      </c>
      <c r="E650">
        <v>0</v>
      </c>
      <c r="F650">
        <v>0</v>
      </c>
      <c r="G650">
        <v>-1028000000</v>
      </c>
      <c r="H650">
        <v>-1048050000</v>
      </c>
      <c r="I650">
        <v>-1025640000</v>
      </c>
    </row>
    <row r="651" spans="1:9">
      <c r="A651">
        <v>13829</v>
      </c>
      <c r="B651">
        <v>120.196</v>
      </c>
      <c r="C651">
        <v>18.8809</v>
      </c>
      <c r="D651">
        <v>-9.1527200000000004</v>
      </c>
      <c r="E651">
        <v>0</v>
      </c>
      <c r="F651">
        <v>0</v>
      </c>
      <c r="G651">
        <v>-1039660000</v>
      </c>
      <c r="H651">
        <v>-1056960000</v>
      </c>
      <c r="I651">
        <v>-1031800000</v>
      </c>
    </row>
    <row r="652" spans="1:9">
      <c r="A652">
        <v>13913</v>
      </c>
      <c r="B652">
        <v>121.126</v>
      </c>
      <c r="C652">
        <v>18.642199999999999</v>
      </c>
      <c r="D652">
        <v>-9.5709800000000005</v>
      </c>
      <c r="E652">
        <v>0</v>
      </c>
      <c r="F652">
        <v>0</v>
      </c>
      <c r="G652">
        <v>-1037040000</v>
      </c>
      <c r="H652">
        <v>1090520000</v>
      </c>
      <c r="I652">
        <v>-1026820000</v>
      </c>
    </row>
    <row r="653" spans="1:9">
      <c r="A653">
        <v>14012</v>
      </c>
      <c r="B653">
        <v>122.04900000000001</v>
      </c>
      <c r="C653">
        <v>18.4057</v>
      </c>
      <c r="D653">
        <v>-9.9873700000000003</v>
      </c>
      <c r="E653">
        <v>0</v>
      </c>
      <c r="F653">
        <v>0</v>
      </c>
      <c r="G653">
        <v>-1048050000</v>
      </c>
      <c r="H653">
        <v>1099960000</v>
      </c>
      <c r="I653">
        <v>-1031800000</v>
      </c>
    </row>
    <row r="654" spans="1:9">
      <c r="A654">
        <v>14093</v>
      </c>
      <c r="B654">
        <v>122.949</v>
      </c>
      <c r="C654">
        <v>18.2089</v>
      </c>
      <c r="D654">
        <v>-10.352</v>
      </c>
      <c r="E654">
        <v>0</v>
      </c>
      <c r="F654">
        <v>0</v>
      </c>
      <c r="G654">
        <v>-1038350000</v>
      </c>
      <c r="H654">
        <v>1097860000</v>
      </c>
      <c r="I654">
        <v>-1026160000</v>
      </c>
    </row>
    <row r="655" spans="1:9">
      <c r="A655">
        <v>14179</v>
      </c>
      <c r="B655">
        <v>123.82</v>
      </c>
      <c r="C655">
        <v>18.019600000000001</v>
      </c>
      <c r="D655">
        <v>-10.709899999999999</v>
      </c>
      <c r="E655">
        <v>0</v>
      </c>
      <c r="F655">
        <v>0</v>
      </c>
      <c r="G655">
        <v>-1041240000</v>
      </c>
      <c r="H655">
        <v>1097860000</v>
      </c>
      <c r="I655">
        <v>-1028650000</v>
      </c>
    </row>
    <row r="656" spans="1:9">
      <c r="A656">
        <v>14203</v>
      </c>
      <c r="B656">
        <v>123.82</v>
      </c>
      <c r="C656">
        <v>18.019600000000001</v>
      </c>
      <c r="D656">
        <v>-10.709899999999999</v>
      </c>
      <c r="E656">
        <v>0</v>
      </c>
      <c r="F656">
        <v>0</v>
      </c>
      <c r="G656">
        <v>-1043330000</v>
      </c>
      <c r="H656">
        <v>1098910000</v>
      </c>
      <c r="I656">
        <v>-1030360000</v>
      </c>
    </row>
    <row r="657" spans="1:9">
      <c r="A657">
        <v>14216</v>
      </c>
      <c r="B657">
        <v>124.619</v>
      </c>
      <c r="C657">
        <v>17.851900000000001</v>
      </c>
      <c r="D657">
        <v>-11.04</v>
      </c>
      <c r="E657">
        <v>0</v>
      </c>
      <c r="F657">
        <v>0</v>
      </c>
      <c r="G657">
        <v>-1043860000</v>
      </c>
      <c r="H657">
        <v>1098910000</v>
      </c>
      <c r="I657">
        <v>-1030490000</v>
      </c>
    </row>
    <row r="658" spans="1:9">
      <c r="A658">
        <v>14235</v>
      </c>
      <c r="B658">
        <v>125.05</v>
      </c>
      <c r="C658">
        <v>17.685700000000001</v>
      </c>
      <c r="D658">
        <v>-11.2393</v>
      </c>
      <c r="E658">
        <v>0</v>
      </c>
      <c r="F658">
        <v>0</v>
      </c>
      <c r="G658">
        <v>-1043330000</v>
      </c>
      <c r="H658">
        <v>1094710000</v>
      </c>
      <c r="I658">
        <v>-1029440000</v>
      </c>
    </row>
    <row r="659" spans="1:9">
      <c r="A659">
        <v>14247</v>
      </c>
      <c r="B659">
        <v>125.3</v>
      </c>
      <c r="C659">
        <v>17.446000000000002</v>
      </c>
      <c r="D659">
        <v>-11.3504</v>
      </c>
      <c r="E659">
        <v>0</v>
      </c>
      <c r="F659">
        <v>0</v>
      </c>
      <c r="G659">
        <v>-1039660000</v>
      </c>
      <c r="H659">
        <v>1091570000</v>
      </c>
      <c r="I659">
        <v>-1027600000</v>
      </c>
    </row>
    <row r="660" spans="1:9">
      <c r="A660">
        <v>14264</v>
      </c>
      <c r="B660">
        <v>125.425</v>
      </c>
      <c r="C660">
        <v>17.327200000000001</v>
      </c>
      <c r="D660">
        <v>-11.3687</v>
      </c>
      <c r="E660">
        <v>0</v>
      </c>
      <c r="F660">
        <v>0</v>
      </c>
      <c r="G660">
        <v>-1037830000</v>
      </c>
      <c r="H660">
        <v>1093660000</v>
      </c>
      <c r="I660">
        <v>-1026690000</v>
      </c>
    </row>
    <row r="661" spans="1:9">
      <c r="A661">
        <v>14276</v>
      </c>
      <c r="B661">
        <v>125.49</v>
      </c>
      <c r="C661">
        <v>17.343900000000001</v>
      </c>
      <c r="D661">
        <v>-11.3454</v>
      </c>
      <c r="E661">
        <v>0</v>
      </c>
      <c r="F661">
        <v>0</v>
      </c>
      <c r="G661">
        <v>-1039660000</v>
      </c>
      <c r="H661">
        <v>1098910000</v>
      </c>
      <c r="I661">
        <v>-1027210000</v>
      </c>
    </row>
    <row r="662" spans="1:9">
      <c r="A662">
        <v>14293</v>
      </c>
      <c r="B662">
        <v>125.536</v>
      </c>
      <c r="C662">
        <v>17.394600000000001</v>
      </c>
      <c r="D662">
        <v>-11.3117</v>
      </c>
      <c r="E662">
        <v>0</v>
      </c>
      <c r="F662">
        <v>0</v>
      </c>
      <c r="G662">
        <v>-1040710000</v>
      </c>
      <c r="H662">
        <v>1101000000</v>
      </c>
      <c r="I662">
        <v>-1028260000</v>
      </c>
    </row>
    <row r="663" spans="1:9">
      <c r="A663">
        <v>14305</v>
      </c>
      <c r="B663">
        <v>125.544</v>
      </c>
      <c r="C663">
        <v>17.434000000000001</v>
      </c>
      <c r="D663">
        <v>-11.303699999999999</v>
      </c>
      <c r="E663">
        <v>0</v>
      </c>
      <c r="F663">
        <v>0</v>
      </c>
      <c r="G663">
        <v>-1040710000</v>
      </c>
      <c r="H663">
        <v>1099960000</v>
      </c>
      <c r="I663">
        <v>-1028780000</v>
      </c>
    </row>
    <row r="664" spans="1:9">
      <c r="A664">
        <v>14315</v>
      </c>
      <c r="B664">
        <v>125.52200000000001</v>
      </c>
      <c r="C664">
        <v>17.5017</v>
      </c>
      <c r="D664">
        <v>-11.283200000000001</v>
      </c>
      <c r="E664">
        <v>0</v>
      </c>
      <c r="F664">
        <v>0</v>
      </c>
      <c r="G664">
        <v>-1039930000</v>
      </c>
      <c r="H664">
        <v>1098910000</v>
      </c>
      <c r="I664">
        <v>-1028520000</v>
      </c>
    </row>
    <row r="665" spans="1:9">
      <c r="A665">
        <v>14336</v>
      </c>
      <c r="B665">
        <v>125.512</v>
      </c>
      <c r="C665">
        <v>17.5443</v>
      </c>
      <c r="D665">
        <v>-11.270099999999999</v>
      </c>
      <c r="E665">
        <v>0</v>
      </c>
      <c r="F665">
        <v>0</v>
      </c>
      <c r="G665">
        <v>-1038880000</v>
      </c>
      <c r="H665">
        <v>1097860000</v>
      </c>
      <c r="I665">
        <v>-1028000000</v>
      </c>
    </row>
    <row r="666" spans="1:9">
      <c r="A666">
        <v>14349</v>
      </c>
      <c r="B666">
        <v>125.512</v>
      </c>
      <c r="C666">
        <v>17.575700000000001</v>
      </c>
      <c r="D666">
        <v>-11.2537</v>
      </c>
      <c r="E666">
        <v>0</v>
      </c>
      <c r="F666">
        <v>0</v>
      </c>
      <c r="G666">
        <v>-1038880000</v>
      </c>
      <c r="H666">
        <v>1096810000</v>
      </c>
      <c r="I666">
        <v>-1027470000</v>
      </c>
    </row>
    <row r="667" spans="1:9">
      <c r="A667">
        <v>14365</v>
      </c>
      <c r="B667">
        <v>125.517</v>
      </c>
      <c r="C667">
        <v>17.601700000000001</v>
      </c>
      <c r="D667">
        <v>-11.2357</v>
      </c>
      <c r="E667">
        <v>0</v>
      </c>
      <c r="F667">
        <v>0</v>
      </c>
      <c r="G667">
        <v>-1038880000</v>
      </c>
      <c r="H667">
        <v>1097860000</v>
      </c>
      <c r="I667">
        <v>-1027080000</v>
      </c>
    </row>
    <row r="668" spans="1:9">
      <c r="A668">
        <v>14375</v>
      </c>
      <c r="B668">
        <v>125.5</v>
      </c>
      <c r="C668">
        <v>17.6404</v>
      </c>
      <c r="D668">
        <v>-11.198399999999999</v>
      </c>
      <c r="E668">
        <v>0</v>
      </c>
      <c r="F668">
        <v>0</v>
      </c>
      <c r="G668">
        <v>-1038880000</v>
      </c>
      <c r="H668">
        <v>1096810000</v>
      </c>
      <c r="I668">
        <v>-1026950000</v>
      </c>
    </row>
    <row r="669" spans="1:9">
      <c r="A669">
        <v>14391</v>
      </c>
      <c r="B669">
        <v>125.46</v>
      </c>
      <c r="C669">
        <v>17.690999999999999</v>
      </c>
      <c r="D669">
        <v>-11.153</v>
      </c>
      <c r="E669">
        <v>0</v>
      </c>
      <c r="F669">
        <v>0</v>
      </c>
      <c r="G669">
        <v>-1038880000</v>
      </c>
      <c r="H669">
        <v>1098910000</v>
      </c>
      <c r="I669">
        <v>-1026950000</v>
      </c>
    </row>
    <row r="670" spans="1:9">
      <c r="A670">
        <v>14405</v>
      </c>
      <c r="B670">
        <v>125.432</v>
      </c>
      <c r="C670">
        <v>17.727399999999999</v>
      </c>
      <c r="D670">
        <v>-11.1089</v>
      </c>
      <c r="E670">
        <v>0</v>
      </c>
      <c r="F670">
        <v>0</v>
      </c>
      <c r="G670">
        <v>-1038610000</v>
      </c>
      <c r="H670">
        <v>1097860000</v>
      </c>
      <c r="I670">
        <v>-1026950000</v>
      </c>
    </row>
    <row r="671" spans="1:9">
      <c r="A671">
        <v>14411</v>
      </c>
      <c r="B671">
        <v>125.411</v>
      </c>
      <c r="C671">
        <v>17.7639</v>
      </c>
      <c r="D671">
        <v>-11.0745</v>
      </c>
      <c r="E671">
        <v>0</v>
      </c>
      <c r="F671">
        <v>0</v>
      </c>
      <c r="G671">
        <v>-1039140000</v>
      </c>
      <c r="H671">
        <v>1097860000</v>
      </c>
      <c r="I671">
        <v>-1026820000</v>
      </c>
    </row>
    <row r="672" spans="1:9">
      <c r="A672">
        <v>14426</v>
      </c>
      <c r="B672">
        <v>125.411</v>
      </c>
      <c r="C672">
        <v>17.7639</v>
      </c>
      <c r="D672">
        <v>-11.0745</v>
      </c>
      <c r="E672">
        <v>0</v>
      </c>
      <c r="F672">
        <v>0</v>
      </c>
      <c r="G672">
        <v>-1039140000</v>
      </c>
      <c r="H672">
        <v>1098910000</v>
      </c>
      <c r="I672">
        <v>-1027600000</v>
      </c>
    </row>
    <row r="673" spans="1:9">
      <c r="A673">
        <v>14439</v>
      </c>
      <c r="B673">
        <v>125.389</v>
      </c>
      <c r="C673">
        <v>17.7959</v>
      </c>
      <c r="D673">
        <v>-11.036799999999999</v>
      </c>
      <c r="E673">
        <v>0</v>
      </c>
      <c r="F673">
        <v>0</v>
      </c>
      <c r="G673">
        <v>-1039930000</v>
      </c>
      <c r="H673">
        <v>1097860000</v>
      </c>
      <c r="I673">
        <v>-1028260000</v>
      </c>
    </row>
    <row r="674" spans="1:9">
      <c r="A674">
        <v>14455</v>
      </c>
      <c r="B674">
        <v>125.366</v>
      </c>
      <c r="C674">
        <v>17.835599999999999</v>
      </c>
      <c r="D674">
        <v>-10.9976</v>
      </c>
      <c r="E674">
        <v>0</v>
      </c>
      <c r="F674">
        <v>0</v>
      </c>
      <c r="G674">
        <v>-1039660000</v>
      </c>
      <c r="H674">
        <v>1097860000</v>
      </c>
      <c r="I674">
        <v>-1028780000</v>
      </c>
    </row>
    <row r="675" spans="1:9">
      <c r="A675">
        <v>14468</v>
      </c>
      <c r="B675">
        <v>125.342</v>
      </c>
      <c r="C675">
        <v>17.874400000000001</v>
      </c>
      <c r="D675">
        <v>-10.9695</v>
      </c>
      <c r="E675">
        <v>0</v>
      </c>
      <c r="F675">
        <v>0</v>
      </c>
      <c r="G675">
        <v>-1039660000</v>
      </c>
      <c r="H675">
        <v>1097860000</v>
      </c>
      <c r="I675">
        <v>-1028920000</v>
      </c>
    </row>
    <row r="676" spans="1:9">
      <c r="A676">
        <v>14476</v>
      </c>
      <c r="B676">
        <v>125.309</v>
      </c>
      <c r="C676">
        <v>17.9207</v>
      </c>
      <c r="D676">
        <v>-10.930099999999999</v>
      </c>
      <c r="E676">
        <v>0</v>
      </c>
      <c r="F676">
        <v>0</v>
      </c>
      <c r="G676">
        <v>-1039930000</v>
      </c>
      <c r="H676">
        <v>1098910000</v>
      </c>
      <c r="I676">
        <v>-1028780000</v>
      </c>
    </row>
    <row r="677" spans="1:9">
      <c r="A677">
        <v>14495</v>
      </c>
      <c r="B677">
        <v>125.26600000000001</v>
      </c>
      <c r="C677">
        <v>17.9697</v>
      </c>
      <c r="D677">
        <v>-10.876200000000001</v>
      </c>
      <c r="E677">
        <v>0</v>
      </c>
      <c r="F677">
        <v>0</v>
      </c>
      <c r="G677">
        <v>-1039660000</v>
      </c>
      <c r="H677">
        <v>1095760000</v>
      </c>
      <c r="I677">
        <v>-1028390000</v>
      </c>
    </row>
    <row r="678" spans="1:9">
      <c r="A678">
        <v>14506</v>
      </c>
      <c r="B678">
        <v>125.232</v>
      </c>
      <c r="C678">
        <v>18.011399999999998</v>
      </c>
      <c r="D678">
        <v>-10.833399999999999</v>
      </c>
      <c r="E678">
        <v>0</v>
      </c>
      <c r="F678">
        <v>0</v>
      </c>
      <c r="G678">
        <v>-1039140000</v>
      </c>
      <c r="H678">
        <v>1092620000</v>
      </c>
      <c r="I678">
        <v>-1027870000</v>
      </c>
    </row>
    <row r="679" spans="1:9">
      <c r="A679">
        <v>14525</v>
      </c>
      <c r="B679">
        <v>125.19</v>
      </c>
      <c r="C679">
        <v>18.052700000000002</v>
      </c>
      <c r="D679">
        <v>-10.780799999999999</v>
      </c>
      <c r="E679">
        <v>0</v>
      </c>
      <c r="F679">
        <v>0</v>
      </c>
      <c r="G679">
        <v>-1039140000</v>
      </c>
      <c r="H679">
        <v>1093660000</v>
      </c>
      <c r="I679">
        <v>-1027470000</v>
      </c>
    </row>
    <row r="680" spans="1:9">
      <c r="A680">
        <v>14537</v>
      </c>
      <c r="B680">
        <v>125.15</v>
      </c>
      <c r="C680">
        <v>18.090800000000002</v>
      </c>
      <c r="D680">
        <v>-10.732799999999999</v>
      </c>
      <c r="E680">
        <v>0</v>
      </c>
      <c r="F680">
        <v>0</v>
      </c>
      <c r="G680">
        <v>-1038610000</v>
      </c>
      <c r="H680">
        <v>1095760000</v>
      </c>
      <c r="I680">
        <v>-1027080000</v>
      </c>
    </row>
    <row r="681" spans="1:9">
      <c r="A681">
        <v>14546</v>
      </c>
      <c r="B681">
        <v>125.123</v>
      </c>
      <c r="C681">
        <v>18.1204</v>
      </c>
      <c r="D681">
        <v>-10.697800000000001</v>
      </c>
      <c r="E681">
        <v>0</v>
      </c>
      <c r="F681">
        <v>0</v>
      </c>
      <c r="G681">
        <v>-1038880000</v>
      </c>
      <c r="H681">
        <v>1095760000</v>
      </c>
      <c r="I681">
        <v>-1027740000</v>
      </c>
    </row>
    <row r="682" spans="1:9">
      <c r="A682">
        <v>14563</v>
      </c>
      <c r="B682">
        <v>125.131</v>
      </c>
      <c r="C682">
        <v>18.131900000000002</v>
      </c>
      <c r="D682">
        <v>-10.6714</v>
      </c>
      <c r="E682">
        <v>0</v>
      </c>
      <c r="F682">
        <v>0</v>
      </c>
      <c r="G682">
        <v>-1039140000</v>
      </c>
      <c r="H682">
        <v>1095760000</v>
      </c>
      <c r="I682">
        <v>-1028000000</v>
      </c>
    </row>
    <row r="683" spans="1:9">
      <c r="A683">
        <v>14577</v>
      </c>
      <c r="B683">
        <v>125.13800000000001</v>
      </c>
      <c r="C683">
        <v>18.1433</v>
      </c>
      <c r="D683">
        <v>-10.645</v>
      </c>
      <c r="E683">
        <v>0</v>
      </c>
      <c r="F683">
        <v>0</v>
      </c>
      <c r="G683">
        <v>-1039660000</v>
      </c>
      <c r="H683">
        <v>1094710000</v>
      </c>
      <c r="I683">
        <v>-1028390000</v>
      </c>
    </row>
    <row r="684" spans="1:9">
      <c r="A684">
        <v>14592</v>
      </c>
      <c r="B684">
        <v>125.149</v>
      </c>
      <c r="C684">
        <v>18.152899999999999</v>
      </c>
      <c r="D684">
        <v>-10.631399999999999</v>
      </c>
      <c r="E684">
        <v>0</v>
      </c>
      <c r="F684">
        <v>0</v>
      </c>
      <c r="G684">
        <v>-1039930000</v>
      </c>
      <c r="H684">
        <v>1094710000</v>
      </c>
      <c r="I684">
        <v>-1028390000</v>
      </c>
    </row>
    <row r="685" spans="1:9">
      <c r="A685">
        <v>14605</v>
      </c>
      <c r="B685">
        <v>125.167</v>
      </c>
      <c r="C685">
        <v>18.158300000000001</v>
      </c>
      <c r="D685">
        <v>-10.6243</v>
      </c>
      <c r="E685">
        <v>0</v>
      </c>
      <c r="F685">
        <v>0</v>
      </c>
      <c r="G685">
        <v>-1039660000</v>
      </c>
      <c r="H685">
        <v>1093660000</v>
      </c>
      <c r="I685">
        <v>-1028520000</v>
      </c>
    </row>
    <row r="686" spans="1:9">
      <c r="A686">
        <v>14613</v>
      </c>
      <c r="B686">
        <v>125.18</v>
      </c>
      <c r="C686">
        <v>18.1648</v>
      </c>
      <c r="D686">
        <v>-10.615399999999999</v>
      </c>
      <c r="E686">
        <v>0</v>
      </c>
      <c r="F686">
        <v>0</v>
      </c>
      <c r="G686">
        <v>-1040190000</v>
      </c>
      <c r="H686">
        <v>1093660000</v>
      </c>
      <c r="I686">
        <v>-1028130000</v>
      </c>
    </row>
    <row r="687" spans="1:9">
      <c r="A687">
        <v>14627</v>
      </c>
      <c r="B687">
        <v>125.202</v>
      </c>
      <c r="C687">
        <v>18.175999999999998</v>
      </c>
      <c r="D687">
        <v>-10.6197</v>
      </c>
      <c r="E687">
        <v>0</v>
      </c>
      <c r="F687">
        <v>0</v>
      </c>
      <c r="G687">
        <v>-1041240000</v>
      </c>
      <c r="H687">
        <v>1093660000</v>
      </c>
      <c r="I687">
        <v>-1027600000</v>
      </c>
    </row>
    <row r="688" spans="1:9">
      <c r="A688">
        <v>14640</v>
      </c>
      <c r="B688">
        <v>125.202</v>
      </c>
      <c r="C688">
        <v>18.175999999999998</v>
      </c>
      <c r="D688">
        <v>-10.6197</v>
      </c>
      <c r="E688">
        <v>0</v>
      </c>
      <c r="F688">
        <v>0</v>
      </c>
      <c r="G688">
        <v>-1039660000</v>
      </c>
      <c r="H688">
        <v>1093660000</v>
      </c>
      <c r="I688">
        <v>-1027340000</v>
      </c>
    </row>
    <row r="689" spans="1:9">
      <c r="A689">
        <v>14657</v>
      </c>
      <c r="B689">
        <v>125.23099999999999</v>
      </c>
      <c r="C689">
        <v>18.1998</v>
      </c>
      <c r="D689">
        <v>-10.6358</v>
      </c>
      <c r="E689">
        <v>0</v>
      </c>
      <c r="F689">
        <v>0</v>
      </c>
      <c r="G689">
        <v>-1039140000</v>
      </c>
      <c r="H689">
        <v>1093660000</v>
      </c>
      <c r="I689">
        <v>-1027340000</v>
      </c>
    </row>
    <row r="690" spans="1:9">
      <c r="A690">
        <v>14669</v>
      </c>
      <c r="B690">
        <v>125.249</v>
      </c>
      <c r="C690">
        <v>18.2286</v>
      </c>
      <c r="D690">
        <v>-10.643599999999999</v>
      </c>
      <c r="E690">
        <v>0</v>
      </c>
      <c r="F690">
        <v>0</v>
      </c>
      <c r="G690">
        <v>-1039140000</v>
      </c>
      <c r="H690">
        <v>1094710000</v>
      </c>
      <c r="I690">
        <v>-1027470000</v>
      </c>
    </row>
    <row r="691" spans="1:9">
      <c r="A691">
        <v>14679</v>
      </c>
      <c r="B691">
        <v>125.252</v>
      </c>
      <c r="C691">
        <v>18.258700000000001</v>
      </c>
      <c r="D691">
        <v>-10.658899999999999</v>
      </c>
      <c r="E691">
        <v>0</v>
      </c>
      <c r="F691">
        <v>0</v>
      </c>
      <c r="G691">
        <v>-1039140000</v>
      </c>
      <c r="H691">
        <v>1095760000</v>
      </c>
      <c r="I691">
        <v>-1028000000</v>
      </c>
    </row>
    <row r="692" spans="1:9">
      <c r="A692">
        <v>14697</v>
      </c>
      <c r="B692">
        <v>125.255</v>
      </c>
      <c r="C692">
        <v>18.292000000000002</v>
      </c>
      <c r="D692">
        <v>-10.669499999999999</v>
      </c>
      <c r="E692">
        <v>0</v>
      </c>
      <c r="F692">
        <v>0</v>
      </c>
      <c r="G692">
        <v>-1039140000</v>
      </c>
      <c r="H692">
        <v>1091570000</v>
      </c>
      <c r="I692">
        <v>-1028390000</v>
      </c>
    </row>
    <row r="693" spans="1:9">
      <c r="A693">
        <v>14711</v>
      </c>
      <c r="B693">
        <v>125.25700000000001</v>
      </c>
      <c r="C693">
        <v>18.325199999999999</v>
      </c>
      <c r="D693">
        <v>-10.680099999999999</v>
      </c>
      <c r="E693">
        <v>0</v>
      </c>
      <c r="F693">
        <v>0</v>
      </c>
      <c r="G693">
        <v>-1038880000</v>
      </c>
      <c r="H693">
        <v>1090520000</v>
      </c>
      <c r="I693">
        <v>-1028780000</v>
      </c>
    </row>
    <row r="694" spans="1:9">
      <c r="A694">
        <v>14728</v>
      </c>
      <c r="B694">
        <v>125.267</v>
      </c>
      <c r="C694">
        <v>18.346599999999999</v>
      </c>
      <c r="D694">
        <v>-10.698600000000001</v>
      </c>
      <c r="E694">
        <v>0</v>
      </c>
      <c r="F694">
        <v>0</v>
      </c>
      <c r="G694">
        <v>-1038880000</v>
      </c>
      <c r="H694">
        <v>1090520000</v>
      </c>
      <c r="I694">
        <v>-1028780000</v>
      </c>
    </row>
    <row r="695" spans="1:9">
      <c r="A695">
        <v>14741</v>
      </c>
      <c r="B695">
        <v>125.276</v>
      </c>
      <c r="C695">
        <v>18.359000000000002</v>
      </c>
      <c r="D695">
        <v>-10.7104</v>
      </c>
      <c r="E695">
        <v>0</v>
      </c>
      <c r="F695">
        <v>0</v>
      </c>
      <c r="G695">
        <v>-1039140000</v>
      </c>
      <c r="H695">
        <v>1091570000</v>
      </c>
      <c r="I695">
        <v>-1028650000</v>
      </c>
    </row>
    <row r="696" spans="1:9">
      <c r="A696">
        <v>14755</v>
      </c>
      <c r="B696">
        <v>125.28700000000001</v>
      </c>
      <c r="C696">
        <v>18.356999999999999</v>
      </c>
      <c r="D696">
        <v>-10.714</v>
      </c>
      <c r="E696">
        <v>0</v>
      </c>
      <c r="F696">
        <v>0</v>
      </c>
      <c r="G696">
        <v>-1039140000</v>
      </c>
      <c r="H696">
        <v>1091570000</v>
      </c>
      <c r="I696">
        <v>-1028520000</v>
      </c>
    </row>
    <row r="697" spans="1:9">
      <c r="A697">
        <v>14771</v>
      </c>
      <c r="B697">
        <v>125.291</v>
      </c>
      <c r="C697">
        <v>18.334900000000001</v>
      </c>
      <c r="D697">
        <v>-10.707100000000001</v>
      </c>
      <c r="E697">
        <v>0</v>
      </c>
      <c r="F697">
        <v>0</v>
      </c>
      <c r="G697">
        <v>-1039400000</v>
      </c>
      <c r="H697">
        <v>1091570000</v>
      </c>
      <c r="I697">
        <v>-1028390000</v>
      </c>
    </row>
    <row r="698" spans="1:9">
      <c r="A698">
        <v>14779</v>
      </c>
      <c r="B698">
        <v>125.295</v>
      </c>
      <c r="C698">
        <v>18.3172</v>
      </c>
      <c r="D698">
        <v>-10.7036</v>
      </c>
      <c r="E698">
        <v>0</v>
      </c>
      <c r="F698">
        <v>0</v>
      </c>
      <c r="G698">
        <v>-1039930000</v>
      </c>
      <c r="H698">
        <v>1093660000</v>
      </c>
      <c r="I698">
        <v>-1028650000</v>
      </c>
    </row>
    <row r="699" spans="1:9">
      <c r="A699">
        <v>14793</v>
      </c>
      <c r="B699">
        <v>125.292</v>
      </c>
      <c r="C699">
        <v>18.291599999999999</v>
      </c>
      <c r="D699">
        <v>-10.691599999999999</v>
      </c>
      <c r="E699">
        <v>0</v>
      </c>
      <c r="F699">
        <v>0</v>
      </c>
      <c r="G699">
        <v>-1039930000</v>
      </c>
      <c r="H699">
        <v>1094710000</v>
      </c>
      <c r="I699">
        <v>-1028780000</v>
      </c>
    </row>
    <row r="700" spans="1:9">
      <c r="A700">
        <v>14807</v>
      </c>
      <c r="B700">
        <v>125.29600000000001</v>
      </c>
      <c r="C700">
        <v>18.269500000000001</v>
      </c>
      <c r="D700">
        <v>-10.684799999999999</v>
      </c>
      <c r="E700">
        <v>0</v>
      </c>
      <c r="F700">
        <v>0</v>
      </c>
      <c r="G700">
        <v>-1039660000</v>
      </c>
      <c r="H700">
        <v>1094710000</v>
      </c>
      <c r="I700">
        <v>-1028650000</v>
      </c>
    </row>
    <row r="701" spans="1:9">
      <c r="A701">
        <v>14822</v>
      </c>
      <c r="B701">
        <v>125.298</v>
      </c>
      <c r="C701">
        <v>18.250599999999999</v>
      </c>
      <c r="D701">
        <v>-10.6732</v>
      </c>
      <c r="E701">
        <v>0</v>
      </c>
      <c r="F701">
        <v>0</v>
      </c>
      <c r="G701">
        <v>-1039660000</v>
      </c>
      <c r="H701">
        <v>1093660000</v>
      </c>
      <c r="I701">
        <v>-1028130000</v>
      </c>
    </row>
    <row r="702" spans="1:9">
      <c r="A702">
        <v>14835</v>
      </c>
      <c r="B702">
        <v>125.294</v>
      </c>
      <c r="C702">
        <v>18.240300000000001</v>
      </c>
      <c r="D702">
        <v>-10.6584</v>
      </c>
      <c r="E702">
        <v>0</v>
      </c>
      <c r="F702">
        <v>0</v>
      </c>
      <c r="G702">
        <v>-1039660000</v>
      </c>
      <c r="H702">
        <v>1094710000</v>
      </c>
      <c r="I702">
        <v>-1028260000</v>
      </c>
    </row>
    <row r="703" spans="1:9">
      <c r="A703">
        <v>14846</v>
      </c>
      <c r="B703">
        <v>125.29600000000001</v>
      </c>
      <c r="C703">
        <v>18.241199999999999</v>
      </c>
      <c r="D703">
        <v>-10.647399999999999</v>
      </c>
      <c r="E703">
        <v>0</v>
      </c>
      <c r="F703">
        <v>0</v>
      </c>
      <c r="G703">
        <v>-1039660000</v>
      </c>
      <c r="H703">
        <v>1094710000</v>
      </c>
      <c r="I703">
        <v>-1028260000</v>
      </c>
    </row>
    <row r="704" spans="1:9">
      <c r="A704">
        <v>14863</v>
      </c>
      <c r="B704">
        <v>125.29600000000001</v>
      </c>
      <c r="C704">
        <v>18.241199999999999</v>
      </c>
      <c r="D704">
        <v>-10.647399999999999</v>
      </c>
      <c r="E704">
        <v>0</v>
      </c>
      <c r="F704">
        <v>0</v>
      </c>
      <c r="G704">
        <v>-1039400000</v>
      </c>
      <c r="H704">
        <v>1093660000</v>
      </c>
      <c r="I704">
        <v>-1028260000</v>
      </c>
    </row>
    <row r="705" spans="1:9">
      <c r="A705">
        <v>14876</v>
      </c>
      <c r="B705">
        <v>125.291</v>
      </c>
      <c r="C705">
        <v>18.250699999999998</v>
      </c>
      <c r="D705">
        <v>-10.6333</v>
      </c>
      <c r="E705">
        <v>0</v>
      </c>
      <c r="F705">
        <v>0</v>
      </c>
      <c r="G705">
        <v>-1039140000</v>
      </c>
      <c r="H705">
        <v>1093660000</v>
      </c>
      <c r="I705">
        <v>-1028130000</v>
      </c>
    </row>
    <row r="706" spans="1:9">
      <c r="A706">
        <v>14893</v>
      </c>
      <c r="B706">
        <v>125.28700000000001</v>
      </c>
      <c r="C706">
        <v>18.260200000000001</v>
      </c>
      <c r="D706">
        <v>-10.6191</v>
      </c>
      <c r="E706">
        <v>0</v>
      </c>
      <c r="F706">
        <v>0</v>
      </c>
      <c r="G706">
        <v>-1038880000</v>
      </c>
      <c r="H706">
        <v>1092620000</v>
      </c>
      <c r="I706">
        <v>-1027600000</v>
      </c>
    </row>
    <row r="707" spans="1:9">
      <c r="A707">
        <v>14901</v>
      </c>
      <c r="B707">
        <v>125.282</v>
      </c>
      <c r="C707">
        <v>18.2697</v>
      </c>
      <c r="D707">
        <v>-10.605</v>
      </c>
      <c r="E707">
        <v>0</v>
      </c>
      <c r="F707">
        <v>0</v>
      </c>
      <c r="G707">
        <v>-1039140000</v>
      </c>
      <c r="H707">
        <v>1092620000</v>
      </c>
      <c r="I707">
        <v>-1027600000</v>
      </c>
    </row>
    <row r="708" spans="1:9">
      <c r="A708">
        <v>14910</v>
      </c>
      <c r="B708">
        <v>125.285</v>
      </c>
      <c r="C708">
        <v>18.275099999999998</v>
      </c>
      <c r="D708">
        <v>-10.597300000000001</v>
      </c>
      <c r="E708">
        <v>0</v>
      </c>
      <c r="F708">
        <v>0</v>
      </c>
      <c r="G708">
        <v>-1038880000</v>
      </c>
      <c r="H708">
        <v>1092620000</v>
      </c>
      <c r="I708">
        <v>-1027740000</v>
      </c>
    </row>
    <row r="709" spans="1:9">
      <c r="A709">
        <v>14928</v>
      </c>
      <c r="B709">
        <v>125.288</v>
      </c>
      <c r="C709">
        <v>18.2727</v>
      </c>
      <c r="D709">
        <v>-10.590999999999999</v>
      </c>
      <c r="E709">
        <v>0</v>
      </c>
      <c r="F709">
        <v>0</v>
      </c>
      <c r="G709">
        <v>-1039140000</v>
      </c>
      <c r="H709">
        <v>1092620000</v>
      </c>
      <c r="I709">
        <v>-1028000000</v>
      </c>
    </row>
    <row r="710" spans="1:9">
      <c r="A710">
        <v>14942</v>
      </c>
      <c r="B710">
        <v>125.292</v>
      </c>
      <c r="C710">
        <v>18.270399999999999</v>
      </c>
      <c r="D710">
        <v>-10.5847</v>
      </c>
      <c r="E710">
        <v>0</v>
      </c>
      <c r="F710">
        <v>0</v>
      </c>
      <c r="G710">
        <v>-1038610000</v>
      </c>
      <c r="H710">
        <v>1093660000</v>
      </c>
      <c r="I710">
        <v>-1027740000</v>
      </c>
    </row>
    <row r="711" spans="1:9">
      <c r="A711">
        <v>14957</v>
      </c>
      <c r="B711">
        <v>125.298</v>
      </c>
      <c r="C711">
        <v>18.261800000000001</v>
      </c>
      <c r="D711">
        <v>-10.587899999999999</v>
      </c>
      <c r="E711">
        <v>0</v>
      </c>
      <c r="F711">
        <v>0</v>
      </c>
      <c r="G711">
        <v>-1038350000</v>
      </c>
      <c r="H711">
        <v>1093660000</v>
      </c>
      <c r="I711">
        <v>-1027470000</v>
      </c>
    </row>
    <row r="712" spans="1:9">
      <c r="A712">
        <v>14971</v>
      </c>
      <c r="B712">
        <v>125.30800000000001</v>
      </c>
      <c r="C712">
        <v>18.243099999999998</v>
      </c>
      <c r="D712">
        <v>-10.5862</v>
      </c>
      <c r="E712">
        <v>0</v>
      </c>
      <c r="F712">
        <v>0</v>
      </c>
      <c r="G712">
        <v>-1038090000</v>
      </c>
      <c r="H712">
        <v>1094710000</v>
      </c>
      <c r="I712">
        <v>-1027340000</v>
      </c>
    </row>
    <row r="713" spans="1:9">
      <c r="A713">
        <v>14979</v>
      </c>
      <c r="B713">
        <v>125.32</v>
      </c>
      <c r="C713">
        <v>18.221299999999999</v>
      </c>
      <c r="D713">
        <v>-10.5891</v>
      </c>
      <c r="E713">
        <v>0</v>
      </c>
      <c r="F713">
        <v>0</v>
      </c>
      <c r="G713">
        <v>-1038090000</v>
      </c>
      <c r="H713">
        <v>1095760000</v>
      </c>
      <c r="I713">
        <v>-1027210000</v>
      </c>
    </row>
    <row r="714" spans="1:9">
      <c r="A714">
        <v>14993</v>
      </c>
      <c r="B714">
        <v>125.333</v>
      </c>
      <c r="C714">
        <v>18.200399999999998</v>
      </c>
      <c r="D714">
        <v>-10.581099999999999</v>
      </c>
      <c r="E714">
        <v>0</v>
      </c>
      <c r="F714">
        <v>0</v>
      </c>
      <c r="G714">
        <v>-1038090000</v>
      </c>
      <c r="H714">
        <v>1095760000</v>
      </c>
      <c r="I714">
        <v>-1027340000</v>
      </c>
    </row>
    <row r="715" spans="1:9">
      <c r="A715">
        <v>15007</v>
      </c>
      <c r="B715">
        <v>125.342</v>
      </c>
      <c r="C715">
        <v>18.184899999999999</v>
      </c>
      <c r="D715">
        <v>-10.5746</v>
      </c>
      <c r="E715">
        <v>0</v>
      </c>
      <c r="F715">
        <v>0</v>
      </c>
      <c r="G715">
        <v>-1038350000</v>
      </c>
      <c r="H715">
        <v>1094710000</v>
      </c>
      <c r="I715">
        <v>-1027870000</v>
      </c>
    </row>
    <row r="716" spans="1:9">
      <c r="A716">
        <v>15025</v>
      </c>
      <c r="B716">
        <v>125.34699999999999</v>
      </c>
      <c r="C716">
        <v>18.159199999999998</v>
      </c>
      <c r="D716">
        <v>-10.5534</v>
      </c>
      <c r="E716">
        <v>0</v>
      </c>
      <c r="F716">
        <v>0</v>
      </c>
      <c r="G716">
        <v>-1038610000</v>
      </c>
      <c r="H716">
        <v>1095760000</v>
      </c>
      <c r="I716">
        <v>-1027870000</v>
      </c>
    </row>
    <row r="717" spans="1:9">
      <c r="A717">
        <v>15036</v>
      </c>
      <c r="B717">
        <v>125.34399999999999</v>
      </c>
      <c r="C717">
        <v>18.137699999999999</v>
      </c>
      <c r="D717">
        <v>-10.525700000000001</v>
      </c>
      <c r="E717">
        <v>0</v>
      </c>
      <c r="F717">
        <v>0</v>
      </c>
      <c r="G717">
        <v>-1038610000</v>
      </c>
      <c r="H717">
        <v>1095760000</v>
      </c>
      <c r="I717">
        <v>-1028130000</v>
      </c>
    </row>
    <row r="718" spans="1:9">
      <c r="A718">
        <v>15048</v>
      </c>
      <c r="B718">
        <v>125.33799999999999</v>
      </c>
      <c r="C718">
        <v>18.117999999999999</v>
      </c>
      <c r="D718">
        <v>-10.485200000000001</v>
      </c>
      <c r="E718">
        <v>0</v>
      </c>
      <c r="F718">
        <v>0</v>
      </c>
      <c r="G718">
        <v>-1038350000</v>
      </c>
      <c r="H718">
        <v>1094710000</v>
      </c>
      <c r="I718">
        <v>-1028000000</v>
      </c>
    </row>
    <row r="719" spans="1:9">
      <c r="A719">
        <v>15065</v>
      </c>
      <c r="B719">
        <v>125.324</v>
      </c>
      <c r="C719">
        <v>18.098099999999999</v>
      </c>
      <c r="D719">
        <v>-10.434900000000001</v>
      </c>
      <c r="E719">
        <v>0</v>
      </c>
      <c r="F719">
        <v>0</v>
      </c>
      <c r="G719">
        <v>-1038350000</v>
      </c>
      <c r="H719">
        <v>1095760000</v>
      </c>
      <c r="I719">
        <v>-1027740000</v>
      </c>
    </row>
    <row r="720" spans="1:9">
      <c r="A720">
        <v>15078</v>
      </c>
      <c r="B720">
        <v>125.324</v>
      </c>
      <c r="C720">
        <v>18.098099999999999</v>
      </c>
      <c r="D720">
        <v>-10.434900000000001</v>
      </c>
      <c r="E720">
        <v>0</v>
      </c>
      <c r="F720">
        <v>0</v>
      </c>
      <c r="G720">
        <v>-1038090000</v>
      </c>
      <c r="H720">
        <v>1096810000</v>
      </c>
      <c r="I720">
        <v>-1027600000</v>
      </c>
    </row>
    <row r="721" spans="1:9">
      <c r="A721">
        <v>15095</v>
      </c>
      <c r="B721">
        <v>125.297</v>
      </c>
      <c r="C721">
        <v>18.079699999999999</v>
      </c>
      <c r="D721">
        <v>-10.362</v>
      </c>
      <c r="E721">
        <v>0</v>
      </c>
      <c r="F721">
        <v>0</v>
      </c>
      <c r="G721">
        <v>-1038090000</v>
      </c>
      <c r="H721">
        <v>1095760000</v>
      </c>
      <c r="I721">
        <v>-1027340000</v>
      </c>
    </row>
    <row r="722" spans="1:9">
      <c r="A722">
        <v>15108</v>
      </c>
      <c r="B722">
        <v>125.258</v>
      </c>
      <c r="C722">
        <v>18.054200000000002</v>
      </c>
      <c r="D722">
        <v>-10.2789</v>
      </c>
      <c r="E722">
        <v>0</v>
      </c>
      <c r="F722">
        <v>0</v>
      </c>
      <c r="G722">
        <v>-1038090000</v>
      </c>
      <c r="H722">
        <v>1094710000</v>
      </c>
      <c r="I722">
        <v>-1027340000</v>
      </c>
    </row>
    <row r="723" spans="1:9">
      <c r="A723">
        <v>15125</v>
      </c>
      <c r="B723">
        <v>125.21299999999999</v>
      </c>
      <c r="C723">
        <v>18.025200000000002</v>
      </c>
      <c r="D723">
        <v>-10.190799999999999</v>
      </c>
      <c r="E723">
        <v>0</v>
      </c>
      <c r="F723">
        <v>0</v>
      </c>
      <c r="G723">
        <v>-1038350000</v>
      </c>
      <c r="H723">
        <v>1094710000</v>
      </c>
      <c r="I723">
        <v>-1027600000</v>
      </c>
    </row>
    <row r="724" spans="1:9">
      <c r="A724">
        <v>15132</v>
      </c>
      <c r="B724">
        <v>125.16800000000001</v>
      </c>
      <c r="C724">
        <v>17.995999999999999</v>
      </c>
      <c r="D724">
        <v>-10.1028</v>
      </c>
      <c r="E724">
        <v>0</v>
      </c>
      <c r="F724">
        <v>0</v>
      </c>
      <c r="G724">
        <v>-1038880000</v>
      </c>
      <c r="H724">
        <v>1094710000</v>
      </c>
      <c r="I724">
        <v>-1027470000</v>
      </c>
    </row>
    <row r="725" spans="1:9">
      <c r="A725">
        <v>15144</v>
      </c>
      <c r="B725">
        <v>125.111</v>
      </c>
      <c r="C725">
        <v>17.968699999999998</v>
      </c>
      <c r="D725">
        <v>-10.0113</v>
      </c>
      <c r="E725">
        <v>0</v>
      </c>
      <c r="F725">
        <v>0</v>
      </c>
      <c r="G725">
        <v>-1038610000</v>
      </c>
      <c r="H725">
        <v>1092620000</v>
      </c>
      <c r="I725">
        <v>-1027470000</v>
      </c>
    </row>
    <row r="726" spans="1:9">
      <c r="A726">
        <v>15157</v>
      </c>
      <c r="B726">
        <v>125.056</v>
      </c>
      <c r="C726">
        <v>17.938099999999999</v>
      </c>
      <c r="D726">
        <v>-9.9245900000000002</v>
      </c>
      <c r="E726">
        <v>0</v>
      </c>
      <c r="F726">
        <v>0</v>
      </c>
      <c r="G726">
        <v>-1038350000</v>
      </c>
      <c r="H726">
        <v>1091570000</v>
      </c>
      <c r="I726">
        <v>-1026820000</v>
      </c>
    </row>
    <row r="727" spans="1:9">
      <c r="A727">
        <v>15174</v>
      </c>
      <c r="B727">
        <v>124.991</v>
      </c>
      <c r="C727">
        <v>17.898499999999999</v>
      </c>
      <c r="D727">
        <v>-9.8405900000000006</v>
      </c>
      <c r="E727">
        <v>0</v>
      </c>
      <c r="F727">
        <v>0</v>
      </c>
      <c r="G727">
        <v>-1037830000</v>
      </c>
      <c r="H727">
        <v>1092620000</v>
      </c>
      <c r="I727">
        <v>-1026290000</v>
      </c>
    </row>
    <row r="728" spans="1:9">
      <c r="A728">
        <v>15190</v>
      </c>
      <c r="B728">
        <v>124.935</v>
      </c>
      <c r="C728">
        <v>17.859200000000001</v>
      </c>
      <c r="D728">
        <v>-9.76647</v>
      </c>
      <c r="E728">
        <v>0</v>
      </c>
      <c r="F728">
        <v>0</v>
      </c>
      <c r="G728">
        <v>-1037040000</v>
      </c>
      <c r="H728">
        <v>1092620000</v>
      </c>
      <c r="I728">
        <v>-1025900000</v>
      </c>
    </row>
    <row r="729" spans="1:9">
      <c r="A729">
        <v>15206</v>
      </c>
      <c r="B729">
        <v>124.88500000000001</v>
      </c>
      <c r="C729">
        <v>17.819299999999998</v>
      </c>
      <c r="D729">
        <v>-9.7132500000000004</v>
      </c>
      <c r="E729">
        <v>0</v>
      </c>
      <c r="F729">
        <v>0</v>
      </c>
      <c r="G729">
        <v>-1037830000</v>
      </c>
      <c r="H729">
        <v>1093660000</v>
      </c>
      <c r="I729">
        <v>-1026290000</v>
      </c>
    </row>
    <row r="730" spans="1:9">
      <c r="A730">
        <v>15219</v>
      </c>
      <c r="B730">
        <v>124.833</v>
      </c>
      <c r="C730">
        <v>17.770299999999999</v>
      </c>
      <c r="D730">
        <v>-9.6534999999999993</v>
      </c>
      <c r="E730">
        <v>0</v>
      </c>
      <c r="F730">
        <v>0</v>
      </c>
      <c r="G730">
        <v>-1038350000</v>
      </c>
      <c r="H730">
        <v>1093660000</v>
      </c>
      <c r="I730">
        <v>-1026690000</v>
      </c>
    </row>
    <row r="731" spans="1:9">
      <c r="A731">
        <v>15229</v>
      </c>
      <c r="B731">
        <v>124.798</v>
      </c>
      <c r="C731">
        <v>17.726700000000001</v>
      </c>
      <c r="D731">
        <v>-9.6166699999999992</v>
      </c>
      <c r="E731">
        <v>0</v>
      </c>
      <c r="F731">
        <v>0</v>
      </c>
      <c r="G731">
        <v>-1038350000</v>
      </c>
      <c r="H731">
        <v>1093660000</v>
      </c>
      <c r="I731">
        <v>-1026950000</v>
      </c>
    </row>
    <row r="732" spans="1:9">
      <c r="A732">
        <v>15237</v>
      </c>
      <c r="B732">
        <v>124.756</v>
      </c>
      <c r="C732">
        <v>17.675000000000001</v>
      </c>
      <c r="D732">
        <v>-9.5715900000000005</v>
      </c>
      <c r="E732">
        <v>0</v>
      </c>
      <c r="F732">
        <v>0</v>
      </c>
      <c r="G732">
        <v>-1038350000</v>
      </c>
      <c r="H732">
        <v>1093660000</v>
      </c>
      <c r="I732">
        <v>-1027210000</v>
      </c>
    </row>
    <row r="733" spans="1:9">
      <c r="A733">
        <v>15247</v>
      </c>
      <c r="B733">
        <v>124.715</v>
      </c>
      <c r="C733">
        <v>17.627700000000001</v>
      </c>
      <c r="D733">
        <v>-9.5298800000000004</v>
      </c>
      <c r="E733">
        <v>0</v>
      </c>
      <c r="F733">
        <v>0</v>
      </c>
      <c r="G733">
        <v>-1038090000</v>
      </c>
      <c r="H733">
        <v>1092620000</v>
      </c>
      <c r="I733">
        <v>-1027340000</v>
      </c>
    </row>
    <row r="734" spans="1:9">
      <c r="A734">
        <v>15261</v>
      </c>
      <c r="B734">
        <v>124.627</v>
      </c>
      <c r="C734">
        <v>17.570900000000002</v>
      </c>
      <c r="D734">
        <v>-9.4694299999999991</v>
      </c>
      <c r="E734">
        <v>0</v>
      </c>
      <c r="F734">
        <v>0</v>
      </c>
      <c r="G734">
        <v>-1031800000</v>
      </c>
      <c r="H734">
        <v>-1048580000</v>
      </c>
      <c r="I734">
        <v>-1028260000</v>
      </c>
    </row>
    <row r="735" spans="1:9">
      <c r="A735">
        <v>15272</v>
      </c>
      <c r="B735">
        <v>124.461</v>
      </c>
      <c r="C735">
        <v>17.48</v>
      </c>
      <c r="D735">
        <v>-9.4052299999999995</v>
      </c>
      <c r="E735">
        <v>0</v>
      </c>
      <c r="F735">
        <v>0</v>
      </c>
      <c r="G735">
        <v>-1031140000</v>
      </c>
      <c r="H735">
        <v>-1043330000</v>
      </c>
      <c r="I735">
        <v>-1025770000</v>
      </c>
    </row>
    <row r="736" spans="1:9">
      <c r="A736">
        <v>15285</v>
      </c>
      <c r="B736">
        <v>124.461</v>
      </c>
      <c r="C736">
        <v>17.48</v>
      </c>
      <c r="D736">
        <v>-9.4052299999999995</v>
      </c>
      <c r="E736">
        <v>0</v>
      </c>
      <c r="F736">
        <v>0</v>
      </c>
      <c r="G736">
        <v>-1045430000</v>
      </c>
      <c r="H736">
        <v>1103100000</v>
      </c>
      <c r="I736">
        <v>-1027740000</v>
      </c>
    </row>
    <row r="737" spans="1:9">
      <c r="A737">
        <v>15304</v>
      </c>
      <c r="B737">
        <v>124.16200000000001</v>
      </c>
      <c r="C737">
        <v>17.404</v>
      </c>
      <c r="D737">
        <v>-9.3104200000000006</v>
      </c>
      <c r="E737">
        <v>0</v>
      </c>
      <c r="F737">
        <v>0</v>
      </c>
      <c r="G737">
        <v>-1043860000</v>
      </c>
      <c r="H737">
        <v>1104150000</v>
      </c>
      <c r="I737">
        <v>-1030490000</v>
      </c>
    </row>
    <row r="738" spans="1:9">
      <c r="A738">
        <v>15317</v>
      </c>
      <c r="B738">
        <v>123.816</v>
      </c>
      <c r="C738">
        <v>17.3566</v>
      </c>
      <c r="D738">
        <v>-9.1793399999999998</v>
      </c>
      <c r="E738">
        <v>0</v>
      </c>
      <c r="F738">
        <v>0</v>
      </c>
      <c r="G738">
        <v>-1039400000</v>
      </c>
      <c r="H738">
        <v>1099430000</v>
      </c>
      <c r="I738">
        <v>-1033110000</v>
      </c>
    </row>
    <row r="739" spans="1:9">
      <c r="A739">
        <v>15336</v>
      </c>
      <c r="B739">
        <v>123.39</v>
      </c>
      <c r="C739">
        <v>17.3184</v>
      </c>
      <c r="D739">
        <v>-8.9873899999999995</v>
      </c>
      <c r="E739">
        <v>0</v>
      </c>
      <c r="F739">
        <v>0</v>
      </c>
      <c r="G739">
        <v>-1040710000</v>
      </c>
      <c r="H739">
        <v>1108080000</v>
      </c>
      <c r="I739">
        <v>-1051720000</v>
      </c>
    </row>
    <row r="740" spans="1:9">
      <c r="A740">
        <v>15347</v>
      </c>
      <c r="B740">
        <v>122.907</v>
      </c>
      <c r="C740">
        <v>17.284700000000001</v>
      </c>
      <c r="D740">
        <v>-8.7414799999999993</v>
      </c>
      <c r="E740">
        <v>0</v>
      </c>
      <c r="F740">
        <v>0</v>
      </c>
      <c r="G740">
        <v>-1039660000</v>
      </c>
      <c r="H740">
        <v>1097860000</v>
      </c>
      <c r="I740">
        <v>-1038350000</v>
      </c>
    </row>
    <row r="741" spans="1:9">
      <c r="A741">
        <v>15367</v>
      </c>
      <c r="B741">
        <v>122.30500000000001</v>
      </c>
      <c r="C741">
        <v>17.236899999999999</v>
      </c>
      <c r="D741">
        <v>-8.4015699999999995</v>
      </c>
      <c r="E741">
        <v>0</v>
      </c>
      <c r="F741">
        <v>0</v>
      </c>
      <c r="G741">
        <v>-1038350000</v>
      </c>
      <c r="H741">
        <v>0</v>
      </c>
      <c r="I741">
        <v>-1033110000</v>
      </c>
    </row>
    <row r="742" spans="1:9">
      <c r="A742">
        <v>15376</v>
      </c>
      <c r="B742">
        <v>121.681</v>
      </c>
      <c r="C742">
        <v>17.130800000000001</v>
      </c>
      <c r="D742">
        <v>-8.0540599999999998</v>
      </c>
      <c r="E742">
        <v>0</v>
      </c>
      <c r="F742">
        <v>0</v>
      </c>
      <c r="G742">
        <v>-1031410000</v>
      </c>
      <c r="H742">
        <v>-1054870000</v>
      </c>
      <c r="I742">
        <v>-1029310000</v>
      </c>
    </row>
    <row r="743" spans="1:9">
      <c r="A743">
        <v>15405</v>
      </c>
      <c r="B743">
        <v>120.94799999999999</v>
      </c>
      <c r="C743">
        <v>16.912099999999999</v>
      </c>
      <c r="D743">
        <v>-7.6555499999999999</v>
      </c>
      <c r="E743">
        <v>0</v>
      </c>
      <c r="F743">
        <v>0</v>
      </c>
      <c r="G743">
        <v>-1030620000</v>
      </c>
      <c r="H743">
        <v>0</v>
      </c>
      <c r="I743">
        <v>-1028000000</v>
      </c>
    </row>
    <row r="744" spans="1:9">
      <c r="A744">
        <v>15414</v>
      </c>
      <c r="B744">
        <v>120.19199999999999</v>
      </c>
      <c r="C744">
        <v>16.654299999999999</v>
      </c>
      <c r="D744">
        <v>-7.2071500000000004</v>
      </c>
      <c r="E744">
        <v>0</v>
      </c>
      <c r="F744">
        <v>0</v>
      </c>
      <c r="G744">
        <v>-1053820000</v>
      </c>
      <c r="H744">
        <v>1090520000</v>
      </c>
      <c r="I744">
        <v>-1027080000</v>
      </c>
    </row>
    <row r="745" spans="1:9">
      <c r="A745">
        <v>15449</v>
      </c>
      <c r="B745">
        <v>119.28100000000001</v>
      </c>
      <c r="C745">
        <v>16.601299999999998</v>
      </c>
      <c r="D745">
        <v>-6.7684600000000001</v>
      </c>
      <c r="E745">
        <v>0</v>
      </c>
      <c r="F745">
        <v>0</v>
      </c>
      <c r="G745">
        <v>1115950000</v>
      </c>
      <c r="H745">
        <v>1102050000</v>
      </c>
      <c r="I745">
        <v>-1032060000</v>
      </c>
    </row>
    <row r="746" spans="1:9">
      <c r="A746">
        <v>15486</v>
      </c>
      <c r="B746">
        <v>118.47799999999999</v>
      </c>
      <c r="C746">
        <v>16.794</v>
      </c>
      <c r="D746">
        <v>-6.4742199999999999</v>
      </c>
      <c r="E746">
        <v>0</v>
      </c>
      <c r="F746">
        <v>0</v>
      </c>
      <c r="G746">
        <v>1107560000</v>
      </c>
      <c r="H746">
        <v>-1052770000</v>
      </c>
      <c r="I746">
        <v>-1032060000</v>
      </c>
    </row>
    <row r="747" spans="1:9">
      <c r="A747">
        <v>15507</v>
      </c>
      <c r="B747">
        <v>117.92700000000001</v>
      </c>
      <c r="C747">
        <v>17.032</v>
      </c>
      <c r="D747">
        <v>-6.3656100000000002</v>
      </c>
      <c r="E747">
        <v>0</v>
      </c>
      <c r="F747">
        <v>0</v>
      </c>
      <c r="G747">
        <v>-1059060000</v>
      </c>
      <c r="H747">
        <v>-1037300000</v>
      </c>
      <c r="I747">
        <v>-1029700000</v>
      </c>
    </row>
    <row r="748" spans="1:9">
      <c r="A748">
        <v>15523</v>
      </c>
      <c r="B748">
        <v>117.646</v>
      </c>
      <c r="C748">
        <v>17.220600000000001</v>
      </c>
      <c r="D748">
        <v>-6.46936</v>
      </c>
      <c r="E748">
        <v>0</v>
      </c>
      <c r="F748">
        <v>0</v>
      </c>
      <c r="G748">
        <v>-1042810000</v>
      </c>
      <c r="H748">
        <v>-1036260000</v>
      </c>
      <c r="I748">
        <v>-1028520000</v>
      </c>
    </row>
    <row r="749" spans="1:9">
      <c r="A749">
        <v>15534</v>
      </c>
      <c r="B749">
        <v>117.59399999999999</v>
      </c>
      <c r="C749">
        <v>17.392199999999999</v>
      </c>
      <c r="D749">
        <v>-6.74803</v>
      </c>
      <c r="E749">
        <v>0</v>
      </c>
      <c r="F749">
        <v>0</v>
      </c>
      <c r="G749">
        <v>-1035210000</v>
      </c>
      <c r="H749">
        <v>-1039660000</v>
      </c>
      <c r="I749">
        <v>-1027470000</v>
      </c>
    </row>
    <row r="750" spans="1:9">
      <c r="A750">
        <v>15544</v>
      </c>
      <c r="B750">
        <v>117.52200000000001</v>
      </c>
      <c r="C750">
        <v>17.546900000000001</v>
      </c>
      <c r="D750">
        <v>-6.9866000000000001</v>
      </c>
      <c r="E750">
        <v>0</v>
      </c>
      <c r="F750">
        <v>0</v>
      </c>
      <c r="G750">
        <v>-1030360000</v>
      </c>
      <c r="H750">
        <v>1116730000</v>
      </c>
      <c r="I750">
        <v>-1024850000</v>
      </c>
    </row>
    <row r="751" spans="1:9">
      <c r="A751">
        <v>15568</v>
      </c>
      <c r="B751">
        <v>117.461</v>
      </c>
      <c r="C751">
        <v>17.838799999999999</v>
      </c>
      <c r="D751">
        <v>-7.1275899999999996</v>
      </c>
      <c r="E751">
        <v>0</v>
      </c>
      <c r="F751">
        <v>0</v>
      </c>
      <c r="G751">
        <v>-1033110000</v>
      </c>
      <c r="H751">
        <v>1116340000</v>
      </c>
      <c r="I751">
        <v>-1023410000</v>
      </c>
    </row>
    <row r="752" spans="1:9">
      <c r="A752">
        <v>15580</v>
      </c>
      <c r="B752">
        <v>117.461</v>
      </c>
      <c r="C752">
        <v>17.838799999999999</v>
      </c>
      <c r="D752">
        <v>-7.1275899999999996</v>
      </c>
      <c r="E752">
        <v>0</v>
      </c>
      <c r="F752">
        <v>0</v>
      </c>
      <c r="G752">
        <v>-1039660000</v>
      </c>
      <c r="H752">
        <v>1114900000</v>
      </c>
      <c r="I752">
        <v>-1024070000</v>
      </c>
    </row>
    <row r="753" spans="1:9">
      <c r="A753">
        <v>15598</v>
      </c>
      <c r="B753">
        <v>117.18</v>
      </c>
      <c r="C753">
        <v>18.342099999999999</v>
      </c>
      <c r="D753">
        <v>-7.0529099999999998</v>
      </c>
      <c r="E753">
        <v>0</v>
      </c>
      <c r="F753">
        <v>0</v>
      </c>
      <c r="G753">
        <v>-1045950000</v>
      </c>
      <c r="H753">
        <v>1111750000</v>
      </c>
      <c r="I753">
        <v>-1026160000</v>
      </c>
    </row>
    <row r="754" spans="1:9">
      <c r="A754">
        <v>15609</v>
      </c>
      <c r="B754">
        <v>117.036</v>
      </c>
      <c r="C754">
        <v>18.677199999999999</v>
      </c>
      <c r="D754">
        <v>-6.9384699999999997</v>
      </c>
      <c r="E754">
        <v>0</v>
      </c>
      <c r="F754">
        <v>0</v>
      </c>
      <c r="G754">
        <v>-1040190000</v>
      </c>
      <c r="H754">
        <v>1091570000</v>
      </c>
      <c r="I754">
        <v>-1028650000</v>
      </c>
    </row>
    <row r="755" spans="1:9">
      <c r="A755">
        <v>15630</v>
      </c>
      <c r="B755">
        <v>116.836</v>
      </c>
      <c r="C755">
        <v>18.706900000000001</v>
      </c>
      <c r="D755">
        <v>-6.7109100000000002</v>
      </c>
      <c r="E755">
        <v>0</v>
      </c>
      <c r="F755">
        <v>0</v>
      </c>
      <c r="G755">
        <v>-1032850000</v>
      </c>
      <c r="H755">
        <v>0</v>
      </c>
      <c r="I755">
        <v>-1031410000</v>
      </c>
    </row>
    <row r="756" spans="1:9">
      <c r="A756">
        <v>15641</v>
      </c>
      <c r="B756">
        <v>116.514</v>
      </c>
      <c r="C756">
        <v>18.636199999999999</v>
      </c>
      <c r="D756">
        <v>-6.3721899999999998</v>
      </c>
      <c r="E756">
        <v>0</v>
      </c>
      <c r="F756">
        <v>0</v>
      </c>
      <c r="G756">
        <v>-1034940000</v>
      </c>
      <c r="H756">
        <v>-1061160000</v>
      </c>
      <c r="I756">
        <v>-1022820000</v>
      </c>
    </row>
    <row r="757" spans="1:9">
      <c r="A757">
        <v>15665</v>
      </c>
      <c r="B757">
        <v>115.946</v>
      </c>
      <c r="C757">
        <v>18.568899999999999</v>
      </c>
      <c r="D757">
        <v>-5.8663999999999996</v>
      </c>
      <c r="E757">
        <v>0</v>
      </c>
      <c r="F757">
        <v>0</v>
      </c>
      <c r="G757">
        <v>-1031010000</v>
      </c>
      <c r="H757">
        <v>1082130000</v>
      </c>
      <c r="I757">
        <v>-1026160000</v>
      </c>
    </row>
    <row r="758" spans="1:9">
      <c r="A758">
        <v>15676</v>
      </c>
      <c r="B758">
        <v>115.202</v>
      </c>
      <c r="C758">
        <v>18.4697</v>
      </c>
      <c r="D758">
        <v>-5.2363499999999998</v>
      </c>
      <c r="E758">
        <v>0</v>
      </c>
      <c r="F758">
        <v>0</v>
      </c>
      <c r="G758">
        <v>-1030360000</v>
      </c>
      <c r="H758">
        <v>1082130000</v>
      </c>
      <c r="I758">
        <v>-1025110000</v>
      </c>
    </row>
    <row r="759" spans="1:9">
      <c r="A759">
        <v>15686</v>
      </c>
      <c r="B759">
        <v>114.468</v>
      </c>
      <c r="C759">
        <v>18.389199999999999</v>
      </c>
      <c r="D759">
        <v>-4.63706</v>
      </c>
      <c r="E759">
        <v>0</v>
      </c>
      <c r="F759">
        <v>0</v>
      </c>
      <c r="G759">
        <v>-1029700000</v>
      </c>
      <c r="H759">
        <v>-1050670000</v>
      </c>
      <c r="I759">
        <v>-1024070000</v>
      </c>
    </row>
    <row r="760" spans="1:9">
      <c r="A760">
        <v>15695</v>
      </c>
      <c r="B760">
        <v>113.90900000000001</v>
      </c>
      <c r="C760">
        <v>18.244199999999999</v>
      </c>
      <c r="D760">
        <v>-4.2303100000000002</v>
      </c>
      <c r="E760">
        <v>0</v>
      </c>
      <c r="F760">
        <v>0</v>
      </c>
      <c r="G760">
        <v>-1038880000</v>
      </c>
      <c r="H760">
        <v>-1046480000</v>
      </c>
      <c r="I760">
        <v>-1025380000</v>
      </c>
    </row>
    <row r="761" spans="1:9">
      <c r="A761">
        <v>15704</v>
      </c>
      <c r="B761">
        <v>113.69</v>
      </c>
      <c r="C761">
        <v>17.9757</v>
      </c>
      <c r="D761">
        <v>-4.1233599999999999</v>
      </c>
      <c r="E761">
        <v>0</v>
      </c>
      <c r="F761">
        <v>0</v>
      </c>
      <c r="G761">
        <v>-1044910000</v>
      </c>
      <c r="H761">
        <v>-1049620000</v>
      </c>
      <c r="I761">
        <v>-1026560000</v>
      </c>
    </row>
    <row r="762" spans="1:9">
      <c r="A762">
        <v>15711</v>
      </c>
      <c r="B762">
        <v>113.63</v>
      </c>
      <c r="C762">
        <v>17.660399999999999</v>
      </c>
      <c r="D762">
        <v>-4.1487299999999996</v>
      </c>
      <c r="E762">
        <v>0</v>
      </c>
      <c r="F762">
        <v>0</v>
      </c>
      <c r="G762">
        <v>-1034160000</v>
      </c>
      <c r="H762">
        <v>-1045950000</v>
      </c>
      <c r="I762">
        <v>-1041760000</v>
      </c>
    </row>
    <row r="763" spans="1:9">
      <c r="A763">
        <v>15785</v>
      </c>
      <c r="B763">
        <v>113.739</v>
      </c>
      <c r="C763">
        <v>17.076799999999999</v>
      </c>
      <c r="D763">
        <v>-4.3996700000000004</v>
      </c>
      <c r="E763">
        <v>0</v>
      </c>
      <c r="F763">
        <v>0</v>
      </c>
      <c r="G763">
        <v>-1033110000</v>
      </c>
      <c r="H763">
        <v>-1051720000</v>
      </c>
      <c r="I763">
        <v>-1032060000</v>
      </c>
    </row>
    <row r="764" spans="1:9">
      <c r="A764">
        <v>15812</v>
      </c>
      <c r="B764">
        <v>113.771</v>
      </c>
      <c r="C764">
        <v>16.442</v>
      </c>
      <c r="D764">
        <v>-4.6328800000000001</v>
      </c>
      <c r="E764">
        <v>0</v>
      </c>
      <c r="F764">
        <v>0</v>
      </c>
      <c r="G764">
        <v>-1044910000</v>
      </c>
      <c r="H764">
        <v>1097860000</v>
      </c>
      <c r="I764">
        <v>-1030620000</v>
      </c>
    </row>
    <row r="765" spans="1:9">
      <c r="A765">
        <v>15841</v>
      </c>
      <c r="B765">
        <v>113.714</v>
      </c>
      <c r="C765">
        <v>15.8438</v>
      </c>
      <c r="D765">
        <v>-4.8157399999999999</v>
      </c>
      <c r="E765">
        <v>0</v>
      </c>
      <c r="F765">
        <v>0</v>
      </c>
      <c r="G765">
        <v>-1047000000</v>
      </c>
      <c r="H765">
        <v>0</v>
      </c>
      <c r="I765">
        <v>-1031010000</v>
      </c>
    </row>
    <row r="766" spans="1:9">
      <c r="A766">
        <v>15869</v>
      </c>
      <c r="B766">
        <v>113.733</v>
      </c>
      <c r="C766">
        <v>15.2958</v>
      </c>
      <c r="D766">
        <v>-5.0573600000000001</v>
      </c>
      <c r="E766">
        <v>0</v>
      </c>
      <c r="F766">
        <v>0</v>
      </c>
      <c r="G766">
        <v>-1044380000</v>
      </c>
      <c r="H766">
        <v>1091570000</v>
      </c>
      <c r="I766">
        <v>-1030360000</v>
      </c>
    </row>
    <row r="767" spans="1:9">
      <c r="A767">
        <v>15889</v>
      </c>
      <c r="B767">
        <v>113.745</v>
      </c>
      <c r="C767">
        <v>14.7501</v>
      </c>
      <c r="D767">
        <v>-5.2935299999999996</v>
      </c>
      <c r="E767">
        <v>0</v>
      </c>
      <c r="F767">
        <v>0</v>
      </c>
      <c r="G767">
        <v>-1040710000</v>
      </c>
      <c r="H767">
        <v>1099960000</v>
      </c>
      <c r="I767">
        <v>-1026690000</v>
      </c>
    </row>
    <row r="768" spans="1:9">
      <c r="A768">
        <v>15921</v>
      </c>
      <c r="B768">
        <v>113.745</v>
      </c>
      <c r="C768">
        <v>14.7501</v>
      </c>
      <c r="D768">
        <v>-5.2935299999999996</v>
      </c>
      <c r="E768">
        <v>0</v>
      </c>
      <c r="F768">
        <v>0</v>
      </c>
      <c r="G768">
        <v>-1038350000</v>
      </c>
      <c r="H768">
        <v>1103630000</v>
      </c>
      <c r="I768">
        <v>-1026290000</v>
      </c>
    </row>
    <row r="769" spans="1:9">
      <c r="A769">
        <v>15946</v>
      </c>
      <c r="B769">
        <v>113.59</v>
      </c>
      <c r="C769">
        <v>14.193899999999999</v>
      </c>
      <c r="D769">
        <v>-5.4099500000000003</v>
      </c>
      <c r="E769">
        <v>0</v>
      </c>
      <c r="F769">
        <v>0</v>
      </c>
      <c r="G769">
        <v>-1039140000</v>
      </c>
      <c r="H769">
        <v>1102050000</v>
      </c>
      <c r="I769">
        <v>-1026690000</v>
      </c>
    </row>
    <row r="770" spans="1:9">
      <c r="A770">
        <v>15974</v>
      </c>
      <c r="B770">
        <v>113.35599999999999</v>
      </c>
      <c r="C770">
        <v>13.616300000000001</v>
      </c>
      <c r="D770">
        <v>-5.4533300000000002</v>
      </c>
      <c r="E770">
        <v>0</v>
      </c>
      <c r="F770">
        <v>0</v>
      </c>
      <c r="G770">
        <v>-1047530000</v>
      </c>
      <c r="H770">
        <v>1092620000</v>
      </c>
      <c r="I770">
        <v>-1028650000</v>
      </c>
    </row>
    <row r="771" spans="1:9">
      <c r="A771">
        <v>16001</v>
      </c>
      <c r="B771">
        <v>113.11</v>
      </c>
      <c r="C771">
        <v>13.037100000000001</v>
      </c>
      <c r="D771">
        <v>-5.4639800000000003</v>
      </c>
      <c r="E771">
        <v>0</v>
      </c>
      <c r="F771">
        <v>0</v>
      </c>
      <c r="G771">
        <v>-1049620000</v>
      </c>
      <c r="H771">
        <v>1095760000</v>
      </c>
      <c r="I771">
        <v>-1028780000</v>
      </c>
    </row>
    <row r="772" spans="1:9">
      <c r="A772">
        <v>16018</v>
      </c>
      <c r="B772">
        <v>112.721</v>
      </c>
      <c r="C772">
        <v>12.751099999999999</v>
      </c>
      <c r="D772">
        <v>-5.2747099999999998</v>
      </c>
      <c r="E772">
        <v>0</v>
      </c>
      <c r="F772">
        <v>0</v>
      </c>
      <c r="G772">
        <v>-1034420000</v>
      </c>
      <c r="H772">
        <v>1100480000</v>
      </c>
      <c r="I772">
        <v>-1023210000</v>
      </c>
    </row>
    <row r="773" spans="1:9">
      <c r="A773">
        <v>16045</v>
      </c>
      <c r="B773">
        <v>112.366</v>
      </c>
      <c r="C773">
        <v>12.4998</v>
      </c>
      <c r="D773">
        <v>-5.0432899999999998</v>
      </c>
      <c r="E773">
        <v>0</v>
      </c>
      <c r="F773">
        <v>0</v>
      </c>
      <c r="G773">
        <v>-1039930000</v>
      </c>
      <c r="H773">
        <v>1110970000</v>
      </c>
      <c r="I773">
        <v>-1021440000</v>
      </c>
    </row>
    <row r="774" spans="1:9">
      <c r="A774">
        <v>16070</v>
      </c>
      <c r="B774">
        <v>112.063</v>
      </c>
      <c r="C774">
        <v>12.298500000000001</v>
      </c>
      <c r="D774">
        <v>-4.7732299999999999</v>
      </c>
      <c r="E774">
        <v>0</v>
      </c>
      <c r="F774">
        <v>0</v>
      </c>
      <c r="G774">
        <v>-1059060000</v>
      </c>
      <c r="H774">
        <v>1115420000</v>
      </c>
      <c r="I774">
        <v>-1023280000</v>
      </c>
    </row>
    <row r="775" spans="1:9">
      <c r="A775">
        <v>16084</v>
      </c>
      <c r="B775">
        <v>111.669</v>
      </c>
      <c r="C775">
        <v>12.253299999999999</v>
      </c>
      <c r="D775">
        <v>-4.4011500000000003</v>
      </c>
      <c r="E775">
        <v>0</v>
      </c>
      <c r="F775">
        <v>0</v>
      </c>
      <c r="G775">
        <v>1086320000</v>
      </c>
      <c r="H775">
        <v>1101530000</v>
      </c>
      <c r="I775">
        <v>-1030360000</v>
      </c>
    </row>
    <row r="776" spans="1:9">
      <c r="A776">
        <v>16110</v>
      </c>
      <c r="B776">
        <v>111.34399999999999</v>
      </c>
      <c r="C776">
        <v>12.2713</v>
      </c>
      <c r="D776">
        <v>-4.0259099999999997</v>
      </c>
      <c r="E776">
        <v>0</v>
      </c>
      <c r="F776">
        <v>0</v>
      </c>
      <c r="G776">
        <v>-1041760000</v>
      </c>
      <c r="H776">
        <v>1098910000</v>
      </c>
      <c r="I776">
        <v>-1029440000</v>
      </c>
    </row>
    <row r="777" spans="1:9">
      <c r="A777">
        <v>16128</v>
      </c>
      <c r="B777">
        <v>111.27800000000001</v>
      </c>
      <c r="C777">
        <v>12.324999999999999</v>
      </c>
      <c r="D777">
        <v>-3.7610000000000001</v>
      </c>
      <c r="E777">
        <v>0</v>
      </c>
      <c r="F777">
        <v>0</v>
      </c>
      <c r="G777">
        <v>-1032590000</v>
      </c>
      <c r="H777">
        <v>0</v>
      </c>
      <c r="I777">
        <v>-1026560000</v>
      </c>
    </row>
    <row r="778" spans="1:9">
      <c r="A778">
        <v>16138</v>
      </c>
      <c r="B778">
        <v>111.395</v>
      </c>
      <c r="C778">
        <v>12.302300000000001</v>
      </c>
      <c r="D778">
        <v>-3.5506000000000002</v>
      </c>
      <c r="E778">
        <v>0</v>
      </c>
      <c r="F778">
        <v>0</v>
      </c>
      <c r="G778">
        <v>-1029700000</v>
      </c>
      <c r="H778">
        <v>-1050670000</v>
      </c>
      <c r="I778">
        <v>-1024460000</v>
      </c>
    </row>
    <row r="779" spans="1:9">
      <c r="A779">
        <v>16147</v>
      </c>
      <c r="B779">
        <v>111.63200000000001</v>
      </c>
      <c r="C779">
        <v>12.1153</v>
      </c>
      <c r="D779">
        <v>-3.3780800000000002</v>
      </c>
      <c r="E779">
        <v>0</v>
      </c>
      <c r="F779">
        <v>0</v>
      </c>
      <c r="G779">
        <v>-1029830000</v>
      </c>
      <c r="H779">
        <v>-1065350000</v>
      </c>
      <c r="I779">
        <v>-1022360000</v>
      </c>
    </row>
    <row r="780" spans="1:9">
      <c r="A780">
        <v>16174</v>
      </c>
      <c r="B780">
        <v>111.911</v>
      </c>
      <c r="C780">
        <v>11.776999999999999</v>
      </c>
      <c r="D780">
        <v>-3.2046199999999998</v>
      </c>
      <c r="E780">
        <v>0</v>
      </c>
      <c r="F780">
        <v>0</v>
      </c>
      <c r="G780">
        <v>-1040710000</v>
      </c>
      <c r="H780">
        <v>1098910000</v>
      </c>
      <c r="I780">
        <v>-1023150000</v>
      </c>
    </row>
    <row r="781" spans="1:9">
      <c r="A781">
        <v>16199</v>
      </c>
      <c r="B781">
        <v>112.172</v>
      </c>
      <c r="C781">
        <v>11.5276</v>
      </c>
      <c r="D781">
        <v>-3.0760399999999999</v>
      </c>
      <c r="E781">
        <v>0</v>
      </c>
      <c r="F781">
        <v>0</v>
      </c>
      <c r="G781">
        <v>1103100000</v>
      </c>
      <c r="H781">
        <v>1103630000</v>
      </c>
      <c r="I781">
        <v>-1027870000</v>
      </c>
    </row>
    <row r="782" spans="1:9">
      <c r="A782">
        <v>16214</v>
      </c>
      <c r="B782">
        <v>112.482</v>
      </c>
      <c r="C782">
        <v>11.3188</v>
      </c>
      <c r="D782">
        <v>-3.0127000000000002</v>
      </c>
      <c r="E782">
        <v>0</v>
      </c>
      <c r="F782">
        <v>0</v>
      </c>
      <c r="G782">
        <v>1109920000</v>
      </c>
      <c r="H782">
        <v>1104150000</v>
      </c>
      <c r="I782">
        <v>-1031540000</v>
      </c>
    </row>
    <row r="783" spans="1:9">
      <c r="A783">
        <v>16236</v>
      </c>
      <c r="B783">
        <v>112.919</v>
      </c>
      <c r="C783">
        <v>11.070399999999999</v>
      </c>
      <c r="D783">
        <v>-3.0387300000000002</v>
      </c>
      <c r="E783">
        <v>0</v>
      </c>
      <c r="F783">
        <v>0</v>
      </c>
      <c r="G783">
        <v>1106770000</v>
      </c>
      <c r="H783">
        <v>1103630000</v>
      </c>
      <c r="I783">
        <v>-1032590000</v>
      </c>
    </row>
    <row r="784" spans="1:9">
      <c r="A784">
        <v>16249</v>
      </c>
      <c r="B784">
        <v>112.919</v>
      </c>
      <c r="C784">
        <v>11.070399999999999</v>
      </c>
      <c r="D784">
        <v>-3.0387300000000002</v>
      </c>
      <c r="E784">
        <v>0</v>
      </c>
      <c r="F784">
        <v>0</v>
      </c>
      <c r="G784">
        <v>1088420000</v>
      </c>
      <c r="H784">
        <v>1099430000</v>
      </c>
      <c r="I784">
        <v>-1033630000</v>
      </c>
    </row>
    <row r="785" spans="1:9">
      <c r="A785">
        <v>16268</v>
      </c>
      <c r="B785">
        <v>113.441</v>
      </c>
      <c r="C785">
        <v>10.9034</v>
      </c>
      <c r="D785">
        <v>-3.0731099999999998</v>
      </c>
      <c r="E785">
        <v>0</v>
      </c>
      <c r="F785">
        <v>0</v>
      </c>
      <c r="G785">
        <v>1086320000</v>
      </c>
      <c r="H785">
        <v>1101000000</v>
      </c>
      <c r="I785">
        <v>-1033630000</v>
      </c>
    </row>
    <row r="786" spans="1:9">
      <c r="A786">
        <v>16282</v>
      </c>
      <c r="B786">
        <v>113.934</v>
      </c>
      <c r="C786">
        <v>10.7851</v>
      </c>
      <c r="D786">
        <v>-3.1022599999999998</v>
      </c>
      <c r="E786">
        <v>0</v>
      </c>
      <c r="F786">
        <v>0</v>
      </c>
      <c r="G786">
        <v>-1046480000</v>
      </c>
      <c r="H786">
        <v>1101530000</v>
      </c>
      <c r="I786">
        <v>-1029440000</v>
      </c>
    </row>
    <row r="787" spans="1:9">
      <c r="A787">
        <v>16305</v>
      </c>
      <c r="B787">
        <v>114.366</v>
      </c>
      <c r="C787">
        <v>10.7677</v>
      </c>
      <c r="D787">
        <v>-3.1029200000000001</v>
      </c>
      <c r="E787">
        <v>0</v>
      </c>
      <c r="F787">
        <v>0</v>
      </c>
      <c r="G787">
        <v>-1037570000</v>
      </c>
      <c r="H787">
        <v>1101000000</v>
      </c>
      <c r="I787">
        <v>-1026290000</v>
      </c>
    </row>
    <row r="788" spans="1:9">
      <c r="A788">
        <v>16315</v>
      </c>
      <c r="B788">
        <v>114.71299999999999</v>
      </c>
      <c r="C788">
        <v>10.8759</v>
      </c>
      <c r="D788">
        <v>-3.0359099999999999</v>
      </c>
      <c r="E788">
        <v>0</v>
      </c>
      <c r="F788">
        <v>0</v>
      </c>
      <c r="G788">
        <v>-1033110000</v>
      </c>
      <c r="H788">
        <v>1095760000</v>
      </c>
      <c r="I788">
        <v>-1022750000</v>
      </c>
    </row>
    <row r="789" spans="1:9">
      <c r="A789">
        <v>16327</v>
      </c>
      <c r="B789">
        <v>115.07899999999999</v>
      </c>
      <c r="C789">
        <v>11.1023</v>
      </c>
      <c r="D789">
        <v>-2.98149</v>
      </c>
      <c r="E789">
        <v>0</v>
      </c>
      <c r="F789">
        <v>0</v>
      </c>
      <c r="G789">
        <v>-1032320000</v>
      </c>
      <c r="H789">
        <v>1091570000</v>
      </c>
      <c r="I789">
        <v>-1021770000</v>
      </c>
    </row>
    <row r="790" spans="1:9">
      <c r="A790">
        <v>16339</v>
      </c>
      <c r="B790">
        <v>115.499</v>
      </c>
      <c r="C790">
        <v>11.2136</v>
      </c>
      <c r="D790">
        <v>-2.91079</v>
      </c>
      <c r="E790">
        <v>0</v>
      </c>
      <c r="F790">
        <v>0</v>
      </c>
      <c r="G790">
        <v>-1039400000</v>
      </c>
      <c r="H790">
        <v>1098910000</v>
      </c>
      <c r="I790">
        <v>-1021970000</v>
      </c>
    </row>
    <row r="791" spans="1:9">
      <c r="A791">
        <v>16363</v>
      </c>
      <c r="B791">
        <v>115.931</v>
      </c>
      <c r="C791">
        <v>11.2423</v>
      </c>
      <c r="D791">
        <v>-2.8275800000000002</v>
      </c>
      <c r="E791">
        <v>0</v>
      </c>
      <c r="F791">
        <v>0</v>
      </c>
      <c r="G791">
        <v>-1047530000</v>
      </c>
      <c r="H791">
        <v>1100480000</v>
      </c>
      <c r="I791">
        <v>-1022820000</v>
      </c>
    </row>
    <row r="792" spans="1:9">
      <c r="A792">
        <v>16375</v>
      </c>
      <c r="B792">
        <v>116.354</v>
      </c>
      <c r="C792">
        <v>11.2121</v>
      </c>
      <c r="D792">
        <v>-2.74308</v>
      </c>
      <c r="E792">
        <v>0</v>
      </c>
      <c r="F792">
        <v>0</v>
      </c>
      <c r="G792">
        <v>1095760000</v>
      </c>
      <c r="H792">
        <v>1099430000</v>
      </c>
      <c r="I792">
        <v>-1026820000</v>
      </c>
    </row>
    <row r="793" spans="1:9">
      <c r="A793">
        <v>16397</v>
      </c>
      <c r="B793">
        <v>116.694</v>
      </c>
      <c r="C793">
        <v>11.121600000000001</v>
      </c>
      <c r="D793">
        <v>-2.6633599999999999</v>
      </c>
      <c r="E793">
        <v>0</v>
      </c>
      <c r="F793">
        <v>0</v>
      </c>
      <c r="G793">
        <v>1088420000</v>
      </c>
      <c r="H793">
        <v>1094710000</v>
      </c>
      <c r="I793">
        <v>-1029050000</v>
      </c>
    </row>
    <row r="794" spans="1:9">
      <c r="A794">
        <v>16412</v>
      </c>
      <c r="B794">
        <v>117.123</v>
      </c>
      <c r="C794">
        <v>11.040800000000001</v>
      </c>
      <c r="D794">
        <v>-2.62385</v>
      </c>
      <c r="E794">
        <v>0</v>
      </c>
      <c r="F794">
        <v>0</v>
      </c>
      <c r="G794">
        <v>-1049620000</v>
      </c>
      <c r="H794">
        <v>0</v>
      </c>
      <c r="I794">
        <v>-1030090000</v>
      </c>
    </row>
    <row r="795" spans="1:9">
      <c r="A795">
        <v>16438</v>
      </c>
      <c r="B795">
        <v>117.587</v>
      </c>
      <c r="C795">
        <v>10.9396</v>
      </c>
      <c r="D795">
        <v>-2.6282800000000002</v>
      </c>
      <c r="E795">
        <v>0</v>
      </c>
      <c r="F795">
        <v>0</v>
      </c>
      <c r="G795">
        <v>-1039140000</v>
      </c>
      <c r="H795">
        <v>0</v>
      </c>
      <c r="I795">
        <v>-1029700000</v>
      </c>
    </row>
    <row r="796" spans="1:9">
      <c r="A796">
        <v>16450</v>
      </c>
      <c r="B796">
        <v>118.096</v>
      </c>
      <c r="C796">
        <v>10.7875</v>
      </c>
      <c r="D796">
        <v>-2.6622599999999998</v>
      </c>
      <c r="E796">
        <v>0</v>
      </c>
      <c r="F796">
        <v>0</v>
      </c>
      <c r="G796">
        <v>-1038350000</v>
      </c>
      <c r="H796">
        <v>0</v>
      </c>
      <c r="I796">
        <v>-1027340000</v>
      </c>
    </row>
    <row r="797" spans="1:9">
      <c r="A797">
        <v>16472</v>
      </c>
      <c r="B797">
        <v>118.533</v>
      </c>
      <c r="C797">
        <v>10.629</v>
      </c>
      <c r="D797">
        <v>-2.6874899999999999</v>
      </c>
      <c r="E797">
        <v>0</v>
      </c>
      <c r="F797">
        <v>0</v>
      </c>
      <c r="G797">
        <v>-1040190000</v>
      </c>
      <c r="H797">
        <v>0</v>
      </c>
      <c r="I797">
        <v>-1026690000</v>
      </c>
    </row>
    <row r="798" spans="1:9">
      <c r="A798">
        <v>16484</v>
      </c>
      <c r="B798">
        <v>118.90600000000001</v>
      </c>
      <c r="C798">
        <v>10.539</v>
      </c>
      <c r="D798">
        <v>-2.7284299999999999</v>
      </c>
      <c r="E798">
        <v>0</v>
      </c>
      <c r="F798">
        <v>0</v>
      </c>
      <c r="G798">
        <v>0</v>
      </c>
      <c r="H798">
        <v>1098910000</v>
      </c>
      <c r="I798">
        <v>-1026690000</v>
      </c>
    </row>
    <row r="799" spans="1:9">
      <c r="A799">
        <v>16512</v>
      </c>
      <c r="B799">
        <v>119.268</v>
      </c>
      <c r="C799">
        <v>10.495200000000001</v>
      </c>
      <c r="D799">
        <v>-2.7859600000000002</v>
      </c>
      <c r="E799">
        <v>0</v>
      </c>
      <c r="F799">
        <v>0</v>
      </c>
      <c r="G799">
        <v>1100480000</v>
      </c>
      <c r="H799">
        <v>1100480000</v>
      </c>
      <c r="I799">
        <v>-1029570000</v>
      </c>
    </row>
    <row r="800" spans="1:9">
      <c r="A800">
        <v>16532</v>
      </c>
      <c r="B800">
        <v>119.268</v>
      </c>
      <c r="C800">
        <v>10.495200000000001</v>
      </c>
      <c r="D800">
        <v>-2.7859600000000002</v>
      </c>
      <c r="E800">
        <v>0</v>
      </c>
      <c r="F800">
        <v>0</v>
      </c>
      <c r="G800">
        <v>1094710000</v>
      </c>
      <c r="H800">
        <v>1099960000</v>
      </c>
      <c r="I800">
        <v>-1031410000</v>
      </c>
    </row>
    <row r="801" spans="1:9">
      <c r="A801">
        <v>16547</v>
      </c>
      <c r="B801">
        <v>119.895</v>
      </c>
      <c r="C801">
        <v>10.5189</v>
      </c>
      <c r="D801">
        <v>-2.8938299999999999</v>
      </c>
      <c r="E801">
        <v>0</v>
      </c>
      <c r="F801">
        <v>0</v>
      </c>
      <c r="G801">
        <v>-1039140000</v>
      </c>
      <c r="H801">
        <v>1082130000</v>
      </c>
      <c r="I801">
        <v>-1027470000</v>
      </c>
    </row>
    <row r="802" spans="1:9">
      <c r="A802">
        <v>16571</v>
      </c>
      <c r="B802">
        <v>120.58199999999999</v>
      </c>
      <c r="C802">
        <v>10.427899999999999</v>
      </c>
      <c r="D802">
        <v>-2.9733999999999998</v>
      </c>
      <c r="E802">
        <v>0</v>
      </c>
      <c r="F802">
        <v>0</v>
      </c>
      <c r="G802">
        <v>-1036520000</v>
      </c>
      <c r="H802">
        <v>0</v>
      </c>
      <c r="I802">
        <v>-1025640000</v>
      </c>
    </row>
    <row r="803" spans="1:9">
      <c r="A803">
        <v>16583</v>
      </c>
      <c r="B803">
        <v>121.15</v>
      </c>
      <c r="C803">
        <v>10.237399999999999</v>
      </c>
      <c r="D803">
        <v>-2.9915799999999999</v>
      </c>
      <c r="E803">
        <v>0</v>
      </c>
      <c r="F803">
        <v>0</v>
      </c>
      <c r="G803">
        <v>-1033900000</v>
      </c>
      <c r="H803">
        <v>1091570000</v>
      </c>
      <c r="I803">
        <v>-1022690000</v>
      </c>
    </row>
    <row r="804" spans="1:9">
      <c r="A804">
        <v>16608</v>
      </c>
      <c r="B804">
        <v>121.501</v>
      </c>
      <c r="C804">
        <v>9.99404</v>
      </c>
      <c r="D804">
        <v>-2.9161100000000002</v>
      </c>
      <c r="E804">
        <v>0</v>
      </c>
      <c r="F804">
        <v>0</v>
      </c>
      <c r="G804">
        <v>1082130000</v>
      </c>
      <c r="H804">
        <v>1108870000</v>
      </c>
      <c r="I804">
        <v>-1024330000</v>
      </c>
    </row>
    <row r="805" spans="1:9">
      <c r="A805">
        <v>16634</v>
      </c>
      <c r="B805">
        <v>121.57299999999999</v>
      </c>
      <c r="C805">
        <v>9.9562200000000001</v>
      </c>
      <c r="D805">
        <v>-2.77441</v>
      </c>
      <c r="E805">
        <v>0</v>
      </c>
      <c r="F805">
        <v>0</v>
      </c>
      <c r="G805">
        <v>1107820000</v>
      </c>
      <c r="H805">
        <v>1105720000</v>
      </c>
      <c r="I805">
        <v>-1027340000</v>
      </c>
    </row>
    <row r="806" spans="1:9">
      <c r="A806">
        <v>16649</v>
      </c>
      <c r="B806">
        <v>121.56699999999999</v>
      </c>
      <c r="C806">
        <v>10.1129</v>
      </c>
      <c r="D806">
        <v>-2.6660599999999999</v>
      </c>
      <c r="E806">
        <v>0</v>
      </c>
      <c r="F806">
        <v>0</v>
      </c>
      <c r="G806">
        <v>1109390000</v>
      </c>
      <c r="H806">
        <v>0</v>
      </c>
      <c r="I806">
        <v>-1031140000</v>
      </c>
    </row>
    <row r="807" spans="1:9">
      <c r="A807">
        <v>16674</v>
      </c>
      <c r="B807">
        <v>121.595</v>
      </c>
      <c r="C807">
        <v>10.353300000000001</v>
      </c>
      <c r="D807">
        <v>-2.60379</v>
      </c>
      <c r="E807">
        <v>0</v>
      </c>
      <c r="F807">
        <v>0</v>
      </c>
      <c r="G807">
        <v>1103100000</v>
      </c>
      <c r="H807">
        <v>1088420000</v>
      </c>
      <c r="I807">
        <v>-1032320000</v>
      </c>
    </row>
    <row r="808" spans="1:9">
      <c r="A808">
        <v>16692</v>
      </c>
      <c r="B808">
        <v>121.63</v>
      </c>
      <c r="C808">
        <v>10.614000000000001</v>
      </c>
      <c r="D808">
        <v>-2.5621800000000001</v>
      </c>
      <c r="E808">
        <v>0</v>
      </c>
      <c r="F808">
        <v>0</v>
      </c>
      <c r="G808">
        <v>0</v>
      </c>
      <c r="H808">
        <v>1096810000</v>
      </c>
      <c r="I808">
        <v>-1030620000</v>
      </c>
    </row>
    <row r="809" spans="1:9">
      <c r="A809">
        <v>16702</v>
      </c>
      <c r="B809">
        <v>121.372</v>
      </c>
      <c r="C809">
        <v>10.782</v>
      </c>
      <c r="D809">
        <v>-2.4586100000000002</v>
      </c>
      <c r="E809">
        <v>0</v>
      </c>
      <c r="F809">
        <v>0</v>
      </c>
      <c r="G809">
        <v>-1053820000</v>
      </c>
      <c r="H809">
        <v>1097860000</v>
      </c>
      <c r="I809">
        <v>-1029050000</v>
      </c>
    </row>
    <row r="810" spans="1:9">
      <c r="A810">
        <v>16709</v>
      </c>
      <c r="B810">
        <v>120.944</v>
      </c>
      <c r="C810">
        <v>11.0266</v>
      </c>
      <c r="D810">
        <v>-2.3321399999999999</v>
      </c>
      <c r="E810">
        <v>0</v>
      </c>
      <c r="F810">
        <v>0</v>
      </c>
      <c r="G810">
        <v>-1040190000</v>
      </c>
      <c r="H810">
        <v>0</v>
      </c>
      <c r="I810">
        <v>-1025250000</v>
      </c>
    </row>
    <row r="811" spans="1:9">
      <c r="A811">
        <v>16735</v>
      </c>
      <c r="B811">
        <v>120.49299999999999</v>
      </c>
      <c r="C811">
        <v>11.311400000000001</v>
      </c>
      <c r="D811">
        <v>-2.2155900000000002</v>
      </c>
      <c r="E811">
        <v>0</v>
      </c>
      <c r="F811">
        <v>0</v>
      </c>
      <c r="G811">
        <v>-1041240000</v>
      </c>
      <c r="H811">
        <v>-1063260000</v>
      </c>
      <c r="I811">
        <v>-1024720000</v>
      </c>
    </row>
    <row r="812" spans="1:9">
      <c r="A812">
        <v>16746</v>
      </c>
      <c r="B812">
        <v>120.15300000000001</v>
      </c>
      <c r="C812">
        <v>11.668100000000001</v>
      </c>
      <c r="D812">
        <v>-2.1811699999999998</v>
      </c>
      <c r="E812">
        <v>0</v>
      </c>
      <c r="F812">
        <v>0</v>
      </c>
      <c r="G812">
        <v>-1056960000</v>
      </c>
      <c r="H812">
        <v>0</v>
      </c>
      <c r="I812">
        <v>-1024980000</v>
      </c>
    </row>
    <row r="813" spans="1:9">
      <c r="A813">
        <v>16775</v>
      </c>
      <c r="B813">
        <v>119.959</v>
      </c>
      <c r="C813">
        <v>11.963200000000001</v>
      </c>
      <c r="D813">
        <v>-2.2591299999999999</v>
      </c>
      <c r="E813">
        <v>0</v>
      </c>
      <c r="F813">
        <v>0</v>
      </c>
      <c r="G813">
        <v>0</v>
      </c>
      <c r="H813">
        <v>0</v>
      </c>
      <c r="I813">
        <v>-1023670000</v>
      </c>
    </row>
    <row r="814" spans="1:9">
      <c r="A814">
        <v>16801</v>
      </c>
      <c r="B814">
        <v>119.818</v>
      </c>
      <c r="C814">
        <v>12.1557</v>
      </c>
      <c r="D814">
        <v>-2.35656</v>
      </c>
      <c r="E814">
        <v>0</v>
      </c>
      <c r="F814">
        <v>0</v>
      </c>
      <c r="G814">
        <v>0</v>
      </c>
      <c r="H814">
        <v>0</v>
      </c>
      <c r="I814">
        <v>-1024200000</v>
      </c>
    </row>
    <row r="815" spans="1:9">
      <c r="A815">
        <v>16814</v>
      </c>
      <c r="B815">
        <v>119.63800000000001</v>
      </c>
      <c r="C815">
        <v>12.3749</v>
      </c>
      <c r="D815">
        <v>-2.4460000000000002</v>
      </c>
      <c r="E815">
        <v>0</v>
      </c>
      <c r="F815">
        <v>0</v>
      </c>
      <c r="G815">
        <v>1100480000</v>
      </c>
      <c r="H815">
        <v>1099430000</v>
      </c>
      <c r="I815">
        <v>-1025510000</v>
      </c>
    </row>
    <row r="816" spans="1:9">
      <c r="A816">
        <v>16840</v>
      </c>
      <c r="B816">
        <v>119.63800000000001</v>
      </c>
      <c r="C816">
        <v>12.3749</v>
      </c>
      <c r="D816">
        <v>-2.4460000000000002</v>
      </c>
      <c r="E816">
        <v>0</v>
      </c>
      <c r="F816">
        <v>0</v>
      </c>
      <c r="G816">
        <v>1088420000</v>
      </c>
      <c r="H816">
        <v>1084230000</v>
      </c>
      <c r="I816">
        <v>-1026950000</v>
      </c>
    </row>
    <row r="817" spans="1:9">
      <c r="A817">
        <v>16865</v>
      </c>
      <c r="B817">
        <v>119.352</v>
      </c>
      <c r="C817">
        <v>12.707800000000001</v>
      </c>
      <c r="D817">
        <v>-2.5539100000000001</v>
      </c>
      <c r="E817">
        <v>0</v>
      </c>
      <c r="F817">
        <v>0</v>
      </c>
      <c r="G817">
        <v>0</v>
      </c>
      <c r="H817">
        <v>0</v>
      </c>
      <c r="I817">
        <v>-1028000000</v>
      </c>
    </row>
    <row r="818" spans="1:9">
      <c r="A818">
        <v>16880</v>
      </c>
      <c r="B818">
        <v>119.068</v>
      </c>
      <c r="C818">
        <v>13.072100000000001</v>
      </c>
      <c r="D818">
        <v>-2.7065999999999999</v>
      </c>
      <c r="E818">
        <v>0</v>
      </c>
      <c r="F818">
        <v>0</v>
      </c>
      <c r="G818">
        <v>0</v>
      </c>
      <c r="H818">
        <v>-1061160000</v>
      </c>
      <c r="I818">
        <v>-1027600000</v>
      </c>
    </row>
    <row r="819" spans="1:9">
      <c r="A819">
        <v>16908</v>
      </c>
      <c r="B819">
        <v>118.872</v>
      </c>
      <c r="C819">
        <v>13.4732</v>
      </c>
      <c r="D819">
        <v>-2.9527600000000001</v>
      </c>
      <c r="E819">
        <v>0</v>
      </c>
      <c r="F819">
        <v>0</v>
      </c>
      <c r="G819">
        <v>-1065350000</v>
      </c>
      <c r="H819">
        <v>-1065350000</v>
      </c>
      <c r="I819">
        <v>-1027210000</v>
      </c>
    </row>
    <row r="820" spans="1:9">
      <c r="A820">
        <v>16926</v>
      </c>
      <c r="B820">
        <v>118.682</v>
      </c>
      <c r="C820">
        <v>13.9313</v>
      </c>
      <c r="D820">
        <v>-3.2339000000000002</v>
      </c>
      <c r="E820">
        <v>0</v>
      </c>
      <c r="F820">
        <v>0</v>
      </c>
      <c r="G820">
        <v>-1050670000</v>
      </c>
      <c r="H820">
        <v>-1061160000</v>
      </c>
      <c r="I820">
        <v>-1027600000</v>
      </c>
    </row>
    <row r="821" spans="1:9">
      <c r="A821">
        <v>16937</v>
      </c>
      <c r="B821">
        <v>118.52</v>
      </c>
      <c r="C821">
        <v>14.414400000000001</v>
      </c>
      <c r="D821">
        <v>-3.53146</v>
      </c>
      <c r="E821">
        <v>0</v>
      </c>
      <c r="F821">
        <v>0</v>
      </c>
      <c r="G821">
        <v>-1045950000</v>
      </c>
      <c r="H821">
        <v>-1056960000</v>
      </c>
      <c r="I821">
        <v>-1027740000</v>
      </c>
    </row>
    <row r="822" spans="1:9">
      <c r="A822">
        <v>16945</v>
      </c>
      <c r="B822">
        <v>118.47</v>
      </c>
      <c r="C822">
        <v>14.8386</v>
      </c>
      <c r="D822">
        <v>-3.84998</v>
      </c>
      <c r="E822">
        <v>0</v>
      </c>
      <c r="F822">
        <v>0</v>
      </c>
      <c r="G822">
        <v>-1043330000</v>
      </c>
      <c r="H822">
        <v>0</v>
      </c>
      <c r="I822">
        <v>-1028520000</v>
      </c>
    </row>
    <row r="823" spans="1:9">
      <c r="A823">
        <v>16973</v>
      </c>
      <c r="B823">
        <v>118.453</v>
      </c>
      <c r="C823">
        <v>15.2202</v>
      </c>
      <c r="D823">
        <v>-4.1716100000000003</v>
      </c>
      <c r="E823">
        <v>0</v>
      </c>
      <c r="F823">
        <v>0</v>
      </c>
      <c r="G823">
        <v>-1044910000</v>
      </c>
      <c r="H823">
        <v>0</v>
      </c>
      <c r="I823">
        <v>-1027210000</v>
      </c>
    </row>
    <row r="824" spans="1:9">
      <c r="A824">
        <v>16998</v>
      </c>
      <c r="B824">
        <v>118.47799999999999</v>
      </c>
      <c r="C824">
        <v>15.5021</v>
      </c>
      <c r="D824">
        <v>-4.4751799999999999</v>
      </c>
      <c r="E824">
        <v>0</v>
      </c>
      <c r="F824">
        <v>0</v>
      </c>
      <c r="G824">
        <v>-1047530000</v>
      </c>
      <c r="H824">
        <v>0</v>
      </c>
      <c r="I824">
        <v>-1027340000</v>
      </c>
    </row>
    <row r="825" spans="1:9">
      <c r="A825">
        <v>17011</v>
      </c>
      <c r="B825">
        <v>118.60599999999999</v>
      </c>
      <c r="C825">
        <v>15.639200000000001</v>
      </c>
      <c r="D825">
        <v>-4.79284</v>
      </c>
      <c r="E825">
        <v>0</v>
      </c>
      <c r="F825">
        <v>0</v>
      </c>
      <c r="G825">
        <v>-1061160000</v>
      </c>
      <c r="H825">
        <v>0</v>
      </c>
      <c r="I825">
        <v>-1027740000</v>
      </c>
    </row>
    <row r="826" spans="1:9">
      <c r="A826">
        <v>17032</v>
      </c>
      <c r="B826">
        <v>118.746</v>
      </c>
      <c r="C826">
        <v>15.7525</v>
      </c>
      <c r="D826">
        <v>-5.1083299999999996</v>
      </c>
      <c r="E826">
        <v>0</v>
      </c>
      <c r="F826">
        <v>0</v>
      </c>
      <c r="G826">
        <v>1082130000</v>
      </c>
      <c r="H826">
        <v>-1055920000</v>
      </c>
      <c r="I826">
        <v>-1031270000</v>
      </c>
    </row>
    <row r="827" spans="1:9">
      <c r="A827">
        <v>17046</v>
      </c>
      <c r="B827">
        <v>118.858</v>
      </c>
      <c r="C827">
        <v>15.8529</v>
      </c>
      <c r="D827">
        <v>-5.4084199999999996</v>
      </c>
      <c r="E827">
        <v>0</v>
      </c>
      <c r="F827">
        <v>0</v>
      </c>
      <c r="G827">
        <v>-1049620000</v>
      </c>
      <c r="H827">
        <v>-1053820000</v>
      </c>
      <c r="I827">
        <v>-1029310000</v>
      </c>
    </row>
    <row r="828" spans="1:9">
      <c r="A828">
        <v>17069</v>
      </c>
      <c r="B828">
        <v>118.991</v>
      </c>
      <c r="C828">
        <v>15.923299999999999</v>
      </c>
      <c r="D828">
        <v>-5.7415399999999996</v>
      </c>
      <c r="E828">
        <v>0</v>
      </c>
      <c r="F828">
        <v>0</v>
      </c>
      <c r="G828">
        <v>-1047000000</v>
      </c>
      <c r="H828">
        <v>-1055920000</v>
      </c>
      <c r="I828">
        <v>-1028780000</v>
      </c>
    </row>
    <row r="829" spans="1:9">
      <c r="A829">
        <v>17085</v>
      </c>
      <c r="B829">
        <v>119.146</v>
      </c>
      <c r="C829">
        <v>15.9711</v>
      </c>
      <c r="D829">
        <v>-6.0701700000000001</v>
      </c>
      <c r="E829">
        <v>0</v>
      </c>
      <c r="F829">
        <v>0</v>
      </c>
      <c r="G829">
        <v>-1037300000</v>
      </c>
      <c r="H829">
        <v>1099960000</v>
      </c>
      <c r="I829">
        <v>-1027210000</v>
      </c>
    </row>
    <row r="830" spans="1:9">
      <c r="A830">
        <v>17104</v>
      </c>
      <c r="B830">
        <v>119.249</v>
      </c>
      <c r="C830">
        <v>16.0319</v>
      </c>
      <c r="D830">
        <v>-6.3348899999999997</v>
      </c>
      <c r="E830">
        <v>0</v>
      </c>
      <c r="F830">
        <v>0</v>
      </c>
      <c r="G830">
        <v>-1044380000</v>
      </c>
      <c r="H830">
        <v>1092620000</v>
      </c>
      <c r="I830">
        <v>-1028390000</v>
      </c>
    </row>
    <row r="831" spans="1:9">
      <c r="A831">
        <v>17123</v>
      </c>
      <c r="B831">
        <v>119.354</v>
      </c>
      <c r="C831">
        <v>16.145800000000001</v>
      </c>
      <c r="D831">
        <v>-6.5939300000000003</v>
      </c>
      <c r="E831">
        <v>0</v>
      </c>
      <c r="F831">
        <v>0</v>
      </c>
      <c r="G831">
        <v>1088420000</v>
      </c>
      <c r="H831">
        <v>1099960000</v>
      </c>
      <c r="I831">
        <v>-1029180000</v>
      </c>
    </row>
    <row r="832" spans="1:9">
      <c r="A832">
        <v>17150</v>
      </c>
      <c r="B832">
        <v>119.354</v>
      </c>
      <c r="C832">
        <v>16.145800000000001</v>
      </c>
      <c r="D832">
        <v>-6.5939300000000003</v>
      </c>
      <c r="E832">
        <v>0</v>
      </c>
      <c r="F832">
        <v>0</v>
      </c>
      <c r="G832">
        <v>-1065350000</v>
      </c>
      <c r="H832">
        <v>1096810000</v>
      </c>
      <c r="I832">
        <v>-1028260000</v>
      </c>
    </row>
    <row r="833" spans="1:9">
      <c r="A833">
        <v>17171</v>
      </c>
      <c r="B833">
        <v>119.467</v>
      </c>
      <c r="C833">
        <v>16.375699999999998</v>
      </c>
      <c r="D833">
        <v>-6.8714399999999998</v>
      </c>
      <c r="E833">
        <v>0</v>
      </c>
      <c r="F833">
        <v>0</v>
      </c>
      <c r="G833">
        <v>-1038610000</v>
      </c>
      <c r="H833">
        <v>1091570000</v>
      </c>
      <c r="I833">
        <v>-1027870000</v>
      </c>
    </row>
    <row r="834" spans="1:9">
      <c r="A834">
        <v>17186</v>
      </c>
      <c r="B834">
        <v>119.575</v>
      </c>
      <c r="C834">
        <v>16.5502</v>
      </c>
      <c r="D834">
        <v>-7.0998799999999997</v>
      </c>
      <c r="E834">
        <v>0</v>
      </c>
      <c r="F834">
        <v>0</v>
      </c>
      <c r="G834">
        <v>-1035990000</v>
      </c>
      <c r="H834">
        <v>0</v>
      </c>
      <c r="I834">
        <v>-1028000000</v>
      </c>
    </row>
    <row r="835" spans="1:9">
      <c r="A835">
        <v>17210</v>
      </c>
      <c r="B835">
        <v>119.678</v>
      </c>
      <c r="C835">
        <v>16.671700000000001</v>
      </c>
      <c r="D835">
        <v>-7.2978199999999998</v>
      </c>
      <c r="E835">
        <v>0</v>
      </c>
      <c r="F835">
        <v>0</v>
      </c>
      <c r="G835">
        <v>-1041240000</v>
      </c>
      <c r="H835">
        <v>1092620000</v>
      </c>
      <c r="I835">
        <v>-1028130000</v>
      </c>
    </row>
    <row r="836" spans="1:9">
      <c r="A836">
        <v>17238</v>
      </c>
      <c r="B836">
        <v>119.78700000000001</v>
      </c>
      <c r="C836">
        <v>16.763300000000001</v>
      </c>
      <c r="D836">
        <v>-7.4584700000000002</v>
      </c>
      <c r="E836">
        <v>0</v>
      </c>
      <c r="F836">
        <v>0</v>
      </c>
      <c r="G836">
        <v>-1039660000</v>
      </c>
      <c r="H836">
        <v>1091570000</v>
      </c>
      <c r="I836">
        <v>-1028260000</v>
      </c>
    </row>
    <row r="837" spans="1:9">
      <c r="A837">
        <v>17252</v>
      </c>
      <c r="B837">
        <v>119.86799999999999</v>
      </c>
      <c r="C837">
        <v>16.852</v>
      </c>
      <c r="D837">
        <v>-7.5542600000000002</v>
      </c>
      <c r="E837">
        <v>0</v>
      </c>
      <c r="F837">
        <v>0</v>
      </c>
      <c r="G837">
        <v>-1042280000</v>
      </c>
      <c r="H837">
        <v>1088420000</v>
      </c>
      <c r="I837">
        <v>-1028260000</v>
      </c>
    </row>
    <row r="838" spans="1:9">
      <c r="A838">
        <v>17272</v>
      </c>
      <c r="B838">
        <v>119.925</v>
      </c>
      <c r="C838">
        <v>16.958400000000001</v>
      </c>
      <c r="D838">
        <v>-7.6394700000000002</v>
      </c>
      <c r="E838">
        <v>0</v>
      </c>
      <c r="F838">
        <v>0</v>
      </c>
      <c r="G838">
        <v>-1042810000</v>
      </c>
      <c r="H838">
        <v>1099430000</v>
      </c>
      <c r="I838">
        <v>-1029700000</v>
      </c>
    </row>
    <row r="839" spans="1:9">
      <c r="A839">
        <v>17286</v>
      </c>
      <c r="B839">
        <v>119.983</v>
      </c>
      <c r="C839">
        <v>17.081700000000001</v>
      </c>
      <c r="D839">
        <v>-7.7285500000000003</v>
      </c>
      <c r="E839">
        <v>0</v>
      </c>
      <c r="F839">
        <v>0</v>
      </c>
      <c r="G839">
        <v>-1039400000</v>
      </c>
      <c r="H839">
        <v>1096810000</v>
      </c>
      <c r="I839">
        <v>-1029700000</v>
      </c>
    </row>
    <row r="840" spans="1:9">
      <c r="A840">
        <v>17314</v>
      </c>
      <c r="B840">
        <v>120.04</v>
      </c>
      <c r="C840">
        <v>17.137599999999999</v>
      </c>
      <c r="D840">
        <v>-7.7681500000000003</v>
      </c>
      <c r="E840">
        <v>0</v>
      </c>
      <c r="F840">
        <v>0</v>
      </c>
      <c r="G840">
        <v>-1036260000</v>
      </c>
      <c r="H840">
        <v>1094710000</v>
      </c>
      <c r="I840">
        <v>-1028390000</v>
      </c>
    </row>
    <row r="841" spans="1:9">
      <c r="A841">
        <v>17333</v>
      </c>
      <c r="B841">
        <v>120.07</v>
      </c>
      <c r="C841">
        <v>17.050899999999999</v>
      </c>
      <c r="D841">
        <v>-7.7549400000000004</v>
      </c>
      <c r="E841">
        <v>0</v>
      </c>
      <c r="F841">
        <v>0</v>
      </c>
      <c r="G841">
        <v>-1036520000</v>
      </c>
      <c r="H841">
        <v>1091570000</v>
      </c>
      <c r="I841">
        <v>-1028000000</v>
      </c>
    </row>
    <row r="842" spans="1:9">
      <c r="A842">
        <v>17343</v>
      </c>
      <c r="B842">
        <v>120.084</v>
      </c>
      <c r="C842">
        <v>16.9787</v>
      </c>
      <c r="D842">
        <v>-7.72628</v>
      </c>
      <c r="E842">
        <v>0</v>
      </c>
      <c r="F842">
        <v>0</v>
      </c>
      <c r="G842">
        <v>-1039660000</v>
      </c>
      <c r="H842">
        <v>1097860000</v>
      </c>
      <c r="I842">
        <v>-1029050000</v>
      </c>
    </row>
    <row r="843" spans="1:9">
      <c r="A843">
        <v>17369</v>
      </c>
      <c r="B843">
        <v>120.093</v>
      </c>
      <c r="C843">
        <v>16.9297</v>
      </c>
      <c r="D843">
        <v>-7.6785199999999998</v>
      </c>
      <c r="E843">
        <v>0</v>
      </c>
      <c r="F843">
        <v>0</v>
      </c>
      <c r="G843">
        <v>-1039400000</v>
      </c>
      <c r="H843">
        <v>1099430000</v>
      </c>
      <c r="I843">
        <v>-1028920000</v>
      </c>
    </row>
    <row r="844" spans="1:9">
      <c r="A844">
        <v>17386</v>
      </c>
      <c r="B844">
        <v>120.048</v>
      </c>
      <c r="C844">
        <v>16.878599999999999</v>
      </c>
      <c r="D844">
        <v>-7.5861400000000003</v>
      </c>
      <c r="E844">
        <v>0</v>
      </c>
      <c r="F844">
        <v>0</v>
      </c>
      <c r="G844">
        <v>-1038090000</v>
      </c>
      <c r="H844">
        <v>1097860000</v>
      </c>
      <c r="I844">
        <v>-1027740000</v>
      </c>
    </row>
    <row r="845" spans="1:9">
      <c r="A845">
        <v>17412</v>
      </c>
      <c r="B845">
        <v>119.943</v>
      </c>
      <c r="C845">
        <v>16.821100000000001</v>
      </c>
      <c r="D845">
        <v>-7.4448299999999996</v>
      </c>
      <c r="E845">
        <v>0</v>
      </c>
      <c r="F845">
        <v>0</v>
      </c>
      <c r="G845">
        <v>-1041760000</v>
      </c>
      <c r="H845">
        <v>1098910000</v>
      </c>
      <c r="I845">
        <v>-1026690000</v>
      </c>
    </row>
    <row r="846" spans="1:9">
      <c r="A846">
        <v>17437</v>
      </c>
      <c r="B846">
        <v>119.812</v>
      </c>
      <c r="C846">
        <v>16.774100000000001</v>
      </c>
      <c r="D846">
        <v>-7.2822500000000003</v>
      </c>
      <c r="E846">
        <v>0</v>
      </c>
      <c r="F846">
        <v>0</v>
      </c>
      <c r="G846">
        <v>-1042280000</v>
      </c>
      <c r="H846">
        <v>1095760000</v>
      </c>
      <c r="I846">
        <v>-1027080000</v>
      </c>
    </row>
    <row r="847" spans="1:9">
      <c r="A847">
        <v>17453</v>
      </c>
      <c r="B847">
        <v>119.693</v>
      </c>
      <c r="C847">
        <v>16.7273</v>
      </c>
      <c r="D847">
        <v>-7.1310099999999998</v>
      </c>
      <c r="E847">
        <v>0</v>
      </c>
      <c r="F847">
        <v>0</v>
      </c>
      <c r="G847">
        <v>-1039930000</v>
      </c>
      <c r="H847">
        <v>1094710000</v>
      </c>
      <c r="I847">
        <v>-1027600000</v>
      </c>
    </row>
    <row r="848" spans="1:9">
      <c r="A848">
        <v>17478</v>
      </c>
      <c r="B848">
        <v>119.693</v>
      </c>
      <c r="C848">
        <v>16.7273</v>
      </c>
      <c r="D848">
        <v>-7.1310099999999998</v>
      </c>
      <c r="E848">
        <v>0</v>
      </c>
      <c r="F848">
        <v>0</v>
      </c>
      <c r="G848">
        <v>-1039400000</v>
      </c>
      <c r="H848">
        <v>1093660000</v>
      </c>
      <c r="I848">
        <v>-1027870000</v>
      </c>
    </row>
    <row r="849" spans="1:9">
      <c r="A849">
        <v>17506</v>
      </c>
      <c r="B849">
        <v>119.571</v>
      </c>
      <c r="C849">
        <v>16.685500000000001</v>
      </c>
      <c r="D849">
        <v>-6.9812000000000003</v>
      </c>
      <c r="E849">
        <v>0</v>
      </c>
      <c r="F849">
        <v>0</v>
      </c>
      <c r="G849">
        <v>-1042810000</v>
      </c>
      <c r="H849">
        <v>1091570000</v>
      </c>
      <c r="I849">
        <v>-1028260000</v>
      </c>
    </row>
    <row r="850" spans="1:9">
      <c r="A850">
        <v>17528</v>
      </c>
      <c r="B850">
        <v>119.441</v>
      </c>
      <c r="C850">
        <v>16.677900000000001</v>
      </c>
      <c r="D850">
        <v>-6.8480400000000001</v>
      </c>
      <c r="E850">
        <v>0</v>
      </c>
      <c r="F850">
        <v>0</v>
      </c>
      <c r="G850">
        <v>-1044910000</v>
      </c>
      <c r="H850">
        <v>1088420000</v>
      </c>
      <c r="I850">
        <v>-1028260000</v>
      </c>
    </row>
    <row r="851" spans="1:9">
      <c r="A851">
        <v>17539</v>
      </c>
      <c r="B851">
        <v>119.319</v>
      </c>
      <c r="C851">
        <v>16.7028</v>
      </c>
      <c r="D851">
        <v>-6.7473900000000002</v>
      </c>
      <c r="E851">
        <v>0</v>
      </c>
      <c r="F851">
        <v>0</v>
      </c>
      <c r="G851">
        <v>-1039930000</v>
      </c>
      <c r="H851">
        <v>1090520000</v>
      </c>
      <c r="I851">
        <v>-1028000000</v>
      </c>
    </row>
    <row r="852" spans="1:9">
      <c r="A852">
        <v>17566</v>
      </c>
      <c r="B852">
        <v>119.217</v>
      </c>
      <c r="C852">
        <v>16.724900000000002</v>
      </c>
      <c r="D852">
        <v>-6.6643800000000004</v>
      </c>
      <c r="E852">
        <v>0</v>
      </c>
      <c r="F852">
        <v>0</v>
      </c>
      <c r="G852">
        <v>-1039930000</v>
      </c>
      <c r="H852">
        <v>1088420000</v>
      </c>
      <c r="I852">
        <v>-1028260000</v>
      </c>
    </row>
    <row r="853" spans="1:9">
      <c r="A853">
        <v>17579</v>
      </c>
      <c r="B853">
        <v>119.167</v>
      </c>
      <c r="C853">
        <v>16.735900000000001</v>
      </c>
      <c r="D853">
        <v>-6.6172700000000004</v>
      </c>
      <c r="E853">
        <v>0</v>
      </c>
      <c r="F853">
        <v>0</v>
      </c>
      <c r="G853">
        <v>-1040710000</v>
      </c>
      <c r="H853">
        <v>1088420000</v>
      </c>
      <c r="I853">
        <v>-1029700000</v>
      </c>
    </row>
    <row r="854" spans="1:9">
      <c r="A854">
        <v>17609</v>
      </c>
      <c r="B854">
        <v>119.157</v>
      </c>
      <c r="C854">
        <v>16.739699999999999</v>
      </c>
      <c r="D854">
        <v>-6.59781</v>
      </c>
      <c r="E854">
        <v>0</v>
      </c>
      <c r="F854">
        <v>0</v>
      </c>
      <c r="G854">
        <v>-1040710000</v>
      </c>
      <c r="H854">
        <v>1093660000</v>
      </c>
      <c r="I854">
        <v>-1028780000</v>
      </c>
    </row>
    <row r="855" spans="1:9">
      <c r="A855">
        <v>17637</v>
      </c>
      <c r="B855">
        <v>119.16500000000001</v>
      </c>
      <c r="C855">
        <v>16.726800000000001</v>
      </c>
      <c r="D855">
        <v>-6.5876999999999999</v>
      </c>
      <c r="E855">
        <v>0</v>
      </c>
      <c r="F855">
        <v>0</v>
      </c>
      <c r="G855">
        <v>-1041760000</v>
      </c>
      <c r="H855">
        <v>1096810000</v>
      </c>
      <c r="I855">
        <v>-1028520000</v>
      </c>
    </row>
    <row r="856" spans="1:9">
      <c r="A856">
        <v>17652</v>
      </c>
      <c r="B856">
        <v>119.15300000000001</v>
      </c>
      <c r="C856">
        <v>16.7163</v>
      </c>
      <c r="D856">
        <v>-6.5598700000000001</v>
      </c>
      <c r="E856">
        <v>0</v>
      </c>
      <c r="F856">
        <v>0</v>
      </c>
      <c r="G856">
        <v>-1041760000</v>
      </c>
      <c r="H856">
        <v>1096810000</v>
      </c>
      <c r="I856">
        <v>-1027740000</v>
      </c>
    </row>
    <row r="857" spans="1:9">
      <c r="A857">
        <v>17673</v>
      </c>
      <c r="B857">
        <v>119.126</v>
      </c>
      <c r="C857">
        <v>16.7193</v>
      </c>
      <c r="D857">
        <v>-6.5404999999999998</v>
      </c>
      <c r="E857">
        <v>0</v>
      </c>
      <c r="F857">
        <v>0</v>
      </c>
      <c r="G857">
        <v>-1042810000</v>
      </c>
      <c r="H857">
        <v>1096810000</v>
      </c>
      <c r="I857">
        <v>-1027600000</v>
      </c>
    </row>
    <row r="858" spans="1:9">
      <c r="A858">
        <v>17694</v>
      </c>
      <c r="B858">
        <v>119.084</v>
      </c>
      <c r="C858">
        <v>16.739100000000001</v>
      </c>
      <c r="D858">
        <v>-6.5005899999999999</v>
      </c>
      <c r="E858">
        <v>0</v>
      </c>
      <c r="F858">
        <v>0</v>
      </c>
      <c r="G858">
        <v>-1043330000</v>
      </c>
      <c r="H858">
        <v>1096810000</v>
      </c>
      <c r="I858">
        <v>-1027340000</v>
      </c>
    </row>
    <row r="859" spans="1:9">
      <c r="A859">
        <v>17705</v>
      </c>
      <c r="B859">
        <v>119.03700000000001</v>
      </c>
      <c r="C859">
        <v>16.759399999999999</v>
      </c>
      <c r="D859">
        <v>-6.4478299999999997</v>
      </c>
      <c r="E859">
        <v>0</v>
      </c>
      <c r="F859">
        <v>0</v>
      </c>
      <c r="G859">
        <v>-1041760000</v>
      </c>
      <c r="H859">
        <v>1096810000</v>
      </c>
      <c r="I859">
        <v>-1026820000</v>
      </c>
    </row>
    <row r="860" spans="1:9">
      <c r="A860">
        <v>17712</v>
      </c>
      <c r="B860">
        <v>118.983</v>
      </c>
      <c r="C860">
        <v>16.795100000000001</v>
      </c>
      <c r="D860">
        <v>-6.3889199999999997</v>
      </c>
      <c r="E860">
        <v>0</v>
      </c>
      <c r="F860">
        <v>0</v>
      </c>
      <c r="G860">
        <v>-1040190000</v>
      </c>
      <c r="H860">
        <v>1095760000</v>
      </c>
      <c r="I860">
        <v>-1026820000</v>
      </c>
    </row>
    <row r="861" spans="1:9">
      <c r="A861">
        <v>17736</v>
      </c>
      <c r="B861">
        <v>118.92400000000001</v>
      </c>
      <c r="C861">
        <v>16.843599999999999</v>
      </c>
      <c r="D861">
        <v>-6.3288099999999998</v>
      </c>
      <c r="E861">
        <v>0</v>
      </c>
      <c r="F861">
        <v>0</v>
      </c>
      <c r="G861">
        <v>-1039140000</v>
      </c>
      <c r="H861">
        <v>1092620000</v>
      </c>
      <c r="I861">
        <v>-1027080000</v>
      </c>
    </row>
    <row r="862" spans="1:9">
      <c r="A862">
        <v>17752</v>
      </c>
      <c r="B862">
        <v>118.85899999999999</v>
      </c>
      <c r="C862">
        <v>16.9023</v>
      </c>
      <c r="D862">
        <v>-6.2724700000000002</v>
      </c>
      <c r="E862">
        <v>0</v>
      </c>
      <c r="F862">
        <v>0</v>
      </c>
      <c r="G862">
        <v>-1040190000</v>
      </c>
      <c r="H862">
        <v>1093660000</v>
      </c>
      <c r="I862">
        <v>-1026820000</v>
      </c>
    </row>
    <row r="863" spans="1:9">
      <c r="A863">
        <v>17775</v>
      </c>
      <c r="B863">
        <v>118.803</v>
      </c>
      <c r="C863">
        <v>16.972000000000001</v>
      </c>
      <c r="D863">
        <v>-6.2309900000000003</v>
      </c>
      <c r="E863">
        <v>0</v>
      </c>
      <c r="F863">
        <v>0</v>
      </c>
      <c r="G863">
        <v>-1043330000</v>
      </c>
      <c r="H863">
        <v>1084230000</v>
      </c>
      <c r="I863">
        <v>-1028260000</v>
      </c>
    </row>
    <row r="864" spans="1:9">
      <c r="A864">
        <v>17801</v>
      </c>
      <c r="B864">
        <v>118.803</v>
      </c>
      <c r="C864">
        <v>16.972000000000001</v>
      </c>
      <c r="D864">
        <v>-6.2309900000000003</v>
      </c>
      <c r="E864">
        <v>0</v>
      </c>
      <c r="F864">
        <v>0</v>
      </c>
      <c r="G864">
        <v>-1041760000</v>
      </c>
      <c r="H864">
        <v>1086320000</v>
      </c>
      <c r="I864">
        <v>-1028520000</v>
      </c>
    </row>
    <row r="865" spans="1:9">
      <c r="A865">
        <v>17816</v>
      </c>
      <c r="B865">
        <v>118.764</v>
      </c>
      <c r="C865">
        <v>17.029900000000001</v>
      </c>
      <c r="D865">
        <v>-6.2128699999999997</v>
      </c>
      <c r="E865">
        <v>0</v>
      </c>
      <c r="F865">
        <v>0</v>
      </c>
      <c r="G865">
        <v>-1038350000</v>
      </c>
      <c r="H865">
        <v>1092620000</v>
      </c>
      <c r="I865">
        <v>-1027340000</v>
      </c>
    </row>
    <row r="866" spans="1:9">
      <c r="A866">
        <v>17836</v>
      </c>
      <c r="B866">
        <v>118.75</v>
      </c>
      <c r="C866">
        <v>17.0657</v>
      </c>
      <c r="D866">
        <v>-6.2031799999999997</v>
      </c>
      <c r="E866">
        <v>0</v>
      </c>
      <c r="F866">
        <v>0</v>
      </c>
      <c r="G866">
        <v>-1038350000</v>
      </c>
      <c r="H866">
        <v>1092620000</v>
      </c>
      <c r="I866">
        <v>-1027340000</v>
      </c>
    </row>
    <row r="867" spans="1:9">
      <c r="A867">
        <v>17852</v>
      </c>
      <c r="B867">
        <v>118.747</v>
      </c>
      <c r="C867">
        <v>17.071000000000002</v>
      </c>
      <c r="D867">
        <v>-6.1931000000000003</v>
      </c>
      <c r="E867">
        <v>0</v>
      </c>
      <c r="F867">
        <v>0</v>
      </c>
      <c r="G867">
        <v>-1043860000</v>
      </c>
      <c r="H867">
        <v>1092620000</v>
      </c>
      <c r="I867">
        <v>-1028130000</v>
      </c>
    </row>
    <row r="868" spans="1:9">
      <c r="A868">
        <v>17873</v>
      </c>
      <c r="B868">
        <v>118.752</v>
      </c>
      <c r="C868">
        <v>17.082699999999999</v>
      </c>
      <c r="D868">
        <v>-6.1952600000000002</v>
      </c>
      <c r="E868">
        <v>0</v>
      </c>
      <c r="F868">
        <v>0</v>
      </c>
      <c r="G868">
        <v>-1044380000</v>
      </c>
      <c r="H868">
        <v>1093660000</v>
      </c>
      <c r="I868">
        <v>-1028390000</v>
      </c>
    </row>
    <row r="869" spans="1:9">
      <c r="A869">
        <v>17895</v>
      </c>
      <c r="B869">
        <v>118.75</v>
      </c>
      <c r="C869">
        <v>17.0928</v>
      </c>
      <c r="D869">
        <v>-6.1879499999999998</v>
      </c>
      <c r="E869">
        <v>0</v>
      </c>
      <c r="F869">
        <v>0</v>
      </c>
      <c r="G869">
        <v>-1041240000</v>
      </c>
      <c r="H869">
        <v>1095760000</v>
      </c>
      <c r="I869">
        <v>-1027740000</v>
      </c>
    </row>
    <row r="870" spans="1:9">
      <c r="A870">
        <v>17907</v>
      </c>
      <c r="B870">
        <v>118.735</v>
      </c>
      <c r="C870">
        <v>17.111499999999999</v>
      </c>
      <c r="D870">
        <v>-6.1749900000000002</v>
      </c>
      <c r="E870">
        <v>0</v>
      </c>
      <c r="F870">
        <v>0</v>
      </c>
      <c r="G870">
        <v>-1039400000</v>
      </c>
      <c r="H870">
        <v>1095760000</v>
      </c>
      <c r="I870">
        <v>-1026690000</v>
      </c>
    </row>
    <row r="871" spans="1:9">
      <c r="A871">
        <v>17931</v>
      </c>
      <c r="B871">
        <v>118.712</v>
      </c>
      <c r="C871">
        <v>17.128599999999999</v>
      </c>
      <c r="D871">
        <v>-6.1525400000000001</v>
      </c>
      <c r="E871">
        <v>0</v>
      </c>
      <c r="F871">
        <v>0</v>
      </c>
      <c r="G871">
        <v>-1039660000</v>
      </c>
      <c r="H871">
        <v>1094710000</v>
      </c>
      <c r="I871">
        <v>-1026420000</v>
      </c>
    </row>
    <row r="872" spans="1:9">
      <c r="A872">
        <v>17946</v>
      </c>
      <c r="B872">
        <v>118.675</v>
      </c>
      <c r="C872">
        <v>17.147400000000001</v>
      </c>
      <c r="D872">
        <v>-6.1138599999999999</v>
      </c>
      <c r="E872">
        <v>0</v>
      </c>
      <c r="F872">
        <v>0</v>
      </c>
      <c r="G872">
        <v>-1040710000</v>
      </c>
      <c r="H872">
        <v>1093660000</v>
      </c>
      <c r="I872">
        <v>-1026950000</v>
      </c>
    </row>
    <row r="873" spans="1:9">
      <c r="A873">
        <v>17970</v>
      </c>
      <c r="B873">
        <v>118.622</v>
      </c>
      <c r="C873">
        <v>17.18</v>
      </c>
      <c r="D873">
        <v>-6.0594000000000001</v>
      </c>
      <c r="E873">
        <v>0</v>
      </c>
      <c r="F873">
        <v>0</v>
      </c>
      <c r="G873">
        <v>-1040190000</v>
      </c>
      <c r="H873">
        <v>1093660000</v>
      </c>
      <c r="I873">
        <v>-1027340000</v>
      </c>
    </row>
    <row r="874" spans="1:9">
      <c r="A874">
        <v>17982</v>
      </c>
      <c r="B874">
        <v>118.563</v>
      </c>
      <c r="C874">
        <v>17.2254</v>
      </c>
      <c r="D874">
        <v>-6.0036199999999997</v>
      </c>
      <c r="E874">
        <v>0</v>
      </c>
      <c r="F874">
        <v>0</v>
      </c>
      <c r="G874">
        <v>-1034420000</v>
      </c>
      <c r="H874">
        <v>1098910000</v>
      </c>
      <c r="I874">
        <v>-1024590000</v>
      </c>
    </row>
    <row r="875" spans="1:9">
      <c r="A875">
        <v>18011</v>
      </c>
      <c r="B875">
        <v>118.458</v>
      </c>
      <c r="C875">
        <v>17.255700000000001</v>
      </c>
      <c r="D875">
        <v>-5.9120600000000003</v>
      </c>
      <c r="E875">
        <v>0</v>
      </c>
      <c r="F875">
        <v>0</v>
      </c>
      <c r="G875">
        <v>-1045950000</v>
      </c>
      <c r="H875">
        <v>1093660000</v>
      </c>
      <c r="I875">
        <v>-1026420000</v>
      </c>
    </row>
    <row r="876" spans="1:9">
      <c r="A876">
        <v>18036</v>
      </c>
      <c r="B876">
        <v>118.285</v>
      </c>
      <c r="C876">
        <v>17.314499999999999</v>
      </c>
      <c r="D876">
        <v>-5.8057999999999996</v>
      </c>
      <c r="E876">
        <v>0</v>
      </c>
      <c r="F876">
        <v>0</v>
      </c>
      <c r="G876">
        <v>1091570000</v>
      </c>
      <c r="H876">
        <v>1090520000</v>
      </c>
      <c r="I876">
        <v>-1026030000</v>
      </c>
    </row>
    <row r="877" spans="1:9">
      <c r="A877">
        <v>18052</v>
      </c>
      <c r="B877">
        <v>118.157</v>
      </c>
      <c r="C877">
        <v>17.453900000000001</v>
      </c>
      <c r="D877">
        <v>-5.7633599999999996</v>
      </c>
      <c r="E877">
        <v>0</v>
      </c>
      <c r="F877">
        <v>0</v>
      </c>
      <c r="G877">
        <v>1094710000</v>
      </c>
      <c r="H877">
        <v>0</v>
      </c>
      <c r="I877">
        <v>-1028650000</v>
      </c>
    </row>
    <row r="878" spans="1:9">
      <c r="A878">
        <v>18077</v>
      </c>
      <c r="B878">
        <v>118.06399999999999</v>
      </c>
      <c r="C878">
        <v>17.643699999999999</v>
      </c>
      <c r="D878">
        <v>-5.7827700000000002</v>
      </c>
      <c r="E878">
        <v>0</v>
      </c>
      <c r="F878">
        <v>0</v>
      </c>
      <c r="G878">
        <v>-1051720000</v>
      </c>
      <c r="H878">
        <v>0</v>
      </c>
      <c r="I878">
        <v>-1027080000</v>
      </c>
    </row>
    <row r="879" spans="1:9">
      <c r="A879">
        <v>18104</v>
      </c>
      <c r="B879">
        <v>118.023</v>
      </c>
      <c r="C879">
        <v>17.870200000000001</v>
      </c>
      <c r="D879">
        <v>-5.8802700000000003</v>
      </c>
      <c r="E879">
        <v>0</v>
      </c>
      <c r="F879">
        <v>0</v>
      </c>
      <c r="G879">
        <v>-1051720000</v>
      </c>
      <c r="H879">
        <v>0</v>
      </c>
      <c r="I879">
        <v>-1045430000</v>
      </c>
    </row>
    <row r="880" spans="1:9">
      <c r="A880">
        <v>18121</v>
      </c>
      <c r="B880">
        <v>118.023</v>
      </c>
      <c r="C880">
        <v>17.870200000000001</v>
      </c>
      <c r="D880">
        <v>-5.8802700000000003</v>
      </c>
      <c r="E880">
        <v>0</v>
      </c>
      <c r="F880">
        <v>0</v>
      </c>
      <c r="G880">
        <v>-1047530000</v>
      </c>
      <c r="H880">
        <v>0</v>
      </c>
      <c r="I880">
        <v>-1036260000</v>
      </c>
    </row>
    <row r="881" spans="1:9">
      <c r="A881">
        <v>18152</v>
      </c>
      <c r="B881">
        <v>118.024</v>
      </c>
      <c r="C881">
        <v>18.058700000000002</v>
      </c>
      <c r="D881">
        <v>-6.0079599999999997</v>
      </c>
      <c r="E881">
        <v>0</v>
      </c>
      <c r="F881">
        <v>0</v>
      </c>
      <c r="G881">
        <v>-1043330000</v>
      </c>
      <c r="H881">
        <v>1088420000</v>
      </c>
      <c r="I881">
        <v>-1023670000</v>
      </c>
    </row>
    <row r="882" spans="1:9">
      <c r="A882">
        <v>18181</v>
      </c>
      <c r="B882">
        <v>118.113</v>
      </c>
      <c r="C882">
        <v>18.270099999999999</v>
      </c>
      <c r="D882">
        <v>-6.2091200000000004</v>
      </c>
      <c r="E882">
        <v>0</v>
      </c>
      <c r="F882">
        <v>0</v>
      </c>
      <c r="G882">
        <v>-1035210000</v>
      </c>
      <c r="H882">
        <v>0</v>
      </c>
      <c r="I882">
        <v>-1020260000</v>
      </c>
    </row>
    <row r="883" spans="1:9">
      <c r="A883">
        <v>18217</v>
      </c>
      <c r="B883">
        <v>118.22199999999999</v>
      </c>
      <c r="C883">
        <v>18.511399999999998</v>
      </c>
      <c r="D883">
        <v>-6.5333500000000004</v>
      </c>
      <c r="E883">
        <v>0</v>
      </c>
      <c r="F883">
        <v>0</v>
      </c>
      <c r="G883">
        <v>-1063260000</v>
      </c>
      <c r="H883">
        <v>1095760000</v>
      </c>
      <c r="I883">
        <v>-1030750000</v>
      </c>
    </row>
    <row r="884" spans="1:9">
      <c r="A884">
        <v>18253</v>
      </c>
      <c r="B884">
        <v>118.30500000000001</v>
      </c>
      <c r="C884">
        <v>18.877700000000001</v>
      </c>
      <c r="D884">
        <v>-6.9014300000000004</v>
      </c>
      <c r="E884">
        <v>0</v>
      </c>
      <c r="F884">
        <v>0</v>
      </c>
      <c r="G884">
        <v>1106770000</v>
      </c>
      <c r="H884">
        <v>-1056960000</v>
      </c>
      <c r="I884">
        <v>-1029830000</v>
      </c>
    </row>
    <row r="885" spans="1:9">
      <c r="A885">
        <v>18284</v>
      </c>
      <c r="B885">
        <v>118.443</v>
      </c>
      <c r="C885">
        <v>19.328600000000002</v>
      </c>
      <c r="D885">
        <v>-7.3992800000000001</v>
      </c>
      <c r="E885">
        <v>0</v>
      </c>
      <c r="F885">
        <v>0</v>
      </c>
      <c r="G885">
        <v>-1038610000</v>
      </c>
      <c r="H885">
        <v>-1047530000</v>
      </c>
      <c r="I885">
        <v>-1026290000</v>
      </c>
    </row>
    <row r="886" spans="1:9">
      <c r="A886">
        <v>18317</v>
      </c>
      <c r="B886">
        <v>118.60899999999999</v>
      </c>
      <c r="C886">
        <v>19.6418</v>
      </c>
      <c r="D886">
        <v>-7.9820900000000004</v>
      </c>
      <c r="E886">
        <v>0</v>
      </c>
      <c r="F886">
        <v>0</v>
      </c>
      <c r="G886">
        <v>-1035990000</v>
      </c>
      <c r="H886">
        <v>-1049620000</v>
      </c>
      <c r="I886">
        <v>-1023930000</v>
      </c>
    </row>
    <row r="887" spans="1:9">
      <c r="A887">
        <v>18340</v>
      </c>
      <c r="B887">
        <v>118.81399999999999</v>
      </c>
      <c r="C887">
        <v>19.8809</v>
      </c>
      <c r="D887">
        <v>-8.6118900000000007</v>
      </c>
      <c r="E887">
        <v>0</v>
      </c>
      <c r="F887">
        <v>0</v>
      </c>
      <c r="G887">
        <v>-1030490000</v>
      </c>
      <c r="H887">
        <v>0</v>
      </c>
      <c r="I887">
        <v>-1025770000</v>
      </c>
    </row>
    <row r="888" spans="1:9">
      <c r="A888">
        <v>18374</v>
      </c>
      <c r="B888">
        <v>118.861</v>
      </c>
      <c r="C888">
        <v>20.034800000000001</v>
      </c>
      <c r="D888">
        <v>-9.1540499999999998</v>
      </c>
      <c r="E888">
        <v>0</v>
      </c>
      <c r="F888">
        <v>0</v>
      </c>
      <c r="G888">
        <v>1103630000</v>
      </c>
      <c r="H888">
        <v>1086320000</v>
      </c>
      <c r="I888">
        <v>1082130000</v>
      </c>
    </row>
    <row r="889" spans="1:9">
      <c r="A889">
        <v>18404</v>
      </c>
      <c r="B889">
        <v>118.803</v>
      </c>
      <c r="C889">
        <v>20.302600000000002</v>
      </c>
      <c r="D889">
        <v>-9.6679600000000008</v>
      </c>
      <c r="E889">
        <v>0</v>
      </c>
      <c r="F889">
        <v>0</v>
      </c>
      <c r="G889">
        <v>1106250000</v>
      </c>
      <c r="H889">
        <v>-1052770000</v>
      </c>
      <c r="I889">
        <v>1093660000</v>
      </c>
    </row>
    <row r="890" spans="1:9">
      <c r="A890">
        <v>18421</v>
      </c>
      <c r="B890">
        <v>118.67700000000001</v>
      </c>
      <c r="C890">
        <v>20.585799999999999</v>
      </c>
      <c r="D890">
        <v>-10.155200000000001</v>
      </c>
      <c r="E890">
        <v>0</v>
      </c>
      <c r="F890">
        <v>0</v>
      </c>
      <c r="G890">
        <v>0</v>
      </c>
      <c r="H890">
        <v>0</v>
      </c>
      <c r="I890">
        <v>-1053820000</v>
      </c>
    </row>
    <row r="891" spans="1:9">
      <c r="A891">
        <v>18451</v>
      </c>
      <c r="B891">
        <v>118.587</v>
      </c>
      <c r="C891">
        <v>20.817699999999999</v>
      </c>
      <c r="D891">
        <v>-10.5541</v>
      </c>
      <c r="E891">
        <v>0</v>
      </c>
      <c r="F891">
        <v>0</v>
      </c>
      <c r="G891">
        <v>-1030620000</v>
      </c>
      <c r="H891">
        <v>1101000000</v>
      </c>
      <c r="I891">
        <v>-1026690000</v>
      </c>
    </row>
    <row r="892" spans="1:9">
      <c r="A892">
        <v>18477</v>
      </c>
      <c r="B892">
        <v>118.601</v>
      </c>
      <c r="C892">
        <v>20.8599</v>
      </c>
      <c r="D892">
        <v>-10.9368</v>
      </c>
      <c r="E892">
        <v>0</v>
      </c>
      <c r="F892">
        <v>0</v>
      </c>
      <c r="G892">
        <v>-1029570000</v>
      </c>
      <c r="H892">
        <v>1097860000</v>
      </c>
      <c r="I892">
        <v>-1029050000</v>
      </c>
    </row>
    <row r="893" spans="1:9">
      <c r="A893">
        <v>18497</v>
      </c>
      <c r="B893">
        <v>118.559</v>
      </c>
      <c r="C893">
        <v>20.741099999999999</v>
      </c>
      <c r="D893">
        <v>-11.158300000000001</v>
      </c>
      <c r="E893">
        <v>0</v>
      </c>
      <c r="F893">
        <v>0</v>
      </c>
      <c r="G893">
        <v>-1036520000</v>
      </c>
      <c r="H893">
        <v>1101000000</v>
      </c>
      <c r="I893">
        <v>-1030750000</v>
      </c>
    </row>
    <row r="894" spans="1:9">
      <c r="A894">
        <v>18508</v>
      </c>
      <c r="B894">
        <v>118.48099999999999</v>
      </c>
      <c r="C894">
        <v>20.6815</v>
      </c>
      <c r="D894">
        <v>-11.2523</v>
      </c>
      <c r="E894">
        <v>0</v>
      </c>
      <c r="F894">
        <v>0</v>
      </c>
      <c r="G894">
        <v>0</v>
      </c>
      <c r="H894">
        <v>1098910000</v>
      </c>
      <c r="I894">
        <v>-1031670000</v>
      </c>
    </row>
    <row r="895" spans="1:9">
      <c r="A895">
        <v>18535</v>
      </c>
      <c r="B895">
        <v>118.346</v>
      </c>
      <c r="C895">
        <v>20.6995</v>
      </c>
      <c r="D895">
        <v>-11.2685</v>
      </c>
      <c r="E895">
        <v>0</v>
      </c>
      <c r="F895">
        <v>0</v>
      </c>
      <c r="G895">
        <v>-1053820000</v>
      </c>
      <c r="H895">
        <v>1093660000</v>
      </c>
      <c r="I895">
        <v>-1030750000</v>
      </c>
    </row>
    <row r="896" spans="1:9">
      <c r="A896">
        <v>18548</v>
      </c>
      <c r="B896">
        <v>118.346</v>
      </c>
      <c r="C896">
        <v>20.6995</v>
      </c>
      <c r="D896">
        <v>-11.2685</v>
      </c>
      <c r="E896">
        <v>0</v>
      </c>
      <c r="F896">
        <v>0</v>
      </c>
      <c r="G896">
        <v>-1036780000</v>
      </c>
      <c r="H896">
        <v>1082130000</v>
      </c>
      <c r="I896">
        <v>-1029440000</v>
      </c>
    </row>
    <row r="897" spans="1:9">
      <c r="A897">
        <v>18577</v>
      </c>
      <c r="B897">
        <v>118.509</v>
      </c>
      <c r="C897">
        <v>20.692900000000002</v>
      </c>
      <c r="D897">
        <v>-11.4274</v>
      </c>
      <c r="E897">
        <v>0</v>
      </c>
      <c r="F897">
        <v>0</v>
      </c>
      <c r="G897">
        <v>-1035990000</v>
      </c>
      <c r="H897">
        <v>1090520000</v>
      </c>
      <c r="I897">
        <v>-1030490000</v>
      </c>
    </row>
    <row r="898" spans="1:9">
      <c r="A898">
        <v>18606</v>
      </c>
      <c r="B898">
        <v>118.756</v>
      </c>
      <c r="C898">
        <v>20.564900000000002</v>
      </c>
      <c r="D898">
        <v>-11.5878</v>
      </c>
      <c r="E898">
        <v>0</v>
      </c>
      <c r="F898">
        <v>0</v>
      </c>
      <c r="G898">
        <v>-1038350000</v>
      </c>
      <c r="H898">
        <v>1100480000</v>
      </c>
      <c r="I898">
        <v>-1029700000</v>
      </c>
    </row>
    <row r="899" spans="1:9">
      <c r="A899">
        <v>18631</v>
      </c>
      <c r="B899">
        <v>118.991</v>
      </c>
      <c r="C899">
        <v>20.409700000000001</v>
      </c>
      <c r="D899">
        <v>-11.700699999999999</v>
      </c>
      <c r="E899">
        <v>0</v>
      </c>
      <c r="F899">
        <v>0</v>
      </c>
      <c r="G899">
        <v>-1034940000</v>
      </c>
      <c r="H899">
        <v>1103100000</v>
      </c>
      <c r="I899">
        <v>-1027210000</v>
      </c>
    </row>
    <row r="900" spans="1:9">
      <c r="A900">
        <v>18645</v>
      </c>
      <c r="B900">
        <v>119.178</v>
      </c>
      <c r="C900">
        <v>20.254899999999999</v>
      </c>
      <c r="D900">
        <v>-11.7636</v>
      </c>
      <c r="E900">
        <v>0</v>
      </c>
      <c r="F900">
        <v>0</v>
      </c>
      <c r="G900">
        <v>-1030750000</v>
      </c>
      <c r="H900">
        <v>1101530000</v>
      </c>
      <c r="I900">
        <v>-1026290000</v>
      </c>
    </row>
    <row r="901" spans="1:9">
      <c r="A901">
        <v>18667</v>
      </c>
      <c r="B901">
        <v>119.30800000000001</v>
      </c>
      <c r="C901">
        <v>20.141100000000002</v>
      </c>
      <c r="D901">
        <v>-11.821</v>
      </c>
      <c r="E901">
        <v>0</v>
      </c>
      <c r="F901">
        <v>0</v>
      </c>
      <c r="G901">
        <v>-1033110000</v>
      </c>
      <c r="H901">
        <v>1095760000</v>
      </c>
      <c r="I901">
        <v>-1028000000</v>
      </c>
    </row>
    <row r="902" spans="1:9">
      <c r="A902">
        <v>18678</v>
      </c>
      <c r="B902">
        <v>119.486</v>
      </c>
      <c r="C902">
        <v>20.045200000000001</v>
      </c>
      <c r="D902">
        <v>-11.914</v>
      </c>
      <c r="E902">
        <v>0</v>
      </c>
      <c r="F902">
        <v>0</v>
      </c>
      <c r="G902">
        <v>1082130000</v>
      </c>
      <c r="H902">
        <v>1098910000</v>
      </c>
      <c r="I902">
        <v>-1033630000</v>
      </c>
    </row>
    <row r="903" spans="1:9">
      <c r="A903">
        <v>18692</v>
      </c>
      <c r="B903">
        <v>119.637</v>
      </c>
      <c r="C903">
        <v>19.976400000000002</v>
      </c>
      <c r="D903">
        <v>-12.0032</v>
      </c>
      <c r="E903">
        <v>0</v>
      </c>
      <c r="F903">
        <v>0</v>
      </c>
      <c r="G903">
        <v>1094710000</v>
      </c>
      <c r="H903">
        <v>1096810000</v>
      </c>
      <c r="I903">
        <v>-1036780000</v>
      </c>
    </row>
    <row r="904" spans="1:9">
      <c r="A904">
        <v>18705</v>
      </c>
      <c r="B904">
        <v>119.768</v>
      </c>
      <c r="C904">
        <v>19.914000000000001</v>
      </c>
      <c r="D904">
        <v>-12.0922</v>
      </c>
      <c r="E904">
        <v>0</v>
      </c>
      <c r="F904">
        <v>0</v>
      </c>
      <c r="G904">
        <v>1097860000</v>
      </c>
      <c r="H904">
        <v>1095760000</v>
      </c>
      <c r="I904">
        <v>-1038610000</v>
      </c>
    </row>
    <row r="905" spans="1:9">
      <c r="A905">
        <v>18712</v>
      </c>
      <c r="B905">
        <v>119.783</v>
      </c>
      <c r="C905">
        <v>19.9405</v>
      </c>
      <c r="D905">
        <v>-12.089399999999999</v>
      </c>
      <c r="E905">
        <v>0</v>
      </c>
      <c r="F905">
        <v>0</v>
      </c>
      <c r="G905">
        <v>-1044910000</v>
      </c>
      <c r="H905">
        <v>1084230000</v>
      </c>
      <c r="I905">
        <v>-1041240000</v>
      </c>
    </row>
    <row r="906" spans="1:9">
      <c r="A906">
        <v>18740</v>
      </c>
      <c r="B906">
        <v>119.84699999999999</v>
      </c>
      <c r="C906">
        <v>19.959399999999999</v>
      </c>
      <c r="D906">
        <v>-12.099</v>
      </c>
      <c r="E906">
        <v>0</v>
      </c>
      <c r="F906">
        <v>0</v>
      </c>
      <c r="G906">
        <v>-1034940000</v>
      </c>
      <c r="H906">
        <v>1099960000</v>
      </c>
      <c r="I906">
        <v>-1037830000</v>
      </c>
    </row>
    <row r="907" spans="1:9">
      <c r="A907">
        <v>18766</v>
      </c>
      <c r="B907">
        <v>119.947</v>
      </c>
      <c r="C907">
        <v>19.921099999999999</v>
      </c>
      <c r="D907">
        <v>-12.084099999999999</v>
      </c>
      <c r="E907">
        <v>0</v>
      </c>
      <c r="F907">
        <v>0</v>
      </c>
      <c r="G907">
        <v>-1031670000</v>
      </c>
      <c r="H907">
        <v>1101530000</v>
      </c>
      <c r="I907">
        <v>-1034940000</v>
      </c>
    </row>
    <row r="908" spans="1:9">
      <c r="A908">
        <v>18774</v>
      </c>
      <c r="B908">
        <v>120.05800000000001</v>
      </c>
      <c r="C908">
        <v>19.833500000000001</v>
      </c>
      <c r="D908">
        <v>-12.0425</v>
      </c>
      <c r="E908">
        <v>0</v>
      </c>
      <c r="F908">
        <v>0</v>
      </c>
      <c r="G908">
        <v>-1030620000</v>
      </c>
      <c r="H908">
        <v>1101530000</v>
      </c>
      <c r="I908">
        <v>-1027870000</v>
      </c>
    </row>
    <row r="909" spans="1:9">
      <c r="A909">
        <v>18799</v>
      </c>
      <c r="B909">
        <v>120.258</v>
      </c>
      <c r="C909">
        <v>19.730699999999999</v>
      </c>
      <c r="D909">
        <v>-12.0265</v>
      </c>
      <c r="E909">
        <v>0</v>
      </c>
      <c r="F909">
        <v>0</v>
      </c>
      <c r="G909">
        <v>-1032850000</v>
      </c>
      <c r="H909">
        <v>1102580000</v>
      </c>
      <c r="I909">
        <v>-1026290000</v>
      </c>
    </row>
    <row r="910" spans="1:9">
      <c r="A910">
        <v>18813</v>
      </c>
      <c r="B910">
        <v>120.459</v>
      </c>
      <c r="C910">
        <v>19.642900000000001</v>
      </c>
      <c r="D910">
        <v>-11.9946</v>
      </c>
      <c r="E910">
        <v>0</v>
      </c>
      <c r="F910">
        <v>0</v>
      </c>
      <c r="G910">
        <v>-1051720000</v>
      </c>
      <c r="H910">
        <v>1105200000</v>
      </c>
      <c r="I910">
        <v>-1029310000</v>
      </c>
    </row>
    <row r="911" spans="1:9">
      <c r="A911">
        <v>18835</v>
      </c>
      <c r="B911">
        <v>120.69</v>
      </c>
      <c r="C911">
        <v>19.562000000000001</v>
      </c>
      <c r="D911">
        <v>-11.9617</v>
      </c>
      <c r="E911">
        <v>0</v>
      </c>
      <c r="F911">
        <v>0</v>
      </c>
      <c r="G911">
        <v>-1056960000</v>
      </c>
      <c r="H911">
        <v>1106770000</v>
      </c>
      <c r="I911">
        <v>-1031540000</v>
      </c>
    </row>
    <row r="912" spans="1:9">
      <c r="A912">
        <v>18854</v>
      </c>
      <c r="B912">
        <v>120.69</v>
      </c>
      <c r="C912">
        <v>19.562000000000001</v>
      </c>
      <c r="D912">
        <v>-11.9617</v>
      </c>
      <c r="E912">
        <v>0</v>
      </c>
      <c r="F912">
        <v>0</v>
      </c>
      <c r="G912">
        <v>-1041240000</v>
      </c>
      <c r="H912">
        <v>1110440000</v>
      </c>
      <c r="I912">
        <v>-1031270000</v>
      </c>
    </row>
    <row r="913" spans="1:9">
      <c r="A913">
        <v>18876</v>
      </c>
      <c r="B913">
        <v>121.009</v>
      </c>
      <c r="C913">
        <v>19.501799999999999</v>
      </c>
      <c r="D913">
        <v>-11.8451</v>
      </c>
      <c r="E913">
        <v>0</v>
      </c>
      <c r="F913">
        <v>0</v>
      </c>
      <c r="G913">
        <v>-1032590000</v>
      </c>
      <c r="H913">
        <v>1111230000</v>
      </c>
      <c r="I913">
        <v>-1029570000</v>
      </c>
    </row>
    <row r="914" spans="1:9">
      <c r="A914">
        <v>18896</v>
      </c>
      <c r="B914">
        <v>121.285</v>
      </c>
      <c r="C914">
        <v>19.4069</v>
      </c>
      <c r="D914">
        <v>-11.6244</v>
      </c>
      <c r="E914">
        <v>0</v>
      </c>
      <c r="F914">
        <v>0</v>
      </c>
      <c r="G914">
        <v>-1029570000</v>
      </c>
      <c r="H914">
        <v>1111490000</v>
      </c>
      <c r="I914">
        <v>-1027740000</v>
      </c>
    </row>
    <row r="915" spans="1:9">
      <c r="A915">
        <v>18906</v>
      </c>
      <c r="B915">
        <v>121.376</v>
      </c>
      <c r="C915">
        <v>19.327100000000002</v>
      </c>
      <c r="D915">
        <v>-11.2704</v>
      </c>
      <c r="E915">
        <v>0</v>
      </c>
      <c r="F915">
        <v>0</v>
      </c>
      <c r="G915">
        <v>-1033110000</v>
      </c>
      <c r="H915">
        <v>1094710000</v>
      </c>
      <c r="I915">
        <v>-1023280000</v>
      </c>
    </row>
    <row r="916" spans="1:9">
      <c r="A916">
        <v>18931</v>
      </c>
      <c r="B916">
        <v>121.425</v>
      </c>
      <c r="C916">
        <v>19.305599999999998</v>
      </c>
      <c r="D916">
        <v>-10.9407</v>
      </c>
      <c r="E916">
        <v>0</v>
      </c>
      <c r="F916">
        <v>0</v>
      </c>
      <c r="G916">
        <v>-1049620000</v>
      </c>
      <c r="H916">
        <v>1091570000</v>
      </c>
      <c r="I916">
        <v>-1030360000</v>
      </c>
    </row>
    <row r="917" spans="1:9">
      <c r="A917">
        <v>18945</v>
      </c>
      <c r="B917">
        <v>121.45</v>
      </c>
      <c r="C917">
        <v>19.3948</v>
      </c>
      <c r="D917">
        <v>-10.643700000000001</v>
      </c>
      <c r="E917">
        <v>0</v>
      </c>
      <c r="F917">
        <v>0</v>
      </c>
      <c r="G917">
        <v>-1053820000</v>
      </c>
      <c r="H917">
        <v>1103100000</v>
      </c>
      <c r="I917">
        <v>-1041240000</v>
      </c>
    </row>
    <row r="918" spans="1:9">
      <c r="A918">
        <v>18971</v>
      </c>
      <c r="B918">
        <v>121.392</v>
      </c>
      <c r="C918">
        <v>19.5701</v>
      </c>
      <c r="D918">
        <v>-10.3186</v>
      </c>
      <c r="E918">
        <v>0</v>
      </c>
      <c r="F918">
        <v>0</v>
      </c>
      <c r="G918">
        <v>-1034420000</v>
      </c>
      <c r="H918">
        <v>1090520000</v>
      </c>
      <c r="I918">
        <v>-1035730000</v>
      </c>
    </row>
    <row r="919" spans="1:9">
      <c r="A919">
        <v>18984</v>
      </c>
      <c r="B919">
        <v>121.438</v>
      </c>
      <c r="C919">
        <v>19.621200000000002</v>
      </c>
      <c r="D919">
        <v>-9.9910599999999992</v>
      </c>
      <c r="E919">
        <v>0</v>
      </c>
      <c r="F919">
        <v>0</v>
      </c>
      <c r="G919">
        <v>-1029960000</v>
      </c>
      <c r="H919">
        <v>0</v>
      </c>
      <c r="I919">
        <v>-1030230000</v>
      </c>
    </row>
    <row r="920" spans="1:9">
      <c r="A920">
        <v>19010</v>
      </c>
      <c r="B920">
        <v>121.52800000000001</v>
      </c>
      <c r="C920">
        <v>19.464099999999998</v>
      </c>
      <c r="D920">
        <v>-9.63903</v>
      </c>
      <c r="E920">
        <v>0</v>
      </c>
      <c r="F920">
        <v>0</v>
      </c>
      <c r="G920">
        <v>-1034420000</v>
      </c>
      <c r="H920">
        <v>-1065350000</v>
      </c>
      <c r="I920">
        <v>-1031140000</v>
      </c>
    </row>
    <row r="921" spans="1:9">
      <c r="A921">
        <v>19040</v>
      </c>
      <c r="B921">
        <v>121.51</v>
      </c>
      <c r="C921">
        <v>19.117699999999999</v>
      </c>
      <c r="D921">
        <v>-9.3078500000000002</v>
      </c>
      <c r="E921">
        <v>0</v>
      </c>
      <c r="F921">
        <v>0</v>
      </c>
      <c r="G921">
        <v>-1053820000</v>
      </c>
      <c r="H921">
        <v>1108340000</v>
      </c>
      <c r="I921">
        <v>-1031670000</v>
      </c>
    </row>
    <row r="922" spans="1:9">
      <c r="A922">
        <v>19070</v>
      </c>
      <c r="B922">
        <v>121.402</v>
      </c>
      <c r="C922">
        <v>18.855599999999999</v>
      </c>
      <c r="D922">
        <v>-8.9811499999999995</v>
      </c>
      <c r="E922">
        <v>0</v>
      </c>
      <c r="F922">
        <v>0</v>
      </c>
      <c r="G922">
        <v>-1043330000</v>
      </c>
      <c r="H922">
        <v>1107560000</v>
      </c>
      <c r="I922">
        <v>-1031010000</v>
      </c>
    </row>
    <row r="923" spans="1:9">
      <c r="A923">
        <v>19084</v>
      </c>
      <c r="B923">
        <v>121.318</v>
      </c>
      <c r="C923">
        <v>18.584800000000001</v>
      </c>
      <c r="D923">
        <v>-8.6598600000000001</v>
      </c>
      <c r="E923">
        <v>0</v>
      </c>
      <c r="F923">
        <v>0</v>
      </c>
      <c r="G923">
        <v>-1028780000</v>
      </c>
      <c r="H923">
        <v>1103100000</v>
      </c>
      <c r="I923">
        <v>-1025900000</v>
      </c>
    </row>
    <row r="924" spans="1:9">
      <c r="A924">
        <v>19107</v>
      </c>
      <c r="B924">
        <v>121.194</v>
      </c>
      <c r="C924">
        <v>18.263500000000001</v>
      </c>
      <c r="D924">
        <v>-8.2576800000000006</v>
      </c>
      <c r="E924">
        <v>0</v>
      </c>
      <c r="F924">
        <v>0</v>
      </c>
      <c r="G924">
        <v>-1031670000</v>
      </c>
      <c r="H924">
        <v>1102580000</v>
      </c>
      <c r="I924">
        <v>-1023800000</v>
      </c>
    </row>
    <row r="925" spans="1:9">
      <c r="A925">
        <v>19127</v>
      </c>
      <c r="B925">
        <v>120.996</v>
      </c>
      <c r="C925">
        <v>17.872199999999999</v>
      </c>
      <c r="D925">
        <v>-7.7933500000000002</v>
      </c>
      <c r="E925">
        <v>0</v>
      </c>
      <c r="F925">
        <v>0</v>
      </c>
      <c r="G925">
        <v>-1038610000</v>
      </c>
      <c r="H925">
        <v>1098910000</v>
      </c>
      <c r="I925">
        <v>-1024720000</v>
      </c>
    </row>
    <row r="926" spans="1:9">
      <c r="A926">
        <v>19143</v>
      </c>
      <c r="B926">
        <v>120.794</v>
      </c>
      <c r="C926">
        <v>17.493300000000001</v>
      </c>
      <c r="D926">
        <v>-7.3614300000000004</v>
      </c>
      <c r="E926">
        <v>0</v>
      </c>
      <c r="F926">
        <v>0</v>
      </c>
      <c r="G926">
        <v>0</v>
      </c>
      <c r="H926">
        <v>0</v>
      </c>
      <c r="I926">
        <v>-1031800000</v>
      </c>
    </row>
    <row r="927" spans="1:9">
      <c r="A927">
        <v>19174</v>
      </c>
      <c r="B927">
        <v>120.43</v>
      </c>
      <c r="C927">
        <v>17.243500000000001</v>
      </c>
      <c r="D927">
        <v>-6.9105100000000004</v>
      </c>
      <c r="E927">
        <v>0</v>
      </c>
      <c r="F927">
        <v>0</v>
      </c>
      <c r="G927">
        <v>-1037570000</v>
      </c>
      <c r="H927">
        <v>1084230000</v>
      </c>
      <c r="I927">
        <v>-1031540000</v>
      </c>
    </row>
    <row r="928" spans="1:9">
      <c r="A928">
        <v>19203</v>
      </c>
      <c r="B928">
        <v>120.43</v>
      </c>
      <c r="C928">
        <v>17.243500000000001</v>
      </c>
      <c r="D928">
        <v>-6.9105100000000004</v>
      </c>
      <c r="E928">
        <v>0</v>
      </c>
      <c r="F928">
        <v>0</v>
      </c>
      <c r="G928">
        <v>-1032320000</v>
      </c>
      <c r="H928">
        <v>0</v>
      </c>
      <c r="I928">
        <v>-1027210000</v>
      </c>
    </row>
    <row r="929" spans="1:9">
      <c r="A929">
        <v>19218</v>
      </c>
      <c r="B929">
        <v>120.05500000000001</v>
      </c>
      <c r="C929">
        <v>16.942599999999999</v>
      </c>
      <c r="D929">
        <v>-6.4439399999999996</v>
      </c>
      <c r="E929">
        <v>0</v>
      </c>
      <c r="F929">
        <v>0</v>
      </c>
      <c r="G929">
        <v>-1031140000</v>
      </c>
      <c r="H929">
        <v>1088420000</v>
      </c>
      <c r="I929">
        <v>-1025510000</v>
      </c>
    </row>
    <row r="930" spans="1:9">
      <c r="A930">
        <v>19244</v>
      </c>
      <c r="B930">
        <v>119.67700000000001</v>
      </c>
      <c r="C930">
        <v>16.650600000000001</v>
      </c>
      <c r="D930">
        <v>-5.9568899999999996</v>
      </c>
      <c r="E930">
        <v>0</v>
      </c>
      <c r="F930">
        <v>0</v>
      </c>
      <c r="G930">
        <v>-1038880000</v>
      </c>
      <c r="H930">
        <v>1095760000</v>
      </c>
      <c r="I930">
        <v>-1025250000</v>
      </c>
    </row>
    <row r="931" spans="1:9">
      <c r="A931">
        <v>19272</v>
      </c>
      <c r="B931">
        <v>119.334</v>
      </c>
      <c r="C931">
        <v>16.2988</v>
      </c>
      <c r="D931">
        <v>-5.5198700000000001</v>
      </c>
      <c r="E931">
        <v>0</v>
      </c>
      <c r="F931">
        <v>0</v>
      </c>
      <c r="G931">
        <v>0</v>
      </c>
      <c r="H931">
        <v>0</v>
      </c>
      <c r="I931">
        <v>-1030090000</v>
      </c>
    </row>
    <row r="932" spans="1:9">
      <c r="A932">
        <v>19288</v>
      </c>
      <c r="B932">
        <v>119.083</v>
      </c>
      <c r="C932">
        <v>16.0091</v>
      </c>
      <c r="D932">
        <v>-5.2178699999999996</v>
      </c>
      <c r="E932">
        <v>0</v>
      </c>
      <c r="F932">
        <v>0</v>
      </c>
      <c r="G932">
        <v>-1038880000</v>
      </c>
      <c r="H932">
        <v>1094710000</v>
      </c>
      <c r="I932">
        <v>-1028130000</v>
      </c>
    </row>
    <row r="933" spans="1:9">
      <c r="A933">
        <v>19309</v>
      </c>
      <c r="B933">
        <v>118.887</v>
      </c>
      <c r="C933">
        <v>15.748699999999999</v>
      </c>
      <c r="D933">
        <v>-4.9707800000000004</v>
      </c>
      <c r="E933">
        <v>0</v>
      </c>
      <c r="F933">
        <v>0</v>
      </c>
      <c r="G933">
        <v>-1036520000</v>
      </c>
      <c r="H933">
        <v>1102050000</v>
      </c>
      <c r="I933">
        <v>-1025110000</v>
      </c>
    </row>
    <row r="934" spans="1:9">
      <c r="A934">
        <v>19330</v>
      </c>
      <c r="B934">
        <v>118.694</v>
      </c>
      <c r="C934">
        <v>15.4892</v>
      </c>
      <c r="D934">
        <v>-4.73339</v>
      </c>
      <c r="E934">
        <v>0</v>
      </c>
      <c r="F934">
        <v>0</v>
      </c>
      <c r="G934">
        <v>-1031800000</v>
      </c>
      <c r="H934">
        <v>1091570000</v>
      </c>
      <c r="I934">
        <v>-1022560000</v>
      </c>
    </row>
    <row r="935" spans="1:9">
      <c r="A935">
        <v>19336</v>
      </c>
      <c r="B935">
        <v>118.548</v>
      </c>
      <c r="C935">
        <v>15.151899999999999</v>
      </c>
      <c r="D935">
        <v>-4.4945599999999999</v>
      </c>
      <c r="E935">
        <v>0</v>
      </c>
      <c r="F935">
        <v>0</v>
      </c>
      <c r="G935">
        <v>-1033900000</v>
      </c>
      <c r="H935">
        <v>1091570000</v>
      </c>
      <c r="I935">
        <v>-1024200000</v>
      </c>
    </row>
    <row r="936" spans="1:9">
      <c r="A936">
        <v>19348</v>
      </c>
      <c r="B936">
        <v>118.43600000000001</v>
      </c>
      <c r="C936">
        <v>14.7722</v>
      </c>
      <c r="D936">
        <v>-4.2686799999999998</v>
      </c>
      <c r="E936">
        <v>0</v>
      </c>
      <c r="F936">
        <v>0</v>
      </c>
      <c r="G936">
        <v>-1048580000</v>
      </c>
      <c r="H936">
        <v>1093660000</v>
      </c>
      <c r="I936">
        <v>-1027870000</v>
      </c>
    </row>
    <row r="937" spans="1:9">
      <c r="A937">
        <v>19372</v>
      </c>
      <c r="B937">
        <v>118.26</v>
      </c>
      <c r="C937">
        <v>14.6182</v>
      </c>
      <c r="D937">
        <v>-4.06867</v>
      </c>
      <c r="E937">
        <v>0</v>
      </c>
      <c r="F937">
        <v>0</v>
      </c>
      <c r="G937">
        <v>-1051720000</v>
      </c>
      <c r="H937">
        <v>1103100000</v>
      </c>
      <c r="I937">
        <v>-1026950000</v>
      </c>
    </row>
    <row r="938" spans="1:9">
      <c r="A938">
        <v>19383</v>
      </c>
      <c r="B938">
        <v>118.095</v>
      </c>
      <c r="C938">
        <v>14.5822</v>
      </c>
      <c r="D938">
        <v>-3.8935</v>
      </c>
      <c r="E938">
        <v>0</v>
      </c>
      <c r="F938">
        <v>0</v>
      </c>
      <c r="G938">
        <v>-1043330000</v>
      </c>
      <c r="H938">
        <v>1082130000</v>
      </c>
      <c r="I938">
        <v>-1027210000</v>
      </c>
    </row>
    <row r="939" spans="1:9">
      <c r="A939">
        <v>19408</v>
      </c>
      <c r="B939">
        <v>118.023</v>
      </c>
      <c r="C939">
        <v>14.512600000000001</v>
      </c>
      <c r="D939">
        <v>-3.7457199999999999</v>
      </c>
      <c r="E939">
        <v>0</v>
      </c>
      <c r="F939">
        <v>0</v>
      </c>
      <c r="G939">
        <v>-1041760000</v>
      </c>
      <c r="H939">
        <v>1086320000</v>
      </c>
      <c r="I939">
        <v>-1025900000</v>
      </c>
    </row>
    <row r="940" spans="1:9">
      <c r="A940">
        <v>19430</v>
      </c>
      <c r="B940">
        <v>117.955</v>
      </c>
      <c r="C940">
        <v>14.4085</v>
      </c>
      <c r="D940">
        <v>-3.5809700000000002</v>
      </c>
      <c r="E940">
        <v>0</v>
      </c>
      <c r="F940">
        <v>0</v>
      </c>
      <c r="G940">
        <v>-1044380000</v>
      </c>
      <c r="H940">
        <v>1086320000</v>
      </c>
      <c r="I940">
        <v>-1025640000</v>
      </c>
    </row>
    <row r="941" spans="1:9">
      <c r="A941">
        <v>19444</v>
      </c>
      <c r="B941">
        <v>117.887</v>
      </c>
      <c r="C941">
        <v>14.321</v>
      </c>
      <c r="D941">
        <v>-3.4433699999999998</v>
      </c>
      <c r="E941">
        <v>0</v>
      </c>
      <c r="F941">
        <v>0</v>
      </c>
      <c r="G941">
        <v>-1044380000</v>
      </c>
      <c r="H941">
        <v>0</v>
      </c>
      <c r="I941">
        <v>-1028260000</v>
      </c>
    </row>
    <row r="942" spans="1:9">
      <c r="A942">
        <v>19468</v>
      </c>
      <c r="B942">
        <v>117.91800000000001</v>
      </c>
      <c r="C942">
        <v>14.244300000000001</v>
      </c>
      <c r="D942">
        <v>-3.3691800000000001</v>
      </c>
      <c r="E942">
        <v>0</v>
      </c>
      <c r="F942">
        <v>0</v>
      </c>
      <c r="G942">
        <v>-1041240000</v>
      </c>
      <c r="H942">
        <v>0</v>
      </c>
      <c r="I942">
        <v>-1028000000</v>
      </c>
    </row>
    <row r="943" spans="1:9">
      <c r="A943">
        <v>19481</v>
      </c>
      <c r="B943">
        <v>117.997</v>
      </c>
      <c r="C943">
        <v>14.169700000000001</v>
      </c>
      <c r="D943">
        <v>-3.3212999999999999</v>
      </c>
      <c r="E943">
        <v>0</v>
      </c>
      <c r="F943">
        <v>0</v>
      </c>
      <c r="G943">
        <v>-1044380000</v>
      </c>
      <c r="H943">
        <v>1082130000</v>
      </c>
      <c r="I943">
        <v>-1027740000</v>
      </c>
    </row>
    <row r="944" spans="1:9">
      <c r="A944">
        <v>19494</v>
      </c>
      <c r="B944">
        <v>117.997</v>
      </c>
      <c r="C944">
        <v>14.169700000000001</v>
      </c>
      <c r="D944">
        <v>-3.3212999999999999</v>
      </c>
      <c r="E944">
        <v>0</v>
      </c>
      <c r="F944">
        <v>0</v>
      </c>
      <c r="G944">
        <v>-1045950000</v>
      </c>
      <c r="H944">
        <v>1082130000</v>
      </c>
      <c r="I944">
        <v>-1027740000</v>
      </c>
    </row>
    <row r="945" spans="1:9">
      <c r="A945">
        <v>19503</v>
      </c>
      <c r="B945">
        <v>118.096</v>
      </c>
      <c r="C945">
        <v>14.128299999999999</v>
      </c>
      <c r="D945">
        <v>-3.2959900000000002</v>
      </c>
      <c r="E945">
        <v>0</v>
      </c>
      <c r="F945">
        <v>0</v>
      </c>
      <c r="G945">
        <v>-1044380000</v>
      </c>
      <c r="H945">
        <v>0</v>
      </c>
      <c r="I945">
        <v>-1027870000</v>
      </c>
    </row>
    <row r="946" spans="1:9">
      <c r="A946">
        <v>19512</v>
      </c>
      <c r="B946">
        <v>118.271</v>
      </c>
      <c r="C946">
        <v>14.021100000000001</v>
      </c>
      <c r="D946">
        <v>-3.31054</v>
      </c>
      <c r="E946">
        <v>0</v>
      </c>
      <c r="F946">
        <v>0</v>
      </c>
      <c r="G946">
        <v>-1041760000</v>
      </c>
      <c r="H946">
        <v>0</v>
      </c>
      <c r="I946">
        <v>-1028000000</v>
      </c>
    </row>
    <row r="947" spans="1:9">
      <c r="A947">
        <v>19541</v>
      </c>
      <c r="B947">
        <v>118.483</v>
      </c>
      <c r="C947">
        <v>13.8599</v>
      </c>
      <c r="D947">
        <v>-3.3598599999999998</v>
      </c>
      <c r="E947">
        <v>0</v>
      </c>
      <c r="F947">
        <v>0</v>
      </c>
      <c r="G947">
        <v>-1047000000</v>
      </c>
      <c r="H947">
        <v>1084230000</v>
      </c>
      <c r="I947">
        <v>-1028130000</v>
      </c>
    </row>
    <row r="948" spans="1:9">
      <c r="A948">
        <v>19562</v>
      </c>
      <c r="B948">
        <v>118.643</v>
      </c>
      <c r="C948">
        <v>13.718500000000001</v>
      </c>
      <c r="D948">
        <v>-3.39913</v>
      </c>
      <c r="E948">
        <v>0</v>
      </c>
      <c r="F948">
        <v>0</v>
      </c>
      <c r="G948">
        <v>-1048050000</v>
      </c>
      <c r="H948">
        <v>1088420000</v>
      </c>
      <c r="I948">
        <v>-1028390000</v>
      </c>
    </row>
    <row r="949" spans="1:9">
      <c r="A949">
        <v>19581</v>
      </c>
      <c r="B949">
        <v>118.80800000000001</v>
      </c>
      <c r="C949">
        <v>13.5794</v>
      </c>
      <c r="D949">
        <v>-3.4340000000000002</v>
      </c>
      <c r="E949">
        <v>0</v>
      </c>
      <c r="F949">
        <v>0</v>
      </c>
      <c r="G949">
        <v>-1043860000</v>
      </c>
      <c r="H949">
        <v>1096810000</v>
      </c>
      <c r="I949">
        <v>-1026030000</v>
      </c>
    </row>
    <row r="950" spans="1:9">
      <c r="A950">
        <v>19606</v>
      </c>
      <c r="B950">
        <v>118.944</v>
      </c>
      <c r="C950">
        <v>13.4499</v>
      </c>
      <c r="D950">
        <v>-3.4354100000000001</v>
      </c>
      <c r="E950">
        <v>0</v>
      </c>
      <c r="F950">
        <v>0</v>
      </c>
      <c r="G950">
        <v>-1047530000</v>
      </c>
      <c r="H950">
        <v>1093660000</v>
      </c>
      <c r="I950">
        <v>-1026030000</v>
      </c>
    </row>
    <row r="951" spans="1:9">
      <c r="A951">
        <v>19627</v>
      </c>
      <c r="B951">
        <v>119.056</v>
      </c>
      <c r="C951">
        <v>13.3416</v>
      </c>
      <c r="D951">
        <v>-3.42936</v>
      </c>
      <c r="E951">
        <v>0</v>
      </c>
      <c r="F951">
        <v>0</v>
      </c>
      <c r="G951">
        <v>-1049620000</v>
      </c>
      <c r="H951">
        <v>1091570000</v>
      </c>
      <c r="I951">
        <v>-1026690000</v>
      </c>
    </row>
    <row r="952" spans="1:9">
      <c r="A952">
        <v>19640</v>
      </c>
      <c r="B952">
        <v>119.126</v>
      </c>
      <c r="C952">
        <v>13.272399999999999</v>
      </c>
      <c r="D952">
        <v>-3.4155500000000001</v>
      </c>
      <c r="E952">
        <v>0</v>
      </c>
      <c r="F952">
        <v>0</v>
      </c>
      <c r="G952">
        <v>-1059060000</v>
      </c>
      <c r="H952">
        <v>1090520000</v>
      </c>
      <c r="I952">
        <v>-1028520000</v>
      </c>
    </row>
    <row r="953" spans="1:9">
      <c r="A953">
        <v>19663</v>
      </c>
      <c r="B953">
        <v>119.17400000000001</v>
      </c>
      <c r="C953">
        <v>13.2311</v>
      </c>
      <c r="D953">
        <v>-3.4052199999999999</v>
      </c>
      <c r="E953">
        <v>0</v>
      </c>
      <c r="F953">
        <v>0</v>
      </c>
      <c r="G953">
        <v>-1053820000</v>
      </c>
      <c r="H953">
        <v>1091570000</v>
      </c>
      <c r="I953">
        <v>-1028130000</v>
      </c>
    </row>
    <row r="954" spans="1:9">
      <c r="A954">
        <v>19675</v>
      </c>
      <c r="B954">
        <v>119.17400000000001</v>
      </c>
      <c r="C954">
        <v>13.2394</v>
      </c>
      <c r="D954">
        <v>-3.37913</v>
      </c>
      <c r="E954">
        <v>0</v>
      </c>
      <c r="F954">
        <v>0</v>
      </c>
      <c r="G954">
        <v>-1045430000</v>
      </c>
      <c r="H954">
        <v>1090520000</v>
      </c>
      <c r="I954">
        <v>-1027340000</v>
      </c>
    </row>
    <row r="955" spans="1:9">
      <c r="A955">
        <v>19692</v>
      </c>
      <c r="B955">
        <v>119.154</v>
      </c>
      <c r="C955">
        <v>13.271000000000001</v>
      </c>
      <c r="D955">
        <v>-3.3426100000000001</v>
      </c>
      <c r="E955">
        <v>0</v>
      </c>
      <c r="F955">
        <v>0</v>
      </c>
      <c r="G955">
        <v>-1042810000</v>
      </c>
      <c r="H955">
        <v>1088420000</v>
      </c>
      <c r="I955">
        <v>-1026690000</v>
      </c>
    </row>
    <row r="956" spans="1:9">
      <c r="A956">
        <v>19706</v>
      </c>
      <c r="B956">
        <v>119.121</v>
      </c>
      <c r="C956">
        <v>13.298999999999999</v>
      </c>
      <c r="D956">
        <v>-3.2881300000000002</v>
      </c>
      <c r="E956">
        <v>0</v>
      </c>
      <c r="F956">
        <v>0</v>
      </c>
      <c r="G956">
        <v>-1045430000</v>
      </c>
      <c r="H956">
        <v>1092620000</v>
      </c>
      <c r="I956">
        <v>-1026560000</v>
      </c>
    </row>
    <row r="957" spans="1:9">
      <c r="A957">
        <v>19733</v>
      </c>
      <c r="B957">
        <v>119.054</v>
      </c>
      <c r="C957">
        <v>13.331</v>
      </c>
      <c r="D957">
        <v>-3.2334900000000002</v>
      </c>
      <c r="E957">
        <v>0</v>
      </c>
      <c r="F957">
        <v>0</v>
      </c>
      <c r="G957">
        <v>-1045430000</v>
      </c>
      <c r="H957">
        <v>1093660000</v>
      </c>
      <c r="I957">
        <v>-1026560000</v>
      </c>
    </row>
    <row r="958" spans="1:9">
      <c r="A958">
        <v>19747</v>
      </c>
      <c r="B958">
        <v>118.986</v>
      </c>
      <c r="C958">
        <v>13.3696</v>
      </c>
      <c r="D958">
        <v>-3.2004800000000002</v>
      </c>
      <c r="E958">
        <v>0</v>
      </c>
      <c r="F958">
        <v>0</v>
      </c>
      <c r="G958">
        <v>-1047530000</v>
      </c>
      <c r="H958">
        <v>1084230000</v>
      </c>
      <c r="I958">
        <v>-1026560000</v>
      </c>
    </row>
    <row r="959" spans="1:9">
      <c r="A959">
        <v>19776</v>
      </c>
      <c r="B959">
        <v>118.88200000000001</v>
      </c>
      <c r="C959">
        <v>13.4145</v>
      </c>
      <c r="D959">
        <v>-3.1735699999999998</v>
      </c>
      <c r="E959">
        <v>0</v>
      </c>
      <c r="F959">
        <v>0</v>
      </c>
      <c r="G959">
        <v>-1053820000</v>
      </c>
      <c r="H959">
        <v>1084230000</v>
      </c>
      <c r="I959">
        <v>-1026420000</v>
      </c>
    </row>
    <row r="960" spans="1:9">
      <c r="A960">
        <v>19803</v>
      </c>
      <c r="B960">
        <v>118.88200000000001</v>
      </c>
      <c r="C960">
        <v>13.4145</v>
      </c>
      <c r="D960">
        <v>-3.1735699999999998</v>
      </c>
      <c r="E960">
        <v>0</v>
      </c>
      <c r="F960">
        <v>0</v>
      </c>
      <c r="G960">
        <v>-1049620000</v>
      </c>
      <c r="H960">
        <v>1082130000</v>
      </c>
      <c r="I960">
        <v>-1026820000</v>
      </c>
    </row>
    <row r="961" spans="1:9">
      <c r="A961">
        <v>19815</v>
      </c>
      <c r="B961">
        <v>118.736</v>
      </c>
      <c r="C961">
        <v>13.4709</v>
      </c>
      <c r="D961">
        <v>-3.1540300000000001</v>
      </c>
      <c r="E961">
        <v>0</v>
      </c>
      <c r="F961">
        <v>0</v>
      </c>
      <c r="G961">
        <v>-1047000000</v>
      </c>
      <c r="H961">
        <v>1086320000</v>
      </c>
      <c r="I961">
        <v>-1028000000</v>
      </c>
    </row>
    <row r="962" spans="1:9">
      <c r="A962">
        <v>19848</v>
      </c>
      <c r="B962">
        <v>118.56399999999999</v>
      </c>
      <c r="C962">
        <v>13.506399999999999</v>
      </c>
      <c r="D962">
        <v>-3.13442</v>
      </c>
      <c r="E962">
        <v>0</v>
      </c>
      <c r="F962">
        <v>0</v>
      </c>
      <c r="G962">
        <v>-1055920000</v>
      </c>
      <c r="H962">
        <v>0</v>
      </c>
      <c r="I962">
        <v>-1027740000</v>
      </c>
    </row>
    <row r="963" spans="1:9">
      <c r="A963">
        <v>19875</v>
      </c>
      <c r="B963">
        <v>118.377</v>
      </c>
      <c r="C963">
        <v>13.5596</v>
      </c>
      <c r="D963">
        <v>-3.1263399999999999</v>
      </c>
      <c r="E963">
        <v>0</v>
      </c>
      <c r="F963">
        <v>0</v>
      </c>
      <c r="G963">
        <v>0</v>
      </c>
      <c r="H963">
        <v>1082130000</v>
      </c>
      <c r="I963">
        <v>-1027740000</v>
      </c>
    </row>
    <row r="964" spans="1:9">
      <c r="A964">
        <v>19901</v>
      </c>
      <c r="B964">
        <v>118.051</v>
      </c>
      <c r="C964">
        <v>13.695</v>
      </c>
      <c r="D964">
        <v>-3.1434600000000001</v>
      </c>
      <c r="E964">
        <v>0</v>
      </c>
      <c r="F964">
        <v>0</v>
      </c>
      <c r="G964">
        <v>0</v>
      </c>
      <c r="H964">
        <v>0</v>
      </c>
      <c r="I964">
        <v>-1028000000</v>
      </c>
    </row>
    <row r="965" spans="1:9">
      <c r="A965">
        <v>19917</v>
      </c>
      <c r="B965">
        <v>117.748</v>
      </c>
      <c r="C965">
        <v>13.878500000000001</v>
      </c>
      <c r="D965">
        <v>-3.2021000000000002</v>
      </c>
      <c r="E965">
        <v>0</v>
      </c>
      <c r="F965">
        <v>0</v>
      </c>
      <c r="G965">
        <v>-1059060000</v>
      </c>
      <c r="H965">
        <v>0</v>
      </c>
      <c r="I965">
        <v>-1027470000</v>
      </c>
    </row>
    <row r="966" spans="1:9">
      <c r="A966">
        <v>19949</v>
      </c>
      <c r="B966">
        <v>117.496</v>
      </c>
      <c r="C966">
        <v>14.103899999999999</v>
      </c>
      <c r="D966">
        <v>-3.3299599999999998</v>
      </c>
      <c r="E966">
        <v>0</v>
      </c>
      <c r="F966">
        <v>0</v>
      </c>
      <c r="G966">
        <v>-1056960000</v>
      </c>
      <c r="H966">
        <v>0</v>
      </c>
      <c r="I966">
        <v>-1027080000</v>
      </c>
    </row>
    <row r="967" spans="1:9">
      <c r="A967">
        <v>19979</v>
      </c>
      <c r="B967">
        <v>117.277</v>
      </c>
      <c r="C967">
        <v>14.3802</v>
      </c>
      <c r="D967">
        <v>-3.5204399999999998</v>
      </c>
      <c r="E967">
        <v>0</v>
      </c>
      <c r="F967">
        <v>0</v>
      </c>
      <c r="G967">
        <v>-1053820000</v>
      </c>
      <c r="H967">
        <v>1086320000</v>
      </c>
      <c r="I967">
        <v>-1024850000</v>
      </c>
    </row>
    <row r="968" spans="1:9">
      <c r="A968">
        <v>20007</v>
      </c>
      <c r="B968">
        <v>117.06</v>
      </c>
      <c r="C968">
        <v>14.6999</v>
      </c>
      <c r="D968">
        <v>-3.7244999999999999</v>
      </c>
      <c r="E968">
        <v>0</v>
      </c>
      <c r="F968">
        <v>0</v>
      </c>
      <c r="G968">
        <v>-1052770000</v>
      </c>
      <c r="H968">
        <v>1096810000</v>
      </c>
      <c r="I968">
        <v>-1024460000</v>
      </c>
    </row>
    <row r="969" spans="1:9">
      <c r="A969">
        <v>20033</v>
      </c>
      <c r="B969">
        <v>116.91500000000001</v>
      </c>
      <c r="C969">
        <v>15.0412</v>
      </c>
      <c r="D969">
        <v>-3.9328500000000002</v>
      </c>
      <c r="E969">
        <v>0</v>
      </c>
      <c r="F969">
        <v>0</v>
      </c>
      <c r="G969">
        <v>-1052770000</v>
      </c>
      <c r="H969">
        <v>1095760000</v>
      </c>
      <c r="I969">
        <v>-1024980000</v>
      </c>
    </row>
    <row r="970" spans="1:9">
      <c r="A970">
        <v>20049</v>
      </c>
      <c r="B970">
        <v>116.773</v>
      </c>
      <c r="C970">
        <v>15.4696</v>
      </c>
      <c r="D970">
        <v>-4.1653500000000001</v>
      </c>
      <c r="E970">
        <v>0</v>
      </c>
      <c r="F970">
        <v>0</v>
      </c>
      <c r="G970">
        <v>-1052770000</v>
      </c>
      <c r="H970">
        <v>1088420000</v>
      </c>
      <c r="I970">
        <v>-1026290000</v>
      </c>
    </row>
    <row r="971" spans="1:9">
      <c r="A971">
        <v>20076</v>
      </c>
      <c r="B971">
        <v>116.642</v>
      </c>
      <c r="C971">
        <v>15.9063</v>
      </c>
      <c r="D971">
        <v>-4.4077299999999999</v>
      </c>
      <c r="E971">
        <v>0</v>
      </c>
      <c r="F971">
        <v>0</v>
      </c>
      <c r="G971">
        <v>-1050670000</v>
      </c>
      <c r="H971">
        <v>1082130000</v>
      </c>
      <c r="I971">
        <v>-1026290000</v>
      </c>
    </row>
    <row r="972" spans="1:9">
      <c r="A972">
        <v>20096</v>
      </c>
      <c r="B972">
        <v>116.64</v>
      </c>
      <c r="C972">
        <v>16.294899999999998</v>
      </c>
      <c r="D972">
        <v>-4.6647299999999996</v>
      </c>
      <c r="E972">
        <v>0</v>
      </c>
      <c r="F972">
        <v>0</v>
      </c>
      <c r="G972">
        <v>-1047000000</v>
      </c>
      <c r="H972">
        <v>0</v>
      </c>
      <c r="I972">
        <v>-1026950000</v>
      </c>
    </row>
    <row r="973" spans="1:9">
      <c r="A973">
        <v>20106</v>
      </c>
      <c r="B973">
        <v>116.617</v>
      </c>
      <c r="C973">
        <v>16.675799999999999</v>
      </c>
      <c r="D973">
        <v>-4.9102300000000003</v>
      </c>
      <c r="E973">
        <v>0</v>
      </c>
      <c r="F973">
        <v>0</v>
      </c>
      <c r="G973">
        <v>-1043860000</v>
      </c>
      <c r="H973">
        <v>1082130000</v>
      </c>
      <c r="I973">
        <v>-1027470000</v>
      </c>
    </row>
    <row r="974" spans="1:9">
      <c r="A974">
        <v>20131</v>
      </c>
      <c r="B974">
        <v>116.58499999999999</v>
      </c>
      <c r="C974">
        <v>17.020900000000001</v>
      </c>
      <c r="D974">
        <v>-5.12826</v>
      </c>
      <c r="E974">
        <v>0</v>
      </c>
      <c r="F974">
        <v>0</v>
      </c>
      <c r="G974">
        <v>-1043330000</v>
      </c>
      <c r="H974">
        <v>0</v>
      </c>
      <c r="I974">
        <v>-1027870000</v>
      </c>
    </row>
    <row r="975" spans="1:9">
      <c r="A975">
        <v>20144</v>
      </c>
      <c r="B975">
        <v>116.54300000000001</v>
      </c>
      <c r="C975">
        <v>17.3203</v>
      </c>
      <c r="D975">
        <v>-5.31351</v>
      </c>
      <c r="E975">
        <v>0</v>
      </c>
      <c r="F975">
        <v>0</v>
      </c>
      <c r="G975">
        <v>-1042810000</v>
      </c>
      <c r="H975">
        <v>1082130000</v>
      </c>
      <c r="I975">
        <v>-1027470000</v>
      </c>
    </row>
    <row r="976" spans="1:9">
      <c r="A976">
        <v>20170</v>
      </c>
      <c r="B976">
        <v>116.54300000000001</v>
      </c>
      <c r="C976">
        <v>17.3203</v>
      </c>
      <c r="D976">
        <v>-5.31351</v>
      </c>
      <c r="E976">
        <v>0</v>
      </c>
      <c r="F976">
        <v>0</v>
      </c>
      <c r="G976">
        <v>-1043330000</v>
      </c>
      <c r="H976">
        <v>1086320000</v>
      </c>
      <c r="I976">
        <v>-1026820000</v>
      </c>
    </row>
    <row r="977" spans="1:9">
      <c r="A977">
        <v>20182</v>
      </c>
      <c r="B977">
        <v>116.533</v>
      </c>
      <c r="C977">
        <v>17.585599999999999</v>
      </c>
      <c r="D977">
        <v>-5.5097300000000002</v>
      </c>
      <c r="E977">
        <v>0</v>
      </c>
      <c r="F977">
        <v>0</v>
      </c>
      <c r="G977">
        <v>-1043330000</v>
      </c>
      <c r="H977">
        <v>1090520000</v>
      </c>
      <c r="I977">
        <v>-1026420000</v>
      </c>
    </row>
    <row r="978" spans="1:9">
      <c r="A978">
        <v>20210</v>
      </c>
      <c r="B978">
        <v>116.494</v>
      </c>
      <c r="C978">
        <v>17.859300000000001</v>
      </c>
      <c r="D978">
        <v>-5.7108600000000003</v>
      </c>
      <c r="E978">
        <v>0</v>
      </c>
      <c r="F978">
        <v>0</v>
      </c>
      <c r="G978">
        <v>-1044380000</v>
      </c>
      <c r="H978">
        <v>1094710000</v>
      </c>
      <c r="I978">
        <v>-1027080000</v>
      </c>
    </row>
    <row r="979" spans="1:9">
      <c r="A979">
        <v>20235</v>
      </c>
      <c r="B979">
        <v>116.479</v>
      </c>
      <c r="C979">
        <v>18.0595</v>
      </c>
      <c r="D979">
        <v>-5.8897899999999996</v>
      </c>
      <c r="E979">
        <v>0</v>
      </c>
      <c r="F979">
        <v>0</v>
      </c>
      <c r="G979">
        <v>-1043330000</v>
      </c>
      <c r="H979">
        <v>1093660000</v>
      </c>
      <c r="I979">
        <v>-1027470000</v>
      </c>
    </row>
    <row r="980" spans="1:9">
      <c r="A980">
        <v>20249</v>
      </c>
      <c r="B980">
        <v>116.461</v>
      </c>
      <c r="C980">
        <v>18.254999999999999</v>
      </c>
      <c r="D980">
        <v>-6.0531800000000002</v>
      </c>
      <c r="E980">
        <v>0</v>
      </c>
      <c r="F980">
        <v>0</v>
      </c>
      <c r="G980">
        <v>-1039660000</v>
      </c>
      <c r="H980">
        <v>1093660000</v>
      </c>
      <c r="I980">
        <v>-1027340000</v>
      </c>
    </row>
    <row r="981" spans="1:9">
      <c r="A981">
        <v>20268</v>
      </c>
      <c r="B981">
        <v>116.441</v>
      </c>
      <c r="C981">
        <v>18.422999999999998</v>
      </c>
      <c r="D981">
        <v>-6.1847399999999997</v>
      </c>
      <c r="E981">
        <v>0</v>
      </c>
      <c r="F981">
        <v>0</v>
      </c>
      <c r="G981">
        <v>-1039400000</v>
      </c>
      <c r="H981">
        <v>1093660000</v>
      </c>
      <c r="I981">
        <v>-1027080000</v>
      </c>
    </row>
    <row r="982" spans="1:9">
      <c r="A982">
        <v>20282</v>
      </c>
      <c r="B982">
        <v>116.41</v>
      </c>
      <c r="C982">
        <v>18.572199999999999</v>
      </c>
      <c r="D982">
        <v>-6.2911200000000003</v>
      </c>
      <c r="E982">
        <v>0</v>
      </c>
      <c r="F982">
        <v>0</v>
      </c>
      <c r="G982">
        <v>-1039400000</v>
      </c>
      <c r="H982">
        <v>1086320000</v>
      </c>
      <c r="I982">
        <v>-1026690000</v>
      </c>
    </row>
    <row r="983" spans="1:9">
      <c r="A983">
        <v>20296</v>
      </c>
      <c r="B983">
        <v>116.35</v>
      </c>
      <c r="C983">
        <v>18.710599999999999</v>
      </c>
      <c r="D983">
        <v>-6.4044800000000004</v>
      </c>
      <c r="E983">
        <v>0</v>
      </c>
      <c r="F983">
        <v>0</v>
      </c>
      <c r="G983">
        <v>-1041240000</v>
      </c>
      <c r="H983">
        <v>-1043860000</v>
      </c>
      <c r="I983">
        <v>-1024200000</v>
      </c>
    </row>
    <row r="984" spans="1:9">
      <c r="A984">
        <v>20308</v>
      </c>
      <c r="B984">
        <v>116.351</v>
      </c>
      <c r="C984">
        <v>18.862300000000001</v>
      </c>
      <c r="D984">
        <v>-6.59802</v>
      </c>
      <c r="E984">
        <v>0</v>
      </c>
      <c r="F984">
        <v>0</v>
      </c>
      <c r="G984">
        <v>0</v>
      </c>
      <c r="H984">
        <v>-1065350000</v>
      </c>
      <c r="I984">
        <v>-1032850000</v>
      </c>
    </row>
    <row r="985" spans="1:9">
      <c r="A985">
        <v>20336</v>
      </c>
      <c r="B985">
        <v>116.35599999999999</v>
      </c>
      <c r="C985">
        <v>19.023399999999999</v>
      </c>
      <c r="D985">
        <v>-6.78566</v>
      </c>
      <c r="E985">
        <v>0</v>
      </c>
      <c r="F985">
        <v>0</v>
      </c>
      <c r="G985">
        <v>1103630000</v>
      </c>
      <c r="H985">
        <v>1086320000</v>
      </c>
      <c r="I985">
        <v>-1056960000</v>
      </c>
    </row>
    <row r="986" spans="1:9">
      <c r="A986">
        <v>20347</v>
      </c>
      <c r="B986">
        <v>116.279</v>
      </c>
      <c r="C986">
        <v>19.216000000000001</v>
      </c>
      <c r="D986">
        <v>-6.9388800000000002</v>
      </c>
      <c r="E986">
        <v>0</v>
      </c>
      <c r="F986">
        <v>0</v>
      </c>
      <c r="G986">
        <v>0</v>
      </c>
      <c r="H986">
        <v>-1059060000</v>
      </c>
      <c r="I986">
        <v>-1050670000</v>
      </c>
    </row>
    <row r="987" spans="1:9">
      <c r="A987">
        <v>20380</v>
      </c>
      <c r="B987">
        <v>116.333</v>
      </c>
      <c r="C987">
        <v>19.378599999999999</v>
      </c>
      <c r="D987">
        <v>-7.17957</v>
      </c>
      <c r="E987">
        <v>0</v>
      </c>
      <c r="F987">
        <v>0</v>
      </c>
      <c r="G987">
        <v>-1039930000</v>
      </c>
      <c r="H987">
        <v>0</v>
      </c>
      <c r="I987">
        <v>-1028780000</v>
      </c>
    </row>
    <row r="988" spans="1:9">
      <c r="A988">
        <v>20407</v>
      </c>
      <c r="B988">
        <v>116.498</v>
      </c>
      <c r="C988">
        <v>19.4848</v>
      </c>
      <c r="D988">
        <v>-7.4822300000000004</v>
      </c>
      <c r="E988">
        <v>0</v>
      </c>
      <c r="F988">
        <v>0</v>
      </c>
      <c r="G988">
        <v>-1034680000</v>
      </c>
      <c r="H988">
        <v>1082130000</v>
      </c>
      <c r="I988">
        <v>-1023670000</v>
      </c>
    </row>
    <row r="989" spans="1:9">
      <c r="A989">
        <v>20432</v>
      </c>
      <c r="B989">
        <v>116.69199999999999</v>
      </c>
      <c r="C989">
        <v>19.5746</v>
      </c>
      <c r="D989">
        <v>-7.80633</v>
      </c>
      <c r="E989">
        <v>0</v>
      </c>
      <c r="F989">
        <v>0</v>
      </c>
      <c r="G989">
        <v>-1036520000</v>
      </c>
      <c r="H989">
        <v>1103100000</v>
      </c>
      <c r="I989">
        <v>-1026820000</v>
      </c>
    </row>
    <row r="990" spans="1:9">
      <c r="A990">
        <v>20444</v>
      </c>
      <c r="B990">
        <v>116.86799999999999</v>
      </c>
      <c r="C990">
        <v>19.6646</v>
      </c>
      <c r="D990">
        <v>-8.1011399999999991</v>
      </c>
      <c r="E990">
        <v>0</v>
      </c>
      <c r="F990">
        <v>0</v>
      </c>
      <c r="G990">
        <v>-1037300000</v>
      </c>
      <c r="H990">
        <v>1104150000</v>
      </c>
      <c r="I990">
        <v>-1028260000</v>
      </c>
    </row>
    <row r="991" spans="1:9">
      <c r="A991">
        <v>20457</v>
      </c>
      <c r="B991">
        <v>117.03700000000001</v>
      </c>
      <c r="C991">
        <v>19.7547</v>
      </c>
      <c r="D991">
        <v>-8.3430700000000009</v>
      </c>
      <c r="E991">
        <v>0</v>
      </c>
      <c r="F991">
        <v>0</v>
      </c>
      <c r="G991">
        <v>-1037570000</v>
      </c>
      <c r="H991">
        <v>1103630000</v>
      </c>
      <c r="I991">
        <v>-1028650000</v>
      </c>
    </row>
    <row r="992" spans="1:9">
      <c r="A992">
        <v>20467</v>
      </c>
      <c r="B992">
        <v>117.03700000000001</v>
      </c>
      <c r="C992">
        <v>19.7547</v>
      </c>
      <c r="D992">
        <v>-8.3430700000000009</v>
      </c>
      <c r="E992">
        <v>0</v>
      </c>
      <c r="F992">
        <v>0</v>
      </c>
      <c r="G992">
        <v>-1037830000</v>
      </c>
      <c r="H992">
        <v>1103630000</v>
      </c>
      <c r="I992">
        <v>-1030620000</v>
      </c>
    </row>
    <row r="993" spans="1:9">
      <c r="A993">
        <v>20474</v>
      </c>
      <c r="B993">
        <v>117.121</v>
      </c>
      <c r="C993">
        <v>19.836200000000002</v>
      </c>
      <c r="D993">
        <v>-8.4333200000000001</v>
      </c>
      <c r="E993">
        <v>0</v>
      </c>
      <c r="F993">
        <v>0</v>
      </c>
      <c r="G993">
        <v>-1039400000</v>
      </c>
      <c r="H993">
        <v>1099430000</v>
      </c>
      <c r="I993">
        <v>-1034680000</v>
      </c>
    </row>
    <row r="994" spans="1:9">
      <c r="A994">
        <v>20500</v>
      </c>
      <c r="B994">
        <v>117.185</v>
      </c>
      <c r="C994">
        <v>19.8568</v>
      </c>
      <c r="D994">
        <v>-8.4578199999999999</v>
      </c>
      <c r="E994">
        <v>0</v>
      </c>
      <c r="F994">
        <v>0</v>
      </c>
      <c r="G994">
        <v>-1036780000</v>
      </c>
      <c r="H994">
        <v>1095760000</v>
      </c>
      <c r="I994">
        <v>-1033630000</v>
      </c>
    </row>
    <row r="995" spans="1:9">
      <c r="A995">
        <v>20510</v>
      </c>
      <c r="B995">
        <v>117.32599999999999</v>
      </c>
      <c r="C995">
        <v>19.782</v>
      </c>
      <c r="D995">
        <v>-8.4793299999999991</v>
      </c>
      <c r="E995">
        <v>0</v>
      </c>
      <c r="F995">
        <v>0</v>
      </c>
      <c r="G995">
        <v>-1037830000</v>
      </c>
      <c r="H995">
        <v>0</v>
      </c>
      <c r="I995">
        <v>-1029830000</v>
      </c>
    </row>
    <row r="996" spans="1:9">
      <c r="A996">
        <v>20540</v>
      </c>
      <c r="B996">
        <v>117.46</v>
      </c>
      <c r="C996">
        <v>19.648199999999999</v>
      </c>
      <c r="D996">
        <v>-8.4571199999999997</v>
      </c>
      <c r="E996">
        <v>0</v>
      </c>
      <c r="F996">
        <v>0</v>
      </c>
      <c r="G996">
        <v>-1037040000</v>
      </c>
      <c r="H996">
        <v>0</v>
      </c>
      <c r="I996">
        <v>-1030090000</v>
      </c>
    </row>
    <row r="997" spans="1:9">
      <c r="A997">
        <v>20566</v>
      </c>
      <c r="B997">
        <v>117.586</v>
      </c>
      <c r="C997">
        <v>19.490500000000001</v>
      </c>
      <c r="D997">
        <v>-8.4077999999999999</v>
      </c>
      <c r="E997">
        <v>0</v>
      </c>
      <c r="F997">
        <v>0</v>
      </c>
      <c r="G997">
        <v>-1036520000</v>
      </c>
      <c r="H997">
        <v>1082130000</v>
      </c>
      <c r="I997">
        <v>-1030230000</v>
      </c>
    </row>
    <row r="998" spans="1:9">
      <c r="A998">
        <v>20578</v>
      </c>
      <c r="B998">
        <v>117.711</v>
      </c>
      <c r="C998">
        <v>19.3078</v>
      </c>
      <c r="D998">
        <v>-8.3220700000000001</v>
      </c>
      <c r="E998">
        <v>0</v>
      </c>
      <c r="F998">
        <v>0</v>
      </c>
      <c r="G998">
        <v>-1033900000</v>
      </c>
      <c r="H998">
        <v>1099430000</v>
      </c>
      <c r="I998">
        <v>-1039930000</v>
      </c>
    </row>
    <row r="999" spans="1:9">
      <c r="A999">
        <v>20606</v>
      </c>
      <c r="B999">
        <v>117.988</v>
      </c>
      <c r="C999">
        <v>19.052700000000002</v>
      </c>
      <c r="D999">
        <v>-8.25319</v>
      </c>
      <c r="E999">
        <v>0</v>
      </c>
      <c r="F999">
        <v>0</v>
      </c>
      <c r="G999">
        <v>0</v>
      </c>
      <c r="H999">
        <v>1103630000</v>
      </c>
      <c r="I999">
        <v>-1027870000</v>
      </c>
    </row>
    <row r="1000" spans="1:9">
      <c r="A1000">
        <v>20634</v>
      </c>
      <c r="B1000">
        <v>118.35899999999999</v>
      </c>
      <c r="C1000">
        <v>18.864699999999999</v>
      </c>
      <c r="D1000">
        <v>-8.2408699999999993</v>
      </c>
      <c r="E1000">
        <v>0</v>
      </c>
      <c r="F1000">
        <v>0</v>
      </c>
      <c r="G1000">
        <v>1102050000</v>
      </c>
      <c r="H1000">
        <v>1102050000</v>
      </c>
      <c r="I1000">
        <v>-1029050000</v>
      </c>
    </row>
    <row r="1001" spans="1:9">
      <c r="A1001">
        <v>20646</v>
      </c>
      <c r="B1001">
        <v>118.992</v>
      </c>
      <c r="C1001">
        <v>18.6983</v>
      </c>
      <c r="D1001">
        <v>-8.3570600000000006</v>
      </c>
      <c r="E1001">
        <v>0</v>
      </c>
      <c r="F1001">
        <v>0</v>
      </c>
      <c r="G1001">
        <v>-1035990000</v>
      </c>
      <c r="H1001">
        <v>0</v>
      </c>
      <c r="I1001">
        <v>-1028780000</v>
      </c>
    </row>
    <row r="1002" spans="1:9">
      <c r="A1002">
        <v>20669</v>
      </c>
      <c r="B1002">
        <v>119.739</v>
      </c>
      <c r="C1002">
        <v>18.510100000000001</v>
      </c>
      <c r="D1002">
        <v>-8.5279699999999998</v>
      </c>
      <c r="E1002">
        <v>0</v>
      </c>
      <c r="F1002">
        <v>0</v>
      </c>
      <c r="G1002">
        <v>-1033900000</v>
      </c>
      <c r="H1002">
        <v>1103100000</v>
      </c>
      <c r="I1002">
        <v>-1026420000</v>
      </c>
    </row>
    <row r="1003" spans="1:9">
      <c r="A1003">
        <v>20681</v>
      </c>
      <c r="B1003">
        <v>120.541</v>
      </c>
      <c r="C1003">
        <v>18.327400000000001</v>
      </c>
      <c r="D1003">
        <v>-8.7089800000000004</v>
      </c>
      <c r="E1003">
        <v>0</v>
      </c>
      <c r="F1003">
        <v>0</v>
      </c>
      <c r="G1003">
        <v>-1033630000</v>
      </c>
      <c r="H1003">
        <v>1105200000</v>
      </c>
      <c r="I1003">
        <v>-1025770000</v>
      </c>
    </row>
    <row r="1004" spans="1:9">
      <c r="A1004">
        <v>20697</v>
      </c>
      <c r="B1004">
        <v>121.271</v>
      </c>
      <c r="C1004">
        <v>18.180399999999999</v>
      </c>
      <c r="D1004">
        <v>-8.8079300000000007</v>
      </c>
      <c r="E1004">
        <v>0</v>
      </c>
      <c r="F1004">
        <v>0</v>
      </c>
      <c r="G1004">
        <v>-1029960000</v>
      </c>
      <c r="H1004">
        <v>1105200000</v>
      </c>
      <c r="I1004">
        <v>-1026030000</v>
      </c>
    </row>
    <row r="1005" spans="1:9">
      <c r="A1005">
        <v>20707</v>
      </c>
      <c r="B1005">
        <v>122.008</v>
      </c>
      <c r="C1005">
        <v>18.037099999999999</v>
      </c>
      <c r="D1005">
        <v>-8.8250200000000003</v>
      </c>
      <c r="E1005">
        <v>0</v>
      </c>
      <c r="F1005">
        <v>0</v>
      </c>
      <c r="G1005">
        <v>-1032320000</v>
      </c>
      <c r="H1005">
        <v>1106250000</v>
      </c>
      <c r="I1005">
        <v>-1023670000</v>
      </c>
    </row>
    <row r="1006" spans="1:9">
      <c r="A1006">
        <v>20732</v>
      </c>
      <c r="B1006">
        <v>122.694</v>
      </c>
      <c r="C1006">
        <v>17.922599999999999</v>
      </c>
      <c r="D1006">
        <v>-8.8046799999999994</v>
      </c>
      <c r="E1006">
        <v>0</v>
      </c>
      <c r="F1006">
        <v>0</v>
      </c>
      <c r="G1006">
        <v>-1036780000</v>
      </c>
      <c r="H1006">
        <v>1104150000</v>
      </c>
      <c r="I1006">
        <v>-1023150000</v>
      </c>
    </row>
    <row r="1007" spans="1:9">
      <c r="A1007">
        <v>20744</v>
      </c>
      <c r="B1007">
        <v>123.241</v>
      </c>
      <c r="C1007">
        <v>17.892700000000001</v>
      </c>
      <c r="D1007">
        <v>-8.7786500000000007</v>
      </c>
      <c r="E1007">
        <v>0</v>
      </c>
      <c r="F1007">
        <v>0</v>
      </c>
      <c r="G1007">
        <v>-1044380000</v>
      </c>
      <c r="H1007">
        <v>1105720000</v>
      </c>
      <c r="I1007">
        <v>-1023800000</v>
      </c>
    </row>
    <row r="1008" spans="1:9">
      <c r="A1008">
        <v>20770</v>
      </c>
      <c r="B1008">
        <v>123.241</v>
      </c>
      <c r="C1008">
        <v>17.892700000000001</v>
      </c>
      <c r="D1008">
        <v>-8.7786500000000007</v>
      </c>
      <c r="E1008">
        <v>0</v>
      </c>
      <c r="F1008">
        <v>0</v>
      </c>
      <c r="G1008">
        <v>-1050670000</v>
      </c>
      <c r="H1008">
        <v>1102050000</v>
      </c>
      <c r="I1008">
        <v>-1026290000</v>
      </c>
    </row>
    <row r="1009" spans="1:9">
      <c r="A1009">
        <v>20782</v>
      </c>
      <c r="B1009">
        <v>123.758</v>
      </c>
      <c r="C1009">
        <v>17.9559</v>
      </c>
      <c r="D1009">
        <v>-8.7125699999999995</v>
      </c>
      <c r="E1009">
        <v>0</v>
      </c>
      <c r="F1009">
        <v>0</v>
      </c>
      <c r="G1009">
        <v>0</v>
      </c>
      <c r="H1009">
        <v>1104150000</v>
      </c>
      <c r="I1009">
        <v>-1030880000</v>
      </c>
    </row>
    <row r="1010" spans="1:9">
      <c r="A1010">
        <v>20811</v>
      </c>
      <c r="B1010">
        <v>124.133</v>
      </c>
      <c r="C1010">
        <v>18.0456</v>
      </c>
      <c r="D1010">
        <v>-8.5695099999999993</v>
      </c>
      <c r="E1010">
        <v>0</v>
      </c>
      <c r="F1010">
        <v>0</v>
      </c>
      <c r="G1010">
        <v>-1035210000</v>
      </c>
      <c r="H1010">
        <v>0</v>
      </c>
      <c r="I1010">
        <v>-1033630000</v>
      </c>
    </row>
    <row r="1011" spans="1:9">
      <c r="A1011">
        <v>20838</v>
      </c>
      <c r="B1011">
        <v>124.504</v>
      </c>
      <c r="C1011">
        <v>18.069700000000001</v>
      </c>
      <c r="D1011">
        <v>-8.38096</v>
      </c>
      <c r="E1011">
        <v>0</v>
      </c>
      <c r="F1011">
        <v>0</v>
      </c>
      <c r="G1011">
        <v>-1033110000</v>
      </c>
      <c r="H1011">
        <v>1090520000</v>
      </c>
      <c r="I1011">
        <v>-1027470000</v>
      </c>
    </row>
    <row r="1012" spans="1:9">
      <c r="A1012">
        <v>20855</v>
      </c>
      <c r="B1012">
        <v>124.946</v>
      </c>
      <c r="C1012">
        <v>18.076799999999999</v>
      </c>
      <c r="D1012">
        <v>-8.2017399999999991</v>
      </c>
      <c r="E1012">
        <v>0</v>
      </c>
      <c r="F1012">
        <v>0</v>
      </c>
      <c r="G1012">
        <v>-1041240000</v>
      </c>
      <c r="H1012">
        <v>1101000000</v>
      </c>
      <c r="I1012">
        <v>-1025380000</v>
      </c>
    </row>
    <row r="1013" spans="1:9">
      <c r="A1013">
        <v>20885</v>
      </c>
      <c r="B1013">
        <v>125.435</v>
      </c>
      <c r="C1013">
        <v>18.178899999999999</v>
      </c>
      <c r="D1013">
        <v>-8.0534099999999995</v>
      </c>
      <c r="E1013">
        <v>0</v>
      </c>
      <c r="F1013">
        <v>0</v>
      </c>
      <c r="G1013">
        <v>-1048580000</v>
      </c>
      <c r="H1013">
        <v>1098910000</v>
      </c>
      <c r="I1013">
        <v>-1028390000</v>
      </c>
    </row>
    <row r="1014" spans="1:9">
      <c r="A1014">
        <v>20919</v>
      </c>
      <c r="B1014">
        <v>125.896</v>
      </c>
      <c r="C1014">
        <v>18.391200000000001</v>
      </c>
      <c r="D1014">
        <v>-7.9839000000000002</v>
      </c>
      <c r="E1014">
        <v>0</v>
      </c>
      <c r="F1014">
        <v>0</v>
      </c>
      <c r="G1014">
        <v>-1043860000</v>
      </c>
      <c r="H1014">
        <v>1099430000</v>
      </c>
      <c r="I1014">
        <v>-1026820000</v>
      </c>
    </row>
    <row r="1015" spans="1:9">
      <c r="A1015">
        <v>20942</v>
      </c>
      <c r="B1015">
        <v>126.46599999999999</v>
      </c>
      <c r="C1015">
        <v>18.5947</v>
      </c>
      <c r="D1015">
        <v>-7.9488000000000003</v>
      </c>
      <c r="E1015">
        <v>0</v>
      </c>
      <c r="F1015">
        <v>0</v>
      </c>
      <c r="G1015">
        <v>-1031140000</v>
      </c>
      <c r="H1015">
        <v>0</v>
      </c>
      <c r="I1015">
        <v>-1025250000</v>
      </c>
    </row>
    <row r="1016" spans="1:9">
      <c r="A1016">
        <v>20973</v>
      </c>
      <c r="B1016">
        <v>127.083</v>
      </c>
      <c r="C1016">
        <v>18.726900000000001</v>
      </c>
      <c r="D1016">
        <v>-7.9231600000000002</v>
      </c>
      <c r="E1016">
        <v>0</v>
      </c>
      <c r="F1016">
        <v>0</v>
      </c>
      <c r="G1016">
        <v>-1047000000</v>
      </c>
      <c r="H1016">
        <v>1097860000</v>
      </c>
      <c r="I1016">
        <v>-1026290000</v>
      </c>
    </row>
    <row r="1017" spans="1:9">
      <c r="A1017">
        <v>21001</v>
      </c>
      <c r="B1017">
        <v>127.547</v>
      </c>
      <c r="C1017">
        <v>18.756499999999999</v>
      </c>
      <c r="D1017">
        <v>-7.8614499999999996</v>
      </c>
      <c r="E1017">
        <v>0</v>
      </c>
      <c r="F1017">
        <v>0</v>
      </c>
      <c r="G1017">
        <v>1104150000</v>
      </c>
      <c r="H1017">
        <v>1086320000</v>
      </c>
      <c r="I1017">
        <v>-1034160000</v>
      </c>
    </row>
    <row r="1018" spans="1:9">
      <c r="A1018">
        <v>21019</v>
      </c>
      <c r="B1018">
        <v>127.86</v>
      </c>
      <c r="C1018">
        <v>18.9085</v>
      </c>
      <c r="D1018">
        <v>-7.8477100000000002</v>
      </c>
      <c r="E1018">
        <v>0</v>
      </c>
      <c r="F1018">
        <v>0</v>
      </c>
      <c r="G1018">
        <v>1114640000</v>
      </c>
      <c r="H1018">
        <v>1084230000</v>
      </c>
      <c r="I1018">
        <v>-1047530000</v>
      </c>
    </row>
    <row r="1019" spans="1:9">
      <c r="A1019">
        <v>21046</v>
      </c>
      <c r="B1019">
        <v>128.15199999999999</v>
      </c>
      <c r="C1019">
        <v>19.273399999999999</v>
      </c>
      <c r="D1019">
        <v>-7.93825</v>
      </c>
      <c r="E1019">
        <v>0</v>
      </c>
      <c r="F1019">
        <v>0</v>
      </c>
      <c r="G1019">
        <v>-1034940000</v>
      </c>
      <c r="H1019">
        <v>1092620000</v>
      </c>
      <c r="I1019">
        <v>-1028260000</v>
      </c>
    </row>
    <row r="1020" spans="1:9">
      <c r="A1020">
        <v>21070</v>
      </c>
      <c r="B1020">
        <v>128.364</v>
      </c>
      <c r="C1020">
        <v>19.640799999999999</v>
      </c>
      <c r="D1020">
        <v>-8.00685</v>
      </c>
      <c r="E1020">
        <v>0</v>
      </c>
      <c r="F1020">
        <v>0</v>
      </c>
      <c r="G1020">
        <v>-1024720000</v>
      </c>
      <c r="H1020">
        <v>0</v>
      </c>
      <c r="I1020">
        <v>-1021710000</v>
      </c>
    </row>
    <row r="1021" spans="1:9">
      <c r="A1021">
        <v>21086</v>
      </c>
      <c r="B1021">
        <v>128.52000000000001</v>
      </c>
      <c r="C1021">
        <v>19.767700000000001</v>
      </c>
      <c r="D1021">
        <v>-7.9711100000000004</v>
      </c>
      <c r="E1021">
        <v>0</v>
      </c>
      <c r="F1021">
        <v>0</v>
      </c>
      <c r="G1021">
        <v>-1033900000</v>
      </c>
      <c r="H1021">
        <v>1092620000</v>
      </c>
      <c r="I1021">
        <v>-1022620000</v>
      </c>
    </row>
    <row r="1022" spans="1:9">
      <c r="A1022">
        <v>21113</v>
      </c>
      <c r="B1022">
        <v>128.55799999999999</v>
      </c>
      <c r="C1022">
        <v>19.829000000000001</v>
      </c>
      <c r="D1022">
        <v>-7.8653300000000002</v>
      </c>
      <c r="E1022">
        <v>0</v>
      </c>
      <c r="F1022">
        <v>0</v>
      </c>
      <c r="G1022">
        <v>-1044910000</v>
      </c>
      <c r="H1022">
        <v>1099960000</v>
      </c>
      <c r="I1022">
        <v>-1027870000</v>
      </c>
    </row>
    <row r="1023" spans="1:9">
      <c r="A1023">
        <v>21130</v>
      </c>
      <c r="B1023">
        <v>128.453</v>
      </c>
      <c r="C1023">
        <v>19.956800000000001</v>
      </c>
      <c r="D1023">
        <v>-7.7481400000000002</v>
      </c>
      <c r="E1023">
        <v>0</v>
      </c>
      <c r="F1023">
        <v>0</v>
      </c>
      <c r="G1023">
        <v>-1055920000</v>
      </c>
      <c r="H1023">
        <v>0</v>
      </c>
      <c r="I1023">
        <v>-1033630000</v>
      </c>
    </row>
    <row r="1024" spans="1:9">
      <c r="A1024">
        <v>21144</v>
      </c>
      <c r="B1024">
        <v>128.453</v>
      </c>
      <c r="C1024">
        <v>19.956800000000001</v>
      </c>
      <c r="D1024">
        <v>-7.7481400000000002</v>
      </c>
      <c r="E1024">
        <v>0</v>
      </c>
      <c r="F1024">
        <v>0</v>
      </c>
      <c r="G1024">
        <v>-1047530000</v>
      </c>
      <c r="H1024">
        <v>-1055920000</v>
      </c>
      <c r="I1024">
        <v>-1034940000</v>
      </c>
    </row>
    <row r="1025" spans="1:9">
      <c r="A1025">
        <v>21164</v>
      </c>
      <c r="B1025">
        <v>128.30000000000001</v>
      </c>
      <c r="C1025">
        <v>20.140499999999999</v>
      </c>
      <c r="D1025">
        <v>-7.6665599999999996</v>
      </c>
      <c r="E1025">
        <v>0</v>
      </c>
      <c r="F1025">
        <v>0</v>
      </c>
      <c r="G1025">
        <v>-1039140000</v>
      </c>
      <c r="H1025">
        <v>-1047530000</v>
      </c>
      <c r="I1025">
        <v>-1028520000</v>
      </c>
    </row>
    <row r="1026" spans="1:9">
      <c r="A1026">
        <v>21178</v>
      </c>
      <c r="B1026">
        <v>128.29</v>
      </c>
      <c r="C1026">
        <v>20.229299999999999</v>
      </c>
      <c r="D1026">
        <v>-7.6592599999999997</v>
      </c>
      <c r="E1026">
        <v>0</v>
      </c>
      <c r="F1026">
        <v>0</v>
      </c>
      <c r="G1026">
        <v>-1038350000</v>
      </c>
      <c r="H1026">
        <v>-1056960000</v>
      </c>
      <c r="I1026">
        <v>-1026560000</v>
      </c>
    </row>
    <row r="1027" spans="1:9">
      <c r="A1027">
        <v>21199</v>
      </c>
      <c r="B1027">
        <v>128.36199999999999</v>
      </c>
      <c r="C1027">
        <v>20.131900000000002</v>
      </c>
      <c r="D1027">
        <v>-7.6089799999999999</v>
      </c>
      <c r="E1027">
        <v>0</v>
      </c>
      <c r="F1027">
        <v>0</v>
      </c>
      <c r="G1027">
        <v>-1038880000</v>
      </c>
      <c r="H1027">
        <v>-1063260000</v>
      </c>
      <c r="I1027">
        <v>-1026950000</v>
      </c>
    </row>
    <row r="1028" spans="1:9">
      <c r="A1028">
        <v>21211</v>
      </c>
      <c r="B1028">
        <v>128.334</v>
      </c>
      <c r="C1028">
        <v>19.940799999999999</v>
      </c>
      <c r="D1028">
        <v>-7.4801900000000003</v>
      </c>
      <c r="E1028">
        <v>0</v>
      </c>
      <c r="F1028">
        <v>0</v>
      </c>
      <c r="G1028">
        <v>-1039140000</v>
      </c>
      <c r="H1028">
        <v>1082130000</v>
      </c>
      <c r="I1028">
        <v>-1026950000</v>
      </c>
    </row>
    <row r="1029" spans="1:9">
      <c r="A1029">
        <v>21233</v>
      </c>
      <c r="B1029">
        <v>128.24199999999999</v>
      </c>
      <c r="C1029">
        <v>19.789000000000001</v>
      </c>
      <c r="D1029">
        <v>-7.3615000000000004</v>
      </c>
      <c r="E1029">
        <v>0</v>
      </c>
      <c r="F1029">
        <v>0</v>
      </c>
      <c r="G1029">
        <v>-1039140000</v>
      </c>
      <c r="H1029">
        <v>0</v>
      </c>
      <c r="I1029">
        <v>-1026820000</v>
      </c>
    </row>
    <row r="1030" spans="1:9">
      <c r="A1030">
        <v>21245</v>
      </c>
      <c r="B1030">
        <v>128.078</v>
      </c>
      <c r="C1030">
        <v>19.806000000000001</v>
      </c>
      <c r="D1030">
        <v>-7.3363699999999996</v>
      </c>
      <c r="E1030">
        <v>0</v>
      </c>
      <c r="F1030">
        <v>0</v>
      </c>
      <c r="G1030">
        <v>-1037040000</v>
      </c>
      <c r="H1030">
        <v>-1056960000</v>
      </c>
      <c r="I1030">
        <v>-1027080000</v>
      </c>
    </row>
    <row r="1031" spans="1:9">
      <c r="A1031">
        <v>21270</v>
      </c>
      <c r="B1031">
        <v>127.938</v>
      </c>
      <c r="C1031">
        <v>19.8108</v>
      </c>
      <c r="D1031">
        <v>-7.35806</v>
      </c>
      <c r="E1031">
        <v>0</v>
      </c>
      <c r="F1031">
        <v>0</v>
      </c>
      <c r="G1031">
        <v>-1035470000</v>
      </c>
      <c r="H1031">
        <v>-1055920000</v>
      </c>
      <c r="I1031">
        <v>-1026420000</v>
      </c>
    </row>
    <row r="1032" spans="1:9">
      <c r="A1032">
        <v>21285</v>
      </c>
      <c r="B1032">
        <v>127.738</v>
      </c>
      <c r="C1032">
        <v>19.788699999999999</v>
      </c>
      <c r="D1032">
        <v>-7.3589000000000002</v>
      </c>
      <c r="E1032">
        <v>0</v>
      </c>
      <c r="F1032">
        <v>0</v>
      </c>
      <c r="G1032">
        <v>-1046480000</v>
      </c>
      <c r="H1032">
        <v>1091570000</v>
      </c>
      <c r="I1032">
        <v>-1027210000</v>
      </c>
    </row>
    <row r="1033" spans="1:9">
      <c r="A1033">
        <v>21309</v>
      </c>
      <c r="B1033">
        <v>127.514</v>
      </c>
      <c r="C1033">
        <v>19.8063</v>
      </c>
      <c r="D1033">
        <v>-7.3404800000000003</v>
      </c>
      <c r="E1033">
        <v>0</v>
      </c>
      <c r="F1033">
        <v>0</v>
      </c>
      <c r="G1033">
        <v>-1056960000</v>
      </c>
      <c r="H1033">
        <v>0</v>
      </c>
      <c r="I1033">
        <v>-1030490000</v>
      </c>
    </row>
    <row r="1034" spans="1:9">
      <c r="A1034">
        <v>21331</v>
      </c>
      <c r="B1034">
        <v>127.249</v>
      </c>
      <c r="C1034">
        <v>19.890599999999999</v>
      </c>
      <c r="D1034">
        <v>-7.3093399999999997</v>
      </c>
      <c r="E1034">
        <v>0</v>
      </c>
      <c r="F1034">
        <v>0</v>
      </c>
      <c r="G1034">
        <v>0</v>
      </c>
      <c r="H1034">
        <v>-1056960000</v>
      </c>
      <c r="I1034">
        <v>-1034940000</v>
      </c>
    </row>
    <row r="1035" spans="1:9">
      <c r="A1035">
        <v>21341</v>
      </c>
      <c r="B1035">
        <v>127.008</v>
      </c>
      <c r="C1035">
        <v>19.981000000000002</v>
      </c>
      <c r="D1035">
        <v>-7.2924499999999997</v>
      </c>
      <c r="E1035">
        <v>0</v>
      </c>
      <c r="F1035">
        <v>0</v>
      </c>
      <c r="G1035">
        <v>-1034940000</v>
      </c>
      <c r="H1035">
        <v>-1049620000</v>
      </c>
      <c r="I1035">
        <v>-1027210000</v>
      </c>
    </row>
    <row r="1036" spans="1:9">
      <c r="A1036">
        <v>21369</v>
      </c>
      <c r="B1036">
        <v>126.851</v>
      </c>
      <c r="C1036">
        <v>20.005700000000001</v>
      </c>
      <c r="D1036">
        <v>-7.3138300000000003</v>
      </c>
      <c r="E1036">
        <v>0</v>
      </c>
      <c r="F1036">
        <v>0</v>
      </c>
      <c r="G1036">
        <v>-1030090000</v>
      </c>
      <c r="H1036">
        <v>-1046480000</v>
      </c>
      <c r="I1036">
        <v>-1023540000</v>
      </c>
    </row>
    <row r="1037" spans="1:9">
      <c r="A1037">
        <v>21383</v>
      </c>
      <c r="B1037">
        <v>126.749</v>
      </c>
      <c r="C1037">
        <v>19.9236</v>
      </c>
      <c r="D1037">
        <v>-7.3313499999999996</v>
      </c>
      <c r="E1037">
        <v>0</v>
      </c>
      <c r="F1037">
        <v>0</v>
      </c>
      <c r="G1037">
        <v>-1031670000</v>
      </c>
      <c r="H1037">
        <v>1088420000</v>
      </c>
      <c r="I1037">
        <v>-1025380000</v>
      </c>
    </row>
    <row r="1038" spans="1:9">
      <c r="A1038">
        <v>21408</v>
      </c>
      <c r="B1038">
        <v>126.649</v>
      </c>
      <c r="C1038">
        <v>19.826599999999999</v>
      </c>
      <c r="D1038">
        <v>-7.33263</v>
      </c>
      <c r="E1038">
        <v>0</v>
      </c>
      <c r="F1038">
        <v>0</v>
      </c>
      <c r="G1038">
        <v>-1059060000</v>
      </c>
      <c r="H1038">
        <v>0</v>
      </c>
      <c r="I1038">
        <v>-1029830000</v>
      </c>
    </row>
    <row r="1039" spans="1:9">
      <c r="A1039">
        <v>21435</v>
      </c>
      <c r="B1039">
        <v>126.548</v>
      </c>
      <c r="C1039">
        <v>19.7988</v>
      </c>
      <c r="D1039">
        <v>-7.35236</v>
      </c>
      <c r="E1039">
        <v>0</v>
      </c>
      <c r="F1039">
        <v>0</v>
      </c>
      <c r="G1039">
        <v>0</v>
      </c>
      <c r="H1039">
        <v>0</v>
      </c>
      <c r="I1039">
        <v>-1031010000</v>
      </c>
    </row>
    <row r="1040" spans="1:9">
      <c r="A1040">
        <v>21451</v>
      </c>
      <c r="B1040">
        <v>126.548</v>
      </c>
      <c r="C1040">
        <v>19.7988</v>
      </c>
      <c r="D1040">
        <v>-7.35236</v>
      </c>
      <c r="E1040">
        <v>0</v>
      </c>
      <c r="F1040">
        <v>0</v>
      </c>
      <c r="G1040">
        <v>-1047000000</v>
      </c>
      <c r="H1040">
        <v>1091570000</v>
      </c>
      <c r="I1040">
        <v>-1030360000</v>
      </c>
    </row>
    <row r="1041" spans="1:9">
      <c r="A1041">
        <v>21475</v>
      </c>
      <c r="B1041">
        <v>126.57</v>
      </c>
      <c r="C1041">
        <v>19.814399999999999</v>
      </c>
      <c r="D1041">
        <v>-7.4373100000000001</v>
      </c>
      <c r="E1041">
        <v>0</v>
      </c>
      <c r="F1041">
        <v>0</v>
      </c>
      <c r="G1041">
        <v>-1038090000</v>
      </c>
      <c r="H1041">
        <v>0</v>
      </c>
      <c r="I1041">
        <v>-1026690000</v>
      </c>
    </row>
    <row r="1042" spans="1:9">
      <c r="A1042">
        <v>21500</v>
      </c>
      <c r="B1042">
        <v>126.651</v>
      </c>
      <c r="C1042">
        <v>19.7822</v>
      </c>
      <c r="D1042">
        <v>-7.5316900000000002</v>
      </c>
      <c r="E1042">
        <v>0</v>
      </c>
      <c r="F1042">
        <v>0</v>
      </c>
      <c r="G1042">
        <v>-1033110000</v>
      </c>
      <c r="H1042">
        <v>0</v>
      </c>
      <c r="I1042">
        <v>-1025510000</v>
      </c>
    </row>
    <row r="1043" spans="1:9">
      <c r="A1043">
        <v>21511</v>
      </c>
      <c r="B1043">
        <v>126.724</v>
      </c>
      <c r="C1043">
        <v>19.6647</v>
      </c>
      <c r="D1043">
        <v>-7.55382</v>
      </c>
      <c r="E1043">
        <v>0</v>
      </c>
      <c r="F1043">
        <v>0</v>
      </c>
      <c r="G1043">
        <v>-1033370000</v>
      </c>
      <c r="H1043">
        <v>1088420000</v>
      </c>
      <c r="I1043">
        <v>-1025640000</v>
      </c>
    </row>
    <row r="1044" spans="1:9">
      <c r="A1044">
        <v>21541</v>
      </c>
      <c r="B1044">
        <v>126.71899999999999</v>
      </c>
      <c r="C1044">
        <v>19.555900000000001</v>
      </c>
      <c r="D1044">
        <v>-7.5233600000000003</v>
      </c>
      <c r="E1044">
        <v>0</v>
      </c>
      <c r="F1044">
        <v>0</v>
      </c>
      <c r="G1044">
        <v>-1049620000</v>
      </c>
      <c r="H1044">
        <v>0</v>
      </c>
      <c r="I1044">
        <v>-1030090000</v>
      </c>
    </row>
    <row r="1045" spans="1:9">
      <c r="A1045">
        <v>21571</v>
      </c>
      <c r="B1045">
        <v>126.59099999999999</v>
      </c>
      <c r="C1045">
        <v>19.534400000000002</v>
      </c>
      <c r="D1045">
        <v>-7.4659300000000002</v>
      </c>
      <c r="E1045">
        <v>0</v>
      </c>
      <c r="F1045">
        <v>0</v>
      </c>
      <c r="G1045">
        <v>-1045430000</v>
      </c>
      <c r="H1045">
        <v>0</v>
      </c>
      <c r="I1045">
        <v>-1029570000</v>
      </c>
    </row>
    <row r="1046" spans="1:9">
      <c r="A1046">
        <v>21580</v>
      </c>
      <c r="B1046">
        <v>126.422</v>
      </c>
      <c r="C1046">
        <v>19.619800000000001</v>
      </c>
      <c r="D1046">
        <v>-7.4242900000000001</v>
      </c>
      <c r="E1046">
        <v>0</v>
      </c>
      <c r="F1046">
        <v>0</v>
      </c>
      <c r="G1046">
        <v>-1043330000</v>
      </c>
      <c r="H1046">
        <v>0</v>
      </c>
      <c r="I1046">
        <v>-1029310000</v>
      </c>
    </row>
    <row r="1047" spans="1:9">
      <c r="A1047">
        <v>21603</v>
      </c>
      <c r="B1047">
        <v>126.333</v>
      </c>
      <c r="C1047">
        <v>19.709900000000001</v>
      </c>
      <c r="D1047">
        <v>-7.44503</v>
      </c>
      <c r="E1047">
        <v>0</v>
      </c>
      <c r="F1047">
        <v>0</v>
      </c>
      <c r="G1047">
        <v>-1041760000</v>
      </c>
      <c r="H1047">
        <v>-1050670000</v>
      </c>
      <c r="I1047">
        <v>-1028520000</v>
      </c>
    </row>
    <row r="1048" spans="1:9">
      <c r="A1048">
        <v>21617</v>
      </c>
      <c r="B1048">
        <v>126.336</v>
      </c>
      <c r="C1048">
        <v>19.726800000000001</v>
      </c>
      <c r="D1048">
        <v>-7.5158800000000001</v>
      </c>
      <c r="E1048">
        <v>0</v>
      </c>
      <c r="F1048">
        <v>0</v>
      </c>
      <c r="G1048">
        <v>-1038610000</v>
      </c>
      <c r="H1048">
        <v>0</v>
      </c>
      <c r="I1048">
        <v>-1028520000</v>
      </c>
    </row>
    <row r="1049" spans="1:9">
      <c r="A1049">
        <v>21643</v>
      </c>
      <c r="B1049">
        <v>126.35</v>
      </c>
      <c r="C1049">
        <v>19.668700000000001</v>
      </c>
      <c r="D1049">
        <v>-7.5693999999999999</v>
      </c>
      <c r="E1049">
        <v>0</v>
      </c>
      <c r="F1049">
        <v>0</v>
      </c>
      <c r="G1049">
        <v>-1038350000</v>
      </c>
      <c r="H1049">
        <v>1086320000</v>
      </c>
      <c r="I1049">
        <v>-1028000000</v>
      </c>
    </row>
    <row r="1050" spans="1:9">
      <c r="A1050">
        <v>21666</v>
      </c>
      <c r="B1050">
        <v>126.339</v>
      </c>
      <c r="C1050">
        <v>19.612400000000001</v>
      </c>
      <c r="D1050">
        <v>-7.6070000000000002</v>
      </c>
      <c r="E1050">
        <v>0</v>
      </c>
      <c r="F1050">
        <v>0</v>
      </c>
      <c r="G1050">
        <v>-1036260000</v>
      </c>
      <c r="H1050">
        <v>0</v>
      </c>
      <c r="I1050">
        <v>-1028920000</v>
      </c>
    </row>
    <row r="1051" spans="1:9">
      <c r="A1051">
        <v>21678</v>
      </c>
      <c r="B1051">
        <v>126.346</v>
      </c>
      <c r="C1051">
        <v>19.565799999999999</v>
      </c>
      <c r="D1051">
        <v>-7.6716300000000004</v>
      </c>
      <c r="E1051">
        <v>0</v>
      </c>
      <c r="F1051">
        <v>0</v>
      </c>
      <c r="G1051">
        <v>-1037570000</v>
      </c>
      <c r="H1051">
        <v>0</v>
      </c>
      <c r="I1051">
        <v>-1027600000</v>
      </c>
    </row>
    <row r="1052" spans="1:9">
      <c r="A1052">
        <v>21705</v>
      </c>
      <c r="B1052">
        <v>126.396</v>
      </c>
      <c r="C1052">
        <v>19.511900000000001</v>
      </c>
      <c r="D1052">
        <v>-7.7625900000000003</v>
      </c>
      <c r="E1052">
        <v>0</v>
      </c>
      <c r="F1052">
        <v>0</v>
      </c>
      <c r="G1052">
        <v>-1039660000</v>
      </c>
      <c r="H1052">
        <v>1082130000</v>
      </c>
      <c r="I1052">
        <v>-1027080000</v>
      </c>
    </row>
    <row r="1053" spans="1:9">
      <c r="A1053">
        <v>21718</v>
      </c>
      <c r="B1053">
        <v>126.473</v>
      </c>
      <c r="C1053">
        <v>19.436499999999999</v>
      </c>
      <c r="D1053">
        <v>-7.8492600000000001</v>
      </c>
      <c r="E1053">
        <v>0</v>
      </c>
      <c r="F1053">
        <v>0</v>
      </c>
      <c r="G1053">
        <v>-1043860000</v>
      </c>
      <c r="H1053">
        <v>1082130000</v>
      </c>
      <c r="I1053">
        <v>-1028650000</v>
      </c>
    </row>
    <row r="1054" spans="1:9">
      <c r="A1054">
        <v>21747</v>
      </c>
      <c r="B1054">
        <v>126.545</v>
      </c>
      <c r="C1054">
        <v>19.3749</v>
      </c>
      <c r="D1054">
        <v>-7.9441699999999997</v>
      </c>
      <c r="E1054">
        <v>0</v>
      </c>
      <c r="F1054">
        <v>0</v>
      </c>
      <c r="G1054">
        <v>-1042810000</v>
      </c>
      <c r="H1054">
        <v>0</v>
      </c>
      <c r="I1054">
        <v>-1029830000</v>
      </c>
    </row>
    <row r="1055" spans="1:9">
      <c r="A1055">
        <v>21777</v>
      </c>
      <c r="B1055">
        <v>126.58199999999999</v>
      </c>
      <c r="C1055">
        <v>19.309200000000001</v>
      </c>
      <c r="D1055">
        <v>-8.0015499999999999</v>
      </c>
      <c r="E1055">
        <v>0</v>
      </c>
      <c r="F1055">
        <v>0</v>
      </c>
      <c r="G1055">
        <v>-1037300000</v>
      </c>
      <c r="H1055">
        <v>0</v>
      </c>
      <c r="I1055">
        <v>-1028000000</v>
      </c>
    </row>
    <row r="1056" spans="1:9">
      <c r="A1056">
        <v>21804</v>
      </c>
      <c r="B1056">
        <v>126.58199999999999</v>
      </c>
      <c r="C1056">
        <v>19.309200000000001</v>
      </c>
      <c r="D1056">
        <v>-8.0015499999999999</v>
      </c>
      <c r="E1056">
        <v>0</v>
      </c>
      <c r="F1056">
        <v>0</v>
      </c>
      <c r="G1056">
        <v>-1037300000</v>
      </c>
      <c r="H1056">
        <v>0</v>
      </c>
      <c r="I1056">
        <v>-1027080000</v>
      </c>
    </row>
    <row r="1057" spans="1:9">
      <c r="A1057">
        <v>21821</v>
      </c>
      <c r="B1057">
        <v>126.539</v>
      </c>
      <c r="C1057">
        <v>19.2438</v>
      </c>
      <c r="D1057">
        <v>-8.0000900000000001</v>
      </c>
      <c r="E1057">
        <v>0</v>
      </c>
      <c r="F1057">
        <v>0</v>
      </c>
      <c r="G1057">
        <v>-1038880000</v>
      </c>
      <c r="H1057">
        <v>0</v>
      </c>
      <c r="I1057">
        <v>-1027870000</v>
      </c>
    </row>
    <row r="1058" spans="1:9">
      <c r="A1058">
        <v>21854</v>
      </c>
      <c r="B1058">
        <v>126.48699999999999</v>
      </c>
      <c r="C1058">
        <v>19.188700000000001</v>
      </c>
      <c r="D1058">
        <v>-8.0018600000000006</v>
      </c>
      <c r="E1058">
        <v>0</v>
      </c>
      <c r="F1058">
        <v>0</v>
      </c>
      <c r="G1058">
        <v>-1043330000</v>
      </c>
      <c r="H1058">
        <v>1084230000</v>
      </c>
      <c r="I1058">
        <v>-1028920000</v>
      </c>
    </row>
    <row r="1059" spans="1:9">
      <c r="A1059">
        <v>21890</v>
      </c>
      <c r="B1059">
        <v>126.452</v>
      </c>
      <c r="C1059">
        <v>19.1477</v>
      </c>
      <c r="D1059">
        <v>-8.0340699999999998</v>
      </c>
      <c r="E1059">
        <v>0</v>
      </c>
      <c r="F1059">
        <v>0</v>
      </c>
      <c r="G1059">
        <v>-1041240000</v>
      </c>
      <c r="H1059">
        <v>0</v>
      </c>
      <c r="I1059">
        <v>-1028520000</v>
      </c>
    </row>
    <row r="1060" spans="1:9">
      <c r="A1060">
        <v>21911</v>
      </c>
      <c r="B1060">
        <v>126.432</v>
      </c>
      <c r="C1060">
        <v>19.139199999999999</v>
      </c>
      <c r="D1060">
        <v>-8.0895200000000003</v>
      </c>
      <c r="E1060">
        <v>0</v>
      </c>
      <c r="F1060">
        <v>0</v>
      </c>
      <c r="G1060">
        <v>-1040190000</v>
      </c>
      <c r="H1060">
        <v>1086320000</v>
      </c>
      <c r="I1060">
        <v>-1028650000</v>
      </c>
    </row>
    <row r="1061" spans="1:9">
      <c r="A1061">
        <v>21930</v>
      </c>
      <c r="B1061">
        <v>126.395</v>
      </c>
      <c r="C1061">
        <v>19.154199999999999</v>
      </c>
      <c r="D1061">
        <v>-8.1293600000000001</v>
      </c>
      <c r="E1061">
        <v>0</v>
      </c>
      <c r="F1061">
        <v>0</v>
      </c>
      <c r="G1061">
        <v>-1040710000</v>
      </c>
      <c r="H1061">
        <v>1088420000</v>
      </c>
      <c r="I1061">
        <v>-1028780000</v>
      </c>
    </row>
    <row r="1062" spans="1:9">
      <c r="A1062">
        <v>21938</v>
      </c>
      <c r="B1062">
        <v>126.369</v>
      </c>
      <c r="C1062">
        <v>19.154399999999999</v>
      </c>
      <c r="D1062">
        <v>-8.1626600000000007</v>
      </c>
      <c r="E1062">
        <v>0</v>
      </c>
      <c r="F1062">
        <v>0</v>
      </c>
      <c r="G1062">
        <v>-1039930000</v>
      </c>
      <c r="H1062">
        <v>1084230000</v>
      </c>
      <c r="I1062">
        <v>-1028260000</v>
      </c>
    </row>
    <row r="1063" spans="1:9">
      <c r="A1063">
        <v>21952</v>
      </c>
      <c r="B1063">
        <v>126.357</v>
      </c>
      <c r="C1063">
        <v>19.139199999999999</v>
      </c>
      <c r="D1063">
        <v>-8.1913199999999993</v>
      </c>
      <c r="E1063">
        <v>0</v>
      </c>
      <c r="F1063">
        <v>0</v>
      </c>
      <c r="G1063">
        <v>-1039660000</v>
      </c>
      <c r="H1063">
        <v>0</v>
      </c>
      <c r="I1063">
        <v>-1027210000</v>
      </c>
    </row>
    <row r="1064" spans="1:9">
      <c r="A1064">
        <v>21980</v>
      </c>
      <c r="B1064">
        <v>126.348</v>
      </c>
      <c r="C1064">
        <v>19.1295</v>
      </c>
      <c r="D1064">
        <v>-8.2315400000000007</v>
      </c>
      <c r="E1064">
        <v>0</v>
      </c>
      <c r="F1064">
        <v>0</v>
      </c>
      <c r="G1064">
        <v>-1038090000</v>
      </c>
      <c r="H1064">
        <v>1084230000</v>
      </c>
      <c r="I1064">
        <v>-1025900000</v>
      </c>
    </row>
    <row r="1065" spans="1:9">
      <c r="A1065">
        <v>22011</v>
      </c>
      <c r="B1065">
        <v>126.306</v>
      </c>
      <c r="C1065">
        <v>19.157499999999999</v>
      </c>
      <c r="D1065">
        <v>-8.2716799999999999</v>
      </c>
      <c r="E1065">
        <v>0</v>
      </c>
      <c r="F1065">
        <v>0</v>
      </c>
      <c r="G1065">
        <v>-1037570000</v>
      </c>
      <c r="H1065">
        <v>1088420000</v>
      </c>
      <c r="I1065">
        <v>-1025380000</v>
      </c>
    </row>
    <row r="1066" spans="1:9">
      <c r="A1066">
        <v>22037</v>
      </c>
      <c r="B1066">
        <v>126.23099999999999</v>
      </c>
      <c r="C1066">
        <v>19.1873</v>
      </c>
      <c r="D1066">
        <v>-8.2860899999999997</v>
      </c>
      <c r="E1066">
        <v>0</v>
      </c>
      <c r="F1066">
        <v>0</v>
      </c>
      <c r="G1066">
        <v>-1038610000</v>
      </c>
      <c r="H1066">
        <v>1091570000</v>
      </c>
      <c r="I1066">
        <v>-1026690000</v>
      </c>
    </row>
    <row r="1067" spans="1:9">
      <c r="A1067">
        <v>22055</v>
      </c>
      <c r="B1067">
        <v>126.093</v>
      </c>
      <c r="C1067">
        <v>19.2227</v>
      </c>
      <c r="D1067">
        <v>-8.2652400000000004</v>
      </c>
      <c r="E1067">
        <v>0</v>
      </c>
      <c r="F1067">
        <v>0</v>
      </c>
      <c r="G1067">
        <v>-1038880000</v>
      </c>
      <c r="H1067">
        <v>1088420000</v>
      </c>
      <c r="I1067">
        <v>-1026290000</v>
      </c>
    </row>
    <row r="1068" spans="1:9">
      <c r="A1068">
        <v>22079</v>
      </c>
      <c r="B1068">
        <v>125.925</v>
      </c>
      <c r="C1068">
        <v>19.2652</v>
      </c>
      <c r="D1068">
        <v>-8.2300599999999999</v>
      </c>
      <c r="E1068">
        <v>0</v>
      </c>
      <c r="F1068">
        <v>0</v>
      </c>
      <c r="G1068">
        <v>-1038880000</v>
      </c>
      <c r="H1068">
        <v>1082130000</v>
      </c>
      <c r="I1068">
        <v>-1025640000</v>
      </c>
    </row>
    <row r="1069" spans="1:9">
      <c r="A1069">
        <v>22101</v>
      </c>
      <c r="B1069">
        <v>125.723</v>
      </c>
      <c r="C1069">
        <v>19.3246</v>
      </c>
      <c r="D1069">
        <v>-8.2043499999999998</v>
      </c>
      <c r="E1069">
        <v>0</v>
      </c>
      <c r="F1069">
        <v>0</v>
      </c>
      <c r="G1069">
        <v>-1039140000</v>
      </c>
      <c r="H1069">
        <v>1084230000</v>
      </c>
      <c r="I1069">
        <v>-1024330000</v>
      </c>
    </row>
    <row r="1070" spans="1:9">
      <c r="A1070">
        <v>22112</v>
      </c>
      <c r="B1070">
        <v>125.607</v>
      </c>
      <c r="C1070">
        <v>19.38</v>
      </c>
      <c r="D1070">
        <v>-8.2246900000000007</v>
      </c>
      <c r="E1070">
        <v>0</v>
      </c>
      <c r="F1070">
        <v>0</v>
      </c>
      <c r="G1070">
        <v>-1039400000</v>
      </c>
      <c r="H1070">
        <v>0</v>
      </c>
      <c r="I1070">
        <v>-1025770000</v>
      </c>
    </row>
    <row r="1071" spans="1:9">
      <c r="A1071">
        <v>22137</v>
      </c>
      <c r="B1071">
        <v>125.476</v>
      </c>
      <c r="C1071">
        <v>19.4437</v>
      </c>
      <c r="D1071">
        <v>-8.2505600000000001</v>
      </c>
      <c r="E1071">
        <v>0</v>
      </c>
      <c r="F1071">
        <v>0</v>
      </c>
      <c r="G1071">
        <v>-1040710000</v>
      </c>
      <c r="H1071">
        <v>0</v>
      </c>
      <c r="I1071">
        <v>-1026420000</v>
      </c>
    </row>
    <row r="1072" spans="1:9">
      <c r="A1072">
        <v>22148</v>
      </c>
      <c r="B1072">
        <v>125.476</v>
      </c>
      <c r="C1072">
        <v>19.4437</v>
      </c>
      <c r="D1072">
        <v>-8.2505600000000001</v>
      </c>
      <c r="E1072">
        <v>0</v>
      </c>
      <c r="F1072">
        <v>0</v>
      </c>
      <c r="G1072">
        <v>-1042280000</v>
      </c>
      <c r="H1072">
        <v>0</v>
      </c>
      <c r="I1072">
        <v>-1027740000</v>
      </c>
    </row>
    <row r="1073" spans="1:9">
      <c r="A1073">
        <v>22170</v>
      </c>
      <c r="B1073">
        <v>125.277</v>
      </c>
      <c r="C1073">
        <v>19.534099999999999</v>
      </c>
      <c r="D1073">
        <v>-8.2964900000000004</v>
      </c>
      <c r="E1073">
        <v>0</v>
      </c>
      <c r="F1073">
        <v>0</v>
      </c>
      <c r="G1073">
        <v>-1043330000</v>
      </c>
      <c r="H1073">
        <v>0</v>
      </c>
      <c r="I1073">
        <v>-1028390000</v>
      </c>
    </row>
    <row r="1074" spans="1:9">
      <c r="A1074">
        <v>22184</v>
      </c>
      <c r="B1074">
        <v>125.09</v>
      </c>
      <c r="C1074">
        <v>19.623799999999999</v>
      </c>
      <c r="D1074">
        <v>-8.3648500000000006</v>
      </c>
      <c r="E1074">
        <v>0</v>
      </c>
      <c r="F1074">
        <v>0</v>
      </c>
      <c r="G1074">
        <v>-1044380000</v>
      </c>
      <c r="H1074">
        <v>0</v>
      </c>
      <c r="I1074">
        <v>-1029180000</v>
      </c>
    </row>
    <row r="1075" spans="1:9">
      <c r="A1075">
        <v>22206</v>
      </c>
      <c r="B1075">
        <v>124.923</v>
      </c>
      <c r="C1075">
        <v>19.7211</v>
      </c>
      <c r="D1075">
        <v>-8.4642900000000001</v>
      </c>
      <c r="E1075">
        <v>0</v>
      </c>
      <c r="F1075">
        <v>0</v>
      </c>
      <c r="G1075">
        <v>-1044910000</v>
      </c>
      <c r="H1075">
        <v>-1065350000</v>
      </c>
      <c r="I1075">
        <v>-1029050000</v>
      </c>
    </row>
    <row r="1076" spans="1:9">
      <c r="A1076">
        <v>22231</v>
      </c>
      <c r="B1076">
        <v>124.789</v>
      </c>
      <c r="C1076">
        <v>19.817299999999999</v>
      </c>
      <c r="D1076">
        <v>-8.6193299999999997</v>
      </c>
      <c r="E1076">
        <v>0</v>
      </c>
      <c r="F1076">
        <v>0</v>
      </c>
      <c r="G1076">
        <v>-1045430000</v>
      </c>
      <c r="H1076">
        <v>-1065350000</v>
      </c>
      <c r="I1076">
        <v>-1029050000</v>
      </c>
    </row>
    <row r="1077" spans="1:9">
      <c r="A1077">
        <v>22242</v>
      </c>
      <c r="B1077">
        <v>124.68300000000001</v>
      </c>
      <c r="C1077">
        <v>19.918099999999999</v>
      </c>
      <c r="D1077">
        <v>-8.8314800000000009</v>
      </c>
      <c r="E1077">
        <v>0</v>
      </c>
      <c r="F1077">
        <v>0</v>
      </c>
      <c r="G1077">
        <v>-1044910000</v>
      </c>
      <c r="H1077">
        <v>-1065350000</v>
      </c>
      <c r="I1077">
        <v>-1028130000</v>
      </c>
    </row>
    <row r="1078" spans="1:9">
      <c r="A1078">
        <v>22273</v>
      </c>
      <c r="B1078">
        <v>124.619</v>
      </c>
      <c r="C1078">
        <v>20.035299999999999</v>
      </c>
      <c r="D1078">
        <v>-9.1147899999999993</v>
      </c>
      <c r="E1078">
        <v>0</v>
      </c>
      <c r="F1078">
        <v>0</v>
      </c>
      <c r="G1078">
        <v>-1043330000</v>
      </c>
      <c r="H1078">
        <v>0</v>
      </c>
      <c r="I1078">
        <v>-1027740000</v>
      </c>
    </row>
    <row r="1079" spans="1:9">
      <c r="A1079">
        <v>22299</v>
      </c>
      <c r="B1079">
        <v>124.495</v>
      </c>
      <c r="C1079">
        <v>20.156400000000001</v>
      </c>
      <c r="D1079">
        <v>-9.3966999999999992</v>
      </c>
      <c r="E1079">
        <v>0</v>
      </c>
      <c r="F1079">
        <v>0</v>
      </c>
      <c r="G1079">
        <v>-1042280000</v>
      </c>
      <c r="H1079">
        <v>0</v>
      </c>
      <c r="I1079">
        <v>-1027470000</v>
      </c>
    </row>
    <row r="1080" spans="1:9">
      <c r="A1080">
        <v>22314</v>
      </c>
      <c r="B1080">
        <v>124.41200000000001</v>
      </c>
      <c r="C1080">
        <v>20.2927</v>
      </c>
      <c r="D1080">
        <v>-9.7225900000000003</v>
      </c>
      <c r="E1080">
        <v>0</v>
      </c>
      <c r="F1080">
        <v>0</v>
      </c>
      <c r="G1080">
        <v>-1041760000</v>
      </c>
      <c r="H1080">
        <v>0</v>
      </c>
      <c r="I1080">
        <v>-1028260000</v>
      </c>
    </row>
    <row r="1081" spans="1:9">
      <c r="A1081">
        <v>22336</v>
      </c>
      <c r="B1081">
        <v>124.39700000000001</v>
      </c>
      <c r="C1081">
        <v>20.404800000000002</v>
      </c>
      <c r="D1081">
        <v>-10.0434</v>
      </c>
      <c r="E1081">
        <v>0</v>
      </c>
      <c r="F1081">
        <v>0</v>
      </c>
      <c r="G1081">
        <v>-1041240000</v>
      </c>
      <c r="H1081">
        <v>0</v>
      </c>
      <c r="I1081">
        <v>-1029050000</v>
      </c>
    </row>
    <row r="1082" spans="1:9">
      <c r="A1082">
        <v>22348</v>
      </c>
      <c r="B1082">
        <v>124.413</v>
      </c>
      <c r="C1082">
        <v>20.517299999999999</v>
      </c>
      <c r="D1082">
        <v>-10.377700000000001</v>
      </c>
      <c r="E1082">
        <v>0</v>
      </c>
      <c r="F1082">
        <v>0</v>
      </c>
      <c r="G1082">
        <v>-1041760000</v>
      </c>
      <c r="H1082">
        <v>0</v>
      </c>
      <c r="I1082">
        <v>-1029310000</v>
      </c>
    </row>
    <row r="1083" spans="1:9">
      <c r="A1083">
        <v>22370</v>
      </c>
      <c r="B1083">
        <v>124.459</v>
      </c>
      <c r="C1083">
        <v>20.6282</v>
      </c>
      <c r="D1083">
        <v>-10.717499999999999</v>
      </c>
      <c r="E1083">
        <v>0</v>
      </c>
      <c r="F1083">
        <v>0</v>
      </c>
      <c r="G1083">
        <v>-1039660000</v>
      </c>
      <c r="H1083">
        <v>0</v>
      </c>
      <c r="I1083">
        <v>-1028650000</v>
      </c>
    </row>
    <row r="1084" spans="1:9">
      <c r="A1084">
        <v>22385</v>
      </c>
      <c r="B1084">
        <v>124.53</v>
      </c>
      <c r="C1084">
        <v>20.723600000000001</v>
      </c>
      <c r="D1084">
        <v>-11.052899999999999</v>
      </c>
      <c r="E1084">
        <v>0</v>
      </c>
      <c r="F1084">
        <v>0</v>
      </c>
      <c r="G1084">
        <v>-1039930000</v>
      </c>
      <c r="H1084">
        <v>1086320000</v>
      </c>
      <c r="I1084">
        <v>-1028780000</v>
      </c>
    </row>
    <row r="1085" spans="1:9">
      <c r="A1085">
        <v>22409</v>
      </c>
      <c r="B1085">
        <v>124.61499999999999</v>
      </c>
      <c r="C1085">
        <v>20.820499999999999</v>
      </c>
      <c r="D1085">
        <v>-11.377000000000001</v>
      </c>
      <c r="E1085">
        <v>0</v>
      </c>
      <c r="F1085">
        <v>0</v>
      </c>
      <c r="G1085">
        <v>-1040710000</v>
      </c>
      <c r="H1085">
        <v>1088420000</v>
      </c>
      <c r="I1085">
        <v>-1028920000</v>
      </c>
    </row>
    <row r="1086" spans="1:9">
      <c r="A1086">
        <v>22433</v>
      </c>
      <c r="B1086">
        <v>124.7</v>
      </c>
      <c r="C1086">
        <v>20.8963</v>
      </c>
      <c r="D1086">
        <v>-11.6518</v>
      </c>
      <c r="E1086">
        <v>0</v>
      </c>
      <c r="F1086">
        <v>0</v>
      </c>
      <c r="G1086">
        <v>-1041240000</v>
      </c>
      <c r="H1086">
        <v>1088420000</v>
      </c>
      <c r="I1086">
        <v>-1029310000</v>
      </c>
    </row>
    <row r="1087" spans="1:9">
      <c r="A1087">
        <v>22445</v>
      </c>
      <c r="B1087">
        <v>124.777</v>
      </c>
      <c r="C1087">
        <v>20.975300000000001</v>
      </c>
      <c r="D1087">
        <v>-11.9008</v>
      </c>
      <c r="E1087">
        <v>0</v>
      </c>
      <c r="F1087">
        <v>0</v>
      </c>
      <c r="G1087">
        <v>-1040710000</v>
      </c>
      <c r="H1087">
        <v>1084230000</v>
      </c>
      <c r="I1087">
        <v>-1029570000</v>
      </c>
    </row>
    <row r="1088" spans="1:9">
      <c r="A1088">
        <v>22459</v>
      </c>
      <c r="B1088">
        <v>124.777</v>
      </c>
      <c r="C1088">
        <v>20.975300000000001</v>
      </c>
      <c r="D1088">
        <v>-11.9008</v>
      </c>
      <c r="E1088">
        <v>0</v>
      </c>
      <c r="F1088">
        <v>0</v>
      </c>
      <c r="G1088">
        <v>-1040710000</v>
      </c>
      <c r="H1088">
        <v>1086320000</v>
      </c>
      <c r="I1088">
        <v>-1029700000</v>
      </c>
    </row>
    <row r="1089" spans="1:9">
      <c r="A1089">
        <v>22469</v>
      </c>
      <c r="B1089">
        <v>124.85599999999999</v>
      </c>
      <c r="C1089">
        <v>21.0425</v>
      </c>
      <c r="D1089">
        <v>-12.1372</v>
      </c>
      <c r="E1089">
        <v>0</v>
      </c>
      <c r="F1089">
        <v>0</v>
      </c>
      <c r="G1089">
        <v>-1040190000</v>
      </c>
      <c r="H1089">
        <v>1088420000</v>
      </c>
      <c r="I1089">
        <v>-1029570000</v>
      </c>
    </row>
    <row r="1090" spans="1:9">
      <c r="A1090">
        <v>22477</v>
      </c>
      <c r="B1090">
        <v>124.923</v>
      </c>
      <c r="C1090">
        <v>21.1111</v>
      </c>
      <c r="D1090">
        <v>-12.3505</v>
      </c>
      <c r="E1090">
        <v>0</v>
      </c>
      <c r="F1090">
        <v>0</v>
      </c>
      <c r="G1090">
        <v>-1038880000</v>
      </c>
      <c r="H1090">
        <v>1091570000</v>
      </c>
      <c r="I1090">
        <v>-1029180000</v>
      </c>
    </row>
    <row r="1091" spans="1:9">
      <c r="A1091">
        <v>22510</v>
      </c>
      <c r="B1091">
        <v>124.992</v>
      </c>
      <c r="C1091">
        <v>21.188400000000001</v>
      </c>
      <c r="D1091">
        <v>-12.5708</v>
      </c>
      <c r="E1091">
        <v>0</v>
      </c>
      <c r="F1091">
        <v>0</v>
      </c>
      <c r="G1091">
        <v>-1038090000</v>
      </c>
      <c r="H1091">
        <v>1091570000</v>
      </c>
      <c r="I1091">
        <v>-1028520000</v>
      </c>
    </row>
    <row r="1092" spans="1:9">
      <c r="A1092">
        <v>22537</v>
      </c>
      <c r="B1092">
        <v>125.056</v>
      </c>
      <c r="C1092">
        <v>21.2622</v>
      </c>
      <c r="D1092">
        <v>-12.7858</v>
      </c>
      <c r="E1092">
        <v>0</v>
      </c>
      <c r="F1092">
        <v>0</v>
      </c>
      <c r="G1092">
        <v>-1038090000</v>
      </c>
      <c r="H1092">
        <v>1093660000</v>
      </c>
      <c r="I1092">
        <v>-1028390000</v>
      </c>
    </row>
    <row r="1093" spans="1:9">
      <c r="A1093">
        <v>22547</v>
      </c>
      <c r="B1093">
        <v>125.116</v>
      </c>
      <c r="C1093">
        <v>21.3459</v>
      </c>
      <c r="D1093">
        <v>-12.9756</v>
      </c>
      <c r="E1093">
        <v>0</v>
      </c>
      <c r="F1093">
        <v>0</v>
      </c>
      <c r="G1093">
        <v>-1038880000</v>
      </c>
      <c r="H1093">
        <v>1095760000</v>
      </c>
      <c r="I1093">
        <v>-1028780000</v>
      </c>
    </row>
    <row r="1094" spans="1:9">
      <c r="A1094">
        <v>22573</v>
      </c>
      <c r="B1094">
        <v>125.172</v>
      </c>
      <c r="C1094">
        <v>21.4312</v>
      </c>
      <c r="D1094">
        <v>-13.1526</v>
      </c>
      <c r="E1094">
        <v>0</v>
      </c>
      <c r="F1094">
        <v>0</v>
      </c>
      <c r="G1094">
        <v>-1038610000</v>
      </c>
      <c r="H1094">
        <v>1093660000</v>
      </c>
      <c r="I1094">
        <v>-1029570000</v>
      </c>
    </row>
    <row r="1095" spans="1:9">
      <c r="A1095">
        <v>22594</v>
      </c>
      <c r="B1095">
        <v>125.21599999999999</v>
      </c>
      <c r="C1095">
        <v>21.5151</v>
      </c>
      <c r="D1095">
        <v>-13.3111</v>
      </c>
      <c r="E1095">
        <v>0</v>
      </c>
      <c r="F1095">
        <v>0</v>
      </c>
      <c r="G1095">
        <v>-1038090000</v>
      </c>
      <c r="H1095">
        <v>1092620000</v>
      </c>
      <c r="I1095">
        <v>-1029830000</v>
      </c>
    </row>
    <row r="1096" spans="1:9">
      <c r="A1096">
        <v>22605</v>
      </c>
      <c r="B1096">
        <v>125.26300000000001</v>
      </c>
      <c r="C1096">
        <v>21.579699999999999</v>
      </c>
      <c r="D1096">
        <v>-13.458299999999999</v>
      </c>
      <c r="E1096">
        <v>0</v>
      </c>
      <c r="F1096">
        <v>0</v>
      </c>
      <c r="G1096">
        <v>-1037830000</v>
      </c>
      <c r="H1096">
        <v>1092620000</v>
      </c>
      <c r="I1096">
        <v>-1029960000</v>
      </c>
    </row>
    <row r="1097" spans="1:9">
      <c r="A1097">
        <v>22615</v>
      </c>
      <c r="B1097">
        <v>125.3</v>
      </c>
      <c r="C1097">
        <v>21.6236</v>
      </c>
      <c r="D1097">
        <v>-13.5755</v>
      </c>
      <c r="E1097">
        <v>0</v>
      </c>
      <c r="F1097">
        <v>0</v>
      </c>
      <c r="G1097">
        <v>-1037300000</v>
      </c>
      <c r="H1097">
        <v>1092620000</v>
      </c>
      <c r="I1097">
        <v>-1029830000</v>
      </c>
    </row>
    <row r="1098" spans="1:9">
      <c r="A1098">
        <v>22640</v>
      </c>
      <c r="B1098">
        <v>125.333</v>
      </c>
      <c r="C1098">
        <v>21.654</v>
      </c>
      <c r="D1098">
        <v>-13.682499999999999</v>
      </c>
      <c r="E1098">
        <v>0</v>
      </c>
      <c r="F1098">
        <v>0</v>
      </c>
      <c r="G1098">
        <v>-1037040000</v>
      </c>
      <c r="H1098">
        <v>1093660000</v>
      </c>
      <c r="I1098">
        <v>-1029440000</v>
      </c>
    </row>
    <row r="1099" spans="1:9">
      <c r="A1099">
        <v>22657</v>
      </c>
      <c r="B1099">
        <v>125.355</v>
      </c>
      <c r="C1099">
        <v>21.663799999999998</v>
      </c>
      <c r="D1099">
        <v>-13.7593</v>
      </c>
      <c r="E1099">
        <v>0</v>
      </c>
      <c r="F1099">
        <v>0</v>
      </c>
      <c r="G1099">
        <v>-1036780000</v>
      </c>
      <c r="H1099">
        <v>1094710000</v>
      </c>
      <c r="I1099">
        <v>-1029310000</v>
      </c>
    </row>
    <row r="1100" spans="1:9">
      <c r="A1100">
        <v>22670</v>
      </c>
      <c r="B1100">
        <v>125.37</v>
      </c>
      <c r="C1100">
        <v>21.654399999999999</v>
      </c>
      <c r="D1100">
        <v>-13.814299999999999</v>
      </c>
      <c r="E1100">
        <v>0</v>
      </c>
      <c r="F1100">
        <v>0</v>
      </c>
      <c r="G1100">
        <v>-1036780000</v>
      </c>
      <c r="H1100">
        <v>1094710000</v>
      </c>
      <c r="I1100">
        <v>-1029310000</v>
      </c>
    </row>
    <row r="1101" spans="1:9">
      <c r="A1101">
        <v>22677</v>
      </c>
      <c r="B1101">
        <v>125.393</v>
      </c>
      <c r="C1101">
        <v>21.636600000000001</v>
      </c>
      <c r="D1101">
        <v>-13.861800000000001</v>
      </c>
      <c r="E1101">
        <v>0</v>
      </c>
      <c r="F1101">
        <v>0</v>
      </c>
      <c r="G1101">
        <v>-1037300000</v>
      </c>
      <c r="H1101">
        <v>1098910000</v>
      </c>
      <c r="I1101">
        <v>-1028780000</v>
      </c>
    </row>
    <row r="1102" spans="1:9">
      <c r="A1102">
        <v>22705</v>
      </c>
      <c r="B1102">
        <v>125.405</v>
      </c>
      <c r="C1102">
        <v>21.602799999999998</v>
      </c>
      <c r="D1102">
        <v>-13.8825</v>
      </c>
      <c r="E1102">
        <v>0</v>
      </c>
      <c r="F1102">
        <v>0</v>
      </c>
      <c r="G1102">
        <v>-1037300000</v>
      </c>
      <c r="H1102">
        <v>1099430000</v>
      </c>
      <c r="I1102">
        <v>-1029050000</v>
      </c>
    </row>
    <row r="1103" spans="1:9">
      <c r="A1103">
        <v>22718</v>
      </c>
      <c r="B1103">
        <v>125.414</v>
      </c>
      <c r="C1103">
        <v>21.563199999999998</v>
      </c>
      <c r="D1103">
        <v>-13.8916</v>
      </c>
      <c r="E1103">
        <v>0</v>
      </c>
      <c r="F1103">
        <v>0</v>
      </c>
      <c r="G1103">
        <v>-1037570000</v>
      </c>
      <c r="H1103">
        <v>1098910000</v>
      </c>
      <c r="I1103">
        <v>-1029830000</v>
      </c>
    </row>
    <row r="1104" spans="1:9">
      <c r="A1104">
        <v>22743</v>
      </c>
      <c r="B1104">
        <v>125.414</v>
      </c>
      <c r="C1104">
        <v>21.563199999999998</v>
      </c>
      <c r="D1104">
        <v>-13.8916</v>
      </c>
      <c r="E1104">
        <v>0</v>
      </c>
      <c r="F1104">
        <v>0</v>
      </c>
      <c r="G1104">
        <v>-1037570000</v>
      </c>
      <c r="H1104">
        <v>1096810000</v>
      </c>
      <c r="I1104">
        <v>-1030230000</v>
      </c>
    </row>
    <row r="1105" spans="1:9">
      <c r="A1105">
        <v>22768</v>
      </c>
      <c r="B1105">
        <v>125.41200000000001</v>
      </c>
      <c r="C1105">
        <v>21.511299999999999</v>
      </c>
      <c r="D1105">
        <v>-13.8582</v>
      </c>
      <c r="E1105">
        <v>0</v>
      </c>
      <c r="F1105">
        <v>0</v>
      </c>
      <c r="G1105">
        <v>-1036520000</v>
      </c>
      <c r="H1105">
        <v>1095760000</v>
      </c>
      <c r="I1105">
        <v>-1029700000</v>
      </c>
    </row>
    <row r="1106" spans="1:9">
      <c r="A1106">
        <v>22785</v>
      </c>
      <c r="B1106">
        <v>125.405</v>
      </c>
      <c r="C1106">
        <v>21.4255</v>
      </c>
      <c r="D1106">
        <v>-13.794700000000001</v>
      </c>
      <c r="E1106">
        <v>0</v>
      </c>
      <c r="F1106">
        <v>0</v>
      </c>
      <c r="G1106">
        <v>-1036260000</v>
      </c>
      <c r="H1106">
        <v>1095760000</v>
      </c>
      <c r="I1106">
        <v>-1029440000</v>
      </c>
    </row>
    <row r="1107" spans="1:9">
      <c r="A1107">
        <v>22812</v>
      </c>
      <c r="B1107">
        <v>125.40600000000001</v>
      </c>
      <c r="C1107">
        <v>21.307600000000001</v>
      </c>
      <c r="D1107">
        <v>-13.7087</v>
      </c>
      <c r="E1107">
        <v>0</v>
      </c>
      <c r="F1107">
        <v>0</v>
      </c>
      <c r="G1107">
        <v>-1037040000</v>
      </c>
      <c r="H1107">
        <v>1096810000</v>
      </c>
      <c r="I1107">
        <v>-1029440000</v>
      </c>
    </row>
    <row r="1108" spans="1:9">
      <c r="A1108">
        <v>22837</v>
      </c>
      <c r="B1108">
        <v>125.399</v>
      </c>
      <c r="C1108">
        <v>21.1706</v>
      </c>
      <c r="D1108">
        <v>-13.600899999999999</v>
      </c>
      <c r="E1108">
        <v>0</v>
      </c>
      <c r="F1108">
        <v>0</v>
      </c>
      <c r="G1108">
        <v>-1037300000</v>
      </c>
      <c r="H1108">
        <v>1097860000</v>
      </c>
      <c r="I1108">
        <v>-1029570000</v>
      </c>
    </row>
    <row r="1109" spans="1:9">
      <c r="A1109">
        <v>22851</v>
      </c>
      <c r="B1109">
        <v>125.392</v>
      </c>
      <c r="C1109">
        <v>21.002199999999998</v>
      </c>
      <c r="D1109">
        <v>-13.4495</v>
      </c>
      <c r="E1109">
        <v>0</v>
      </c>
      <c r="F1109">
        <v>0</v>
      </c>
      <c r="G1109">
        <v>-1037830000</v>
      </c>
      <c r="H1109">
        <v>1098910000</v>
      </c>
      <c r="I1109">
        <v>-1029180000</v>
      </c>
    </row>
    <row r="1110" spans="1:9">
      <c r="A1110">
        <v>22877</v>
      </c>
      <c r="B1110">
        <v>125.379</v>
      </c>
      <c r="C1110">
        <v>20.8109</v>
      </c>
      <c r="D1110">
        <v>-13.261900000000001</v>
      </c>
      <c r="E1110">
        <v>0</v>
      </c>
      <c r="F1110">
        <v>0</v>
      </c>
      <c r="G1110">
        <v>-1038090000</v>
      </c>
      <c r="H1110">
        <v>1098910000</v>
      </c>
      <c r="I1110">
        <v>-1028920000</v>
      </c>
    </row>
    <row r="1111" spans="1:9">
      <c r="A1111">
        <v>22898</v>
      </c>
      <c r="B1111">
        <v>125.371</v>
      </c>
      <c r="C1111">
        <v>20.590299999999999</v>
      </c>
      <c r="D1111">
        <v>-13.058199999999999</v>
      </c>
      <c r="E1111">
        <v>0</v>
      </c>
      <c r="F1111">
        <v>0</v>
      </c>
      <c r="G1111">
        <v>-1038090000</v>
      </c>
      <c r="H1111">
        <v>1099430000</v>
      </c>
      <c r="I1111">
        <v>-1028920000</v>
      </c>
    </row>
    <row r="1112" spans="1:9">
      <c r="A1112">
        <v>22910</v>
      </c>
      <c r="B1112">
        <v>125.367</v>
      </c>
      <c r="C1112">
        <v>20.3278</v>
      </c>
      <c r="D1112">
        <v>-12.817</v>
      </c>
      <c r="E1112">
        <v>0</v>
      </c>
      <c r="F1112">
        <v>0</v>
      </c>
      <c r="G1112">
        <v>-1038090000</v>
      </c>
      <c r="H1112">
        <v>1099430000</v>
      </c>
      <c r="I1112">
        <v>-1028650000</v>
      </c>
    </row>
    <row r="1113" spans="1:9">
      <c r="A1113">
        <v>22931</v>
      </c>
      <c r="B1113">
        <v>125.371</v>
      </c>
      <c r="C1113">
        <v>20.080500000000001</v>
      </c>
      <c r="D1113">
        <v>-12.594200000000001</v>
      </c>
      <c r="E1113">
        <v>0</v>
      </c>
      <c r="F1113">
        <v>0</v>
      </c>
      <c r="G1113">
        <v>-1038090000</v>
      </c>
      <c r="H1113">
        <v>1099430000</v>
      </c>
      <c r="I1113">
        <v>-1028520000</v>
      </c>
    </row>
    <row r="1114" spans="1:9">
      <c r="A1114">
        <v>22940</v>
      </c>
      <c r="B1114">
        <v>125.366</v>
      </c>
      <c r="C1114">
        <v>19.844100000000001</v>
      </c>
      <c r="D1114">
        <v>-12.3552</v>
      </c>
      <c r="E1114">
        <v>0</v>
      </c>
      <c r="F1114">
        <v>0</v>
      </c>
      <c r="G1114">
        <v>-1038090000</v>
      </c>
      <c r="H1114">
        <v>1098910000</v>
      </c>
      <c r="I1114">
        <v>-1028130000</v>
      </c>
    </row>
    <row r="1115" spans="1:9">
      <c r="A1115">
        <v>22964</v>
      </c>
      <c r="B1115">
        <v>125.366</v>
      </c>
      <c r="C1115">
        <v>19.589700000000001</v>
      </c>
      <c r="D1115">
        <v>-12.0937</v>
      </c>
      <c r="E1115">
        <v>0</v>
      </c>
      <c r="F1115">
        <v>0</v>
      </c>
      <c r="G1115">
        <v>-1038090000</v>
      </c>
      <c r="H1115">
        <v>1098910000</v>
      </c>
      <c r="I1115">
        <v>-1028000000</v>
      </c>
    </row>
    <row r="1116" spans="1:9">
      <c r="A1116">
        <v>22980</v>
      </c>
      <c r="B1116">
        <v>125.358</v>
      </c>
      <c r="C1116">
        <v>19.315300000000001</v>
      </c>
      <c r="D1116">
        <v>-11.8026</v>
      </c>
      <c r="E1116">
        <v>0</v>
      </c>
      <c r="F1116">
        <v>0</v>
      </c>
      <c r="G1116">
        <v>-1038350000</v>
      </c>
      <c r="H1116">
        <v>1098910000</v>
      </c>
      <c r="I1116">
        <v>-1027600000</v>
      </c>
    </row>
    <row r="1117" spans="1:9">
      <c r="A1117">
        <v>23004</v>
      </c>
      <c r="B1117">
        <v>125.35599999999999</v>
      </c>
      <c r="C1117">
        <v>19.054600000000001</v>
      </c>
      <c r="D1117">
        <v>-11.521699999999999</v>
      </c>
      <c r="E1117">
        <v>0</v>
      </c>
      <c r="F1117">
        <v>0</v>
      </c>
      <c r="G1117">
        <v>-1038350000</v>
      </c>
      <c r="H1117">
        <v>1096810000</v>
      </c>
      <c r="I1117">
        <v>-1027340000</v>
      </c>
    </row>
    <row r="1118" spans="1:9">
      <c r="A1118">
        <v>23018</v>
      </c>
      <c r="B1118">
        <v>125.34699999999999</v>
      </c>
      <c r="C1118">
        <v>18.7821</v>
      </c>
      <c r="D1118">
        <v>-11.229100000000001</v>
      </c>
      <c r="E1118">
        <v>0</v>
      </c>
      <c r="F1118">
        <v>0</v>
      </c>
      <c r="G1118">
        <v>-1038090000</v>
      </c>
      <c r="H1118">
        <v>1097860000</v>
      </c>
      <c r="I1118">
        <v>-1026690000</v>
      </c>
    </row>
    <row r="1119" spans="1:9">
      <c r="A1119">
        <v>23043</v>
      </c>
      <c r="B1119">
        <v>125.34099999999999</v>
      </c>
      <c r="C1119">
        <v>18.502199999999998</v>
      </c>
      <c r="D1119">
        <v>-10.937900000000001</v>
      </c>
      <c r="E1119">
        <v>0</v>
      </c>
      <c r="F1119">
        <v>0</v>
      </c>
      <c r="G1119">
        <v>-1038090000</v>
      </c>
      <c r="H1119">
        <v>1098910000</v>
      </c>
      <c r="I1119">
        <v>-1026290000</v>
      </c>
    </row>
    <row r="1120" spans="1:9">
      <c r="A1120">
        <v>23063</v>
      </c>
      <c r="B1120">
        <v>125.34099999999999</v>
      </c>
      <c r="C1120">
        <v>18.502199999999998</v>
      </c>
      <c r="D1120">
        <v>-10.937900000000001</v>
      </c>
      <c r="E1120">
        <v>0</v>
      </c>
      <c r="F1120">
        <v>0</v>
      </c>
      <c r="G1120">
        <v>-1038090000</v>
      </c>
      <c r="H1120">
        <v>1098910000</v>
      </c>
      <c r="I1120">
        <v>-1026030000</v>
      </c>
    </row>
    <row r="1121" spans="1:9">
      <c r="A1121">
        <v>23074</v>
      </c>
      <c r="B1121">
        <v>125.33499999999999</v>
      </c>
      <c r="C1121">
        <v>18.2179</v>
      </c>
      <c r="D1121">
        <v>-10.624499999999999</v>
      </c>
      <c r="E1121">
        <v>0</v>
      </c>
      <c r="F1121">
        <v>0</v>
      </c>
      <c r="G1121">
        <v>-1037830000</v>
      </c>
      <c r="H1121">
        <v>1098910000</v>
      </c>
      <c r="I1121">
        <v>-1025770000</v>
      </c>
    </row>
    <row r="1122" spans="1:9">
      <c r="A1122">
        <v>23099</v>
      </c>
      <c r="B1122">
        <v>125.324</v>
      </c>
      <c r="C1122">
        <v>17.917000000000002</v>
      </c>
      <c r="D1122">
        <v>-10.296200000000001</v>
      </c>
      <c r="E1122">
        <v>0</v>
      </c>
      <c r="F1122">
        <v>0</v>
      </c>
      <c r="G1122">
        <v>-1038350000</v>
      </c>
      <c r="H1122">
        <v>1098910000</v>
      </c>
      <c r="I1122">
        <v>-1026030000</v>
      </c>
    </row>
    <row r="1123" spans="1:9">
      <c r="A1123">
        <v>23110</v>
      </c>
      <c r="B1123">
        <v>125.304</v>
      </c>
      <c r="C1123">
        <v>17.635100000000001</v>
      </c>
      <c r="D1123">
        <v>-9.9698899999999995</v>
      </c>
      <c r="E1123">
        <v>0</v>
      </c>
      <c r="F1123">
        <v>0</v>
      </c>
      <c r="G1123">
        <v>-1039140000</v>
      </c>
      <c r="H1123">
        <v>1097860000</v>
      </c>
      <c r="I1123">
        <v>-1026420000</v>
      </c>
    </row>
    <row r="1124" spans="1:9">
      <c r="A1124">
        <v>23136</v>
      </c>
      <c r="B1124">
        <v>125.279</v>
      </c>
      <c r="C1124">
        <v>17.3855</v>
      </c>
      <c r="D1124">
        <v>-9.6557600000000008</v>
      </c>
      <c r="E1124">
        <v>0</v>
      </c>
      <c r="F1124">
        <v>0</v>
      </c>
      <c r="G1124">
        <v>-1038880000</v>
      </c>
      <c r="H1124">
        <v>1094710000</v>
      </c>
      <c r="I1124">
        <v>-1026160000</v>
      </c>
    </row>
    <row r="1125" spans="1:9">
      <c r="A1125">
        <v>23148</v>
      </c>
      <c r="B1125">
        <v>125.253</v>
      </c>
      <c r="C1125">
        <v>17.1462</v>
      </c>
      <c r="D1125">
        <v>-9.3659400000000002</v>
      </c>
      <c r="E1125">
        <v>0</v>
      </c>
      <c r="F1125">
        <v>0</v>
      </c>
      <c r="G1125">
        <v>-1038880000</v>
      </c>
      <c r="H1125">
        <v>1092620000</v>
      </c>
      <c r="I1125">
        <v>-1026030000</v>
      </c>
    </row>
    <row r="1126" spans="1:9">
      <c r="A1126">
        <v>23176</v>
      </c>
      <c r="B1126">
        <v>125.217</v>
      </c>
      <c r="C1126">
        <v>16.884599999999999</v>
      </c>
      <c r="D1126">
        <v>-9.0692699999999995</v>
      </c>
      <c r="E1126">
        <v>0</v>
      </c>
      <c r="F1126">
        <v>0</v>
      </c>
      <c r="G1126">
        <v>-1039140000</v>
      </c>
      <c r="H1126">
        <v>1094710000</v>
      </c>
      <c r="I1126">
        <v>-1025770000</v>
      </c>
    </row>
    <row r="1127" spans="1:9">
      <c r="A1127">
        <v>23202</v>
      </c>
      <c r="B1127">
        <v>125.182</v>
      </c>
      <c r="C1127">
        <v>16.6431</v>
      </c>
      <c r="D1127">
        <v>-8.7925900000000006</v>
      </c>
      <c r="E1127">
        <v>0</v>
      </c>
      <c r="F1127">
        <v>0</v>
      </c>
      <c r="G1127">
        <v>-1039140000</v>
      </c>
      <c r="H1127">
        <v>1095760000</v>
      </c>
      <c r="I1127">
        <v>-1025380000</v>
      </c>
    </row>
    <row r="1128" spans="1:9">
      <c r="A1128">
        <v>23217</v>
      </c>
      <c r="B1128">
        <v>125.143</v>
      </c>
      <c r="C1128">
        <v>16.3979</v>
      </c>
      <c r="D1128">
        <v>-8.5114000000000001</v>
      </c>
      <c r="E1128">
        <v>0</v>
      </c>
      <c r="F1128">
        <v>0</v>
      </c>
      <c r="G1128">
        <v>-1039140000</v>
      </c>
      <c r="H1128">
        <v>1095760000</v>
      </c>
      <c r="I1128">
        <v>-1025770000</v>
      </c>
    </row>
    <row r="1129" spans="1:9">
      <c r="A1129">
        <v>23238</v>
      </c>
      <c r="B1129">
        <v>125.09399999999999</v>
      </c>
      <c r="C1129">
        <v>16.166699999999999</v>
      </c>
      <c r="D1129">
        <v>-8.2484000000000002</v>
      </c>
      <c r="E1129">
        <v>0</v>
      </c>
      <c r="F1129">
        <v>0</v>
      </c>
      <c r="G1129">
        <v>-1039660000</v>
      </c>
      <c r="H1129">
        <v>1095760000</v>
      </c>
      <c r="I1129">
        <v>-1026030000</v>
      </c>
    </row>
    <row r="1130" spans="1:9">
      <c r="A1130">
        <v>23254</v>
      </c>
      <c r="B1130">
        <v>125.041</v>
      </c>
      <c r="C1130">
        <v>15.9285</v>
      </c>
      <c r="D1130">
        <v>-7.9857300000000002</v>
      </c>
      <c r="E1130">
        <v>0</v>
      </c>
      <c r="F1130">
        <v>0</v>
      </c>
      <c r="G1130">
        <v>-1040190000</v>
      </c>
      <c r="H1130">
        <v>1093660000</v>
      </c>
      <c r="I1130">
        <v>-1025770000</v>
      </c>
    </row>
    <row r="1131" spans="1:9">
      <c r="A1131">
        <v>23274</v>
      </c>
      <c r="B1131">
        <v>124.992</v>
      </c>
      <c r="C1131">
        <v>15.6869</v>
      </c>
      <c r="D1131">
        <v>-7.7282700000000002</v>
      </c>
      <c r="E1131">
        <v>0</v>
      </c>
      <c r="F1131">
        <v>0</v>
      </c>
      <c r="G1131">
        <v>-1039930000</v>
      </c>
      <c r="H1131">
        <v>1093660000</v>
      </c>
      <c r="I1131">
        <v>-1025380000</v>
      </c>
    </row>
    <row r="1132" spans="1:9">
      <c r="A1132">
        <v>23292</v>
      </c>
      <c r="B1132">
        <v>124.95</v>
      </c>
      <c r="C1132">
        <v>15.4415</v>
      </c>
      <c r="D1132">
        <v>-7.4965099999999998</v>
      </c>
      <c r="E1132">
        <v>0</v>
      </c>
      <c r="F1132">
        <v>0</v>
      </c>
      <c r="G1132">
        <v>-1039930000</v>
      </c>
      <c r="H1132">
        <v>1093660000</v>
      </c>
      <c r="I1132">
        <v>-1024980000</v>
      </c>
    </row>
    <row r="1133" spans="1:9">
      <c r="A1133">
        <v>23304</v>
      </c>
      <c r="B1133">
        <v>124.905</v>
      </c>
      <c r="C1133">
        <v>15.2224</v>
      </c>
      <c r="D1133">
        <v>-7.2753199999999998</v>
      </c>
      <c r="E1133">
        <v>0</v>
      </c>
      <c r="F1133">
        <v>0</v>
      </c>
      <c r="G1133">
        <v>-1039660000</v>
      </c>
      <c r="H1133">
        <v>1093660000</v>
      </c>
      <c r="I1133">
        <v>-1024330000</v>
      </c>
    </row>
    <row r="1134" spans="1:9">
      <c r="A1134">
        <v>23312</v>
      </c>
      <c r="B1134">
        <v>124.872</v>
      </c>
      <c r="C1134">
        <v>15.034000000000001</v>
      </c>
      <c r="D1134">
        <v>-7.0787300000000002</v>
      </c>
      <c r="E1134">
        <v>0</v>
      </c>
      <c r="F1134">
        <v>0</v>
      </c>
      <c r="G1134">
        <v>-1039930000</v>
      </c>
      <c r="H1134">
        <v>1094710000</v>
      </c>
      <c r="I1134">
        <v>-1023930000</v>
      </c>
    </row>
    <row r="1135" spans="1:9">
      <c r="A1135">
        <v>23336</v>
      </c>
      <c r="B1135">
        <v>124.83499999999999</v>
      </c>
      <c r="C1135">
        <v>14.8551</v>
      </c>
      <c r="D1135">
        <v>-6.8874599999999999</v>
      </c>
      <c r="E1135">
        <v>0</v>
      </c>
      <c r="F1135">
        <v>0</v>
      </c>
      <c r="G1135">
        <v>-1040190000</v>
      </c>
      <c r="H1135">
        <v>1095760000</v>
      </c>
      <c r="I1135">
        <v>-1024200000</v>
      </c>
    </row>
    <row r="1136" spans="1:9">
      <c r="A1136">
        <v>23347</v>
      </c>
      <c r="B1136">
        <v>124.83499999999999</v>
      </c>
      <c r="C1136">
        <v>14.8551</v>
      </c>
      <c r="D1136">
        <v>-6.8874599999999999</v>
      </c>
      <c r="E1136">
        <v>0</v>
      </c>
      <c r="F1136">
        <v>0</v>
      </c>
      <c r="G1136">
        <v>-1041760000</v>
      </c>
      <c r="H1136">
        <v>1095760000</v>
      </c>
      <c r="I1136">
        <v>-1024850000</v>
      </c>
    </row>
    <row r="1137" spans="1:9">
      <c r="A1137">
        <v>23368</v>
      </c>
      <c r="B1137">
        <v>124.79300000000001</v>
      </c>
      <c r="C1137">
        <v>14.6934</v>
      </c>
      <c r="D1137">
        <v>-6.7000799999999998</v>
      </c>
      <c r="E1137">
        <v>0</v>
      </c>
      <c r="F1137">
        <v>0</v>
      </c>
      <c r="G1137">
        <v>-1041240000</v>
      </c>
      <c r="H1137">
        <v>1094710000</v>
      </c>
      <c r="I1137">
        <v>-1025110000</v>
      </c>
    </row>
    <row r="1138" spans="1:9">
      <c r="A1138">
        <v>23381</v>
      </c>
      <c r="B1138">
        <v>124.762</v>
      </c>
      <c r="C1138">
        <v>14.558</v>
      </c>
      <c r="D1138">
        <v>-6.5337899999999998</v>
      </c>
      <c r="E1138">
        <v>0</v>
      </c>
      <c r="F1138">
        <v>0</v>
      </c>
      <c r="G1138">
        <v>-1040190000</v>
      </c>
      <c r="H1138">
        <v>1093660000</v>
      </c>
      <c r="I1138">
        <v>-1025250000</v>
      </c>
    </row>
    <row r="1139" spans="1:9">
      <c r="A1139">
        <v>23403</v>
      </c>
      <c r="B1139">
        <v>124.736</v>
      </c>
      <c r="C1139">
        <v>14.4267</v>
      </c>
      <c r="D1139">
        <v>-6.3913500000000001</v>
      </c>
      <c r="E1139">
        <v>0</v>
      </c>
      <c r="F1139">
        <v>0</v>
      </c>
      <c r="G1139">
        <v>-1040190000</v>
      </c>
      <c r="H1139">
        <v>1092620000</v>
      </c>
      <c r="I1139">
        <v>-1024980000</v>
      </c>
    </row>
    <row r="1140" spans="1:9">
      <c r="A1140">
        <v>23419</v>
      </c>
      <c r="B1140">
        <v>124.717</v>
      </c>
      <c r="C1140">
        <v>14.267300000000001</v>
      </c>
      <c r="D1140">
        <v>-6.2515299999999998</v>
      </c>
      <c r="E1140">
        <v>0</v>
      </c>
      <c r="F1140">
        <v>0</v>
      </c>
      <c r="G1140">
        <v>-1041240000</v>
      </c>
      <c r="H1140">
        <v>1093660000</v>
      </c>
      <c r="I1140">
        <v>-1024070000</v>
      </c>
    </row>
    <row r="1141" spans="1:9">
      <c r="A1141">
        <v>23442</v>
      </c>
      <c r="B1141">
        <v>124.71</v>
      </c>
      <c r="C1141">
        <v>14.1067</v>
      </c>
      <c r="D1141">
        <v>-6.1146000000000003</v>
      </c>
      <c r="E1141">
        <v>0</v>
      </c>
      <c r="F1141">
        <v>0</v>
      </c>
      <c r="G1141">
        <v>-1041240000</v>
      </c>
      <c r="H1141">
        <v>1094710000</v>
      </c>
      <c r="I1141">
        <v>-1024460000</v>
      </c>
    </row>
    <row r="1142" spans="1:9">
      <c r="A1142">
        <v>23461</v>
      </c>
      <c r="B1142">
        <v>124.699</v>
      </c>
      <c r="C1142">
        <v>13.9419</v>
      </c>
      <c r="D1142">
        <v>-5.9541199999999996</v>
      </c>
      <c r="E1142">
        <v>0</v>
      </c>
      <c r="F1142">
        <v>0</v>
      </c>
      <c r="G1142">
        <v>-1042810000</v>
      </c>
      <c r="H1142">
        <v>1093660000</v>
      </c>
      <c r="I1142">
        <v>-1025110000</v>
      </c>
    </row>
    <row r="1143" spans="1:9">
      <c r="A1143">
        <v>23476</v>
      </c>
      <c r="B1143">
        <v>124.682</v>
      </c>
      <c r="C1143">
        <v>13.792999999999999</v>
      </c>
      <c r="D1143">
        <v>-5.7895399999999997</v>
      </c>
      <c r="E1143">
        <v>0</v>
      </c>
      <c r="F1143">
        <v>0</v>
      </c>
      <c r="G1143">
        <v>-1043330000</v>
      </c>
      <c r="H1143">
        <v>1093660000</v>
      </c>
      <c r="I1143">
        <v>-1025380000</v>
      </c>
    </row>
    <row r="1144" spans="1:9">
      <c r="A1144">
        <v>23501</v>
      </c>
      <c r="B1144">
        <v>124.661</v>
      </c>
      <c r="C1144">
        <v>13.648999999999999</v>
      </c>
      <c r="D1144">
        <v>-5.6079299999999996</v>
      </c>
      <c r="E1144">
        <v>0</v>
      </c>
      <c r="F1144">
        <v>0</v>
      </c>
      <c r="G1144">
        <v>-1043330000</v>
      </c>
      <c r="H1144">
        <v>1092620000</v>
      </c>
      <c r="I1144">
        <v>-1025110000</v>
      </c>
    </row>
    <row r="1145" spans="1:9">
      <c r="A1145">
        <v>23514</v>
      </c>
      <c r="B1145">
        <v>124.63800000000001</v>
      </c>
      <c r="C1145">
        <v>13.5114</v>
      </c>
      <c r="D1145">
        <v>-5.4362000000000004</v>
      </c>
      <c r="E1145">
        <v>0</v>
      </c>
      <c r="F1145">
        <v>0</v>
      </c>
      <c r="G1145">
        <v>-1042280000</v>
      </c>
      <c r="H1145">
        <v>1092620000</v>
      </c>
      <c r="I1145">
        <v>-1024200000</v>
      </c>
    </row>
    <row r="1146" spans="1:9">
      <c r="A1146">
        <v>23540</v>
      </c>
      <c r="B1146">
        <v>124.601</v>
      </c>
      <c r="C1146">
        <v>13.3598</v>
      </c>
      <c r="D1146">
        <v>-5.24458</v>
      </c>
      <c r="E1146">
        <v>0</v>
      </c>
      <c r="F1146">
        <v>0</v>
      </c>
      <c r="G1146">
        <v>-1043860000</v>
      </c>
      <c r="H1146">
        <v>1091570000</v>
      </c>
      <c r="I1146">
        <v>-1024200000</v>
      </c>
    </row>
    <row r="1147" spans="1:9">
      <c r="A1147">
        <v>23561</v>
      </c>
      <c r="B1147">
        <v>124.566</v>
      </c>
      <c r="C1147">
        <v>13.233700000000001</v>
      </c>
      <c r="D1147">
        <v>-5.0645300000000004</v>
      </c>
      <c r="E1147">
        <v>0</v>
      </c>
      <c r="F1147">
        <v>0</v>
      </c>
      <c r="G1147">
        <v>-1043860000</v>
      </c>
      <c r="H1147">
        <v>1092620000</v>
      </c>
      <c r="I1147">
        <v>-1024330000</v>
      </c>
    </row>
    <row r="1148" spans="1:9">
      <c r="A1148">
        <v>23574</v>
      </c>
      <c r="B1148">
        <v>124.508</v>
      </c>
      <c r="C1148">
        <v>13.158099999999999</v>
      </c>
      <c r="D1148">
        <v>-4.8864999999999998</v>
      </c>
      <c r="E1148">
        <v>0</v>
      </c>
      <c r="F1148">
        <v>0</v>
      </c>
      <c r="G1148">
        <v>-1043860000</v>
      </c>
      <c r="H1148">
        <v>1091570000</v>
      </c>
      <c r="I1148">
        <v>-1024590000</v>
      </c>
    </row>
    <row r="1149" spans="1:9">
      <c r="A1149">
        <v>23594</v>
      </c>
      <c r="B1149">
        <v>124.441</v>
      </c>
      <c r="C1149">
        <v>13.0966</v>
      </c>
      <c r="D1149">
        <v>-4.7156599999999997</v>
      </c>
      <c r="E1149">
        <v>0</v>
      </c>
      <c r="F1149">
        <v>0</v>
      </c>
      <c r="G1149">
        <v>-1044380000</v>
      </c>
      <c r="H1149">
        <v>1091570000</v>
      </c>
      <c r="I1149">
        <v>-1024720000</v>
      </c>
    </row>
    <row r="1150" spans="1:9">
      <c r="A1150">
        <v>23608</v>
      </c>
      <c r="B1150">
        <v>124.366</v>
      </c>
      <c r="C1150">
        <v>13.043100000000001</v>
      </c>
      <c r="D1150">
        <v>-4.56128</v>
      </c>
      <c r="E1150">
        <v>0</v>
      </c>
      <c r="F1150">
        <v>0</v>
      </c>
      <c r="G1150">
        <v>-1043860000</v>
      </c>
      <c r="H1150">
        <v>1090520000</v>
      </c>
      <c r="I1150">
        <v>-1024980000</v>
      </c>
    </row>
    <row r="1151" spans="1:9">
      <c r="A1151">
        <v>23629</v>
      </c>
      <c r="B1151">
        <v>124.289</v>
      </c>
      <c r="C1151">
        <v>12.984999999999999</v>
      </c>
      <c r="D1151">
        <v>-4.4229500000000002</v>
      </c>
      <c r="E1151">
        <v>0</v>
      </c>
      <c r="F1151">
        <v>0</v>
      </c>
      <c r="G1151">
        <v>-1043860000</v>
      </c>
      <c r="H1151">
        <v>1090520000</v>
      </c>
      <c r="I1151">
        <v>-1024850000</v>
      </c>
    </row>
    <row r="1152" spans="1:9">
      <c r="A1152">
        <v>23642</v>
      </c>
      <c r="B1152">
        <v>124.289</v>
      </c>
      <c r="C1152">
        <v>12.984999999999999</v>
      </c>
      <c r="D1152">
        <v>-4.4229500000000002</v>
      </c>
      <c r="E1152">
        <v>0</v>
      </c>
      <c r="F1152">
        <v>0</v>
      </c>
      <c r="G1152">
        <v>-1043860000</v>
      </c>
      <c r="H1152">
        <v>1090520000</v>
      </c>
      <c r="I1152">
        <v>-1024720000</v>
      </c>
    </row>
    <row r="1153" spans="1:9">
      <c r="A1153">
        <v>23656</v>
      </c>
      <c r="B1153">
        <v>124.21599999999999</v>
      </c>
      <c r="C1153">
        <v>12.914199999999999</v>
      </c>
      <c r="D1153">
        <v>-4.3034400000000002</v>
      </c>
      <c r="E1153">
        <v>0</v>
      </c>
      <c r="F1153">
        <v>0</v>
      </c>
      <c r="G1153">
        <v>-1043860000</v>
      </c>
      <c r="H1153">
        <v>1090520000</v>
      </c>
      <c r="I1153">
        <v>-1024720000</v>
      </c>
    </row>
    <row r="1154" spans="1:9">
      <c r="A1154">
        <v>23668</v>
      </c>
      <c r="B1154">
        <v>124.146</v>
      </c>
      <c r="C1154">
        <v>12.8492</v>
      </c>
      <c r="D1154">
        <v>-4.1950900000000004</v>
      </c>
      <c r="E1154">
        <v>0</v>
      </c>
      <c r="F1154">
        <v>0</v>
      </c>
      <c r="G1154">
        <v>-1044910000</v>
      </c>
      <c r="H1154">
        <v>1090520000</v>
      </c>
      <c r="I1154">
        <v>-1024720000</v>
      </c>
    </row>
    <row r="1155" spans="1:9">
      <c r="A1155">
        <v>23676</v>
      </c>
      <c r="B1155">
        <v>124.086</v>
      </c>
      <c r="C1155">
        <v>12.7925</v>
      </c>
      <c r="D1155">
        <v>-4.11477</v>
      </c>
      <c r="E1155">
        <v>0</v>
      </c>
      <c r="F1155">
        <v>0</v>
      </c>
      <c r="G1155">
        <v>-1045430000</v>
      </c>
      <c r="H1155">
        <v>1090520000</v>
      </c>
      <c r="I1155">
        <v>-1024720000</v>
      </c>
    </row>
    <row r="1156" spans="1:9">
      <c r="A1156">
        <v>23704</v>
      </c>
      <c r="B1156">
        <v>124.015</v>
      </c>
      <c r="C1156">
        <v>12.7364</v>
      </c>
      <c r="D1156">
        <v>-4.0320999999999998</v>
      </c>
      <c r="E1156">
        <v>0</v>
      </c>
      <c r="F1156">
        <v>0</v>
      </c>
      <c r="G1156">
        <v>-1045430000</v>
      </c>
      <c r="H1156">
        <v>1090520000</v>
      </c>
      <c r="I1156">
        <v>-1024460000</v>
      </c>
    </row>
    <row r="1157" spans="1:9">
      <c r="A1157">
        <v>23716</v>
      </c>
      <c r="B1157">
        <v>123.958</v>
      </c>
      <c r="C1157">
        <v>12.6793</v>
      </c>
      <c r="D1157">
        <v>-3.97234</v>
      </c>
      <c r="E1157">
        <v>0</v>
      </c>
      <c r="F1157">
        <v>0</v>
      </c>
      <c r="G1157">
        <v>-1045430000</v>
      </c>
      <c r="H1157">
        <v>1091570000</v>
      </c>
      <c r="I1157">
        <v>-1024200000</v>
      </c>
    </row>
    <row r="1158" spans="1:9">
      <c r="A1158">
        <v>23739</v>
      </c>
      <c r="B1158">
        <v>123.834</v>
      </c>
      <c r="C1158">
        <v>12.6342</v>
      </c>
      <c r="D1158">
        <v>-3.89642</v>
      </c>
      <c r="E1158">
        <v>0</v>
      </c>
      <c r="F1158">
        <v>0</v>
      </c>
      <c r="G1158">
        <v>1082130000</v>
      </c>
      <c r="H1158">
        <v>0</v>
      </c>
      <c r="I1158">
        <v>-1023080000</v>
      </c>
    </row>
    <row r="1159" spans="1:9">
      <c r="A1159">
        <v>23764</v>
      </c>
      <c r="B1159">
        <v>123.608</v>
      </c>
      <c r="C1159">
        <v>12.605</v>
      </c>
      <c r="D1159">
        <v>-3.82396</v>
      </c>
      <c r="E1159">
        <v>0</v>
      </c>
      <c r="F1159">
        <v>0</v>
      </c>
      <c r="G1159">
        <v>1084230000</v>
      </c>
      <c r="H1159">
        <v>-1054870000</v>
      </c>
      <c r="I1159">
        <v>-1021710000</v>
      </c>
    </row>
    <row r="1160" spans="1:9">
      <c r="A1160">
        <v>23781</v>
      </c>
      <c r="B1160">
        <v>123.321</v>
      </c>
      <c r="C1160">
        <v>12.636699999999999</v>
      </c>
      <c r="D1160">
        <v>-3.8212600000000001</v>
      </c>
      <c r="E1160">
        <v>0</v>
      </c>
      <c r="F1160">
        <v>0</v>
      </c>
      <c r="G1160">
        <v>1113850000</v>
      </c>
      <c r="H1160">
        <v>-1048580000</v>
      </c>
      <c r="I1160">
        <v>-1024980000</v>
      </c>
    </row>
    <row r="1161" spans="1:9">
      <c r="A1161">
        <v>23804</v>
      </c>
      <c r="B1161">
        <v>123.03100000000001</v>
      </c>
      <c r="C1161">
        <v>12.7668</v>
      </c>
      <c r="D1161">
        <v>-3.91954</v>
      </c>
      <c r="E1161">
        <v>0</v>
      </c>
      <c r="F1161">
        <v>0</v>
      </c>
      <c r="G1161">
        <v>1114370000</v>
      </c>
      <c r="H1161">
        <v>-1051720000</v>
      </c>
      <c r="I1161">
        <v>-1028000000</v>
      </c>
    </row>
    <row r="1162" spans="1:9">
      <c r="A1162">
        <v>23818</v>
      </c>
      <c r="B1162">
        <v>122.77200000000001</v>
      </c>
      <c r="C1162">
        <v>12.976100000000001</v>
      </c>
      <c r="D1162">
        <v>-4.1127399999999996</v>
      </c>
      <c r="E1162">
        <v>0</v>
      </c>
      <c r="F1162">
        <v>0</v>
      </c>
      <c r="G1162">
        <v>1112280000</v>
      </c>
      <c r="H1162">
        <v>-1043860000</v>
      </c>
      <c r="I1162">
        <v>-1034420000</v>
      </c>
    </row>
    <row r="1163" spans="1:9">
      <c r="A1163">
        <v>23841</v>
      </c>
      <c r="B1163">
        <v>122.57599999999999</v>
      </c>
      <c r="C1163">
        <v>13.2622</v>
      </c>
      <c r="D1163">
        <v>-4.4192200000000001</v>
      </c>
      <c r="E1163">
        <v>0</v>
      </c>
      <c r="F1163">
        <v>0</v>
      </c>
      <c r="G1163">
        <v>1107560000</v>
      </c>
      <c r="H1163">
        <v>-1048580000</v>
      </c>
      <c r="I1163">
        <v>-1030750000</v>
      </c>
    </row>
    <row r="1164" spans="1:9">
      <c r="A1164">
        <v>23858</v>
      </c>
      <c r="B1164">
        <v>122.529</v>
      </c>
      <c r="C1164">
        <v>13.611800000000001</v>
      </c>
      <c r="D1164">
        <v>-4.8799000000000001</v>
      </c>
      <c r="E1164">
        <v>0</v>
      </c>
      <c r="F1164">
        <v>0</v>
      </c>
      <c r="G1164">
        <v>1102580000</v>
      </c>
      <c r="H1164">
        <v>-1049620000</v>
      </c>
      <c r="I1164">
        <v>-1029830000</v>
      </c>
    </row>
    <row r="1165" spans="1:9">
      <c r="A1165">
        <v>23868</v>
      </c>
      <c r="B1165">
        <v>122.49</v>
      </c>
      <c r="C1165">
        <v>13.961600000000001</v>
      </c>
      <c r="D1165">
        <v>-5.3528900000000004</v>
      </c>
      <c r="E1165">
        <v>0</v>
      </c>
      <c r="F1165">
        <v>0</v>
      </c>
      <c r="G1165">
        <v>-1045950000</v>
      </c>
      <c r="H1165">
        <v>-1059060000</v>
      </c>
      <c r="I1165">
        <v>-1030360000</v>
      </c>
    </row>
    <row r="1166" spans="1:9">
      <c r="A1166">
        <v>23876</v>
      </c>
      <c r="B1166">
        <v>122.53700000000001</v>
      </c>
      <c r="C1166">
        <v>14.2879</v>
      </c>
      <c r="D1166">
        <v>-5.87249</v>
      </c>
      <c r="E1166">
        <v>0</v>
      </c>
      <c r="F1166">
        <v>0</v>
      </c>
      <c r="G1166">
        <v>-1047530000</v>
      </c>
      <c r="H1166">
        <v>1086320000</v>
      </c>
      <c r="I1166">
        <v>-1031540000</v>
      </c>
    </row>
    <row r="1167" spans="1:9">
      <c r="A1167">
        <v>23899</v>
      </c>
      <c r="B1167">
        <v>122.70399999999999</v>
      </c>
      <c r="C1167">
        <v>14.586</v>
      </c>
      <c r="D1167">
        <v>-6.4057399999999998</v>
      </c>
      <c r="E1167">
        <v>0</v>
      </c>
      <c r="F1167">
        <v>0</v>
      </c>
      <c r="G1167">
        <v>-1048050000</v>
      </c>
      <c r="H1167">
        <v>-1061160000</v>
      </c>
      <c r="I1167">
        <v>-1028520000</v>
      </c>
    </row>
    <row r="1168" spans="1:9">
      <c r="A1168">
        <v>23915</v>
      </c>
      <c r="B1168">
        <v>122.70399999999999</v>
      </c>
      <c r="C1168">
        <v>14.586</v>
      </c>
      <c r="D1168">
        <v>-6.4057399999999998</v>
      </c>
      <c r="E1168">
        <v>0</v>
      </c>
      <c r="F1168">
        <v>0</v>
      </c>
      <c r="G1168">
        <v>-1045950000</v>
      </c>
      <c r="H1168">
        <v>1088420000</v>
      </c>
      <c r="I1168">
        <v>-1026690000</v>
      </c>
    </row>
    <row r="1169" spans="1:9">
      <c r="A1169">
        <v>23939</v>
      </c>
      <c r="B1169">
        <v>123.023</v>
      </c>
      <c r="C1169">
        <v>14.823600000000001</v>
      </c>
      <c r="D1169">
        <v>-6.9712899999999998</v>
      </c>
      <c r="E1169">
        <v>0</v>
      </c>
      <c r="F1169">
        <v>0</v>
      </c>
      <c r="G1169">
        <v>-1043860000</v>
      </c>
      <c r="H1169">
        <v>1097860000</v>
      </c>
      <c r="I1169">
        <v>-1025510000</v>
      </c>
    </row>
    <row r="1170" spans="1:9">
      <c r="A1170">
        <v>23968</v>
      </c>
      <c r="B1170">
        <v>123.315</v>
      </c>
      <c r="C1170">
        <v>15.004099999999999</v>
      </c>
      <c r="D1170">
        <v>-7.4457199999999997</v>
      </c>
      <c r="E1170">
        <v>0</v>
      </c>
      <c r="F1170">
        <v>0</v>
      </c>
      <c r="G1170">
        <v>-1050670000</v>
      </c>
      <c r="H1170">
        <v>1103100000</v>
      </c>
      <c r="I1170">
        <v>-1025380000</v>
      </c>
    </row>
    <row r="1171" spans="1:9">
      <c r="A1171">
        <v>23983</v>
      </c>
      <c r="B1171">
        <v>123.491</v>
      </c>
      <c r="C1171">
        <v>15.1707</v>
      </c>
      <c r="D1171">
        <v>-7.7993199999999998</v>
      </c>
      <c r="E1171">
        <v>0</v>
      </c>
      <c r="F1171">
        <v>0</v>
      </c>
      <c r="G1171">
        <v>-1045950000</v>
      </c>
      <c r="H1171">
        <v>1102050000</v>
      </c>
      <c r="I1171">
        <v>-1027340000</v>
      </c>
    </row>
    <row r="1172" spans="1:9">
      <c r="A1172">
        <v>24009</v>
      </c>
      <c r="B1172">
        <v>123.568</v>
      </c>
      <c r="C1172">
        <v>15.315200000000001</v>
      </c>
      <c r="D1172">
        <v>-8.0178399999999996</v>
      </c>
      <c r="E1172">
        <v>0</v>
      </c>
      <c r="F1172">
        <v>0</v>
      </c>
      <c r="G1172">
        <v>-1046480000</v>
      </c>
      <c r="H1172">
        <v>1098910000</v>
      </c>
      <c r="I1172">
        <v>-1028260000</v>
      </c>
    </row>
    <row r="1173" spans="1:9">
      <c r="A1173">
        <v>24041</v>
      </c>
      <c r="B1173">
        <v>123.462</v>
      </c>
      <c r="C1173">
        <v>15.4237</v>
      </c>
      <c r="D1173">
        <v>-8.0683699999999998</v>
      </c>
      <c r="E1173">
        <v>0</v>
      </c>
      <c r="F1173">
        <v>0</v>
      </c>
      <c r="G1173">
        <v>-1042280000</v>
      </c>
      <c r="H1173">
        <v>1082130000</v>
      </c>
      <c r="I1173">
        <v>-1027470000</v>
      </c>
    </row>
    <row r="1174" spans="1:9">
      <c r="A1174">
        <v>24064</v>
      </c>
      <c r="B1174">
        <v>123.35599999999999</v>
      </c>
      <c r="C1174">
        <v>15.527900000000001</v>
      </c>
      <c r="D1174">
        <v>-8.1153999999999993</v>
      </c>
      <c r="E1174">
        <v>0</v>
      </c>
      <c r="F1174">
        <v>0</v>
      </c>
      <c r="G1174">
        <v>-1050670000</v>
      </c>
      <c r="H1174">
        <v>0</v>
      </c>
      <c r="I1174">
        <v>-1028260000</v>
      </c>
    </row>
    <row r="1175" spans="1:9">
      <c r="A1175">
        <v>24074</v>
      </c>
      <c r="B1175">
        <v>123.26600000000001</v>
      </c>
      <c r="C1175">
        <v>15.6553</v>
      </c>
      <c r="D1175">
        <v>-8.1886399999999995</v>
      </c>
      <c r="E1175">
        <v>0</v>
      </c>
      <c r="F1175">
        <v>0</v>
      </c>
      <c r="G1175">
        <v>0</v>
      </c>
      <c r="H1175">
        <v>0</v>
      </c>
      <c r="I1175">
        <v>-1028920000</v>
      </c>
    </row>
    <row r="1176" spans="1:9">
      <c r="A1176">
        <v>24108</v>
      </c>
      <c r="B1176">
        <v>123.236</v>
      </c>
      <c r="C1176">
        <v>15.8329</v>
      </c>
      <c r="D1176">
        <v>-8.3509600000000006</v>
      </c>
      <c r="E1176">
        <v>0</v>
      </c>
      <c r="F1176">
        <v>0</v>
      </c>
      <c r="G1176">
        <v>-1063260000</v>
      </c>
      <c r="H1176">
        <v>0</v>
      </c>
      <c r="I1176">
        <v>-1030090000</v>
      </c>
    </row>
    <row r="1177" spans="1:9">
      <c r="A1177">
        <v>24138</v>
      </c>
      <c r="B1177">
        <v>123.15900000000001</v>
      </c>
      <c r="C1177">
        <v>16.046700000000001</v>
      </c>
      <c r="D1177">
        <v>-8.4749599999999994</v>
      </c>
      <c r="E1177">
        <v>0</v>
      </c>
      <c r="F1177">
        <v>0</v>
      </c>
      <c r="G1177">
        <v>-1053820000</v>
      </c>
      <c r="H1177">
        <v>1084230000</v>
      </c>
      <c r="I1177">
        <v>-1031010000</v>
      </c>
    </row>
    <row r="1178" spans="1:9">
      <c r="A1178">
        <v>24152</v>
      </c>
      <c r="B1178">
        <v>123.096</v>
      </c>
      <c r="C1178">
        <v>16.228899999999999</v>
      </c>
      <c r="D1178">
        <v>-8.6082699999999992</v>
      </c>
      <c r="E1178">
        <v>0</v>
      </c>
      <c r="F1178">
        <v>0</v>
      </c>
      <c r="G1178">
        <v>-1045950000</v>
      </c>
      <c r="H1178">
        <v>1094710000</v>
      </c>
      <c r="I1178">
        <v>-1028520000</v>
      </c>
    </row>
    <row r="1179" spans="1:9">
      <c r="A1179">
        <v>24181</v>
      </c>
      <c r="B1179">
        <v>123.08799999999999</v>
      </c>
      <c r="C1179">
        <v>16.3706</v>
      </c>
      <c r="D1179">
        <v>-8.7670999999999992</v>
      </c>
      <c r="E1179">
        <v>0</v>
      </c>
      <c r="F1179">
        <v>0</v>
      </c>
      <c r="G1179">
        <v>-1042810000</v>
      </c>
      <c r="H1179">
        <v>1102580000</v>
      </c>
      <c r="I1179">
        <v>-1026820000</v>
      </c>
    </row>
    <row r="1180" spans="1:9">
      <c r="A1180">
        <v>24205</v>
      </c>
      <c r="B1180">
        <v>123.101</v>
      </c>
      <c r="C1180">
        <v>16.496300000000002</v>
      </c>
      <c r="D1180">
        <v>-8.9420000000000002</v>
      </c>
      <c r="E1180">
        <v>0</v>
      </c>
      <c r="F1180">
        <v>0</v>
      </c>
      <c r="G1180">
        <v>-1044910000</v>
      </c>
      <c r="H1180">
        <v>1098910000</v>
      </c>
      <c r="I1180">
        <v>-1027080000</v>
      </c>
    </row>
    <row r="1181" spans="1:9">
      <c r="A1181">
        <v>24221</v>
      </c>
      <c r="B1181">
        <v>123.143</v>
      </c>
      <c r="C1181">
        <v>16.6386</v>
      </c>
      <c r="D1181">
        <v>-9.1439299999999992</v>
      </c>
      <c r="E1181">
        <v>0</v>
      </c>
      <c r="F1181">
        <v>0</v>
      </c>
      <c r="G1181">
        <v>-1050670000</v>
      </c>
      <c r="H1181">
        <v>1096810000</v>
      </c>
      <c r="I1181">
        <v>-1026950000</v>
      </c>
    </row>
    <row r="1182" spans="1:9">
      <c r="A1182">
        <v>24243</v>
      </c>
      <c r="B1182">
        <v>123.196</v>
      </c>
      <c r="C1182">
        <v>16.814</v>
      </c>
      <c r="D1182">
        <v>-9.3458699999999997</v>
      </c>
      <c r="E1182">
        <v>0</v>
      </c>
      <c r="F1182">
        <v>0</v>
      </c>
      <c r="G1182">
        <v>-1047000000</v>
      </c>
      <c r="H1182">
        <v>1097860000</v>
      </c>
      <c r="I1182">
        <v>-1027600000</v>
      </c>
    </row>
    <row r="1183" spans="1:9">
      <c r="A1183">
        <v>24265</v>
      </c>
      <c r="B1183">
        <v>123.2</v>
      </c>
      <c r="C1183">
        <v>17.0213</v>
      </c>
      <c r="D1183">
        <v>-9.5060699999999994</v>
      </c>
      <c r="E1183">
        <v>0</v>
      </c>
      <c r="F1183">
        <v>0</v>
      </c>
      <c r="G1183">
        <v>-1043330000</v>
      </c>
      <c r="H1183">
        <v>1099960000</v>
      </c>
      <c r="I1183">
        <v>-1028390000</v>
      </c>
    </row>
    <row r="1184" spans="1:9">
      <c r="A1184">
        <v>24276</v>
      </c>
      <c r="B1184">
        <v>123.2</v>
      </c>
      <c r="C1184">
        <v>17.0213</v>
      </c>
      <c r="D1184">
        <v>-9.5060699999999994</v>
      </c>
      <c r="E1184">
        <v>0</v>
      </c>
      <c r="F1184">
        <v>0</v>
      </c>
      <c r="G1184">
        <v>-1042810000</v>
      </c>
      <c r="H1184">
        <v>1090520000</v>
      </c>
      <c r="I1184">
        <v>-1027870000</v>
      </c>
    </row>
    <row r="1185" spans="1:9">
      <c r="A1185">
        <v>24300</v>
      </c>
      <c r="B1185">
        <v>123.10899999999999</v>
      </c>
      <c r="C1185">
        <v>17.187999999999999</v>
      </c>
      <c r="D1185">
        <v>-9.56053</v>
      </c>
      <c r="E1185">
        <v>0</v>
      </c>
      <c r="F1185">
        <v>0</v>
      </c>
      <c r="G1185">
        <v>-1042810000</v>
      </c>
      <c r="H1185">
        <v>1086320000</v>
      </c>
      <c r="I1185">
        <v>-1028390000</v>
      </c>
    </row>
    <row r="1186" spans="1:9">
      <c r="A1186">
        <v>24314</v>
      </c>
      <c r="B1186">
        <v>122.98</v>
      </c>
      <c r="C1186">
        <v>17.3462</v>
      </c>
      <c r="D1186">
        <v>-9.6060199999999991</v>
      </c>
      <c r="E1186">
        <v>0</v>
      </c>
      <c r="F1186">
        <v>0</v>
      </c>
      <c r="G1186">
        <v>-1061160000</v>
      </c>
      <c r="H1186">
        <v>-1061160000</v>
      </c>
      <c r="I1186">
        <v>-1027740000</v>
      </c>
    </row>
    <row r="1187" spans="1:9">
      <c r="A1187">
        <v>24342</v>
      </c>
      <c r="B1187">
        <v>122.896</v>
      </c>
      <c r="C1187">
        <v>17.549299999999999</v>
      </c>
      <c r="D1187">
        <v>-9.7384199999999996</v>
      </c>
      <c r="E1187">
        <v>0</v>
      </c>
      <c r="F1187">
        <v>0</v>
      </c>
      <c r="G1187">
        <v>-1044380000</v>
      </c>
      <c r="H1187">
        <v>0</v>
      </c>
      <c r="I1187">
        <v>-1027080000</v>
      </c>
    </row>
    <row r="1188" spans="1:9">
      <c r="A1188">
        <v>24370</v>
      </c>
      <c r="B1188">
        <v>122.861</v>
      </c>
      <c r="C1188">
        <v>17.7209</v>
      </c>
      <c r="D1188">
        <v>-9.9131900000000002</v>
      </c>
      <c r="E1188">
        <v>0</v>
      </c>
      <c r="F1188">
        <v>0</v>
      </c>
      <c r="G1188">
        <v>-1039930000</v>
      </c>
      <c r="H1188">
        <v>0</v>
      </c>
      <c r="I1188">
        <v>-1026560000</v>
      </c>
    </row>
    <row r="1189" spans="1:9">
      <c r="A1189">
        <v>24378</v>
      </c>
      <c r="B1189">
        <v>122.90900000000001</v>
      </c>
      <c r="C1189">
        <v>17.849799999999998</v>
      </c>
      <c r="D1189">
        <v>-10.1492</v>
      </c>
      <c r="E1189">
        <v>0</v>
      </c>
      <c r="F1189">
        <v>0</v>
      </c>
      <c r="G1189">
        <v>-1040190000</v>
      </c>
      <c r="H1189">
        <v>1101530000</v>
      </c>
      <c r="I1189">
        <v>-1028920000</v>
      </c>
    </row>
    <row r="1190" spans="1:9">
      <c r="A1190">
        <v>24401</v>
      </c>
      <c r="B1190">
        <v>122.953</v>
      </c>
      <c r="C1190">
        <v>17.959</v>
      </c>
      <c r="D1190">
        <v>-10.3538</v>
      </c>
      <c r="E1190">
        <v>0</v>
      </c>
      <c r="F1190">
        <v>0</v>
      </c>
      <c r="G1190">
        <v>-1042810000</v>
      </c>
      <c r="H1190">
        <v>1099960000</v>
      </c>
      <c r="I1190">
        <v>-1029830000</v>
      </c>
    </row>
    <row r="1191" spans="1:9">
      <c r="A1191">
        <v>24416</v>
      </c>
      <c r="B1191">
        <v>122.958</v>
      </c>
      <c r="C1191">
        <v>18.054099999999998</v>
      </c>
      <c r="D1191">
        <v>-10.5275</v>
      </c>
      <c r="E1191">
        <v>0</v>
      </c>
      <c r="F1191">
        <v>0</v>
      </c>
      <c r="G1191">
        <v>-1035990000</v>
      </c>
      <c r="H1191">
        <v>1084230000</v>
      </c>
      <c r="I1191">
        <v>-1029310000</v>
      </c>
    </row>
    <row r="1192" spans="1:9">
      <c r="A1192">
        <v>24441</v>
      </c>
      <c r="B1192">
        <v>123.002</v>
      </c>
      <c r="C1192">
        <v>18.09</v>
      </c>
      <c r="D1192">
        <v>-10.723699999999999</v>
      </c>
      <c r="E1192">
        <v>0</v>
      </c>
      <c r="F1192">
        <v>0</v>
      </c>
      <c r="G1192">
        <v>-1040710000</v>
      </c>
      <c r="H1192">
        <v>1091570000</v>
      </c>
      <c r="I1192">
        <v>-1025900000</v>
      </c>
    </row>
    <row r="1193" spans="1:9">
      <c r="A1193">
        <v>24464</v>
      </c>
      <c r="B1193">
        <v>123.065</v>
      </c>
      <c r="C1193">
        <v>18.128499999999999</v>
      </c>
      <c r="D1193">
        <v>-10.9475</v>
      </c>
      <c r="E1193">
        <v>0</v>
      </c>
      <c r="F1193">
        <v>0</v>
      </c>
      <c r="G1193">
        <v>-1037830000</v>
      </c>
      <c r="H1193">
        <v>1092620000</v>
      </c>
      <c r="I1193">
        <v>-1024070000</v>
      </c>
    </row>
    <row r="1194" spans="1:9">
      <c r="A1194">
        <v>24475</v>
      </c>
      <c r="B1194">
        <v>123.206</v>
      </c>
      <c r="C1194">
        <v>18.142700000000001</v>
      </c>
      <c r="D1194">
        <v>-11.1898</v>
      </c>
      <c r="E1194">
        <v>0</v>
      </c>
      <c r="F1194">
        <v>0</v>
      </c>
      <c r="G1194">
        <v>-1035730000</v>
      </c>
      <c r="H1194">
        <v>1098910000</v>
      </c>
      <c r="I1194">
        <v>-1022890000</v>
      </c>
    </row>
    <row r="1195" spans="1:9">
      <c r="A1195">
        <v>24501</v>
      </c>
      <c r="B1195">
        <v>123.343</v>
      </c>
      <c r="C1195">
        <v>18.1311</v>
      </c>
      <c r="D1195">
        <v>-11.367100000000001</v>
      </c>
      <c r="E1195">
        <v>0</v>
      </c>
      <c r="F1195">
        <v>0</v>
      </c>
      <c r="G1195">
        <v>0</v>
      </c>
      <c r="H1195">
        <v>1098910000</v>
      </c>
      <c r="I1195">
        <v>-1024720000</v>
      </c>
    </row>
    <row r="1196" spans="1:9">
      <c r="A1196">
        <v>24513</v>
      </c>
      <c r="B1196">
        <v>123.53400000000001</v>
      </c>
      <c r="C1196">
        <v>18.190899999999999</v>
      </c>
      <c r="D1196">
        <v>-11.5871</v>
      </c>
      <c r="E1196">
        <v>0</v>
      </c>
      <c r="F1196">
        <v>0</v>
      </c>
      <c r="G1196">
        <v>-1050670000</v>
      </c>
      <c r="H1196">
        <v>1102580000</v>
      </c>
      <c r="I1196">
        <v>-1034940000</v>
      </c>
    </row>
    <row r="1197" spans="1:9">
      <c r="A1197">
        <v>24541</v>
      </c>
      <c r="B1197">
        <v>123.616</v>
      </c>
      <c r="C1197">
        <v>18.327400000000001</v>
      </c>
      <c r="D1197">
        <v>-11.705399999999999</v>
      </c>
      <c r="E1197">
        <v>0</v>
      </c>
      <c r="F1197">
        <v>0</v>
      </c>
      <c r="G1197">
        <v>-1039660000</v>
      </c>
      <c r="H1197">
        <v>1098910000</v>
      </c>
      <c r="I1197">
        <v>-1054870000</v>
      </c>
    </row>
    <row r="1198" spans="1:9">
      <c r="A1198">
        <v>24571</v>
      </c>
      <c r="B1198">
        <v>123.629</v>
      </c>
      <c r="C1198">
        <v>18.406700000000001</v>
      </c>
      <c r="D1198">
        <v>-11.7471</v>
      </c>
      <c r="E1198">
        <v>0</v>
      </c>
      <c r="F1198">
        <v>0</v>
      </c>
      <c r="G1198">
        <v>-1039140000</v>
      </c>
      <c r="H1198">
        <v>1093660000</v>
      </c>
      <c r="I1198">
        <v>-1052770000</v>
      </c>
    </row>
    <row r="1199" spans="1:9">
      <c r="A1199">
        <v>24583</v>
      </c>
      <c r="B1199">
        <v>123.652</v>
      </c>
      <c r="C1199">
        <v>18.438400000000001</v>
      </c>
      <c r="D1199">
        <v>-11.770099999999999</v>
      </c>
      <c r="E1199">
        <v>0</v>
      </c>
      <c r="F1199">
        <v>0</v>
      </c>
      <c r="G1199">
        <v>-1033630000</v>
      </c>
      <c r="H1199">
        <v>1082130000</v>
      </c>
      <c r="I1199">
        <v>-1030090000</v>
      </c>
    </row>
    <row r="1200" spans="1:9">
      <c r="A1200">
        <v>24607</v>
      </c>
      <c r="B1200">
        <v>123.652</v>
      </c>
      <c r="C1200">
        <v>18.438400000000001</v>
      </c>
      <c r="D1200">
        <v>-11.770099999999999</v>
      </c>
      <c r="E1200">
        <v>0</v>
      </c>
      <c r="F1200">
        <v>0</v>
      </c>
      <c r="G1200">
        <v>-1044910000</v>
      </c>
      <c r="H1200">
        <v>0</v>
      </c>
      <c r="I1200">
        <v>-1027740000</v>
      </c>
    </row>
    <row r="1201" spans="1:9">
      <c r="A1201">
        <v>24642</v>
      </c>
      <c r="B1201">
        <v>123.762</v>
      </c>
      <c r="C1201">
        <v>18.3842</v>
      </c>
      <c r="D1201">
        <v>-11.845499999999999</v>
      </c>
      <c r="E1201">
        <v>0</v>
      </c>
      <c r="F1201">
        <v>0</v>
      </c>
      <c r="G1201">
        <v>-1042810000</v>
      </c>
      <c r="H1201">
        <v>1097860000</v>
      </c>
      <c r="I1201">
        <v>-1030620000</v>
      </c>
    </row>
    <row r="1202" spans="1:9">
      <c r="A1202">
        <v>24664</v>
      </c>
      <c r="B1202">
        <v>123.867</v>
      </c>
      <c r="C1202">
        <v>18.325800000000001</v>
      </c>
      <c r="D1202">
        <v>-11.8855</v>
      </c>
      <c r="E1202">
        <v>0</v>
      </c>
      <c r="F1202">
        <v>0</v>
      </c>
      <c r="G1202">
        <v>-1044380000</v>
      </c>
      <c r="H1202">
        <v>1097860000</v>
      </c>
      <c r="I1202">
        <v>-1030230000</v>
      </c>
    </row>
    <row r="1203" spans="1:9">
      <c r="A1203">
        <v>24674</v>
      </c>
      <c r="B1203">
        <v>123.887</v>
      </c>
      <c r="C1203">
        <v>18.2913</v>
      </c>
      <c r="D1203">
        <v>-11.867000000000001</v>
      </c>
      <c r="E1203">
        <v>0</v>
      </c>
      <c r="F1203">
        <v>0</v>
      </c>
      <c r="G1203">
        <v>-1038880000</v>
      </c>
      <c r="H1203">
        <v>1100480000</v>
      </c>
      <c r="I1203">
        <v>-1029830000</v>
      </c>
    </row>
    <row r="1204" spans="1:9">
      <c r="A1204">
        <v>24701</v>
      </c>
      <c r="B1204">
        <v>123.874</v>
      </c>
      <c r="C1204">
        <v>18.231300000000001</v>
      </c>
      <c r="D1204">
        <v>-11.795</v>
      </c>
      <c r="E1204">
        <v>0</v>
      </c>
      <c r="F1204">
        <v>0</v>
      </c>
      <c r="G1204">
        <v>-1038610000</v>
      </c>
      <c r="H1204">
        <v>1101530000</v>
      </c>
      <c r="I1204">
        <v>-1029960000</v>
      </c>
    </row>
    <row r="1205" spans="1:9">
      <c r="A1205">
        <v>24715</v>
      </c>
      <c r="B1205">
        <v>123.75700000000001</v>
      </c>
      <c r="C1205">
        <v>18.120100000000001</v>
      </c>
      <c r="D1205">
        <v>-11.616300000000001</v>
      </c>
      <c r="E1205">
        <v>0</v>
      </c>
      <c r="F1205">
        <v>0</v>
      </c>
      <c r="G1205">
        <v>-1043330000</v>
      </c>
      <c r="H1205">
        <v>1104150000</v>
      </c>
      <c r="I1205">
        <v>-1028000000</v>
      </c>
    </row>
    <row r="1206" spans="1:9">
      <c r="A1206">
        <v>24739</v>
      </c>
      <c r="B1206">
        <v>123.661</v>
      </c>
      <c r="C1206">
        <v>17.9834</v>
      </c>
      <c r="D1206">
        <v>-11.4673</v>
      </c>
      <c r="E1206">
        <v>0</v>
      </c>
      <c r="F1206">
        <v>0</v>
      </c>
      <c r="G1206">
        <v>-1038610000</v>
      </c>
      <c r="H1206">
        <v>1094710000</v>
      </c>
      <c r="I1206">
        <v>-1028260000</v>
      </c>
    </row>
    <row r="1207" spans="1:9">
      <c r="A1207">
        <v>24762</v>
      </c>
      <c r="B1207">
        <v>123.636</v>
      </c>
      <c r="C1207">
        <v>17.885400000000001</v>
      </c>
      <c r="D1207">
        <v>-11.4032</v>
      </c>
      <c r="E1207">
        <v>0</v>
      </c>
      <c r="F1207">
        <v>0</v>
      </c>
      <c r="G1207">
        <v>-1039660000</v>
      </c>
      <c r="H1207">
        <v>1094710000</v>
      </c>
      <c r="I1207">
        <v>-1027740000</v>
      </c>
    </row>
    <row r="1208" spans="1:9">
      <c r="A1208">
        <v>24777</v>
      </c>
      <c r="B1208">
        <v>123.657</v>
      </c>
      <c r="C1208">
        <v>17.8125</v>
      </c>
      <c r="D1208">
        <v>-11.4038</v>
      </c>
      <c r="E1208">
        <v>0</v>
      </c>
      <c r="F1208">
        <v>0</v>
      </c>
      <c r="G1208">
        <v>-1044380000</v>
      </c>
      <c r="H1208">
        <v>1082130000</v>
      </c>
      <c r="I1208">
        <v>-1028920000</v>
      </c>
    </row>
    <row r="1209" spans="1:9">
      <c r="A1209">
        <v>24798</v>
      </c>
      <c r="B1209">
        <v>123.614</v>
      </c>
      <c r="C1209">
        <v>17.856999999999999</v>
      </c>
      <c r="D1209">
        <v>-11.364599999999999</v>
      </c>
      <c r="E1209">
        <v>0</v>
      </c>
      <c r="F1209">
        <v>0</v>
      </c>
      <c r="G1209">
        <v>-1043860000</v>
      </c>
      <c r="H1209">
        <v>1090520000</v>
      </c>
      <c r="I1209">
        <v>-1030620000</v>
      </c>
    </row>
    <row r="1210" spans="1:9">
      <c r="A1210">
        <v>24817</v>
      </c>
      <c r="B1210">
        <v>123.616</v>
      </c>
      <c r="C1210">
        <v>17.877300000000002</v>
      </c>
      <c r="D1210">
        <v>-11.3535</v>
      </c>
      <c r="E1210">
        <v>0</v>
      </c>
      <c r="F1210">
        <v>0</v>
      </c>
      <c r="G1210">
        <v>-1045430000</v>
      </c>
      <c r="H1210">
        <v>1086320000</v>
      </c>
      <c r="I1210">
        <v>-1032850000</v>
      </c>
    </row>
    <row r="1211" spans="1:9">
      <c r="A1211">
        <v>24842</v>
      </c>
      <c r="B1211">
        <v>123.667</v>
      </c>
      <c r="C1211">
        <v>17.8675</v>
      </c>
      <c r="D1211">
        <v>-11.3691</v>
      </c>
      <c r="E1211">
        <v>0</v>
      </c>
      <c r="F1211">
        <v>0</v>
      </c>
      <c r="G1211">
        <v>-1041240000</v>
      </c>
      <c r="H1211">
        <v>1093660000</v>
      </c>
      <c r="I1211">
        <v>-1032850000</v>
      </c>
    </row>
    <row r="1212" spans="1:9">
      <c r="A1212">
        <v>24865</v>
      </c>
      <c r="B1212">
        <v>123.746</v>
      </c>
      <c r="C1212">
        <v>17.852399999999999</v>
      </c>
      <c r="D1212">
        <v>-11.3934</v>
      </c>
      <c r="E1212">
        <v>0</v>
      </c>
      <c r="F1212">
        <v>0</v>
      </c>
      <c r="G1212">
        <v>-1038090000</v>
      </c>
      <c r="H1212">
        <v>1096810000</v>
      </c>
      <c r="I1212">
        <v>-1031670000</v>
      </c>
    </row>
    <row r="1213" spans="1:9">
      <c r="A1213">
        <v>24876</v>
      </c>
      <c r="B1213">
        <v>123.874</v>
      </c>
      <c r="C1213">
        <v>17.778600000000001</v>
      </c>
      <c r="D1213">
        <v>-11.4267</v>
      </c>
      <c r="E1213">
        <v>0</v>
      </c>
      <c r="F1213">
        <v>0</v>
      </c>
      <c r="G1213">
        <v>-1037040000</v>
      </c>
      <c r="H1213">
        <v>1096810000</v>
      </c>
      <c r="I1213">
        <v>-1030620000</v>
      </c>
    </row>
    <row r="1214" spans="1:9">
      <c r="A1214">
        <v>24899</v>
      </c>
      <c r="B1214">
        <v>124.048</v>
      </c>
      <c r="C1214">
        <v>17.6403</v>
      </c>
      <c r="D1214">
        <v>-11.4572</v>
      </c>
      <c r="E1214">
        <v>0</v>
      </c>
      <c r="F1214">
        <v>0</v>
      </c>
      <c r="G1214">
        <v>-1037040000</v>
      </c>
      <c r="H1214">
        <v>1099960000</v>
      </c>
      <c r="I1214">
        <v>-1031270000</v>
      </c>
    </row>
    <row r="1215" spans="1:9">
      <c r="A1215">
        <v>24912</v>
      </c>
      <c r="B1215">
        <v>124.23399999999999</v>
      </c>
      <c r="C1215">
        <v>17.484100000000002</v>
      </c>
      <c r="D1215">
        <v>-11.463200000000001</v>
      </c>
      <c r="E1215">
        <v>0</v>
      </c>
      <c r="F1215">
        <v>0</v>
      </c>
      <c r="G1215">
        <v>-1037300000</v>
      </c>
      <c r="H1215">
        <v>1101530000</v>
      </c>
      <c r="I1215">
        <v>-1032320000</v>
      </c>
    </row>
    <row r="1216" spans="1:9">
      <c r="A1216">
        <v>24939</v>
      </c>
      <c r="B1216">
        <v>124.23399999999999</v>
      </c>
      <c r="C1216">
        <v>17.484100000000002</v>
      </c>
      <c r="D1216">
        <v>-11.463200000000001</v>
      </c>
      <c r="E1216">
        <v>0</v>
      </c>
      <c r="F1216">
        <v>0</v>
      </c>
      <c r="G1216">
        <v>-1025900000</v>
      </c>
      <c r="H1216">
        <v>1106250000</v>
      </c>
      <c r="I1216">
        <v>-1028260000</v>
      </c>
    </row>
    <row r="1217" spans="1:9">
      <c r="A1217">
        <v>24975</v>
      </c>
      <c r="B1217">
        <v>124.61</v>
      </c>
      <c r="C1217">
        <v>16.976700000000001</v>
      </c>
      <c r="D1217">
        <v>-11.232799999999999</v>
      </c>
      <c r="E1217">
        <v>0</v>
      </c>
      <c r="F1217">
        <v>0</v>
      </c>
      <c r="G1217">
        <v>-1028130000</v>
      </c>
      <c r="H1217">
        <v>1097860000</v>
      </c>
      <c r="I1217">
        <v>-1023020000</v>
      </c>
    </row>
    <row r="1218" spans="1:9">
      <c r="A1218">
        <v>24995</v>
      </c>
      <c r="B1218">
        <v>124.91500000000001</v>
      </c>
      <c r="C1218">
        <v>16.402899999999999</v>
      </c>
      <c r="D1218">
        <v>-10.9213</v>
      </c>
      <c r="E1218">
        <v>0</v>
      </c>
      <c r="F1218">
        <v>0</v>
      </c>
      <c r="G1218">
        <v>-1032060000</v>
      </c>
      <c r="H1218">
        <v>1098910000</v>
      </c>
      <c r="I1218">
        <v>-1024070000</v>
      </c>
    </row>
    <row r="1219" spans="1:9">
      <c r="A1219">
        <v>25006</v>
      </c>
      <c r="B1219">
        <v>125.14700000000001</v>
      </c>
      <c r="C1219">
        <v>15.848100000000001</v>
      </c>
      <c r="D1219">
        <v>-10.5524</v>
      </c>
      <c r="E1219">
        <v>0</v>
      </c>
      <c r="F1219">
        <v>0</v>
      </c>
      <c r="G1219">
        <v>-1042280000</v>
      </c>
      <c r="H1219">
        <v>1104670000</v>
      </c>
      <c r="I1219">
        <v>-1026030000</v>
      </c>
    </row>
    <row r="1220" spans="1:9">
      <c r="A1220">
        <v>25020</v>
      </c>
      <c r="B1220">
        <v>125.36499999999999</v>
      </c>
      <c r="C1220">
        <v>15.310700000000001</v>
      </c>
      <c r="D1220">
        <v>-10.149699999999999</v>
      </c>
      <c r="E1220">
        <v>0</v>
      </c>
      <c r="F1220">
        <v>0</v>
      </c>
      <c r="G1220">
        <v>-1044910000</v>
      </c>
      <c r="H1220">
        <v>1108080000</v>
      </c>
      <c r="I1220">
        <v>-1026950000</v>
      </c>
    </row>
    <row r="1221" spans="1:9">
      <c r="A1221">
        <v>25031</v>
      </c>
      <c r="B1221">
        <v>125.52200000000001</v>
      </c>
      <c r="C1221">
        <v>14.835699999999999</v>
      </c>
      <c r="D1221">
        <v>-9.7069399999999995</v>
      </c>
      <c r="E1221">
        <v>0</v>
      </c>
      <c r="F1221">
        <v>0</v>
      </c>
      <c r="G1221">
        <v>-1044910000</v>
      </c>
      <c r="H1221">
        <v>1107560000</v>
      </c>
      <c r="I1221">
        <v>-1027470000</v>
      </c>
    </row>
    <row r="1222" spans="1:9">
      <c r="A1222">
        <v>25040</v>
      </c>
      <c r="B1222">
        <v>125.624</v>
      </c>
      <c r="C1222">
        <v>14.417999999999999</v>
      </c>
      <c r="D1222">
        <v>-9.2511600000000005</v>
      </c>
      <c r="E1222">
        <v>0</v>
      </c>
      <c r="F1222">
        <v>0</v>
      </c>
      <c r="G1222">
        <v>-1037300000</v>
      </c>
      <c r="H1222">
        <v>1103630000</v>
      </c>
      <c r="I1222">
        <v>-1027340000</v>
      </c>
    </row>
    <row r="1223" spans="1:9">
      <c r="A1223">
        <v>25063</v>
      </c>
      <c r="B1223">
        <v>125.68</v>
      </c>
      <c r="C1223">
        <v>14.025700000000001</v>
      </c>
      <c r="D1223">
        <v>-8.7601999999999993</v>
      </c>
      <c r="E1223">
        <v>0</v>
      </c>
      <c r="F1223">
        <v>0</v>
      </c>
      <c r="G1223">
        <v>-1036520000</v>
      </c>
      <c r="H1223">
        <v>1106770000</v>
      </c>
      <c r="I1223">
        <v>-1024590000</v>
      </c>
    </row>
    <row r="1224" spans="1:9">
      <c r="A1224">
        <v>25076</v>
      </c>
      <c r="B1224">
        <v>125.684</v>
      </c>
      <c r="C1224">
        <v>13.657400000000001</v>
      </c>
      <c r="D1224">
        <v>-8.2449200000000005</v>
      </c>
      <c r="E1224">
        <v>0</v>
      </c>
      <c r="F1224">
        <v>0</v>
      </c>
      <c r="G1224">
        <v>-1037570000</v>
      </c>
      <c r="H1224">
        <v>1100480000</v>
      </c>
      <c r="I1224">
        <v>-1024850000</v>
      </c>
    </row>
    <row r="1225" spans="1:9">
      <c r="A1225">
        <v>25099</v>
      </c>
      <c r="B1225">
        <v>125.447</v>
      </c>
      <c r="C1225">
        <v>13.5991</v>
      </c>
      <c r="D1225">
        <v>-7.9142700000000001</v>
      </c>
      <c r="E1225">
        <v>0</v>
      </c>
      <c r="F1225">
        <v>0</v>
      </c>
      <c r="G1225">
        <v>-1037830000</v>
      </c>
      <c r="H1225">
        <v>1098910000</v>
      </c>
      <c r="I1225">
        <v>-1026160000</v>
      </c>
    </row>
    <row r="1226" spans="1:9">
      <c r="A1226">
        <v>25109</v>
      </c>
      <c r="B1226">
        <v>125.23</v>
      </c>
      <c r="C1226">
        <v>13.581899999999999</v>
      </c>
      <c r="D1226">
        <v>-7.6003499999999997</v>
      </c>
      <c r="E1226">
        <v>0</v>
      </c>
      <c r="F1226">
        <v>0</v>
      </c>
      <c r="G1226">
        <v>-1041240000</v>
      </c>
      <c r="H1226">
        <v>1086320000</v>
      </c>
      <c r="I1226">
        <v>-1030230000</v>
      </c>
    </row>
    <row r="1227" spans="1:9">
      <c r="A1227">
        <v>25134</v>
      </c>
      <c r="B1227">
        <v>125.05800000000001</v>
      </c>
      <c r="C1227">
        <v>13.540699999999999</v>
      </c>
      <c r="D1227">
        <v>-7.2920499999999997</v>
      </c>
      <c r="E1227">
        <v>0</v>
      </c>
      <c r="F1227">
        <v>0</v>
      </c>
      <c r="G1227">
        <v>-1044380000</v>
      </c>
      <c r="H1227">
        <v>1084230000</v>
      </c>
      <c r="I1227">
        <v>-1031670000</v>
      </c>
    </row>
    <row r="1228" spans="1:9">
      <c r="A1228">
        <v>25147</v>
      </c>
      <c r="B1228">
        <v>124.86799999999999</v>
      </c>
      <c r="C1228">
        <v>13.4594</v>
      </c>
      <c r="D1228">
        <v>-6.9904900000000003</v>
      </c>
      <c r="E1228">
        <v>0</v>
      </c>
      <c r="F1228">
        <v>0</v>
      </c>
      <c r="G1228">
        <v>-1043330000</v>
      </c>
      <c r="H1228">
        <v>1082130000</v>
      </c>
      <c r="I1228">
        <v>-1029310000</v>
      </c>
    </row>
    <row r="1229" spans="1:9">
      <c r="A1229">
        <v>25172</v>
      </c>
      <c r="B1229">
        <v>124.696</v>
      </c>
      <c r="C1229">
        <v>13.3201</v>
      </c>
      <c r="D1229">
        <v>-6.7146499999999998</v>
      </c>
      <c r="E1229">
        <v>0</v>
      </c>
      <c r="F1229">
        <v>0</v>
      </c>
      <c r="G1229">
        <v>-1038090000</v>
      </c>
      <c r="H1229">
        <v>1091570000</v>
      </c>
      <c r="I1229">
        <v>-1028130000</v>
      </c>
    </row>
    <row r="1230" spans="1:9">
      <c r="A1230">
        <v>25182</v>
      </c>
      <c r="B1230">
        <v>124.529</v>
      </c>
      <c r="C1230">
        <v>13.129099999999999</v>
      </c>
      <c r="D1230">
        <v>-6.4452400000000001</v>
      </c>
      <c r="E1230">
        <v>0</v>
      </c>
      <c r="F1230">
        <v>0</v>
      </c>
      <c r="G1230">
        <v>-1039400000</v>
      </c>
      <c r="H1230">
        <v>1095760000</v>
      </c>
      <c r="I1230">
        <v>-1026820000</v>
      </c>
    </row>
    <row r="1231" spans="1:9">
      <c r="A1231">
        <v>25203</v>
      </c>
      <c r="B1231">
        <v>124.389</v>
      </c>
      <c r="C1231">
        <v>12.938800000000001</v>
      </c>
      <c r="D1231">
        <v>-6.2055699999999998</v>
      </c>
      <c r="E1231">
        <v>0</v>
      </c>
      <c r="F1231">
        <v>0</v>
      </c>
      <c r="G1231">
        <v>-1042280000</v>
      </c>
      <c r="H1231">
        <v>1097860000</v>
      </c>
      <c r="I1231">
        <v>-1026290000</v>
      </c>
    </row>
    <row r="1232" spans="1:9">
      <c r="A1232">
        <v>25219</v>
      </c>
      <c r="B1232">
        <v>124.389</v>
      </c>
      <c r="C1232">
        <v>12.938800000000001</v>
      </c>
      <c r="D1232">
        <v>-6.2055699999999998</v>
      </c>
      <c r="E1232">
        <v>0</v>
      </c>
      <c r="F1232">
        <v>0</v>
      </c>
      <c r="G1232">
        <v>-1043330000</v>
      </c>
      <c r="H1232">
        <v>1098910000</v>
      </c>
      <c r="I1232">
        <v>-1025510000</v>
      </c>
    </row>
    <row r="1233" spans="1:9">
      <c r="A1233">
        <v>25241</v>
      </c>
      <c r="B1233">
        <v>124.27800000000001</v>
      </c>
      <c r="C1233">
        <v>12.733000000000001</v>
      </c>
      <c r="D1233">
        <v>-5.9904700000000002</v>
      </c>
      <c r="E1233">
        <v>0</v>
      </c>
      <c r="F1233">
        <v>0</v>
      </c>
      <c r="G1233">
        <v>-1042280000</v>
      </c>
      <c r="H1233">
        <v>1094710000</v>
      </c>
      <c r="I1233">
        <v>-1024720000</v>
      </c>
    </row>
    <row r="1234" spans="1:9">
      <c r="A1234">
        <v>25260</v>
      </c>
      <c r="B1234">
        <v>124.194</v>
      </c>
      <c r="C1234">
        <v>12.540800000000001</v>
      </c>
      <c r="D1234">
        <v>-5.8061999999999996</v>
      </c>
      <c r="E1234">
        <v>0</v>
      </c>
      <c r="F1234">
        <v>0</v>
      </c>
      <c r="G1234">
        <v>-1047000000</v>
      </c>
      <c r="H1234">
        <v>1090520000</v>
      </c>
      <c r="I1234">
        <v>-1025380000</v>
      </c>
    </row>
    <row r="1235" spans="1:9">
      <c r="A1235">
        <v>25270</v>
      </c>
      <c r="B1235">
        <v>124.14</v>
      </c>
      <c r="C1235">
        <v>12.380800000000001</v>
      </c>
      <c r="D1235">
        <v>-5.6650200000000002</v>
      </c>
      <c r="E1235">
        <v>0</v>
      </c>
      <c r="F1235">
        <v>0</v>
      </c>
      <c r="G1235">
        <v>-1047530000</v>
      </c>
      <c r="H1235">
        <v>1088420000</v>
      </c>
      <c r="I1235">
        <v>-1025900000</v>
      </c>
    </row>
    <row r="1236" spans="1:9">
      <c r="A1236">
        <v>25278</v>
      </c>
      <c r="B1236">
        <v>124.084</v>
      </c>
      <c r="C1236">
        <v>12.2407</v>
      </c>
      <c r="D1236">
        <v>-5.5433899999999996</v>
      </c>
      <c r="E1236">
        <v>0</v>
      </c>
      <c r="F1236">
        <v>0</v>
      </c>
      <c r="G1236">
        <v>-1045950000</v>
      </c>
      <c r="H1236">
        <v>1088420000</v>
      </c>
      <c r="I1236">
        <v>-1027210000</v>
      </c>
    </row>
    <row r="1237" spans="1:9">
      <c r="A1237">
        <v>25301</v>
      </c>
      <c r="B1237">
        <v>124.053</v>
      </c>
      <c r="C1237">
        <v>12.1257</v>
      </c>
      <c r="D1237">
        <v>-5.4455999999999998</v>
      </c>
      <c r="E1237">
        <v>0</v>
      </c>
      <c r="F1237">
        <v>0</v>
      </c>
      <c r="G1237">
        <v>-1045430000</v>
      </c>
      <c r="H1237">
        <v>1090520000</v>
      </c>
      <c r="I1237">
        <v>-1027600000</v>
      </c>
    </row>
    <row r="1238" spans="1:9">
      <c r="A1238">
        <v>25312</v>
      </c>
      <c r="B1238">
        <v>124.05500000000001</v>
      </c>
      <c r="C1238">
        <v>12.0106</v>
      </c>
      <c r="D1238">
        <v>-5.3502900000000002</v>
      </c>
      <c r="E1238">
        <v>0</v>
      </c>
      <c r="F1238">
        <v>0</v>
      </c>
      <c r="G1238">
        <v>-1043330000</v>
      </c>
      <c r="H1238">
        <v>1093660000</v>
      </c>
      <c r="I1238">
        <v>-1026820000</v>
      </c>
    </row>
    <row r="1239" spans="1:9">
      <c r="A1239">
        <v>25337</v>
      </c>
      <c r="B1239">
        <v>124.093</v>
      </c>
      <c r="C1239">
        <v>11.9152</v>
      </c>
      <c r="D1239">
        <v>-5.2776100000000001</v>
      </c>
      <c r="E1239">
        <v>0</v>
      </c>
      <c r="F1239">
        <v>0</v>
      </c>
      <c r="G1239">
        <v>-1042280000</v>
      </c>
      <c r="H1239">
        <v>1092620000</v>
      </c>
      <c r="I1239">
        <v>-1026160000</v>
      </c>
    </row>
    <row r="1240" spans="1:9">
      <c r="A1240">
        <v>25349</v>
      </c>
      <c r="B1240">
        <v>124.133</v>
      </c>
      <c r="C1240">
        <v>11.826000000000001</v>
      </c>
      <c r="D1240">
        <v>-5.2157499999999999</v>
      </c>
      <c r="E1240">
        <v>0</v>
      </c>
      <c r="F1240">
        <v>0</v>
      </c>
      <c r="G1240">
        <v>-1042810000</v>
      </c>
      <c r="H1240">
        <v>1090520000</v>
      </c>
      <c r="I1240">
        <v>-1025900000</v>
      </c>
    </row>
    <row r="1241" spans="1:9">
      <c r="A1241">
        <v>25370</v>
      </c>
      <c r="B1241">
        <v>124.194</v>
      </c>
      <c r="C1241">
        <v>11.724399999999999</v>
      </c>
      <c r="D1241">
        <v>-5.1835399999999998</v>
      </c>
      <c r="E1241">
        <v>0</v>
      </c>
      <c r="F1241">
        <v>0</v>
      </c>
      <c r="G1241">
        <v>-1044910000</v>
      </c>
      <c r="H1241">
        <v>1092620000</v>
      </c>
      <c r="I1241">
        <v>-1026560000</v>
      </c>
    </row>
    <row r="1242" spans="1:9">
      <c r="A1242">
        <v>25383</v>
      </c>
      <c r="B1242">
        <v>124.239</v>
      </c>
      <c r="C1242">
        <v>11.615399999999999</v>
      </c>
      <c r="D1242">
        <v>-5.1414400000000002</v>
      </c>
      <c r="E1242">
        <v>0</v>
      </c>
      <c r="F1242">
        <v>0</v>
      </c>
      <c r="G1242">
        <v>-1044380000</v>
      </c>
      <c r="H1242">
        <v>1095760000</v>
      </c>
      <c r="I1242">
        <v>-1026290000</v>
      </c>
    </row>
    <row r="1243" spans="1:9">
      <c r="A1243">
        <v>25406</v>
      </c>
      <c r="B1243">
        <v>124.274</v>
      </c>
      <c r="C1243">
        <v>11.499499999999999</v>
      </c>
      <c r="D1243">
        <v>-5.0793400000000002</v>
      </c>
      <c r="E1243">
        <v>0</v>
      </c>
      <c r="F1243">
        <v>0</v>
      </c>
      <c r="G1243">
        <v>-1044380000</v>
      </c>
      <c r="H1243">
        <v>1095760000</v>
      </c>
      <c r="I1243">
        <v>-1025900000</v>
      </c>
    </row>
    <row r="1244" spans="1:9">
      <c r="A1244">
        <v>25425</v>
      </c>
      <c r="B1244">
        <v>124.297</v>
      </c>
      <c r="C1244">
        <v>11.3742</v>
      </c>
      <c r="D1244">
        <v>-5.0008100000000004</v>
      </c>
      <c r="E1244">
        <v>0</v>
      </c>
      <c r="F1244">
        <v>0</v>
      </c>
      <c r="G1244">
        <v>-1043860000</v>
      </c>
      <c r="H1244">
        <v>1094710000</v>
      </c>
      <c r="I1244">
        <v>-1026290000</v>
      </c>
    </row>
    <row r="1245" spans="1:9">
      <c r="A1245">
        <v>25436</v>
      </c>
      <c r="B1245">
        <v>124.295</v>
      </c>
      <c r="C1245">
        <v>11.2525</v>
      </c>
      <c r="D1245">
        <v>-4.90543</v>
      </c>
      <c r="E1245">
        <v>0</v>
      </c>
      <c r="F1245">
        <v>0</v>
      </c>
      <c r="G1245">
        <v>-1046480000</v>
      </c>
      <c r="H1245">
        <v>1096810000</v>
      </c>
      <c r="I1245">
        <v>-1026690000</v>
      </c>
    </row>
    <row r="1246" spans="1:9">
      <c r="A1246">
        <v>25443</v>
      </c>
      <c r="B1246">
        <v>124.27</v>
      </c>
      <c r="C1246">
        <v>11.16</v>
      </c>
      <c r="D1246">
        <v>-4.8044799999999999</v>
      </c>
      <c r="E1246">
        <v>0</v>
      </c>
      <c r="F1246">
        <v>0</v>
      </c>
      <c r="G1246">
        <v>-1047530000</v>
      </c>
      <c r="H1246">
        <v>1097860000</v>
      </c>
      <c r="I1246">
        <v>-1027470000</v>
      </c>
    </row>
    <row r="1247" spans="1:9">
      <c r="A1247">
        <v>25470</v>
      </c>
      <c r="B1247">
        <v>124.25</v>
      </c>
      <c r="C1247">
        <v>11.0823</v>
      </c>
      <c r="D1247">
        <v>-4.70174</v>
      </c>
      <c r="E1247">
        <v>0</v>
      </c>
      <c r="F1247">
        <v>0</v>
      </c>
      <c r="G1247">
        <v>-1046480000</v>
      </c>
      <c r="H1247">
        <v>1096810000</v>
      </c>
      <c r="I1247">
        <v>-1027600000</v>
      </c>
    </row>
    <row r="1248" spans="1:9">
      <c r="A1248">
        <v>25481</v>
      </c>
      <c r="B1248">
        <v>124.25</v>
      </c>
      <c r="C1248">
        <v>11.0823</v>
      </c>
      <c r="D1248">
        <v>-4.70174</v>
      </c>
      <c r="E1248">
        <v>0</v>
      </c>
      <c r="F1248">
        <v>0</v>
      </c>
      <c r="G1248">
        <v>-1047530000</v>
      </c>
      <c r="H1248">
        <v>1094710000</v>
      </c>
      <c r="I1248">
        <v>-1027080000</v>
      </c>
    </row>
    <row r="1249" spans="1:9">
      <c r="A1249">
        <v>25506</v>
      </c>
      <c r="B1249">
        <v>124.203</v>
      </c>
      <c r="C1249">
        <v>11.014200000000001</v>
      </c>
      <c r="D1249">
        <v>-4.57315</v>
      </c>
      <c r="E1249">
        <v>0</v>
      </c>
      <c r="F1249">
        <v>0</v>
      </c>
      <c r="G1249">
        <v>-1047000000</v>
      </c>
      <c r="H1249">
        <v>1092620000</v>
      </c>
      <c r="I1249">
        <v>-1026290000</v>
      </c>
    </row>
    <row r="1250" spans="1:9">
      <c r="A1250">
        <v>25531</v>
      </c>
      <c r="B1250">
        <v>124.145</v>
      </c>
      <c r="C1250">
        <v>10.9574</v>
      </c>
      <c r="D1250">
        <v>-4.4364400000000002</v>
      </c>
      <c r="E1250">
        <v>0</v>
      </c>
      <c r="F1250">
        <v>0</v>
      </c>
      <c r="G1250">
        <v>-1046480000</v>
      </c>
      <c r="H1250">
        <v>1092620000</v>
      </c>
      <c r="I1250">
        <v>-1026560000</v>
      </c>
    </row>
    <row r="1251" spans="1:9">
      <c r="A1251">
        <v>25542</v>
      </c>
      <c r="B1251">
        <v>124.083</v>
      </c>
      <c r="C1251">
        <v>10.9068</v>
      </c>
      <c r="D1251">
        <v>-4.3097000000000003</v>
      </c>
      <c r="E1251">
        <v>0</v>
      </c>
      <c r="F1251">
        <v>0</v>
      </c>
      <c r="G1251">
        <v>-1048580000</v>
      </c>
      <c r="H1251">
        <v>1090520000</v>
      </c>
      <c r="I1251">
        <v>-1026690000</v>
      </c>
    </row>
    <row r="1252" spans="1:9">
      <c r="A1252">
        <v>25562</v>
      </c>
      <c r="B1252">
        <v>124.02200000000001</v>
      </c>
      <c r="C1252">
        <v>10.8697</v>
      </c>
      <c r="D1252">
        <v>-4.1924599999999996</v>
      </c>
      <c r="E1252">
        <v>0</v>
      </c>
      <c r="F1252">
        <v>0</v>
      </c>
      <c r="G1252">
        <v>-1050670000</v>
      </c>
      <c r="H1252">
        <v>1093660000</v>
      </c>
      <c r="I1252">
        <v>-1026690000</v>
      </c>
    </row>
    <row r="1253" spans="1:9">
      <c r="A1253">
        <v>25575</v>
      </c>
      <c r="B1253">
        <v>123.95</v>
      </c>
      <c r="C1253">
        <v>10.8423</v>
      </c>
      <c r="D1253">
        <v>-4.0794499999999996</v>
      </c>
      <c r="E1253">
        <v>0</v>
      </c>
      <c r="F1253">
        <v>0</v>
      </c>
      <c r="G1253">
        <v>-1049620000</v>
      </c>
      <c r="H1253">
        <v>1092620000</v>
      </c>
      <c r="I1253">
        <v>-1026690000</v>
      </c>
    </row>
    <row r="1254" spans="1:9">
      <c r="A1254">
        <v>25594</v>
      </c>
      <c r="B1254">
        <v>123.869</v>
      </c>
      <c r="C1254">
        <v>10.829000000000001</v>
      </c>
      <c r="D1254">
        <v>-3.97376</v>
      </c>
      <c r="E1254">
        <v>0</v>
      </c>
      <c r="F1254">
        <v>0</v>
      </c>
      <c r="G1254">
        <v>-1048580000</v>
      </c>
      <c r="H1254">
        <v>1090520000</v>
      </c>
      <c r="I1254">
        <v>-1026690000</v>
      </c>
    </row>
    <row r="1255" spans="1:9">
      <c r="A1255">
        <v>25603</v>
      </c>
      <c r="B1255">
        <v>123.79</v>
      </c>
      <c r="C1255">
        <v>10.8064</v>
      </c>
      <c r="D1255">
        <v>-3.8820600000000001</v>
      </c>
      <c r="E1255">
        <v>0</v>
      </c>
      <c r="F1255">
        <v>0</v>
      </c>
      <c r="G1255">
        <v>-1048580000</v>
      </c>
      <c r="H1255">
        <v>1091570000</v>
      </c>
      <c r="I1255">
        <v>-1026690000</v>
      </c>
    </row>
    <row r="1256" spans="1:9">
      <c r="A1256">
        <v>25613</v>
      </c>
      <c r="B1256">
        <v>123.71899999999999</v>
      </c>
      <c r="C1256">
        <v>10.789199999999999</v>
      </c>
      <c r="D1256">
        <v>-3.8023400000000001</v>
      </c>
      <c r="E1256">
        <v>0</v>
      </c>
      <c r="F1256">
        <v>0</v>
      </c>
      <c r="G1256">
        <v>-1050670000</v>
      </c>
      <c r="H1256">
        <v>1090520000</v>
      </c>
      <c r="I1256">
        <v>-1026820000</v>
      </c>
    </row>
    <row r="1257" spans="1:9">
      <c r="A1257">
        <v>25633</v>
      </c>
      <c r="B1257">
        <v>123.67</v>
      </c>
      <c r="C1257">
        <v>10.773899999999999</v>
      </c>
      <c r="D1257">
        <v>-3.7614399999999999</v>
      </c>
      <c r="E1257">
        <v>0</v>
      </c>
      <c r="F1257">
        <v>0</v>
      </c>
      <c r="G1257">
        <v>-1050670000</v>
      </c>
      <c r="H1257">
        <v>1088420000</v>
      </c>
      <c r="I1257">
        <v>-1026820000</v>
      </c>
    </row>
    <row r="1258" spans="1:9">
      <c r="A1258">
        <v>25643</v>
      </c>
      <c r="B1258">
        <v>123.622</v>
      </c>
      <c r="C1258">
        <v>10.7646</v>
      </c>
      <c r="D1258">
        <v>-3.7314099999999999</v>
      </c>
      <c r="E1258">
        <v>0</v>
      </c>
      <c r="F1258">
        <v>0</v>
      </c>
      <c r="G1258">
        <v>-1051720000</v>
      </c>
      <c r="H1258">
        <v>1086320000</v>
      </c>
      <c r="I1258">
        <v>-1026820000</v>
      </c>
    </row>
    <row r="1259" spans="1:9">
      <c r="A1259">
        <v>25658</v>
      </c>
      <c r="B1259">
        <v>123.58199999999999</v>
      </c>
      <c r="C1259">
        <v>10.765499999999999</v>
      </c>
      <c r="D1259">
        <v>-3.71637</v>
      </c>
      <c r="E1259">
        <v>0</v>
      </c>
      <c r="F1259">
        <v>0</v>
      </c>
      <c r="G1259">
        <v>-1052770000</v>
      </c>
      <c r="H1259">
        <v>1084230000</v>
      </c>
      <c r="I1259">
        <v>-1026950000</v>
      </c>
    </row>
    <row r="1260" spans="1:9">
      <c r="A1260">
        <v>25669</v>
      </c>
      <c r="B1260">
        <v>123.55500000000001</v>
      </c>
      <c r="C1260">
        <v>10.7597</v>
      </c>
      <c r="D1260">
        <v>-3.7127300000000001</v>
      </c>
      <c r="E1260">
        <v>0</v>
      </c>
      <c r="F1260">
        <v>0</v>
      </c>
      <c r="G1260">
        <v>-1048580000</v>
      </c>
      <c r="H1260">
        <v>1091570000</v>
      </c>
      <c r="I1260">
        <v>-1026420000</v>
      </c>
    </row>
    <row r="1261" spans="1:9">
      <c r="A1261">
        <v>25677</v>
      </c>
      <c r="B1261">
        <v>123.544</v>
      </c>
      <c r="C1261">
        <v>10.752800000000001</v>
      </c>
      <c r="D1261">
        <v>-3.7122199999999999</v>
      </c>
      <c r="E1261">
        <v>0</v>
      </c>
      <c r="F1261">
        <v>0</v>
      </c>
      <c r="G1261">
        <v>-1047000000</v>
      </c>
      <c r="H1261">
        <v>1091570000</v>
      </c>
      <c r="I1261">
        <v>-1025770000</v>
      </c>
    </row>
    <row r="1262" spans="1:9">
      <c r="A1262">
        <v>25699</v>
      </c>
      <c r="B1262">
        <v>123.54</v>
      </c>
      <c r="C1262">
        <v>10.738</v>
      </c>
      <c r="D1262">
        <v>-3.7143299999999999</v>
      </c>
      <c r="E1262">
        <v>0</v>
      </c>
      <c r="F1262">
        <v>0</v>
      </c>
      <c r="G1262">
        <v>-1046480000</v>
      </c>
      <c r="H1262">
        <v>1090520000</v>
      </c>
      <c r="I1262">
        <v>-1025510000</v>
      </c>
    </row>
    <row r="1263" spans="1:9">
      <c r="A1263">
        <v>25711</v>
      </c>
      <c r="B1263">
        <v>123.542</v>
      </c>
      <c r="C1263">
        <v>10.716699999999999</v>
      </c>
      <c r="D1263">
        <v>-3.7267999999999999</v>
      </c>
      <c r="E1263">
        <v>0</v>
      </c>
      <c r="F1263">
        <v>0</v>
      </c>
      <c r="G1263">
        <v>-1049620000</v>
      </c>
      <c r="H1263">
        <v>1088420000</v>
      </c>
      <c r="I1263">
        <v>-1025900000</v>
      </c>
    </row>
    <row r="1264" spans="1:9">
      <c r="A1264">
        <v>25734</v>
      </c>
      <c r="B1264">
        <v>123.542</v>
      </c>
      <c r="C1264">
        <v>10.716699999999999</v>
      </c>
      <c r="D1264">
        <v>-3.7267999999999999</v>
      </c>
      <c r="E1264">
        <v>0</v>
      </c>
      <c r="F1264">
        <v>0</v>
      </c>
      <c r="G1264">
        <v>-1050670000</v>
      </c>
      <c r="H1264">
        <v>1094710000</v>
      </c>
      <c r="I1264">
        <v>-1025380000</v>
      </c>
    </row>
    <row r="1265" spans="1:9">
      <c r="A1265">
        <v>25744</v>
      </c>
      <c r="B1265">
        <v>123.544</v>
      </c>
      <c r="C1265">
        <v>10.710599999999999</v>
      </c>
      <c r="D1265">
        <v>-3.7361200000000001</v>
      </c>
      <c r="E1265">
        <v>0</v>
      </c>
      <c r="F1265">
        <v>0</v>
      </c>
      <c r="G1265">
        <v>-1051720000</v>
      </c>
      <c r="H1265">
        <v>1095760000</v>
      </c>
      <c r="I1265">
        <v>-1025380000</v>
      </c>
    </row>
    <row r="1266" spans="1:9">
      <c r="A1266">
        <v>25762</v>
      </c>
      <c r="B1266">
        <v>123.542</v>
      </c>
      <c r="C1266">
        <v>10.711</v>
      </c>
      <c r="D1266">
        <v>-3.7552300000000001</v>
      </c>
      <c r="E1266">
        <v>0</v>
      </c>
      <c r="F1266">
        <v>0</v>
      </c>
      <c r="G1266">
        <v>-1050670000</v>
      </c>
      <c r="H1266">
        <v>1092620000</v>
      </c>
      <c r="I1266">
        <v>-1025640000</v>
      </c>
    </row>
    <row r="1267" spans="1:9">
      <c r="A1267">
        <v>25778</v>
      </c>
      <c r="B1267">
        <v>123.533</v>
      </c>
      <c r="C1267">
        <v>10.727</v>
      </c>
      <c r="D1267">
        <v>-3.7701600000000002</v>
      </c>
      <c r="E1267">
        <v>0</v>
      </c>
      <c r="F1267">
        <v>0</v>
      </c>
      <c r="G1267">
        <v>-1052770000</v>
      </c>
      <c r="H1267">
        <v>1093660000</v>
      </c>
      <c r="I1267">
        <v>-1025900000</v>
      </c>
    </row>
    <row r="1268" spans="1:9">
      <c r="A1268">
        <v>25801</v>
      </c>
      <c r="B1268">
        <v>123.518</v>
      </c>
      <c r="C1268">
        <v>10.7509</v>
      </c>
      <c r="D1268">
        <v>-3.7824599999999999</v>
      </c>
      <c r="E1268">
        <v>0</v>
      </c>
      <c r="F1268">
        <v>0</v>
      </c>
      <c r="G1268">
        <v>-1052770000</v>
      </c>
      <c r="H1268">
        <v>1094710000</v>
      </c>
      <c r="I1268">
        <v>-1025640000</v>
      </c>
    </row>
    <row r="1269" spans="1:9">
      <c r="A1269">
        <v>25815</v>
      </c>
      <c r="B1269">
        <v>123.49</v>
      </c>
      <c r="C1269">
        <v>10.786300000000001</v>
      </c>
      <c r="D1269">
        <v>-3.7864200000000001</v>
      </c>
      <c r="E1269">
        <v>0</v>
      </c>
      <c r="F1269">
        <v>0</v>
      </c>
      <c r="G1269">
        <v>-1048050000</v>
      </c>
      <c r="H1269">
        <v>1094710000</v>
      </c>
      <c r="I1269">
        <v>-1024980000</v>
      </c>
    </row>
    <row r="1270" spans="1:9">
      <c r="A1270">
        <v>25837</v>
      </c>
      <c r="B1270">
        <v>123.45699999999999</v>
      </c>
      <c r="C1270">
        <v>10.831099999999999</v>
      </c>
      <c r="D1270">
        <v>-3.7954599999999998</v>
      </c>
      <c r="E1270">
        <v>0</v>
      </c>
      <c r="F1270">
        <v>0</v>
      </c>
      <c r="G1270">
        <v>-1048050000</v>
      </c>
      <c r="H1270">
        <v>1093660000</v>
      </c>
      <c r="I1270">
        <v>-1024850000</v>
      </c>
    </row>
    <row r="1271" spans="1:9">
      <c r="A1271">
        <v>25854</v>
      </c>
      <c r="B1271">
        <v>123.358</v>
      </c>
      <c r="C1271">
        <v>10.9017</v>
      </c>
      <c r="D1271">
        <v>-3.79942</v>
      </c>
      <c r="E1271">
        <v>0</v>
      </c>
      <c r="F1271">
        <v>0</v>
      </c>
      <c r="G1271">
        <v>-1063260000</v>
      </c>
      <c r="H1271">
        <v>-1059060000</v>
      </c>
      <c r="I1271">
        <v>-1021510000</v>
      </c>
    </row>
    <row r="1272" spans="1:9">
      <c r="A1272">
        <v>25872</v>
      </c>
      <c r="B1272">
        <v>123.166</v>
      </c>
      <c r="C1272">
        <v>10.99</v>
      </c>
      <c r="D1272">
        <v>-3.8382000000000001</v>
      </c>
      <c r="E1272">
        <v>0</v>
      </c>
      <c r="F1272">
        <v>0</v>
      </c>
      <c r="G1272">
        <v>1100480000</v>
      </c>
      <c r="H1272">
        <v>-1056960000</v>
      </c>
      <c r="I1272">
        <v>-1023080000</v>
      </c>
    </row>
    <row r="1273" spans="1:9">
      <c r="A1273">
        <v>25888</v>
      </c>
      <c r="B1273">
        <v>122.93</v>
      </c>
      <c r="C1273">
        <v>11.158799999999999</v>
      </c>
      <c r="D1273">
        <v>-3.9815299999999998</v>
      </c>
      <c r="E1273">
        <v>0</v>
      </c>
      <c r="F1273">
        <v>0</v>
      </c>
      <c r="G1273">
        <v>1116470000</v>
      </c>
      <c r="H1273">
        <v>-1063260000</v>
      </c>
      <c r="I1273">
        <v>-1024720000</v>
      </c>
    </row>
    <row r="1274" spans="1:9">
      <c r="A1274">
        <v>25912</v>
      </c>
      <c r="B1274">
        <v>122.67</v>
      </c>
      <c r="C1274">
        <v>11.451000000000001</v>
      </c>
      <c r="D1274">
        <v>-4.2270700000000003</v>
      </c>
      <c r="E1274">
        <v>0</v>
      </c>
      <c r="F1274">
        <v>0</v>
      </c>
      <c r="G1274">
        <v>1115820000</v>
      </c>
      <c r="H1274">
        <v>0</v>
      </c>
      <c r="I1274">
        <v>-1029050000</v>
      </c>
    </row>
    <row r="1275" spans="1:9">
      <c r="A1275">
        <v>25933</v>
      </c>
      <c r="B1275">
        <v>122.48099999999999</v>
      </c>
      <c r="C1275">
        <v>11.8665</v>
      </c>
      <c r="D1275">
        <v>-4.6145699999999996</v>
      </c>
      <c r="E1275">
        <v>0</v>
      </c>
      <c r="F1275">
        <v>0</v>
      </c>
      <c r="G1275">
        <v>1096810000</v>
      </c>
      <c r="H1275">
        <v>-1061160000</v>
      </c>
      <c r="I1275">
        <v>-1031140000</v>
      </c>
    </row>
    <row r="1276" spans="1:9">
      <c r="A1276">
        <v>25954</v>
      </c>
      <c r="B1276">
        <v>122.343</v>
      </c>
      <c r="C1276">
        <v>12.305099999999999</v>
      </c>
      <c r="D1276">
        <v>-5.0747999999999998</v>
      </c>
      <c r="E1276">
        <v>0</v>
      </c>
      <c r="F1276">
        <v>0</v>
      </c>
      <c r="G1276">
        <v>-1042280000</v>
      </c>
      <c r="H1276">
        <v>1092620000</v>
      </c>
      <c r="I1276">
        <v>-1028520000</v>
      </c>
    </row>
    <row r="1277" spans="1:9">
      <c r="A1277">
        <v>25979</v>
      </c>
      <c r="B1277">
        <v>122.262</v>
      </c>
      <c r="C1277">
        <v>12.6273</v>
      </c>
      <c r="D1277">
        <v>-5.5301499999999999</v>
      </c>
      <c r="E1277">
        <v>0</v>
      </c>
      <c r="F1277">
        <v>0</v>
      </c>
      <c r="G1277">
        <v>-1050670000</v>
      </c>
      <c r="H1277">
        <v>-1047000000</v>
      </c>
      <c r="I1277">
        <v>-1026420000</v>
      </c>
    </row>
    <row r="1278" spans="1:9">
      <c r="A1278">
        <v>26009</v>
      </c>
      <c r="B1278">
        <v>122.32599999999999</v>
      </c>
      <c r="C1278">
        <v>13.010199999999999</v>
      </c>
      <c r="D1278">
        <v>-6.1804800000000002</v>
      </c>
      <c r="E1278">
        <v>0</v>
      </c>
      <c r="F1278">
        <v>0</v>
      </c>
      <c r="G1278">
        <v>1107300000</v>
      </c>
      <c r="H1278">
        <v>1101530000</v>
      </c>
      <c r="I1278">
        <v>-1028000000</v>
      </c>
    </row>
    <row r="1279" spans="1:9">
      <c r="A1279">
        <v>26039</v>
      </c>
      <c r="B1279">
        <v>122.438</v>
      </c>
      <c r="C1279">
        <v>13.472099999999999</v>
      </c>
      <c r="D1279">
        <v>-6.8738900000000003</v>
      </c>
      <c r="E1279">
        <v>0</v>
      </c>
      <c r="F1279">
        <v>0</v>
      </c>
      <c r="G1279">
        <v>-1054870000</v>
      </c>
      <c r="H1279">
        <v>1100480000</v>
      </c>
      <c r="I1279">
        <v>-1029830000</v>
      </c>
    </row>
    <row r="1280" spans="1:9">
      <c r="A1280">
        <v>26058</v>
      </c>
      <c r="B1280">
        <v>122.438</v>
      </c>
      <c r="C1280">
        <v>13.472099999999999</v>
      </c>
      <c r="D1280">
        <v>-6.8738900000000003</v>
      </c>
      <c r="E1280">
        <v>0</v>
      </c>
      <c r="F1280">
        <v>0</v>
      </c>
      <c r="G1280">
        <v>-1045950000</v>
      </c>
      <c r="H1280">
        <v>1100480000</v>
      </c>
      <c r="I1280">
        <v>-1029570000</v>
      </c>
    </row>
    <row r="1281" spans="1:9">
      <c r="A1281">
        <v>26070</v>
      </c>
      <c r="B1281">
        <v>122.55200000000001</v>
      </c>
      <c r="C1281">
        <v>14.0044</v>
      </c>
      <c r="D1281">
        <v>-7.5175200000000002</v>
      </c>
      <c r="E1281">
        <v>0</v>
      </c>
      <c r="F1281">
        <v>0</v>
      </c>
      <c r="G1281">
        <v>-1047530000</v>
      </c>
      <c r="H1281">
        <v>1095760000</v>
      </c>
      <c r="I1281">
        <v>-1030490000</v>
      </c>
    </row>
    <row r="1282" spans="1:9">
      <c r="A1282">
        <v>26078</v>
      </c>
      <c r="B1282">
        <v>122.684</v>
      </c>
      <c r="C1282">
        <v>14.463699999999999</v>
      </c>
      <c r="D1282">
        <v>-8.0599699999999999</v>
      </c>
      <c r="E1282">
        <v>0</v>
      </c>
      <c r="F1282">
        <v>0</v>
      </c>
      <c r="G1282">
        <v>-1049620000</v>
      </c>
      <c r="H1282">
        <v>1099430000</v>
      </c>
      <c r="I1282">
        <v>-1030230000</v>
      </c>
    </row>
    <row r="1283" spans="1:9">
      <c r="A1283">
        <v>26104</v>
      </c>
      <c r="B1283">
        <v>122.837</v>
      </c>
      <c r="C1283">
        <v>14.813800000000001</v>
      </c>
      <c r="D1283">
        <v>-8.5061099999999996</v>
      </c>
      <c r="E1283">
        <v>0</v>
      </c>
      <c r="F1283">
        <v>0</v>
      </c>
      <c r="G1283">
        <v>-1048050000</v>
      </c>
      <c r="H1283">
        <v>0</v>
      </c>
      <c r="I1283">
        <v>-1026950000</v>
      </c>
    </row>
    <row r="1284" spans="1:9">
      <c r="A1284">
        <v>26118</v>
      </c>
      <c r="B1284">
        <v>122.99299999999999</v>
      </c>
      <c r="C1284">
        <v>15.0341</v>
      </c>
      <c r="D1284">
        <v>-8.8876399999999993</v>
      </c>
      <c r="E1284">
        <v>0</v>
      </c>
      <c r="F1284">
        <v>0</v>
      </c>
      <c r="G1284">
        <v>-1042810000</v>
      </c>
      <c r="H1284">
        <v>-1065350000</v>
      </c>
      <c r="I1284">
        <v>-1024070000</v>
      </c>
    </row>
    <row r="1285" spans="1:9">
      <c r="A1285">
        <v>26148</v>
      </c>
      <c r="B1285">
        <v>123.175</v>
      </c>
      <c r="C1285">
        <v>15.218500000000001</v>
      </c>
      <c r="D1285">
        <v>-9.2941500000000001</v>
      </c>
      <c r="E1285">
        <v>0</v>
      </c>
      <c r="F1285">
        <v>0</v>
      </c>
      <c r="G1285">
        <v>-1042810000</v>
      </c>
      <c r="H1285">
        <v>1097860000</v>
      </c>
      <c r="I1285">
        <v>-1026420000</v>
      </c>
    </row>
    <row r="1286" spans="1:9">
      <c r="A1286">
        <v>26176</v>
      </c>
      <c r="B1286">
        <v>123.29300000000001</v>
      </c>
      <c r="C1286">
        <v>15.5581</v>
      </c>
      <c r="D1286">
        <v>-9.7130700000000001</v>
      </c>
      <c r="E1286">
        <v>0</v>
      </c>
      <c r="F1286">
        <v>0</v>
      </c>
      <c r="G1286">
        <v>-1063260000</v>
      </c>
      <c r="H1286">
        <v>1103100000</v>
      </c>
      <c r="I1286">
        <v>-1030750000</v>
      </c>
    </row>
    <row r="1287" spans="1:9">
      <c r="A1287">
        <v>26200</v>
      </c>
      <c r="B1287">
        <v>123.24299999999999</v>
      </c>
      <c r="C1287">
        <v>15.893800000000001</v>
      </c>
      <c r="D1287">
        <v>-9.9191699999999994</v>
      </c>
      <c r="E1287">
        <v>0</v>
      </c>
      <c r="F1287">
        <v>0</v>
      </c>
      <c r="G1287">
        <v>-1055920000</v>
      </c>
      <c r="H1287">
        <v>1103100000</v>
      </c>
      <c r="I1287">
        <v>-1033900000</v>
      </c>
    </row>
    <row r="1288" spans="1:9">
      <c r="A1288">
        <v>26215</v>
      </c>
      <c r="B1288">
        <v>123.14700000000001</v>
      </c>
      <c r="C1288">
        <v>16.162400000000002</v>
      </c>
      <c r="D1288">
        <v>-10.065200000000001</v>
      </c>
      <c r="E1288">
        <v>0</v>
      </c>
      <c r="F1288">
        <v>0</v>
      </c>
      <c r="G1288">
        <v>-1043330000</v>
      </c>
      <c r="H1288">
        <v>1094710000</v>
      </c>
      <c r="I1288">
        <v>-1030090000</v>
      </c>
    </row>
    <row r="1289" spans="1:9">
      <c r="A1289">
        <v>26237</v>
      </c>
      <c r="B1289">
        <v>123.283</v>
      </c>
      <c r="C1289">
        <v>16.3322</v>
      </c>
      <c r="D1289">
        <v>-10.2761</v>
      </c>
      <c r="E1289">
        <v>0</v>
      </c>
      <c r="F1289">
        <v>0</v>
      </c>
      <c r="G1289">
        <v>-1039660000</v>
      </c>
      <c r="H1289">
        <v>1091570000</v>
      </c>
      <c r="I1289">
        <v>-1028650000</v>
      </c>
    </row>
    <row r="1290" spans="1:9">
      <c r="A1290">
        <v>26253</v>
      </c>
      <c r="B1290">
        <v>123.411</v>
      </c>
      <c r="C1290">
        <v>16.460599999999999</v>
      </c>
      <c r="D1290">
        <v>-10.489599999999999</v>
      </c>
      <c r="E1290">
        <v>0</v>
      </c>
      <c r="F1290">
        <v>0</v>
      </c>
      <c r="G1290">
        <v>-1038350000</v>
      </c>
      <c r="H1290">
        <v>1082130000</v>
      </c>
      <c r="I1290">
        <v>-1028130000</v>
      </c>
    </row>
    <row r="1291" spans="1:9">
      <c r="A1291">
        <v>26275</v>
      </c>
      <c r="B1291">
        <v>123.56699999999999</v>
      </c>
      <c r="C1291">
        <v>16.543600000000001</v>
      </c>
      <c r="D1291">
        <v>-10.7119</v>
      </c>
      <c r="E1291">
        <v>0</v>
      </c>
      <c r="F1291">
        <v>0</v>
      </c>
      <c r="G1291">
        <v>-1039140000</v>
      </c>
      <c r="H1291">
        <v>1082130000</v>
      </c>
      <c r="I1291">
        <v>-1028520000</v>
      </c>
    </row>
    <row r="1292" spans="1:9">
      <c r="A1292">
        <v>26294</v>
      </c>
      <c r="B1292">
        <v>123.649</v>
      </c>
      <c r="C1292">
        <v>16.6128</v>
      </c>
      <c r="D1292">
        <v>-10.8725</v>
      </c>
      <c r="E1292">
        <v>0</v>
      </c>
      <c r="F1292">
        <v>0</v>
      </c>
      <c r="G1292">
        <v>-1041760000</v>
      </c>
      <c r="H1292">
        <v>1091570000</v>
      </c>
      <c r="I1292">
        <v>-1029310000</v>
      </c>
    </row>
    <row r="1293" spans="1:9">
      <c r="A1293">
        <v>26307</v>
      </c>
      <c r="B1293">
        <v>123.66</v>
      </c>
      <c r="C1293">
        <v>16.688500000000001</v>
      </c>
      <c r="D1293">
        <v>-10.929600000000001</v>
      </c>
      <c r="E1293">
        <v>0</v>
      </c>
      <c r="F1293">
        <v>0</v>
      </c>
      <c r="G1293">
        <v>-1041760000</v>
      </c>
      <c r="H1293">
        <v>1093660000</v>
      </c>
      <c r="I1293">
        <v>-1031670000</v>
      </c>
    </row>
    <row r="1294" spans="1:9">
      <c r="A1294">
        <v>26337</v>
      </c>
      <c r="B1294">
        <v>123.661</v>
      </c>
      <c r="C1294">
        <v>16.718</v>
      </c>
      <c r="D1294">
        <v>-10.966200000000001</v>
      </c>
      <c r="E1294">
        <v>0</v>
      </c>
      <c r="F1294">
        <v>0</v>
      </c>
      <c r="G1294">
        <v>-1040710000</v>
      </c>
      <c r="H1294">
        <v>1096810000</v>
      </c>
      <c r="I1294">
        <v>-1029310000</v>
      </c>
    </row>
    <row r="1295" spans="1:9">
      <c r="A1295">
        <v>26350</v>
      </c>
      <c r="B1295">
        <v>123.69</v>
      </c>
      <c r="C1295">
        <v>16.7073</v>
      </c>
      <c r="D1295">
        <v>-11.013999999999999</v>
      </c>
      <c r="E1295">
        <v>0</v>
      </c>
      <c r="F1295">
        <v>0</v>
      </c>
      <c r="G1295">
        <v>-1039140000</v>
      </c>
      <c r="H1295">
        <v>1099430000</v>
      </c>
      <c r="I1295">
        <v>-1027470000</v>
      </c>
    </row>
    <row r="1296" spans="1:9">
      <c r="A1296">
        <v>26374</v>
      </c>
      <c r="B1296">
        <v>123.69</v>
      </c>
      <c r="C1296">
        <v>16.7073</v>
      </c>
      <c r="D1296">
        <v>-11.013999999999999</v>
      </c>
      <c r="E1296">
        <v>0</v>
      </c>
      <c r="F1296">
        <v>0</v>
      </c>
      <c r="G1296">
        <v>-1037830000</v>
      </c>
      <c r="H1296">
        <v>1102580000</v>
      </c>
      <c r="I1296">
        <v>-1026160000</v>
      </c>
    </row>
    <row r="1297" spans="1:9">
      <c r="A1297">
        <v>26411</v>
      </c>
      <c r="B1297">
        <v>123.73099999999999</v>
      </c>
      <c r="C1297">
        <v>16.658300000000001</v>
      </c>
      <c r="D1297">
        <v>-11.049099999999999</v>
      </c>
      <c r="E1297">
        <v>0</v>
      </c>
      <c r="F1297">
        <v>0</v>
      </c>
      <c r="G1297">
        <v>-1043330000</v>
      </c>
      <c r="H1297">
        <v>1094710000</v>
      </c>
      <c r="I1297">
        <v>-1032060000</v>
      </c>
    </row>
    <row r="1298" spans="1:9">
      <c r="A1298">
        <v>26435</v>
      </c>
      <c r="B1298">
        <v>123.63500000000001</v>
      </c>
      <c r="C1298">
        <v>16.625499999999999</v>
      </c>
      <c r="D1298">
        <v>-11.039199999999999</v>
      </c>
      <c r="E1298">
        <v>0</v>
      </c>
      <c r="F1298">
        <v>0</v>
      </c>
      <c r="G1298">
        <v>-1046480000</v>
      </c>
      <c r="H1298">
        <v>1098910000</v>
      </c>
      <c r="I1298">
        <v>-1030750000</v>
      </c>
    </row>
    <row r="1299" spans="1:9">
      <c r="A1299">
        <v>26450</v>
      </c>
      <c r="B1299">
        <v>123.593</v>
      </c>
      <c r="C1299">
        <v>16.64</v>
      </c>
      <c r="D1299">
        <v>-11.0374</v>
      </c>
      <c r="E1299">
        <v>0</v>
      </c>
      <c r="F1299">
        <v>0</v>
      </c>
      <c r="G1299">
        <v>-1036260000</v>
      </c>
      <c r="H1299">
        <v>1101530000</v>
      </c>
      <c r="I1299">
        <v>-1024720000</v>
      </c>
    </row>
    <row r="1300" spans="1:9">
      <c r="A1300">
        <v>26472</v>
      </c>
      <c r="B1300">
        <v>123.529</v>
      </c>
      <c r="C1300">
        <v>16.649999999999999</v>
      </c>
      <c r="D1300">
        <v>-11.011699999999999</v>
      </c>
      <c r="E1300">
        <v>0</v>
      </c>
      <c r="F1300">
        <v>0</v>
      </c>
      <c r="G1300">
        <v>-1033370000</v>
      </c>
      <c r="H1300">
        <v>0</v>
      </c>
      <c r="I1300">
        <v>-1027470000</v>
      </c>
    </row>
    <row r="1301" spans="1:9">
      <c r="A1301">
        <v>26482</v>
      </c>
      <c r="B1301">
        <v>123.467</v>
      </c>
      <c r="C1301">
        <v>16.652799999999999</v>
      </c>
      <c r="D1301">
        <v>-10.976599999999999</v>
      </c>
      <c r="E1301">
        <v>0</v>
      </c>
      <c r="F1301">
        <v>0</v>
      </c>
      <c r="G1301">
        <v>-1034680000</v>
      </c>
      <c r="H1301">
        <v>0</v>
      </c>
      <c r="I1301">
        <v>-1027340000</v>
      </c>
    </row>
    <row r="1302" spans="1:9">
      <c r="A1302">
        <v>26499</v>
      </c>
      <c r="B1302">
        <v>123.417</v>
      </c>
      <c r="C1302">
        <v>16.633700000000001</v>
      </c>
      <c r="D1302">
        <v>-10.944699999999999</v>
      </c>
      <c r="E1302">
        <v>0</v>
      </c>
      <c r="F1302">
        <v>0</v>
      </c>
      <c r="G1302">
        <v>-1044910000</v>
      </c>
      <c r="H1302">
        <v>1099960000</v>
      </c>
      <c r="I1302">
        <v>-1027870000</v>
      </c>
    </row>
    <row r="1303" spans="1:9">
      <c r="A1303">
        <v>26508</v>
      </c>
      <c r="B1303">
        <v>123.367</v>
      </c>
      <c r="C1303">
        <v>16.659800000000001</v>
      </c>
      <c r="D1303">
        <v>-10.934900000000001</v>
      </c>
      <c r="E1303">
        <v>0</v>
      </c>
      <c r="F1303">
        <v>0</v>
      </c>
      <c r="G1303">
        <v>-1043330000</v>
      </c>
      <c r="H1303">
        <v>1098910000</v>
      </c>
      <c r="I1303">
        <v>-1028520000</v>
      </c>
    </row>
    <row r="1304" spans="1:9">
      <c r="A1304">
        <v>26535</v>
      </c>
      <c r="B1304">
        <v>123.306</v>
      </c>
      <c r="C1304">
        <v>16.703299999999999</v>
      </c>
      <c r="D1304">
        <v>-10.9185</v>
      </c>
      <c r="E1304">
        <v>0</v>
      </c>
      <c r="F1304">
        <v>0</v>
      </c>
      <c r="G1304">
        <v>-1040710000</v>
      </c>
      <c r="H1304">
        <v>1101530000</v>
      </c>
      <c r="I1304">
        <v>-1027740000</v>
      </c>
    </row>
    <row r="1305" spans="1:9">
      <c r="A1305">
        <v>26544</v>
      </c>
      <c r="B1305">
        <v>123.274</v>
      </c>
      <c r="C1305">
        <v>16.747299999999999</v>
      </c>
      <c r="D1305">
        <v>-10.9323</v>
      </c>
      <c r="E1305">
        <v>0</v>
      </c>
      <c r="F1305">
        <v>0</v>
      </c>
      <c r="G1305">
        <v>-1040710000</v>
      </c>
      <c r="H1305">
        <v>1102580000</v>
      </c>
      <c r="I1305">
        <v>-1029570000</v>
      </c>
    </row>
    <row r="1306" spans="1:9">
      <c r="A1306">
        <v>26571</v>
      </c>
      <c r="B1306">
        <v>123.20699999999999</v>
      </c>
      <c r="C1306">
        <v>16.823799999999999</v>
      </c>
      <c r="D1306">
        <v>-10.9154</v>
      </c>
      <c r="E1306">
        <v>0</v>
      </c>
      <c r="F1306">
        <v>0</v>
      </c>
      <c r="G1306">
        <v>-1044910000</v>
      </c>
      <c r="H1306">
        <v>1102050000</v>
      </c>
      <c r="I1306">
        <v>-1031140000</v>
      </c>
    </row>
    <row r="1307" spans="1:9">
      <c r="A1307">
        <v>26584</v>
      </c>
      <c r="B1307">
        <v>123.104</v>
      </c>
      <c r="C1307">
        <v>16.885100000000001</v>
      </c>
      <c r="D1307">
        <v>-10.880800000000001</v>
      </c>
      <c r="E1307">
        <v>0</v>
      </c>
      <c r="F1307">
        <v>0</v>
      </c>
      <c r="G1307">
        <v>-1045430000</v>
      </c>
      <c r="H1307">
        <v>1082130000</v>
      </c>
      <c r="I1307">
        <v>-1034420000</v>
      </c>
    </row>
    <row r="1308" spans="1:9">
      <c r="A1308">
        <v>26610</v>
      </c>
      <c r="B1308">
        <v>123.072</v>
      </c>
      <c r="C1308">
        <v>16.908100000000001</v>
      </c>
      <c r="D1308">
        <v>-10.8756</v>
      </c>
      <c r="E1308">
        <v>0</v>
      </c>
      <c r="F1308">
        <v>0</v>
      </c>
      <c r="G1308">
        <v>-1034420000</v>
      </c>
      <c r="H1308">
        <v>1090520000</v>
      </c>
      <c r="I1308">
        <v>-1029050000</v>
      </c>
    </row>
    <row r="1309" spans="1:9">
      <c r="A1309">
        <v>26638</v>
      </c>
      <c r="B1309">
        <v>123.07899999999999</v>
      </c>
      <c r="C1309">
        <v>16.907499999999999</v>
      </c>
      <c r="D1309">
        <v>-10.866099999999999</v>
      </c>
      <c r="E1309">
        <v>0</v>
      </c>
      <c r="F1309">
        <v>0</v>
      </c>
      <c r="G1309">
        <v>-1032060000</v>
      </c>
      <c r="H1309">
        <v>1092620000</v>
      </c>
      <c r="I1309">
        <v>-1027080000</v>
      </c>
    </row>
    <row r="1310" spans="1:9">
      <c r="A1310">
        <v>26655</v>
      </c>
      <c r="B1310">
        <v>123.018</v>
      </c>
      <c r="C1310">
        <v>16.8813</v>
      </c>
      <c r="D1310">
        <v>-10.813599999999999</v>
      </c>
      <c r="E1310">
        <v>0</v>
      </c>
      <c r="F1310">
        <v>0</v>
      </c>
      <c r="G1310">
        <v>-1034420000</v>
      </c>
      <c r="H1310">
        <v>1099960000</v>
      </c>
      <c r="I1310">
        <v>-1026690000</v>
      </c>
    </row>
    <row r="1311" spans="1:9">
      <c r="A1311">
        <v>26679</v>
      </c>
      <c r="B1311">
        <v>122.961</v>
      </c>
      <c r="C1311">
        <v>16.792100000000001</v>
      </c>
      <c r="D1311">
        <v>-10.7254</v>
      </c>
      <c r="E1311">
        <v>0</v>
      </c>
      <c r="F1311">
        <v>0</v>
      </c>
      <c r="G1311">
        <v>-1048580000</v>
      </c>
      <c r="H1311">
        <v>1101530000</v>
      </c>
      <c r="I1311">
        <v>-1029570000</v>
      </c>
    </row>
    <row r="1312" spans="1:9">
      <c r="A1312">
        <v>26702</v>
      </c>
      <c r="B1312">
        <v>122.961</v>
      </c>
      <c r="C1312">
        <v>16.792100000000001</v>
      </c>
      <c r="D1312">
        <v>-10.7254</v>
      </c>
      <c r="E1312">
        <v>0</v>
      </c>
      <c r="F1312">
        <v>0</v>
      </c>
      <c r="G1312">
        <v>-1052770000</v>
      </c>
      <c r="H1312">
        <v>1099960000</v>
      </c>
      <c r="I1312">
        <v>-1029440000</v>
      </c>
    </row>
    <row r="1313" spans="1:9">
      <c r="A1313">
        <v>26714</v>
      </c>
      <c r="B1313">
        <v>122.911</v>
      </c>
      <c r="C1313">
        <v>16.759399999999999</v>
      </c>
      <c r="D1313">
        <v>-10.662100000000001</v>
      </c>
      <c r="E1313">
        <v>0</v>
      </c>
      <c r="F1313">
        <v>0</v>
      </c>
      <c r="G1313">
        <v>-1040710000</v>
      </c>
      <c r="H1313">
        <v>1093660000</v>
      </c>
      <c r="I1313">
        <v>-1028130000</v>
      </c>
    </row>
    <row r="1314" spans="1:9">
      <c r="A1314">
        <v>26740</v>
      </c>
      <c r="B1314">
        <v>122.899</v>
      </c>
      <c r="C1314">
        <v>16.694900000000001</v>
      </c>
      <c r="D1314">
        <v>-10.618399999999999</v>
      </c>
      <c r="E1314">
        <v>0</v>
      </c>
      <c r="F1314">
        <v>0</v>
      </c>
      <c r="G1314">
        <v>-1036520000</v>
      </c>
      <c r="H1314">
        <v>1094710000</v>
      </c>
      <c r="I1314">
        <v>-1025770000</v>
      </c>
    </row>
    <row r="1315" spans="1:9">
      <c r="A1315">
        <v>26766</v>
      </c>
      <c r="B1315">
        <v>122.956</v>
      </c>
      <c r="C1315">
        <v>16.576799999999999</v>
      </c>
      <c r="D1315">
        <v>-10.618600000000001</v>
      </c>
      <c r="E1315">
        <v>0</v>
      </c>
      <c r="F1315">
        <v>0</v>
      </c>
      <c r="G1315">
        <v>-1037570000</v>
      </c>
      <c r="H1315">
        <v>1097860000</v>
      </c>
      <c r="I1315">
        <v>-1027080000</v>
      </c>
    </row>
    <row r="1316" spans="1:9">
      <c r="A1316">
        <v>26781</v>
      </c>
      <c r="B1316">
        <v>123.02800000000001</v>
      </c>
      <c r="C1316">
        <v>16.4314</v>
      </c>
      <c r="D1316">
        <v>-10.6204</v>
      </c>
      <c r="E1316">
        <v>0</v>
      </c>
      <c r="F1316">
        <v>0</v>
      </c>
      <c r="G1316">
        <v>-1039400000</v>
      </c>
      <c r="H1316">
        <v>1099430000</v>
      </c>
      <c r="I1316">
        <v>-1029050000</v>
      </c>
    </row>
    <row r="1317" spans="1:9">
      <c r="A1317">
        <v>26803</v>
      </c>
      <c r="B1317">
        <v>123.012</v>
      </c>
      <c r="C1317">
        <v>16.337499999999999</v>
      </c>
      <c r="D1317">
        <v>-10.581899999999999</v>
      </c>
      <c r="E1317">
        <v>0</v>
      </c>
      <c r="F1317">
        <v>0</v>
      </c>
      <c r="G1317">
        <v>-1040190000</v>
      </c>
      <c r="H1317">
        <v>1099960000</v>
      </c>
      <c r="I1317">
        <v>-1029700000</v>
      </c>
    </row>
    <row r="1318" spans="1:9">
      <c r="A1318">
        <v>26818</v>
      </c>
      <c r="B1318">
        <v>122.917</v>
      </c>
      <c r="C1318">
        <v>16.3095</v>
      </c>
      <c r="D1318">
        <v>-10.5222</v>
      </c>
      <c r="E1318">
        <v>0</v>
      </c>
      <c r="F1318">
        <v>0</v>
      </c>
      <c r="G1318">
        <v>-1040710000</v>
      </c>
      <c r="H1318">
        <v>1098910000</v>
      </c>
      <c r="I1318">
        <v>-1028130000</v>
      </c>
    </row>
    <row r="1319" spans="1:9">
      <c r="A1319">
        <v>26839</v>
      </c>
      <c r="B1319">
        <v>122.90300000000001</v>
      </c>
      <c r="C1319">
        <v>16.325099999999999</v>
      </c>
      <c r="D1319">
        <v>-10.5077</v>
      </c>
      <c r="E1319">
        <v>0</v>
      </c>
      <c r="F1319">
        <v>0</v>
      </c>
      <c r="G1319">
        <v>-1038880000</v>
      </c>
      <c r="H1319">
        <v>1099960000</v>
      </c>
      <c r="I1319">
        <v>-1027740000</v>
      </c>
    </row>
    <row r="1320" spans="1:9">
      <c r="A1320">
        <v>26859</v>
      </c>
      <c r="B1320">
        <v>122.886</v>
      </c>
      <c r="C1320">
        <v>16.360099999999999</v>
      </c>
      <c r="D1320">
        <v>-10.504099999999999</v>
      </c>
      <c r="E1320">
        <v>0</v>
      </c>
      <c r="F1320">
        <v>0</v>
      </c>
      <c r="G1320">
        <v>-1037830000</v>
      </c>
      <c r="H1320">
        <v>1098910000</v>
      </c>
      <c r="I1320">
        <v>-1026950000</v>
      </c>
    </row>
    <row r="1321" spans="1:9">
      <c r="A1321">
        <v>26869</v>
      </c>
      <c r="B1321">
        <v>122.878</v>
      </c>
      <c r="C1321">
        <v>16.3064</v>
      </c>
      <c r="D1321">
        <v>-10.4747</v>
      </c>
      <c r="E1321">
        <v>0</v>
      </c>
      <c r="F1321">
        <v>0</v>
      </c>
      <c r="G1321">
        <v>-1038090000</v>
      </c>
      <c r="H1321">
        <v>1099430000</v>
      </c>
      <c r="I1321">
        <v>-1027340000</v>
      </c>
    </row>
    <row r="1322" spans="1:9">
      <c r="A1322">
        <v>26878</v>
      </c>
      <c r="B1322">
        <v>122.854</v>
      </c>
      <c r="C1322">
        <v>16.2636</v>
      </c>
      <c r="D1322">
        <v>-10.4278</v>
      </c>
      <c r="E1322">
        <v>0</v>
      </c>
      <c r="F1322">
        <v>0</v>
      </c>
      <c r="G1322">
        <v>-1039660000</v>
      </c>
      <c r="H1322">
        <v>1099430000</v>
      </c>
      <c r="I1322">
        <v>-1028000000</v>
      </c>
    </row>
    <row r="1323" spans="1:9">
      <c r="A1323">
        <v>26905</v>
      </c>
      <c r="B1323">
        <v>122.794</v>
      </c>
      <c r="C1323">
        <v>16.244900000000001</v>
      </c>
      <c r="D1323">
        <v>-10.363200000000001</v>
      </c>
      <c r="E1323">
        <v>0</v>
      </c>
      <c r="F1323">
        <v>0</v>
      </c>
      <c r="G1323">
        <v>-1040190000</v>
      </c>
      <c r="H1323">
        <v>1098910000</v>
      </c>
      <c r="I1323">
        <v>-1027740000</v>
      </c>
    </row>
    <row r="1324" spans="1:9">
      <c r="A1324">
        <v>26917</v>
      </c>
      <c r="B1324">
        <v>122.745</v>
      </c>
      <c r="C1324">
        <v>16.240600000000001</v>
      </c>
      <c r="D1324">
        <v>-10.317500000000001</v>
      </c>
      <c r="E1324">
        <v>0</v>
      </c>
      <c r="F1324">
        <v>0</v>
      </c>
      <c r="G1324">
        <v>-1040710000</v>
      </c>
      <c r="H1324">
        <v>1095760000</v>
      </c>
      <c r="I1324">
        <v>-1028780000</v>
      </c>
    </row>
    <row r="1325" spans="1:9">
      <c r="A1325">
        <v>26941</v>
      </c>
      <c r="B1325">
        <v>122.71899999999999</v>
      </c>
      <c r="C1325">
        <v>16.232299999999999</v>
      </c>
      <c r="D1325">
        <v>-10.278</v>
      </c>
      <c r="E1325">
        <v>0</v>
      </c>
      <c r="F1325">
        <v>0</v>
      </c>
      <c r="G1325">
        <v>-1040190000</v>
      </c>
      <c r="H1325">
        <v>1096810000</v>
      </c>
      <c r="I1325">
        <v>-1028780000</v>
      </c>
    </row>
    <row r="1326" spans="1:9">
      <c r="A1326">
        <v>26968</v>
      </c>
      <c r="B1326">
        <v>122.708</v>
      </c>
      <c r="C1326">
        <v>16.217700000000001</v>
      </c>
      <c r="D1326">
        <v>-10.2593</v>
      </c>
      <c r="E1326">
        <v>0</v>
      </c>
      <c r="F1326">
        <v>0</v>
      </c>
      <c r="G1326">
        <v>-1040190000</v>
      </c>
      <c r="H1326">
        <v>1095760000</v>
      </c>
      <c r="I1326">
        <v>-1028920000</v>
      </c>
    </row>
    <row r="1327" spans="1:9">
      <c r="A1327">
        <v>26984</v>
      </c>
      <c r="B1327">
        <v>122.687</v>
      </c>
      <c r="C1327">
        <v>16.197600000000001</v>
      </c>
      <c r="D1327">
        <v>-10.239100000000001</v>
      </c>
      <c r="E1327">
        <v>0</v>
      </c>
      <c r="F1327">
        <v>0</v>
      </c>
      <c r="G1327">
        <v>-1040710000</v>
      </c>
      <c r="H1327">
        <v>1093660000</v>
      </c>
      <c r="I1327">
        <v>-1028390000</v>
      </c>
    </row>
    <row r="1328" spans="1:9">
      <c r="A1328">
        <v>27008</v>
      </c>
      <c r="B1328">
        <v>122.687</v>
      </c>
      <c r="C1328">
        <v>16.197600000000001</v>
      </c>
      <c r="D1328">
        <v>-10.239100000000001</v>
      </c>
      <c r="E1328">
        <v>0</v>
      </c>
      <c r="F1328">
        <v>0</v>
      </c>
      <c r="G1328">
        <v>-1039930000</v>
      </c>
      <c r="H1328">
        <v>1097860000</v>
      </c>
      <c r="I1328">
        <v>-1028130000</v>
      </c>
    </row>
    <row r="1329" spans="1:9">
      <c r="A1329">
        <v>27036</v>
      </c>
      <c r="B1329">
        <v>122.726</v>
      </c>
      <c r="C1329">
        <v>16.1709</v>
      </c>
      <c r="D1329">
        <v>-10.250500000000001</v>
      </c>
      <c r="E1329">
        <v>0</v>
      </c>
      <c r="F1329">
        <v>0</v>
      </c>
      <c r="G1329">
        <v>-1039930000</v>
      </c>
      <c r="H1329">
        <v>1099430000</v>
      </c>
      <c r="I1329">
        <v>-1028130000</v>
      </c>
    </row>
    <row r="1330" spans="1:9">
      <c r="A1330">
        <v>27053</v>
      </c>
      <c r="B1330">
        <v>122.765</v>
      </c>
      <c r="C1330">
        <v>16.151900000000001</v>
      </c>
      <c r="D1330">
        <v>-10.26</v>
      </c>
      <c r="E1330">
        <v>0</v>
      </c>
      <c r="F1330">
        <v>0</v>
      </c>
      <c r="G1330">
        <v>-1043860000</v>
      </c>
      <c r="H1330">
        <v>1100480000</v>
      </c>
      <c r="I1330">
        <v>-1028780000</v>
      </c>
    </row>
    <row r="1331" spans="1:9">
      <c r="A1331">
        <v>27076</v>
      </c>
      <c r="B1331">
        <v>122.788</v>
      </c>
      <c r="C1331">
        <v>16.1602</v>
      </c>
      <c r="D1331">
        <v>-10.2677</v>
      </c>
      <c r="E1331">
        <v>0</v>
      </c>
      <c r="F1331">
        <v>0</v>
      </c>
      <c r="G1331">
        <v>-1044910000</v>
      </c>
      <c r="H1331">
        <v>1099960000</v>
      </c>
      <c r="I1331">
        <v>-1029180000</v>
      </c>
    </row>
    <row r="1332" spans="1:9">
      <c r="A1332">
        <v>27095</v>
      </c>
      <c r="B1332">
        <v>122.825</v>
      </c>
      <c r="C1332">
        <v>16.180299999999999</v>
      </c>
      <c r="D1332">
        <v>-10.287800000000001</v>
      </c>
      <c r="E1332">
        <v>0</v>
      </c>
      <c r="F1332">
        <v>0</v>
      </c>
      <c r="G1332">
        <v>-1042810000</v>
      </c>
      <c r="H1332">
        <v>1099430000</v>
      </c>
      <c r="I1332">
        <v>-1028780000</v>
      </c>
    </row>
    <row r="1333" spans="1:9">
      <c r="A1333">
        <v>27107</v>
      </c>
      <c r="B1333">
        <v>122.858</v>
      </c>
      <c r="C1333">
        <v>16.209399999999999</v>
      </c>
      <c r="D1333">
        <v>-10.2935</v>
      </c>
      <c r="E1333">
        <v>0</v>
      </c>
      <c r="F1333">
        <v>0</v>
      </c>
      <c r="G1333">
        <v>-1039400000</v>
      </c>
      <c r="H1333">
        <v>1099960000</v>
      </c>
      <c r="I1333">
        <v>-1028260000</v>
      </c>
    </row>
    <row r="1334" spans="1:9">
      <c r="A1334">
        <v>27136</v>
      </c>
      <c r="B1334">
        <v>122.905</v>
      </c>
      <c r="C1334">
        <v>16.234000000000002</v>
      </c>
      <c r="D1334">
        <v>-10.295999999999999</v>
      </c>
      <c r="E1334">
        <v>0</v>
      </c>
      <c r="F1334">
        <v>0</v>
      </c>
      <c r="G1334">
        <v>-1039400000</v>
      </c>
      <c r="H1334">
        <v>1099430000</v>
      </c>
      <c r="I1334">
        <v>-1028130000</v>
      </c>
    </row>
    <row r="1335" spans="1:9">
      <c r="A1335">
        <v>27153</v>
      </c>
      <c r="B1335">
        <v>122.956</v>
      </c>
      <c r="C1335">
        <v>16.263500000000001</v>
      </c>
      <c r="D1335">
        <v>-10.2906</v>
      </c>
      <c r="E1335">
        <v>0</v>
      </c>
      <c r="F1335">
        <v>0</v>
      </c>
      <c r="G1335">
        <v>-1039660000</v>
      </c>
      <c r="H1335">
        <v>1097860000</v>
      </c>
      <c r="I1335">
        <v>-1027870000</v>
      </c>
    </row>
    <row r="1336" spans="1:9">
      <c r="A1336">
        <v>27180</v>
      </c>
      <c r="B1336">
        <v>123.074</v>
      </c>
      <c r="C1336">
        <v>16.285900000000002</v>
      </c>
      <c r="D1336">
        <v>-10.3073</v>
      </c>
      <c r="E1336">
        <v>0</v>
      </c>
      <c r="F1336">
        <v>0</v>
      </c>
      <c r="G1336">
        <v>-1042280000</v>
      </c>
      <c r="H1336">
        <v>1092620000</v>
      </c>
      <c r="I1336">
        <v>-1028920000</v>
      </c>
    </row>
    <row r="1337" spans="1:9">
      <c r="A1337">
        <v>27205</v>
      </c>
      <c r="B1337">
        <v>123.15900000000001</v>
      </c>
      <c r="C1337">
        <v>16.3294</v>
      </c>
      <c r="D1337">
        <v>-10.311400000000001</v>
      </c>
      <c r="E1337">
        <v>0</v>
      </c>
      <c r="F1337">
        <v>0</v>
      </c>
      <c r="G1337">
        <v>-1044910000</v>
      </c>
      <c r="H1337">
        <v>1103100000</v>
      </c>
      <c r="I1337">
        <v>-1028920000</v>
      </c>
    </row>
    <row r="1338" spans="1:9">
      <c r="A1338">
        <v>27220</v>
      </c>
      <c r="B1338">
        <v>123.227</v>
      </c>
      <c r="C1338">
        <v>16.412400000000002</v>
      </c>
      <c r="D1338">
        <v>-10.315300000000001</v>
      </c>
      <c r="E1338">
        <v>0</v>
      </c>
      <c r="F1338">
        <v>0</v>
      </c>
      <c r="G1338">
        <v>-1045430000</v>
      </c>
      <c r="H1338">
        <v>1093660000</v>
      </c>
      <c r="I1338">
        <v>-1029570000</v>
      </c>
    </row>
    <row r="1339" spans="1:9">
      <c r="A1339">
        <v>27243</v>
      </c>
      <c r="B1339">
        <v>123.33</v>
      </c>
      <c r="C1339">
        <v>16.474399999999999</v>
      </c>
      <c r="D1339">
        <v>-10.3323</v>
      </c>
      <c r="E1339">
        <v>0</v>
      </c>
      <c r="F1339">
        <v>0</v>
      </c>
      <c r="G1339">
        <v>-1039140000</v>
      </c>
      <c r="H1339">
        <v>1096810000</v>
      </c>
      <c r="I1339">
        <v>-1030230000</v>
      </c>
    </row>
    <row r="1340" spans="1:9">
      <c r="A1340">
        <v>27263</v>
      </c>
      <c r="B1340">
        <v>123.40900000000001</v>
      </c>
      <c r="C1340">
        <v>16.511299999999999</v>
      </c>
      <c r="D1340">
        <v>-10.3369</v>
      </c>
      <c r="E1340">
        <v>0</v>
      </c>
      <c r="F1340">
        <v>0</v>
      </c>
      <c r="G1340">
        <v>-1039660000</v>
      </c>
      <c r="H1340">
        <v>1092620000</v>
      </c>
      <c r="I1340">
        <v>-1031410000</v>
      </c>
    </row>
    <row r="1341" spans="1:9">
      <c r="A1341">
        <v>27274</v>
      </c>
      <c r="B1341">
        <v>123.44799999999999</v>
      </c>
      <c r="C1341">
        <v>16.542899999999999</v>
      </c>
      <c r="D1341">
        <v>-10.328900000000001</v>
      </c>
      <c r="E1341">
        <v>0</v>
      </c>
      <c r="F1341">
        <v>0</v>
      </c>
      <c r="G1341">
        <v>-1044910000</v>
      </c>
      <c r="H1341">
        <v>1094710000</v>
      </c>
      <c r="I1341">
        <v>-1030750000</v>
      </c>
    </row>
    <row r="1342" spans="1:9">
      <c r="A1342">
        <v>27301</v>
      </c>
      <c r="B1342">
        <v>123.467</v>
      </c>
      <c r="C1342">
        <v>16.580100000000002</v>
      </c>
      <c r="D1342">
        <v>-10.3224</v>
      </c>
      <c r="E1342">
        <v>0</v>
      </c>
      <c r="F1342">
        <v>0</v>
      </c>
      <c r="G1342">
        <v>-1039660000</v>
      </c>
      <c r="H1342">
        <v>1097860000</v>
      </c>
      <c r="I1342">
        <v>-1028000000</v>
      </c>
    </row>
    <row r="1343" spans="1:9">
      <c r="A1343">
        <v>27315</v>
      </c>
      <c r="B1343">
        <v>123.471</v>
      </c>
      <c r="C1343">
        <v>16.621700000000001</v>
      </c>
      <c r="D1343">
        <v>-10.319100000000001</v>
      </c>
      <c r="E1343">
        <v>0</v>
      </c>
      <c r="F1343">
        <v>0</v>
      </c>
      <c r="G1343">
        <v>-1038880000</v>
      </c>
      <c r="H1343">
        <v>1095760000</v>
      </c>
      <c r="I1343">
        <v>-1027470000</v>
      </c>
    </row>
    <row r="1344" spans="1:9">
      <c r="A1344">
        <v>27339</v>
      </c>
      <c r="B1344">
        <v>123.471</v>
      </c>
      <c r="C1344">
        <v>16.621700000000001</v>
      </c>
      <c r="D1344">
        <v>-10.319100000000001</v>
      </c>
      <c r="E1344">
        <v>0</v>
      </c>
      <c r="F1344">
        <v>0</v>
      </c>
      <c r="G1344">
        <v>-1043860000</v>
      </c>
      <c r="H1344">
        <v>1093660000</v>
      </c>
      <c r="I1344">
        <v>-1029180000</v>
      </c>
    </row>
    <row r="1345" spans="1:9">
      <c r="A1345">
        <v>27366</v>
      </c>
      <c r="B1345">
        <v>123.422</v>
      </c>
      <c r="C1345">
        <v>16.671800000000001</v>
      </c>
      <c r="D1345">
        <v>-10.3123</v>
      </c>
      <c r="E1345">
        <v>0</v>
      </c>
      <c r="F1345">
        <v>0</v>
      </c>
      <c r="G1345">
        <v>-1042280000</v>
      </c>
      <c r="H1345">
        <v>1097860000</v>
      </c>
      <c r="I1345">
        <v>-1028650000</v>
      </c>
    </row>
    <row r="1346" spans="1:9">
      <c r="A1346">
        <v>27386</v>
      </c>
      <c r="B1346">
        <v>123.371</v>
      </c>
      <c r="C1346">
        <v>16.732399999999998</v>
      </c>
      <c r="D1346">
        <v>-10.298999999999999</v>
      </c>
      <c r="E1346">
        <v>0</v>
      </c>
      <c r="F1346">
        <v>0</v>
      </c>
      <c r="G1346">
        <v>-1040190000</v>
      </c>
      <c r="H1346">
        <v>1093660000</v>
      </c>
      <c r="I1346">
        <v>-1029310000</v>
      </c>
    </row>
    <row r="1347" spans="1:9">
      <c r="A1347">
        <v>27408</v>
      </c>
      <c r="B1347">
        <v>123.336</v>
      </c>
      <c r="C1347">
        <v>16.741299999999999</v>
      </c>
      <c r="D1347">
        <v>-10.2845</v>
      </c>
      <c r="E1347">
        <v>0</v>
      </c>
      <c r="F1347">
        <v>0</v>
      </c>
      <c r="G1347">
        <v>-1038880000</v>
      </c>
      <c r="H1347">
        <v>1095760000</v>
      </c>
      <c r="I1347">
        <v>-1029050000</v>
      </c>
    </row>
    <row r="1348" spans="1:9">
      <c r="A1348">
        <v>27434</v>
      </c>
      <c r="B1348">
        <v>123.264</v>
      </c>
      <c r="C1348">
        <v>16.7423</v>
      </c>
      <c r="D1348">
        <v>-10.2507</v>
      </c>
      <c r="E1348">
        <v>0</v>
      </c>
      <c r="F1348">
        <v>0</v>
      </c>
      <c r="G1348">
        <v>-1039140000</v>
      </c>
      <c r="H1348">
        <v>1094710000</v>
      </c>
      <c r="I1348">
        <v>-1029440000</v>
      </c>
    </row>
    <row r="1349" spans="1:9">
      <c r="A1349">
        <v>27448</v>
      </c>
      <c r="B1349">
        <v>123.193</v>
      </c>
      <c r="C1349">
        <v>16.747800000000002</v>
      </c>
      <c r="D1349">
        <v>-10.2201</v>
      </c>
      <c r="E1349">
        <v>0</v>
      </c>
      <c r="F1349">
        <v>0</v>
      </c>
      <c r="G1349">
        <v>-1039660000</v>
      </c>
      <c r="H1349">
        <v>1094710000</v>
      </c>
      <c r="I1349">
        <v>-1028780000</v>
      </c>
    </row>
    <row r="1350" spans="1:9">
      <c r="A1350">
        <v>27461</v>
      </c>
      <c r="B1350">
        <v>123.151</v>
      </c>
      <c r="C1350">
        <v>16.7485</v>
      </c>
      <c r="D1350">
        <v>-10.197699999999999</v>
      </c>
      <c r="E1350">
        <v>0</v>
      </c>
      <c r="F1350">
        <v>0</v>
      </c>
      <c r="G1350">
        <v>-1039660000</v>
      </c>
      <c r="H1350">
        <v>1098910000</v>
      </c>
      <c r="I1350">
        <v>-1028520000</v>
      </c>
    </row>
    <row r="1351" spans="1:9">
      <c r="A1351">
        <v>27473</v>
      </c>
      <c r="B1351">
        <v>123.10599999999999</v>
      </c>
      <c r="C1351">
        <v>16.747499999999999</v>
      </c>
      <c r="D1351">
        <v>-10.167299999999999</v>
      </c>
      <c r="E1351">
        <v>0</v>
      </c>
      <c r="F1351">
        <v>0</v>
      </c>
      <c r="G1351">
        <v>-1042280000</v>
      </c>
      <c r="H1351">
        <v>1096810000</v>
      </c>
      <c r="I1351">
        <v>-1029310000</v>
      </c>
    </row>
    <row r="1352" spans="1:9">
      <c r="A1352">
        <v>27495</v>
      </c>
      <c r="B1352">
        <v>123.089</v>
      </c>
      <c r="C1352">
        <v>16.749199999999998</v>
      </c>
      <c r="D1352">
        <v>-10.1433</v>
      </c>
      <c r="E1352">
        <v>0</v>
      </c>
      <c r="F1352">
        <v>0</v>
      </c>
      <c r="G1352">
        <v>-1045430000</v>
      </c>
      <c r="H1352">
        <v>1086320000</v>
      </c>
      <c r="I1352">
        <v>-1033110000</v>
      </c>
    </row>
    <row r="1353" spans="1:9">
      <c r="A1353">
        <v>27510</v>
      </c>
      <c r="B1353">
        <v>123.086</v>
      </c>
      <c r="C1353">
        <v>16.723199999999999</v>
      </c>
      <c r="D1353">
        <v>-10.1325</v>
      </c>
      <c r="E1353">
        <v>0</v>
      </c>
      <c r="F1353">
        <v>0</v>
      </c>
      <c r="G1353">
        <v>-1035990000</v>
      </c>
      <c r="H1353">
        <v>1086320000</v>
      </c>
      <c r="I1353">
        <v>-1024330000</v>
      </c>
    </row>
    <row r="1354" spans="1:9">
      <c r="A1354">
        <v>27535</v>
      </c>
      <c r="B1354">
        <v>123.114</v>
      </c>
      <c r="C1354">
        <v>16.665400000000002</v>
      </c>
      <c r="D1354">
        <v>-10.1205</v>
      </c>
      <c r="E1354">
        <v>0</v>
      </c>
      <c r="F1354">
        <v>0</v>
      </c>
      <c r="G1354">
        <v>-1034940000</v>
      </c>
      <c r="H1354">
        <v>1100480000</v>
      </c>
      <c r="I1354">
        <v>-1026030000</v>
      </c>
    </row>
    <row r="1355" spans="1:9">
      <c r="A1355">
        <v>27547</v>
      </c>
      <c r="B1355">
        <v>123.124</v>
      </c>
      <c r="C1355">
        <v>16.592500000000001</v>
      </c>
      <c r="D1355">
        <v>-10.08</v>
      </c>
      <c r="E1355">
        <v>0</v>
      </c>
      <c r="F1355">
        <v>0</v>
      </c>
      <c r="G1355">
        <v>-1046480000</v>
      </c>
      <c r="H1355">
        <v>1102050000</v>
      </c>
      <c r="I1355">
        <v>-1028920000</v>
      </c>
    </row>
    <row r="1356" spans="1:9">
      <c r="A1356">
        <v>27569</v>
      </c>
      <c r="B1356">
        <v>123.123</v>
      </c>
      <c r="C1356">
        <v>16.565799999999999</v>
      </c>
      <c r="D1356">
        <v>-10.0389</v>
      </c>
      <c r="E1356">
        <v>0</v>
      </c>
      <c r="F1356">
        <v>0</v>
      </c>
      <c r="G1356">
        <v>-1054870000</v>
      </c>
      <c r="H1356">
        <v>1100480000</v>
      </c>
      <c r="I1356">
        <v>-1029440000</v>
      </c>
    </row>
    <row r="1357" spans="1:9">
      <c r="A1357">
        <v>27582</v>
      </c>
      <c r="B1357">
        <v>123.13800000000001</v>
      </c>
      <c r="C1357">
        <v>16.577000000000002</v>
      </c>
      <c r="D1357">
        <v>-10.0214</v>
      </c>
      <c r="E1357">
        <v>0</v>
      </c>
      <c r="F1357">
        <v>0</v>
      </c>
      <c r="G1357">
        <v>-1044380000</v>
      </c>
      <c r="H1357">
        <v>1088420000</v>
      </c>
      <c r="I1357">
        <v>-1029310000</v>
      </c>
    </row>
    <row r="1358" spans="1:9">
      <c r="A1358">
        <v>27615</v>
      </c>
      <c r="B1358">
        <v>123.18300000000001</v>
      </c>
      <c r="C1358">
        <v>16.585699999999999</v>
      </c>
      <c r="D1358">
        <v>-10.050000000000001</v>
      </c>
      <c r="E1358">
        <v>0</v>
      </c>
      <c r="F1358">
        <v>0</v>
      </c>
      <c r="G1358">
        <v>-1039140000</v>
      </c>
      <c r="H1358">
        <v>1091570000</v>
      </c>
      <c r="I1358">
        <v>-1026820000</v>
      </c>
    </row>
    <row r="1359" spans="1:9">
      <c r="A1359">
        <v>27641</v>
      </c>
      <c r="B1359">
        <v>123.273</v>
      </c>
      <c r="C1359">
        <v>16.580100000000002</v>
      </c>
      <c r="D1359">
        <v>-10.1122</v>
      </c>
      <c r="E1359">
        <v>0</v>
      </c>
      <c r="F1359">
        <v>0</v>
      </c>
      <c r="G1359">
        <v>-1039140000</v>
      </c>
      <c r="H1359">
        <v>1097860000</v>
      </c>
      <c r="I1359">
        <v>-1027470000</v>
      </c>
    </row>
    <row r="1360" spans="1:9">
      <c r="A1360">
        <v>27663</v>
      </c>
      <c r="B1360">
        <v>123.273</v>
      </c>
      <c r="C1360">
        <v>16.580100000000002</v>
      </c>
      <c r="D1360">
        <v>-10.1122</v>
      </c>
      <c r="E1360">
        <v>0</v>
      </c>
      <c r="F1360">
        <v>0</v>
      </c>
      <c r="G1360">
        <v>-1039400000</v>
      </c>
      <c r="H1360">
        <v>1100480000</v>
      </c>
      <c r="I1360">
        <v>-1028390000</v>
      </c>
    </row>
    <row r="1361" spans="1:9">
      <c r="A1361">
        <v>27674</v>
      </c>
      <c r="B1361">
        <v>123.331</v>
      </c>
      <c r="C1361">
        <v>16.572099999999999</v>
      </c>
      <c r="D1361">
        <v>-10.136200000000001</v>
      </c>
      <c r="E1361">
        <v>0</v>
      </c>
      <c r="F1361">
        <v>0</v>
      </c>
      <c r="G1361">
        <v>-1039400000</v>
      </c>
      <c r="H1361">
        <v>1100480000</v>
      </c>
      <c r="I1361">
        <v>-1027600000</v>
      </c>
    </row>
    <row r="1362" spans="1:9">
      <c r="A1362">
        <v>27698</v>
      </c>
      <c r="B1362">
        <v>123.345</v>
      </c>
      <c r="C1362">
        <v>16.594999999999999</v>
      </c>
      <c r="D1362">
        <v>-10.131399999999999</v>
      </c>
      <c r="E1362">
        <v>0</v>
      </c>
      <c r="F1362">
        <v>0</v>
      </c>
      <c r="G1362">
        <v>-1041760000</v>
      </c>
      <c r="H1362">
        <v>1095760000</v>
      </c>
      <c r="I1362">
        <v>-1027600000</v>
      </c>
    </row>
    <row r="1363" spans="1:9">
      <c r="A1363">
        <v>27713</v>
      </c>
      <c r="B1363">
        <v>123.32</v>
      </c>
      <c r="C1363">
        <v>16.656700000000001</v>
      </c>
      <c r="D1363">
        <v>-10.1166</v>
      </c>
      <c r="E1363">
        <v>0</v>
      </c>
      <c r="F1363">
        <v>0</v>
      </c>
      <c r="G1363">
        <v>-1040710000</v>
      </c>
      <c r="H1363">
        <v>1096810000</v>
      </c>
      <c r="I1363">
        <v>-1028920000</v>
      </c>
    </row>
    <row r="1364" spans="1:9">
      <c r="A1364">
        <v>27736</v>
      </c>
      <c r="B1364">
        <v>123.32599999999999</v>
      </c>
      <c r="C1364">
        <v>16.728400000000001</v>
      </c>
      <c r="D1364">
        <v>-10.138400000000001</v>
      </c>
      <c r="E1364">
        <v>0</v>
      </c>
      <c r="F1364">
        <v>0</v>
      </c>
      <c r="G1364">
        <v>-1039400000</v>
      </c>
      <c r="H1364">
        <v>1095760000</v>
      </c>
      <c r="I1364">
        <v>-1028780000</v>
      </c>
    </row>
    <row r="1365" spans="1:9">
      <c r="A1365">
        <v>27749</v>
      </c>
      <c r="B1365">
        <v>123.328</v>
      </c>
      <c r="C1365">
        <v>16.7498</v>
      </c>
      <c r="D1365">
        <v>-10.1462</v>
      </c>
      <c r="E1365">
        <v>0</v>
      </c>
      <c r="F1365">
        <v>0</v>
      </c>
      <c r="G1365">
        <v>-1037830000</v>
      </c>
      <c r="H1365">
        <v>1086320000</v>
      </c>
      <c r="I1365">
        <v>-1029050000</v>
      </c>
    </row>
    <row r="1366" spans="1:9">
      <c r="A1366">
        <v>27774</v>
      </c>
      <c r="B1366">
        <v>123.315</v>
      </c>
      <c r="C1366">
        <v>16.710599999999999</v>
      </c>
      <c r="D1366">
        <v>-10.135199999999999</v>
      </c>
      <c r="E1366">
        <v>0</v>
      </c>
      <c r="F1366">
        <v>0</v>
      </c>
      <c r="G1366">
        <v>-1040190000</v>
      </c>
      <c r="H1366">
        <v>1092620000</v>
      </c>
      <c r="I1366">
        <v>-1029180000</v>
      </c>
    </row>
    <row r="1367" spans="1:9">
      <c r="A1367">
        <v>27799</v>
      </c>
      <c r="B1367">
        <v>123.27500000000001</v>
      </c>
      <c r="C1367">
        <v>16.6755</v>
      </c>
      <c r="D1367">
        <v>-10.0861</v>
      </c>
      <c r="E1367">
        <v>0</v>
      </c>
      <c r="F1367">
        <v>0</v>
      </c>
      <c r="G1367">
        <v>-1044380000</v>
      </c>
      <c r="H1367">
        <v>1092620000</v>
      </c>
      <c r="I1367">
        <v>-1029180000</v>
      </c>
    </row>
    <row r="1368" spans="1:9">
      <c r="A1368">
        <v>27814</v>
      </c>
      <c r="B1368">
        <v>123.22499999999999</v>
      </c>
      <c r="C1368">
        <v>16.659099999999999</v>
      </c>
      <c r="D1368">
        <v>-10.0383</v>
      </c>
      <c r="E1368">
        <v>0</v>
      </c>
      <c r="F1368">
        <v>0</v>
      </c>
      <c r="G1368">
        <v>-1039660000</v>
      </c>
      <c r="H1368">
        <v>1091570000</v>
      </c>
      <c r="I1368">
        <v>-1028000000</v>
      </c>
    </row>
    <row r="1369" spans="1:9">
      <c r="A1369">
        <v>27836</v>
      </c>
      <c r="B1369">
        <v>123.197</v>
      </c>
      <c r="C1369">
        <v>16.631900000000002</v>
      </c>
      <c r="D1369">
        <v>-10.0289</v>
      </c>
      <c r="E1369">
        <v>0</v>
      </c>
      <c r="F1369">
        <v>0</v>
      </c>
      <c r="G1369">
        <v>-1042280000</v>
      </c>
      <c r="H1369">
        <v>1095760000</v>
      </c>
      <c r="I1369">
        <v>-1028260000</v>
      </c>
    </row>
    <row r="1370" spans="1:9">
      <c r="A1370">
        <v>27851</v>
      </c>
      <c r="B1370">
        <v>123.17700000000001</v>
      </c>
      <c r="C1370">
        <v>16.6175</v>
      </c>
      <c r="D1370">
        <v>-10.0306</v>
      </c>
      <c r="E1370">
        <v>0</v>
      </c>
      <c r="F1370">
        <v>0</v>
      </c>
      <c r="G1370">
        <v>-1043860000</v>
      </c>
      <c r="H1370">
        <v>1098910000</v>
      </c>
      <c r="I1370">
        <v>-1028650000</v>
      </c>
    </row>
    <row r="1371" spans="1:9">
      <c r="A1371">
        <v>27877</v>
      </c>
      <c r="B1371">
        <v>123.15</v>
      </c>
      <c r="C1371">
        <v>16.599499999999999</v>
      </c>
      <c r="D1371">
        <v>-10.0275</v>
      </c>
      <c r="E1371">
        <v>0</v>
      </c>
      <c r="F1371">
        <v>0</v>
      </c>
      <c r="G1371">
        <v>-1044380000</v>
      </c>
      <c r="H1371">
        <v>1094710000</v>
      </c>
      <c r="I1371">
        <v>-1029570000</v>
      </c>
    </row>
    <row r="1372" spans="1:9">
      <c r="A1372">
        <v>27900</v>
      </c>
      <c r="B1372">
        <v>123.124</v>
      </c>
      <c r="C1372">
        <v>16.593699999999998</v>
      </c>
      <c r="D1372">
        <v>-10.0259</v>
      </c>
      <c r="E1372">
        <v>0</v>
      </c>
      <c r="F1372">
        <v>0</v>
      </c>
      <c r="G1372">
        <v>-1041760000</v>
      </c>
      <c r="H1372">
        <v>1098910000</v>
      </c>
      <c r="I1372">
        <v>-1029830000</v>
      </c>
    </row>
    <row r="1373" spans="1:9">
      <c r="A1373">
        <v>27912</v>
      </c>
      <c r="B1373">
        <v>123.09699999999999</v>
      </c>
      <c r="C1373">
        <v>16.607600000000001</v>
      </c>
      <c r="D1373">
        <v>-10.024100000000001</v>
      </c>
      <c r="E1373">
        <v>0</v>
      </c>
      <c r="F1373">
        <v>0</v>
      </c>
      <c r="G1373">
        <v>-1038610000</v>
      </c>
      <c r="H1373">
        <v>1099960000</v>
      </c>
      <c r="I1373">
        <v>-1028260000</v>
      </c>
    </row>
    <row r="1374" spans="1:9">
      <c r="A1374">
        <v>27938</v>
      </c>
      <c r="B1374">
        <v>123.074</v>
      </c>
      <c r="C1374">
        <v>16.6465</v>
      </c>
      <c r="D1374">
        <v>-10.014099999999999</v>
      </c>
      <c r="E1374">
        <v>0</v>
      </c>
      <c r="F1374">
        <v>0</v>
      </c>
      <c r="G1374">
        <v>-1038090000</v>
      </c>
      <c r="H1374">
        <v>1097860000</v>
      </c>
      <c r="I1374">
        <v>-1028390000</v>
      </c>
    </row>
    <row r="1375" spans="1:9">
      <c r="A1375">
        <v>27952</v>
      </c>
      <c r="B1375">
        <v>123.044</v>
      </c>
      <c r="C1375">
        <v>16.672899999999998</v>
      </c>
      <c r="D1375">
        <v>-9.9819300000000002</v>
      </c>
      <c r="E1375">
        <v>0</v>
      </c>
      <c r="F1375">
        <v>0</v>
      </c>
      <c r="G1375">
        <v>-1039660000</v>
      </c>
      <c r="H1375">
        <v>1098910000</v>
      </c>
      <c r="I1375">
        <v>-1029310000</v>
      </c>
    </row>
    <row r="1376" spans="1:9">
      <c r="A1376">
        <v>27976</v>
      </c>
      <c r="B1376">
        <v>123.044</v>
      </c>
      <c r="C1376">
        <v>16.672899999999998</v>
      </c>
      <c r="D1376">
        <v>-9.9819300000000002</v>
      </c>
      <c r="E1376">
        <v>0</v>
      </c>
      <c r="F1376">
        <v>0</v>
      </c>
      <c r="G1376">
        <v>-1038880000</v>
      </c>
      <c r="H1376">
        <v>1095760000</v>
      </c>
      <c r="I1376">
        <v>-1028780000</v>
      </c>
    </row>
    <row r="1377" spans="1:9">
      <c r="A1377">
        <v>28002</v>
      </c>
      <c r="B1377">
        <v>122.964</v>
      </c>
      <c r="C1377">
        <v>16.682600000000001</v>
      </c>
      <c r="D1377">
        <v>-9.9020700000000001</v>
      </c>
      <c r="E1377">
        <v>0</v>
      </c>
      <c r="F1377">
        <v>0</v>
      </c>
      <c r="G1377">
        <v>-1038880000</v>
      </c>
      <c r="H1377">
        <v>1094710000</v>
      </c>
      <c r="I1377">
        <v>-1028130000</v>
      </c>
    </row>
    <row r="1378" spans="1:9">
      <c r="A1378">
        <v>28019</v>
      </c>
      <c r="B1378">
        <v>122.895</v>
      </c>
      <c r="C1378">
        <v>16.685700000000001</v>
      </c>
      <c r="D1378">
        <v>-9.8223299999999991</v>
      </c>
      <c r="E1378">
        <v>0</v>
      </c>
      <c r="F1378">
        <v>0</v>
      </c>
      <c r="G1378">
        <v>-1042280000</v>
      </c>
      <c r="H1378">
        <v>1090520000</v>
      </c>
      <c r="I1378">
        <v>-1028130000</v>
      </c>
    </row>
    <row r="1379" spans="1:9">
      <c r="A1379">
        <v>28041</v>
      </c>
      <c r="B1379">
        <v>122.83199999999999</v>
      </c>
      <c r="C1379">
        <v>16.672499999999999</v>
      </c>
      <c r="D1379">
        <v>-9.7476400000000005</v>
      </c>
      <c r="E1379">
        <v>0</v>
      </c>
      <c r="F1379">
        <v>0</v>
      </c>
      <c r="G1379">
        <v>-1042280000</v>
      </c>
      <c r="H1379">
        <v>1094710000</v>
      </c>
      <c r="I1379">
        <v>-1027870000</v>
      </c>
    </row>
    <row r="1380" spans="1:9">
      <c r="A1380">
        <v>28066</v>
      </c>
      <c r="B1380">
        <v>122.794</v>
      </c>
      <c r="C1380">
        <v>16.6525</v>
      </c>
      <c r="D1380">
        <v>-9.6842799999999993</v>
      </c>
      <c r="E1380">
        <v>0</v>
      </c>
      <c r="F1380">
        <v>0</v>
      </c>
      <c r="G1380">
        <v>-1039660000</v>
      </c>
      <c r="H1380">
        <v>1094710000</v>
      </c>
      <c r="I1380">
        <v>-1027870000</v>
      </c>
    </row>
    <row r="1381" spans="1:9">
      <c r="A1381">
        <v>28078</v>
      </c>
      <c r="B1381">
        <v>122.762</v>
      </c>
      <c r="C1381">
        <v>16.623899999999999</v>
      </c>
      <c r="D1381">
        <v>-9.6242900000000002</v>
      </c>
      <c r="E1381">
        <v>0</v>
      </c>
      <c r="F1381">
        <v>0</v>
      </c>
      <c r="G1381">
        <v>-1042810000</v>
      </c>
      <c r="H1381">
        <v>1092620000</v>
      </c>
      <c r="I1381">
        <v>-1028780000</v>
      </c>
    </row>
    <row r="1382" spans="1:9">
      <c r="A1382">
        <v>28105</v>
      </c>
      <c r="B1382">
        <v>122.74299999999999</v>
      </c>
      <c r="C1382">
        <v>16.591799999999999</v>
      </c>
      <c r="D1382">
        <v>-9.5914199999999994</v>
      </c>
      <c r="E1382">
        <v>0</v>
      </c>
      <c r="F1382">
        <v>0</v>
      </c>
      <c r="G1382">
        <v>-1042810000</v>
      </c>
      <c r="H1382">
        <v>1092620000</v>
      </c>
      <c r="I1382">
        <v>-1029440000</v>
      </c>
    </row>
    <row r="1383" spans="1:9">
      <c r="A1383">
        <v>28122</v>
      </c>
      <c r="B1383">
        <v>122.733</v>
      </c>
      <c r="C1383">
        <v>16.569600000000001</v>
      </c>
      <c r="D1383">
        <v>-9.5743200000000002</v>
      </c>
      <c r="E1383">
        <v>0</v>
      </c>
      <c r="F1383">
        <v>0</v>
      </c>
      <c r="G1383">
        <v>-1041240000</v>
      </c>
      <c r="H1383">
        <v>1093660000</v>
      </c>
      <c r="I1383">
        <v>-1028780000</v>
      </c>
    </row>
    <row r="1384" spans="1:9">
      <c r="A1384">
        <v>28145</v>
      </c>
      <c r="B1384">
        <v>122.73399999999999</v>
      </c>
      <c r="C1384">
        <v>16.562000000000001</v>
      </c>
      <c r="D1384">
        <v>-9.5760400000000008</v>
      </c>
      <c r="E1384">
        <v>0</v>
      </c>
      <c r="F1384">
        <v>0</v>
      </c>
      <c r="G1384">
        <v>-1039930000</v>
      </c>
      <c r="H1384">
        <v>1095760000</v>
      </c>
      <c r="I1384">
        <v>-1028130000</v>
      </c>
    </row>
    <row r="1385" spans="1:9">
      <c r="A1385">
        <v>28173</v>
      </c>
      <c r="B1385">
        <v>122.75700000000001</v>
      </c>
      <c r="C1385">
        <v>16.5642</v>
      </c>
      <c r="D1385">
        <v>-9.6046300000000002</v>
      </c>
      <c r="E1385">
        <v>0</v>
      </c>
      <c r="F1385">
        <v>0</v>
      </c>
      <c r="G1385">
        <v>-1041760000</v>
      </c>
      <c r="H1385">
        <v>1096810000</v>
      </c>
      <c r="I1385">
        <v>-1027740000</v>
      </c>
    </row>
    <row r="1386" spans="1:9">
      <c r="A1386">
        <v>28192</v>
      </c>
      <c r="B1386">
        <v>122.771</v>
      </c>
      <c r="C1386">
        <v>16.585100000000001</v>
      </c>
      <c r="D1386">
        <v>-9.6344899999999996</v>
      </c>
      <c r="E1386">
        <v>0</v>
      </c>
      <c r="F1386">
        <v>0</v>
      </c>
      <c r="G1386">
        <v>-1041240000</v>
      </c>
      <c r="H1386">
        <v>1096810000</v>
      </c>
      <c r="I1386">
        <v>-1027740000</v>
      </c>
    </row>
    <row r="1387" spans="1:9">
      <c r="A1387">
        <v>28203</v>
      </c>
      <c r="B1387">
        <v>122.776</v>
      </c>
      <c r="C1387">
        <v>16.6052</v>
      </c>
      <c r="D1387">
        <v>-9.6548200000000008</v>
      </c>
      <c r="E1387">
        <v>0</v>
      </c>
      <c r="F1387">
        <v>0</v>
      </c>
      <c r="G1387">
        <v>-1041240000</v>
      </c>
      <c r="H1387">
        <v>1097860000</v>
      </c>
      <c r="I1387">
        <v>-1027740000</v>
      </c>
    </row>
    <row r="1388" spans="1:9">
      <c r="A1388">
        <v>28214</v>
      </c>
      <c r="B1388">
        <v>122.754</v>
      </c>
      <c r="C1388">
        <v>16.621099999999998</v>
      </c>
      <c r="D1388">
        <v>-9.6497399999999995</v>
      </c>
      <c r="E1388">
        <v>0</v>
      </c>
      <c r="F1388">
        <v>0</v>
      </c>
      <c r="G1388">
        <v>-1039930000</v>
      </c>
      <c r="H1388">
        <v>1094710000</v>
      </c>
      <c r="I1388">
        <v>-1027870000</v>
      </c>
    </row>
    <row r="1389" spans="1:9">
      <c r="A1389">
        <v>28237</v>
      </c>
      <c r="B1389">
        <v>122.74299999999999</v>
      </c>
      <c r="C1389">
        <v>16.639700000000001</v>
      </c>
      <c r="D1389">
        <v>-9.6509900000000002</v>
      </c>
      <c r="E1389">
        <v>0</v>
      </c>
      <c r="F1389">
        <v>0</v>
      </c>
      <c r="G1389">
        <v>-1040190000</v>
      </c>
      <c r="H1389">
        <v>1095760000</v>
      </c>
      <c r="I1389">
        <v>-1027870000</v>
      </c>
    </row>
    <row r="1390" spans="1:9">
      <c r="A1390">
        <v>28256</v>
      </c>
      <c r="B1390">
        <v>122.732</v>
      </c>
      <c r="C1390">
        <v>16.6538</v>
      </c>
      <c r="D1390">
        <v>-9.6491299999999995</v>
      </c>
      <c r="E1390">
        <v>0</v>
      </c>
      <c r="F1390">
        <v>0</v>
      </c>
      <c r="G1390">
        <v>-1040710000</v>
      </c>
      <c r="H1390">
        <v>1093660000</v>
      </c>
      <c r="I1390">
        <v>-1028260000</v>
      </c>
    </row>
    <row r="1391" spans="1:9">
      <c r="A1391">
        <v>28282</v>
      </c>
      <c r="B1391">
        <v>122.709</v>
      </c>
      <c r="C1391">
        <v>16.672699999999999</v>
      </c>
      <c r="D1391">
        <v>-9.6391899999999993</v>
      </c>
      <c r="E1391">
        <v>0</v>
      </c>
      <c r="F1391">
        <v>0</v>
      </c>
      <c r="G1391">
        <v>-1040710000</v>
      </c>
      <c r="H1391">
        <v>1092620000</v>
      </c>
      <c r="I1391">
        <v>-1028130000</v>
      </c>
    </row>
    <row r="1392" spans="1:9">
      <c r="A1392">
        <v>28303</v>
      </c>
      <c r="B1392">
        <v>122.709</v>
      </c>
      <c r="C1392">
        <v>16.672699999999999</v>
      </c>
      <c r="D1392">
        <v>-9.6391899999999993</v>
      </c>
      <c r="E1392">
        <v>0</v>
      </c>
      <c r="F1392">
        <v>0</v>
      </c>
      <c r="G1392">
        <v>-1040190000</v>
      </c>
      <c r="H1392">
        <v>1093660000</v>
      </c>
      <c r="I1392">
        <v>-1027600000</v>
      </c>
    </row>
    <row r="1393" spans="1:9">
      <c r="A1393">
        <v>28313</v>
      </c>
      <c r="B1393">
        <v>122.702</v>
      </c>
      <c r="C1393">
        <v>16.690000000000001</v>
      </c>
      <c r="D1393">
        <v>-9.6531699999999994</v>
      </c>
      <c r="E1393">
        <v>0</v>
      </c>
      <c r="F1393">
        <v>0</v>
      </c>
      <c r="G1393">
        <v>-1041760000</v>
      </c>
      <c r="H1393">
        <v>1096810000</v>
      </c>
      <c r="I1393">
        <v>-1028130000</v>
      </c>
    </row>
    <row r="1394" spans="1:9">
      <c r="A1394">
        <v>28342</v>
      </c>
      <c r="B1394">
        <v>122.694</v>
      </c>
      <c r="C1394">
        <v>16.7226</v>
      </c>
      <c r="D1394">
        <v>-9.6636799999999994</v>
      </c>
      <c r="E1394">
        <v>0</v>
      </c>
      <c r="F1394">
        <v>0</v>
      </c>
      <c r="G1394">
        <v>-1039400000</v>
      </c>
      <c r="H1394">
        <v>1095760000</v>
      </c>
      <c r="I1394">
        <v>-1027870000</v>
      </c>
    </row>
    <row r="1395" spans="1:9">
      <c r="A1395">
        <v>28378</v>
      </c>
      <c r="B1395">
        <v>122.72</v>
      </c>
      <c r="C1395">
        <v>16.725200000000001</v>
      </c>
      <c r="D1395">
        <v>-9.6812100000000001</v>
      </c>
      <c r="E1395">
        <v>0</v>
      </c>
      <c r="F1395">
        <v>0</v>
      </c>
      <c r="G1395">
        <v>-1038610000</v>
      </c>
      <c r="H1395">
        <v>-1061160000</v>
      </c>
      <c r="I1395">
        <v>-1029440000</v>
      </c>
    </row>
    <row r="1396" spans="1:9">
      <c r="A1396">
        <v>28404</v>
      </c>
      <c r="B1396">
        <v>122.69199999999999</v>
      </c>
      <c r="C1396">
        <v>16.711200000000002</v>
      </c>
      <c r="D1396">
        <v>-9.6924799999999998</v>
      </c>
      <c r="E1396">
        <v>0</v>
      </c>
      <c r="F1396">
        <v>0</v>
      </c>
      <c r="G1396">
        <v>-1048580000</v>
      </c>
      <c r="H1396">
        <v>1101000000</v>
      </c>
      <c r="I1396">
        <v>-1029180000</v>
      </c>
    </row>
    <row r="1397" spans="1:9">
      <c r="A1397">
        <v>28418</v>
      </c>
      <c r="B1397">
        <v>122.694</v>
      </c>
      <c r="C1397">
        <v>16.746200000000002</v>
      </c>
      <c r="D1397">
        <v>-9.7204700000000006</v>
      </c>
      <c r="E1397">
        <v>0</v>
      </c>
      <c r="F1397">
        <v>0</v>
      </c>
      <c r="G1397">
        <v>-1034160000</v>
      </c>
      <c r="H1397">
        <v>1086320000</v>
      </c>
      <c r="I1397">
        <v>-1034160000</v>
      </c>
    </row>
    <row r="1398" spans="1:9">
      <c r="A1398">
        <v>28444</v>
      </c>
      <c r="B1398">
        <v>122.702</v>
      </c>
      <c r="C1398">
        <v>16.7347</v>
      </c>
      <c r="D1398">
        <v>-9.72865</v>
      </c>
      <c r="E1398">
        <v>0</v>
      </c>
      <c r="F1398">
        <v>0</v>
      </c>
      <c r="G1398">
        <v>-1038610000</v>
      </c>
      <c r="H1398">
        <v>1091570000</v>
      </c>
      <c r="I1398">
        <v>-1035470000</v>
      </c>
    </row>
    <row r="1399" spans="1:9">
      <c r="A1399">
        <v>28465</v>
      </c>
      <c r="B1399">
        <v>122.673</v>
      </c>
      <c r="C1399">
        <v>16.6892</v>
      </c>
      <c r="D1399">
        <v>-9.6959999999999997</v>
      </c>
      <c r="E1399">
        <v>0</v>
      </c>
      <c r="F1399">
        <v>0</v>
      </c>
      <c r="G1399">
        <v>-1056960000</v>
      </c>
      <c r="H1399">
        <v>1093660000</v>
      </c>
      <c r="I1399">
        <v>-1031270000</v>
      </c>
    </row>
    <row r="1400" spans="1:9">
      <c r="A1400">
        <v>28480</v>
      </c>
      <c r="B1400">
        <v>122.66200000000001</v>
      </c>
      <c r="C1400">
        <v>16.662400000000002</v>
      </c>
      <c r="D1400">
        <v>-9.6758100000000002</v>
      </c>
      <c r="E1400">
        <v>0</v>
      </c>
      <c r="F1400">
        <v>0</v>
      </c>
      <c r="G1400">
        <v>-1039930000</v>
      </c>
      <c r="H1400">
        <v>1086320000</v>
      </c>
      <c r="I1400">
        <v>-1026290000</v>
      </c>
    </row>
    <row r="1401" spans="1:9">
      <c r="A1401">
        <v>28505</v>
      </c>
      <c r="B1401">
        <v>122.67100000000001</v>
      </c>
      <c r="C1401">
        <v>16.626899999999999</v>
      </c>
      <c r="D1401">
        <v>-9.67014</v>
      </c>
      <c r="E1401">
        <v>0</v>
      </c>
      <c r="F1401">
        <v>0</v>
      </c>
      <c r="G1401">
        <v>-1039930000</v>
      </c>
      <c r="H1401">
        <v>-1065350000</v>
      </c>
      <c r="I1401">
        <v>-1028260000</v>
      </c>
    </row>
    <row r="1402" spans="1:9">
      <c r="A1402">
        <v>28523</v>
      </c>
      <c r="B1402">
        <v>122.703</v>
      </c>
      <c r="C1402">
        <v>16.544699999999999</v>
      </c>
      <c r="D1402">
        <v>-9.6875699999999991</v>
      </c>
      <c r="E1402">
        <v>0</v>
      </c>
      <c r="F1402">
        <v>0</v>
      </c>
      <c r="G1402">
        <v>-1046480000</v>
      </c>
      <c r="H1402">
        <v>1095760000</v>
      </c>
      <c r="I1402">
        <v>-1028260000</v>
      </c>
    </row>
    <row r="1403" spans="1:9">
      <c r="A1403">
        <v>28548</v>
      </c>
      <c r="B1403">
        <v>122.703</v>
      </c>
      <c r="C1403">
        <v>16.535</v>
      </c>
      <c r="D1403">
        <v>-9.7242999999999995</v>
      </c>
      <c r="E1403">
        <v>0</v>
      </c>
      <c r="F1403">
        <v>0</v>
      </c>
      <c r="G1403">
        <v>-1046480000</v>
      </c>
      <c r="H1403">
        <v>1090520000</v>
      </c>
      <c r="I1403">
        <v>-1029050000</v>
      </c>
    </row>
    <row r="1404" spans="1:9">
      <c r="A1404">
        <v>28576</v>
      </c>
      <c r="B1404">
        <v>122.79</v>
      </c>
      <c r="C1404">
        <v>16.525200000000002</v>
      </c>
      <c r="D1404">
        <v>-9.7944200000000006</v>
      </c>
      <c r="E1404">
        <v>0</v>
      </c>
      <c r="F1404">
        <v>0</v>
      </c>
      <c r="G1404">
        <v>-1040190000</v>
      </c>
      <c r="H1404">
        <v>1092620000</v>
      </c>
      <c r="I1404">
        <v>-1030090000</v>
      </c>
    </row>
    <row r="1405" spans="1:9">
      <c r="A1405">
        <v>28604</v>
      </c>
      <c r="B1405">
        <v>122.849</v>
      </c>
      <c r="C1405">
        <v>16.4483</v>
      </c>
      <c r="D1405">
        <v>-9.8560099999999995</v>
      </c>
      <c r="E1405">
        <v>0</v>
      </c>
      <c r="F1405">
        <v>0</v>
      </c>
      <c r="G1405">
        <v>-1039400000</v>
      </c>
      <c r="H1405">
        <v>1093660000</v>
      </c>
      <c r="I1405">
        <v>-1030090000</v>
      </c>
    </row>
    <row r="1406" spans="1:9">
      <c r="A1406">
        <v>28617</v>
      </c>
      <c r="B1406">
        <v>122.907</v>
      </c>
      <c r="C1406">
        <v>16.406400000000001</v>
      </c>
      <c r="D1406">
        <v>-9.9137599999999999</v>
      </c>
      <c r="E1406">
        <v>0</v>
      </c>
      <c r="F1406">
        <v>0</v>
      </c>
      <c r="G1406">
        <v>-1038880000</v>
      </c>
      <c r="H1406">
        <v>1093660000</v>
      </c>
      <c r="I1406">
        <v>-1030620000</v>
      </c>
    </row>
    <row r="1407" spans="1:9">
      <c r="A1407">
        <v>28639</v>
      </c>
      <c r="B1407">
        <v>122.944</v>
      </c>
      <c r="C1407">
        <v>16.390699999999999</v>
      </c>
      <c r="D1407">
        <v>-9.9917700000000007</v>
      </c>
      <c r="E1407">
        <v>0</v>
      </c>
      <c r="F1407">
        <v>0</v>
      </c>
      <c r="G1407">
        <v>-1045950000</v>
      </c>
      <c r="H1407">
        <v>1088420000</v>
      </c>
      <c r="I1407">
        <v>-1030360000</v>
      </c>
    </row>
    <row r="1408" spans="1:9">
      <c r="A1408">
        <v>28658</v>
      </c>
      <c r="B1408">
        <v>122.944</v>
      </c>
      <c r="C1408">
        <v>16.390699999999999</v>
      </c>
      <c r="D1408">
        <v>-9.9917700000000007</v>
      </c>
      <c r="E1408">
        <v>0</v>
      </c>
      <c r="F1408">
        <v>0</v>
      </c>
      <c r="G1408">
        <v>-1055920000</v>
      </c>
      <c r="H1408">
        <v>1101000000</v>
      </c>
      <c r="I1408">
        <v>-1028780000</v>
      </c>
    </row>
    <row r="1409" spans="1:9">
      <c r="A1409">
        <v>28665</v>
      </c>
      <c r="B1409">
        <v>122.938</v>
      </c>
      <c r="C1409">
        <v>16.3873</v>
      </c>
      <c r="D1409">
        <v>-10.0602</v>
      </c>
      <c r="E1409">
        <v>0</v>
      </c>
      <c r="F1409">
        <v>0</v>
      </c>
      <c r="G1409">
        <v>-1054870000</v>
      </c>
      <c r="H1409">
        <v>1101000000</v>
      </c>
      <c r="I1409">
        <v>-1027340000</v>
      </c>
    </row>
    <row r="1410" spans="1:9">
      <c r="A1410">
        <v>28674</v>
      </c>
      <c r="B1410">
        <v>122.953</v>
      </c>
      <c r="C1410">
        <v>16.451699999999999</v>
      </c>
      <c r="D1410">
        <v>-10.1355</v>
      </c>
      <c r="E1410">
        <v>0</v>
      </c>
      <c r="F1410">
        <v>0</v>
      </c>
      <c r="G1410">
        <v>-1039140000</v>
      </c>
      <c r="H1410">
        <v>1097860000</v>
      </c>
      <c r="I1410">
        <v>-1027870000</v>
      </c>
    </row>
    <row r="1411" spans="1:9">
      <c r="A1411">
        <v>28707</v>
      </c>
      <c r="B1411">
        <v>122.965</v>
      </c>
      <c r="C1411">
        <v>16.517499999999998</v>
      </c>
      <c r="D1411">
        <v>-10.1982</v>
      </c>
      <c r="E1411">
        <v>0</v>
      </c>
      <c r="F1411">
        <v>0</v>
      </c>
      <c r="G1411">
        <v>-1037300000</v>
      </c>
      <c r="H1411">
        <v>1084230000</v>
      </c>
      <c r="I1411">
        <v>-1026420000</v>
      </c>
    </row>
    <row r="1412" spans="1:9">
      <c r="A1412">
        <v>28733</v>
      </c>
      <c r="B1412">
        <v>122.992</v>
      </c>
      <c r="C1412">
        <v>16.534400000000002</v>
      </c>
      <c r="D1412">
        <v>-10.2552</v>
      </c>
      <c r="E1412">
        <v>0</v>
      </c>
      <c r="F1412">
        <v>0</v>
      </c>
      <c r="G1412">
        <v>-1038880000</v>
      </c>
      <c r="H1412">
        <v>1088420000</v>
      </c>
      <c r="I1412">
        <v>-1028130000</v>
      </c>
    </row>
    <row r="1413" spans="1:9">
      <c r="A1413">
        <v>28751</v>
      </c>
      <c r="B1413">
        <v>122.997</v>
      </c>
      <c r="C1413">
        <v>16.538900000000002</v>
      </c>
      <c r="D1413">
        <v>-10.290100000000001</v>
      </c>
      <c r="E1413">
        <v>0</v>
      </c>
      <c r="F1413">
        <v>0</v>
      </c>
      <c r="G1413">
        <v>-1044380000</v>
      </c>
      <c r="H1413">
        <v>1097860000</v>
      </c>
      <c r="I1413">
        <v>-1031540000</v>
      </c>
    </row>
    <row r="1414" spans="1:9">
      <c r="A1414">
        <v>28776</v>
      </c>
      <c r="B1414">
        <v>122.991</v>
      </c>
      <c r="C1414">
        <v>16.5685</v>
      </c>
      <c r="D1414">
        <v>-10.3056</v>
      </c>
      <c r="E1414">
        <v>0</v>
      </c>
      <c r="F1414">
        <v>0</v>
      </c>
      <c r="G1414">
        <v>-1040190000</v>
      </c>
      <c r="H1414">
        <v>1095760000</v>
      </c>
      <c r="I1414">
        <v>-1029440000</v>
      </c>
    </row>
    <row r="1415" spans="1:9">
      <c r="A1415">
        <v>28796</v>
      </c>
      <c r="B1415">
        <v>122.97199999999999</v>
      </c>
      <c r="C1415">
        <v>16.611899999999999</v>
      </c>
      <c r="D1415">
        <v>-10.330500000000001</v>
      </c>
      <c r="E1415">
        <v>0</v>
      </c>
      <c r="F1415">
        <v>0</v>
      </c>
      <c r="G1415">
        <v>-1038880000</v>
      </c>
      <c r="H1415">
        <v>1095760000</v>
      </c>
      <c r="I1415">
        <v>-1028000000</v>
      </c>
    </row>
    <row r="1416" spans="1:9">
      <c r="A1416">
        <v>28810</v>
      </c>
      <c r="B1416">
        <v>123.017</v>
      </c>
      <c r="C1416">
        <v>16.658300000000001</v>
      </c>
      <c r="D1416">
        <v>-10.382400000000001</v>
      </c>
      <c r="E1416">
        <v>0</v>
      </c>
      <c r="F1416">
        <v>0</v>
      </c>
      <c r="G1416">
        <v>-1040190000</v>
      </c>
      <c r="H1416">
        <v>1094710000</v>
      </c>
      <c r="I1416">
        <v>-1027080000</v>
      </c>
    </row>
    <row r="1417" spans="1:9">
      <c r="A1417">
        <v>28825</v>
      </c>
      <c r="B1417">
        <v>123.09</v>
      </c>
      <c r="C1417">
        <v>16.6706</v>
      </c>
      <c r="D1417">
        <v>-10.436500000000001</v>
      </c>
      <c r="E1417">
        <v>0</v>
      </c>
      <c r="F1417">
        <v>0</v>
      </c>
      <c r="G1417">
        <v>-1042280000</v>
      </c>
      <c r="H1417">
        <v>1095760000</v>
      </c>
      <c r="I1417">
        <v>-1026950000</v>
      </c>
    </row>
    <row r="1418" spans="1:9">
      <c r="A1418">
        <v>28839</v>
      </c>
      <c r="B1418">
        <v>123.113</v>
      </c>
      <c r="C1418">
        <v>16.648</v>
      </c>
      <c r="D1418">
        <v>-10.462300000000001</v>
      </c>
      <c r="E1418">
        <v>0</v>
      </c>
      <c r="F1418">
        <v>0</v>
      </c>
      <c r="G1418">
        <v>-1041760000</v>
      </c>
      <c r="H1418">
        <v>1099960000</v>
      </c>
      <c r="I1418">
        <v>-1028780000</v>
      </c>
    </row>
    <row r="1419" spans="1:9">
      <c r="A1419">
        <v>28869</v>
      </c>
      <c r="B1419">
        <v>123.10899999999999</v>
      </c>
      <c r="C1419">
        <v>16.658200000000001</v>
      </c>
      <c r="D1419">
        <v>-10.466900000000001</v>
      </c>
      <c r="E1419">
        <v>0</v>
      </c>
      <c r="F1419">
        <v>0</v>
      </c>
      <c r="G1419">
        <v>-1045430000</v>
      </c>
      <c r="H1419">
        <v>1097860000</v>
      </c>
      <c r="I1419">
        <v>-1029180000</v>
      </c>
    </row>
    <row r="1420" spans="1:9">
      <c r="A1420">
        <v>28883</v>
      </c>
      <c r="B1420">
        <v>123.08799999999999</v>
      </c>
      <c r="C1420">
        <v>16.702200000000001</v>
      </c>
      <c r="D1420">
        <v>-10.4489</v>
      </c>
      <c r="E1420">
        <v>0</v>
      </c>
      <c r="F1420">
        <v>0</v>
      </c>
      <c r="G1420">
        <v>-1040190000</v>
      </c>
      <c r="H1420">
        <v>1094710000</v>
      </c>
      <c r="I1420">
        <v>-1028650000</v>
      </c>
    </row>
    <row r="1421" spans="1:9">
      <c r="A1421">
        <v>28907</v>
      </c>
      <c r="B1421">
        <v>123.05500000000001</v>
      </c>
      <c r="C1421">
        <v>16.743600000000001</v>
      </c>
      <c r="D1421">
        <v>-10.4245</v>
      </c>
      <c r="E1421">
        <v>0</v>
      </c>
      <c r="F1421">
        <v>0</v>
      </c>
      <c r="G1421">
        <v>-1038610000</v>
      </c>
      <c r="H1421">
        <v>1092620000</v>
      </c>
      <c r="I1421">
        <v>-1028920000</v>
      </c>
    </row>
    <row r="1422" spans="1:9">
      <c r="A1422">
        <v>28935</v>
      </c>
      <c r="B1422">
        <v>123.048</v>
      </c>
      <c r="C1422">
        <v>16.755199999999999</v>
      </c>
      <c r="D1422">
        <v>-10.416399999999999</v>
      </c>
      <c r="E1422">
        <v>0</v>
      </c>
      <c r="F1422">
        <v>0</v>
      </c>
      <c r="G1422">
        <v>-1038610000</v>
      </c>
      <c r="H1422">
        <v>1095760000</v>
      </c>
      <c r="I1422">
        <v>-1029180000</v>
      </c>
    </row>
    <row r="1423" spans="1:9">
      <c r="A1423">
        <v>28946</v>
      </c>
      <c r="B1423">
        <v>123.026</v>
      </c>
      <c r="C1423">
        <v>16.762499999999999</v>
      </c>
      <c r="D1423">
        <v>-10.3939</v>
      </c>
      <c r="E1423">
        <v>0</v>
      </c>
      <c r="F1423">
        <v>0</v>
      </c>
      <c r="G1423">
        <v>-1039400000</v>
      </c>
      <c r="H1423">
        <v>1098910000</v>
      </c>
      <c r="I1423">
        <v>-1029050000</v>
      </c>
    </row>
    <row r="1424" spans="1:9">
      <c r="A1424">
        <v>28967</v>
      </c>
      <c r="B1424">
        <v>123.026</v>
      </c>
      <c r="C1424">
        <v>16.762499999999999</v>
      </c>
      <c r="D1424">
        <v>-10.3939</v>
      </c>
      <c r="E1424">
        <v>0</v>
      </c>
      <c r="F1424">
        <v>0</v>
      </c>
      <c r="G1424">
        <v>-1039400000</v>
      </c>
      <c r="H1424">
        <v>1094710000</v>
      </c>
      <c r="I1424">
        <v>-1028520000</v>
      </c>
    </row>
    <row r="1425" spans="1:9">
      <c r="A1425">
        <v>28982</v>
      </c>
      <c r="B1425">
        <v>122.992</v>
      </c>
      <c r="C1425">
        <v>16.759599999999999</v>
      </c>
      <c r="D1425">
        <v>-10.3668</v>
      </c>
      <c r="E1425">
        <v>0</v>
      </c>
      <c r="F1425">
        <v>0</v>
      </c>
      <c r="G1425">
        <v>-1040190000</v>
      </c>
      <c r="H1425">
        <v>1094710000</v>
      </c>
      <c r="I1425">
        <v>-1028000000</v>
      </c>
    </row>
    <row r="1426" spans="1:9">
      <c r="A1426">
        <v>29005</v>
      </c>
      <c r="B1426">
        <v>122.974</v>
      </c>
      <c r="C1426">
        <v>16.756799999999998</v>
      </c>
      <c r="D1426">
        <v>-10.339700000000001</v>
      </c>
      <c r="E1426">
        <v>0</v>
      </c>
      <c r="F1426">
        <v>0</v>
      </c>
      <c r="G1426">
        <v>-1040710000</v>
      </c>
      <c r="H1426">
        <v>1096810000</v>
      </c>
      <c r="I1426">
        <v>-1027600000</v>
      </c>
    </row>
    <row r="1427" spans="1:9">
      <c r="A1427">
        <v>29020</v>
      </c>
      <c r="B1427">
        <v>122.955</v>
      </c>
      <c r="C1427">
        <v>16.741700000000002</v>
      </c>
      <c r="D1427">
        <v>-10.311199999999999</v>
      </c>
      <c r="E1427">
        <v>0</v>
      </c>
      <c r="F1427">
        <v>0</v>
      </c>
      <c r="G1427">
        <v>-1039140000</v>
      </c>
      <c r="H1427">
        <v>1100480000</v>
      </c>
      <c r="I1427">
        <v>-1027470000</v>
      </c>
    </row>
    <row r="1428" spans="1:9">
      <c r="A1428">
        <v>29041</v>
      </c>
      <c r="B1428">
        <v>122.94499999999999</v>
      </c>
      <c r="C1428">
        <v>16.7196</v>
      </c>
      <c r="D1428">
        <v>-10.294</v>
      </c>
      <c r="E1428">
        <v>0</v>
      </c>
      <c r="F1428">
        <v>0</v>
      </c>
      <c r="G1428">
        <v>-1039400000</v>
      </c>
      <c r="H1428">
        <v>1100480000</v>
      </c>
      <c r="I1428">
        <v>-1027080000</v>
      </c>
    </row>
    <row r="1429" spans="1:9">
      <c r="A1429">
        <v>29062</v>
      </c>
      <c r="B1429">
        <v>122.90900000000001</v>
      </c>
      <c r="C1429">
        <v>16.6906</v>
      </c>
      <c r="D1429">
        <v>-10.2562</v>
      </c>
      <c r="E1429">
        <v>0</v>
      </c>
      <c r="F1429">
        <v>0</v>
      </c>
      <c r="G1429">
        <v>-1039660000</v>
      </c>
      <c r="H1429">
        <v>1099430000</v>
      </c>
      <c r="I1429">
        <v>-1027600000</v>
      </c>
    </row>
    <row r="1430" spans="1:9">
      <c r="A1430">
        <v>29073</v>
      </c>
      <c r="B1430">
        <v>122.85899999999999</v>
      </c>
      <c r="C1430">
        <v>16.681699999999999</v>
      </c>
      <c r="D1430">
        <v>-10.206899999999999</v>
      </c>
      <c r="E1430">
        <v>0</v>
      </c>
      <c r="F1430">
        <v>0</v>
      </c>
      <c r="G1430">
        <v>-1041240000</v>
      </c>
      <c r="H1430">
        <v>1101000000</v>
      </c>
      <c r="I1430">
        <v>-1028130000</v>
      </c>
    </row>
    <row r="1431" spans="1:9">
      <c r="A1431">
        <v>29099</v>
      </c>
      <c r="B1431">
        <v>122.79300000000001</v>
      </c>
      <c r="C1431">
        <v>16.704599999999999</v>
      </c>
      <c r="D1431">
        <v>-10.1586</v>
      </c>
      <c r="E1431">
        <v>0</v>
      </c>
      <c r="F1431">
        <v>0</v>
      </c>
      <c r="G1431">
        <v>-1043860000</v>
      </c>
      <c r="H1431">
        <v>1095760000</v>
      </c>
      <c r="I1431">
        <v>-1029440000</v>
      </c>
    </row>
    <row r="1432" spans="1:9">
      <c r="A1432">
        <v>29112</v>
      </c>
      <c r="B1432">
        <v>122.744</v>
      </c>
      <c r="C1432">
        <v>16.745699999999999</v>
      </c>
      <c r="D1432">
        <v>-10.133900000000001</v>
      </c>
      <c r="E1432">
        <v>0</v>
      </c>
      <c r="F1432">
        <v>0</v>
      </c>
      <c r="G1432">
        <v>-1041760000</v>
      </c>
      <c r="H1432">
        <v>1092620000</v>
      </c>
      <c r="I1432">
        <v>-1029180000</v>
      </c>
    </row>
    <row r="1433" spans="1:9">
      <c r="A1433">
        <v>29135</v>
      </c>
      <c r="B1433">
        <v>122.711</v>
      </c>
      <c r="C1433">
        <v>16.7944</v>
      </c>
      <c r="D1433">
        <v>-10.1075</v>
      </c>
      <c r="E1433">
        <v>0</v>
      </c>
      <c r="F1433">
        <v>0</v>
      </c>
      <c r="G1433">
        <v>-1039400000</v>
      </c>
      <c r="H1433">
        <v>1094710000</v>
      </c>
      <c r="I1433">
        <v>-1028390000</v>
      </c>
    </row>
    <row r="1434" spans="1:9">
      <c r="A1434">
        <v>29143</v>
      </c>
      <c r="B1434">
        <v>122.66</v>
      </c>
      <c r="C1434">
        <v>16.8384</v>
      </c>
      <c r="D1434">
        <v>-10.0778</v>
      </c>
      <c r="E1434">
        <v>0</v>
      </c>
      <c r="F1434">
        <v>0</v>
      </c>
      <c r="G1434">
        <v>-1039140000</v>
      </c>
      <c r="H1434">
        <v>1094710000</v>
      </c>
      <c r="I1434">
        <v>-1027870000</v>
      </c>
    </row>
    <row r="1435" spans="1:9">
      <c r="A1435">
        <v>29166</v>
      </c>
      <c r="B1435">
        <v>122.608</v>
      </c>
      <c r="C1435">
        <v>16.868500000000001</v>
      </c>
      <c r="D1435">
        <v>-10.0388</v>
      </c>
      <c r="E1435">
        <v>0</v>
      </c>
      <c r="F1435">
        <v>0</v>
      </c>
      <c r="G1435">
        <v>-1041240000</v>
      </c>
      <c r="H1435">
        <v>1092620000</v>
      </c>
      <c r="I1435">
        <v>-1027600000</v>
      </c>
    </row>
    <row r="1436" spans="1:9">
      <c r="A1436">
        <v>29181</v>
      </c>
      <c r="B1436">
        <v>122.56699999999999</v>
      </c>
      <c r="C1436">
        <v>16.9026</v>
      </c>
      <c r="D1436">
        <v>-10.0252</v>
      </c>
      <c r="E1436">
        <v>0</v>
      </c>
      <c r="F1436">
        <v>0</v>
      </c>
      <c r="G1436">
        <v>-1042280000</v>
      </c>
      <c r="H1436">
        <v>1093660000</v>
      </c>
      <c r="I1436">
        <v>-1027870000</v>
      </c>
    </row>
    <row r="1437" spans="1:9">
      <c r="A1437">
        <v>29203</v>
      </c>
      <c r="B1437">
        <v>122.566</v>
      </c>
      <c r="C1437">
        <v>16.9267</v>
      </c>
      <c r="D1437">
        <v>-10.039</v>
      </c>
      <c r="E1437">
        <v>0</v>
      </c>
      <c r="F1437">
        <v>0</v>
      </c>
      <c r="G1437">
        <v>-1040190000</v>
      </c>
      <c r="H1437">
        <v>1095760000</v>
      </c>
      <c r="I1437">
        <v>-1027740000</v>
      </c>
    </row>
    <row r="1438" spans="1:9">
      <c r="A1438">
        <v>29219</v>
      </c>
      <c r="B1438">
        <v>122.571</v>
      </c>
      <c r="C1438">
        <v>16.954499999999999</v>
      </c>
      <c r="D1438">
        <v>-10.057499999999999</v>
      </c>
      <c r="E1438">
        <v>0</v>
      </c>
      <c r="F1438">
        <v>0</v>
      </c>
      <c r="G1438">
        <v>-1039140000</v>
      </c>
      <c r="H1438">
        <v>1097860000</v>
      </c>
      <c r="I1438">
        <v>-1027600000</v>
      </c>
    </row>
    <row r="1439" spans="1:9">
      <c r="A1439">
        <v>29240</v>
      </c>
      <c r="B1439">
        <v>122.595</v>
      </c>
      <c r="C1439">
        <v>16.956600000000002</v>
      </c>
      <c r="D1439">
        <v>-10.0863</v>
      </c>
      <c r="E1439">
        <v>0</v>
      </c>
      <c r="F1439">
        <v>0</v>
      </c>
      <c r="G1439">
        <v>-1039930000</v>
      </c>
      <c r="H1439">
        <v>1096810000</v>
      </c>
      <c r="I1439">
        <v>-1028130000</v>
      </c>
    </row>
    <row r="1440" spans="1:9">
      <c r="A1440">
        <v>29261</v>
      </c>
      <c r="B1440">
        <v>122.595</v>
      </c>
      <c r="C1440">
        <v>16.956600000000002</v>
      </c>
      <c r="D1440">
        <v>-10.0863</v>
      </c>
      <c r="E1440">
        <v>0</v>
      </c>
      <c r="F1440">
        <v>0</v>
      </c>
      <c r="G1440">
        <v>-1041760000</v>
      </c>
      <c r="H1440">
        <v>1096810000</v>
      </c>
      <c r="I1440">
        <v>-1028390000</v>
      </c>
    </row>
    <row r="1441" spans="1:9">
      <c r="A1441">
        <v>29272</v>
      </c>
      <c r="B1441">
        <v>122.601</v>
      </c>
      <c r="C1441">
        <v>16.969200000000001</v>
      </c>
      <c r="D1441">
        <v>-10.1083</v>
      </c>
      <c r="E1441">
        <v>0</v>
      </c>
      <c r="F1441">
        <v>0</v>
      </c>
      <c r="G1441">
        <v>-1041240000</v>
      </c>
      <c r="H1441">
        <v>1095760000</v>
      </c>
      <c r="I1441">
        <v>-1028780000</v>
      </c>
    </row>
    <row r="1442" spans="1:9">
      <c r="A1442">
        <v>29279</v>
      </c>
      <c r="B1442">
        <v>122.595</v>
      </c>
      <c r="C1442">
        <v>16.979099999999999</v>
      </c>
      <c r="D1442">
        <v>-10.124000000000001</v>
      </c>
      <c r="E1442">
        <v>0</v>
      </c>
      <c r="F1442">
        <v>0</v>
      </c>
      <c r="G1442">
        <v>-1040710000</v>
      </c>
      <c r="H1442">
        <v>1093660000</v>
      </c>
      <c r="I1442">
        <v>-1028520000</v>
      </c>
    </row>
    <row r="1443" spans="1:9">
      <c r="A1443">
        <v>29305</v>
      </c>
      <c r="B1443">
        <v>122.602</v>
      </c>
      <c r="C1443">
        <v>16.996300000000002</v>
      </c>
      <c r="D1443">
        <v>-10.1492</v>
      </c>
      <c r="E1443">
        <v>0</v>
      </c>
      <c r="F1443">
        <v>0</v>
      </c>
      <c r="G1443">
        <v>-1039660000</v>
      </c>
      <c r="H1443">
        <v>1094710000</v>
      </c>
      <c r="I1443">
        <v>-1028000000</v>
      </c>
    </row>
    <row r="1444" spans="1:9">
      <c r="A1444">
        <v>29321</v>
      </c>
      <c r="B1444">
        <v>122.627</v>
      </c>
      <c r="C1444">
        <v>17.0152</v>
      </c>
      <c r="D1444">
        <v>-10.182399999999999</v>
      </c>
      <c r="E1444">
        <v>0</v>
      </c>
      <c r="F1444">
        <v>0</v>
      </c>
      <c r="G1444">
        <v>-1038350000</v>
      </c>
      <c r="H1444">
        <v>1095760000</v>
      </c>
      <c r="I1444">
        <v>-1027600000</v>
      </c>
    </row>
    <row r="1445" spans="1:9">
      <c r="A1445">
        <v>29347</v>
      </c>
      <c r="B1445">
        <v>122.63500000000001</v>
      </c>
      <c r="C1445">
        <v>17.015899999999998</v>
      </c>
      <c r="D1445">
        <v>-10.192</v>
      </c>
      <c r="E1445">
        <v>0</v>
      </c>
      <c r="F1445">
        <v>0</v>
      </c>
      <c r="G1445">
        <v>-1039660000</v>
      </c>
      <c r="H1445">
        <v>1097860000</v>
      </c>
      <c r="I1445">
        <v>-1027740000</v>
      </c>
    </row>
    <row r="1446" spans="1:9">
      <c r="A1446">
        <v>29375</v>
      </c>
      <c r="B1446">
        <v>122.63200000000001</v>
      </c>
      <c r="C1446">
        <v>17.018599999999999</v>
      </c>
      <c r="D1446">
        <v>-10.1982</v>
      </c>
      <c r="E1446">
        <v>0</v>
      </c>
      <c r="F1446">
        <v>0</v>
      </c>
      <c r="G1446">
        <v>-1039140000</v>
      </c>
      <c r="H1446">
        <v>1097860000</v>
      </c>
      <c r="I1446">
        <v>-1027600000</v>
      </c>
    </row>
    <row r="1447" spans="1:9">
      <c r="A1447">
        <v>29402</v>
      </c>
      <c r="B1447">
        <v>122.621</v>
      </c>
      <c r="C1447">
        <v>17.012899999999998</v>
      </c>
      <c r="D1447">
        <v>-10.1967</v>
      </c>
      <c r="E1447">
        <v>0</v>
      </c>
      <c r="F1447">
        <v>0</v>
      </c>
      <c r="G1447">
        <v>-1039140000</v>
      </c>
      <c r="H1447">
        <v>1098910000</v>
      </c>
      <c r="I1447">
        <v>-1027600000</v>
      </c>
    </row>
    <row r="1448" spans="1:9">
      <c r="A1448">
        <v>29416</v>
      </c>
      <c r="B1448">
        <v>122.608</v>
      </c>
      <c r="C1448">
        <v>17.013200000000001</v>
      </c>
      <c r="D1448">
        <v>-10.1854</v>
      </c>
      <c r="E1448">
        <v>0</v>
      </c>
      <c r="F1448">
        <v>0</v>
      </c>
      <c r="G1448">
        <v>-1039400000</v>
      </c>
      <c r="H1448">
        <v>1099430000</v>
      </c>
      <c r="I1448">
        <v>-1027600000</v>
      </c>
    </row>
    <row r="1449" spans="1:9">
      <c r="A1449">
        <v>29437</v>
      </c>
      <c r="B1449">
        <v>122.61199999999999</v>
      </c>
      <c r="C1449">
        <v>17.0076</v>
      </c>
      <c r="D1449">
        <v>-10.183999999999999</v>
      </c>
      <c r="E1449">
        <v>0</v>
      </c>
      <c r="F1449">
        <v>0</v>
      </c>
      <c r="G1449">
        <v>-1039400000</v>
      </c>
      <c r="H1449">
        <v>1098910000</v>
      </c>
      <c r="I1449">
        <v>-1027600000</v>
      </c>
    </row>
    <row r="1450" spans="1:9">
      <c r="A1450">
        <v>29446</v>
      </c>
      <c r="B1450">
        <v>122.60899999999999</v>
      </c>
      <c r="C1450">
        <v>17.001300000000001</v>
      </c>
      <c r="D1450">
        <v>-10.173</v>
      </c>
      <c r="E1450">
        <v>0</v>
      </c>
      <c r="F1450">
        <v>0</v>
      </c>
      <c r="G1450">
        <v>-1039400000</v>
      </c>
      <c r="H1450">
        <v>1097860000</v>
      </c>
      <c r="I1450">
        <v>-1027470000</v>
      </c>
    </row>
    <row r="1451" spans="1:9">
      <c r="A1451">
        <v>29462</v>
      </c>
      <c r="B1451">
        <v>122.599</v>
      </c>
      <c r="C1451">
        <v>16.998899999999999</v>
      </c>
      <c r="D1451">
        <v>-10.1554</v>
      </c>
      <c r="E1451">
        <v>0</v>
      </c>
      <c r="F1451">
        <v>0</v>
      </c>
      <c r="G1451">
        <v>-1039400000</v>
      </c>
      <c r="H1451">
        <v>1096810000</v>
      </c>
      <c r="I1451">
        <v>-1027470000</v>
      </c>
    </row>
    <row r="1452" spans="1:9">
      <c r="A1452">
        <v>29469</v>
      </c>
      <c r="B1452">
        <v>122.565</v>
      </c>
      <c r="C1452">
        <v>17.003399999999999</v>
      </c>
      <c r="D1452">
        <v>-10.1265</v>
      </c>
      <c r="E1452">
        <v>0</v>
      </c>
      <c r="F1452">
        <v>0</v>
      </c>
      <c r="G1452">
        <v>-1039140000</v>
      </c>
      <c r="H1452">
        <v>1095760000</v>
      </c>
      <c r="I1452">
        <v>-1027340000</v>
      </c>
    </row>
    <row r="1453" spans="1:9">
      <c r="A1453">
        <v>29476</v>
      </c>
      <c r="B1453">
        <v>122.542</v>
      </c>
      <c r="C1453">
        <v>17.0059</v>
      </c>
      <c r="D1453">
        <v>-10.1008</v>
      </c>
      <c r="E1453">
        <v>0</v>
      </c>
      <c r="F1453">
        <v>0</v>
      </c>
      <c r="G1453">
        <v>-1038880000</v>
      </c>
      <c r="H1453">
        <v>1096810000</v>
      </c>
      <c r="I1453">
        <v>-1027210000</v>
      </c>
    </row>
    <row r="1454" spans="1:9">
      <c r="A1454">
        <v>29502</v>
      </c>
      <c r="B1454">
        <v>122.51600000000001</v>
      </c>
      <c r="C1454">
        <v>17.010999999999999</v>
      </c>
      <c r="D1454">
        <v>-10.0814</v>
      </c>
      <c r="E1454">
        <v>0</v>
      </c>
      <c r="F1454">
        <v>0</v>
      </c>
      <c r="G1454">
        <v>-1038880000</v>
      </c>
      <c r="H1454">
        <v>1097860000</v>
      </c>
      <c r="I1454">
        <v>-1027340000</v>
      </c>
    </row>
    <row r="1455" spans="1:9">
      <c r="A1455">
        <v>29515</v>
      </c>
      <c r="B1455">
        <v>122.48099999999999</v>
      </c>
      <c r="C1455">
        <v>17.0154</v>
      </c>
      <c r="D1455">
        <v>-10.0524</v>
      </c>
      <c r="E1455">
        <v>0</v>
      </c>
      <c r="F1455">
        <v>0</v>
      </c>
      <c r="G1455">
        <v>-1038880000</v>
      </c>
      <c r="H1455">
        <v>1097860000</v>
      </c>
      <c r="I1455">
        <v>-1027600000</v>
      </c>
    </row>
    <row r="1456" spans="1:9">
      <c r="A1456">
        <v>29544</v>
      </c>
      <c r="B1456">
        <v>122.48099999999999</v>
      </c>
      <c r="C1456">
        <v>17.0154</v>
      </c>
      <c r="D1456">
        <v>-10.0524</v>
      </c>
      <c r="E1456">
        <v>0</v>
      </c>
      <c r="F1456">
        <v>0</v>
      </c>
      <c r="G1456">
        <v>-1039140000</v>
      </c>
      <c r="H1456">
        <v>1096810000</v>
      </c>
      <c r="I1456">
        <v>-1027740000</v>
      </c>
    </row>
    <row r="1457" spans="1:9">
      <c r="A1457">
        <v>29576</v>
      </c>
      <c r="B1457">
        <v>122.423</v>
      </c>
      <c r="C1457">
        <v>17.006699999999999</v>
      </c>
      <c r="D1457">
        <v>-10.0124</v>
      </c>
      <c r="E1457">
        <v>0</v>
      </c>
      <c r="F1457">
        <v>0</v>
      </c>
      <c r="G1457">
        <v>-1039660000</v>
      </c>
      <c r="H1457">
        <v>1096810000</v>
      </c>
      <c r="I1457">
        <v>-1027870000</v>
      </c>
    </row>
    <row r="1458" spans="1:9">
      <c r="A1458">
        <v>29601</v>
      </c>
      <c r="B1458">
        <v>122.374</v>
      </c>
      <c r="C1458">
        <v>16.991199999999999</v>
      </c>
      <c r="D1458">
        <v>-9.9838000000000005</v>
      </c>
      <c r="E1458">
        <v>0</v>
      </c>
      <c r="F1458">
        <v>0</v>
      </c>
      <c r="G1458">
        <v>-1039930000</v>
      </c>
      <c r="H1458">
        <v>1096810000</v>
      </c>
      <c r="I1458">
        <v>-1027870000</v>
      </c>
    </row>
    <row r="1459" spans="1:9">
      <c r="A1459">
        <v>29615</v>
      </c>
      <c r="B1459">
        <v>122.322</v>
      </c>
      <c r="C1459">
        <v>16.9739</v>
      </c>
      <c r="D1459">
        <v>-9.9472900000000006</v>
      </c>
      <c r="E1459">
        <v>0</v>
      </c>
      <c r="F1459">
        <v>0</v>
      </c>
      <c r="G1459">
        <v>-1039930000</v>
      </c>
      <c r="H1459">
        <v>1095760000</v>
      </c>
      <c r="I1459">
        <v>-1027470000</v>
      </c>
    </row>
    <row r="1460" spans="1:9">
      <c r="A1460">
        <v>29637</v>
      </c>
      <c r="B1460">
        <v>122.27200000000001</v>
      </c>
      <c r="C1460">
        <v>16.958300000000001</v>
      </c>
      <c r="D1460">
        <v>-9.9187399999999997</v>
      </c>
      <c r="E1460">
        <v>0</v>
      </c>
      <c r="F1460">
        <v>0</v>
      </c>
      <c r="G1460">
        <v>-1039660000</v>
      </c>
      <c r="H1460">
        <v>1095760000</v>
      </c>
      <c r="I1460">
        <v>-1027340000</v>
      </c>
    </row>
    <row r="1461" spans="1:9">
      <c r="A1461">
        <v>29651</v>
      </c>
      <c r="B1461">
        <v>122.229</v>
      </c>
      <c r="C1461">
        <v>16.946300000000001</v>
      </c>
      <c r="D1461">
        <v>-9.8949300000000004</v>
      </c>
      <c r="E1461">
        <v>0</v>
      </c>
      <c r="F1461">
        <v>0</v>
      </c>
      <c r="G1461">
        <v>-1039400000</v>
      </c>
      <c r="H1461">
        <v>1095760000</v>
      </c>
      <c r="I1461">
        <v>-1027210000</v>
      </c>
    </row>
    <row r="1462" spans="1:9">
      <c r="A1462">
        <v>29665</v>
      </c>
      <c r="B1462">
        <v>122.184</v>
      </c>
      <c r="C1462">
        <v>16.932600000000001</v>
      </c>
      <c r="D1462">
        <v>-9.8632399999999993</v>
      </c>
      <c r="E1462">
        <v>0</v>
      </c>
      <c r="F1462">
        <v>0</v>
      </c>
      <c r="G1462">
        <v>-1039660000</v>
      </c>
      <c r="H1462">
        <v>1096810000</v>
      </c>
      <c r="I1462">
        <v>-1027340000</v>
      </c>
    </row>
    <row r="1463" spans="1:9">
      <c r="A1463">
        <v>29673</v>
      </c>
      <c r="B1463">
        <v>122.145</v>
      </c>
      <c r="C1463">
        <v>16.922499999999999</v>
      </c>
      <c r="D1463">
        <v>-9.8362599999999993</v>
      </c>
      <c r="E1463">
        <v>0</v>
      </c>
      <c r="F1463">
        <v>0</v>
      </c>
      <c r="G1463">
        <v>-1040190000</v>
      </c>
      <c r="H1463">
        <v>1097860000</v>
      </c>
      <c r="I1463">
        <v>-1027470000</v>
      </c>
    </row>
    <row r="1464" spans="1:9">
      <c r="A1464">
        <v>29696</v>
      </c>
      <c r="B1464">
        <v>122.114</v>
      </c>
      <c r="C1464">
        <v>16.9208</v>
      </c>
      <c r="D1464">
        <v>-9.8170599999999997</v>
      </c>
      <c r="E1464">
        <v>0</v>
      </c>
      <c r="F1464">
        <v>0</v>
      </c>
      <c r="G1464">
        <v>-1039930000</v>
      </c>
      <c r="H1464">
        <v>1097860000</v>
      </c>
      <c r="I1464">
        <v>-1027470000</v>
      </c>
    </row>
    <row r="1465" spans="1:9">
      <c r="A1465">
        <v>29706</v>
      </c>
      <c r="B1465">
        <v>122.10299999999999</v>
      </c>
      <c r="C1465">
        <v>16.934899999999999</v>
      </c>
      <c r="D1465">
        <v>-9.8150099999999991</v>
      </c>
      <c r="E1465">
        <v>0</v>
      </c>
      <c r="F1465">
        <v>0</v>
      </c>
      <c r="G1465">
        <v>-1038880000</v>
      </c>
      <c r="H1465">
        <v>1097860000</v>
      </c>
      <c r="I1465">
        <v>-1027470000</v>
      </c>
    </row>
    <row r="1466" spans="1:9">
      <c r="A1466">
        <v>29730</v>
      </c>
      <c r="B1466">
        <v>122.098</v>
      </c>
      <c r="C1466">
        <v>16.9481</v>
      </c>
      <c r="D1466">
        <v>-9.8145900000000008</v>
      </c>
      <c r="E1466">
        <v>0</v>
      </c>
      <c r="F1466">
        <v>0</v>
      </c>
      <c r="G1466">
        <v>-1039400000</v>
      </c>
      <c r="H1466">
        <v>1097860000</v>
      </c>
      <c r="I1466">
        <v>-1027470000</v>
      </c>
    </row>
    <row r="1467" spans="1:9">
      <c r="A1467">
        <v>29743</v>
      </c>
      <c r="B1467">
        <v>122.09</v>
      </c>
      <c r="C1467">
        <v>16.959499999999998</v>
      </c>
      <c r="D1467">
        <v>-9.80626</v>
      </c>
      <c r="E1467">
        <v>0</v>
      </c>
      <c r="F1467">
        <v>0</v>
      </c>
      <c r="G1467">
        <v>-1040190000</v>
      </c>
      <c r="H1467">
        <v>1098910000</v>
      </c>
      <c r="I1467">
        <v>-1027740000</v>
      </c>
    </row>
    <row r="1468" spans="1:9">
      <c r="A1468">
        <v>29768</v>
      </c>
      <c r="B1468">
        <v>122.083</v>
      </c>
      <c r="C1468">
        <v>16.9832</v>
      </c>
      <c r="D1468">
        <v>-9.7991700000000002</v>
      </c>
      <c r="E1468">
        <v>0</v>
      </c>
      <c r="F1468">
        <v>0</v>
      </c>
      <c r="G1468">
        <v>-1040190000</v>
      </c>
      <c r="H1468">
        <v>1097860000</v>
      </c>
      <c r="I1468">
        <v>-1027870000</v>
      </c>
    </row>
    <row r="1469" spans="1:9">
      <c r="A1469">
        <v>29783</v>
      </c>
      <c r="B1469">
        <v>122.068</v>
      </c>
      <c r="C1469">
        <v>17.0107</v>
      </c>
      <c r="D1469">
        <v>-9.7855399999999992</v>
      </c>
      <c r="E1469">
        <v>0</v>
      </c>
      <c r="F1469">
        <v>0</v>
      </c>
      <c r="G1469">
        <v>-1039930000</v>
      </c>
      <c r="H1469">
        <v>1098910000</v>
      </c>
      <c r="I1469">
        <v>-1027870000</v>
      </c>
    </row>
    <row r="1470" spans="1:9">
      <c r="A1470">
        <v>29807</v>
      </c>
      <c r="B1470">
        <v>122.053</v>
      </c>
      <c r="C1470">
        <v>17.0457</v>
      </c>
      <c r="D1470">
        <v>-9.7700800000000001</v>
      </c>
      <c r="E1470">
        <v>0</v>
      </c>
      <c r="F1470">
        <v>0</v>
      </c>
      <c r="G1470">
        <v>-1039660000</v>
      </c>
      <c r="H1470">
        <v>1097860000</v>
      </c>
      <c r="I1470">
        <v>-1027740000</v>
      </c>
    </row>
    <row r="1471" spans="1:9">
      <c r="A1471">
        <v>29824</v>
      </c>
      <c r="B1471">
        <v>122.032</v>
      </c>
      <c r="C1471">
        <v>17.081700000000001</v>
      </c>
      <c r="D1471">
        <v>-9.7529299999999992</v>
      </c>
      <c r="E1471">
        <v>0</v>
      </c>
      <c r="F1471">
        <v>0</v>
      </c>
      <c r="G1471">
        <v>-1040190000</v>
      </c>
      <c r="H1471">
        <v>1095760000</v>
      </c>
      <c r="I1471">
        <v>-1027740000</v>
      </c>
    </row>
    <row r="1472" spans="1:9">
      <c r="A1472">
        <v>29836</v>
      </c>
      <c r="B1472">
        <v>122.032</v>
      </c>
      <c r="C1472">
        <v>17.081700000000001</v>
      </c>
      <c r="D1472">
        <v>-9.7529299999999992</v>
      </c>
      <c r="E1472">
        <v>0</v>
      </c>
      <c r="F1472">
        <v>0</v>
      </c>
      <c r="G1472">
        <v>-1039930000</v>
      </c>
      <c r="H1472">
        <v>1094710000</v>
      </c>
      <c r="I1472">
        <v>-1027600000</v>
      </c>
    </row>
    <row r="1473" spans="1:9">
      <c r="A1473">
        <v>29845</v>
      </c>
      <c r="B1473">
        <v>122.011</v>
      </c>
      <c r="C1473">
        <v>17.117699999999999</v>
      </c>
      <c r="D1473">
        <v>-9.7357600000000009</v>
      </c>
      <c r="E1473">
        <v>0</v>
      </c>
      <c r="F1473">
        <v>0</v>
      </c>
      <c r="G1473">
        <v>-1039140000</v>
      </c>
      <c r="H1473">
        <v>1095760000</v>
      </c>
      <c r="I1473">
        <v>-1027210000</v>
      </c>
    </row>
    <row r="1474" spans="1:9">
      <c r="A1474">
        <v>29873</v>
      </c>
      <c r="B1474">
        <v>121.992</v>
      </c>
      <c r="C1474">
        <v>17.1508</v>
      </c>
      <c r="D1474">
        <v>-9.7234400000000001</v>
      </c>
      <c r="E1474">
        <v>0</v>
      </c>
      <c r="F1474">
        <v>0</v>
      </c>
      <c r="G1474">
        <v>-1039400000</v>
      </c>
      <c r="H1474">
        <v>1096810000</v>
      </c>
      <c r="I1474">
        <v>-1027340000</v>
      </c>
    </row>
    <row r="1475" spans="1:9">
      <c r="A1475">
        <v>29898</v>
      </c>
      <c r="B1475">
        <v>121.973</v>
      </c>
      <c r="C1475">
        <v>17.183800000000002</v>
      </c>
      <c r="D1475">
        <v>-9.7110900000000004</v>
      </c>
      <c r="E1475">
        <v>0</v>
      </c>
      <c r="F1475">
        <v>0</v>
      </c>
      <c r="G1475">
        <v>-1039660000</v>
      </c>
      <c r="H1475">
        <v>1095760000</v>
      </c>
      <c r="I1475">
        <v>-1027600000</v>
      </c>
    </row>
    <row r="1476" spans="1:9">
      <c r="A1476">
        <v>29914</v>
      </c>
      <c r="B1476">
        <v>121.962</v>
      </c>
      <c r="C1476">
        <v>17.210100000000001</v>
      </c>
      <c r="D1476">
        <v>-9.7101699999999997</v>
      </c>
      <c r="E1476">
        <v>0</v>
      </c>
      <c r="F1476">
        <v>0</v>
      </c>
      <c r="G1476">
        <v>-1040190000</v>
      </c>
      <c r="H1476">
        <v>1092620000</v>
      </c>
      <c r="I1476">
        <v>-1027870000</v>
      </c>
    </row>
    <row r="1477" spans="1:9">
      <c r="A1477">
        <v>29941</v>
      </c>
      <c r="B1477">
        <v>121.961</v>
      </c>
      <c r="C1477">
        <v>17.239000000000001</v>
      </c>
      <c r="D1477">
        <v>-9.7267499999999991</v>
      </c>
      <c r="E1477">
        <v>0</v>
      </c>
      <c r="F1477">
        <v>0</v>
      </c>
      <c r="G1477">
        <v>-1039660000</v>
      </c>
      <c r="H1477">
        <v>1094710000</v>
      </c>
      <c r="I1477">
        <v>-1027740000</v>
      </c>
    </row>
    <row r="1478" spans="1:9">
      <c r="A1478">
        <v>29967</v>
      </c>
      <c r="B1478">
        <v>121.96599999999999</v>
      </c>
      <c r="C1478">
        <v>17.254799999999999</v>
      </c>
      <c r="D1478">
        <v>-9.7438099999999999</v>
      </c>
      <c r="E1478">
        <v>0</v>
      </c>
      <c r="F1478">
        <v>0</v>
      </c>
      <c r="G1478">
        <v>-1039140000</v>
      </c>
      <c r="H1478">
        <v>1095760000</v>
      </c>
      <c r="I1478">
        <v>-1027210000</v>
      </c>
    </row>
    <row r="1479" spans="1:9">
      <c r="A1479">
        <v>29980</v>
      </c>
      <c r="B1479">
        <v>121.979</v>
      </c>
      <c r="C1479">
        <v>17.2637</v>
      </c>
      <c r="D1479">
        <v>-9.7723200000000006</v>
      </c>
      <c r="E1479">
        <v>0</v>
      </c>
      <c r="F1479">
        <v>0</v>
      </c>
      <c r="G1479">
        <v>-1038350000</v>
      </c>
      <c r="H1479">
        <v>1098910000</v>
      </c>
      <c r="I1479">
        <v>-1026290000</v>
      </c>
    </row>
    <row r="1480" spans="1:9">
      <c r="A1480">
        <v>30008</v>
      </c>
      <c r="B1480">
        <v>121.997</v>
      </c>
      <c r="C1480">
        <v>17.274699999999999</v>
      </c>
      <c r="D1480">
        <v>-9.7976200000000002</v>
      </c>
      <c r="E1480">
        <v>0</v>
      </c>
      <c r="F1480">
        <v>0</v>
      </c>
      <c r="G1480">
        <v>-1038880000</v>
      </c>
      <c r="H1480">
        <v>1099430000</v>
      </c>
      <c r="I1480">
        <v>-1026560000</v>
      </c>
    </row>
    <row r="1481" spans="1:9">
      <c r="A1481">
        <v>30030</v>
      </c>
      <c r="B1481">
        <v>122.018</v>
      </c>
      <c r="C1481">
        <v>17.282900000000001</v>
      </c>
      <c r="D1481">
        <v>-9.8167000000000009</v>
      </c>
      <c r="E1481">
        <v>0</v>
      </c>
      <c r="F1481">
        <v>0</v>
      </c>
      <c r="G1481">
        <v>-1038880000</v>
      </c>
      <c r="H1481">
        <v>1099960000</v>
      </c>
      <c r="I1481">
        <v>-1026820000</v>
      </c>
    </row>
    <row r="1482" spans="1:9">
      <c r="A1482">
        <v>30042</v>
      </c>
      <c r="B1482">
        <v>122.03400000000001</v>
      </c>
      <c r="C1482">
        <v>17.299900000000001</v>
      </c>
      <c r="D1482">
        <v>-9.8211499999999994</v>
      </c>
      <c r="E1482">
        <v>0</v>
      </c>
      <c r="F1482">
        <v>0</v>
      </c>
      <c r="G1482">
        <v>-1039660000</v>
      </c>
      <c r="H1482">
        <v>1095760000</v>
      </c>
      <c r="I1482">
        <v>-1027080000</v>
      </c>
    </row>
    <row r="1483" spans="1:9">
      <c r="A1483">
        <v>30074</v>
      </c>
      <c r="B1483">
        <v>122.04900000000001</v>
      </c>
      <c r="C1483">
        <v>17.324200000000001</v>
      </c>
      <c r="D1483">
        <v>-9.8349100000000007</v>
      </c>
      <c r="E1483">
        <v>0</v>
      </c>
      <c r="F1483">
        <v>0</v>
      </c>
      <c r="G1483">
        <v>-1038610000</v>
      </c>
      <c r="H1483">
        <v>1094710000</v>
      </c>
      <c r="I1483">
        <v>-1026820000</v>
      </c>
    </row>
    <row r="1484" spans="1:9">
      <c r="A1484">
        <v>30105</v>
      </c>
      <c r="B1484">
        <v>122.06</v>
      </c>
      <c r="C1484">
        <v>17.334599999999998</v>
      </c>
      <c r="D1484">
        <v>-9.8395200000000003</v>
      </c>
      <c r="E1484">
        <v>0</v>
      </c>
      <c r="F1484">
        <v>0</v>
      </c>
      <c r="G1484">
        <v>-1037830000</v>
      </c>
      <c r="H1484">
        <v>1094710000</v>
      </c>
      <c r="I1484">
        <v>-1026690000</v>
      </c>
    </row>
    <row r="1485" spans="1:9">
      <c r="A1485">
        <v>30120</v>
      </c>
      <c r="B1485">
        <v>122.069</v>
      </c>
      <c r="C1485">
        <v>17.3386</v>
      </c>
      <c r="D1485">
        <v>-9.8331400000000002</v>
      </c>
      <c r="E1485">
        <v>0</v>
      </c>
      <c r="F1485">
        <v>0</v>
      </c>
      <c r="G1485">
        <v>-1039140000</v>
      </c>
      <c r="H1485">
        <v>1097860000</v>
      </c>
      <c r="I1485">
        <v>-1027080000</v>
      </c>
    </row>
    <row r="1486" spans="1:9">
      <c r="A1486">
        <v>30150</v>
      </c>
      <c r="B1486">
        <v>122.069</v>
      </c>
      <c r="C1486">
        <v>17.341699999999999</v>
      </c>
      <c r="D1486">
        <v>-9.8171499999999998</v>
      </c>
      <c r="E1486">
        <v>0</v>
      </c>
      <c r="F1486">
        <v>0</v>
      </c>
      <c r="G1486">
        <v>-1039140000</v>
      </c>
      <c r="H1486">
        <v>1097860000</v>
      </c>
      <c r="I1486">
        <v>-1027340000</v>
      </c>
    </row>
    <row r="1487" spans="1:9">
      <c r="A1487">
        <v>30183</v>
      </c>
      <c r="B1487">
        <v>122.06</v>
      </c>
      <c r="C1487">
        <v>17.347000000000001</v>
      </c>
      <c r="D1487">
        <v>-9.7866599999999995</v>
      </c>
      <c r="E1487">
        <v>0</v>
      </c>
      <c r="F1487">
        <v>0</v>
      </c>
      <c r="G1487">
        <v>-1038610000</v>
      </c>
      <c r="H1487">
        <v>1096810000</v>
      </c>
      <c r="I1487">
        <v>-1026950000</v>
      </c>
    </row>
    <row r="1488" spans="1:9">
      <c r="A1488">
        <v>30210</v>
      </c>
      <c r="B1488">
        <v>122.06</v>
      </c>
      <c r="C1488">
        <v>17.347000000000001</v>
      </c>
      <c r="D1488">
        <v>-9.7866599999999995</v>
      </c>
      <c r="E1488">
        <v>0</v>
      </c>
      <c r="F1488">
        <v>0</v>
      </c>
      <c r="G1488">
        <v>-1038090000</v>
      </c>
      <c r="H1488">
        <v>1097860000</v>
      </c>
      <c r="I1488">
        <v>-1026290000</v>
      </c>
    </row>
    <row r="1489" spans="1:9">
      <c r="A1489">
        <v>30233</v>
      </c>
      <c r="B1489">
        <v>122.03700000000001</v>
      </c>
      <c r="C1489">
        <v>17.3477</v>
      </c>
      <c r="D1489">
        <v>-9.7417899999999999</v>
      </c>
      <c r="E1489">
        <v>0</v>
      </c>
      <c r="F1489">
        <v>0</v>
      </c>
      <c r="G1489">
        <v>-1037830000</v>
      </c>
      <c r="H1489">
        <v>1097860000</v>
      </c>
      <c r="I1489">
        <v>-1026160000</v>
      </c>
    </row>
    <row r="1490" spans="1:9">
      <c r="A1490">
        <v>30246</v>
      </c>
      <c r="B1490">
        <v>122.011</v>
      </c>
      <c r="C1490">
        <v>17.323699999999999</v>
      </c>
      <c r="D1490">
        <v>-9.7056000000000004</v>
      </c>
      <c r="E1490">
        <v>0</v>
      </c>
      <c r="F1490">
        <v>0</v>
      </c>
      <c r="G1490">
        <v>-1038880000</v>
      </c>
      <c r="H1490">
        <v>1095760000</v>
      </c>
      <c r="I1490">
        <v>-1026820000</v>
      </c>
    </row>
    <row r="1491" spans="1:9">
      <c r="A1491">
        <v>30279</v>
      </c>
      <c r="B1491">
        <v>121.986</v>
      </c>
      <c r="C1491">
        <v>17.292100000000001</v>
      </c>
      <c r="D1491">
        <v>-9.6712799999999994</v>
      </c>
      <c r="E1491">
        <v>0</v>
      </c>
      <c r="F1491">
        <v>0</v>
      </c>
      <c r="G1491">
        <v>-1039660000</v>
      </c>
      <c r="H1491">
        <v>1095760000</v>
      </c>
      <c r="I1491">
        <v>-1027340000</v>
      </c>
    </row>
    <row r="1492" spans="1:9">
      <c r="A1492">
        <v>30313</v>
      </c>
      <c r="B1492">
        <v>121.965</v>
      </c>
      <c r="C1492">
        <v>17.254999999999999</v>
      </c>
      <c r="D1492">
        <v>-9.6356099999999998</v>
      </c>
      <c r="E1492">
        <v>0</v>
      </c>
      <c r="F1492">
        <v>0</v>
      </c>
      <c r="G1492">
        <v>-1038880000</v>
      </c>
      <c r="H1492">
        <v>1096810000</v>
      </c>
      <c r="I1492">
        <v>-1027080000</v>
      </c>
    </row>
    <row r="1493" spans="1:9">
      <c r="A1493">
        <v>30345</v>
      </c>
      <c r="B1493">
        <v>121.944</v>
      </c>
      <c r="C1493">
        <v>17.220700000000001</v>
      </c>
      <c r="D1493">
        <v>-9.5951000000000004</v>
      </c>
      <c r="E1493">
        <v>0</v>
      </c>
      <c r="F1493">
        <v>0</v>
      </c>
      <c r="G1493">
        <v>-1038880000</v>
      </c>
      <c r="H1493">
        <v>1097860000</v>
      </c>
      <c r="I1493">
        <v>-1026950000</v>
      </c>
    </row>
    <row r="1494" spans="1:9">
      <c r="A1494">
        <v>30378</v>
      </c>
      <c r="B1494">
        <v>121.922</v>
      </c>
      <c r="C1494">
        <v>17.193899999999999</v>
      </c>
      <c r="D1494">
        <v>-9.5527700000000006</v>
      </c>
      <c r="E1494">
        <v>0</v>
      </c>
      <c r="F1494">
        <v>0</v>
      </c>
      <c r="G1494">
        <v>-1039400000</v>
      </c>
      <c r="H1494">
        <v>1097860000</v>
      </c>
      <c r="I1494">
        <v>-1027080000</v>
      </c>
    </row>
    <row r="1495" spans="1:9">
      <c r="A1495">
        <v>30402</v>
      </c>
      <c r="B1495">
        <v>121.898</v>
      </c>
      <c r="C1495">
        <v>17.170000000000002</v>
      </c>
      <c r="D1495">
        <v>-9.5055899999999998</v>
      </c>
      <c r="E1495">
        <v>0</v>
      </c>
      <c r="F1495">
        <v>0</v>
      </c>
      <c r="G1495">
        <v>-1039400000</v>
      </c>
      <c r="H1495">
        <v>1096810000</v>
      </c>
      <c r="I1495">
        <v>-1027080000</v>
      </c>
    </row>
    <row r="1496" spans="1:9">
      <c r="A1496">
        <v>30415</v>
      </c>
      <c r="B1496">
        <v>121.877</v>
      </c>
      <c r="C1496">
        <v>17.1526</v>
      </c>
      <c r="D1496">
        <v>-9.4693799999999992</v>
      </c>
      <c r="E1496">
        <v>0</v>
      </c>
      <c r="F1496">
        <v>0</v>
      </c>
      <c r="G1496">
        <v>-1039400000</v>
      </c>
      <c r="H1496">
        <v>1096810000</v>
      </c>
      <c r="I1496">
        <v>-1027080000</v>
      </c>
    </row>
    <row r="1497" spans="1:9">
      <c r="A1497">
        <v>30433</v>
      </c>
      <c r="B1497">
        <v>121.86</v>
      </c>
      <c r="C1497">
        <v>17.141500000000001</v>
      </c>
      <c r="D1497">
        <v>-9.4441299999999995</v>
      </c>
      <c r="E1497">
        <v>0</v>
      </c>
      <c r="F1497">
        <v>0</v>
      </c>
      <c r="G1497">
        <v>-1039140000</v>
      </c>
      <c r="H1497">
        <v>1095760000</v>
      </c>
      <c r="I1497">
        <v>-1026950000</v>
      </c>
    </row>
    <row r="1498" spans="1:9">
      <c r="A1498">
        <v>30443</v>
      </c>
      <c r="B1498">
        <v>121.842</v>
      </c>
      <c r="C1498">
        <v>17.150300000000001</v>
      </c>
      <c r="D1498">
        <v>-9.4182199999999998</v>
      </c>
      <c r="E1498">
        <v>0</v>
      </c>
      <c r="F1498">
        <v>0</v>
      </c>
      <c r="G1498">
        <v>-1038880000</v>
      </c>
      <c r="H1498">
        <v>1095760000</v>
      </c>
      <c r="I1498">
        <v>-1026690000</v>
      </c>
    </row>
    <row r="1499" spans="1:9">
      <c r="A1499">
        <v>30472</v>
      </c>
      <c r="B1499">
        <v>121.824</v>
      </c>
      <c r="C1499">
        <v>17.158999999999999</v>
      </c>
      <c r="D1499">
        <v>-9.3923100000000002</v>
      </c>
      <c r="E1499">
        <v>0</v>
      </c>
      <c r="F1499">
        <v>0</v>
      </c>
      <c r="G1499">
        <v>-1038880000</v>
      </c>
      <c r="H1499">
        <v>1095760000</v>
      </c>
      <c r="I1499">
        <v>-1026560000</v>
      </c>
    </row>
    <row r="1500" spans="1:9">
      <c r="A1500">
        <v>30486</v>
      </c>
      <c r="B1500">
        <v>121.806</v>
      </c>
      <c r="C1500">
        <v>17.1677</v>
      </c>
      <c r="D1500">
        <v>-9.3663900000000009</v>
      </c>
      <c r="E1500">
        <v>0</v>
      </c>
      <c r="F1500">
        <v>0</v>
      </c>
      <c r="G1500">
        <v>-1038880000</v>
      </c>
      <c r="H1500">
        <v>1095760000</v>
      </c>
      <c r="I1500">
        <v>-1026420000</v>
      </c>
    </row>
    <row r="1501" spans="1:9">
      <c r="A1501">
        <v>30508</v>
      </c>
      <c r="B1501">
        <v>121.776</v>
      </c>
      <c r="C1501">
        <v>17.185700000000001</v>
      </c>
      <c r="D1501">
        <v>-9.3352500000000003</v>
      </c>
      <c r="E1501">
        <v>0</v>
      </c>
      <c r="F1501">
        <v>0</v>
      </c>
      <c r="G1501">
        <v>-1038880000</v>
      </c>
      <c r="H1501">
        <v>1095760000</v>
      </c>
      <c r="I1501">
        <v>-1026690000</v>
      </c>
    </row>
    <row r="1502" spans="1:9">
      <c r="A1502">
        <v>30535</v>
      </c>
      <c r="B1502">
        <v>121.756</v>
      </c>
      <c r="C1502">
        <v>17.201699999999999</v>
      </c>
      <c r="D1502">
        <v>-9.3185800000000008</v>
      </c>
      <c r="E1502">
        <v>0</v>
      </c>
      <c r="F1502">
        <v>0</v>
      </c>
      <c r="G1502">
        <v>-1038880000</v>
      </c>
      <c r="H1502">
        <v>1095760000</v>
      </c>
      <c r="I1502">
        <v>-1026690000</v>
      </c>
    </row>
    <row r="1503" spans="1:9">
      <c r="A1503">
        <v>30552</v>
      </c>
      <c r="B1503">
        <v>121.73</v>
      </c>
      <c r="C1503">
        <v>17.211099999999998</v>
      </c>
      <c r="D1503">
        <v>-9.3020800000000001</v>
      </c>
      <c r="E1503">
        <v>0</v>
      </c>
      <c r="F1503">
        <v>0</v>
      </c>
      <c r="G1503">
        <v>-1038880000</v>
      </c>
      <c r="H1503">
        <v>1095760000</v>
      </c>
      <c r="I1503">
        <v>-1026560000</v>
      </c>
    </row>
    <row r="1504" spans="1:9">
      <c r="A1504">
        <v>30574</v>
      </c>
      <c r="B1504">
        <v>121.73</v>
      </c>
      <c r="C1504">
        <v>17.211099999999998</v>
      </c>
      <c r="D1504">
        <v>-9.3020800000000001</v>
      </c>
      <c r="E1504">
        <v>0</v>
      </c>
      <c r="F1504">
        <v>0</v>
      </c>
      <c r="G1504">
        <v>-1038880000</v>
      </c>
      <c r="H1504">
        <v>1095760000</v>
      </c>
      <c r="I1504">
        <v>-1026560000</v>
      </c>
    </row>
    <row r="1505" spans="1:9">
      <c r="A1505">
        <v>30598</v>
      </c>
      <c r="B1505">
        <v>121.711</v>
      </c>
      <c r="C1505">
        <v>17.212</v>
      </c>
      <c r="D1505">
        <v>-9.2891300000000001</v>
      </c>
      <c r="E1505">
        <v>0</v>
      </c>
      <c r="F1505">
        <v>0</v>
      </c>
      <c r="G1505">
        <v>-1038880000</v>
      </c>
      <c r="H1505">
        <v>1095760000</v>
      </c>
      <c r="I1505">
        <v>-1026560000</v>
      </c>
    </row>
    <row r="1506" spans="1:9">
      <c r="A1506">
        <v>30608</v>
      </c>
      <c r="B1506">
        <v>121.69799999999999</v>
      </c>
      <c r="C1506">
        <v>17.2166</v>
      </c>
      <c r="D1506">
        <v>-9.2808799999999998</v>
      </c>
      <c r="E1506">
        <v>0</v>
      </c>
      <c r="F1506">
        <v>0</v>
      </c>
      <c r="G1506">
        <v>-1039400000</v>
      </c>
      <c r="H1506">
        <v>1095760000</v>
      </c>
      <c r="I1506">
        <v>-1026560000</v>
      </c>
    </row>
    <row r="1507" spans="1:9">
      <c r="A1507">
        <v>30636</v>
      </c>
      <c r="B1507">
        <v>121.687</v>
      </c>
      <c r="C1507">
        <v>17.223099999999999</v>
      </c>
      <c r="D1507">
        <v>-9.2805400000000002</v>
      </c>
      <c r="E1507">
        <v>0</v>
      </c>
      <c r="F1507">
        <v>0</v>
      </c>
      <c r="G1507">
        <v>-1039400000</v>
      </c>
      <c r="H1507">
        <v>1095760000</v>
      </c>
      <c r="I1507">
        <v>-1026560000</v>
      </c>
    </row>
    <row r="1508" spans="1:9">
      <c r="A1508">
        <v>30651</v>
      </c>
      <c r="B1508">
        <v>121.675</v>
      </c>
      <c r="C1508">
        <v>17.232399999999998</v>
      </c>
      <c r="D1508">
        <v>-9.2752999999999997</v>
      </c>
      <c r="E1508">
        <v>0</v>
      </c>
      <c r="F1508">
        <v>0</v>
      </c>
      <c r="G1508">
        <v>-1039140000</v>
      </c>
      <c r="H1508">
        <v>1094710000</v>
      </c>
      <c r="I1508">
        <v>-1026690000</v>
      </c>
    </row>
    <row r="1509" spans="1:9">
      <c r="A1509">
        <v>30677</v>
      </c>
      <c r="B1509">
        <v>121.678</v>
      </c>
      <c r="C1509">
        <v>17.238900000000001</v>
      </c>
      <c r="D1509">
        <v>-9.2862399999999994</v>
      </c>
      <c r="E1509">
        <v>0</v>
      </c>
      <c r="F1509">
        <v>0</v>
      </c>
      <c r="G1509">
        <v>-1039140000</v>
      </c>
      <c r="H1509">
        <v>1094710000</v>
      </c>
      <c r="I1509">
        <v>-1026690000</v>
      </c>
    </row>
    <row r="1510" spans="1:9">
      <c r="A1510">
        <v>30704</v>
      </c>
      <c r="B1510">
        <v>121.68300000000001</v>
      </c>
      <c r="C1510">
        <v>17.2424</v>
      </c>
      <c r="D1510">
        <v>-9.3020700000000005</v>
      </c>
      <c r="E1510">
        <v>0</v>
      </c>
      <c r="F1510">
        <v>0</v>
      </c>
      <c r="G1510">
        <v>-1039140000</v>
      </c>
      <c r="H1510">
        <v>1094710000</v>
      </c>
      <c r="I1510">
        <v>-1026560000</v>
      </c>
    </row>
    <row r="1511" spans="1:9">
      <c r="A1511">
        <v>30716</v>
      </c>
      <c r="B1511">
        <v>121.687</v>
      </c>
      <c r="C1511">
        <v>17.245999999999999</v>
      </c>
      <c r="D1511">
        <v>-9.3178999999999998</v>
      </c>
      <c r="E1511">
        <v>0</v>
      </c>
      <c r="F1511">
        <v>0</v>
      </c>
      <c r="G1511">
        <v>-1039140000</v>
      </c>
      <c r="H1511">
        <v>1095760000</v>
      </c>
      <c r="I1511">
        <v>-1026560000</v>
      </c>
    </row>
    <row r="1512" spans="1:9">
      <c r="A1512">
        <v>30741</v>
      </c>
      <c r="B1512">
        <v>121.69799999999999</v>
      </c>
      <c r="C1512">
        <v>17.253399999999999</v>
      </c>
      <c r="D1512">
        <v>-9.3384300000000007</v>
      </c>
      <c r="E1512">
        <v>0</v>
      </c>
      <c r="F1512">
        <v>0</v>
      </c>
      <c r="G1512">
        <v>-1039140000</v>
      </c>
      <c r="H1512">
        <v>1095760000</v>
      </c>
      <c r="I1512">
        <v>-1026560000</v>
      </c>
    </row>
    <row r="1513" spans="1:9">
      <c r="A1513">
        <v>30767</v>
      </c>
      <c r="B1513">
        <v>121.723</v>
      </c>
      <c r="C1513">
        <v>17.2607</v>
      </c>
      <c r="D1513">
        <v>-9.37026</v>
      </c>
      <c r="E1513">
        <v>0</v>
      </c>
      <c r="F1513">
        <v>0</v>
      </c>
      <c r="G1513">
        <v>-1039140000</v>
      </c>
      <c r="H1513">
        <v>1095760000</v>
      </c>
      <c r="I1513">
        <v>-1026420000</v>
      </c>
    </row>
    <row r="1514" spans="1:9">
      <c r="A1514">
        <v>30780</v>
      </c>
      <c r="B1514">
        <v>121.741</v>
      </c>
      <c r="C1514">
        <v>17.264299999999999</v>
      </c>
      <c r="D1514">
        <v>-9.3973800000000001</v>
      </c>
      <c r="E1514">
        <v>0</v>
      </c>
      <c r="F1514">
        <v>0</v>
      </c>
      <c r="G1514">
        <v>-1038610000</v>
      </c>
      <c r="H1514">
        <v>1095760000</v>
      </c>
      <c r="I1514">
        <v>-1026290000</v>
      </c>
    </row>
    <row r="1515" spans="1:9">
      <c r="A1515">
        <v>30805</v>
      </c>
      <c r="B1515">
        <v>121.76300000000001</v>
      </c>
      <c r="C1515">
        <v>17.2576</v>
      </c>
      <c r="D1515">
        <v>-9.4201300000000003</v>
      </c>
      <c r="E1515">
        <v>0</v>
      </c>
      <c r="F1515">
        <v>0</v>
      </c>
      <c r="G1515">
        <v>-1038610000</v>
      </c>
      <c r="H1515">
        <v>1096810000</v>
      </c>
      <c r="I1515">
        <v>-1026290000</v>
      </c>
    </row>
    <row r="1516" spans="1:9">
      <c r="A1516">
        <v>30820</v>
      </c>
      <c r="B1516">
        <v>121.785</v>
      </c>
      <c r="C1516">
        <v>17.246200000000002</v>
      </c>
      <c r="D1516">
        <v>-9.4398499999999999</v>
      </c>
      <c r="E1516">
        <v>0</v>
      </c>
      <c r="F1516">
        <v>0</v>
      </c>
      <c r="G1516">
        <v>-1038880000</v>
      </c>
      <c r="H1516">
        <v>1096810000</v>
      </c>
      <c r="I1516">
        <v>-1026290000</v>
      </c>
    </row>
    <row r="1517" spans="1:9">
      <c r="A1517">
        <v>30842</v>
      </c>
      <c r="B1517">
        <v>121.80500000000001</v>
      </c>
      <c r="C1517">
        <v>17.2377</v>
      </c>
      <c r="D1517">
        <v>-9.4546700000000001</v>
      </c>
      <c r="E1517">
        <v>0</v>
      </c>
      <c r="F1517">
        <v>0</v>
      </c>
      <c r="G1517">
        <v>-1039140000</v>
      </c>
      <c r="H1517">
        <v>1096810000</v>
      </c>
      <c r="I1517">
        <v>-1026420000</v>
      </c>
    </row>
    <row r="1518" spans="1:9">
      <c r="A1518">
        <v>30861</v>
      </c>
      <c r="B1518">
        <v>121.82599999999999</v>
      </c>
      <c r="C1518">
        <v>17.238499999999998</v>
      </c>
      <c r="D1518">
        <v>-9.4755500000000001</v>
      </c>
      <c r="E1518">
        <v>0</v>
      </c>
      <c r="F1518">
        <v>0</v>
      </c>
      <c r="G1518">
        <v>-1039140000</v>
      </c>
      <c r="H1518">
        <v>1097860000</v>
      </c>
      <c r="I1518">
        <v>-1026560000</v>
      </c>
    </row>
    <row r="1519" spans="1:9">
      <c r="A1519">
        <v>30872</v>
      </c>
      <c r="B1519">
        <v>121.845</v>
      </c>
      <c r="C1519">
        <v>17.245200000000001</v>
      </c>
      <c r="D1519">
        <v>-9.4866600000000005</v>
      </c>
      <c r="E1519">
        <v>0</v>
      </c>
      <c r="F1519">
        <v>0</v>
      </c>
      <c r="G1519">
        <v>-1038880000</v>
      </c>
      <c r="H1519">
        <v>1097860000</v>
      </c>
      <c r="I1519">
        <v>-1026560000</v>
      </c>
    </row>
    <row r="1520" spans="1:9">
      <c r="A1520">
        <v>30880</v>
      </c>
      <c r="B1520">
        <v>121.845</v>
      </c>
      <c r="C1520">
        <v>17.245200000000001</v>
      </c>
      <c r="D1520">
        <v>-9.4866600000000005</v>
      </c>
      <c r="E1520">
        <v>0</v>
      </c>
      <c r="F1520">
        <v>0</v>
      </c>
      <c r="G1520">
        <v>-1038880000</v>
      </c>
      <c r="H1520">
        <v>1096810000</v>
      </c>
      <c r="I1520">
        <v>-1026560000</v>
      </c>
    </row>
    <row r="1521" spans="1:9">
      <c r="A1521">
        <v>30910</v>
      </c>
      <c r="B1521">
        <v>121.851</v>
      </c>
      <c r="C1521">
        <v>17.256499999999999</v>
      </c>
      <c r="D1521">
        <v>-9.4895300000000002</v>
      </c>
      <c r="E1521">
        <v>0</v>
      </c>
      <c r="F1521">
        <v>0</v>
      </c>
      <c r="G1521">
        <v>-1038880000</v>
      </c>
      <c r="H1521">
        <v>1096810000</v>
      </c>
      <c r="I1521">
        <v>-1026560000</v>
      </c>
    </row>
    <row r="1522" spans="1:9">
      <c r="A1522">
        <v>30938</v>
      </c>
      <c r="B1522">
        <v>121.85599999999999</v>
      </c>
      <c r="C1522">
        <v>17.275400000000001</v>
      </c>
      <c r="D1522">
        <v>-9.4905500000000007</v>
      </c>
      <c r="E1522">
        <v>0</v>
      </c>
      <c r="F1522">
        <v>0</v>
      </c>
      <c r="G1522">
        <v>-1038880000</v>
      </c>
      <c r="H1522">
        <v>1095760000</v>
      </c>
      <c r="I1522">
        <v>-1026690000</v>
      </c>
    </row>
    <row r="1523" spans="1:9">
      <c r="A1523">
        <v>30953</v>
      </c>
      <c r="B1523">
        <v>121.85899999999999</v>
      </c>
      <c r="C1523">
        <v>17.2925</v>
      </c>
      <c r="D1523">
        <v>-9.4836500000000008</v>
      </c>
      <c r="E1523">
        <v>0</v>
      </c>
      <c r="F1523">
        <v>0</v>
      </c>
      <c r="G1523">
        <v>-1038880000</v>
      </c>
      <c r="H1523">
        <v>1096810000</v>
      </c>
      <c r="I1523">
        <v>-1026690000</v>
      </c>
    </row>
    <row r="1524" spans="1:9">
      <c r="A1524">
        <v>30975</v>
      </c>
      <c r="B1524">
        <v>121.857</v>
      </c>
      <c r="C1524">
        <v>17.315200000000001</v>
      </c>
      <c r="D1524">
        <v>-9.4780899999999999</v>
      </c>
      <c r="E1524">
        <v>0</v>
      </c>
      <c r="F1524">
        <v>0</v>
      </c>
      <c r="G1524">
        <v>-1038610000</v>
      </c>
      <c r="H1524">
        <v>1096810000</v>
      </c>
      <c r="I1524">
        <v>-1026560000</v>
      </c>
    </row>
    <row r="1525" spans="1:9">
      <c r="A1525">
        <v>30995</v>
      </c>
      <c r="B1525">
        <v>121.849</v>
      </c>
      <c r="C1525">
        <v>17.346299999999999</v>
      </c>
      <c r="D1525">
        <v>-9.4689999999999994</v>
      </c>
      <c r="E1525">
        <v>0</v>
      </c>
      <c r="F1525">
        <v>0</v>
      </c>
      <c r="G1525">
        <v>-1038610000</v>
      </c>
      <c r="H1525">
        <v>1096810000</v>
      </c>
      <c r="I1525">
        <v>-1026560000</v>
      </c>
    </row>
    <row r="1526" spans="1:9">
      <c r="A1526">
        <v>31005</v>
      </c>
      <c r="B1526">
        <v>121.83799999999999</v>
      </c>
      <c r="C1526">
        <v>17.375699999999998</v>
      </c>
      <c r="D1526">
        <v>-9.4519699999999993</v>
      </c>
      <c r="E1526">
        <v>0</v>
      </c>
      <c r="F1526">
        <v>0</v>
      </c>
      <c r="G1526">
        <v>-1038610000</v>
      </c>
      <c r="H1526">
        <v>1096810000</v>
      </c>
      <c r="I1526">
        <v>-1026560000</v>
      </c>
    </row>
    <row r="1527" spans="1:9">
      <c r="A1527">
        <v>31013</v>
      </c>
      <c r="B1527">
        <v>121.828</v>
      </c>
      <c r="C1527">
        <v>17.392900000000001</v>
      </c>
      <c r="D1527">
        <v>-9.4337400000000002</v>
      </c>
      <c r="E1527">
        <v>0</v>
      </c>
      <c r="F1527">
        <v>0</v>
      </c>
      <c r="G1527">
        <v>-1038350000</v>
      </c>
      <c r="H1527">
        <v>1095760000</v>
      </c>
      <c r="I1527">
        <v>-1026290000</v>
      </c>
    </row>
    <row r="1528" spans="1:9">
      <c r="A1528">
        <v>31043</v>
      </c>
      <c r="B1528">
        <v>121.81</v>
      </c>
      <c r="C1528">
        <v>17.393999999999998</v>
      </c>
      <c r="D1528">
        <v>-9.4096100000000007</v>
      </c>
      <c r="E1528">
        <v>0</v>
      </c>
      <c r="F1528">
        <v>0</v>
      </c>
      <c r="G1528">
        <v>-1038880000</v>
      </c>
      <c r="H1528">
        <v>1095760000</v>
      </c>
      <c r="I1528">
        <v>-1026290000</v>
      </c>
    </row>
    <row r="1529" spans="1:9">
      <c r="A1529">
        <v>31073</v>
      </c>
      <c r="B1529">
        <v>121.79900000000001</v>
      </c>
      <c r="C1529">
        <v>17.388300000000001</v>
      </c>
      <c r="D1529">
        <v>-9.4080700000000004</v>
      </c>
      <c r="E1529">
        <v>0</v>
      </c>
      <c r="F1529">
        <v>0</v>
      </c>
      <c r="G1529">
        <v>-1038880000</v>
      </c>
      <c r="H1529">
        <v>1096810000</v>
      </c>
      <c r="I1529">
        <v>-1026690000</v>
      </c>
    </row>
    <row r="1530" spans="1:9">
      <c r="A1530">
        <v>31097</v>
      </c>
      <c r="B1530">
        <v>121.795</v>
      </c>
      <c r="C1530">
        <v>17.386299999999999</v>
      </c>
      <c r="D1530">
        <v>-9.41127</v>
      </c>
      <c r="E1530">
        <v>0</v>
      </c>
      <c r="F1530">
        <v>0</v>
      </c>
      <c r="G1530">
        <v>-1038880000</v>
      </c>
      <c r="H1530">
        <v>1096810000</v>
      </c>
      <c r="I1530">
        <v>-1026560000</v>
      </c>
    </row>
    <row r="1531" spans="1:9">
      <c r="A1531">
        <v>31111</v>
      </c>
      <c r="B1531">
        <v>121.791</v>
      </c>
      <c r="C1531">
        <v>17.3843</v>
      </c>
      <c r="D1531">
        <v>-9.4144600000000001</v>
      </c>
      <c r="E1531">
        <v>0</v>
      </c>
      <c r="F1531">
        <v>0</v>
      </c>
      <c r="G1531">
        <v>-1038610000</v>
      </c>
      <c r="H1531">
        <v>1096810000</v>
      </c>
      <c r="I1531">
        <v>-1026160000</v>
      </c>
    </row>
    <row r="1532" spans="1:9">
      <c r="A1532">
        <v>31134</v>
      </c>
      <c r="B1532">
        <v>121.788</v>
      </c>
      <c r="C1532">
        <v>17.3794</v>
      </c>
      <c r="D1532">
        <v>-9.4225499999999993</v>
      </c>
      <c r="E1532">
        <v>0</v>
      </c>
      <c r="F1532">
        <v>0</v>
      </c>
      <c r="G1532">
        <v>-1038090000</v>
      </c>
      <c r="H1532">
        <v>1097860000</v>
      </c>
      <c r="I1532">
        <v>-1025900000</v>
      </c>
    </row>
    <row r="1533" spans="1:9">
      <c r="A1533">
        <v>31152</v>
      </c>
      <c r="B1533">
        <v>121.783</v>
      </c>
      <c r="C1533">
        <v>17.385000000000002</v>
      </c>
      <c r="D1533">
        <v>-9.4238800000000005</v>
      </c>
      <c r="E1533">
        <v>0</v>
      </c>
      <c r="F1533">
        <v>0</v>
      </c>
      <c r="G1533">
        <v>-1038090000</v>
      </c>
      <c r="H1533">
        <v>1097860000</v>
      </c>
      <c r="I1533">
        <v>-1025770000</v>
      </c>
    </row>
    <row r="1534" spans="1:9">
      <c r="A1534">
        <v>31178</v>
      </c>
      <c r="B1534">
        <v>121.78100000000001</v>
      </c>
      <c r="C1534">
        <v>17.384799999999998</v>
      </c>
      <c r="D1534">
        <v>-9.4350000000000005</v>
      </c>
      <c r="E1534">
        <v>0</v>
      </c>
      <c r="F1534">
        <v>0</v>
      </c>
      <c r="G1534">
        <v>-1038610000</v>
      </c>
      <c r="H1534">
        <v>1096810000</v>
      </c>
      <c r="I1534">
        <v>-1026030000</v>
      </c>
    </row>
    <row r="1535" spans="1:9">
      <c r="A1535">
        <v>31208</v>
      </c>
      <c r="B1535">
        <v>121.78700000000001</v>
      </c>
      <c r="C1535">
        <v>17.393000000000001</v>
      </c>
      <c r="D1535">
        <v>-9.4538799999999998</v>
      </c>
      <c r="E1535">
        <v>0</v>
      </c>
      <c r="F1535">
        <v>0</v>
      </c>
      <c r="G1535">
        <v>-1037830000</v>
      </c>
      <c r="H1535">
        <v>1095760000</v>
      </c>
      <c r="I1535">
        <v>-1025900000</v>
      </c>
    </row>
    <row r="1536" spans="1:9">
      <c r="A1536">
        <v>31229</v>
      </c>
      <c r="B1536">
        <v>121.78700000000001</v>
      </c>
      <c r="C1536">
        <v>17.393000000000001</v>
      </c>
      <c r="D1536">
        <v>-9.4538799999999998</v>
      </c>
      <c r="E1536">
        <v>0</v>
      </c>
      <c r="F1536">
        <v>0</v>
      </c>
      <c r="G1536">
        <v>-1037830000</v>
      </c>
      <c r="H1536">
        <v>1095760000</v>
      </c>
      <c r="I1536">
        <v>-1025900000</v>
      </c>
    </row>
    <row r="1537" spans="1:9">
      <c r="A1537">
        <v>31229</v>
      </c>
      <c r="B1537">
        <v>121.78700000000001</v>
      </c>
      <c r="C1537">
        <v>17.393000000000001</v>
      </c>
      <c r="D1537">
        <v>-9.4538799999999998</v>
      </c>
      <c r="E1537">
        <v>0</v>
      </c>
      <c r="F1537">
        <v>0</v>
      </c>
      <c r="G1537">
        <v>1111490000</v>
      </c>
      <c r="H1537">
        <v>0</v>
      </c>
      <c r="I1537">
        <v>-1024460000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2:V1537"/>
  <sheetViews>
    <sheetView workbookViewId="0">
      <selection activeCell="L10" sqref="L10"/>
    </sheetView>
  </sheetViews>
  <sheetFormatPr baseColWidth="10" defaultRowHeight="14.4"/>
  <cols>
    <col min="1" max="1" width="12.44140625" bestFit="1" customWidth="1"/>
    <col min="2" max="2" width="9.88671875" bestFit="1" customWidth="1"/>
    <col min="3" max="3" width="4.33203125" customWidth="1"/>
    <col min="4" max="5" width="4.21875" customWidth="1"/>
    <col min="6" max="6" width="6.6640625" customWidth="1"/>
    <col min="7" max="7" width="7.44140625" customWidth="1"/>
    <col min="8" max="8" width="6.33203125" customWidth="1"/>
    <col min="9" max="9" width="15.21875" bestFit="1" customWidth="1"/>
    <col min="10" max="10" width="9.109375" bestFit="1" customWidth="1"/>
    <col min="11" max="11" width="10.33203125" bestFit="1" customWidth="1"/>
    <col min="12" max="12" width="10.6640625" bestFit="1" customWidth="1"/>
    <col min="13" max="13" width="18" bestFit="1" customWidth="1"/>
    <col min="14" max="14" width="18.33203125" bestFit="1" customWidth="1"/>
    <col min="15" max="15" width="11.88671875" bestFit="1" customWidth="1"/>
    <col min="16" max="16" width="10.33203125" bestFit="1" customWidth="1"/>
    <col min="17" max="17" width="10.77734375" bestFit="1" customWidth="1"/>
    <col min="18" max="19" width="10.6640625" bestFit="1" customWidth="1"/>
    <col min="20" max="20" width="13.109375" bestFit="1" customWidth="1"/>
    <col min="21" max="21" width="13.88671875" bestFit="1" customWidth="1"/>
    <col min="22" max="22" width="12.77734375" bestFit="1" customWidth="1"/>
    <col min="23" max="23" width="7.44140625" customWidth="1"/>
    <col min="24" max="24" width="6.33203125" customWidth="1"/>
    <col min="25" max="25" width="9.109375" customWidth="1"/>
    <col min="26" max="26" width="10.33203125" customWidth="1"/>
    <col min="27" max="27" width="10.6640625" customWidth="1"/>
    <col min="28" max="28" width="18" bestFit="1" customWidth="1"/>
    <col min="29" max="29" width="18.33203125" bestFit="1" customWidth="1"/>
    <col min="30" max="30" width="10.77734375" customWidth="1"/>
    <col min="31" max="32" width="10.6640625" customWidth="1"/>
    <col min="33" max="33" width="13.109375" bestFit="1" customWidth="1"/>
    <col min="34" max="34" width="13.88671875" bestFit="1" customWidth="1"/>
    <col min="35" max="35" width="12.77734375" bestFit="1" customWidth="1"/>
  </cols>
  <sheetData>
    <row r="2" spans="1:22">
      <c r="A2" t="s">
        <v>0</v>
      </c>
      <c r="B2" t="s">
        <v>15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24</v>
      </c>
      <c r="J2" t="s">
        <v>16</v>
      </c>
      <c r="K2" t="s">
        <v>17</v>
      </c>
      <c r="L2" t="s">
        <v>18</v>
      </c>
      <c r="M2" t="s">
        <v>19</v>
      </c>
      <c r="N2" t="s">
        <v>20</v>
      </c>
      <c r="O2" t="s">
        <v>116</v>
      </c>
      <c r="P2" t="s">
        <v>115</v>
      </c>
      <c r="Q2" t="s">
        <v>119</v>
      </c>
      <c r="R2" t="s">
        <v>120</v>
      </c>
      <c r="S2" t="s">
        <v>121</v>
      </c>
      <c r="T2" t="s">
        <v>122</v>
      </c>
      <c r="U2" t="s">
        <v>123</v>
      </c>
      <c r="V2" t="s">
        <v>124</v>
      </c>
    </row>
    <row r="3" spans="1:22">
      <c r="A3">
        <v>22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e">
        <f>IF(AND(Tabelle12[[#This Row],[AreaPx]]&gt;0,NOT(Tabelle12[[#This Row],[AreaPx]]="inf")),Tabelle12[[#This Row],[AreaPx]], NA())</f>
        <v>#N/A</v>
      </c>
      <c r="J3">
        <v>0</v>
      </c>
      <c r="K3">
        <v>0</v>
      </c>
      <c r="L3">
        <v>0</v>
      </c>
      <c r="M3">
        <v>0</v>
      </c>
      <c r="N3">
        <v>0</v>
      </c>
      <c r="O3">
        <f>Tabelle12[[#This Row],[Roll]]+Tabelle12[[#This Row],[Pitch]]</f>
        <v>0</v>
      </c>
      <c r="P3">
        <f>SQRT(Tabelle12[[#This Row],[X]]*Tabelle12[[#This Row],[X]] + Tabelle12[[#This Row],[Y]]*Tabelle12[[#This Row],[Y]] +Tabelle12[[#This Row],[Z]]*Tabelle12[[#This Row],[Z]])</f>
        <v>0</v>
      </c>
      <c r="Q3">
        <v>136</v>
      </c>
      <c r="R3">
        <v>109.2</v>
      </c>
      <c r="S3">
        <v>-41.8</v>
      </c>
      <c r="T3">
        <v>180</v>
      </c>
      <c r="U3">
        <v>6.0463400000000003E-6</v>
      </c>
      <c r="V3">
        <v>-90</v>
      </c>
    </row>
    <row r="4" spans="1:22">
      <c r="A4">
        <v>72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e">
        <f>IF(AND(Tabelle12[[#This Row],[AreaPx]]&gt;0,NOT(Tabelle12[[#This Row],[AreaPx]]="inf")),Tabelle12[[#This Row],[AreaPx]], NA())</f>
        <v>#N/A</v>
      </c>
      <c r="J4">
        <v>0</v>
      </c>
      <c r="K4">
        <v>0</v>
      </c>
      <c r="L4">
        <v>0</v>
      </c>
      <c r="M4">
        <v>0</v>
      </c>
      <c r="N4">
        <v>0</v>
      </c>
      <c r="O4">
        <f>Tabelle12[[#This Row],[Roll]]+Tabelle12[[#This Row],[Pitch]]</f>
        <v>0</v>
      </c>
      <c r="P4">
        <f>SQRT(Tabelle12[[#This Row],[X]]*Tabelle12[[#This Row],[X]] + Tabelle12[[#This Row],[Y]]*Tabelle12[[#This Row],[Y]] +Tabelle12[[#This Row],[Z]]*Tabelle12[[#This Row],[Z]])</f>
        <v>0</v>
      </c>
      <c r="Q4">
        <v>136</v>
      </c>
      <c r="R4">
        <v>109.2</v>
      </c>
      <c r="S4">
        <v>-41.8</v>
      </c>
      <c r="T4">
        <v>180</v>
      </c>
      <c r="U4">
        <v>6.0463400000000003E-6</v>
      </c>
      <c r="V4">
        <v>-90</v>
      </c>
    </row>
    <row r="5" spans="1:22">
      <c r="A5">
        <v>98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e">
        <f>IF(AND(Tabelle12[[#This Row],[AreaPx]]&gt;0,NOT(Tabelle12[[#This Row],[AreaPx]]="inf")),Tabelle12[[#This Row],[AreaPx]], NA())</f>
        <v>#N/A</v>
      </c>
      <c r="J5">
        <v>0</v>
      </c>
      <c r="K5">
        <v>0</v>
      </c>
      <c r="L5">
        <v>0</v>
      </c>
      <c r="M5">
        <v>0</v>
      </c>
      <c r="N5">
        <v>0</v>
      </c>
      <c r="O5">
        <f>Tabelle12[[#This Row],[Roll]]+Tabelle12[[#This Row],[Pitch]]</f>
        <v>0</v>
      </c>
      <c r="P5">
        <f>SQRT(Tabelle12[[#This Row],[X]]*Tabelle12[[#This Row],[X]] + Tabelle12[[#This Row],[Y]]*Tabelle12[[#This Row],[Y]] +Tabelle12[[#This Row],[Z]]*Tabelle12[[#This Row],[Z]])</f>
        <v>0</v>
      </c>
      <c r="Q5">
        <v>136</v>
      </c>
      <c r="R5">
        <v>109.2</v>
      </c>
      <c r="S5">
        <v>-41.8</v>
      </c>
      <c r="T5">
        <v>180</v>
      </c>
      <c r="U5">
        <v>6.0463400000000003E-6</v>
      </c>
      <c r="V5">
        <v>-90</v>
      </c>
    </row>
    <row r="6" spans="1:22">
      <c r="A6">
        <v>122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e">
        <f>IF(AND(Tabelle12[[#This Row],[AreaPx]]&gt;0,NOT(Tabelle12[[#This Row],[AreaPx]]="inf")),Tabelle12[[#This Row],[AreaPx]], NA())</f>
        <v>#N/A</v>
      </c>
      <c r="J6">
        <v>0</v>
      </c>
      <c r="K6">
        <v>0</v>
      </c>
      <c r="L6">
        <v>0</v>
      </c>
      <c r="M6">
        <v>0</v>
      </c>
      <c r="N6">
        <v>0</v>
      </c>
      <c r="O6">
        <f>Tabelle12[[#This Row],[Roll]]+Tabelle12[[#This Row],[Pitch]]</f>
        <v>0</v>
      </c>
      <c r="P6">
        <f>SQRT(Tabelle12[[#This Row],[X]]*Tabelle12[[#This Row],[X]] + Tabelle12[[#This Row],[Y]]*Tabelle12[[#This Row],[Y]] +Tabelle12[[#This Row],[Z]]*Tabelle12[[#This Row],[Z]])</f>
        <v>0</v>
      </c>
      <c r="Q6">
        <v>136</v>
      </c>
      <c r="R6">
        <v>109.2</v>
      </c>
      <c r="S6">
        <v>-41.8</v>
      </c>
      <c r="T6">
        <v>180</v>
      </c>
      <c r="U6">
        <v>6.0463400000000003E-6</v>
      </c>
      <c r="V6">
        <v>-90</v>
      </c>
    </row>
    <row r="7" spans="1:22">
      <c r="A7">
        <v>147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e">
        <f>IF(AND(Tabelle12[[#This Row],[AreaPx]]&gt;0,NOT(Tabelle12[[#This Row],[AreaPx]]="inf")),Tabelle12[[#This Row],[AreaPx]], NA())</f>
        <v>#N/A</v>
      </c>
      <c r="J7">
        <v>0</v>
      </c>
      <c r="K7">
        <v>0</v>
      </c>
      <c r="L7">
        <v>0</v>
      </c>
      <c r="M7">
        <v>0</v>
      </c>
      <c r="N7">
        <v>0</v>
      </c>
      <c r="O7">
        <f>Tabelle12[[#This Row],[Roll]]+Tabelle12[[#This Row],[Pitch]]</f>
        <v>0</v>
      </c>
      <c r="P7">
        <f>SQRT(Tabelle12[[#This Row],[X]]*Tabelle12[[#This Row],[X]] + Tabelle12[[#This Row],[Y]]*Tabelle12[[#This Row],[Y]] +Tabelle12[[#This Row],[Z]]*Tabelle12[[#This Row],[Z]])</f>
        <v>0</v>
      </c>
      <c r="Q7">
        <v>136</v>
      </c>
      <c r="R7">
        <v>109.2</v>
      </c>
      <c r="S7">
        <v>-41.8</v>
      </c>
      <c r="T7">
        <v>180</v>
      </c>
      <c r="U7">
        <v>6.0463400000000003E-6</v>
      </c>
      <c r="V7">
        <v>-90</v>
      </c>
    </row>
    <row r="8" spans="1:22">
      <c r="A8">
        <v>160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e">
        <f>IF(AND(Tabelle12[[#This Row],[AreaPx]]&gt;0,NOT(Tabelle12[[#This Row],[AreaPx]]="inf")),Tabelle12[[#This Row],[AreaPx]], NA())</f>
        <v>#N/A</v>
      </c>
      <c r="J8">
        <v>0</v>
      </c>
      <c r="K8">
        <v>0</v>
      </c>
      <c r="L8">
        <v>0</v>
      </c>
      <c r="M8">
        <v>0</v>
      </c>
      <c r="N8">
        <v>0</v>
      </c>
      <c r="O8">
        <f>Tabelle12[[#This Row],[Roll]]+Tabelle12[[#This Row],[Pitch]]</f>
        <v>0</v>
      </c>
      <c r="P8">
        <f>SQRT(Tabelle12[[#This Row],[X]]*Tabelle12[[#This Row],[X]] + Tabelle12[[#This Row],[Y]]*Tabelle12[[#This Row],[Y]] +Tabelle12[[#This Row],[Z]]*Tabelle12[[#This Row],[Z]])</f>
        <v>0</v>
      </c>
      <c r="Q8">
        <v>136</v>
      </c>
      <c r="R8">
        <v>109.2</v>
      </c>
      <c r="S8">
        <v>-41.8</v>
      </c>
      <c r="T8">
        <v>180</v>
      </c>
      <c r="U8">
        <v>6.0463400000000003E-6</v>
      </c>
      <c r="V8">
        <v>-90</v>
      </c>
    </row>
    <row r="9" spans="1:22">
      <c r="A9">
        <v>175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e">
        <f>IF(AND(Tabelle12[[#This Row],[AreaPx]]&gt;0,NOT(Tabelle12[[#This Row],[AreaPx]]="inf")),Tabelle12[[#This Row],[AreaPx]], NA())</f>
        <v>#N/A</v>
      </c>
      <c r="J9">
        <v>0</v>
      </c>
      <c r="K9">
        <v>0</v>
      </c>
      <c r="L9">
        <v>0</v>
      </c>
      <c r="M9">
        <v>0</v>
      </c>
      <c r="N9">
        <v>0</v>
      </c>
      <c r="O9">
        <f>Tabelle12[[#This Row],[Roll]]+Tabelle12[[#This Row],[Pitch]]</f>
        <v>0</v>
      </c>
      <c r="P9">
        <f>SQRT(Tabelle12[[#This Row],[X]]*Tabelle12[[#This Row],[X]] + Tabelle12[[#This Row],[Y]]*Tabelle12[[#This Row],[Y]] +Tabelle12[[#This Row],[Z]]*Tabelle12[[#This Row],[Z]])</f>
        <v>0</v>
      </c>
      <c r="Q9">
        <v>136</v>
      </c>
      <c r="R9">
        <v>109.2</v>
      </c>
      <c r="S9">
        <v>-41.8</v>
      </c>
      <c r="T9">
        <v>180</v>
      </c>
      <c r="U9">
        <v>6.0463400000000003E-6</v>
      </c>
      <c r="V9">
        <v>-90</v>
      </c>
    </row>
    <row r="10" spans="1:22">
      <c r="A10">
        <v>199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e">
        <f>IF(AND(Tabelle12[[#This Row],[AreaPx]]&gt;0,NOT(Tabelle12[[#This Row],[AreaPx]]="inf")),Tabelle12[[#This Row],[AreaPx]], NA())</f>
        <v>#N/A</v>
      </c>
      <c r="J10">
        <v>0</v>
      </c>
      <c r="K10">
        <v>0</v>
      </c>
      <c r="L10">
        <v>0</v>
      </c>
      <c r="M10">
        <v>0</v>
      </c>
      <c r="N10">
        <v>0</v>
      </c>
      <c r="O10">
        <f>Tabelle12[[#This Row],[Roll]]+Tabelle12[[#This Row],[Pitch]]</f>
        <v>0</v>
      </c>
      <c r="P10">
        <f>SQRT(Tabelle12[[#This Row],[X]]*Tabelle12[[#This Row],[X]] + Tabelle12[[#This Row],[Y]]*Tabelle12[[#This Row],[Y]] +Tabelle12[[#This Row],[Z]]*Tabelle12[[#This Row],[Z]])</f>
        <v>0</v>
      </c>
      <c r="Q10">
        <v>136</v>
      </c>
      <c r="R10">
        <v>109.2</v>
      </c>
      <c r="S10">
        <v>-41.8</v>
      </c>
      <c r="T10">
        <v>180</v>
      </c>
      <c r="U10">
        <v>6.0463400000000003E-6</v>
      </c>
      <c r="V10">
        <v>-90</v>
      </c>
    </row>
    <row r="11" spans="1:22">
      <c r="A11">
        <v>210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e">
        <f>IF(AND(Tabelle12[[#This Row],[AreaPx]]&gt;0,NOT(Tabelle12[[#This Row],[AreaPx]]="inf")),Tabelle12[[#This Row],[AreaPx]], NA())</f>
        <v>#N/A</v>
      </c>
      <c r="J11">
        <v>0</v>
      </c>
      <c r="K11">
        <v>0</v>
      </c>
      <c r="L11">
        <v>0</v>
      </c>
      <c r="M11">
        <v>0</v>
      </c>
      <c r="N11">
        <v>0</v>
      </c>
      <c r="O11">
        <f>Tabelle12[[#This Row],[Roll]]+Tabelle12[[#This Row],[Pitch]]</f>
        <v>0</v>
      </c>
      <c r="P11">
        <f>SQRT(Tabelle12[[#This Row],[X]]*Tabelle12[[#This Row],[X]] + Tabelle12[[#This Row],[Y]]*Tabelle12[[#This Row],[Y]] +Tabelle12[[#This Row],[Z]]*Tabelle12[[#This Row],[Z]])</f>
        <v>0</v>
      </c>
      <c r="Q11">
        <v>136</v>
      </c>
      <c r="R11">
        <v>109.2</v>
      </c>
      <c r="S11">
        <v>-41.8</v>
      </c>
      <c r="T11">
        <v>180</v>
      </c>
      <c r="U11">
        <v>6.0463400000000003E-6</v>
      </c>
      <c r="V11">
        <v>-90</v>
      </c>
    </row>
    <row r="12" spans="1:22">
      <c r="A12">
        <v>231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e">
        <f>IF(AND(Tabelle12[[#This Row],[AreaPx]]&gt;0,NOT(Tabelle12[[#This Row],[AreaPx]]="inf")),Tabelle12[[#This Row],[AreaPx]], NA())</f>
        <v>#N/A</v>
      </c>
      <c r="J12">
        <v>0</v>
      </c>
      <c r="K12">
        <v>0</v>
      </c>
      <c r="L12">
        <v>0</v>
      </c>
      <c r="M12">
        <v>0</v>
      </c>
      <c r="N12">
        <v>0</v>
      </c>
      <c r="O12">
        <f>Tabelle12[[#This Row],[Roll]]+Tabelle12[[#This Row],[Pitch]]</f>
        <v>0</v>
      </c>
      <c r="P12">
        <f>SQRT(Tabelle12[[#This Row],[X]]*Tabelle12[[#This Row],[X]] + Tabelle12[[#This Row],[Y]]*Tabelle12[[#This Row],[Y]] +Tabelle12[[#This Row],[Z]]*Tabelle12[[#This Row],[Z]])</f>
        <v>0</v>
      </c>
      <c r="Q12">
        <v>136</v>
      </c>
      <c r="R12">
        <v>109.2</v>
      </c>
      <c r="S12">
        <v>-41.8</v>
      </c>
      <c r="T12">
        <v>180</v>
      </c>
      <c r="U12">
        <v>6.0463400000000003E-6</v>
      </c>
      <c r="V12">
        <v>-90</v>
      </c>
    </row>
    <row r="13" spans="1:22">
      <c r="A13">
        <v>243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e">
        <f>IF(AND(Tabelle12[[#This Row],[AreaPx]]&gt;0,NOT(Tabelle12[[#This Row],[AreaPx]]="inf")),Tabelle12[[#This Row],[AreaPx]], NA())</f>
        <v>#N/A</v>
      </c>
      <c r="J13">
        <v>0</v>
      </c>
      <c r="K13">
        <v>0</v>
      </c>
      <c r="L13">
        <v>0</v>
      </c>
      <c r="M13">
        <v>0</v>
      </c>
      <c r="N13">
        <v>0</v>
      </c>
      <c r="O13">
        <f>Tabelle12[[#This Row],[Roll]]+Tabelle12[[#This Row],[Pitch]]</f>
        <v>0</v>
      </c>
      <c r="P13">
        <f>SQRT(Tabelle12[[#This Row],[X]]*Tabelle12[[#This Row],[X]] + Tabelle12[[#This Row],[Y]]*Tabelle12[[#This Row],[Y]] +Tabelle12[[#This Row],[Z]]*Tabelle12[[#This Row],[Z]])</f>
        <v>0</v>
      </c>
      <c r="Q13">
        <v>136</v>
      </c>
      <c r="R13">
        <v>109.2</v>
      </c>
      <c r="S13">
        <v>-41.8</v>
      </c>
      <c r="T13">
        <v>180</v>
      </c>
      <c r="U13">
        <v>6.0463400000000003E-6</v>
      </c>
      <c r="V13">
        <v>-90</v>
      </c>
    </row>
    <row r="14" spans="1:22">
      <c r="A14">
        <v>269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e">
        <f>IF(AND(Tabelle12[[#This Row],[AreaPx]]&gt;0,NOT(Tabelle12[[#This Row],[AreaPx]]="inf")),Tabelle12[[#This Row],[AreaPx]], NA())</f>
        <v>#N/A</v>
      </c>
      <c r="J14">
        <v>0</v>
      </c>
      <c r="K14">
        <v>0</v>
      </c>
      <c r="L14">
        <v>0</v>
      </c>
      <c r="M14">
        <v>0</v>
      </c>
      <c r="N14">
        <v>0</v>
      </c>
      <c r="O14">
        <f>Tabelle12[[#This Row],[Roll]]+Tabelle12[[#This Row],[Pitch]]</f>
        <v>0</v>
      </c>
      <c r="P14">
        <f>SQRT(Tabelle12[[#This Row],[X]]*Tabelle12[[#This Row],[X]] + Tabelle12[[#This Row],[Y]]*Tabelle12[[#This Row],[Y]] +Tabelle12[[#This Row],[Z]]*Tabelle12[[#This Row],[Z]])</f>
        <v>0</v>
      </c>
      <c r="Q14">
        <v>136</v>
      </c>
      <c r="R14">
        <v>109.2</v>
      </c>
      <c r="S14">
        <v>-41.8</v>
      </c>
      <c r="T14">
        <v>180</v>
      </c>
      <c r="U14">
        <v>6.0463400000000003E-6</v>
      </c>
      <c r="V14">
        <v>-90</v>
      </c>
    </row>
    <row r="15" spans="1:22">
      <c r="A15">
        <v>287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e">
        <f>IF(AND(Tabelle12[[#This Row],[AreaPx]]&gt;0,NOT(Tabelle12[[#This Row],[AreaPx]]="inf")),Tabelle12[[#This Row],[AreaPx]], NA())</f>
        <v>#N/A</v>
      </c>
      <c r="J15">
        <v>0</v>
      </c>
      <c r="K15">
        <v>0</v>
      </c>
      <c r="L15">
        <v>0</v>
      </c>
      <c r="M15">
        <v>0</v>
      </c>
      <c r="N15">
        <v>0</v>
      </c>
      <c r="O15">
        <f>Tabelle12[[#This Row],[Roll]]+Tabelle12[[#This Row],[Pitch]]</f>
        <v>0</v>
      </c>
      <c r="P15">
        <f>SQRT(Tabelle12[[#This Row],[X]]*Tabelle12[[#This Row],[X]] + Tabelle12[[#This Row],[Y]]*Tabelle12[[#This Row],[Y]] +Tabelle12[[#This Row],[Z]]*Tabelle12[[#This Row],[Z]])</f>
        <v>0</v>
      </c>
      <c r="Q15">
        <v>136</v>
      </c>
      <c r="R15">
        <v>109.2</v>
      </c>
      <c r="S15">
        <v>-41.8</v>
      </c>
      <c r="T15">
        <v>180</v>
      </c>
      <c r="U15">
        <v>6.0463400000000003E-6</v>
      </c>
      <c r="V15">
        <v>-90</v>
      </c>
    </row>
    <row r="16" spans="1:22">
      <c r="A16">
        <v>306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e">
        <f>IF(AND(Tabelle12[[#This Row],[AreaPx]]&gt;0,NOT(Tabelle12[[#This Row],[AreaPx]]="inf")),Tabelle12[[#This Row],[AreaPx]], NA())</f>
        <v>#N/A</v>
      </c>
      <c r="J16">
        <v>0</v>
      </c>
      <c r="K16">
        <v>0</v>
      </c>
      <c r="L16">
        <v>0</v>
      </c>
      <c r="M16">
        <v>0</v>
      </c>
      <c r="N16">
        <v>0</v>
      </c>
      <c r="O16">
        <f>Tabelle12[[#This Row],[Roll]]+Tabelle12[[#This Row],[Pitch]]</f>
        <v>0</v>
      </c>
      <c r="P16">
        <f>SQRT(Tabelle12[[#This Row],[X]]*Tabelle12[[#This Row],[X]] + Tabelle12[[#This Row],[Y]]*Tabelle12[[#This Row],[Y]] +Tabelle12[[#This Row],[Z]]*Tabelle12[[#This Row],[Z]])</f>
        <v>0</v>
      </c>
      <c r="Q16">
        <v>136</v>
      </c>
      <c r="R16">
        <v>109.2</v>
      </c>
      <c r="S16">
        <v>-41.8</v>
      </c>
      <c r="T16">
        <v>180</v>
      </c>
      <c r="U16">
        <v>6.0463400000000003E-6</v>
      </c>
      <c r="V16">
        <v>-90</v>
      </c>
    </row>
    <row r="17" spans="1:22">
      <c r="A17">
        <v>322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e">
        <f>IF(AND(Tabelle12[[#This Row],[AreaPx]]&gt;0,NOT(Tabelle12[[#This Row],[AreaPx]]="inf")),Tabelle12[[#This Row],[AreaPx]], NA())</f>
        <v>#N/A</v>
      </c>
      <c r="J17">
        <v>0</v>
      </c>
      <c r="K17">
        <v>0</v>
      </c>
      <c r="L17">
        <v>0</v>
      </c>
      <c r="M17">
        <v>0</v>
      </c>
      <c r="N17">
        <v>0</v>
      </c>
      <c r="O17">
        <f>Tabelle12[[#This Row],[Roll]]+Tabelle12[[#This Row],[Pitch]]</f>
        <v>0</v>
      </c>
      <c r="P17">
        <f>SQRT(Tabelle12[[#This Row],[X]]*Tabelle12[[#This Row],[X]] + Tabelle12[[#This Row],[Y]]*Tabelle12[[#This Row],[Y]] +Tabelle12[[#This Row],[Z]]*Tabelle12[[#This Row],[Z]])</f>
        <v>0</v>
      </c>
      <c r="Q17">
        <v>136</v>
      </c>
      <c r="R17">
        <v>109.2</v>
      </c>
      <c r="S17">
        <v>-41.8</v>
      </c>
      <c r="T17">
        <v>180</v>
      </c>
      <c r="U17">
        <v>6.0463400000000003E-6</v>
      </c>
      <c r="V17">
        <v>-90</v>
      </c>
    </row>
    <row r="18" spans="1:22">
      <c r="A18">
        <v>334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e">
        <f>IF(AND(Tabelle12[[#This Row],[AreaPx]]&gt;0,NOT(Tabelle12[[#This Row],[AreaPx]]="inf")),Tabelle12[[#This Row],[AreaPx]], NA())</f>
        <v>#N/A</v>
      </c>
      <c r="J18">
        <v>0</v>
      </c>
      <c r="K18">
        <v>0</v>
      </c>
      <c r="L18">
        <v>0</v>
      </c>
      <c r="M18">
        <v>0</v>
      </c>
      <c r="N18">
        <v>0</v>
      </c>
      <c r="O18">
        <f>Tabelle12[[#This Row],[Roll]]+Tabelle12[[#This Row],[Pitch]]</f>
        <v>0</v>
      </c>
      <c r="P18">
        <f>SQRT(Tabelle12[[#This Row],[X]]*Tabelle12[[#This Row],[X]] + Tabelle12[[#This Row],[Y]]*Tabelle12[[#This Row],[Y]] +Tabelle12[[#This Row],[Z]]*Tabelle12[[#This Row],[Z]])</f>
        <v>0</v>
      </c>
      <c r="Q18">
        <v>136</v>
      </c>
      <c r="R18">
        <v>109.2</v>
      </c>
      <c r="S18">
        <v>-41.8</v>
      </c>
      <c r="T18">
        <v>180</v>
      </c>
      <c r="U18">
        <v>6.0463400000000003E-6</v>
      </c>
      <c r="V18">
        <v>-90</v>
      </c>
    </row>
    <row r="19" spans="1:22">
      <c r="A19">
        <v>345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e">
        <f>IF(AND(Tabelle12[[#This Row],[AreaPx]]&gt;0,NOT(Tabelle12[[#This Row],[AreaPx]]="inf")),Tabelle12[[#This Row],[AreaPx]], NA())</f>
        <v>#N/A</v>
      </c>
      <c r="J19">
        <v>0</v>
      </c>
      <c r="K19">
        <v>0</v>
      </c>
      <c r="L19">
        <v>0</v>
      </c>
      <c r="M19">
        <v>0</v>
      </c>
      <c r="N19">
        <v>0</v>
      </c>
      <c r="O19">
        <f>Tabelle12[[#This Row],[Roll]]+Tabelle12[[#This Row],[Pitch]]</f>
        <v>0</v>
      </c>
      <c r="P19">
        <f>SQRT(Tabelle12[[#This Row],[X]]*Tabelle12[[#This Row],[X]] + Tabelle12[[#This Row],[Y]]*Tabelle12[[#This Row],[Y]] +Tabelle12[[#This Row],[Z]]*Tabelle12[[#This Row],[Z]])</f>
        <v>0</v>
      </c>
      <c r="Q19">
        <v>136</v>
      </c>
      <c r="R19">
        <v>109.2</v>
      </c>
      <c r="S19">
        <v>-41.8</v>
      </c>
      <c r="T19">
        <v>180</v>
      </c>
      <c r="U19">
        <v>6.0463400000000003E-6</v>
      </c>
      <c r="V19">
        <v>-90</v>
      </c>
    </row>
    <row r="20" spans="1:22">
      <c r="A20">
        <v>373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e">
        <f>IF(AND(Tabelle12[[#This Row],[AreaPx]]&gt;0,NOT(Tabelle12[[#This Row],[AreaPx]]="inf")),Tabelle12[[#This Row],[AreaPx]], NA())</f>
        <v>#N/A</v>
      </c>
      <c r="J20">
        <v>0</v>
      </c>
      <c r="K20">
        <v>0</v>
      </c>
      <c r="L20">
        <v>0</v>
      </c>
      <c r="M20">
        <v>0</v>
      </c>
      <c r="N20">
        <v>0</v>
      </c>
      <c r="O20">
        <f>Tabelle12[[#This Row],[Roll]]+Tabelle12[[#This Row],[Pitch]]</f>
        <v>0</v>
      </c>
      <c r="P20">
        <f>SQRT(Tabelle12[[#This Row],[X]]*Tabelle12[[#This Row],[X]] + Tabelle12[[#This Row],[Y]]*Tabelle12[[#This Row],[Y]] +Tabelle12[[#This Row],[Z]]*Tabelle12[[#This Row],[Z]])</f>
        <v>0</v>
      </c>
      <c r="Q20">
        <v>136</v>
      </c>
      <c r="R20">
        <v>109.2</v>
      </c>
      <c r="S20">
        <v>-41.8</v>
      </c>
      <c r="T20">
        <v>180</v>
      </c>
      <c r="U20">
        <v>6.0463400000000003E-6</v>
      </c>
      <c r="V20">
        <v>-90</v>
      </c>
    </row>
    <row r="21" spans="1:22">
      <c r="A21">
        <v>405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e">
        <f>IF(AND(Tabelle12[[#This Row],[AreaPx]]&gt;0,NOT(Tabelle12[[#This Row],[AreaPx]]="inf")),Tabelle12[[#This Row],[AreaPx]], NA())</f>
        <v>#N/A</v>
      </c>
      <c r="J21">
        <v>0</v>
      </c>
      <c r="K21">
        <v>0</v>
      </c>
      <c r="L21">
        <v>0</v>
      </c>
      <c r="M21">
        <v>0</v>
      </c>
      <c r="N21">
        <v>0</v>
      </c>
      <c r="O21">
        <f>Tabelle12[[#This Row],[Roll]]+Tabelle12[[#This Row],[Pitch]]</f>
        <v>0</v>
      </c>
      <c r="P21">
        <f>SQRT(Tabelle12[[#This Row],[X]]*Tabelle12[[#This Row],[X]] + Tabelle12[[#This Row],[Y]]*Tabelle12[[#This Row],[Y]] +Tabelle12[[#This Row],[Z]]*Tabelle12[[#This Row],[Z]])</f>
        <v>0</v>
      </c>
      <c r="Q21">
        <v>136</v>
      </c>
      <c r="R21">
        <v>109.2</v>
      </c>
      <c r="S21">
        <v>-41.8</v>
      </c>
      <c r="T21">
        <v>180</v>
      </c>
      <c r="U21">
        <v>6.0463400000000003E-6</v>
      </c>
      <c r="V21">
        <v>-90</v>
      </c>
    </row>
    <row r="22" spans="1:22">
      <c r="A22">
        <v>421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e">
        <f>IF(AND(Tabelle12[[#This Row],[AreaPx]]&gt;0,NOT(Tabelle12[[#This Row],[AreaPx]]="inf")),Tabelle12[[#This Row],[AreaPx]], NA())</f>
        <v>#N/A</v>
      </c>
      <c r="J22">
        <v>0</v>
      </c>
      <c r="K22">
        <v>0</v>
      </c>
      <c r="L22">
        <v>0</v>
      </c>
      <c r="M22">
        <v>0</v>
      </c>
      <c r="N22">
        <v>0</v>
      </c>
      <c r="O22">
        <f>Tabelle12[[#This Row],[Roll]]+Tabelle12[[#This Row],[Pitch]]</f>
        <v>0</v>
      </c>
      <c r="P22">
        <f>SQRT(Tabelle12[[#This Row],[X]]*Tabelle12[[#This Row],[X]] + Tabelle12[[#This Row],[Y]]*Tabelle12[[#This Row],[Y]] +Tabelle12[[#This Row],[Z]]*Tabelle12[[#This Row],[Z]])</f>
        <v>0</v>
      </c>
      <c r="Q22">
        <v>136</v>
      </c>
      <c r="R22">
        <v>109.2</v>
      </c>
      <c r="S22">
        <v>-41.8</v>
      </c>
      <c r="T22">
        <v>180</v>
      </c>
      <c r="U22">
        <v>6.0463400000000003E-6</v>
      </c>
      <c r="V22">
        <v>-90</v>
      </c>
    </row>
    <row r="23" spans="1:22">
      <c r="A23">
        <v>446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e">
        <f>IF(AND(Tabelle12[[#This Row],[AreaPx]]&gt;0,NOT(Tabelle12[[#This Row],[AreaPx]]="inf")),Tabelle12[[#This Row],[AreaPx]], NA())</f>
        <v>#N/A</v>
      </c>
      <c r="J23">
        <v>0</v>
      </c>
      <c r="K23">
        <v>0</v>
      </c>
      <c r="L23">
        <v>0</v>
      </c>
      <c r="M23">
        <v>0</v>
      </c>
      <c r="N23">
        <v>0</v>
      </c>
      <c r="O23">
        <f>Tabelle12[[#This Row],[Roll]]+Tabelle12[[#This Row],[Pitch]]</f>
        <v>0</v>
      </c>
      <c r="P23">
        <f>SQRT(Tabelle12[[#This Row],[X]]*Tabelle12[[#This Row],[X]] + Tabelle12[[#This Row],[Y]]*Tabelle12[[#This Row],[Y]] +Tabelle12[[#This Row],[Z]]*Tabelle12[[#This Row],[Z]])</f>
        <v>0</v>
      </c>
      <c r="Q23">
        <v>136</v>
      </c>
      <c r="R23">
        <v>109.2</v>
      </c>
      <c r="S23">
        <v>-41.8</v>
      </c>
      <c r="T23">
        <v>180</v>
      </c>
      <c r="U23">
        <v>6.0463400000000003E-6</v>
      </c>
      <c r="V23">
        <v>-90</v>
      </c>
    </row>
    <row r="24" spans="1:22">
      <c r="A24">
        <v>468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e">
        <f>IF(AND(Tabelle12[[#This Row],[AreaPx]]&gt;0,NOT(Tabelle12[[#This Row],[AreaPx]]="inf")),Tabelle12[[#This Row],[AreaPx]], NA())</f>
        <v>#N/A</v>
      </c>
      <c r="J24">
        <v>0</v>
      </c>
      <c r="K24">
        <v>0</v>
      </c>
      <c r="L24">
        <v>0</v>
      </c>
      <c r="M24">
        <v>0</v>
      </c>
      <c r="N24">
        <v>0</v>
      </c>
      <c r="O24">
        <f>Tabelle12[[#This Row],[Roll]]+Tabelle12[[#This Row],[Pitch]]</f>
        <v>0</v>
      </c>
      <c r="P24">
        <f>SQRT(Tabelle12[[#This Row],[X]]*Tabelle12[[#This Row],[X]] + Tabelle12[[#This Row],[Y]]*Tabelle12[[#This Row],[Y]] +Tabelle12[[#This Row],[Z]]*Tabelle12[[#This Row],[Z]])</f>
        <v>0</v>
      </c>
      <c r="Q24">
        <v>136</v>
      </c>
      <c r="R24">
        <v>109.2</v>
      </c>
      <c r="S24">
        <v>-41.8</v>
      </c>
      <c r="T24">
        <v>180</v>
      </c>
      <c r="U24">
        <v>6.0463400000000003E-6</v>
      </c>
      <c r="V24">
        <v>-90</v>
      </c>
    </row>
    <row r="25" spans="1:22">
      <c r="A25">
        <v>479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e">
        <f>IF(AND(Tabelle12[[#This Row],[AreaPx]]&gt;0,NOT(Tabelle12[[#This Row],[AreaPx]]="inf")),Tabelle12[[#This Row],[AreaPx]], NA())</f>
        <v>#N/A</v>
      </c>
      <c r="J25">
        <v>0</v>
      </c>
      <c r="K25">
        <v>0</v>
      </c>
      <c r="L25">
        <v>0</v>
      </c>
      <c r="M25">
        <v>0</v>
      </c>
      <c r="N25">
        <v>0</v>
      </c>
      <c r="O25">
        <f>Tabelle12[[#This Row],[Roll]]+Tabelle12[[#This Row],[Pitch]]</f>
        <v>0</v>
      </c>
      <c r="P25">
        <f>SQRT(Tabelle12[[#This Row],[X]]*Tabelle12[[#This Row],[X]] + Tabelle12[[#This Row],[Y]]*Tabelle12[[#This Row],[Y]] +Tabelle12[[#This Row],[Z]]*Tabelle12[[#This Row],[Z]])</f>
        <v>0</v>
      </c>
      <c r="Q25">
        <v>136</v>
      </c>
      <c r="R25">
        <v>109.2</v>
      </c>
      <c r="S25">
        <v>-41.8</v>
      </c>
      <c r="T25">
        <v>180</v>
      </c>
      <c r="U25">
        <v>6.0463400000000003E-6</v>
      </c>
      <c r="V25">
        <v>-90</v>
      </c>
    </row>
    <row r="26" spans="1:22">
      <c r="A26">
        <v>501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e">
        <f>IF(AND(Tabelle12[[#This Row],[AreaPx]]&gt;0,NOT(Tabelle12[[#This Row],[AreaPx]]="inf")),Tabelle12[[#This Row],[AreaPx]], NA())</f>
        <v>#N/A</v>
      </c>
      <c r="J26">
        <v>0</v>
      </c>
      <c r="K26">
        <v>0</v>
      </c>
      <c r="L26">
        <v>0</v>
      </c>
      <c r="M26">
        <v>0</v>
      </c>
      <c r="N26">
        <v>0</v>
      </c>
      <c r="O26">
        <f>Tabelle12[[#This Row],[Roll]]+Tabelle12[[#This Row],[Pitch]]</f>
        <v>0</v>
      </c>
      <c r="P26">
        <f>SQRT(Tabelle12[[#This Row],[X]]*Tabelle12[[#This Row],[X]] + Tabelle12[[#This Row],[Y]]*Tabelle12[[#This Row],[Y]] +Tabelle12[[#This Row],[Z]]*Tabelle12[[#This Row],[Z]])</f>
        <v>0</v>
      </c>
      <c r="Q26">
        <v>136</v>
      </c>
      <c r="R26">
        <v>109.2</v>
      </c>
      <c r="S26">
        <v>-41.8</v>
      </c>
      <c r="T26">
        <v>180</v>
      </c>
      <c r="U26">
        <v>6.0463400000000003E-6</v>
      </c>
      <c r="V26">
        <v>-90</v>
      </c>
    </row>
    <row r="27" spans="1:22">
      <c r="A27">
        <v>509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e">
        <f>IF(AND(Tabelle12[[#This Row],[AreaPx]]&gt;0,NOT(Tabelle12[[#This Row],[AreaPx]]="inf")),Tabelle12[[#This Row],[AreaPx]], NA())</f>
        <v>#N/A</v>
      </c>
      <c r="J27">
        <v>0</v>
      </c>
      <c r="K27">
        <v>0</v>
      </c>
      <c r="L27">
        <v>0</v>
      </c>
      <c r="M27">
        <v>0</v>
      </c>
      <c r="N27">
        <v>0</v>
      </c>
      <c r="O27">
        <f>Tabelle12[[#This Row],[Roll]]+Tabelle12[[#This Row],[Pitch]]</f>
        <v>0</v>
      </c>
      <c r="P27">
        <f>SQRT(Tabelle12[[#This Row],[X]]*Tabelle12[[#This Row],[X]] + Tabelle12[[#This Row],[Y]]*Tabelle12[[#This Row],[Y]] +Tabelle12[[#This Row],[Z]]*Tabelle12[[#This Row],[Z]])</f>
        <v>0</v>
      </c>
      <c r="Q27">
        <v>136</v>
      </c>
      <c r="R27">
        <v>109.2</v>
      </c>
      <c r="S27">
        <v>-41.8</v>
      </c>
      <c r="T27">
        <v>180</v>
      </c>
      <c r="U27">
        <v>6.0463400000000003E-6</v>
      </c>
      <c r="V27">
        <v>-90</v>
      </c>
    </row>
    <row r="28" spans="1:22">
      <c r="A28">
        <v>529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 t="e">
        <f>IF(AND(Tabelle12[[#This Row],[AreaPx]]&gt;0,NOT(Tabelle12[[#This Row],[AreaPx]]="inf")),Tabelle12[[#This Row],[AreaPx]], NA())</f>
        <v>#N/A</v>
      </c>
      <c r="J28">
        <v>0</v>
      </c>
      <c r="K28">
        <v>0</v>
      </c>
      <c r="L28">
        <v>0</v>
      </c>
      <c r="M28">
        <v>0</v>
      </c>
      <c r="N28">
        <v>0</v>
      </c>
      <c r="O28">
        <f>Tabelle12[[#This Row],[Roll]]+Tabelle12[[#This Row],[Pitch]]</f>
        <v>0</v>
      </c>
      <c r="P28">
        <f>SQRT(Tabelle12[[#This Row],[X]]*Tabelle12[[#This Row],[X]] + Tabelle12[[#This Row],[Y]]*Tabelle12[[#This Row],[Y]] +Tabelle12[[#This Row],[Z]]*Tabelle12[[#This Row],[Z]])</f>
        <v>0</v>
      </c>
      <c r="Q28">
        <v>136</v>
      </c>
      <c r="R28">
        <v>109.2</v>
      </c>
      <c r="S28">
        <v>-41.8</v>
      </c>
      <c r="T28">
        <v>180</v>
      </c>
      <c r="U28">
        <v>6.0463400000000003E-6</v>
      </c>
      <c r="V28">
        <v>-90</v>
      </c>
    </row>
    <row r="29" spans="1:22">
      <c r="A29">
        <v>542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 t="e">
        <f>IF(AND(Tabelle12[[#This Row],[AreaPx]]&gt;0,NOT(Tabelle12[[#This Row],[AreaPx]]="inf")),Tabelle12[[#This Row],[AreaPx]], NA())</f>
        <v>#N/A</v>
      </c>
      <c r="J29">
        <v>0</v>
      </c>
      <c r="K29">
        <v>0</v>
      </c>
      <c r="L29">
        <v>0</v>
      </c>
      <c r="M29">
        <v>0</v>
      </c>
      <c r="N29">
        <v>0</v>
      </c>
      <c r="O29">
        <f>Tabelle12[[#This Row],[Roll]]+Tabelle12[[#This Row],[Pitch]]</f>
        <v>0</v>
      </c>
      <c r="P29">
        <f>SQRT(Tabelle12[[#This Row],[X]]*Tabelle12[[#This Row],[X]] + Tabelle12[[#This Row],[Y]]*Tabelle12[[#This Row],[Y]] +Tabelle12[[#This Row],[Z]]*Tabelle12[[#This Row],[Z]])</f>
        <v>0</v>
      </c>
      <c r="Q29">
        <v>136</v>
      </c>
      <c r="R29">
        <v>109.2</v>
      </c>
      <c r="S29">
        <v>-41.8</v>
      </c>
      <c r="T29">
        <v>180</v>
      </c>
      <c r="U29">
        <v>6.0463400000000003E-6</v>
      </c>
      <c r="V29">
        <v>-90</v>
      </c>
    </row>
    <row r="30" spans="1:22">
      <c r="A30">
        <v>567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e">
        <f>IF(AND(Tabelle12[[#This Row],[AreaPx]]&gt;0,NOT(Tabelle12[[#This Row],[AreaPx]]="inf")),Tabelle12[[#This Row],[AreaPx]], NA())</f>
        <v>#N/A</v>
      </c>
      <c r="J30">
        <v>0</v>
      </c>
      <c r="K30">
        <v>0</v>
      </c>
      <c r="L30">
        <v>0</v>
      </c>
      <c r="M30">
        <v>0</v>
      </c>
      <c r="N30">
        <v>0</v>
      </c>
      <c r="O30">
        <f>Tabelle12[[#This Row],[Roll]]+Tabelle12[[#This Row],[Pitch]]</f>
        <v>0</v>
      </c>
      <c r="P30">
        <f>SQRT(Tabelle12[[#This Row],[X]]*Tabelle12[[#This Row],[X]] + Tabelle12[[#This Row],[Y]]*Tabelle12[[#This Row],[Y]] +Tabelle12[[#This Row],[Z]]*Tabelle12[[#This Row],[Z]])</f>
        <v>0</v>
      </c>
      <c r="Q30">
        <v>136</v>
      </c>
      <c r="R30">
        <v>109.2</v>
      </c>
      <c r="S30">
        <v>-41.8</v>
      </c>
      <c r="T30">
        <v>180</v>
      </c>
      <c r="U30">
        <v>6.0463400000000003E-6</v>
      </c>
      <c r="V30">
        <v>-90</v>
      </c>
    </row>
    <row r="31" spans="1:22">
      <c r="A31">
        <v>576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 t="e">
        <f>IF(AND(Tabelle12[[#This Row],[AreaPx]]&gt;0,NOT(Tabelle12[[#This Row],[AreaPx]]="inf")),Tabelle12[[#This Row],[AreaPx]], NA())</f>
        <v>#N/A</v>
      </c>
      <c r="J31">
        <v>0</v>
      </c>
      <c r="K31">
        <v>0</v>
      </c>
      <c r="L31">
        <v>0</v>
      </c>
      <c r="M31">
        <v>0</v>
      </c>
      <c r="N31">
        <v>0</v>
      </c>
      <c r="O31">
        <f>Tabelle12[[#This Row],[Roll]]+Tabelle12[[#This Row],[Pitch]]</f>
        <v>0</v>
      </c>
      <c r="P31">
        <f>SQRT(Tabelle12[[#This Row],[X]]*Tabelle12[[#This Row],[X]] + Tabelle12[[#This Row],[Y]]*Tabelle12[[#This Row],[Y]] +Tabelle12[[#This Row],[Z]]*Tabelle12[[#This Row],[Z]])</f>
        <v>0</v>
      </c>
      <c r="Q31">
        <v>136</v>
      </c>
      <c r="R31">
        <v>109.2</v>
      </c>
      <c r="S31">
        <v>-41.8</v>
      </c>
      <c r="T31">
        <v>180</v>
      </c>
      <c r="U31">
        <v>6.0463400000000003E-6</v>
      </c>
      <c r="V31">
        <v>-90</v>
      </c>
    </row>
    <row r="32" spans="1:22">
      <c r="A32">
        <v>597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 t="e">
        <f>IF(AND(Tabelle12[[#This Row],[AreaPx]]&gt;0,NOT(Tabelle12[[#This Row],[AreaPx]]="inf")),Tabelle12[[#This Row],[AreaPx]], NA())</f>
        <v>#N/A</v>
      </c>
      <c r="J32">
        <v>0</v>
      </c>
      <c r="K32">
        <v>0</v>
      </c>
      <c r="L32">
        <v>0</v>
      </c>
      <c r="M32">
        <v>0</v>
      </c>
      <c r="N32">
        <v>0</v>
      </c>
      <c r="O32">
        <f>Tabelle12[[#This Row],[Roll]]+Tabelle12[[#This Row],[Pitch]]</f>
        <v>0</v>
      </c>
      <c r="P32">
        <f>SQRT(Tabelle12[[#This Row],[X]]*Tabelle12[[#This Row],[X]] + Tabelle12[[#This Row],[Y]]*Tabelle12[[#This Row],[Y]] +Tabelle12[[#This Row],[Z]]*Tabelle12[[#This Row],[Z]])</f>
        <v>0</v>
      </c>
      <c r="Q32">
        <v>136</v>
      </c>
      <c r="R32">
        <v>109.2</v>
      </c>
      <c r="S32">
        <v>-41.8</v>
      </c>
      <c r="T32">
        <v>180</v>
      </c>
      <c r="U32">
        <v>6.0463400000000003E-6</v>
      </c>
      <c r="V32">
        <v>-90</v>
      </c>
    </row>
    <row r="33" spans="1:22">
      <c r="A33">
        <v>611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t="e">
        <f>IF(AND(Tabelle12[[#This Row],[AreaPx]]&gt;0,NOT(Tabelle12[[#This Row],[AreaPx]]="inf")),Tabelle12[[#This Row],[AreaPx]], NA())</f>
        <v>#N/A</v>
      </c>
      <c r="J33">
        <v>0</v>
      </c>
      <c r="K33">
        <v>0</v>
      </c>
      <c r="L33">
        <v>0</v>
      </c>
      <c r="M33">
        <v>0</v>
      </c>
      <c r="N33">
        <v>0</v>
      </c>
      <c r="O33">
        <f>Tabelle12[[#This Row],[Roll]]+Tabelle12[[#This Row],[Pitch]]</f>
        <v>0</v>
      </c>
      <c r="P33">
        <f>SQRT(Tabelle12[[#This Row],[X]]*Tabelle12[[#This Row],[X]] + Tabelle12[[#This Row],[Y]]*Tabelle12[[#This Row],[Y]] +Tabelle12[[#This Row],[Z]]*Tabelle12[[#This Row],[Z]])</f>
        <v>0</v>
      </c>
      <c r="Q33">
        <v>136</v>
      </c>
      <c r="R33">
        <v>109.2</v>
      </c>
      <c r="S33">
        <v>-41.8</v>
      </c>
      <c r="T33">
        <v>180</v>
      </c>
      <c r="U33">
        <v>6.0463400000000003E-6</v>
      </c>
      <c r="V33">
        <v>-90</v>
      </c>
    </row>
    <row r="34" spans="1:22">
      <c r="A34">
        <v>634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t="e">
        <f>IF(AND(Tabelle12[[#This Row],[AreaPx]]&gt;0,NOT(Tabelle12[[#This Row],[AreaPx]]="inf")),Tabelle12[[#This Row],[AreaPx]], NA())</f>
        <v>#N/A</v>
      </c>
      <c r="J34">
        <v>0</v>
      </c>
      <c r="K34">
        <v>0</v>
      </c>
      <c r="L34">
        <v>0</v>
      </c>
      <c r="M34">
        <v>0</v>
      </c>
      <c r="N34">
        <v>0</v>
      </c>
      <c r="O34">
        <f>Tabelle12[[#This Row],[Roll]]+Tabelle12[[#This Row],[Pitch]]</f>
        <v>0</v>
      </c>
      <c r="P34">
        <f>SQRT(Tabelle12[[#This Row],[X]]*Tabelle12[[#This Row],[X]] + Tabelle12[[#This Row],[Y]]*Tabelle12[[#This Row],[Y]] +Tabelle12[[#This Row],[Z]]*Tabelle12[[#This Row],[Z]])</f>
        <v>0</v>
      </c>
      <c r="Q34">
        <v>136</v>
      </c>
      <c r="R34">
        <v>109.2</v>
      </c>
      <c r="S34">
        <v>-41.8</v>
      </c>
      <c r="T34">
        <v>180</v>
      </c>
      <c r="U34">
        <v>6.0463400000000003E-6</v>
      </c>
      <c r="V34">
        <v>-90</v>
      </c>
    </row>
    <row r="35" spans="1:22">
      <c r="A35">
        <v>647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t="e">
        <f>IF(AND(Tabelle12[[#This Row],[AreaPx]]&gt;0,NOT(Tabelle12[[#This Row],[AreaPx]]="inf")),Tabelle12[[#This Row],[AreaPx]], NA())</f>
        <v>#N/A</v>
      </c>
      <c r="J35">
        <v>0</v>
      </c>
      <c r="K35">
        <v>0</v>
      </c>
      <c r="L35">
        <v>0</v>
      </c>
      <c r="M35">
        <v>0</v>
      </c>
      <c r="N35">
        <v>0</v>
      </c>
      <c r="O35">
        <f>Tabelle12[[#This Row],[Roll]]+Tabelle12[[#This Row],[Pitch]]</f>
        <v>0</v>
      </c>
      <c r="P35">
        <f>SQRT(Tabelle12[[#This Row],[X]]*Tabelle12[[#This Row],[X]] + Tabelle12[[#This Row],[Y]]*Tabelle12[[#This Row],[Y]] +Tabelle12[[#This Row],[Z]]*Tabelle12[[#This Row],[Z]])</f>
        <v>0</v>
      </c>
      <c r="Q35">
        <v>136</v>
      </c>
      <c r="R35">
        <v>109.2</v>
      </c>
      <c r="S35">
        <v>-41.8</v>
      </c>
      <c r="T35">
        <v>180</v>
      </c>
      <c r="U35">
        <v>6.0463400000000003E-6</v>
      </c>
      <c r="V35">
        <v>-90</v>
      </c>
    </row>
    <row r="36" spans="1:22">
      <c r="A36">
        <v>670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 t="e">
        <f>IF(AND(Tabelle12[[#This Row],[AreaPx]]&gt;0,NOT(Tabelle12[[#This Row],[AreaPx]]="inf")),Tabelle12[[#This Row],[AreaPx]], NA())</f>
        <v>#N/A</v>
      </c>
      <c r="J36">
        <v>0</v>
      </c>
      <c r="K36">
        <v>0</v>
      </c>
      <c r="L36">
        <v>0</v>
      </c>
      <c r="M36">
        <v>0</v>
      </c>
      <c r="N36">
        <v>0</v>
      </c>
      <c r="O36">
        <f>Tabelle12[[#This Row],[Roll]]+Tabelle12[[#This Row],[Pitch]]</f>
        <v>0</v>
      </c>
      <c r="P36">
        <f>SQRT(Tabelle12[[#This Row],[X]]*Tabelle12[[#This Row],[X]] + Tabelle12[[#This Row],[Y]]*Tabelle12[[#This Row],[Y]] +Tabelle12[[#This Row],[Z]]*Tabelle12[[#This Row],[Z]])</f>
        <v>0</v>
      </c>
      <c r="Q36">
        <v>136</v>
      </c>
      <c r="R36">
        <v>109.2</v>
      </c>
      <c r="S36">
        <v>-41.8</v>
      </c>
      <c r="T36">
        <v>180</v>
      </c>
      <c r="U36">
        <v>6.0463400000000003E-6</v>
      </c>
      <c r="V36">
        <v>-90</v>
      </c>
    </row>
    <row r="37" spans="1:22">
      <c r="A37">
        <v>680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 t="e">
        <f>IF(AND(Tabelle12[[#This Row],[AreaPx]]&gt;0,NOT(Tabelle12[[#This Row],[AreaPx]]="inf")),Tabelle12[[#This Row],[AreaPx]], NA())</f>
        <v>#N/A</v>
      </c>
      <c r="J37">
        <v>0</v>
      </c>
      <c r="K37">
        <v>0</v>
      </c>
      <c r="L37">
        <v>0</v>
      </c>
      <c r="M37">
        <v>0</v>
      </c>
      <c r="N37">
        <v>0</v>
      </c>
      <c r="O37">
        <f>Tabelle12[[#This Row],[Roll]]+Tabelle12[[#This Row],[Pitch]]</f>
        <v>0</v>
      </c>
      <c r="P37">
        <f>SQRT(Tabelle12[[#This Row],[X]]*Tabelle12[[#This Row],[X]] + Tabelle12[[#This Row],[Y]]*Tabelle12[[#This Row],[Y]] +Tabelle12[[#This Row],[Z]]*Tabelle12[[#This Row],[Z]])</f>
        <v>0</v>
      </c>
      <c r="Q37">
        <v>136</v>
      </c>
      <c r="R37">
        <v>109.2</v>
      </c>
      <c r="S37">
        <v>-41.8</v>
      </c>
      <c r="T37">
        <v>180</v>
      </c>
      <c r="U37">
        <v>6.0463400000000003E-6</v>
      </c>
      <c r="V37">
        <v>-90</v>
      </c>
    </row>
    <row r="38" spans="1:22">
      <c r="A38">
        <v>699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e">
        <f>IF(AND(Tabelle12[[#This Row],[AreaPx]]&gt;0,NOT(Tabelle12[[#This Row],[AreaPx]]="inf")),Tabelle12[[#This Row],[AreaPx]], NA())</f>
        <v>#N/A</v>
      </c>
      <c r="J38">
        <v>0</v>
      </c>
      <c r="K38">
        <v>0</v>
      </c>
      <c r="L38">
        <v>0</v>
      </c>
      <c r="M38">
        <v>0</v>
      </c>
      <c r="N38">
        <v>0</v>
      </c>
      <c r="O38">
        <f>Tabelle12[[#This Row],[Roll]]+Tabelle12[[#This Row],[Pitch]]</f>
        <v>0</v>
      </c>
      <c r="P38">
        <f>SQRT(Tabelle12[[#This Row],[X]]*Tabelle12[[#This Row],[X]] + Tabelle12[[#This Row],[Y]]*Tabelle12[[#This Row],[Y]] +Tabelle12[[#This Row],[Z]]*Tabelle12[[#This Row],[Z]])</f>
        <v>0</v>
      </c>
      <c r="Q38">
        <v>136</v>
      </c>
      <c r="R38">
        <v>109.2</v>
      </c>
      <c r="S38">
        <v>-41.8</v>
      </c>
      <c r="T38">
        <v>180</v>
      </c>
      <c r="U38">
        <v>6.0463400000000003E-6</v>
      </c>
      <c r="V38">
        <v>-90</v>
      </c>
    </row>
    <row r="39" spans="1:22">
      <c r="A39">
        <v>707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 t="e">
        <f>IF(AND(Tabelle12[[#This Row],[AreaPx]]&gt;0,NOT(Tabelle12[[#This Row],[AreaPx]]="inf")),Tabelle12[[#This Row],[AreaPx]], NA())</f>
        <v>#N/A</v>
      </c>
      <c r="J39">
        <v>0</v>
      </c>
      <c r="K39">
        <v>0</v>
      </c>
      <c r="L39">
        <v>0</v>
      </c>
      <c r="M39">
        <v>0</v>
      </c>
      <c r="N39">
        <v>0</v>
      </c>
      <c r="O39">
        <f>Tabelle12[[#This Row],[Roll]]+Tabelle12[[#This Row],[Pitch]]</f>
        <v>0</v>
      </c>
      <c r="P39">
        <f>SQRT(Tabelle12[[#This Row],[X]]*Tabelle12[[#This Row],[X]] + Tabelle12[[#This Row],[Y]]*Tabelle12[[#This Row],[Y]] +Tabelle12[[#This Row],[Z]]*Tabelle12[[#This Row],[Z]])</f>
        <v>0</v>
      </c>
      <c r="Q39">
        <v>136</v>
      </c>
      <c r="R39">
        <v>109.2</v>
      </c>
      <c r="S39">
        <v>-41.8</v>
      </c>
      <c r="T39">
        <v>180</v>
      </c>
      <c r="U39">
        <v>6.0463400000000003E-6</v>
      </c>
      <c r="V39">
        <v>-90</v>
      </c>
    </row>
    <row r="40" spans="1:22">
      <c r="A40">
        <v>722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e">
        <f>IF(AND(Tabelle12[[#This Row],[AreaPx]]&gt;0,NOT(Tabelle12[[#This Row],[AreaPx]]="inf")),Tabelle12[[#This Row],[AreaPx]], NA())</f>
        <v>#N/A</v>
      </c>
      <c r="J40">
        <v>0</v>
      </c>
      <c r="K40">
        <v>0</v>
      </c>
      <c r="L40">
        <v>0</v>
      </c>
      <c r="M40">
        <v>0</v>
      </c>
      <c r="N40">
        <v>0</v>
      </c>
      <c r="O40">
        <f>Tabelle12[[#This Row],[Roll]]+Tabelle12[[#This Row],[Pitch]]</f>
        <v>0</v>
      </c>
      <c r="P40">
        <f>SQRT(Tabelle12[[#This Row],[X]]*Tabelle12[[#This Row],[X]] + Tabelle12[[#This Row],[Y]]*Tabelle12[[#This Row],[Y]] +Tabelle12[[#This Row],[Z]]*Tabelle12[[#This Row],[Z]])</f>
        <v>0</v>
      </c>
      <c r="Q40">
        <v>136</v>
      </c>
      <c r="R40">
        <v>109.2</v>
      </c>
      <c r="S40">
        <v>-41.8</v>
      </c>
      <c r="T40">
        <v>180</v>
      </c>
      <c r="U40">
        <v>6.0463400000000003E-6</v>
      </c>
      <c r="V40">
        <v>-90</v>
      </c>
    </row>
    <row r="41" spans="1:22">
      <c r="A41">
        <v>729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e">
        <f>IF(AND(Tabelle12[[#This Row],[AreaPx]]&gt;0,NOT(Tabelle12[[#This Row],[AreaPx]]="inf")),Tabelle12[[#This Row],[AreaPx]], NA())</f>
        <v>#N/A</v>
      </c>
      <c r="J41">
        <v>0</v>
      </c>
      <c r="K41">
        <v>0</v>
      </c>
      <c r="L41">
        <v>0</v>
      </c>
      <c r="M41">
        <v>0</v>
      </c>
      <c r="N41">
        <v>0</v>
      </c>
      <c r="O41">
        <f>Tabelle12[[#This Row],[Roll]]+Tabelle12[[#This Row],[Pitch]]</f>
        <v>0</v>
      </c>
      <c r="P41">
        <f>SQRT(Tabelle12[[#This Row],[X]]*Tabelle12[[#This Row],[X]] + Tabelle12[[#This Row],[Y]]*Tabelle12[[#This Row],[Y]] +Tabelle12[[#This Row],[Z]]*Tabelle12[[#This Row],[Z]])</f>
        <v>0</v>
      </c>
      <c r="Q41">
        <v>136</v>
      </c>
      <c r="R41">
        <v>109.2</v>
      </c>
      <c r="S41">
        <v>-41.8</v>
      </c>
      <c r="T41">
        <v>180</v>
      </c>
      <c r="U41">
        <v>6.0463400000000003E-6</v>
      </c>
      <c r="V41">
        <v>-90</v>
      </c>
    </row>
    <row r="42" spans="1:22">
      <c r="A42">
        <v>736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 t="e">
        <f>IF(AND(Tabelle12[[#This Row],[AreaPx]]&gt;0,NOT(Tabelle12[[#This Row],[AreaPx]]="inf")),Tabelle12[[#This Row],[AreaPx]], NA())</f>
        <v>#N/A</v>
      </c>
      <c r="J42">
        <v>0</v>
      </c>
      <c r="K42">
        <v>0</v>
      </c>
      <c r="L42">
        <v>0</v>
      </c>
      <c r="M42">
        <v>0</v>
      </c>
      <c r="N42">
        <v>0</v>
      </c>
      <c r="O42">
        <f>Tabelle12[[#This Row],[Roll]]+Tabelle12[[#This Row],[Pitch]]</f>
        <v>0</v>
      </c>
      <c r="P42">
        <f>SQRT(Tabelle12[[#This Row],[X]]*Tabelle12[[#This Row],[X]] + Tabelle12[[#This Row],[Y]]*Tabelle12[[#This Row],[Y]] +Tabelle12[[#This Row],[Z]]*Tabelle12[[#This Row],[Z]])</f>
        <v>0</v>
      </c>
      <c r="Q42">
        <v>136</v>
      </c>
      <c r="R42">
        <v>109.2</v>
      </c>
      <c r="S42">
        <v>-41.8</v>
      </c>
      <c r="T42">
        <v>180</v>
      </c>
      <c r="U42">
        <v>6.0463400000000003E-6</v>
      </c>
      <c r="V42">
        <v>-90</v>
      </c>
    </row>
    <row r="43" spans="1:22">
      <c r="A43">
        <v>742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 t="e">
        <f>IF(AND(Tabelle12[[#This Row],[AreaPx]]&gt;0,NOT(Tabelle12[[#This Row],[AreaPx]]="inf")),Tabelle12[[#This Row],[AreaPx]], NA())</f>
        <v>#N/A</v>
      </c>
      <c r="J43">
        <v>0</v>
      </c>
      <c r="K43">
        <v>0</v>
      </c>
      <c r="L43">
        <v>0</v>
      </c>
      <c r="M43">
        <v>0</v>
      </c>
      <c r="N43">
        <v>0</v>
      </c>
      <c r="O43">
        <f>Tabelle12[[#This Row],[Roll]]+Tabelle12[[#This Row],[Pitch]]</f>
        <v>0</v>
      </c>
      <c r="P43">
        <f>SQRT(Tabelle12[[#This Row],[X]]*Tabelle12[[#This Row],[X]] + Tabelle12[[#This Row],[Y]]*Tabelle12[[#This Row],[Y]] +Tabelle12[[#This Row],[Z]]*Tabelle12[[#This Row],[Z]])</f>
        <v>0</v>
      </c>
      <c r="Q43">
        <v>136</v>
      </c>
      <c r="R43">
        <v>109.2</v>
      </c>
      <c r="S43">
        <v>-41.8</v>
      </c>
      <c r="T43">
        <v>180</v>
      </c>
      <c r="U43">
        <v>6.0463400000000003E-6</v>
      </c>
      <c r="V43">
        <v>-90</v>
      </c>
    </row>
    <row r="44" spans="1:22">
      <c r="A44">
        <v>770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 t="e">
        <f>IF(AND(Tabelle12[[#This Row],[AreaPx]]&gt;0,NOT(Tabelle12[[#This Row],[AreaPx]]="inf")),Tabelle12[[#This Row],[AreaPx]], NA())</f>
        <v>#N/A</v>
      </c>
      <c r="J44">
        <v>0</v>
      </c>
      <c r="K44">
        <v>0</v>
      </c>
      <c r="L44">
        <v>0</v>
      </c>
      <c r="M44">
        <v>0</v>
      </c>
      <c r="N44">
        <v>0</v>
      </c>
      <c r="O44">
        <f>Tabelle12[[#This Row],[Roll]]+Tabelle12[[#This Row],[Pitch]]</f>
        <v>0</v>
      </c>
      <c r="P44">
        <f>SQRT(Tabelle12[[#This Row],[X]]*Tabelle12[[#This Row],[X]] + Tabelle12[[#This Row],[Y]]*Tabelle12[[#This Row],[Y]] +Tabelle12[[#This Row],[Z]]*Tabelle12[[#This Row],[Z]])</f>
        <v>0</v>
      </c>
      <c r="Q44">
        <v>136</v>
      </c>
      <c r="R44">
        <v>109.2</v>
      </c>
      <c r="S44">
        <v>-41.8</v>
      </c>
      <c r="T44">
        <v>180</v>
      </c>
      <c r="U44">
        <v>6.0463400000000003E-6</v>
      </c>
      <c r="V44">
        <v>-90</v>
      </c>
    </row>
    <row r="45" spans="1:22">
      <c r="A45">
        <v>786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 t="e">
        <f>IF(AND(Tabelle12[[#This Row],[AreaPx]]&gt;0,NOT(Tabelle12[[#This Row],[AreaPx]]="inf")),Tabelle12[[#This Row],[AreaPx]], NA())</f>
        <v>#N/A</v>
      </c>
      <c r="J45">
        <v>0</v>
      </c>
      <c r="K45">
        <v>0</v>
      </c>
      <c r="L45">
        <v>0</v>
      </c>
      <c r="M45">
        <v>0</v>
      </c>
      <c r="N45">
        <v>0</v>
      </c>
      <c r="O45">
        <f>Tabelle12[[#This Row],[Roll]]+Tabelle12[[#This Row],[Pitch]]</f>
        <v>0</v>
      </c>
      <c r="P45">
        <f>SQRT(Tabelle12[[#This Row],[X]]*Tabelle12[[#This Row],[X]] + Tabelle12[[#This Row],[Y]]*Tabelle12[[#This Row],[Y]] +Tabelle12[[#This Row],[Z]]*Tabelle12[[#This Row],[Z]])</f>
        <v>0</v>
      </c>
      <c r="Q45">
        <v>136</v>
      </c>
      <c r="R45">
        <v>109.2</v>
      </c>
      <c r="S45">
        <v>-41.8</v>
      </c>
      <c r="T45">
        <v>180</v>
      </c>
      <c r="U45">
        <v>6.0463400000000003E-6</v>
      </c>
      <c r="V45">
        <v>-90</v>
      </c>
    </row>
    <row r="46" spans="1:22">
      <c r="A46">
        <v>809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 t="e">
        <f>IF(AND(Tabelle12[[#This Row],[AreaPx]]&gt;0,NOT(Tabelle12[[#This Row],[AreaPx]]="inf")),Tabelle12[[#This Row],[AreaPx]], NA())</f>
        <v>#N/A</v>
      </c>
      <c r="J46">
        <v>0</v>
      </c>
      <c r="K46">
        <v>0</v>
      </c>
      <c r="L46">
        <v>0</v>
      </c>
      <c r="M46">
        <v>0</v>
      </c>
      <c r="N46">
        <v>0</v>
      </c>
      <c r="O46">
        <f>Tabelle12[[#This Row],[Roll]]+Tabelle12[[#This Row],[Pitch]]</f>
        <v>0</v>
      </c>
      <c r="P46">
        <f>SQRT(Tabelle12[[#This Row],[X]]*Tabelle12[[#This Row],[X]] + Tabelle12[[#This Row],[Y]]*Tabelle12[[#This Row],[Y]] +Tabelle12[[#This Row],[Z]]*Tabelle12[[#This Row],[Z]])</f>
        <v>0</v>
      </c>
      <c r="Q46">
        <v>136</v>
      </c>
      <c r="R46">
        <v>109.2</v>
      </c>
      <c r="S46">
        <v>-41.8</v>
      </c>
      <c r="T46">
        <v>180</v>
      </c>
      <c r="U46">
        <v>6.0463400000000003E-6</v>
      </c>
      <c r="V46">
        <v>-90</v>
      </c>
    </row>
    <row r="47" spans="1:22">
      <c r="A47">
        <v>836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 t="e">
        <f>IF(AND(Tabelle12[[#This Row],[AreaPx]]&gt;0,NOT(Tabelle12[[#This Row],[AreaPx]]="inf")),Tabelle12[[#This Row],[AreaPx]], NA())</f>
        <v>#N/A</v>
      </c>
      <c r="J47">
        <v>0</v>
      </c>
      <c r="K47">
        <v>0</v>
      </c>
      <c r="L47">
        <v>0</v>
      </c>
      <c r="M47">
        <v>0</v>
      </c>
      <c r="N47">
        <v>0</v>
      </c>
      <c r="O47">
        <f>Tabelle12[[#This Row],[Roll]]+Tabelle12[[#This Row],[Pitch]]</f>
        <v>0</v>
      </c>
      <c r="P47">
        <f>SQRT(Tabelle12[[#This Row],[X]]*Tabelle12[[#This Row],[X]] + Tabelle12[[#This Row],[Y]]*Tabelle12[[#This Row],[Y]] +Tabelle12[[#This Row],[Z]]*Tabelle12[[#This Row],[Z]])</f>
        <v>0</v>
      </c>
      <c r="Q47">
        <v>136</v>
      </c>
      <c r="R47">
        <v>109.2</v>
      </c>
      <c r="S47">
        <v>-41.8</v>
      </c>
      <c r="T47">
        <v>180</v>
      </c>
      <c r="U47">
        <v>6.0463400000000003E-6</v>
      </c>
      <c r="V47">
        <v>-90</v>
      </c>
    </row>
    <row r="48" spans="1:22">
      <c r="A48">
        <v>848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 t="e">
        <f>IF(AND(Tabelle12[[#This Row],[AreaPx]]&gt;0,NOT(Tabelle12[[#This Row],[AreaPx]]="inf")),Tabelle12[[#This Row],[AreaPx]], NA())</f>
        <v>#N/A</v>
      </c>
      <c r="J48">
        <v>0</v>
      </c>
      <c r="K48">
        <v>0</v>
      </c>
      <c r="L48">
        <v>0</v>
      </c>
      <c r="M48">
        <v>0</v>
      </c>
      <c r="N48">
        <v>0</v>
      </c>
      <c r="O48">
        <f>Tabelle12[[#This Row],[Roll]]+Tabelle12[[#This Row],[Pitch]]</f>
        <v>0</v>
      </c>
      <c r="P48">
        <f>SQRT(Tabelle12[[#This Row],[X]]*Tabelle12[[#This Row],[X]] + Tabelle12[[#This Row],[Y]]*Tabelle12[[#This Row],[Y]] +Tabelle12[[#This Row],[Z]]*Tabelle12[[#This Row],[Z]])</f>
        <v>0</v>
      </c>
      <c r="Q48">
        <v>136</v>
      </c>
      <c r="R48">
        <v>109.2</v>
      </c>
      <c r="S48">
        <v>-41.8</v>
      </c>
      <c r="T48">
        <v>180</v>
      </c>
      <c r="U48">
        <v>6.0463400000000003E-6</v>
      </c>
      <c r="V48">
        <v>-90</v>
      </c>
    </row>
    <row r="49" spans="1:22">
      <c r="A49">
        <v>868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 t="e">
        <f>IF(AND(Tabelle12[[#This Row],[AreaPx]]&gt;0,NOT(Tabelle12[[#This Row],[AreaPx]]="inf")),Tabelle12[[#This Row],[AreaPx]], NA())</f>
        <v>#N/A</v>
      </c>
      <c r="J49">
        <v>0</v>
      </c>
      <c r="K49">
        <v>0</v>
      </c>
      <c r="L49">
        <v>0</v>
      </c>
      <c r="M49">
        <v>0</v>
      </c>
      <c r="N49">
        <v>0</v>
      </c>
      <c r="O49">
        <f>Tabelle12[[#This Row],[Roll]]+Tabelle12[[#This Row],[Pitch]]</f>
        <v>0</v>
      </c>
      <c r="P49">
        <f>SQRT(Tabelle12[[#This Row],[X]]*Tabelle12[[#This Row],[X]] + Tabelle12[[#This Row],[Y]]*Tabelle12[[#This Row],[Y]] +Tabelle12[[#This Row],[Z]]*Tabelle12[[#This Row],[Z]])</f>
        <v>0</v>
      </c>
      <c r="Q49">
        <v>136</v>
      </c>
      <c r="R49">
        <v>109.2</v>
      </c>
      <c r="S49">
        <v>-41.8</v>
      </c>
      <c r="T49">
        <v>180</v>
      </c>
      <c r="U49">
        <v>6.0463400000000003E-6</v>
      </c>
      <c r="V49">
        <v>-90</v>
      </c>
    </row>
    <row r="50" spans="1:22">
      <c r="A50">
        <v>885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 t="e">
        <f>IF(AND(Tabelle12[[#This Row],[AreaPx]]&gt;0,NOT(Tabelle12[[#This Row],[AreaPx]]="inf")),Tabelle12[[#This Row],[AreaPx]], NA())</f>
        <v>#N/A</v>
      </c>
      <c r="J50">
        <v>0</v>
      </c>
      <c r="K50">
        <v>0</v>
      </c>
      <c r="L50">
        <v>0</v>
      </c>
      <c r="M50">
        <v>0</v>
      </c>
      <c r="N50">
        <v>0</v>
      </c>
      <c r="O50">
        <f>Tabelle12[[#This Row],[Roll]]+Tabelle12[[#This Row],[Pitch]]</f>
        <v>0</v>
      </c>
      <c r="P50">
        <f>SQRT(Tabelle12[[#This Row],[X]]*Tabelle12[[#This Row],[X]] + Tabelle12[[#This Row],[Y]]*Tabelle12[[#This Row],[Y]] +Tabelle12[[#This Row],[Z]]*Tabelle12[[#This Row],[Z]])</f>
        <v>0</v>
      </c>
      <c r="Q50">
        <v>136</v>
      </c>
      <c r="R50">
        <v>109.2</v>
      </c>
      <c r="S50">
        <v>-41.8</v>
      </c>
      <c r="T50">
        <v>180</v>
      </c>
      <c r="U50">
        <v>6.0463400000000003E-6</v>
      </c>
      <c r="V50">
        <v>-90</v>
      </c>
    </row>
    <row r="51" spans="1:22">
      <c r="A51">
        <v>906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e">
        <f>IF(AND(Tabelle12[[#This Row],[AreaPx]]&gt;0,NOT(Tabelle12[[#This Row],[AreaPx]]="inf")),Tabelle12[[#This Row],[AreaPx]], NA())</f>
        <v>#N/A</v>
      </c>
      <c r="J51">
        <v>0</v>
      </c>
      <c r="K51">
        <v>0</v>
      </c>
      <c r="L51">
        <v>0</v>
      </c>
      <c r="M51">
        <v>0</v>
      </c>
      <c r="N51">
        <v>0</v>
      </c>
      <c r="O51">
        <f>Tabelle12[[#This Row],[Roll]]+Tabelle12[[#This Row],[Pitch]]</f>
        <v>0</v>
      </c>
      <c r="P51">
        <f>SQRT(Tabelle12[[#This Row],[X]]*Tabelle12[[#This Row],[X]] + Tabelle12[[#This Row],[Y]]*Tabelle12[[#This Row],[Y]] +Tabelle12[[#This Row],[Z]]*Tabelle12[[#This Row],[Z]])</f>
        <v>0</v>
      </c>
      <c r="Q51">
        <v>136</v>
      </c>
      <c r="R51">
        <v>109.2</v>
      </c>
      <c r="S51">
        <v>-41.8</v>
      </c>
      <c r="T51">
        <v>180</v>
      </c>
      <c r="U51">
        <v>6.0463400000000003E-6</v>
      </c>
      <c r="V51">
        <v>-90</v>
      </c>
    </row>
    <row r="52" spans="1:22">
      <c r="A52">
        <v>924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 t="e">
        <f>IF(AND(Tabelle12[[#This Row],[AreaPx]]&gt;0,NOT(Tabelle12[[#This Row],[AreaPx]]="inf")),Tabelle12[[#This Row],[AreaPx]], NA())</f>
        <v>#N/A</v>
      </c>
      <c r="J52">
        <v>0</v>
      </c>
      <c r="K52">
        <v>0</v>
      </c>
      <c r="L52">
        <v>0</v>
      </c>
      <c r="M52">
        <v>0</v>
      </c>
      <c r="N52">
        <v>0</v>
      </c>
      <c r="O52">
        <f>Tabelle12[[#This Row],[Roll]]+Tabelle12[[#This Row],[Pitch]]</f>
        <v>0</v>
      </c>
      <c r="P52">
        <f>SQRT(Tabelle12[[#This Row],[X]]*Tabelle12[[#This Row],[X]] + Tabelle12[[#This Row],[Y]]*Tabelle12[[#This Row],[Y]] +Tabelle12[[#This Row],[Z]]*Tabelle12[[#This Row],[Z]])</f>
        <v>0</v>
      </c>
      <c r="Q52">
        <v>136</v>
      </c>
      <c r="R52">
        <v>109.2</v>
      </c>
      <c r="S52">
        <v>-41.8</v>
      </c>
      <c r="T52">
        <v>180</v>
      </c>
      <c r="U52">
        <v>6.0463400000000003E-6</v>
      </c>
      <c r="V52">
        <v>-90</v>
      </c>
    </row>
    <row r="53" spans="1:22">
      <c r="A53">
        <v>935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 t="e">
        <f>IF(AND(Tabelle12[[#This Row],[AreaPx]]&gt;0,NOT(Tabelle12[[#This Row],[AreaPx]]="inf")),Tabelle12[[#This Row],[AreaPx]], NA())</f>
        <v>#N/A</v>
      </c>
      <c r="J53">
        <v>0</v>
      </c>
      <c r="K53">
        <v>0</v>
      </c>
      <c r="L53">
        <v>0</v>
      </c>
      <c r="M53">
        <v>0</v>
      </c>
      <c r="N53">
        <v>0</v>
      </c>
      <c r="O53">
        <f>Tabelle12[[#This Row],[Roll]]+Tabelle12[[#This Row],[Pitch]]</f>
        <v>0</v>
      </c>
      <c r="P53">
        <f>SQRT(Tabelle12[[#This Row],[X]]*Tabelle12[[#This Row],[X]] + Tabelle12[[#This Row],[Y]]*Tabelle12[[#This Row],[Y]] +Tabelle12[[#This Row],[Z]]*Tabelle12[[#This Row],[Z]])</f>
        <v>0</v>
      </c>
      <c r="Q53">
        <v>136</v>
      </c>
      <c r="R53">
        <v>109.2</v>
      </c>
      <c r="S53">
        <v>-41.8</v>
      </c>
      <c r="T53">
        <v>180</v>
      </c>
      <c r="U53">
        <v>6.0463400000000003E-6</v>
      </c>
      <c r="V53">
        <v>-90</v>
      </c>
    </row>
    <row r="54" spans="1:22">
      <c r="A54">
        <v>942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 t="e">
        <f>IF(AND(Tabelle12[[#This Row],[AreaPx]]&gt;0,NOT(Tabelle12[[#This Row],[AreaPx]]="inf")),Tabelle12[[#This Row],[AreaPx]], NA())</f>
        <v>#N/A</v>
      </c>
      <c r="J54">
        <v>0</v>
      </c>
      <c r="K54">
        <v>0</v>
      </c>
      <c r="L54">
        <v>0</v>
      </c>
      <c r="M54">
        <v>0</v>
      </c>
      <c r="N54">
        <v>0</v>
      </c>
      <c r="O54">
        <f>Tabelle12[[#This Row],[Roll]]+Tabelle12[[#This Row],[Pitch]]</f>
        <v>0</v>
      </c>
      <c r="P54">
        <f>SQRT(Tabelle12[[#This Row],[X]]*Tabelle12[[#This Row],[X]] + Tabelle12[[#This Row],[Y]]*Tabelle12[[#This Row],[Y]] +Tabelle12[[#This Row],[Z]]*Tabelle12[[#This Row],[Z]])</f>
        <v>0</v>
      </c>
      <c r="Q54">
        <v>136</v>
      </c>
      <c r="R54">
        <v>109.2</v>
      </c>
      <c r="S54">
        <v>-41.8</v>
      </c>
      <c r="T54">
        <v>180</v>
      </c>
      <c r="U54">
        <v>6.0463400000000003E-6</v>
      </c>
      <c r="V54">
        <v>-90</v>
      </c>
    </row>
    <row r="55" spans="1:22">
      <c r="A55">
        <v>970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e">
        <f>IF(AND(Tabelle12[[#This Row],[AreaPx]]&gt;0,NOT(Tabelle12[[#This Row],[AreaPx]]="inf")),Tabelle12[[#This Row],[AreaPx]], NA())</f>
        <v>#N/A</v>
      </c>
      <c r="J55">
        <v>0</v>
      </c>
      <c r="K55">
        <v>0</v>
      </c>
      <c r="L55">
        <v>0</v>
      </c>
      <c r="M55">
        <v>0</v>
      </c>
      <c r="N55">
        <v>0</v>
      </c>
      <c r="O55">
        <f>Tabelle12[[#This Row],[Roll]]+Tabelle12[[#This Row],[Pitch]]</f>
        <v>0</v>
      </c>
      <c r="P55">
        <f>SQRT(Tabelle12[[#This Row],[X]]*Tabelle12[[#This Row],[X]] + Tabelle12[[#This Row],[Y]]*Tabelle12[[#This Row],[Y]] +Tabelle12[[#This Row],[Z]]*Tabelle12[[#This Row],[Z]])</f>
        <v>0</v>
      </c>
      <c r="Q55">
        <v>136</v>
      </c>
      <c r="R55">
        <v>109.2</v>
      </c>
      <c r="S55">
        <v>-41.8</v>
      </c>
      <c r="T55">
        <v>180</v>
      </c>
      <c r="U55">
        <v>6.0463400000000003E-6</v>
      </c>
      <c r="V55">
        <v>-90</v>
      </c>
    </row>
    <row r="56" spans="1:22">
      <c r="A56">
        <v>987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 t="e">
        <f>IF(AND(Tabelle12[[#This Row],[AreaPx]]&gt;0,NOT(Tabelle12[[#This Row],[AreaPx]]="inf")),Tabelle12[[#This Row],[AreaPx]], NA())</f>
        <v>#N/A</v>
      </c>
      <c r="J56">
        <v>0</v>
      </c>
      <c r="K56">
        <v>0</v>
      </c>
      <c r="L56">
        <v>0</v>
      </c>
      <c r="M56">
        <v>0</v>
      </c>
      <c r="N56">
        <v>0</v>
      </c>
      <c r="O56">
        <f>Tabelle12[[#This Row],[Roll]]+Tabelle12[[#This Row],[Pitch]]</f>
        <v>0</v>
      </c>
      <c r="P56">
        <f>SQRT(Tabelle12[[#This Row],[X]]*Tabelle12[[#This Row],[X]] + Tabelle12[[#This Row],[Y]]*Tabelle12[[#This Row],[Y]] +Tabelle12[[#This Row],[Z]]*Tabelle12[[#This Row],[Z]])</f>
        <v>0</v>
      </c>
      <c r="Q56">
        <v>136</v>
      </c>
      <c r="R56">
        <v>109.2</v>
      </c>
      <c r="S56">
        <v>-41.8</v>
      </c>
      <c r="T56">
        <v>180</v>
      </c>
      <c r="U56">
        <v>6.0463400000000003E-6</v>
      </c>
      <c r="V56">
        <v>-90</v>
      </c>
    </row>
    <row r="57" spans="1:22">
      <c r="A57">
        <v>1014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 t="e">
        <f>IF(AND(Tabelle12[[#This Row],[AreaPx]]&gt;0,NOT(Tabelle12[[#This Row],[AreaPx]]="inf")),Tabelle12[[#This Row],[AreaPx]], NA())</f>
        <v>#N/A</v>
      </c>
      <c r="J57">
        <v>0</v>
      </c>
      <c r="K57">
        <v>0</v>
      </c>
      <c r="L57">
        <v>0</v>
      </c>
      <c r="M57">
        <v>0</v>
      </c>
      <c r="N57">
        <v>0</v>
      </c>
      <c r="O57">
        <f>Tabelle12[[#This Row],[Roll]]+Tabelle12[[#This Row],[Pitch]]</f>
        <v>0</v>
      </c>
      <c r="P57">
        <f>SQRT(Tabelle12[[#This Row],[X]]*Tabelle12[[#This Row],[X]] + Tabelle12[[#This Row],[Y]]*Tabelle12[[#This Row],[Y]] +Tabelle12[[#This Row],[Z]]*Tabelle12[[#This Row],[Z]])</f>
        <v>0</v>
      </c>
      <c r="Q57">
        <v>136</v>
      </c>
      <c r="R57">
        <v>109.2</v>
      </c>
      <c r="S57">
        <v>-41.8</v>
      </c>
      <c r="T57">
        <v>180</v>
      </c>
      <c r="U57">
        <v>6.0463400000000003E-6</v>
      </c>
      <c r="V57">
        <v>-90</v>
      </c>
    </row>
    <row r="58" spans="1:22">
      <c r="A58">
        <v>1044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 t="e">
        <f>IF(AND(Tabelle12[[#This Row],[AreaPx]]&gt;0,NOT(Tabelle12[[#This Row],[AreaPx]]="inf")),Tabelle12[[#This Row],[AreaPx]], NA())</f>
        <v>#N/A</v>
      </c>
      <c r="J58">
        <v>0</v>
      </c>
      <c r="K58">
        <v>0</v>
      </c>
      <c r="L58">
        <v>0</v>
      </c>
      <c r="M58">
        <v>0</v>
      </c>
      <c r="N58">
        <v>0</v>
      </c>
      <c r="O58">
        <f>Tabelle12[[#This Row],[Roll]]+Tabelle12[[#This Row],[Pitch]]</f>
        <v>0</v>
      </c>
      <c r="P58">
        <f>SQRT(Tabelle12[[#This Row],[X]]*Tabelle12[[#This Row],[X]] + Tabelle12[[#This Row],[Y]]*Tabelle12[[#This Row],[Y]] +Tabelle12[[#This Row],[Z]]*Tabelle12[[#This Row],[Z]])</f>
        <v>0</v>
      </c>
      <c r="Q58">
        <v>136</v>
      </c>
      <c r="R58">
        <v>109.2</v>
      </c>
      <c r="S58">
        <v>-41.8</v>
      </c>
      <c r="T58">
        <v>180</v>
      </c>
      <c r="U58">
        <v>6.0463400000000003E-6</v>
      </c>
      <c r="V58">
        <v>-90</v>
      </c>
    </row>
    <row r="59" spans="1:22">
      <c r="A59">
        <v>1069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 t="e">
        <f>IF(AND(Tabelle12[[#This Row],[AreaPx]]&gt;0,NOT(Tabelle12[[#This Row],[AreaPx]]="inf")),Tabelle12[[#This Row],[AreaPx]], NA())</f>
        <v>#N/A</v>
      </c>
      <c r="J59">
        <v>0</v>
      </c>
      <c r="K59">
        <v>0</v>
      </c>
      <c r="L59">
        <v>0</v>
      </c>
      <c r="M59">
        <v>0</v>
      </c>
      <c r="N59">
        <v>0</v>
      </c>
      <c r="O59">
        <f>Tabelle12[[#This Row],[Roll]]+Tabelle12[[#This Row],[Pitch]]</f>
        <v>0</v>
      </c>
      <c r="P59">
        <f>SQRT(Tabelle12[[#This Row],[X]]*Tabelle12[[#This Row],[X]] + Tabelle12[[#This Row],[Y]]*Tabelle12[[#This Row],[Y]] +Tabelle12[[#This Row],[Z]]*Tabelle12[[#This Row],[Z]])</f>
        <v>0</v>
      </c>
      <c r="Q59">
        <v>136</v>
      </c>
      <c r="R59">
        <v>109.2</v>
      </c>
      <c r="S59">
        <v>-41.8</v>
      </c>
      <c r="T59">
        <v>180</v>
      </c>
      <c r="U59">
        <v>6.0463400000000003E-6</v>
      </c>
      <c r="V59">
        <v>-90</v>
      </c>
    </row>
    <row r="60" spans="1:22">
      <c r="A60">
        <v>1082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 t="e">
        <f>IF(AND(Tabelle12[[#This Row],[AreaPx]]&gt;0,NOT(Tabelle12[[#This Row],[AreaPx]]="inf")),Tabelle12[[#This Row],[AreaPx]], NA())</f>
        <v>#N/A</v>
      </c>
      <c r="J60">
        <v>0</v>
      </c>
      <c r="K60">
        <v>0</v>
      </c>
      <c r="L60">
        <v>0</v>
      </c>
      <c r="M60">
        <v>0</v>
      </c>
      <c r="N60">
        <v>0</v>
      </c>
      <c r="O60">
        <f>Tabelle12[[#This Row],[Roll]]+Tabelle12[[#This Row],[Pitch]]</f>
        <v>0</v>
      </c>
      <c r="P60">
        <f>SQRT(Tabelle12[[#This Row],[X]]*Tabelle12[[#This Row],[X]] + Tabelle12[[#This Row],[Y]]*Tabelle12[[#This Row],[Y]] +Tabelle12[[#This Row],[Z]]*Tabelle12[[#This Row],[Z]])</f>
        <v>0</v>
      </c>
      <c r="Q60">
        <v>136</v>
      </c>
      <c r="R60">
        <v>109.2</v>
      </c>
      <c r="S60">
        <v>-41.8</v>
      </c>
      <c r="T60">
        <v>180</v>
      </c>
      <c r="U60">
        <v>6.0463400000000003E-6</v>
      </c>
      <c r="V60">
        <v>-90</v>
      </c>
    </row>
    <row r="61" spans="1:22">
      <c r="A61">
        <v>1104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 t="e">
        <f>IF(AND(Tabelle12[[#This Row],[AreaPx]]&gt;0,NOT(Tabelle12[[#This Row],[AreaPx]]="inf")),Tabelle12[[#This Row],[AreaPx]], NA())</f>
        <v>#N/A</v>
      </c>
      <c r="J61">
        <v>0</v>
      </c>
      <c r="K61">
        <v>0</v>
      </c>
      <c r="L61">
        <v>0</v>
      </c>
      <c r="M61">
        <v>0</v>
      </c>
      <c r="N61">
        <v>0</v>
      </c>
      <c r="O61">
        <f>Tabelle12[[#This Row],[Roll]]+Tabelle12[[#This Row],[Pitch]]</f>
        <v>0</v>
      </c>
      <c r="P61">
        <f>SQRT(Tabelle12[[#This Row],[X]]*Tabelle12[[#This Row],[X]] + Tabelle12[[#This Row],[Y]]*Tabelle12[[#This Row],[Y]] +Tabelle12[[#This Row],[Z]]*Tabelle12[[#This Row],[Z]])</f>
        <v>0</v>
      </c>
      <c r="Q61">
        <v>136</v>
      </c>
      <c r="R61">
        <v>109.2</v>
      </c>
      <c r="S61">
        <v>-41.8</v>
      </c>
      <c r="T61">
        <v>180</v>
      </c>
      <c r="U61">
        <v>6.0463400000000003E-6</v>
      </c>
      <c r="V61">
        <v>-90</v>
      </c>
    </row>
    <row r="62" spans="1:22">
      <c r="A62">
        <v>1120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e">
        <f>IF(AND(Tabelle12[[#This Row],[AreaPx]]&gt;0,NOT(Tabelle12[[#This Row],[AreaPx]]="inf")),Tabelle12[[#This Row],[AreaPx]], NA())</f>
        <v>#N/A</v>
      </c>
      <c r="J62">
        <v>0</v>
      </c>
      <c r="K62">
        <v>0</v>
      </c>
      <c r="L62">
        <v>0</v>
      </c>
      <c r="M62">
        <v>0</v>
      </c>
      <c r="N62">
        <v>0</v>
      </c>
      <c r="O62">
        <f>Tabelle12[[#This Row],[Roll]]+Tabelle12[[#This Row],[Pitch]]</f>
        <v>0</v>
      </c>
      <c r="P62">
        <f>SQRT(Tabelle12[[#This Row],[X]]*Tabelle12[[#This Row],[X]] + Tabelle12[[#This Row],[Y]]*Tabelle12[[#This Row],[Y]] +Tabelle12[[#This Row],[Z]]*Tabelle12[[#This Row],[Z]])</f>
        <v>0</v>
      </c>
      <c r="Q62">
        <v>136</v>
      </c>
      <c r="R62">
        <v>109.2</v>
      </c>
      <c r="S62">
        <v>-41.8</v>
      </c>
      <c r="T62">
        <v>180</v>
      </c>
      <c r="U62">
        <v>6.0463400000000003E-6</v>
      </c>
      <c r="V62">
        <v>-90</v>
      </c>
    </row>
    <row r="63" spans="1:22">
      <c r="A63">
        <v>1142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 t="e">
        <f>IF(AND(Tabelle12[[#This Row],[AreaPx]]&gt;0,NOT(Tabelle12[[#This Row],[AreaPx]]="inf")),Tabelle12[[#This Row],[AreaPx]], NA())</f>
        <v>#N/A</v>
      </c>
      <c r="J63">
        <v>0</v>
      </c>
      <c r="K63">
        <v>0</v>
      </c>
      <c r="L63">
        <v>0</v>
      </c>
      <c r="M63">
        <v>0</v>
      </c>
      <c r="N63">
        <v>0</v>
      </c>
      <c r="O63">
        <f>Tabelle12[[#This Row],[Roll]]+Tabelle12[[#This Row],[Pitch]]</f>
        <v>0</v>
      </c>
      <c r="P63">
        <f>SQRT(Tabelle12[[#This Row],[X]]*Tabelle12[[#This Row],[X]] + Tabelle12[[#This Row],[Y]]*Tabelle12[[#This Row],[Y]] +Tabelle12[[#This Row],[Z]]*Tabelle12[[#This Row],[Z]])</f>
        <v>0</v>
      </c>
      <c r="Q63">
        <v>136</v>
      </c>
      <c r="R63">
        <v>109.2</v>
      </c>
      <c r="S63">
        <v>-41.8</v>
      </c>
      <c r="T63">
        <v>180</v>
      </c>
      <c r="U63">
        <v>6.0463400000000003E-6</v>
      </c>
      <c r="V63">
        <v>-90</v>
      </c>
    </row>
    <row r="64" spans="1:22">
      <c r="A64">
        <v>1160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 t="e">
        <f>IF(AND(Tabelle12[[#This Row],[AreaPx]]&gt;0,NOT(Tabelle12[[#This Row],[AreaPx]]="inf")),Tabelle12[[#This Row],[AreaPx]], NA())</f>
        <v>#N/A</v>
      </c>
      <c r="J64">
        <v>0</v>
      </c>
      <c r="K64">
        <v>0</v>
      </c>
      <c r="L64">
        <v>0</v>
      </c>
      <c r="M64">
        <v>0</v>
      </c>
      <c r="N64">
        <v>0</v>
      </c>
      <c r="O64">
        <f>Tabelle12[[#This Row],[Roll]]+Tabelle12[[#This Row],[Pitch]]</f>
        <v>0</v>
      </c>
      <c r="P64">
        <f>SQRT(Tabelle12[[#This Row],[X]]*Tabelle12[[#This Row],[X]] + Tabelle12[[#This Row],[Y]]*Tabelle12[[#This Row],[Y]] +Tabelle12[[#This Row],[Z]]*Tabelle12[[#This Row],[Z]])</f>
        <v>0</v>
      </c>
      <c r="Q64">
        <v>136</v>
      </c>
      <c r="R64">
        <v>109.2</v>
      </c>
      <c r="S64">
        <v>-41.8</v>
      </c>
      <c r="T64">
        <v>180</v>
      </c>
      <c r="U64">
        <v>6.0463400000000003E-6</v>
      </c>
      <c r="V64">
        <v>-90</v>
      </c>
    </row>
    <row r="65" spans="1:22">
      <c r="A65">
        <v>1169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 t="e">
        <f>IF(AND(Tabelle12[[#This Row],[AreaPx]]&gt;0,NOT(Tabelle12[[#This Row],[AreaPx]]="inf")),Tabelle12[[#This Row],[AreaPx]], NA())</f>
        <v>#N/A</v>
      </c>
      <c r="J65">
        <v>0</v>
      </c>
      <c r="K65">
        <v>0</v>
      </c>
      <c r="L65">
        <v>0</v>
      </c>
      <c r="M65">
        <v>0</v>
      </c>
      <c r="N65">
        <v>0</v>
      </c>
      <c r="O65">
        <f>Tabelle12[[#This Row],[Roll]]+Tabelle12[[#This Row],[Pitch]]</f>
        <v>0</v>
      </c>
      <c r="P65">
        <f>SQRT(Tabelle12[[#This Row],[X]]*Tabelle12[[#This Row],[X]] + Tabelle12[[#This Row],[Y]]*Tabelle12[[#This Row],[Y]] +Tabelle12[[#This Row],[Z]]*Tabelle12[[#This Row],[Z]])</f>
        <v>0</v>
      </c>
      <c r="Q65">
        <v>136</v>
      </c>
      <c r="R65">
        <v>109.2</v>
      </c>
      <c r="S65">
        <v>-41.8</v>
      </c>
      <c r="T65">
        <v>180</v>
      </c>
      <c r="U65">
        <v>6.0463400000000003E-6</v>
      </c>
      <c r="V65">
        <v>-90</v>
      </c>
    </row>
    <row r="66" spans="1:22">
      <c r="A66">
        <v>1177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 t="e">
        <f>IF(AND(Tabelle12[[#This Row],[AreaPx]]&gt;0,NOT(Tabelle12[[#This Row],[AreaPx]]="inf")),Tabelle12[[#This Row],[AreaPx]], NA())</f>
        <v>#N/A</v>
      </c>
      <c r="J66">
        <v>0</v>
      </c>
      <c r="K66">
        <v>0</v>
      </c>
      <c r="L66">
        <v>0</v>
      </c>
      <c r="M66">
        <v>0</v>
      </c>
      <c r="N66">
        <v>0</v>
      </c>
      <c r="O66">
        <f>Tabelle12[[#This Row],[Roll]]+Tabelle12[[#This Row],[Pitch]]</f>
        <v>0</v>
      </c>
      <c r="P66">
        <f>SQRT(Tabelle12[[#This Row],[X]]*Tabelle12[[#This Row],[X]] + Tabelle12[[#This Row],[Y]]*Tabelle12[[#This Row],[Y]] +Tabelle12[[#This Row],[Z]]*Tabelle12[[#This Row],[Z]])</f>
        <v>0</v>
      </c>
      <c r="Q66">
        <v>136</v>
      </c>
      <c r="R66">
        <v>109.2</v>
      </c>
      <c r="S66">
        <v>-41.8</v>
      </c>
      <c r="T66">
        <v>180</v>
      </c>
      <c r="U66">
        <v>6.0463400000000003E-6</v>
      </c>
      <c r="V66">
        <v>-90</v>
      </c>
    </row>
    <row r="67" spans="1:22">
      <c r="A67">
        <v>1203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 t="e">
        <f>IF(AND(Tabelle12[[#This Row],[AreaPx]]&gt;0,NOT(Tabelle12[[#This Row],[AreaPx]]="inf")),Tabelle12[[#This Row],[AreaPx]], NA())</f>
        <v>#N/A</v>
      </c>
      <c r="J67">
        <v>0</v>
      </c>
      <c r="K67">
        <v>0</v>
      </c>
      <c r="L67">
        <v>0</v>
      </c>
      <c r="M67">
        <v>0</v>
      </c>
      <c r="N67">
        <v>0</v>
      </c>
      <c r="O67">
        <f>Tabelle12[[#This Row],[Roll]]+Tabelle12[[#This Row],[Pitch]]</f>
        <v>0</v>
      </c>
      <c r="P67">
        <f>SQRT(Tabelle12[[#This Row],[X]]*Tabelle12[[#This Row],[X]] + Tabelle12[[#This Row],[Y]]*Tabelle12[[#This Row],[Y]] +Tabelle12[[#This Row],[Z]]*Tabelle12[[#This Row],[Z]])</f>
        <v>0</v>
      </c>
      <c r="Q67">
        <v>136</v>
      </c>
      <c r="R67">
        <v>109.2</v>
      </c>
      <c r="S67">
        <v>-41.8</v>
      </c>
      <c r="T67">
        <v>180</v>
      </c>
      <c r="U67">
        <v>6.0463400000000003E-6</v>
      </c>
      <c r="V67">
        <v>-90</v>
      </c>
    </row>
    <row r="68" spans="1:22">
      <c r="A68">
        <v>1221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 t="e">
        <f>IF(AND(Tabelle12[[#This Row],[AreaPx]]&gt;0,NOT(Tabelle12[[#This Row],[AreaPx]]="inf")),Tabelle12[[#This Row],[AreaPx]], NA())</f>
        <v>#N/A</v>
      </c>
      <c r="J68">
        <v>0</v>
      </c>
      <c r="K68">
        <v>0</v>
      </c>
      <c r="L68">
        <v>0</v>
      </c>
      <c r="M68">
        <v>0</v>
      </c>
      <c r="N68">
        <v>0</v>
      </c>
      <c r="O68">
        <f>Tabelle12[[#This Row],[Roll]]+Tabelle12[[#This Row],[Pitch]]</f>
        <v>0</v>
      </c>
      <c r="P68">
        <f>SQRT(Tabelle12[[#This Row],[X]]*Tabelle12[[#This Row],[X]] + Tabelle12[[#This Row],[Y]]*Tabelle12[[#This Row],[Y]] +Tabelle12[[#This Row],[Z]]*Tabelle12[[#This Row],[Z]])</f>
        <v>0</v>
      </c>
      <c r="Q68">
        <v>136</v>
      </c>
      <c r="R68">
        <v>109.2</v>
      </c>
      <c r="S68">
        <v>-41.8</v>
      </c>
      <c r="T68">
        <v>180</v>
      </c>
      <c r="U68">
        <v>6.0463400000000003E-6</v>
      </c>
      <c r="V68">
        <v>-90</v>
      </c>
    </row>
    <row r="69" spans="1:22">
      <c r="A69">
        <v>1248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 t="e">
        <f>IF(AND(Tabelle12[[#This Row],[AreaPx]]&gt;0,NOT(Tabelle12[[#This Row],[AreaPx]]="inf")),Tabelle12[[#This Row],[AreaPx]], NA())</f>
        <v>#N/A</v>
      </c>
      <c r="J69">
        <v>0</v>
      </c>
      <c r="K69">
        <v>0</v>
      </c>
      <c r="L69">
        <v>0</v>
      </c>
      <c r="M69">
        <v>0</v>
      </c>
      <c r="N69">
        <v>0</v>
      </c>
      <c r="O69">
        <f>Tabelle12[[#This Row],[Roll]]+Tabelle12[[#This Row],[Pitch]]</f>
        <v>0</v>
      </c>
      <c r="P69">
        <f>SQRT(Tabelle12[[#This Row],[X]]*Tabelle12[[#This Row],[X]] + Tabelle12[[#This Row],[Y]]*Tabelle12[[#This Row],[Y]] +Tabelle12[[#This Row],[Z]]*Tabelle12[[#This Row],[Z]])</f>
        <v>0</v>
      </c>
      <c r="Q69">
        <v>136</v>
      </c>
      <c r="R69">
        <v>109.2</v>
      </c>
      <c r="S69">
        <v>-41.8</v>
      </c>
      <c r="T69">
        <v>180</v>
      </c>
      <c r="U69">
        <v>6.0463400000000003E-6</v>
      </c>
      <c r="V69">
        <v>-90</v>
      </c>
    </row>
    <row r="70" spans="1:22">
      <c r="A70">
        <v>1274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 t="e">
        <f>IF(AND(Tabelle12[[#This Row],[AreaPx]]&gt;0,NOT(Tabelle12[[#This Row],[AreaPx]]="inf")),Tabelle12[[#This Row],[AreaPx]], NA())</f>
        <v>#N/A</v>
      </c>
      <c r="J70">
        <v>0</v>
      </c>
      <c r="K70">
        <v>0</v>
      </c>
      <c r="L70">
        <v>0</v>
      </c>
      <c r="M70">
        <v>0</v>
      </c>
      <c r="N70">
        <v>0</v>
      </c>
      <c r="O70">
        <f>Tabelle12[[#This Row],[Roll]]+Tabelle12[[#This Row],[Pitch]]</f>
        <v>0</v>
      </c>
      <c r="P70">
        <f>SQRT(Tabelle12[[#This Row],[X]]*Tabelle12[[#This Row],[X]] + Tabelle12[[#This Row],[Y]]*Tabelle12[[#This Row],[Y]] +Tabelle12[[#This Row],[Z]]*Tabelle12[[#This Row],[Z]])</f>
        <v>0</v>
      </c>
      <c r="Q70">
        <v>136</v>
      </c>
      <c r="R70">
        <v>109.2</v>
      </c>
      <c r="S70">
        <v>-41.8</v>
      </c>
      <c r="T70">
        <v>180</v>
      </c>
      <c r="U70">
        <v>6.0463400000000003E-6</v>
      </c>
      <c r="V70">
        <v>-90</v>
      </c>
    </row>
    <row r="71" spans="1:22">
      <c r="A71">
        <v>1299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 t="e">
        <f>IF(AND(Tabelle12[[#This Row],[AreaPx]]&gt;0,NOT(Tabelle12[[#This Row],[AreaPx]]="inf")),Tabelle12[[#This Row],[AreaPx]], NA())</f>
        <v>#N/A</v>
      </c>
      <c r="J71">
        <v>0</v>
      </c>
      <c r="K71">
        <v>0</v>
      </c>
      <c r="L71">
        <v>0</v>
      </c>
      <c r="M71">
        <v>0</v>
      </c>
      <c r="N71">
        <v>0</v>
      </c>
      <c r="O71">
        <f>Tabelle12[[#This Row],[Roll]]+Tabelle12[[#This Row],[Pitch]]</f>
        <v>0</v>
      </c>
      <c r="P71">
        <f>SQRT(Tabelle12[[#This Row],[X]]*Tabelle12[[#This Row],[X]] + Tabelle12[[#This Row],[Y]]*Tabelle12[[#This Row],[Y]] +Tabelle12[[#This Row],[Z]]*Tabelle12[[#This Row],[Z]])</f>
        <v>0</v>
      </c>
      <c r="Q71">
        <v>136</v>
      </c>
      <c r="R71">
        <v>109.2</v>
      </c>
      <c r="S71">
        <v>-41.8</v>
      </c>
      <c r="T71">
        <v>180</v>
      </c>
      <c r="U71">
        <v>6.0463400000000003E-6</v>
      </c>
      <c r="V71">
        <v>-90</v>
      </c>
    </row>
    <row r="72" spans="1:22">
      <c r="A72">
        <v>1315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 t="e">
        <f>IF(AND(Tabelle12[[#This Row],[AreaPx]]&gt;0,NOT(Tabelle12[[#This Row],[AreaPx]]="inf")),Tabelle12[[#This Row],[AreaPx]], NA())</f>
        <v>#N/A</v>
      </c>
      <c r="J72">
        <v>0</v>
      </c>
      <c r="K72">
        <v>0</v>
      </c>
      <c r="L72">
        <v>0</v>
      </c>
      <c r="M72">
        <v>0</v>
      </c>
      <c r="N72">
        <v>0</v>
      </c>
      <c r="O72">
        <f>Tabelle12[[#This Row],[Roll]]+Tabelle12[[#This Row],[Pitch]]</f>
        <v>0</v>
      </c>
      <c r="P72">
        <f>SQRT(Tabelle12[[#This Row],[X]]*Tabelle12[[#This Row],[X]] + Tabelle12[[#This Row],[Y]]*Tabelle12[[#This Row],[Y]] +Tabelle12[[#This Row],[Z]]*Tabelle12[[#This Row],[Z]])</f>
        <v>0</v>
      </c>
      <c r="Q72">
        <v>136</v>
      </c>
      <c r="R72">
        <v>109.2</v>
      </c>
      <c r="S72">
        <v>-41.8</v>
      </c>
      <c r="T72">
        <v>180</v>
      </c>
      <c r="U72">
        <v>6.0463400000000003E-6</v>
      </c>
      <c r="V72">
        <v>-90</v>
      </c>
    </row>
    <row r="73" spans="1:22">
      <c r="A73">
        <v>1336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 t="e">
        <f>IF(AND(Tabelle12[[#This Row],[AreaPx]]&gt;0,NOT(Tabelle12[[#This Row],[AreaPx]]="inf")),Tabelle12[[#This Row],[AreaPx]], NA())</f>
        <v>#N/A</v>
      </c>
      <c r="J73">
        <v>0</v>
      </c>
      <c r="K73">
        <v>0</v>
      </c>
      <c r="L73">
        <v>0</v>
      </c>
      <c r="M73">
        <v>0</v>
      </c>
      <c r="N73">
        <v>0</v>
      </c>
      <c r="O73">
        <f>Tabelle12[[#This Row],[Roll]]+Tabelle12[[#This Row],[Pitch]]</f>
        <v>0</v>
      </c>
      <c r="P73">
        <f>SQRT(Tabelle12[[#This Row],[X]]*Tabelle12[[#This Row],[X]] + Tabelle12[[#This Row],[Y]]*Tabelle12[[#This Row],[Y]] +Tabelle12[[#This Row],[Z]]*Tabelle12[[#This Row],[Z]])</f>
        <v>0</v>
      </c>
      <c r="Q73">
        <v>136</v>
      </c>
      <c r="R73">
        <v>109.2</v>
      </c>
      <c r="S73">
        <v>-41.8</v>
      </c>
      <c r="T73">
        <v>180</v>
      </c>
      <c r="U73">
        <v>6.0463400000000003E-6</v>
      </c>
      <c r="V73">
        <v>-90</v>
      </c>
    </row>
    <row r="74" spans="1:22">
      <c r="A74">
        <v>1351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 t="e">
        <f>IF(AND(Tabelle12[[#This Row],[AreaPx]]&gt;0,NOT(Tabelle12[[#This Row],[AreaPx]]="inf")),Tabelle12[[#This Row],[AreaPx]], NA())</f>
        <v>#N/A</v>
      </c>
      <c r="J74">
        <v>0</v>
      </c>
      <c r="K74">
        <v>0</v>
      </c>
      <c r="L74">
        <v>0</v>
      </c>
      <c r="M74">
        <v>0</v>
      </c>
      <c r="N74">
        <v>0</v>
      </c>
      <c r="O74">
        <f>Tabelle12[[#This Row],[Roll]]+Tabelle12[[#This Row],[Pitch]]</f>
        <v>0</v>
      </c>
      <c r="P74">
        <f>SQRT(Tabelle12[[#This Row],[X]]*Tabelle12[[#This Row],[X]] + Tabelle12[[#This Row],[Y]]*Tabelle12[[#This Row],[Y]] +Tabelle12[[#This Row],[Z]]*Tabelle12[[#This Row],[Z]])</f>
        <v>0</v>
      </c>
      <c r="Q74">
        <v>136</v>
      </c>
      <c r="R74">
        <v>109.2</v>
      </c>
      <c r="S74">
        <v>-41.8</v>
      </c>
      <c r="T74">
        <v>180</v>
      </c>
      <c r="U74">
        <v>6.0463400000000003E-6</v>
      </c>
      <c r="V74">
        <v>-90</v>
      </c>
    </row>
    <row r="75" spans="1:22">
      <c r="A75">
        <v>1365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t="e">
        <f>IF(AND(Tabelle12[[#This Row],[AreaPx]]&gt;0,NOT(Tabelle12[[#This Row],[AreaPx]]="inf")),Tabelle12[[#This Row],[AreaPx]], NA())</f>
        <v>#N/A</v>
      </c>
      <c r="J75">
        <v>0</v>
      </c>
      <c r="K75">
        <v>0</v>
      </c>
      <c r="L75">
        <v>0</v>
      </c>
      <c r="M75">
        <v>0</v>
      </c>
      <c r="N75">
        <v>0</v>
      </c>
      <c r="O75">
        <f>Tabelle12[[#This Row],[Roll]]+Tabelle12[[#This Row],[Pitch]]</f>
        <v>0</v>
      </c>
      <c r="P75">
        <f>SQRT(Tabelle12[[#This Row],[X]]*Tabelle12[[#This Row],[X]] + Tabelle12[[#This Row],[Y]]*Tabelle12[[#This Row],[Y]] +Tabelle12[[#This Row],[Z]]*Tabelle12[[#This Row],[Z]])</f>
        <v>0</v>
      </c>
      <c r="Q75">
        <v>136</v>
      </c>
      <c r="R75">
        <v>109.2</v>
      </c>
      <c r="S75">
        <v>-41.8</v>
      </c>
      <c r="T75">
        <v>180</v>
      </c>
      <c r="U75">
        <v>6.0463400000000003E-6</v>
      </c>
      <c r="V75">
        <v>-90</v>
      </c>
    </row>
    <row r="76" spans="1:22">
      <c r="A76">
        <v>1376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 t="e">
        <f>IF(AND(Tabelle12[[#This Row],[AreaPx]]&gt;0,NOT(Tabelle12[[#This Row],[AreaPx]]="inf")),Tabelle12[[#This Row],[AreaPx]], NA())</f>
        <v>#N/A</v>
      </c>
      <c r="J76">
        <v>0</v>
      </c>
      <c r="K76">
        <v>0</v>
      </c>
      <c r="L76">
        <v>0</v>
      </c>
      <c r="M76">
        <v>0</v>
      </c>
      <c r="N76">
        <v>0</v>
      </c>
      <c r="O76">
        <f>Tabelle12[[#This Row],[Roll]]+Tabelle12[[#This Row],[Pitch]]</f>
        <v>0</v>
      </c>
      <c r="P76">
        <f>SQRT(Tabelle12[[#This Row],[X]]*Tabelle12[[#This Row],[X]] + Tabelle12[[#This Row],[Y]]*Tabelle12[[#This Row],[Y]] +Tabelle12[[#This Row],[Z]]*Tabelle12[[#This Row],[Z]])</f>
        <v>0</v>
      </c>
      <c r="Q76">
        <v>136</v>
      </c>
      <c r="R76">
        <v>109.2</v>
      </c>
      <c r="S76">
        <v>-41.8</v>
      </c>
      <c r="T76">
        <v>180</v>
      </c>
      <c r="U76">
        <v>6.0463400000000003E-6</v>
      </c>
      <c r="V76">
        <v>-90</v>
      </c>
    </row>
    <row r="77" spans="1:22">
      <c r="A77">
        <v>1400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e">
        <f>IF(AND(Tabelle12[[#This Row],[AreaPx]]&gt;0,NOT(Tabelle12[[#This Row],[AreaPx]]="inf")),Tabelle12[[#This Row],[AreaPx]], NA())</f>
        <v>#N/A</v>
      </c>
      <c r="J77">
        <v>0</v>
      </c>
      <c r="K77">
        <v>0</v>
      </c>
      <c r="L77">
        <v>0</v>
      </c>
      <c r="M77">
        <v>0</v>
      </c>
      <c r="N77">
        <v>0</v>
      </c>
      <c r="O77">
        <f>Tabelle12[[#This Row],[Roll]]+Tabelle12[[#This Row],[Pitch]]</f>
        <v>0</v>
      </c>
      <c r="P77">
        <f>SQRT(Tabelle12[[#This Row],[X]]*Tabelle12[[#This Row],[X]] + Tabelle12[[#This Row],[Y]]*Tabelle12[[#This Row],[Y]] +Tabelle12[[#This Row],[Z]]*Tabelle12[[#This Row],[Z]])</f>
        <v>0</v>
      </c>
      <c r="Q77">
        <v>136</v>
      </c>
      <c r="R77">
        <v>109.2</v>
      </c>
      <c r="S77">
        <v>-41.8</v>
      </c>
      <c r="T77">
        <v>180</v>
      </c>
      <c r="U77">
        <v>6.0463400000000003E-6</v>
      </c>
      <c r="V77">
        <v>-90</v>
      </c>
    </row>
    <row r="78" spans="1:22">
      <c r="A78">
        <v>1412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 t="e">
        <f>IF(AND(Tabelle12[[#This Row],[AreaPx]]&gt;0,NOT(Tabelle12[[#This Row],[AreaPx]]="inf")),Tabelle12[[#This Row],[AreaPx]], NA())</f>
        <v>#N/A</v>
      </c>
      <c r="J78">
        <v>0</v>
      </c>
      <c r="K78">
        <v>0</v>
      </c>
      <c r="L78">
        <v>0</v>
      </c>
      <c r="M78">
        <v>0</v>
      </c>
      <c r="N78">
        <v>0</v>
      </c>
      <c r="O78">
        <f>Tabelle12[[#This Row],[Roll]]+Tabelle12[[#This Row],[Pitch]]</f>
        <v>0</v>
      </c>
      <c r="P78">
        <f>SQRT(Tabelle12[[#This Row],[X]]*Tabelle12[[#This Row],[X]] + Tabelle12[[#This Row],[Y]]*Tabelle12[[#This Row],[Y]] +Tabelle12[[#This Row],[Z]]*Tabelle12[[#This Row],[Z]])</f>
        <v>0</v>
      </c>
      <c r="Q78">
        <v>136</v>
      </c>
      <c r="R78">
        <v>109.2</v>
      </c>
      <c r="S78">
        <v>-41.8</v>
      </c>
      <c r="T78">
        <v>180</v>
      </c>
      <c r="U78">
        <v>6.0463400000000003E-6</v>
      </c>
      <c r="V78">
        <v>-90</v>
      </c>
    </row>
    <row r="79" spans="1:22">
      <c r="A79">
        <v>1435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 t="e">
        <f>IF(AND(Tabelle12[[#This Row],[AreaPx]]&gt;0,NOT(Tabelle12[[#This Row],[AreaPx]]="inf")),Tabelle12[[#This Row],[AreaPx]], NA())</f>
        <v>#N/A</v>
      </c>
      <c r="J79">
        <v>0</v>
      </c>
      <c r="K79">
        <v>0</v>
      </c>
      <c r="L79">
        <v>0</v>
      </c>
      <c r="M79">
        <v>0</v>
      </c>
      <c r="N79">
        <v>0</v>
      </c>
      <c r="O79">
        <f>Tabelle12[[#This Row],[Roll]]+Tabelle12[[#This Row],[Pitch]]</f>
        <v>0</v>
      </c>
      <c r="P79">
        <f>SQRT(Tabelle12[[#This Row],[X]]*Tabelle12[[#This Row],[X]] + Tabelle12[[#This Row],[Y]]*Tabelle12[[#This Row],[Y]] +Tabelle12[[#This Row],[Z]]*Tabelle12[[#This Row],[Z]])</f>
        <v>0</v>
      </c>
      <c r="Q79">
        <v>136</v>
      </c>
      <c r="R79">
        <v>109.2</v>
      </c>
      <c r="S79">
        <v>-41.8</v>
      </c>
      <c r="T79">
        <v>180</v>
      </c>
      <c r="U79">
        <v>6.0463400000000003E-6</v>
      </c>
      <c r="V79">
        <v>-90</v>
      </c>
    </row>
    <row r="80" spans="1:22">
      <c r="A80">
        <v>1448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e">
        <f>IF(AND(Tabelle12[[#This Row],[AreaPx]]&gt;0,NOT(Tabelle12[[#This Row],[AreaPx]]="inf")),Tabelle12[[#This Row],[AreaPx]], NA())</f>
        <v>#N/A</v>
      </c>
      <c r="J80">
        <v>0</v>
      </c>
      <c r="K80">
        <v>0</v>
      </c>
      <c r="L80">
        <v>0</v>
      </c>
      <c r="M80">
        <v>0</v>
      </c>
      <c r="N80">
        <v>0</v>
      </c>
      <c r="O80">
        <f>Tabelle12[[#This Row],[Roll]]+Tabelle12[[#This Row],[Pitch]]</f>
        <v>0</v>
      </c>
      <c r="P80">
        <f>SQRT(Tabelle12[[#This Row],[X]]*Tabelle12[[#This Row],[X]] + Tabelle12[[#This Row],[Y]]*Tabelle12[[#This Row],[Y]] +Tabelle12[[#This Row],[Z]]*Tabelle12[[#This Row],[Z]])</f>
        <v>0</v>
      </c>
      <c r="Q80">
        <v>136</v>
      </c>
      <c r="R80">
        <v>109.2</v>
      </c>
      <c r="S80">
        <v>-41.8</v>
      </c>
      <c r="T80">
        <v>180</v>
      </c>
      <c r="U80">
        <v>6.0463400000000003E-6</v>
      </c>
      <c r="V80">
        <v>-90</v>
      </c>
    </row>
    <row r="81" spans="1:22">
      <c r="A81">
        <v>1474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 t="e">
        <f>IF(AND(Tabelle12[[#This Row],[AreaPx]]&gt;0,NOT(Tabelle12[[#This Row],[AreaPx]]="inf")),Tabelle12[[#This Row],[AreaPx]], NA())</f>
        <v>#N/A</v>
      </c>
      <c r="J81">
        <v>0</v>
      </c>
      <c r="K81">
        <v>0</v>
      </c>
      <c r="L81">
        <v>0</v>
      </c>
      <c r="M81">
        <v>0</v>
      </c>
      <c r="N81">
        <v>0</v>
      </c>
      <c r="O81">
        <f>Tabelle12[[#This Row],[Roll]]+Tabelle12[[#This Row],[Pitch]]</f>
        <v>0</v>
      </c>
      <c r="P81">
        <f>SQRT(Tabelle12[[#This Row],[X]]*Tabelle12[[#This Row],[X]] + Tabelle12[[#This Row],[Y]]*Tabelle12[[#This Row],[Y]] +Tabelle12[[#This Row],[Z]]*Tabelle12[[#This Row],[Z]])</f>
        <v>0</v>
      </c>
      <c r="Q81">
        <v>136</v>
      </c>
      <c r="R81">
        <v>109.2</v>
      </c>
      <c r="S81">
        <v>-41.8</v>
      </c>
      <c r="T81">
        <v>180</v>
      </c>
      <c r="U81">
        <v>6.0463400000000003E-6</v>
      </c>
      <c r="V81">
        <v>-90</v>
      </c>
    </row>
    <row r="82" spans="1:22">
      <c r="A82">
        <v>1505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 t="e">
        <f>IF(AND(Tabelle12[[#This Row],[AreaPx]]&gt;0,NOT(Tabelle12[[#This Row],[AreaPx]]="inf")),Tabelle12[[#This Row],[AreaPx]], NA())</f>
        <v>#N/A</v>
      </c>
      <c r="J82">
        <v>0</v>
      </c>
      <c r="K82">
        <v>0</v>
      </c>
      <c r="L82">
        <v>0</v>
      </c>
      <c r="M82">
        <v>0</v>
      </c>
      <c r="N82">
        <v>0</v>
      </c>
      <c r="O82">
        <f>Tabelle12[[#This Row],[Roll]]+Tabelle12[[#This Row],[Pitch]]</f>
        <v>0</v>
      </c>
      <c r="P82">
        <f>SQRT(Tabelle12[[#This Row],[X]]*Tabelle12[[#This Row],[X]] + Tabelle12[[#This Row],[Y]]*Tabelle12[[#This Row],[Y]] +Tabelle12[[#This Row],[Z]]*Tabelle12[[#This Row],[Z]])</f>
        <v>0</v>
      </c>
      <c r="Q82">
        <v>136</v>
      </c>
      <c r="R82">
        <v>109.2</v>
      </c>
      <c r="S82">
        <v>-41.8</v>
      </c>
      <c r="T82">
        <v>180</v>
      </c>
      <c r="U82">
        <v>6.0463400000000003E-6</v>
      </c>
      <c r="V82">
        <v>-90</v>
      </c>
    </row>
    <row r="83" spans="1:22">
      <c r="A83">
        <v>1519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 t="e">
        <f>IF(AND(Tabelle12[[#This Row],[AreaPx]]&gt;0,NOT(Tabelle12[[#This Row],[AreaPx]]="inf")),Tabelle12[[#This Row],[AreaPx]], NA())</f>
        <v>#N/A</v>
      </c>
      <c r="J83">
        <v>0</v>
      </c>
      <c r="K83">
        <v>0</v>
      </c>
      <c r="L83">
        <v>0</v>
      </c>
      <c r="M83">
        <v>0</v>
      </c>
      <c r="N83">
        <v>0</v>
      </c>
      <c r="O83">
        <f>Tabelle12[[#This Row],[Roll]]+Tabelle12[[#This Row],[Pitch]]</f>
        <v>0</v>
      </c>
      <c r="P83">
        <f>SQRT(Tabelle12[[#This Row],[X]]*Tabelle12[[#This Row],[X]] + Tabelle12[[#This Row],[Y]]*Tabelle12[[#This Row],[Y]] +Tabelle12[[#This Row],[Z]]*Tabelle12[[#This Row],[Z]])</f>
        <v>0</v>
      </c>
      <c r="Q83">
        <v>136</v>
      </c>
      <c r="R83">
        <v>109.2</v>
      </c>
      <c r="S83">
        <v>-41.8</v>
      </c>
      <c r="T83">
        <v>180</v>
      </c>
      <c r="U83">
        <v>6.0463400000000003E-6</v>
      </c>
      <c r="V83">
        <v>-90</v>
      </c>
    </row>
    <row r="84" spans="1:22">
      <c r="A84">
        <v>1541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e">
        <f>IF(AND(Tabelle12[[#This Row],[AreaPx]]&gt;0,NOT(Tabelle12[[#This Row],[AreaPx]]="inf")),Tabelle12[[#This Row],[AreaPx]], NA())</f>
        <v>#N/A</v>
      </c>
      <c r="J84">
        <v>0</v>
      </c>
      <c r="K84">
        <v>0</v>
      </c>
      <c r="L84">
        <v>0</v>
      </c>
      <c r="M84">
        <v>0</v>
      </c>
      <c r="N84">
        <v>0</v>
      </c>
      <c r="O84">
        <f>Tabelle12[[#This Row],[Roll]]+Tabelle12[[#This Row],[Pitch]]</f>
        <v>0</v>
      </c>
      <c r="P84">
        <f>SQRT(Tabelle12[[#This Row],[X]]*Tabelle12[[#This Row],[X]] + Tabelle12[[#This Row],[Y]]*Tabelle12[[#This Row],[Y]] +Tabelle12[[#This Row],[Z]]*Tabelle12[[#This Row],[Z]])</f>
        <v>0</v>
      </c>
      <c r="Q84">
        <v>136</v>
      </c>
      <c r="R84">
        <v>109.2</v>
      </c>
      <c r="S84">
        <v>-41.8</v>
      </c>
      <c r="T84">
        <v>180</v>
      </c>
      <c r="U84">
        <v>6.0463400000000003E-6</v>
      </c>
      <c r="V84">
        <v>-90</v>
      </c>
    </row>
    <row r="85" spans="1:22">
      <c r="A85">
        <v>1559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e">
        <f>IF(AND(Tabelle12[[#This Row],[AreaPx]]&gt;0,NOT(Tabelle12[[#This Row],[AreaPx]]="inf")),Tabelle12[[#This Row],[AreaPx]], NA())</f>
        <v>#N/A</v>
      </c>
      <c r="J85">
        <v>0</v>
      </c>
      <c r="K85">
        <v>0</v>
      </c>
      <c r="L85">
        <v>0</v>
      </c>
      <c r="M85">
        <v>0</v>
      </c>
      <c r="N85">
        <v>0</v>
      </c>
      <c r="O85">
        <f>Tabelle12[[#This Row],[Roll]]+Tabelle12[[#This Row],[Pitch]]</f>
        <v>0</v>
      </c>
      <c r="P85">
        <f>SQRT(Tabelle12[[#This Row],[X]]*Tabelle12[[#This Row],[X]] + Tabelle12[[#This Row],[Y]]*Tabelle12[[#This Row],[Y]] +Tabelle12[[#This Row],[Z]]*Tabelle12[[#This Row],[Z]])</f>
        <v>0</v>
      </c>
      <c r="Q85">
        <v>136</v>
      </c>
      <c r="R85">
        <v>109.2</v>
      </c>
      <c r="S85">
        <v>-41.8</v>
      </c>
      <c r="T85">
        <v>180</v>
      </c>
      <c r="U85">
        <v>6.0463400000000003E-6</v>
      </c>
      <c r="V85">
        <v>-90</v>
      </c>
    </row>
    <row r="86" spans="1:22">
      <c r="A86">
        <v>1571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 t="e">
        <f>IF(AND(Tabelle12[[#This Row],[AreaPx]]&gt;0,NOT(Tabelle12[[#This Row],[AreaPx]]="inf")),Tabelle12[[#This Row],[AreaPx]], NA())</f>
        <v>#N/A</v>
      </c>
      <c r="J86">
        <v>0</v>
      </c>
      <c r="K86">
        <v>0</v>
      </c>
      <c r="L86">
        <v>0</v>
      </c>
      <c r="M86">
        <v>0</v>
      </c>
      <c r="N86">
        <v>0</v>
      </c>
      <c r="O86">
        <f>Tabelle12[[#This Row],[Roll]]+Tabelle12[[#This Row],[Pitch]]</f>
        <v>0</v>
      </c>
      <c r="P86">
        <f>SQRT(Tabelle12[[#This Row],[X]]*Tabelle12[[#This Row],[X]] + Tabelle12[[#This Row],[Y]]*Tabelle12[[#This Row],[Y]] +Tabelle12[[#This Row],[Z]]*Tabelle12[[#This Row],[Z]])</f>
        <v>0</v>
      </c>
      <c r="Q86">
        <v>136</v>
      </c>
      <c r="R86">
        <v>109.2</v>
      </c>
      <c r="S86">
        <v>-41.8</v>
      </c>
      <c r="T86">
        <v>180</v>
      </c>
      <c r="U86">
        <v>6.0463400000000003E-6</v>
      </c>
      <c r="V86">
        <v>-90</v>
      </c>
    </row>
    <row r="87" spans="1:22">
      <c r="A87">
        <v>1578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 t="e">
        <f>IF(AND(Tabelle12[[#This Row],[AreaPx]]&gt;0,NOT(Tabelle12[[#This Row],[AreaPx]]="inf")),Tabelle12[[#This Row],[AreaPx]], NA())</f>
        <v>#N/A</v>
      </c>
      <c r="J87">
        <v>0</v>
      </c>
      <c r="K87">
        <v>0</v>
      </c>
      <c r="L87">
        <v>0</v>
      </c>
      <c r="M87">
        <v>0</v>
      </c>
      <c r="N87">
        <v>0</v>
      </c>
      <c r="O87">
        <f>Tabelle12[[#This Row],[Roll]]+Tabelle12[[#This Row],[Pitch]]</f>
        <v>0</v>
      </c>
      <c r="P87">
        <f>SQRT(Tabelle12[[#This Row],[X]]*Tabelle12[[#This Row],[X]] + Tabelle12[[#This Row],[Y]]*Tabelle12[[#This Row],[Y]] +Tabelle12[[#This Row],[Z]]*Tabelle12[[#This Row],[Z]])</f>
        <v>0</v>
      </c>
      <c r="Q87">
        <v>136</v>
      </c>
      <c r="R87">
        <v>109.2</v>
      </c>
      <c r="S87">
        <v>-41.8</v>
      </c>
      <c r="T87">
        <v>180</v>
      </c>
      <c r="U87">
        <v>6.0463400000000003E-6</v>
      </c>
      <c r="V87">
        <v>-90</v>
      </c>
    </row>
    <row r="88" spans="1:22">
      <c r="A88">
        <v>1602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 t="e">
        <f>IF(AND(Tabelle12[[#This Row],[AreaPx]]&gt;0,NOT(Tabelle12[[#This Row],[AreaPx]]="inf")),Tabelle12[[#This Row],[AreaPx]], NA())</f>
        <v>#N/A</v>
      </c>
      <c r="J88">
        <v>0</v>
      </c>
      <c r="K88">
        <v>0</v>
      </c>
      <c r="L88">
        <v>0</v>
      </c>
      <c r="M88">
        <v>0</v>
      </c>
      <c r="N88">
        <v>0</v>
      </c>
      <c r="O88">
        <f>Tabelle12[[#This Row],[Roll]]+Tabelle12[[#This Row],[Pitch]]</f>
        <v>0</v>
      </c>
      <c r="P88">
        <f>SQRT(Tabelle12[[#This Row],[X]]*Tabelle12[[#This Row],[X]] + Tabelle12[[#This Row],[Y]]*Tabelle12[[#This Row],[Y]] +Tabelle12[[#This Row],[Z]]*Tabelle12[[#This Row],[Z]])</f>
        <v>0</v>
      </c>
      <c r="Q88">
        <v>136</v>
      </c>
      <c r="R88">
        <v>109.2</v>
      </c>
      <c r="S88">
        <v>-41.8</v>
      </c>
      <c r="T88">
        <v>180</v>
      </c>
      <c r="U88">
        <v>6.0463400000000003E-6</v>
      </c>
      <c r="V88">
        <v>-90</v>
      </c>
    </row>
    <row r="89" spans="1:22">
      <c r="A89">
        <v>1614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 t="e">
        <f>IF(AND(Tabelle12[[#This Row],[AreaPx]]&gt;0,NOT(Tabelle12[[#This Row],[AreaPx]]="inf")),Tabelle12[[#This Row],[AreaPx]], NA())</f>
        <v>#N/A</v>
      </c>
      <c r="J89">
        <v>0</v>
      </c>
      <c r="K89">
        <v>0</v>
      </c>
      <c r="L89">
        <v>0</v>
      </c>
      <c r="M89">
        <v>0</v>
      </c>
      <c r="N89">
        <v>0</v>
      </c>
      <c r="O89">
        <f>Tabelle12[[#This Row],[Roll]]+Tabelle12[[#This Row],[Pitch]]</f>
        <v>0</v>
      </c>
      <c r="P89">
        <f>SQRT(Tabelle12[[#This Row],[X]]*Tabelle12[[#This Row],[X]] + Tabelle12[[#This Row],[Y]]*Tabelle12[[#This Row],[Y]] +Tabelle12[[#This Row],[Z]]*Tabelle12[[#This Row],[Z]])</f>
        <v>0</v>
      </c>
      <c r="Q89">
        <v>136</v>
      </c>
      <c r="R89">
        <v>109.2</v>
      </c>
      <c r="S89">
        <v>-41.8</v>
      </c>
      <c r="T89">
        <v>180</v>
      </c>
      <c r="U89">
        <v>6.0463400000000003E-6</v>
      </c>
      <c r="V89">
        <v>-90</v>
      </c>
    </row>
    <row r="90" spans="1:22">
      <c r="A90">
        <v>1640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 t="e">
        <f>IF(AND(Tabelle12[[#This Row],[AreaPx]]&gt;0,NOT(Tabelle12[[#This Row],[AreaPx]]="inf")),Tabelle12[[#This Row],[AreaPx]], NA())</f>
        <v>#N/A</v>
      </c>
      <c r="J90">
        <v>0</v>
      </c>
      <c r="K90">
        <v>0</v>
      </c>
      <c r="L90">
        <v>0</v>
      </c>
      <c r="M90">
        <v>0</v>
      </c>
      <c r="N90">
        <v>0</v>
      </c>
      <c r="O90">
        <f>Tabelle12[[#This Row],[Roll]]+Tabelle12[[#This Row],[Pitch]]</f>
        <v>0</v>
      </c>
      <c r="P90">
        <f>SQRT(Tabelle12[[#This Row],[X]]*Tabelle12[[#This Row],[X]] + Tabelle12[[#This Row],[Y]]*Tabelle12[[#This Row],[Y]] +Tabelle12[[#This Row],[Z]]*Tabelle12[[#This Row],[Z]])</f>
        <v>0</v>
      </c>
      <c r="Q90">
        <v>136</v>
      </c>
      <c r="R90">
        <v>109.2</v>
      </c>
      <c r="S90">
        <v>-41.8</v>
      </c>
      <c r="T90">
        <v>180</v>
      </c>
      <c r="U90">
        <v>6.0463400000000003E-6</v>
      </c>
      <c r="V90">
        <v>-90</v>
      </c>
    </row>
    <row r="91" spans="1:22">
      <c r="A91">
        <v>1666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 t="e">
        <f>IF(AND(Tabelle12[[#This Row],[AreaPx]]&gt;0,NOT(Tabelle12[[#This Row],[AreaPx]]="inf")),Tabelle12[[#This Row],[AreaPx]], NA())</f>
        <v>#N/A</v>
      </c>
      <c r="J91">
        <v>0</v>
      </c>
      <c r="K91">
        <v>0</v>
      </c>
      <c r="L91">
        <v>0</v>
      </c>
      <c r="M91">
        <v>0</v>
      </c>
      <c r="N91">
        <v>0</v>
      </c>
      <c r="O91">
        <f>Tabelle12[[#This Row],[Roll]]+Tabelle12[[#This Row],[Pitch]]</f>
        <v>0</v>
      </c>
      <c r="P91">
        <f>SQRT(Tabelle12[[#This Row],[X]]*Tabelle12[[#This Row],[X]] + Tabelle12[[#This Row],[Y]]*Tabelle12[[#This Row],[Y]] +Tabelle12[[#This Row],[Z]]*Tabelle12[[#This Row],[Z]])</f>
        <v>0</v>
      </c>
      <c r="Q91">
        <v>136</v>
      </c>
      <c r="R91">
        <v>109.2</v>
      </c>
      <c r="S91">
        <v>-41.8</v>
      </c>
      <c r="T91">
        <v>180</v>
      </c>
      <c r="U91">
        <v>6.0463400000000003E-6</v>
      </c>
      <c r="V91">
        <v>-90</v>
      </c>
    </row>
    <row r="92" spans="1:22">
      <c r="A92">
        <v>1679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 t="e">
        <f>IF(AND(Tabelle12[[#This Row],[AreaPx]]&gt;0,NOT(Tabelle12[[#This Row],[AreaPx]]="inf")),Tabelle12[[#This Row],[AreaPx]], NA())</f>
        <v>#N/A</v>
      </c>
      <c r="J92">
        <v>0</v>
      </c>
      <c r="K92">
        <v>0</v>
      </c>
      <c r="L92">
        <v>0</v>
      </c>
      <c r="M92">
        <v>0</v>
      </c>
      <c r="N92">
        <v>0</v>
      </c>
      <c r="O92">
        <f>Tabelle12[[#This Row],[Roll]]+Tabelle12[[#This Row],[Pitch]]</f>
        <v>0</v>
      </c>
      <c r="P92">
        <f>SQRT(Tabelle12[[#This Row],[X]]*Tabelle12[[#This Row],[X]] + Tabelle12[[#This Row],[Y]]*Tabelle12[[#This Row],[Y]] +Tabelle12[[#This Row],[Z]]*Tabelle12[[#This Row],[Z]])</f>
        <v>0</v>
      </c>
      <c r="Q92">
        <v>136</v>
      </c>
      <c r="R92">
        <v>109.2</v>
      </c>
      <c r="S92">
        <v>-41.8</v>
      </c>
      <c r="T92">
        <v>180</v>
      </c>
      <c r="U92">
        <v>6.0463400000000003E-6</v>
      </c>
      <c r="V92">
        <v>-90</v>
      </c>
    </row>
    <row r="93" spans="1:22">
      <c r="A93">
        <v>1700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e">
        <f>IF(AND(Tabelle12[[#This Row],[AreaPx]]&gt;0,NOT(Tabelle12[[#This Row],[AreaPx]]="inf")),Tabelle12[[#This Row],[AreaPx]], NA())</f>
        <v>#N/A</v>
      </c>
      <c r="J93">
        <v>0</v>
      </c>
      <c r="K93">
        <v>0</v>
      </c>
      <c r="L93">
        <v>0</v>
      </c>
      <c r="M93">
        <v>0</v>
      </c>
      <c r="N93">
        <v>0</v>
      </c>
      <c r="O93">
        <f>Tabelle12[[#This Row],[Roll]]+Tabelle12[[#This Row],[Pitch]]</f>
        <v>0</v>
      </c>
      <c r="P93">
        <f>SQRT(Tabelle12[[#This Row],[X]]*Tabelle12[[#This Row],[X]] + Tabelle12[[#This Row],[Y]]*Tabelle12[[#This Row],[Y]] +Tabelle12[[#This Row],[Z]]*Tabelle12[[#This Row],[Z]])</f>
        <v>0</v>
      </c>
      <c r="Q93">
        <v>136</v>
      </c>
      <c r="R93">
        <v>109.2</v>
      </c>
      <c r="S93">
        <v>-41.8</v>
      </c>
      <c r="T93">
        <v>180</v>
      </c>
      <c r="U93">
        <v>6.0463400000000003E-6</v>
      </c>
      <c r="V93">
        <v>-90</v>
      </c>
    </row>
    <row r="94" spans="1:22">
      <c r="A94">
        <v>1715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 t="e">
        <f>IF(AND(Tabelle12[[#This Row],[AreaPx]]&gt;0,NOT(Tabelle12[[#This Row],[AreaPx]]="inf")),Tabelle12[[#This Row],[AreaPx]], NA())</f>
        <v>#N/A</v>
      </c>
      <c r="J94">
        <v>0</v>
      </c>
      <c r="K94">
        <v>0</v>
      </c>
      <c r="L94">
        <v>0</v>
      </c>
      <c r="M94">
        <v>0</v>
      </c>
      <c r="N94">
        <v>0</v>
      </c>
      <c r="O94">
        <f>Tabelle12[[#This Row],[Roll]]+Tabelle12[[#This Row],[Pitch]]</f>
        <v>0</v>
      </c>
      <c r="P94">
        <f>SQRT(Tabelle12[[#This Row],[X]]*Tabelle12[[#This Row],[X]] + Tabelle12[[#This Row],[Y]]*Tabelle12[[#This Row],[Y]] +Tabelle12[[#This Row],[Z]]*Tabelle12[[#This Row],[Z]])</f>
        <v>0</v>
      </c>
      <c r="Q94">
        <v>136</v>
      </c>
      <c r="R94">
        <v>109.2</v>
      </c>
      <c r="S94">
        <v>-41.8</v>
      </c>
      <c r="T94">
        <v>180</v>
      </c>
      <c r="U94">
        <v>6.0463400000000003E-6</v>
      </c>
      <c r="V94">
        <v>-90</v>
      </c>
    </row>
    <row r="95" spans="1:22">
      <c r="A95">
        <v>1739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 t="e">
        <f>IF(AND(Tabelle12[[#This Row],[AreaPx]]&gt;0,NOT(Tabelle12[[#This Row],[AreaPx]]="inf")),Tabelle12[[#This Row],[AreaPx]], NA())</f>
        <v>#N/A</v>
      </c>
      <c r="J95">
        <v>0</v>
      </c>
      <c r="K95">
        <v>0</v>
      </c>
      <c r="L95">
        <v>0</v>
      </c>
      <c r="M95">
        <v>0</v>
      </c>
      <c r="N95">
        <v>0</v>
      </c>
      <c r="O95">
        <f>Tabelle12[[#This Row],[Roll]]+Tabelle12[[#This Row],[Pitch]]</f>
        <v>0</v>
      </c>
      <c r="P95">
        <f>SQRT(Tabelle12[[#This Row],[X]]*Tabelle12[[#This Row],[X]] + Tabelle12[[#This Row],[Y]]*Tabelle12[[#This Row],[Y]] +Tabelle12[[#This Row],[Z]]*Tabelle12[[#This Row],[Z]])</f>
        <v>0</v>
      </c>
      <c r="Q95">
        <v>136</v>
      </c>
      <c r="R95">
        <v>109.2</v>
      </c>
      <c r="S95">
        <v>-41.8</v>
      </c>
      <c r="T95">
        <v>180</v>
      </c>
      <c r="U95">
        <v>6.0463400000000003E-6</v>
      </c>
      <c r="V95">
        <v>-90</v>
      </c>
    </row>
    <row r="96" spans="1:22">
      <c r="A96">
        <v>1764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 t="e">
        <f>IF(AND(Tabelle12[[#This Row],[AreaPx]]&gt;0,NOT(Tabelle12[[#This Row],[AreaPx]]="inf")),Tabelle12[[#This Row],[AreaPx]], NA())</f>
        <v>#N/A</v>
      </c>
      <c r="J96">
        <v>0</v>
      </c>
      <c r="K96">
        <v>0</v>
      </c>
      <c r="L96">
        <v>0</v>
      </c>
      <c r="M96">
        <v>0</v>
      </c>
      <c r="N96">
        <v>0</v>
      </c>
      <c r="O96">
        <f>Tabelle12[[#This Row],[Roll]]+Tabelle12[[#This Row],[Pitch]]</f>
        <v>0</v>
      </c>
      <c r="P96">
        <f>SQRT(Tabelle12[[#This Row],[X]]*Tabelle12[[#This Row],[X]] + Tabelle12[[#This Row],[Y]]*Tabelle12[[#This Row],[Y]] +Tabelle12[[#This Row],[Z]]*Tabelle12[[#This Row],[Z]])</f>
        <v>0</v>
      </c>
      <c r="Q96">
        <v>136</v>
      </c>
      <c r="R96">
        <v>109.2</v>
      </c>
      <c r="S96">
        <v>-41.8</v>
      </c>
      <c r="T96">
        <v>180</v>
      </c>
      <c r="U96">
        <v>6.0463400000000003E-6</v>
      </c>
      <c r="V96">
        <v>-90</v>
      </c>
    </row>
    <row r="97" spans="1:22">
      <c r="A97">
        <v>1776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 t="e">
        <f>IF(AND(Tabelle12[[#This Row],[AreaPx]]&gt;0,NOT(Tabelle12[[#This Row],[AreaPx]]="inf")),Tabelle12[[#This Row],[AreaPx]], NA())</f>
        <v>#N/A</v>
      </c>
      <c r="J97">
        <v>0</v>
      </c>
      <c r="K97">
        <v>0</v>
      </c>
      <c r="L97">
        <v>0</v>
      </c>
      <c r="M97">
        <v>0</v>
      </c>
      <c r="N97">
        <v>0</v>
      </c>
      <c r="O97">
        <f>Tabelle12[[#This Row],[Roll]]+Tabelle12[[#This Row],[Pitch]]</f>
        <v>0</v>
      </c>
      <c r="P97">
        <f>SQRT(Tabelle12[[#This Row],[X]]*Tabelle12[[#This Row],[X]] + Tabelle12[[#This Row],[Y]]*Tabelle12[[#This Row],[Y]] +Tabelle12[[#This Row],[Z]]*Tabelle12[[#This Row],[Z]])</f>
        <v>0</v>
      </c>
      <c r="Q97">
        <v>136</v>
      </c>
      <c r="R97">
        <v>109.2</v>
      </c>
      <c r="S97">
        <v>-41.8</v>
      </c>
      <c r="T97">
        <v>180</v>
      </c>
      <c r="U97">
        <v>6.0463400000000003E-6</v>
      </c>
      <c r="V97">
        <v>-90</v>
      </c>
    </row>
    <row r="98" spans="1:22">
      <c r="A98">
        <v>1803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 t="e">
        <f>IF(AND(Tabelle12[[#This Row],[AreaPx]]&gt;0,NOT(Tabelle12[[#This Row],[AreaPx]]="inf")),Tabelle12[[#This Row],[AreaPx]], NA())</f>
        <v>#N/A</v>
      </c>
      <c r="J98">
        <v>0</v>
      </c>
      <c r="K98">
        <v>0</v>
      </c>
      <c r="L98">
        <v>0</v>
      </c>
      <c r="M98">
        <v>0</v>
      </c>
      <c r="N98">
        <v>0</v>
      </c>
      <c r="O98">
        <f>Tabelle12[[#This Row],[Roll]]+Tabelle12[[#This Row],[Pitch]]</f>
        <v>0</v>
      </c>
      <c r="P98">
        <f>SQRT(Tabelle12[[#This Row],[X]]*Tabelle12[[#This Row],[X]] + Tabelle12[[#This Row],[Y]]*Tabelle12[[#This Row],[Y]] +Tabelle12[[#This Row],[Z]]*Tabelle12[[#This Row],[Z]])</f>
        <v>0</v>
      </c>
      <c r="Q98">
        <v>136</v>
      </c>
      <c r="R98">
        <v>109.2</v>
      </c>
      <c r="S98">
        <v>-41.8</v>
      </c>
      <c r="T98">
        <v>180</v>
      </c>
      <c r="U98">
        <v>6.0463400000000003E-6</v>
      </c>
      <c r="V98">
        <v>-90</v>
      </c>
    </row>
    <row r="99" spans="1:22">
      <c r="A99">
        <v>1817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 t="e">
        <f>IF(AND(Tabelle12[[#This Row],[AreaPx]]&gt;0,NOT(Tabelle12[[#This Row],[AreaPx]]="inf")),Tabelle12[[#This Row],[AreaPx]], NA())</f>
        <v>#N/A</v>
      </c>
      <c r="J99">
        <v>0</v>
      </c>
      <c r="K99">
        <v>0</v>
      </c>
      <c r="L99">
        <v>0</v>
      </c>
      <c r="M99">
        <v>0</v>
      </c>
      <c r="N99">
        <v>0</v>
      </c>
      <c r="O99">
        <f>Tabelle12[[#This Row],[Roll]]+Tabelle12[[#This Row],[Pitch]]</f>
        <v>0</v>
      </c>
      <c r="P99">
        <f>SQRT(Tabelle12[[#This Row],[X]]*Tabelle12[[#This Row],[X]] + Tabelle12[[#This Row],[Y]]*Tabelle12[[#This Row],[Y]] +Tabelle12[[#This Row],[Z]]*Tabelle12[[#This Row],[Z]])</f>
        <v>0</v>
      </c>
      <c r="Q99">
        <v>136</v>
      </c>
      <c r="R99">
        <v>109.2</v>
      </c>
      <c r="S99">
        <v>-41.8</v>
      </c>
      <c r="T99">
        <v>180</v>
      </c>
      <c r="U99">
        <v>6.0463400000000003E-6</v>
      </c>
      <c r="V99">
        <v>-90</v>
      </c>
    </row>
    <row r="100" spans="1:22">
      <c r="A100">
        <v>1843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 t="e">
        <f>IF(AND(Tabelle12[[#This Row],[AreaPx]]&gt;0,NOT(Tabelle12[[#This Row],[AreaPx]]="inf")),Tabelle12[[#This Row],[AreaPx]], NA())</f>
        <v>#N/A</v>
      </c>
      <c r="J100">
        <v>0</v>
      </c>
      <c r="K100">
        <v>0</v>
      </c>
      <c r="L100">
        <v>0</v>
      </c>
      <c r="M100">
        <v>0</v>
      </c>
      <c r="N100">
        <v>0</v>
      </c>
      <c r="O100">
        <f>Tabelle12[[#This Row],[Roll]]+Tabelle12[[#This Row],[Pitch]]</f>
        <v>0</v>
      </c>
      <c r="P100">
        <f>SQRT(Tabelle12[[#This Row],[X]]*Tabelle12[[#This Row],[X]] + Tabelle12[[#This Row],[Y]]*Tabelle12[[#This Row],[Y]] +Tabelle12[[#This Row],[Z]]*Tabelle12[[#This Row],[Z]])</f>
        <v>0</v>
      </c>
      <c r="Q100">
        <v>136</v>
      </c>
      <c r="R100">
        <v>109.2</v>
      </c>
      <c r="S100">
        <v>-41.8</v>
      </c>
      <c r="T100">
        <v>180</v>
      </c>
      <c r="U100">
        <v>6.0463400000000003E-6</v>
      </c>
      <c r="V100">
        <v>-90</v>
      </c>
    </row>
    <row r="101" spans="1:22">
      <c r="A101">
        <v>1868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 t="e">
        <f>IF(AND(Tabelle12[[#This Row],[AreaPx]]&gt;0,NOT(Tabelle12[[#This Row],[AreaPx]]="inf")),Tabelle12[[#This Row],[AreaPx]], NA())</f>
        <v>#N/A</v>
      </c>
      <c r="J101">
        <v>0</v>
      </c>
      <c r="K101">
        <v>0</v>
      </c>
      <c r="L101">
        <v>0</v>
      </c>
      <c r="M101">
        <v>0</v>
      </c>
      <c r="N101">
        <v>0</v>
      </c>
      <c r="O101">
        <f>Tabelle12[[#This Row],[Roll]]+Tabelle12[[#This Row],[Pitch]]</f>
        <v>0</v>
      </c>
      <c r="P101">
        <f>SQRT(Tabelle12[[#This Row],[X]]*Tabelle12[[#This Row],[X]] + Tabelle12[[#This Row],[Y]]*Tabelle12[[#This Row],[Y]] +Tabelle12[[#This Row],[Z]]*Tabelle12[[#This Row],[Z]])</f>
        <v>0</v>
      </c>
      <c r="Q101">
        <v>136</v>
      </c>
      <c r="R101">
        <v>109.2</v>
      </c>
      <c r="S101">
        <v>-41.8</v>
      </c>
      <c r="T101">
        <v>180</v>
      </c>
      <c r="U101">
        <v>6.0463400000000003E-6</v>
      </c>
      <c r="V101">
        <v>-90</v>
      </c>
    </row>
    <row r="102" spans="1:22">
      <c r="A102">
        <v>1883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 t="e">
        <f>IF(AND(Tabelle12[[#This Row],[AreaPx]]&gt;0,NOT(Tabelle12[[#This Row],[AreaPx]]="inf")),Tabelle12[[#This Row],[AreaPx]], NA())</f>
        <v>#N/A</v>
      </c>
      <c r="J102">
        <v>0</v>
      </c>
      <c r="K102">
        <v>0</v>
      </c>
      <c r="L102">
        <v>0</v>
      </c>
      <c r="M102">
        <v>0</v>
      </c>
      <c r="N102">
        <v>0</v>
      </c>
      <c r="O102">
        <f>Tabelle12[[#This Row],[Roll]]+Tabelle12[[#This Row],[Pitch]]</f>
        <v>0</v>
      </c>
      <c r="P102">
        <f>SQRT(Tabelle12[[#This Row],[X]]*Tabelle12[[#This Row],[X]] + Tabelle12[[#This Row],[Y]]*Tabelle12[[#This Row],[Y]] +Tabelle12[[#This Row],[Z]]*Tabelle12[[#This Row],[Z]])</f>
        <v>0</v>
      </c>
      <c r="Q102">
        <v>136</v>
      </c>
      <c r="R102">
        <v>109.2</v>
      </c>
      <c r="S102">
        <v>-41.8</v>
      </c>
      <c r="T102">
        <v>180</v>
      </c>
      <c r="U102">
        <v>6.0463400000000003E-6</v>
      </c>
      <c r="V102">
        <v>-90</v>
      </c>
    </row>
    <row r="103" spans="1:22">
      <c r="A103">
        <v>1912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 t="e">
        <f>IF(AND(Tabelle12[[#This Row],[AreaPx]]&gt;0,NOT(Tabelle12[[#This Row],[AreaPx]]="inf")),Tabelle12[[#This Row],[AreaPx]], NA())</f>
        <v>#N/A</v>
      </c>
      <c r="J103">
        <v>0</v>
      </c>
      <c r="K103">
        <v>0</v>
      </c>
      <c r="L103">
        <v>0</v>
      </c>
      <c r="M103">
        <v>0</v>
      </c>
      <c r="N103">
        <v>0</v>
      </c>
      <c r="O103">
        <f>Tabelle12[[#This Row],[Roll]]+Tabelle12[[#This Row],[Pitch]]</f>
        <v>0</v>
      </c>
      <c r="P103">
        <f>SQRT(Tabelle12[[#This Row],[X]]*Tabelle12[[#This Row],[X]] + Tabelle12[[#This Row],[Y]]*Tabelle12[[#This Row],[Y]] +Tabelle12[[#This Row],[Z]]*Tabelle12[[#This Row],[Z]])</f>
        <v>0</v>
      </c>
      <c r="Q103">
        <v>136</v>
      </c>
      <c r="R103">
        <v>109.2</v>
      </c>
      <c r="S103">
        <v>-41.8</v>
      </c>
      <c r="T103">
        <v>180</v>
      </c>
      <c r="U103">
        <v>6.0463400000000003E-6</v>
      </c>
      <c r="V103">
        <v>-90</v>
      </c>
    </row>
    <row r="104" spans="1:22">
      <c r="A104">
        <v>1942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 t="e">
        <f>IF(AND(Tabelle12[[#This Row],[AreaPx]]&gt;0,NOT(Tabelle12[[#This Row],[AreaPx]]="inf")),Tabelle12[[#This Row],[AreaPx]], NA())</f>
        <v>#N/A</v>
      </c>
      <c r="J104">
        <v>0</v>
      </c>
      <c r="K104">
        <v>0</v>
      </c>
      <c r="L104">
        <v>0</v>
      </c>
      <c r="M104">
        <v>0</v>
      </c>
      <c r="N104">
        <v>0</v>
      </c>
      <c r="O104">
        <f>Tabelle12[[#This Row],[Roll]]+Tabelle12[[#This Row],[Pitch]]</f>
        <v>0</v>
      </c>
      <c r="P104">
        <f>SQRT(Tabelle12[[#This Row],[X]]*Tabelle12[[#This Row],[X]] + Tabelle12[[#This Row],[Y]]*Tabelle12[[#This Row],[Y]] +Tabelle12[[#This Row],[Z]]*Tabelle12[[#This Row],[Z]])</f>
        <v>0</v>
      </c>
      <c r="Q104">
        <v>136</v>
      </c>
      <c r="R104">
        <v>109.2</v>
      </c>
      <c r="S104">
        <v>-41.8</v>
      </c>
      <c r="T104">
        <v>180</v>
      </c>
      <c r="U104">
        <v>6.0463400000000003E-6</v>
      </c>
      <c r="V104">
        <v>-90</v>
      </c>
    </row>
    <row r="105" spans="1:22">
      <c r="A105">
        <v>1966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 t="e">
        <f>IF(AND(Tabelle12[[#This Row],[AreaPx]]&gt;0,NOT(Tabelle12[[#This Row],[AreaPx]]="inf")),Tabelle12[[#This Row],[AreaPx]], NA())</f>
        <v>#N/A</v>
      </c>
      <c r="J105">
        <v>0</v>
      </c>
      <c r="K105">
        <v>0</v>
      </c>
      <c r="L105">
        <v>0</v>
      </c>
      <c r="M105">
        <v>0</v>
      </c>
      <c r="N105">
        <v>0</v>
      </c>
      <c r="O105">
        <f>Tabelle12[[#This Row],[Roll]]+Tabelle12[[#This Row],[Pitch]]</f>
        <v>0</v>
      </c>
      <c r="P105">
        <f>SQRT(Tabelle12[[#This Row],[X]]*Tabelle12[[#This Row],[X]] + Tabelle12[[#This Row],[Y]]*Tabelle12[[#This Row],[Y]] +Tabelle12[[#This Row],[Z]]*Tabelle12[[#This Row],[Z]])</f>
        <v>0</v>
      </c>
      <c r="Q105">
        <v>136</v>
      </c>
      <c r="R105">
        <v>109.2</v>
      </c>
      <c r="S105">
        <v>-41.8</v>
      </c>
      <c r="T105">
        <v>180</v>
      </c>
      <c r="U105">
        <v>6.0463400000000003E-6</v>
      </c>
      <c r="V105">
        <v>-90</v>
      </c>
    </row>
    <row r="106" spans="1:22">
      <c r="A106">
        <v>1981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 t="e">
        <f>IF(AND(Tabelle12[[#This Row],[AreaPx]]&gt;0,NOT(Tabelle12[[#This Row],[AreaPx]]="inf")),Tabelle12[[#This Row],[AreaPx]], NA())</f>
        <v>#N/A</v>
      </c>
      <c r="J106">
        <v>0</v>
      </c>
      <c r="K106">
        <v>0</v>
      </c>
      <c r="L106">
        <v>0</v>
      </c>
      <c r="M106">
        <v>0</v>
      </c>
      <c r="N106">
        <v>0</v>
      </c>
      <c r="O106">
        <f>Tabelle12[[#This Row],[Roll]]+Tabelle12[[#This Row],[Pitch]]</f>
        <v>0</v>
      </c>
      <c r="P106">
        <f>SQRT(Tabelle12[[#This Row],[X]]*Tabelle12[[#This Row],[X]] + Tabelle12[[#This Row],[Y]]*Tabelle12[[#This Row],[Y]] +Tabelle12[[#This Row],[Z]]*Tabelle12[[#This Row],[Z]])</f>
        <v>0</v>
      </c>
      <c r="Q106">
        <v>136</v>
      </c>
      <c r="R106">
        <v>109.2</v>
      </c>
      <c r="S106">
        <v>-41.8</v>
      </c>
      <c r="T106">
        <v>180</v>
      </c>
      <c r="U106">
        <v>6.0463400000000003E-6</v>
      </c>
      <c r="V106">
        <v>-90</v>
      </c>
    </row>
    <row r="107" spans="1:22">
      <c r="A107">
        <v>2005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 t="e">
        <f>IF(AND(Tabelle12[[#This Row],[AreaPx]]&gt;0,NOT(Tabelle12[[#This Row],[AreaPx]]="inf")),Tabelle12[[#This Row],[AreaPx]], NA())</f>
        <v>#N/A</v>
      </c>
      <c r="J107">
        <v>0</v>
      </c>
      <c r="K107">
        <v>0</v>
      </c>
      <c r="L107">
        <v>0</v>
      </c>
      <c r="M107">
        <v>0</v>
      </c>
      <c r="N107">
        <v>0</v>
      </c>
      <c r="O107">
        <f>Tabelle12[[#This Row],[Roll]]+Tabelle12[[#This Row],[Pitch]]</f>
        <v>0</v>
      </c>
      <c r="P107">
        <f>SQRT(Tabelle12[[#This Row],[X]]*Tabelle12[[#This Row],[X]] + Tabelle12[[#This Row],[Y]]*Tabelle12[[#This Row],[Y]] +Tabelle12[[#This Row],[Z]]*Tabelle12[[#This Row],[Z]])</f>
        <v>0</v>
      </c>
      <c r="Q107">
        <v>136</v>
      </c>
      <c r="R107">
        <v>109.2</v>
      </c>
      <c r="S107">
        <v>-41.8</v>
      </c>
      <c r="T107">
        <v>180</v>
      </c>
      <c r="U107">
        <v>6.0463400000000003E-6</v>
      </c>
      <c r="V107">
        <v>-90</v>
      </c>
    </row>
    <row r="108" spans="1:22">
      <c r="A108">
        <v>2016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 t="e">
        <f>IF(AND(Tabelle12[[#This Row],[AreaPx]]&gt;0,NOT(Tabelle12[[#This Row],[AreaPx]]="inf")),Tabelle12[[#This Row],[AreaPx]], NA())</f>
        <v>#N/A</v>
      </c>
      <c r="J108">
        <v>0</v>
      </c>
      <c r="K108">
        <v>0</v>
      </c>
      <c r="L108">
        <v>0</v>
      </c>
      <c r="M108">
        <v>0</v>
      </c>
      <c r="N108">
        <v>0</v>
      </c>
      <c r="O108">
        <f>Tabelle12[[#This Row],[Roll]]+Tabelle12[[#This Row],[Pitch]]</f>
        <v>0</v>
      </c>
      <c r="P108">
        <f>SQRT(Tabelle12[[#This Row],[X]]*Tabelle12[[#This Row],[X]] + Tabelle12[[#This Row],[Y]]*Tabelle12[[#This Row],[Y]] +Tabelle12[[#This Row],[Z]]*Tabelle12[[#This Row],[Z]])</f>
        <v>0</v>
      </c>
      <c r="Q108">
        <v>136</v>
      </c>
      <c r="R108">
        <v>109.2</v>
      </c>
      <c r="S108">
        <v>-41.8</v>
      </c>
      <c r="T108">
        <v>180</v>
      </c>
      <c r="U108">
        <v>6.0463400000000003E-6</v>
      </c>
      <c r="V108">
        <v>-90</v>
      </c>
    </row>
    <row r="109" spans="1:22">
      <c r="A109">
        <v>2041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 t="e">
        <f>IF(AND(Tabelle12[[#This Row],[AreaPx]]&gt;0,NOT(Tabelle12[[#This Row],[AreaPx]]="inf")),Tabelle12[[#This Row],[AreaPx]], NA())</f>
        <v>#N/A</v>
      </c>
      <c r="J109">
        <v>0</v>
      </c>
      <c r="K109">
        <v>0</v>
      </c>
      <c r="L109">
        <v>0</v>
      </c>
      <c r="M109">
        <v>0</v>
      </c>
      <c r="N109">
        <v>0</v>
      </c>
      <c r="O109">
        <f>Tabelle12[[#This Row],[Roll]]+Tabelle12[[#This Row],[Pitch]]</f>
        <v>0</v>
      </c>
      <c r="P109">
        <f>SQRT(Tabelle12[[#This Row],[X]]*Tabelle12[[#This Row],[X]] + Tabelle12[[#This Row],[Y]]*Tabelle12[[#This Row],[Y]] +Tabelle12[[#This Row],[Z]]*Tabelle12[[#This Row],[Z]])</f>
        <v>0</v>
      </c>
      <c r="Q109">
        <v>136</v>
      </c>
      <c r="R109">
        <v>109.2</v>
      </c>
      <c r="S109">
        <v>-41.8</v>
      </c>
      <c r="T109">
        <v>180</v>
      </c>
      <c r="U109">
        <v>6.0463400000000003E-6</v>
      </c>
      <c r="V109">
        <v>-90</v>
      </c>
    </row>
    <row r="110" spans="1:22">
      <c r="A110">
        <v>2067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 t="e">
        <f>IF(AND(Tabelle12[[#This Row],[AreaPx]]&gt;0,NOT(Tabelle12[[#This Row],[AreaPx]]="inf")),Tabelle12[[#This Row],[AreaPx]], NA())</f>
        <v>#N/A</v>
      </c>
      <c r="J110">
        <v>0</v>
      </c>
      <c r="K110">
        <v>0</v>
      </c>
      <c r="L110">
        <v>0</v>
      </c>
      <c r="M110">
        <v>0</v>
      </c>
      <c r="N110">
        <v>0</v>
      </c>
      <c r="O110">
        <f>Tabelle12[[#This Row],[Roll]]+Tabelle12[[#This Row],[Pitch]]</f>
        <v>0</v>
      </c>
      <c r="P110">
        <f>SQRT(Tabelle12[[#This Row],[X]]*Tabelle12[[#This Row],[X]] + Tabelle12[[#This Row],[Y]]*Tabelle12[[#This Row],[Y]] +Tabelle12[[#This Row],[Z]]*Tabelle12[[#This Row],[Z]])</f>
        <v>0</v>
      </c>
      <c r="Q110">
        <v>136</v>
      </c>
      <c r="R110">
        <v>109.2</v>
      </c>
      <c r="S110">
        <v>-41.8</v>
      </c>
      <c r="T110">
        <v>180</v>
      </c>
      <c r="U110">
        <v>6.0463400000000003E-6</v>
      </c>
      <c r="V110">
        <v>-90</v>
      </c>
    </row>
    <row r="111" spans="1:22">
      <c r="A111">
        <v>2082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 t="e">
        <f>IF(AND(Tabelle12[[#This Row],[AreaPx]]&gt;0,NOT(Tabelle12[[#This Row],[AreaPx]]="inf")),Tabelle12[[#This Row],[AreaPx]], NA())</f>
        <v>#N/A</v>
      </c>
      <c r="J111">
        <v>0</v>
      </c>
      <c r="K111">
        <v>0</v>
      </c>
      <c r="L111">
        <v>0</v>
      </c>
      <c r="M111">
        <v>0</v>
      </c>
      <c r="N111">
        <v>0</v>
      </c>
      <c r="O111">
        <f>Tabelle12[[#This Row],[Roll]]+Tabelle12[[#This Row],[Pitch]]</f>
        <v>0</v>
      </c>
      <c r="P111">
        <f>SQRT(Tabelle12[[#This Row],[X]]*Tabelle12[[#This Row],[X]] + Tabelle12[[#This Row],[Y]]*Tabelle12[[#This Row],[Y]] +Tabelle12[[#This Row],[Z]]*Tabelle12[[#This Row],[Z]])</f>
        <v>0</v>
      </c>
      <c r="Q111">
        <v>136</v>
      </c>
      <c r="R111">
        <v>109.2</v>
      </c>
      <c r="S111">
        <v>-41.8</v>
      </c>
      <c r="T111">
        <v>180</v>
      </c>
      <c r="U111">
        <v>6.0463400000000003E-6</v>
      </c>
      <c r="V111">
        <v>-90</v>
      </c>
    </row>
    <row r="112" spans="1:22">
      <c r="A112">
        <v>2103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 t="e">
        <f>IF(AND(Tabelle12[[#This Row],[AreaPx]]&gt;0,NOT(Tabelle12[[#This Row],[AreaPx]]="inf")),Tabelle12[[#This Row],[AreaPx]], NA())</f>
        <v>#N/A</v>
      </c>
      <c r="J112">
        <v>0</v>
      </c>
      <c r="K112">
        <v>0</v>
      </c>
      <c r="L112">
        <v>0</v>
      </c>
      <c r="M112">
        <v>0</v>
      </c>
      <c r="N112">
        <v>0</v>
      </c>
      <c r="O112">
        <f>Tabelle12[[#This Row],[Roll]]+Tabelle12[[#This Row],[Pitch]]</f>
        <v>0</v>
      </c>
      <c r="P112">
        <f>SQRT(Tabelle12[[#This Row],[X]]*Tabelle12[[#This Row],[X]] + Tabelle12[[#This Row],[Y]]*Tabelle12[[#This Row],[Y]] +Tabelle12[[#This Row],[Z]]*Tabelle12[[#This Row],[Z]])</f>
        <v>0</v>
      </c>
      <c r="Q112">
        <v>136</v>
      </c>
      <c r="R112">
        <v>109.2</v>
      </c>
      <c r="S112">
        <v>-41.8</v>
      </c>
      <c r="T112">
        <v>180</v>
      </c>
      <c r="U112">
        <v>6.0463400000000003E-6</v>
      </c>
      <c r="V112">
        <v>-90</v>
      </c>
    </row>
    <row r="113" spans="1:22">
      <c r="A113">
        <v>2121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 t="e">
        <f>IF(AND(Tabelle12[[#This Row],[AreaPx]]&gt;0,NOT(Tabelle12[[#This Row],[AreaPx]]="inf")),Tabelle12[[#This Row],[AreaPx]], NA())</f>
        <v>#N/A</v>
      </c>
      <c r="J113">
        <v>0</v>
      </c>
      <c r="K113">
        <v>0</v>
      </c>
      <c r="L113">
        <v>0</v>
      </c>
      <c r="M113">
        <v>0</v>
      </c>
      <c r="N113">
        <v>0</v>
      </c>
      <c r="O113">
        <f>Tabelle12[[#This Row],[Roll]]+Tabelle12[[#This Row],[Pitch]]</f>
        <v>0</v>
      </c>
      <c r="P113">
        <f>SQRT(Tabelle12[[#This Row],[X]]*Tabelle12[[#This Row],[X]] + Tabelle12[[#This Row],[Y]]*Tabelle12[[#This Row],[Y]] +Tabelle12[[#This Row],[Z]]*Tabelle12[[#This Row],[Z]])</f>
        <v>0</v>
      </c>
      <c r="Q113">
        <v>136</v>
      </c>
      <c r="R113">
        <v>109.2</v>
      </c>
      <c r="S113">
        <v>-41.8</v>
      </c>
      <c r="T113">
        <v>180</v>
      </c>
      <c r="U113">
        <v>6.0463400000000003E-6</v>
      </c>
      <c r="V113">
        <v>-90</v>
      </c>
    </row>
    <row r="114" spans="1:22">
      <c r="A114">
        <v>2145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e">
        <f>IF(AND(Tabelle12[[#This Row],[AreaPx]]&gt;0,NOT(Tabelle12[[#This Row],[AreaPx]]="inf")),Tabelle12[[#This Row],[AreaPx]], NA())</f>
        <v>#N/A</v>
      </c>
      <c r="J114">
        <v>0</v>
      </c>
      <c r="K114">
        <v>0</v>
      </c>
      <c r="L114">
        <v>0</v>
      </c>
      <c r="M114">
        <v>0</v>
      </c>
      <c r="N114">
        <v>0</v>
      </c>
      <c r="O114">
        <f>Tabelle12[[#This Row],[Roll]]+Tabelle12[[#This Row],[Pitch]]</f>
        <v>0</v>
      </c>
      <c r="P114">
        <f>SQRT(Tabelle12[[#This Row],[X]]*Tabelle12[[#This Row],[X]] + Tabelle12[[#This Row],[Y]]*Tabelle12[[#This Row],[Y]] +Tabelle12[[#This Row],[Z]]*Tabelle12[[#This Row],[Z]])</f>
        <v>0</v>
      </c>
      <c r="Q114">
        <v>136</v>
      </c>
      <c r="R114">
        <v>109.2</v>
      </c>
      <c r="S114">
        <v>-41.8</v>
      </c>
      <c r="T114">
        <v>180</v>
      </c>
      <c r="U114">
        <v>6.0463400000000003E-6</v>
      </c>
      <c r="V114">
        <v>-90</v>
      </c>
    </row>
    <row r="115" spans="1:22">
      <c r="A115">
        <v>2163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 t="e">
        <f>IF(AND(Tabelle12[[#This Row],[AreaPx]]&gt;0,NOT(Tabelle12[[#This Row],[AreaPx]]="inf")),Tabelle12[[#This Row],[AreaPx]], NA())</f>
        <v>#N/A</v>
      </c>
      <c r="J115">
        <v>0</v>
      </c>
      <c r="K115">
        <v>0</v>
      </c>
      <c r="L115">
        <v>0</v>
      </c>
      <c r="M115">
        <v>0</v>
      </c>
      <c r="N115">
        <v>0</v>
      </c>
      <c r="O115">
        <f>Tabelle12[[#This Row],[Roll]]+Tabelle12[[#This Row],[Pitch]]</f>
        <v>0</v>
      </c>
      <c r="P115">
        <f>SQRT(Tabelle12[[#This Row],[X]]*Tabelle12[[#This Row],[X]] + Tabelle12[[#This Row],[Y]]*Tabelle12[[#This Row],[Y]] +Tabelle12[[#This Row],[Z]]*Tabelle12[[#This Row],[Z]])</f>
        <v>0</v>
      </c>
      <c r="Q115">
        <v>136</v>
      </c>
      <c r="R115">
        <v>109.2</v>
      </c>
      <c r="S115">
        <v>-41.8</v>
      </c>
      <c r="T115">
        <v>180</v>
      </c>
      <c r="U115">
        <v>6.0463400000000003E-6</v>
      </c>
      <c r="V115">
        <v>-90</v>
      </c>
    </row>
    <row r="116" spans="1:22">
      <c r="A116">
        <v>2176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 t="e">
        <f>IF(AND(Tabelle12[[#This Row],[AreaPx]]&gt;0,NOT(Tabelle12[[#This Row],[AreaPx]]="inf")),Tabelle12[[#This Row],[AreaPx]], NA())</f>
        <v>#N/A</v>
      </c>
      <c r="J116">
        <v>0</v>
      </c>
      <c r="K116">
        <v>0</v>
      </c>
      <c r="L116">
        <v>0</v>
      </c>
      <c r="M116">
        <v>0</v>
      </c>
      <c r="N116">
        <v>0</v>
      </c>
      <c r="O116">
        <f>Tabelle12[[#This Row],[Roll]]+Tabelle12[[#This Row],[Pitch]]</f>
        <v>0</v>
      </c>
      <c r="P116">
        <f>SQRT(Tabelle12[[#This Row],[X]]*Tabelle12[[#This Row],[X]] + Tabelle12[[#This Row],[Y]]*Tabelle12[[#This Row],[Y]] +Tabelle12[[#This Row],[Z]]*Tabelle12[[#This Row],[Z]])</f>
        <v>0</v>
      </c>
      <c r="Q116">
        <v>136</v>
      </c>
      <c r="R116">
        <v>109.2</v>
      </c>
      <c r="S116">
        <v>-41.8</v>
      </c>
      <c r="T116">
        <v>180</v>
      </c>
      <c r="U116">
        <v>6.0463400000000003E-6</v>
      </c>
      <c r="V116">
        <v>-90</v>
      </c>
    </row>
    <row r="117" spans="1:22">
      <c r="A117">
        <v>2196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t="e">
        <f>IF(AND(Tabelle12[[#This Row],[AreaPx]]&gt;0,NOT(Tabelle12[[#This Row],[AreaPx]]="inf")),Tabelle12[[#This Row],[AreaPx]], NA())</f>
        <v>#N/A</v>
      </c>
      <c r="J117">
        <v>0</v>
      </c>
      <c r="K117">
        <v>0</v>
      </c>
      <c r="L117">
        <v>0</v>
      </c>
      <c r="M117">
        <v>0</v>
      </c>
      <c r="N117">
        <v>0</v>
      </c>
      <c r="O117">
        <f>Tabelle12[[#This Row],[Roll]]+Tabelle12[[#This Row],[Pitch]]</f>
        <v>0</v>
      </c>
      <c r="P117">
        <f>SQRT(Tabelle12[[#This Row],[X]]*Tabelle12[[#This Row],[X]] + Tabelle12[[#This Row],[Y]]*Tabelle12[[#This Row],[Y]] +Tabelle12[[#This Row],[Z]]*Tabelle12[[#This Row],[Z]])</f>
        <v>0</v>
      </c>
      <c r="Q117">
        <v>136</v>
      </c>
      <c r="R117">
        <v>109.2</v>
      </c>
      <c r="S117">
        <v>-41.8</v>
      </c>
      <c r="T117">
        <v>180</v>
      </c>
      <c r="U117">
        <v>6.0463400000000003E-6</v>
      </c>
      <c r="V117">
        <v>-90</v>
      </c>
    </row>
    <row r="118" spans="1:22">
      <c r="A118">
        <v>2215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 t="e">
        <f>IF(AND(Tabelle12[[#This Row],[AreaPx]]&gt;0,NOT(Tabelle12[[#This Row],[AreaPx]]="inf")),Tabelle12[[#This Row],[AreaPx]], NA())</f>
        <v>#N/A</v>
      </c>
      <c r="J118">
        <v>0</v>
      </c>
      <c r="K118">
        <v>0</v>
      </c>
      <c r="L118">
        <v>0</v>
      </c>
      <c r="M118">
        <v>0</v>
      </c>
      <c r="N118">
        <v>0</v>
      </c>
      <c r="O118">
        <f>Tabelle12[[#This Row],[Roll]]+Tabelle12[[#This Row],[Pitch]]</f>
        <v>0</v>
      </c>
      <c r="P118">
        <f>SQRT(Tabelle12[[#This Row],[X]]*Tabelle12[[#This Row],[X]] + Tabelle12[[#This Row],[Y]]*Tabelle12[[#This Row],[Y]] +Tabelle12[[#This Row],[Z]]*Tabelle12[[#This Row],[Z]])</f>
        <v>0</v>
      </c>
      <c r="Q118">
        <v>136</v>
      </c>
      <c r="R118">
        <v>109.2</v>
      </c>
      <c r="S118">
        <v>-41.8</v>
      </c>
      <c r="T118">
        <v>180</v>
      </c>
      <c r="U118">
        <v>6.0463400000000003E-6</v>
      </c>
      <c r="V118">
        <v>-90</v>
      </c>
    </row>
    <row r="119" spans="1:22">
      <c r="A119">
        <v>2243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 t="e">
        <f>IF(AND(Tabelle12[[#This Row],[AreaPx]]&gt;0,NOT(Tabelle12[[#This Row],[AreaPx]]="inf")),Tabelle12[[#This Row],[AreaPx]], NA())</f>
        <v>#N/A</v>
      </c>
      <c r="J119">
        <v>0</v>
      </c>
      <c r="K119">
        <v>0</v>
      </c>
      <c r="L119">
        <v>0</v>
      </c>
      <c r="M119">
        <v>0</v>
      </c>
      <c r="N119">
        <v>0</v>
      </c>
      <c r="O119">
        <f>Tabelle12[[#This Row],[Roll]]+Tabelle12[[#This Row],[Pitch]]</f>
        <v>0</v>
      </c>
      <c r="P119">
        <f>SQRT(Tabelle12[[#This Row],[X]]*Tabelle12[[#This Row],[X]] + Tabelle12[[#This Row],[Y]]*Tabelle12[[#This Row],[Y]] +Tabelle12[[#This Row],[Z]]*Tabelle12[[#This Row],[Z]])</f>
        <v>0</v>
      </c>
      <c r="Q119">
        <v>136</v>
      </c>
      <c r="R119">
        <v>109.2</v>
      </c>
      <c r="S119">
        <v>-41.8</v>
      </c>
      <c r="T119">
        <v>180</v>
      </c>
      <c r="U119">
        <v>6.0463400000000003E-6</v>
      </c>
      <c r="V119">
        <v>-90</v>
      </c>
    </row>
    <row r="120" spans="1:22">
      <c r="A120">
        <v>2268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 t="e">
        <f>IF(AND(Tabelle12[[#This Row],[AreaPx]]&gt;0,NOT(Tabelle12[[#This Row],[AreaPx]]="inf")),Tabelle12[[#This Row],[AreaPx]], NA())</f>
        <v>#N/A</v>
      </c>
      <c r="J120">
        <v>0</v>
      </c>
      <c r="K120">
        <v>0</v>
      </c>
      <c r="L120">
        <v>0</v>
      </c>
      <c r="M120">
        <v>0</v>
      </c>
      <c r="N120">
        <v>0</v>
      </c>
      <c r="O120">
        <f>Tabelle12[[#This Row],[Roll]]+Tabelle12[[#This Row],[Pitch]]</f>
        <v>0</v>
      </c>
      <c r="P120">
        <f>SQRT(Tabelle12[[#This Row],[X]]*Tabelle12[[#This Row],[X]] + Tabelle12[[#This Row],[Y]]*Tabelle12[[#This Row],[Y]] +Tabelle12[[#This Row],[Z]]*Tabelle12[[#This Row],[Z]])</f>
        <v>0</v>
      </c>
      <c r="Q120">
        <v>136</v>
      </c>
      <c r="R120">
        <v>109.2</v>
      </c>
      <c r="S120">
        <v>-41.8</v>
      </c>
      <c r="T120">
        <v>180</v>
      </c>
      <c r="U120">
        <v>6.0463400000000003E-6</v>
      </c>
      <c r="V120">
        <v>-90</v>
      </c>
    </row>
    <row r="121" spans="1:22">
      <c r="A121">
        <v>2287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 t="e">
        <f>IF(AND(Tabelle12[[#This Row],[AreaPx]]&gt;0,NOT(Tabelle12[[#This Row],[AreaPx]]="inf")),Tabelle12[[#This Row],[AreaPx]], NA())</f>
        <v>#N/A</v>
      </c>
      <c r="J121">
        <v>0</v>
      </c>
      <c r="K121">
        <v>0</v>
      </c>
      <c r="L121">
        <v>0</v>
      </c>
      <c r="M121">
        <v>0</v>
      </c>
      <c r="N121">
        <v>0</v>
      </c>
      <c r="O121">
        <f>Tabelle12[[#This Row],[Roll]]+Tabelle12[[#This Row],[Pitch]]</f>
        <v>0</v>
      </c>
      <c r="P121">
        <f>SQRT(Tabelle12[[#This Row],[X]]*Tabelle12[[#This Row],[X]] + Tabelle12[[#This Row],[Y]]*Tabelle12[[#This Row],[Y]] +Tabelle12[[#This Row],[Z]]*Tabelle12[[#This Row],[Z]])</f>
        <v>0</v>
      </c>
      <c r="Q121">
        <v>136</v>
      </c>
      <c r="R121">
        <v>109.2</v>
      </c>
      <c r="S121">
        <v>-41.8</v>
      </c>
      <c r="T121">
        <v>180</v>
      </c>
      <c r="U121">
        <v>6.0463400000000003E-6</v>
      </c>
      <c r="V121">
        <v>-90</v>
      </c>
    </row>
    <row r="122" spans="1:22">
      <c r="A122">
        <v>2308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 t="e">
        <f>IF(AND(Tabelle12[[#This Row],[AreaPx]]&gt;0,NOT(Tabelle12[[#This Row],[AreaPx]]="inf")),Tabelle12[[#This Row],[AreaPx]], NA())</f>
        <v>#N/A</v>
      </c>
      <c r="J122">
        <v>0</v>
      </c>
      <c r="K122">
        <v>0</v>
      </c>
      <c r="L122">
        <v>0</v>
      </c>
      <c r="M122">
        <v>0</v>
      </c>
      <c r="N122">
        <v>0</v>
      </c>
      <c r="O122">
        <f>Tabelle12[[#This Row],[Roll]]+Tabelle12[[#This Row],[Pitch]]</f>
        <v>0</v>
      </c>
      <c r="P122">
        <f>SQRT(Tabelle12[[#This Row],[X]]*Tabelle12[[#This Row],[X]] + Tabelle12[[#This Row],[Y]]*Tabelle12[[#This Row],[Y]] +Tabelle12[[#This Row],[Z]]*Tabelle12[[#This Row],[Z]])</f>
        <v>0</v>
      </c>
      <c r="Q122">
        <v>136</v>
      </c>
      <c r="R122">
        <v>109.2</v>
      </c>
      <c r="S122">
        <v>-41.8</v>
      </c>
      <c r="T122">
        <v>180</v>
      </c>
      <c r="U122">
        <v>6.0463400000000003E-6</v>
      </c>
      <c r="V122">
        <v>-90</v>
      </c>
    </row>
    <row r="123" spans="1:22">
      <c r="A123">
        <v>2329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 t="e">
        <f>IF(AND(Tabelle12[[#This Row],[AreaPx]]&gt;0,NOT(Tabelle12[[#This Row],[AreaPx]]="inf")),Tabelle12[[#This Row],[AreaPx]], NA())</f>
        <v>#N/A</v>
      </c>
      <c r="J123">
        <v>0</v>
      </c>
      <c r="K123">
        <v>0</v>
      </c>
      <c r="L123">
        <v>0</v>
      </c>
      <c r="M123">
        <v>0</v>
      </c>
      <c r="N123">
        <v>0</v>
      </c>
      <c r="O123">
        <f>Tabelle12[[#This Row],[Roll]]+Tabelle12[[#This Row],[Pitch]]</f>
        <v>0</v>
      </c>
      <c r="P123">
        <f>SQRT(Tabelle12[[#This Row],[X]]*Tabelle12[[#This Row],[X]] + Tabelle12[[#This Row],[Y]]*Tabelle12[[#This Row],[Y]] +Tabelle12[[#This Row],[Z]]*Tabelle12[[#This Row],[Z]])</f>
        <v>0</v>
      </c>
      <c r="Q123">
        <v>136</v>
      </c>
      <c r="R123">
        <v>109.2</v>
      </c>
      <c r="S123">
        <v>-41.8</v>
      </c>
      <c r="T123">
        <v>180</v>
      </c>
      <c r="U123">
        <v>6.0463400000000003E-6</v>
      </c>
      <c r="V123">
        <v>-90</v>
      </c>
    </row>
    <row r="124" spans="1:22">
      <c r="A124">
        <v>2340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 t="e">
        <f>IF(AND(Tabelle12[[#This Row],[AreaPx]]&gt;0,NOT(Tabelle12[[#This Row],[AreaPx]]="inf")),Tabelle12[[#This Row],[AreaPx]], NA())</f>
        <v>#N/A</v>
      </c>
      <c r="J124">
        <v>0</v>
      </c>
      <c r="K124">
        <v>0</v>
      </c>
      <c r="L124">
        <v>0</v>
      </c>
      <c r="M124">
        <v>0</v>
      </c>
      <c r="N124">
        <v>0</v>
      </c>
      <c r="O124">
        <f>Tabelle12[[#This Row],[Roll]]+Tabelle12[[#This Row],[Pitch]]</f>
        <v>0</v>
      </c>
      <c r="P124">
        <f>SQRT(Tabelle12[[#This Row],[X]]*Tabelle12[[#This Row],[X]] + Tabelle12[[#This Row],[Y]]*Tabelle12[[#This Row],[Y]] +Tabelle12[[#This Row],[Z]]*Tabelle12[[#This Row],[Z]])</f>
        <v>0</v>
      </c>
      <c r="Q124">
        <v>136</v>
      </c>
      <c r="R124">
        <v>109.2</v>
      </c>
      <c r="S124">
        <v>-41.8</v>
      </c>
      <c r="T124">
        <v>180</v>
      </c>
      <c r="U124">
        <v>6.0463400000000003E-6</v>
      </c>
      <c r="V124">
        <v>-90</v>
      </c>
    </row>
    <row r="125" spans="1:22">
      <c r="A125">
        <v>2364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 t="e">
        <f>IF(AND(Tabelle12[[#This Row],[AreaPx]]&gt;0,NOT(Tabelle12[[#This Row],[AreaPx]]="inf")),Tabelle12[[#This Row],[AreaPx]], NA())</f>
        <v>#N/A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>Tabelle12[[#This Row],[Roll]]+Tabelle12[[#This Row],[Pitch]]</f>
        <v>0</v>
      </c>
      <c r="P125">
        <f>SQRT(Tabelle12[[#This Row],[X]]*Tabelle12[[#This Row],[X]] + Tabelle12[[#This Row],[Y]]*Tabelle12[[#This Row],[Y]] +Tabelle12[[#This Row],[Z]]*Tabelle12[[#This Row],[Z]])</f>
        <v>0</v>
      </c>
      <c r="Q125">
        <v>136</v>
      </c>
      <c r="R125">
        <v>109.2</v>
      </c>
      <c r="S125">
        <v>-41.8</v>
      </c>
      <c r="T125">
        <v>180</v>
      </c>
      <c r="U125">
        <v>6.0463400000000003E-6</v>
      </c>
      <c r="V125">
        <v>-90</v>
      </c>
    </row>
    <row r="126" spans="1:22">
      <c r="A126">
        <v>2381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e">
        <f>IF(AND(Tabelle12[[#This Row],[AreaPx]]&gt;0,NOT(Tabelle12[[#This Row],[AreaPx]]="inf")),Tabelle12[[#This Row],[AreaPx]], NA())</f>
        <v>#N/A</v>
      </c>
      <c r="J126">
        <v>0</v>
      </c>
      <c r="K126">
        <v>0</v>
      </c>
      <c r="L126">
        <v>0</v>
      </c>
      <c r="M126">
        <v>0</v>
      </c>
      <c r="N126">
        <v>0</v>
      </c>
      <c r="O126">
        <f>Tabelle12[[#This Row],[Roll]]+Tabelle12[[#This Row],[Pitch]]</f>
        <v>0</v>
      </c>
      <c r="P126">
        <f>SQRT(Tabelle12[[#This Row],[X]]*Tabelle12[[#This Row],[X]] + Tabelle12[[#This Row],[Y]]*Tabelle12[[#This Row],[Y]] +Tabelle12[[#This Row],[Z]]*Tabelle12[[#This Row],[Z]])</f>
        <v>0</v>
      </c>
      <c r="Q126">
        <v>136</v>
      </c>
      <c r="R126">
        <v>109.2</v>
      </c>
      <c r="S126">
        <v>-41.8</v>
      </c>
      <c r="T126">
        <v>180</v>
      </c>
      <c r="U126">
        <v>6.0463400000000003E-6</v>
      </c>
      <c r="V126">
        <v>-90</v>
      </c>
    </row>
    <row r="127" spans="1:22">
      <c r="A127">
        <v>2406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t="e">
        <f>IF(AND(Tabelle12[[#This Row],[AreaPx]]&gt;0,NOT(Tabelle12[[#This Row],[AreaPx]]="inf")),Tabelle12[[#This Row],[AreaPx]], NA())</f>
        <v>#N/A</v>
      </c>
      <c r="J127">
        <v>0</v>
      </c>
      <c r="K127">
        <v>0</v>
      </c>
      <c r="L127">
        <v>0</v>
      </c>
      <c r="M127">
        <v>0</v>
      </c>
      <c r="N127">
        <v>0</v>
      </c>
      <c r="O127">
        <f>Tabelle12[[#This Row],[Roll]]+Tabelle12[[#This Row],[Pitch]]</f>
        <v>0</v>
      </c>
      <c r="P127">
        <f>SQRT(Tabelle12[[#This Row],[X]]*Tabelle12[[#This Row],[X]] + Tabelle12[[#This Row],[Y]]*Tabelle12[[#This Row],[Y]] +Tabelle12[[#This Row],[Z]]*Tabelle12[[#This Row],[Z]])</f>
        <v>0</v>
      </c>
      <c r="Q127">
        <v>136</v>
      </c>
      <c r="R127">
        <v>109.2</v>
      </c>
      <c r="S127">
        <v>-41.8</v>
      </c>
      <c r="T127">
        <v>180</v>
      </c>
      <c r="U127">
        <v>6.0463400000000003E-6</v>
      </c>
      <c r="V127">
        <v>-90</v>
      </c>
    </row>
    <row r="128" spans="1:22">
      <c r="A128">
        <v>2428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 t="e">
        <f>IF(AND(Tabelle12[[#This Row],[AreaPx]]&gt;0,NOT(Tabelle12[[#This Row],[AreaPx]]="inf")),Tabelle12[[#This Row],[AreaPx]], NA())</f>
        <v>#N/A</v>
      </c>
      <c r="J128">
        <v>0</v>
      </c>
      <c r="K128">
        <v>0</v>
      </c>
      <c r="L128">
        <v>0</v>
      </c>
      <c r="M128">
        <v>0</v>
      </c>
      <c r="N128">
        <v>0</v>
      </c>
      <c r="O128">
        <f>Tabelle12[[#This Row],[Roll]]+Tabelle12[[#This Row],[Pitch]]</f>
        <v>0</v>
      </c>
      <c r="P128">
        <f>SQRT(Tabelle12[[#This Row],[X]]*Tabelle12[[#This Row],[X]] + Tabelle12[[#This Row],[Y]]*Tabelle12[[#This Row],[Y]] +Tabelle12[[#This Row],[Z]]*Tabelle12[[#This Row],[Z]])</f>
        <v>0</v>
      </c>
      <c r="Q128">
        <v>136</v>
      </c>
      <c r="R128">
        <v>109.2</v>
      </c>
      <c r="S128">
        <v>-41.8</v>
      </c>
      <c r="T128">
        <v>180</v>
      </c>
      <c r="U128">
        <v>6.0463400000000003E-6</v>
      </c>
      <c r="V128">
        <v>-90</v>
      </c>
    </row>
    <row r="129" spans="1:22">
      <c r="A129">
        <v>2443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 t="e">
        <f>IF(AND(Tabelle12[[#This Row],[AreaPx]]&gt;0,NOT(Tabelle12[[#This Row],[AreaPx]]="inf")),Tabelle12[[#This Row],[AreaPx]], NA())</f>
        <v>#N/A</v>
      </c>
      <c r="J129">
        <v>0</v>
      </c>
      <c r="K129">
        <v>0</v>
      </c>
      <c r="L129">
        <v>0</v>
      </c>
      <c r="M129">
        <v>0</v>
      </c>
      <c r="N129">
        <v>0</v>
      </c>
      <c r="O129">
        <f>Tabelle12[[#This Row],[Roll]]+Tabelle12[[#This Row],[Pitch]]</f>
        <v>0</v>
      </c>
      <c r="P129">
        <f>SQRT(Tabelle12[[#This Row],[X]]*Tabelle12[[#This Row],[X]] + Tabelle12[[#This Row],[Y]]*Tabelle12[[#This Row],[Y]] +Tabelle12[[#This Row],[Z]]*Tabelle12[[#This Row],[Z]])</f>
        <v>0</v>
      </c>
      <c r="Q129">
        <v>136</v>
      </c>
      <c r="R129">
        <v>109.2</v>
      </c>
      <c r="S129">
        <v>-41.8</v>
      </c>
      <c r="T129">
        <v>180</v>
      </c>
      <c r="U129">
        <v>6.0463400000000003E-6</v>
      </c>
      <c r="V129">
        <v>-90</v>
      </c>
    </row>
    <row r="130" spans="1:22">
      <c r="A130">
        <v>2478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 t="e">
        <f>IF(AND(Tabelle12[[#This Row],[AreaPx]]&gt;0,NOT(Tabelle12[[#This Row],[AreaPx]]="inf")),Tabelle12[[#This Row],[AreaPx]], NA())</f>
        <v>#N/A</v>
      </c>
      <c r="J130">
        <v>0</v>
      </c>
      <c r="K130">
        <v>0</v>
      </c>
      <c r="L130">
        <v>0</v>
      </c>
      <c r="M130">
        <v>0</v>
      </c>
      <c r="N130">
        <v>0</v>
      </c>
      <c r="O130">
        <f>Tabelle12[[#This Row],[Roll]]+Tabelle12[[#This Row],[Pitch]]</f>
        <v>0</v>
      </c>
      <c r="P130">
        <f>SQRT(Tabelle12[[#This Row],[X]]*Tabelle12[[#This Row],[X]] + Tabelle12[[#This Row],[Y]]*Tabelle12[[#This Row],[Y]] +Tabelle12[[#This Row],[Z]]*Tabelle12[[#This Row],[Z]])</f>
        <v>0</v>
      </c>
      <c r="Q130">
        <v>136</v>
      </c>
      <c r="R130">
        <v>109.2</v>
      </c>
      <c r="S130">
        <v>-41.8</v>
      </c>
      <c r="T130">
        <v>180</v>
      </c>
      <c r="U130">
        <v>6.0463400000000003E-6</v>
      </c>
      <c r="V130">
        <v>-90</v>
      </c>
    </row>
    <row r="131" spans="1:22">
      <c r="A131">
        <v>2502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 t="e">
        <f>IF(AND(Tabelle12[[#This Row],[AreaPx]]&gt;0,NOT(Tabelle12[[#This Row],[AreaPx]]="inf")),Tabelle12[[#This Row],[AreaPx]], NA())</f>
        <v>#N/A</v>
      </c>
      <c r="J131">
        <v>0</v>
      </c>
      <c r="K131">
        <v>0</v>
      </c>
      <c r="L131">
        <v>0</v>
      </c>
      <c r="M131">
        <v>0</v>
      </c>
      <c r="N131">
        <v>0</v>
      </c>
      <c r="O131">
        <f>Tabelle12[[#This Row],[Roll]]+Tabelle12[[#This Row],[Pitch]]</f>
        <v>0</v>
      </c>
      <c r="P131">
        <f>SQRT(Tabelle12[[#This Row],[X]]*Tabelle12[[#This Row],[X]] + Tabelle12[[#This Row],[Y]]*Tabelle12[[#This Row],[Y]] +Tabelle12[[#This Row],[Z]]*Tabelle12[[#This Row],[Z]])</f>
        <v>0</v>
      </c>
      <c r="Q131">
        <v>136</v>
      </c>
      <c r="R131">
        <v>109.2</v>
      </c>
      <c r="S131">
        <v>-41.8</v>
      </c>
      <c r="T131">
        <v>180</v>
      </c>
      <c r="U131">
        <v>6.0463400000000003E-6</v>
      </c>
      <c r="V131">
        <v>-90</v>
      </c>
    </row>
    <row r="132" spans="1:22">
      <c r="A132">
        <v>2526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e">
        <f>IF(AND(Tabelle12[[#This Row],[AreaPx]]&gt;0,NOT(Tabelle12[[#This Row],[AreaPx]]="inf")),Tabelle12[[#This Row],[AreaPx]], NA())</f>
        <v>#N/A</v>
      </c>
      <c r="J132">
        <v>0</v>
      </c>
      <c r="K132">
        <v>0</v>
      </c>
      <c r="L132">
        <v>0</v>
      </c>
      <c r="M132">
        <v>0</v>
      </c>
      <c r="N132">
        <v>0</v>
      </c>
      <c r="O132">
        <f>Tabelle12[[#This Row],[Roll]]+Tabelle12[[#This Row],[Pitch]]</f>
        <v>0</v>
      </c>
      <c r="P132">
        <f>SQRT(Tabelle12[[#This Row],[X]]*Tabelle12[[#This Row],[X]] + Tabelle12[[#This Row],[Y]]*Tabelle12[[#This Row],[Y]] +Tabelle12[[#This Row],[Z]]*Tabelle12[[#This Row],[Z]])</f>
        <v>0</v>
      </c>
      <c r="Q132">
        <v>136</v>
      </c>
      <c r="R132">
        <v>109.2</v>
      </c>
      <c r="S132">
        <v>-41.8</v>
      </c>
      <c r="T132">
        <v>180</v>
      </c>
      <c r="U132">
        <v>6.0463400000000003E-6</v>
      </c>
      <c r="V132">
        <v>-90</v>
      </c>
    </row>
    <row r="133" spans="1:22">
      <c r="A133">
        <v>2549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 t="e">
        <f>IF(AND(Tabelle12[[#This Row],[AreaPx]]&gt;0,NOT(Tabelle12[[#This Row],[AreaPx]]="inf")),Tabelle12[[#This Row],[AreaPx]], NA())</f>
        <v>#N/A</v>
      </c>
      <c r="J133">
        <v>0</v>
      </c>
      <c r="K133">
        <v>0</v>
      </c>
      <c r="L133">
        <v>0</v>
      </c>
      <c r="M133">
        <v>0</v>
      </c>
      <c r="N133">
        <v>0</v>
      </c>
      <c r="O133">
        <f>Tabelle12[[#This Row],[Roll]]+Tabelle12[[#This Row],[Pitch]]</f>
        <v>0</v>
      </c>
      <c r="P133">
        <f>SQRT(Tabelle12[[#This Row],[X]]*Tabelle12[[#This Row],[X]] + Tabelle12[[#This Row],[Y]]*Tabelle12[[#This Row],[Y]] +Tabelle12[[#This Row],[Z]]*Tabelle12[[#This Row],[Z]])</f>
        <v>0</v>
      </c>
      <c r="Q133">
        <v>136</v>
      </c>
      <c r="R133">
        <v>109.2</v>
      </c>
      <c r="S133">
        <v>-41.8</v>
      </c>
      <c r="T133">
        <v>180</v>
      </c>
      <c r="U133">
        <v>6.0463400000000003E-6</v>
      </c>
      <c r="V133">
        <v>-90</v>
      </c>
    </row>
    <row r="134" spans="1:22">
      <c r="A134">
        <v>2572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 t="e">
        <f>IF(AND(Tabelle12[[#This Row],[AreaPx]]&gt;0,NOT(Tabelle12[[#This Row],[AreaPx]]="inf")),Tabelle12[[#This Row],[AreaPx]], NA())</f>
        <v>#N/A</v>
      </c>
      <c r="J134">
        <v>0</v>
      </c>
      <c r="K134">
        <v>0</v>
      </c>
      <c r="L134">
        <v>0</v>
      </c>
      <c r="M134">
        <v>0</v>
      </c>
      <c r="N134">
        <v>0</v>
      </c>
      <c r="O134">
        <f>Tabelle12[[#This Row],[Roll]]+Tabelle12[[#This Row],[Pitch]]</f>
        <v>0</v>
      </c>
      <c r="P134">
        <f>SQRT(Tabelle12[[#This Row],[X]]*Tabelle12[[#This Row],[X]] + Tabelle12[[#This Row],[Y]]*Tabelle12[[#This Row],[Y]] +Tabelle12[[#This Row],[Z]]*Tabelle12[[#This Row],[Z]])</f>
        <v>0</v>
      </c>
      <c r="Q134">
        <v>136</v>
      </c>
      <c r="R134">
        <v>109.2</v>
      </c>
      <c r="S134">
        <v>-41.8</v>
      </c>
      <c r="T134">
        <v>180</v>
      </c>
      <c r="U134">
        <v>6.0463400000000003E-6</v>
      </c>
      <c r="V134">
        <v>-90</v>
      </c>
    </row>
    <row r="135" spans="1:22">
      <c r="A135">
        <v>2582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 t="e">
        <f>IF(AND(Tabelle12[[#This Row],[AreaPx]]&gt;0,NOT(Tabelle12[[#This Row],[AreaPx]]="inf")),Tabelle12[[#This Row],[AreaPx]], NA())</f>
        <v>#N/A</v>
      </c>
      <c r="J135">
        <v>0</v>
      </c>
      <c r="K135">
        <v>0</v>
      </c>
      <c r="L135">
        <v>0</v>
      </c>
      <c r="M135">
        <v>0</v>
      </c>
      <c r="N135">
        <v>0</v>
      </c>
      <c r="O135">
        <f>Tabelle12[[#This Row],[Roll]]+Tabelle12[[#This Row],[Pitch]]</f>
        <v>0</v>
      </c>
      <c r="P135">
        <f>SQRT(Tabelle12[[#This Row],[X]]*Tabelle12[[#This Row],[X]] + Tabelle12[[#This Row],[Y]]*Tabelle12[[#This Row],[Y]] +Tabelle12[[#This Row],[Z]]*Tabelle12[[#This Row],[Z]])</f>
        <v>0</v>
      </c>
      <c r="Q135">
        <v>136</v>
      </c>
      <c r="R135">
        <v>109.2</v>
      </c>
      <c r="S135">
        <v>-41.8</v>
      </c>
      <c r="T135">
        <v>180</v>
      </c>
      <c r="U135">
        <v>6.0463400000000003E-6</v>
      </c>
      <c r="V135">
        <v>-90</v>
      </c>
    </row>
    <row r="136" spans="1:22">
      <c r="A136">
        <v>2606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 t="e">
        <f>IF(AND(Tabelle12[[#This Row],[AreaPx]]&gt;0,NOT(Tabelle12[[#This Row],[AreaPx]]="inf")),Tabelle12[[#This Row],[AreaPx]], NA())</f>
        <v>#N/A</v>
      </c>
      <c r="J136">
        <v>0</v>
      </c>
      <c r="K136">
        <v>0</v>
      </c>
      <c r="L136">
        <v>0</v>
      </c>
      <c r="M136">
        <v>0</v>
      </c>
      <c r="N136">
        <v>0</v>
      </c>
      <c r="O136">
        <f>Tabelle12[[#This Row],[Roll]]+Tabelle12[[#This Row],[Pitch]]</f>
        <v>0</v>
      </c>
      <c r="P136">
        <f>SQRT(Tabelle12[[#This Row],[X]]*Tabelle12[[#This Row],[X]] + Tabelle12[[#This Row],[Y]]*Tabelle12[[#This Row],[Y]] +Tabelle12[[#This Row],[Z]]*Tabelle12[[#This Row],[Z]])</f>
        <v>0</v>
      </c>
      <c r="Q136">
        <v>136</v>
      </c>
      <c r="R136">
        <v>109.2</v>
      </c>
      <c r="S136">
        <v>-41.8</v>
      </c>
      <c r="T136">
        <v>180</v>
      </c>
      <c r="U136">
        <v>6.0463400000000003E-6</v>
      </c>
      <c r="V136">
        <v>-90</v>
      </c>
    </row>
    <row r="137" spans="1:22">
      <c r="A137">
        <v>2640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t="e">
        <f>IF(AND(Tabelle12[[#This Row],[AreaPx]]&gt;0,NOT(Tabelle12[[#This Row],[AreaPx]]="inf")),Tabelle12[[#This Row],[AreaPx]], NA())</f>
        <v>#N/A</v>
      </c>
      <c r="J137">
        <v>0</v>
      </c>
      <c r="K137">
        <v>0</v>
      </c>
      <c r="L137">
        <v>0</v>
      </c>
      <c r="M137">
        <v>0</v>
      </c>
      <c r="N137">
        <v>0</v>
      </c>
      <c r="O137">
        <f>Tabelle12[[#This Row],[Roll]]+Tabelle12[[#This Row],[Pitch]]</f>
        <v>0</v>
      </c>
      <c r="P137">
        <f>SQRT(Tabelle12[[#This Row],[X]]*Tabelle12[[#This Row],[X]] + Tabelle12[[#This Row],[Y]]*Tabelle12[[#This Row],[Y]] +Tabelle12[[#This Row],[Z]]*Tabelle12[[#This Row],[Z]])</f>
        <v>0</v>
      </c>
      <c r="Q137">
        <v>136</v>
      </c>
      <c r="R137">
        <v>109.2</v>
      </c>
      <c r="S137">
        <v>-41.8</v>
      </c>
      <c r="T137">
        <v>180</v>
      </c>
      <c r="U137">
        <v>6.0463400000000003E-6</v>
      </c>
      <c r="V137">
        <v>-90</v>
      </c>
    </row>
    <row r="138" spans="1:22">
      <c r="A138">
        <v>2668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t="e">
        <f>IF(AND(Tabelle12[[#This Row],[AreaPx]]&gt;0,NOT(Tabelle12[[#This Row],[AreaPx]]="inf")),Tabelle12[[#This Row],[AreaPx]], NA())</f>
        <v>#N/A</v>
      </c>
      <c r="J138">
        <v>0</v>
      </c>
      <c r="K138">
        <v>0</v>
      </c>
      <c r="L138">
        <v>0</v>
      </c>
      <c r="M138">
        <v>0</v>
      </c>
      <c r="N138">
        <v>0</v>
      </c>
      <c r="O138">
        <f>Tabelle12[[#This Row],[Roll]]+Tabelle12[[#This Row],[Pitch]]</f>
        <v>0</v>
      </c>
      <c r="P138">
        <f>SQRT(Tabelle12[[#This Row],[X]]*Tabelle12[[#This Row],[X]] + Tabelle12[[#This Row],[Y]]*Tabelle12[[#This Row],[Y]] +Tabelle12[[#This Row],[Z]]*Tabelle12[[#This Row],[Z]])</f>
        <v>0</v>
      </c>
      <c r="Q138">
        <v>136</v>
      </c>
      <c r="R138">
        <v>109.2</v>
      </c>
      <c r="S138">
        <v>-41.8</v>
      </c>
      <c r="T138">
        <v>180</v>
      </c>
      <c r="U138">
        <v>6.0463400000000003E-6</v>
      </c>
      <c r="V138">
        <v>-90</v>
      </c>
    </row>
    <row r="139" spans="1:22">
      <c r="A139">
        <v>2683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 t="e">
        <f>IF(AND(Tabelle12[[#This Row],[AreaPx]]&gt;0,NOT(Tabelle12[[#This Row],[AreaPx]]="inf")),Tabelle12[[#This Row],[AreaPx]], NA())</f>
        <v>#N/A</v>
      </c>
      <c r="J139">
        <v>0</v>
      </c>
      <c r="K139">
        <v>0</v>
      </c>
      <c r="L139">
        <v>0</v>
      </c>
      <c r="M139">
        <v>0</v>
      </c>
      <c r="N139">
        <v>0</v>
      </c>
      <c r="O139">
        <f>Tabelle12[[#This Row],[Roll]]+Tabelle12[[#This Row],[Pitch]]</f>
        <v>0</v>
      </c>
      <c r="P139">
        <f>SQRT(Tabelle12[[#This Row],[X]]*Tabelle12[[#This Row],[X]] + Tabelle12[[#This Row],[Y]]*Tabelle12[[#This Row],[Y]] +Tabelle12[[#This Row],[Z]]*Tabelle12[[#This Row],[Z]])</f>
        <v>0</v>
      </c>
      <c r="Q139">
        <v>136</v>
      </c>
      <c r="R139">
        <v>109.2</v>
      </c>
      <c r="S139">
        <v>-41.8</v>
      </c>
      <c r="T139">
        <v>180</v>
      </c>
      <c r="U139">
        <v>6.0463400000000003E-6</v>
      </c>
      <c r="V139">
        <v>-90</v>
      </c>
    </row>
    <row r="140" spans="1:22">
      <c r="A140">
        <v>2715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 t="e">
        <f>IF(AND(Tabelle12[[#This Row],[AreaPx]]&gt;0,NOT(Tabelle12[[#This Row],[AreaPx]]="inf")),Tabelle12[[#This Row],[AreaPx]], NA())</f>
        <v>#N/A</v>
      </c>
      <c r="J140">
        <v>0</v>
      </c>
      <c r="K140">
        <v>0</v>
      </c>
      <c r="L140">
        <v>0</v>
      </c>
      <c r="M140">
        <v>0</v>
      </c>
      <c r="N140">
        <v>0</v>
      </c>
      <c r="O140">
        <f>Tabelle12[[#This Row],[Roll]]+Tabelle12[[#This Row],[Pitch]]</f>
        <v>0</v>
      </c>
      <c r="P140">
        <f>SQRT(Tabelle12[[#This Row],[X]]*Tabelle12[[#This Row],[X]] + Tabelle12[[#This Row],[Y]]*Tabelle12[[#This Row],[Y]] +Tabelle12[[#This Row],[Z]]*Tabelle12[[#This Row],[Z]])</f>
        <v>0</v>
      </c>
      <c r="Q140">
        <v>136</v>
      </c>
      <c r="R140">
        <v>109.2</v>
      </c>
      <c r="S140">
        <v>-41.8</v>
      </c>
      <c r="T140">
        <v>180</v>
      </c>
      <c r="U140">
        <v>6.0463400000000003E-6</v>
      </c>
      <c r="V140">
        <v>-90</v>
      </c>
    </row>
    <row r="141" spans="1:22">
      <c r="A141">
        <v>2747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 t="e">
        <f>IF(AND(Tabelle12[[#This Row],[AreaPx]]&gt;0,NOT(Tabelle12[[#This Row],[AreaPx]]="inf")),Tabelle12[[#This Row],[AreaPx]], NA())</f>
        <v>#N/A</v>
      </c>
      <c r="J141">
        <v>0</v>
      </c>
      <c r="K141">
        <v>0</v>
      </c>
      <c r="L141">
        <v>0</v>
      </c>
      <c r="M141">
        <v>0</v>
      </c>
      <c r="N141">
        <v>0</v>
      </c>
      <c r="O141">
        <f>Tabelle12[[#This Row],[Roll]]+Tabelle12[[#This Row],[Pitch]]</f>
        <v>0</v>
      </c>
      <c r="P141">
        <f>SQRT(Tabelle12[[#This Row],[X]]*Tabelle12[[#This Row],[X]] + Tabelle12[[#This Row],[Y]]*Tabelle12[[#This Row],[Y]] +Tabelle12[[#This Row],[Z]]*Tabelle12[[#This Row],[Z]])</f>
        <v>0</v>
      </c>
      <c r="Q141">
        <v>136</v>
      </c>
      <c r="R141">
        <v>109.2</v>
      </c>
      <c r="S141">
        <v>-41.8</v>
      </c>
      <c r="T141">
        <v>180</v>
      </c>
      <c r="U141">
        <v>6.0463400000000003E-6</v>
      </c>
      <c r="V141">
        <v>-90</v>
      </c>
    </row>
    <row r="142" spans="1:22">
      <c r="A142">
        <v>2767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t="e">
        <f>IF(AND(Tabelle12[[#This Row],[AreaPx]]&gt;0,NOT(Tabelle12[[#This Row],[AreaPx]]="inf")),Tabelle12[[#This Row],[AreaPx]], NA())</f>
        <v>#N/A</v>
      </c>
      <c r="J142">
        <v>0</v>
      </c>
      <c r="K142">
        <v>0</v>
      </c>
      <c r="L142">
        <v>0</v>
      </c>
      <c r="M142">
        <v>0</v>
      </c>
      <c r="N142">
        <v>0</v>
      </c>
      <c r="O142">
        <f>Tabelle12[[#This Row],[Roll]]+Tabelle12[[#This Row],[Pitch]]</f>
        <v>0</v>
      </c>
      <c r="P142">
        <f>SQRT(Tabelle12[[#This Row],[X]]*Tabelle12[[#This Row],[X]] + Tabelle12[[#This Row],[Y]]*Tabelle12[[#This Row],[Y]] +Tabelle12[[#This Row],[Z]]*Tabelle12[[#This Row],[Z]])</f>
        <v>0</v>
      </c>
      <c r="Q142">
        <v>136</v>
      </c>
      <c r="R142">
        <v>109.2</v>
      </c>
      <c r="S142">
        <v>-41.8</v>
      </c>
      <c r="T142">
        <v>180</v>
      </c>
      <c r="U142">
        <v>6.0463400000000003E-6</v>
      </c>
      <c r="V142">
        <v>-90</v>
      </c>
    </row>
    <row r="143" spans="1:22">
      <c r="A143">
        <v>2778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 t="e">
        <f>IF(AND(Tabelle12[[#This Row],[AreaPx]]&gt;0,NOT(Tabelle12[[#This Row],[AreaPx]]="inf")),Tabelle12[[#This Row],[AreaPx]], NA())</f>
        <v>#N/A</v>
      </c>
      <c r="J143">
        <v>0</v>
      </c>
      <c r="K143">
        <v>0</v>
      </c>
      <c r="L143">
        <v>0</v>
      </c>
      <c r="M143">
        <v>0</v>
      </c>
      <c r="N143">
        <v>0</v>
      </c>
      <c r="O143">
        <f>Tabelle12[[#This Row],[Roll]]+Tabelle12[[#This Row],[Pitch]]</f>
        <v>0</v>
      </c>
      <c r="P143">
        <f>SQRT(Tabelle12[[#This Row],[X]]*Tabelle12[[#This Row],[X]] + Tabelle12[[#This Row],[Y]]*Tabelle12[[#This Row],[Y]] +Tabelle12[[#This Row],[Z]]*Tabelle12[[#This Row],[Z]])</f>
        <v>0</v>
      </c>
      <c r="Q143">
        <v>136</v>
      </c>
      <c r="R143">
        <v>109.2</v>
      </c>
      <c r="S143">
        <v>-41.8</v>
      </c>
      <c r="T143">
        <v>180</v>
      </c>
      <c r="U143">
        <v>6.0463400000000003E-6</v>
      </c>
      <c r="V143">
        <v>-90</v>
      </c>
    </row>
    <row r="144" spans="1:22">
      <c r="A144">
        <v>2810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t="e">
        <f>IF(AND(Tabelle12[[#This Row],[AreaPx]]&gt;0,NOT(Tabelle12[[#This Row],[AreaPx]]="inf")),Tabelle12[[#This Row],[AreaPx]], NA())</f>
        <v>#N/A</v>
      </c>
      <c r="J144">
        <v>0</v>
      </c>
      <c r="K144">
        <v>0</v>
      </c>
      <c r="L144">
        <v>0</v>
      </c>
      <c r="M144">
        <v>0</v>
      </c>
      <c r="N144">
        <v>0</v>
      </c>
      <c r="O144">
        <f>Tabelle12[[#This Row],[Roll]]+Tabelle12[[#This Row],[Pitch]]</f>
        <v>0</v>
      </c>
      <c r="P144">
        <f>SQRT(Tabelle12[[#This Row],[X]]*Tabelle12[[#This Row],[X]] + Tabelle12[[#This Row],[Y]]*Tabelle12[[#This Row],[Y]] +Tabelle12[[#This Row],[Z]]*Tabelle12[[#This Row],[Z]])</f>
        <v>0</v>
      </c>
      <c r="Q144">
        <v>136</v>
      </c>
      <c r="R144">
        <v>109.2</v>
      </c>
      <c r="S144">
        <v>-41.8</v>
      </c>
      <c r="T144">
        <v>180</v>
      </c>
      <c r="U144">
        <v>6.0463400000000003E-6</v>
      </c>
      <c r="V144">
        <v>-90</v>
      </c>
    </row>
    <row r="145" spans="1:22">
      <c r="A145">
        <v>2839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t="e">
        <f>IF(AND(Tabelle12[[#This Row],[AreaPx]]&gt;0,NOT(Tabelle12[[#This Row],[AreaPx]]="inf")),Tabelle12[[#This Row],[AreaPx]], NA())</f>
        <v>#N/A</v>
      </c>
      <c r="J145">
        <v>0</v>
      </c>
      <c r="K145">
        <v>0</v>
      </c>
      <c r="L145">
        <v>0</v>
      </c>
      <c r="M145">
        <v>0</v>
      </c>
      <c r="N145">
        <v>0</v>
      </c>
      <c r="O145">
        <f>Tabelle12[[#This Row],[Roll]]+Tabelle12[[#This Row],[Pitch]]</f>
        <v>0</v>
      </c>
      <c r="P145">
        <f>SQRT(Tabelle12[[#This Row],[X]]*Tabelle12[[#This Row],[X]] + Tabelle12[[#This Row],[Y]]*Tabelle12[[#This Row],[Y]] +Tabelle12[[#This Row],[Z]]*Tabelle12[[#This Row],[Z]])</f>
        <v>0</v>
      </c>
      <c r="Q145">
        <v>136</v>
      </c>
      <c r="R145">
        <v>109.2</v>
      </c>
      <c r="S145">
        <v>-41.8</v>
      </c>
      <c r="T145">
        <v>180</v>
      </c>
      <c r="U145">
        <v>6.0463400000000003E-6</v>
      </c>
      <c r="V145">
        <v>-90</v>
      </c>
    </row>
    <row r="146" spans="1:22">
      <c r="A146">
        <v>2864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 t="e">
        <f>IF(AND(Tabelle12[[#This Row],[AreaPx]]&gt;0,NOT(Tabelle12[[#This Row],[AreaPx]]="inf")),Tabelle12[[#This Row],[AreaPx]], NA())</f>
        <v>#N/A</v>
      </c>
      <c r="J146">
        <v>0</v>
      </c>
      <c r="K146">
        <v>0</v>
      </c>
      <c r="L146">
        <v>0</v>
      </c>
      <c r="M146">
        <v>0</v>
      </c>
      <c r="N146">
        <v>0</v>
      </c>
      <c r="O146">
        <f>Tabelle12[[#This Row],[Roll]]+Tabelle12[[#This Row],[Pitch]]</f>
        <v>0</v>
      </c>
      <c r="P146">
        <f>SQRT(Tabelle12[[#This Row],[X]]*Tabelle12[[#This Row],[X]] + Tabelle12[[#This Row],[Y]]*Tabelle12[[#This Row],[Y]] +Tabelle12[[#This Row],[Z]]*Tabelle12[[#This Row],[Z]])</f>
        <v>0</v>
      </c>
      <c r="Q146">
        <v>136</v>
      </c>
      <c r="R146">
        <v>109.2</v>
      </c>
      <c r="S146">
        <v>-41.8</v>
      </c>
      <c r="T146">
        <v>180</v>
      </c>
      <c r="U146">
        <v>6.0463400000000003E-6</v>
      </c>
      <c r="V146">
        <v>-90</v>
      </c>
    </row>
    <row r="147" spans="1:22">
      <c r="A147">
        <v>2880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 t="e">
        <f>IF(AND(Tabelle12[[#This Row],[AreaPx]]&gt;0,NOT(Tabelle12[[#This Row],[AreaPx]]="inf")),Tabelle12[[#This Row],[AreaPx]], NA())</f>
        <v>#N/A</v>
      </c>
      <c r="J147">
        <v>0</v>
      </c>
      <c r="K147">
        <v>0</v>
      </c>
      <c r="L147">
        <v>0</v>
      </c>
      <c r="M147">
        <v>0</v>
      </c>
      <c r="N147">
        <v>0</v>
      </c>
      <c r="O147">
        <f>Tabelle12[[#This Row],[Roll]]+Tabelle12[[#This Row],[Pitch]]</f>
        <v>0</v>
      </c>
      <c r="P147">
        <f>SQRT(Tabelle12[[#This Row],[X]]*Tabelle12[[#This Row],[X]] + Tabelle12[[#This Row],[Y]]*Tabelle12[[#This Row],[Y]] +Tabelle12[[#This Row],[Z]]*Tabelle12[[#This Row],[Z]])</f>
        <v>0</v>
      </c>
      <c r="Q147">
        <v>136</v>
      </c>
      <c r="R147">
        <v>109.2</v>
      </c>
      <c r="S147">
        <v>-41.8</v>
      </c>
      <c r="T147">
        <v>180</v>
      </c>
      <c r="U147">
        <v>6.0463400000000003E-6</v>
      </c>
      <c r="V147">
        <v>-90</v>
      </c>
    </row>
    <row r="148" spans="1:22">
      <c r="A148">
        <v>2901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 t="e">
        <f>IF(AND(Tabelle12[[#This Row],[AreaPx]]&gt;0,NOT(Tabelle12[[#This Row],[AreaPx]]="inf")),Tabelle12[[#This Row],[AreaPx]], NA())</f>
        <v>#N/A</v>
      </c>
      <c r="J148">
        <v>0</v>
      </c>
      <c r="K148">
        <v>0</v>
      </c>
      <c r="L148">
        <v>0</v>
      </c>
      <c r="M148">
        <v>0</v>
      </c>
      <c r="N148">
        <v>0</v>
      </c>
      <c r="O148">
        <f>Tabelle12[[#This Row],[Roll]]+Tabelle12[[#This Row],[Pitch]]</f>
        <v>0</v>
      </c>
      <c r="P148">
        <f>SQRT(Tabelle12[[#This Row],[X]]*Tabelle12[[#This Row],[X]] + Tabelle12[[#This Row],[Y]]*Tabelle12[[#This Row],[Y]] +Tabelle12[[#This Row],[Z]]*Tabelle12[[#This Row],[Z]])</f>
        <v>0</v>
      </c>
      <c r="Q148">
        <v>136</v>
      </c>
      <c r="R148">
        <v>109.2</v>
      </c>
      <c r="S148">
        <v>-41.8</v>
      </c>
      <c r="T148">
        <v>180</v>
      </c>
      <c r="U148">
        <v>6.0463400000000003E-6</v>
      </c>
      <c r="V148">
        <v>-90</v>
      </c>
    </row>
    <row r="149" spans="1:22">
      <c r="A149">
        <v>2912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e">
        <f>IF(AND(Tabelle12[[#This Row],[AreaPx]]&gt;0,NOT(Tabelle12[[#This Row],[AreaPx]]="inf")),Tabelle12[[#This Row],[AreaPx]], NA())</f>
        <v>#N/A</v>
      </c>
      <c r="J149">
        <v>0</v>
      </c>
      <c r="K149">
        <v>0</v>
      </c>
      <c r="L149">
        <v>0</v>
      </c>
      <c r="M149">
        <v>0</v>
      </c>
      <c r="N149">
        <v>0</v>
      </c>
      <c r="O149">
        <f>Tabelle12[[#This Row],[Roll]]+Tabelle12[[#This Row],[Pitch]]</f>
        <v>0</v>
      </c>
      <c r="P149">
        <f>SQRT(Tabelle12[[#This Row],[X]]*Tabelle12[[#This Row],[X]] + Tabelle12[[#This Row],[Y]]*Tabelle12[[#This Row],[Y]] +Tabelle12[[#This Row],[Z]]*Tabelle12[[#This Row],[Z]])</f>
        <v>0</v>
      </c>
      <c r="Q149">
        <v>136</v>
      </c>
      <c r="R149">
        <v>109.2</v>
      </c>
      <c r="S149">
        <v>-41.8</v>
      </c>
      <c r="T149">
        <v>180</v>
      </c>
      <c r="U149">
        <v>6.0463400000000003E-6</v>
      </c>
      <c r="V149">
        <v>-90</v>
      </c>
    </row>
    <row r="150" spans="1:22">
      <c r="A150">
        <v>2928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 t="e">
        <f>IF(AND(Tabelle12[[#This Row],[AreaPx]]&gt;0,NOT(Tabelle12[[#This Row],[AreaPx]]="inf")),Tabelle12[[#This Row],[AreaPx]], NA())</f>
        <v>#N/A</v>
      </c>
      <c r="J150">
        <v>0</v>
      </c>
      <c r="K150">
        <v>0</v>
      </c>
      <c r="L150">
        <v>0</v>
      </c>
      <c r="M150">
        <v>0</v>
      </c>
      <c r="N150">
        <v>0</v>
      </c>
      <c r="O150">
        <f>Tabelle12[[#This Row],[Roll]]+Tabelle12[[#This Row],[Pitch]]</f>
        <v>0</v>
      </c>
      <c r="P150">
        <f>SQRT(Tabelle12[[#This Row],[X]]*Tabelle12[[#This Row],[X]] + Tabelle12[[#This Row],[Y]]*Tabelle12[[#This Row],[Y]] +Tabelle12[[#This Row],[Z]]*Tabelle12[[#This Row],[Z]])</f>
        <v>0</v>
      </c>
      <c r="Q150">
        <v>136</v>
      </c>
      <c r="R150">
        <v>109.2</v>
      </c>
      <c r="S150">
        <v>-41.8</v>
      </c>
      <c r="T150">
        <v>180</v>
      </c>
      <c r="U150">
        <v>6.0463400000000003E-6</v>
      </c>
      <c r="V150">
        <v>-90</v>
      </c>
    </row>
    <row r="151" spans="1:22">
      <c r="A151">
        <v>2940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t="e">
        <f>IF(AND(Tabelle12[[#This Row],[AreaPx]]&gt;0,NOT(Tabelle12[[#This Row],[AreaPx]]="inf")),Tabelle12[[#This Row],[AreaPx]], NA())</f>
        <v>#N/A</v>
      </c>
      <c r="J151">
        <v>0</v>
      </c>
      <c r="K151">
        <v>0</v>
      </c>
      <c r="L151">
        <v>0</v>
      </c>
      <c r="M151">
        <v>0</v>
      </c>
      <c r="N151">
        <v>0</v>
      </c>
      <c r="O151">
        <f>Tabelle12[[#This Row],[Roll]]+Tabelle12[[#This Row],[Pitch]]</f>
        <v>0</v>
      </c>
      <c r="P151">
        <f>SQRT(Tabelle12[[#This Row],[X]]*Tabelle12[[#This Row],[X]] + Tabelle12[[#This Row],[Y]]*Tabelle12[[#This Row],[Y]] +Tabelle12[[#This Row],[Z]]*Tabelle12[[#This Row],[Z]])</f>
        <v>0</v>
      </c>
      <c r="Q151">
        <v>136</v>
      </c>
      <c r="R151">
        <v>109.2</v>
      </c>
      <c r="S151">
        <v>-41.8</v>
      </c>
      <c r="T151">
        <v>180</v>
      </c>
      <c r="U151">
        <v>6.0463400000000003E-6</v>
      </c>
      <c r="V151">
        <v>-90</v>
      </c>
    </row>
    <row r="152" spans="1:22">
      <c r="A152">
        <v>2966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t="e">
        <f>IF(AND(Tabelle12[[#This Row],[AreaPx]]&gt;0,NOT(Tabelle12[[#This Row],[AreaPx]]="inf")),Tabelle12[[#This Row],[AreaPx]], NA())</f>
        <v>#N/A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>Tabelle12[[#This Row],[Roll]]+Tabelle12[[#This Row],[Pitch]]</f>
        <v>0</v>
      </c>
      <c r="P152">
        <f>SQRT(Tabelle12[[#This Row],[X]]*Tabelle12[[#This Row],[X]] + Tabelle12[[#This Row],[Y]]*Tabelle12[[#This Row],[Y]] +Tabelle12[[#This Row],[Z]]*Tabelle12[[#This Row],[Z]])</f>
        <v>0</v>
      </c>
      <c r="Q152">
        <v>136</v>
      </c>
      <c r="R152">
        <v>109.2</v>
      </c>
      <c r="S152">
        <v>-41.8</v>
      </c>
      <c r="T152">
        <v>180</v>
      </c>
      <c r="U152">
        <v>6.0463400000000003E-6</v>
      </c>
      <c r="V152">
        <v>-90</v>
      </c>
    </row>
    <row r="153" spans="1:22">
      <c r="A153">
        <v>2979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t="e">
        <f>IF(AND(Tabelle12[[#This Row],[AreaPx]]&gt;0,NOT(Tabelle12[[#This Row],[AreaPx]]="inf")),Tabelle12[[#This Row],[AreaPx]], NA())</f>
        <v>#N/A</v>
      </c>
      <c r="J153">
        <v>0</v>
      </c>
      <c r="K153">
        <v>0</v>
      </c>
      <c r="L153">
        <v>0</v>
      </c>
      <c r="M153">
        <v>0</v>
      </c>
      <c r="N153">
        <v>0</v>
      </c>
      <c r="O153">
        <f>Tabelle12[[#This Row],[Roll]]+Tabelle12[[#This Row],[Pitch]]</f>
        <v>0</v>
      </c>
      <c r="P153">
        <f>SQRT(Tabelle12[[#This Row],[X]]*Tabelle12[[#This Row],[X]] + Tabelle12[[#This Row],[Y]]*Tabelle12[[#This Row],[Y]] +Tabelle12[[#This Row],[Z]]*Tabelle12[[#This Row],[Z]])</f>
        <v>0</v>
      </c>
      <c r="Q153">
        <v>136</v>
      </c>
      <c r="R153">
        <v>109.2</v>
      </c>
      <c r="S153">
        <v>-41.8</v>
      </c>
      <c r="T153">
        <v>180</v>
      </c>
      <c r="U153">
        <v>6.0463400000000003E-6</v>
      </c>
      <c r="V153">
        <v>-90</v>
      </c>
    </row>
    <row r="154" spans="1:22">
      <c r="A154">
        <v>3005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 t="e">
        <f>IF(AND(Tabelle12[[#This Row],[AreaPx]]&gt;0,NOT(Tabelle12[[#This Row],[AreaPx]]="inf")),Tabelle12[[#This Row],[AreaPx]], NA())</f>
        <v>#N/A</v>
      </c>
      <c r="J154">
        <v>0</v>
      </c>
      <c r="K154">
        <v>0</v>
      </c>
      <c r="L154">
        <v>0</v>
      </c>
      <c r="M154">
        <v>0</v>
      </c>
      <c r="N154">
        <v>0</v>
      </c>
      <c r="O154">
        <f>Tabelle12[[#This Row],[Roll]]+Tabelle12[[#This Row],[Pitch]]</f>
        <v>0</v>
      </c>
      <c r="P154">
        <f>SQRT(Tabelle12[[#This Row],[X]]*Tabelle12[[#This Row],[X]] + Tabelle12[[#This Row],[Y]]*Tabelle12[[#This Row],[Y]] +Tabelle12[[#This Row],[Z]]*Tabelle12[[#This Row],[Z]])</f>
        <v>0</v>
      </c>
      <c r="Q154">
        <v>136</v>
      </c>
      <c r="R154">
        <v>109.2</v>
      </c>
      <c r="S154">
        <v>-41.8</v>
      </c>
      <c r="T154">
        <v>180</v>
      </c>
      <c r="U154">
        <v>6.0463400000000003E-6</v>
      </c>
      <c r="V154">
        <v>-90</v>
      </c>
    </row>
    <row r="155" spans="1:22">
      <c r="A155">
        <v>3016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t="e">
        <f>IF(AND(Tabelle12[[#This Row],[AreaPx]]&gt;0,NOT(Tabelle12[[#This Row],[AreaPx]]="inf")),Tabelle12[[#This Row],[AreaPx]], NA())</f>
        <v>#N/A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>Tabelle12[[#This Row],[Roll]]+Tabelle12[[#This Row],[Pitch]]</f>
        <v>0</v>
      </c>
      <c r="P155">
        <f>SQRT(Tabelle12[[#This Row],[X]]*Tabelle12[[#This Row],[X]] + Tabelle12[[#This Row],[Y]]*Tabelle12[[#This Row],[Y]] +Tabelle12[[#This Row],[Z]]*Tabelle12[[#This Row],[Z]])</f>
        <v>0</v>
      </c>
      <c r="Q155">
        <v>136</v>
      </c>
      <c r="R155">
        <v>109.2</v>
      </c>
      <c r="S155">
        <v>-41.8</v>
      </c>
      <c r="T155">
        <v>180</v>
      </c>
      <c r="U155">
        <v>6.0463400000000003E-6</v>
      </c>
      <c r="V155">
        <v>-90</v>
      </c>
    </row>
    <row r="156" spans="1:22">
      <c r="A156">
        <v>3041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t="e">
        <f>IF(AND(Tabelle12[[#This Row],[AreaPx]]&gt;0,NOT(Tabelle12[[#This Row],[AreaPx]]="inf")),Tabelle12[[#This Row],[AreaPx]], NA())</f>
        <v>#N/A</v>
      </c>
      <c r="J156">
        <v>0</v>
      </c>
      <c r="K156">
        <v>0</v>
      </c>
      <c r="L156">
        <v>0</v>
      </c>
      <c r="M156">
        <v>0</v>
      </c>
      <c r="N156">
        <v>0</v>
      </c>
      <c r="O156">
        <f>Tabelle12[[#This Row],[Roll]]+Tabelle12[[#This Row],[Pitch]]</f>
        <v>0</v>
      </c>
      <c r="P156">
        <f>SQRT(Tabelle12[[#This Row],[X]]*Tabelle12[[#This Row],[X]] + Tabelle12[[#This Row],[Y]]*Tabelle12[[#This Row],[Y]] +Tabelle12[[#This Row],[Z]]*Tabelle12[[#This Row],[Z]])</f>
        <v>0</v>
      </c>
      <c r="Q156">
        <v>136</v>
      </c>
      <c r="R156">
        <v>109.2</v>
      </c>
      <c r="S156">
        <v>-41.8</v>
      </c>
      <c r="T156">
        <v>180</v>
      </c>
      <c r="U156">
        <v>6.0463400000000003E-6</v>
      </c>
      <c r="V156">
        <v>-90</v>
      </c>
    </row>
    <row r="157" spans="1:22">
      <c r="A157">
        <v>3066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 t="e">
        <f>IF(AND(Tabelle12[[#This Row],[AreaPx]]&gt;0,NOT(Tabelle12[[#This Row],[AreaPx]]="inf")),Tabelle12[[#This Row],[AreaPx]], NA())</f>
        <v>#N/A</v>
      </c>
      <c r="J157">
        <v>0</v>
      </c>
      <c r="K157">
        <v>0</v>
      </c>
      <c r="L157">
        <v>0</v>
      </c>
      <c r="M157">
        <v>0</v>
      </c>
      <c r="N157">
        <v>0</v>
      </c>
      <c r="O157">
        <f>Tabelle12[[#This Row],[Roll]]+Tabelle12[[#This Row],[Pitch]]</f>
        <v>0</v>
      </c>
      <c r="P157">
        <f>SQRT(Tabelle12[[#This Row],[X]]*Tabelle12[[#This Row],[X]] + Tabelle12[[#This Row],[Y]]*Tabelle12[[#This Row],[Y]] +Tabelle12[[#This Row],[Z]]*Tabelle12[[#This Row],[Z]])</f>
        <v>0</v>
      </c>
      <c r="Q157">
        <v>136</v>
      </c>
      <c r="R157">
        <v>109.2</v>
      </c>
      <c r="S157">
        <v>-41.8</v>
      </c>
      <c r="T157">
        <v>180</v>
      </c>
      <c r="U157">
        <v>6.0463400000000003E-6</v>
      </c>
      <c r="V157">
        <v>-90</v>
      </c>
    </row>
    <row r="158" spans="1:22">
      <c r="A158">
        <v>3079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 t="e">
        <f>IF(AND(Tabelle12[[#This Row],[AreaPx]]&gt;0,NOT(Tabelle12[[#This Row],[AreaPx]]="inf")),Tabelle12[[#This Row],[AreaPx]], NA())</f>
        <v>#N/A</v>
      </c>
      <c r="J158">
        <v>0</v>
      </c>
      <c r="K158">
        <v>0</v>
      </c>
      <c r="L158">
        <v>0</v>
      </c>
      <c r="M158">
        <v>0</v>
      </c>
      <c r="N158">
        <v>0</v>
      </c>
      <c r="O158">
        <f>Tabelle12[[#This Row],[Roll]]+Tabelle12[[#This Row],[Pitch]]</f>
        <v>0</v>
      </c>
      <c r="P158">
        <f>SQRT(Tabelle12[[#This Row],[X]]*Tabelle12[[#This Row],[X]] + Tabelle12[[#This Row],[Y]]*Tabelle12[[#This Row],[Y]] +Tabelle12[[#This Row],[Z]]*Tabelle12[[#This Row],[Z]])</f>
        <v>0</v>
      </c>
      <c r="Q158">
        <v>136</v>
      </c>
      <c r="R158">
        <v>109.2</v>
      </c>
      <c r="S158">
        <v>-41.8</v>
      </c>
      <c r="T158">
        <v>180</v>
      </c>
      <c r="U158">
        <v>6.0463400000000003E-6</v>
      </c>
      <c r="V158">
        <v>-90</v>
      </c>
    </row>
    <row r="159" spans="1:22">
      <c r="A159">
        <v>3100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 t="e">
        <f>IF(AND(Tabelle12[[#This Row],[AreaPx]]&gt;0,NOT(Tabelle12[[#This Row],[AreaPx]]="inf")),Tabelle12[[#This Row],[AreaPx]], NA())</f>
        <v>#N/A</v>
      </c>
      <c r="J159">
        <v>0</v>
      </c>
      <c r="K159">
        <v>0</v>
      </c>
      <c r="L159">
        <v>0</v>
      </c>
      <c r="M159">
        <v>0</v>
      </c>
      <c r="N159">
        <v>0</v>
      </c>
      <c r="O159">
        <f>Tabelle12[[#This Row],[Roll]]+Tabelle12[[#This Row],[Pitch]]</f>
        <v>0</v>
      </c>
      <c r="P159">
        <f>SQRT(Tabelle12[[#This Row],[X]]*Tabelle12[[#This Row],[X]] + Tabelle12[[#This Row],[Y]]*Tabelle12[[#This Row],[Y]] +Tabelle12[[#This Row],[Z]]*Tabelle12[[#This Row],[Z]])</f>
        <v>0</v>
      </c>
      <c r="Q159">
        <v>136</v>
      </c>
      <c r="R159">
        <v>109.2</v>
      </c>
      <c r="S159">
        <v>-41.8</v>
      </c>
      <c r="T159">
        <v>180</v>
      </c>
      <c r="U159">
        <v>6.0463400000000003E-6</v>
      </c>
      <c r="V159">
        <v>-90</v>
      </c>
    </row>
    <row r="160" spans="1:22">
      <c r="A160">
        <v>3108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 t="e">
        <f>IF(AND(Tabelle12[[#This Row],[AreaPx]]&gt;0,NOT(Tabelle12[[#This Row],[AreaPx]]="inf")),Tabelle12[[#This Row],[AreaPx]], NA())</f>
        <v>#N/A</v>
      </c>
      <c r="J160">
        <v>0</v>
      </c>
      <c r="K160">
        <v>0</v>
      </c>
      <c r="L160">
        <v>0</v>
      </c>
      <c r="M160">
        <v>0</v>
      </c>
      <c r="N160">
        <v>0</v>
      </c>
      <c r="O160">
        <f>Tabelle12[[#This Row],[Roll]]+Tabelle12[[#This Row],[Pitch]]</f>
        <v>0</v>
      </c>
      <c r="P160">
        <f>SQRT(Tabelle12[[#This Row],[X]]*Tabelle12[[#This Row],[X]] + Tabelle12[[#This Row],[Y]]*Tabelle12[[#This Row],[Y]] +Tabelle12[[#This Row],[Z]]*Tabelle12[[#This Row],[Z]])</f>
        <v>0</v>
      </c>
      <c r="Q160">
        <v>136</v>
      </c>
      <c r="R160">
        <v>109.2</v>
      </c>
      <c r="S160">
        <v>-41.8</v>
      </c>
      <c r="T160">
        <v>180</v>
      </c>
      <c r="U160">
        <v>6.0463400000000003E-6</v>
      </c>
      <c r="V160">
        <v>-90</v>
      </c>
    </row>
    <row r="161" spans="1:22">
      <c r="A161">
        <v>3124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t="e">
        <f>IF(AND(Tabelle12[[#This Row],[AreaPx]]&gt;0,NOT(Tabelle12[[#This Row],[AreaPx]]="inf")),Tabelle12[[#This Row],[AreaPx]], NA())</f>
        <v>#N/A</v>
      </c>
      <c r="J161">
        <v>0</v>
      </c>
      <c r="K161">
        <v>0</v>
      </c>
      <c r="L161">
        <v>0</v>
      </c>
      <c r="M161">
        <v>0</v>
      </c>
      <c r="N161">
        <v>0</v>
      </c>
      <c r="O161">
        <f>Tabelle12[[#This Row],[Roll]]+Tabelle12[[#This Row],[Pitch]]</f>
        <v>0</v>
      </c>
      <c r="P161">
        <f>SQRT(Tabelle12[[#This Row],[X]]*Tabelle12[[#This Row],[X]] + Tabelle12[[#This Row],[Y]]*Tabelle12[[#This Row],[Y]] +Tabelle12[[#This Row],[Z]]*Tabelle12[[#This Row],[Z]])</f>
        <v>0</v>
      </c>
      <c r="Q161">
        <v>136</v>
      </c>
      <c r="R161">
        <v>109.2</v>
      </c>
      <c r="S161">
        <v>-41.8</v>
      </c>
      <c r="T161">
        <v>180</v>
      </c>
      <c r="U161">
        <v>6.0463400000000003E-6</v>
      </c>
      <c r="V161">
        <v>-90</v>
      </c>
    </row>
    <row r="162" spans="1:22">
      <c r="A162">
        <v>3134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 t="e">
        <f>IF(AND(Tabelle12[[#This Row],[AreaPx]]&gt;0,NOT(Tabelle12[[#This Row],[AreaPx]]="inf")),Tabelle12[[#This Row],[AreaPx]], NA())</f>
        <v>#N/A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>Tabelle12[[#This Row],[Roll]]+Tabelle12[[#This Row],[Pitch]]</f>
        <v>0</v>
      </c>
      <c r="P162">
        <f>SQRT(Tabelle12[[#This Row],[X]]*Tabelle12[[#This Row],[X]] + Tabelle12[[#This Row],[Y]]*Tabelle12[[#This Row],[Y]] +Tabelle12[[#This Row],[Z]]*Tabelle12[[#This Row],[Z]])</f>
        <v>0</v>
      </c>
      <c r="Q162">
        <v>136</v>
      </c>
      <c r="R162">
        <v>109.2</v>
      </c>
      <c r="S162">
        <v>-41.8</v>
      </c>
      <c r="T162">
        <v>180</v>
      </c>
      <c r="U162">
        <v>6.0463400000000003E-6</v>
      </c>
      <c r="V162">
        <v>-90</v>
      </c>
    </row>
    <row r="163" spans="1:22">
      <c r="A163">
        <v>3141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 t="e">
        <f>IF(AND(Tabelle12[[#This Row],[AreaPx]]&gt;0,NOT(Tabelle12[[#This Row],[AreaPx]]="inf")),Tabelle12[[#This Row],[AreaPx]], NA())</f>
        <v>#N/A</v>
      </c>
      <c r="J163">
        <v>0</v>
      </c>
      <c r="K163">
        <v>0</v>
      </c>
      <c r="L163">
        <v>0</v>
      </c>
      <c r="M163">
        <v>0</v>
      </c>
      <c r="N163">
        <v>0</v>
      </c>
      <c r="O163">
        <f>Tabelle12[[#This Row],[Roll]]+Tabelle12[[#This Row],[Pitch]]</f>
        <v>0</v>
      </c>
      <c r="P163">
        <f>SQRT(Tabelle12[[#This Row],[X]]*Tabelle12[[#This Row],[X]] + Tabelle12[[#This Row],[Y]]*Tabelle12[[#This Row],[Y]] +Tabelle12[[#This Row],[Z]]*Tabelle12[[#This Row],[Z]])</f>
        <v>0</v>
      </c>
      <c r="Q163">
        <v>136</v>
      </c>
      <c r="R163">
        <v>109.2</v>
      </c>
      <c r="S163">
        <v>-41.8</v>
      </c>
      <c r="T163">
        <v>180</v>
      </c>
      <c r="U163">
        <v>6.0463400000000003E-6</v>
      </c>
      <c r="V163">
        <v>-90</v>
      </c>
    </row>
    <row r="164" spans="1:22">
      <c r="A164">
        <v>3169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 t="e">
        <f>IF(AND(Tabelle12[[#This Row],[AreaPx]]&gt;0,NOT(Tabelle12[[#This Row],[AreaPx]]="inf")),Tabelle12[[#This Row],[AreaPx]], NA())</f>
        <v>#N/A</v>
      </c>
      <c r="J164">
        <v>0</v>
      </c>
      <c r="K164">
        <v>0</v>
      </c>
      <c r="L164">
        <v>0</v>
      </c>
      <c r="M164">
        <v>0</v>
      </c>
      <c r="N164">
        <v>0</v>
      </c>
      <c r="O164">
        <f>Tabelle12[[#This Row],[Roll]]+Tabelle12[[#This Row],[Pitch]]</f>
        <v>0</v>
      </c>
      <c r="P164">
        <f>SQRT(Tabelle12[[#This Row],[X]]*Tabelle12[[#This Row],[X]] + Tabelle12[[#This Row],[Y]]*Tabelle12[[#This Row],[Y]] +Tabelle12[[#This Row],[Z]]*Tabelle12[[#This Row],[Z]])</f>
        <v>0</v>
      </c>
      <c r="Q164">
        <v>136</v>
      </c>
      <c r="R164">
        <v>109.2</v>
      </c>
      <c r="S164">
        <v>-41.8</v>
      </c>
      <c r="T164">
        <v>180</v>
      </c>
      <c r="U164">
        <v>6.0463400000000003E-6</v>
      </c>
      <c r="V164">
        <v>-90</v>
      </c>
    </row>
    <row r="165" spans="1:22">
      <c r="A165">
        <v>3183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e">
        <f>IF(AND(Tabelle12[[#This Row],[AreaPx]]&gt;0,NOT(Tabelle12[[#This Row],[AreaPx]]="inf")),Tabelle12[[#This Row],[AreaPx]], NA())</f>
        <v>#N/A</v>
      </c>
      <c r="J165">
        <v>0</v>
      </c>
      <c r="K165">
        <v>0</v>
      </c>
      <c r="L165">
        <v>0</v>
      </c>
      <c r="M165">
        <v>0</v>
      </c>
      <c r="N165">
        <v>0</v>
      </c>
      <c r="O165">
        <f>Tabelle12[[#This Row],[Roll]]+Tabelle12[[#This Row],[Pitch]]</f>
        <v>0</v>
      </c>
      <c r="P165">
        <f>SQRT(Tabelle12[[#This Row],[X]]*Tabelle12[[#This Row],[X]] + Tabelle12[[#This Row],[Y]]*Tabelle12[[#This Row],[Y]] +Tabelle12[[#This Row],[Z]]*Tabelle12[[#This Row],[Z]])</f>
        <v>0</v>
      </c>
      <c r="Q165">
        <v>136</v>
      </c>
      <c r="R165">
        <v>109.2</v>
      </c>
      <c r="S165">
        <v>-41.8</v>
      </c>
      <c r="T165">
        <v>180</v>
      </c>
      <c r="U165">
        <v>6.0463400000000003E-6</v>
      </c>
      <c r="V165">
        <v>-90</v>
      </c>
    </row>
    <row r="166" spans="1:22">
      <c r="A166">
        <v>3208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t="e">
        <f>IF(AND(Tabelle12[[#This Row],[AreaPx]]&gt;0,NOT(Tabelle12[[#This Row],[AreaPx]]="inf")),Tabelle12[[#This Row],[AreaPx]], NA())</f>
        <v>#N/A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>Tabelle12[[#This Row],[Roll]]+Tabelle12[[#This Row],[Pitch]]</f>
        <v>0</v>
      </c>
      <c r="P166">
        <f>SQRT(Tabelle12[[#This Row],[X]]*Tabelle12[[#This Row],[X]] + Tabelle12[[#This Row],[Y]]*Tabelle12[[#This Row],[Y]] +Tabelle12[[#This Row],[Z]]*Tabelle12[[#This Row],[Z]])</f>
        <v>0</v>
      </c>
      <c r="Q166">
        <v>136</v>
      </c>
      <c r="R166">
        <v>109.2</v>
      </c>
      <c r="S166">
        <v>-41.8</v>
      </c>
      <c r="T166">
        <v>180</v>
      </c>
      <c r="U166">
        <v>6.0463400000000003E-6</v>
      </c>
      <c r="V166">
        <v>-90</v>
      </c>
    </row>
    <row r="167" spans="1:22">
      <c r="A167">
        <v>3231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 t="e">
        <f>IF(AND(Tabelle12[[#This Row],[AreaPx]]&gt;0,NOT(Tabelle12[[#This Row],[AreaPx]]="inf")),Tabelle12[[#This Row],[AreaPx]], NA())</f>
        <v>#N/A</v>
      </c>
      <c r="J167">
        <v>0</v>
      </c>
      <c r="K167">
        <v>0</v>
      </c>
      <c r="L167">
        <v>0</v>
      </c>
      <c r="M167">
        <v>0</v>
      </c>
      <c r="N167">
        <v>0</v>
      </c>
      <c r="O167">
        <f>Tabelle12[[#This Row],[Roll]]+Tabelle12[[#This Row],[Pitch]]</f>
        <v>0</v>
      </c>
      <c r="P167">
        <f>SQRT(Tabelle12[[#This Row],[X]]*Tabelle12[[#This Row],[X]] + Tabelle12[[#This Row],[Y]]*Tabelle12[[#This Row],[Y]] +Tabelle12[[#This Row],[Z]]*Tabelle12[[#This Row],[Z]])</f>
        <v>0</v>
      </c>
      <c r="Q167">
        <v>136</v>
      </c>
      <c r="R167">
        <v>109.2</v>
      </c>
      <c r="S167">
        <v>-41.8</v>
      </c>
      <c r="T167">
        <v>180</v>
      </c>
      <c r="U167">
        <v>6.0463400000000003E-6</v>
      </c>
      <c r="V167">
        <v>-90</v>
      </c>
    </row>
    <row r="168" spans="1:22">
      <c r="A168">
        <v>3247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 t="e">
        <f>IF(AND(Tabelle12[[#This Row],[AreaPx]]&gt;0,NOT(Tabelle12[[#This Row],[AreaPx]]="inf")),Tabelle12[[#This Row],[AreaPx]], NA())</f>
        <v>#N/A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>Tabelle12[[#This Row],[Roll]]+Tabelle12[[#This Row],[Pitch]]</f>
        <v>0</v>
      </c>
      <c r="P168">
        <f>SQRT(Tabelle12[[#This Row],[X]]*Tabelle12[[#This Row],[X]] + Tabelle12[[#This Row],[Y]]*Tabelle12[[#This Row],[Y]] +Tabelle12[[#This Row],[Z]]*Tabelle12[[#This Row],[Z]])</f>
        <v>0</v>
      </c>
      <c r="Q168">
        <v>136</v>
      </c>
      <c r="R168">
        <v>109.2</v>
      </c>
      <c r="S168">
        <v>-41.8</v>
      </c>
      <c r="T168">
        <v>180</v>
      </c>
      <c r="U168">
        <v>6.0463400000000003E-6</v>
      </c>
      <c r="V168">
        <v>-90</v>
      </c>
    </row>
    <row r="169" spans="1:22">
      <c r="A169">
        <v>3334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 t="e">
        <f>IF(AND(Tabelle12[[#This Row],[AreaPx]]&gt;0,NOT(Tabelle12[[#This Row],[AreaPx]]="inf")),Tabelle12[[#This Row],[AreaPx]], NA())</f>
        <v>#N/A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>Tabelle12[[#This Row],[Roll]]+Tabelle12[[#This Row],[Pitch]]</f>
        <v>0</v>
      </c>
      <c r="P169">
        <f>SQRT(Tabelle12[[#This Row],[X]]*Tabelle12[[#This Row],[X]] + Tabelle12[[#This Row],[Y]]*Tabelle12[[#This Row],[Y]] +Tabelle12[[#This Row],[Z]]*Tabelle12[[#This Row],[Z]])</f>
        <v>0</v>
      </c>
      <c r="Q169">
        <v>136</v>
      </c>
      <c r="R169">
        <v>109.2</v>
      </c>
      <c r="S169">
        <v>-41.8</v>
      </c>
      <c r="T169">
        <v>180</v>
      </c>
      <c r="U169">
        <v>6.0463400000000003E-6</v>
      </c>
      <c r="V169">
        <v>-90</v>
      </c>
    </row>
    <row r="170" spans="1:22">
      <c r="A170">
        <v>3383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 t="e">
        <f>IF(AND(Tabelle12[[#This Row],[AreaPx]]&gt;0,NOT(Tabelle12[[#This Row],[AreaPx]]="inf")),Tabelle12[[#This Row],[AreaPx]], NA())</f>
        <v>#N/A</v>
      </c>
      <c r="J170">
        <v>0</v>
      </c>
      <c r="K170">
        <v>0</v>
      </c>
      <c r="L170">
        <v>0</v>
      </c>
      <c r="M170">
        <v>0</v>
      </c>
      <c r="N170">
        <v>0</v>
      </c>
      <c r="O170">
        <f>Tabelle12[[#This Row],[Roll]]+Tabelle12[[#This Row],[Pitch]]</f>
        <v>0</v>
      </c>
      <c r="P170">
        <f>SQRT(Tabelle12[[#This Row],[X]]*Tabelle12[[#This Row],[X]] + Tabelle12[[#This Row],[Y]]*Tabelle12[[#This Row],[Y]] +Tabelle12[[#This Row],[Z]]*Tabelle12[[#This Row],[Z]])</f>
        <v>0</v>
      </c>
      <c r="Q170">
        <v>136</v>
      </c>
      <c r="R170">
        <v>109.2</v>
      </c>
      <c r="S170">
        <v>-41.8</v>
      </c>
      <c r="T170">
        <v>180</v>
      </c>
      <c r="U170">
        <v>6.0463400000000003E-6</v>
      </c>
      <c r="V170">
        <v>-90</v>
      </c>
    </row>
    <row r="171" spans="1:22">
      <c r="A171">
        <v>3434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 t="e">
        <f>IF(AND(Tabelle12[[#This Row],[AreaPx]]&gt;0,NOT(Tabelle12[[#This Row],[AreaPx]]="inf")),Tabelle12[[#This Row],[AreaPx]], NA())</f>
        <v>#N/A</v>
      </c>
      <c r="J171">
        <v>0</v>
      </c>
      <c r="K171">
        <v>0</v>
      </c>
      <c r="L171">
        <v>0</v>
      </c>
      <c r="M171">
        <v>0</v>
      </c>
      <c r="N171">
        <v>0</v>
      </c>
      <c r="O171">
        <f>Tabelle12[[#This Row],[Roll]]+Tabelle12[[#This Row],[Pitch]]</f>
        <v>0</v>
      </c>
      <c r="P171">
        <f>SQRT(Tabelle12[[#This Row],[X]]*Tabelle12[[#This Row],[X]] + Tabelle12[[#This Row],[Y]]*Tabelle12[[#This Row],[Y]] +Tabelle12[[#This Row],[Z]]*Tabelle12[[#This Row],[Z]])</f>
        <v>0</v>
      </c>
      <c r="Q171">
        <v>136</v>
      </c>
      <c r="R171">
        <v>109.2</v>
      </c>
      <c r="S171">
        <v>-41.8</v>
      </c>
      <c r="T171">
        <v>180</v>
      </c>
      <c r="U171">
        <v>6.0463400000000003E-6</v>
      </c>
      <c r="V171">
        <v>-90</v>
      </c>
    </row>
    <row r="172" spans="1:22">
      <c r="A172">
        <v>3471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 t="e">
        <f>IF(AND(Tabelle12[[#This Row],[AreaPx]]&gt;0,NOT(Tabelle12[[#This Row],[AreaPx]]="inf")),Tabelle12[[#This Row],[AreaPx]], NA())</f>
        <v>#N/A</v>
      </c>
      <c r="J172">
        <v>0</v>
      </c>
      <c r="K172">
        <v>0</v>
      </c>
      <c r="L172">
        <v>0</v>
      </c>
      <c r="M172">
        <v>0</v>
      </c>
      <c r="N172">
        <v>0</v>
      </c>
      <c r="O172">
        <f>Tabelle12[[#This Row],[Roll]]+Tabelle12[[#This Row],[Pitch]]</f>
        <v>0</v>
      </c>
      <c r="P172">
        <f>SQRT(Tabelle12[[#This Row],[X]]*Tabelle12[[#This Row],[X]] + Tabelle12[[#This Row],[Y]]*Tabelle12[[#This Row],[Y]] +Tabelle12[[#This Row],[Z]]*Tabelle12[[#This Row],[Z]])</f>
        <v>0</v>
      </c>
      <c r="Q172">
        <v>136</v>
      </c>
      <c r="R172">
        <v>109.2</v>
      </c>
      <c r="S172">
        <v>-41.8</v>
      </c>
      <c r="T172">
        <v>180</v>
      </c>
      <c r="U172">
        <v>6.0463400000000003E-6</v>
      </c>
      <c r="V172">
        <v>-90</v>
      </c>
    </row>
    <row r="173" spans="1:22">
      <c r="A173">
        <v>3498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t="e">
        <f>IF(AND(Tabelle12[[#This Row],[AreaPx]]&gt;0,NOT(Tabelle12[[#This Row],[AreaPx]]="inf")),Tabelle12[[#This Row],[AreaPx]], NA())</f>
        <v>#N/A</v>
      </c>
      <c r="J173">
        <v>0</v>
      </c>
      <c r="K173">
        <v>0</v>
      </c>
      <c r="L173">
        <v>0</v>
      </c>
      <c r="M173">
        <v>0</v>
      </c>
      <c r="N173">
        <v>0</v>
      </c>
      <c r="O173">
        <f>Tabelle12[[#This Row],[Roll]]+Tabelle12[[#This Row],[Pitch]]</f>
        <v>0</v>
      </c>
      <c r="P173">
        <f>SQRT(Tabelle12[[#This Row],[X]]*Tabelle12[[#This Row],[X]] + Tabelle12[[#This Row],[Y]]*Tabelle12[[#This Row],[Y]] +Tabelle12[[#This Row],[Z]]*Tabelle12[[#This Row],[Z]])</f>
        <v>0</v>
      </c>
      <c r="Q173">
        <v>136</v>
      </c>
      <c r="R173">
        <v>109.2</v>
      </c>
      <c r="S173">
        <v>-41.8</v>
      </c>
      <c r="T173">
        <v>180</v>
      </c>
      <c r="U173">
        <v>6.0463400000000003E-6</v>
      </c>
      <c r="V173">
        <v>-90</v>
      </c>
    </row>
    <row r="174" spans="1:22">
      <c r="A174">
        <v>3527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t="e">
        <f>IF(AND(Tabelle12[[#This Row],[AreaPx]]&gt;0,NOT(Tabelle12[[#This Row],[AreaPx]]="inf")),Tabelle12[[#This Row],[AreaPx]], NA())</f>
        <v>#N/A</v>
      </c>
      <c r="J174">
        <v>0</v>
      </c>
      <c r="K174">
        <v>0</v>
      </c>
      <c r="L174">
        <v>0</v>
      </c>
      <c r="M174">
        <v>0</v>
      </c>
      <c r="N174">
        <v>0</v>
      </c>
      <c r="O174">
        <f>Tabelle12[[#This Row],[Roll]]+Tabelle12[[#This Row],[Pitch]]</f>
        <v>0</v>
      </c>
      <c r="P174">
        <f>SQRT(Tabelle12[[#This Row],[X]]*Tabelle12[[#This Row],[X]] + Tabelle12[[#This Row],[Y]]*Tabelle12[[#This Row],[Y]] +Tabelle12[[#This Row],[Z]]*Tabelle12[[#This Row],[Z]])</f>
        <v>0</v>
      </c>
      <c r="Q174">
        <v>136</v>
      </c>
      <c r="R174">
        <v>109.2</v>
      </c>
      <c r="S174">
        <v>-41.8</v>
      </c>
      <c r="T174">
        <v>180</v>
      </c>
      <c r="U174">
        <v>6.0463400000000003E-6</v>
      </c>
      <c r="V174">
        <v>-90</v>
      </c>
    </row>
    <row r="175" spans="1:22">
      <c r="A175">
        <v>3552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t="e">
        <f>IF(AND(Tabelle12[[#This Row],[AreaPx]]&gt;0,NOT(Tabelle12[[#This Row],[AreaPx]]="inf")),Tabelle12[[#This Row],[AreaPx]], NA())</f>
        <v>#N/A</v>
      </c>
      <c r="J175">
        <v>0</v>
      </c>
      <c r="K175">
        <v>0</v>
      </c>
      <c r="L175">
        <v>0</v>
      </c>
      <c r="M175">
        <v>0</v>
      </c>
      <c r="N175">
        <v>0</v>
      </c>
      <c r="O175">
        <f>Tabelle12[[#This Row],[Roll]]+Tabelle12[[#This Row],[Pitch]]</f>
        <v>0</v>
      </c>
      <c r="P175">
        <f>SQRT(Tabelle12[[#This Row],[X]]*Tabelle12[[#This Row],[X]] + Tabelle12[[#This Row],[Y]]*Tabelle12[[#This Row],[Y]] +Tabelle12[[#This Row],[Z]]*Tabelle12[[#This Row],[Z]])</f>
        <v>0</v>
      </c>
      <c r="Q175">
        <v>136</v>
      </c>
      <c r="R175">
        <v>109.2</v>
      </c>
      <c r="S175">
        <v>-41.8</v>
      </c>
      <c r="T175">
        <v>180</v>
      </c>
      <c r="U175">
        <v>6.0463400000000003E-6</v>
      </c>
      <c r="V175">
        <v>-90</v>
      </c>
    </row>
    <row r="176" spans="1:22">
      <c r="A176">
        <v>3579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 t="e">
        <f>IF(AND(Tabelle12[[#This Row],[AreaPx]]&gt;0,NOT(Tabelle12[[#This Row],[AreaPx]]="inf")),Tabelle12[[#This Row],[AreaPx]], NA())</f>
        <v>#N/A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>Tabelle12[[#This Row],[Roll]]+Tabelle12[[#This Row],[Pitch]]</f>
        <v>0</v>
      </c>
      <c r="P176">
        <f>SQRT(Tabelle12[[#This Row],[X]]*Tabelle12[[#This Row],[X]] + Tabelle12[[#This Row],[Y]]*Tabelle12[[#This Row],[Y]] +Tabelle12[[#This Row],[Z]]*Tabelle12[[#This Row],[Z]])</f>
        <v>0</v>
      </c>
      <c r="Q176">
        <v>136</v>
      </c>
      <c r="R176">
        <v>109.2</v>
      </c>
      <c r="S176">
        <v>-41.8</v>
      </c>
      <c r="T176">
        <v>180</v>
      </c>
      <c r="U176">
        <v>6.0463400000000003E-6</v>
      </c>
      <c r="V176">
        <v>-90</v>
      </c>
    </row>
    <row r="177" spans="1:22">
      <c r="A177">
        <v>3601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 t="e">
        <f>IF(AND(Tabelle12[[#This Row],[AreaPx]]&gt;0,NOT(Tabelle12[[#This Row],[AreaPx]]="inf")),Tabelle12[[#This Row],[AreaPx]], NA())</f>
        <v>#N/A</v>
      </c>
      <c r="J177">
        <v>0</v>
      </c>
      <c r="K177">
        <v>0</v>
      </c>
      <c r="L177">
        <v>0</v>
      </c>
      <c r="M177">
        <v>0</v>
      </c>
      <c r="N177">
        <v>0</v>
      </c>
      <c r="O177">
        <f>Tabelle12[[#This Row],[Roll]]+Tabelle12[[#This Row],[Pitch]]</f>
        <v>0</v>
      </c>
      <c r="P177">
        <f>SQRT(Tabelle12[[#This Row],[X]]*Tabelle12[[#This Row],[X]] + Tabelle12[[#This Row],[Y]]*Tabelle12[[#This Row],[Y]] +Tabelle12[[#This Row],[Z]]*Tabelle12[[#This Row],[Z]])</f>
        <v>0</v>
      </c>
      <c r="Q177">
        <v>136</v>
      </c>
      <c r="R177">
        <v>109.2</v>
      </c>
      <c r="S177">
        <v>-41.8</v>
      </c>
      <c r="T177">
        <v>180</v>
      </c>
      <c r="U177">
        <v>6.0463400000000003E-6</v>
      </c>
      <c r="V177">
        <v>-90</v>
      </c>
    </row>
    <row r="178" spans="1:22">
      <c r="A178">
        <v>3615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 t="e">
        <f>IF(AND(Tabelle12[[#This Row],[AreaPx]]&gt;0,NOT(Tabelle12[[#This Row],[AreaPx]]="inf")),Tabelle12[[#This Row],[AreaPx]], NA())</f>
        <v>#N/A</v>
      </c>
      <c r="J178">
        <v>0</v>
      </c>
      <c r="K178">
        <v>0</v>
      </c>
      <c r="L178">
        <v>0</v>
      </c>
      <c r="M178">
        <v>0</v>
      </c>
      <c r="N178">
        <v>0</v>
      </c>
      <c r="O178">
        <f>Tabelle12[[#This Row],[Roll]]+Tabelle12[[#This Row],[Pitch]]</f>
        <v>0</v>
      </c>
      <c r="P178">
        <f>SQRT(Tabelle12[[#This Row],[X]]*Tabelle12[[#This Row],[X]] + Tabelle12[[#This Row],[Y]]*Tabelle12[[#This Row],[Y]] +Tabelle12[[#This Row],[Z]]*Tabelle12[[#This Row],[Z]])</f>
        <v>0</v>
      </c>
      <c r="Q178">
        <v>136</v>
      </c>
      <c r="R178">
        <v>109.2</v>
      </c>
      <c r="S178">
        <v>-41.8</v>
      </c>
      <c r="T178">
        <v>180</v>
      </c>
      <c r="U178">
        <v>6.0463400000000003E-6</v>
      </c>
      <c r="V178">
        <v>-90</v>
      </c>
    </row>
    <row r="179" spans="1:22">
      <c r="A179">
        <v>3726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 t="e">
        <f>IF(AND(Tabelle12[[#This Row],[AreaPx]]&gt;0,NOT(Tabelle12[[#This Row],[AreaPx]]="inf")),Tabelle12[[#This Row],[AreaPx]], NA())</f>
        <v>#N/A</v>
      </c>
      <c r="J179">
        <v>0</v>
      </c>
      <c r="K179">
        <v>0</v>
      </c>
      <c r="L179">
        <v>0</v>
      </c>
      <c r="M179">
        <v>0</v>
      </c>
      <c r="N179">
        <v>0</v>
      </c>
      <c r="O179">
        <f>Tabelle12[[#This Row],[Roll]]+Tabelle12[[#This Row],[Pitch]]</f>
        <v>0</v>
      </c>
      <c r="P179">
        <f>SQRT(Tabelle12[[#This Row],[X]]*Tabelle12[[#This Row],[X]] + Tabelle12[[#This Row],[Y]]*Tabelle12[[#This Row],[Y]] +Tabelle12[[#This Row],[Z]]*Tabelle12[[#This Row],[Z]])</f>
        <v>0</v>
      </c>
      <c r="Q179">
        <v>136</v>
      </c>
      <c r="R179">
        <v>109.2</v>
      </c>
      <c r="S179">
        <v>-41.8</v>
      </c>
      <c r="T179">
        <v>180</v>
      </c>
      <c r="U179">
        <v>6.0463400000000003E-6</v>
      </c>
      <c r="V179">
        <v>-90</v>
      </c>
    </row>
    <row r="180" spans="1:22">
      <c r="A180">
        <v>3770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 t="e">
        <f>IF(AND(Tabelle12[[#This Row],[AreaPx]]&gt;0,NOT(Tabelle12[[#This Row],[AreaPx]]="inf")),Tabelle12[[#This Row],[AreaPx]], NA())</f>
        <v>#N/A</v>
      </c>
      <c r="J180">
        <v>0</v>
      </c>
      <c r="K180">
        <v>0</v>
      </c>
      <c r="L180">
        <v>0</v>
      </c>
      <c r="M180">
        <v>0</v>
      </c>
      <c r="N180">
        <v>0</v>
      </c>
      <c r="O180">
        <f>Tabelle12[[#This Row],[Roll]]+Tabelle12[[#This Row],[Pitch]]</f>
        <v>0</v>
      </c>
      <c r="P180">
        <f>SQRT(Tabelle12[[#This Row],[X]]*Tabelle12[[#This Row],[X]] + Tabelle12[[#This Row],[Y]]*Tabelle12[[#This Row],[Y]] +Tabelle12[[#This Row],[Z]]*Tabelle12[[#This Row],[Z]])</f>
        <v>0</v>
      </c>
      <c r="Q180">
        <v>136</v>
      </c>
      <c r="R180">
        <v>109.2</v>
      </c>
      <c r="S180">
        <v>-41.8</v>
      </c>
      <c r="T180">
        <v>180</v>
      </c>
      <c r="U180">
        <v>6.0463400000000003E-6</v>
      </c>
      <c r="V180">
        <v>-90</v>
      </c>
    </row>
    <row r="181" spans="1:22">
      <c r="A181">
        <v>3812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 t="e">
        <f>IF(AND(Tabelle12[[#This Row],[AreaPx]]&gt;0,NOT(Tabelle12[[#This Row],[AreaPx]]="inf")),Tabelle12[[#This Row],[AreaPx]], NA())</f>
        <v>#N/A</v>
      </c>
      <c r="J181">
        <v>0</v>
      </c>
      <c r="K181">
        <v>0</v>
      </c>
      <c r="L181">
        <v>0</v>
      </c>
      <c r="M181">
        <v>0</v>
      </c>
      <c r="N181">
        <v>0</v>
      </c>
      <c r="O181">
        <f>Tabelle12[[#This Row],[Roll]]+Tabelle12[[#This Row],[Pitch]]</f>
        <v>0</v>
      </c>
      <c r="P181">
        <f>SQRT(Tabelle12[[#This Row],[X]]*Tabelle12[[#This Row],[X]] + Tabelle12[[#This Row],[Y]]*Tabelle12[[#This Row],[Y]] +Tabelle12[[#This Row],[Z]]*Tabelle12[[#This Row],[Z]])</f>
        <v>0</v>
      </c>
      <c r="Q181">
        <v>136</v>
      </c>
      <c r="R181">
        <v>109.2</v>
      </c>
      <c r="S181">
        <v>-41.8</v>
      </c>
      <c r="T181">
        <v>180</v>
      </c>
      <c r="U181">
        <v>6.0463400000000003E-6</v>
      </c>
      <c r="V181">
        <v>-90</v>
      </c>
    </row>
    <row r="182" spans="1:22">
      <c r="A182">
        <v>3854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 t="e">
        <f>IF(AND(Tabelle12[[#This Row],[AreaPx]]&gt;0,NOT(Tabelle12[[#This Row],[AreaPx]]="inf")),Tabelle12[[#This Row],[AreaPx]], NA())</f>
        <v>#N/A</v>
      </c>
      <c r="J182">
        <v>0</v>
      </c>
      <c r="K182">
        <v>0</v>
      </c>
      <c r="L182">
        <v>0</v>
      </c>
      <c r="M182">
        <v>0</v>
      </c>
      <c r="N182">
        <v>0</v>
      </c>
      <c r="O182">
        <f>Tabelle12[[#This Row],[Roll]]+Tabelle12[[#This Row],[Pitch]]</f>
        <v>0</v>
      </c>
      <c r="P182">
        <f>SQRT(Tabelle12[[#This Row],[X]]*Tabelle12[[#This Row],[X]] + Tabelle12[[#This Row],[Y]]*Tabelle12[[#This Row],[Y]] +Tabelle12[[#This Row],[Z]]*Tabelle12[[#This Row],[Z]])</f>
        <v>0</v>
      </c>
      <c r="Q182">
        <v>136</v>
      </c>
      <c r="R182">
        <v>109.2</v>
      </c>
      <c r="S182">
        <v>-41.8</v>
      </c>
      <c r="T182">
        <v>180</v>
      </c>
      <c r="U182">
        <v>6.0463400000000003E-6</v>
      </c>
      <c r="V182">
        <v>-90</v>
      </c>
    </row>
    <row r="183" spans="1:22">
      <c r="A183">
        <v>3897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 t="e">
        <f>IF(AND(Tabelle12[[#This Row],[AreaPx]]&gt;0,NOT(Tabelle12[[#This Row],[AreaPx]]="inf")),Tabelle12[[#This Row],[AreaPx]], NA())</f>
        <v>#N/A</v>
      </c>
      <c r="J183">
        <v>0</v>
      </c>
      <c r="K183">
        <v>0</v>
      </c>
      <c r="L183">
        <v>0</v>
      </c>
      <c r="M183">
        <v>0</v>
      </c>
      <c r="N183">
        <v>0</v>
      </c>
      <c r="O183">
        <f>Tabelle12[[#This Row],[Roll]]+Tabelle12[[#This Row],[Pitch]]</f>
        <v>0</v>
      </c>
      <c r="P183">
        <f>SQRT(Tabelle12[[#This Row],[X]]*Tabelle12[[#This Row],[X]] + Tabelle12[[#This Row],[Y]]*Tabelle12[[#This Row],[Y]] +Tabelle12[[#This Row],[Z]]*Tabelle12[[#This Row],[Z]])</f>
        <v>0</v>
      </c>
      <c r="Q183">
        <v>136</v>
      </c>
      <c r="R183">
        <v>109.2</v>
      </c>
      <c r="S183">
        <v>-41.8</v>
      </c>
      <c r="T183">
        <v>180</v>
      </c>
      <c r="U183">
        <v>6.0463400000000003E-6</v>
      </c>
      <c r="V183">
        <v>-90</v>
      </c>
    </row>
    <row r="184" spans="1:22">
      <c r="A184">
        <v>3944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 t="e">
        <f>IF(AND(Tabelle12[[#This Row],[AreaPx]]&gt;0,NOT(Tabelle12[[#This Row],[AreaPx]]="inf")),Tabelle12[[#This Row],[AreaPx]], NA())</f>
        <v>#N/A</v>
      </c>
      <c r="J184">
        <v>0</v>
      </c>
      <c r="K184">
        <v>0</v>
      </c>
      <c r="L184">
        <v>0</v>
      </c>
      <c r="M184">
        <v>0</v>
      </c>
      <c r="N184">
        <v>0</v>
      </c>
      <c r="O184">
        <f>Tabelle12[[#This Row],[Roll]]+Tabelle12[[#This Row],[Pitch]]</f>
        <v>0</v>
      </c>
      <c r="P184">
        <f>SQRT(Tabelle12[[#This Row],[X]]*Tabelle12[[#This Row],[X]] + Tabelle12[[#This Row],[Y]]*Tabelle12[[#This Row],[Y]] +Tabelle12[[#This Row],[Z]]*Tabelle12[[#This Row],[Z]])</f>
        <v>0</v>
      </c>
      <c r="Q184">
        <v>136</v>
      </c>
      <c r="R184">
        <v>109.2</v>
      </c>
      <c r="S184">
        <v>-41.8</v>
      </c>
      <c r="T184">
        <v>180</v>
      </c>
      <c r="U184">
        <v>6.0463400000000003E-6</v>
      </c>
      <c r="V184">
        <v>-90</v>
      </c>
    </row>
    <row r="185" spans="1:22">
      <c r="A185">
        <v>3993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 t="e">
        <f>IF(AND(Tabelle12[[#This Row],[AreaPx]]&gt;0,NOT(Tabelle12[[#This Row],[AreaPx]]="inf")),Tabelle12[[#This Row],[AreaPx]], NA())</f>
        <v>#N/A</v>
      </c>
      <c r="J185">
        <v>0</v>
      </c>
      <c r="K185">
        <v>0</v>
      </c>
      <c r="L185">
        <v>0</v>
      </c>
      <c r="M185">
        <v>0</v>
      </c>
      <c r="N185">
        <v>0</v>
      </c>
      <c r="O185">
        <f>Tabelle12[[#This Row],[Roll]]+Tabelle12[[#This Row],[Pitch]]</f>
        <v>0</v>
      </c>
      <c r="P185">
        <f>SQRT(Tabelle12[[#This Row],[X]]*Tabelle12[[#This Row],[X]] + Tabelle12[[#This Row],[Y]]*Tabelle12[[#This Row],[Y]] +Tabelle12[[#This Row],[Z]]*Tabelle12[[#This Row],[Z]])</f>
        <v>0</v>
      </c>
      <c r="Q185">
        <v>136</v>
      </c>
      <c r="R185">
        <v>109.2</v>
      </c>
      <c r="S185">
        <v>-41.8</v>
      </c>
      <c r="T185">
        <v>180</v>
      </c>
      <c r="U185">
        <v>6.0463400000000003E-6</v>
      </c>
      <c r="V185">
        <v>-90</v>
      </c>
    </row>
    <row r="186" spans="1:22">
      <c r="A186">
        <v>4036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e">
        <f>IF(AND(Tabelle12[[#This Row],[AreaPx]]&gt;0,NOT(Tabelle12[[#This Row],[AreaPx]]="inf")),Tabelle12[[#This Row],[AreaPx]], NA())</f>
        <v>#N/A</v>
      </c>
      <c r="J186">
        <v>0</v>
      </c>
      <c r="K186">
        <v>0</v>
      </c>
      <c r="L186">
        <v>0</v>
      </c>
      <c r="M186">
        <v>0</v>
      </c>
      <c r="N186">
        <v>0</v>
      </c>
      <c r="O186">
        <f>Tabelle12[[#This Row],[Roll]]+Tabelle12[[#This Row],[Pitch]]</f>
        <v>0</v>
      </c>
      <c r="P186">
        <f>SQRT(Tabelle12[[#This Row],[X]]*Tabelle12[[#This Row],[X]] + Tabelle12[[#This Row],[Y]]*Tabelle12[[#This Row],[Y]] +Tabelle12[[#This Row],[Z]]*Tabelle12[[#This Row],[Z]])</f>
        <v>0</v>
      </c>
      <c r="Q186">
        <v>136</v>
      </c>
      <c r="R186">
        <v>109.2</v>
      </c>
      <c r="S186">
        <v>-41.8</v>
      </c>
      <c r="T186">
        <v>180</v>
      </c>
      <c r="U186">
        <v>6.0463400000000003E-6</v>
      </c>
      <c r="V186">
        <v>-90</v>
      </c>
    </row>
    <row r="187" spans="1:22">
      <c r="A187">
        <v>4077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 t="e">
        <f>IF(AND(Tabelle12[[#This Row],[AreaPx]]&gt;0,NOT(Tabelle12[[#This Row],[AreaPx]]="inf")),Tabelle12[[#This Row],[AreaPx]], NA())</f>
        <v>#N/A</v>
      </c>
      <c r="J187">
        <v>0</v>
      </c>
      <c r="K187">
        <v>0</v>
      </c>
      <c r="L187">
        <v>0</v>
      </c>
      <c r="M187">
        <v>0</v>
      </c>
      <c r="N187">
        <v>0</v>
      </c>
      <c r="O187">
        <f>Tabelle12[[#This Row],[Roll]]+Tabelle12[[#This Row],[Pitch]]</f>
        <v>0</v>
      </c>
      <c r="P187">
        <f>SQRT(Tabelle12[[#This Row],[X]]*Tabelle12[[#This Row],[X]] + Tabelle12[[#This Row],[Y]]*Tabelle12[[#This Row],[Y]] +Tabelle12[[#This Row],[Z]]*Tabelle12[[#This Row],[Z]])</f>
        <v>0</v>
      </c>
      <c r="Q187">
        <v>136</v>
      </c>
      <c r="R187">
        <v>109.2</v>
      </c>
      <c r="S187">
        <v>-41.8</v>
      </c>
      <c r="T187">
        <v>180</v>
      </c>
      <c r="U187">
        <v>6.0463400000000003E-6</v>
      </c>
      <c r="V187">
        <v>-90</v>
      </c>
    </row>
    <row r="188" spans="1:22">
      <c r="A188">
        <v>4173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 t="e">
        <f>IF(AND(Tabelle12[[#This Row],[AreaPx]]&gt;0,NOT(Tabelle12[[#This Row],[AreaPx]]="inf")),Tabelle12[[#This Row],[AreaPx]], NA())</f>
        <v>#N/A</v>
      </c>
      <c r="J188">
        <v>0</v>
      </c>
      <c r="K188">
        <v>0</v>
      </c>
      <c r="L188">
        <v>0</v>
      </c>
      <c r="M188">
        <v>0</v>
      </c>
      <c r="N188">
        <v>0</v>
      </c>
      <c r="O188">
        <f>Tabelle12[[#This Row],[Roll]]+Tabelle12[[#This Row],[Pitch]]</f>
        <v>0</v>
      </c>
      <c r="P188">
        <f>SQRT(Tabelle12[[#This Row],[X]]*Tabelle12[[#This Row],[X]] + Tabelle12[[#This Row],[Y]]*Tabelle12[[#This Row],[Y]] +Tabelle12[[#This Row],[Z]]*Tabelle12[[#This Row],[Z]])</f>
        <v>0</v>
      </c>
      <c r="Q188">
        <v>136</v>
      </c>
      <c r="R188">
        <v>109.2</v>
      </c>
      <c r="S188">
        <v>-41.8</v>
      </c>
      <c r="T188">
        <v>180</v>
      </c>
      <c r="U188">
        <v>6.0463400000000003E-6</v>
      </c>
      <c r="V188">
        <v>-90</v>
      </c>
    </row>
    <row r="189" spans="1:22">
      <c r="A189">
        <v>4218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 t="e">
        <f>IF(AND(Tabelle12[[#This Row],[AreaPx]]&gt;0,NOT(Tabelle12[[#This Row],[AreaPx]]="inf")),Tabelle12[[#This Row],[AreaPx]], NA())</f>
        <v>#N/A</v>
      </c>
      <c r="J189">
        <v>0</v>
      </c>
      <c r="K189">
        <v>0</v>
      </c>
      <c r="L189">
        <v>0</v>
      </c>
      <c r="M189">
        <v>0</v>
      </c>
      <c r="N189">
        <v>0</v>
      </c>
      <c r="O189">
        <f>Tabelle12[[#This Row],[Roll]]+Tabelle12[[#This Row],[Pitch]]</f>
        <v>0</v>
      </c>
      <c r="P189">
        <f>SQRT(Tabelle12[[#This Row],[X]]*Tabelle12[[#This Row],[X]] + Tabelle12[[#This Row],[Y]]*Tabelle12[[#This Row],[Y]] +Tabelle12[[#This Row],[Z]]*Tabelle12[[#This Row],[Z]])</f>
        <v>0</v>
      </c>
      <c r="Q189">
        <v>136</v>
      </c>
      <c r="R189">
        <v>109.2</v>
      </c>
      <c r="S189">
        <v>-41.8</v>
      </c>
      <c r="T189">
        <v>180</v>
      </c>
      <c r="U189">
        <v>6.0463400000000003E-6</v>
      </c>
      <c r="V189">
        <v>-90</v>
      </c>
    </row>
    <row r="190" spans="1:22">
      <c r="A190">
        <v>4261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 t="e">
        <f>IF(AND(Tabelle12[[#This Row],[AreaPx]]&gt;0,NOT(Tabelle12[[#This Row],[AreaPx]]="inf")),Tabelle12[[#This Row],[AreaPx]], NA())</f>
        <v>#N/A</v>
      </c>
      <c r="J190">
        <v>0</v>
      </c>
      <c r="K190">
        <v>0</v>
      </c>
      <c r="L190">
        <v>0</v>
      </c>
      <c r="M190">
        <v>0</v>
      </c>
      <c r="N190">
        <v>0</v>
      </c>
      <c r="O190">
        <f>Tabelle12[[#This Row],[Roll]]+Tabelle12[[#This Row],[Pitch]]</f>
        <v>0</v>
      </c>
      <c r="P190">
        <f>SQRT(Tabelle12[[#This Row],[X]]*Tabelle12[[#This Row],[X]] + Tabelle12[[#This Row],[Y]]*Tabelle12[[#This Row],[Y]] +Tabelle12[[#This Row],[Z]]*Tabelle12[[#This Row],[Z]])</f>
        <v>0</v>
      </c>
      <c r="Q190">
        <v>136</v>
      </c>
      <c r="R190">
        <v>109.2</v>
      </c>
      <c r="S190">
        <v>-41.8</v>
      </c>
      <c r="T190">
        <v>180</v>
      </c>
      <c r="U190">
        <v>6.0463400000000003E-6</v>
      </c>
      <c r="V190">
        <v>-90</v>
      </c>
    </row>
    <row r="191" spans="1:22">
      <c r="A191">
        <v>4303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 t="e">
        <f>IF(AND(Tabelle12[[#This Row],[AreaPx]]&gt;0,NOT(Tabelle12[[#This Row],[AreaPx]]="inf")),Tabelle12[[#This Row],[AreaPx]], NA())</f>
        <v>#N/A</v>
      </c>
      <c r="J191">
        <v>0</v>
      </c>
      <c r="K191">
        <v>0</v>
      </c>
      <c r="L191">
        <v>0</v>
      </c>
      <c r="M191">
        <v>0</v>
      </c>
      <c r="N191">
        <v>0</v>
      </c>
      <c r="O191">
        <f>Tabelle12[[#This Row],[Roll]]+Tabelle12[[#This Row],[Pitch]]</f>
        <v>0</v>
      </c>
      <c r="P191">
        <f>SQRT(Tabelle12[[#This Row],[X]]*Tabelle12[[#This Row],[X]] + Tabelle12[[#This Row],[Y]]*Tabelle12[[#This Row],[Y]] +Tabelle12[[#This Row],[Z]]*Tabelle12[[#This Row],[Z]])</f>
        <v>0</v>
      </c>
      <c r="Q191">
        <v>136</v>
      </c>
      <c r="R191">
        <v>109.2</v>
      </c>
      <c r="S191">
        <v>-41.8</v>
      </c>
      <c r="T191">
        <v>180</v>
      </c>
      <c r="U191">
        <v>6.0463400000000003E-6</v>
      </c>
      <c r="V191">
        <v>-90</v>
      </c>
    </row>
    <row r="192" spans="1:22">
      <c r="A192">
        <v>4347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 t="e">
        <f>IF(AND(Tabelle12[[#This Row],[AreaPx]]&gt;0,NOT(Tabelle12[[#This Row],[AreaPx]]="inf")),Tabelle12[[#This Row],[AreaPx]], NA())</f>
        <v>#N/A</v>
      </c>
      <c r="J192">
        <v>0</v>
      </c>
      <c r="K192">
        <v>0</v>
      </c>
      <c r="L192">
        <v>0</v>
      </c>
      <c r="M192">
        <v>0</v>
      </c>
      <c r="N192">
        <v>0</v>
      </c>
      <c r="O192">
        <f>Tabelle12[[#This Row],[Roll]]+Tabelle12[[#This Row],[Pitch]]</f>
        <v>0</v>
      </c>
      <c r="P192">
        <f>SQRT(Tabelle12[[#This Row],[X]]*Tabelle12[[#This Row],[X]] + Tabelle12[[#This Row],[Y]]*Tabelle12[[#This Row],[Y]] +Tabelle12[[#This Row],[Z]]*Tabelle12[[#This Row],[Z]])</f>
        <v>0</v>
      </c>
      <c r="Q192">
        <v>136</v>
      </c>
      <c r="R192">
        <v>109.2</v>
      </c>
      <c r="S192">
        <v>-41.8</v>
      </c>
      <c r="T192">
        <v>180</v>
      </c>
      <c r="U192">
        <v>6.0463400000000003E-6</v>
      </c>
      <c r="V192">
        <v>-90</v>
      </c>
    </row>
    <row r="193" spans="1:22">
      <c r="A193">
        <v>4395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 t="e">
        <f>IF(AND(Tabelle12[[#This Row],[AreaPx]]&gt;0,NOT(Tabelle12[[#This Row],[AreaPx]]="inf")),Tabelle12[[#This Row],[AreaPx]], NA())</f>
        <v>#N/A</v>
      </c>
      <c r="J193">
        <v>0</v>
      </c>
      <c r="K193">
        <v>0</v>
      </c>
      <c r="L193">
        <v>0</v>
      </c>
      <c r="M193">
        <v>0</v>
      </c>
      <c r="N193">
        <v>0</v>
      </c>
      <c r="O193">
        <f>Tabelle12[[#This Row],[Roll]]+Tabelle12[[#This Row],[Pitch]]</f>
        <v>0</v>
      </c>
      <c r="P193">
        <f>SQRT(Tabelle12[[#This Row],[X]]*Tabelle12[[#This Row],[X]] + Tabelle12[[#This Row],[Y]]*Tabelle12[[#This Row],[Y]] +Tabelle12[[#This Row],[Z]]*Tabelle12[[#This Row],[Z]])</f>
        <v>0</v>
      </c>
      <c r="Q193">
        <v>136</v>
      </c>
      <c r="R193">
        <v>109.2</v>
      </c>
      <c r="S193">
        <v>-41.8</v>
      </c>
      <c r="T193">
        <v>180</v>
      </c>
      <c r="U193">
        <v>6.0463400000000003E-6</v>
      </c>
      <c r="V193">
        <v>-90</v>
      </c>
    </row>
    <row r="194" spans="1:22">
      <c r="A194">
        <v>4444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 t="e">
        <f>IF(AND(Tabelle12[[#This Row],[AreaPx]]&gt;0,NOT(Tabelle12[[#This Row],[AreaPx]]="inf")),Tabelle12[[#This Row],[AreaPx]], NA())</f>
        <v>#N/A</v>
      </c>
      <c r="J194">
        <v>0</v>
      </c>
      <c r="K194">
        <v>0</v>
      </c>
      <c r="L194">
        <v>0</v>
      </c>
      <c r="M194">
        <v>0</v>
      </c>
      <c r="N194">
        <v>0</v>
      </c>
      <c r="O194">
        <f>Tabelle12[[#This Row],[Roll]]+Tabelle12[[#This Row],[Pitch]]</f>
        <v>0</v>
      </c>
      <c r="P194">
        <f>SQRT(Tabelle12[[#This Row],[X]]*Tabelle12[[#This Row],[X]] + Tabelle12[[#This Row],[Y]]*Tabelle12[[#This Row],[Y]] +Tabelle12[[#This Row],[Z]]*Tabelle12[[#This Row],[Z]])</f>
        <v>0</v>
      </c>
      <c r="Q194">
        <v>136</v>
      </c>
      <c r="R194">
        <v>109.2</v>
      </c>
      <c r="S194">
        <v>-41.8</v>
      </c>
      <c r="T194">
        <v>180</v>
      </c>
      <c r="U194">
        <v>6.0463400000000003E-6</v>
      </c>
      <c r="V194">
        <v>-90</v>
      </c>
    </row>
    <row r="195" spans="1:22">
      <c r="A195">
        <v>4493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 t="e">
        <f>IF(AND(Tabelle12[[#This Row],[AreaPx]]&gt;0,NOT(Tabelle12[[#This Row],[AreaPx]]="inf")),Tabelle12[[#This Row],[AreaPx]], NA())</f>
        <v>#N/A</v>
      </c>
      <c r="J195">
        <v>0</v>
      </c>
      <c r="K195">
        <v>0</v>
      </c>
      <c r="L195">
        <v>0</v>
      </c>
      <c r="M195">
        <v>0</v>
      </c>
      <c r="N195">
        <v>0</v>
      </c>
      <c r="O195">
        <f>Tabelle12[[#This Row],[Roll]]+Tabelle12[[#This Row],[Pitch]]</f>
        <v>0</v>
      </c>
      <c r="P195">
        <f>SQRT(Tabelle12[[#This Row],[X]]*Tabelle12[[#This Row],[X]] + Tabelle12[[#This Row],[Y]]*Tabelle12[[#This Row],[Y]] +Tabelle12[[#This Row],[Z]]*Tabelle12[[#This Row],[Z]])</f>
        <v>0</v>
      </c>
      <c r="Q195">
        <v>136</v>
      </c>
      <c r="R195">
        <v>109.2</v>
      </c>
      <c r="S195">
        <v>-41.8</v>
      </c>
      <c r="T195">
        <v>180</v>
      </c>
      <c r="U195">
        <v>6.0463400000000003E-6</v>
      </c>
      <c r="V195">
        <v>-90</v>
      </c>
    </row>
    <row r="196" spans="1:22">
      <c r="A196">
        <v>4532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 t="e">
        <f>IF(AND(Tabelle12[[#This Row],[AreaPx]]&gt;0,NOT(Tabelle12[[#This Row],[AreaPx]]="inf")),Tabelle12[[#This Row],[AreaPx]], NA())</f>
        <v>#N/A</v>
      </c>
      <c r="J196">
        <v>0</v>
      </c>
      <c r="K196">
        <v>0</v>
      </c>
      <c r="L196">
        <v>0</v>
      </c>
      <c r="M196">
        <v>0</v>
      </c>
      <c r="N196">
        <v>0</v>
      </c>
      <c r="O196">
        <f>Tabelle12[[#This Row],[Roll]]+Tabelle12[[#This Row],[Pitch]]</f>
        <v>0</v>
      </c>
      <c r="P196">
        <f>SQRT(Tabelle12[[#This Row],[X]]*Tabelle12[[#This Row],[X]] + Tabelle12[[#This Row],[Y]]*Tabelle12[[#This Row],[Y]] +Tabelle12[[#This Row],[Z]]*Tabelle12[[#This Row],[Z]])</f>
        <v>0</v>
      </c>
      <c r="Q196">
        <v>136</v>
      </c>
      <c r="R196">
        <v>109.2</v>
      </c>
      <c r="S196">
        <v>-41.8</v>
      </c>
      <c r="T196">
        <v>180</v>
      </c>
      <c r="U196">
        <v>6.0463400000000003E-6</v>
      </c>
      <c r="V196">
        <v>-90</v>
      </c>
    </row>
    <row r="197" spans="1:22">
      <c r="A197">
        <v>4576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 t="e">
        <f>IF(AND(Tabelle12[[#This Row],[AreaPx]]&gt;0,NOT(Tabelle12[[#This Row],[AreaPx]]="inf")),Tabelle12[[#This Row],[AreaPx]], NA())</f>
        <v>#N/A</v>
      </c>
      <c r="J197">
        <v>0</v>
      </c>
      <c r="K197">
        <v>0</v>
      </c>
      <c r="L197">
        <v>0</v>
      </c>
      <c r="M197">
        <v>0</v>
      </c>
      <c r="N197">
        <v>0</v>
      </c>
      <c r="O197">
        <f>Tabelle12[[#This Row],[Roll]]+Tabelle12[[#This Row],[Pitch]]</f>
        <v>0</v>
      </c>
      <c r="P197">
        <f>SQRT(Tabelle12[[#This Row],[X]]*Tabelle12[[#This Row],[X]] + Tabelle12[[#This Row],[Y]]*Tabelle12[[#This Row],[Y]] +Tabelle12[[#This Row],[Z]]*Tabelle12[[#This Row],[Z]])</f>
        <v>0</v>
      </c>
      <c r="Q197">
        <v>136</v>
      </c>
      <c r="R197">
        <v>109.2</v>
      </c>
      <c r="S197">
        <v>-41.8</v>
      </c>
      <c r="T197">
        <v>180</v>
      </c>
      <c r="U197">
        <v>6.0463400000000003E-6</v>
      </c>
      <c r="V197">
        <v>-90</v>
      </c>
    </row>
    <row r="198" spans="1:22">
      <c r="A198">
        <v>4603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 t="e">
        <f>IF(AND(Tabelle12[[#This Row],[AreaPx]]&gt;0,NOT(Tabelle12[[#This Row],[AreaPx]]="inf")),Tabelle12[[#This Row],[AreaPx]], NA())</f>
        <v>#N/A</v>
      </c>
      <c r="J198">
        <v>0</v>
      </c>
      <c r="K198">
        <v>0</v>
      </c>
      <c r="L198">
        <v>0</v>
      </c>
      <c r="M198">
        <v>0</v>
      </c>
      <c r="N198">
        <v>0</v>
      </c>
      <c r="O198">
        <f>Tabelle12[[#This Row],[Roll]]+Tabelle12[[#This Row],[Pitch]]</f>
        <v>0</v>
      </c>
      <c r="P198">
        <f>SQRT(Tabelle12[[#This Row],[X]]*Tabelle12[[#This Row],[X]] + Tabelle12[[#This Row],[Y]]*Tabelle12[[#This Row],[Y]] +Tabelle12[[#This Row],[Z]]*Tabelle12[[#This Row],[Z]])</f>
        <v>0</v>
      </c>
      <c r="Q198">
        <v>136</v>
      </c>
      <c r="R198">
        <v>109.2</v>
      </c>
      <c r="S198">
        <v>-41.8</v>
      </c>
      <c r="T198">
        <v>180</v>
      </c>
      <c r="U198">
        <v>6.0463400000000003E-6</v>
      </c>
      <c r="V198">
        <v>-90</v>
      </c>
    </row>
    <row r="199" spans="1:22">
      <c r="A199">
        <v>4616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 t="e">
        <f>IF(AND(Tabelle12[[#This Row],[AreaPx]]&gt;0,NOT(Tabelle12[[#This Row],[AreaPx]]="inf")),Tabelle12[[#This Row],[AreaPx]], NA())</f>
        <v>#N/A</v>
      </c>
      <c r="J199">
        <v>0</v>
      </c>
      <c r="K199">
        <v>0</v>
      </c>
      <c r="L199">
        <v>0</v>
      </c>
      <c r="M199">
        <v>0</v>
      </c>
      <c r="N199">
        <v>0</v>
      </c>
      <c r="O199">
        <f>Tabelle12[[#This Row],[Roll]]+Tabelle12[[#This Row],[Pitch]]</f>
        <v>0</v>
      </c>
      <c r="P199">
        <f>SQRT(Tabelle12[[#This Row],[X]]*Tabelle12[[#This Row],[X]] + Tabelle12[[#This Row],[Y]]*Tabelle12[[#This Row],[Y]] +Tabelle12[[#This Row],[Z]]*Tabelle12[[#This Row],[Z]])</f>
        <v>0</v>
      </c>
      <c r="Q199">
        <v>136</v>
      </c>
      <c r="R199">
        <v>109.2</v>
      </c>
      <c r="S199">
        <v>-41.8</v>
      </c>
      <c r="T199">
        <v>180</v>
      </c>
      <c r="U199">
        <v>6.0463400000000003E-6</v>
      </c>
      <c r="V199">
        <v>-90</v>
      </c>
    </row>
    <row r="200" spans="1:22">
      <c r="A200">
        <v>4637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 t="e">
        <f>IF(AND(Tabelle12[[#This Row],[AreaPx]]&gt;0,NOT(Tabelle12[[#This Row],[AreaPx]]="inf")),Tabelle12[[#This Row],[AreaPx]], NA())</f>
        <v>#N/A</v>
      </c>
      <c r="J200">
        <v>0</v>
      </c>
      <c r="K200">
        <v>0</v>
      </c>
      <c r="L200">
        <v>0</v>
      </c>
      <c r="M200">
        <v>0</v>
      </c>
      <c r="N200">
        <v>0</v>
      </c>
      <c r="O200">
        <f>Tabelle12[[#This Row],[Roll]]+Tabelle12[[#This Row],[Pitch]]</f>
        <v>0</v>
      </c>
      <c r="P200">
        <f>SQRT(Tabelle12[[#This Row],[X]]*Tabelle12[[#This Row],[X]] + Tabelle12[[#This Row],[Y]]*Tabelle12[[#This Row],[Y]] +Tabelle12[[#This Row],[Z]]*Tabelle12[[#This Row],[Z]])</f>
        <v>0</v>
      </c>
      <c r="Q200">
        <v>136</v>
      </c>
      <c r="R200">
        <v>109.2</v>
      </c>
      <c r="S200">
        <v>-41.8</v>
      </c>
      <c r="T200">
        <v>180</v>
      </c>
      <c r="U200">
        <v>6.0463400000000003E-6</v>
      </c>
      <c r="V200">
        <v>-90</v>
      </c>
    </row>
    <row r="201" spans="1:22">
      <c r="A201">
        <v>4649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 t="e">
        <f>IF(AND(Tabelle12[[#This Row],[AreaPx]]&gt;0,NOT(Tabelle12[[#This Row],[AreaPx]]="inf")),Tabelle12[[#This Row],[AreaPx]], NA())</f>
        <v>#N/A</v>
      </c>
      <c r="J201">
        <v>0</v>
      </c>
      <c r="K201">
        <v>0</v>
      </c>
      <c r="L201">
        <v>0</v>
      </c>
      <c r="M201">
        <v>0</v>
      </c>
      <c r="N201">
        <v>0</v>
      </c>
      <c r="O201">
        <f>Tabelle12[[#This Row],[Roll]]+Tabelle12[[#This Row],[Pitch]]</f>
        <v>0</v>
      </c>
      <c r="P201">
        <f>SQRT(Tabelle12[[#This Row],[X]]*Tabelle12[[#This Row],[X]] + Tabelle12[[#This Row],[Y]]*Tabelle12[[#This Row],[Y]] +Tabelle12[[#This Row],[Z]]*Tabelle12[[#This Row],[Z]])</f>
        <v>0</v>
      </c>
      <c r="Q201">
        <v>136</v>
      </c>
      <c r="R201">
        <v>109.2</v>
      </c>
      <c r="S201">
        <v>-41.8</v>
      </c>
      <c r="T201">
        <v>180</v>
      </c>
      <c r="U201">
        <v>6.0463400000000003E-6</v>
      </c>
      <c r="V201">
        <v>-90</v>
      </c>
    </row>
    <row r="202" spans="1:22">
      <c r="A202">
        <v>4675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 t="e">
        <f>IF(AND(Tabelle12[[#This Row],[AreaPx]]&gt;0,NOT(Tabelle12[[#This Row],[AreaPx]]="inf")),Tabelle12[[#This Row],[AreaPx]], NA())</f>
        <v>#N/A</v>
      </c>
      <c r="J202">
        <v>0</v>
      </c>
      <c r="K202">
        <v>0</v>
      </c>
      <c r="L202">
        <v>0</v>
      </c>
      <c r="M202">
        <v>0</v>
      </c>
      <c r="N202">
        <v>0</v>
      </c>
      <c r="O202">
        <f>Tabelle12[[#This Row],[Roll]]+Tabelle12[[#This Row],[Pitch]]</f>
        <v>0</v>
      </c>
      <c r="P202">
        <f>SQRT(Tabelle12[[#This Row],[X]]*Tabelle12[[#This Row],[X]] + Tabelle12[[#This Row],[Y]]*Tabelle12[[#This Row],[Y]] +Tabelle12[[#This Row],[Z]]*Tabelle12[[#This Row],[Z]])</f>
        <v>0</v>
      </c>
      <c r="Q202">
        <v>136</v>
      </c>
      <c r="R202">
        <v>109.2</v>
      </c>
      <c r="S202">
        <v>-41.8</v>
      </c>
      <c r="T202">
        <v>180</v>
      </c>
      <c r="U202">
        <v>6.0463400000000003E-6</v>
      </c>
      <c r="V202">
        <v>-90</v>
      </c>
    </row>
    <row r="203" spans="1:22">
      <c r="A203">
        <v>4704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 t="e">
        <f>IF(AND(Tabelle12[[#This Row],[AreaPx]]&gt;0,NOT(Tabelle12[[#This Row],[AreaPx]]="inf")),Tabelle12[[#This Row],[AreaPx]], NA())</f>
        <v>#N/A</v>
      </c>
      <c r="J203">
        <v>0</v>
      </c>
      <c r="K203">
        <v>0</v>
      </c>
      <c r="L203">
        <v>0</v>
      </c>
      <c r="M203">
        <v>0</v>
      </c>
      <c r="N203">
        <v>0</v>
      </c>
      <c r="O203">
        <f>Tabelle12[[#This Row],[Roll]]+Tabelle12[[#This Row],[Pitch]]</f>
        <v>0</v>
      </c>
      <c r="P203">
        <f>SQRT(Tabelle12[[#This Row],[X]]*Tabelle12[[#This Row],[X]] + Tabelle12[[#This Row],[Y]]*Tabelle12[[#This Row],[Y]] +Tabelle12[[#This Row],[Z]]*Tabelle12[[#This Row],[Z]])</f>
        <v>0</v>
      </c>
      <c r="Q203">
        <v>136</v>
      </c>
      <c r="R203">
        <v>109.2</v>
      </c>
      <c r="S203">
        <v>-41.8</v>
      </c>
      <c r="T203">
        <v>180</v>
      </c>
      <c r="U203">
        <v>6.0463400000000003E-6</v>
      </c>
      <c r="V203">
        <v>-90</v>
      </c>
    </row>
    <row r="204" spans="1:22">
      <c r="A204">
        <v>4716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 t="e">
        <f>IF(AND(Tabelle12[[#This Row],[AreaPx]]&gt;0,NOT(Tabelle12[[#This Row],[AreaPx]]="inf")),Tabelle12[[#This Row],[AreaPx]], NA())</f>
        <v>#N/A</v>
      </c>
      <c r="J204">
        <v>0</v>
      </c>
      <c r="K204">
        <v>0</v>
      </c>
      <c r="L204">
        <v>0</v>
      </c>
      <c r="M204">
        <v>0</v>
      </c>
      <c r="N204">
        <v>0</v>
      </c>
      <c r="O204">
        <f>Tabelle12[[#This Row],[Roll]]+Tabelle12[[#This Row],[Pitch]]</f>
        <v>0</v>
      </c>
      <c r="P204">
        <f>SQRT(Tabelle12[[#This Row],[X]]*Tabelle12[[#This Row],[X]] + Tabelle12[[#This Row],[Y]]*Tabelle12[[#This Row],[Y]] +Tabelle12[[#This Row],[Z]]*Tabelle12[[#This Row],[Z]])</f>
        <v>0</v>
      </c>
      <c r="Q204">
        <v>136</v>
      </c>
      <c r="R204">
        <v>109.2</v>
      </c>
      <c r="S204">
        <v>-41.8</v>
      </c>
      <c r="T204">
        <v>180</v>
      </c>
      <c r="U204">
        <v>6.0463400000000003E-6</v>
      </c>
      <c r="V204">
        <v>-90</v>
      </c>
    </row>
    <row r="205" spans="1:22">
      <c r="A205">
        <v>4742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 t="e">
        <f>IF(AND(Tabelle12[[#This Row],[AreaPx]]&gt;0,NOT(Tabelle12[[#This Row],[AreaPx]]="inf")),Tabelle12[[#This Row],[AreaPx]], NA())</f>
        <v>#N/A</v>
      </c>
      <c r="J205">
        <v>0</v>
      </c>
      <c r="K205">
        <v>0</v>
      </c>
      <c r="L205">
        <v>0</v>
      </c>
      <c r="M205">
        <v>0</v>
      </c>
      <c r="N205">
        <v>0</v>
      </c>
      <c r="O205">
        <f>Tabelle12[[#This Row],[Roll]]+Tabelle12[[#This Row],[Pitch]]</f>
        <v>0</v>
      </c>
      <c r="P205">
        <f>SQRT(Tabelle12[[#This Row],[X]]*Tabelle12[[#This Row],[X]] + Tabelle12[[#This Row],[Y]]*Tabelle12[[#This Row],[Y]] +Tabelle12[[#This Row],[Z]]*Tabelle12[[#This Row],[Z]])</f>
        <v>0</v>
      </c>
      <c r="Q205">
        <v>136</v>
      </c>
      <c r="R205">
        <v>109.2</v>
      </c>
      <c r="S205">
        <v>-41.8</v>
      </c>
      <c r="T205">
        <v>180</v>
      </c>
      <c r="U205">
        <v>6.0463400000000003E-6</v>
      </c>
      <c r="V205">
        <v>-90</v>
      </c>
    </row>
    <row r="206" spans="1:22">
      <c r="A206">
        <v>4766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 t="e">
        <f>IF(AND(Tabelle12[[#This Row],[AreaPx]]&gt;0,NOT(Tabelle12[[#This Row],[AreaPx]]="inf")),Tabelle12[[#This Row],[AreaPx]], NA())</f>
        <v>#N/A</v>
      </c>
      <c r="J206">
        <v>0</v>
      </c>
      <c r="K206">
        <v>0</v>
      </c>
      <c r="L206">
        <v>0</v>
      </c>
      <c r="M206">
        <v>0</v>
      </c>
      <c r="N206">
        <v>0</v>
      </c>
      <c r="O206">
        <f>Tabelle12[[#This Row],[Roll]]+Tabelle12[[#This Row],[Pitch]]</f>
        <v>0</v>
      </c>
      <c r="P206">
        <f>SQRT(Tabelle12[[#This Row],[X]]*Tabelle12[[#This Row],[X]] + Tabelle12[[#This Row],[Y]]*Tabelle12[[#This Row],[Y]] +Tabelle12[[#This Row],[Z]]*Tabelle12[[#This Row],[Z]])</f>
        <v>0</v>
      </c>
      <c r="Q206">
        <v>136</v>
      </c>
      <c r="R206">
        <v>109.2</v>
      </c>
      <c r="S206">
        <v>-41.8</v>
      </c>
      <c r="T206">
        <v>180</v>
      </c>
      <c r="U206">
        <v>6.0463400000000003E-6</v>
      </c>
      <c r="V206">
        <v>-90</v>
      </c>
    </row>
    <row r="207" spans="1:22">
      <c r="A207">
        <v>4782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t="e">
        <f>IF(AND(Tabelle12[[#This Row],[AreaPx]]&gt;0,NOT(Tabelle12[[#This Row],[AreaPx]]="inf")),Tabelle12[[#This Row],[AreaPx]], NA())</f>
        <v>#N/A</v>
      </c>
      <c r="J207">
        <v>0</v>
      </c>
      <c r="K207">
        <v>0</v>
      </c>
      <c r="L207">
        <v>0</v>
      </c>
      <c r="M207">
        <v>0</v>
      </c>
      <c r="N207">
        <v>0</v>
      </c>
      <c r="O207">
        <f>Tabelle12[[#This Row],[Roll]]+Tabelle12[[#This Row],[Pitch]]</f>
        <v>0</v>
      </c>
      <c r="P207">
        <f>SQRT(Tabelle12[[#This Row],[X]]*Tabelle12[[#This Row],[X]] + Tabelle12[[#This Row],[Y]]*Tabelle12[[#This Row],[Y]] +Tabelle12[[#This Row],[Z]]*Tabelle12[[#This Row],[Z]])</f>
        <v>0</v>
      </c>
      <c r="Q207">
        <v>136</v>
      </c>
      <c r="R207">
        <v>109.2</v>
      </c>
      <c r="S207">
        <v>-41.8</v>
      </c>
      <c r="T207">
        <v>180</v>
      </c>
      <c r="U207">
        <v>6.0463400000000003E-6</v>
      </c>
      <c r="V207">
        <v>-90</v>
      </c>
    </row>
    <row r="208" spans="1:22">
      <c r="A208">
        <v>4801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 t="e">
        <f>IF(AND(Tabelle12[[#This Row],[AreaPx]]&gt;0,NOT(Tabelle12[[#This Row],[AreaPx]]="inf")),Tabelle12[[#This Row],[AreaPx]], NA())</f>
        <v>#N/A</v>
      </c>
      <c r="J208">
        <v>0</v>
      </c>
      <c r="K208">
        <v>0</v>
      </c>
      <c r="L208">
        <v>0</v>
      </c>
      <c r="M208">
        <v>0</v>
      </c>
      <c r="N208">
        <v>0</v>
      </c>
      <c r="O208">
        <f>Tabelle12[[#This Row],[Roll]]+Tabelle12[[#This Row],[Pitch]]</f>
        <v>0</v>
      </c>
      <c r="P208">
        <f>SQRT(Tabelle12[[#This Row],[X]]*Tabelle12[[#This Row],[X]] + Tabelle12[[#This Row],[Y]]*Tabelle12[[#This Row],[Y]] +Tabelle12[[#This Row],[Z]]*Tabelle12[[#This Row],[Z]])</f>
        <v>0</v>
      </c>
      <c r="Q208">
        <v>136</v>
      </c>
      <c r="R208">
        <v>109.2</v>
      </c>
      <c r="S208">
        <v>-41.8</v>
      </c>
      <c r="T208">
        <v>180</v>
      </c>
      <c r="U208">
        <v>6.0463400000000003E-6</v>
      </c>
      <c r="V208">
        <v>-90</v>
      </c>
    </row>
    <row r="209" spans="1:22">
      <c r="A209">
        <v>4816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 t="e">
        <f>IF(AND(Tabelle12[[#This Row],[AreaPx]]&gt;0,NOT(Tabelle12[[#This Row],[AreaPx]]="inf")),Tabelle12[[#This Row],[AreaPx]], NA())</f>
        <v>#N/A</v>
      </c>
      <c r="J209">
        <v>0</v>
      </c>
      <c r="K209">
        <v>0</v>
      </c>
      <c r="L209">
        <v>0</v>
      </c>
      <c r="M209">
        <v>0</v>
      </c>
      <c r="N209">
        <v>0</v>
      </c>
      <c r="O209">
        <f>Tabelle12[[#This Row],[Roll]]+Tabelle12[[#This Row],[Pitch]]</f>
        <v>0</v>
      </c>
      <c r="P209">
        <f>SQRT(Tabelle12[[#This Row],[X]]*Tabelle12[[#This Row],[X]] + Tabelle12[[#This Row],[Y]]*Tabelle12[[#This Row],[Y]] +Tabelle12[[#This Row],[Z]]*Tabelle12[[#This Row],[Z]])</f>
        <v>0</v>
      </c>
      <c r="Q209">
        <v>136</v>
      </c>
      <c r="R209">
        <v>109.2</v>
      </c>
      <c r="S209">
        <v>-41.8</v>
      </c>
      <c r="T209">
        <v>180</v>
      </c>
      <c r="U209">
        <v>6.0463400000000003E-6</v>
      </c>
      <c r="V209">
        <v>-90</v>
      </c>
    </row>
    <row r="210" spans="1:22">
      <c r="A210">
        <v>4835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 t="e">
        <f>IF(AND(Tabelle12[[#This Row],[AreaPx]]&gt;0,NOT(Tabelle12[[#This Row],[AreaPx]]="inf")),Tabelle12[[#This Row],[AreaPx]], NA())</f>
        <v>#N/A</v>
      </c>
      <c r="J210">
        <v>0</v>
      </c>
      <c r="K210">
        <v>0</v>
      </c>
      <c r="L210">
        <v>0</v>
      </c>
      <c r="M210">
        <v>0</v>
      </c>
      <c r="N210">
        <v>0</v>
      </c>
      <c r="O210">
        <f>Tabelle12[[#This Row],[Roll]]+Tabelle12[[#This Row],[Pitch]]</f>
        <v>0</v>
      </c>
      <c r="P210">
        <f>SQRT(Tabelle12[[#This Row],[X]]*Tabelle12[[#This Row],[X]] + Tabelle12[[#This Row],[Y]]*Tabelle12[[#This Row],[Y]] +Tabelle12[[#This Row],[Z]]*Tabelle12[[#This Row],[Z]])</f>
        <v>0</v>
      </c>
      <c r="Q210">
        <v>136</v>
      </c>
      <c r="R210">
        <v>109.2</v>
      </c>
      <c r="S210">
        <v>-41.8</v>
      </c>
      <c r="T210">
        <v>180</v>
      </c>
      <c r="U210">
        <v>6.0463400000000003E-6</v>
      </c>
      <c r="V210">
        <v>-90</v>
      </c>
    </row>
    <row r="211" spans="1:22">
      <c r="A211">
        <v>4843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 t="e">
        <f>IF(AND(Tabelle12[[#This Row],[AreaPx]]&gt;0,NOT(Tabelle12[[#This Row],[AreaPx]]="inf")),Tabelle12[[#This Row],[AreaPx]], NA())</f>
        <v>#N/A</v>
      </c>
      <c r="J211">
        <v>0</v>
      </c>
      <c r="K211">
        <v>0</v>
      </c>
      <c r="L211">
        <v>0</v>
      </c>
      <c r="M211">
        <v>0</v>
      </c>
      <c r="N211">
        <v>0</v>
      </c>
      <c r="O211">
        <f>Tabelle12[[#This Row],[Roll]]+Tabelle12[[#This Row],[Pitch]]</f>
        <v>0</v>
      </c>
      <c r="P211">
        <f>SQRT(Tabelle12[[#This Row],[X]]*Tabelle12[[#This Row],[X]] + Tabelle12[[#This Row],[Y]]*Tabelle12[[#This Row],[Y]] +Tabelle12[[#This Row],[Z]]*Tabelle12[[#This Row],[Z]])</f>
        <v>0</v>
      </c>
      <c r="Q211">
        <v>136</v>
      </c>
      <c r="R211">
        <v>109.2</v>
      </c>
      <c r="S211">
        <v>-41.8</v>
      </c>
      <c r="T211">
        <v>180</v>
      </c>
      <c r="U211">
        <v>6.0463400000000003E-6</v>
      </c>
      <c r="V211">
        <v>-90</v>
      </c>
    </row>
    <row r="212" spans="1:22">
      <c r="A212">
        <v>4865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 t="e">
        <f>IF(AND(Tabelle12[[#This Row],[AreaPx]]&gt;0,NOT(Tabelle12[[#This Row],[AreaPx]]="inf")),Tabelle12[[#This Row],[AreaPx]], NA())</f>
        <v>#N/A</v>
      </c>
      <c r="J212">
        <v>0</v>
      </c>
      <c r="K212">
        <v>0</v>
      </c>
      <c r="L212">
        <v>0</v>
      </c>
      <c r="M212">
        <v>0</v>
      </c>
      <c r="N212">
        <v>0</v>
      </c>
      <c r="O212">
        <f>Tabelle12[[#This Row],[Roll]]+Tabelle12[[#This Row],[Pitch]]</f>
        <v>0</v>
      </c>
      <c r="P212">
        <f>SQRT(Tabelle12[[#This Row],[X]]*Tabelle12[[#This Row],[X]] + Tabelle12[[#This Row],[Y]]*Tabelle12[[#This Row],[Y]] +Tabelle12[[#This Row],[Z]]*Tabelle12[[#This Row],[Z]])</f>
        <v>0</v>
      </c>
      <c r="Q212">
        <v>136</v>
      </c>
      <c r="R212">
        <v>109.2</v>
      </c>
      <c r="S212">
        <v>-41.8</v>
      </c>
      <c r="T212">
        <v>180</v>
      </c>
      <c r="U212">
        <v>6.0463400000000003E-6</v>
      </c>
      <c r="V212">
        <v>-90</v>
      </c>
    </row>
    <row r="213" spans="1:22">
      <c r="A213">
        <v>4874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 t="e">
        <f>IF(AND(Tabelle12[[#This Row],[AreaPx]]&gt;0,NOT(Tabelle12[[#This Row],[AreaPx]]="inf")),Tabelle12[[#This Row],[AreaPx]], NA())</f>
        <v>#N/A</v>
      </c>
      <c r="J213">
        <v>0</v>
      </c>
      <c r="K213">
        <v>0</v>
      </c>
      <c r="L213">
        <v>0</v>
      </c>
      <c r="M213">
        <v>0</v>
      </c>
      <c r="N213">
        <v>0</v>
      </c>
      <c r="O213">
        <f>Tabelle12[[#This Row],[Roll]]+Tabelle12[[#This Row],[Pitch]]</f>
        <v>0</v>
      </c>
      <c r="P213">
        <f>SQRT(Tabelle12[[#This Row],[X]]*Tabelle12[[#This Row],[X]] + Tabelle12[[#This Row],[Y]]*Tabelle12[[#This Row],[Y]] +Tabelle12[[#This Row],[Z]]*Tabelle12[[#This Row],[Z]])</f>
        <v>0</v>
      </c>
      <c r="Q213">
        <v>136</v>
      </c>
      <c r="R213">
        <v>109.2</v>
      </c>
      <c r="S213">
        <v>-41.8</v>
      </c>
      <c r="T213">
        <v>180</v>
      </c>
      <c r="U213">
        <v>6.0463400000000003E-6</v>
      </c>
      <c r="V213">
        <v>-90</v>
      </c>
    </row>
    <row r="214" spans="1:22">
      <c r="A214">
        <v>4898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 t="e">
        <f>IF(AND(Tabelle12[[#This Row],[AreaPx]]&gt;0,NOT(Tabelle12[[#This Row],[AreaPx]]="inf")),Tabelle12[[#This Row],[AreaPx]], NA())</f>
        <v>#N/A</v>
      </c>
      <c r="J214">
        <v>0</v>
      </c>
      <c r="K214">
        <v>0</v>
      </c>
      <c r="L214">
        <v>0</v>
      </c>
      <c r="M214">
        <v>0</v>
      </c>
      <c r="N214">
        <v>0</v>
      </c>
      <c r="O214">
        <f>Tabelle12[[#This Row],[Roll]]+Tabelle12[[#This Row],[Pitch]]</f>
        <v>0</v>
      </c>
      <c r="P214">
        <f>SQRT(Tabelle12[[#This Row],[X]]*Tabelle12[[#This Row],[X]] + Tabelle12[[#This Row],[Y]]*Tabelle12[[#This Row],[Y]] +Tabelle12[[#This Row],[Z]]*Tabelle12[[#This Row],[Z]])</f>
        <v>0</v>
      </c>
      <c r="Q214">
        <v>136</v>
      </c>
      <c r="R214">
        <v>109.2</v>
      </c>
      <c r="S214">
        <v>-41.8</v>
      </c>
      <c r="T214">
        <v>180</v>
      </c>
      <c r="U214">
        <v>6.0463400000000003E-6</v>
      </c>
      <c r="V214">
        <v>-90</v>
      </c>
    </row>
    <row r="215" spans="1:22">
      <c r="A215">
        <v>4907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 t="e">
        <f>IF(AND(Tabelle12[[#This Row],[AreaPx]]&gt;0,NOT(Tabelle12[[#This Row],[AreaPx]]="inf")),Tabelle12[[#This Row],[AreaPx]], NA())</f>
        <v>#N/A</v>
      </c>
      <c r="J215">
        <v>0</v>
      </c>
      <c r="K215">
        <v>0</v>
      </c>
      <c r="L215">
        <v>0</v>
      </c>
      <c r="M215">
        <v>0</v>
      </c>
      <c r="N215">
        <v>0</v>
      </c>
      <c r="O215">
        <f>Tabelle12[[#This Row],[Roll]]+Tabelle12[[#This Row],[Pitch]]</f>
        <v>0</v>
      </c>
      <c r="P215">
        <f>SQRT(Tabelle12[[#This Row],[X]]*Tabelle12[[#This Row],[X]] + Tabelle12[[#This Row],[Y]]*Tabelle12[[#This Row],[Y]] +Tabelle12[[#This Row],[Z]]*Tabelle12[[#This Row],[Z]])</f>
        <v>0</v>
      </c>
      <c r="Q215">
        <v>136</v>
      </c>
      <c r="R215">
        <v>109.2</v>
      </c>
      <c r="S215">
        <v>-41.8</v>
      </c>
      <c r="T215">
        <v>180</v>
      </c>
      <c r="U215">
        <v>6.0463400000000003E-6</v>
      </c>
      <c r="V215">
        <v>-90</v>
      </c>
    </row>
    <row r="216" spans="1:22">
      <c r="A216">
        <v>4929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 t="e">
        <f>IF(AND(Tabelle12[[#This Row],[AreaPx]]&gt;0,NOT(Tabelle12[[#This Row],[AreaPx]]="inf")),Tabelle12[[#This Row],[AreaPx]], NA())</f>
        <v>#N/A</v>
      </c>
      <c r="J216">
        <v>0</v>
      </c>
      <c r="K216">
        <v>0</v>
      </c>
      <c r="L216">
        <v>0</v>
      </c>
      <c r="M216">
        <v>0</v>
      </c>
      <c r="N216">
        <v>0</v>
      </c>
      <c r="O216">
        <f>Tabelle12[[#This Row],[Roll]]+Tabelle12[[#This Row],[Pitch]]</f>
        <v>0</v>
      </c>
      <c r="P216">
        <f>SQRT(Tabelle12[[#This Row],[X]]*Tabelle12[[#This Row],[X]] + Tabelle12[[#This Row],[Y]]*Tabelle12[[#This Row],[Y]] +Tabelle12[[#This Row],[Z]]*Tabelle12[[#This Row],[Z]])</f>
        <v>0</v>
      </c>
      <c r="Q216">
        <v>136</v>
      </c>
      <c r="R216">
        <v>109.2</v>
      </c>
      <c r="S216">
        <v>-41.8</v>
      </c>
      <c r="T216">
        <v>180</v>
      </c>
      <c r="U216">
        <v>6.0463400000000003E-6</v>
      </c>
      <c r="V216">
        <v>-90</v>
      </c>
    </row>
    <row r="217" spans="1:22">
      <c r="A217">
        <v>4940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 t="e">
        <f>IF(AND(Tabelle12[[#This Row],[AreaPx]]&gt;0,NOT(Tabelle12[[#This Row],[AreaPx]]="inf")),Tabelle12[[#This Row],[AreaPx]], NA())</f>
        <v>#N/A</v>
      </c>
      <c r="J217">
        <v>0</v>
      </c>
      <c r="K217">
        <v>0</v>
      </c>
      <c r="L217">
        <v>0</v>
      </c>
      <c r="M217">
        <v>0</v>
      </c>
      <c r="N217">
        <v>0</v>
      </c>
      <c r="O217">
        <f>Tabelle12[[#This Row],[Roll]]+Tabelle12[[#This Row],[Pitch]]</f>
        <v>0</v>
      </c>
      <c r="P217">
        <f>SQRT(Tabelle12[[#This Row],[X]]*Tabelle12[[#This Row],[X]] + Tabelle12[[#This Row],[Y]]*Tabelle12[[#This Row],[Y]] +Tabelle12[[#This Row],[Z]]*Tabelle12[[#This Row],[Z]])</f>
        <v>0</v>
      </c>
      <c r="Q217">
        <v>136</v>
      </c>
      <c r="R217">
        <v>109.2</v>
      </c>
      <c r="S217">
        <v>-41.8</v>
      </c>
      <c r="T217">
        <v>180</v>
      </c>
      <c r="U217">
        <v>6.0463400000000003E-6</v>
      </c>
      <c r="V217">
        <v>-90</v>
      </c>
    </row>
    <row r="218" spans="1:22">
      <c r="A218">
        <v>4968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 t="e">
        <f>IF(AND(Tabelle12[[#This Row],[AreaPx]]&gt;0,NOT(Tabelle12[[#This Row],[AreaPx]]="inf")),Tabelle12[[#This Row],[AreaPx]], NA())</f>
        <v>#N/A</v>
      </c>
      <c r="J218">
        <v>0</v>
      </c>
      <c r="K218">
        <v>0</v>
      </c>
      <c r="L218">
        <v>0</v>
      </c>
      <c r="M218">
        <v>0</v>
      </c>
      <c r="N218">
        <v>0</v>
      </c>
      <c r="O218">
        <f>Tabelle12[[#This Row],[Roll]]+Tabelle12[[#This Row],[Pitch]]</f>
        <v>0</v>
      </c>
      <c r="P218">
        <f>SQRT(Tabelle12[[#This Row],[X]]*Tabelle12[[#This Row],[X]] + Tabelle12[[#This Row],[Y]]*Tabelle12[[#This Row],[Y]] +Tabelle12[[#This Row],[Z]]*Tabelle12[[#This Row],[Z]])</f>
        <v>0</v>
      </c>
      <c r="Q218">
        <v>136</v>
      </c>
      <c r="R218">
        <v>109.2</v>
      </c>
      <c r="S218">
        <v>-41.8</v>
      </c>
      <c r="T218">
        <v>180</v>
      </c>
      <c r="U218">
        <v>6.0463400000000003E-6</v>
      </c>
      <c r="V218">
        <v>-90</v>
      </c>
    </row>
    <row r="219" spans="1:22">
      <c r="A219">
        <v>4982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 t="e">
        <f>IF(AND(Tabelle12[[#This Row],[AreaPx]]&gt;0,NOT(Tabelle12[[#This Row],[AreaPx]]="inf")),Tabelle12[[#This Row],[AreaPx]], NA())</f>
        <v>#N/A</v>
      </c>
      <c r="J219">
        <v>0</v>
      </c>
      <c r="K219">
        <v>0</v>
      </c>
      <c r="L219">
        <v>0</v>
      </c>
      <c r="M219">
        <v>0</v>
      </c>
      <c r="N219">
        <v>0</v>
      </c>
      <c r="O219">
        <f>Tabelle12[[#This Row],[Roll]]+Tabelle12[[#This Row],[Pitch]]</f>
        <v>0</v>
      </c>
      <c r="P219">
        <f>SQRT(Tabelle12[[#This Row],[X]]*Tabelle12[[#This Row],[X]] + Tabelle12[[#This Row],[Y]]*Tabelle12[[#This Row],[Y]] +Tabelle12[[#This Row],[Z]]*Tabelle12[[#This Row],[Z]])</f>
        <v>0</v>
      </c>
      <c r="Q219">
        <v>136</v>
      </c>
      <c r="R219">
        <v>109.2</v>
      </c>
      <c r="S219">
        <v>-41.8</v>
      </c>
      <c r="T219">
        <v>180</v>
      </c>
      <c r="U219">
        <v>6.0463400000000003E-6</v>
      </c>
      <c r="V219">
        <v>-90</v>
      </c>
    </row>
    <row r="220" spans="1:22">
      <c r="A220">
        <v>5005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 t="e">
        <f>IF(AND(Tabelle12[[#This Row],[AreaPx]]&gt;0,NOT(Tabelle12[[#This Row],[AreaPx]]="inf")),Tabelle12[[#This Row],[AreaPx]], NA())</f>
        <v>#N/A</v>
      </c>
      <c r="J220">
        <v>0</v>
      </c>
      <c r="K220">
        <v>0</v>
      </c>
      <c r="L220">
        <v>0</v>
      </c>
      <c r="M220">
        <v>0</v>
      </c>
      <c r="N220">
        <v>0</v>
      </c>
      <c r="O220">
        <f>Tabelle12[[#This Row],[Roll]]+Tabelle12[[#This Row],[Pitch]]</f>
        <v>0</v>
      </c>
      <c r="P220">
        <f>SQRT(Tabelle12[[#This Row],[X]]*Tabelle12[[#This Row],[X]] + Tabelle12[[#This Row],[Y]]*Tabelle12[[#This Row],[Y]] +Tabelle12[[#This Row],[Z]]*Tabelle12[[#This Row],[Z]])</f>
        <v>0</v>
      </c>
      <c r="Q220">
        <v>136</v>
      </c>
      <c r="R220">
        <v>109.2</v>
      </c>
      <c r="S220">
        <v>-41.8</v>
      </c>
      <c r="T220">
        <v>180</v>
      </c>
      <c r="U220">
        <v>6.0463400000000003E-6</v>
      </c>
      <c r="V220">
        <v>-90</v>
      </c>
    </row>
    <row r="221" spans="1:22">
      <c r="A221">
        <v>5018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 t="e">
        <f>IF(AND(Tabelle12[[#This Row],[AreaPx]]&gt;0,NOT(Tabelle12[[#This Row],[AreaPx]]="inf")),Tabelle12[[#This Row],[AreaPx]], NA())</f>
        <v>#N/A</v>
      </c>
      <c r="J221">
        <v>0</v>
      </c>
      <c r="K221">
        <v>0</v>
      </c>
      <c r="L221">
        <v>0</v>
      </c>
      <c r="M221">
        <v>0</v>
      </c>
      <c r="N221">
        <v>0</v>
      </c>
      <c r="O221">
        <f>Tabelle12[[#This Row],[Roll]]+Tabelle12[[#This Row],[Pitch]]</f>
        <v>0</v>
      </c>
      <c r="P221">
        <f>SQRT(Tabelle12[[#This Row],[X]]*Tabelle12[[#This Row],[X]] + Tabelle12[[#This Row],[Y]]*Tabelle12[[#This Row],[Y]] +Tabelle12[[#This Row],[Z]]*Tabelle12[[#This Row],[Z]])</f>
        <v>0</v>
      </c>
      <c r="Q221">
        <v>136</v>
      </c>
      <c r="R221">
        <v>109.2</v>
      </c>
      <c r="S221">
        <v>-41.8</v>
      </c>
      <c r="T221">
        <v>180</v>
      </c>
      <c r="U221">
        <v>6.0463400000000003E-6</v>
      </c>
      <c r="V221">
        <v>-90</v>
      </c>
    </row>
    <row r="222" spans="1:22">
      <c r="A222">
        <v>5040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 t="e">
        <f>IF(AND(Tabelle12[[#This Row],[AreaPx]]&gt;0,NOT(Tabelle12[[#This Row],[AreaPx]]="inf")),Tabelle12[[#This Row],[AreaPx]], NA())</f>
        <v>#N/A</v>
      </c>
      <c r="J222">
        <v>0</v>
      </c>
      <c r="K222">
        <v>0</v>
      </c>
      <c r="L222">
        <v>0</v>
      </c>
      <c r="M222">
        <v>0</v>
      </c>
      <c r="N222">
        <v>0</v>
      </c>
      <c r="O222">
        <f>Tabelle12[[#This Row],[Roll]]+Tabelle12[[#This Row],[Pitch]]</f>
        <v>0</v>
      </c>
      <c r="P222">
        <f>SQRT(Tabelle12[[#This Row],[X]]*Tabelle12[[#This Row],[X]] + Tabelle12[[#This Row],[Y]]*Tabelle12[[#This Row],[Y]] +Tabelle12[[#This Row],[Z]]*Tabelle12[[#This Row],[Z]])</f>
        <v>0</v>
      </c>
      <c r="Q222">
        <v>136</v>
      </c>
      <c r="R222">
        <v>109.2</v>
      </c>
      <c r="S222">
        <v>-41.8</v>
      </c>
      <c r="T222">
        <v>180</v>
      </c>
      <c r="U222">
        <v>6.0463400000000003E-6</v>
      </c>
      <c r="V222">
        <v>-90</v>
      </c>
    </row>
    <row r="223" spans="1:22">
      <c r="A223">
        <v>5055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 t="e">
        <f>IF(AND(Tabelle12[[#This Row],[AreaPx]]&gt;0,NOT(Tabelle12[[#This Row],[AreaPx]]="inf")),Tabelle12[[#This Row],[AreaPx]], NA())</f>
        <v>#N/A</v>
      </c>
      <c r="J223">
        <v>0</v>
      </c>
      <c r="K223">
        <v>0</v>
      </c>
      <c r="L223">
        <v>0</v>
      </c>
      <c r="M223">
        <v>0</v>
      </c>
      <c r="N223">
        <v>0</v>
      </c>
      <c r="O223">
        <f>Tabelle12[[#This Row],[Roll]]+Tabelle12[[#This Row],[Pitch]]</f>
        <v>0</v>
      </c>
      <c r="P223">
        <f>SQRT(Tabelle12[[#This Row],[X]]*Tabelle12[[#This Row],[X]] + Tabelle12[[#This Row],[Y]]*Tabelle12[[#This Row],[Y]] +Tabelle12[[#This Row],[Z]]*Tabelle12[[#This Row],[Z]])</f>
        <v>0</v>
      </c>
      <c r="Q223">
        <v>136</v>
      </c>
      <c r="R223">
        <v>109.2</v>
      </c>
      <c r="S223">
        <v>-41.8</v>
      </c>
      <c r="T223">
        <v>180</v>
      </c>
      <c r="U223">
        <v>6.0463400000000003E-6</v>
      </c>
      <c r="V223">
        <v>-90</v>
      </c>
    </row>
    <row r="224" spans="1:22">
      <c r="A224">
        <v>5064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 t="e">
        <f>IF(AND(Tabelle12[[#This Row],[AreaPx]]&gt;0,NOT(Tabelle12[[#This Row],[AreaPx]]="inf")),Tabelle12[[#This Row],[AreaPx]], NA())</f>
        <v>#N/A</v>
      </c>
      <c r="J224">
        <v>0</v>
      </c>
      <c r="K224">
        <v>0</v>
      </c>
      <c r="L224">
        <v>0</v>
      </c>
      <c r="M224">
        <v>0</v>
      </c>
      <c r="N224">
        <v>0</v>
      </c>
      <c r="O224">
        <f>Tabelle12[[#This Row],[Roll]]+Tabelle12[[#This Row],[Pitch]]</f>
        <v>0</v>
      </c>
      <c r="P224">
        <f>SQRT(Tabelle12[[#This Row],[X]]*Tabelle12[[#This Row],[X]] + Tabelle12[[#This Row],[Y]]*Tabelle12[[#This Row],[Y]] +Tabelle12[[#This Row],[Z]]*Tabelle12[[#This Row],[Z]])</f>
        <v>0</v>
      </c>
      <c r="Q224">
        <v>136</v>
      </c>
      <c r="R224">
        <v>109.2</v>
      </c>
      <c r="S224">
        <v>-41.8</v>
      </c>
      <c r="T224">
        <v>180</v>
      </c>
      <c r="U224">
        <v>6.0463400000000003E-6</v>
      </c>
      <c r="V224">
        <v>-90</v>
      </c>
    </row>
    <row r="225" spans="1:22">
      <c r="A225">
        <v>5071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 t="e">
        <f>IF(AND(Tabelle12[[#This Row],[AreaPx]]&gt;0,NOT(Tabelle12[[#This Row],[AreaPx]]="inf")),Tabelle12[[#This Row],[AreaPx]], NA())</f>
        <v>#N/A</v>
      </c>
      <c r="J225">
        <v>0</v>
      </c>
      <c r="K225">
        <v>0</v>
      </c>
      <c r="L225">
        <v>0</v>
      </c>
      <c r="M225">
        <v>0</v>
      </c>
      <c r="N225">
        <v>0</v>
      </c>
      <c r="O225">
        <f>Tabelle12[[#This Row],[Roll]]+Tabelle12[[#This Row],[Pitch]]</f>
        <v>0</v>
      </c>
      <c r="P225">
        <f>SQRT(Tabelle12[[#This Row],[X]]*Tabelle12[[#This Row],[X]] + Tabelle12[[#This Row],[Y]]*Tabelle12[[#This Row],[Y]] +Tabelle12[[#This Row],[Z]]*Tabelle12[[#This Row],[Z]])</f>
        <v>0</v>
      </c>
      <c r="Q225">
        <v>136</v>
      </c>
      <c r="R225">
        <v>109.2</v>
      </c>
      <c r="S225">
        <v>-41.8</v>
      </c>
      <c r="T225">
        <v>180</v>
      </c>
      <c r="U225">
        <v>6.0463400000000003E-6</v>
      </c>
      <c r="V225">
        <v>-90</v>
      </c>
    </row>
    <row r="226" spans="1:22">
      <c r="A226">
        <v>5079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 t="e">
        <f>IF(AND(Tabelle12[[#This Row],[AreaPx]]&gt;0,NOT(Tabelle12[[#This Row],[AreaPx]]="inf")),Tabelle12[[#This Row],[AreaPx]], NA())</f>
        <v>#N/A</v>
      </c>
      <c r="J226">
        <v>0</v>
      </c>
      <c r="K226">
        <v>0</v>
      </c>
      <c r="L226">
        <v>0</v>
      </c>
      <c r="M226">
        <v>0</v>
      </c>
      <c r="N226">
        <v>0</v>
      </c>
      <c r="O226">
        <f>Tabelle12[[#This Row],[Roll]]+Tabelle12[[#This Row],[Pitch]]</f>
        <v>0</v>
      </c>
      <c r="P226">
        <f>SQRT(Tabelle12[[#This Row],[X]]*Tabelle12[[#This Row],[X]] + Tabelle12[[#This Row],[Y]]*Tabelle12[[#This Row],[Y]] +Tabelle12[[#This Row],[Z]]*Tabelle12[[#This Row],[Z]])</f>
        <v>0</v>
      </c>
      <c r="Q226">
        <v>136</v>
      </c>
      <c r="R226">
        <v>109.2</v>
      </c>
      <c r="S226">
        <v>-41.8</v>
      </c>
      <c r="T226">
        <v>180</v>
      </c>
      <c r="U226">
        <v>6.0463400000000003E-6</v>
      </c>
      <c r="V226">
        <v>-90</v>
      </c>
    </row>
    <row r="227" spans="1:22">
      <c r="A227">
        <v>5108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 t="e">
        <f>IF(AND(Tabelle12[[#This Row],[AreaPx]]&gt;0,NOT(Tabelle12[[#This Row],[AreaPx]]="inf")),Tabelle12[[#This Row],[AreaPx]], NA())</f>
        <v>#N/A</v>
      </c>
      <c r="J227">
        <v>0</v>
      </c>
      <c r="K227">
        <v>0</v>
      </c>
      <c r="L227">
        <v>0</v>
      </c>
      <c r="M227">
        <v>0</v>
      </c>
      <c r="N227">
        <v>0</v>
      </c>
      <c r="O227">
        <f>Tabelle12[[#This Row],[Roll]]+Tabelle12[[#This Row],[Pitch]]</f>
        <v>0</v>
      </c>
      <c r="P227">
        <f>SQRT(Tabelle12[[#This Row],[X]]*Tabelle12[[#This Row],[X]] + Tabelle12[[#This Row],[Y]]*Tabelle12[[#This Row],[Y]] +Tabelle12[[#This Row],[Z]]*Tabelle12[[#This Row],[Z]])</f>
        <v>0</v>
      </c>
      <c r="Q227">
        <v>136</v>
      </c>
      <c r="R227">
        <v>109.2</v>
      </c>
      <c r="S227">
        <v>-41.8</v>
      </c>
      <c r="T227">
        <v>180</v>
      </c>
      <c r="U227">
        <v>6.0463400000000003E-6</v>
      </c>
      <c r="V227">
        <v>-90</v>
      </c>
    </row>
    <row r="228" spans="1:22">
      <c r="A228">
        <v>5136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 t="e">
        <f>IF(AND(Tabelle12[[#This Row],[AreaPx]]&gt;0,NOT(Tabelle12[[#This Row],[AreaPx]]="inf")),Tabelle12[[#This Row],[AreaPx]], NA())</f>
        <v>#N/A</v>
      </c>
      <c r="J228">
        <v>0</v>
      </c>
      <c r="K228">
        <v>0</v>
      </c>
      <c r="L228">
        <v>0</v>
      </c>
      <c r="M228">
        <v>0</v>
      </c>
      <c r="N228">
        <v>0</v>
      </c>
      <c r="O228">
        <f>Tabelle12[[#This Row],[Roll]]+Tabelle12[[#This Row],[Pitch]]</f>
        <v>0</v>
      </c>
      <c r="P228">
        <f>SQRT(Tabelle12[[#This Row],[X]]*Tabelle12[[#This Row],[X]] + Tabelle12[[#This Row],[Y]]*Tabelle12[[#This Row],[Y]] +Tabelle12[[#This Row],[Z]]*Tabelle12[[#This Row],[Z]])</f>
        <v>0</v>
      </c>
      <c r="Q228">
        <v>136</v>
      </c>
      <c r="R228">
        <v>109.2</v>
      </c>
      <c r="S228">
        <v>-41.8</v>
      </c>
      <c r="T228">
        <v>180</v>
      </c>
      <c r="U228">
        <v>6.0463400000000003E-6</v>
      </c>
      <c r="V228">
        <v>-90</v>
      </c>
    </row>
    <row r="229" spans="1:22">
      <c r="A229">
        <v>5149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 t="e">
        <f>IF(AND(Tabelle12[[#This Row],[AreaPx]]&gt;0,NOT(Tabelle12[[#This Row],[AreaPx]]="inf")),Tabelle12[[#This Row],[AreaPx]], NA())</f>
        <v>#N/A</v>
      </c>
      <c r="J229">
        <v>0</v>
      </c>
      <c r="K229">
        <v>0</v>
      </c>
      <c r="L229">
        <v>0</v>
      </c>
      <c r="M229">
        <v>0</v>
      </c>
      <c r="N229">
        <v>0</v>
      </c>
      <c r="O229">
        <f>Tabelle12[[#This Row],[Roll]]+Tabelle12[[#This Row],[Pitch]]</f>
        <v>0</v>
      </c>
      <c r="P229">
        <f>SQRT(Tabelle12[[#This Row],[X]]*Tabelle12[[#This Row],[X]] + Tabelle12[[#This Row],[Y]]*Tabelle12[[#This Row],[Y]] +Tabelle12[[#This Row],[Z]]*Tabelle12[[#This Row],[Z]])</f>
        <v>0</v>
      </c>
      <c r="Q229">
        <v>136</v>
      </c>
      <c r="R229">
        <v>109.2</v>
      </c>
      <c r="S229">
        <v>-41.8</v>
      </c>
      <c r="T229">
        <v>180</v>
      </c>
      <c r="U229">
        <v>6.0463400000000003E-6</v>
      </c>
      <c r="V229">
        <v>-90</v>
      </c>
    </row>
    <row r="230" spans="1:22">
      <c r="A230">
        <v>5181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 t="e">
        <f>IF(AND(Tabelle12[[#This Row],[AreaPx]]&gt;0,NOT(Tabelle12[[#This Row],[AreaPx]]="inf")),Tabelle12[[#This Row],[AreaPx]], NA())</f>
        <v>#N/A</v>
      </c>
      <c r="J230">
        <v>0</v>
      </c>
      <c r="K230">
        <v>0</v>
      </c>
      <c r="L230">
        <v>0</v>
      </c>
      <c r="M230">
        <v>0</v>
      </c>
      <c r="N230">
        <v>0</v>
      </c>
      <c r="O230">
        <f>Tabelle12[[#This Row],[Roll]]+Tabelle12[[#This Row],[Pitch]]</f>
        <v>0</v>
      </c>
      <c r="P230">
        <f>SQRT(Tabelle12[[#This Row],[X]]*Tabelle12[[#This Row],[X]] + Tabelle12[[#This Row],[Y]]*Tabelle12[[#This Row],[Y]] +Tabelle12[[#This Row],[Z]]*Tabelle12[[#This Row],[Z]])</f>
        <v>0</v>
      </c>
      <c r="Q230">
        <v>136</v>
      </c>
      <c r="R230">
        <v>109.2</v>
      </c>
      <c r="S230">
        <v>-41.8</v>
      </c>
      <c r="T230">
        <v>180</v>
      </c>
      <c r="U230">
        <v>6.0463400000000003E-6</v>
      </c>
      <c r="V230">
        <v>-90</v>
      </c>
    </row>
    <row r="231" spans="1:22">
      <c r="A231">
        <v>5207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 t="e">
        <f>IF(AND(Tabelle12[[#This Row],[AreaPx]]&gt;0,NOT(Tabelle12[[#This Row],[AreaPx]]="inf")),Tabelle12[[#This Row],[AreaPx]], NA())</f>
        <v>#N/A</v>
      </c>
      <c r="J231">
        <v>0</v>
      </c>
      <c r="K231">
        <v>0</v>
      </c>
      <c r="L231">
        <v>0</v>
      </c>
      <c r="M231">
        <v>0</v>
      </c>
      <c r="N231">
        <v>0</v>
      </c>
      <c r="O231">
        <f>Tabelle12[[#This Row],[Roll]]+Tabelle12[[#This Row],[Pitch]]</f>
        <v>0</v>
      </c>
      <c r="P231">
        <f>SQRT(Tabelle12[[#This Row],[X]]*Tabelle12[[#This Row],[X]] + Tabelle12[[#This Row],[Y]]*Tabelle12[[#This Row],[Y]] +Tabelle12[[#This Row],[Z]]*Tabelle12[[#This Row],[Z]])</f>
        <v>0</v>
      </c>
      <c r="Q231">
        <v>136</v>
      </c>
      <c r="R231">
        <v>109.2</v>
      </c>
      <c r="S231">
        <v>-41.8</v>
      </c>
      <c r="T231">
        <v>180</v>
      </c>
      <c r="U231">
        <v>6.0463400000000003E-6</v>
      </c>
      <c r="V231">
        <v>-90</v>
      </c>
    </row>
    <row r="232" spans="1:22">
      <c r="A232">
        <v>5228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 t="e">
        <f>IF(AND(Tabelle12[[#This Row],[AreaPx]]&gt;0,NOT(Tabelle12[[#This Row],[AreaPx]]="inf")),Tabelle12[[#This Row],[AreaPx]], NA())</f>
        <v>#N/A</v>
      </c>
      <c r="J232">
        <v>0</v>
      </c>
      <c r="K232">
        <v>0</v>
      </c>
      <c r="L232">
        <v>0</v>
      </c>
      <c r="M232">
        <v>0</v>
      </c>
      <c r="N232">
        <v>0</v>
      </c>
      <c r="O232">
        <f>Tabelle12[[#This Row],[Roll]]+Tabelle12[[#This Row],[Pitch]]</f>
        <v>0</v>
      </c>
      <c r="P232">
        <f>SQRT(Tabelle12[[#This Row],[X]]*Tabelle12[[#This Row],[X]] + Tabelle12[[#This Row],[Y]]*Tabelle12[[#This Row],[Y]] +Tabelle12[[#This Row],[Z]]*Tabelle12[[#This Row],[Z]])</f>
        <v>0</v>
      </c>
      <c r="Q232">
        <v>136</v>
      </c>
      <c r="R232">
        <v>109.2</v>
      </c>
      <c r="S232">
        <v>-41.8</v>
      </c>
      <c r="T232">
        <v>180</v>
      </c>
      <c r="U232">
        <v>6.0463400000000003E-6</v>
      </c>
      <c r="V232">
        <v>-90</v>
      </c>
    </row>
    <row r="233" spans="1:22">
      <c r="A233">
        <v>5239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 t="e">
        <f>IF(AND(Tabelle12[[#This Row],[AreaPx]]&gt;0,NOT(Tabelle12[[#This Row],[AreaPx]]="inf")),Tabelle12[[#This Row],[AreaPx]], NA())</f>
        <v>#N/A</v>
      </c>
      <c r="J233">
        <v>0</v>
      </c>
      <c r="K233">
        <v>0</v>
      </c>
      <c r="L233">
        <v>0</v>
      </c>
      <c r="M233">
        <v>0</v>
      </c>
      <c r="N233">
        <v>0</v>
      </c>
      <c r="O233">
        <f>Tabelle12[[#This Row],[Roll]]+Tabelle12[[#This Row],[Pitch]]</f>
        <v>0</v>
      </c>
      <c r="P233">
        <f>SQRT(Tabelle12[[#This Row],[X]]*Tabelle12[[#This Row],[X]] + Tabelle12[[#This Row],[Y]]*Tabelle12[[#This Row],[Y]] +Tabelle12[[#This Row],[Z]]*Tabelle12[[#This Row],[Z]])</f>
        <v>0</v>
      </c>
      <c r="Q233">
        <v>136</v>
      </c>
      <c r="R233">
        <v>109.2</v>
      </c>
      <c r="S233">
        <v>-41.8</v>
      </c>
      <c r="T233">
        <v>180</v>
      </c>
      <c r="U233">
        <v>6.0463400000000003E-6</v>
      </c>
      <c r="V233">
        <v>-90</v>
      </c>
    </row>
    <row r="234" spans="1:22">
      <c r="A234">
        <v>5266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 t="e">
        <f>IF(AND(Tabelle12[[#This Row],[AreaPx]]&gt;0,NOT(Tabelle12[[#This Row],[AreaPx]]="inf")),Tabelle12[[#This Row],[AreaPx]], NA())</f>
        <v>#N/A</v>
      </c>
      <c r="J234">
        <v>0</v>
      </c>
      <c r="K234">
        <v>0</v>
      </c>
      <c r="L234">
        <v>0</v>
      </c>
      <c r="M234">
        <v>0</v>
      </c>
      <c r="N234">
        <v>0</v>
      </c>
      <c r="O234">
        <f>Tabelle12[[#This Row],[Roll]]+Tabelle12[[#This Row],[Pitch]]</f>
        <v>0</v>
      </c>
      <c r="P234">
        <f>SQRT(Tabelle12[[#This Row],[X]]*Tabelle12[[#This Row],[X]] + Tabelle12[[#This Row],[Y]]*Tabelle12[[#This Row],[Y]] +Tabelle12[[#This Row],[Z]]*Tabelle12[[#This Row],[Z]])</f>
        <v>0</v>
      </c>
      <c r="Q234">
        <v>136</v>
      </c>
      <c r="R234">
        <v>109.2</v>
      </c>
      <c r="S234">
        <v>-41.8</v>
      </c>
      <c r="T234">
        <v>180</v>
      </c>
      <c r="U234">
        <v>6.0463400000000003E-6</v>
      </c>
      <c r="V234">
        <v>-90</v>
      </c>
    </row>
    <row r="235" spans="1:22">
      <c r="A235">
        <v>5282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 t="e">
        <f>IF(AND(Tabelle12[[#This Row],[AreaPx]]&gt;0,NOT(Tabelle12[[#This Row],[AreaPx]]="inf")),Tabelle12[[#This Row],[AreaPx]], NA())</f>
        <v>#N/A</v>
      </c>
      <c r="J235">
        <v>0</v>
      </c>
      <c r="K235">
        <v>0</v>
      </c>
      <c r="L235">
        <v>0</v>
      </c>
      <c r="M235">
        <v>0</v>
      </c>
      <c r="N235">
        <v>0</v>
      </c>
      <c r="O235">
        <f>Tabelle12[[#This Row],[Roll]]+Tabelle12[[#This Row],[Pitch]]</f>
        <v>0</v>
      </c>
      <c r="P235">
        <f>SQRT(Tabelle12[[#This Row],[X]]*Tabelle12[[#This Row],[X]] + Tabelle12[[#This Row],[Y]]*Tabelle12[[#This Row],[Y]] +Tabelle12[[#This Row],[Z]]*Tabelle12[[#This Row],[Z]])</f>
        <v>0</v>
      </c>
      <c r="Q235">
        <v>136</v>
      </c>
      <c r="R235">
        <v>109.2</v>
      </c>
      <c r="S235">
        <v>-41.8</v>
      </c>
      <c r="T235">
        <v>180</v>
      </c>
      <c r="U235">
        <v>6.0463400000000003E-6</v>
      </c>
      <c r="V235">
        <v>-90</v>
      </c>
    </row>
    <row r="236" spans="1:22">
      <c r="A236">
        <v>5304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 t="e">
        <f>IF(AND(Tabelle12[[#This Row],[AreaPx]]&gt;0,NOT(Tabelle12[[#This Row],[AreaPx]]="inf")),Tabelle12[[#This Row],[AreaPx]], NA())</f>
        <v>#N/A</v>
      </c>
      <c r="J236">
        <v>0</v>
      </c>
      <c r="K236">
        <v>0</v>
      </c>
      <c r="L236">
        <v>0</v>
      </c>
      <c r="M236">
        <v>0</v>
      </c>
      <c r="N236">
        <v>0</v>
      </c>
      <c r="O236">
        <f>Tabelle12[[#This Row],[Roll]]+Tabelle12[[#This Row],[Pitch]]</f>
        <v>0</v>
      </c>
      <c r="P236">
        <f>SQRT(Tabelle12[[#This Row],[X]]*Tabelle12[[#This Row],[X]] + Tabelle12[[#This Row],[Y]]*Tabelle12[[#This Row],[Y]] +Tabelle12[[#This Row],[Z]]*Tabelle12[[#This Row],[Z]])</f>
        <v>0</v>
      </c>
      <c r="Q236">
        <v>136</v>
      </c>
      <c r="R236">
        <v>109.2</v>
      </c>
      <c r="S236">
        <v>-41.8</v>
      </c>
      <c r="T236">
        <v>180</v>
      </c>
      <c r="U236">
        <v>6.0463400000000003E-6</v>
      </c>
      <c r="V236">
        <v>-90</v>
      </c>
    </row>
    <row r="237" spans="1:22">
      <c r="A237">
        <v>5315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 t="e">
        <f>IF(AND(Tabelle12[[#This Row],[AreaPx]]&gt;0,NOT(Tabelle12[[#This Row],[AreaPx]]="inf")),Tabelle12[[#This Row],[AreaPx]], NA())</f>
        <v>#N/A</v>
      </c>
      <c r="J237">
        <v>0</v>
      </c>
      <c r="K237">
        <v>0</v>
      </c>
      <c r="L237">
        <v>0</v>
      </c>
      <c r="M237">
        <v>0</v>
      </c>
      <c r="N237">
        <v>0</v>
      </c>
      <c r="O237">
        <f>Tabelle12[[#This Row],[Roll]]+Tabelle12[[#This Row],[Pitch]]</f>
        <v>0</v>
      </c>
      <c r="P237">
        <f>SQRT(Tabelle12[[#This Row],[X]]*Tabelle12[[#This Row],[X]] + Tabelle12[[#This Row],[Y]]*Tabelle12[[#This Row],[Y]] +Tabelle12[[#This Row],[Z]]*Tabelle12[[#This Row],[Z]])</f>
        <v>0</v>
      </c>
      <c r="Q237">
        <v>136</v>
      </c>
      <c r="R237">
        <v>109.2</v>
      </c>
      <c r="S237">
        <v>-41.8</v>
      </c>
      <c r="T237">
        <v>180</v>
      </c>
      <c r="U237">
        <v>6.0463400000000003E-6</v>
      </c>
      <c r="V237">
        <v>-90</v>
      </c>
    </row>
    <row r="238" spans="1:22">
      <c r="A238">
        <v>5339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 t="e">
        <f>IF(AND(Tabelle12[[#This Row],[AreaPx]]&gt;0,NOT(Tabelle12[[#This Row],[AreaPx]]="inf")),Tabelle12[[#This Row],[AreaPx]], NA())</f>
        <v>#N/A</v>
      </c>
      <c r="J238">
        <v>0</v>
      </c>
      <c r="K238">
        <v>0</v>
      </c>
      <c r="L238">
        <v>0</v>
      </c>
      <c r="M238">
        <v>0</v>
      </c>
      <c r="N238">
        <v>0</v>
      </c>
      <c r="O238">
        <f>Tabelle12[[#This Row],[Roll]]+Tabelle12[[#This Row],[Pitch]]</f>
        <v>0</v>
      </c>
      <c r="P238">
        <f>SQRT(Tabelle12[[#This Row],[X]]*Tabelle12[[#This Row],[X]] + Tabelle12[[#This Row],[Y]]*Tabelle12[[#This Row],[Y]] +Tabelle12[[#This Row],[Z]]*Tabelle12[[#This Row],[Z]])</f>
        <v>0</v>
      </c>
      <c r="Q238">
        <v>136</v>
      </c>
      <c r="R238">
        <v>109.2</v>
      </c>
      <c r="S238">
        <v>-41.8</v>
      </c>
      <c r="T238">
        <v>180</v>
      </c>
      <c r="U238">
        <v>6.0463400000000003E-6</v>
      </c>
      <c r="V238">
        <v>-90</v>
      </c>
    </row>
    <row r="239" spans="1:22">
      <c r="A239">
        <v>5365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 t="e">
        <f>IF(AND(Tabelle12[[#This Row],[AreaPx]]&gt;0,NOT(Tabelle12[[#This Row],[AreaPx]]="inf")),Tabelle12[[#This Row],[AreaPx]], NA())</f>
        <v>#N/A</v>
      </c>
      <c r="J239">
        <v>0</v>
      </c>
      <c r="K239">
        <v>0</v>
      </c>
      <c r="L239">
        <v>0</v>
      </c>
      <c r="M239">
        <v>0</v>
      </c>
      <c r="N239">
        <v>0</v>
      </c>
      <c r="O239">
        <f>Tabelle12[[#This Row],[Roll]]+Tabelle12[[#This Row],[Pitch]]</f>
        <v>0</v>
      </c>
      <c r="P239">
        <f>SQRT(Tabelle12[[#This Row],[X]]*Tabelle12[[#This Row],[X]] + Tabelle12[[#This Row],[Y]]*Tabelle12[[#This Row],[Y]] +Tabelle12[[#This Row],[Z]]*Tabelle12[[#This Row],[Z]])</f>
        <v>0</v>
      </c>
      <c r="Q239">
        <v>136</v>
      </c>
      <c r="R239">
        <v>109.2</v>
      </c>
      <c r="S239">
        <v>-41.8</v>
      </c>
      <c r="T239">
        <v>180</v>
      </c>
      <c r="U239">
        <v>6.0463400000000003E-6</v>
      </c>
      <c r="V239">
        <v>-90</v>
      </c>
    </row>
    <row r="240" spans="1:22">
      <c r="A240">
        <v>5384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 t="e">
        <f>IF(AND(Tabelle12[[#This Row],[AreaPx]]&gt;0,NOT(Tabelle12[[#This Row],[AreaPx]]="inf")),Tabelle12[[#This Row],[AreaPx]], NA())</f>
        <v>#N/A</v>
      </c>
      <c r="J240">
        <v>0</v>
      </c>
      <c r="K240">
        <v>0</v>
      </c>
      <c r="L240">
        <v>0</v>
      </c>
      <c r="M240">
        <v>0</v>
      </c>
      <c r="N240">
        <v>0</v>
      </c>
      <c r="O240">
        <f>Tabelle12[[#This Row],[Roll]]+Tabelle12[[#This Row],[Pitch]]</f>
        <v>0</v>
      </c>
      <c r="P240">
        <f>SQRT(Tabelle12[[#This Row],[X]]*Tabelle12[[#This Row],[X]] + Tabelle12[[#This Row],[Y]]*Tabelle12[[#This Row],[Y]] +Tabelle12[[#This Row],[Z]]*Tabelle12[[#This Row],[Z]])</f>
        <v>0</v>
      </c>
      <c r="Q240">
        <v>136</v>
      </c>
      <c r="R240">
        <v>109.2</v>
      </c>
      <c r="S240">
        <v>-41.8</v>
      </c>
      <c r="T240">
        <v>180</v>
      </c>
      <c r="U240">
        <v>6.0463400000000003E-6</v>
      </c>
      <c r="V240">
        <v>-90</v>
      </c>
    </row>
    <row r="241" spans="1:22">
      <c r="A241">
        <v>5406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 t="e">
        <f>IF(AND(Tabelle12[[#This Row],[AreaPx]]&gt;0,NOT(Tabelle12[[#This Row],[AreaPx]]="inf")),Tabelle12[[#This Row],[AreaPx]], NA())</f>
        <v>#N/A</v>
      </c>
      <c r="J241">
        <v>0</v>
      </c>
      <c r="K241">
        <v>0</v>
      </c>
      <c r="L241">
        <v>0</v>
      </c>
      <c r="M241">
        <v>0</v>
      </c>
      <c r="N241">
        <v>0</v>
      </c>
      <c r="O241">
        <f>Tabelle12[[#This Row],[Roll]]+Tabelle12[[#This Row],[Pitch]]</f>
        <v>0</v>
      </c>
      <c r="P241">
        <f>SQRT(Tabelle12[[#This Row],[X]]*Tabelle12[[#This Row],[X]] + Tabelle12[[#This Row],[Y]]*Tabelle12[[#This Row],[Y]] +Tabelle12[[#This Row],[Z]]*Tabelle12[[#This Row],[Z]])</f>
        <v>0</v>
      </c>
      <c r="Q241">
        <v>136</v>
      </c>
      <c r="R241">
        <v>109.2</v>
      </c>
      <c r="S241">
        <v>-41.8</v>
      </c>
      <c r="T241">
        <v>180</v>
      </c>
      <c r="U241">
        <v>6.0463400000000003E-6</v>
      </c>
      <c r="V241">
        <v>-90</v>
      </c>
    </row>
    <row r="242" spans="1:22">
      <c r="A242">
        <v>5425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 t="e">
        <f>IF(AND(Tabelle12[[#This Row],[AreaPx]]&gt;0,NOT(Tabelle12[[#This Row],[AreaPx]]="inf")),Tabelle12[[#This Row],[AreaPx]], NA())</f>
        <v>#N/A</v>
      </c>
      <c r="J242">
        <v>0</v>
      </c>
      <c r="K242">
        <v>0</v>
      </c>
      <c r="L242">
        <v>0</v>
      </c>
      <c r="M242">
        <v>0</v>
      </c>
      <c r="N242">
        <v>0</v>
      </c>
      <c r="O242">
        <f>Tabelle12[[#This Row],[Roll]]+Tabelle12[[#This Row],[Pitch]]</f>
        <v>0</v>
      </c>
      <c r="P242">
        <f>SQRT(Tabelle12[[#This Row],[X]]*Tabelle12[[#This Row],[X]] + Tabelle12[[#This Row],[Y]]*Tabelle12[[#This Row],[Y]] +Tabelle12[[#This Row],[Z]]*Tabelle12[[#This Row],[Z]])</f>
        <v>0</v>
      </c>
      <c r="Q242">
        <v>136</v>
      </c>
      <c r="R242">
        <v>109.2</v>
      </c>
      <c r="S242">
        <v>-41.8</v>
      </c>
      <c r="T242">
        <v>180</v>
      </c>
      <c r="U242">
        <v>6.0463400000000003E-6</v>
      </c>
      <c r="V242">
        <v>-90</v>
      </c>
    </row>
    <row r="243" spans="1:22">
      <c r="A243">
        <v>5437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 t="e">
        <f>IF(AND(Tabelle12[[#This Row],[AreaPx]]&gt;0,NOT(Tabelle12[[#This Row],[AreaPx]]="inf")),Tabelle12[[#This Row],[AreaPx]], NA())</f>
        <v>#N/A</v>
      </c>
      <c r="J243">
        <v>0</v>
      </c>
      <c r="K243">
        <v>0</v>
      </c>
      <c r="L243">
        <v>0</v>
      </c>
      <c r="M243">
        <v>0</v>
      </c>
      <c r="N243">
        <v>0</v>
      </c>
      <c r="O243">
        <f>Tabelle12[[#This Row],[Roll]]+Tabelle12[[#This Row],[Pitch]]</f>
        <v>0</v>
      </c>
      <c r="P243">
        <f>SQRT(Tabelle12[[#This Row],[X]]*Tabelle12[[#This Row],[X]] + Tabelle12[[#This Row],[Y]]*Tabelle12[[#This Row],[Y]] +Tabelle12[[#This Row],[Z]]*Tabelle12[[#This Row],[Z]])</f>
        <v>0</v>
      </c>
      <c r="Q243">
        <v>136</v>
      </c>
      <c r="R243">
        <v>109.2</v>
      </c>
      <c r="S243">
        <v>-41.8</v>
      </c>
      <c r="T243">
        <v>180</v>
      </c>
      <c r="U243">
        <v>6.0463400000000003E-6</v>
      </c>
      <c r="V243">
        <v>-90</v>
      </c>
    </row>
    <row r="244" spans="1:22">
      <c r="A244">
        <v>5444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 t="e">
        <f>IF(AND(Tabelle12[[#This Row],[AreaPx]]&gt;0,NOT(Tabelle12[[#This Row],[AreaPx]]="inf")),Tabelle12[[#This Row],[AreaPx]], NA())</f>
        <v>#N/A</v>
      </c>
      <c r="J244">
        <v>0</v>
      </c>
      <c r="K244">
        <v>0</v>
      </c>
      <c r="L244">
        <v>0</v>
      </c>
      <c r="M244">
        <v>0</v>
      </c>
      <c r="N244">
        <v>0</v>
      </c>
      <c r="O244">
        <f>Tabelle12[[#This Row],[Roll]]+Tabelle12[[#This Row],[Pitch]]</f>
        <v>0</v>
      </c>
      <c r="P244">
        <f>SQRT(Tabelle12[[#This Row],[X]]*Tabelle12[[#This Row],[X]] + Tabelle12[[#This Row],[Y]]*Tabelle12[[#This Row],[Y]] +Tabelle12[[#This Row],[Z]]*Tabelle12[[#This Row],[Z]])</f>
        <v>0</v>
      </c>
      <c r="Q244">
        <v>136</v>
      </c>
      <c r="R244">
        <v>109.2</v>
      </c>
      <c r="S244">
        <v>-41.8</v>
      </c>
      <c r="T244">
        <v>180</v>
      </c>
      <c r="U244">
        <v>6.0463400000000003E-6</v>
      </c>
      <c r="V244">
        <v>-90</v>
      </c>
    </row>
    <row r="245" spans="1:22">
      <c r="A245">
        <v>5469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 t="e">
        <f>IF(AND(Tabelle12[[#This Row],[AreaPx]]&gt;0,NOT(Tabelle12[[#This Row],[AreaPx]]="inf")),Tabelle12[[#This Row],[AreaPx]], NA())</f>
        <v>#N/A</v>
      </c>
      <c r="J245">
        <v>0</v>
      </c>
      <c r="K245">
        <v>0</v>
      </c>
      <c r="L245">
        <v>0</v>
      </c>
      <c r="M245">
        <v>0</v>
      </c>
      <c r="N245">
        <v>0</v>
      </c>
      <c r="O245">
        <f>Tabelle12[[#This Row],[Roll]]+Tabelle12[[#This Row],[Pitch]]</f>
        <v>0</v>
      </c>
      <c r="P245">
        <f>SQRT(Tabelle12[[#This Row],[X]]*Tabelle12[[#This Row],[X]] + Tabelle12[[#This Row],[Y]]*Tabelle12[[#This Row],[Y]] +Tabelle12[[#This Row],[Z]]*Tabelle12[[#This Row],[Z]])</f>
        <v>0</v>
      </c>
      <c r="Q245">
        <v>136</v>
      </c>
      <c r="R245">
        <v>109.2</v>
      </c>
      <c r="S245">
        <v>-41.8</v>
      </c>
      <c r="T245">
        <v>180</v>
      </c>
      <c r="U245">
        <v>6.0463400000000003E-6</v>
      </c>
      <c r="V245">
        <v>-90</v>
      </c>
    </row>
    <row r="246" spans="1:22">
      <c r="A246">
        <v>5485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 t="e">
        <f>IF(AND(Tabelle12[[#This Row],[AreaPx]]&gt;0,NOT(Tabelle12[[#This Row],[AreaPx]]="inf")),Tabelle12[[#This Row],[AreaPx]], NA())</f>
        <v>#N/A</v>
      </c>
      <c r="J246">
        <v>0</v>
      </c>
      <c r="K246">
        <v>0</v>
      </c>
      <c r="L246">
        <v>0</v>
      </c>
      <c r="M246">
        <v>0</v>
      </c>
      <c r="N246">
        <v>0</v>
      </c>
      <c r="O246">
        <f>Tabelle12[[#This Row],[Roll]]+Tabelle12[[#This Row],[Pitch]]</f>
        <v>0</v>
      </c>
      <c r="P246">
        <f>SQRT(Tabelle12[[#This Row],[X]]*Tabelle12[[#This Row],[X]] + Tabelle12[[#This Row],[Y]]*Tabelle12[[#This Row],[Y]] +Tabelle12[[#This Row],[Z]]*Tabelle12[[#This Row],[Z]])</f>
        <v>0</v>
      </c>
      <c r="Q246">
        <v>136</v>
      </c>
      <c r="R246">
        <v>109.2</v>
      </c>
      <c r="S246">
        <v>-41.8</v>
      </c>
      <c r="T246">
        <v>180</v>
      </c>
      <c r="U246">
        <v>6.0463400000000003E-6</v>
      </c>
      <c r="V246">
        <v>-90</v>
      </c>
    </row>
    <row r="247" spans="1:22">
      <c r="A247">
        <v>5508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 t="e">
        <f>IF(AND(Tabelle12[[#This Row],[AreaPx]]&gt;0,NOT(Tabelle12[[#This Row],[AreaPx]]="inf")),Tabelle12[[#This Row],[AreaPx]], NA())</f>
        <v>#N/A</v>
      </c>
      <c r="J247">
        <v>0</v>
      </c>
      <c r="K247">
        <v>0</v>
      </c>
      <c r="L247">
        <v>0</v>
      </c>
      <c r="M247">
        <v>0</v>
      </c>
      <c r="N247">
        <v>0</v>
      </c>
      <c r="O247">
        <f>Tabelle12[[#This Row],[Roll]]+Tabelle12[[#This Row],[Pitch]]</f>
        <v>0</v>
      </c>
      <c r="P247">
        <f>SQRT(Tabelle12[[#This Row],[X]]*Tabelle12[[#This Row],[X]] + Tabelle12[[#This Row],[Y]]*Tabelle12[[#This Row],[Y]] +Tabelle12[[#This Row],[Z]]*Tabelle12[[#This Row],[Z]])</f>
        <v>0</v>
      </c>
      <c r="Q247">
        <v>136</v>
      </c>
      <c r="R247">
        <v>109.2</v>
      </c>
      <c r="S247">
        <v>-41.8</v>
      </c>
      <c r="T247">
        <v>180</v>
      </c>
      <c r="U247">
        <v>6.0463400000000003E-6</v>
      </c>
      <c r="V247">
        <v>-90</v>
      </c>
    </row>
    <row r="248" spans="1:22">
      <c r="A248">
        <v>5533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 t="e">
        <f>IF(AND(Tabelle12[[#This Row],[AreaPx]]&gt;0,NOT(Tabelle12[[#This Row],[AreaPx]]="inf")),Tabelle12[[#This Row],[AreaPx]], NA())</f>
        <v>#N/A</v>
      </c>
      <c r="J248">
        <v>0</v>
      </c>
      <c r="K248">
        <v>0</v>
      </c>
      <c r="L248">
        <v>0</v>
      </c>
      <c r="M248">
        <v>0</v>
      </c>
      <c r="N248">
        <v>0</v>
      </c>
      <c r="O248">
        <f>Tabelle12[[#This Row],[Roll]]+Tabelle12[[#This Row],[Pitch]]</f>
        <v>0</v>
      </c>
      <c r="P248">
        <f>SQRT(Tabelle12[[#This Row],[X]]*Tabelle12[[#This Row],[X]] + Tabelle12[[#This Row],[Y]]*Tabelle12[[#This Row],[Y]] +Tabelle12[[#This Row],[Z]]*Tabelle12[[#This Row],[Z]])</f>
        <v>0</v>
      </c>
      <c r="Q248">
        <v>136</v>
      </c>
      <c r="R248">
        <v>109.2</v>
      </c>
      <c r="S248">
        <v>-41.8</v>
      </c>
      <c r="T248">
        <v>180</v>
      </c>
      <c r="U248">
        <v>6.0463400000000003E-6</v>
      </c>
      <c r="V248">
        <v>-90</v>
      </c>
    </row>
    <row r="249" spans="1:22">
      <c r="A249">
        <v>5551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 t="e">
        <f>IF(AND(Tabelle12[[#This Row],[AreaPx]]&gt;0,NOT(Tabelle12[[#This Row],[AreaPx]]="inf")),Tabelle12[[#This Row],[AreaPx]], NA())</f>
        <v>#N/A</v>
      </c>
      <c r="J249">
        <v>0</v>
      </c>
      <c r="K249">
        <v>0</v>
      </c>
      <c r="L249">
        <v>0</v>
      </c>
      <c r="M249">
        <v>0</v>
      </c>
      <c r="N249">
        <v>0</v>
      </c>
      <c r="O249">
        <f>Tabelle12[[#This Row],[Roll]]+Tabelle12[[#This Row],[Pitch]]</f>
        <v>0</v>
      </c>
      <c r="P249">
        <f>SQRT(Tabelle12[[#This Row],[X]]*Tabelle12[[#This Row],[X]] + Tabelle12[[#This Row],[Y]]*Tabelle12[[#This Row],[Y]] +Tabelle12[[#This Row],[Z]]*Tabelle12[[#This Row],[Z]])</f>
        <v>0</v>
      </c>
      <c r="Q249">
        <v>136</v>
      </c>
      <c r="R249">
        <v>109.2</v>
      </c>
      <c r="S249">
        <v>-41.8</v>
      </c>
      <c r="T249">
        <v>180</v>
      </c>
      <c r="U249">
        <v>6.0463400000000003E-6</v>
      </c>
      <c r="V249">
        <v>-90</v>
      </c>
    </row>
    <row r="250" spans="1:22">
      <c r="A250">
        <v>5575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 t="e">
        <f>IF(AND(Tabelle12[[#This Row],[AreaPx]]&gt;0,NOT(Tabelle12[[#This Row],[AreaPx]]="inf")),Tabelle12[[#This Row],[AreaPx]], NA())</f>
        <v>#N/A</v>
      </c>
      <c r="J250">
        <v>0</v>
      </c>
      <c r="K250">
        <v>0</v>
      </c>
      <c r="L250">
        <v>0</v>
      </c>
      <c r="M250">
        <v>0</v>
      </c>
      <c r="N250">
        <v>0</v>
      </c>
      <c r="O250">
        <f>Tabelle12[[#This Row],[Roll]]+Tabelle12[[#This Row],[Pitch]]</f>
        <v>0</v>
      </c>
      <c r="P250">
        <f>SQRT(Tabelle12[[#This Row],[X]]*Tabelle12[[#This Row],[X]] + Tabelle12[[#This Row],[Y]]*Tabelle12[[#This Row],[Y]] +Tabelle12[[#This Row],[Z]]*Tabelle12[[#This Row],[Z]])</f>
        <v>0</v>
      </c>
      <c r="Q250">
        <v>136</v>
      </c>
      <c r="R250">
        <v>109.2</v>
      </c>
      <c r="S250">
        <v>-41.8</v>
      </c>
      <c r="T250">
        <v>180</v>
      </c>
      <c r="U250">
        <v>6.0463400000000003E-6</v>
      </c>
      <c r="V250">
        <v>-90</v>
      </c>
    </row>
    <row r="251" spans="1:22">
      <c r="A251">
        <v>5601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 t="e">
        <f>IF(AND(Tabelle12[[#This Row],[AreaPx]]&gt;0,NOT(Tabelle12[[#This Row],[AreaPx]]="inf")),Tabelle12[[#This Row],[AreaPx]], NA())</f>
        <v>#N/A</v>
      </c>
      <c r="J251">
        <v>0</v>
      </c>
      <c r="K251">
        <v>0</v>
      </c>
      <c r="L251">
        <v>0</v>
      </c>
      <c r="M251">
        <v>0</v>
      </c>
      <c r="N251">
        <v>0</v>
      </c>
      <c r="O251">
        <f>Tabelle12[[#This Row],[Roll]]+Tabelle12[[#This Row],[Pitch]]</f>
        <v>0</v>
      </c>
      <c r="P251">
        <f>SQRT(Tabelle12[[#This Row],[X]]*Tabelle12[[#This Row],[X]] + Tabelle12[[#This Row],[Y]]*Tabelle12[[#This Row],[Y]] +Tabelle12[[#This Row],[Z]]*Tabelle12[[#This Row],[Z]])</f>
        <v>0</v>
      </c>
      <c r="Q251">
        <v>136</v>
      </c>
      <c r="R251">
        <v>109.2</v>
      </c>
      <c r="S251">
        <v>-41.8</v>
      </c>
      <c r="T251">
        <v>180</v>
      </c>
      <c r="U251">
        <v>6.0463400000000003E-6</v>
      </c>
      <c r="V251">
        <v>-90</v>
      </c>
    </row>
    <row r="252" spans="1:22">
      <c r="A252">
        <v>5617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 t="e">
        <f>IF(AND(Tabelle12[[#This Row],[AreaPx]]&gt;0,NOT(Tabelle12[[#This Row],[AreaPx]]="inf")),Tabelle12[[#This Row],[AreaPx]], NA())</f>
        <v>#N/A</v>
      </c>
      <c r="J252">
        <v>0</v>
      </c>
      <c r="K252">
        <v>0</v>
      </c>
      <c r="L252">
        <v>0</v>
      </c>
      <c r="M252">
        <v>0</v>
      </c>
      <c r="N252">
        <v>0</v>
      </c>
      <c r="O252">
        <f>Tabelle12[[#This Row],[Roll]]+Tabelle12[[#This Row],[Pitch]]</f>
        <v>0</v>
      </c>
      <c r="P252">
        <f>SQRT(Tabelle12[[#This Row],[X]]*Tabelle12[[#This Row],[X]] + Tabelle12[[#This Row],[Y]]*Tabelle12[[#This Row],[Y]] +Tabelle12[[#This Row],[Z]]*Tabelle12[[#This Row],[Z]])</f>
        <v>0</v>
      </c>
      <c r="Q252">
        <v>136</v>
      </c>
      <c r="R252">
        <v>109.2</v>
      </c>
      <c r="S252">
        <v>-41.8</v>
      </c>
      <c r="T252">
        <v>180</v>
      </c>
      <c r="U252">
        <v>6.0463400000000003E-6</v>
      </c>
      <c r="V252">
        <v>-90</v>
      </c>
    </row>
    <row r="253" spans="1:22">
      <c r="A253">
        <v>5637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 t="e">
        <f>IF(AND(Tabelle12[[#This Row],[AreaPx]]&gt;0,NOT(Tabelle12[[#This Row],[AreaPx]]="inf")),Tabelle12[[#This Row],[AreaPx]], NA())</f>
        <v>#N/A</v>
      </c>
      <c r="J253">
        <v>0</v>
      </c>
      <c r="K253">
        <v>0</v>
      </c>
      <c r="L253">
        <v>0</v>
      </c>
      <c r="M253">
        <v>0</v>
      </c>
      <c r="N253">
        <v>0</v>
      </c>
      <c r="O253">
        <f>Tabelle12[[#This Row],[Roll]]+Tabelle12[[#This Row],[Pitch]]</f>
        <v>0</v>
      </c>
      <c r="P253">
        <f>SQRT(Tabelle12[[#This Row],[X]]*Tabelle12[[#This Row],[X]] + Tabelle12[[#This Row],[Y]]*Tabelle12[[#This Row],[Y]] +Tabelle12[[#This Row],[Z]]*Tabelle12[[#This Row],[Z]])</f>
        <v>0</v>
      </c>
      <c r="Q253">
        <v>136</v>
      </c>
      <c r="R253">
        <v>109.2</v>
      </c>
      <c r="S253">
        <v>-41.8</v>
      </c>
      <c r="T253">
        <v>180</v>
      </c>
      <c r="U253">
        <v>6.0463400000000003E-6</v>
      </c>
      <c r="V253">
        <v>-90</v>
      </c>
    </row>
    <row r="254" spans="1:22">
      <c r="A254">
        <v>5649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 t="e">
        <f>IF(AND(Tabelle12[[#This Row],[AreaPx]]&gt;0,NOT(Tabelle12[[#This Row],[AreaPx]]="inf")),Tabelle12[[#This Row],[AreaPx]], NA())</f>
        <v>#N/A</v>
      </c>
      <c r="J254">
        <v>0</v>
      </c>
      <c r="K254">
        <v>0</v>
      </c>
      <c r="L254">
        <v>0</v>
      </c>
      <c r="M254">
        <v>0</v>
      </c>
      <c r="N254">
        <v>0</v>
      </c>
      <c r="O254">
        <f>Tabelle12[[#This Row],[Roll]]+Tabelle12[[#This Row],[Pitch]]</f>
        <v>0</v>
      </c>
      <c r="P254">
        <f>SQRT(Tabelle12[[#This Row],[X]]*Tabelle12[[#This Row],[X]] + Tabelle12[[#This Row],[Y]]*Tabelle12[[#This Row],[Y]] +Tabelle12[[#This Row],[Z]]*Tabelle12[[#This Row],[Z]])</f>
        <v>0</v>
      </c>
      <c r="Q254">
        <v>136</v>
      </c>
      <c r="R254">
        <v>109.2</v>
      </c>
      <c r="S254">
        <v>-41.8</v>
      </c>
      <c r="T254">
        <v>180</v>
      </c>
      <c r="U254">
        <v>6.0463400000000003E-6</v>
      </c>
      <c r="V254">
        <v>-90</v>
      </c>
    </row>
    <row r="255" spans="1:22">
      <c r="A255">
        <v>5663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 t="e">
        <f>IF(AND(Tabelle12[[#This Row],[AreaPx]]&gt;0,NOT(Tabelle12[[#This Row],[AreaPx]]="inf")),Tabelle12[[#This Row],[AreaPx]], NA())</f>
        <v>#N/A</v>
      </c>
      <c r="J255">
        <v>0</v>
      </c>
      <c r="K255">
        <v>0</v>
      </c>
      <c r="L255">
        <v>0</v>
      </c>
      <c r="M255">
        <v>0</v>
      </c>
      <c r="N255">
        <v>0</v>
      </c>
      <c r="O255">
        <f>Tabelle12[[#This Row],[Roll]]+Tabelle12[[#This Row],[Pitch]]</f>
        <v>0</v>
      </c>
      <c r="P255">
        <f>SQRT(Tabelle12[[#This Row],[X]]*Tabelle12[[#This Row],[X]] + Tabelle12[[#This Row],[Y]]*Tabelle12[[#This Row],[Y]] +Tabelle12[[#This Row],[Z]]*Tabelle12[[#This Row],[Z]])</f>
        <v>0</v>
      </c>
      <c r="Q255">
        <v>136</v>
      </c>
      <c r="R255">
        <v>109.2</v>
      </c>
      <c r="S255">
        <v>-41.8</v>
      </c>
      <c r="T255">
        <v>180</v>
      </c>
      <c r="U255">
        <v>6.0463400000000003E-6</v>
      </c>
      <c r="V255">
        <v>-90</v>
      </c>
    </row>
    <row r="256" spans="1:22">
      <c r="A256">
        <v>5671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 t="e">
        <f>IF(AND(Tabelle12[[#This Row],[AreaPx]]&gt;0,NOT(Tabelle12[[#This Row],[AreaPx]]="inf")),Tabelle12[[#This Row],[AreaPx]], NA())</f>
        <v>#N/A</v>
      </c>
      <c r="J256">
        <v>0</v>
      </c>
      <c r="K256">
        <v>0</v>
      </c>
      <c r="L256">
        <v>0</v>
      </c>
      <c r="M256">
        <v>0</v>
      </c>
      <c r="N256">
        <v>0</v>
      </c>
      <c r="O256">
        <f>Tabelle12[[#This Row],[Roll]]+Tabelle12[[#This Row],[Pitch]]</f>
        <v>0</v>
      </c>
      <c r="P256">
        <f>SQRT(Tabelle12[[#This Row],[X]]*Tabelle12[[#This Row],[X]] + Tabelle12[[#This Row],[Y]]*Tabelle12[[#This Row],[Y]] +Tabelle12[[#This Row],[Z]]*Tabelle12[[#This Row],[Z]])</f>
        <v>0</v>
      </c>
      <c r="Q256">
        <v>136</v>
      </c>
      <c r="R256">
        <v>109.2</v>
      </c>
      <c r="S256">
        <v>-41.8</v>
      </c>
      <c r="T256">
        <v>180</v>
      </c>
      <c r="U256">
        <v>6.0463400000000003E-6</v>
      </c>
      <c r="V256">
        <v>-90</v>
      </c>
    </row>
    <row r="257" spans="1:22">
      <c r="A257">
        <v>5678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 t="e">
        <f>IF(AND(Tabelle12[[#This Row],[AreaPx]]&gt;0,NOT(Tabelle12[[#This Row],[AreaPx]]="inf")),Tabelle12[[#This Row],[AreaPx]], NA())</f>
        <v>#N/A</v>
      </c>
      <c r="J257">
        <v>0</v>
      </c>
      <c r="K257">
        <v>0</v>
      </c>
      <c r="L257">
        <v>0</v>
      </c>
      <c r="M257">
        <v>0</v>
      </c>
      <c r="N257">
        <v>0</v>
      </c>
      <c r="O257">
        <f>Tabelle12[[#This Row],[Roll]]+Tabelle12[[#This Row],[Pitch]]</f>
        <v>0</v>
      </c>
      <c r="P257">
        <f>SQRT(Tabelle12[[#This Row],[X]]*Tabelle12[[#This Row],[X]] + Tabelle12[[#This Row],[Y]]*Tabelle12[[#This Row],[Y]] +Tabelle12[[#This Row],[Z]]*Tabelle12[[#This Row],[Z]])</f>
        <v>0</v>
      </c>
      <c r="Q257">
        <v>136</v>
      </c>
      <c r="R257">
        <v>109.2</v>
      </c>
      <c r="S257">
        <v>-41.8</v>
      </c>
      <c r="T257">
        <v>180</v>
      </c>
      <c r="U257">
        <v>6.0463400000000003E-6</v>
      </c>
      <c r="V257">
        <v>-90</v>
      </c>
    </row>
    <row r="258" spans="1:22">
      <c r="A258">
        <v>5703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 t="e">
        <f>IF(AND(Tabelle12[[#This Row],[AreaPx]]&gt;0,NOT(Tabelle12[[#This Row],[AreaPx]]="inf")),Tabelle12[[#This Row],[AreaPx]], NA())</f>
        <v>#N/A</v>
      </c>
      <c r="J258">
        <v>0</v>
      </c>
      <c r="K258">
        <v>0</v>
      </c>
      <c r="L258">
        <v>0</v>
      </c>
      <c r="M258">
        <v>0</v>
      </c>
      <c r="N258">
        <v>0</v>
      </c>
      <c r="O258">
        <f>Tabelle12[[#This Row],[Roll]]+Tabelle12[[#This Row],[Pitch]]</f>
        <v>0</v>
      </c>
      <c r="P258">
        <f>SQRT(Tabelle12[[#This Row],[X]]*Tabelle12[[#This Row],[X]] + Tabelle12[[#This Row],[Y]]*Tabelle12[[#This Row],[Y]] +Tabelle12[[#This Row],[Z]]*Tabelle12[[#This Row],[Z]])</f>
        <v>0</v>
      </c>
      <c r="Q258">
        <v>136</v>
      </c>
      <c r="R258">
        <v>109.2</v>
      </c>
      <c r="S258">
        <v>-41.8</v>
      </c>
      <c r="T258">
        <v>180</v>
      </c>
      <c r="U258">
        <v>6.0463400000000003E-6</v>
      </c>
      <c r="V258">
        <v>-90</v>
      </c>
    </row>
    <row r="259" spans="1:22">
      <c r="A259">
        <v>5719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 t="e">
        <f>IF(AND(Tabelle12[[#This Row],[AreaPx]]&gt;0,NOT(Tabelle12[[#This Row],[AreaPx]]="inf")),Tabelle12[[#This Row],[AreaPx]], NA())</f>
        <v>#N/A</v>
      </c>
      <c r="J259">
        <v>0</v>
      </c>
      <c r="K259">
        <v>0</v>
      </c>
      <c r="L259">
        <v>0</v>
      </c>
      <c r="M259">
        <v>0</v>
      </c>
      <c r="N259">
        <v>0</v>
      </c>
      <c r="O259">
        <f>Tabelle12[[#This Row],[Roll]]+Tabelle12[[#This Row],[Pitch]]</f>
        <v>0</v>
      </c>
      <c r="P259">
        <f>SQRT(Tabelle12[[#This Row],[X]]*Tabelle12[[#This Row],[X]] + Tabelle12[[#This Row],[Y]]*Tabelle12[[#This Row],[Y]] +Tabelle12[[#This Row],[Z]]*Tabelle12[[#This Row],[Z]])</f>
        <v>0</v>
      </c>
      <c r="Q259">
        <v>136</v>
      </c>
      <c r="R259">
        <v>109.2</v>
      </c>
      <c r="S259">
        <v>-41.8</v>
      </c>
      <c r="T259">
        <v>180</v>
      </c>
      <c r="U259">
        <v>6.0463400000000003E-6</v>
      </c>
      <c r="V259">
        <v>-90</v>
      </c>
    </row>
    <row r="260" spans="1:22">
      <c r="A260">
        <v>5743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 t="e">
        <f>IF(AND(Tabelle12[[#This Row],[AreaPx]]&gt;0,NOT(Tabelle12[[#This Row],[AreaPx]]="inf")),Tabelle12[[#This Row],[AreaPx]], NA())</f>
        <v>#N/A</v>
      </c>
      <c r="J260">
        <v>0</v>
      </c>
      <c r="K260">
        <v>0</v>
      </c>
      <c r="L260">
        <v>0</v>
      </c>
      <c r="M260">
        <v>0</v>
      </c>
      <c r="N260">
        <v>0</v>
      </c>
      <c r="O260">
        <f>Tabelle12[[#This Row],[Roll]]+Tabelle12[[#This Row],[Pitch]]</f>
        <v>0</v>
      </c>
      <c r="P260">
        <f>SQRT(Tabelle12[[#This Row],[X]]*Tabelle12[[#This Row],[X]] + Tabelle12[[#This Row],[Y]]*Tabelle12[[#This Row],[Y]] +Tabelle12[[#This Row],[Z]]*Tabelle12[[#This Row],[Z]])</f>
        <v>0</v>
      </c>
      <c r="Q260">
        <v>136</v>
      </c>
      <c r="R260">
        <v>109.2</v>
      </c>
      <c r="S260">
        <v>-41.8</v>
      </c>
      <c r="T260">
        <v>180</v>
      </c>
      <c r="U260">
        <v>6.0463400000000003E-6</v>
      </c>
      <c r="V260">
        <v>-90</v>
      </c>
    </row>
    <row r="261" spans="1:22">
      <c r="A261">
        <v>5770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 t="e">
        <f>IF(AND(Tabelle12[[#This Row],[AreaPx]]&gt;0,NOT(Tabelle12[[#This Row],[AreaPx]]="inf")),Tabelle12[[#This Row],[AreaPx]], NA())</f>
        <v>#N/A</v>
      </c>
      <c r="J261">
        <v>0</v>
      </c>
      <c r="K261">
        <v>0</v>
      </c>
      <c r="L261">
        <v>0</v>
      </c>
      <c r="M261">
        <v>0</v>
      </c>
      <c r="N261">
        <v>0</v>
      </c>
      <c r="O261">
        <f>Tabelle12[[#This Row],[Roll]]+Tabelle12[[#This Row],[Pitch]]</f>
        <v>0</v>
      </c>
      <c r="P261">
        <f>SQRT(Tabelle12[[#This Row],[X]]*Tabelle12[[#This Row],[X]] + Tabelle12[[#This Row],[Y]]*Tabelle12[[#This Row],[Y]] +Tabelle12[[#This Row],[Z]]*Tabelle12[[#This Row],[Z]])</f>
        <v>0</v>
      </c>
      <c r="Q261">
        <v>136</v>
      </c>
      <c r="R261">
        <v>109.2</v>
      </c>
      <c r="S261">
        <v>-41.8</v>
      </c>
      <c r="T261">
        <v>180</v>
      </c>
      <c r="U261">
        <v>6.0463400000000003E-6</v>
      </c>
      <c r="V261">
        <v>-90</v>
      </c>
    </row>
    <row r="262" spans="1:22">
      <c r="A262">
        <v>5785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 t="e">
        <f>IF(AND(Tabelle12[[#This Row],[AreaPx]]&gt;0,NOT(Tabelle12[[#This Row],[AreaPx]]="inf")),Tabelle12[[#This Row],[AreaPx]], NA())</f>
        <v>#N/A</v>
      </c>
      <c r="J262">
        <v>0</v>
      </c>
      <c r="K262">
        <v>0</v>
      </c>
      <c r="L262">
        <v>0</v>
      </c>
      <c r="M262">
        <v>0</v>
      </c>
      <c r="N262">
        <v>0</v>
      </c>
      <c r="O262">
        <f>Tabelle12[[#This Row],[Roll]]+Tabelle12[[#This Row],[Pitch]]</f>
        <v>0</v>
      </c>
      <c r="P262">
        <f>SQRT(Tabelle12[[#This Row],[X]]*Tabelle12[[#This Row],[X]] + Tabelle12[[#This Row],[Y]]*Tabelle12[[#This Row],[Y]] +Tabelle12[[#This Row],[Z]]*Tabelle12[[#This Row],[Z]])</f>
        <v>0</v>
      </c>
      <c r="Q262">
        <v>136</v>
      </c>
      <c r="R262">
        <v>109.2</v>
      </c>
      <c r="S262">
        <v>-41.8</v>
      </c>
      <c r="T262">
        <v>180</v>
      </c>
      <c r="U262">
        <v>6.0463400000000003E-6</v>
      </c>
      <c r="V262">
        <v>-90</v>
      </c>
    </row>
    <row r="263" spans="1:22">
      <c r="A263">
        <v>5808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 t="e">
        <f>IF(AND(Tabelle12[[#This Row],[AreaPx]]&gt;0,NOT(Tabelle12[[#This Row],[AreaPx]]="inf")),Tabelle12[[#This Row],[AreaPx]], NA())</f>
        <v>#N/A</v>
      </c>
      <c r="J263">
        <v>0</v>
      </c>
      <c r="K263">
        <v>0</v>
      </c>
      <c r="L263">
        <v>0</v>
      </c>
      <c r="M263">
        <v>0</v>
      </c>
      <c r="N263">
        <v>0</v>
      </c>
      <c r="O263">
        <f>Tabelle12[[#This Row],[Roll]]+Tabelle12[[#This Row],[Pitch]]</f>
        <v>0</v>
      </c>
      <c r="P263">
        <f>SQRT(Tabelle12[[#This Row],[X]]*Tabelle12[[#This Row],[X]] + Tabelle12[[#This Row],[Y]]*Tabelle12[[#This Row],[Y]] +Tabelle12[[#This Row],[Z]]*Tabelle12[[#This Row],[Z]])</f>
        <v>0</v>
      </c>
      <c r="Q263">
        <v>136</v>
      </c>
      <c r="R263">
        <v>109.2</v>
      </c>
      <c r="S263">
        <v>-41.8</v>
      </c>
      <c r="T263">
        <v>180</v>
      </c>
      <c r="U263">
        <v>6.0463400000000003E-6</v>
      </c>
      <c r="V263">
        <v>-90</v>
      </c>
    </row>
    <row r="264" spans="1:22">
      <c r="A264">
        <v>5828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t="e">
        <f>IF(AND(Tabelle12[[#This Row],[AreaPx]]&gt;0,NOT(Tabelle12[[#This Row],[AreaPx]]="inf")),Tabelle12[[#This Row],[AreaPx]], NA())</f>
        <v>#N/A</v>
      </c>
      <c r="J264">
        <v>0</v>
      </c>
      <c r="K264">
        <v>0</v>
      </c>
      <c r="L264">
        <v>0</v>
      </c>
      <c r="M264">
        <v>0</v>
      </c>
      <c r="N264">
        <v>0</v>
      </c>
      <c r="O264">
        <f>Tabelle12[[#This Row],[Roll]]+Tabelle12[[#This Row],[Pitch]]</f>
        <v>0</v>
      </c>
      <c r="P264">
        <f>SQRT(Tabelle12[[#This Row],[X]]*Tabelle12[[#This Row],[X]] + Tabelle12[[#This Row],[Y]]*Tabelle12[[#This Row],[Y]] +Tabelle12[[#This Row],[Z]]*Tabelle12[[#This Row],[Z]])</f>
        <v>0</v>
      </c>
      <c r="Q264">
        <v>136</v>
      </c>
      <c r="R264">
        <v>109.2</v>
      </c>
      <c r="S264">
        <v>-41.8</v>
      </c>
      <c r="T264">
        <v>180</v>
      </c>
      <c r="U264">
        <v>6.0463400000000003E-6</v>
      </c>
      <c r="V264">
        <v>-90</v>
      </c>
    </row>
    <row r="265" spans="1:22">
      <c r="A265">
        <v>5838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 t="e">
        <f>IF(AND(Tabelle12[[#This Row],[AreaPx]]&gt;0,NOT(Tabelle12[[#This Row],[AreaPx]]="inf")),Tabelle12[[#This Row],[AreaPx]], NA())</f>
        <v>#N/A</v>
      </c>
      <c r="J265">
        <v>0</v>
      </c>
      <c r="K265">
        <v>0</v>
      </c>
      <c r="L265">
        <v>0</v>
      </c>
      <c r="M265">
        <v>0</v>
      </c>
      <c r="N265">
        <v>0</v>
      </c>
      <c r="O265">
        <f>Tabelle12[[#This Row],[Roll]]+Tabelle12[[#This Row],[Pitch]]</f>
        <v>0</v>
      </c>
      <c r="P265">
        <f>SQRT(Tabelle12[[#This Row],[X]]*Tabelle12[[#This Row],[X]] + Tabelle12[[#This Row],[Y]]*Tabelle12[[#This Row],[Y]] +Tabelle12[[#This Row],[Z]]*Tabelle12[[#This Row],[Z]])</f>
        <v>0</v>
      </c>
      <c r="Q265">
        <v>136</v>
      </c>
      <c r="R265">
        <v>109.2</v>
      </c>
      <c r="S265">
        <v>-41.8</v>
      </c>
      <c r="T265">
        <v>180</v>
      </c>
      <c r="U265">
        <v>6.0463400000000003E-6</v>
      </c>
      <c r="V265">
        <v>-90</v>
      </c>
    </row>
    <row r="266" spans="1:22">
      <c r="A266">
        <v>5846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 t="e">
        <f>IF(AND(Tabelle12[[#This Row],[AreaPx]]&gt;0,NOT(Tabelle12[[#This Row],[AreaPx]]="inf")),Tabelle12[[#This Row],[AreaPx]], NA())</f>
        <v>#N/A</v>
      </c>
      <c r="J266">
        <v>0</v>
      </c>
      <c r="K266">
        <v>0</v>
      </c>
      <c r="L266">
        <v>0</v>
      </c>
      <c r="M266">
        <v>0</v>
      </c>
      <c r="N266">
        <v>0</v>
      </c>
      <c r="O266">
        <f>Tabelle12[[#This Row],[Roll]]+Tabelle12[[#This Row],[Pitch]]</f>
        <v>0</v>
      </c>
      <c r="P266">
        <f>SQRT(Tabelle12[[#This Row],[X]]*Tabelle12[[#This Row],[X]] + Tabelle12[[#This Row],[Y]]*Tabelle12[[#This Row],[Y]] +Tabelle12[[#This Row],[Z]]*Tabelle12[[#This Row],[Z]])</f>
        <v>0</v>
      </c>
      <c r="Q266">
        <v>136</v>
      </c>
      <c r="R266">
        <v>109.2</v>
      </c>
      <c r="S266">
        <v>-41.8</v>
      </c>
      <c r="T266">
        <v>180</v>
      </c>
      <c r="U266">
        <v>6.0463400000000003E-6</v>
      </c>
      <c r="V266">
        <v>-90</v>
      </c>
    </row>
    <row r="267" spans="1:22">
      <c r="A267">
        <v>5874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 t="e">
        <f>IF(AND(Tabelle12[[#This Row],[AreaPx]]&gt;0,NOT(Tabelle12[[#This Row],[AreaPx]]="inf")),Tabelle12[[#This Row],[AreaPx]], NA())</f>
        <v>#N/A</v>
      </c>
      <c r="J267">
        <v>0</v>
      </c>
      <c r="K267">
        <v>0</v>
      </c>
      <c r="L267">
        <v>0</v>
      </c>
      <c r="M267">
        <v>0</v>
      </c>
      <c r="N267">
        <v>0</v>
      </c>
      <c r="O267">
        <f>Tabelle12[[#This Row],[Roll]]+Tabelle12[[#This Row],[Pitch]]</f>
        <v>0</v>
      </c>
      <c r="P267">
        <f>SQRT(Tabelle12[[#This Row],[X]]*Tabelle12[[#This Row],[X]] + Tabelle12[[#This Row],[Y]]*Tabelle12[[#This Row],[Y]] +Tabelle12[[#This Row],[Z]]*Tabelle12[[#This Row],[Z]])</f>
        <v>0</v>
      </c>
      <c r="Q267">
        <v>136</v>
      </c>
      <c r="R267">
        <v>109.2</v>
      </c>
      <c r="S267">
        <v>-41.8</v>
      </c>
      <c r="T267">
        <v>180</v>
      </c>
      <c r="U267">
        <v>6.0463400000000003E-6</v>
      </c>
      <c r="V267">
        <v>-90</v>
      </c>
    </row>
    <row r="268" spans="1:22">
      <c r="A268">
        <v>5906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 t="e">
        <f>IF(AND(Tabelle12[[#This Row],[AreaPx]]&gt;0,NOT(Tabelle12[[#This Row],[AreaPx]]="inf")),Tabelle12[[#This Row],[AreaPx]], NA())</f>
        <v>#N/A</v>
      </c>
      <c r="J268">
        <v>0</v>
      </c>
      <c r="K268">
        <v>0</v>
      </c>
      <c r="L268">
        <v>0</v>
      </c>
      <c r="M268">
        <v>0</v>
      </c>
      <c r="N268">
        <v>0</v>
      </c>
      <c r="O268">
        <f>Tabelle12[[#This Row],[Roll]]+Tabelle12[[#This Row],[Pitch]]</f>
        <v>0</v>
      </c>
      <c r="P268">
        <f>SQRT(Tabelle12[[#This Row],[X]]*Tabelle12[[#This Row],[X]] + Tabelle12[[#This Row],[Y]]*Tabelle12[[#This Row],[Y]] +Tabelle12[[#This Row],[Z]]*Tabelle12[[#This Row],[Z]])</f>
        <v>0</v>
      </c>
      <c r="Q268">
        <v>136</v>
      </c>
      <c r="R268">
        <v>109.2</v>
      </c>
      <c r="S268">
        <v>-41.8</v>
      </c>
      <c r="T268">
        <v>180</v>
      </c>
      <c r="U268">
        <v>6.0463400000000003E-6</v>
      </c>
      <c r="V268">
        <v>-90</v>
      </c>
    </row>
    <row r="269" spans="1:22">
      <c r="A269">
        <v>5933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 t="e">
        <f>IF(AND(Tabelle12[[#This Row],[AreaPx]]&gt;0,NOT(Tabelle12[[#This Row],[AreaPx]]="inf")),Tabelle12[[#This Row],[AreaPx]], NA())</f>
        <v>#N/A</v>
      </c>
      <c r="J269">
        <v>0</v>
      </c>
      <c r="K269">
        <v>0</v>
      </c>
      <c r="L269">
        <v>0</v>
      </c>
      <c r="M269">
        <v>0</v>
      </c>
      <c r="N269">
        <v>0</v>
      </c>
      <c r="O269">
        <f>Tabelle12[[#This Row],[Roll]]+Tabelle12[[#This Row],[Pitch]]</f>
        <v>0</v>
      </c>
      <c r="P269">
        <f>SQRT(Tabelle12[[#This Row],[X]]*Tabelle12[[#This Row],[X]] + Tabelle12[[#This Row],[Y]]*Tabelle12[[#This Row],[Y]] +Tabelle12[[#This Row],[Z]]*Tabelle12[[#This Row],[Z]])</f>
        <v>0</v>
      </c>
      <c r="Q269">
        <v>136</v>
      </c>
      <c r="R269">
        <v>109.2</v>
      </c>
      <c r="S269">
        <v>-41.8</v>
      </c>
      <c r="T269">
        <v>180</v>
      </c>
      <c r="U269">
        <v>6.0463400000000003E-6</v>
      </c>
      <c r="V269">
        <v>-90</v>
      </c>
    </row>
    <row r="270" spans="1:22">
      <c r="A270">
        <v>5950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 t="e">
        <f>IF(AND(Tabelle12[[#This Row],[AreaPx]]&gt;0,NOT(Tabelle12[[#This Row],[AreaPx]]="inf")),Tabelle12[[#This Row],[AreaPx]], NA())</f>
        <v>#N/A</v>
      </c>
      <c r="J270">
        <v>0</v>
      </c>
      <c r="K270">
        <v>0</v>
      </c>
      <c r="L270">
        <v>0</v>
      </c>
      <c r="M270">
        <v>0</v>
      </c>
      <c r="N270">
        <v>0</v>
      </c>
      <c r="O270">
        <f>Tabelle12[[#This Row],[Roll]]+Tabelle12[[#This Row],[Pitch]]</f>
        <v>0</v>
      </c>
      <c r="P270">
        <f>SQRT(Tabelle12[[#This Row],[X]]*Tabelle12[[#This Row],[X]] + Tabelle12[[#This Row],[Y]]*Tabelle12[[#This Row],[Y]] +Tabelle12[[#This Row],[Z]]*Tabelle12[[#This Row],[Z]])</f>
        <v>0</v>
      </c>
      <c r="Q270">
        <v>136</v>
      </c>
      <c r="R270">
        <v>109.2</v>
      </c>
      <c r="S270">
        <v>-41.8</v>
      </c>
      <c r="T270">
        <v>180</v>
      </c>
      <c r="U270">
        <v>6.0463400000000003E-6</v>
      </c>
      <c r="V270">
        <v>-90</v>
      </c>
    </row>
    <row r="271" spans="1:22">
      <c r="A271">
        <v>5969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 t="e">
        <f>IF(AND(Tabelle12[[#This Row],[AreaPx]]&gt;0,NOT(Tabelle12[[#This Row],[AreaPx]]="inf")),Tabelle12[[#This Row],[AreaPx]], NA())</f>
        <v>#N/A</v>
      </c>
      <c r="J271">
        <v>0</v>
      </c>
      <c r="K271">
        <v>0</v>
      </c>
      <c r="L271">
        <v>0</v>
      </c>
      <c r="M271">
        <v>0</v>
      </c>
      <c r="N271">
        <v>0</v>
      </c>
      <c r="O271">
        <f>Tabelle12[[#This Row],[Roll]]+Tabelle12[[#This Row],[Pitch]]</f>
        <v>0</v>
      </c>
      <c r="P271">
        <f>SQRT(Tabelle12[[#This Row],[X]]*Tabelle12[[#This Row],[X]] + Tabelle12[[#This Row],[Y]]*Tabelle12[[#This Row],[Y]] +Tabelle12[[#This Row],[Z]]*Tabelle12[[#This Row],[Z]])</f>
        <v>0</v>
      </c>
      <c r="Q271">
        <v>136</v>
      </c>
      <c r="R271">
        <v>109.2</v>
      </c>
      <c r="S271">
        <v>-41.8</v>
      </c>
      <c r="T271">
        <v>180</v>
      </c>
      <c r="U271">
        <v>6.0463400000000003E-6</v>
      </c>
      <c r="V271">
        <v>-90</v>
      </c>
    </row>
    <row r="272" spans="1:22">
      <c r="A272">
        <v>5989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 t="e">
        <f>IF(AND(Tabelle12[[#This Row],[AreaPx]]&gt;0,NOT(Tabelle12[[#This Row],[AreaPx]]="inf")),Tabelle12[[#This Row],[AreaPx]], NA())</f>
        <v>#N/A</v>
      </c>
      <c r="J272">
        <v>0</v>
      </c>
      <c r="K272">
        <v>0</v>
      </c>
      <c r="L272">
        <v>0</v>
      </c>
      <c r="M272">
        <v>0</v>
      </c>
      <c r="N272">
        <v>0</v>
      </c>
      <c r="O272">
        <f>Tabelle12[[#This Row],[Roll]]+Tabelle12[[#This Row],[Pitch]]</f>
        <v>0</v>
      </c>
      <c r="P272">
        <f>SQRT(Tabelle12[[#This Row],[X]]*Tabelle12[[#This Row],[X]] + Tabelle12[[#This Row],[Y]]*Tabelle12[[#This Row],[Y]] +Tabelle12[[#This Row],[Z]]*Tabelle12[[#This Row],[Z]])</f>
        <v>0</v>
      </c>
      <c r="Q272">
        <v>136</v>
      </c>
      <c r="R272">
        <v>109.2</v>
      </c>
      <c r="S272">
        <v>-41.8</v>
      </c>
      <c r="T272">
        <v>180</v>
      </c>
      <c r="U272">
        <v>6.0463400000000003E-6</v>
      </c>
      <c r="V272">
        <v>-90</v>
      </c>
    </row>
    <row r="273" spans="1:22">
      <c r="A273">
        <v>6009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 t="e">
        <f>IF(AND(Tabelle12[[#This Row],[AreaPx]]&gt;0,NOT(Tabelle12[[#This Row],[AreaPx]]="inf")),Tabelle12[[#This Row],[AreaPx]], NA())</f>
        <v>#N/A</v>
      </c>
      <c r="J273">
        <v>0</v>
      </c>
      <c r="K273">
        <v>0</v>
      </c>
      <c r="L273">
        <v>0</v>
      </c>
      <c r="M273">
        <v>0</v>
      </c>
      <c r="N273">
        <v>0</v>
      </c>
      <c r="O273">
        <f>Tabelle12[[#This Row],[Roll]]+Tabelle12[[#This Row],[Pitch]]</f>
        <v>0</v>
      </c>
      <c r="P273">
        <f>SQRT(Tabelle12[[#This Row],[X]]*Tabelle12[[#This Row],[X]] + Tabelle12[[#This Row],[Y]]*Tabelle12[[#This Row],[Y]] +Tabelle12[[#This Row],[Z]]*Tabelle12[[#This Row],[Z]])</f>
        <v>0</v>
      </c>
      <c r="Q273">
        <v>136</v>
      </c>
      <c r="R273">
        <v>109.2</v>
      </c>
      <c r="S273">
        <v>-41.8</v>
      </c>
      <c r="T273">
        <v>180</v>
      </c>
      <c r="U273">
        <v>6.0463400000000003E-6</v>
      </c>
      <c r="V273">
        <v>-90</v>
      </c>
    </row>
    <row r="274" spans="1:22">
      <c r="A274">
        <v>6026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 t="e">
        <f>IF(AND(Tabelle12[[#This Row],[AreaPx]]&gt;0,NOT(Tabelle12[[#This Row],[AreaPx]]="inf")),Tabelle12[[#This Row],[AreaPx]], NA())</f>
        <v>#N/A</v>
      </c>
      <c r="J274">
        <v>0</v>
      </c>
      <c r="K274">
        <v>0</v>
      </c>
      <c r="L274">
        <v>0</v>
      </c>
      <c r="M274">
        <v>0</v>
      </c>
      <c r="N274">
        <v>0</v>
      </c>
      <c r="O274">
        <f>Tabelle12[[#This Row],[Roll]]+Tabelle12[[#This Row],[Pitch]]</f>
        <v>0</v>
      </c>
      <c r="P274">
        <f>SQRT(Tabelle12[[#This Row],[X]]*Tabelle12[[#This Row],[X]] + Tabelle12[[#This Row],[Y]]*Tabelle12[[#This Row],[Y]] +Tabelle12[[#This Row],[Z]]*Tabelle12[[#This Row],[Z]])</f>
        <v>0</v>
      </c>
      <c r="Q274">
        <v>136</v>
      </c>
      <c r="R274">
        <v>109.2</v>
      </c>
      <c r="S274">
        <v>-41.8</v>
      </c>
      <c r="T274">
        <v>180</v>
      </c>
      <c r="U274">
        <v>6.0463400000000003E-6</v>
      </c>
      <c r="V274">
        <v>-90</v>
      </c>
    </row>
    <row r="275" spans="1:22">
      <c r="A275">
        <v>6037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 t="e">
        <f>IF(AND(Tabelle12[[#This Row],[AreaPx]]&gt;0,NOT(Tabelle12[[#This Row],[AreaPx]]="inf")),Tabelle12[[#This Row],[AreaPx]], NA())</f>
        <v>#N/A</v>
      </c>
      <c r="J275">
        <v>0</v>
      </c>
      <c r="K275">
        <v>0</v>
      </c>
      <c r="L275">
        <v>0</v>
      </c>
      <c r="M275">
        <v>0</v>
      </c>
      <c r="N275">
        <v>0</v>
      </c>
      <c r="O275">
        <f>Tabelle12[[#This Row],[Roll]]+Tabelle12[[#This Row],[Pitch]]</f>
        <v>0</v>
      </c>
      <c r="P275">
        <f>SQRT(Tabelle12[[#This Row],[X]]*Tabelle12[[#This Row],[X]] + Tabelle12[[#This Row],[Y]]*Tabelle12[[#This Row],[Y]] +Tabelle12[[#This Row],[Z]]*Tabelle12[[#This Row],[Z]])</f>
        <v>0</v>
      </c>
      <c r="Q275">
        <v>136</v>
      </c>
      <c r="R275">
        <v>109.2</v>
      </c>
      <c r="S275">
        <v>-41.8</v>
      </c>
      <c r="T275">
        <v>180</v>
      </c>
      <c r="U275">
        <v>6.0463400000000003E-6</v>
      </c>
      <c r="V275">
        <v>-90</v>
      </c>
    </row>
    <row r="276" spans="1:22">
      <c r="A276">
        <v>6045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 t="e">
        <f>IF(AND(Tabelle12[[#This Row],[AreaPx]]&gt;0,NOT(Tabelle12[[#This Row],[AreaPx]]="inf")),Tabelle12[[#This Row],[AreaPx]], NA())</f>
        <v>#N/A</v>
      </c>
      <c r="J276">
        <v>0</v>
      </c>
      <c r="K276">
        <v>0</v>
      </c>
      <c r="L276">
        <v>0</v>
      </c>
      <c r="M276">
        <v>0</v>
      </c>
      <c r="N276">
        <v>0</v>
      </c>
      <c r="O276">
        <f>Tabelle12[[#This Row],[Roll]]+Tabelle12[[#This Row],[Pitch]]</f>
        <v>0</v>
      </c>
      <c r="P276">
        <f>SQRT(Tabelle12[[#This Row],[X]]*Tabelle12[[#This Row],[X]] + Tabelle12[[#This Row],[Y]]*Tabelle12[[#This Row],[Y]] +Tabelle12[[#This Row],[Z]]*Tabelle12[[#This Row],[Z]])</f>
        <v>0</v>
      </c>
      <c r="Q276">
        <v>136</v>
      </c>
      <c r="R276">
        <v>109.2</v>
      </c>
      <c r="S276">
        <v>-41.8</v>
      </c>
      <c r="T276">
        <v>180</v>
      </c>
      <c r="U276">
        <v>6.0463400000000003E-6</v>
      </c>
      <c r="V276">
        <v>-90</v>
      </c>
    </row>
    <row r="277" spans="1:22">
      <c r="A277">
        <v>6069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t="e">
        <f>IF(AND(Tabelle12[[#This Row],[AreaPx]]&gt;0,NOT(Tabelle12[[#This Row],[AreaPx]]="inf")),Tabelle12[[#This Row],[AreaPx]], NA())</f>
        <v>#N/A</v>
      </c>
      <c r="J277">
        <v>0</v>
      </c>
      <c r="K277">
        <v>0</v>
      </c>
      <c r="L277">
        <v>0</v>
      </c>
      <c r="M277">
        <v>0</v>
      </c>
      <c r="N277">
        <v>0</v>
      </c>
      <c r="O277">
        <f>Tabelle12[[#This Row],[Roll]]+Tabelle12[[#This Row],[Pitch]]</f>
        <v>0</v>
      </c>
      <c r="P277">
        <f>SQRT(Tabelle12[[#This Row],[X]]*Tabelle12[[#This Row],[X]] + Tabelle12[[#This Row],[Y]]*Tabelle12[[#This Row],[Y]] +Tabelle12[[#This Row],[Z]]*Tabelle12[[#This Row],[Z]])</f>
        <v>0</v>
      </c>
      <c r="Q277">
        <v>136</v>
      </c>
      <c r="R277">
        <v>109.2</v>
      </c>
      <c r="S277">
        <v>-41.8</v>
      </c>
      <c r="T277">
        <v>180</v>
      </c>
      <c r="U277">
        <v>6.0463400000000003E-6</v>
      </c>
      <c r="V277">
        <v>-90</v>
      </c>
    </row>
    <row r="278" spans="1:22">
      <c r="A278">
        <v>6083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 t="e">
        <f>IF(AND(Tabelle12[[#This Row],[AreaPx]]&gt;0,NOT(Tabelle12[[#This Row],[AreaPx]]="inf")),Tabelle12[[#This Row],[AreaPx]], NA())</f>
        <v>#N/A</v>
      </c>
      <c r="J278">
        <v>0</v>
      </c>
      <c r="K278">
        <v>0</v>
      </c>
      <c r="L278">
        <v>0</v>
      </c>
      <c r="M278">
        <v>0</v>
      </c>
      <c r="N278">
        <v>0</v>
      </c>
      <c r="O278">
        <f>Tabelle12[[#This Row],[Roll]]+Tabelle12[[#This Row],[Pitch]]</f>
        <v>0</v>
      </c>
      <c r="P278">
        <f>SQRT(Tabelle12[[#This Row],[X]]*Tabelle12[[#This Row],[X]] + Tabelle12[[#This Row],[Y]]*Tabelle12[[#This Row],[Y]] +Tabelle12[[#This Row],[Z]]*Tabelle12[[#This Row],[Z]])</f>
        <v>0</v>
      </c>
      <c r="Q278">
        <v>136</v>
      </c>
      <c r="R278">
        <v>109.2</v>
      </c>
      <c r="S278">
        <v>-41.8</v>
      </c>
      <c r="T278">
        <v>180</v>
      </c>
      <c r="U278">
        <v>6.0463400000000003E-6</v>
      </c>
      <c r="V278">
        <v>-90</v>
      </c>
    </row>
    <row r="279" spans="1:22">
      <c r="A279">
        <v>6106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 t="e">
        <f>IF(AND(Tabelle12[[#This Row],[AreaPx]]&gt;0,NOT(Tabelle12[[#This Row],[AreaPx]]="inf")),Tabelle12[[#This Row],[AreaPx]], NA())</f>
        <v>#N/A</v>
      </c>
      <c r="J279">
        <v>0</v>
      </c>
      <c r="K279">
        <v>0</v>
      </c>
      <c r="L279">
        <v>0</v>
      </c>
      <c r="M279">
        <v>0</v>
      </c>
      <c r="N279">
        <v>0</v>
      </c>
      <c r="O279">
        <f>Tabelle12[[#This Row],[Roll]]+Tabelle12[[#This Row],[Pitch]]</f>
        <v>0</v>
      </c>
      <c r="P279">
        <f>SQRT(Tabelle12[[#This Row],[X]]*Tabelle12[[#This Row],[X]] + Tabelle12[[#This Row],[Y]]*Tabelle12[[#This Row],[Y]] +Tabelle12[[#This Row],[Z]]*Tabelle12[[#This Row],[Z]])</f>
        <v>0</v>
      </c>
      <c r="Q279">
        <v>136</v>
      </c>
      <c r="R279">
        <v>109.2</v>
      </c>
      <c r="S279">
        <v>-41.8</v>
      </c>
      <c r="T279">
        <v>180</v>
      </c>
      <c r="U279">
        <v>6.0463400000000003E-6</v>
      </c>
      <c r="V279">
        <v>-90</v>
      </c>
    </row>
    <row r="280" spans="1:22">
      <c r="A280">
        <v>6130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 t="e">
        <f>IF(AND(Tabelle12[[#This Row],[AreaPx]]&gt;0,NOT(Tabelle12[[#This Row],[AreaPx]]="inf")),Tabelle12[[#This Row],[AreaPx]], NA())</f>
        <v>#N/A</v>
      </c>
      <c r="J280">
        <v>0</v>
      </c>
      <c r="K280">
        <v>0</v>
      </c>
      <c r="L280">
        <v>0</v>
      </c>
      <c r="M280">
        <v>0</v>
      </c>
      <c r="N280">
        <v>0</v>
      </c>
      <c r="O280">
        <f>Tabelle12[[#This Row],[Roll]]+Tabelle12[[#This Row],[Pitch]]</f>
        <v>0</v>
      </c>
      <c r="P280">
        <f>SQRT(Tabelle12[[#This Row],[X]]*Tabelle12[[#This Row],[X]] + Tabelle12[[#This Row],[Y]]*Tabelle12[[#This Row],[Y]] +Tabelle12[[#This Row],[Z]]*Tabelle12[[#This Row],[Z]])</f>
        <v>0</v>
      </c>
      <c r="Q280">
        <v>136</v>
      </c>
      <c r="R280">
        <v>109.2</v>
      </c>
      <c r="S280">
        <v>-41.8</v>
      </c>
      <c r="T280">
        <v>180</v>
      </c>
      <c r="U280">
        <v>6.0463400000000003E-6</v>
      </c>
      <c r="V280">
        <v>-90</v>
      </c>
    </row>
    <row r="281" spans="1:22">
      <c r="A281">
        <v>6147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 t="e">
        <f>IF(AND(Tabelle12[[#This Row],[AreaPx]]&gt;0,NOT(Tabelle12[[#This Row],[AreaPx]]="inf")),Tabelle12[[#This Row],[AreaPx]], NA())</f>
        <v>#N/A</v>
      </c>
      <c r="J281">
        <v>0</v>
      </c>
      <c r="K281">
        <v>0</v>
      </c>
      <c r="L281">
        <v>0</v>
      </c>
      <c r="M281">
        <v>0</v>
      </c>
      <c r="N281">
        <v>0</v>
      </c>
      <c r="O281">
        <f>Tabelle12[[#This Row],[Roll]]+Tabelle12[[#This Row],[Pitch]]</f>
        <v>0</v>
      </c>
      <c r="P281">
        <f>SQRT(Tabelle12[[#This Row],[X]]*Tabelle12[[#This Row],[X]] + Tabelle12[[#This Row],[Y]]*Tabelle12[[#This Row],[Y]] +Tabelle12[[#This Row],[Z]]*Tabelle12[[#This Row],[Z]])</f>
        <v>0</v>
      </c>
      <c r="Q281">
        <v>136</v>
      </c>
      <c r="R281">
        <v>109.2</v>
      </c>
      <c r="S281">
        <v>-41.8</v>
      </c>
      <c r="T281">
        <v>180</v>
      </c>
      <c r="U281">
        <v>6.0463400000000003E-6</v>
      </c>
      <c r="V281">
        <v>-90</v>
      </c>
    </row>
    <row r="282" spans="1:22">
      <c r="A282">
        <v>6169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 t="e">
        <f>IF(AND(Tabelle12[[#This Row],[AreaPx]]&gt;0,NOT(Tabelle12[[#This Row],[AreaPx]]="inf")),Tabelle12[[#This Row],[AreaPx]], NA())</f>
        <v>#N/A</v>
      </c>
      <c r="J282">
        <v>0</v>
      </c>
      <c r="K282">
        <v>0</v>
      </c>
      <c r="L282">
        <v>0</v>
      </c>
      <c r="M282">
        <v>0</v>
      </c>
      <c r="N282">
        <v>0</v>
      </c>
      <c r="O282">
        <f>Tabelle12[[#This Row],[Roll]]+Tabelle12[[#This Row],[Pitch]]</f>
        <v>0</v>
      </c>
      <c r="P282">
        <f>SQRT(Tabelle12[[#This Row],[X]]*Tabelle12[[#This Row],[X]] + Tabelle12[[#This Row],[Y]]*Tabelle12[[#This Row],[Y]] +Tabelle12[[#This Row],[Z]]*Tabelle12[[#This Row],[Z]])</f>
        <v>0</v>
      </c>
      <c r="Q282">
        <v>136</v>
      </c>
      <c r="R282">
        <v>109.2</v>
      </c>
      <c r="S282">
        <v>-41.8</v>
      </c>
      <c r="T282">
        <v>180</v>
      </c>
      <c r="U282">
        <v>6.0463400000000003E-6</v>
      </c>
      <c r="V282">
        <v>-90</v>
      </c>
    </row>
    <row r="283" spans="1:22">
      <c r="A283">
        <v>6190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 t="e">
        <f>IF(AND(Tabelle12[[#This Row],[AreaPx]]&gt;0,NOT(Tabelle12[[#This Row],[AreaPx]]="inf")),Tabelle12[[#This Row],[AreaPx]], NA())</f>
        <v>#N/A</v>
      </c>
      <c r="J283">
        <v>0</v>
      </c>
      <c r="K283">
        <v>0</v>
      </c>
      <c r="L283">
        <v>0</v>
      </c>
      <c r="M283">
        <v>0</v>
      </c>
      <c r="N283">
        <v>0</v>
      </c>
      <c r="O283">
        <f>Tabelle12[[#This Row],[Roll]]+Tabelle12[[#This Row],[Pitch]]</f>
        <v>0</v>
      </c>
      <c r="P283">
        <f>SQRT(Tabelle12[[#This Row],[X]]*Tabelle12[[#This Row],[X]] + Tabelle12[[#This Row],[Y]]*Tabelle12[[#This Row],[Y]] +Tabelle12[[#This Row],[Z]]*Tabelle12[[#This Row],[Z]])</f>
        <v>0</v>
      </c>
      <c r="Q283">
        <v>136</v>
      </c>
      <c r="R283">
        <v>109.2</v>
      </c>
      <c r="S283">
        <v>-41.8</v>
      </c>
      <c r="T283">
        <v>180</v>
      </c>
      <c r="U283">
        <v>6.0463400000000003E-6</v>
      </c>
      <c r="V283">
        <v>-90</v>
      </c>
    </row>
    <row r="284" spans="1:22">
      <c r="A284">
        <v>6213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 t="e">
        <f>IF(AND(Tabelle12[[#This Row],[AreaPx]]&gt;0,NOT(Tabelle12[[#This Row],[AreaPx]]="inf")),Tabelle12[[#This Row],[AreaPx]], NA())</f>
        <v>#N/A</v>
      </c>
      <c r="J284">
        <v>0</v>
      </c>
      <c r="K284">
        <v>0</v>
      </c>
      <c r="L284">
        <v>0</v>
      </c>
      <c r="M284">
        <v>0</v>
      </c>
      <c r="N284">
        <v>0</v>
      </c>
      <c r="O284">
        <f>Tabelle12[[#This Row],[Roll]]+Tabelle12[[#This Row],[Pitch]]</f>
        <v>0</v>
      </c>
      <c r="P284">
        <f>SQRT(Tabelle12[[#This Row],[X]]*Tabelle12[[#This Row],[X]] + Tabelle12[[#This Row],[Y]]*Tabelle12[[#This Row],[Y]] +Tabelle12[[#This Row],[Z]]*Tabelle12[[#This Row],[Z]])</f>
        <v>0</v>
      </c>
      <c r="Q284">
        <v>136</v>
      </c>
      <c r="R284">
        <v>109.2</v>
      </c>
      <c r="S284">
        <v>-41.8</v>
      </c>
      <c r="T284">
        <v>180</v>
      </c>
      <c r="U284">
        <v>6.0463400000000003E-6</v>
      </c>
      <c r="V284">
        <v>-90</v>
      </c>
    </row>
    <row r="285" spans="1:22">
      <c r="A285">
        <v>6230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 t="e">
        <f>IF(AND(Tabelle12[[#This Row],[AreaPx]]&gt;0,NOT(Tabelle12[[#This Row],[AreaPx]]="inf")),Tabelle12[[#This Row],[AreaPx]], NA())</f>
        <v>#N/A</v>
      </c>
      <c r="J285">
        <v>0</v>
      </c>
      <c r="K285">
        <v>0</v>
      </c>
      <c r="L285">
        <v>0</v>
      </c>
      <c r="M285">
        <v>0</v>
      </c>
      <c r="N285">
        <v>0</v>
      </c>
      <c r="O285">
        <f>Tabelle12[[#This Row],[Roll]]+Tabelle12[[#This Row],[Pitch]]</f>
        <v>0</v>
      </c>
      <c r="P285">
        <f>SQRT(Tabelle12[[#This Row],[X]]*Tabelle12[[#This Row],[X]] + Tabelle12[[#This Row],[Y]]*Tabelle12[[#This Row],[Y]] +Tabelle12[[#This Row],[Z]]*Tabelle12[[#This Row],[Z]])</f>
        <v>0</v>
      </c>
      <c r="Q285">
        <v>136</v>
      </c>
      <c r="R285">
        <v>109.2</v>
      </c>
      <c r="S285">
        <v>-41.8</v>
      </c>
      <c r="T285">
        <v>180</v>
      </c>
      <c r="U285">
        <v>6.0463400000000003E-6</v>
      </c>
      <c r="V285">
        <v>-90</v>
      </c>
    </row>
    <row r="286" spans="1:22">
      <c r="A286">
        <v>6241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 t="e">
        <f>IF(AND(Tabelle12[[#This Row],[AreaPx]]&gt;0,NOT(Tabelle12[[#This Row],[AreaPx]]="inf")),Tabelle12[[#This Row],[AreaPx]], NA())</f>
        <v>#N/A</v>
      </c>
      <c r="J286">
        <v>0</v>
      </c>
      <c r="K286">
        <v>0</v>
      </c>
      <c r="L286">
        <v>0</v>
      </c>
      <c r="M286">
        <v>0</v>
      </c>
      <c r="N286">
        <v>0</v>
      </c>
      <c r="O286">
        <f>Tabelle12[[#This Row],[Roll]]+Tabelle12[[#This Row],[Pitch]]</f>
        <v>0</v>
      </c>
      <c r="P286">
        <f>SQRT(Tabelle12[[#This Row],[X]]*Tabelle12[[#This Row],[X]] + Tabelle12[[#This Row],[Y]]*Tabelle12[[#This Row],[Y]] +Tabelle12[[#This Row],[Z]]*Tabelle12[[#This Row],[Z]])</f>
        <v>0</v>
      </c>
      <c r="Q286">
        <v>136</v>
      </c>
      <c r="R286">
        <v>109.2</v>
      </c>
      <c r="S286">
        <v>-41.8</v>
      </c>
      <c r="T286">
        <v>180</v>
      </c>
      <c r="U286">
        <v>6.0463400000000003E-6</v>
      </c>
      <c r="V286">
        <v>-90</v>
      </c>
    </row>
    <row r="287" spans="1:22">
      <c r="A287">
        <v>6265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 t="e">
        <f>IF(AND(Tabelle12[[#This Row],[AreaPx]]&gt;0,NOT(Tabelle12[[#This Row],[AreaPx]]="inf")),Tabelle12[[#This Row],[AreaPx]], NA())</f>
        <v>#N/A</v>
      </c>
      <c r="J287">
        <v>0</v>
      </c>
      <c r="K287">
        <v>0</v>
      </c>
      <c r="L287">
        <v>0</v>
      </c>
      <c r="M287">
        <v>0</v>
      </c>
      <c r="N287">
        <v>0</v>
      </c>
      <c r="O287">
        <f>Tabelle12[[#This Row],[Roll]]+Tabelle12[[#This Row],[Pitch]]</f>
        <v>0</v>
      </c>
      <c r="P287">
        <f>SQRT(Tabelle12[[#This Row],[X]]*Tabelle12[[#This Row],[X]] + Tabelle12[[#This Row],[Y]]*Tabelle12[[#This Row],[Y]] +Tabelle12[[#This Row],[Z]]*Tabelle12[[#This Row],[Z]])</f>
        <v>0</v>
      </c>
      <c r="Q287">
        <v>136</v>
      </c>
      <c r="R287">
        <v>109.2</v>
      </c>
      <c r="S287">
        <v>-41.8</v>
      </c>
      <c r="T287">
        <v>180</v>
      </c>
      <c r="U287">
        <v>6.0463400000000003E-6</v>
      </c>
      <c r="V287">
        <v>-90</v>
      </c>
    </row>
    <row r="288" spans="1:22">
      <c r="A288">
        <v>6279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 t="e">
        <f>IF(AND(Tabelle12[[#This Row],[AreaPx]]&gt;0,NOT(Tabelle12[[#This Row],[AreaPx]]="inf")),Tabelle12[[#This Row],[AreaPx]], NA())</f>
        <v>#N/A</v>
      </c>
      <c r="J288">
        <v>0</v>
      </c>
      <c r="K288">
        <v>0</v>
      </c>
      <c r="L288">
        <v>0</v>
      </c>
      <c r="M288">
        <v>0</v>
      </c>
      <c r="N288">
        <v>0</v>
      </c>
      <c r="O288">
        <f>Tabelle12[[#This Row],[Roll]]+Tabelle12[[#This Row],[Pitch]]</f>
        <v>0</v>
      </c>
      <c r="P288">
        <f>SQRT(Tabelle12[[#This Row],[X]]*Tabelle12[[#This Row],[X]] + Tabelle12[[#This Row],[Y]]*Tabelle12[[#This Row],[Y]] +Tabelle12[[#This Row],[Z]]*Tabelle12[[#This Row],[Z]])</f>
        <v>0</v>
      </c>
      <c r="Q288">
        <v>136</v>
      </c>
      <c r="R288">
        <v>109.2</v>
      </c>
      <c r="S288">
        <v>-41.8</v>
      </c>
      <c r="T288">
        <v>180</v>
      </c>
      <c r="U288">
        <v>6.0463400000000003E-6</v>
      </c>
      <c r="V288">
        <v>-90</v>
      </c>
    </row>
    <row r="289" spans="1:22">
      <c r="A289">
        <v>6301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 t="e">
        <f>IF(AND(Tabelle12[[#This Row],[AreaPx]]&gt;0,NOT(Tabelle12[[#This Row],[AreaPx]]="inf")),Tabelle12[[#This Row],[AreaPx]], NA())</f>
        <v>#N/A</v>
      </c>
      <c r="J289">
        <v>0</v>
      </c>
      <c r="K289">
        <v>0</v>
      </c>
      <c r="L289">
        <v>0</v>
      </c>
      <c r="M289">
        <v>0</v>
      </c>
      <c r="N289">
        <v>0</v>
      </c>
      <c r="O289">
        <f>Tabelle12[[#This Row],[Roll]]+Tabelle12[[#This Row],[Pitch]]</f>
        <v>0</v>
      </c>
      <c r="P289">
        <f>SQRT(Tabelle12[[#This Row],[X]]*Tabelle12[[#This Row],[X]] + Tabelle12[[#This Row],[Y]]*Tabelle12[[#This Row],[Y]] +Tabelle12[[#This Row],[Z]]*Tabelle12[[#This Row],[Z]])</f>
        <v>0</v>
      </c>
      <c r="Q289">
        <v>136</v>
      </c>
      <c r="R289">
        <v>109.2</v>
      </c>
      <c r="S289">
        <v>-41.8</v>
      </c>
      <c r="T289">
        <v>180</v>
      </c>
      <c r="U289">
        <v>6.0463400000000003E-6</v>
      </c>
      <c r="V289">
        <v>-90</v>
      </c>
    </row>
    <row r="290" spans="1:22">
      <c r="A290">
        <v>6316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 t="e">
        <f>IF(AND(Tabelle12[[#This Row],[AreaPx]]&gt;0,NOT(Tabelle12[[#This Row],[AreaPx]]="inf")),Tabelle12[[#This Row],[AreaPx]], NA())</f>
        <v>#N/A</v>
      </c>
      <c r="J290">
        <v>0</v>
      </c>
      <c r="K290">
        <v>0</v>
      </c>
      <c r="L290">
        <v>0</v>
      </c>
      <c r="M290">
        <v>0</v>
      </c>
      <c r="N290">
        <v>0</v>
      </c>
      <c r="O290">
        <f>Tabelle12[[#This Row],[Roll]]+Tabelle12[[#This Row],[Pitch]]</f>
        <v>0</v>
      </c>
      <c r="P290">
        <f>SQRT(Tabelle12[[#This Row],[X]]*Tabelle12[[#This Row],[X]] + Tabelle12[[#This Row],[Y]]*Tabelle12[[#This Row],[Y]] +Tabelle12[[#This Row],[Z]]*Tabelle12[[#This Row],[Z]])</f>
        <v>0</v>
      </c>
      <c r="Q290">
        <v>136</v>
      </c>
      <c r="R290">
        <v>109.2</v>
      </c>
      <c r="S290">
        <v>-41.8</v>
      </c>
      <c r="T290">
        <v>180</v>
      </c>
      <c r="U290">
        <v>6.0463400000000003E-6</v>
      </c>
      <c r="V290">
        <v>-90</v>
      </c>
    </row>
    <row r="291" spans="1:22">
      <c r="A291">
        <v>6339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 t="e">
        <f>IF(AND(Tabelle12[[#This Row],[AreaPx]]&gt;0,NOT(Tabelle12[[#This Row],[AreaPx]]="inf")),Tabelle12[[#This Row],[AreaPx]], NA())</f>
        <v>#N/A</v>
      </c>
      <c r="J291">
        <v>0</v>
      </c>
      <c r="K291">
        <v>0</v>
      </c>
      <c r="L291">
        <v>0</v>
      </c>
      <c r="M291">
        <v>0</v>
      </c>
      <c r="N291">
        <v>0</v>
      </c>
      <c r="O291">
        <f>Tabelle12[[#This Row],[Roll]]+Tabelle12[[#This Row],[Pitch]]</f>
        <v>0</v>
      </c>
      <c r="P291">
        <f>SQRT(Tabelle12[[#This Row],[X]]*Tabelle12[[#This Row],[X]] + Tabelle12[[#This Row],[Y]]*Tabelle12[[#This Row],[Y]] +Tabelle12[[#This Row],[Z]]*Tabelle12[[#This Row],[Z]])</f>
        <v>0</v>
      </c>
      <c r="Q291">
        <v>136</v>
      </c>
      <c r="R291">
        <v>109.2</v>
      </c>
      <c r="S291">
        <v>-41.8</v>
      </c>
      <c r="T291">
        <v>180</v>
      </c>
      <c r="U291">
        <v>6.0463400000000003E-6</v>
      </c>
      <c r="V291">
        <v>-90</v>
      </c>
    </row>
    <row r="292" spans="1:22">
      <c r="A292">
        <v>6363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 t="e">
        <f>IF(AND(Tabelle12[[#This Row],[AreaPx]]&gt;0,NOT(Tabelle12[[#This Row],[AreaPx]]="inf")),Tabelle12[[#This Row],[AreaPx]], NA())</f>
        <v>#N/A</v>
      </c>
      <c r="J292">
        <v>0</v>
      </c>
      <c r="K292">
        <v>0</v>
      </c>
      <c r="L292">
        <v>0</v>
      </c>
      <c r="M292">
        <v>0</v>
      </c>
      <c r="N292">
        <v>0</v>
      </c>
      <c r="O292">
        <f>Tabelle12[[#This Row],[Roll]]+Tabelle12[[#This Row],[Pitch]]</f>
        <v>0</v>
      </c>
      <c r="P292">
        <f>SQRT(Tabelle12[[#This Row],[X]]*Tabelle12[[#This Row],[X]] + Tabelle12[[#This Row],[Y]]*Tabelle12[[#This Row],[Y]] +Tabelle12[[#This Row],[Z]]*Tabelle12[[#This Row],[Z]])</f>
        <v>0</v>
      </c>
      <c r="Q292">
        <v>136</v>
      </c>
      <c r="R292">
        <v>109.2</v>
      </c>
      <c r="S292">
        <v>-41.8</v>
      </c>
      <c r="T292">
        <v>180</v>
      </c>
      <c r="U292">
        <v>6.0463400000000003E-6</v>
      </c>
      <c r="V292">
        <v>-90</v>
      </c>
    </row>
    <row r="293" spans="1:22">
      <c r="A293">
        <v>6379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 t="e">
        <f>IF(AND(Tabelle12[[#This Row],[AreaPx]]&gt;0,NOT(Tabelle12[[#This Row],[AreaPx]]="inf")),Tabelle12[[#This Row],[AreaPx]], NA())</f>
        <v>#N/A</v>
      </c>
      <c r="J293">
        <v>0</v>
      </c>
      <c r="K293">
        <v>0</v>
      </c>
      <c r="L293">
        <v>0</v>
      </c>
      <c r="M293">
        <v>0</v>
      </c>
      <c r="N293">
        <v>0</v>
      </c>
      <c r="O293">
        <f>Tabelle12[[#This Row],[Roll]]+Tabelle12[[#This Row],[Pitch]]</f>
        <v>0</v>
      </c>
      <c r="P293">
        <f>SQRT(Tabelle12[[#This Row],[X]]*Tabelle12[[#This Row],[X]] + Tabelle12[[#This Row],[Y]]*Tabelle12[[#This Row],[Y]] +Tabelle12[[#This Row],[Z]]*Tabelle12[[#This Row],[Z]])</f>
        <v>0</v>
      </c>
      <c r="Q293">
        <v>136</v>
      </c>
      <c r="R293">
        <v>109.2</v>
      </c>
      <c r="S293">
        <v>-41.8</v>
      </c>
      <c r="T293">
        <v>180</v>
      </c>
      <c r="U293">
        <v>6.0463400000000003E-6</v>
      </c>
      <c r="V293">
        <v>-90</v>
      </c>
    </row>
    <row r="294" spans="1:22">
      <c r="A294">
        <v>6402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 t="e">
        <f>IF(AND(Tabelle12[[#This Row],[AreaPx]]&gt;0,NOT(Tabelle12[[#This Row],[AreaPx]]="inf")),Tabelle12[[#This Row],[AreaPx]], NA())</f>
        <v>#N/A</v>
      </c>
      <c r="J294">
        <v>0</v>
      </c>
      <c r="K294">
        <v>0</v>
      </c>
      <c r="L294">
        <v>0</v>
      </c>
      <c r="M294">
        <v>0</v>
      </c>
      <c r="N294">
        <v>0</v>
      </c>
      <c r="O294">
        <f>Tabelle12[[#This Row],[Roll]]+Tabelle12[[#This Row],[Pitch]]</f>
        <v>0</v>
      </c>
      <c r="P294">
        <f>SQRT(Tabelle12[[#This Row],[X]]*Tabelle12[[#This Row],[X]] + Tabelle12[[#This Row],[Y]]*Tabelle12[[#This Row],[Y]] +Tabelle12[[#This Row],[Z]]*Tabelle12[[#This Row],[Z]])</f>
        <v>0</v>
      </c>
      <c r="Q294">
        <v>136</v>
      </c>
      <c r="R294">
        <v>109.2</v>
      </c>
      <c r="S294">
        <v>-41.8</v>
      </c>
      <c r="T294">
        <v>180</v>
      </c>
      <c r="U294">
        <v>6.0463400000000003E-6</v>
      </c>
      <c r="V294">
        <v>-90</v>
      </c>
    </row>
    <row r="295" spans="1:22">
      <c r="A295">
        <v>6410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 t="e">
        <f>IF(AND(Tabelle12[[#This Row],[AreaPx]]&gt;0,NOT(Tabelle12[[#This Row],[AreaPx]]="inf")),Tabelle12[[#This Row],[AreaPx]], NA())</f>
        <v>#N/A</v>
      </c>
      <c r="J295">
        <v>0</v>
      </c>
      <c r="K295">
        <v>0</v>
      </c>
      <c r="L295">
        <v>0</v>
      </c>
      <c r="M295">
        <v>0</v>
      </c>
      <c r="N295">
        <v>0</v>
      </c>
      <c r="O295">
        <f>Tabelle12[[#This Row],[Roll]]+Tabelle12[[#This Row],[Pitch]]</f>
        <v>0</v>
      </c>
      <c r="P295">
        <f>SQRT(Tabelle12[[#This Row],[X]]*Tabelle12[[#This Row],[X]] + Tabelle12[[#This Row],[Y]]*Tabelle12[[#This Row],[Y]] +Tabelle12[[#This Row],[Z]]*Tabelle12[[#This Row],[Z]])</f>
        <v>0</v>
      </c>
      <c r="Q295">
        <v>136</v>
      </c>
      <c r="R295">
        <v>109.2</v>
      </c>
      <c r="S295">
        <v>-41.8</v>
      </c>
      <c r="T295">
        <v>180</v>
      </c>
      <c r="U295">
        <v>6.0463400000000003E-6</v>
      </c>
      <c r="V295">
        <v>-90</v>
      </c>
    </row>
    <row r="296" spans="1:22">
      <c r="A296">
        <v>6423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 t="e">
        <f>IF(AND(Tabelle12[[#This Row],[AreaPx]]&gt;0,NOT(Tabelle12[[#This Row],[AreaPx]]="inf")),Tabelle12[[#This Row],[AreaPx]], NA())</f>
        <v>#N/A</v>
      </c>
      <c r="J296">
        <v>0</v>
      </c>
      <c r="K296">
        <v>0</v>
      </c>
      <c r="L296">
        <v>0</v>
      </c>
      <c r="M296">
        <v>0</v>
      </c>
      <c r="N296">
        <v>0</v>
      </c>
      <c r="O296">
        <f>Tabelle12[[#This Row],[Roll]]+Tabelle12[[#This Row],[Pitch]]</f>
        <v>0</v>
      </c>
      <c r="P296">
        <f>SQRT(Tabelle12[[#This Row],[X]]*Tabelle12[[#This Row],[X]] + Tabelle12[[#This Row],[Y]]*Tabelle12[[#This Row],[Y]] +Tabelle12[[#This Row],[Z]]*Tabelle12[[#This Row],[Z]])</f>
        <v>0</v>
      </c>
      <c r="Q296">
        <v>136</v>
      </c>
      <c r="R296">
        <v>109.2</v>
      </c>
      <c r="S296">
        <v>-41.8</v>
      </c>
      <c r="T296">
        <v>180</v>
      </c>
      <c r="U296">
        <v>6.0463400000000003E-6</v>
      </c>
      <c r="V296">
        <v>-90</v>
      </c>
    </row>
    <row r="297" spans="1:22">
      <c r="A297">
        <v>6433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 t="e">
        <f>IF(AND(Tabelle12[[#This Row],[AreaPx]]&gt;0,NOT(Tabelle12[[#This Row],[AreaPx]]="inf")),Tabelle12[[#This Row],[AreaPx]], NA())</f>
        <v>#N/A</v>
      </c>
      <c r="J297">
        <v>0</v>
      </c>
      <c r="K297">
        <v>0</v>
      </c>
      <c r="L297">
        <v>0</v>
      </c>
      <c r="M297">
        <v>0</v>
      </c>
      <c r="N297">
        <v>0</v>
      </c>
      <c r="O297">
        <f>Tabelle12[[#This Row],[Roll]]+Tabelle12[[#This Row],[Pitch]]</f>
        <v>0</v>
      </c>
      <c r="P297">
        <f>SQRT(Tabelle12[[#This Row],[X]]*Tabelle12[[#This Row],[X]] + Tabelle12[[#This Row],[Y]]*Tabelle12[[#This Row],[Y]] +Tabelle12[[#This Row],[Z]]*Tabelle12[[#This Row],[Z]])</f>
        <v>0</v>
      </c>
      <c r="Q297">
        <v>136</v>
      </c>
      <c r="R297">
        <v>109.2</v>
      </c>
      <c r="S297">
        <v>-41.8</v>
      </c>
      <c r="T297">
        <v>180</v>
      </c>
      <c r="U297">
        <v>6.0463400000000003E-6</v>
      </c>
      <c r="V297">
        <v>-90</v>
      </c>
    </row>
    <row r="298" spans="1:22">
      <c r="A298">
        <v>6440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 t="e">
        <f>IF(AND(Tabelle12[[#This Row],[AreaPx]]&gt;0,NOT(Tabelle12[[#This Row],[AreaPx]]="inf")),Tabelle12[[#This Row],[AreaPx]], NA())</f>
        <v>#N/A</v>
      </c>
      <c r="J298">
        <v>0</v>
      </c>
      <c r="K298">
        <v>0</v>
      </c>
      <c r="L298">
        <v>0</v>
      </c>
      <c r="M298">
        <v>0</v>
      </c>
      <c r="N298">
        <v>0</v>
      </c>
      <c r="O298">
        <f>Tabelle12[[#This Row],[Roll]]+Tabelle12[[#This Row],[Pitch]]</f>
        <v>0</v>
      </c>
      <c r="P298">
        <f>SQRT(Tabelle12[[#This Row],[X]]*Tabelle12[[#This Row],[X]] + Tabelle12[[#This Row],[Y]]*Tabelle12[[#This Row],[Y]] +Tabelle12[[#This Row],[Z]]*Tabelle12[[#This Row],[Z]])</f>
        <v>0</v>
      </c>
      <c r="Q298">
        <v>136</v>
      </c>
      <c r="R298">
        <v>109.2</v>
      </c>
      <c r="S298">
        <v>-41.8</v>
      </c>
      <c r="T298">
        <v>180</v>
      </c>
      <c r="U298">
        <v>6.0463400000000003E-6</v>
      </c>
      <c r="V298">
        <v>-90</v>
      </c>
    </row>
    <row r="299" spans="1:22">
      <c r="A299">
        <v>6470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 t="e">
        <f>IF(AND(Tabelle12[[#This Row],[AreaPx]]&gt;0,NOT(Tabelle12[[#This Row],[AreaPx]]="inf")),Tabelle12[[#This Row],[AreaPx]], NA())</f>
        <v>#N/A</v>
      </c>
      <c r="J299">
        <v>0</v>
      </c>
      <c r="K299">
        <v>0</v>
      </c>
      <c r="L299">
        <v>0</v>
      </c>
      <c r="M299">
        <v>0</v>
      </c>
      <c r="N299">
        <v>0</v>
      </c>
      <c r="O299">
        <f>Tabelle12[[#This Row],[Roll]]+Tabelle12[[#This Row],[Pitch]]</f>
        <v>0</v>
      </c>
      <c r="P299">
        <f>SQRT(Tabelle12[[#This Row],[X]]*Tabelle12[[#This Row],[X]] + Tabelle12[[#This Row],[Y]]*Tabelle12[[#This Row],[Y]] +Tabelle12[[#This Row],[Z]]*Tabelle12[[#This Row],[Z]])</f>
        <v>0</v>
      </c>
      <c r="Q299">
        <v>136</v>
      </c>
      <c r="R299">
        <v>109.2</v>
      </c>
      <c r="S299">
        <v>-41.8</v>
      </c>
      <c r="T299">
        <v>180</v>
      </c>
      <c r="U299">
        <v>6.0463400000000003E-6</v>
      </c>
      <c r="V299">
        <v>-90</v>
      </c>
    </row>
    <row r="300" spans="1:22">
      <c r="A300">
        <v>6484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 t="e">
        <f>IF(AND(Tabelle12[[#This Row],[AreaPx]]&gt;0,NOT(Tabelle12[[#This Row],[AreaPx]]="inf")),Tabelle12[[#This Row],[AreaPx]], NA())</f>
        <v>#N/A</v>
      </c>
      <c r="J300">
        <v>0</v>
      </c>
      <c r="K300">
        <v>0</v>
      </c>
      <c r="L300">
        <v>0</v>
      </c>
      <c r="M300">
        <v>0</v>
      </c>
      <c r="N300">
        <v>0</v>
      </c>
      <c r="O300">
        <f>Tabelle12[[#This Row],[Roll]]+Tabelle12[[#This Row],[Pitch]]</f>
        <v>0</v>
      </c>
      <c r="P300">
        <f>SQRT(Tabelle12[[#This Row],[X]]*Tabelle12[[#This Row],[X]] + Tabelle12[[#This Row],[Y]]*Tabelle12[[#This Row],[Y]] +Tabelle12[[#This Row],[Z]]*Tabelle12[[#This Row],[Z]])</f>
        <v>0</v>
      </c>
      <c r="Q300">
        <v>136</v>
      </c>
      <c r="R300">
        <v>109.2</v>
      </c>
      <c r="S300">
        <v>-41.8</v>
      </c>
      <c r="T300">
        <v>180</v>
      </c>
      <c r="U300">
        <v>6.0463400000000003E-6</v>
      </c>
      <c r="V300">
        <v>-90</v>
      </c>
    </row>
    <row r="301" spans="1:22">
      <c r="A301">
        <v>6510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 t="e">
        <f>IF(AND(Tabelle12[[#This Row],[AreaPx]]&gt;0,NOT(Tabelle12[[#This Row],[AreaPx]]="inf")),Tabelle12[[#This Row],[AreaPx]], NA())</f>
        <v>#N/A</v>
      </c>
      <c r="J301">
        <v>0</v>
      </c>
      <c r="K301">
        <v>0</v>
      </c>
      <c r="L301">
        <v>0</v>
      </c>
      <c r="M301">
        <v>0</v>
      </c>
      <c r="N301">
        <v>0</v>
      </c>
      <c r="O301">
        <f>Tabelle12[[#This Row],[Roll]]+Tabelle12[[#This Row],[Pitch]]</f>
        <v>0</v>
      </c>
      <c r="P301">
        <f>SQRT(Tabelle12[[#This Row],[X]]*Tabelle12[[#This Row],[X]] + Tabelle12[[#This Row],[Y]]*Tabelle12[[#This Row],[Y]] +Tabelle12[[#This Row],[Z]]*Tabelle12[[#This Row],[Z]])</f>
        <v>0</v>
      </c>
      <c r="Q301">
        <v>136</v>
      </c>
      <c r="R301">
        <v>109.2</v>
      </c>
      <c r="S301">
        <v>-41.8</v>
      </c>
      <c r="T301">
        <v>180</v>
      </c>
      <c r="U301">
        <v>6.0463400000000003E-6</v>
      </c>
      <c r="V301">
        <v>-90</v>
      </c>
    </row>
    <row r="302" spans="1:22">
      <c r="A302">
        <v>6535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 t="e">
        <f>IF(AND(Tabelle12[[#This Row],[AreaPx]]&gt;0,NOT(Tabelle12[[#This Row],[AreaPx]]="inf")),Tabelle12[[#This Row],[AreaPx]], NA())</f>
        <v>#N/A</v>
      </c>
      <c r="J302">
        <v>0</v>
      </c>
      <c r="K302">
        <v>0</v>
      </c>
      <c r="L302">
        <v>0</v>
      </c>
      <c r="M302">
        <v>0</v>
      </c>
      <c r="N302">
        <v>0</v>
      </c>
      <c r="O302">
        <f>Tabelle12[[#This Row],[Roll]]+Tabelle12[[#This Row],[Pitch]]</f>
        <v>0</v>
      </c>
      <c r="P302">
        <f>SQRT(Tabelle12[[#This Row],[X]]*Tabelle12[[#This Row],[X]] + Tabelle12[[#This Row],[Y]]*Tabelle12[[#This Row],[Y]] +Tabelle12[[#This Row],[Z]]*Tabelle12[[#This Row],[Z]])</f>
        <v>0</v>
      </c>
      <c r="Q302">
        <v>136</v>
      </c>
      <c r="R302">
        <v>109.2</v>
      </c>
      <c r="S302">
        <v>-41.8</v>
      </c>
      <c r="T302">
        <v>180</v>
      </c>
      <c r="U302">
        <v>6.0463400000000003E-6</v>
      </c>
      <c r="V302">
        <v>-90</v>
      </c>
    </row>
    <row r="303" spans="1:22">
      <c r="A303">
        <v>6551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 t="e">
        <f>IF(AND(Tabelle12[[#This Row],[AreaPx]]&gt;0,NOT(Tabelle12[[#This Row],[AreaPx]]="inf")),Tabelle12[[#This Row],[AreaPx]], NA())</f>
        <v>#N/A</v>
      </c>
      <c r="J303">
        <v>0</v>
      </c>
      <c r="K303">
        <v>0</v>
      </c>
      <c r="L303">
        <v>0</v>
      </c>
      <c r="M303">
        <v>0</v>
      </c>
      <c r="N303">
        <v>0</v>
      </c>
      <c r="O303">
        <f>Tabelle12[[#This Row],[Roll]]+Tabelle12[[#This Row],[Pitch]]</f>
        <v>0</v>
      </c>
      <c r="P303">
        <f>SQRT(Tabelle12[[#This Row],[X]]*Tabelle12[[#This Row],[X]] + Tabelle12[[#This Row],[Y]]*Tabelle12[[#This Row],[Y]] +Tabelle12[[#This Row],[Z]]*Tabelle12[[#This Row],[Z]])</f>
        <v>0</v>
      </c>
      <c r="Q303">
        <v>136</v>
      </c>
      <c r="R303">
        <v>109.2</v>
      </c>
      <c r="S303">
        <v>-41.8</v>
      </c>
      <c r="T303">
        <v>180</v>
      </c>
      <c r="U303">
        <v>6.0463400000000003E-6</v>
      </c>
      <c r="V303">
        <v>-90</v>
      </c>
    </row>
    <row r="304" spans="1:22">
      <c r="A304">
        <v>6572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 t="e">
        <f>IF(AND(Tabelle12[[#This Row],[AreaPx]]&gt;0,NOT(Tabelle12[[#This Row],[AreaPx]]="inf")),Tabelle12[[#This Row],[AreaPx]], NA())</f>
        <v>#N/A</v>
      </c>
      <c r="J304">
        <v>0</v>
      </c>
      <c r="K304">
        <v>0</v>
      </c>
      <c r="L304">
        <v>0</v>
      </c>
      <c r="M304">
        <v>0</v>
      </c>
      <c r="N304">
        <v>0</v>
      </c>
      <c r="O304">
        <f>Tabelle12[[#This Row],[Roll]]+Tabelle12[[#This Row],[Pitch]]</f>
        <v>0</v>
      </c>
      <c r="P304">
        <f>SQRT(Tabelle12[[#This Row],[X]]*Tabelle12[[#This Row],[X]] + Tabelle12[[#This Row],[Y]]*Tabelle12[[#This Row],[Y]] +Tabelle12[[#This Row],[Z]]*Tabelle12[[#This Row],[Z]])</f>
        <v>0</v>
      </c>
      <c r="Q304">
        <v>136</v>
      </c>
      <c r="R304">
        <v>109.2</v>
      </c>
      <c r="S304">
        <v>-41.8</v>
      </c>
      <c r="T304">
        <v>180</v>
      </c>
      <c r="U304">
        <v>6.0463400000000003E-6</v>
      </c>
      <c r="V304">
        <v>-90</v>
      </c>
    </row>
    <row r="305" spans="1:22">
      <c r="A305">
        <v>6590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 t="e">
        <f>IF(AND(Tabelle12[[#This Row],[AreaPx]]&gt;0,NOT(Tabelle12[[#This Row],[AreaPx]]="inf")),Tabelle12[[#This Row],[AreaPx]], NA())</f>
        <v>#N/A</v>
      </c>
      <c r="J305">
        <v>0</v>
      </c>
      <c r="K305">
        <v>0</v>
      </c>
      <c r="L305">
        <v>0</v>
      </c>
      <c r="M305">
        <v>0</v>
      </c>
      <c r="N305">
        <v>0</v>
      </c>
      <c r="O305">
        <f>Tabelle12[[#This Row],[Roll]]+Tabelle12[[#This Row],[Pitch]]</f>
        <v>0</v>
      </c>
      <c r="P305">
        <f>SQRT(Tabelle12[[#This Row],[X]]*Tabelle12[[#This Row],[X]] + Tabelle12[[#This Row],[Y]]*Tabelle12[[#This Row],[Y]] +Tabelle12[[#This Row],[Z]]*Tabelle12[[#This Row],[Z]])</f>
        <v>0</v>
      </c>
      <c r="Q305">
        <v>136</v>
      </c>
      <c r="R305">
        <v>109.2</v>
      </c>
      <c r="S305">
        <v>-41.8</v>
      </c>
      <c r="T305">
        <v>180</v>
      </c>
      <c r="U305">
        <v>6.0463400000000003E-6</v>
      </c>
      <c r="V305">
        <v>-90</v>
      </c>
    </row>
    <row r="306" spans="1:22">
      <c r="A306">
        <v>6612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 t="e">
        <f>IF(AND(Tabelle12[[#This Row],[AreaPx]]&gt;0,NOT(Tabelle12[[#This Row],[AreaPx]]="inf")),Tabelle12[[#This Row],[AreaPx]], NA())</f>
        <v>#N/A</v>
      </c>
      <c r="J306">
        <v>0</v>
      </c>
      <c r="K306">
        <v>0</v>
      </c>
      <c r="L306">
        <v>0</v>
      </c>
      <c r="M306">
        <v>0</v>
      </c>
      <c r="N306">
        <v>0</v>
      </c>
      <c r="O306">
        <f>Tabelle12[[#This Row],[Roll]]+Tabelle12[[#This Row],[Pitch]]</f>
        <v>0</v>
      </c>
      <c r="P306">
        <f>SQRT(Tabelle12[[#This Row],[X]]*Tabelle12[[#This Row],[X]] + Tabelle12[[#This Row],[Y]]*Tabelle12[[#This Row],[Y]] +Tabelle12[[#This Row],[Z]]*Tabelle12[[#This Row],[Z]])</f>
        <v>0</v>
      </c>
      <c r="Q306">
        <v>136</v>
      </c>
      <c r="R306">
        <v>109.2</v>
      </c>
      <c r="S306">
        <v>-41.8</v>
      </c>
      <c r="T306">
        <v>180</v>
      </c>
      <c r="U306">
        <v>6.0463400000000003E-6</v>
      </c>
      <c r="V306">
        <v>-90</v>
      </c>
    </row>
    <row r="307" spans="1:22">
      <c r="A307">
        <v>6635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 t="e">
        <f>IF(AND(Tabelle12[[#This Row],[AreaPx]]&gt;0,NOT(Tabelle12[[#This Row],[AreaPx]]="inf")),Tabelle12[[#This Row],[AreaPx]], NA())</f>
        <v>#N/A</v>
      </c>
      <c r="J307">
        <v>0</v>
      </c>
      <c r="K307">
        <v>0</v>
      </c>
      <c r="L307">
        <v>0</v>
      </c>
      <c r="M307">
        <v>0</v>
      </c>
      <c r="N307">
        <v>0</v>
      </c>
      <c r="O307">
        <f>Tabelle12[[#This Row],[Roll]]+Tabelle12[[#This Row],[Pitch]]</f>
        <v>0</v>
      </c>
      <c r="P307">
        <f>SQRT(Tabelle12[[#This Row],[X]]*Tabelle12[[#This Row],[X]] + Tabelle12[[#This Row],[Y]]*Tabelle12[[#This Row],[Y]] +Tabelle12[[#This Row],[Z]]*Tabelle12[[#This Row],[Z]])</f>
        <v>0</v>
      </c>
      <c r="Q307">
        <v>136</v>
      </c>
      <c r="R307">
        <v>109.2</v>
      </c>
      <c r="S307">
        <v>-41.8</v>
      </c>
      <c r="T307">
        <v>180</v>
      </c>
      <c r="U307">
        <v>6.0463400000000003E-6</v>
      </c>
      <c r="V307">
        <v>-90</v>
      </c>
    </row>
    <row r="308" spans="1:22">
      <c r="A308">
        <v>6645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 t="e">
        <f>IF(AND(Tabelle12[[#This Row],[AreaPx]]&gt;0,NOT(Tabelle12[[#This Row],[AreaPx]]="inf")),Tabelle12[[#This Row],[AreaPx]], NA())</f>
        <v>#N/A</v>
      </c>
      <c r="J308">
        <v>0</v>
      </c>
      <c r="K308">
        <v>0</v>
      </c>
      <c r="L308">
        <v>0</v>
      </c>
      <c r="M308">
        <v>0</v>
      </c>
      <c r="N308">
        <v>0</v>
      </c>
      <c r="O308">
        <f>Tabelle12[[#This Row],[Roll]]+Tabelle12[[#This Row],[Pitch]]</f>
        <v>0</v>
      </c>
      <c r="P308">
        <f>SQRT(Tabelle12[[#This Row],[X]]*Tabelle12[[#This Row],[X]] + Tabelle12[[#This Row],[Y]]*Tabelle12[[#This Row],[Y]] +Tabelle12[[#This Row],[Z]]*Tabelle12[[#This Row],[Z]])</f>
        <v>0</v>
      </c>
      <c r="Q308">
        <v>136</v>
      </c>
      <c r="R308">
        <v>109.2</v>
      </c>
      <c r="S308">
        <v>-41.8</v>
      </c>
      <c r="T308">
        <v>180</v>
      </c>
      <c r="U308">
        <v>6.0463400000000003E-6</v>
      </c>
      <c r="V308">
        <v>-90</v>
      </c>
    </row>
    <row r="309" spans="1:22">
      <c r="A309">
        <v>6671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 t="e">
        <f>IF(AND(Tabelle12[[#This Row],[AreaPx]]&gt;0,NOT(Tabelle12[[#This Row],[AreaPx]]="inf")),Tabelle12[[#This Row],[AreaPx]], NA())</f>
        <v>#N/A</v>
      </c>
      <c r="J309">
        <v>0</v>
      </c>
      <c r="K309">
        <v>0</v>
      </c>
      <c r="L309">
        <v>0</v>
      </c>
      <c r="M309">
        <v>0</v>
      </c>
      <c r="N309">
        <v>0</v>
      </c>
      <c r="O309">
        <f>Tabelle12[[#This Row],[Roll]]+Tabelle12[[#This Row],[Pitch]]</f>
        <v>0</v>
      </c>
      <c r="P309">
        <f>SQRT(Tabelle12[[#This Row],[X]]*Tabelle12[[#This Row],[X]] + Tabelle12[[#This Row],[Y]]*Tabelle12[[#This Row],[Y]] +Tabelle12[[#This Row],[Z]]*Tabelle12[[#This Row],[Z]])</f>
        <v>0</v>
      </c>
      <c r="Q309">
        <v>136</v>
      </c>
      <c r="R309">
        <v>109.2</v>
      </c>
      <c r="S309">
        <v>-41.8</v>
      </c>
      <c r="T309">
        <v>180</v>
      </c>
      <c r="U309">
        <v>6.0463400000000003E-6</v>
      </c>
      <c r="V309">
        <v>-90</v>
      </c>
    </row>
    <row r="310" spans="1:22">
      <c r="A310">
        <v>6685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 t="e">
        <f>IF(AND(Tabelle12[[#This Row],[AreaPx]]&gt;0,NOT(Tabelle12[[#This Row],[AreaPx]]="inf")),Tabelle12[[#This Row],[AreaPx]], NA())</f>
        <v>#N/A</v>
      </c>
      <c r="J310">
        <v>0</v>
      </c>
      <c r="K310">
        <v>0</v>
      </c>
      <c r="L310">
        <v>0</v>
      </c>
      <c r="M310">
        <v>0</v>
      </c>
      <c r="N310">
        <v>0</v>
      </c>
      <c r="O310">
        <f>Tabelle12[[#This Row],[Roll]]+Tabelle12[[#This Row],[Pitch]]</f>
        <v>0</v>
      </c>
      <c r="P310">
        <f>SQRT(Tabelle12[[#This Row],[X]]*Tabelle12[[#This Row],[X]] + Tabelle12[[#This Row],[Y]]*Tabelle12[[#This Row],[Y]] +Tabelle12[[#This Row],[Z]]*Tabelle12[[#This Row],[Z]])</f>
        <v>0</v>
      </c>
      <c r="Q310">
        <v>136</v>
      </c>
      <c r="R310">
        <v>109.2</v>
      </c>
      <c r="S310">
        <v>-41.8</v>
      </c>
      <c r="T310">
        <v>180</v>
      </c>
      <c r="U310">
        <v>6.0463400000000003E-6</v>
      </c>
      <c r="V310">
        <v>-90</v>
      </c>
    </row>
    <row r="311" spans="1:22">
      <c r="A311">
        <v>6709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 t="e">
        <f>IF(AND(Tabelle12[[#This Row],[AreaPx]]&gt;0,NOT(Tabelle12[[#This Row],[AreaPx]]="inf")),Tabelle12[[#This Row],[AreaPx]], NA())</f>
        <v>#N/A</v>
      </c>
      <c r="J311">
        <v>0</v>
      </c>
      <c r="K311">
        <v>0</v>
      </c>
      <c r="L311">
        <v>0</v>
      </c>
      <c r="M311">
        <v>0</v>
      </c>
      <c r="N311">
        <v>0</v>
      </c>
      <c r="O311">
        <f>Tabelle12[[#This Row],[Roll]]+Tabelle12[[#This Row],[Pitch]]</f>
        <v>0</v>
      </c>
      <c r="P311">
        <f>SQRT(Tabelle12[[#This Row],[X]]*Tabelle12[[#This Row],[X]] + Tabelle12[[#This Row],[Y]]*Tabelle12[[#This Row],[Y]] +Tabelle12[[#This Row],[Z]]*Tabelle12[[#This Row],[Z]])</f>
        <v>0</v>
      </c>
      <c r="Q311">
        <v>136</v>
      </c>
      <c r="R311">
        <v>109.2</v>
      </c>
      <c r="S311">
        <v>-41.8</v>
      </c>
      <c r="T311">
        <v>180</v>
      </c>
      <c r="U311">
        <v>6.0463400000000003E-6</v>
      </c>
      <c r="V311">
        <v>-90</v>
      </c>
    </row>
    <row r="312" spans="1:22">
      <c r="A312">
        <v>6733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 t="e">
        <f>IF(AND(Tabelle12[[#This Row],[AreaPx]]&gt;0,NOT(Tabelle12[[#This Row],[AreaPx]]="inf")),Tabelle12[[#This Row],[AreaPx]], NA())</f>
        <v>#N/A</v>
      </c>
      <c r="J312">
        <v>0</v>
      </c>
      <c r="K312">
        <v>0</v>
      </c>
      <c r="L312">
        <v>0</v>
      </c>
      <c r="M312">
        <v>0</v>
      </c>
      <c r="N312">
        <v>0</v>
      </c>
      <c r="O312">
        <f>Tabelle12[[#This Row],[Roll]]+Tabelle12[[#This Row],[Pitch]]</f>
        <v>0</v>
      </c>
      <c r="P312">
        <f>SQRT(Tabelle12[[#This Row],[X]]*Tabelle12[[#This Row],[X]] + Tabelle12[[#This Row],[Y]]*Tabelle12[[#This Row],[Y]] +Tabelle12[[#This Row],[Z]]*Tabelle12[[#This Row],[Z]])</f>
        <v>0</v>
      </c>
      <c r="Q312">
        <v>136</v>
      </c>
      <c r="R312">
        <v>109.2</v>
      </c>
      <c r="S312">
        <v>-41.8</v>
      </c>
      <c r="T312">
        <v>180</v>
      </c>
      <c r="U312">
        <v>6.0463400000000003E-6</v>
      </c>
      <c r="V312">
        <v>-90</v>
      </c>
    </row>
    <row r="313" spans="1:22">
      <c r="A313">
        <v>6748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 t="e">
        <f>IF(AND(Tabelle12[[#This Row],[AreaPx]]&gt;0,NOT(Tabelle12[[#This Row],[AreaPx]]="inf")),Tabelle12[[#This Row],[AreaPx]], NA())</f>
        <v>#N/A</v>
      </c>
      <c r="J313">
        <v>0</v>
      </c>
      <c r="K313">
        <v>0</v>
      </c>
      <c r="L313">
        <v>0</v>
      </c>
      <c r="M313">
        <v>0</v>
      </c>
      <c r="N313">
        <v>0</v>
      </c>
      <c r="O313">
        <f>Tabelle12[[#This Row],[Roll]]+Tabelle12[[#This Row],[Pitch]]</f>
        <v>0</v>
      </c>
      <c r="P313">
        <f>SQRT(Tabelle12[[#This Row],[X]]*Tabelle12[[#This Row],[X]] + Tabelle12[[#This Row],[Y]]*Tabelle12[[#This Row],[Y]] +Tabelle12[[#This Row],[Z]]*Tabelle12[[#This Row],[Z]])</f>
        <v>0</v>
      </c>
      <c r="Q313">
        <v>136</v>
      </c>
      <c r="R313">
        <v>109.2</v>
      </c>
      <c r="S313">
        <v>-41.8</v>
      </c>
      <c r="T313">
        <v>180</v>
      </c>
      <c r="U313">
        <v>6.0463400000000003E-6</v>
      </c>
      <c r="V313">
        <v>-90</v>
      </c>
    </row>
    <row r="314" spans="1:22">
      <c r="A314">
        <v>6770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 t="e">
        <f>IF(AND(Tabelle12[[#This Row],[AreaPx]]&gt;0,NOT(Tabelle12[[#This Row],[AreaPx]]="inf")),Tabelle12[[#This Row],[AreaPx]], NA())</f>
        <v>#N/A</v>
      </c>
      <c r="J314">
        <v>0</v>
      </c>
      <c r="K314">
        <v>0</v>
      </c>
      <c r="L314">
        <v>0</v>
      </c>
      <c r="M314">
        <v>0</v>
      </c>
      <c r="N314">
        <v>0</v>
      </c>
      <c r="O314">
        <f>Tabelle12[[#This Row],[Roll]]+Tabelle12[[#This Row],[Pitch]]</f>
        <v>0</v>
      </c>
      <c r="P314">
        <f>SQRT(Tabelle12[[#This Row],[X]]*Tabelle12[[#This Row],[X]] + Tabelle12[[#This Row],[Y]]*Tabelle12[[#This Row],[Y]] +Tabelle12[[#This Row],[Z]]*Tabelle12[[#This Row],[Z]])</f>
        <v>0</v>
      </c>
      <c r="Q314">
        <v>136</v>
      </c>
      <c r="R314">
        <v>109.2</v>
      </c>
      <c r="S314">
        <v>-41.8</v>
      </c>
      <c r="T314">
        <v>180</v>
      </c>
      <c r="U314">
        <v>6.0463400000000003E-6</v>
      </c>
      <c r="V314">
        <v>-90</v>
      </c>
    </row>
    <row r="315" spans="1:22">
      <c r="A315">
        <v>6786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 t="e">
        <f>IF(AND(Tabelle12[[#This Row],[AreaPx]]&gt;0,NOT(Tabelle12[[#This Row],[AreaPx]]="inf")),Tabelle12[[#This Row],[AreaPx]], NA())</f>
        <v>#N/A</v>
      </c>
      <c r="J315">
        <v>0</v>
      </c>
      <c r="K315">
        <v>0</v>
      </c>
      <c r="L315">
        <v>0</v>
      </c>
      <c r="M315">
        <v>0</v>
      </c>
      <c r="N315">
        <v>0</v>
      </c>
      <c r="O315">
        <f>Tabelle12[[#This Row],[Roll]]+Tabelle12[[#This Row],[Pitch]]</f>
        <v>0</v>
      </c>
      <c r="P315">
        <f>SQRT(Tabelle12[[#This Row],[X]]*Tabelle12[[#This Row],[X]] + Tabelle12[[#This Row],[Y]]*Tabelle12[[#This Row],[Y]] +Tabelle12[[#This Row],[Z]]*Tabelle12[[#This Row],[Z]])</f>
        <v>0</v>
      </c>
      <c r="Q315">
        <v>136</v>
      </c>
      <c r="R315">
        <v>109.2</v>
      </c>
      <c r="S315">
        <v>-41.8</v>
      </c>
      <c r="T315">
        <v>180</v>
      </c>
      <c r="U315">
        <v>6.0463400000000003E-6</v>
      </c>
      <c r="V315">
        <v>-90</v>
      </c>
    </row>
    <row r="316" spans="1:22">
      <c r="A316">
        <v>6808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 t="e">
        <f>IF(AND(Tabelle12[[#This Row],[AreaPx]]&gt;0,NOT(Tabelle12[[#This Row],[AreaPx]]="inf")),Tabelle12[[#This Row],[AreaPx]], NA())</f>
        <v>#N/A</v>
      </c>
      <c r="J316">
        <v>0</v>
      </c>
      <c r="K316">
        <v>0</v>
      </c>
      <c r="L316">
        <v>0</v>
      </c>
      <c r="M316">
        <v>0</v>
      </c>
      <c r="N316">
        <v>0</v>
      </c>
      <c r="O316">
        <f>Tabelle12[[#This Row],[Roll]]+Tabelle12[[#This Row],[Pitch]]</f>
        <v>0</v>
      </c>
      <c r="P316">
        <f>SQRT(Tabelle12[[#This Row],[X]]*Tabelle12[[#This Row],[X]] + Tabelle12[[#This Row],[Y]]*Tabelle12[[#This Row],[Y]] +Tabelle12[[#This Row],[Z]]*Tabelle12[[#This Row],[Z]])</f>
        <v>0</v>
      </c>
      <c r="Q316">
        <v>136</v>
      </c>
      <c r="R316">
        <v>109.2</v>
      </c>
      <c r="S316">
        <v>-41.8</v>
      </c>
      <c r="T316">
        <v>180</v>
      </c>
      <c r="U316">
        <v>6.0463400000000003E-6</v>
      </c>
      <c r="V316">
        <v>-90</v>
      </c>
    </row>
    <row r="317" spans="1:22">
      <c r="A317">
        <v>6826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 t="e">
        <f>IF(AND(Tabelle12[[#This Row],[AreaPx]]&gt;0,NOT(Tabelle12[[#This Row],[AreaPx]]="inf")),Tabelle12[[#This Row],[AreaPx]], NA())</f>
        <v>#N/A</v>
      </c>
      <c r="J317">
        <v>0</v>
      </c>
      <c r="K317">
        <v>0</v>
      </c>
      <c r="L317">
        <v>0</v>
      </c>
      <c r="M317">
        <v>0</v>
      </c>
      <c r="N317">
        <v>0</v>
      </c>
      <c r="O317">
        <f>Tabelle12[[#This Row],[Roll]]+Tabelle12[[#This Row],[Pitch]]</f>
        <v>0</v>
      </c>
      <c r="P317">
        <f>SQRT(Tabelle12[[#This Row],[X]]*Tabelle12[[#This Row],[X]] + Tabelle12[[#This Row],[Y]]*Tabelle12[[#This Row],[Y]] +Tabelle12[[#This Row],[Z]]*Tabelle12[[#This Row],[Z]])</f>
        <v>0</v>
      </c>
      <c r="Q317">
        <v>136</v>
      </c>
      <c r="R317">
        <v>109.2</v>
      </c>
      <c r="S317">
        <v>-41.8</v>
      </c>
      <c r="T317">
        <v>180</v>
      </c>
      <c r="U317">
        <v>6.0463400000000003E-6</v>
      </c>
      <c r="V317">
        <v>-90</v>
      </c>
    </row>
    <row r="318" spans="1:22">
      <c r="A318">
        <v>6837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 t="e">
        <f>IF(AND(Tabelle12[[#This Row],[AreaPx]]&gt;0,NOT(Tabelle12[[#This Row],[AreaPx]]="inf")),Tabelle12[[#This Row],[AreaPx]], NA())</f>
        <v>#N/A</v>
      </c>
      <c r="J318">
        <v>0</v>
      </c>
      <c r="K318">
        <v>0</v>
      </c>
      <c r="L318">
        <v>0</v>
      </c>
      <c r="M318">
        <v>0</v>
      </c>
      <c r="N318">
        <v>0</v>
      </c>
      <c r="O318">
        <f>Tabelle12[[#This Row],[Roll]]+Tabelle12[[#This Row],[Pitch]]</f>
        <v>0</v>
      </c>
      <c r="P318">
        <f>SQRT(Tabelle12[[#This Row],[X]]*Tabelle12[[#This Row],[X]] + Tabelle12[[#This Row],[Y]]*Tabelle12[[#This Row],[Y]] +Tabelle12[[#This Row],[Z]]*Tabelle12[[#This Row],[Z]])</f>
        <v>0</v>
      </c>
      <c r="Q318">
        <v>136</v>
      </c>
      <c r="R318">
        <v>109.2</v>
      </c>
      <c r="S318">
        <v>-41.8</v>
      </c>
      <c r="T318">
        <v>180</v>
      </c>
      <c r="U318">
        <v>6.0463400000000003E-6</v>
      </c>
      <c r="V318">
        <v>-90</v>
      </c>
    </row>
    <row r="319" spans="1:22">
      <c r="A319">
        <v>6844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 t="e">
        <f>IF(AND(Tabelle12[[#This Row],[AreaPx]]&gt;0,NOT(Tabelle12[[#This Row],[AreaPx]]="inf")),Tabelle12[[#This Row],[AreaPx]], NA())</f>
        <v>#N/A</v>
      </c>
      <c r="J319">
        <v>0</v>
      </c>
      <c r="K319">
        <v>0</v>
      </c>
      <c r="L319">
        <v>0</v>
      </c>
      <c r="M319">
        <v>0</v>
      </c>
      <c r="N319">
        <v>0</v>
      </c>
      <c r="O319">
        <f>Tabelle12[[#This Row],[Roll]]+Tabelle12[[#This Row],[Pitch]]</f>
        <v>0</v>
      </c>
      <c r="P319">
        <f>SQRT(Tabelle12[[#This Row],[X]]*Tabelle12[[#This Row],[X]] + Tabelle12[[#This Row],[Y]]*Tabelle12[[#This Row],[Y]] +Tabelle12[[#This Row],[Z]]*Tabelle12[[#This Row],[Z]])</f>
        <v>0</v>
      </c>
      <c r="Q319">
        <v>136</v>
      </c>
      <c r="R319">
        <v>109.2</v>
      </c>
      <c r="S319">
        <v>-41.8</v>
      </c>
      <c r="T319">
        <v>180</v>
      </c>
      <c r="U319">
        <v>6.0463400000000003E-6</v>
      </c>
      <c r="V319">
        <v>-90</v>
      </c>
    </row>
    <row r="320" spans="1:22">
      <c r="A320">
        <v>6873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 t="e">
        <f>IF(AND(Tabelle12[[#This Row],[AreaPx]]&gt;0,NOT(Tabelle12[[#This Row],[AreaPx]]="inf")),Tabelle12[[#This Row],[AreaPx]], NA())</f>
        <v>#N/A</v>
      </c>
      <c r="J320">
        <v>0</v>
      </c>
      <c r="K320">
        <v>0</v>
      </c>
      <c r="L320">
        <v>0</v>
      </c>
      <c r="M320">
        <v>0</v>
      </c>
      <c r="N320">
        <v>0</v>
      </c>
      <c r="O320">
        <f>Tabelle12[[#This Row],[Roll]]+Tabelle12[[#This Row],[Pitch]]</f>
        <v>0</v>
      </c>
      <c r="P320">
        <f>SQRT(Tabelle12[[#This Row],[X]]*Tabelle12[[#This Row],[X]] + Tabelle12[[#This Row],[Y]]*Tabelle12[[#This Row],[Y]] +Tabelle12[[#This Row],[Z]]*Tabelle12[[#This Row],[Z]])</f>
        <v>0</v>
      </c>
      <c r="Q320">
        <v>136</v>
      </c>
      <c r="R320">
        <v>109.2</v>
      </c>
      <c r="S320">
        <v>-41.8</v>
      </c>
      <c r="T320">
        <v>180</v>
      </c>
      <c r="U320">
        <v>6.0463400000000003E-6</v>
      </c>
      <c r="V320">
        <v>-90</v>
      </c>
    </row>
    <row r="321" spans="1:22">
      <c r="A321">
        <v>6898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 t="e">
        <f>IF(AND(Tabelle12[[#This Row],[AreaPx]]&gt;0,NOT(Tabelle12[[#This Row],[AreaPx]]="inf")),Tabelle12[[#This Row],[AreaPx]], NA())</f>
        <v>#N/A</v>
      </c>
      <c r="J321">
        <v>0</v>
      </c>
      <c r="K321">
        <v>0</v>
      </c>
      <c r="L321">
        <v>0</v>
      </c>
      <c r="M321">
        <v>0</v>
      </c>
      <c r="N321">
        <v>0</v>
      </c>
      <c r="O321">
        <f>Tabelle12[[#This Row],[Roll]]+Tabelle12[[#This Row],[Pitch]]</f>
        <v>0</v>
      </c>
      <c r="P321">
        <f>SQRT(Tabelle12[[#This Row],[X]]*Tabelle12[[#This Row],[X]] + Tabelle12[[#This Row],[Y]]*Tabelle12[[#This Row],[Y]] +Tabelle12[[#This Row],[Z]]*Tabelle12[[#This Row],[Z]])</f>
        <v>0</v>
      </c>
      <c r="Q321">
        <v>136</v>
      </c>
      <c r="R321">
        <v>109.2</v>
      </c>
      <c r="S321">
        <v>-41.8</v>
      </c>
      <c r="T321">
        <v>180</v>
      </c>
      <c r="U321">
        <v>6.0463400000000003E-6</v>
      </c>
      <c r="V321">
        <v>-90</v>
      </c>
    </row>
    <row r="322" spans="1:22">
      <c r="A322">
        <v>6906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 t="e">
        <f>IF(AND(Tabelle12[[#This Row],[AreaPx]]&gt;0,NOT(Tabelle12[[#This Row],[AreaPx]]="inf")),Tabelle12[[#This Row],[AreaPx]], NA())</f>
        <v>#N/A</v>
      </c>
      <c r="J322">
        <v>0</v>
      </c>
      <c r="K322">
        <v>0</v>
      </c>
      <c r="L322">
        <v>0</v>
      </c>
      <c r="M322">
        <v>0</v>
      </c>
      <c r="N322">
        <v>0</v>
      </c>
      <c r="O322">
        <f>Tabelle12[[#This Row],[Roll]]+Tabelle12[[#This Row],[Pitch]]</f>
        <v>0</v>
      </c>
      <c r="P322">
        <f>SQRT(Tabelle12[[#This Row],[X]]*Tabelle12[[#This Row],[X]] + Tabelle12[[#This Row],[Y]]*Tabelle12[[#This Row],[Y]] +Tabelle12[[#This Row],[Z]]*Tabelle12[[#This Row],[Z]])</f>
        <v>0</v>
      </c>
      <c r="Q322">
        <v>136</v>
      </c>
      <c r="R322">
        <v>109.2</v>
      </c>
      <c r="S322">
        <v>-41.8</v>
      </c>
      <c r="T322">
        <v>180</v>
      </c>
      <c r="U322">
        <v>6.0463400000000003E-6</v>
      </c>
      <c r="V322">
        <v>-90</v>
      </c>
    </row>
    <row r="323" spans="1:22">
      <c r="A323">
        <v>6930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 t="e">
        <f>IF(AND(Tabelle12[[#This Row],[AreaPx]]&gt;0,NOT(Tabelle12[[#This Row],[AreaPx]]="inf")),Tabelle12[[#This Row],[AreaPx]], NA())</f>
        <v>#N/A</v>
      </c>
      <c r="J323">
        <v>0</v>
      </c>
      <c r="K323">
        <v>0</v>
      </c>
      <c r="L323">
        <v>0</v>
      </c>
      <c r="M323">
        <v>0</v>
      </c>
      <c r="N323">
        <v>0</v>
      </c>
      <c r="O323">
        <f>Tabelle12[[#This Row],[Roll]]+Tabelle12[[#This Row],[Pitch]]</f>
        <v>0</v>
      </c>
      <c r="P323">
        <f>SQRT(Tabelle12[[#This Row],[X]]*Tabelle12[[#This Row],[X]] + Tabelle12[[#This Row],[Y]]*Tabelle12[[#This Row],[Y]] +Tabelle12[[#This Row],[Z]]*Tabelle12[[#This Row],[Z]])</f>
        <v>0</v>
      </c>
      <c r="Q323">
        <v>136</v>
      </c>
      <c r="R323">
        <v>109.2</v>
      </c>
      <c r="S323">
        <v>-41.8</v>
      </c>
      <c r="T323">
        <v>180</v>
      </c>
      <c r="U323">
        <v>6.0463400000000003E-6</v>
      </c>
      <c r="V323">
        <v>-90</v>
      </c>
    </row>
    <row r="324" spans="1:22">
      <c r="A324">
        <v>6944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 t="e">
        <f>IF(AND(Tabelle12[[#This Row],[AreaPx]]&gt;0,NOT(Tabelle12[[#This Row],[AreaPx]]="inf")),Tabelle12[[#This Row],[AreaPx]], NA())</f>
        <v>#N/A</v>
      </c>
      <c r="J324">
        <v>0</v>
      </c>
      <c r="K324">
        <v>0</v>
      </c>
      <c r="L324">
        <v>0</v>
      </c>
      <c r="M324">
        <v>0</v>
      </c>
      <c r="N324">
        <v>0</v>
      </c>
      <c r="O324">
        <f>Tabelle12[[#This Row],[Roll]]+Tabelle12[[#This Row],[Pitch]]</f>
        <v>0</v>
      </c>
      <c r="P324">
        <f>SQRT(Tabelle12[[#This Row],[X]]*Tabelle12[[#This Row],[X]] + Tabelle12[[#This Row],[Y]]*Tabelle12[[#This Row],[Y]] +Tabelle12[[#This Row],[Z]]*Tabelle12[[#This Row],[Z]])</f>
        <v>0</v>
      </c>
      <c r="Q324">
        <v>136</v>
      </c>
      <c r="R324">
        <v>109.2</v>
      </c>
      <c r="S324">
        <v>-41.8</v>
      </c>
      <c r="T324">
        <v>180</v>
      </c>
      <c r="U324">
        <v>6.0463400000000003E-6</v>
      </c>
      <c r="V324">
        <v>-90</v>
      </c>
    </row>
    <row r="325" spans="1:22">
      <c r="A325">
        <v>6965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 t="e">
        <f>IF(AND(Tabelle12[[#This Row],[AreaPx]]&gt;0,NOT(Tabelle12[[#This Row],[AreaPx]]="inf")),Tabelle12[[#This Row],[AreaPx]], NA())</f>
        <v>#N/A</v>
      </c>
      <c r="J325">
        <v>0</v>
      </c>
      <c r="K325">
        <v>0</v>
      </c>
      <c r="L325">
        <v>0</v>
      </c>
      <c r="M325">
        <v>0</v>
      </c>
      <c r="N325">
        <v>0</v>
      </c>
      <c r="O325">
        <f>Tabelle12[[#This Row],[Roll]]+Tabelle12[[#This Row],[Pitch]]</f>
        <v>0</v>
      </c>
      <c r="P325">
        <f>SQRT(Tabelle12[[#This Row],[X]]*Tabelle12[[#This Row],[X]] + Tabelle12[[#This Row],[Y]]*Tabelle12[[#This Row],[Y]] +Tabelle12[[#This Row],[Z]]*Tabelle12[[#This Row],[Z]])</f>
        <v>0</v>
      </c>
      <c r="Q325">
        <v>136</v>
      </c>
      <c r="R325">
        <v>109.2</v>
      </c>
      <c r="S325">
        <v>-41.8</v>
      </c>
      <c r="T325">
        <v>180</v>
      </c>
      <c r="U325">
        <v>6.0463400000000003E-6</v>
      </c>
      <c r="V325">
        <v>-90</v>
      </c>
    </row>
    <row r="326" spans="1:22">
      <c r="A326">
        <v>6981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 t="e">
        <f>IF(AND(Tabelle12[[#This Row],[AreaPx]]&gt;0,NOT(Tabelle12[[#This Row],[AreaPx]]="inf")),Tabelle12[[#This Row],[AreaPx]], NA())</f>
        <v>#N/A</v>
      </c>
      <c r="J326">
        <v>0</v>
      </c>
      <c r="K326">
        <v>0</v>
      </c>
      <c r="L326">
        <v>0</v>
      </c>
      <c r="M326">
        <v>0</v>
      </c>
      <c r="N326">
        <v>0</v>
      </c>
      <c r="O326">
        <f>Tabelle12[[#This Row],[Roll]]+Tabelle12[[#This Row],[Pitch]]</f>
        <v>0</v>
      </c>
      <c r="P326">
        <f>SQRT(Tabelle12[[#This Row],[X]]*Tabelle12[[#This Row],[X]] + Tabelle12[[#This Row],[Y]]*Tabelle12[[#This Row],[Y]] +Tabelle12[[#This Row],[Z]]*Tabelle12[[#This Row],[Z]])</f>
        <v>0</v>
      </c>
      <c r="Q326">
        <v>136</v>
      </c>
      <c r="R326">
        <v>109.2</v>
      </c>
      <c r="S326">
        <v>-41.8</v>
      </c>
      <c r="T326">
        <v>180</v>
      </c>
      <c r="U326">
        <v>6.0463400000000003E-6</v>
      </c>
      <c r="V326">
        <v>-90</v>
      </c>
    </row>
    <row r="327" spans="1:22">
      <c r="A327">
        <v>7003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 t="e">
        <f>IF(AND(Tabelle12[[#This Row],[AreaPx]]&gt;0,NOT(Tabelle12[[#This Row],[AreaPx]]="inf")),Tabelle12[[#This Row],[AreaPx]], NA())</f>
        <v>#N/A</v>
      </c>
      <c r="J327">
        <v>0</v>
      </c>
      <c r="K327">
        <v>0</v>
      </c>
      <c r="L327">
        <v>0</v>
      </c>
      <c r="M327">
        <v>0</v>
      </c>
      <c r="N327">
        <v>0</v>
      </c>
      <c r="O327">
        <f>Tabelle12[[#This Row],[Roll]]+Tabelle12[[#This Row],[Pitch]]</f>
        <v>0</v>
      </c>
      <c r="P327">
        <f>SQRT(Tabelle12[[#This Row],[X]]*Tabelle12[[#This Row],[X]] + Tabelle12[[#This Row],[Y]]*Tabelle12[[#This Row],[Y]] +Tabelle12[[#This Row],[Z]]*Tabelle12[[#This Row],[Z]])</f>
        <v>0</v>
      </c>
      <c r="Q327">
        <v>136</v>
      </c>
      <c r="R327">
        <v>109.2</v>
      </c>
      <c r="S327">
        <v>-41.8</v>
      </c>
      <c r="T327">
        <v>180</v>
      </c>
      <c r="U327">
        <v>6.0463400000000003E-6</v>
      </c>
      <c r="V327">
        <v>-90</v>
      </c>
    </row>
    <row r="328" spans="1:22">
      <c r="A328">
        <v>7017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 t="e">
        <f>IF(AND(Tabelle12[[#This Row],[AreaPx]]&gt;0,NOT(Tabelle12[[#This Row],[AreaPx]]="inf")),Tabelle12[[#This Row],[AreaPx]], NA())</f>
        <v>#N/A</v>
      </c>
      <c r="J328">
        <v>0</v>
      </c>
      <c r="K328">
        <v>0</v>
      </c>
      <c r="L328">
        <v>0</v>
      </c>
      <c r="M328">
        <v>0</v>
      </c>
      <c r="N328">
        <v>0</v>
      </c>
      <c r="O328">
        <f>Tabelle12[[#This Row],[Roll]]+Tabelle12[[#This Row],[Pitch]]</f>
        <v>0</v>
      </c>
      <c r="P328">
        <f>SQRT(Tabelle12[[#This Row],[X]]*Tabelle12[[#This Row],[X]] + Tabelle12[[#This Row],[Y]]*Tabelle12[[#This Row],[Y]] +Tabelle12[[#This Row],[Z]]*Tabelle12[[#This Row],[Z]])</f>
        <v>0</v>
      </c>
      <c r="Q328">
        <v>136</v>
      </c>
      <c r="R328">
        <v>109.2</v>
      </c>
      <c r="S328">
        <v>-41.8</v>
      </c>
      <c r="T328">
        <v>180</v>
      </c>
      <c r="U328">
        <v>6.0463400000000003E-6</v>
      </c>
      <c r="V328">
        <v>-90</v>
      </c>
    </row>
    <row r="329" spans="1:22">
      <c r="A329">
        <v>7042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 t="e">
        <f>IF(AND(Tabelle12[[#This Row],[AreaPx]]&gt;0,NOT(Tabelle12[[#This Row],[AreaPx]]="inf")),Tabelle12[[#This Row],[AreaPx]], NA())</f>
        <v>#N/A</v>
      </c>
      <c r="J329">
        <v>0</v>
      </c>
      <c r="K329">
        <v>0</v>
      </c>
      <c r="L329">
        <v>0</v>
      </c>
      <c r="M329">
        <v>0</v>
      </c>
      <c r="N329">
        <v>0</v>
      </c>
      <c r="O329">
        <f>Tabelle12[[#This Row],[Roll]]+Tabelle12[[#This Row],[Pitch]]</f>
        <v>0</v>
      </c>
      <c r="P329">
        <f>SQRT(Tabelle12[[#This Row],[X]]*Tabelle12[[#This Row],[X]] + Tabelle12[[#This Row],[Y]]*Tabelle12[[#This Row],[Y]] +Tabelle12[[#This Row],[Z]]*Tabelle12[[#This Row],[Z]])</f>
        <v>0</v>
      </c>
      <c r="Q329">
        <v>136</v>
      </c>
      <c r="R329">
        <v>109.2</v>
      </c>
      <c r="S329">
        <v>-41.8</v>
      </c>
      <c r="T329">
        <v>180</v>
      </c>
      <c r="U329">
        <v>6.0463400000000003E-6</v>
      </c>
      <c r="V329">
        <v>-90</v>
      </c>
    </row>
    <row r="330" spans="1:22">
      <c r="A330">
        <v>7058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e">
        <f>IF(AND(Tabelle12[[#This Row],[AreaPx]]&gt;0,NOT(Tabelle12[[#This Row],[AreaPx]]="inf")),Tabelle12[[#This Row],[AreaPx]], NA())</f>
        <v>#N/A</v>
      </c>
      <c r="J330">
        <v>0</v>
      </c>
      <c r="K330">
        <v>0</v>
      </c>
      <c r="L330">
        <v>0</v>
      </c>
      <c r="M330">
        <v>0</v>
      </c>
      <c r="N330">
        <v>0</v>
      </c>
      <c r="O330">
        <f>Tabelle12[[#This Row],[Roll]]+Tabelle12[[#This Row],[Pitch]]</f>
        <v>0</v>
      </c>
      <c r="P330">
        <f>SQRT(Tabelle12[[#This Row],[X]]*Tabelle12[[#This Row],[X]] + Tabelle12[[#This Row],[Y]]*Tabelle12[[#This Row],[Y]] +Tabelle12[[#This Row],[Z]]*Tabelle12[[#This Row],[Z]])</f>
        <v>0</v>
      </c>
      <c r="Q330">
        <v>136</v>
      </c>
      <c r="R330">
        <v>109.2</v>
      </c>
      <c r="S330">
        <v>-41.8</v>
      </c>
      <c r="T330">
        <v>180</v>
      </c>
      <c r="U330">
        <v>6.0463400000000003E-6</v>
      </c>
      <c r="V330">
        <v>-90</v>
      </c>
    </row>
    <row r="331" spans="1:22">
      <c r="A331">
        <v>7066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 t="e">
        <f>IF(AND(Tabelle12[[#This Row],[AreaPx]]&gt;0,NOT(Tabelle12[[#This Row],[AreaPx]]="inf")),Tabelle12[[#This Row],[AreaPx]], NA())</f>
        <v>#N/A</v>
      </c>
      <c r="J331">
        <v>0</v>
      </c>
      <c r="K331">
        <v>0</v>
      </c>
      <c r="L331">
        <v>0</v>
      </c>
      <c r="M331">
        <v>0</v>
      </c>
      <c r="N331">
        <v>0</v>
      </c>
      <c r="O331">
        <f>Tabelle12[[#This Row],[Roll]]+Tabelle12[[#This Row],[Pitch]]</f>
        <v>0</v>
      </c>
      <c r="P331">
        <f>SQRT(Tabelle12[[#This Row],[X]]*Tabelle12[[#This Row],[X]] + Tabelle12[[#This Row],[Y]]*Tabelle12[[#This Row],[Y]] +Tabelle12[[#This Row],[Z]]*Tabelle12[[#This Row],[Z]])</f>
        <v>0</v>
      </c>
      <c r="Q331">
        <v>136</v>
      </c>
      <c r="R331">
        <v>109.2</v>
      </c>
      <c r="S331">
        <v>-41.8</v>
      </c>
      <c r="T331">
        <v>180</v>
      </c>
      <c r="U331">
        <v>6.0463400000000003E-6</v>
      </c>
      <c r="V331">
        <v>-90</v>
      </c>
    </row>
    <row r="332" spans="1:22">
      <c r="A332">
        <v>7073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 t="e">
        <f>IF(AND(Tabelle12[[#This Row],[AreaPx]]&gt;0,NOT(Tabelle12[[#This Row],[AreaPx]]="inf")),Tabelle12[[#This Row],[AreaPx]], NA())</f>
        <v>#N/A</v>
      </c>
      <c r="J332">
        <v>0</v>
      </c>
      <c r="K332">
        <v>0</v>
      </c>
      <c r="L332">
        <v>0</v>
      </c>
      <c r="M332">
        <v>0</v>
      </c>
      <c r="N332">
        <v>0</v>
      </c>
      <c r="O332">
        <f>Tabelle12[[#This Row],[Roll]]+Tabelle12[[#This Row],[Pitch]]</f>
        <v>0</v>
      </c>
      <c r="P332">
        <f>SQRT(Tabelle12[[#This Row],[X]]*Tabelle12[[#This Row],[X]] + Tabelle12[[#This Row],[Y]]*Tabelle12[[#This Row],[Y]] +Tabelle12[[#This Row],[Z]]*Tabelle12[[#This Row],[Z]])</f>
        <v>0</v>
      </c>
      <c r="Q332">
        <v>136</v>
      </c>
      <c r="R332">
        <v>109.2</v>
      </c>
      <c r="S332">
        <v>-41.8</v>
      </c>
      <c r="T332">
        <v>180</v>
      </c>
      <c r="U332">
        <v>6.0463400000000003E-6</v>
      </c>
      <c r="V332">
        <v>-90</v>
      </c>
    </row>
    <row r="333" spans="1:22">
      <c r="A333">
        <v>7097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 t="e">
        <f>IF(AND(Tabelle12[[#This Row],[AreaPx]]&gt;0,NOT(Tabelle12[[#This Row],[AreaPx]]="inf")),Tabelle12[[#This Row],[AreaPx]], NA())</f>
        <v>#N/A</v>
      </c>
      <c r="J333">
        <v>0</v>
      </c>
      <c r="K333">
        <v>0</v>
      </c>
      <c r="L333">
        <v>0</v>
      </c>
      <c r="M333">
        <v>0</v>
      </c>
      <c r="N333">
        <v>0</v>
      </c>
      <c r="O333">
        <f>Tabelle12[[#This Row],[Roll]]+Tabelle12[[#This Row],[Pitch]]</f>
        <v>0</v>
      </c>
      <c r="P333">
        <f>SQRT(Tabelle12[[#This Row],[X]]*Tabelle12[[#This Row],[X]] + Tabelle12[[#This Row],[Y]]*Tabelle12[[#This Row],[Y]] +Tabelle12[[#This Row],[Z]]*Tabelle12[[#This Row],[Z]])</f>
        <v>0</v>
      </c>
      <c r="Q333">
        <v>136</v>
      </c>
      <c r="R333">
        <v>109.2</v>
      </c>
      <c r="S333">
        <v>-41.8</v>
      </c>
      <c r="T333">
        <v>180</v>
      </c>
      <c r="U333">
        <v>6.0463400000000003E-6</v>
      </c>
      <c r="V333">
        <v>-90</v>
      </c>
    </row>
    <row r="334" spans="1:22">
      <c r="A334">
        <v>7112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 t="e">
        <f>IF(AND(Tabelle12[[#This Row],[AreaPx]]&gt;0,NOT(Tabelle12[[#This Row],[AreaPx]]="inf")),Tabelle12[[#This Row],[AreaPx]], NA())</f>
        <v>#N/A</v>
      </c>
      <c r="J334">
        <v>0</v>
      </c>
      <c r="K334">
        <v>0</v>
      </c>
      <c r="L334">
        <v>0</v>
      </c>
      <c r="M334">
        <v>0</v>
      </c>
      <c r="N334">
        <v>0</v>
      </c>
      <c r="O334">
        <f>Tabelle12[[#This Row],[Roll]]+Tabelle12[[#This Row],[Pitch]]</f>
        <v>0</v>
      </c>
      <c r="P334">
        <f>SQRT(Tabelle12[[#This Row],[X]]*Tabelle12[[#This Row],[X]] + Tabelle12[[#This Row],[Y]]*Tabelle12[[#This Row],[Y]] +Tabelle12[[#This Row],[Z]]*Tabelle12[[#This Row],[Z]])</f>
        <v>0</v>
      </c>
      <c r="Q334">
        <v>136</v>
      </c>
      <c r="R334">
        <v>109.2</v>
      </c>
      <c r="S334">
        <v>-41.8</v>
      </c>
      <c r="T334">
        <v>180</v>
      </c>
      <c r="U334">
        <v>6.0463400000000003E-6</v>
      </c>
      <c r="V334">
        <v>-90</v>
      </c>
    </row>
    <row r="335" spans="1:22">
      <c r="A335">
        <v>7139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 t="e">
        <f>IF(AND(Tabelle12[[#This Row],[AreaPx]]&gt;0,NOT(Tabelle12[[#This Row],[AreaPx]]="inf")),Tabelle12[[#This Row],[AreaPx]], NA())</f>
        <v>#N/A</v>
      </c>
      <c r="J335">
        <v>0</v>
      </c>
      <c r="K335">
        <v>0</v>
      </c>
      <c r="L335">
        <v>0</v>
      </c>
      <c r="M335">
        <v>0</v>
      </c>
      <c r="N335">
        <v>0</v>
      </c>
      <c r="O335">
        <f>Tabelle12[[#This Row],[Roll]]+Tabelle12[[#This Row],[Pitch]]</f>
        <v>0</v>
      </c>
      <c r="P335">
        <f>SQRT(Tabelle12[[#This Row],[X]]*Tabelle12[[#This Row],[X]] + Tabelle12[[#This Row],[Y]]*Tabelle12[[#This Row],[Y]] +Tabelle12[[#This Row],[Z]]*Tabelle12[[#This Row],[Z]])</f>
        <v>0</v>
      </c>
      <c r="Q335">
        <v>136</v>
      </c>
      <c r="R335">
        <v>109.2</v>
      </c>
      <c r="S335">
        <v>-41.8</v>
      </c>
      <c r="T335">
        <v>180</v>
      </c>
      <c r="U335">
        <v>6.0463400000000003E-6</v>
      </c>
      <c r="V335">
        <v>-90</v>
      </c>
    </row>
    <row r="336" spans="1:22">
      <c r="A336">
        <v>7169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 t="e">
        <f>IF(AND(Tabelle12[[#This Row],[AreaPx]]&gt;0,NOT(Tabelle12[[#This Row],[AreaPx]]="inf")),Tabelle12[[#This Row],[AreaPx]], NA())</f>
        <v>#N/A</v>
      </c>
      <c r="J336">
        <v>0</v>
      </c>
      <c r="K336">
        <v>0</v>
      </c>
      <c r="L336">
        <v>0</v>
      </c>
      <c r="M336">
        <v>0</v>
      </c>
      <c r="N336">
        <v>0</v>
      </c>
      <c r="O336">
        <f>Tabelle12[[#This Row],[Roll]]+Tabelle12[[#This Row],[Pitch]]</f>
        <v>0</v>
      </c>
      <c r="P336">
        <f>SQRT(Tabelle12[[#This Row],[X]]*Tabelle12[[#This Row],[X]] + Tabelle12[[#This Row],[Y]]*Tabelle12[[#This Row],[Y]] +Tabelle12[[#This Row],[Z]]*Tabelle12[[#This Row],[Z]])</f>
        <v>0</v>
      </c>
      <c r="Q336">
        <v>136</v>
      </c>
      <c r="R336">
        <v>109.2</v>
      </c>
      <c r="S336">
        <v>-41.8</v>
      </c>
      <c r="T336">
        <v>180</v>
      </c>
      <c r="U336">
        <v>6.0463400000000003E-6</v>
      </c>
      <c r="V336">
        <v>-90</v>
      </c>
    </row>
    <row r="337" spans="1:22">
      <c r="A337">
        <v>7187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 t="e">
        <f>IF(AND(Tabelle12[[#This Row],[AreaPx]]&gt;0,NOT(Tabelle12[[#This Row],[AreaPx]]="inf")),Tabelle12[[#This Row],[AreaPx]], NA())</f>
        <v>#N/A</v>
      </c>
      <c r="J337">
        <v>0</v>
      </c>
      <c r="K337">
        <v>0</v>
      </c>
      <c r="L337">
        <v>0</v>
      </c>
      <c r="M337">
        <v>0</v>
      </c>
      <c r="N337">
        <v>0</v>
      </c>
      <c r="O337">
        <f>Tabelle12[[#This Row],[Roll]]+Tabelle12[[#This Row],[Pitch]]</f>
        <v>0</v>
      </c>
      <c r="P337">
        <f>SQRT(Tabelle12[[#This Row],[X]]*Tabelle12[[#This Row],[X]] + Tabelle12[[#This Row],[Y]]*Tabelle12[[#This Row],[Y]] +Tabelle12[[#This Row],[Z]]*Tabelle12[[#This Row],[Z]])</f>
        <v>0</v>
      </c>
      <c r="Q337">
        <v>136</v>
      </c>
      <c r="R337">
        <v>109.2</v>
      </c>
      <c r="S337">
        <v>-41.8</v>
      </c>
      <c r="T337">
        <v>180</v>
      </c>
      <c r="U337">
        <v>6.0463400000000003E-6</v>
      </c>
      <c r="V337">
        <v>-90</v>
      </c>
    </row>
    <row r="338" spans="1:22">
      <c r="A338">
        <v>7213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 t="e">
        <f>IF(AND(Tabelle12[[#This Row],[AreaPx]]&gt;0,NOT(Tabelle12[[#This Row],[AreaPx]]="inf")),Tabelle12[[#This Row],[AreaPx]], NA())</f>
        <v>#N/A</v>
      </c>
      <c r="J338">
        <v>0</v>
      </c>
      <c r="K338">
        <v>0</v>
      </c>
      <c r="L338">
        <v>0</v>
      </c>
      <c r="M338">
        <v>0</v>
      </c>
      <c r="N338">
        <v>0</v>
      </c>
      <c r="O338">
        <f>Tabelle12[[#This Row],[Roll]]+Tabelle12[[#This Row],[Pitch]]</f>
        <v>0</v>
      </c>
      <c r="P338">
        <f>SQRT(Tabelle12[[#This Row],[X]]*Tabelle12[[#This Row],[X]] + Tabelle12[[#This Row],[Y]]*Tabelle12[[#This Row],[Y]] +Tabelle12[[#This Row],[Z]]*Tabelle12[[#This Row],[Z]])</f>
        <v>0</v>
      </c>
      <c r="Q338">
        <v>136</v>
      </c>
      <c r="R338">
        <v>109.2</v>
      </c>
      <c r="S338">
        <v>-41.8</v>
      </c>
      <c r="T338">
        <v>180</v>
      </c>
      <c r="U338">
        <v>6.0463400000000003E-6</v>
      </c>
      <c r="V338">
        <v>-90</v>
      </c>
    </row>
    <row r="339" spans="1:22">
      <c r="A339">
        <v>7241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 t="e">
        <f>IF(AND(Tabelle12[[#This Row],[AreaPx]]&gt;0,NOT(Tabelle12[[#This Row],[AreaPx]]="inf")),Tabelle12[[#This Row],[AreaPx]], NA())</f>
        <v>#N/A</v>
      </c>
      <c r="J339">
        <v>0</v>
      </c>
      <c r="K339">
        <v>0</v>
      </c>
      <c r="L339">
        <v>0</v>
      </c>
      <c r="M339">
        <v>0</v>
      </c>
      <c r="N339">
        <v>0</v>
      </c>
      <c r="O339">
        <f>Tabelle12[[#This Row],[Roll]]+Tabelle12[[#This Row],[Pitch]]</f>
        <v>0</v>
      </c>
      <c r="P339">
        <f>SQRT(Tabelle12[[#This Row],[X]]*Tabelle12[[#This Row],[X]] + Tabelle12[[#This Row],[Y]]*Tabelle12[[#This Row],[Y]] +Tabelle12[[#This Row],[Z]]*Tabelle12[[#This Row],[Z]])</f>
        <v>0</v>
      </c>
      <c r="Q339">
        <v>136</v>
      </c>
      <c r="R339">
        <v>109.2</v>
      </c>
      <c r="S339">
        <v>-41.8</v>
      </c>
      <c r="T339">
        <v>180</v>
      </c>
      <c r="U339">
        <v>6.0463400000000003E-6</v>
      </c>
      <c r="V339">
        <v>-90</v>
      </c>
    </row>
    <row r="340" spans="1:22">
      <c r="A340">
        <v>7260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 t="e">
        <f>IF(AND(Tabelle12[[#This Row],[AreaPx]]&gt;0,NOT(Tabelle12[[#This Row],[AreaPx]]="inf")),Tabelle12[[#This Row],[AreaPx]], NA())</f>
        <v>#N/A</v>
      </c>
      <c r="J340">
        <v>0</v>
      </c>
      <c r="K340">
        <v>0</v>
      </c>
      <c r="L340">
        <v>0</v>
      </c>
      <c r="M340">
        <v>0</v>
      </c>
      <c r="N340">
        <v>0</v>
      </c>
      <c r="O340">
        <f>Tabelle12[[#This Row],[Roll]]+Tabelle12[[#This Row],[Pitch]]</f>
        <v>0</v>
      </c>
      <c r="P340">
        <f>SQRT(Tabelle12[[#This Row],[X]]*Tabelle12[[#This Row],[X]] + Tabelle12[[#This Row],[Y]]*Tabelle12[[#This Row],[Y]] +Tabelle12[[#This Row],[Z]]*Tabelle12[[#This Row],[Z]])</f>
        <v>0</v>
      </c>
      <c r="Q340">
        <v>136</v>
      </c>
      <c r="R340">
        <v>109.2</v>
      </c>
      <c r="S340">
        <v>-41.8</v>
      </c>
      <c r="T340">
        <v>180</v>
      </c>
      <c r="U340">
        <v>6.0463400000000003E-6</v>
      </c>
      <c r="V340">
        <v>-90</v>
      </c>
    </row>
    <row r="341" spans="1:22">
      <c r="A341">
        <v>7266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 t="e">
        <f>IF(AND(Tabelle12[[#This Row],[AreaPx]]&gt;0,NOT(Tabelle12[[#This Row],[AreaPx]]="inf")),Tabelle12[[#This Row],[AreaPx]], NA())</f>
        <v>#N/A</v>
      </c>
      <c r="J341">
        <v>0</v>
      </c>
      <c r="K341">
        <v>0</v>
      </c>
      <c r="L341">
        <v>0</v>
      </c>
      <c r="M341">
        <v>0</v>
      </c>
      <c r="N341">
        <v>0</v>
      </c>
      <c r="O341">
        <f>Tabelle12[[#This Row],[Roll]]+Tabelle12[[#This Row],[Pitch]]</f>
        <v>0</v>
      </c>
      <c r="P341">
        <f>SQRT(Tabelle12[[#This Row],[X]]*Tabelle12[[#This Row],[X]] + Tabelle12[[#This Row],[Y]]*Tabelle12[[#This Row],[Y]] +Tabelle12[[#This Row],[Z]]*Tabelle12[[#This Row],[Z]])</f>
        <v>0</v>
      </c>
      <c r="Q341">
        <v>136</v>
      </c>
      <c r="R341">
        <v>109.2</v>
      </c>
      <c r="S341">
        <v>-41.8</v>
      </c>
      <c r="T341">
        <v>180</v>
      </c>
      <c r="U341">
        <v>6.0463400000000003E-6</v>
      </c>
      <c r="V341">
        <v>-90</v>
      </c>
    </row>
    <row r="342" spans="1:22">
      <c r="A342">
        <v>7276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 t="e">
        <f>IF(AND(Tabelle12[[#This Row],[AreaPx]]&gt;0,NOT(Tabelle12[[#This Row],[AreaPx]]="inf")),Tabelle12[[#This Row],[AreaPx]], NA())</f>
        <v>#N/A</v>
      </c>
      <c r="J342">
        <v>0</v>
      </c>
      <c r="K342">
        <v>0</v>
      </c>
      <c r="L342">
        <v>0</v>
      </c>
      <c r="M342">
        <v>0</v>
      </c>
      <c r="N342">
        <v>0</v>
      </c>
      <c r="O342">
        <f>Tabelle12[[#This Row],[Roll]]+Tabelle12[[#This Row],[Pitch]]</f>
        <v>0</v>
      </c>
      <c r="P342">
        <f>SQRT(Tabelle12[[#This Row],[X]]*Tabelle12[[#This Row],[X]] + Tabelle12[[#This Row],[Y]]*Tabelle12[[#This Row],[Y]] +Tabelle12[[#This Row],[Z]]*Tabelle12[[#This Row],[Z]])</f>
        <v>0</v>
      </c>
      <c r="Q342">
        <v>136</v>
      </c>
      <c r="R342">
        <v>109.2</v>
      </c>
      <c r="S342">
        <v>-41.8</v>
      </c>
      <c r="T342">
        <v>180</v>
      </c>
      <c r="U342">
        <v>6.0463400000000003E-6</v>
      </c>
      <c r="V342">
        <v>-90</v>
      </c>
    </row>
    <row r="343" spans="1:22">
      <c r="A343">
        <v>7301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 t="e">
        <f>IF(AND(Tabelle12[[#This Row],[AreaPx]]&gt;0,NOT(Tabelle12[[#This Row],[AreaPx]]="inf")),Tabelle12[[#This Row],[AreaPx]], NA())</f>
        <v>#N/A</v>
      </c>
      <c r="J343">
        <v>0</v>
      </c>
      <c r="K343">
        <v>0</v>
      </c>
      <c r="L343">
        <v>0</v>
      </c>
      <c r="M343">
        <v>0</v>
      </c>
      <c r="N343">
        <v>0</v>
      </c>
      <c r="O343">
        <f>Tabelle12[[#This Row],[Roll]]+Tabelle12[[#This Row],[Pitch]]</f>
        <v>0</v>
      </c>
      <c r="P343">
        <f>SQRT(Tabelle12[[#This Row],[X]]*Tabelle12[[#This Row],[X]] + Tabelle12[[#This Row],[Y]]*Tabelle12[[#This Row],[Y]] +Tabelle12[[#This Row],[Z]]*Tabelle12[[#This Row],[Z]])</f>
        <v>0</v>
      </c>
      <c r="Q343">
        <v>136</v>
      </c>
      <c r="R343">
        <v>109.2</v>
      </c>
      <c r="S343">
        <v>-41.8</v>
      </c>
      <c r="T343">
        <v>180</v>
      </c>
      <c r="U343">
        <v>6.0463400000000003E-6</v>
      </c>
      <c r="V343">
        <v>-90</v>
      </c>
    </row>
    <row r="344" spans="1:22">
      <c r="A344">
        <v>7313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 t="e">
        <f>IF(AND(Tabelle12[[#This Row],[AreaPx]]&gt;0,NOT(Tabelle12[[#This Row],[AreaPx]]="inf")),Tabelle12[[#This Row],[AreaPx]], NA())</f>
        <v>#N/A</v>
      </c>
      <c r="J344">
        <v>0</v>
      </c>
      <c r="K344">
        <v>0</v>
      </c>
      <c r="L344">
        <v>0</v>
      </c>
      <c r="M344">
        <v>0</v>
      </c>
      <c r="N344">
        <v>0</v>
      </c>
      <c r="O344">
        <f>Tabelle12[[#This Row],[Roll]]+Tabelle12[[#This Row],[Pitch]]</f>
        <v>0</v>
      </c>
      <c r="P344">
        <f>SQRT(Tabelle12[[#This Row],[X]]*Tabelle12[[#This Row],[X]] + Tabelle12[[#This Row],[Y]]*Tabelle12[[#This Row],[Y]] +Tabelle12[[#This Row],[Z]]*Tabelle12[[#This Row],[Z]])</f>
        <v>0</v>
      </c>
      <c r="Q344">
        <v>136</v>
      </c>
      <c r="R344">
        <v>109.2</v>
      </c>
      <c r="S344">
        <v>-41.8</v>
      </c>
      <c r="T344">
        <v>180</v>
      </c>
      <c r="U344">
        <v>6.0463400000000003E-6</v>
      </c>
      <c r="V344">
        <v>-90</v>
      </c>
    </row>
    <row r="345" spans="1:22">
      <c r="A345">
        <v>7338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 t="e">
        <f>IF(AND(Tabelle12[[#This Row],[AreaPx]]&gt;0,NOT(Tabelle12[[#This Row],[AreaPx]]="inf")),Tabelle12[[#This Row],[AreaPx]], NA())</f>
        <v>#N/A</v>
      </c>
      <c r="J345">
        <v>0</v>
      </c>
      <c r="K345">
        <v>0</v>
      </c>
      <c r="L345">
        <v>0</v>
      </c>
      <c r="M345">
        <v>0</v>
      </c>
      <c r="N345">
        <v>0</v>
      </c>
      <c r="O345">
        <f>Tabelle12[[#This Row],[Roll]]+Tabelle12[[#This Row],[Pitch]]</f>
        <v>0</v>
      </c>
      <c r="P345">
        <f>SQRT(Tabelle12[[#This Row],[X]]*Tabelle12[[#This Row],[X]] + Tabelle12[[#This Row],[Y]]*Tabelle12[[#This Row],[Y]] +Tabelle12[[#This Row],[Z]]*Tabelle12[[#This Row],[Z]])</f>
        <v>0</v>
      </c>
      <c r="Q345">
        <v>136</v>
      </c>
      <c r="R345">
        <v>109.2</v>
      </c>
      <c r="S345">
        <v>-41.8</v>
      </c>
      <c r="T345">
        <v>180</v>
      </c>
      <c r="U345">
        <v>6.0463400000000003E-6</v>
      </c>
      <c r="V345">
        <v>-90</v>
      </c>
    </row>
    <row r="346" spans="1:22">
      <c r="A346">
        <v>7349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 t="e">
        <f>IF(AND(Tabelle12[[#This Row],[AreaPx]]&gt;0,NOT(Tabelle12[[#This Row],[AreaPx]]="inf")),Tabelle12[[#This Row],[AreaPx]], NA())</f>
        <v>#N/A</v>
      </c>
      <c r="J346">
        <v>0</v>
      </c>
      <c r="K346">
        <v>0</v>
      </c>
      <c r="L346">
        <v>0</v>
      </c>
      <c r="M346">
        <v>0</v>
      </c>
      <c r="N346">
        <v>0</v>
      </c>
      <c r="O346">
        <f>Tabelle12[[#This Row],[Roll]]+Tabelle12[[#This Row],[Pitch]]</f>
        <v>0</v>
      </c>
      <c r="P346">
        <f>SQRT(Tabelle12[[#This Row],[X]]*Tabelle12[[#This Row],[X]] + Tabelle12[[#This Row],[Y]]*Tabelle12[[#This Row],[Y]] +Tabelle12[[#This Row],[Z]]*Tabelle12[[#This Row],[Z]])</f>
        <v>0</v>
      </c>
      <c r="Q346">
        <v>136</v>
      </c>
      <c r="R346">
        <v>109.2</v>
      </c>
      <c r="S346">
        <v>-41.8</v>
      </c>
      <c r="T346">
        <v>180</v>
      </c>
      <c r="U346">
        <v>6.0463400000000003E-6</v>
      </c>
      <c r="V346">
        <v>-90</v>
      </c>
    </row>
    <row r="347" spans="1:22">
      <c r="A347">
        <v>7372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 t="e">
        <f>IF(AND(Tabelle12[[#This Row],[AreaPx]]&gt;0,NOT(Tabelle12[[#This Row],[AreaPx]]="inf")),Tabelle12[[#This Row],[AreaPx]], NA())</f>
        <v>#N/A</v>
      </c>
      <c r="J347">
        <v>0</v>
      </c>
      <c r="K347">
        <v>0</v>
      </c>
      <c r="L347">
        <v>0</v>
      </c>
      <c r="M347">
        <v>0</v>
      </c>
      <c r="N347">
        <v>0</v>
      </c>
      <c r="O347">
        <f>Tabelle12[[#This Row],[Roll]]+Tabelle12[[#This Row],[Pitch]]</f>
        <v>0</v>
      </c>
      <c r="P347">
        <f>SQRT(Tabelle12[[#This Row],[X]]*Tabelle12[[#This Row],[X]] + Tabelle12[[#This Row],[Y]]*Tabelle12[[#This Row],[Y]] +Tabelle12[[#This Row],[Z]]*Tabelle12[[#This Row],[Z]])</f>
        <v>0</v>
      </c>
      <c r="Q347">
        <v>136</v>
      </c>
      <c r="R347">
        <v>109.2</v>
      </c>
      <c r="S347">
        <v>-41.8</v>
      </c>
      <c r="T347">
        <v>180</v>
      </c>
      <c r="U347">
        <v>6.0463400000000003E-6</v>
      </c>
      <c r="V347">
        <v>-90</v>
      </c>
    </row>
    <row r="348" spans="1:22">
      <c r="A348">
        <v>7389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e">
        <f>IF(AND(Tabelle12[[#This Row],[AreaPx]]&gt;0,NOT(Tabelle12[[#This Row],[AreaPx]]="inf")),Tabelle12[[#This Row],[AreaPx]], NA())</f>
        <v>#N/A</v>
      </c>
      <c r="J348">
        <v>0</v>
      </c>
      <c r="K348">
        <v>0</v>
      </c>
      <c r="L348">
        <v>0</v>
      </c>
      <c r="M348">
        <v>0</v>
      </c>
      <c r="N348">
        <v>0</v>
      </c>
      <c r="O348">
        <f>Tabelle12[[#This Row],[Roll]]+Tabelle12[[#This Row],[Pitch]]</f>
        <v>0</v>
      </c>
      <c r="P348">
        <f>SQRT(Tabelle12[[#This Row],[X]]*Tabelle12[[#This Row],[X]] + Tabelle12[[#This Row],[Y]]*Tabelle12[[#This Row],[Y]] +Tabelle12[[#This Row],[Z]]*Tabelle12[[#This Row],[Z]])</f>
        <v>0</v>
      </c>
      <c r="Q348">
        <v>136</v>
      </c>
      <c r="R348">
        <v>109.2</v>
      </c>
      <c r="S348">
        <v>-41.8</v>
      </c>
      <c r="T348">
        <v>180</v>
      </c>
      <c r="U348">
        <v>6.0463400000000003E-6</v>
      </c>
      <c r="V348">
        <v>-90</v>
      </c>
    </row>
    <row r="349" spans="1:22">
      <c r="A349">
        <v>7409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 t="e">
        <f>IF(AND(Tabelle12[[#This Row],[AreaPx]]&gt;0,NOT(Tabelle12[[#This Row],[AreaPx]]="inf")),Tabelle12[[#This Row],[AreaPx]], NA())</f>
        <v>#N/A</v>
      </c>
      <c r="J349">
        <v>0</v>
      </c>
      <c r="K349">
        <v>0</v>
      </c>
      <c r="L349">
        <v>0</v>
      </c>
      <c r="M349">
        <v>0</v>
      </c>
      <c r="N349">
        <v>0</v>
      </c>
      <c r="O349">
        <f>Tabelle12[[#This Row],[Roll]]+Tabelle12[[#This Row],[Pitch]]</f>
        <v>0</v>
      </c>
      <c r="P349">
        <f>SQRT(Tabelle12[[#This Row],[X]]*Tabelle12[[#This Row],[X]] + Tabelle12[[#This Row],[Y]]*Tabelle12[[#This Row],[Y]] +Tabelle12[[#This Row],[Z]]*Tabelle12[[#This Row],[Z]])</f>
        <v>0</v>
      </c>
      <c r="Q349">
        <v>136</v>
      </c>
      <c r="R349">
        <v>109.2</v>
      </c>
      <c r="S349">
        <v>-41.8</v>
      </c>
      <c r="T349">
        <v>180</v>
      </c>
      <c r="U349">
        <v>6.0463400000000003E-6</v>
      </c>
      <c r="V349">
        <v>-90</v>
      </c>
    </row>
    <row r="350" spans="1:22">
      <c r="A350">
        <v>7427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 t="e">
        <f>IF(AND(Tabelle12[[#This Row],[AreaPx]]&gt;0,NOT(Tabelle12[[#This Row],[AreaPx]]="inf")),Tabelle12[[#This Row],[AreaPx]], NA())</f>
        <v>#N/A</v>
      </c>
      <c r="J350">
        <v>0</v>
      </c>
      <c r="K350">
        <v>0</v>
      </c>
      <c r="L350">
        <v>0</v>
      </c>
      <c r="M350">
        <v>0</v>
      </c>
      <c r="N350">
        <v>0</v>
      </c>
      <c r="O350">
        <f>Tabelle12[[#This Row],[Roll]]+Tabelle12[[#This Row],[Pitch]]</f>
        <v>0</v>
      </c>
      <c r="P350">
        <f>SQRT(Tabelle12[[#This Row],[X]]*Tabelle12[[#This Row],[X]] + Tabelle12[[#This Row],[Y]]*Tabelle12[[#This Row],[Y]] +Tabelle12[[#This Row],[Z]]*Tabelle12[[#This Row],[Z]])</f>
        <v>0</v>
      </c>
      <c r="Q350">
        <v>136</v>
      </c>
      <c r="R350">
        <v>109.2</v>
      </c>
      <c r="S350">
        <v>-41.8</v>
      </c>
      <c r="T350">
        <v>180</v>
      </c>
      <c r="U350">
        <v>6.0463400000000003E-6</v>
      </c>
      <c r="V350">
        <v>-90</v>
      </c>
    </row>
    <row r="351" spans="1:22">
      <c r="A351">
        <v>7438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 t="e">
        <f>IF(AND(Tabelle12[[#This Row],[AreaPx]]&gt;0,NOT(Tabelle12[[#This Row],[AreaPx]]="inf")),Tabelle12[[#This Row],[AreaPx]], NA())</f>
        <v>#N/A</v>
      </c>
      <c r="J351">
        <v>0</v>
      </c>
      <c r="K351">
        <v>0</v>
      </c>
      <c r="L351">
        <v>0</v>
      </c>
      <c r="M351">
        <v>0</v>
      </c>
      <c r="N351">
        <v>0</v>
      </c>
      <c r="O351">
        <f>Tabelle12[[#This Row],[Roll]]+Tabelle12[[#This Row],[Pitch]]</f>
        <v>0</v>
      </c>
      <c r="P351">
        <f>SQRT(Tabelle12[[#This Row],[X]]*Tabelle12[[#This Row],[X]] + Tabelle12[[#This Row],[Y]]*Tabelle12[[#This Row],[Y]] +Tabelle12[[#This Row],[Z]]*Tabelle12[[#This Row],[Z]])</f>
        <v>0</v>
      </c>
      <c r="Q351">
        <v>136</v>
      </c>
      <c r="R351">
        <v>109.2</v>
      </c>
      <c r="S351">
        <v>-41.8</v>
      </c>
      <c r="T351">
        <v>180</v>
      </c>
      <c r="U351">
        <v>6.0463400000000003E-6</v>
      </c>
      <c r="V351">
        <v>-90</v>
      </c>
    </row>
    <row r="352" spans="1:22">
      <c r="A352">
        <v>7446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 t="e">
        <f>IF(AND(Tabelle12[[#This Row],[AreaPx]]&gt;0,NOT(Tabelle12[[#This Row],[AreaPx]]="inf")),Tabelle12[[#This Row],[AreaPx]], NA())</f>
        <v>#N/A</v>
      </c>
      <c r="J352">
        <v>0</v>
      </c>
      <c r="K352">
        <v>0</v>
      </c>
      <c r="L352">
        <v>0</v>
      </c>
      <c r="M352">
        <v>0</v>
      </c>
      <c r="N352">
        <v>0</v>
      </c>
      <c r="O352">
        <f>Tabelle12[[#This Row],[Roll]]+Tabelle12[[#This Row],[Pitch]]</f>
        <v>0</v>
      </c>
      <c r="P352">
        <f>SQRT(Tabelle12[[#This Row],[X]]*Tabelle12[[#This Row],[X]] + Tabelle12[[#This Row],[Y]]*Tabelle12[[#This Row],[Y]] +Tabelle12[[#This Row],[Z]]*Tabelle12[[#This Row],[Z]])</f>
        <v>0</v>
      </c>
      <c r="Q352">
        <v>136</v>
      </c>
      <c r="R352">
        <v>109.2</v>
      </c>
      <c r="S352">
        <v>-41.8</v>
      </c>
      <c r="T352">
        <v>180</v>
      </c>
      <c r="U352">
        <v>6.0463400000000003E-6</v>
      </c>
      <c r="V352">
        <v>-90</v>
      </c>
    </row>
    <row r="353" spans="1:22">
      <c r="A353">
        <v>7472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 t="e">
        <f>IF(AND(Tabelle12[[#This Row],[AreaPx]]&gt;0,NOT(Tabelle12[[#This Row],[AreaPx]]="inf")),Tabelle12[[#This Row],[AreaPx]], NA())</f>
        <v>#N/A</v>
      </c>
      <c r="J353">
        <v>0</v>
      </c>
      <c r="K353">
        <v>0</v>
      </c>
      <c r="L353">
        <v>0</v>
      </c>
      <c r="M353">
        <v>0</v>
      </c>
      <c r="N353">
        <v>0</v>
      </c>
      <c r="O353">
        <f>Tabelle12[[#This Row],[Roll]]+Tabelle12[[#This Row],[Pitch]]</f>
        <v>0</v>
      </c>
      <c r="P353">
        <f>SQRT(Tabelle12[[#This Row],[X]]*Tabelle12[[#This Row],[X]] + Tabelle12[[#This Row],[Y]]*Tabelle12[[#This Row],[Y]] +Tabelle12[[#This Row],[Z]]*Tabelle12[[#This Row],[Z]])</f>
        <v>0</v>
      </c>
      <c r="Q353">
        <v>136</v>
      </c>
      <c r="R353">
        <v>109.2</v>
      </c>
      <c r="S353">
        <v>-41.8</v>
      </c>
      <c r="T353">
        <v>180</v>
      </c>
      <c r="U353">
        <v>6.0463400000000003E-6</v>
      </c>
      <c r="V353">
        <v>-90</v>
      </c>
    </row>
    <row r="354" spans="1:22">
      <c r="A354">
        <v>7483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 t="e">
        <f>IF(AND(Tabelle12[[#This Row],[AreaPx]]&gt;0,NOT(Tabelle12[[#This Row],[AreaPx]]="inf")),Tabelle12[[#This Row],[AreaPx]], NA())</f>
        <v>#N/A</v>
      </c>
      <c r="J354">
        <v>0</v>
      </c>
      <c r="K354">
        <v>0</v>
      </c>
      <c r="L354">
        <v>0</v>
      </c>
      <c r="M354">
        <v>0</v>
      </c>
      <c r="N354">
        <v>0</v>
      </c>
      <c r="O354">
        <f>Tabelle12[[#This Row],[Roll]]+Tabelle12[[#This Row],[Pitch]]</f>
        <v>0</v>
      </c>
      <c r="P354">
        <f>SQRT(Tabelle12[[#This Row],[X]]*Tabelle12[[#This Row],[X]] + Tabelle12[[#This Row],[Y]]*Tabelle12[[#This Row],[Y]] +Tabelle12[[#This Row],[Z]]*Tabelle12[[#This Row],[Z]])</f>
        <v>0</v>
      </c>
      <c r="Q354">
        <v>136</v>
      </c>
      <c r="R354">
        <v>109.2</v>
      </c>
      <c r="S354">
        <v>-41.8</v>
      </c>
      <c r="T354">
        <v>180</v>
      </c>
      <c r="U354">
        <v>6.0463400000000003E-6</v>
      </c>
      <c r="V354">
        <v>-90</v>
      </c>
    </row>
    <row r="355" spans="1:22">
      <c r="A355">
        <v>7515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 t="e">
        <f>IF(AND(Tabelle12[[#This Row],[AreaPx]]&gt;0,NOT(Tabelle12[[#This Row],[AreaPx]]="inf")),Tabelle12[[#This Row],[AreaPx]], NA())</f>
        <v>#N/A</v>
      </c>
      <c r="J355">
        <v>0</v>
      </c>
      <c r="K355">
        <v>0</v>
      </c>
      <c r="L355">
        <v>0</v>
      </c>
      <c r="M355">
        <v>0</v>
      </c>
      <c r="N355">
        <v>0</v>
      </c>
      <c r="O355">
        <f>Tabelle12[[#This Row],[Roll]]+Tabelle12[[#This Row],[Pitch]]</f>
        <v>0</v>
      </c>
      <c r="P355">
        <f>SQRT(Tabelle12[[#This Row],[X]]*Tabelle12[[#This Row],[X]] + Tabelle12[[#This Row],[Y]]*Tabelle12[[#This Row],[Y]] +Tabelle12[[#This Row],[Z]]*Tabelle12[[#This Row],[Z]])</f>
        <v>0</v>
      </c>
      <c r="Q355">
        <v>136</v>
      </c>
      <c r="R355">
        <v>109.2</v>
      </c>
      <c r="S355">
        <v>-41.8</v>
      </c>
      <c r="T355">
        <v>180</v>
      </c>
      <c r="U355">
        <v>6.0463400000000003E-6</v>
      </c>
      <c r="V355">
        <v>-90</v>
      </c>
    </row>
    <row r="356" spans="1:22">
      <c r="A356">
        <v>7545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 t="e">
        <f>IF(AND(Tabelle12[[#This Row],[AreaPx]]&gt;0,NOT(Tabelle12[[#This Row],[AreaPx]]="inf")),Tabelle12[[#This Row],[AreaPx]], NA())</f>
        <v>#N/A</v>
      </c>
      <c r="J356">
        <v>0</v>
      </c>
      <c r="K356">
        <v>0</v>
      </c>
      <c r="L356">
        <v>0</v>
      </c>
      <c r="M356">
        <v>0</v>
      </c>
      <c r="N356">
        <v>0</v>
      </c>
      <c r="O356">
        <f>Tabelle12[[#This Row],[Roll]]+Tabelle12[[#This Row],[Pitch]]</f>
        <v>0</v>
      </c>
      <c r="P356">
        <f>SQRT(Tabelle12[[#This Row],[X]]*Tabelle12[[#This Row],[X]] + Tabelle12[[#This Row],[Y]]*Tabelle12[[#This Row],[Y]] +Tabelle12[[#This Row],[Z]]*Tabelle12[[#This Row],[Z]])</f>
        <v>0</v>
      </c>
      <c r="Q356">
        <v>136</v>
      </c>
      <c r="R356">
        <v>109.2</v>
      </c>
      <c r="S356">
        <v>-41.8</v>
      </c>
      <c r="T356">
        <v>180</v>
      </c>
      <c r="U356">
        <v>6.0463400000000003E-6</v>
      </c>
      <c r="V356">
        <v>-90</v>
      </c>
    </row>
    <row r="357" spans="1:22">
      <c r="A357">
        <v>7575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 t="e">
        <f>IF(AND(Tabelle12[[#This Row],[AreaPx]]&gt;0,NOT(Tabelle12[[#This Row],[AreaPx]]="inf")),Tabelle12[[#This Row],[AreaPx]], NA())</f>
        <v>#N/A</v>
      </c>
      <c r="J357">
        <v>0</v>
      </c>
      <c r="K357">
        <v>0</v>
      </c>
      <c r="L357">
        <v>0</v>
      </c>
      <c r="M357">
        <v>0</v>
      </c>
      <c r="N357">
        <v>0</v>
      </c>
      <c r="O357">
        <f>Tabelle12[[#This Row],[Roll]]+Tabelle12[[#This Row],[Pitch]]</f>
        <v>0</v>
      </c>
      <c r="P357">
        <f>SQRT(Tabelle12[[#This Row],[X]]*Tabelle12[[#This Row],[X]] + Tabelle12[[#This Row],[Y]]*Tabelle12[[#This Row],[Y]] +Tabelle12[[#This Row],[Z]]*Tabelle12[[#This Row],[Z]])</f>
        <v>0</v>
      </c>
      <c r="Q357">
        <v>136</v>
      </c>
      <c r="R357">
        <v>109.2</v>
      </c>
      <c r="S357">
        <v>-41.8</v>
      </c>
      <c r="T357">
        <v>180</v>
      </c>
      <c r="U357">
        <v>6.0463400000000003E-6</v>
      </c>
      <c r="V357">
        <v>-90</v>
      </c>
    </row>
    <row r="358" spans="1:22">
      <c r="A358">
        <v>7597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 t="e">
        <f>IF(AND(Tabelle12[[#This Row],[AreaPx]]&gt;0,NOT(Tabelle12[[#This Row],[AreaPx]]="inf")),Tabelle12[[#This Row],[AreaPx]], NA())</f>
        <v>#N/A</v>
      </c>
      <c r="J358">
        <v>0</v>
      </c>
      <c r="K358">
        <v>0</v>
      </c>
      <c r="L358">
        <v>0</v>
      </c>
      <c r="M358">
        <v>0</v>
      </c>
      <c r="N358">
        <v>0</v>
      </c>
      <c r="O358">
        <f>Tabelle12[[#This Row],[Roll]]+Tabelle12[[#This Row],[Pitch]]</f>
        <v>0</v>
      </c>
      <c r="P358">
        <f>SQRT(Tabelle12[[#This Row],[X]]*Tabelle12[[#This Row],[X]] + Tabelle12[[#This Row],[Y]]*Tabelle12[[#This Row],[Y]] +Tabelle12[[#This Row],[Z]]*Tabelle12[[#This Row],[Z]])</f>
        <v>0</v>
      </c>
      <c r="Q358">
        <v>136</v>
      </c>
      <c r="R358">
        <v>109.2</v>
      </c>
      <c r="S358">
        <v>-41.8</v>
      </c>
      <c r="T358">
        <v>180</v>
      </c>
      <c r="U358">
        <v>6.0463400000000003E-6</v>
      </c>
      <c r="V358">
        <v>-90</v>
      </c>
    </row>
    <row r="359" spans="1:22">
      <c r="A359">
        <v>7610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 t="e">
        <f>IF(AND(Tabelle12[[#This Row],[AreaPx]]&gt;0,NOT(Tabelle12[[#This Row],[AreaPx]]="inf")),Tabelle12[[#This Row],[AreaPx]], NA())</f>
        <v>#N/A</v>
      </c>
      <c r="J359">
        <v>0</v>
      </c>
      <c r="K359">
        <v>0</v>
      </c>
      <c r="L359">
        <v>0</v>
      </c>
      <c r="M359">
        <v>0</v>
      </c>
      <c r="N359">
        <v>0</v>
      </c>
      <c r="O359">
        <f>Tabelle12[[#This Row],[Roll]]+Tabelle12[[#This Row],[Pitch]]</f>
        <v>0</v>
      </c>
      <c r="P359">
        <f>SQRT(Tabelle12[[#This Row],[X]]*Tabelle12[[#This Row],[X]] + Tabelle12[[#This Row],[Y]]*Tabelle12[[#This Row],[Y]] +Tabelle12[[#This Row],[Z]]*Tabelle12[[#This Row],[Z]])</f>
        <v>0</v>
      </c>
      <c r="Q359">
        <v>136</v>
      </c>
      <c r="R359">
        <v>109.2</v>
      </c>
      <c r="S359">
        <v>-41.8</v>
      </c>
      <c r="T359">
        <v>180</v>
      </c>
      <c r="U359">
        <v>6.0463400000000003E-6</v>
      </c>
      <c r="V359">
        <v>-90</v>
      </c>
    </row>
    <row r="360" spans="1:22">
      <c r="A360">
        <v>7634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 t="e">
        <f>IF(AND(Tabelle12[[#This Row],[AreaPx]]&gt;0,NOT(Tabelle12[[#This Row],[AreaPx]]="inf")),Tabelle12[[#This Row],[AreaPx]], NA())</f>
        <v>#N/A</v>
      </c>
      <c r="J360">
        <v>0</v>
      </c>
      <c r="K360">
        <v>0</v>
      </c>
      <c r="L360">
        <v>0</v>
      </c>
      <c r="M360">
        <v>0</v>
      </c>
      <c r="N360">
        <v>0</v>
      </c>
      <c r="O360">
        <f>Tabelle12[[#This Row],[Roll]]+Tabelle12[[#This Row],[Pitch]]</f>
        <v>0</v>
      </c>
      <c r="P360">
        <f>SQRT(Tabelle12[[#This Row],[X]]*Tabelle12[[#This Row],[X]] + Tabelle12[[#This Row],[Y]]*Tabelle12[[#This Row],[Y]] +Tabelle12[[#This Row],[Z]]*Tabelle12[[#This Row],[Z]])</f>
        <v>0</v>
      </c>
      <c r="Q360">
        <v>136</v>
      </c>
      <c r="R360">
        <v>109.2</v>
      </c>
      <c r="S360">
        <v>-41.8</v>
      </c>
      <c r="T360">
        <v>180</v>
      </c>
      <c r="U360">
        <v>6.0463400000000003E-6</v>
      </c>
      <c r="V360">
        <v>-90</v>
      </c>
    </row>
    <row r="361" spans="1:22">
      <c r="A361">
        <v>7649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 t="e">
        <f>IF(AND(Tabelle12[[#This Row],[AreaPx]]&gt;0,NOT(Tabelle12[[#This Row],[AreaPx]]="inf")),Tabelle12[[#This Row],[AreaPx]], NA())</f>
        <v>#N/A</v>
      </c>
      <c r="J361">
        <v>0</v>
      </c>
      <c r="K361">
        <v>0</v>
      </c>
      <c r="L361">
        <v>0</v>
      </c>
      <c r="M361">
        <v>0</v>
      </c>
      <c r="N361">
        <v>0</v>
      </c>
      <c r="O361">
        <f>Tabelle12[[#This Row],[Roll]]+Tabelle12[[#This Row],[Pitch]]</f>
        <v>0</v>
      </c>
      <c r="P361">
        <f>SQRT(Tabelle12[[#This Row],[X]]*Tabelle12[[#This Row],[X]] + Tabelle12[[#This Row],[Y]]*Tabelle12[[#This Row],[Y]] +Tabelle12[[#This Row],[Z]]*Tabelle12[[#This Row],[Z]])</f>
        <v>0</v>
      </c>
      <c r="Q361">
        <v>136</v>
      </c>
      <c r="R361">
        <v>109.2</v>
      </c>
      <c r="S361">
        <v>-41.8</v>
      </c>
      <c r="T361">
        <v>180</v>
      </c>
      <c r="U361">
        <v>6.0463400000000003E-6</v>
      </c>
      <c r="V361">
        <v>-90</v>
      </c>
    </row>
    <row r="362" spans="1:22">
      <c r="A362">
        <v>7671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 t="e">
        <f>IF(AND(Tabelle12[[#This Row],[AreaPx]]&gt;0,NOT(Tabelle12[[#This Row],[AreaPx]]="inf")),Tabelle12[[#This Row],[AreaPx]], NA())</f>
        <v>#N/A</v>
      </c>
      <c r="J362">
        <v>0</v>
      </c>
      <c r="K362">
        <v>0</v>
      </c>
      <c r="L362">
        <v>0</v>
      </c>
      <c r="M362">
        <v>0</v>
      </c>
      <c r="N362">
        <v>0</v>
      </c>
      <c r="O362">
        <f>Tabelle12[[#This Row],[Roll]]+Tabelle12[[#This Row],[Pitch]]</f>
        <v>0</v>
      </c>
      <c r="P362">
        <f>SQRT(Tabelle12[[#This Row],[X]]*Tabelle12[[#This Row],[X]] + Tabelle12[[#This Row],[Y]]*Tabelle12[[#This Row],[Y]] +Tabelle12[[#This Row],[Z]]*Tabelle12[[#This Row],[Z]])</f>
        <v>0</v>
      </c>
      <c r="Q362">
        <v>136</v>
      </c>
      <c r="R362">
        <v>109.2</v>
      </c>
      <c r="S362">
        <v>-41.8</v>
      </c>
      <c r="T362">
        <v>180</v>
      </c>
      <c r="U362">
        <v>6.0463400000000003E-6</v>
      </c>
      <c r="V362">
        <v>-90</v>
      </c>
    </row>
    <row r="363" spans="1:22">
      <c r="A363">
        <v>7684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 t="e">
        <f>IF(AND(Tabelle12[[#This Row],[AreaPx]]&gt;0,NOT(Tabelle12[[#This Row],[AreaPx]]="inf")),Tabelle12[[#This Row],[AreaPx]], NA())</f>
        <v>#N/A</v>
      </c>
      <c r="J363">
        <v>0</v>
      </c>
      <c r="K363">
        <v>0</v>
      </c>
      <c r="L363">
        <v>0</v>
      </c>
      <c r="M363">
        <v>0</v>
      </c>
      <c r="N363">
        <v>0</v>
      </c>
      <c r="O363">
        <f>Tabelle12[[#This Row],[Roll]]+Tabelle12[[#This Row],[Pitch]]</f>
        <v>0</v>
      </c>
      <c r="P363">
        <f>SQRT(Tabelle12[[#This Row],[X]]*Tabelle12[[#This Row],[X]] + Tabelle12[[#This Row],[Y]]*Tabelle12[[#This Row],[Y]] +Tabelle12[[#This Row],[Z]]*Tabelle12[[#This Row],[Z]])</f>
        <v>0</v>
      </c>
      <c r="Q363">
        <v>136</v>
      </c>
      <c r="R363">
        <v>109.2</v>
      </c>
      <c r="S363">
        <v>-41.8</v>
      </c>
      <c r="T363">
        <v>180</v>
      </c>
      <c r="U363">
        <v>6.0463400000000003E-6</v>
      </c>
      <c r="V363">
        <v>-90</v>
      </c>
    </row>
    <row r="364" spans="1:22">
      <c r="A364">
        <v>7708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 t="e">
        <f>IF(AND(Tabelle12[[#This Row],[AreaPx]]&gt;0,NOT(Tabelle12[[#This Row],[AreaPx]]="inf")),Tabelle12[[#This Row],[AreaPx]], NA())</f>
        <v>#N/A</v>
      </c>
      <c r="J364">
        <v>0</v>
      </c>
      <c r="K364">
        <v>0</v>
      </c>
      <c r="L364">
        <v>0</v>
      </c>
      <c r="M364">
        <v>0</v>
      </c>
      <c r="N364">
        <v>0</v>
      </c>
      <c r="O364">
        <f>Tabelle12[[#This Row],[Roll]]+Tabelle12[[#This Row],[Pitch]]</f>
        <v>0</v>
      </c>
      <c r="P364">
        <f>SQRT(Tabelle12[[#This Row],[X]]*Tabelle12[[#This Row],[X]] + Tabelle12[[#This Row],[Y]]*Tabelle12[[#This Row],[Y]] +Tabelle12[[#This Row],[Z]]*Tabelle12[[#This Row],[Z]])</f>
        <v>0</v>
      </c>
      <c r="Q364">
        <v>136</v>
      </c>
      <c r="R364">
        <v>109.2</v>
      </c>
      <c r="S364">
        <v>-41.8</v>
      </c>
      <c r="T364">
        <v>180</v>
      </c>
      <c r="U364">
        <v>6.0463400000000003E-6</v>
      </c>
      <c r="V364">
        <v>-90</v>
      </c>
    </row>
    <row r="365" spans="1:22">
      <c r="A365">
        <v>7736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 t="e">
        <f>IF(AND(Tabelle12[[#This Row],[AreaPx]]&gt;0,NOT(Tabelle12[[#This Row],[AreaPx]]="inf")),Tabelle12[[#This Row],[AreaPx]], NA())</f>
        <v>#N/A</v>
      </c>
      <c r="J365">
        <v>0</v>
      </c>
      <c r="K365">
        <v>0</v>
      </c>
      <c r="L365">
        <v>0</v>
      </c>
      <c r="M365">
        <v>0</v>
      </c>
      <c r="N365">
        <v>0</v>
      </c>
      <c r="O365">
        <f>Tabelle12[[#This Row],[Roll]]+Tabelle12[[#This Row],[Pitch]]</f>
        <v>0</v>
      </c>
      <c r="P365">
        <f>SQRT(Tabelle12[[#This Row],[X]]*Tabelle12[[#This Row],[X]] + Tabelle12[[#This Row],[Y]]*Tabelle12[[#This Row],[Y]] +Tabelle12[[#This Row],[Z]]*Tabelle12[[#This Row],[Z]])</f>
        <v>0</v>
      </c>
      <c r="Q365">
        <v>136</v>
      </c>
      <c r="R365">
        <v>109.2</v>
      </c>
      <c r="S365">
        <v>-41.8</v>
      </c>
      <c r="T365">
        <v>180</v>
      </c>
      <c r="U365">
        <v>6.0463400000000003E-6</v>
      </c>
      <c r="V365">
        <v>-90</v>
      </c>
    </row>
    <row r="366" spans="1:22">
      <c r="A366">
        <v>7754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 t="e">
        <f>IF(AND(Tabelle12[[#This Row],[AreaPx]]&gt;0,NOT(Tabelle12[[#This Row],[AreaPx]]="inf")),Tabelle12[[#This Row],[AreaPx]], NA())</f>
        <v>#N/A</v>
      </c>
      <c r="J366">
        <v>0</v>
      </c>
      <c r="K366">
        <v>0</v>
      </c>
      <c r="L366">
        <v>0</v>
      </c>
      <c r="M366">
        <v>0</v>
      </c>
      <c r="N366">
        <v>0</v>
      </c>
      <c r="O366">
        <f>Tabelle12[[#This Row],[Roll]]+Tabelle12[[#This Row],[Pitch]]</f>
        <v>0</v>
      </c>
      <c r="P366">
        <f>SQRT(Tabelle12[[#This Row],[X]]*Tabelle12[[#This Row],[X]] + Tabelle12[[#This Row],[Y]]*Tabelle12[[#This Row],[Y]] +Tabelle12[[#This Row],[Z]]*Tabelle12[[#This Row],[Z]])</f>
        <v>0</v>
      </c>
      <c r="Q366">
        <v>136</v>
      </c>
      <c r="R366">
        <v>109.2</v>
      </c>
      <c r="S366">
        <v>-41.8</v>
      </c>
      <c r="T366">
        <v>180</v>
      </c>
      <c r="U366">
        <v>6.0463400000000003E-6</v>
      </c>
      <c r="V366">
        <v>-90</v>
      </c>
    </row>
    <row r="367" spans="1:22">
      <c r="A367">
        <v>7778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 t="e">
        <f>IF(AND(Tabelle12[[#This Row],[AreaPx]]&gt;0,NOT(Tabelle12[[#This Row],[AreaPx]]="inf")),Tabelle12[[#This Row],[AreaPx]], NA())</f>
        <v>#N/A</v>
      </c>
      <c r="J367">
        <v>0</v>
      </c>
      <c r="K367">
        <v>0</v>
      </c>
      <c r="L367">
        <v>0</v>
      </c>
      <c r="M367">
        <v>0</v>
      </c>
      <c r="N367">
        <v>0</v>
      </c>
      <c r="O367">
        <f>Tabelle12[[#This Row],[Roll]]+Tabelle12[[#This Row],[Pitch]]</f>
        <v>0</v>
      </c>
      <c r="P367">
        <f>SQRT(Tabelle12[[#This Row],[X]]*Tabelle12[[#This Row],[X]] + Tabelle12[[#This Row],[Y]]*Tabelle12[[#This Row],[Y]] +Tabelle12[[#This Row],[Z]]*Tabelle12[[#This Row],[Z]])</f>
        <v>0</v>
      </c>
      <c r="Q367">
        <v>136</v>
      </c>
      <c r="R367">
        <v>109.2</v>
      </c>
      <c r="S367">
        <v>-41.8</v>
      </c>
      <c r="T367">
        <v>180</v>
      </c>
      <c r="U367">
        <v>6.0463400000000003E-6</v>
      </c>
      <c r="V367">
        <v>-90</v>
      </c>
    </row>
    <row r="368" spans="1:22">
      <c r="A368">
        <v>7804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 t="e">
        <f>IF(AND(Tabelle12[[#This Row],[AreaPx]]&gt;0,NOT(Tabelle12[[#This Row],[AreaPx]]="inf")),Tabelle12[[#This Row],[AreaPx]], NA())</f>
        <v>#N/A</v>
      </c>
      <c r="J368">
        <v>0</v>
      </c>
      <c r="K368">
        <v>0</v>
      </c>
      <c r="L368">
        <v>0</v>
      </c>
      <c r="M368">
        <v>0</v>
      </c>
      <c r="N368">
        <v>0</v>
      </c>
      <c r="O368">
        <f>Tabelle12[[#This Row],[Roll]]+Tabelle12[[#This Row],[Pitch]]</f>
        <v>0</v>
      </c>
      <c r="P368">
        <f>SQRT(Tabelle12[[#This Row],[X]]*Tabelle12[[#This Row],[X]] + Tabelle12[[#This Row],[Y]]*Tabelle12[[#This Row],[Y]] +Tabelle12[[#This Row],[Z]]*Tabelle12[[#This Row],[Z]])</f>
        <v>0</v>
      </c>
      <c r="Q368">
        <v>136</v>
      </c>
      <c r="R368">
        <v>109.2</v>
      </c>
      <c r="S368">
        <v>-41.8</v>
      </c>
      <c r="T368">
        <v>180</v>
      </c>
      <c r="U368">
        <v>6.0463400000000003E-6</v>
      </c>
      <c r="V368">
        <v>-90</v>
      </c>
    </row>
    <row r="369" spans="1:22">
      <c r="A369">
        <v>7818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 t="e">
        <f>IF(AND(Tabelle12[[#This Row],[AreaPx]]&gt;0,NOT(Tabelle12[[#This Row],[AreaPx]]="inf")),Tabelle12[[#This Row],[AreaPx]], NA())</f>
        <v>#N/A</v>
      </c>
      <c r="J369">
        <v>0</v>
      </c>
      <c r="K369">
        <v>0</v>
      </c>
      <c r="L369">
        <v>0</v>
      </c>
      <c r="M369">
        <v>0</v>
      </c>
      <c r="N369">
        <v>0</v>
      </c>
      <c r="O369">
        <f>Tabelle12[[#This Row],[Roll]]+Tabelle12[[#This Row],[Pitch]]</f>
        <v>0</v>
      </c>
      <c r="P369">
        <f>SQRT(Tabelle12[[#This Row],[X]]*Tabelle12[[#This Row],[X]] + Tabelle12[[#This Row],[Y]]*Tabelle12[[#This Row],[Y]] +Tabelle12[[#This Row],[Z]]*Tabelle12[[#This Row],[Z]])</f>
        <v>0</v>
      </c>
      <c r="Q369">
        <v>136</v>
      </c>
      <c r="R369">
        <v>109.2</v>
      </c>
      <c r="S369">
        <v>-41.8</v>
      </c>
      <c r="T369">
        <v>180</v>
      </c>
      <c r="U369">
        <v>6.0463400000000003E-6</v>
      </c>
      <c r="V369">
        <v>-90</v>
      </c>
    </row>
    <row r="370" spans="1:22">
      <c r="A370">
        <v>7843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 t="e">
        <f>IF(AND(Tabelle12[[#This Row],[AreaPx]]&gt;0,NOT(Tabelle12[[#This Row],[AreaPx]]="inf")),Tabelle12[[#This Row],[AreaPx]], NA())</f>
        <v>#N/A</v>
      </c>
      <c r="J370">
        <v>0</v>
      </c>
      <c r="K370">
        <v>0</v>
      </c>
      <c r="L370">
        <v>0</v>
      </c>
      <c r="M370">
        <v>0</v>
      </c>
      <c r="N370">
        <v>0</v>
      </c>
      <c r="O370">
        <f>Tabelle12[[#This Row],[Roll]]+Tabelle12[[#This Row],[Pitch]]</f>
        <v>0</v>
      </c>
      <c r="P370">
        <f>SQRT(Tabelle12[[#This Row],[X]]*Tabelle12[[#This Row],[X]] + Tabelle12[[#This Row],[Y]]*Tabelle12[[#This Row],[Y]] +Tabelle12[[#This Row],[Z]]*Tabelle12[[#This Row],[Z]])</f>
        <v>0</v>
      </c>
      <c r="Q370">
        <v>136</v>
      </c>
      <c r="R370">
        <v>109.2</v>
      </c>
      <c r="S370">
        <v>-41.8</v>
      </c>
      <c r="T370">
        <v>180</v>
      </c>
      <c r="U370">
        <v>6.0463400000000003E-6</v>
      </c>
      <c r="V370">
        <v>-90</v>
      </c>
    </row>
    <row r="371" spans="1:22">
      <c r="A371">
        <v>7863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 t="e">
        <f>IF(AND(Tabelle12[[#This Row],[AreaPx]]&gt;0,NOT(Tabelle12[[#This Row],[AreaPx]]="inf")),Tabelle12[[#This Row],[AreaPx]], NA())</f>
        <v>#N/A</v>
      </c>
      <c r="J371">
        <v>0</v>
      </c>
      <c r="K371">
        <v>0</v>
      </c>
      <c r="L371">
        <v>0</v>
      </c>
      <c r="M371">
        <v>0</v>
      </c>
      <c r="N371">
        <v>0</v>
      </c>
      <c r="O371">
        <f>Tabelle12[[#This Row],[Roll]]+Tabelle12[[#This Row],[Pitch]]</f>
        <v>0</v>
      </c>
      <c r="P371">
        <f>SQRT(Tabelle12[[#This Row],[X]]*Tabelle12[[#This Row],[X]] + Tabelle12[[#This Row],[Y]]*Tabelle12[[#This Row],[Y]] +Tabelle12[[#This Row],[Z]]*Tabelle12[[#This Row],[Z]])</f>
        <v>0</v>
      </c>
      <c r="Q371">
        <v>136</v>
      </c>
      <c r="R371">
        <v>109.2</v>
      </c>
      <c r="S371">
        <v>-41.8</v>
      </c>
      <c r="T371">
        <v>180</v>
      </c>
      <c r="U371">
        <v>6.0463400000000003E-6</v>
      </c>
      <c r="V371">
        <v>-90</v>
      </c>
    </row>
    <row r="372" spans="1:22">
      <c r="A372">
        <v>7873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 t="e">
        <f>IF(AND(Tabelle12[[#This Row],[AreaPx]]&gt;0,NOT(Tabelle12[[#This Row],[AreaPx]]="inf")),Tabelle12[[#This Row],[AreaPx]], NA())</f>
        <v>#N/A</v>
      </c>
      <c r="J372">
        <v>0</v>
      </c>
      <c r="K372">
        <v>0</v>
      </c>
      <c r="L372">
        <v>0</v>
      </c>
      <c r="M372">
        <v>0</v>
      </c>
      <c r="N372">
        <v>0</v>
      </c>
      <c r="O372">
        <f>Tabelle12[[#This Row],[Roll]]+Tabelle12[[#This Row],[Pitch]]</f>
        <v>0</v>
      </c>
      <c r="P372">
        <f>SQRT(Tabelle12[[#This Row],[X]]*Tabelle12[[#This Row],[X]] + Tabelle12[[#This Row],[Y]]*Tabelle12[[#This Row],[Y]] +Tabelle12[[#This Row],[Z]]*Tabelle12[[#This Row],[Z]])</f>
        <v>0</v>
      </c>
      <c r="Q372">
        <v>136</v>
      </c>
      <c r="R372">
        <v>109.2</v>
      </c>
      <c r="S372">
        <v>-41.8</v>
      </c>
      <c r="T372">
        <v>180</v>
      </c>
      <c r="U372">
        <v>6.0463400000000003E-6</v>
      </c>
      <c r="V372">
        <v>-90</v>
      </c>
    </row>
    <row r="373" spans="1:22">
      <c r="A373">
        <v>7899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 t="e">
        <f>IF(AND(Tabelle12[[#This Row],[AreaPx]]&gt;0,NOT(Tabelle12[[#This Row],[AreaPx]]="inf")),Tabelle12[[#This Row],[AreaPx]], NA())</f>
        <v>#N/A</v>
      </c>
      <c r="J373">
        <v>0</v>
      </c>
      <c r="K373">
        <v>0</v>
      </c>
      <c r="L373">
        <v>0</v>
      </c>
      <c r="M373">
        <v>0</v>
      </c>
      <c r="N373">
        <v>0</v>
      </c>
      <c r="O373">
        <f>Tabelle12[[#This Row],[Roll]]+Tabelle12[[#This Row],[Pitch]]</f>
        <v>0</v>
      </c>
      <c r="P373">
        <f>SQRT(Tabelle12[[#This Row],[X]]*Tabelle12[[#This Row],[X]] + Tabelle12[[#This Row],[Y]]*Tabelle12[[#This Row],[Y]] +Tabelle12[[#This Row],[Z]]*Tabelle12[[#This Row],[Z]])</f>
        <v>0</v>
      </c>
      <c r="Q373">
        <v>136</v>
      </c>
      <c r="R373">
        <v>109.2</v>
      </c>
      <c r="S373">
        <v>-41.8</v>
      </c>
      <c r="T373">
        <v>180</v>
      </c>
      <c r="U373">
        <v>6.0463400000000003E-6</v>
      </c>
      <c r="V373">
        <v>-90</v>
      </c>
    </row>
    <row r="374" spans="1:22">
      <c r="A374">
        <v>7905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 t="e">
        <f>IF(AND(Tabelle12[[#This Row],[AreaPx]]&gt;0,NOT(Tabelle12[[#This Row],[AreaPx]]="inf")),Tabelle12[[#This Row],[AreaPx]], NA())</f>
        <v>#N/A</v>
      </c>
      <c r="J374">
        <v>0</v>
      </c>
      <c r="K374">
        <v>0</v>
      </c>
      <c r="L374">
        <v>0</v>
      </c>
      <c r="M374">
        <v>0</v>
      </c>
      <c r="N374">
        <v>0</v>
      </c>
      <c r="O374">
        <f>Tabelle12[[#This Row],[Roll]]+Tabelle12[[#This Row],[Pitch]]</f>
        <v>0</v>
      </c>
      <c r="P374">
        <f>SQRT(Tabelle12[[#This Row],[X]]*Tabelle12[[#This Row],[X]] + Tabelle12[[#This Row],[Y]]*Tabelle12[[#This Row],[Y]] +Tabelle12[[#This Row],[Z]]*Tabelle12[[#This Row],[Z]])</f>
        <v>0</v>
      </c>
      <c r="Q374">
        <v>136</v>
      </c>
      <c r="R374">
        <v>109.2</v>
      </c>
      <c r="S374">
        <v>-41.8</v>
      </c>
      <c r="T374">
        <v>180</v>
      </c>
      <c r="U374">
        <v>6.0463400000000003E-6</v>
      </c>
      <c r="V374">
        <v>-90</v>
      </c>
    </row>
    <row r="375" spans="1:22">
      <c r="A375">
        <v>7917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 t="e">
        <f>IF(AND(Tabelle12[[#This Row],[AreaPx]]&gt;0,NOT(Tabelle12[[#This Row],[AreaPx]]="inf")),Tabelle12[[#This Row],[AreaPx]], NA())</f>
        <v>#N/A</v>
      </c>
      <c r="J375">
        <v>0</v>
      </c>
      <c r="K375">
        <v>0</v>
      </c>
      <c r="L375">
        <v>0</v>
      </c>
      <c r="M375">
        <v>0</v>
      </c>
      <c r="N375">
        <v>0</v>
      </c>
      <c r="O375">
        <f>Tabelle12[[#This Row],[Roll]]+Tabelle12[[#This Row],[Pitch]]</f>
        <v>0</v>
      </c>
      <c r="P375">
        <f>SQRT(Tabelle12[[#This Row],[X]]*Tabelle12[[#This Row],[X]] + Tabelle12[[#This Row],[Y]]*Tabelle12[[#This Row],[Y]] +Tabelle12[[#This Row],[Z]]*Tabelle12[[#This Row],[Z]])</f>
        <v>0</v>
      </c>
      <c r="Q375">
        <v>136</v>
      </c>
      <c r="R375">
        <v>109.2</v>
      </c>
      <c r="S375">
        <v>-41.8</v>
      </c>
      <c r="T375">
        <v>180</v>
      </c>
      <c r="U375">
        <v>6.0463400000000003E-6</v>
      </c>
      <c r="V375">
        <v>-90</v>
      </c>
    </row>
    <row r="376" spans="1:22">
      <c r="A376">
        <v>7943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 t="e">
        <f>IF(AND(Tabelle12[[#This Row],[AreaPx]]&gt;0,NOT(Tabelle12[[#This Row],[AreaPx]]="inf")),Tabelle12[[#This Row],[AreaPx]], NA())</f>
        <v>#N/A</v>
      </c>
      <c r="J376">
        <v>0</v>
      </c>
      <c r="K376">
        <v>0</v>
      </c>
      <c r="L376">
        <v>0</v>
      </c>
      <c r="M376">
        <v>0</v>
      </c>
      <c r="N376">
        <v>0</v>
      </c>
      <c r="O376">
        <f>Tabelle12[[#This Row],[Roll]]+Tabelle12[[#This Row],[Pitch]]</f>
        <v>0</v>
      </c>
      <c r="P376">
        <f>SQRT(Tabelle12[[#This Row],[X]]*Tabelle12[[#This Row],[X]] + Tabelle12[[#This Row],[Y]]*Tabelle12[[#This Row],[Y]] +Tabelle12[[#This Row],[Z]]*Tabelle12[[#This Row],[Z]])</f>
        <v>0</v>
      </c>
      <c r="Q376">
        <v>136</v>
      </c>
      <c r="R376">
        <v>109.2</v>
      </c>
      <c r="S376">
        <v>-41.8</v>
      </c>
      <c r="T376">
        <v>180</v>
      </c>
      <c r="U376">
        <v>6.0463400000000003E-6</v>
      </c>
      <c r="V376">
        <v>-90</v>
      </c>
    </row>
    <row r="377" spans="1:22">
      <c r="A377">
        <v>7965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 t="e">
        <f>IF(AND(Tabelle12[[#This Row],[AreaPx]]&gt;0,NOT(Tabelle12[[#This Row],[AreaPx]]="inf")),Tabelle12[[#This Row],[AreaPx]], NA())</f>
        <v>#N/A</v>
      </c>
      <c r="J377">
        <v>0</v>
      </c>
      <c r="K377">
        <v>0</v>
      </c>
      <c r="L377">
        <v>0</v>
      </c>
      <c r="M377">
        <v>0</v>
      </c>
      <c r="N377">
        <v>0</v>
      </c>
      <c r="O377">
        <f>Tabelle12[[#This Row],[Roll]]+Tabelle12[[#This Row],[Pitch]]</f>
        <v>0</v>
      </c>
      <c r="P377">
        <f>SQRT(Tabelle12[[#This Row],[X]]*Tabelle12[[#This Row],[X]] + Tabelle12[[#This Row],[Y]]*Tabelle12[[#This Row],[Y]] +Tabelle12[[#This Row],[Z]]*Tabelle12[[#This Row],[Z]])</f>
        <v>0</v>
      </c>
      <c r="Q377">
        <v>136</v>
      </c>
      <c r="R377">
        <v>109.2</v>
      </c>
      <c r="S377">
        <v>-41.8</v>
      </c>
      <c r="T377">
        <v>180</v>
      </c>
      <c r="U377">
        <v>6.0463400000000003E-6</v>
      </c>
      <c r="V377">
        <v>-90</v>
      </c>
    </row>
    <row r="378" spans="1:22">
      <c r="A378">
        <v>7979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 t="e">
        <f>IF(AND(Tabelle12[[#This Row],[AreaPx]]&gt;0,NOT(Tabelle12[[#This Row],[AreaPx]]="inf")),Tabelle12[[#This Row],[AreaPx]], NA())</f>
        <v>#N/A</v>
      </c>
      <c r="J378">
        <v>0</v>
      </c>
      <c r="K378">
        <v>0</v>
      </c>
      <c r="L378">
        <v>0</v>
      </c>
      <c r="M378">
        <v>0</v>
      </c>
      <c r="N378">
        <v>0</v>
      </c>
      <c r="O378">
        <f>Tabelle12[[#This Row],[Roll]]+Tabelle12[[#This Row],[Pitch]]</f>
        <v>0</v>
      </c>
      <c r="P378">
        <f>SQRT(Tabelle12[[#This Row],[X]]*Tabelle12[[#This Row],[X]] + Tabelle12[[#This Row],[Y]]*Tabelle12[[#This Row],[Y]] +Tabelle12[[#This Row],[Z]]*Tabelle12[[#This Row],[Z]])</f>
        <v>0</v>
      </c>
      <c r="Q378">
        <v>136</v>
      </c>
      <c r="R378">
        <v>109.2</v>
      </c>
      <c r="S378">
        <v>-41.8</v>
      </c>
      <c r="T378">
        <v>180</v>
      </c>
      <c r="U378">
        <v>6.0463400000000003E-6</v>
      </c>
      <c r="V378">
        <v>-90</v>
      </c>
    </row>
    <row r="379" spans="1:22">
      <c r="A379">
        <v>8006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 t="e">
        <f>IF(AND(Tabelle12[[#This Row],[AreaPx]]&gt;0,NOT(Tabelle12[[#This Row],[AreaPx]]="inf")),Tabelle12[[#This Row],[AreaPx]], NA())</f>
        <v>#N/A</v>
      </c>
      <c r="J379">
        <v>0</v>
      </c>
      <c r="K379">
        <v>0</v>
      </c>
      <c r="L379">
        <v>0</v>
      </c>
      <c r="M379">
        <v>0</v>
      </c>
      <c r="N379">
        <v>0</v>
      </c>
      <c r="O379">
        <f>Tabelle12[[#This Row],[Roll]]+Tabelle12[[#This Row],[Pitch]]</f>
        <v>0</v>
      </c>
      <c r="P379">
        <f>SQRT(Tabelle12[[#This Row],[X]]*Tabelle12[[#This Row],[X]] + Tabelle12[[#This Row],[Y]]*Tabelle12[[#This Row],[Y]] +Tabelle12[[#This Row],[Z]]*Tabelle12[[#This Row],[Z]])</f>
        <v>0</v>
      </c>
      <c r="Q379">
        <v>136</v>
      </c>
      <c r="R379">
        <v>109.2</v>
      </c>
      <c r="S379">
        <v>-41.8</v>
      </c>
      <c r="T379">
        <v>180</v>
      </c>
      <c r="U379">
        <v>6.0463400000000003E-6</v>
      </c>
      <c r="V379">
        <v>-90</v>
      </c>
    </row>
    <row r="380" spans="1:22">
      <c r="A380">
        <v>8025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 t="e">
        <f>IF(AND(Tabelle12[[#This Row],[AreaPx]]&gt;0,NOT(Tabelle12[[#This Row],[AreaPx]]="inf")),Tabelle12[[#This Row],[AreaPx]], NA())</f>
        <v>#N/A</v>
      </c>
      <c r="J380">
        <v>0</v>
      </c>
      <c r="K380">
        <v>0</v>
      </c>
      <c r="L380">
        <v>0</v>
      </c>
      <c r="M380">
        <v>0</v>
      </c>
      <c r="N380">
        <v>0</v>
      </c>
      <c r="O380">
        <f>Tabelle12[[#This Row],[Roll]]+Tabelle12[[#This Row],[Pitch]]</f>
        <v>0</v>
      </c>
      <c r="P380">
        <f>SQRT(Tabelle12[[#This Row],[X]]*Tabelle12[[#This Row],[X]] + Tabelle12[[#This Row],[Y]]*Tabelle12[[#This Row],[Y]] +Tabelle12[[#This Row],[Z]]*Tabelle12[[#This Row],[Z]])</f>
        <v>0</v>
      </c>
      <c r="Q380">
        <v>136</v>
      </c>
      <c r="R380">
        <v>109.2</v>
      </c>
      <c r="S380">
        <v>-41.8</v>
      </c>
      <c r="T380">
        <v>180</v>
      </c>
      <c r="U380">
        <v>6.0463400000000003E-6</v>
      </c>
      <c r="V380">
        <v>-90</v>
      </c>
    </row>
    <row r="381" spans="1:22">
      <c r="A381">
        <v>8035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 t="e">
        <f>IF(AND(Tabelle12[[#This Row],[AreaPx]]&gt;0,NOT(Tabelle12[[#This Row],[AreaPx]]="inf")),Tabelle12[[#This Row],[AreaPx]], NA())</f>
        <v>#N/A</v>
      </c>
      <c r="J381">
        <v>0</v>
      </c>
      <c r="K381">
        <v>0</v>
      </c>
      <c r="L381">
        <v>0</v>
      </c>
      <c r="M381">
        <v>0</v>
      </c>
      <c r="N381">
        <v>0</v>
      </c>
      <c r="O381">
        <f>Tabelle12[[#This Row],[Roll]]+Tabelle12[[#This Row],[Pitch]]</f>
        <v>0</v>
      </c>
      <c r="P381">
        <f>SQRT(Tabelle12[[#This Row],[X]]*Tabelle12[[#This Row],[X]] + Tabelle12[[#This Row],[Y]]*Tabelle12[[#This Row],[Y]] +Tabelle12[[#This Row],[Z]]*Tabelle12[[#This Row],[Z]])</f>
        <v>0</v>
      </c>
      <c r="Q381">
        <v>136</v>
      </c>
      <c r="R381">
        <v>109.2</v>
      </c>
      <c r="S381">
        <v>-41.8</v>
      </c>
      <c r="T381">
        <v>180</v>
      </c>
      <c r="U381">
        <v>6.0463400000000003E-6</v>
      </c>
      <c r="V381">
        <v>-90</v>
      </c>
    </row>
    <row r="382" spans="1:22">
      <c r="A382">
        <v>8042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 t="e">
        <f>IF(AND(Tabelle12[[#This Row],[AreaPx]]&gt;0,NOT(Tabelle12[[#This Row],[AreaPx]]="inf")),Tabelle12[[#This Row],[AreaPx]], NA())</f>
        <v>#N/A</v>
      </c>
      <c r="J382">
        <v>0</v>
      </c>
      <c r="K382">
        <v>0</v>
      </c>
      <c r="L382">
        <v>0</v>
      </c>
      <c r="M382">
        <v>0</v>
      </c>
      <c r="N382">
        <v>0</v>
      </c>
      <c r="O382">
        <f>Tabelle12[[#This Row],[Roll]]+Tabelle12[[#This Row],[Pitch]]</f>
        <v>0</v>
      </c>
      <c r="P382">
        <f>SQRT(Tabelle12[[#This Row],[X]]*Tabelle12[[#This Row],[X]] + Tabelle12[[#This Row],[Y]]*Tabelle12[[#This Row],[Y]] +Tabelle12[[#This Row],[Z]]*Tabelle12[[#This Row],[Z]])</f>
        <v>0</v>
      </c>
      <c r="Q382">
        <v>136</v>
      </c>
      <c r="R382">
        <v>109.2</v>
      </c>
      <c r="S382">
        <v>-41.8</v>
      </c>
      <c r="T382">
        <v>180</v>
      </c>
      <c r="U382">
        <v>6.0463400000000003E-6</v>
      </c>
      <c r="V382">
        <v>-90</v>
      </c>
    </row>
    <row r="383" spans="1:22">
      <c r="A383">
        <v>8069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 t="e">
        <f>IF(AND(Tabelle12[[#This Row],[AreaPx]]&gt;0,NOT(Tabelle12[[#This Row],[AreaPx]]="inf")),Tabelle12[[#This Row],[AreaPx]], NA())</f>
        <v>#N/A</v>
      </c>
      <c r="J383">
        <v>0</v>
      </c>
      <c r="K383">
        <v>0</v>
      </c>
      <c r="L383">
        <v>0</v>
      </c>
      <c r="M383">
        <v>0</v>
      </c>
      <c r="N383">
        <v>0</v>
      </c>
      <c r="O383">
        <f>Tabelle12[[#This Row],[Roll]]+Tabelle12[[#This Row],[Pitch]]</f>
        <v>0</v>
      </c>
      <c r="P383">
        <f>SQRT(Tabelle12[[#This Row],[X]]*Tabelle12[[#This Row],[X]] + Tabelle12[[#This Row],[Y]]*Tabelle12[[#This Row],[Y]] +Tabelle12[[#This Row],[Z]]*Tabelle12[[#This Row],[Z]])</f>
        <v>0</v>
      </c>
      <c r="Q383">
        <v>136</v>
      </c>
      <c r="R383">
        <v>109.2</v>
      </c>
      <c r="S383">
        <v>-41.8</v>
      </c>
      <c r="T383">
        <v>180</v>
      </c>
      <c r="U383">
        <v>6.0463400000000003E-6</v>
      </c>
      <c r="V383">
        <v>-90</v>
      </c>
    </row>
    <row r="384" spans="1:22">
      <c r="A384">
        <v>8080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e">
        <f>IF(AND(Tabelle12[[#This Row],[AreaPx]]&gt;0,NOT(Tabelle12[[#This Row],[AreaPx]]="inf")),Tabelle12[[#This Row],[AreaPx]], NA())</f>
        <v>#N/A</v>
      </c>
      <c r="J384">
        <v>0</v>
      </c>
      <c r="K384">
        <v>0</v>
      </c>
      <c r="L384">
        <v>0</v>
      </c>
      <c r="M384">
        <v>0</v>
      </c>
      <c r="N384">
        <v>0</v>
      </c>
      <c r="O384">
        <f>Tabelle12[[#This Row],[Roll]]+Tabelle12[[#This Row],[Pitch]]</f>
        <v>0</v>
      </c>
      <c r="P384">
        <f>SQRT(Tabelle12[[#This Row],[X]]*Tabelle12[[#This Row],[X]] + Tabelle12[[#This Row],[Y]]*Tabelle12[[#This Row],[Y]] +Tabelle12[[#This Row],[Z]]*Tabelle12[[#This Row],[Z]])</f>
        <v>0</v>
      </c>
      <c r="Q384">
        <v>136</v>
      </c>
      <c r="R384">
        <v>109.2</v>
      </c>
      <c r="S384">
        <v>-41.8</v>
      </c>
      <c r="T384">
        <v>180</v>
      </c>
      <c r="U384">
        <v>6.0463400000000003E-6</v>
      </c>
      <c r="V384">
        <v>-90</v>
      </c>
    </row>
    <row r="385" spans="1:22">
      <c r="A385">
        <v>8111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 t="e">
        <f>IF(AND(Tabelle12[[#This Row],[AreaPx]]&gt;0,NOT(Tabelle12[[#This Row],[AreaPx]]="inf")),Tabelle12[[#This Row],[AreaPx]], NA())</f>
        <v>#N/A</v>
      </c>
      <c r="J385">
        <v>0</v>
      </c>
      <c r="K385">
        <v>0</v>
      </c>
      <c r="L385">
        <v>0</v>
      </c>
      <c r="M385">
        <v>0</v>
      </c>
      <c r="N385">
        <v>0</v>
      </c>
      <c r="O385">
        <f>Tabelle12[[#This Row],[Roll]]+Tabelle12[[#This Row],[Pitch]]</f>
        <v>0</v>
      </c>
      <c r="P385">
        <f>SQRT(Tabelle12[[#This Row],[X]]*Tabelle12[[#This Row],[X]] + Tabelle12[[#This Row],[Y]]*Tabelle12[[#This Row],[Y]] +Tabelle12[[#This Row],[Z]]*Tabelle12[[#This Row],[Z]])</f>
        <v>0</v>
      </c>
      <c r="Q385">
        <v>136</v>
      </c>
      <c r="R385">
        <v>109.2</v>
      </c>
      <c r="S385">
        <v>-41.8</v>
      </c>
      <c r="T385">
        <v>180</v>
      </c>
      <c r="U385">
        <v>6.0463400000000003E-6</v>
      </c>
      <c r="V385">
        <v>-90</v>
      </c>
    </row>
    <row r="386" spans="1:22">
      <c r="A386">
        <v>8142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 t="e">
        <f>IF(AND(Tabelle12[[#This Row],[AreaPx]]&gt;0,NOT(Tabelle12[[#This Row],[AreaPx]]="inf")),Tabelle12[[#This Row],[AreaPx]], NA())</f>
        <v>#N/A</v>
      </c>
      <c r="J386">
        <v>0</v>
      </c>
      <c r="K386">
        <v>0</v>
      </c>
      <c r="L386">
        <v>0</v>
      </c>
      <c r="M386">
        <v>0</v>
      </c>
      <c r="N386">
        <v>0</v>
      </c>
      <c r="O386">
        <f>Tabelle12[[#This Row],[Roll]]+Tabelle12[[#This Row],[Pitch]]</f>
        <v>0</v>
      </c>
      <c r="P386">
        <f>SQRT(Tabelle12[[#This Row],[X]]*Tabelle12[[#This Row],[X]] + Tabelle12[[#This Row],[Y]]*Tabelle12[[#This Row],[Y]] +Tabelle12[[#This Row],[Z]]*Tabelle12[[#This Row],[Z]])</f>
        <v>0</v>
      </c>
      <c r="Q386">
        <v>136</v>
      </c>
      <c r="R386">
        <v>109.2</v>
      </c>
      <c r="S386">
        <v>-41.8</v>
      </c>
      <c r="T386">
        <v>180</v>
      </c>
      <c r="U386">
        <v>6.0463400000000003E-6</v>
      </c>
      <c r="V386">
        <v>-90</v>
      </c>
    </row>
    <row r="387" spans="1:22">
      <c r="A387">
        <v>8169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 t="e">
        <f>IF(AND(Tabelle12[[#This Row],[AreaPx]]&gt;0,NOT(Tabelle12[[#This Row],[AreaPx]]="inf")),Tabelle12[[#This Row],[AreaPx]], NA())</f>
        <v>#N/A</v>
      </c>
      <c r="J387">
        <v>0</v>
      </c>
      <c r="K387">
        <v>0</v>
      </c>
      <c r="L387">
        <v>0</v>
      </c>
      <c r="M387">
        <v>0</v>
      </c>
      <c r="N387">
        <v>0</v>
      </c>
      <c r="O387">
        <f>Tabelle12[[#This Row],[Roll]]+Tabelle12[[#This Row],[Pitch]]</f>
        <v>0</v>
      </c>
      <c r="P387">
        <f>SQRT(Tabelle12[[#This Row],[X]]*Tabelle12[[#This Row],[X]] + Tabelle12[[#This Row],[Y]]*Tabelle12[[#This Row],[Y]] +Tabelle12[[#This Row],[Z]]*Tabelle12[[#This Row],[Z]])</f>
        <v>0</v>
      </c>
      <c r="Q387">
        <v>136</v>
      </c>
      <c r="R387">
        <v>109.2</v>
      </c>
      <c r="S387">
        <v>-41.8</v>
      </c>
      <c r="T387">
        <v>180</v>
      </c>
      <c r="U387">
        <v>6.0463400000000003E-6</v>
      </c>
      <c r="V387">
        <v>-90</v>
      </c>
    </row>
    <row r="388" spans="1:22">
      <c r="A388">
        <v>8184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 t="e">
        <f>IF(AND(Tabelle12[[#This Row],[AreaPx]]&gt;0,NOT(Tabelle12[[#This Row],[AreaPx]]="inf")),Tabelle12[[#This Row],[AreaPx]], NA())</f>
        <v>#N/A</v>
      </c>
      <c r="J388">
        <v>0</v>
      </c>
      <c r="K388">
        <v>0</v>
      </c>
      <c r="L388">
        <v>0</v>
      </c>
      <c r="M388">
        <v>0</v>
      </c>
      <c r="N388">
        <v>0</v>
      </c>
      <c r="O388">
        <f>Tabelle12[[#This Row],[Roll]]+Tabelle12[[#This Row],[Pitch]]</f>
        <v>0</v>
      </c>
      <c r="P388">
        <f>SQRT(Tabelle12[[#This Row],[X]]*Tabelle12[[#This Row],[X]] + Tabelle12[[#This Row],[Y]]*Tabelle12[[#This Row],[Y]] +Tabelle12[[#This Row],[Z]]*Tabelle12[[#This Row],[Z]])</f>
        <v>0</v>
      </c>
      <c r="Q388">
        <v>136</v>
      </c>
      <c r="R388">
        <v>109.2</v>
      </c>
      <c r="S388">
        <v>-41.8</v>
      </c>
      <c r="T388">
        <v>180</v>
      </c>
      <c r="U388">
        <v>6.0463400000000003E-6</v>
      </c>
      <c r="V388">
        <v>-90</v>
      </c>
    </row>
    <row r="389" spans="1:22">
      <c r="A389">
        <v>8207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 t="e">
        <f>IF(AND(Tabelle12[[#This Row],[AreaPx]]&gt;0,NOT(Tabelle12[[#This Row],[AreaPx]]="inf")),Tabelle12[[#This Row],[AreaPx]], NA())</f>
        <v>#N/A</v>
      </c>
      <c r="J389">
        <v>0</v>
      </c>
      <c r="K389">
        <v>0</v>
      </c>
      <c r="L389">
        <v>0</v>
      </c>
      <c r="M389">
        <v>0</v>
      </c>
      <c r="N389">
        <v>0</v>
      </c>
      <c r="O389">
        <f>Tabelle12[[#This Row],[Roll]]+Tabelle12[[#This Row],[Pitch]]</f>
        <v>0</v>
      </c>
      <c r="P389">
        <f>SQRT(Tabelle12[[#This Row],[X]]*Tabelle12[[#This Row],[X]] + Tabelle12[[#This Row],[Y]]*Tabelle12[[#This Row],[Y]] +Tabelle12[[#This Row],[Z]]*Tabelle12[[#This Row],[Z]])</f>
        <v>0</v>
      </c>
      <c r="Q389">
        <v>136</v>
      </c>
      <c r="R389">
        <v>109.2</v>
      </c>
      <c r="S389">
        <v>-41.8</v>
      </c>
      <c r="T389">
        <v>180</v>
      </c>
      <c r="U389">
        <v>6.0463400000000003E-6</v>
      </c>
      <c r="V389">
        <v>-90</v>
      </c>
    </row>
    <row r="390" spans="1:22">
      <c r="A390">
        <v>8227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 t="e">
        <f>IF(AND(Tabelle12[[#This Row],[AreaPx]]&gt;0,NOT(Tabelle12[[#This Row],[AreaPx]]="inf")),Tabelle12[[#This Row],[AreaPx]], NA())</f>
        <v>#N/A</v>
      </c>
      <c r="J390">
        <v>0</v>
      </c>
      <c r="K390">
        <v>0</v>
      </c>
      <c r="L390">
        <v>0</v>
      </c>
      <c r="M390">
        <v>0</v>
      </c>
      <c r="N390">
        <v>0</v>
      </c>
      <c r="O390">
        <f>Tabelle12[[#This Row],[Roll]]+Tabelle12[[#This Row],[Pitch]]</f>
        <v>0</v>
      </c>
      <c r="P390">
        <f>SQRT(Tabelle12[[#This Row],[X]]*Tabelle12[[#This Row],[X]] + Tabelle12[[#This Row],[Y]]*Tabelle12[[#This Row],[Y]] +Tabelle12[[#This Row],[Z]]*Tabelle12[[#This Row],[Z]])</f>
        <v>0</v>
      </c>
      <c r="Q390">
        <v>136</v>
      </c>
      <c r="R390">
        <v>109.2</v>
      </c>
      <c r="S390">
        <v>-41.8</v>
      </c>
      <c r="T390">
        <v>180</v>
      </c>
      <c r="U390">
        <v>6.0463400000000003E-6</v>
      </c>
      <c r="V390">
        <v>-90</v>
      </c>
    </row>
    <row r="391" spans="1:22">
      <c r="A391">
        <v>8237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 t="e">
        <f>IF(AND(Tabelle12[[#This Row],[AreaPx]]&gt;0,NOT(Tabelle12[[#This Row],[AreaPx]]="inf")),Tabelle12[[#This Row],[AreaPx]], NA())</f>
        <v>#N/A</v>
      </c>
      <c r="J391">
        <v>0</v>
      </c>
      <c r="K391">
        <v>0</v>
      </c>
      <c r="L391">
        <v>0</v>
      </c>
      <c r="M391">
        <v>0</v>
      </c>
      <c r="N391">
        <v>0</v>
      </c>
      <c r="O391">
        <f>Tabelle12[[#This Row],[Roll]]+Tabelle12[[#This Row],[Pitch]]</f>
        <v>0</v>
      </c>
      <c r="P391">
        <f>SQRT(Tabelle12[[#This Row],[X]]*Tabelle12[[#This Row],[X]] + Tabelle12[[#This Row],[Y]]*Tabelle12[[#This Row],[Y]] +Tabelle12[[#This Row],[Z]]*Tabelle12[[#This Row],[Z]])</f>
        <v>0</v>
      </c>
      <c r="Q391">
        <v>136</v>
      </c>
      <c r="R391">
        <v>109.2</v>
      </c>
      <c r="S391">
        <v>-41.8</v>
      </c>
      <c r="T391">
        <v>180</v>
      </c>
      <c r="U391">
        <v>6.0463400000000003E-6</v>
      </c>
      <c r="V391">
        <v>-90</v>
      </c>
    </row>
    <row r="392" spans="1:22">
      <c r="A392">
        <v>8244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 t="e">
        <f>IF(AND(Tabelle12[[#This Row],[AreaPx]]&gt;0,NOT(Tabelle12[[#This Row],[AreaPx]]="inf")),Tabelle12[[#This Row],[AreaPx]], NA())</f>
        <v>#N/A</v>
      </c>
      <c r="J392">
        <v>0</v>
      </c>
      <c r="K392">
        <v>0</v>
      </c>
      <c r="L392">
        <v>0</v>
      </c>
      <c r="M392">
        <v>0</v>
      </c>
      <c r="N392">
        <v>0</v>
      </c>
      <c r="O392">
        <f>Tabelle12[[#This Row],[Roll]]+Tabelle12[[#This Row],[Pitch]]</f>
        <v>0</v>
      </c>
      <c r="P392">
        <f>SQRT(Tabelle12[[#This Row],[X]]*Tabelle12[[#This Row],[X]] + Tabelle12[[#This Row],[Y]]*Tabelle12[[#This Row],[Y]] +Tabelle12[[#This Row],[Z]]*Tabelle12[[#This Row],[Z]])</f>
        <v>0</v>
      </c>
      <c r="Q392">
        <v>136</v>
      </c>
      <c r="R392">
        <v>109.2</v>
      </c>
      <c r="S392">
        <v>-41.8</v>
      </c>
      <c r="T392">
        <v>180</v>
      </c>
      <c r="U392">
        <v>6.0463400000000003E-6</v>
      </c>
      <c r="V392">
        <v>-90</v>
      </c>
    </row>
    <row r="393" spans="1:22">
      <c r="A393">
        <v>8268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 t="e">
        <f>IF(AND(Tabelle12[[#This Row],[AreaPx]]&gt;0,NOT(Tabelle12[[#This Row],[AreaPx]]="inf")),Tabelle12[[#This Row],[AreaPx]], NA())</f>
        <v>#N/A</v>
      </c>
      <c r="J393">
        <v>0</v>
      </c>
      <c r="K393">
        <v>0</v>
      </c>
      <c r="L393">
        <v>0</v>
      </c>
      <c r="M393">
        <v>0</v>
      </c>
      <c r="N393">
        <v>0</v>
      </c>
      <c r="O393">
        <f>Tabelle12[[#This Row],[Roll]]+Tabelle12[[#This Row],[Pitch]]</f>
        <v>0</v>
      </c>
      <c r="P393">
        <f>SQRT(Tabelle12[[#This Row],[X]]*Tabelle12[[#This Row],[X]] + Tabelle12[[#This Row],[Y]]*Tabelle12[[#This Row],[Y]] +Tabelle12[[#This Row],[Z]]*Tabelle12[[#This Row],[Z]])</f>
        <v>0</v>
      </c>
      <c r="Q393">
        <v>136</v>
      </c>
      <c r="R393">
        <v>109.2</v>
      </c>
      <c r="S393">
        <v>-41.8</v>
      </c>
      <c r="T393">
        <v>180</v>
      </c>
      <c r="U393">
        <v>6.0463400000000003E-6</v>
      </c>
      <c r="V393">
        <v>-90</v>
      </c>
    </row>
    <row r="394" spans="1:22">
      <c r="A394">
        <v>8282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 t="e">
        <f>IF(AND(Tabelle12[[#This Row],[AreaPx]]&gt;0,NOT(Tabelle12[[#This Row],[AreaPx]]="inf")),Tabelle12[[#This Row],[AreaPx]], NA())</f>
        <v>#N/A</v>
      </c>
      <c r="J394">
        <v>0</v>
      </c>
      <c r="K394">
        <v>0</v>
      </c>
      <c r="L394">
        <v>0</v>
      </c>
      <c r="M394">
        <v>0</v>
      </c>
      <c r="N394">
        <v>0</v>
      </c>
      <c r="O394">
        <f>Tabelle12[[#This Row],[Roll]]+Tabelle12[[#This Row],[Pitch]]</f>
        <v>0</v>
      </c>
      <c r="P394">
        <f>SQRT(Tabelle12[[#This Row],[X]]*Tabelle12[[#This Row],[X]] + Tabelle12[[#This Row],[Y]]*Tabelle12[[#This Row],[Y]] +Tabelle12[[#This Row],[Z]]*Tabelle12[[#This Row],[Z]])</f>
        <v>0</v>
      </c>
      <c r="Q394">
        <v>136</v>
      </c>
      <c r="R394">
        <v>109.2</v>
      </c>
      <c r="S394">
        <v>-41.8</v>
      </c>
      <c r="T394">
        <v>180</v>
      </c>
      <c r="U394">
        <v>6.0463400000000003E-6</v>
      </c>
      <c r="V394">
        <v>-90</v>
      </c>
    </row>
    <row r="395" spans="1:22">
      <c r="A395">
        <v>8309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 t="e">
        <f>IF(AND(Tabelle12[[#This Row],[AreaPx]]&gt;0,NOT(Tabelle12[[#This Row],[AreaPx]]="inf")),Tabelle12[[#This Row],[AreaPx]], NA())</f>
        <v>#N/A</v>
      </c>
      <c r="J395">
        <v>0</v>
      </c>
      <c r="K395">
        <v>0</v>
      </c>
      <c r="L395">
        <v>0</v>
      </c>
      <c r="M395">
        <v>0</v>
      </c>
      <c r="N395">
        <v>0</v>
      </c>
      <c r="O395">
        <f>Tabelle12[[#This Row],[Roll]]+Tabelle12[[#This Row],[Pitch]]</f>
        <v>0</v>
      </c>
      <c r="P395">
        <f>SQRT(Tabelle12[[#This Row],[X]]*Tabelle12[[#This Row],[X]] + Tabelle12[[#This Row],[Y]]*Tabelle12[[#This Row],[Y]] +Tabelle12[[#This Row],[Z]]*Tabelle12[[#This Row],[Z]])</f>
        <v>0</v>
      </c>
      <c r="Q395">
        <v>136</v>
      </c>
      <c r="R395">
        <v>109.2</v>
      </c>
      <c r="S395">
        <v>-41.8</v>
      </c>
      <c r="T395">
        <v>180</v>
      </c>
      <c r="U395">
        <v>6.0463400000000003E-6</v>
      </c>
      <c r="V395">
        <v>-90</v>
      </c>
    </row>
    <row r="396" spans="1:22">
      <c r="A396">
        <v>8336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 t="e">
        <f>IF(AND(Tabelle12[[#This Row],[AreaPx]]&gt;0,NOT(Tabelle12[[#This Row],[AreaPx]]="inf")),Tabelle12[[#This Row],[AreaPx]], NA())</f>
        <v>#N/A</v>
      </c>
      <c r="J396">
        <v>0</v>
      </c>
      <c r="K396">
        <v>0</v>
      </c>
      <c r="L396">
        <v>0</v>
      </c>
      <c r="M396">
        <v>0</v>
      </c>
      <c r="N396">
        <v>0</v>
      </c>
      <c r="O396">
        <f>Tabelle12[[#This Row],[Roll]]+Tabelle12[[#This Row],[Pitch]]</f>
        <v>0</v>
      </c>
      <c r="P396">
        <f>SQRT(Tabelle12[[#This Row],[X]]*Tabelle12[[#This Row],[X]] + Tabelle12[[#This Row],[Y]]*Tabelle12[[#This Row],[Y]] +Tabelle12[[#This Row],[Z]]*Tabelle12[[#This Row],[Z]])</f>
        <v>0</v>
      </c>
      <c r="Q396">
        <v>136</v>
      </c>
      <c r="R396">
        <v>109.2</v>
      </c>
      <c r="S396">
        <v>-41.8</v>
      </c>
      <c r="T396">
        <v>180</v>
      </c>
      <c r="U396">
        <v>6.0463400000000003E-6</v>
      </c>
      <c r="V396">
        <v>-90</v>
      </c>
    </row>
    <row r="397" spans="1:22">
      <c r="A397">
        <v>8349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 t="e">
        <f>IF(AND(Tabelle12[[#This Row],[AreaPx]]&gt;0,NOT(Tabelle12[[#This Row],[AreaPx]]="inf")),Tabelle12[[#This Row],[AreaPx]], NA())</f>
        <v>#N/A</v>
      </c>
      <c r="J397">
        <v>0</v>
      </c>
      <c r="K397">
        <v>0</v>
      </c>
      <c r="L397">
        <v>0</v>
      </c>
      <c r="M397">
        <v>0</v>
      </c>
      <c r="N397">
        <v>0</v>
      </c>
      <c r="O397">
        <f>Tabelle12[[#This Row],[Roll]]+Tabelle12[[#This Row],[Pitch]]</f>
        <v>0</v>
      </c>
      <c r="P397">
        <f>SQRT(Tabelle12[[#This Row],[X]]*Tabelle12[[#This Row],[X]] + Tabelle12[[#This Row],[Y]]*Tabelle12[[#This Row],[Y]] +Tabelle12[[#This Row],[Z]]*Tabelle12[[#This Row],[Z]])</f>
        <v>0</v>
      </c>
      <c r="Q397">
        <v>136</v>
      </c>
      <c r="R397">
        <v>109.2</v>
      </c>
      <c r="S397">
        <v>-41.8</v>
      </c>
      <c r="T397">
        <v>180</v>
      </c>
      <c r="U397">
        <v>6.0463400000000003E-6</v>
      </c>
      <c r="V397">
        <v>-90</v>
      </c>
    </row>
    <row r="398" spans="1:22">
      <c r="A398">
        <v>8374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 t="e">
        <f>IF(AND(Tabelle12[[#This Row],[AreaPx]]&gt;0,NOT(Tabelle12[[#This Row],[AreaPx]]="inf")),Tabelle12[[#This Row],[AreaPx]], NA())</f>
        <v>#N/A</v>
      </c>
      <c r="J398">
        <v>0</v>
      </c>
      <c r="K398">
        <v>0</v>
      </c>
      <c r="L398">
        <v>0</v>
      </c>
      <c r="M398">
        <v>0</v>
      </c>
      <c r="N398">
        <v>0</v>
      </c>
      <c r="O398">
        <f>Tabelle12[[#This Row],[Roll]]+Tabelle12[[#This Row],[Pitch]]</f>
        <v>0</v>
      </c>
      <c r="P398">
        <f>SQRT(Tabelle12[[#This Row],[X]]*Tabelle12[[#This Row],[X]] + Tabelle12[[#This Row],[Y]]*Tabelle12[[#This Row],[Y]] +Tabelle12[[#This Row],[Z]]*Tabelle12[[#This Row],[Z]])</f>
        <v>0</v>
      </c>
      <c r="Q398">
        <v>136</v>
      </c>
      <c r="R398">
        <v>109.2</v>
      </c>
      <c r="S398">
        <v>-41.8</v>
      </c>
      <c r="T398">
        <v>180</v>
      </c>
      <c r="U398">
        <v>6.0463400000000003E-6</v>
      </c>
      <c r="V398">
        <v>-90</v>
      </c>
    </row>
    <row r="399" spans="1:22">
      <c r="A399">
        <v>8393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 t="e">
        <f>IF(AND(Tabelle12[[#This Row],[AreaPx]]&gt;0,NOT(Tabelle12[[#This Row],[AreaPx]]="inf")),Tabelle12[[#This Row],[AreaPx]], NA())</f>
        <v>#N/A</v>
      </c>
      <c r="J399">
        <v>0</v>
      </c>
      <c r="K399">
        <v>0</v>
      </c>
      <c r="L399">
        <v>0</v>
      </c>
      <c r="M399">
        <v>0</v>
      </c>
      <c r="N399">
        <v>0</v>
      </c>
      <c r="O399">
        <f>Tabelle12[[#This Row],[Roll]]+Tabelle12[[#This Row],[Pitch]]</f>
        <v>0</v>
      </c>
      <c r="P399">
        <f>SQRT(Tabelle12[[#This Row],[X]]*Tabelle12[[#This Row],[X]] + Tabelle12[[#This Row],[Y]]*Tabelle12[[#This Row],[Y]] +Tabelle12[[#This Row],[Z]]*Tabelle12[[#This Row],[Z]])</f>
        <v>0</v>
      </c>
      <c r="Q399">
        <v>136</v>
      </c>
      <c r="R399">
        <v>109.2</v>
      </c>
      <c r="S399">
        <v>-41.8</v>
      </c>
      <c r="T399">
        <v>180</v>
      </c>
      <c r="U399">
        <v>6.0463400000000003E-6</v>
      </c>
      <c r="V399">
        <v>-90</v>
      </c>
    </row>
    <row r="400" spans="1:22">
      <c r="A400">
        <v>8404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 t="e">
        <f>IF(AND(Tabelle12[[#This Row],[AreaPx]]&gt;0,NOT(Tabelle12[[#This Row],[AreaPx]]="inf")),Tabelle12[[#This Row],[AreaPx]], NA())</f>
        <v>#N/A</v>
      </c>
      <c r="J400">
        <v>0</v>
      </c>
      <c r="K400">
        <v>0</v>
      </c>
      <c r="L400">
        <v>0</v>
      </c>
      <c r="M400">
        <v>0</v>
      </c>
      <c r="N400">
        <v>0</v>
      </c>
      <c r="O400">
        <f>Tabelle12[[#This Row],[Roll]]+Tabelle12[[#This Row],[Pitch]]</f>
        <v>0</v>
      </c>
      <c r="P400">
        <f>SQRT(Tabelle12[[#This Row],[X]]*Tabelle12[[#This Row],[X]] + Tabelle12[[#This Row],[Y]]*Tabelle12[[#This Row],[Y]] +Tabelle12[[#This Row],[Z]]*Tabelle12[[#This Row],[Z]])</f>
        <v>0</v>
      </c>
      <c r="Q400">
        <v>136</v>
      </c>
      <c r="R400">
        <v>109.2</v>
      </c>
      <c r="S400">
        <v>-41.8</v>
      </c>
      <c r="T400">
        <v>180</v>
      </c>
      <c r="U400">
        <v>6.0463400000000003E-6</v>
      </c>
      <c r="V400">
        <v>-90</v>
      </c>
    </row>
    <row r="401" spans="1:22">
      <c r="A401">
        <v>8412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 t="e">
        <f>IF(AND(Tabelle12[[#This Row],[AreaPx]]&gt;0,NOT(Tabelle12[[#This Row],[AreaPx]]="inf")),Tabelle12[[#This Row],[AreaPx]], NA())</f>
        <v>#N/A</v>
      </c>
      <c r="J401">
        <v>0</v>
      </c>
      <c r="K401">
        <v>0</v>
      </c>
      <c r="L401">
        <v>0</v>
      </c>
      <c r="M401">
        <v>0</v>
      </c>
      <c r="N401">
        <v>0</v>
      </c>
      <c r="O401">
        <f>Tabelle12[[#This Row],[Roll]]+Tabelle12[[#This Row],[Pitch]]</f>
        <v>0</v>
      </c>
      <c r="P401">
        <f>SQRT(Tabelle12[[#This Row],[X]]*Tabelle12[[#This Row],[X]] + Tabelle12[[#This Row],[Y]]*Tabelle12[[#This Row],[Y]] +Tabelle12[[#This Row],[Z]]*Tabelle12[[#This Row],[Z]])</f>
        <v>0</v>
      </c>
      <c r="Q401">
        <v>136</v>
      </c>
      <c r="R401">
        <v>109.2</v>
      </c>
      <c r="S401">
        <v>-41.8</v>
      </c>
      <c r="T401">
        <v>180</v>
      </c>
      <c r="U401">
        <v>6.0463400000000003E-6</v>
      </c>
      <c r="V401">
        <v>-90</v>
      </c>
    </row>
    <row r="402" spans="1:22">
      <c r="A402">
        <v>8440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 t="e">
        <f>IF(AND(Tabelle12[[#This Row],[AreaPx]]&gt;0,NOT(Tabelle12[[#This Row],[AreaPx]]="inf")),Tabelle12[[#This Row],[AreaPx]], NA())</f>
        <v>#N/A</v>
      </c>
      <c r="J402">
        <v>0</v>
      </c>
      <c r="K402">
        <v>0</v>
      </c>
      <c r="L402">
        <v>0</v>
      </c>
      <c r="M402">
        <v>0</v>
      </c>
      <c r="N402">
        <v>0</v>
      </c>
      <c r="O402">
        <f>Tabelle12[[#This Row],[Roll]]+Tabelle12[[#This Row],[Pitch]]</f>
        <v>0</v>
      </c>
      <c r="P402">
        <f>SQRT(Tabelle12[[#This Row],[X]]*Tabelle12[[#This Row],[X]] + Tabelle12[[#This Row],[Y]]*Tabelle12[[#This Row],[Y]] +Tabelle12[[#This Row],[Z]]*Tabelle12[[#This Row],[Z]])</f>
        <v>0</v>
      </c>
      <c r="Q402">
        <v>136</v>
      </c>
      <c r="R402">
        <v>109.2</v>
      </c>
      <c r="S402">
        <v>-41.8</v>
      </c>
      <c r="T402">
        <v>180</v>
      </c>
      <c r="U402">
        <v>6.0463400000000003E-6</v>
      </c>
      <c r="V402">
        <v>-90</v>
      </c>
    </row>
    <row r="403" spans="1:22">
      <c r="A403">
        <v>8469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 t="e">
        <f>IF(AND(Tabelle12[[#This Row],[AreaPx]]&gt;0,NOT(Tabelle12[[#This Row],[AreaPx]]="inf")),Tabelle12[[#This Row],[AreaPx]], NA())</f>
        <v>#N/A</v>
      </c>
      <c r="J403">
        <v>0</v>
      </c>
      <c r="K403">
        <v>0</v>
      </c>
      <c r="L403">
        <v>0</v>
      </c>
      <c r="M403">
        <v>0</v>
      </c>
      <c r="N403">
        <v>0</v>
      </c>
      <c r="O403">
        <f>Tabelle12[[#This Row],[Roll]]+Tabelle12[[#This Row],[Pitch]]</f>
        <v>0</v>
      </c>
      <c r="P403">
        <f>SQRT(Tabelle12[[#This Row],[X]]*Tabelle12[[#This Row],[X]] + Tabelle12[[#This Row],[Y]]*Tabelle12[[#This Row],[Y]] +Tabelle12[[#This Row],[Z]]*Tabelle12[[#This Row],[Z]])</f>
        <v>0</v>
      </c>
      <c r="Q403">
        <v>136</v>
      </c>
      <c r="R403">
        <v>109.2</v>
      </c>
      <c r="S403">
        <v>-41.8</v>
      </c>
      <c r="T403">
        <v>180</v>
      </c>
      <c r="U403">
        <v>6.0463400000000003E-6</v>
      </c>
      <c r="V403">
        <v>-90</v>
      </c>
    </row>
    <row r="404" spans="1:22">
      <c r="A404">
        <v>8483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 t="e">
        <f>IF(AND(Tabelle12[[#This Row],[AreaPx]]&gt;0,NOT(Tabelle12[[#This Row],[AreaPx]]="inf")),Tabelle12[[#This Row],[AreaPx]], NA())</f>
        <v>#N/A</v>
      </c>
      <c r="J404">
        <v>0</v>
      </c>
      <c r="K404">
        <v>0</v>
      </c>
      <c r="L404">
        <v>0</v>
      </c>
      <c r="M404">
        <v>0</v>
      </c>
      <c r="N404">
        <v>0</v>
      </c>
      <c r="O404">
        <f>Tabelle12[[#This Row],[Roll]]+Tabelle12[[#This Row],[Pitch]]</f>
        <v>0</v>
      </c>
      <c r="P404">
        <f>SQRT(Tabelle12[[#This Row],[X]]*Tabelle12[[#This Row],[X]] + Tabelle12[[#This Row],[Y]]*Tabelle12[[#This Row],[Y]] +Tabelle12[[#This Row],[Z]]*Tabelle12[[#This Row],[Z]])</f>
        <v>0</v>
      </c>
      <c r="Q404">
        <v>136</v>
      </c>
      <c r="R404">
        <v>109.2</v>
      </c>
      <c r="S404">
        <v>-41.8</v>
      </c>
      <c r="T404">
        <v>180</v>
      </c>
      <c r="U404">
        <v>6.0463400000000003E-6</v>
      </c>
      <c r="V404">
        <v>-90</v>
      </c>
    </row>
    <row r="405" spans="1:22">
      <c r="A405">
        <v>8509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 t="e">
        <f>IF(AND(Tabelle12[[#This Row],[AreaPx]]&gt;0,NOT(Tabelle12[[#This Row],[AreaPx]]="inf")),Tabelle12[[#This Row],[AreaPx]], NA())</f>
        <v>#N/A</v>
      </c>
      <c r="J405">
        <v>0</v>
      </c>
      <c r="K405">
        <v>0</v>
      </c>
      <c r="L405">
        <v>0</v>
      </c>
      <c r="M405">
        <v>0</v>
      </c>
      <c r="N405">
        <v>0</v>
      </c>
      <c r="O405">
        <f>Tabelle12[[#This Row],[Roll]]+Tabelle12[[#This Row],[Pitch]]</f>
        <v>0</v>
      </c>
      <c r="P405">
        <f>SQRT(Tabelle12[[#This Row],[X]]*Tabelle12[[#This Row],[X]] + Tabelle12[[#This Row],[Y]]*Tabelle12[[#This Row],[Y]] +Tabelle12[[#This Row],[Z]]*Tabelle12[[#This Row],[Z]])</f>
        <v>0</v>
      </c>
      <c r="Q405">
        <v>136</v>
      </c>
      <c r="R405">
        <v>109.2</v>
      </c>
      <c r="S405">
        <v>-41.8</v>
      </c>
      <c r="T405">
        <v>180</v>
      </c>
      <c r="U405">
        <v>6.0463400000000003E-6</v>
      </c>
      <c r="V405">
        <v>-90</v>
      </c>
    </row>
    <row r="406" spans="1:22">
      <c r="A406">
        <v>8537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 t="e">
        <f>IF(AND(Tabelle12[[#This Row],[AreaPx]]&gt;0,NOT(Tabelle12[[#This Row],[AreaPx]]="inf")),Tabelle12[[#This Row],[AreaPx]], NA())</f>
        <v>#N/A</v>
      </c>
      <c r="J406">
        <v>0</v>
      </c>
      <c r="K406">
        <v>0</v>
      </c>
      <c r="L406">
        <v>0</v>
      </c>
      <c r="M406">
        <v>0</v>
      </c>
      <c r="N406">
        <v>0</v>
      </c>
      <c r="O406">
        <f>Tabelle12[[#This Row],[Roll]]+Tabelle12[[#This Row],[Pitch]]</f>
        <v>0</v>
      </c>
      <c r="P406">
        <f>SQRT(Tabelle12[[#This Row],[X]]*Tabelle12[[#This Row],[X]] + Tabelle12[[#This Row],[Y]]*Tabelle12[[#This Row],[Y]] +Tabelle12[[#This Row],[Z]]*Tabelle12[[#This Row],[Z]])</f>
        <v>0</v>
      </c>
      <c r="Q406">
        <v>136</v>
      </c>
      <c r="R406">
        <v>109.2</v>
      </c>
      <c r="S406">
        <v>-41.8</v>
      </c>
      <c r="T406">
        <v>180</v>
      </c>
      <c r="U406">
        <v>6.0463400000000003E-6</v>
      </c>
      <c r="V406">
        <v>-90</v>
      </c>
    </row>
    <row r="407" spans="1:22">
      <c r="A407">
        <v>8554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 t="e">
        <f>IF(AND(Tabelle12[[#This Row],[AreaPx]]&gt;0,NOT(Tabelle12[[#This Row],[AreaPx]]="inf")),Tabelle12[[#This Row],[AreaPx]], NA())</f>
        <v>#N/A</v>
      </c>
      <c r="J407">
        <v>0</v>
      </c>
      <c r="K407">
        <v>0</v>
      </c>
      <c r="L407">
        <v>0</v>
      </c>
      <c r="M407">
        <v>0</v>
      </c>
      <c r="N407">
        <v>0</v>
      </c>
      <c r="O407">
        <f>Tabelle12[[#This Row],[Roll]]+Tabelle12[[#This Row],[Pitch]]</f>
        <v>0</v>
      </c>
      <c r="P407">
        <f>SQRT(Tabelle12[[#This Row],[X]]*Tabelle12[[#This Row],[X]] + Tabelle12[[#This Row],[Y]]*Tabelle12[[#This Row],[Y]] +Tabelle12[[#This Row],[Z]]*Tabelle12[[#This Row],[Z]])</f>
        <v>0</v>
      </c>
      <c r="Q407">
        <v>136</v>
      </c>
      <c r="R407">
        <v>109.2</v>
      </c>
      <c r="S407">
        <v>-41.8</v>
      </c>
      <c r="T407">
        <v>180</v>
      </c>
      <c r="U407">
        <v>6.0463400000000003E-6</v>
      </c>
      <c r="V407">
        <v>-90</v>
      </c>
    </row>
    <row r="408" spans="1:22">
      <c r="A408">
        <v>8581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 t="e">
        <f>IF(AND(Tabelle12[[#This Row],[AreaPx]]&gt;0,NOT(Tabelle12[[#This Row],[AreaPx]]="inf")),Tabelle12[[#This Row],[AreaPx]], NA())</f>
        <v>#N/A</v>
      </c>
      <c r="J408">
        <v>0</v>
      </c>
      <c r="K408">
        <v>0</v>
      </c>
      <c r="L408">
        <v>0</v>
      </c>
      <c r="M408">
        <v>0</v>
      </c>
      <c r="N408">
        <v>0</v>
      </c>
      <c r="O408">
        <f>Tabelle12[[#This Row],[Roll]]+Tabelle12[[#This Row],[Pitch]]</f>
        <v>0</v>
      </c>
      <c r="P408">
        <f>SQRT(Tabelle12[[#This Row],[X]]*Tabelle12[[#This Row],[X]] + Tabelle12[[#This Row],[Y]]*Tabelle12[[#This Row],[Y]] +Tabelle12[[#This Row],[Z]]*Tabelle12[[#This Row],[Z]])</f>
        <v>0</v>
      </c>
      <c r="Q408">
        <v>136</v>
      </c>
      <c r="R408">
        <v>109.2</v>
      </c>
      <c r="S408">
        <v>-41.8</v>
      </c>
      <c r="T408">
        <v>180</v>
      </c>
      <c r="U408">
        <v>6.0463400000000003E-6</v>
      </c>
      <c r="V408">
        <v>-90</v>
      </c>
    </row>
    <row r="409" spans="1:22">
      <c r="A409">
        <v>8610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 t="e">
        <f>IF(AND(Tabelle12[[#This Row],[AreaPx]]&gt;0,NOT(Tabelle12[[#This Row],[AreaPx]]="inf")),Tabelle12[[#This Row],[AreaPx]], NA())</f>
        <v>#N/A</v>
      </c>
      <c r="J409">
        <v>0</v>
      </c>
      <c r="K409">
        <v>0</v>
      </c>
      <c r="L409">
        <v>0</v>
      </c>
      <c r="M409">
        <v>0</v>
      </c>
      <c r="N409">
        <v>0</v>
      </c>
      <c r="O409">
        <f>Tabelle12[[#This Row],[Roll]]+Tabelle12[[#This Row],[Pitch]]</f>
        <v>0</v>
      </c>
      <c r="P409">
        <f>SQRT(Tabelle12[[#This Row],[X]]*Tabelle12[[#This Row],[X]] + Tabelle12[[#This Row],[Y]]*Tabelle12[[#This Row],[Y]] +Tabelle12[[#This Row],[Z]]*Tabelle12[[#This Row],[Z]])</f>
        <v>0</v>
      </c>
      <c r="Q409">
        <v>136</v>
      </c>
      <c r="R409">
        <v>109.2</v>
      </c>
      <c r="S409">
        <v>-41.8</v>
      </c>
      <c r="T409">
        <v>180</v>
      </c>
      <c r="U409">
        <v>6.0463400000000003E-6</v>
      </c>
      <c r="V409">
        <v>-90</v>
      </c>
    </row>
    <row r="410" spans="1:22">
      <c r="A410">
        <v>8630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 t="e">
        <f>IF(AND(Tabelle12[[#This Row],[AreaPx]]&gt;0,NOT(Tabelle12[[#This Row],[AreaPx]]="inf")),Tabelle12[[#This Row],[AreaPx]], NA())</f>
        <v>#N/A</v>
      </c>
      <c r="J410">
        <v>0</v>
      </c>
      <c r="K410">
        <v>0</v>
      </c>
      <c r="L410">
        <v>0</v>
      </c>
      <c r="M410">
        <v>0</v>
      </c>
      <c r="N410">
        <v>0</v>
      </c>
      <c r="O410">
        <f>Tabelle12[[#This Row],[Roll]]+Tabelle12[[#This Row],[Pitch]]</f>
        <v>0</v>
      </c>
      <c r="P410">
        <f>SQRT(Tabelle12[[#This Row],[X]]*Tabelle12[[#This Row],[X]] + Tabelle12[[#This Row],[Y]]*Tabelle12[[#This Row],[Y]] +Tabelle12[[#This Row],[Z]]*Tabelle12[[#This Row],[Z]])</f>
        <v>0</v>
      </c>
      <c r="Q410">
        <v>136</v>
      </c>
      <c r="R410">
        <v>109.2</v>
      </c>
      <c r="S410">
        <v>-41.8</v>
      </c>
      <c r="T410">
        <v>180</v>
      </c>
      <c r="U410">
        <v>6.0463400000000003E-6</v>
      </c>
      <c r="V410">
        <v>-90</v>
      </c>
    </row>
    <row r="411" spans="1:22">
      <c r="A411">
        <v>8644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 t="e">
        <f>IF(AND(Tabelle12[[#This Row],[AreaPx]]&gt;0,NOT(Tabelle12[[#This Row],[AreaPx]]="inf")),Tabelle12[[#This Row],[AreaPx]], NA())</f>
        <v>#N/A</v>
      </c>
      <c r="J411">
        <v>0</v>
      </c>
      <c r="K411">
        <v>0</v>
      </c>
      <c r="L411">
        <v>0</v>
      </c>
      <c r="M411">
        <v>0</v>
      </c>
      <c r="N411">
        <v>0</v>
      </c>
      <c r="O411">
        <f>Tabelle12[[#This Row],[Roll]]+Tabelle12[[#This Row],[Pitch]]</f>
        <v>0</v>
      </c>
      <c r="P411">
        <f>SQRT(Tabelle12[[#This Row],[X]]*Tabelle12[[#This Row],[X]] + Tabelle12[[#This Row],[Y]]*Tabelle12[[#This Row],[Y]] +Tabelle12[[#This Row],[Z]]*Tabelle12[[#This Row],[Z]])</f>
        <v>0</v>
      </c>
      <c r="Q411">
        <v>136</v>
      </c>
      <c r="R411">
        <v>109.2</v>
      </c>
      <c r="S411">
        <v>-41.8</v>
      </c>
      <c r="T411">
        <v>180</v>
      </c>
      <c r="U411">
        <v>6.0463400000000003E-6</v>
      </c>
      <c r="V411">
        <v>-90</v>
      </c>
    </row>
    <row r="412" spans="1:22">
      <c r="A412">
        <v>8674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 t="e">
        <f>IF(AND(Tabelle12[[#This Row],[AreaPx]]&gt;0,NOT(Tabelle12[[#This Row],[AreaPx]]="inf")),Tabelle12[[#This Row],[AreaPx]], NA())</f>
        <v>#N/A</v>
      </c>
      <c r="J412">
        <v>0</v>
      </c>
      <c r="K412">
        <v>0</v>
      </c>
      <c r="L412">
        <v>0</v>
      </c>
      <c r="M412">
        <v>0</v>
      </c>
      <c r="N412">
        <v>0</v>
      </c>
      <c r="O412">
        <f>Tabelle12[[#This Row],[Roll]]+Tabelle12[[#This Row],[Pitch]]</f>
        <v>0</v>
      </c>
      <c r="P412">
        <f>SQRT(Tabelle12[[#This Row],[X]]*Tabelle12[[#This Row],[X]] + Tabelle12[[#This Row],[Y]]*Tabelle12[[#This Row],[Y]] +Tabelle12[[#This Row],[Z]]*Tabelle12[[#This Row],[Z]])</f>
        <v>0</v>
      </c>
      <c r="Q412">
        <v>136</v>
      </c>
      <c r="R412">
        <v>109.2</v>
      </c>
      <c r="S412">
        <v>-41.8</v>
      </c>
      <c r="T412">
        <v>180</v>
      </c>
      <c r="U412">
        <v>6.0463400000000003E-6</v>
      </c>
      <c r="V412">
        <v>-90</v>
      </c>
    </row>
    <row r="413" spans="1:22">
      <c r="A413">
        <v>8701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 t="e">
        <f>IF(AND(Tabelle12[[#This Row],[AreaPx]]&gt;0,NOT(Tabelle12[[#This Row],[AreaPx]]="inf")),Tabelle12[[#This Row],[AreaPx]], NA())</f>
        <v>#N/A</v>
      </c>
      <c r="J413">
        <v>0</v>
      </c>
      <c r="K413">
        <v>0</v>
      </c>
      <c r="L413">
        <v>0</v>
      </c>
      <c r="M413">
        <v>0</v>
      </c>
      <c r="N413">
        <v>0</v>
      </c>
      <c r="O413">
        <f>Tabelle12[[#This Row],[Roll]]+Tabelle12[[#This Row],[Pitch]]</f>
        <v>0</v>
      </c>
      <c r="P413">
        <f>SQRT(Tabelle12[[#This Row],[X]]*Tabelle12[[#This Row],[X]] + Tabelle12[[#This Row],[Y]]*Tabelle12[[#This Row],[Y]] +Tabelle12[[#This Row],[Z]]*Tabelle12[[#This Row],[Z]])</f>
        <v>0</v>
      </c>
      <c r="Q413">
        <v>136</v>
      </c>
      <c r="R413">
        <v>109.2</v>
      </c>
      <c r="S413">
        <v>-41.8</v>
      </c>
      <c r="T413">
        <v>180</v>
      </c>
      <c r="U413">
        <v>6.0463400000000003E-6</v>
      </c>
      <c r="V413">
        <v>-90</v>
      </c>
    </row>
    <row r="414" spans="1:22">
      <c r="A414">
        <v>8715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 t="e">
        <f>IF(AND(Tabelle12[[#This Row],[AreaPx]]&gt;0,NOT(Tabelle12[[#This Row],[AreaPx]]="inf")),Tabelle12[[#This Row],[AreaPx]], NA())</f>
        <v>#N/A</v>
      </c>
      <c r="J414">
        <v>0</v>
      </c>
      <c r="K414">
        <v>0</v>
      </c>
      <c r="L414">
        <v>0</v>
      </c>
      <c r="M414">
        <v>0</v>
      </c>
      <c r="N414">
        <v>0</v>
      </c>
      <c r="O414">
        <f>Tabelle12[[#This Row],[Roll]]+Tabelle12[[#This Row],[Pitch]]</f>
        <v>0</v>
      </c>
      <c r="P414">
        <f>SQRT(Tabelle12[[#This Row],[X]]*Tabelle12[[#This Row],[X]] + Tabelle12[[#This Row],[Y]]*Tabelle12[[#This Row],[Y]] +Tabelle12[[#This Row],[Z]]*Tabelle12[[#This Row],[Z]])</f>
        <v>0</v>
      </c>
      <c r="Q414">
        <v>136</v>
      </c>
      <c r="R414">
        <v>109.2</v>
      </c>
      <c r="S414">
        <v>-41.8</v>
      </c>
      <c r="T414">
        <v>180</v>
      </c>
      <c r="U414">
        <v>6.0463400000000003E-6</v>
      </c>
      <c r="V414">
        <v>-90</v>
      </c>
    </row>
    <row r="415" spans="1:22">
      <c r="A415">
        <v>8735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 t="e">
        <f>IF(AND(Tabelle12[[#This Row],[AreaPx]]&gt;0,NOT(Tabelle12[[#This Row],[AreaPx]]="inf")),Tabelle12[[#This Row],[AreaPx]], NA())</f>
        <v>#N/A</v>
      </c>
      <c r="J415">
        <v>0</v>
      </c>
      <c r="K415">
        <v>0</v>
      </c>
      <c r="L415">
        <v>0</v>
      </c>
      <c r="M415">
        <v>0</v>
      </c>
      <c r="N415">
        <v>0</v>
      </c>
      <c r="O415">
        <f>Tabelle12[[#This Row],[Roll]]+Tabelle12[[#This Row],[Pitch]]</f>
        <v>0</v>
      </c>
      <c r="P415">
        <f>SQRT(Tabelle12[[#This Row],[X]]*Tabelle12[[#This Row],[X]] + Tabelle12[[#This Row],[Y]]*Tabelle12[[#This Row],[Y]] +Tabelle12[[#This Row],[Z]]*Tabelle12[[#This Row],[Z]])</f>
        <v>0</v>
      </c>
      <c r="Q415">
        <v>136</v>
      </c>
      <c r="R415">
        <v>109.2</v>
      </c>
      <c r="S415">
        <v>-41.8</v>
      </c>
      <c r="T415">
        <v>180</v>
      </c>
      <c r="U415">
        <v>6.0463400000000003E-6</v>
      </c>
      <c r="V415">
        <v>-90</v>
      </c>
    </row>
    <row r="416" spans="1:22">
      <c r="A416">
        <v>8752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 t="e">
        <f>IF(AND(Tabelle12[[#This Row],[AreaPx]]&gt;0,NOT(Tabelle12[[#This Row],[AreaPx]]="inf")),Tabelle12[[#This Row],[AreaPx]], NA())</f>
        <v>#N/A</v>
      </c>
      <c r="J416">
        <v>0</v>
      </c>
      <c r="K416">
        <v>0</v>
      </c>
      <c r="L416">
        <v>0</v>
      </c>
      <c r="M416">
        <v>0</v>
      </c>
      <c r="N416">
        <v>0</v>
      </c>
      <c r="O416">
        <f>Tabelle12[[#This Row],[Roll]]+Tabelle12[[#This Row],[Pitch]]</f>
        <v>0</v>
      </c>
      <c r="P416">
        <f>SQRT(Tabelle12[[#This Row],[X]]*Tabelle12[[#This Row],[X]] + Tabelle12[[#This Row],[Y]]*Tabelle12[[#This Row],[Y]] +Tabelle12[[#This Row],[Z]]*Tabelle12[[#This Row],[Z]])</f>
        <v>0</v>
      </c>
      <c r="Q416">
        <v>136</v>
      </c>
      <c r="R416">
        <v>109.2</v>
      </c>
      <c r="S416">
        <v>-41.8</v>
      </c>
      <c r="T416">
        <v>180</v>
      </c>
      <c r="U416">
        <v>6.0463400000000003E-6</v>
      </c>
      <c r="V416">
        <v>-90</v>
      </c>
    </row>
    <row r="417" spans="1:22">
      <c r="A417">
        <v>8773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 t="e">
        <f>IF(AND(Tabelle12[[#This Row],[AreaPx]]&gt;0,NOT(Tabelle12[[#This Row],[AreaPx]]="inf")),Tabelle12[[#This Row],[AreaPx]], NA())</f>
        <v>#N/A</v>
      </c>
      <c r="J417">
        <v>0</v>
      </c>
      <c r="K417">
        <v>0</v>
      </c>
      <c r="L417">
        <v>0</v>
      </c>
      <c r="M417">
        <v>0</v>
      </c>
      <c r="N417">
        <v>0</v>
      </c>
      <c r="O417">
        <f>Tabelle12[[#This Row],[Roll]]+Tabelle12[[#This Row],[Pitch]]</f>
        <v>0</v>
      </c>
      <c r="P417">
        <f>SQRT(Tabelle12[[#This Row],[X]]*Tabelle12[[#This Row],[X]] + Tabelle12[[#This Row],[Y]]*Tabelle12[[#This Row],[Y]] +Tabelle12[[#This Row],[Z]]*Tabelle12[[#This Row],[Z]])</f>
        <v>0</v>
      </c>
      <c r="Q417">
        <v>136</v>
      </c>
      <c r="R417">
        <v>109.2</v>
      </c>
      <c r="S417">
        <v>-41.8</v>
      </c>
      <c r="T417">
        <v>180</v>
      </c>
      <c r="U417">
        <v>6.0463400000000003E-6</v>
      </c>
      <c r="V417">
        <v>-90</v>
      </c>
    </row>
    <row r="418" spans="1:22">
      <c r="A418">
        <v>8796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 t="e">
        <f>IF(AND(Tabelle12[[#This Row],[AreaPx]]&gt;0,NOT(Tabelle12[[#This Row],[AreaPx]]="inf")),Tabelle12[[#This Row],[AreaPx]], NA())</f>
        <v>#N/A</v>
      </c>
      <c r="J418">
        <v>0</v>
      </c>
      <c r="K418">
        <v>0</v>
      </c>
      <c r="L418">
        <v>0</v>
      </c>
      <c r="M418">
        <v>0</v>
      </c>
      <c r="N418">
        <v>0</v>
      </c>
      <c r="O418">
        <f>Tabelle12[[#This Row],[Roll]]+Tabelle12[[#This Row],[Pitch]]</f>
        <v>0</v>
      </c>
      <c r="P418">
        <f>SQRT(Tabelle12[[#This Row],[X]]*Tabelle12[[#This Row],[X]] + Tabelle12[[#This Row],[Y]]*Tabelle12[[#This Row],[Y]] +Tabelle12[[#This Row],[Z]]*Tabelle12[[#This Row],[Z]])</f>
        <v>0</v>
      </c>
      <c r="Q418">
        <v>136</v>
      </c>
      <c r="R418">
        <v>109.2</v>
      </c>
      <c r="S418">
        <v>-41.8</v>
      </c>
      <c r="T418">
        <v>180</v>
      </c>
      <c r="U418">
        <v>6.0463400000000003E-6</v>
      </c>
      <c r="V418">
        <v>-90</v>
      </c>
    </row>
    <row r="419" spans="1:22">
      <c r="A419">
        <v>8810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 t="e">
        <f>IF(AND(Tabelle12[[#This Row],[AreaPx]]&gt;0,NOT(Tabelle12[[#This Row],[AreaPx]]="inf")),Tabelle12[[#This Row],[AreaPx]], NA())</f>
        <v>#N/A</v>
      </c>
      <c r="J419">
        <v>0</v>
      </c>
      <c r="K419">
        <v>0</v>
      </c>
      <c r="L419">
        <v>0</v>
      </c>
      <c r="M419">
        <v>0</v>
      </c>
      <c r="N419">
        <v>0</v>
      </c>
      <c r="O419">
        <f>Tabelle12[[#This Row],[Roll]]+Tabelle12[[#This Row],[Pitch]]</f>
        <v>0</v>
      </c>
      <c r="P419">
        <f>SQRT(Tabelle12[[#This Row],[X]]*Tabelle12[[#This Row],[X]] + Tabelle12[[#This Row],[Y]]*Tabelle12[[#This Row],[Y]] +Tabelle12[[#This Row],[Z]]*Tabelle12[[#This Row],[Z]])</f>
        <v>0</v>
      </c>
      <c r="Q419">
        <v>136</v>
      </c>
      <c r="R419">
        <v>109.2</v>
      </c>
      <c r="S419">
        <v>-41.8</v>
      </c>
      <c r="T419">
        <v>180</v>
      </c>
      <c r="U419">
        <v>6.0463400000000003E-6</v>
      </c>
      <c r="V419">
        <v>-90</v>
      </c>
    </row>
    <row r="420" spans="1:22">
      <c r="A420">
        <v>8847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 t="e">
        <f>IF(AND(Tabelle12[[#This Row],[AreaPx]]&gt;0,NOT(Tabelle12[[#This Row],[AreaPx]]="inf")),Tabelle12[[#This Row],[AreaPx]], NA())</f>
        <v>#N/A</v>
      </c>
      <c r="J420">
        <v>0</v>
      </c>
      <c r="K420">
        <v>0</v>
      </c>
      <c r="L420">
        <v>0</v>
      </c>
      <c r="M420">
        <v>0</v>
      </c>
      <c r="N420">
        <v>0</v>
      </c>
      <c r="O420">
        <f>Tabelle12[[#This Row],[Roll]]+Tabelle12[[#This Row],[Pitch]]</f>
        <v>0</v>
      </c>
      <c r="P420">
        <f>SQRT(Tabelle12[[#This Row],[X]]*Tabelle12[[#This Row],[X]] + Tabelle12[[#This Row],[Y]]*Tabelle12[[#This Row],[Y]] +Tabelle12[[#This Row],[Z]]*Tabelle12[[#This Row],[Z]])</f>
        <v>0</v>
      </c>
      <c r="Q420">
        <v>136</v>
      </c>
      <c r="R420">
        <v>109.2</v>
      </c>
      <c r="S420">
        <v>-41.8</v>
      </c>
      <c r="T420">
        <v>180</v>
      </c>
      <c r="U420">
        <v>6.0463400000000003E-6</v>
      </c>
      <c r="V420">
        <v>-90</v>
      </c>
    </row>
    <row r="421" spans="1:22">
      <c r="A421">
        <v>8875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 t="e">
        <f>IF(AND(Tabelle12[[#This Row],[AreaPx]]&gt;0,NOT(Tabelle12[[#This Row],[AreaPx]]="inf")),Tabelle12[[#This Row],[AreaPx]], NA())</f>
        <v>#N/A</v>
      </c>
      <c r="J421">
        <v>0</v>
      </c>
      <c r="K421">
        <v>0</v>
      </c>
      <c r="L421">
        <v>0</v>
      </c>
      <c r="M421">
        <v>0</v>
      </c>
      <c r="N421">
        <v>0</v>
      </c>
      <c r="O421">
        <f>Tabelle12[[#This Row],[Roll]]+Tabelle12[[#This Row],[Pitch]]</f>
        <v>0</v>
      </c>
      <c r="P421">
        <f>SQRT(Tabelle12[[#This Row],[X]]*Tabelle12[[#This Row],[X]] + Tabelle12[[#This Row],[Y]]*Tabelle12[[#This Row],[Y]] +Tabelle12[[#This Row],[Z]]*Tabelle12[[#This Row],[Z]])</f>
        <v>0</v>
      </c>
      <c r="Q421">
        <v>136</v>
      </c>
      <c r="R421">
        <v>109.2</v>
      </c>
      <c r="S421">
        <v>-41.8</v>
      </c>
      <c r="T421">
        <v>180</v>
      </c>
      <c r="U421">
        <v>6.0463400000000003E-6</v>
      </c>
      <c r="V421">
        <v>-90</v>
      </c>
    </row>
    <row r="422" spans="1:22">
      <c r="A422">
        <v>8904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 t="e">
        <f>IF(AND(Tabelle12[[#This Row],[AreaPx]]&gt;0,NOT(Tabelle12[[#This Row],[AreaPx]]="inf")),Tabelle12[[#This Row],[AreaPx]], NA())</f>
        <v>#N/A</v>
      </c>
      <c r="J422">
        <v>0</v>
      </c>
      <c r="K422">
        <v>0</v>
      </c>
      <c r="L422">
        <v>0</v>
      </c>
      <c r="M422">
        <v>0</v>
      </c>
      <c r="N422">
        <v>0</v>
      </c>
      <c r="O422">
        <f>Tabelle12[[#This Row],[Roll]]+Tabelle12[[#This Row],[Pitch]]</f>
        <v>0</v>
      </c>
      <c r="P422">
        <f>SQRT(Tabelle12[[#This Row],[X]]*Tabelle12[[#This Row],[X]] + Tabelle12[[#This Row],[Y]]*Tabelle12[[#This Row],[Y]] +Tabelle12[[#This Row],[Z]]*Tabelle12[[#This Row],[Z]])</f>
        <v>0</v>
      </c>
      <c r="Q422">
        <v>136</v>
      </c>
      <c r="R422">
        <v>109.2</v>
      </c>
      <c r="S422">
        <v>-41.8</v>
      </c>
      <c r="T422">
        <v>180</v>
      </c>
      <c r="U422">
        <v>6.0463400000000003E-6</v>
      </c>
      <c r="V422">
        <v>-90</v>
      </c>
    </row>
    <row r="423" spans="1:22">
      <c r="A423">
        <v>8916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 t="e">
        <f>IF(AND(Tabelle12[[#This Row],[AreaPx]]&gt;0,NOT(Tabelle12[[#This Row],[AreaPx]]="inf")),Tabelle12[[#This Row],[AreaPx]], NA())</f>
        <v>#N/A</v>
      </c>
      <c r="J423">
        <v>0</v>
      </c>
      <c r="K423">
        <v>0</v>
      </c>
      <c r="L423">
        <v>0</v>
      </c>
      <c r="M423">
        <v>0</v>
      </c>
      <c r="N423">
        <v>0</v>
      </c>
      <c r="O423">
        <f>Tabelle12[[#This Row],[Roll]]+Tabelle12[[#This Row],[Pitch]]</f>
        <v>0</v>
      </c>
      <c r="P423">
        <f>SQRT(Tabelle12[[#This Row],[X]]*Tabelle12[[#This Row],[X]] + Tabelle12[[#This Row],[Y]]*Tabelle12[[#This Row],[Y]] +Tabelle12[[#This Row],[Z]]*Tabelle12[[#This Row],[Z]])</f>
        <v>0</v>
      </c>
      <c r="Q423">
        <v>136</v>
      </c>
      <c r="R423">
        <v>109.2</v>
      </c>
      <c r="S423">
        <v>-41.8</v>
      </c>
      <c r="T423">
        <v>180</v>
      </c>
      <c r="U423">
        <v>6.0463400000000003E-6</v>
      </c>
      <c r="V423">
        <v>-90</v>
      </c>
    </row>
    <row r="424" spans="1:22">
      <c r="A424">
        <v>8940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 t="e">
        <f>IF(AND(Tabelle12[[#This Row],[AreaPx]]&gt;0,NOT(Tabelle12[[#This Row],[AreaPx]]="inf")),Tabelle12[[#This Row],[AreaPx]], NA())</f>
        <v>#N/A</v>
      </c>
      <c r="J424">
        <v>0</v>
      </c>
      <c r="K424">
        <v>0</v>
      </c>
      <c r="L424">
        <v>0</v>
      </c>
      <c r="M424">
        <v>0</v>
      </c>
      <c r="N424">
        <v>0</v>
      </c>
      <c r="O424">
        <f>Tabelle12[[#This Row],[Roll]]+Tabelle12[[#This Row],[Pitch]]</f>
        <v>0</v>
      </c>
      <c r="P424">
        <f>SQRT(Tabelle12[[#This Row],[X]]*Tabelle12[[#This Row],[X]] + Tabelle12[[#This Row],[Y]]*Tabelle12[[#This Row],[Y]] +Tabelle12[[#This Row],[Z]]*Tabelle12[[#This Row],[Z]])</f>
        <v>0</v>
      </c>
      <c r="Q424">
        <v>136</v>
      </c>
      <c r="R424">
        <v>109.2</v>
      </c>
      <c r="S424">
        <v>-41.8</v>
      </c>
      <c r="T424">
        <v>180</v>
      </c>
      <c r="U424">
        <v>6.0463400000000003E-6</v>
      </c>
      <c r="V424">
        <v>-90</v>
      </c>
    </row>
    <row r="425" spans="1:22">
      <c r="A425">
        <v>8966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 t="e">
        <f>IF(AND(Tabelle12[[#This Row],[AreaPx]]&gt;0,NOT(Tabelle12[[#This Row],[AreaPx]]="inf")),Tabelle12[[#This Row],[AreaPx]], NA())</f>
        <v>#N/A</v>
      </c>
      <c r="J425">
        <v>0</v>
      </c>
      <c r="K425">
        <v>0</v>
      </c>
      <c r="L425">
        <v>0</v>
      </c>
      <c r="M425">
        <v>0</v>
      </c>
      <c r="N425">
        <v>0</v>
      </c>
      <c r="O425">
        <f>Tabelle12[[#This Row],[Roll]]+Tabelle12[[#This Row],[Pitch]]</f>
        <v>0</v>
      </c>
      <c r="P425">
        <f>SQRT(Tabelle12[[#This Row],[X]]*Tabelle12[[#This Row],[X]] + Tabelle12[[#This Row],[Y]]*Tabelle12[[#This Row],[Y]] +Tabelle12[[#This Row],[Z]]*Tabelle12[[#This Row],[Z]])</f>
        <v>0</v>
      </c>
      <c r="Q425">
        <v>136</v>
      </c>
      <c r="R425">
        <v>109.2</v>
      </c>
      <c r="S425">
        <v>-41.8</v>
      </c>
      <c r="T425">
        <v>180</v>
      </c>
      <c r="U425">
        <v>6.0463400000000003E-6</v>
      </c>
      <c r="V425">
        <v>-90</v>
      </c>
    </row>
    <row r="426" spans="1:22">
      <c r="A426">
        <v>8978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 t="e">
        <f>IF(AND(Tabelle12[[#This Row],[AreaPx]]&gt;0,NOT(Tabelle12[[#This Row],[AreaPx]]="inf")),Tabelle12[[#This Row],[AreaPx]], NA())</f>
        <v>#N/A</v>
      </c>
      <c r="J426">
        <v>0</v>
      </c>
      <c r="K426">
        <v>0</v>
      </c>
      <c r="L426">
        <v>0</v>
      </c>
      <c r="M426">
        <v>0</v>
      </c>
      <c r="N426">
        <v>0</v>
      </c>
      <c r="O426">
        <f>Tabelle12[[#This Row],[Roll]]+Tabelle12[[#This Row],[Pitch]]</f>
        <v>0</v>
      </c>
      <c r="P426">
        <f>SQRT(Tabelle12[[#This Row],[X]]*Tabelle12[[#This Row],[X]] + Tabelle12[[#This Row],[Y]]*Tabelle12[[#This Row],[Y]] +Tabelle12[[#This Row],[Z]]*Tabelle12[[#This Row],[Z]])</f>
        <v>0</v>
      </c>
      <c r="Q426">
        <v>136</v>
      </c>
      <c r="R426">
        <v>109.2</v>
      </c>
      <c r="S426">
        <v>-41.8</v>
      </c>
      <c r="T426">
        <v>180</v>
      </c>
      <c r="U426">
        <v>6.0463400000000003E-6</v>
      </c>
      <c r="V426">
        <v>-90</v>
      </c>
    </row>
    <row r="427" spans="1:22">
      <c r="A427">
        <v>8992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 t="e">
        <f>IF(AND(Tabelle12[[#This Row],[AreaPx]]&gt;0,NOT(Tabelle12[[#This Row],[AreaPx]]="inf")),Tabelle12[[#This Row],[AreaPx]], NA())</f>
        <v>#N/A</v>
      </c>
      <c r="J427">
        <v>0</v>
      </c>
      <c r="K427">
        <v>0</v>
      </c>
      <c r="L427">
        <v>0</v>
      </c>
      <c r="M427">
        <v>0</v>
      </c>
      <c r="N427">
        <v>0</v>
      </c>
      <c r="O427">
        <f>Tabelle12[[#This Row],[Roll]]+Tabelle12[[#This Row],[Pitch]]</f>
        <v>0</v>
      </c>
      <c r="P427">
        <f>SQRT(Tabelle12[[#This Row],[X]]*Tabelle12[[#This Row],[X]] + Tabelle12[[#This Row],[Y]]*Tabelle12[[#This Row],[Y]] +Tabelle12[[#This Row],[Z]]*Tabelle12[[#This Row],[Z]])</f>
        <v>0</v>
      </c>
      <c r="Q427">
        <v>136</v>
      </c>
      <c r="R427">
        <v>109.2</v>
      </c>
      <c r="S427">
        <v>-41.8</v>
      </c>
      <c r="T427">
        <v>180</v>
      </c>
      <c r="U427">
        <v>6.0463400000000003E-6</v>
      </c>
      <c r="V427">
        <v>-90</v>
      </c>
    </row>
    <row r="428" spans="1:22">
      <c r="A428">
        <v>9002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 t="e">
        <f>IF(AND(Tabelle12[[#This Row],[AreaPx]]&gt;0,NOT(Tabelle12[[#This Row],[AreaPx]]="inf")),Tabelle12[[#This Row],[AreaPx]], NA())</f>
        <v>#N/A</v>
      </c>
      <c r="J428">
        <v>0</v>
      </c>
      <c r="K428">
        <v>0</v>
      </c>
      <c r="L428">
        <v>0</v>
      </c>
      <c r="M428">
        <v>0</v>
      </c>
      <c r="N428">
        <v>0</v>
      </c>
      <c r="O428">
        <f>Tabelle12[[#This Row],[Roll]]+Tabelle12[[#This Row],[Pitch]]</f>
        <v>0</v>
      </c>
      <c r="P428">
        <f>SQRT(Tabelle12[[#This Row],[X]]*Tabelle12[[#This Row],[X]] + Tabelle12[[#This Row],[Y]]*Tabelle12[[#This Row],[Y]] +Tabelle12[[#This Row],[Z]]*Tabelle12[[#This Row],[Z]])</f>
        <v>0</v>
      </c>
      <c r="Q428">
        <v>136</v>
      </c>
      <c r="R428">
        <v>109.2</v>
      </c>
      <c r="S428">
        <v>-41.8</v>
      </c>
      <c r="T428">
        <v>180</v>
      </c>
      <c r="U428">
        <v>6.0463400000000003E-6</v>
      </c>
      <c r="V428">
        <v>-90</v>
      </c>
    </row>
    <row r="429" spans="1:22">
      <c r="A429">
        <v>9010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 t="e">
        <f>IF(AND(Tabelle12[[#This Row],[AreaPx]]&gt;0,NOT(Tabelle12[[#This Row],[AreaPx]]="inf")),Tabelle12[[#This Row],[AreaPx]], NA())</f>
        <v>#N/A</v>
      </c>
      <c r="J429">
        <v>0</v>
      </c>
      <c r="K429">
        <v>0</v>
      </c>
      <c r="L429">
        <v>0</v>
      </c>
      <c r="M429">
        <v>0</v>
      </c>
      <c r="N429">
        <v>0</v>
      </c>
      <c r="O429">
        <f>Tabelle12[[#This Row],[Roll]]+Tabelle12[[#This Row],[Pitch]]</f>
        <v>0</v>
      </c>
      <c r="P429">
        <f>SQRT(Tabelle12[[#This Row],[X]]*Tabelle12[[#This Row],[X]] + Tabelle12[[#This Row],[Y]]*Tabelle12[[#This Row],[Y]] +Tabelle12[[#This Row],[Z]]*Tabelle12[[#This Row],[Z]])</f>
        <v>0</v>
      </c>
      <c r="Q429">
        <v>136</v>
      </c>
      <c r="R429">
        <v>109.2</v>
      </c>
      <c r="S429">
        <v>-41.8</v>
      </c>
      <c r="T429">
        <v>180</v>
      </c>
      <c r="U429">
        <v>6.0463400000000003E-6</v>
      </c>
      <c r="V429">
        <v>-90</v>
      </c>
    </row>
    <row r="430" spans="1:22">
      <c r="A430">
        <v>9038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 t="e">
        <f>IF(AND(Tabelle12[[#This Row],[AreaPx]]&gt;0,NOT(Tabelle12[[#This Row],[AreaPx]]="inf")),Tabelle12[[#This Row],[AreaPx]], NA())</f>
        <v>#N/A</v>
      </c>
      <c r="J430">
        <v>0</v>
      </c>
      <c r="K430">
        <v>0</v>
      </c>
      <c r="L430">
        <v>0</v>
      </c>
      <c r="M430">
        <v>0</v>
      </c>
      <c r="N430">
        <v>0</v>
      </c>
      <c r="O430">
        <f>Tabelle12[[#This Row],[Roll]]+Tabelle12[[#This Row],[Pitch]]</f>
        <v>0</v>
      </c>
      <c r="P430">
        <f>SQRT(Tabelle12[[#This Row],[X]]*Tabelle12[[#This Row],[X]] + Tabelle12[[#This Row],[Y]]*Tabelle12[[#This Row],[Y]] +Tabelle12[[#This Row],[Z]]*Tabelle12[[#This Row],[Z]])</f>
        <v>0</v>
      </c>
      <c r="Q430">
        <v>136</v>
      </c>
      <c r="R430">
        <v>109.2</v>
      </c>
      <c r="S430">
        <v>-41.8</v>
      </c>
      <c r="T430">
        <v>180</v>
      </c>
      <c r="U430">
        <v>6.0463400000000003E-6</v>
      </c>
      <c r="V430">
        <v>-90</v>
      </c>
    </row>
    <row r="431" spans="1:22">
      <c r="A431">
        <v>9050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 t="e">
        <f>IF(AND(Tabelle12[[#This Row],[AreaPx]]&gt;0,NOT(Tabelle12[[#This Row],[AreaPx]]="inf")),Tabelle12[[#This Row],[AreaPx]], NA())</f>
        <v>#N/A</v>
      </c>
      <c r="J431">
        <v>0</v>
      </c>
      <c r="K431">
        <v>0</v>
      </c>
      <c r="L431">
        <v>0</v>
      </c>
      <c r="M431">
        <v>0</v>
      </c>
      <c r="N431">
        <v>0</v>
      </c>
      <c r="O431">
        <f>Tabelle12[[#This Row],[Roll]]+Tabelle12[[#This Row],[Pitch]]</f>
        <v>0</v>
      </c>
      <c r="P431">
        <f>SQRT(Tabelle12[[#This Row],[X]]*Tabelle12[[#This Row],[X]] + Tabelle12[[#This Row],[Y]]*Tabelle12[[#This Row],[Y]] +Tabelle12[[#This Row],[Z]]*Tabelle12[[#This Row],[Z]])</f>
        <v>0</v>
      </c>
      <c r="Q431">
        <v>136</v>
      </c>
      <c r="R431">
        <v>109.2</v>
      </c>
      <c r="S431">
        <v>-41.8</v>
      </c>
      <c r="T431">
        <v>180</v>
      </c>
      <c r="U431">
        <v>6.0463400000000003E-6</v>
      </c>
      <c r="V431">
        <v>-90</v>
      </c>
    </row>
    <row r="432" spans="1:22">
      <c r="A432">
        <v>9078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 t="e">
        <f>IF(AND(Tabelle12[[#This Row],[AreaPx]]&gt;0,NOT(Tabelle12[[#This Row],[AreaPx]]="inf")),Tabelle12[[#This Row],[AreaPx]], NA())</f>
        <v>#N/A</v>
      </c>
      <c r="J432">
        <v>0</v>
      </c>
      <c r="K432">
        <v>0</v>
      </c>
      <c r="L432">
        <v>0</v>
      </c>
      <c r="M432">
        <v>0</v>
      </c>
      <c r="N432">
        <v>0</v>
      </c>
      <c r="O432">
        <f>Tabelle12[[#This Row],[Roll]]+Tabelle12[[#This Row],[Pitch]]</f>
        <v>0</v>
      </c>
      <c r="P432">
        <f>SQRT(Tabelle12[[#This Row],[X]]*Tabelle12[[#This Row],[X]] + Tabelle12[[#This Row],[Y]]*Tabelle12[[#This Row],[Y]] +Tabelle12[[#This Row],[Z]]*Tabelle12[[#This Row],[Z]])</f>
        <v>0</v>
      </c>
      <c r="Q432">
        <v>136</v>
      </c>
      <c r="R432">
        <v>109.2</v>
      </c>
      <c r="S432">
        <v>-41.8</v>
      </c>
      <c r="T432">
        <v>180</v>
      </c>
      <c r="U432">
        <v>6.0463400000000003E-6</v>
      </c>
      <c r="V432">
        <v>-90</v>
      </c>
    </row>
    <row r="433" spans="1:22">
      <c r="A433">
        <v>9104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 t="e">
        <f>IF(AND(Tabelle12[[#This Row],[AreaPx]]&gt;0,NOT(Tabelle12[[#This Row],[AreaPx]]="inf")),Tabelle12[[#This Row],[AreaPx]], NA())</f>
        <v>#N/A</v>
      </c>
      <c r="J433">
        <v>0</v>
      </c>
      <c r="K433">
        <v>0</v>
      </c>
      <c r="L433">
        <v>0</v>
      </c>
      <c r="M433">
        <v>0</v>
      </c>
      <c r="N433">
        <v>0</v>
      </c>
      <c r="O433">
        <f>Tabelle12[[#This Row],[Roll]]+Tabelle12[[#This Row],[Pitch]]</f>
        <v>0</v>
      </c>
      <c r="P433">
        <f>SQRT(Tabelle12[[#This Row],[X]]*Tabelle12[[#This Row],[X]] + Tabelle12[[#This Row],[Y]]*Tabelle12[[#This Row],[Y]] +Tabelle12[[#This Row],[Z]]*Tabelle12[[#This Row],[Z]])</f>
        <v>0</v>
      </c>
      <c r="Q433">
        <v>136</v>
      </c>
      <c r="R433">
        <v>109.2</v>
      </c>
      <c r="S433">
        <v>-41.8</v>
      </c>
      <c r="T433">
        <v>180</v>
      </c>
      <c r="U433">
        <v>6.0463400000000003E-6</v>
      </c>
      <c r="V433">
        <v>-90</v>
      </c>
    </row>
    <row r="434" spans="1:22">
      <c r="A434">
        <v>9112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 t="e">
        <f>IF(AND(Tabelle12[[#This Row],[AreaPx]]&gt;0,NOT(Tabelle12[[#This Row],[AreaPx]]="inf")),Tabelle12[[#This Row],[AreaPx]], NA())</f>
        <v>#N/A</v>
      </c>
      <c r="J434">
        <v>0</v>
      </c>
      <c r="K434">
        <v>0</v>
      </c>
      <c r="L434">
        <v>0</v>
      </c>
      <c r="M434">
        <v>0</v>
      </c>
      <c r="N434">
        <v>0</v>
      </c>
      <c r="O434">
        <f>Tabelle12[[#This Row],[Roll]]+Tabelle12[[#This Row],[Pitch]]</f>
        <v>0</v>
      </c>
      <c r="P434">
        <f>SQRT(Tabelle12[[#This Row],[X]]*Tabelle12[[#This Row],[X]] + Tabelle12[[#This Row],[Y]]*Tabelle12[[#This Row],[Y]] +Tabelle12[[#This Row],[Z]]*Tabelle12[[#This Row],[Z]])</f>
        <v>0</v>
      </c>
      <c r="Q434">
        <v>136</v>
      </c>
      <c r="R434">
        <v>109.2</v>
      </c>
      <c r="S434">
        <v>-41.8</v>
      </c>
      <c r="T434">
        <v>180</v>
      </c>
      <c r="U434">
        <v>6.0463400000000003E-6</v>
      </c>
      <c r="V434">
        <v>-90</v>
      </c>
    </row>
    <row r="435" spans="1:22">
      <c r="A435">
        <v>9135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 t="e">
        <f>IF(AND(Tabelle12[[#This Row],[AreaPx]]&gt;0,NOT(Tabelle12[[#This Row],[AreaPx]]="inf")),Tabelle12[[#This Row],[AreaPx]], NA())</f>
        <v>#N/A</v>
      </c>
      <c r="J435">
        <v>0</v>
      </c>
      <c r="K435">
        <v>0</v>
      </c>
      <c r="L435">
        <v>0</v>
      </c>
      <c r="M435">
        <v>0</v>
      </c>
      <c r="N435">
        <v>0</v>
      </c>
      <c r="O435">
        <f>Tabelle12[[#This Row],[Roll]]+Tabelle12[[#This Row],[Pitch]]</f>
        <v>0</v>
      </c>
      <c r="P435">
        <f>SQRT(Tabelle12[[#This Row],[X]]*Tabelle12[[#This Row],[X]] + Tabelle12[[#This Row],[Y]]*Tabelle12[[#This Row],[Y]] +Tabelle12[[#This Row],[Z]]*Tabelle12[[#This Row],[Z]])</f>
        <v>0</v>
      </c>
      <c r="Q435">
        <v>136</v>
      </c>
      <c r="R435">
        <v>109.2</v>
      </c>
      <c r="S435">
        <v>-41.8</v>
      </c>
      <c r="T435">
        <v>180</v>
      </c>
      <c r="U435">
        <v>6.0463400000000003E-6</v>
      </c>
      <c r="V435">
        <v>-90</v>
      </c>
    </row>
    <row r="436" spans="1:22">
      <c r="A436">
        <v>9150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 t="e">
        <f>IF(AND(Tabelle12[[#This Row],[AreaPx]]&gt;0,NOT(Tabelle12[[#This Row],[AreaPx]]="inf")),Tabelle12[[#This Row],[AreaPx]], NA())</f>
        <v>#N/A</v>
      </c>
      <c r="J436">
        <v>0</v>
      </c>
      <c r="K436">
        <v>0</v>
      </c>
      <c r="L436">
        <v>0</v>
      </c>
      <c r="M436">
        <v>0</v>
      </c>
      <c r="N436">
        <v>0</v>
      </c>
      <c r="O436">
        <f>Tabelle12[[#This Row],[Roll]]+Tabelle12[[#This Row],[Pitch]]</f>
        <v>0</v>
      </c>
      <c r="P436">
        <f>SQRT(Tabelle12[[#This Row],[X]]*Tabelle12[[#This Row],[X]] + Tabelle12[[#This Row],[Y]]*Tabelle12[[#This Row],[Y]] +Tabelle12[[#This Row],[Z]]*Tabelle12[[#This Row],[Z]])</f>
        <v>0</v>
      </c>
      <c r="Q436">
        <v>136</v>
      </c>
      <c r="R436">
        <v>109.2</v>
      </c>
      <c r="S436">
        <v>-41.8</v>
      </c>
      <c r="T436">
        <v>180</v>
      </c>
      <c r="U436">
        <v>6.0463400000000003E-6</v>
      </c>
      <c r="V436">
        <v>-90</v>
      </c>
    </row>
    <row r="437" spans="1:22">
      <c r="A437">
        <v>9176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 t="e">
        <f>IF(AND(Tabelle12[[#This Row],[AreaPx]]&gt;0,NOT(Tabelle12[[#This Row],[AreaPx]]="inf")),Tabelle12[[#This Row],[AreaPx]], NA())</f>
        <v>#N/A</v>
      </c>
      <c r="J437">
        <v>0</v>
      </c>
      <c r="K437">
        <v>0</v>
      </c>
      <c r="L437">
        <v>0</v>
      </c>
      <c r="M437">
        <v>0</v>
      </c>
      <c r="N437">
        <v>0</v>
      </c>
      <c r="O437">
        <f>Tabelle12[[#This Row],[Roll]]+Tabelle12[[#This Row],[Pitch]]</f>
        <v>0</v>
      </c>
      <c r="P437">
        <f>SQRT(Tabelle12[[#This Row],[X]]*Tabelle12[[#This Row],[X]] + Tabelle12[[#This Row],[Y]]*Tabelle12[[#This Row],[Y]] +Tabelle12[[#This Row],[Z]]*Tabelle12[[#This Row],[Z]])</f>
        <v>0</v>
      </c>
      <c r="Q437">
        <v>136</v>
      </c>
      <c r="R437">
        <v>109.2</v>
      </c>
      <c r="S437">
        <v>-41.8</v>
      </c>
      <c r="T437">
        <v>180</v>
      </c>
      <c r="U437">
        <v>6.0463400000000003E-6</v>
      </c>
      <c r="V437">
        <v>-90</v>
      </c>
    </row>
    <row r="438" spans="1:22">
      <c r="A438">
        <v>9197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e">
        <f>IF(AND(Tabelle12[[#This Row],[AreaPx]]&gt;0,NOT(Tabelle12[[#This Row],[AreaPx]]="inf")),Tabelle12[[#This Row],[AreaPx]], NA())</f>
        <v>#N/A</v>
      </c>
      <c r="J438">
        <v>0</v>
      </c>
      <c r="K438">
        <v>0</v>
      </c>
      <c r="L438">
        <v>0</v>
      </c>
      <c r="M438">
        <v>0</v>
      </c>
      <c r="N438">
        <v>0</v>
      </c>
      <c r="O438">
        <f>Tabelle12[[#This Row],[Roll]]+Tabelle12[[#This Row],[Pitch]]</f>
        <v>0</v>
      </c>
      <c r="P438">
        <f>SQRT(Tabelle12[[#This Row],[X]]*Tabelle12[[#This Row],[X]] + Tabelle12[[#This Row],[Y]]*Tabelle12[[#This Row],[Y]] +Tabelle12[[#This Row],[Z]]*Tabelle12[[#This Row],[Z]])</f>
        <v>0</v>
      </c>
      <c r="Q438">
        <v>136</v>
      </c>
      <c r="R438">
        <v>109.2</v>
      </c>
      <c r="S438">
        <v>-41.8</v>
      </c>
      <c r="T438">
        <v>180</v>
      </c>
      <c r="U438">
        <v>6.0463400000000003E-6</v>
      </c>
      <c r="V438">
        <v>-90</v>
      </c>
    </row>
    <row r="439" spans="1:22">
      <c r="A439">
        <v>9211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 t="e">
        <f>IF(AND(Tabelle12[[#This Row],[AreaPx]]&gt;0,NOT(Tabelle12[[#This Row],[AreaPx]]="inf")),Tabelle12[[#This Row],[AreaPx]], NA())</f>
        <v>#N/A</v>
      </c>
      <c r="J439">
        <v>0</v>
      </c>
      <c r="K439">
        <v>0</v>
      </c>
      <c r="L439">
        <v>0</v>
      </c>
      <c r="M439">
        <v>0</v>
      </c>
      <c r="N439">
        <v>0</v>
      </c>
      <c r="O439">
        <f>Tabelle12[[#This Row],[Roll]]+Tabelle12[[#This Row],[Pitch]]</f>
        <v>0</v>
      </c>
      <c r="P439">
        <f>SQRT(Tabelle12[[#This Row],[X]]*Tabelle12[[#This Row],[X]] + Tabelle12[[#This Row],[Y]]*Tabelle12[[#This Row],[Y]] +Tabelle12[[#This Row],[Z]]*Tabelle12[[#This Row],[Z]])</f>
        <v>0</v>
      </c>
      <c r="Q439">
        <v>136</v>
      </c>
      <c r="R439">
        <v>109.2</v>
      </c>
      <c r="S439">
        <v>-41.8</v>
      </c>
      <c r="T439">
        <v>180</v>
      </c>
      <c r="U439">
        <v>6.0463400000000003E-6</v>
      </c>
      <c r="V439">
        <v>-90</v>
      </c>
    </row>
    <row r="440" spans="1:22">
      <c r="A440">
        <v>9244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 t="e">
        <f>IF(AND(Tabelle12[[#This Row],[AreaPx]]&gt;0,NOT(Tabelle12[[#This Row],[AreaPx]]="inf")),Tabelle12[[#This Row],[AreaPx]], NA())</f>
        <v>#N/A</v>
      </c>
      <c r="J440">
        <v>0</v>
      </c>
      <c r="K440">
        <v>0</v>
      </c>
      <c r="L440">
        <v>0</v>
      </c>
      <c r="M440">
        <v>0</v>
      </c>
      <c r="N440">
        <v>0</v>
      </c>
      <c r="O440">
        <f>Tabelle12[[#This Row],[Roll]]+Tabelle12[[#This Row],[Pitch]]</f>
        <v>0</v>
      </c>
      <c r="P440">
        <f>SQRT(Tabelle12[[#This Row],[X]]*Tabelle12[[#This Row],[X]] + Tabelle12[[#This Row],[Y]]*Tabelle12[[#This Row],[Y]] +Tabelle12[[#This Row],[Z]]*Tabelle12[[#This Row],[Z]])</f>
        <v>0</v>
      </c>
      <c r="Q440">
        <v>136</v>
      </c>
      <c r="R440">
        <v>109.2</v>
      </c>
      <c r="S440">
        <v>-41.8</v>
      </c>
      <c r="T440">
        <v>180</v>
      </c>
      <c r="U440">
        <v>6.0463400000000003E-6</v>
      </c>
      <c r="V440">
        <v>-90</v>
      </c>
    </row>
    <row r="441" spans="1:22">
      <c r="A441">
        <v>9278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 t="e">
        <f>IF(AND(Tabelle12[[#This Row],[AreaPx]]&gt;0,NOT(Tabelle12[[#This Row],[AreaPx]]="inf")),Tabelle12[[#This Row],[AreaPx]], NA())</f>
        <v>#N/A</v>
      </c>
      <c r="J441">
        <v>0</v>
      </c>
      <c r="K441">
        <v>0</v>
      </c>
      <c r="L441">
        <v>0</v>
      </c>
      <c r="M441">
        <v>0</v>
      </c>
      <c r="N441">
        <v>0</v>
      </c>
      <c r="O441">
        <f>Tabelle12[[#This Row],[Roll]]+Tabelle12[[#This Row],[Pitch]]</f>
        <v>0</v>
      </c>
      <c r="P441">
        <f>SQRT(Tabelle12[[#This Row],[X]]*Tabelle12[[#This Row],[X]] + Tabelle12[[#This Row],[Y]]*Tabelle12[[#This Row],[Y]] +Tabelle12[[#This Row],[Z]]*Tabelle12[[#This Row],[Z]])</f>
        <v>0</v>
      </c>
      <c r="Q441">
        <v>136</v>
      </c>
      <c r="R441">
        <v>109.2</v>
      </c>
      <c r="S441">
        <v>-41.8</v>
      </c>
      <c r="T441">
        <v>180</v>
      </c>
      <c r="U441">
        <v>6.0463400000000003E-6</v>
      </c>
      <c r="V441">
        <v>-90</v>
      </c>
    </row>
    <row r="442" spans="1:22">
      <c r="A442">
        <v>9315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 t="e">
        <f>IF(AND(Tabelle12[[#This Row],[AreaPx]]&gt;0,NOT(Tabelle12[[#This Row],[AreaPx]]="inf")),Tabelle12[[#This Row],[AreaPx]], NA())</f>
        <v>#N/A</v>
      </c>
      <c r="J442">
        <v>0</v>
      </c>
      <c r="K442">
        <v>0</v>
      </c>
      <c r="L442">
        <v>0</v>
      </c>
      <c r="M442">
        <v>0</v>
      </c>
      <c r="N442">
        <v>0</v>
      </c>
      <c r="O442">
        <f>Tabelle12[[#This Row],[Roll]]+Tabelle12[[#This Row],[Pitch]]</f>
        <v>0</v>
      </c>
      <c r="P442">
        <f>SQRT(Tabelle12[[#This Row],[X]]*Tabelle12[[#This Row],[X]] + Tabelle12[[#This Row],[Y]]*Tabelle12[[#This Row],[Y]] +Tabelle12[[#This Row],[Z]]*Tabelle12[[#This Row],[Z]])</f>
        <v>0</v>
      </c>
      <c r="Q442">
        <v>136</v>
      </c>
      <c r="R442">
        <v>109.2</v>
      </c>
      <c r="S442">
        <v>-41.8</v>
      </c>
      <c r="T442">
        <v>180</v>
      </c>
      <c r="U442">
        <v>6.0463400000000003E-6</v>
      </c>
      <c r="V442">
        <v>-90</v>
      </c>
    </row>
    <row r="443" spans="1:22">
      <c r="A443">
        <v>9341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 t="e">
        <f>IF(AND(Tabelle12[[#This Row],[AreaPx]]&gt;0,NOT(Tabelle12[[#This Row],[AreaPx]]="inf")),Tabelle12[[#This Row],[AreaPx]], NA())</f>
        <v>#N/A</v>
      </c>
      <c r="J443">
        <v>0</v>
      </c>
      <c r="K443">
        <v>0</v>
      </c>
      <c r="L443">
        <v>0</v>
      </c>
      <c r="M443">
        <v>0</v>
      </c>
      <c r="N443">
        <v>0</v>
      </c>
      <c r="O443">
        <f>Tabelle12[[#This Row],[Roll]]+Tabelle12[[#This Row],[Pitch]]</f>
        <v>0</v>
      </c>
      <c r="P443">
        <f>SQRT(Tabelle12[[#This Row],[X]]*Tabelle12[[#This Row],[X]] + Tabelle12[[#This Row],[Y]]*Tabelle12[[#This Row],[Y]] +Tabelle12[[#This Row],[Z]]*Tabelle12[[#This Row],[Z]])</f>
        <v>0</v>
      </c>
      <c r="Q443">
        <v>136</v>
      </c>
      <c r="R443">
        <v>109.2</v>
      </c>
      <c r="S443">
        <v>-41.8</v>
      </c>
      <c r="T443">
        <v>180</v>
      </c>
      <c r="U443">
        <v>6.0463400000000003E-6</v>
      </c>
      <c r="V443">
        <v>-90</v>
      </c>
    </row>
    <row r="444" spans="1:22">
      <c r="A444">
        <v>9365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 t="e">
        <f>IF(AND(Tabelle12[[#This Row],[AreaPx]]&gt;0,NOT(Tabelle12[[#This Row],[AreaPx]]="inf")),Tabelle12[[#This Row],[AreaPx]], NA())</f>
        <v>#N/A</v>
      </c>
      <c r="J444">
        <v>0</v>
      </c>
      <c r="K444">
        <v>0</v>
      </c>
      <c r="L444">
        <v>0</v>
      </c>
      <c r="M444">
        <v>0</v>
      </c>
      <c r="N444">
        <v>0</v>
      </c>
      <c r="O444">
        <f>Tabelle12[[#This Row],[Roll]]+Tabelle12[[#This Row],[Pitch]]</f>
        <v>0</v>
      </c>
      <c r="P444">
        <f>SQRT(Tabelle12[[#This Row],[X]]*Tabelle12[[#This Row],[X]] + Tabelle12[[#This Row],[Y]]*Tabelle12[[#This Row],[Y]] +Tabelle12[[#This Row],[Z]]*Tabelle12[[#This Row],[Z]])</f>
        <v>0</v>
      </c>
      <c r="Q444">
        <v>136</v>
      </c>
      <c r="R444">
        <v>109.2</v>
      </c>
      <c r="S444">
        <v>-41.8</v>
      </c>
      <c r="T444">
        <v>180</v>
      </c>
      <c r="U444">
        <v>6.0463400000000003E-6</v>
      </c>
      <c r="V444">
        <v>-90</v>
      </c>
    </row>
    <row r="445" spans="1:22">
      <c r="A445">
        <v>9379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 t="e">
        <f>IF(AND(Tabelle12[[#This Row],[AreaPx]]&gt;0,NOT(Tabelle12[[#This Row],[AreaPx]]="inf")),Tabelle12[[#This Row],[AreaPx]], NA())</f>
        <v>#N/A</v>
      </c>
      <c r="J445">
        <v>0</v>
      </c>
      <c r="K445">
        <v>0</v>
      </c>
      <c r="L445">
        <v>0</v>
      </c>
      <c r="M445">
        <v>0</v>
      </c>
      <c r="N445">
        <v>0</v>
      </c>
      <c r="O445">
        <f>Tabelle12[[#This Row],[Roll]]+Tabelle12[[#This Row],[Pitch]]</f>
        <v>0</v>
      </c>
      <c r="P445">
        <f>SQRT(Tabelle12[[#This Row],[X]]*Tabelle12[[#This Row],[X]] + Tabelle12[[#This Row],[Y]]*Tabelle12[[#This Row],[Y]] +Tabelle12[[#This Row],[Z]]*Tabelle12[[#This Row],[Z]])</f>
        <v>0</v>
      </c>
      <c r="Q445">
        <v>136</v>
      </c>
      <c r="R445">
        <v>109.2</v>
      </c>
      <c r="S445">
        <v>-41.8</v>
      </c>
      <c r="T445">
        <v>180</v>
      </c>
      <c r="U445">
        <v>6.0463400000000003E-6</v>
      </c>
      <c r="V445">
        <v>-90</v>
      </c>
    </row>
    <row r="446" spans="1:22">
      <c r="A446">
        <v>9412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 t="e">
        <f>IF(AND(Tabelle12[[#This Row],[AreaPx]]&gt;0,NOT(Tabelle12[[#This Row],[AreaPx]]="inf")),Tabelle12[[#This Row],[AreaPx]], NA())</f>
        <v>#N/A</v>
      </c>
      <c r="J446">
        <v>0</v>
      </c>
      <c r="K446">
        <v>0</v>
      </c>
      <c r="L446">
        <v>0</v>
      </c>
      <c r="M446">
        <v>0</v>
      </c>
      <c r="N446">
        <v>0</v>
      </c>
      <c r="O446">
        <f>Tabelle12[[#This Row],[Roll]]+Tabelle12[[#This Row],[Pitch]]</f>
        <v>0</v>
      </c>
      <c r="P446">
        <f>SQRT(Tabelle12[[#This Row],[X]]*Tabelle12[[#This Row],[X]] + Tabelle12[[#This Row],[Y]]*Tabelle12[[#This Row],[Y]] +Tabelle12[[#This Row],[Z]]*Tabelle12[[#This Row],[Z]])</f>
        <v>0</v>
      </c>
      <c r="Q446">
        <v>136</v>
      </c>
      <c r="R446">
        <v>109.2</v>
      </c>
      <c r="S446">
        <v>-41.8</v>
      </c>
      <c r="T446">
        <v>180</v>
      </c>
      <c r="U446">
        <v>6.0463400000000003E-6</v>
      </c>
      <c r="V446">
        <v>-90</v>
      </c>
    </row>
    <row r="447" spans="1:22">
      <c r="A447">
        <v>9439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 t="e">
        <f>IF(AND(Tabelle12[[#This Row],[AreaPx]]&gt;0,NOT(Tabelle12[[#This Row],[AreaPx]]="inf")),Tabelle12[[#This Row],[AreaPx]], NA())</f>
        <v>#N/A</v>
      </c>
      <c r="J447">
        <v>0</v>
      </c>
      <c r="K447">
        <v>0</v>
      </c>
      <c r="L447">
        <v>0</v>
      </c>
      <c r="M447">
        <v>0</v>
      </c>
      <c r="N447">
        <v>0</v>
      </c>
      <c r="O447">
        <f>Tabelle12[[#This Row],[Roll]]+Tabelle12[[#This Row],[Pitch]]</f>
        <v>0</v>
      </c>
      <c r="P447">
        <f>SQRT(Tabelle12[[#This Row],[X]]*Tabelle12[[#This Row],[X]] + Tabelle12[[#This Row],[Y]]*Tabelle12[[#This Row],[Y]] +Tabelle12[[#This Row],[Z]]*Tabelle12[[#This Row],[Z]])</f>
        <v>0</v>
      </c>
      <c r="Q447">
        <v>136</v>
      </c>
      <c r="R447">
        <v>109.2</v>
      </c>
      <c r="S447">
        <v>-41.8</v>
      </c>
      <c r="T447">
        <v>180</v>
      </c>
      <c r="U447">
        <v>6.0463400000000003E-6</v>
      </c>
      <c r="V447">
        <v>-90</v>
      </c>
    </row>
    <row r="448" spans="1:22">
      <c r="A448">
        <v>9475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 t="e">
        <f>IF(AND(Tabelle12[[#This Row],[AreaPx]]&gt;0,NOT(Tabelle12[[#This Row],[AreaPx]]="inf")),Tabelle12[[#This Row],[AreaPx]], NA())</f>
        <v>#N/A</v>
      </c>
      <c r="J448">
        <v>0</v>
      </c>
      <c r="K448">
        <v>0</v>
      </c>
      <c r="L448">
        <v>0</v>
      </c>
      <c r="M448">
        <v>0</v>
      </c>
      <c r="N448">
        <v>0</v>
      </c>
      <c r="O448">
        <f>Tabelle12[[#This Row],[Roll]]+Tabelle12[[#This Row],[Pitch]]</f>
        <v>0</v>
      </c>
      <c r="P448">
        <f>SQRT(Tabelle12[[#This Row],[X]]*Tabelle12[[#This Row],[X]] + Tabelle12[[#This Row],[Y]]*Tabelle12[[#This Row],[Y]] +Tabelle12[[#This Row],[Z]]*Tabelle12[[#This Row],[Z]])</f>
        <v>0</v>
      </c>
      <c r="Q448">
        <v>136</v>
      </c>
      <c r="R448">
        <v>109.2</v>
      </c>
      <c r="S448">
        <v>-41.8</v>
      </c>
      <c r="T448">
        <v>180</v>
      </c>
      <c r="U448">
        <v>6.0463400000000003E-6</v>
      </c>
      <c r="V448">
        <v>-90</v>
      </c>
    </row>
    <row r="449" spans="1:22">
      <c r="A449">
        <v>9505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 t="e">
        <f>IF(AND(Tabelle12[[#This Row],[AreaPx]]&gt;0,NOT(Tabelle12[[#This Row],[AreaPx]]="inf")),Tabelle12[[#This Row],[AreaPx]], NA())</f>
        <v>#N/A</v>
      </c>
      <c r="J449">
        <v>0</v>
      </c>
      <c r="K449">
        <v>0</v>
      </c>
      <c r="L449">
        <v>0</v>
      </c>
      <c r="M449">
        <v>0</v>
      </c>
      <c r="N449">
        <v>0</v>
      </c>
      <c r="O449">
        <f>Tabelle12[[#This Row],[Roll]]+Tabelle12[[#This Row],[Pitch]]</f>
        <v>0</v>
      </c>
      <c r="P449">
        <f>SQRT(Tabelle12[[#This Row],[X]]*Tabelle12[[#This Row],[X]] + Tabelle12[[#This Row],[Y]]*Tabelle12[[#This Row],[Y]] +Tabelle12[[#This Row],[Z]]*Tabelle12[[#This Row],[Z]])</f>
        <v>0</v>
      </c>
      <c r="Q449">
        <v>136</v>
      </c>
      <c r="R449">
        <v>109.2</v>
      </c>
      <c r="S449">
        <v>-41.8</v>
      </c>
      <c r="T449">
        <v>180</v>
      </c>
      <c r="U449">
        <v>6.0463400000000003E-6</v>
      </c>
      <c r="V449">
        <v>-90</v>
      </c>
    </row>
    <row r="450" spans="1:22">
      <c r="A450">
        <v>9518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 t="e">
        <f>IF(AND(Tabelle12[[#This Row],[AreaPx]]&gt;0,NOT(Tabelle12[[#This Row],[AreaPx]]="inf")),Tabelle12[[#This Row],[AreaPx]], NA())</f>
        <v>#N/A</v>
      </c>
      <c r="J450">
        <v>0</v>
      </c>
      <c r="K450">
        <v>0</v>
      </c>
      <c r="L450">
        <v>0</v>
      </c>
      <c r="M450">
        <v>0</v>
      </c>
      <c r="N450">
        <v>0</v>
      </c>
      <c r="O450">
        <f>Tabelle12[[#This Row],[Roll]]+Tabelle12[[#This Row],[Pitch]]</f>
        <v>0</v>
      </c>
      <c r="P450">
        <f>SQRT(Tabelle12[[#This Row],[X]]*Tabelle12[[#This Row],[X]] + Tabelle12[[#This Row],[Y]]*Tabelle12[[#This Row],[Y]] +Tabelle12[[#This Row],[Z]]*Tabelle12[[#This Row],[Z]])</f>
        <v>0</v>
      </c>
      <c r="Q450">
        <v>136</v>
      </c>
      <c r="R450">
        <v>109.2</v>
      </c>
      <c r="S450">
        <v>-41.8</v>
      </c>
      <c r="T450">
        <v>180</v>
      </c>
      <c r="U450">
        <v>6.0463400000000003E-6</v>
      </c>
      <c r="V450">
        <v>-90</v>
      </c>
    </row>
    <row r="451" spans="1:22">
      <c r="A451">
        <v>9537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 t="e">
        <f>IF(AND(Tabelle12[[#This Row],[AreaPx]]&gt;0,NOT(Tabelle12[[#This Row],[AreaPx]]="inf")),Tabelle12[[#This Row],[AreaPx]], NA())</f>
        <v>#N/A</v>
      </c>
      <c r="J451">
        <v>0</v>
      </c>
      <c r="K451">
        <v>0</v>
      </c>
      <c r="L451">
        <v>0</v>
      </c>
      <c r="M451">
        <v>0</v>
      </c>
      <c r="N451">
        <v>0</v>
      </c>
      <c r="O451">
        <f>Tabelle12[[#This Row],[Roll]]+Tabelle12[[#This Row],[Pitch]]</f>
        <v>0</v>
      </c>
      <c r="P451">
        <f>SQRT(Tabelle12[[#This Row],[X]]*Tabelle12[[#This Row],[X]] + Tabelle12[[#This Row],[Y]]*Tabelle12[[#This Row],[Y]] +Tabelle12[[#This Row],[Z]]*Tabelle12[[#This Row],[Z]])</f>
        <v>0</v>
      </c>
      <c r="Q451">
        <v>136</v>
      </c>
      <c r="R451">
        <v>109.2</v>
      </c>
      <c r="S451">
        <v>-41.8</v>
      </c>
      <c r="T451">
        <v>180</v>
      </c>
      <c r="U451">
        <v>6.0463400000000003E-6</v>
      </c>
      <c r="V451">
        <v>-90</v>
      </c>
    </row>
    <row r="452" spans="1:22">
      <c r="A452">
        <v>9554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t="e">
        <f>IF(AND(Tabelle12[[#This Row],[AreaPx]]&gt;0,NOT(Tabelle12[[#This Row],[AreaPx]]="inf")),Tabelle12[[#This Row],[AreaPx]], NA())</f>
        <v>#N/A</v>
      </c>
      <c r="J452">
        <v>0</v>
      </c>
      <c r="K452">
        <v>0</v>
      </c>
      <c r="L452">
        <v>0</v>
      </c>
      <c r="M452">
        <v>0</v>
      </c>
      <c r="N452">
        <v>0</v>
      </c>
      <c r="O452">
        <f>Tabelle12[[#This Row],[Roll]]+Tabelle12[[#This Row],[Pitch]]</f>
        <v>0</v>
      </c>
      <c r="P452">
        <f>SQRT(Tabelle12[[#This Row],[X]]*Tabelle12[[#This Row],[X]] + Tabelle12[[#This Row],[Y]]*Tabelle12[[#This Row],[Y]] +Tabelle12[[#This Row],[Z]]*Tabelle12[[#This Row],[Z]])</f>
        <v>0</v>
      </c>
      <c r="Q452">
        <v>136</v>
      </c>
      <c r="R452">
        <v>109.2</v>
      </c>
      <c r="S452">
        <v>-41.8</v>
      </c>
      <c r="T452">
        <v>180</v>
      </c>
      <c r="U452">
        <v>6.0463400000000003E-6</v>
      </c>
      <c r="V452">
        <v>-90</v>
      </c>
    </row>
    <row r="453" spans="1:22">
      <c r="A453">
        <v>9575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 t="e">
        <f>IF(AND(Tabelle12[[#This Row],[AreaPx]]&gt;0,NOT(Tabelle12[[#This Row],[AreaPx]]="inf")),Tabelle12[[#This Row],[AreaPx]], NA())</f>
        <v>#N/A</v>
      </c>
      <c r="J453">
        <v>0</v>
      </c>
      <c r="K453">
        <v>0</v>
      </c>
      <c r="L453">
        <v>0</v>
      </c>
      <c r="M453">
        <v>0</v>
      </c>
      <c r="N453">
        <v>0</v>
      </c>
      <c r="O453">
        <f>Tabelle12[[#This Row],[Roll]]+Tabelle12[[#This Row],[Pitch]]</f>
        <v>0</v>
      </c>
      <c r="P453">
        <f>SQRT(Tabelle12[[#This Row],[X]]*Tabelle12[[#This Row],[X]] + Tabelle12[[#This Row],[Y]]*Tabelle12[[#This Row],[Y]] +Tabelle12[[#This Row],[Z]]*Tabelle12[[#This Row],[Z]])</f>
        <v>0</v>
      </c>
      <c r="Q453">
        <v>136</v>
      </c>
      <c r="R453">
        <v>109.2</v>
      </c>
      <c r="S453">
        <v>-41.8</v>
      </c>
      <c r="T453">
        <v>180</v>
      </c>
      <c r="U453">
        <v>6.0463400000000003E-6</v>
      </c>
      <c r="V453">
        <v>-90</v>
      </c>
    </row>
    <row r="454" spans="1:22">
      <c r="A454">
        <v>9597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 t="e">
        <f>IF(AND(Tabelle12[[#This Row],[AreaPx]]&gt;0,NOT(Tabelle12[[#This Row],[AreaPx]]="inf")),Tabelle12[[#This Row],[AreaPx]], NA())</f>
        <v>#N/A</v>
      </c>
      <c r="J454">
        <v>0</v>
      </c>
      <c r="K454">
        <v>0</v>
      </c>
      <c r="L454">
        <v>0</v>
      </c>
      <c r="M454">
        <v>0</v>
      </c>
      <c r="N454">
        <v>0</v>
      </c>
      <c r="O454">
        <f>Tabelle12[[#This Row],[Roll]]+Tabelle12[[#This Row],[Pitch]]</f>
        <v>0</v>
      </c>
      <c r="P454">
        <f>SQRT(Tabelle12[[#This Row],[X]]*Tabelle12[[#This Row],[X]] + Tabelle12[[#This Row],[Y]]*Tabelle12[[#This Row],[Y]] +Tabelle12[[#This Row],[Z]]*Tabelle12[[#This Row],[Z]])</f>
        <v>0</v>
      </c>
      <c r="Q454">
        <v>136</v>
      </c>
      <c r="R454">
        <v>109.2</v>
      </c>
      <c r="S454">
        <v>-41.8</v>
      </c>
      <c r="T454">
        <v>180</v>
      </c>
      <c r="U454">
        <v>6.0463400000000003E-6</v>
      </c>
      <c r="V454">
        <v>-90</v>
      </c>
    </row>
    <row r="455" spans="1:22">
      <c r="A455">
        <v>9607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 t="e">
        <f>IF(AND(Tabelle12[[#This Row],[AreaPx]]&gt;0,NOT(Tabelle12[[#This Row],[AreaPx]]="inf")),Tabelle12[[#This Row],[AreaPx]], NA())</f>
        <v>#N/A</v>
      </c>
      <c r="J455">
        <v>0</v>
      </c>
      <c r="K455">
        <v>0</v>
      </c>
      <c r="L455">
        <v>0</v>
      </c>
      <c r="M455">
        <v>0</v>
      </c>
      <c r="N455">
        <v>0</v>
      </c>
      <c r="O455">
        <f>Tabelle12[[#This Row],[Roll]]+Tabelle12[[#This Row],[Pitch]]</f>
        <v>0</v>
      </c>
      <c r="P455">
        <f>SQRT(Tabelle12[[#This Row],[X]]*Tabelle12[[#This Row],[X]] + Tabelle12[[#This Row],[Y]]*Tabelle12[[#This Row],[Y]] +Tabelle12[[#This Row],[Z]]*Tabelle12[[#This Row],[Z]])</f>
        <v>0</v>
      </c>
      <c r="Q455">
        <v>136</v>
      </c>
      <c r="R455">
        <v>109.2</v>
      </c>
      <c r="S455">
        <v>-41.8</v>
      </c>
      <c r="T455">
        <v>180</v>
      </c>
      <c r="U455">
        <v>6.0463400000000003E-6</v>
      </c>
      <c r="V455">
        <v>-90</v>
      </c>
    </row>
    <row r="456" spans="1:22">
      <c r="A456">
        <v>9630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e">
        <f>IF(AND(Tabelle12[[#This Row],[AreaPx]]&gt;0,NOT(Tabelle12[[#This Row],[AreaPx]]="inf")),Tabelle12[[#This Row],[AreaPx]], NA())</f>
        <v>#N/A</v>
      </c>
      <c r="J456">
        <v>0</v>
      </c>
      <c r="K456">
        <v>0</v>
      </c>
      <c r="L456">
        <v>0</v>
      </c>
      <c r="M456">
        <v>0</v>
      </c>
      <c r="N456">
        <v>0</v>
      </c>
      <c r="O456">
        <f>Tabelle12[[#This Row],[Roll]]+Tabelle12[[#This Row],[Pitch]]</f>
        <v>0</v>
      </c>
      <c r="P456">
        <f>SQRT(Tabelle12[[#This Row],[X]]*Tabelle12[[#This Row],[X]] + Tabelle12[[#This Row],[Y]]*Tabelle12[[#This Row],[Y]] +Tabelle12[[#This Row],[Z]]*Tabelle12[[#This Row],[Z]])</f>
        <v>0</v>
      </c>
      <c r="Q456">
        <v>136</v>
      </c>
      <c r="R456">
        <v>109.2</v>
      </c>
      <c r="S456">
        <v>-41.8</v>
      </c>
      <c r="T456">
        <v>180</v>
      </c>
      <c r="U456">
        <v>6.0463400000000003E-6</v>
      </c>
      <c r="V456">
        <v>-90</v>
      </c>
    </row>
    <row r="457" spans="1:22">
      <c r="A457">
        <v>9645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 t="e">
        <f>IF(AND(Tabelle12[[#This Row],[AreaPx]]&gt;0,NOT(Tabelle12[[#This Row],[AreaPx]]="inf")),Tabelle12[[#This Row],[AreaPx]], NA())</f>
        <v>#N/A</v>
      </c>
      <c r="J457">
        <v>0</v>
      </c>
      <c r="K457">
        <v>0</v>
      </c>
      <c r="L457">
        <v>0</v>
      </c>
      <c r="M457">
        <v>0</v>
      </c>
      <c r="N457">
        <v>0</v>
      </c>
      <c r="O457">
        <f>Tabelle12[[#This Row],[Roll]]+Tabelle12[[#This Row],[Pitch]]</f>
        <v>0</v>
      </c>
      <c r="P457">
        <f>SQRT(Tabelle12[[#This Row],[X]]*Tabelle12[[#This Row],[X]] + Tabelle12[[#This Row],[Y]]*Tabelle12[[#This Row],[Y]] +Tabelle12[[#This Row],[Z]]*Tabelle12[[#This Row],[Z]])</f>
        <v>0</v>
      </c>
      <c r="Q457">
        <v>136</v>
      </c>
      <c r="R457">
        <v>109.2</v>
      </c>
      <c r="S457">
        <v>-41.8</v>
      </c>
      <c r="T457">
        <v>180</v>
      </c>
      <c r="U457">
        <v>6.0463400000000003E-6</v>
      </c>
      <c r="V457">
        <v>-90</v>
      </c>
    </row>
    <row r="458" spans="1:22">
      <c r="A458">
        <v>9669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 t="e">
        <f>IF(AND(Tabelle12[[#This Row],[AreaPx]]&gt;0,NOT(Tabelle12[[#This Row],[AreaPx]]="inf")),Tabelle12[[#This Row],[AreaPx]], NA())</f>
        <v>#N/A</v>
      </c>
      <c r="J458">
        <v>0</v>
      </c>
      <c r="K458">
        <v>0</v>
      </c>
      <c r="L458">
        <v>0</v>
      </c>
      <c r="M458">
        <v>0</v>
      </c>
      <c r="N458">
        <v>0</v>
      </c>
      <c r="O458">
        <f>Tabelle12[[#This Row],[Roll]]+Tabelle12[[#This Row],[Pitch]]</f>
        <v>0</v>
      </c>
      <c r="P458">
        <f>SQRT(Tabelle12[[#This Row],[X]]*Tabelle12[[#This Row],[X]] + Tabelle12[[#This Row],[Y]]*Tabelle12[[#This Row],[Y]] +Tabelle12[[#This Row],[Z]]*Tabelle12[[#This Row],[Z]])</f>
        <v>0</v>
      </c>
      <c r="Q458">
        <v>136</v>
      </c>
      <c r="R458">
        <v>109.2</v>
      </c>
      <c r="S458">
        <v>-41.8</v>
      </c>
      <c r="T458">
        <v>180</v>
      </c>
      <c r="U458">
        <v>6.0463400000000003E-6</v>
      </c>
      <c r="V458">
        <v>-90</v>
      </c>
    </row>
    <row r="459" spans="1:22">
      <c r="A459">
        <v>9679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 t="e">
        <f>IF(AND(Tabelle12[[#This Row],[AreaPx]]&gt;0,NOT(Tabelle12[[#This Row],[AreaPx]]="inf")),Tabelle12[[#This Row],[AreaPx]], NA())</f>
        <v>#N/A</v>
      </c>
      <c r="J459">
        <v>0</v>
      </c>
      <c r="K459">
        <v>0</v>
      </c>
      <c r="L459">
        <v>0</v>
      </c>
      <c r="M459">
        <v>0</v>
      </c>
      <c r="N459">
        <v>0</v>
      </c>
      <c r="O459">
        <f>Tabelle12[[#This Row],[Roll]]+Tabelle12[[#This Row],[Pitch]]</f>
        <v>0</v>
      </c>
      <c r="P459">
        <f>SQRT(Tabelle12[[#This Row],[X]]*Tabelle12[[#This Row],[X]] + Tabelle12[[#This Row],[Y]]*Tabelle12[[#This Row],[Y]] +Tabelle12[[#This Row],[Z]]*Tabelle12[[#This Row],[Z]])</f>
        <v>0</v>
      </c>
      <c r="Q459">
        <v>136</v>
      </c>
      <c r="R459">
        <v>109.2</v>
      </c>
      <c r="S459">
        <v>-41.8</v>
      </c>
      <c r="T459">
        <v>180</v>
      </c>
      <c r="U459">
        <v>6.0463400000000003E-6</v>
      </c>
      <c r="V459">
        <v>-90</v>
      </c>
    </row>
    <row r="460" spans="1:22">
      <c r="A460">
        <v>9702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 t="e">
        <f>IF(AND(Tabelle12[[#This Row],[AreaPx]]&gt;0,NOT(Tabelle12[[#This Row],[AreaPx]]="inf")),Tabelle12[[#This Row],[AreaPx]], NA())</f>
        <v>#N/A</v>
      </c>
      <c r="J460">
        <v>0</v>
      </c>
      <c r="K460">
        <v>0</v>
      </c>
      <c r="L460">
        <v>0</v>
      </c>
      <c r="M460">
        <v>0</v>
      </c>
      <c r="N460">
        <v>0</v>
      </c>
      <c r="O460">
        <f>Tabelle12[[#This Row],[Roll]]+Tabelle12[[#This Row],[Pitch]]</f>
        <v>0</v>
      </c>
      <c r="P460">
        <f>SQRT(Tabelle12[[#This Row],[X]]*Tabelle12[[#This Row],[X]] + Tabelle12[[#This Row],[Y]]*Tabelle12[[#This Row],[Y]] +Tabelle12[[#This Row],[Z]]*Tabelle12[[#This Row],[Z]])</f>
        <v>0</v>
      </c>
      <c r="Q460">
        <v>136</v>
      </c>
      <c r="R460">
        <v>109.2</v>
      </c>
      <c r="S460">
        <v>-41.8</v>
      </c>
      <c r="T460">
        <v>180</v>
      </c>
      <c r="U460">
        <v>6.0463400000000003E-6</v>
      </c>
      <c r="V460">
        <v>-90</v>
      </c>
    </row>
    <row r="461" spans="1:22">
      <c r="A461">
        <v>9719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 t="e">
        <f>IF(AND(Tabelle12[[#This Row],[AreaPx]]&gt;0,NOT(Tabelle12[[#This Row],[AreaPx]]="inf")),Tabelle12[[#This Row],[AreaPx]], NA())</f>
        <v>#N/A</v>
      </c>
      <c r="J461">
        <v>0</v>
      </c>
      <c r="K461">
        <v>0</v>
      </c>
      <c r="L461">
        <v>0</v>
      </c>
      <c r="M461">
        <v>0</v>
      </c>
      <c r="N461">
        <v>0</v>
      </c>
      <c r="O461">
        <f>Tabelle12[[#This Row],[Roll]]+Tabelle12[[#This Row],[Pitch]]</f>
        <v>0</v>
      </c>
      <c r="P461">
        <f>SQRT(Tabelle12[[#This Row],[X]]*Tabelle12[[#This Row],[X]] + Tabelle12[[#This Row],[Y]]*Tabelle12[[#This Row],[Y]] +Tabelle12[[#This Row],[Z]]*Tabelle12[[#This Row],[Z]])</f>
        <v>0</v>
      </c>
      <c r="Q461">
        <v>136</v>
      </c>
      <c r="R461">
        <v>109.2</v>
      </c>
      <c r="S461">
        <v>-41.8</v>
      </c>
      <c r="T461">
        <v>180</v>
      </c>
      <c r="U461">
        <v>6.0463400000000003E-6</v>
      </c>
      <c r="V461">
        <v>-90</v>
      </c>
    </row>
    <row r="462" spans="1:22">
      <c r="A462">
        <v>9741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 t="e">
        <f>IF(AND(Tabelle12[[#This Row],[AreaPx]]&gt;0,NOT(Tabelle12[[#This Row],[AreaPx]]="inf")),Tabelle12[[#This Row],[AreaPx]], NA())</f>
        <v>#N/A</v>
      </c>
      <c r="J462">
        <v>0</v>
      </c>
      <c r="K462">
        <v>0</v>
      </c>
      <c r="L462">
        <v>0</v>
      </c>
      <c r="M462">
        <v>0</v>
      </c>
      <c r="N462">
        <v>0</v>
      </c>
      <c r="O462">
        <f>Tabelle12[[#This Row],[Roll]]+Tabelle12[[#This Row],[Pitch]]</f>
        <v>0</v>
      </c>
      <c r="P462">
        <f>SQRT(Tabelle12[[#This Row],[X]]*Tabelle12[[#This Row],[X]] + Tabelle12[[#This Row],[Y]]*Tabelle12[[#This Row],[Y]] +Tabelle12[[#This Row],[Z]]*Tabelle12[[#This Row],[Z]])</f>
        <v>0</v>
      </c>
      <c r="Q462">
        <v>136</v>
      </c>
      <c r="R462">
        <v>109.2</v>
      </c>
      <c r="S462">
        <v>-41.8</v>
      </c>
      <c r="T462">
        <v>180</v>
      </c>
      <c r="U462">
        <v>6.0463400000000003E-6</v>
      </c>
      <c r="V462">
        <v>-90</v>
      </c>
    </row>
    <row r="463" spans="1:22">
      <c r="A463">
        <v>9762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 t="e">
        <f>IF(AND(Tabelle12[[#This Row],[AreaPx]]&gt;0,NOT(Tabelle12[[#This Row],[AreaPx]]="inf")),Tabelle12[[#This Row],[AreaPx]], NA())</f>
        <v>#N/A</v>
      </c>
      <c r="J463">
        <v>0</v>
      </c>
      <c r="K463">
        <v>0</v>
      </c>
      <c r="L463">
        <v>0</v>
      </c>
      <c r="M463">
        <v>0</v>
      </c>
      <c r="N463">
        <v>0</v>
      </c>
      <c r="O463">
        <f>Tabelle12[[#This Row],[Roll]]+Tabelle12[[#This Row],[Pitch]]</f>
        <v>0</v>
      </c>
      <c r="P463">
        <f>SQRT(Tabelle12[[#This Row],[X]]*Tabelle12[[#This Row],[X]] + Tabelle12[[#This Row],[Y]]*Tabelle12[[#This Row],[Y]] +Tabelle12[[#This Row],[Z]]*Tabelle12[[#This Row],[Z]])</f>
        <v>0</v>
      </c>
      <c r="Q463">
        <v>136</v>
      </c>
      <c r="R463">
        <v>109.2</v>
      </c>
      <c r="S463">
        <v>-41.8</v>
      </c>
      <c r="T463">
        <v>180</v>
      </c>
      <c r="U463">
        <v>6.0463400000000003E-6</v>
      </c>
      <c r="V463">
        <v>-90</v>
      </c>
    </row>
    <row r="464" spans="1:22">
      <c r="A464">
        <v>9777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 t="e">
        <f>IF(AND(Tabelle12[[#This Row],[AreaPx]]&gt;0,NOT(Tabelle12[[#This Row],[AreaPx]]="inf")),Tabelle12[[#This Row],[AreaPx]], NA())</f>
        <v>#N/A</v>
      </c>
      <c r="J464">
        <v>0</v>
      </c>
      <c r="K464">
        <v>0</v>
      </c>
      <c r="L464">
        <v>0</v>
      </c>
      <c r="M464">
        <v>0</v>
      </c>
      <c r="N464">
        <v>0</v>
      </c>
      <c r="O464">
        <f>Tabelle12[[#This Row],[Roll]]+Tabelle12[[#This Row],[Pitch]]</f>
        <v>0</v>
      </c>
      <c r="P464">
        <f>SQRT(Tabelle12[[#This Row],[X]]*Tabelle12[[#This Row],[X]] + Tabelle12[[#This Row],[Y]]*Tabelle12[[#This Row],[Y]] +Tabelle12[[#This Row],[Z]]*Tabelle12[[#This Row],[Z]])</f>
        <v>0</v>
      </c>
      <c r="Q464">
        <v>136</v>
      </c>
      <c r="R464">
        <v>109.2</v>
      </c>
      <c r="S464">
        <v>-41.8</v>
      </c>
      <c r="T464">
        <v>180</v>
      </c>
      <c r="U464">
        <v>6.0463400000000003E-6</v>
      </c>
      <c r="V464">
        <v>-90</v>
      </c>
    </row>
    <row r="465" spans="1:22">
      <c r="A465">
        <v>9805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 t="e">
        <f>IF(AND(Tabelle12[[#This Row],[AreaPx]]&gt;0,NOT(Tabelle12[[#This Row],[AreaPx]]="inf")),Tabelle12[[#This Row],[AreaPx]], NA())</f>
        <v>#N/A</v>
      </c>
      <c r="J465">
        <v>0</v>
      </c>
      <c r="K465">
        <v>0</v>
      </c>
      <c r="L465">
        <v>0</v>
      </c>
      <c r="M465">
        <v>0</v>
      </c>
      <c r="N465">
        <v>0</v>
      </c>
      <c r="O465">
        <f>Tabelle12[[#This Row],[Roll]]+Tabelle12[[#This Row],[Pitch]]</f>
        <v>0</v>
      </c>
      <c r="P465">
        <f>SQRT(Tabelle12[[#This Row],[X]]*Tabelle12[[#This Row],[X]] + Tabelle12[[#This Row],[Y]]*Tabelle12[[#This Row],[Y]] +Tabelle12[[#This Row],[Z]]*Tabelle12[[#This Row],[Z]])</f>
        <v>0</v>
      </c>
      <c r="Q465">
        <v>136</v>
      </c>
      <c r="R465">
        <v>109.2</v>
      </c>
      <c r="S465">
        <v>-41.8</v>
      </c>
      <c r="T465">
        <v>180</v>
      </c>
      <c r="U465">
        <v>6.0463400000000003E-6</v>
      </c>
      <c r="V465">
        <v>-90</v>
      </c>
    </row>
    <row r="466" spans="1:22">
      <c r="A466">
        <v>9816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 t="e">
        <f>IF(AND(Tabelle12[[#This Row],[AreaPx]]&gt;0,NOT(Tabelle12[[#This Row],[AreaPx]]="inf")),Tabelle12[[#This Row],[AreaPx]], NA())</f>
        <v>#N/A</v>
      </c>
      <c r="J466">
        <v>0</v>
      </c>
      <c r="K466">
        <v>0</v>
      </c>
      <c r="L466">
        <v>0</v>
      </c>
      <c r="M466">
        <v>0</v>
      </c>
      <c r="N466">
        <v>0</v>
      </c>
      <c r="O466">
        <f>Tabelle12[[#This Row],[Roll]]+Tabelle12[[#This Row],[Pitch]]</f>
        <v>0</v>
      </c>
      <c r="P466">
        <f>SQRT(Tabelle12[[#This Row],[X]]*Tabelle12[[#This Row],[X]] + Tabelle12[[#This Row],[Y]]*Tabelle12[[#This Row],[Y]] +Tabelle12[[#This Row],[Z]]*Tabelle12[[#This Row],[Z]])</f>
        <v>0</v>
      </c>
      <c r="Q466">
        <v>136</v>
      </c>
      <c r="R466">
        <v>109.2</v>
      </c>
      <c r="S466">
        <v>-41.8</v>
      </c>
      <c r="T466">
        <v>180</v>
      </c>
      <c r="U466">
        <v>6.0463400000000003E-6</v>
      </c>
      <c r="V466">
        <v>-90</v>
      </c>
    </row>
    <row r="467" spans="1:22">
      <c r="A467">
        <v>9840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 t="e">
        <f>IF(AND(Tabelle12[[#This Row],[AreaPx]]&gt;0,NOT(Tabelle12[[#This Row],[AreaPx]]="inf")),Tabelle12[[#This Row],[AreaPx]], NA())</f>
        <v>#N/A</v>
      </c>
      <c r="J467">
        <v>0</v>
      </c>
      <c r="K467">
        <v>0</v>
      </c>
      <c r="L467">
        <v>0</v>
      </c>
      <c r="M467">
        <v>0</v>
      </c>
      <c r="N467">
        <v>0</v>
      </c>
      <c r="O467">
        <f>Tabelle12[[#This Row],[Roll]]+Tabelle12[[#This Row],[Pitch]]</f>
        <v>0</v>
      </c>
      <c r="P467">
        <f>SQRT(Tabelle12[[#This Row],[X]]*Tabelle12[[#This Row],[X]] + Tabelle12[[#This Row],[Y]]*Tabelle12[[#This Row],[Y]] +Tabelle12[[#This Row],[Z]]*Tabelle12[[#This Row],[Z]])</f>
        <v>0</v>
      </c>
      <c r="Q467">
        <v>136</v>
      </c>
      <c r="R467">
        <v>109.2</v>
      </c>
      <c r="S467">
        <v>-41.8</v>
      </c>
      <c r="T467">
        <v>180</v>
      </c>
      <c r="U467">
        <v>6.0463400000000003E-6</v>
      </c>
      <c r="V467">
        <v>-90</v>
      </c>
    </row>
    <row r="468" spans="1:22">
      <c r="A468">
        <v>9866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 t="e">
        <f>IF(AND(Tabelle12[[#This Row],[AreaPx]]&gt;0,NOT(Tabelle12[[#This Row],[AreaPx]]="inf")),Tabelle12[[#This Row],[AreaPx]], NA())</f>
        <v>#N/A</v>
      </c>
      <c r="J468">
        <v>0</v>
      </c>
      <c r="K468">
        <v>0</v>
      </c>
      <c r="L468">
        <v>0</v>
      </c>
      <c r="M468">
        <v>0</v>
      </c>
      <c r="N468">
        <v>0</v>
      </c>
      <c r="O468">
        <f>Tabelle12[[#This Row],[Roll]]+Tabelle12[[#This Row],[Pitch]]</f>
        <v>0</v>
      </c>
      <c r="P468">
        <f>SQRT(Tabelle12[[#This Row],[X]]*Tabelle12[[#This Row],[X]] + Tabelle12[[#This Row],[Y]]*Tabelle12[[#This Row],[Y]] +Tabelle12[[#This Row],[Z]]*Tabelle12[[#This Row],[Z]])</f>
        <v>0</v>
      </c>
      <c r="Q468">
        <v>136</v>
      </c>
      <c r="R468">
        <v>109.2</v>
      </c>
      <c r="S468">
        <v>-41.8</v>
      </c>
      <c r="T468">
        <v>180</v>
      </c>
      <c r="U468">
        <v>6.0463400000000003E-6</v>
      </c>
      <c r="V468">
        <v>-90</v>
      </c>
    </row>
    <row r="469" spans="1:22">
      <c r="A469">
        <v>9878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 t="e">
        <f>IF(AND(Tabelle12[[#This Row],[AreaPx]]&gt;0,NOT(Tabelle12[[#This Row],[AreaPx]]="inf")),Tabelle12[[#This Row],[AreaPx]], NA())</f>
        <v>#N/A</v>
      </c>
      <c r="J469">
        <v>0</v>
      </c>
      <c r="K469">
        <v>0</v>
      </c>
      <c r="L469">
        <v>0</v>
      </c>
      <c r="M469">
        <v>0</v>
      </c>
      <c r="N469">
        <v>0</v>
      </c>
      <c r="O469">
        <f>Tabelle12[[#This Row],[Roll]]+Tabelle12[[#This Row],[Pitch]]</f>
        <v>0</v>
      </c>
      <c r="P469">
        <f>SQRT(Tabelle12[[#This Row],[X]]*Tabelle12[[#This Row],[X]] + Tabelle12[[#This Row],[Y]]*Tabelle12[[#This Row],[Y]] +Tabelle12[[#This Row],[Z]]*Tabelle12[[#This Row],[Z]])</f>
        <v>0</v>
      </c>
      <c r="Q469">
        <v>136</v>
      </c>
      <c r="R469">
        <v>109.2</v>
      </c>
      <c r="S469">
        <v>-41.8</v>
      </c>
      <c r="T469">
        <v>180</v>
      </c>
      <c r="U469">
        <v>6.0463400000000003E-6</v>
      </c>
      <c r="V469">
        <v>-90</v>
      </c>
    </row>
    <row r="470" spans="1:22">
      <c r="A470">
        <v>9898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 t="e">
        <f>IF(AND(Tabelle12[[#This Row],[AreaPx]]&gt;0,NOT(Tabelle12[[#This Row],[AreaPx]]="inf")),Tabelle12[[#This Row],[AreaPx]], NA())</f>
        <v>#N/A</v>
      </c>
      <c r="J470">
        <v>0</v>
      </c>
      <c r="K470">
        <v>0</v>
      </c>
      <c r="L470">
        <v>0</v>
      </c>
      <c r="M470">
        <v>0</v>
      </c>
      <c r="N470">
        <v>0</v>
      </c>
      <c r="O470">
        <f>Tabelle12[[#This Row],[Roll]]+Tabelle12[[#This Row],[Pitch]]</f>
        <v>0</v>
      </c>
      <c r="P470">
        <f>SQRT(Tabelle12[[#This Row],[X]]*Tabelle12[[#This Row],[X]] + Tabelle12[[#This Row],[Y]]*Tabelle12[[#This Row],[Y]] +Tabelle12[[#This Row],[Z]]*Tabelle12[[#This Row],[Z]])</f>
        <v>0</v>
      </c>
      <c r="Q470">
        <v>136</v>
      </c>
      <c r="R470">
        <v>109.2</v>
      </c>
      <c r="S470">
        <v>-41.8</v>
      </c>
      <c r="T470">
        <v>180</v>
      </c>
      <c r="U470">
        <v>6.0463400000000003E-6</v>
      </c>
      <c r="V470">
        <v>-90</v>
      </c>
    </row>
    <row r="471" spans="1:22">
      <c r="A471">
        <v>9912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 t="e">
        <f>IF(AND(Tabelle12[[#This Row],[AreaPx]]&gt;0,NOT(Tabelle12[[#This Row],[AreaPx]]="inf")),Tabelle12[[#This Row],[AreaPx]], NA())</f>
        <v>#N/A</v>
      </c>
      <c r="J471">
        <v>0</v>
      </c>
      <c r="K471">
        <v>0</v>
      </c>
      <c r="L471">
        <v>0</v>
      </c>
      <c r="M471">
        <v>0</v>
      </c>
      <c r="N471">
        <v>0</v>
      </c>
      <c r="O471">
        <f>Tabelle12[[#This Row],[Roll]]+Tabelle12[[#This Row],[Pitch]]</f>
        <v>0</v>
      </c>
      <c r="P471">
        <f>SQRT(Tabelle12[[#This Row],[X]]*Tabelle12[[#This Row],[X]] + Tabelle12[[#This Row],[Y]]*Tabelle12[[#This Row],[Y]] +Tabelle12[[#This Row],[Z]]*Tabelle12[[#This Row],[Z]])</f>
        <v>0</v>
      </c>
      <c r="Q471">
        <v>136</v>
      </c>
      <c r="R471">
        <v>109.2</v>
      </c>
      <c r="S471">
        <v>-41.8</v>
      </c>
      <c r="T471">
        <v>180</v>
      </c>
      <c r="U471">
        <v>6.0463400000000003E-6</v>
      </c>
      <c r="V471">
        <v>-90</v>
      </c>
    </row>
    <row r="472" spans="1:22">
      <c r="A472">
        <v>9933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 t="e">
        <f>IF(AND(Tabelle12[[#This Row],[AreaPx]]&gt;0,NOT(Tabelle12[[#This Row],[AreaPx]]="inf")),Tabelle12[[#This Row],[AreaPx]], NA())</f>
        <v>#N/A</v>
      </c>
      <c r="J472">
        <v>0</v>
      </c>
      <c r="K472">
        <v>0</v>
      </c>
      <c r="L472">
        <v>0</v>
      </c>
      <c r="M472">
        <v>0</v>
      </c>
      <c r="N472">
        <v>0</v>
      </c>
      <c r="O472">
        <f>Tabelle12[[#This Row],[Roll]]+Tabelle12[[#This Row],[Pitch]]</f>
        <v>0</v>
      </c>
      <c r="P472">
        <f>SQRT(Tabelle12[[#This Row],[X]]*Tabelle12[[#This Row],[X]] + Tabelle12[[#This Row],[Y]]*Tabelle12[[#This Row],[Y]] +Tabelle12[[#This Row],[Z]]*Tabelle12[[#This Row],[Z]])</f>
        <v>0</v>
      </c>
      <c r="Q472">
        <v>136</v>
      </c>
      <c r="R472">
        <v>109.2</v>
      </c>
      <c r="S472">
        <v>-41.8</v>
      </c>
      <c r="T472">
        <v>180</v>
      </c>
      <c r="U472">
        <v>6.0463400000000003E-6</v>
      </c>
      <c r="V472">
        <v>-90</v>
      </c>
    </row>
    <row r="473" spans="1:22">
      <c r="A473">
        <v>9949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 t="e">
        <f>IF(AND(Tabelle12[[#This Row],[AreaPx]]&gt;0,NOT(Tabelle12[[#This Row],[AreaPx]]="inf")),Tabelle12[[#This Row],[AreaPx]], NA())</f>
        <v>#N/A</v>
      </c>
      <c r="J473">
        <v>0</v>
      </c>
      <c r="K473">
        <v>0</v>
      </c>
      <c r="L473">
        <v>0</v>
      </c>
      <c r="M473">
        <v>0</v>
      </c>
      <c r="N473">
        <v>0</v>
      </c>
      <c r="O473">
        <f>Tabelle12[[#This Row],[Roll]]+Tabelle12[[#This Row],[Pitch]]</f>
        <v>0</v>
      </c>
      <c r="P473">
        <f>SQRT(Tabelle12[[#This Row],[X]]*Tabelle12[[#This Row],[X]] + Tabelle12[[#This Row],[Y]]*Tabelle12[[#This Row],[Y]] +Tabelle12[[#This Row],[Z]]*Tabelle12[[#This Row],[Z]])</f>
        <v>0</v>
      </c>
      <c r="Q473">
        <v>136</v>
      </c>
      <c r="R473">
        <v>109.2</v>
      </c>
      <c r="S473">
        <v>-41.8</v>
      </c>
      <c r="T473">
        <v>180</v>
      </c>
      <c r="U473">
        <v>6.0463400000000003E-6</v>
      </c>
      <c r="V473">
        <v>-90</v>
      </c>
    </row>
    <row r="474" spans="1:22">
      <c r="A474">
        <v>9970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e">
        <f>IF(AND(Tabelle12[[#This Row],[AreaPx]]&gt;0,NOT(Tabelle12[[#This Row],[AreaPx]]="inf")),Tabelle12[[#This Row],[AreaPx]], NA())</f>
        <v>#N/A</v>
      </c>
      <c r="J474">
        <v>0</v>
      </c>
      <c r="K474">
        <v>0</v>
      </c>
      <c r="L474">
        <v>0</v>
      </c>
      <c r="M474">
        <v>0</v>
      </c>
      <c r="N474">
        <v>0</v>
      </c>
      <c r="O474">
        <f>Tabelle12[[#This Row],[Roll]]+Tabelle12[[#This Row],[Pitch]]</f>
        <v>0</v>
      </c>
      <c r="P474">
        <f>SQRT(Tabelle12[[#This Row],[X]]*Tabelle12[[#This Row],[X]] + Tabelle12[[#This Row],[Y]]*Tabelle12[[#This Row],[Y]] +Tabelle12[[#This Row],[Z]]*Tabelle12[[#This Row],[Z]])</f>
        <v>0</v>
      </c>
      <c r="Q474">
        <v>136</v>
      </c>
      <c r="R474">
        <v>109.2</v>
      </c>
      <c r="S474">
        <v>-41.8</v>
      </c>
      <c r="T474">
        <v>180</v>
      </c>
      <c r="U474">
        <v>6.0463400000000003E-6</v>
      </c>
      <c r="V474">
        <v>-90</v>
      </c>
    </row>
    <row r="475" spans="1:22">
      <c r="A475">
        <v>9981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 t="e">
        <f>IF(AND(Tabelle12[[#This Row],[AreaPx]]&gt;0,NOT(Tabelle12[[#This Row],[AreaPx]]="inf")),Tabelle12[[#This Row],[AreaPx]], NA())</f>
        <v>#N/A</v>
      </c>
      <c r="J475">
        <v>0</v>
      </c>
      <c r="K475">
        <v>0</v>
      </c>
      <c r="L475">
        <v>0</v>
      </c>
      <c r="M475">
        <v>0</v>
      </c>
      <c r="N475">
        <v>0</v>
      </c>
      <c r="O475">
        <f>Tabelle12[[#This Row],[Roll]]+Tabelle12[[#This Row],[Pitch]]</f>
        <v>0</v>
      </c>
      <c r="P475">
        <f>SQRT(Tabelle12[[#This Row],[X]]*Tabelle12[[#This Row],[X]] + Tabelle12[[#This Row],[Y]]*Tabelle12[[#This Row],[Y]] +Tabelle12[[#This Row],[Z]]*Tabelle12[[#This Row],[Z]])</f>
        <v>0</v>
      </c>
      <c r="Q475">
        <v>136</v>
      </c>
      <c r="R475">
        <v>109.2</v>
      </c>
      <c r="S475">
        <v>-41.8</v>
      </c>
      <c r="T475">
        <v>180</v>
      </c>
      <c r="U475">
        <v>6.0463400000000003E-6</v>
      </c>
      <c r="V475">
        <v>-90</v>
      </c>
    </row>
    <row r="476" spans="1:22">
      <c r="A476">
        <v>9993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 t="e">
        <f>IF(AND(Tabelle12[[#This Row],[AreaPx]]&gt;0,NOT(Tabelle12[[#This Row],[AreaPx]]="inf")),Tabelle12[[#This Row],[AreaPx]], NA())</f>
        <v>#N/A</v>
      </c>
      <c r="J476">
        <v>0</v>
      </c>
      <c r="K476">
        <v>0</v>
      </c>
      <c r="L476">
        <v>0</v>
      </c>
      <c r="M476">
        <v>0</v>
      </c>
      <c r="N476">
        <v>0</v>
      </c>
      <c r="O476">
        <f>Tabelle12[[#This Row],[Roll]]+Tabelle12[[#This Row],[Pitch]]</f>
        <v>0</v>
      </c>
      <c r="P476">
        <f>SQRT(Tabelle12[[#This Row],[X]]*Tabelle12[[#This Row],[X]] + Tabelle12[[#This Row],[Y]]*Tabelle12[[#This Row],[Y]] +Tabelle12[[#This Row],[Z]]*Tabelle12[[#This Row],[Z]])</f>
        <v>0</v>
      </c>
      <c r="Q476">
        <v>136</v>
      </c>
      <c r="R476">
        <v>109.2</v>
      </c>
      <c r="S476">
        <v>-41.8</v>
      </c>
      <c r="T476">
        <v>180</v>
      </c>
      <c r="U476">
        <v>6.0463400000000003E-6</v>
      </c>
      <c r="V476">
        <v>-90</v>
      </c>
    </row>
    <row r="477" spans="1:22">
      <c r="A477">
        <v>10003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 t="e">
        <f>IF(AND(Tabelle12[[#This Row],[AreaPx]]&gt;0,NOT(Tabelle12[[#This Row],[AreaPx]]="inf")),Tabelle12[[#This Row],[AreaPx]], NA())</f>
        <v>#N/A</v>
      </c>
      <c r="J477">
        <v>0</v>
      </c>
      <c r="K477">
        <v>0</v>
      </c>
      <c r="L477">
        <v>0</v>
      </c>
      <c r="M477">
        <v>0</v>
      </c>
      <c r="N477">
        <v>0</v>
      </c>
      <c r="O477">
        <f>Tabelle12[[#This Row],[Roll]]+Tabelle12[[#This Row],[Pitch]]</f>
        <v>0</v>
      </c>
      <c r="P477">
        <f>SQRT(Tabelle12[[#This Row],[X]]*Tabelle12[[#This Row],[X]] + Tabelle12[[#This Row],[Y]]*Tabelle12[[#This Row],[Y]] +Tabelle12[[#This Row],[Z]]*Tabelle12[[#This Row],[Z]])</f>
        <v>0</v>
      </c>
      <c r="Q477">
        <v>136</v>
      </c>
      <c r="R477">
        <v>109.2</v>
      </c>
      <c r="S477">
        <v>-41.8</v>
      </c>
      <c r="T477">
        <v>180</v>
      </c>
      <c r="U477">
        <v>6.0463400000000003E-6</v>
      </c>
      <c r="V477">
        <v>-90</v>
      </c>
    </row>
    <row r="478" spans="1:22">
      <c r="A478">
        <v>10010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 t="e">
        <f>IF(AND(Tabelle12[[#This Row],[AreaPx]]&gt;0,NOT(Tabelle12[[#This Row],[AreaPx]]="inf")),Tabelle12[[#This Row],[AreaPx]], NA())</f>
        <v>#N/A</v>
      </c>
      <c r="J478">
        <v>0</v>
      </c>
      <c r="K478">
        <v>0</v>
      </c>
      <c r="L478">
        <v>0</v>
      </c>
      <c r="M478">
        <v>0</v>
      </c>
      <c r="N478">
        <v>0</v>
      </c>
      <c r="O478">
        <f>Tabelle12[[#This Row],[Roll]]+Tabelle12[[#This Row],[Pitch]]</f>
        <v>0</v>
      </c>
      <c r="P478">
        <f>SQRT(Tabelle12[[#This Row],[X]]*Tabelle12[[#This Row],[X]] + Tabelle12[[#This Row],[Y]]*Tabelle12[[#This Row],[Y]] +Tabelle12[[#This Row],[Z]]*Tabelle12[[#This Row],[Z]])</f>
        <v>0</v>
      </c>
      <c r="Q478">
        <v>136</v>
      </c>
      <c r="R478">
        <v>109.2</v>
      </c>
      <c r="S478">
        <v>-41.8</v>
      </c>
      <c r="T478">
        <v>180</v>
      </c>
      <c r="U478">
        <v>6.0463400000000003E-6</v>
      </c>
      <c r="V478">
        <v>-90</v>
      </c>
    </row>
    <row r="479" spans="1:22">
      <c r="A479">
        <v>10046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 t="e">
        <f>IF(AND(Tabelle12[[#This Row],[AreaPx]]&gt;0,NOT(Tabelle12[[#This Row],[AreaPx]]="inf")),Tabelle12[[#This Row],[AreaPx]], NA())</f>
        <v>#N/A</v>
      </c>
      <c r="J479">
        <v>0</v>
      </c>
      <c r="K479">
        <v>0</v>
      </c>
      <c r="L479">
        <v>0</v>
      </c>
      <c r="M479">
        <v>0</v>
      </c>
      <c r="N479">
        <v>0</v>
      </c>
      <c r="O479">
        <f>Tabelle12[[#This Row],[Roll]]+Tabelle12[[#This Row],[Pitch]]</f>
        <v>0</v>
      </c>
      <c r="P479">
        <f>SQRT(Tabelle12[[#This Row],[X]]*Tabelle12[[#This Row],[X]] + Tabelle12[[#This Row],[Y]]*Tabelle12[[#This Row],[Y]] +Tabelle12[[#This Row],[Z]]*Tabelle12[[#This Row],[Z]])</f>
        <v>0</v>
      </c>
      <c r="Q479">
        <v>136</v>
      </c>
      <c r="R479">
        <v>109.2</v>
      </c>
      <c r="S479">
        <v>-41.8</v>
      </c>
      <c r="T479">
        <v>180</v>
      </c>
      <c r="U479">
        <v>6.0463400000000003E-6</v>
      </c>
      <c r="V479">
        <v>-90</v>
      </c>
    </row>
    <row r="480" spans="1:22">
      <c r="A480">
        <v>10088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 t="e">
        <f>IF(AND(Tabelle12[[#This Row],[AreaPx]]&gt;0,NOT(Tabelle12[[#This Row],[AreaPx]]="inf")),Tabelle12[[#This Row],[AreaPx]], NA())</f>
        <v>#N/A</v>
      </c>
      <c r="J480">
        <v>0</v>
      </c>
      <c r="K480">
        <v>0</v>
      </c>
      <c r="L480">
        <v>0</v>
      </c>
      <c r="M480">
        <v>0</v>
      </c>
      <c r="N480">
        <v>0</v>
      </c>
      <c r="O480">
        <f>Tabelle12[[#This Row],[Roll]]+Tabelle12[[#This Row],[Pitch]]</f>
        <v>0</v>
      </c>
      <c r="P480">
        <f>SQRT(Tabelle12[[#This Row],[X]]*Tabelle12[[#This Row],[X]] + Tabelle12[[#This Row],[Y]]*Tabelle12[[#This Row],[Y]] +Tabelle12[[#This Row],[Z]]*Tabelle12[[#This Row],[Z]])</f>
        <v>0</v>
      </c>
      <c r="Q480">
        <v>136</v>
      </c>
      <c r="R480">
        <v>109.2</v>
      </c>
      <c r="S480">
        <v>-41.8</v>
      </c>
      <c r="T480">
        <v>180</v>
      </c>
      <c r="U480">
        <v>6.0463400000000003E-6</v>
      </c>
      <c r="V480">
        <v>-90</v>
      </c>
    </row>
    <row r="481" spans="1:22">
      <c r="A481">
        <v>10126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 t="e">
        <f>IF(AND(Tabelle12[[#This Row],[AreaPx]]&gt;0,NOT(Tabelle12[[#This Row],[AreaPx]]="inf")),Tabelle12[[#This Row],[AreaPx]], NA())</f>
        <v>#N/A</v>
      </c>
      <c r="J481">
        <v>0</v>
      </c>
      <c r="K481">
        <v>0</v>
      </c>
      <c r="L481">
        <v>0</v>
      </c>
      <c r="M481">
        <v>0</v>
      </c>
      <c r="N481">
        <v>0</v>
      </c>
      <c r="O481">
        <f>Tabelle12[[#This Row],[Roll]]+Tabelle12[[#This Row],[Pitch]]</f>
        <v>0</v>
      </c>
      <c r="P481">
        <f>SQRT(Tabelle12[[#This Row],[X]]*Tabelle12[[#This Row],[X]] + Tabelle12[[#This Row],[Y]]*Tabelle12[[#This Row],[Y]] +Tabelle12[[#This Row],[Z]]*Tabelle12[[#This Row],[Z]])</f>
        <v>0</v>
      </c>
      <c r="Q481">
        <v>136</v>
      </c>
      <c r="R481">
        <v>109.2</v>
      </c>
      <c r="S481">
        <v>-41.8</v>
      </c>
      <c r="T481">
        <v>180</v>
      </c>
      <c r="U481">
        <v>6.0463400000000003E-6</v>
      </c>
      <c r="V481">
        <v>-90</v>
      </c>
    </row>
    <row r="482" spans="1:22">
      <c r="A482">
        <v>10157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 t="e">
        <f>IF(AND(Tabelle12[[#This Row],[AreaPx]]&gt;0,NOT(Tabelle12[[#This Row],[AreaPx]]="inf")),Tabelle12[[#This Row],[AreaPx]], NA())</f>
        <v>#N/A</v>
      </c>
      <c r="J482">
        <v>0</v>
      </c>
      <c r="K482">
        <v>0</v>
      </c>
      <c r="L482">
        <v>0</v>
      </c>
      <c r="M482">
        <v>0</v>
      </c>
      <c r="N482">
        <v>0</v>
      </c>
      <c r="O482">
        <f>Tabelle12[[#This Row],[Roll]]+Tabelle12[[#This Row],[Pitch]]</f>
        <v>0</v>
      </c>
      <c r="P482">
        <f>SQRT(Tabelle12[[#This Row],[X]]*Tabelle12[[#This Row],[X]] + Tabelle12[[#This Row],[Y]]*Tabelle12[[#This Row],[Y]] +Tabelle12[[#This Row],[Z]]*Tabelle12[[#This Row],[Z]])</f>
        <v>0</v>
      </c>
      <c r="Q482">
        <v>136</v>
      </c>
      <c r="R482">
        <v>109.2</v>
      </c>
      <c r="S482">
        <v>-41.8</v>
      </c>
      <c r="T482">
        <v>180</v>
      </c>
      <c r="U482">
        <v>6.0463400000000003E-6</v>
      </c>
      <c r="V482">
        <v>-90</v>
      </c>
    </row>
    <row r="483" spans="1:22">
      <c r="A483">
        <v>10204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 t="e">
        <f>IF(AND(Tabelle12[[#This Row],[AreaPx]]&gt;0,NOT(Tabelle12[[#This Row],[AreaPx]]="inf")),Tabelle12[[#This Row],[AreaPx]], NA())</f>
        <v>#N/A</v>
      </c>
      <c r="J483">
        <v>0</v>
      </c>
      <c r="K483">
        <v>0</v>
      </c>
      <c r="L483">
        <v>0</v>
      </c>
      <c r="M483">
        <v>0</v>
      </c>
      <c r="N483">
        <v>0</v>
      </c>
      <c r="O483">
        <f>Tabelle12[[#This Row],[Roll]]+Tabelle12[[#This Row],[Pitch]]</f>
        <v>0</v>
      </c>
      <c r="P483">
        <f>SQRT(Tabelle12[[#This Row],[X]]*Tabelle12[[#This Row],[X]] + Tabelle12[[#This Row],[Y]]*Tabelle12[[#This Row],[Y]] +Tabelle12[[#This Row],[Z]]*Tabelle12[[#This Row],[Z]])</f>
        <v>0</v>
      </c>
      <c r="Q483">
        <v>136</v>
      </c>
      <c r="R483">
        <v>109.2</v>
      </c>
      <c r="S483">
        <v>-41.8</v>
      </c>
      <c r="T483">
        <v>180</v>
      </c>
      <c r="U483">
        <v>6.0463400000000003E-6</v>
      </c>
      <c r="V483">
        <v>-90</v>
      </c>
    </row>
    <row r="484" spans="1:22">
      <c r="A484">
        <v>10238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 t="e">
        <f>IF(AND(Tabelle12[[#This Row],[AreaPx]]&gt;0,NOT(Tabelle12[[#This Row],[AreaPx]]="inf")),Tabelle12[[#This Row],[AreaPx]], NA())</f>
        <v>#N/A</v>
      </c>
      <c r="J484">
        <v>0</v>
      </c>
      <c r="K484">
        <v>0</v>
      </c>
      <c r="L484">
        <v>0</v>
      </c>
      <c r="M484">
        <v>0</v>
      </c>
      <c r="N484">
        <v>0</v>
      </c>
      <c r="O484">
        <f>Tabelle12[[#This Row],[Roll]]+Tabelle12[[#This Row],[Pitch]]</f>
        <v>0</v>
      </c>
      <c r="P484">
        <f>SQRT(Tabelle12[[#This Row],[X]]*Tabelle12[[#This Row],[X]] + Tabelle12[[#This Row],[Y]]*Tabelle12[[#This Row],[Y]] +Tabelle12[[#This Row],[Z]]*Tabelle12[[#This Row],[Z]])</f>
        <v>0</v>
      </c>
      <c r="Q484">
        <v>136</v>
      </c>
      <c r="R484">
        <v>109.2</v>
      </c>
      <c r="S484">
        <v>-41.8</v>
      </c>
      <c r="T484">
        <v>180</v>
      </c>
      <c r="U484">
        <v>6.0463400000000003E-6</v>
      </c>
      <c r="V484">
        <v>-90</v>
      </c>
    </row>
    <row r="485" spans="1:22">
      <c r="A485">
        <v>10270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 t="e">
        <f>IF(AND(Tabelle12[[#This Row],[AreaPx]]&gt;0,NOT(Tabelle12[[#This Row],[AreaPx]]="inf")),Tabelle12[[#This Row],[AreaPx]], NA())</f>
        <v>#N/A</v>
      </c>
      <c r="J485">
        <v>0</v>
      </c>
      <c r="K485">
        <v>0</v>
      </c>
      <c r="L485">
        <v>0</v>
      </c>
      <c r="M485">
        <v>0</v>
      </c>
      <c r="N485">
        <v>0</v>
      </c>
      <c r="O485">
        <f>Tabelle12[[#This Row],[Roll]]+Tabelle12[[#This Row],[Pitch]]</f>
        <v>0</v>
      </c>
      <c r="P485">
        <f>SQRT(Tabelle12[[#This Row],[X]]*Tabelle12[[#This Row],[X]] + Tabelle12[[#This Row],[Y]]*Tabelle12[[#This Row],[Y]] +Tabelle12[[#This Row],[Z]]*Tabelle12[[#This Row],[Z]])</f>
        <v>0</v>
      </c>
      <c r="Q485">
        <v>136</v>
      </c>
      <c r="R485">
        <v>109.2</v>
      </c>
      <c r="S485">
        <v>-41.8</v>
      </c>
      <c r="T485">
        <v>180</v>
      </c>
      <c r="U485">
        <v>6.0463400000000003E-6</v>
      </c>
      <c r="V485">
        <v>-90</v>
      </c>
    </row>
    <row r="486" spans="1:22">
      <c r="A486">
        <v>10298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 t="e">
        <f>IF(AND(Tabelle12[[#This Row],[AreaPx]]&gt;0,NOT(Tabelle12[[#This Row],[AreaPx]]="inf")),Tabelle12[[#This Row],[AreaPx]], NA())</f>
        <v>#N/A</v>
      </c>
      <c r="J486">
        <v>0</v>
      </c>
      <c r="K486">
        <v>0</v>
      </c>
      <c r="L486">
        <v>0</v>
      </c>
      <c r="M486">
        <v>0</v>
      </c>
      <c r="N486">
        <v>0</v>
      </c>
      <c r="O486">
        <f>Tabelle12[[#This Row],[Roll]]+Tabelle12[[#This Row],[Pitch]]</f>
        <v>0</v>
      </c>
      <c r="P486">
        <f>SQRT(Tabelle12[[#This Row],[X]]*Tabelle12[[#This Row],[X]] + Tabelle12[[#This Row],[Y]]*Tabelle12[[#This Row],[Y]] +Tabelle12[[#This Row],[Z]]*Tabelle12[[#This Row],[Z]])</f>
        <v>0</v>
      </c>
      <c r="Q486">
        <v>136</v>
      </c>
      <c r="R486">
        <v>109.2</v>
      </c>
      <c r="S486">
        <v>-41.8</v>
      </c>
      <c r="T486">
        <v>180</v>
      </c>
      <c r="U486">
        <v>6.0463400000000003E-6</v>
      </c>
      <c r="V486">
        <v>-90</v>
      </c>
    </row>
    <row r="487" spans="1:22">
      <c r="A487">
        <v>10322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 t="e">
        <f>IF(AND(Tabelle12[[#This Row],[AreaPx]]&gt;0,NOT(Tabelle12[[#This Row],[AreaPx]]="inf")),Tabelle12[[#This Row],[AreaPx]], NA())</f>
        <v>#N/A</v>
      </c>
      <c r="J487">
        <v>0</v>
      </c>
      <c r="K487">
        <v>0</v>
      </c>
      <c r="L487">
        <v>0</v>
      </c>
      <c r="M487">
        <v>0</v>
      </c>
      <c r="N487">
        <v>0</v>
      </c>
      <c r="O487">
        <f>Tabelle12[[#This Row],[Roll]]+Tabelle12[[#This Row],[Pitch]]</f>
        <v>0</v>
      </c>
      <c r="P487">
        <f>SQRT(Tabelle12[[#This Row],[X]]*Tabelle12[[#This Row],[X]] + Tabelle12[[#This Row],[Y]]*Tabelle12[[#This Row],[Y]] +Tabelle12[[#This Row],[Z]]*Tabelle12[[#This Row],[Z]])</f>
        <v>0</v>
      </c>
      <c r="Q487">
        <v>136</v>
      </c>
      <c r="R487">
        <v>109.2</v>
      </c>
      <c r="S487">
        <v>-41.8</v>
      </c>
      <c r="T487">
        <v>180</v>
      </c>
      <c r="U487">
        <v>6.0463400000000003E-6</v>
      </c>
      <c r="V487">
        <v>-90</v>
      </c>
    </row>
    <row r="488" spans="1:22">
      <c r="A488">
        <v>10347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 t="e">
        <f>IF(AND(Tabelle12[[#This Row],[AreaPx]]&gt;0,NOT(Tabelle12[[#This Row],[AreaPx]]="inf")),Tabelle12[[#This Row],[AreaPx]], NA())</f>
        <v>#N/A</v>
      </c>
      <c r="J488">
        <v>0</v>
      </c>
      <c r="K488">
        <v>0</v>
      </c>
      <c r="L488">
        <v>0</v>
      </c>
      <c r="M488">
        <v>0</v>
      </c>
      <c r="N488">
        <v>0</v>
      </c>
      <c r="O488">
        <f>Tabelle12[[#This Row],[Roll]]+Tabelle12[[#This Row],[Pitch]]</f>
        <v>0</v>
      </c>
      <c r="P488">
        <f>SQRT(Tabelle12[[#This Row],[X]]*Tabelle12[[#This Row],[X]] + Tabelle12[[#This Row],[Y]]*Tabelle12[[#This Row],[Y]] +Tabelle12[[#This Row],[Z]]*Tabelle12[[#This Row],[Z]])</f>
        <v>0</v>
      </c>
      <c r="Q488">
        <v>136</v>
      </c>
      <c r="R488">
        <v>109.2</v>
      </c>
      <c r="S488">
        <v>-41.8</v>
      </c>
      <c r="T488">
        <v>180</v>
      </c>
      <c r="U488">
        <v>6.0463400000000003E-6</v>
      </c>
      <c r="V488">
        <v>-90</v>
      </c>
    </row>
    <row r="489" spans="1:22">
      <c r="A489">
        <v>10380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 t="e">
        <f>IF(AND(Tabelle12[[#This Row],[AreaPx]]&gt;0,NOT(Tabelle12[[#This Row],[AreaPx]]="inf")),Tabelle12[[#This Row],[AreaPx]], NA())</f>
        <v>#N/A</v>
      </c>
      <c r="J489">
        <v>0</v>
      </c>
      <c r="K489">
        <v>0</v>
      </c>
      <c r="L489">
        <v>0</v>
      </c>
      <c r="M489">
        <v>0</v>
      </c>
      <c r="N489">
        <v>0</v>
      </c>
      <c r="O489">
        <f>Tabelle12[[#This Row],[Roll]]+Tabelle12[[#This Row],[Pitch]]</f>
        <v>0</v>
      </c>
      <c r="P489">
        <f>SQRT(Tabelle12[[#This Row],[X]]*Tabelle12[[#This Row],[X]] + Tabelle12[[#This Row],[Y]]*Tabelle12[[#This Row],[Y]] +Tabelle12[[#This Row],[Z]]*Tabelle12[[#This Row],[Z]])</f>
        <v>0</v>
      </c>
      <c r="Q489">
        <v>136</v>
      </c>
      <c r="R489">
        <v>109.2</v>
      </c>
      <c r="S489">
        <v>-41.8</v>
      </c>
      <c r="T489">
        <v>180</v>
      </c>
      <c r="U489">
        <v>6.0463400000000003E-6</v>
      </c>
      <c r="V489">
        <v>-90</v>
      </c>
    </row>
    <row r="490" spans="1:22">
      <c r="A490">
        <v>10401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 t="e">
        <f>IF(AND(Tabelle12[[#This Row],[AreaPx]]&gt;0,NOT(Tabelle12[[#This Row],[AreaPx]]="inf")),Tabelle12[[#This Row],[AreaPx]], NA())</f>
        <v>#N/A</v>
      </c>
      <c r="J490">
        <v>0</v>
      </c>
      <c r="K490">
        <v>0</v>
      </c>
      <c r="L490">
        <v>0</v>
      </c>
      <c r="M490">
        <v>0</v>
      </c>
      <c r="N490">
        <v>0</v>
      </c>
      <c r="O490">
        <f>Tabelle12[[#This Row],[Roll]]+Tabelle12[[#This Row],[Pitch]]</f>
        <v>0</v>
      </c>
      <c r="P490">
        <f>SQRT(Tabelle12[[#This Row],[X]]*Tabelle12[[#This Row],[X]] + Tabelle12[[#This Row],[Y]]*Tabelle12[[#This Row],[Y]] +Tabelle12[[#This Row],[Z]]*Tabelle12[[#This Row],[Z]])</f>
        <v>0</v>
      </c>
      <c r="Q490">
        <v>136</v>
      </c>
      <c r="R490">
        <v>109.2</v>
      </c>
      <c r="S490">
        <v>-41.8</v>
      </c>
      <c r="T490">
        <v>180</v>
      </c>
      <c r="U490">
        <v>6.0463400000000003E-6</v>
      </c>
      <c r="V490">
        <v>-90</v>
      </c>
    </row>
    <row r="491" spans="1:22">
      <c r="A491">
        <v>10414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 t="e">
        <f>IF(AND(Tabelle12[[#This Row],[AreaPx]]&gt;0,NOT(Tabelle12[[#This Row],[AreaPx]]="inf")),Tabelle12[[#This Row],[AreaPx]], NA())</f>
        <v>#N/A</v>
      </c>
      <c r="J491">
        <v>0</v>
      </c>
      <c r="K491">
        <v>0</v>
      </c>
      <c r="L491">
        <v>0</v>
      </c>
      <c r="M491">
        <v>0</v>
      </c>
      <c r="N491">
        <v>0</v>
      </c>
      <c r="O491">
        <f>Tabelle12[[#This Row],[Roll]]+Tabelle12[[#This Row],[Pitch]]</f>
        <v>0</v>
      </c>
      <c r="P491">
        <f>SQRT(Tabelle12[[#This Row],[X]]*Tabelle12[[#This Row],[X]] + Tabelle12[[#This Row],[Y]]*Tabelle12[[#This Row],[Y]] +Tabelle12[[#This Row],[Z]]*Tabelle12[[#This Row],[Z]])</f>
        <v>0</v>
      </c>
      <c r="Q491">
        <v>136</v>
      </c>
      <c r="R491">
        <v>109.2</v>
      </c>
      <c r="S491">
        <v>-41.8</v>
      </c>
      <c r="T491">
        <v>180</v>
      </c>
      <c r="U491">
        <v>6.0463400000000003E-6</v>
      </c>
      <c r="V491">
        <v>-90</v>
      </c>
    </row>
    <row r="492" spans="1:22">
      <c r="A492">
        <v>10443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 t="e">
        <f>IF(AND(Tabelle12[[#This Row],[AreaPx]]&gt;0,NOT(Tabelle12[[#This Row],[AreaPx]]="inf")),Tabelle12[[#This Row],[AreaPx]], NA())</f>
        <v>#N/A</v>
      </c>
      <c r="J492">
        <v>0</v>
      </c>
      <c r="K492">
        <v>0</v>
      </c>
      <c r="L492">
        <v>0</v>
      </c>
      <c r="M492">
        <v>0</v>
      </c>
      <c r="N492">
        <v>0</v>
      </c>
      <c r="O492">
        <f>Tabelle12[[#This Row],[Roll]]+Tabelle12[[#This Row],[Pitch]]</f>
        <v>0</v>
      </c>
      <c r="P492">
        <f>SQRT(Tabelle12[[#This Row],[X]]*Tabelle12[[#This Row],[X]] + Tabelle12[[#This Row],[Y]]*Tabelle12[[#This Row],[Y]] +Tabelle12[[#This Row],[Z]]*Tabelle12[[#This Row],[Z]])</f>
        <v>0</v>
      </c>
      <c r="Q492">
        <v>136</v>
      </c>
      <c r="R492">
        <v>109.2</v>
      </c>
      <c r="S492">
        <v>-41.8</v>
      </c>
      <c r="T492">
        <v>180</v>
      </c>
      <c r="U492">
        <v>6.0463400000000003E-6</v>
      </c>
      <c r="V492">
        <v>-90</v>
      </c>
    </row>
    <row r="493" spans="1:22">
      <c r="A493">
        <v>10469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 t="e">
        <f>IF(AND(Tabelle12[[#This Row],[AreaPx]]&gt;0,NOT(Tabelle12[[#This Row],[AreaPx]]="inf")),Tabelle12[[#This Row],[AreaPx]], NA())</f>
        <v>#N/A</v>
      </c>
      <c r="J493">
        <v>0</v>
      </c>
      <c r="K493">
        <v>0</v>
      </c>
      <c r="L493">
        <v>0</v>
      </c>
      <c r="M493">
        <v>0</v>
      </c>
      <c r="N493">
        <v>0</v>
      </c>
      <c r="O493">
        <f>Tabelle12[[#This Row],[Roll]]+Tabelle12[[#This Row],[Pitch]]</f>
        <v>0</v>
      </c>
      <c r="P493">
        <f>SQRT(Tabelle12[[#This Row],[X]]*Tabelle12[[#This Row],[X]] + Tabelle12[[#This Row],[Y]]*Tabelle12[[#This Row],[Y]] +Tabelle12[[#This Row],[Z]]*Tabelle12[[#This Row],[Z]])</f>
        <v>0</v>
      </c>
      <c r="Q493">
        <v>136</v>
      </c>
      <c r="R493">
        <v>109.2</v>
      </c>
      <c r="S493">
        <v>-41.8</v>
      </c>
      <c r="T493">
        <v>180</v>
      </c>
      <c r="U493">
        <v>6.0463400000000003E-6</v>
      </c>
      <c r="V493">
        <v>-90</v>
      </c>
    </row>
    <row r="494" spans="1:22">
      <c r="A494">
        <v>10483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 t="e">
        <f>IF(AND(Tabelle12[[#This Row],[AreaPx]]&gt;0,NOT(Tabelle12[[#This Row],[AreaPx]]="inf")),Tabelle12[[#This Row],[AreaPx]], NA())</f>
        <v>#N/A</v>
      </c>
      <c r="J494">
        <v>0</v>
      </c>
      <c r="K494">
        <v>0</v>
      </c>
      <c r="L494">
        <v>0</v>
      </c>
      <c r="M494">
        <v>0</v>
      </c>
      <c r="N494">
        <v>0</v>
      </c>
      <c r="O494">
        <f>Tabelle12[[#This Row],[Roll]]+Tabelle12[[#This Row],[Pitch]]</f>
        <v>0</v>
      </c>
      <c r="P494">
        <f>SQRT(Tabelle12[[#This Row],[X]]*Tabelle12[[#This Row],[X]] + Tabelle12[[#This Row],[Y]]*Tabelle12[[#This Row],[Y]] +Tabelle12[[#This Row],[Z]]*Tabelle12[[#This Row],[Z]])</f>
        <v>0</v>
      </c>
      <c r="Q494">
        <v>136</v>
      </c>
      <c r="R494">
        <v>109.2</v>
      </c>
      <c r="S494">
        <v>-41.8</v>
      </c>
      <c r="T494">
        <v>180</v>
      </c>
      <c r="U494">
        <v>6.0463400000000003E-6</v>
      </c>
      <c r="V494">
        <v>-90</v>
      </c>
    </row>
    <row r="495" spans="1:22">
      <c r="A495">
        <v>10508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 t="e">
        <f>IF(AND(Tabelle12[[#This Row],[AreaPx]]&gt;0,NOT(Tabelle12[[#This Row],[AreaPx]]="inf")),Tabelle12[[#This Row],[AreaPx]], NA())</f>
        <v>#N/A</v>
      </c>
      <c r="J495">
        <v>0</v>
      </c>
      <c r="K495">
        <v>0</v>
      </c>
      <c r="L495">
        <v>0</v>
      </c>
      <c r="M495">
        <v>0</v>
      </c>
      <c r="N495">
        <v>0</v>
      </c>
      <c r="O495">
        <f>Tabelle12[[#This Row],[Roll]]+Tabelle12[[#This Row],[Pitch]]</f>
        <v>0</v>
      </c>
      <c r="P495">
        <f>SQRT(Tabelle12[[#This Row],[X]]*Tabelle12[[#This Row],[X]] + Tabelle12[[#This Row],[Y]]*Tabelle12[[#This Row],[Y]] +Tabelle12[[#This Row],[Z]]*Tabelle12[[#This Row],[Z]])</f>
        <v>0</v>
      </c>
      <c r="Q495">
        <v>136</v>
      </c>
      <c r="R495">
        <v>109.2</v>
      </c>
      <c r="S495">
        <v>-41.8</v>
      </c>
      <c r="T495">
        <v>180</v>
      </c>
      <c r="U495">
        <v>6.0463400000000003E-6</v>
      </c>
      <c r="V495">
        <v>-90</v>
      </c>
    </row>
    <row r="496" spans="1:22">
      <c r="A496">
        <v>10541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 t="e">
        <f>IF(AND(Tabelle12[[#This Row],[AreaPx]]&gt;0,NOT(Tabelle12[[#This Row],[AreaPx]]="inf")),Tabelle12[[#This Row],[AreaPx]], NA())</f>
        <v>#N/A</v>
      </c>
      <c r="J496">
        <v>0</v>
      </c>
      <c r="K496">
        <v>0</v>
      </c>
      <c r="L496">
        <v>0</v>
      </c>
      <c r="M496">
        <v>0</v>
      </c>
      <c r="N496">
        <v>0</v>
      </c>
      <c r="O496">
        <f>Tabelle12[[#This Row],[Roll]]+Tabelle12[[#This Row],[Pitch]]</f>
        <v>0</v>
      </c>
      <c r="P496">
        <f>SQRT(Tabelle12[[#This Row],[X]]*Tabelle12[[#This Row],[X]] + Tabelle12[[#This Row],[Y]]*Tabelle12[[#This Row],[Y]] +Tabelle12[[#This Row],[Z]]*Tabelle12[[#This Row],[Z]])</f>
        <v>0</v>
      </c>
      <c r="Q496">
        <v>136</v>
      </c>
      <c r="R496">
        <v>109.2</v>
      </c>
      <c r="S496">
        <v>-41.8</v>
      </c>
      <c r="T496">
        <v>180</v>
      </c>
      <c r="U496">
        <v>6.0463400000000003E-6</v>
      </c>
      <c r="V496">
        <v>-90</v>
      </c>
    </row>
    <row r="497" spans="1:22">
      <c r="A497">
        <v>10563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 t="e">
        <f>IF(AND(Tabelle12[[#This Row],[AreaPx]]&gt;0,NOT(Tabelle12[[#This Row],[AreaPx]]="inf")),Tabelle12[[#This Row],[AreaPx]], NA())</f>
        <v>#N/A</v>
      </c>
      <c r="J497">
        <v>0</v>
      </c>
      <c r="K497">
        <v>0</v>
      </c>
      <c r="L497">
        <v>0</v>
      </c>
      <c r="M497">
        <v>0</v>
      </c>
      <c r="N497">
        <v>0</v>
      </c>
      <c r="O497">
        <f>Tabelle12[[#This Row],[Roll]]+Tabelle12[[#This Row],[Pitch]]</f>
        <v>0</v>
      </c>
      <c r="P497">
        <f>SQRT(Tabelle12[[#This Row],[X]]*Tabelle12[[#This Row],[X]] + Tabelle12[[#This Row],[Y]]*Tabelle12[[#This Row],[Y]] +Tabelle12[[#This Row],[Z]]*Tabelle12[[#This Row],[Z]])</f>
        <v>0</v>
      </c>
      <c r="Q497">
        <v>136</v>
      </c>
      <c r="R497">
        <v>109.2</v>
      </c>
      <c r="S497">
        <v>-41.8</v>
      </c>
      <c r="T497">
        <v>180</v>
      </c>
      <c r="U497">
        <v>6.0463400000000003E-6</v>
      </c>
      <c r="V497">
        <v>-90</v>
      </c>
    </row>
    <row r="498" spans="1:22">
      <c r="A498">
        <v>10575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 t="e">
        <f>IF(AND(Tabelle12[[#This Row],[AreaPx]]&gt;0,NOT(Tabelle12[[#This Row],[AreaPx]]="inf")),Tabelle12[[#This Row],[AreaPx]], NA())</f>
        <v>#N/A</v>
      </c>
      <c r="J498">
        <v>0</v>
      </c>
      <c r="K498">
        <v>0</v>
      </c>
      <c r="L498">
        <v>0</v>
      </c>
      <c r="M498">
        <v>0</v>
      </c>
      <c r="N498">
        <v>0</v>
      </c>
      <c r="O498">
        <f>Tabelle12[[#This Row],[Roll]]+Tabelle12[[#This Row],[Pitch]]</f>
        <v>0</v>
      </c>
      <c r="P498">
        <f>SQRT(Tabelle12[[#This Row],[X]]*Tabelle12[[#This Row],[X]] + Tabelle12[[#This Row],[Y]]*Tabelle12[[#This Row],[Y]] +Tabelle12[[#This Row],[Z]]*Tabelle12[[#This Row],[Z]])</f>
        <v>0</v>
      </c>
      <c r="Q498">
        <v>136</v>
      </c>
      <c r="R498">
        <v>109.2</v>
      </c>
      <c r="S498">
        <v>-41.8</v>
      </c>
      <c r="T498">
        <v>180</v>
      </c>
      <c r="U498">
        <v>6.0463400000000003E-6</v>
      </c>
      <c r="V498">
        <v>-90</v>
      </c>
    </row>
    <row r="499" spans="1:22">
      <c r="A499">
        <v>10601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 t="e">
        <f>IF(AND(Tabelle12[[#This Row],[AreaPx]]&gt;0,NOT(Tabelle12[[#This Row],[AreaPx]]="inf")),Tabelle12[[#This Row],[AreaPx]], NA())</f>
        <v>#N/A</v>
      </c>
      <c r="J499">
        <v>0</v>
      </c>
      <c r="K499">
        <v>0</v>
      </c>
      <c r="L499">
        <v>0</v>
      </c>
      <c r="M499">
        <v>0</v>
      </c>
      <c r="N499">
        <v>0</v>
      </c>
      <c r="O499">
        <f>Tabelle12[[#This Row],[Roll]]+Tabelle12[[#This Row],[Pitch]]</f>
        <v>0</v>
      </c>
      <c r="P499">
        <f>SQRT(Tabelle12[[#This Row],[X]]*Tabelle12[[#This Row],[X]] + Tabelle12[[#This Row],[Y]]*Tabelle12[[#This Row],[Y]] +Tabelle12[[#This Row],[Z]]*Tabelle12[[#This Row],[Z]])</f>
        <v>0</v>
      </c>
      <c r="Q499">
        <v>136</v>
      </c>
      <c r="R499">
        <v>109.2</v>
      </c>
      <c r="S499">
        <v>-41.8</v>
      </c>
      <c r="T499">
        <v>180</v>
      </c>
      <c r="U499">
        <v>6.0463400000000003E-6</v>
      </c>
      <c r="V499">
        <v>-90</v>
      </c>
    </row>
    <row r="500" spans="1:22">
      <c r="A500">
        <v>10614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 t="e">
        <f>IF(AND(Tabelle12[[#This Row],[AreaPx]]&gt;0,NOT(Tabelle12[[#This Row],[AreaPx]]="inf")),Tabelle12[[#This Row],[AreaPx]], NA())</f>
        <v>#N/A</v>
      </c>
      <c r="J500">
        <v>0</v>
      </c>
      <c r="K500">
        <v>0</v>
      </c>
      <c r="L500">
        <v>0</v>
      </c>
      <c r="M500">
        <v>0</v>
      </c>
      <c r="N500">
        <v>0</v>
      </c>
      <c r="O500">
        <f>Tabelle12[[#This Row],[Roll]]+Tabelle12[[#This Row],[Pitch]]</f>
        <v>0</v>
      </c>
      <c r="P500">
        <f>SQRT(Tabelle12[[#This Row],[X]]*Tabelle12[[#This Row],[X]] + Tabelle12[[#This Row],[Y]]*Tabelle12[[#This Row],[Y]] +Tabelle12[[#This Row],[Z]]*Tabelle12[[#This Row],[Z]])</f>
        <v>0</v>
      </c>
      <c r="Q500">
        <v>136</v>
      </c>
      <c r="R500">
        <v>109.2</v>
      </c>
      <c r="S500">
        <v>-41.8</v>
      </c>
      <c r="T500">
        <v>180</v>
      </c>
      <c r="U500">
        <v>6.0463400000000003E-6</v>
      </c>
      <c r="V500">
        <v>-90</v>
      </c>
    </row>
    <row r="501" spans="1:22">
      <c r="A501">
        <v>10638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 t="e">
        <f>IF(AND(Tabelle12[[#This Row],[AreaPx]]&gt;0,NOT(Tabelle12[[#This Row],[AreaPx]]="inf")),Tabelle12[[#This Row],[AreaPx]], NA())</f>
        <v>#N/A</v>
      </c>
      <c r="J501">
        <v>0</v>
      </c>
      <c r="K501">
        <v>0</v>
      </c>
      <c r="L501">
        <v>0</v>
      </c>
      <c r="M501">
        <v>0</v>
      </c>
      <c r="N501">
        <v>0</v>
      </c>
      <c r="O501">
        <f>Tabelle12[[#This Row],[Roll]]+Tabelle12[[#This Row],[Pitch]]</f>
        <v>0</v>
      </c>
      <c r="P501">
        <f>SQRT(Tabelle12[[#This Row],[X]]*Tabelle12[[#This Row],[X]] + Tabelle12[[#This Row],[Y]]*Tabelle12[[#This Row],[Y]] +Tabelle12[[#This Row],[Z]]*Tabelle12[[#This Row],[Z]])</f>
        <v>0</v>
      </c>
      <c r="Q501">
        <v>136</v>
      </c>
      <c r="R501">
        <v>109.2</v>
      </c>
      <c r="S501">
        <v>-41.8</v>
      </c>
      <c r="T501">
        <v>180</v>
      </c>
      <c r="U501">
        <v>6.0463400000000003E-6</v>
      </c>
      <c r="V501">
        <v>-90</v>
      </c>
    </row>
    <row r="502" spans="1:22">
      <c r="A502">
        <v>10649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 t="e">
        <f>IF(AND(Tabelle12[[#This Row],[AreaPx]]&gt;0,NOT(Tabelle12[[#This Row],[AreaPx]]="inf")),Tabelle12[[#This Row],[AreaPx]], NA())</f>
        <v>#N/A</v>
      </c>
      <c r="J502">
        <v>0</v>
      </c>
      <c r="K502">
        <v>0</v>
      </c>
      <c r="L502">
        <v>0</v>
      </c>
      <c r="M502">
        <v>0</v>
      </c>
      <c r="N502">
        <v>0</v>
      </c>
      <c r="O502">
        <f>Tabelle12[[#This Row],[Roll]]+Tabelle12[[#This Row],[Pitch]]</f>
        <v>0</v>
      </c>
      <c r="P502">
        <f>SQRT(Tabelle12[[#This Row],[X]]*Tabelle12[[#This Row],[X]] + Tabelle12[[#This Row],[Y]]*Tabelle12[[#This Row],[Y]] +Tabelle12[[#This Row],[Z]]*Tabelle12[[#This Row],[Z]])</f>
        <v>0</v>
      </c>
      <c r="Q502">
        <v>136</v>
      </c>
      <c r="R502">
        <v>109.2</v>
      </c>
      <c r="S502">
        <v>-41.8</v>
      </c>
      <c r="T502">
        <v>180</v>
      </c>
      <c r="U502">
        <v>6.0463400000000003E-6</v>
      </c>
      <c r="V502">
        <v>-90</v>
      </c>
    </row>
    <row r="503" spans="1:22">
      <c r="A503">
        <v>10673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 t="e">
        <f>IF(AND(Tabelle12[[#This Row],[AreaPx]]&gt;0,NOT(Tabelle12[[#This Row],[AreaPx]]="inf")),Tabelle12[[#This Row],[AreaPx]], NA())</f>
        <v>#N/A</v>
      </c>
      <c r="J503">
        <v>0</v>
      </c>
      <c r="K503">
        <v>0</v>
      </c>
      <c r="L503">
        <v>0</v>
      </c>
      <c r="M503">
        <v>0</v>
      </c>
      <c r="N503">
        <v>0</v>
      </c>
      <c r="O503">
        <f>Tabelle12[[#This Row],[Roll]]+Tabelle12[[#This Row],[Pitch]]</f>
        <v>0</v>
      </c>
      <c r="P503">
        <f>SQRT(Tabelle12[[#This Row],[X]]*Tabelle12[[#This Row],[X]] + Tabelle12[[#This Row],[Y]]*Tabelle12[[#This Row],[Y]] +Tabelle12[[#This Row],[Z]]*Tabelle12[[#This Row],[Z]])</f>
        <v>0</v>
      </c>
      <c r="Q503">
        <v>136</v>
      </c>
      <c r="R503">
        <v>109.2</v>
      </c>
      <c r="S503">
        <v>-41.8</v>
      </c>
      <c r="T503">
        <v>180</v>
      </c>
      <c r="U503">
        <v>6.0463400000000003E-6</v>
      </c>
      <c r="V503">
        <v>-90</v>
      </c>
    </row>
    <row r="504" spans="1:22">
      <c r="A504">
        <v>10695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 t="e">
        <f>IF(AND(Tabelle12[[#This Row],[AreaPx]]&gt;0,NOT(Tabelle12[[#This Row],[AreaPx]]="inf")),Tabelle12[[#This Row],[AreaPx]], NA())</f>
        <v>#N/A</v>
      </c>
      <c r="J504">
        <v>0</v>
      </c>
      <c r="K504">
        <v>0</v>
      </c>
      <c r="L504">
        <v>0</v>
      </c>
      <c r="M504">
        <v>0</v>
      </c>
      <c r="N504">
        <v>0</v>
      </c>
      <c r="O504">
        <f>Tabelle12[[#This Row],[Roll]]+Tabelle12[[#This Row],[Pitch]]</f>
        <v>0</v>
      </c>
      <c r="P504">
        <f>SQRT(Tabelle12[[#This Row],[X]]*Tabelle12[[#This Row],[X]] + Tabelle12[[#This Row],[Y]]*Tabelle12[[#This Row],[Y]] +Tabelle12[[#This Row],[Z]]*Tabelle12[[#This Row],[Z]])</f>
        <v>0</v>
      </c>
      <c r="Q504">
        <v>136</v>
      </c>
      <c r="R504">
        <v>109.2</v>
      </c>
      <c r="S504">
        <v>-41.8</v>
      </c>
      <c r="T504">
        <v>180</v>
      </c>
      <c r="U504">
        <v>6.0463400000000003E-6</v>
      </c>
      <c r="V504">
        <v>-90</v>
      </c>
    </row>
    <row r="505" spans="1:22">
      <c r="A505">
        <v>10707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 t="e">
        <f>IF(AND(Tabelle12[[#This Row],[AreaPx]]&gt;0,NOT(Tabelle12[[#This Row],[AreaPx]]="inf")),Tabelle12[[#This Row],[AreaPx]], NA())</f>
        <v>#N/A</v>
      </c>
      <c r="J505">
        <v>0</v>
      </c>
      <c r="K505">
        <v>0</v>
      </c>
      <c r="L505">
        <v>0</v>
      </c>
      <c r="M505">
        <v>0</v>
      </c>
      <c r="N505">
        <v>0</v>
      </c>
      <c r="O505">
        <f>Tabelle12[[#This Row],[Roll]]+Tabelle12[[#This Row],[Pitch]]</f>
        <v>0</v>
      </c>
      <c r="P505">
        <f>SQRT(Tabelle12[[#This Row],[X]]*Tabelle12[[#This Row],[X]] + Tabelle12[[#This Row],[Y]]*Tabelle12[[#This Row],[Y]] +Tabelle12[[#This Row],[Z]]*Tabelle12[[#This Row],[Z]])</f>
        <v>0</v>
      </c>
      <c r="Q505">
        <v>136</v>
      </c>
      <c r="R505">
        <v>109.2</v>
      </c>
      <c r="S505">
        <v>-41.8</v>
      </c>
      <c r="T505">
        <v>180</v>
      </c>
      <c r="U505">
        <v>6.0463400000000003E-6</v>
      </c>
      <c r="V505">
        <v>-90</v>
      </c>
    </row>
    <row r="506" spans="1:22">
      <c r="A506">
        <v>10720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 t="e">
        <f>IF(AND(Tabelle12[[#This Row],[AreaPx]]&gt;0,NOT(Tabelle12[[#This Row],[AreaPx]]="inf")),Tabelle12[[#This Row],[AreaPx]], NA())</f>
        <v>#N/A</v>
      </c>
      <c r="J506">
        <v>0</v>
      </c>
      <c r="K506">
        <v>0</v>
      </c>
      <c r="L506">
        <v>0</v>
      </c>
      <c r="M506">
        <v>0</v>
      </c>
      <c r="N506">
        <v>0</v>
      </c>
      <c r="O506">
        <f>Tabelle12[[#This Row],[Roll]]+Tabelle12[[#This Row],[Pitch]]</f>
        <v>0</v>
      </c>
      <c r="P506">
        <f>SQRT(Tabelle12[[#This Row],[X]]*Tabelle12[[#This Row],[X]] + Tabelle12[[#This Row],[Y]]*Tabelle12[[#This Row],[Y]] +Tabelle12[[#This Row],[Z]]*Tabelle12[[#This Row],[Z]])</f>
        <v>0</v>
      </c>
      <c r="Q506">
        <v>136</v>
      </c>
      <c r="R506">
        <v>109.2</v>
      </c>
      <c r="S506">
        <v>-41.8</v>
      </c>
      <c r="T506">
        <v>180</v>
      </c>
      <c r="U506">
        <v>6.0463400000000003E-6</v>
      </c>
      <c r="V506">
        <v>-90</v>
      </c>
    </row>
    <row r="507" spans="1:22">
      <c r="A507">
        <v>10731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 t="e">
        <f>IF(AND(Tabelle12[[#This Row],[AreaPx]]&gt;0,NOT(Tabelle12[[#This Row],[AreaPx]]="inf")),Tabelle12[[#This Row],[AreaPx]], NA())</f>
        <v>#N/A</v>
      </c>
      <c r="J507">
        <v>0</v>
      </c>
      <c r="K507">
        <v>0</v>
      </c>
      <c r="L507">
        <v>0</v>
      </c>
      <c r="M507">
        <v>0</v>
      </c>
      <c r="N507">
        <v>0</v>
      </c>
      <c r="O507">
        <f>Tabelle12[[#This Row],[Roll]]+Tabelle12[[#This Row],[Pitch]]</f>
        <v>0</v>
      </c>
      <c r="P507">
        <f>SQRT(Tabelle12[[#This Row],[X]]*Tabelle12[[#This Row],[X]] + Tabelle12[[#This Row],[Y]]*Tabelle12[[#This Row],[Y]] +Tabelle12[[#This Row],[Z]]*Tabelle12[[#This Row],[Z]])</f>
        <v>0</v>
      </c>
      <c r="Q507">
        <v>136</v>
      </c>
      <c r="R507">
        <v>109.2</v>
      </c>
      <c r="S507">
        <v>-41.8</v>
      </c>
      <c r="T507">
        <v>180</v>
      </c>
      <c r="U507">
        <v>6.0463400000000003E-6</v>
      </c>
      <c r="V507">
        <v>-90</v>
      </c>
    </row>
    <row r="508" spans="1:22">
      <c r="A508">
        <v>10739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 t="e">
        <f>IF(AND(Tabelle12[[#This Row],[AreaPx]]&gt;0,NOT(Tabelle12[[#This Row],[AreaPx]]="inf")),Tabelle12[[#This Row],[AreaPx]], NA())</f>
        <v>#N/A</v>
      </c>
      <c r="J508">
        <v>0</v>
      </c>
      <c r="K508">
        <v>0</v>
      </c>
      <c r="L508">
        <v>0</v>
      </c>
      <c r="M508">
        <v>0</v>
      </c>
      <c r="N508">
        <v>0</v>
      </c>
      <c r="O508">
        <f>Tabelle12[[#This Row],[Roll]]+Tabelle12[[#This Row],[Pitch]]</f>
        <v>0</v>
      </c>
      <c r="P508">
        <f>SQRT(Tabelle12[[#This Row],[X]]*Tabelle12[[#This Row],[X]] + Tabelle12[[#This Row],[Y]]*Tabelle12[[#This Row],[Y]] +Tabelle12[[#This Row],[Z]]*Tabelle12[[#This Row],[Z]])</f>
        <v>0</v>
      </c>
      <c r="Q508">
        <v>136</v>
      </c>
      <c r="R508">
        <v>109.2</v>
      </c>
      <c r="S508">
        <v>-41.8</v>
      </c>
      <c r="T508">
        <v>180</v>
      </c>
      <c r="U508">
        <v>6.0463400000000003E-6</v>
      </c>
      <c r="V508">
        <v>-90</v>
      </c>
    </row>
    <row r="509" spans="1:22">
      <c r="A509">
        <v>10764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 t="e">
        <f>IF(AND(Tabelle12[[#This Row],[AreaPx]]&gt;0,NOT(Tabelle12[[#This Row],[AreaPx]]="inf")),Tabelle12[[#This Row],[AreaPx]], NA())</f>
        <v>#N/A</v>
      </c>
      <c r="J509">
        <v>0</v>
      </c>
      <c r="K509">
        <v>0</v>
      </c>
      <c r="L509">
        <v>0</v>
      </c>
      <c r="M509">
        <v>0</v>
      </c>
      <c r="N509">
        <v>0</v>
      </c>
      <c r="O509">
        <f>Tabelle12[[#This Row],[Roll]]+Tabelle12[[#This Row],[Pitch]]</f>
        <v>0</v>
      </c>
      <c r="P509">
        <f>SQRT(Tabelle12[[#This Row],[X]]*Tabelle12[[#This Row],[X]] + Tabelle12[[#This Row],[Y]]*Tabelle12[[#This Row],[Y]] +Tabelle12[[#This Row],[Z]]*Tabelle12[[#This Row],[Z]])</f>
        <v>0</v>
      </c>
      <c r="Q509">
        <v>136</v>
      </c>
      <c r="R509">
        <v>109.2</v>
      </c>
      <c r="S509">
        <v>-41.8</v>
      </c>
      <c r="T509">
        <v>180</v>
      </c>
      <c r="U509">
        <v>6.0463400000000003E-6</v>
      </c>
      <c r="V509">
        <v>-90</v>
      </c>
    </row>
    <row r="510" spans="1:22">
      <c r="A510">
        <v>10778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 t="e">
        <f>IF(AND(Tabelle12[[#This Row],[AreaPx]]&gt;0,NOT(Tabelle12[[#This Row],[AreaPx]]="inf")),Tabelle12[[#This Row],[AreaPx]], NA())</f>
        <v>#N/A</v>
      </c>
      <c r="J510">
        <v>0</v>
      </c>
      <c r="K510">
        <v>0</v>
      </c>
      <c r="L510">
        <v>0</v>
      </c>
      <c r="M510">
        <v>0</v>
      </c>
      <c r="N510">
        <v>0</v>
      </c>
      <c r="O510">
        <f>Tabelle12[[#This Row],[Roll]]+Tabelle12[[#This Row],[Pitch]]</f>
        <v>0</v>
      </c>
      <c r="P510">
        <f>SQRT(Tabelle12[[#This Row],[X]]*Tabelle12[[#This Row],[X]] + Tabelle12[[#This Row],[Y]]*Tabelle12[[#This Row],[Y]] +Tabelle12[[#This Row],[Z]]*Tabelle12[[#This Row],[Z]])</f>
        <v>0</v>
      </c>
      <c r="Q510">
        <v>136</v>
      </c>
      <c r="R510">
        <v>109.2</v>
      </c>
      <c r="S510">
        <v>-41.8</v>
      </c>
      <c r="T510">
        <v>180</v>
      </c>
      <c r="U510">
        <v>6.0463400000000003E-6</v>
      </c>
      <c r="V510">
        <v>-90</v>
      </c>
    </row>
    <row r="511" spans="1:22">
      <c r="A511">
        <v>10802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 t="e">
        <f>IF(AND(Tabelle12[[#This Row],[AreaPx]]&gt;0,NOT(Tabelle12[[#This Row],[AreaPx]]="inf")),Tabelle12[[#This Row],[AreaPx]], NA())</f>
        <v>#N/A</v>
      </c>
      <c r="J511">
        <v>0</v>
      </c>
      <c r="K511">
        <v>0</v>
      </c>
      <c r="L511">
        <v>0</v>
      </c>
      <c r="M511">
        <v>0</v>
      </c>
      <c r="N511">
        <v>0</v>
      </c>
      <c r="O511">
        <f>Tabelle12[[#This Row],[Roll]]+Tabelle12[[#This Row],[Pitch]]</f>
        <v>0</v>
      </c>
      <c r="P511">
        <f>SQRT(Tabelle12[[#This Row],[X]]*Tabelle12[[#This Row],[X]] + Tabelle12[[#This Row],[Y]]*Tabelle12[[#This Row],[Y]] +Tabelle12[[#This Row],[Z]]*Tabelle12[[#This Row],[Z]])</f>
        <v>0</v>
      </c>
      <c r="Q511">
        <v>136</v>
      </c>
      <c r="R511">
        <v>109.2</v>
      </c>
      <c r="S511">
        <v>-41.8</v>
      </c>
      <c r="T511">
        <v>180</v>
      </c>
      <c r="U511">
        <v>6.0463400000000003E-6</v>
      </c>
      <c r="V511">
        <v>-90</v>
      </c>
    </row>
    <row r="512" spans="1:22">
      <c r="A512">
        <v>10815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 t="e">
        <f>IF(AND(Tabelle12[[#This Row],[AreaPx]]&gt;0,NOT(Tabelle12[[#This Row],[AreaPx]]="inf")),Tabelle12[[#This Row],[AreaPx]], NA())</f>
        <v>#N/A</v>
      </c>
      <c r="J512">
        <v>0</v>
      </c>
      <c r="K512">
        <v>0</v>
      </c>
      <c r="L512">
        <v>0</v>
      </c>
      <c r="M512">
        <v>0</v>
      </c>
      <c r="N512">
        <v>0</v>
      </c>
      <c r="O512">
        <f>Tabelle12[[#This Row],[Roll]]+Tabelle12[[#This Row],[Pitch]]</f>
        <v>0</v>
      </c>
      <c r="P512">
        <f>SQRT(Tabelle12[[#This Row],[X]]*Tabelle12[[#This Row],[X]] + Tabelle12[[#This Row],[Y]]*Tabelle12[[#This Row],[Y]] +Tabelle12[[#This Row],[Z]]*Tabelle12[[#This Row],[Z]])</f>
        <v>0</v>
      </c>
      <c r="Q512">
        <v>136</v>
      </c>
      <c r="R512">
        <v>109.2</v>
      </c>
      <c r="S512">
        <v>-41.8</v>
      </c>
      <c r="T512">
        <v>180</v>
      </c>
      <c r="U512">
        <v>6.0463400000000003E-6</v>
      </c>
      <c r="V512">
        <v>-90</v>
      </c>
    </row>
    <row r="513" spans="1:22">
      <c r="A513">
        <v>10836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 t="e">
        <f>IF(AND(Tabelle12[[#This Row],[AreaPx]]&gt;0,NOT(Tabelle12[[#This Row],[AreaPx]]="inf")),Tabelle12[[#This Row],[AreaPx]], NA())</f>
        <v>#N/A</v>
      </c>
      <c r="J513">
        <v>0</v>
      </c>
      <c r="K513">
        <v>0</v>
      </c>
      <c r="L513">
        <v>0</v>
      </c>
      <c r="M513">
        <v>0</v>
      </c>
      <c r="N513">
        <v>0</v>
      </c>
      <c r="O513">
        <f>Tabelle12[[#This Row],[Roll]]+Tabelle12[[#This Row],[Pitch]]</f>
        <v>0</v>
      </c>
      <c r="P513">
        <f>SQRT(Tabelle12[[#This Row],[X]]*Tabelle12[[#This Row],[X]] + Tabelle12[[#This Row],[Y]]*Tabelle12[[#This Row],[Y]] +Tabelle12[[#This Row],[Z]]*Tabelle12[[#This Row],[Z]])</f>
        <v>0</v>
      </c>
      <c r="Q513">
        <v>136</v>
      </c>
      <c r="R513">
        <v>109.2</v>
      </c>
      <c r="S513">
        <v>-41.8</v>
      </c>
      <c r="T513">
        <v>180</v>
      </c>
      <c r="U513">
        <v>6.0463400000000003E-6</v>
      </c>
      <c r="V513">
        <v>-90</v>
      </c>
    </row>
    <row r="514" spans="1:22">
      <c r="A514">
        <v>10842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 t="e">
        <f>IF(AND(Tabelle12[[#This Row],[AreaPx]]&gt;0,NOT(Tabelle12[[#This Row],[AreaPx]]="inf")),Tabelle12[[#This Row],[AreaPx]], NA())</f>
        <v>#N/A</v>
      </c>
      <c r="J514">
        <v>0</v>
      </c>
      <c r="K514">
        <v>0</v>
      </c>
      <c r="L514">
        <v>0</v>
      </c>
      <c r="M514">
        <v>0</v>
      </c>
      <c r="N514">
        <v>0</v>
      </c>
      <c r="O514">
        <f>Tabelle12[[#This Row],[Roll]]+Tabelle12[[#This Row],[Pitch]]</f>
        <v>0</v>
      </c>
      <c r="P514">
        <f>SQRT(Tabelle12[[#This Row],[X]]*Tabelle12[[#This Row],[X]] + Tabelle12[[#This Row],[Y]]*Tabelle12[[#This Row],[Y]] +Tabelle12[[#This Row],[Z]]*Tabelle12[[#This Row],[Z]])</f>
        <v>0</v>
      </c>
      <c r="Q514">
        <v>136</v>
      </c>
      <c r="R514">
        <v>109.2</v>
      </c>
      <c r="S514">
        <v>-41.8</v>
      </c>
      <c r="T514">
        <v>180</v>
      </c>
      <c r="U514">
        <v>6.0463400000000003E-6</v>
      </c>
      <c r="V514">
        <v>-90</v>
      </c>
    </row>
    <row r="515" spans="1:22">
      <c r="A515">
        <v>10861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 t="e">
        <f>IF(AND(Tabelle12[[#This Row],[AreaPx]]&gt;0,NOT(Tabelle12[[#This Row],[AreaPx]]="inf")),Tabelle12[[#This Row],[AreaPx]], NA())</f>
        <v>#N/A</v>
      </c>
      <c r="J515">
        <v>0</v>
      </c>
      <c r="K515">
        <v>0</v>
      </c>
      <c r="L515">
        <v>0</v>
      </c>
      <c r="M515">
        <v>0</v>
      </c>
      <c r="N515">
        <v>0</v>
      </c>
      <c r="O515">
        <f>Tabelle12[[#This Row],[Roll]]+Tabelle12[[#This Row],[Pitch]]</f>
        <v>0</v>
      </c>
      <c r="P515">
        <f>SQRT(Tabelle12[[#This Row],[X]]*Tabelle12[[#This Row],[X]] + Tabelle12[[#This Row],[Y]]*Tabelle12[[#This Row],[Y]] +Tabelle12[[#This Row],[Z]]*Tabelle12[[#This Row],[Z]])</f>
        <v>0</v>
      </c>
      <c r="Q515">
        <v>136</v>
      </c>
      <c r="R515">
        <v>109.2</v>
      </c>
      <c r="S515">
        <v>-41.8</v>
      </c>
      <c r="T515">
        <v>180</v>
      </c>
      <c r="U515">
        <v>6.0463400000000003E-6</v>
      </c>
      <c r="V515">
        <v>-90</v>
      </c>
    </row>
    <row r="516" spans="1:22">
      <c r="A516">
        <v>10877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 t="e">
        <f>IF(AND(Tabelle12[[#This Row],[AreaPx]]&gt;0,NOT(Tabelle12[[#This Row],[AreaPx]]="inf")),Tabelle12[[#This Row],[AreaPx]], NA())</f>
        <v>#N/A</v>
      </c>
      <c r="J516">
        <v>0</v>
      </c>
      <c r="K516">
        <v>0</v>
      </c>
      <c r="L516">
        <v>0</v>
      </c>
      <c r="M516">
        <v>0</v>
      </c>
      <c r="N516">
        <v>0</v>
      </c>
      <c r="O516">
        <f>Tabelle12[[#This Row],[Roll]]+Tabelle12[[#This Row],[Pitch]]</f>
        <v>0</v>
      </c>
      <c r="P516">
        <f>SQRT(Tabelle12[[#This Row],[X]]*Tabelle12[[#This Row],[X]] + Tabelle12[[#This Row],[Y]]*Tabelle12[[#This Row],[Y]] +Tabelle12[[#This Row],[Z]]*Tabelle12[[#This Row],[Z]])</f>
        <v>0</v>
      </c>
      <c r="Q516">
        <v>136</v>
      </c>
      <c r="R516">
        <v>109.2</v>
      </c>
      <c r="S516">
        <v>-41.8</v>
      </c>
      <c r="T516">
        <v>180</v>
      </c>
      <c r="U516">
        <v>6.0463400000000003E-6</v>
      </c>
      <c r="V516">
        <v>-90</v>
      </c>
    </row>
    <row r="517" spans="1:22">
      <c r="A517">
        <v>10904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 t="e">
        <f>IF(AND(Tabelle12[[#This Row],[AreaPx]]&gt;0,NOT(Tabelle12[[#This Row],[AreaPx]]="inf")),Tabelle12[[#This Row],[AreaPx]], NA())</f>
        <v>#N/A</v>
      </c>
      <c r="J517">
        <v>0</v>
      </c>
      <c r="K517">
        <v>0</v>
      </c>
      <c r="L517">
        <v>0</v>
      </c>
      <c r="M517">
        <v>0</v>
      </c>
      <c r="N517">
        <v>0</v>
      </c>
      <c r="O517">
        <f>Tabelle12[[#This Row],[Roll]]+Tabelle12[[#This Row],[Pitch]]</f>
        <v>0</v>
      </c>
      <c r="P517">
        <f>SQRT(Tabelle12[[#This Row],[X]]*Tabelle12[[#This Row],[X]] + Tabelle12[[#This Row],[Y]]*Tabelle12[[#This Row],[Y]] +Tabelle12[[#This Row],[Z]]*Tabelle12[[#This Row],[Z]])</f>
        <v>0</v>
      </c>
      <c r="Q517">
        <v>136</v>
      </c>
      <c r="R517">
        <v>109.2</v>
      </c>
      <c r="S517">
        <v>-41.8</v>
      </c>
      <c r="T517">
        <v>180</v>
      </c>
      <c r="U517">
        <v>6.0463400000000003E-6</v>
      </c>
      <c r="V517">
        <v>-90</v>
      </c>
    </row>
    <row r="518" spans="1:22">
      <c r="A518">
        <v>10923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 t="e">
        <f>IF(AND(Tabelle12[[#This Row],[AreaPx]]&gt;0,NOT(Tabelle12[[#This Row],[AreaPx]]="inf")),Tabelle12[[#This Row],[AreaPx]], NA())</f>
        <v>#N/A</v>
      </c>
      <c r="J518">
        <v>0</v>
      </c>
      <c r="K518">
        <v>0</v>
      </c>
      <c r="L518">
        <v>0</v>
      </c>
      <c r="M518">
        <v>0</v>
      </c>
      <c r="N518">
        <v>0</v>
      </c>
      <c r="O518">
        <f>Tabelle12[[#This Row],[Roll]]+Tabelle12[[#This Row],[Pitch]]</f>
        <v>0</v>
      </c>
      <c r="P518">
        <f>SQRT(Tabelle12[[#This Row],[X]]*Tabelle12[[#This Row],[X]] + Tabelle12[[#This Row],[Y]]*Tabelle12[[#This Row],[Y]] +Tabelle12[[#This Row],[Z]]*Tabelle12[[#This Row],[Z]])</f>
        <v>0</v>
      </c>
      <c r="Q518">
        <v>136</v>
      </c>
      <c r="R518">
        <v>109.2</v>
      </c>
      <c r="S518">
        <v>-41.8</v>
      </c>
      <c r="T518">
        <v>180</v>
      </c>
      <c r="U518">
        <v>6.0463400000000003E-6</v>
      </c>
      <c r="V518">
        <v>-90</v>
      </c>
    </row>
    <row r="519" spans="1:22">
      <c r="A519">
        <v>10948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 t="e">
        <f>IF(AND(Tabelle12[[#This Row],[AreaPx]]&gt;0,NOT(Tabelle12[[#This Row],[AreaPx]]="inf")),Tabelle12[[#This Row],[AreaPx]], NA())</f>
        <v>#N/A</v>
      </c>
      <c r="J519">
        <v>0</v>
      </c>
      <c r="K519">
        <v>0</v>
      </c>
      <c r="L519">
        <v>0</v>
      </c>
      <c r="M519">
        <v>0</v>
      </c>
      <c r="N519">
        <v>0</v>
      </c>
      <c r="O519">
        <f>Tabelle12[[#This Row],[Roll]]+Tabelle12[[#This Row],[Pitch]]</f>
        <v>0</v>
      </c>
      <c r="P519">
        <f>SQRT(Tabelle12[[#This Row],[X]]*Tabelle12[[#This Row],[X]] + Tabelle12[[#This Row],[Y]]*Tabelle12[[#This Row],[Y]] +Tabelle12[[#This Row],[Z]]*Tabelle12[[#This Row],[Z]])</f>
        <v>0</v>
      </c>
      <c r="Q519">
        <v>136</v>
      </c>
      <c r="R519">
        <v>109.2</v>
      </c>
      <c r="S519">
        <v>-41.8</v>
      </c>
      <c r="T519">
        <v>180</v>
      </c>
      <c r="U519">
        <v>6.0463400000000003E-6</v>
      </c>
      <c r="V519">
        <v>-90</v>
      </c>
    </row>
    <row r="520" spans="1:22">
      <c r="A520">
        <v>10979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 t="e">
        <f>IF(AND(Tabelle12[[#This Row],[AreaPx]]&gt;0,NOT(Tabelle12[[#This Row],[AreaPx]]="inf")),Tabelle12[[#This Row],[AreaPx]], NA())</f>
        <v>#N/A</v>
      </c>
      <c r="J520">
        <v>0</v>
      </c>
      <c r="K520">
        <v>0</v>
      </c>
      <c r="L520">
        <v>0</v>
      </c>
      <c r="M520">
        <v>0</v>
      </c>
      <c r="N520">
        <v>0</v>
      </c>
      <c r="O520">
        <f>Tabelle12[[#This Row],[Roll]]+Tabelle12[[#This Row],[Pitch]]</f>
        <v>0</v>
      </c>
      <c r="P520">
        <f>SQRT(Tabelle12[[#This Row],[X]]*Tabelle12[[#This Row],[X]] + Tabelle12[[#This Row],[Y]]*Tabelle12[[#This Row],[Y]] +Tabelle12[[#This Row],[Z]]*Tabelle12[[#This Row],[Z]])</f>
        <v>0</v>
      </c>
      <c r="Q520">
        <v>136</v>
      </c>
      <c r="R520">
        <v>109.2</v>
      </c>
      <c r="S520">
        <v>-41.8</v>
      </c>
      <c r="T520">
        <v>180</v>
      </c>
      <c r="U520">
        <v>6.0463400000000003E-6</v>
      </c>
      <c r="V520">
        <v>-90</v>
      </c>
    </row>
    <row r="521" spans="1:22">
      <c r="A521">
        <v>11000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 t="e">
        <f>IF(AND(Tabelle12[[#This Row],[AreaPx]]&gt;0,NOT(Tabelle12[[#This Row],[AreaPx]]="inf")),Tabelle12[[#This Row],[AreaPx]], NA())</f>
        <v>#N/A</v>
      </c>
      <c r="J521">
        <v>0</v>
      </c>
      <c r="K521">
        <v>0</v>
      </c>
      <c r="L521">
        <v>0</v>
      </c>
      <c r="M521">
        <v>0</v>
      </c>
      <c r="N521">
        <v>0</v>
      </c>
      <c r="O521">
        <f>Tabelle12[[#This Row],[Roll]]+Tabelle12[[#This Row],[Pitch]]</f>
        <v>0</v>
      </c>
      <c r="P521">
        <f>SQRT(Tabelle12[[#This Row],[X]]*Tabelle12[[#This Row],[X]] + Tabelle12[[#This Row],[Y]]*Tabelle12[[#This Row],[Y]] +Tabelle12[[#This Row],[Z]]*Tabelle12[[#This Row],[Z]])</f>
        <v>0</v>
      </c>
      <c r="Q521">
        <v>136</v>
      </c>
      <c r="R521">
        <v>109.2</v>
      </c>
      <c r="S521">
        <v>-41.8</v>
      </c>
      <c r="T521">
        <v>180</v>
      </c>
      <c r="U521">
        <v>6.0463400000000003E-6</v>
      </c>
      <c r="V521">
        <v>-90</v>
      </c>
    </row>
    <row r="522" spans="1:22">
      <c r="A522">
        <v>11011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 t="e">
        <f>IF(AND(Tabelle12[[#This Row],[AreaPx]]&gt;0,NOT(Tabelle12[[#This Row],[AreaPx]]="inf")),Tabelle12[[#This Row],[AreaPx]], NA())</f>
        <v>#N/A</v>
      </c>
      <c r="J522">
        <v>0</v>
      </c>
      <c r="K522">
        <v>0</v>
      </c>
      <c r="L522">
        <v>0</v>
      </c>
      <c r="M522">
        <v>0</v>
      </c>
      <c r="N522">
        <v>0</v>
      </c>
      <c r="O522">
        <f>Tabelle12[[#This Row],[Roll]]+Tabelle12[[#This Row],[Pitch]]</f>
        <v>0</v>
      </c>
      <c r="P522">
        <f>SQRT(Tabelle12[[#This Row],[X]]*Tabelle12[[#This Row],[X]] + Tabelle12[[#This Row],[Y]]*Tabelle12[[#This Row],[Y]] +Tabelle12[[#This Row],[Z]]*Tabelle12[[#This Row],[Z]])</f>
        <v>0</v>
      </c>
      <c r="Q522">
        <v>136</v>
      </c>
      <c r="R522">
        <v>109.2</v>
      </c>
      <c r="S522">
        <v>-41.8</v>
      </c>
      <c r="T522">
        <v>180</v>
      </c>
      <c r="U522">
        <v>6.0463400000000003E-6</v>
      </c>
      <c r="V522">
        <v>-90</v>
      </c>
    </row>
    <row r="523" spans="1:22">
      <c r="A523">
        <v>11042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 t="e">
        <f>IF(AND(Tabelle12[[#This Row],[AreaPx]]&gt;0,NOT(Tabelle12[[#This Row],[AreaPx]]="inf")),Tabelle12[[#This Row],[AreaPx]], NA())</f>
        <v>#N/A</v>
      </c>
      <c r="J523">
        <v>0</v>
      </c>
      <c r="K523">
        <v>0</v>
      </c>
      <c r="L523">
        <v>0</v>
      </c>
      <c r="M523">
        <v>0</v>
      </c>
      <c r="N523">
        <v>0</v>
      </c>
      <c r="O523">
        <f>Tabelle12[[#This Row],[Roll]]+Tabelle12[[#This Row],[Pitch]]</f>
        <v>0</v>
      </c>
      <c r="P523">
        <f>SQRT(Tabelle12[[#This Row],[X]]*Tabelle12[[#This Row],[X]] + Tabelle12[[#This Row],[Y]]*Tabelle12[[#This Row],[Y]] +Tabelle12[[#This Row],[Z]]*Tabelle12[[#This Row],[Z]])</f>
        <v>0</v>
      </c>
      <c r="Q523">
        <v>136</v>
      </c>
      <c r="R523">
        <v>109.2</v>
      </c>
      <c r="S523">
        <v>-41.8</v>
      </c>
      <c r="T523">
        <v>180</v>
      </c>
      <c r="U523">
        <v>6.0463400000000003E-6</v>
      </c>
      <c r="V523">
        <v>-90</v>
      </c>
    </row>
    <row r="524" spans="1:22">
      <c r="A524">
        <v>11069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 t="e">
        <f>IF(AND(Tabelle12[[#This Row],[AreaPx]]&gt;0,NOT(Tabelle12[[#This Row],[AreaPx]]="inf")),Tabelle12[[#This Row],[AreaPx]], NA())</f>
        <v>#N/A</v>
      </c>
      <c r="J524">
        <v>0</v>
      </c>
      <c r="K524">
        <v>0</v>
      </c>
      <c r="L524">
        <v>0</v>
      </c>
      <c r="M524">
        <v>0</v>
      </c>
      <c r="N524">
        <v>0</v>
      </c>
      <c r="O524">
        <f>Tabelle12[[#This Row],[Roll]]+Tabelle12[[#This Row],[Pitch]]</f>
        <v>0</v>
      </c>
      <c r="P524">
        <f>SQRT(Tabelle12[[#This Row],[X]]*Tabelle12[[#This Row],[X]] + Tabelle12[[#This Row],[Y]]*Tabelle12[[#This Row],[Y]] +Tabelle12[[#This Row],[Z]]*Tabelle12[[#This Row],[Z]])</f>
        <v>0</v>
      </c>
      <c r="Q524">
        <v>136</v>
      </c>
      <c r="R524">
        <v>109.2</v>
      </c>
      <c r="S524">
        <v>-41.8</v>
      </c>
      <c r="T524">
        <v>180</v>
      </c>
      <c r="U524">
        <v>6.0463400000000003E-6</v>
      </c>
      <c r="V524">
        <v>-90</v>
      </c>
    </row>
    <row r="525" spans="1:22">
      <c r="A525">
        <v>11083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 t="e">
        <f>IF(AND(Tabelle12[[#This Row],[AreaPx]]&gt;0,NOT(Tabelle12[[#This Row],[AreaPx]]="inf")),Tabelle12[[#This Row],[AreaPx]], NA())</f>
        <v>#N/A</v>
      </c>
      <c r="J525">
        <v>0</v>
      </c>
      <c r="K525">
        <v>0</v>
      </c>
      <c r="L525">
        <v>0</v>
      </c>
      <c r="M525">
        <v>0</v>
      </c>
      <c r="N525">
        <v>0</v>
      </c>
      <c r="O525">
        <f>Tabelle12[[#This Row],[Roll]]+Tabelle12[[#This Row],[Pitch]]</f>
        <v>0</v>
      </c>
      <c r="P525">
        <f>SQRT(Tabelle12[[#This Row],[X]]*Tabelle12[[#This Row],[X]] + Tabelle12[[#This Row],[Y]]*Tabelle12[[#This Row],[Y]] +Tabelle12[[#This Row],[Z]]*Tabelle12[[#This Row],[Z]])</f>
        <v>0</v>
      </c>
      <c r="Q525">
        <v>136</v>
      </c>
      <c r="R525">
        <v>109.2</v>
      </c>
      <c r="S525">
        <v>-41.8</v>
      </c>
      <c r="T525">
        <v>180</v>
      </c>
      <c r="U525">
        <v>6.0463400000000003E-6</v>
      </c>
      <c r="V525">
        <v>-90</v>
      </c>
    </row>
    <row r="526" spans="1:22">
      <c r="A526">
        <v>11104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 t="e">
        <f>IF(AND(Tabelle12[[#This Row],[AreaPx]]&gt;0,NOT(Tabelle12[[#This Row],[AreaPx]]="inf")),Tabelle12[[#This Row],[AreaPx]], NA())</f>
        <v>#N/A</v>
      </c>
      <c r="J526">
        <v>0</v>
      </c>
      <c r="K526">
        <v>0</v>
      </c>
      <c r="L526">
        <v>0</v>
      </c>
      <c r="M526">
        <v>0</v>
      </c>
      <c r="N526">
        <v>0</v>
      </c>
      <c r="O526">
        <f>Tabelle12[[#This Row],[Roll]]+Tabelle12[[#This Row],[Pitch]]</f>
        <v>0</v>
      </c>
      <c r="P526">
        <f>SQRT(Tabelle12[[#This Row],[X]]*Tabelle12[[#This Row],[X]] + Tabelle12[[#This Row],[Y]]*Tabelle12[[#This Row],[Y]] +Tabelle12[[#This Row],[Z]]*Tabelle12[[#This Row],[Z]])</f>
        <v>0</v>
      </c>
      <c r="Q526">
        <v>136</v>
      </c>
      <c r="R526">
        <v>109.2</v>
      </c>
      <c r="S526">
        <v>-41.8</v>
      </c>
      <c r="T526">
        <v>180</v>
      </c>
      <c r="U526">
        <v>6.0463400000000003E-6</v>
      </c>
      <c r="V526">
        <v>-90</v>
      </c>
    </row>
    <row r="527" spans="1:22">
      <c r="A527">
        <v>11119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 t="e">
        <f>IF(AND(Tabelle12[[#This Row],[AreaPx]]&gt;0,NOT(Tabelle12[[#This Row],[AreaPx]]="inf")),Tabelle12[[#This Row],[AreaPx]], NA())</f>
        <v>#N/A</v>
      </c>
      <c r="J527">
        <v>0</v>
      </c>
      <c r="K527">
        <v>0</v>
      </c>
      <c r="L527">
        <v>0</v>
      </c>
      <c r="M527">
        <v>0</v>
      </c>
      <c r="N527">
        <v>0</v>
      </c>
      <c r="O527">
        <f>Tabelle12[[#This Row],[Roll]]+Tabelle12[[#This Row],[Pitch]]</f>
        <v>0</v>
      </c>
      <c r="P527">
        <f>SQRT(Tabelle12[[#This Row],[X]]*Tabelle12[[#This Row],[X]] + Tabelle12[[#This Row],[Y]]*Tabelle12[[#This Row],[Y]] +Tabelle12[[#This Row],[Z]]*Tabelle12[[#This Row],[Z]])</f>
        <v>0</v>
      </c>
      <c r="Q527">
        <v>136</v>
      </c>
      <c r="R527">
        <v>109.2</v>
      </c>
      <c r="S527">
        <v>-41.8</v>
      </c>
      <c r="T527">
        <v>180</v>
      </c>
      <c r="U527">
        <v>6.0463400000000003E-6</v>
      </c>
      <c r="V527">
        <v>-90</v>
      </c>
    </row>
    <row r="528" spans="1:22">
      <c r="A528">
        <v>11143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e">
        <f>IF(AND(Tabelle12[[#This Row],[AreaPx]]&gt;0,NOT(Tabelle12[[#This Row],[AreaPx]]="inf")),Tabelle12[[#This Row],[AreaPx]], NA())</f>
        <v>#N/A</v>
      </c>
      <c r="J528">
        <v>0</v>
      </c>
      <c r="K528">
        <v>0</v>
      </c>
      <c r="L528">
        <v>0</v>
      </c>
      <c r="M528">
        <v>0</v>
      </c>
      <c r="N528">
        <v>0</v>
      </c>
      <c r="O528">
        <f>Tabelle12[[#This Row],[Roll]]+Tabelle12[[#This Row],[Pitch]]</f>
        <v>0</v>
      </c>
      <c r="P528">
        <f>SQRT(Tabelle12[[#This Row],[X]]*Tabelle12[[#This Row],[X]] + Tabelle12[[#This Row],[Y]]*Tabelle12[[#This Row],[Y]] +Tabelle12[[#This Row],[Z]]*Tabelle12[[#This Row],[Z]])</f>
        <v>0</v>
      </c>
      <c r="Q528">
        <v>136</v>
      </c>
      <c r="R528">
        <v>109.2</v>
      </c>
      <c r="S528">
        <v>-41.8</v>
      </c>
      <c r="T528">
        <v>180</v>
      </c>
      <c r="U528">
        <v>6.0463400000000003E-6</v>
      </c>
      <c r="V528">
        <v>-90</v>
      </c>
    </row>
    <row r="529" spans="1:22">
      <c r="A529">
        <v>11162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 t="e">
        <f>IF(AND(Tabelle12[[#This Row],[AreaPx]]&gt;0,NOT(Tabelle12[[#This Row],[AreaPx]]="inf")),Tabelle12[[#This Row],[AreaPx]], NA())</f>
        <v>#N/A</v>
      </c>
      <c r="J529">
        <v>0</v>
      </c>
      <c r="K529">
        <v>0</v>
      </c>
      <c r="L529">
        <v>0</v>
      </c>
      <c r="M529">
        <v>0</v>
      </c>
      <c r="N529">
        <v>0</v>
      </c>
      <c r="O529">
        <f>Tabelle12[[#This Row],[Roll]]+Tabelle12[[#This Row],[Pitch]]</f>
        <v>0</v>
      </c>
      <c r="P529">
        <f>SQRT(Tabelle12[[#This Row],[X]]*Tabelle12[[#This Row],[X]] + Tabelle12[[#This Row],[Y]]*Tabelle12[[#This Row],[Y]] +Tabelle12[[#This Row],[Z]]*Tabelle12[[#This Row],[Z]])</f>
        <v>0</v>
      </c>
      <c r="Q529">
        <v>136</v>
      </c>
      <c r="R529">
        <v>109.2</v>
      </c>
      <c r="S529">
        <v>-41.8</v>
      </c>
      <c r="T529">
        <v>180</v>
      </c>
      <c r="U529">
        <v>6.0463400000000003E-6</v>
      </c>
      <c r="V529">
        <v>-90</v>
      </c>
    </row>
    <row r="530" spans="1:22">
      <c r="A530">
        <v>11173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 t="e">
        <f>IF(AND(Tabelle12[[#This Row],[AreaPx]]&gt;0,NOT(Tabelle12[[#This Row],[AreaPx]]="inf")),Tabelle12[[#This Row],[AreaPx]], NA())</f>
        <v>#N/A</v>
      </c>
      <c r="J530">
        <v>0</v>
      </c>
      <c r="K530">
        <v>0</v>
      </c>
      <c r="L530">
        <v>0</v>
      </c>
      <c r="M530">
        <v>0</v>
      </c>
      <c r="N530">
        <v>0</v>
      </c>
      <c r="O530">
        <f>Tabelle12[[#This Row],[Roll]]+Tabelle12[[#This Row],[Pitch]]</f>
        <v>0</v>
      </c>
      <c r="P530">
        <f>SQRT(Tabelle12[[#This Row],[X]]*Tabelle12[[#This Row],[X]] + Tabelle12[[#This Row],[Y]]*Tabelle12[[#This Row],[Y]] +Tabelle12[[#This Row],[Z]]*Tabelle12[[#This Row],[Z]])</f>
        <v>0</v>
      </c>
      <c r="Q530">
        <v>136</v>
      </c>
      <c r="R530">
        <v>109.2</v>
      </c>
      <c r="S530">
        <v>-41.8</v>
      </c>
      <c r="T530">
        <v>180</v>
      </c>
      <c r="U530">
        <v>6.0463400000000003E-6</v>
      </c>
      <c r="V530">
        <v>-90</v>
      </c>
    </row>
    <row r="531" spans="1:22">
      <c r="A531">
        <v>11197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 t="e">
        <f>IF(AND(Tabelle12[[#This Row],[AreaPx]]&gt;0,NOT(Tabelle12[[#This Row],[AreaPx]]="inf")),Tabelle12[[#This Row],[AreaPx]], NA())</f>
        <v>#N/A</v>
      </c>
      <c r="J531">
        <v>0</v>
      </c>
      <c r="K531">
        <v>0</v>
      </c>
      <c r="L531">
        <v>0</v>
      </c>
      <c r="M531">
        <v>0</v>
      </c>
      <c r="N531">
        <v>0</v>
      </c>
      <c r="O531">
        <f>Tabelle12[[#This Row],[Roll]]+Tabelle12[[#This Row],[Pitch]]</f>
        <v>0</v>
      </c>
      <c r="P531">
        <f>SQRT(Tabelle12[[#This Row],[X]]*Tabelle12[[#This Row],[X]] + Tabelle12[[#This Row],[Y]]*Tabelle12[[#This Row],[Y]] +Tabelle12[[#This Row],[Z]]*Tabelle12[[#This Row],[Z]])</f>
        <v>0</v>
      </c>
      <c r="Q531">
        <v>136</v>
      </c>
      <c r="R531">
        <v>109.2</v>
      </c>
      <c r="S531">
        <v>-41.8</v>
      </c>
      <c r="T531">
        <v>180</v>
      </c>
      <c r="U531">
        <v>6.0463400000000003E-6</v>
      </c>
      <c r="V531">
        <v>-90</v>
      </c>
    </row>
    <row r="532" spans="1:22">
      <c r="A532">
        <v>11208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 t="e">
        <f>IF(AND(Tabelle12[[#This Row],[AreaPx]]&gt;0,NOT(Tabelle12[[#This Row],[AreaPx]]="inf")),Tabelle12[[#This Row],[AreaPx]], NA())</f>
        <v>#N/A</v>
      </c>
      <c r="J532">
        <v>0</v>
      </c>
      <c r="K532">
        <v>0</v>
      </c>
      <c r="L532">
        <v>0</v>
      </c>
      <c r="M532">
        <v>0</v>
      </c>
      <c r="N532">
        <v>0</v>
      </c>
      <c r="O532">
        <f>Tabelle12[[#This Row],[Roll]]+Tabelle12[[#This Row],[Pitch]]</f>
        <v>0</v>
      </c>
      <c r="P532">
        <f>SQRT(Tabelle12[[#This Row],[X]]*Tabelle12[[#This Row],[X]] + Tabelle12[[#This Row],[Y]]*Tabelle12[[#This Row],[Y]] +Tabelle12[[#This Row],[Z]]*Tabelle12[[#This Row],[Z]])</f>
        <v>0</v>
      </c>
      <c r="Q532">
        <v>136</v>
      </c>
      <c r="R532">
        <v>109.2</v>
      </c>
      <c r="S532">
        <v>-41.8</v>
      </c>
      <c r="T532">
        <v>180</v>
      </c>
      <c r="U532">
        <v>6.0463400000000003E-6</v>
      </c>
      <c r="V532">
        <v>-90</v>
      </c>
    </row>
    <row r="533" spans="1:22">
      <c r="A533">
        <v>11231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 t="e">
        <f>IF(AND(Tabelle12[[#This Row],[AreaPx]]&gt;0,NOT(Tabelle12[[#This Row],[AreaPx]]="inf")),Tabelle12[[#This Row],[AreaPx]], NA())</f>
        <v>#N/A</v>
      </c>
      <c r="J533">
        <v>0</v>
      </c>
      <c r="K533">
        <v>0</v>
      </c>
      <c r="L533">
        <v>0</v>
      </c>
      <c r="M533">
        <v>0</v>
      </c>
      <c r="N533">
        <v>0</v>
      </c>
      <c r="O533">
        <f>Tabelle12[[#This Row],[Roll]]+Tabelle12[[#This Row],[Pitch]]</f>
        <v>0</v>
      </c>
      <c r="P533">
        <f>SQRT(Tabelle12[[#This Row],[X]]*Tabelle12[[#This Row],[X]] + Tabelle12[[#This Row],[Y]]*Tabelle12[[#This Row],[Y]] +Tabelle12[[#This Row],[Z]]*Tabelle12[[#This Row],[Z]])</f>
        <v>0</v>
      </c>
      <c r="Q533">
        <v>136</v>
      </c>
      <c r="R533">
        <v>109.2</v>
      </c>
      <c r="S533">
        <v>-41.8</v>
      </c>
      <c r="T533">
        <v>180</v>
      </c>
      <c r="U533">
        <v>6.0463400000000003E-6</v>
      </c>
      <c r="V533">
        <v>-90</v>
      </c>
    </row>
    <row r="534" spans="1:22">
      <c r="A534">
        <v>11244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 t="e">
        <f>IF(AND(Tabelle12[[#This Row],[AreaPx]]&gt;0,NOT(Tabelle12[[#This Row],[AreaPx]]="inf")),Tabelle12[[#This Row],[AreaPx]], NA())</f>
        <v>#N/A</v>
      </c>
      <c r="J534">
        <v>0</v>
      </c>
      <c r="K534">
        <v>0</v>
      </c>
      <c r="L534">
        <v>0</v>
      </c>
      <c r="M534">
        <v>0</v>
      </c>
      <c r="N534">
        <v>0</v>
      </c>
      <c r="O534">
        <f>Tabelle12[[#This Row],[Roll]]+Tabelle12[[#This Row],[Pitch]]</f>
        <v>0</v>
      </c>
      <c r="P534">
        <f>SQRT(Tabelle12[[#This Row],[X]]*Tabelle12[[#This Row],[X]] + Tabelle12[[#This Row],[Y]]*Tabelle12[[#This Row],[Y]] +Tabelle12[[#This Row],[Z]]*Tabelle12[[#This Row],[Z]])</f>
        <v>0</v>
      </c>
      <c r="Q534">
        <v>136</v>
      </c>
      <c r="R534">
        <v>109.2</v>
      </c>
      <c r="S534">
        <v>-41.8</v>
      </c>
      <c r="T534">
        <v>180</v>
      </c>
      <c r="U534">
        <v>6.0463400000000003E-6</v>
      </c>
      <c r="V534">
        <v>-90</v>
      </c>
    </row>
    <row r="535" spans="1:22">
      <c r="A535">
        <v>11277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 t="e">
        <f>IF(AND(Tabelle12[[#This Row],[AreaPx]]&gt;0,NOT(Tabelle12[[#This Row],[AreaPx]]="inf")),Tabelle12[[#This Row],[AreaPx]], NA())</f>
        <v>#N/A</v>
      </c>
      <c r="J535">
        <v>0</v>
      </c>
      <c r="K535">
        <v>0</v>
      </c>
      <c r="L535">
        <v>0</v>
      </c>
      <c r="M535">
        <v>0</v>
      </c>
      <c r="N535">
        <v>0</v>
      </c>
      <c r="O535">
        <f>Tabelle12[[#This Row],[Roll]]+Tabelle12[[#This Row],[Pitch]]</f>
        <v>0</v>
      </c>
      <c r="P535">
        <f>SQRT(Tabelle12[[#This Row],[X]]*Tabelle12[[#This Row],[X]] + Tabelle12[[#This Row],[Y]]*Tabelle12[[#This Row],[Y]] +Tabelle12[[#This Row],[Z]]*Tabelle12[[#This Row],[Z]])</f>
        <v>0</v>
      </c>
      <c r="Q535">
        <v>136</v>
      </c>
      <c r="R535">
        <v>109.2</v>
      </c>
      <c r="S535">
        <v>-41.8</v>
      </c>
      <c r="T535">
        <v>180</v>
      </c>
      <c r="U535">
        <v>6.0463400000000003E-6</v>
      </c>
      <c r="V535">
        <v>-90</v>
      </c>
    </row>
    <row r="536" spans="1:22">
      <c r="A536">
        <v>11303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 t="e">
        <f>IF(AND(Tabelle12[[#This Row],[AreaPx]]&gt;0,NOT(Tabelle12[[#This Row],[AreaPx]]="inf")),Tabelle12[[#This Row],[AreaPx]], NA())</f>
        <v>#N/A</v>
      </c>
      <c r="J536">
        <v>0</v>
      </c>
      <c r="K536">
        <v>0</v>
      </c>
      <c r="L536">
        <v>0</v>
      </c>
      <c r="M536">
        <v>0</v>
      </c>
      <c r="N536">
        <v>0</v>
      </c>
      <c r="O536">
        <f>Tabelle12[[#This Row],[Roll]]+Tabelle12[[#This Row],[Pitch]]</f>
        <v>0</v>
      </c>
      <c r="P536">
        <f>SQRT(Tabelle12[[#This Row],[X]]*Tabelle12[[#This Row],[X]] + Tabelle12[[#This Row],[Y]]*Tabelle12[[#This Row],[Y]] +Tabelle12[[#This Row],[Z]]*Tabelle12[[#This Row],[Z]])</f>
        <v>0</v>
      </c>
      <c r="Q536">
        <v>136</v>
      </c>
      <c r="R536">
        <v>109.2</v>
      </c>
      <c r="S536">
        <v>-41.8</v>
      </c>
      <c r="T536">
        <v>180</v>
      </c>
      <c r="U536">
        <v>6.0463400000000003E-6</v>
      </c>
      <c r="V536">
        <v>-90</v>
      </c>
    </row>
    <row r="537" spans="1:22">
      <c r="A537">
        <v>11320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 t="e">
        <f>IF(AND(Tabelle12[[#This Row],[AreaPx]]&gt;0,NOT(Tabelle12[[#This Row],[AreaPx]]="inf")),Tabelle12[[#This Row],[AreaPx]], NA())</f>
        <v>#N/A</v>
      </c>
      <c r="J537">
        <v>0</v>
      </c>
      <c r="K537">
        <v>0</v>
      </c>
      <c r="L537">
        <v>0</v>
      </c>
      <c r="M537">
        <v>0</v>
      </c>
      <c r="N537">
        <v>0</v>
      </c>
      <c r="O537">
        <f>Tabelle12[[#This Row],[Roll]]+Tabelle12[[#This Row],[Pitch]]</f>
        <v>0</v>
      </c>
      <c r="P537">
        <f>SQRT(Tabelle12[[#This Row],[X]]*Tabelle12[[#This Row],[X]] + Tabelle12[[#This Row],[Y]]*Tabelle12[[#This Row],[Y]] +Tabelle12[[#This Row],[Z]]*Tabelle12[[#This Row],[Z]])</f>
        <v>0</v>
      </c>
      <c r="Q537">
        <v>136</v>
      </c>
      <c r="R537">
        <v>109.2</v>
      </c>
      <c r="S537">
        <v>-41.8</v>
      </c>
      <c r="T537">
        <v>180</v>
      </c>
      <c r="U537">
        <v>6.0463400000000003E-6</v>
      </c>
      <c r="V537">
        <v>-90</v>
      </c>
    </row>
    <row r="538" spans="1:22">
      <c r="A538">
        <v>11343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 t="e">
        <f>IF(AND(Tabelle12[[#This Row],[AreaPx]]&gt;0,NOT(Tabelle12[[#This Row],[AreaPx]]="inf")),Tabelle12[[#This Row],[AreaPx]], NA())</f>
        <v>#N/A</v>
      </c>
      <c r="J538">
        <v>0</v>
      </c>
      <c r="K538">
        <v>0</v>
      </c>
      <c r="L538">
        <v>0</v>
      </c>
      <c r="M538">
        <v>0</v>
      </c>
      <c r="N538">
        <v>0</v>
      </c>
      <c r="O538">
        <f>Tabelle12[[#This Row],[Roll]]+Tabelle12[[#This Row],[Pitch]]</f>
        <v>0</v>
      </c>
      <c r="P538">
        <f>SQRT(Tabelle12[[#This Row],[X]]*Tabelle12[[#This Row],[X]] + Tabelle12[[#This Row],[Y]]*Tabelle12[[#This Row],[Y]] +Tabelle12[[#This Row],[Z]]*Tabelle12[[#This Row],[Z]])</f>
        <v>0</v>
      </c>
      <c r="Q538">
        <v>136</v>
      </c>
      <c r="R538">
        <v>109.2</v>
      </c>
      <c r="S538">
        <v>-41.8</v>
      </c>
      <c r="T538">
        <v>180</v>
      </c>
      <c r="U538">
        <v>6.0463400000000003E-6</v>
      </c>
      <c r="V538">
        <v>-90</v>
      </c>
    </row>
    <row r="539" spans="1:22">
      <c r="A539">
        <v>11364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 t="e">
        <f>IF(AND(Tabelle12[[#This Row],[AreaPx]]&gt;0,NOT(Tabelle12[[#This Row],[AreaPx]]="inf")),Tabelle12[[#This Row],[AreaPx]], NA())</f>
        <v>#N/A</v>
      </c>
      <c r="J539">
        <v>0</v>
      </c>
      <c r="K539">
        <v>0</v>
      </c>
      <c r="L539">
        <v>0</v>
      </c>
      <c r="M539">
        <v>0</v>
      </c>
      <c r="N539">
        <v>0</v>
      </c>
      <c r="O539">
        <f>Tabelle12[[#This Row],[Roll]]+Tabelle12[[#This Row],[Pitch]]</f>
        <v>0</v>
      </c>
      <c r="P539">
        <f>SQRT(Tabelle12[[#This Row],[X]]*Tabelle12[[#This Row],[X]] + Tabelle12[[#This Row],[Y]]*Tabelle12[[#This Row],[Y]] +Tabelle12[[#This Row],[Z]]*Tabelle12[[#This Row],[Z]])</f>
        <v>0</v>
      </c>
      <c r="Q539">
        <v>136</v>
      </c>
      <c r="R539">
        <v>109.2</v>
      </c>
      <c r="S539">
        <v>-41.8</v>
      </c>
      <c r="T539">
        <v>180</v>
      </c>
      <c r="U539">
        <v>6.0463400000000003E-6</v>
      </c>
      <c r="V539">
        <v>-90</v>
      </c>
    </row>
    <row r="540" spans="1:22">
      <c r="A540">
        <v>11374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 t="e">
        <f>IF(AND(Tabelle12[[#This Row],[AreaPx]]&gt;0,NOT(Tabelle12[[#This Row],[AreaPx]]="inf")),Tabelle12[[#This Row],[AreaPx]], NA())</f>
        <v>#N/A</v>
      </c>
      <c r="J540">
        <v>0</v>
      </c>
      <c r="K540">
        <v>0</v>
      </c>
      <c r="L540">
        <v>0</v>
      </c>
      <c r="M540">
        <v>0</v>
      </c>
      <c r="N540">
        <v>0</v>
      </c>
      <c r="O540">
        <f>Tabelle12[[#This Row],[Roll]]+Tabelle12[[#This Row],[Pitch]]</f>
        <v>0</v>
      </c>
      <c r="P540">
        <f>SQRT(Tabelle12[[#This Row],[X]]*Tabelle12[[#This Row],[X]] + Tabelle12[[#This Row],[Y]]*Tabelle12[[#This Row],[Y]] +Tabelle12[[#This Row],[Z]]*Tabelle12[[#This Row],[Z]])</f>
        <v>0</v>
      </c>
      <c r="Q540">
        <v>136</v>
      </c>
      <c r="R540">
        <v>109.2</v>
      </c>
      <c r="S540">
        <v>-41.8</v>
      </c>
      <c r="T540">
        <v>180</v>
      </c>
      <c r="U540">
        <v>6.0463400000000003E-6</v>
      </c>
      <c r="V540">
        <v>-90</v>
      </c>
    </row>
    <row r="541" spans="1:22">
      <c r="A541">
        <v>11398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 t="e">
        <f>IF(AND(Tabelle12[[#This Row],[AreaPx]]&gt;0,NOT(Tabelle12[[#This Row],[AreaPx]]="inf")),Tabelle12[[#This Row],[AreaPx]], NA())</f>
        <v>#N/A</v>
      </c>
      <c r="J541">
        <v>0</v>
      </c>
      <c r="K541">
        <v>0</v>
      </c>
      <c r="L541">
        <v>0</v>
      </c>
      <c r="M541">
        <v>0</v>
      </c>
      <c r="N541">
        <v>0</v>
      </c>
      <c r="O541">
        <f>Tabelle12[[#This Row],[Roll]]+Tabelle12[[#This Row],[Pitch]]</f>
        <v>0</v>
      </c>
      <c r="P541">
        <f>SQRT(Tabelle12[[#This Row],[X]]*Tabelle12[[#This Row],[X]] + Tabelle12[[#This Row],[Y]]*Tabelle12[[#This Row],[Y]] +Tabelle12[[#This Row],[Z]]*Tabelle12[[#This Row],[Z]])</f>
        <v>0</v>
      </c>
      <c r="Q541">
        <v>136</v>
      </c>
      <c r="R541">
        <v>109.2</v>
      </c>
      <c r="S541">
        <v>-41.8</v>
      </c>
      <c r="T541">
        <v>180</v>
      </c>
      <c r="U541">
        <v>6.0463400000000003E-6</v>
      </c>
      <c r="V541">
        <v>-90</v>
      </c>
    </row>
    <row r="542" spans="1:22">
      <c r="A542">
        <v>11410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 t="e">
        <f>IF(AND(Tabelle12[[#This Row],[AreaPx]]&gt;0,NOT(Tabelle12[[#This Row],[AreaPx]]="inf")),Tabelle12[[#This Row],[AreaPx]], NA())</f>
        <v>#N/A</v>
      </c>
      <c r="J542">
        <v>0</v>
      </c>
      <c r="K542">
        <v>0</v>
      </c>
      <c r="L542">
        <v>0</v>
      </c>
      <c r="M542">
        <v>0</v>
      </c>
      <c r="N542">
        <v>0</v>
      </c>
      <c r="O542">
        <f>Tabelle12[[#This Row],[Roll]]+Tabelle12[[#This Row],[Pitch]]</f>
        <v>0</v>
      </c>
      <c r="P542">
        <f>SQRT(Tabelle12[[#This Row],[X]]*Tabelle12[[#This Row],[X]] + Tabelle12[[#This Row],[Y]]*Tabelle12[[#This Row],[Y]] +Tabelle12[[#This Row],[Z]]*Tabelle12[[#This Row],[Z]])</f>
        <v>0</v>
      </c>
      <c r="Q542">
        <v>136</v>
      </c>
      <c r="R542">
        <v>109.2</v>
      </c>
      <c r="S542">
        <v>-41.8</v>
      </c>
      <c r="T542">
        <v>180</v>
      </c>
      <c r="U542">
        <v>6.0463400000000003E-6</v>
      </c>
      <c r="V542">
        <v>-90</v>
      </c>
    </row>
    <row r="543" spans="1:22">
      <c r="A543">
        <v>11439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 t="e">
        <f>IF(AND(Tabelle12[[#This Row],[AreaPx]]&gt;0,NOT(Tabelle12[[#This Row],[AreaPx]]="inf")),Tabelle12[[#This Row],[AreaPx]], NA())</f>
        <v>#N/A</v>
      </c>
      <c r="J543">
        <v>0</v>
      </c>
      <c r="K543">
        <v>0</v>
      </c>
      <c r="L543">
        <v>0</v>
      </c>
      <c r="M543">
        <v>0</v>
      </c>
      <c r="N543">
        <v>0</v>
      </c>
      <c r="O543">
        <f>Tabelle12[[#This Row],[Roll]]+Tabelle12[[#This Row],[Pitch]]</f>
        <v>0</v>
      </c>
      <c r="P543">
        <f>SQRT(Tabelle12[[#This Row],[X]]*Tabelle12[[#This Row],[X]] + Tabelle12[[#This Row],[Y]]*Tabelle12[[#This Row],[Y]] +Tabelle12[[#This Row],[Z]]*Tabelle12[[#This Row],[Z]])</f>
        <v>0</v>
      </c>
      <c r="Q543">
        <v>136</v>
      </c>
      <c r="R543">
        <v>109.2</v>
      </c>
      <c r="S543">
        <v>-41.8</v>
      </c>
      <c r="T543">
        <v>180</v>
      </c>
      <c r="U543">
        <v>6.0463400000000003E-6</v>
      </c>
      <c r="V543">
        <v>-90</v>
      </c>
    </row>
    <row r="544" spans="1:22">
      <c r="A544">
        <v>11465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 t="e">
        <f>IF(AND(Tabelle12[[#This Row],[AreaPx]]&gt;0,NOT(Tabelle12[[#This Row],[AreaPx]]="inf")),Tabelle12[[#This Row],[AreaPx]], NA())</f>
        <v>#N/A</v>
      </c>
      <c r="J544">
        <v>0</v>
      </c>
      <c r="K544">
        <v>0</v>
      </c>
      <c r="L544">
        <v>0</v>
      </c>
      <c r="M544">
        <v>0</v>
      </c>
      <c r="N544">
        <v>0</v>
      </c>
      <c r="O544">
        <f>Tabelle12[[#This Row],[Roll]]+Tabelle12[[#This Row],[Pitch]]</f>
        <v>0</v>
      </c>
      <c r="P544">
        <f>SQRT(Tabelle12[[#This Row],[X]]*Tabelle12[[#This Row],[X]] + Tabelle12[[#This Row],[Y]]*Tabelle12[[#This Row],[Y]] +Tabelle12[[#This Row],[Z]]*Tabelle12[[#This Row],[Z]])</f>
        <v>0</v>
      </c>
      <c r="Q544">
        <v>136</v>
      </c>
      <c r="R544">
        <v>109.2</v>
      </c>
      <c r="S544">
        <v>-41.8</v>
      </c>
      <c r="T544">
        <v>180</v>
      </c>
      <c r="U544">
        <v>6.0463400000000003E-6</v>
      </c>
      <c r="V544">
        <v>-90</v>
      </c>
    </row>
    <row r="545" spans="1:22">
      <c r="A545">
        <v>11480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 t="e">
        <f>IF(AND(Tabelle12[[#This Row],[AreaPx]]&gt;0,NOT(Tabelle12[[#This Row],[AreaPx]]="inf")),Tabelle12[[#This Row],[AreaPx]], NA())</f>
        <v>#N/A</v>
      </c>
      <c r="J545">
        <v>0</v>
      </c>
      <c r="K545">
        <v>0</v>
      </c>
      <c r="L545">
        <v>0</v>
      </c>
      <c r="M545">
        <v>0</v>
      </c>
      <c r="N545">
        <v>0</v>
      </c>
      <c r="O545">
        <f>Tabelle12[[#This Row],[Roll]]+Tabelle12[[#This Row],[Pitch]]</f>
        <v>0</v>
      </c>
      <c r="P545">
        <f>SQRT(Tabelle12[[#This Row],[X]]*Tabelle12[[#This Row],[X]] + Tabelle12[[#This Row],[Y]]*Tabelle12[[#This Row],[Y]] +Tabelle12[[#This Row],[Z]]*Tabelle12[[#This Row],[Z]])</f>
        <v>0</v>
      </c>
      <c r="Q545">
        <v>136</v>
      </c>
      <c r="R545">
        <v>109.2</v>
      </c>
      <c r="S545">
        <v>-41.8</v>
      </c>
      <c r="T545">
        <v>180</v>
      </c>
      <c r="U545">
        <v>6.0463400000000003E-6</v>
      </c>
      <c r="V545">
        <v>-90</v>
      </c>
    </row>
    <row r="546" spans="1:22">
      <c r="A546">
        <v>11501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 t="e">
        <f>IF(AND(Tabelle12[[#This Row],[AreaPx]]&gt;0,NOT(Tabelle12[[#This Row],[AreaPx]]="inf")),Tabelle12[[#This Row],[AreaPx]], NA())</f>
        <v>#N/A</v>
      </c>
      <c r="J546">
        <v>0</v>
      </c>
      <c r="K546">
        <v>0</v>
      </c>
      <c r="L546">
        <v>0</v>
      </c>
      <c r="M546">
        <v>0</v>
      </c>
      <c r="N546">
        <v>0</v>
      </c>
      <c r="O546">
        <f>Tabelle12[[#This Row],[Roll]]+Tabelle12[[#This Row],[Pitch]]</f>
        <v>0</v>
      </c>
      <c r="P546">
        <f>SQRT(Tabelle12[[#This Row],[X]]*Tabelle12[[#This Row],[X]] + Tabelle12[[#This Row],[Y]]*Tabelle12[[#This Row],[Y]] +Tabelle12[[#This Row],[Z]]*Tabelle12[[#This Row],[Z]])</f>
        <v>0</v>
      </c>
      <c r="Q546">
        <v>136</v>
      </c>
      <c r="R546">
        <v>109.2</v>
      </c>
      <c r="S546">
        <v>-41.8</v>
      </c>
      <c r="T546">
        <v>180</v>
      </c>
      <c r="U546">
        <v>6.0463400000000003E-6</v>
      </c>
      <c r="V546">
        <v>-90</v>
      </c>
    </row>
    <row r="547" spans="1:22">
      <c r="A547">
        <v>11520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 t="e">
        <f>IF(AND(Tabelle12[[#This Row],[AreaPx]]&gt;0,NOT(Tabelle12[[#This Row],[AreaPx]]="inf")),Tabelle12[[#This Row],[AreaPx]], NA())</f>
        <v>#N/A</v>
      </c>
      <c r="J547">
        <v>0</v>
      </c>
      <c r="K547">
        <v>0</v>
      </c>
      <c r="L547">
        <v>0</v>
      </c>
      <c r="M547">
        <v>0</v>
      </c>
      <c r="N547">
        <v>0</v>
      </c>
      <c r="O547">
        <f>Tabelle12[[#This Row],[Roll]]+Tabelle12[[#This Row],[Pitch]]</f>
        <v>0</v>
      </c>
      <c r="P547">
        <f>SQRT(Tabelle12[[#This Row],[X]]*Tabelle12[[#This Row],[X]] + Tabelle12[[#This Row],[Y]]*Tabelle12[[#This Row],[Y]] +Tabelle12[[#This Row],[Z]]*Tabelle12[[#This Row],[Z]])</f>
        <v>0</v>
      </c>
      <c r="Q547">
        <v>136</v>
      </c>
      <c r="R547">
        <v>109.2</v>
      </c>
      <c r="S547">
        <v>-41.8</v>
      </c>
      <c r="T547">
        <v>180</v>
      </c>
      <c r="U547">
        <v>6.0463400000000003E-6</v>
      </c>
      <c r="V547">
        <v>-90</v>
      </c>
    </row>
    <row r="548" spans="1:22">
      <c r="A548">
        <v>11540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 t="e">
        <f>IF(AND(Tabelle12[[#This Row],[AreaPx]]&gt;0,NOT(Tabelle12[[#This Row],[AreaPx]]="inf")),Tabelle12[[#This Row],[AreaPx]], NA())</f>
        <v>#N/A</v>
      </c>
      <c r="J548">
        <v>0</v>
      </c>
      <c r="K548">
        <v>0</v>
      </c>
      <c r="L548">
        <v>0</v>
      </c>
      <c r="M548">
        <v>0</v>
      </c>
      <c r="N548">
        <v>0</v>
      </c>
      <c r="O548">
        <f>Tabelle12[[#This Row],[Roll]]+Tabelle12[[#This Row],[Pitch]]</f>
        <v>0</v>
      </c>
      <c r="P548">
        <f>SQRT(Tabelle12[[#This Row],[X]]*Tabelle12[[#This Row],[X]] + Tabelle12[[#This Row],[Y]]*Tabelle12[[#This Row],[Y]] +Tabelle12[[#This Row],[Z]]*Tabelle12[[#This Row],[Z]])</f>
        <v>0</v>
      </c>
      <c r="Q548">
        <v>136</v>
      </c>
      <c r="R548">
        <v>109.2</v>
      </c>
      <c r="S548">
        <v>-41.8</v>
      </c>
      <c r="T548">
        <v>180</v>
      </c>
      <c r="U548">
        <v>6.0463400000000003E-6</v>
      </c>
      <c r="V548">
        <v>-90</v>
      </c>
    </row>
    <row r="549" spans="1:22">
      <c r="A549">
        <v>11558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 t="e">
        <f>IF(AND(Tabelle12[[#This Row],[AreaPx]]&gt;0,NOT(Tabelle12[[#This Row],[AreaPx]]="inf")),Tabelle12[[#This Row],[AreaPx]], NA())</f>
        <v>#N/A</v>
      </c>
      <c r="J549">
        <v>0</v>
      </c>
      <c r="K549">
        <v>0</v>
      </c>
      <c r="L549">
        <v>0</v>
      </c>
      <c r="M549">
        <v>0</v>
      </c>
      <c r="N549">
        <v>0</v>
      </c>
      <c r="O549">
        <f>Tabelle12[[#This Row],[Roll]]+Tabelle12[[#This Row],[Pitch]]</f>
        <v>0</v>
      </c>
      <c r="P549">
        <f>SQRT(Tabelle12[[#This Row],[X]]*Tabelle12[[#This Row],[X]] + Tabelle12[[#This Row],[Y]]*Tabelle12[[#This Row],[Y]] +Tabelle12[[#This Row],[Z]]*Tabelle12[[#This Row],[Z]])</f>
        <v>0</v>
      </c>
      <c r="Q549">
        <v>136</v>
      </c>
      <c r="R549">
        <v>109.2</v>
      </c>
      <c r="S549">
        <v>-41.8</v>
      </c>
      <c r="T549">
        <v>180</v>
      </c>
      <c r="U549">
        <v>6.0463400000000003E-6</v>
      </c>
      <c r="V549">
        <v>-90</v>
      </c>
    </row>
    <row r="550" spans="1:22">
      <c r="A550">
        <v>11567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 t="e">
        <f>IF(AND(Tabelle12[[#This Row],[AreaPx]]&gt;0,NOT(Tabelle12[[#This Row],[AreaPx]]="inf")),Tabelle12[[#This Row],[AreaPx]], NA())</f>
        <v>#N/A</v>
      </c>
      <c r="J550">
        <v>0</v>
      </c>
      <c r="K550">
        <v>0</v>
      </c>
      <c r="L550">
        <v>0</v>
      </c>
      <c r="M550">
        <v>0</v>
      </c>
      <c r="N550">
        <v>0</v>
      </c>
      <c r="O550">
        <f>Tabelle12[[#This Row],[Roll]]+Tabelle12[[#This Row],[Pitch]]</f>
        <v>0</v>
      </c>
      <c r="P550">
        <f>SQRT(Tabelle12[[#This Row],[X]]*Tabelle12[[#This Row],[X]] + Tabelle12[[#This Row],[Y]]*Tabelle12[[#This Row],[Y]] +Tabelle12[[#This Row],[Z]]*Tabelle12[[#This Row],[Z]])</f>
        <v>0</v>
      </c>
      <c r="Q550">
        <v>136</v>
      </c>
      <c r="R550">
        <v>109.2</v>
      </c>
      <c r="S550">
        <v>-41.8</v>
      </c>
      <c r="T550">
        <v>180</v>
      </c>
      <c r="U550">
        <v>6.0463400000000003E-6</v>
      </c>
      <c r="V550">
        <v>-90</v>
      </c>
    </row>
    <row r="551" spans="1:22">
      <c r="A551">
        <v>11574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 t="e">
        <f>IF(AND(Tabelle12[[#This Row],[AreaPx]]&gt;0,NOT(Tabelle12[[#This Row],[AreaPx]]="inf")),Tabelle12[[#This Row],[AreaPx]], NA())</f>
        <v>#N/A</v>
      </c>
      <c r="J551">
        <v>0</v>
      </c>
      <c r="K551">
        <v>0</v>
      </c>
      <c r="L551">
        <v>0</v>
      </c>
      <c r="M551">
        <v>0</v>
      </c>
      <c r="N551">
        <v>0</v>
      </c>
      <c r="O551">
        <f>Tabelle12[[#This Row],[Roll]]+Tabelle12[[#This Row],[Pitch]]</f>
        <v>0</v>
      </c>
      <c r="P551">
        <f>SQRT(Tabelle12[[#This Row],[X]]*Tabelle12[[#This Row],[X]] + Tabelle12[[#This Row],[Y]]*Tabelle12[[#This Row],[Y]] +Tabelle12[[#This Row],[Z]]*Tabelle12[[#This Row],[Z]])</f>
        <v>0</v>
      </c>
      <c r="Q551">
        <v>136</v>
      </c>
      <c r="R551">
        <v>109.2</v>
      </c>
      <c r="S551">
        <v>-41.8</v>
      </c>
      <c r="T551">
        <v>180</v>
      </c>
      <c r="U551">
        <v>6.0463400000000003E-6</v>
      </c>
      <c r="V551">
        <v>-90</v>
      </c>
    </row>
    <row r="552" spans="1:22">
      <c r="A552">
        <v>11602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 t="e">
        <f>IF(AND(Tabelle12[[#This Row],[AreaPx]]&gt;0,NOT(Tabelle12[[#This Row],[AreaPx]]="inf")),Tabelle12[[#This Row],[AreaPx]], NA())</f>
        <v>#N/A</v>
      </c>
      <c r="J552">
        <v>0</v>
      </c>
      <c r="K552">
        <v>0</v>
      </c>
      <c r="L552">
        <v>0</v>
      </c>
      <c r="M552">
        <v>0</v>
      </c>
      <c r="N552">
        <v>0</v>
      </c>
      <c r="O552">
        <f>Tabelle12[[#This Row],[Roll]]+Tabelle12[[#This Row],[Pitch]]</f>
        <v>0</v>
      </c>
      <c r="P552">
        <f>SQRT(Tabelle12[[#This Row],[X]]*Tabelle12[[#This Row],[X]] + Tabelle12[[#This Row],[Y]]*Tabelle12[[#This Row],[Y]] +Tabelle12[[#This Row],[Z]]*Tabelle12[[#This Row],[Z]])</f>
        <v>0</v>
      </c>
      <c r="Q552">
        <v>136</v>
      </c>
      <c r="R552">
        <v>109.2</v>
      </c>
      <c r="S552">
        <v>-41.8</v>
      </c>
      <c r="T552">
        <v>180</v>
      </c>
      <c r="U552">
        <v>6.0463400000000003E-6</v>
      </c>
      <c r="V552">
        <v>-90</v>
      </c>
    </row>
    <row r="553" spans="1:22">
      <c r="A553">
        <v>11614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 t="e">
        <f>IF(AND(Tabelle12[[#This Row],[AreaPx]]&gt;0,NOT(Tabelle12[[#This Row],[AreaPx]]="inf")),Tabelle12[[#This Row],[AreaPx]], NA())</f>
        <v>#N/A</v>
      </c>
      <c r="J553">
        <v>0</v>
      </c>
      <c r="K553">
        <v>0</v>
      </c>
      <c r="L553">
        <v>0</v>
      </c>
      <c r="M553">
        <v>0</v>
      </c>
      <c r="N553">
        <v>0</v>
      </c>
      <c r="O553">
        <f>Tabelle12[[#This Row],[Roll]]+Tabelle12[[#This Row],[Pitch]]</f>
        <v>0</v>
      </c>
      <c r="P553">
        <f>SQRT(Tabelle12[[#This Row],[X]]*Tabelle12[[#This Row],[X]] + Tabelle12[[#This Row],[Y]]*Tabelle12[[#This Row],[Y]] +Tabelle12[[#This Row],[Z]]*Tabelle12[[#This Row],[Z]])</f>
        <v>0</v>
      </c>
      <c r="Q553">
        <v>136</v>
      </c>
      <c r="R553">
        <v>109.2</v>
      </c>
      <c r="S553">
        <v>-41.8</v>
      </c>
      <c r="T553">
        <v>180</v>
      </c>
      <c r="U553">
        <v>6.0463400000000003E-6</v>
      </c>
      <c r="V553">
        <v>-90</v>
      </c>
    </row>
    <row r="554" spans="1:22">
      <c r="A554">
        <v>11639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 t="e">
        <f>IF(AND(Tabelle12[[#This Row],[AreaPx]]&gt;0,NOT(Tabelle12[[#This Row],[AreaPx]]="inf")),Tabelle12[[#This Row],[AreaPx]], NA())</f>
        <v>#N/A</v>
      </c>
      <c r="J554">
        <v>0</v>
      </c>
      <c r="K554">
        <v>0</v>
      </c>
      <c r="L554">
        <v>0</v>
      </c>
      <c r="M554">
        <v>0</v>
      </c>
      <c r="N554">
        <v>0</v>
      </c>
      <c r="O554">
        <f>Tabelle12[[#This Row],[Roll]]+Tabelle12[[#This Row],[Pitch]]</f>
        <v>0</v>
      </c>
      <c r="P554">
        <f>SQRT(Tabelle12[[#This Row],[X]]*Tabelle12[[#This Row],[X]] + Tabelle12[[#This Row],[Y]]*Tabelle12[[#This Row],[Y]] +Tabelle12[[#This Row],[Z]]*Tabelle12[[#This Row],[Z]])</f>
        <v>0</v>
      </c>
      <c r="Q554">
        <v>136</v>
      </c>
      <c r="R554">
        <v>109.2</v>
      </c>
      <c r="S554">
        <v>-41.8</v>
      </c>
      <c r="T554">
        <v>180</v>
      </c>
      <c r="U554">
        <v>6.0463400000000003E-6</v>
      </c>
      <c r="V554">
        <v>-90</v>
      </c>
    </row>
    <row r="555" spans="1:22">
      <c r="A555">
        <v>11666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 t="e">
        <f>IF(AND(Tabelle12[[#This Row],[AreaPx]]&gt;0,NOT(Tabelle12[[#This Row],[AreaPx]]="inf")),Tabelle12[[#This Row],[AreaPx]], NA())</f>
        <v>#N/A</v>
      </c>
      <c r="J555">
        <v>0</v>
      </c>
      <c r="K555">
        <v>0</v>
      </c>
      <c r="L555">
        <v>0</v>
      </c>
      <c r="M555">
        <v>0</v>
      </c>
      <c r="N555">
        <v>0</v>
      </c>
      <c r="O555">
        <f>Tabelle12[[#This Row],[Roll]]+Tabelle12[[#This Row],[Pitch]]</f>
        <v>0</v>
      </c>
      <c r="P555">
        <f>SQRT(Tabelle12[[#This Row],[X]]*Tabelle12[[#This Row],[X]] + Tabelle12[[#This Row],[Y]]*Tabelle12[[#This Row],[Y]] +Tabelle12[[#This Row],[Z]]*Tabelle12[[#This Row],[Z]])</f>
        <v>0</v>
      </c>
      <c r="Q555">
        <v>136</v>
      </c>
      <c r="R555">
        <v>109.2</v>
      </c>
      <c r="S555">
        <v>-41.8</v>
      </c>
      <c r="T555">
        <v>180</v>
      </c>
      <c r="U555">
        <v>6.0463400000000003E-6</v>
      </c>
      <c r="V555">
        <v>-90</v>
      </c>
    </row>
    <row r="556" spans="1:22">
      <c r="A556">
        <v>11681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 t="e">
        <f>IF(AND(Tabelle12[[#This Row],[AreaPx]]&gt;0,NOT(Tabelle12[[#This Row],[AreaPx]]="inf")),Tabelle12[[#This Row],[AreaPx]], NA())</f>
        <v>#N/A</v>
      </c>
      <c r="J556">
        <v>0</v>
      </c>
      <c r="K556">
        <v>0</v>
      </c>
      <c r="L556">
        <v>0</v>
      </c>
      <c r="M556">
        <v>0</v>
      </c>
      <c r="N556">
        <v>0</v>
      </c>
      <c r="O556">
        <f>Tabelle12[[#This Row],[Roll]]+Tabelle12[[#This Row],[Pitch]]</f>
        <v>0</v>
      </c>
      <c r="P556">
        <f>SQRT(Tabelle12[[#This Row],[X]]*Tabelle12[[#This Row],[X]] + Tabelle12[[#This Row],[Y]]*Tabelle12[[#This Row],[Y]] +Tabelle12[[#This Row],[Z]]*Tabelle12[[#This Row],[Z]])</f>
        <v>0</v>
      </c>
      <c r="Q556">
        <v>136</v>
      </c>
      <c r="R556">
        <v>109.2</v>
      </c>
      <c r="S556">
        <v>-41.8</v>
      </c>
      <c r="T556">
        <v>180</v>
      </c>
      <c r="U556">
        <v>6.0463400000000003E-6</v>
      </c>
      <c r="V556">
        <v>-90</v>
      </c>
    </row>
    <row r="557" spans="1:22">
      <c r="A557">
        <v>11706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 t="e">
        <f>IF(AND(Tabelle12[[#This Row],[AreaPx]]&gt;0,NOT(Tabelle12[[#This Row],[AreaPx]]="inf")),Tabelle12[[#This Row],[AreaPx]], NA())</f>
        <v>#N/A</v>
      </c>
      <c r="J557">
        <v>0</v>
      </c>
      <c r="K557">
        <v>0</v>
      </c>
      <c r="L557">
        <v>0</v>
      </c>
      <c r="M557">
        <v>0</v>
      </c>
      <c r="N557">
        <v>0</v>
      </c>
      <c r="O557">
        <f>Tabelle12[[#This Row],[Roll]]+Tabelle12[[#This Row],[Pitch]]</f>
        <v>0</v>
      </c>
      <c r="P557">
        <f>SQRT(Tabelle12[[#This Row],[X]]*Tabelle12[[#This Row],[X]] + Tabelle12[[#This Row],[Y]]*Tabelle12[[#This Row],[Y]] +Tabelle12[[#This Row],[Z]]*Tabelle12[[#This Row],[Z]])</f>
        <v>0</v>
      </c>
      <c r="Q557">
        <v>136</v>
      </c>
      <c r="R557">
        <v>109.2</v>
      </c>
      <c r="S557">
        <v>-41.8</v>
      </c>
      <c r="T557">
        <v>180</v>
      </c>
      <c r="U557">
        <v>6.0463400000000003E-6</v>
      </c>
      <c r="V557">
        <v>-90</v>
      </c>
    </row>
    <row r="558" spans="1:22">
      <c r="A558">
        <v>11726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 t="e">
        <f>IF(AND(Tabelle12[[#This Row],[AreaPx]]&gt;0,NOT(Tabelle12[[#This Row],[AreaPx]]="inf")),Tabelle12[[#This Row],[AreaPx]], NA())</f>
        <v>#N/A</v>
      </c>
      <c r="J558">
        <v>0</v>
      </c>
      <c r="K558">
        <v>0</v>
      </c>
      <c r="L558">
        <v>0</v>
      </c>
      <c r="M558">
        <v>0</v>
      </c>
      <c r="N558">
        <v>0</v>
      </c>
      <c r="O558">
        <f>Tabelle12[[#This Row],[Roll]]+Tabelle12[[#This Row],[Pitch]]</f>
        <v>0</v>
      </c>
      <c r="P558">
        <f>SQRT(Tabelle12[[#This Row],[X]]*Tabelle12[[#This Row],[X]] + Tabelle12[[#This Row],[Y]]*Tabelle12[[#This Row],[Y]] +Tabelle12[[#This Row],[Z]]*Tabelle12[[#This Row],[Z]])</f>
        <v>0</v>
      </c>
      <c r="Q558">
        <v>136</v>
      </c>
      <c r="R558">
        <v>109.2</v>
      </c>
      <c r="S558">
        <v>-41.8</v>
      </c>
      <c r="T558">
        <v>180</v>
      </c>
      <c r="U558">
        <v>6.0463400000000003E-6</v>
      </c>
      <c r="V558">
        <v>-90</v>
      </c>
    </row>
    <row r="559" spans="1:22">
      <c r="A559">
        <v>11739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 t="e">
        <f>IF(AND(Tabelle12[[#This Row],[AreaPx]]&gt;0,NOT(Tabelle12[[#This Row],[AreaPx]]="inf")),Tabelle12[[#This Row],[AreaPx]], NA())</f>
        <v>#N/A</v>
      </c>
      <c r="J559">
        <v>0</v>
      </c>
      <c r="K559">
        <v>0</v>
      </c>
      <c r="L559">
        <v>0</v>
      </c>
      <c r="M559">
        <v>0</v>
      </c>
      <c r="N559">
        <v>0</v>
      </c>
      <c r="O559">
        <f>Tabelle12[[#This Row],[Roll]]+Tabelle12[[#This Row],[Pitch]]</f>
        <v>0</v>
      </c>
      <c r="P559">
        <f>SQRT(Tabelle12[[#This Row],[X]]*Tabelle12[[#This Row],[X]] + Tabelle12[[#This Row],[Y]]*Tabelle12[[#This Row],[Y]] +Tabelle12[[#This Row],[Z]]*Tabelle12[[#This Row],[Z]])</f>
        <v>0</v>
      </c>
      <c r="Q559">
        <v>136</v>
      </c>
      <c r="R559">
        <v>109.2</v>
      </c>
      <c r="S559">
        <v>-41.8</v>
      </c>
      <c r="T559">
        <v>180</v>
      </c>
      <c r="U559">
        <v>6.0463400000000003E-6</v>
      </c>
      <c r="V559">
        <v>-90</v>
      </c>
    </row>
    <row r="560" spans="1:22">
      <c r="A560">
        <v>11751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 t="e">
        <f>IF(AND(Tabelle12[[#This Row],[AreaPx]]&gt;0,NOT(Tabelle12[[#This Row],[AreaPx]]="inf")),Tabelle12[[#This Row],[AreaPx]], NA())</f>
        <v>#N/A</v>
      </c>
      <c r="J560">
        <v>0</v>
      </c>
      <c r="K560">
        <v>0</v>
      </c>
      <c r="L560">
        <v>0</v>
      </c>
      <c r="M560">
        <v>0</v>
      </c>
      <c r="N560">
        <v>0</v>
      </c>
      <c r="O560">
        <f>Tabelle12[[#This Row],[Roll]]+Tabelle12[[#This Row],[Pitch]]</f>
        <v>0</v>
      </c>
      <c r="P560">
        <f>SQRT(Tabelle12[[#This Row],[X]]*Tabelle12[[#This Row],[X]] + Tabelle12[[#This Row],[Y]]*Tabelle12[[#This Row],[Y]] +Tabelle12[[#This Row],[Z]]*Tabelle12[[#This Row],[Z]])</f>
        <v>0</v>
      </c>
      <c r="Q560">
        <v>136</v>
      </c>
      <c r="R560">
        <v>109.2</v>
      </c>
      <c r="S560">
        <v>-41.8</v>
      </c>
      <c r="T560">
        <v>180</v>
      </c>
      <c r="U560">
        <v>6.0463400000000003E-6</v>
      </c>
      <c r="V560">
        <v>-90</v>
      </c>
    </row>
    <row r="561" spans="1:22">
      <c r="A561">
        <v>11760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 t="e">
        <f>IF(AND(Tabelle12[[#This Row],[AreaPx]]&gt;0,NOT(Tabelle12[[#This Row],[AreaPx]]="inf")),Tabelle12[[#This Row],[AreaPx]], NA())</f>
        <v>#N/A</v>
      </c>
      <c r="J561">
        <v>0</v>
      </c>
      <c r="K561">
        <v>0</v>
      </c>
      <c r="L561">
        <v>0</v>
      </c>
      <c r="M561">
        <v>0</v>
      </c>
      <c r="N561">
        <v>0</v>
      </c>
      <c r="O561">
        <f>Tabelle12[[#This Row],[Roll]]+Tabelle12[[#This Row],[Pitch]]</f>
        <v>0</v>
      </c>
      <c r="P561">
        <f>SQRT(Tabelle12[[#This Row],[X]]*Tabelle12[[#This Row],[X]] + Tabelle12[[#This Row],[Y]]*Tabelle12[[#This Row],[Y]] +Tabelle12[[#This Row],[Z]]*Tabelle12[[#This Row],[Z]])</f>
        <v>0</v>
      </c>
      <c r="Q561">
        <v>136</v>
      </c>
      <c r="R561">
        <v>109.2</v>
      </c>
      <c r="S561">
        <v>-41.8</v>
      </c>
      <c r="T561">
        <v>180</v>
      </c>
      <c r="U561">
        <v>6.0463400000000003E-6</v>
      </c>
      <c r="V561">
        <v>-90</v>
      </c>
    </row>
    <row r="562" spans="1:22">
      <c r="A562">
        <v>11769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 t="e">
        <f>IF(AND(Tabelle12[[#This Row],[AreaPx]]&gt;0,NOT(Tabelle12[[#This Row],[AreaPx]]="inf")),Tabelle12[[#This Row],[AreaPx]], NA())</f>
        <v>#N/A</v>
      </c>
      <c r="J562">
        <v>0</v>
      </c>
      <c r="K562">
        <v>0</v>
      </c>
      <c r="L562">
        <v>0</v>
      </c>
      <c r="M562">
        <v>0</v>
      </c>
      <c r="N562">
        <v>0</v>
      </c>
      <c r="O562">
        <f>Tabelle12[[#This Row],[Roll]]+Tabelle12[[#This Row],[Pitch]]</f>
        <v>0</v>
      </c>
      <c r="P562">
        <f>SQRT(Tabelle12[[#This Row],[X]]*Tabelle12[[#This Row],[X]] + Tabelle12[[#This Row],[Y]]*Tabelle12[[#This Row],[Y]] +Tabelle12[[#This Row],[Z]]*Tabelle12[[#This Row],[Z]])</f>
        <v>0</v>
      </c>
      <c r="Q562">
        <v>136</v>
      </c>
      <c r="R562">
        <v>109.2</v>
      </c>
      <c r="S562">
        <v>-41.8</v>
      </c>
      <c r="T562">
        <v>180</v>
      </c>
      <c r="U562">
        <v>6.0463400000000003E-6</v>
      </c>
      <c r="V562">
        <v>-90</v>
      </c>
    </row>
    <row r="563" spans="1:22">
      <c r="A563">
        <v>11775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 t="e">
        <f>IF(AND(Tabelle12[[#This Row],[AreaPx]]&gt;0,NOT(Tabelle12[[#This Row],[AreaPx]]="inf")),Tabelle12[[#This Row],[AreaPx]], NA())</f>
        <v>#N/A</v>
      </c>
      <c r="J563">
        <v>0</v>
      </c>
      <c r="K563">
        <v>0</v>
      </c>
      <c r="L563">
        <v>0</v>
      </c>
      <c r="M563">
        <v>0</v>
      </c>
      <c r="N563">
        <v>0</v>
      </c>
      <c r="O563">
        <f>Tabelle12[[#This Row],[Roll]]+Tabelle12[[#This Row],[Pitch]]</f>
        <v>0</v>
      </c>
      <c r="P563">
        <f>SQRT(Tabelle12[[#This Row],[X]]*Tabelle12[[#This Row],[X]] + Tabelle12[[#This Row],[Y]]*Tabelle12[[#This Row],[Y]] +Tabelle12[[#This Row],[Z]]*Tabelle12[[#This Row],[Z]])</f>
        <v>0</v>
      </c>
      <c r="Q563">
        <v>136</v>
      </c>
      <c r="R563">
        <v>109.2</v>
      </c>
      <c r="S563">
        <v>-41.8</v>
      </c>
      <c r="T563">
        <v>180</v>
      </c>
      <c r="U563">
        <v>6.0463400000000003E-6</v>
      </c>
      <c r="V563">
        <v>-90</v>
      </c>
    </row>
    <row r="564" spans="1:22">
      <c r="A564">
        <v>11798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e">
        <f>IF(AND(Tabelle12[[#This Row],[AreaPx]]&gt;0,NOT(Tabelle12[[#This Row],[AreaPx]]="inf")),Tabelle12[[#This Row],[AreaPx]], NA())</f>
        <v>#N/A</v>
      </c>
      <c r="J564">
        <v>0</v>
      </c>
      <c r="K564">
        <v>0</v>
      </c>
      <c r="L564">
        <v>0</v>
      </c>
      <c r="M564">
        <v>0</v>
      </c>
      <c r="N564">
        <v>0</v>
      </c>
      <c r="O564">
        <f>Tabelle12[[#This Row],[Roll]]+Tabelle12[[#This Row],[Pitch]]</f>
        <v>0</v>
      </c>
      <c r="P564">
        <f>SQRT(Tabelle12[[#This Row],[X]]*Tabelle12[[#This Row],[X]] + Tabelle12[[#This Row],[Y]]*Tabelle12[[#This Row],[Y]] +Tabelle12[[#This Row],[Z]]*Tabelle12[[#This Row],[Z]])</f>
        <v>0</v>
      </c>
      <c r="Q564">
        <v>136</v>
      </c>
      <c r="R564">
        <v>109.2</v>
      </c>
      <c r="S564">
        <v>-41.8</v>
      </c>
      <c r="T564">
        <v>180</v>
      </c>
      <c r="U564">
        <v>6.0463400000000003E-6</v>
      </c>
      <c r="V564">
        <v>-90</v>
      </c>
    </row>
    <row r="565" spans="1:22">
      <c r="A565">
        <v>11818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 t="e">
        <f>IF(AND(Tabelle12[[#This Row],[AreaPx]]&gt;0,NOT(Tabelle12[[#This Row],[AreaPx]]="inf")),Tabelle12[[#This Row],[AreaPx]], NA())</f>
        <v>#N/A</v>
      </c>
      <c r="J565">
        <v>0</v>
      </c>
      <c r="K565">
        <v>0</v>
      </c>
      <c r="L565">
        <v>0</v>
      </c>
      <c r="M565">
        <v>0</v>
      </c>
      <c r="N565">
        <v>0</v>
      </c>
      <c r="O565">
        <f>Tabelle12[[#This Row],[Roll]]+Tabelle12[[#This Row],[Pitch]]</f>
        <v>0</v>
      </c>
      <c r="P565">
        <f>SQRT(Tabelle12[[#This Row],[X]]*Tabelle12[[#This Row],[X]] + Tabelle12[[#This Row],[Y]]*Tabelle12[[#This Row],[Y]] +Tabelle12[[#This Row],[Z]]*Tabelle12[[#This Row],[Z]])</f>
        <v>0</v>
      </c>
      <c r="Q565">
        <v>136</v>
      </c>
      <c r="R565">
        <v>109.2</v>
      </c>
      <c r="S565">
        <v>-41.8</v>
      </c>
      <c r="T565">
        <v>180</v>
      </c>
      <c r="U565">
        <v>6.0463400000000003E-6</v>
      </c>
      <c r="V565">
        <v>-90</v>
      </c>
    </row>
    <row r="566" spans="1:22">
      <c r="A566">
        <v>11841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 t="e">
        <f>IF(AND(Tabelle12[[#This Row],[AreaPx]]&gt;0,NOT(Tabelle12[[#This Row],[AreaPx]]="inf")),Tabelle12[[#This Row],[AreaPx]], NA())</f>
        <v>#N/A</v>
      </c>
      <c r="J566">
        <v>0</v>
      </c>
      <c r="K566">
        <v>0</v>
      </c>
      <c r="L566">
        <v>0</v>
      </c>
      <c r="M566">
        <v>0</v>
      </c>
      <c r="N566">
        <v>0</v>
      </c>
      <c r="O566">
        <f>Tabelle12[[#This Row],[Roll]]+Tabelle12[[#This Row],[Pitch]]</f>
        <v>0</v>
      </c>
      <c r="P566">
        <f>SQRT(Tabelle12[[#This Row],[X]]*Tabelle12[[#This Row],[X]] + Tabelle12[[#This Row],[Y]]*Tabelle12[[#This Row],[Y]] +Tabelle12[[#This Row],[Z]]*Tabelle12[[#This Row],[Z]])</f>
        <v>0</v>
      </c>
      <c r="Q566">
        <v>136</v>
      </c>
      <c r="R566">
        <v>109.2</v>
      </c>
      <c r="S566">
        <v>-41.8</v>
      </c>
      <c r="T566">
        <v>180</v>
      </c>
      <c r="U566">
        <v>6.0463400000000003E-6</v>
      </c>
      <c r="V566">
        <v>-90</v>
      </c>
    </row>
    <row r="567" spans="1:22">
      <c r="A567">
        <v>11868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 t="e">
        <f>IF(AND(Tabelle12[[#This Row],[AreaPx]]&gt;0,NOT(Tabelle12[[#This Row],[AreaPx]]="inf")),Tabelle12[[#This Row],[AreaPx]], NA())</f>
        <v>#N/A</v>
      </c>
      <c r="J567">
        <v>0</v>
      </c>
      <c r="K567">
        <v>0</v>
      </c>
      <c r="L567">
        <v>0</v>
      </c>
      <c r="M567">
        <v>0</v>
      </c>
      <c r="N567">
        <v>0</v>
      </c>
      <c r="O567">
        <f>Tabelle12[[#This Row],[Roll]]+Tabelle12[[#This Row],[Pitch]]</f>
        <v>0</v>
      </c>
      <c r="P567">
        <f>SQRT(Tabelle12[[#This Row],[X]]*Tabelle12[[#This Row],[X]] + Tabelle12[[#This Row],[Y]]*Tabelle12[[#This Row],[Y]] +Tabelle12[[#This Row],[Z]]*Tabelle12[[#This Row],[Z]])</f>
        <v>0</v>
      </c>
      <c r="Q567">
        <v>136</v>
      </c>
      <c r="R567">
        <v>109.2</v>
      </c>
      <c r="S567">
        <v>-41.8</v>
      </c>
      <c r="T567">
        <v>180</v>
      </c>
      <c r="U567">
        <v>6.0463400000000003E-6</v>
      </c>
      <c r="V567">
        <v>-90</v>
      </c>
    </row>
    <row r="568" spans="1:22">
      <c r="A568">
        <v>11877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 t="e">
        <f>IF(AND(Tabelle12[[#This Row],[AreaPx]]&gt;0,NOT(Tabelle12[[#This Row],[AreaPx]]="inf")),Tabelle12[[#This Row],[AreaPx]], NA())</f>
        <v>#N/A</v>
      </c>
      <c r="J568">
        <v>0</v>
      </c>
      <c r="K568">
        <v>0</v>
      </c>
      <c r="L568">
        <v>0</v>
      </c>
      <c r="M568">
        <v>0</v>
      </c>
      <c r="N568">
        <v>0</v>
      </c>
      <c r="O568">
        <f>Tabelle12[[#This Row],[Roll]]+Tabelle12[[#This Row],[Pitch]]</f>
        <v>0</v>
      </c>
      <c r="P568">
        <f>SQRT(Tabelle12[[#This Row],[X]]*Tabelle12[[#This Row],[X]] + Tabelle12[[#This Row],[Y]]*Tabelle12[[#This Row],[Y]] +Tabelle12[[#This Row],[Z]]*Tabelle12[[#This Row],[Z]])</f>
        <v>0</v>
      </c>
      <c r="Q568">
        <v>136</v>
      </c>
      <c r="R568">
        <v>109.2</v>
      </c>
      <c r="S568">
        <v>-41.8</v>
      </c>
      <c r="T568">
        <v>180</v>
      </c>
      <c r="U568">
        <v>6.0463400000000003E-6</v>
      </c>
      <c r="V568">
        <v>-90</v>
      </c>
    </row>
    <row r="569" spans="1:22">
      <c r="A569">
        <v>11902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 t="e">
        <f>IF(AND(Tabelle12[[#This Row],[AreaPx]]&gt;0,NOT(Tabelle12[[#This Row],[AreaPx]]="inf")),Tabelle12[[#This Row],[AreaPx]], NA())</f>
        <v>#N/A</v>
      </c>
      <c r="J569">
        <v>0</v>
      </c>
      <c r="K569">
        <v>0</v>
      </c>
      <c r="L569">
        <v>0</v>
      </c>
      <c r="M569">
        <v>0</v>
      </c>
      <c r="N569">
        <v>0</v>
      </c>
      <c r="O569">
        <f>Tabelle12[[#This Row],[Roll]]+Tabelle12[[#This Row],[Pitch]]</f>
        <v>0</v>
      </c>
      <c r="P569">
        <f>SQRT(Tabelle12[[#This Row],[X]]*Tabelle12[[#This Row],[X]] + Tabelle12[[#This Row],[Y]]*Tabelle12[[#This Row],[Y]] +Tabelle12[[#This Row],[Z]]*Tabelle12[[#This Row],[Z]])</f>
        <v>0</v>
      </c>
      <c r="Q569">
        <v>136</v>
      </c>
      <c r="R569">
        <v>109.2</v>
      </c>
      <c r="S569">
        <v>-41.8</v>
      </c>
      <c r="T569">
        <v>180</v>
      </c>
      <c r="U569">
        <v>6.0463400000000003E-6</v>
      </c>
      <c r="V569">
        <v>-90</v>
      </c>
    </row>
    <row r="570" spans="1:22">
      <c r="A570">
        <v>11918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 t="e">
        <f>IF(AND(Tabelle12[[#This Row],[AreaPx]]&gt;0,NOT(Tabelle12[[#This Row],[AreaPx]]="inf")),Tabelle12[[#This Row],[AreaPx]], NA())</f>
        <v>#N/A</v>
      </c>
      <c r="J570">
        <v>0</v>
      </c>
      <c r="K570">
        <v>0</v>
      </c>
      <c r="L570">
        <v>0</v>
      </c>
      <c r="M570">
        <v>0</v>
      </c>
      <c r="N570">
        <v>0</v>
      </c>
      <c r="O570">
        <f>Tabelle12[[#This Row],[Roll]]+Tabelle12[[#This Row],[Pitch]]</f>
        <v>0</v>
      </c>
      <c r="P570">
        <f>SQRT(Tabelle12[[#This Row],[X]]*Tabelle12[[#This Row],[X]] + Tabelle12[[#This Row],[Y]]*Tabelle12[[#This Row],[Y]] +Tabelle12[[#This Row],[Z]]*Tabelle12[[#This Row],[Z]])</f>
        <v>0</v>
      </c>
      <c r="Q570">
        <v>136</v>
      </c>
      <c r="R570">
        <v>109.2</v>
      </c>
      <c r="S570">
        <v>-41.8</v>
      </c>
      <c r="T570">
        <v>180</v>
      </c>
      <c r="U570">
        <v>6.0463400000000003E-6</v>
      </c>
      <c r="V570">
        <v>-90</v>
      </c>
    </row>
    <row r="571" spans="1:22">
      <c r="A571">
        <v>11944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 t="e">
        <f>IF(AND(Tabelle12[[#This Row],[AreaPx]]&gt;0,NOT(Tabelle12[[#This Row],[AreaPx]]="inf")),Tabelle12[[#This Row],[AreaPx]], NA())</f>
        <v>#N/A</v>
      </c>
      <c r="J571">
        <v>0</v>
      </c>
      <c r="K571">
        <v>0</v>
      </c>
      <c r="L571">
        <v>0</v>
      </c>
      <c r="M571">
        <v>0</v>
      </c>
      <c r="N571">
        <v>0</v>
      </c>
      <c r="O571">
        <f>Tabelle12[[#This Row],[Roll]]+Tabelle12[[#This Row],[Pitch]]</f>
        <v>0</v>
      </c>
      <c r="P571">
        <f>SQRT(Tabelle12[[#This Row],[X]]*Tabelle12[[#This Row],[X]] + Tabelle12[[#This Row],[Y]]*Tabelle12[[#This Row],[Y]] +Tabelle12[[#This Row],[Z]]*Tabelle12[[#This Row],[Z]])</f>
        <v>0</v>
      </c>
      <c r="Q571">
        <v>136</v>
      </c>
      <c r="R571">
        <v>109.2</v>
      </c>
      <c r="S571">
        <v>-41.8</v>
      </c>
      <c r="T571">
        <v>180</v>
      </c>
      <c r="U571">
        <v>6.0463400000000003E-6</v>
      </c>
      <c r="V571">
        <v>-90</v>
      </c>
    </row>
    <row r="572" spans="1:22">
      <c r="A572">
        <v>11981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 t="e">
        <f>IF(AND(Tabelle12[[#This Row],[AreaPx]]&gt;0,NOT(Tabelle12[[#This Row],[AreaPx]]="inf")),Tabelle12[[#This Row],[AreaPx]], NA())</f>
        <v>#N/A</v>
      </c>
      <c r="J572">
        <v>0</v>
      </c>
      <c r="K572">
        <v>0</v>
      </c>
      <c r="L572">
        <v>0</v>
      </c>
      <c r="M572">
        <v>0</v>
      </c>
      <c r="N572">
        <v>0</v>
      </c>
      <c r="O572">
        <f>Tabelle12[[#This Row],[Roll]]+Tabelle12[[#This Row],[Pitch]]</f>
        <v>0</v>
      </c>
      <c r="P572">
        <f>SQRT(Tabelle12[[#This Row],[X]]*Tabelle12[[#This Row],[X]] + Tabelle12[[#This Row],[Y]]*Tabelle12[[#This Row],[Y]] +Tabelle12[[#This Row],[Z]]*Tabelle12[[#This Row],[Z]])</f>
        <v>0</v>
      </c>
      <c r="Q572">
        <v>136</v>
      </c>
      <c r="R572">
        <v>109.2</v>
      </c>
      <c r="S572">
        <v>-41.8</v>
      </c>
      <c r="T572">
        <v>180</v>
      </c>
      <c r="U572">
        <v>6.0463400000000003E-6</v>
      </c>
      <c r="V572">
        <v>-90</v>
      </c>
    </row>
    <row r="573" spans="1:22">
      <c r="A573">
        <v>12011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 t="e">
        <f>IF(AND(Tabelle12[[#This Row],[AreaPx]]&gt;0,NOT(Tabelle12[[#This Row],[AreaPx]]="inf")),Tabelle12[[#This Row],[AreaPx]], NA())</f>
        <v>#N/A</v>
      </c>
      <c r="J573">
        <v>0</v>
      </c>
      <c r="K573">
        <v>0</v>
      </c>
      <c r="L573">
        <v>0</v>
      </c>
      <c r="M573">
        <v>0</v>
      </c>
      <c r="N573">
        <v>0</v>
      </c>
      <c r="O573">
        <f>Tabelle12[[#This Row],[Roll]]+Tabelle12[[#This Row],[Pitch]]</f>
        <v>0</v>
      </c>
      <c r="P573">
        <f>SQRT(Tabelle12[[#This Row],[X]]*Tabelle12[[#This Row],[X]] + Tabelle12[[#This Row],[Y]]*Tabelle12[[#This Row],[Y]] +Tabelle12[[#This Row],[Z]]*Tabelle12[[#This Row],[Z]])</f>
        <v>0</v>
      </c>
      <c r="Q573">
        <v>136</v>
      </c>
      <c r="R573">
        <v>109.2</v>
      </c>
      <c r="S573">
        <v>-41.8</v>
      </c>
      <c r="T573">
        <v>180</v>
      </c>
      <c r="U573">
        <v>6.0463400000000003E-6</v>
      </c>
      <c r="V573">
        <v>-90</v>
      </c>
    </row>
    <row r="574" spans="1:22">
      <c r="A574">
        <v>12053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 t="e">
        <f>IF(AND(Tabelle12[[#This Row],[AreaPx]]&gt;0,NOT(Tabelle12[[#This Row],[AreaPx]]="inf")),Tabelle12[[#This Row],[AreaPx]], NA())</f>
        <v>#N/A</v>
      </c>
      <c r="J574">
        <v>0</v>
      </c>
      <c r="K574">
        <v>0</v>
      </c>
      <c r="L574">
        <v>0</v>
      </c>
      <c r="M574">
        <v>0</v>
      </c>
      <c r="N574">
        <v>0</v>
      </c>
      <c r="O574">
        <f>Tabelle12[[#This Row],[Roll]]+Tabelle12[[#This Row],[Pitch]]</f>
        <v>0</v>
      </c>
      <c r="P574">
        <f>SQRT(Tabelle12[[#This Row],[X]]*Tabelle12[[#This Row],[X]] + Tabelle12[[#This Row],[Y]]*Tabelle12[[#This Row],[Y]] +Tabelle12[[#This Row],[Z]]*Tabelle12[[#This Row],[Z]])</f>
        <v>0</v>
      </c>
      <c r="Q574">
        <v>136</v>
      </c>
      <c r="R574">
        <v>109.2</v>
      </c>
      <c r="S574">
        <v>-41.8</v>
      </c>
      <c r="T574">
        <v>180</v>
      </c>
      <c r="U574">
        <v>6.0463400000000003E-6</v>
      </c>
      <c r="V574">
        <v>-90</v>
      </c>
    </row>
    <row r="575" spans="1:22">
      <c r="A575">
        <v>12085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 t="e">
        <f>IF(AND(Tabelle12[[#This Row],[AreaPx]]&gt;0,NOT(Tabelle12[[#This Row],[AreaPx]]="inf")),Tabelle12[[#This Row],[AreaPx]], NA())</f>
        <v>#N/A</v>
      </c>
      <c r="J575">
        <v>0</v>
      </c>
      <c r="K575">
        <v>0</v>
      </c>
      <c r="L575">
        <v>0</v>
      </c>
      <c r="M575">
        <v>0</v>
      </c>
      <c r="N575">
        <v>0</v>
      </c>
      <c r="O575">
        <f>Tabelle12[[#This Row],[Roll]]+Tabelle12[[#This Row],[Pitch]]</f>
        <v>0</v>
      </c>
      <c r="P575">
        <f>SQRT(Tabelle12[[#This Row],[X]]*Tabelle12[[#This Row],[X]] + Tabelle12[[#This Row],[Y]]*Tabelle12[[#This Row],[Y]] +Tabelle12[[#This Row],[Z]]*Tabelle12[[#This Row],[Z]])</f>
        <v>0</v>
      </c>
      <c r="Q575">
        <v>136</v>
      </c>
      <c r="R575">
        <v>109.2</v>
      </c>
      <c r="S575">
        <v>-41.8</v>
      </c>
      <c r="T575">
        <v>180</v>
      </c>
      <c r="U575">
        <v>6.0463400000000003E-6</v>
      </c>
      <c r="V575">
        <v>-90</v>
      </c>
    </row>
    <row r="576" spans="1:22">
      <c r="A576">
        <v>12127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 t="e">
        <f>IF(AND(Tabelle12[[#This Row],[AreaPx]]&gt;0,NOT(Tabelle12[[#This Row],[AreaPx]]="inf")),Tabelle12[[#This Row],[AreaPx]], NA())</f>
        <v>#N/A</v>
      </c>
      <c r="J576">
        <v>0</v>
      </c>
      <c r="K576">
        <v>0</v>
      </c>
      <c r="L576">
        <v>0</v>
      </c>
      <c r="M576">
        <v>0</v>
      </c>
      <c r="N576">
        <v>0</v>
      </c>
      <c r="O576">
        <f>Tabelle12[[#This Row],[Roll]]+Tabelle12[[#This Row],[Pitch]]</f>
        <v>0</v>
      </c>
      <c r="P576">
        <f>SQRT(Tabelle12[[#This Row],[X]]*Tabelle12[[#This Row],[X]] + Tabelle12[[#This Row],[Y]]*Tabelle12[[#This Row],[Y]] +Tabelle12[[#This Row],[Z]]*Tabelle12[[#This Row],[Z]])</f>
        <v>0</v>
      </c>
      <c r="Q576">
        <v>136</v>
      </c>
      <c r="R576">
        <v>109.2</v>
      </c>
      <c r="S576">
        <v>-41.8</v>
      </c>
      <c r="T576">
        <v>180</v>
      </c>
      <c r="U576">
        <v>6.0463400000000003E-6</v>
      </c>
      <c r="V576">
        <v>-90</v>
      </c>
    </row>
    <row r="577" spans="1:22">
      <c r="A577">
        <v>12166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 t="e">
        <f>IF(AND(Tabelle12[[#This Row],[AreaPx]]&gt;0,NOT(Tabelle12[[#This Row],[AreaPx]]="inf")),Tabelle12[[#This Row],[AreaPx]], NA())</f>
        <v>#N/A</v>
      </c>
      <c r="J577">
        <v>0</v>
      </c>
      <c r="K577">
        <v>0</v>
      </c>
      <c r="L577">
        <v>0</v>
      </c>
      <c r="M577">
        <v>0</v>
      </c>
      <c r="N577">
        <v>0</v>
      </c>
      <c r="O577">
        <f>Tabelle12[[#This Row],[Roll]]+Tabelle12[[#This Row],[Pitch]]</f>
        <v>0</v>
      </c>
      <c r="P577">
        <f>SQRT(Tabelle12[[#This Row],[X]]*Tabelle12[[#This Row],[X]] + Tabelle12[[#This Row],[Y]]*Tabelle12[[#This Row],[Y]] +Tabelle12[[#This Row],[Z]]*Tabelle12[[#This Row],[Z]])</f>
        <v>0</v>
      </c>
      <c r="Q577">
        <v>136</v>
      </c>
      <c r="R577">
        <v>109.2</v>
      </c>
      <c r="S577">
        <v>-41.8</v>
      </c>
      <c r="T577">
        <v>180</v>
      </c>
      <c r="U577">
        <v>6.0463400000000003E-6</v>
      </c>
      <c r="V577">
        <v>-90</v>
      </c>
    </row>
    <row r="578" spans="1:22">
      <c r="A578">
        <v>12196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 t="e">
        <f>IF(AND(Tabelle12[[#This Row],[AreaPx]]&gt;0,NOT(Tabelle12[[#This Row],[AreaPx]]="inf")),Tabelle12[[#This Row],[AreaPx]], NA())</f>
        <v>#N/A</v>
      </c>
      <c r="J578">
        <v>0</v>
      </c>
      <c r="K578">
        <v>0</v>
      </c>
      <c r="L578">
        <v>0</v>
      </c>
      <c r="M578">
        <v>0</v>
      </c>
      <c r="N578">
        <v>0</v>
      </c>
      <c r="O578">
        <f>Tabelle12[[#This Row],[Roll]]+Tabelle12[[#This Row],[Pitch]]</f>
        <v>0</v>
      </c>
      <c r="P578">
        <f>SQRT(Tabelle12[[#This Row],[X]]*Tabelle12[[#This Row],[X]] + Tabelle12[[#This Row],[Y]]*Tabelle12[[#This Row],[Y]] +Tabelle12[[#This Row],[Z]]*Tabelle12[[#This Row],[Z]])</f>
        <v>0</v>
      </c>
      <c r="Q578">
        <v>136</v>
      </c>
      <c r="R578">
        <v>109.2</v>
      </c>
      <c r="S578">
        <v>-41.8</v>
      </c>
      <c r="T578">
        <v>180</v>
      </c>
      <c r="U578">
        <v>6.0463400000000003E-6</v>
      </c>
      <c r="V578">
        <v>-90</v>
      </c>
    </row>
    <row r="579" spans="1:22">
      <c r="A579">
        <v>12222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 t="e">
        <f>IF(AND(Tabelle12[[#This Row],[AreaPx]]&gt;0,NOT(Tabelle12[[#This Row],[AreaPx]]="inf")),Tabelle12[[#This Row],[AreaPx]], NA())</f>
        <v>#N/A</v>
      </c>
      <c r="J579">
        <v>0</v>
      </c>
      <c r="K579">
        <v>0</v>
      </c>
      <c r="L579">
        <v>0</v>
      </c>
      <c r="M579">
        <v>0</v>
      </c>
      <c r="N579">
        <v>0</v>
      </c>
      <c r="O579">
        <f>Tabelle12[[#This Row],[Roll]]+Tabelle12[[#This Row],[Pitch]]</f>
        <v>0</v>
      </c>
      <c r="P579">
        <f>SQRT(Tabelle12[[#This Row],[X]]*Tabelle12[[#This Row],[X]] + Tabelle12[[#This Row],[Y]]*Tabelle12[[#This Row],[Y]] +Tabelle12[[#This Row],[Z]]*Tabelle12[[#This Row],[Z]])</f>
        <v>0</v>
      </c>
      <c r="Q579">
        <v>136</v>
      </c>
      <c r="R579">
        <v>109.2</v>
      </c>
      <c r="S579">
        <v>-41.8</v>
      </c>
      <c r="T579">
        <v>180</v>
      </c>
      <c r="U579">
        <v>6.0463400000000003E-6</v>
      </c>
      <c r="V579">
        <v>-90</v>
      </c>
    </row>
    <row r="580" spans="1:22">
      <c r="A580">
        <v>12252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 t="e">
        <f>IF(AND(Tabelle12[[#This Row],[AreaPx]]&gt;0,NOT(Tabelle12[[#This Row],[AreaPx]]="inf")),Tabelle12[[#This Row],[AreaPx]], NA())</f>
        <v>#N/A</v>
      </c>
      <c r="J580">
        <v>0</v>
      </c>
      <c r="K580">
        <v>0</v>
      </c>
      <c r="L580">
        <v>0</v>
      </c>
      <c r="M580">
        <v>0</v>
      </c>
      <c r="N580">
        <v>0</v>
      </c>
      <c r="O580">
        <f>Tabelle12[[#This Row],[Roll]]+Tabelle12[[#This Row],[Pitch]]</f>
        <v>0</v>
      </c>
      <c r="P580">
        <f>SQRT(Tabelle12[[#This Row],[X]]*Tabelle12[[#This Row],[X]] + Tabelle12[[#This Row],[Y]]*Tabelle12[[#This Row],[Y]] +Tabelle12[[#This Row],[Z]]*Tabelle12[[#This Row],[Z]])</f>
        <v>0</v>
      </c>
      <c r="Q580">
        <v>136</v>
      </c>
      <c r="R580">
        <v>109.2</v>
      </c>
      <c r="S580">
        <v>-41.8</v>
      </c>
      <c r="T580">
        <v>180</v>
      </c>
      <c r="U580">
        <v>6.0463400000000003E-6</v>
      </c>
      <c r="V580">
        <v>-90</v>
      </c>
    </row>
    <row r="581" spans="1:22">
      <c r="A581">
        <v>12282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 t="e">
        <f>IF(AND(Tabelle12[[#This Row],[AreaPx]]&gt;0,NOT(Tabelle12[[#This Row],[AreaPx]]="inf")),Tabelle12[[#This Row],[AreaPx]], NA())</f>
        <v>#N/A</v>
      </c>
      <c r="J581">
        <v>0</v>
      </c>
      <c r="K581">
        <v>0</v>
      </c>
      <c r="L581">
        <v>0</v>
      </c>
      <c r="M581">
        <v>0</v>
      </c>
      <c r="N581">
        <v>0</v>
      </c>
      <c r="O581">
        <f>Tabelle12[[#This Row],[Roll]]+Tabelle12[[#This Row],[Pitch]]</f>
        <v>0</v>
      </c>
      <c r="P581">
        <f>SQRT(Tabelle12[[#This Row],[X]]*Tabelle12[[#This Row],[X]] + Tabelle12[[#This Row],[Y]]*Tabelle12[[#This Row],[Y]] +Tabelle12[[#This Row],[Z]]*Tabelle12[[#This Row],[Z]])</f>
        <v>0</v>
      </c>
      <c r="Q581">
        <v>136</v>
      </c>
      <c r="R581">
        <v>109.2</v>
      </c>
      <c r="S581">
        <v>-41.8</v>
      </c>
      <c r="T581">
        <v>180</v>
      </c>
      <c r="U581">
        <v>6.0463400000000003E-6</v>
      </c>
      <c r="V581">
        <v>-90</v>
      </c>
    </row>
    <row r="582" spans="1:22">
      <c r="A582">
        <v>12310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 t="e">
        <f>IF(AND(Tabelle12[[#This Row],[AreaPx]]&gt;0,NOT(Tabelle12[[#This Row],[AreaPx]]="inf")),Tabelle12[[#This Row],[AreaPx]], NA())</f>
        <v>#N/A</v>
      </c>
      <c r="J582">
        <v>0</v>
      </c>
      <c r="K582">
        <v>0</v>
      </c>
      <c r="L582">
        <v>0</v>
      </c>
      <c r="M582">
        <v>0</v>
      </c>
      <c r="N582">
        <v>0</v>
      </c>
      <c r="O582">
        <f>Tabelle12[[#This Row],[Roll]]+Tabelle12[[#This Row],[Pitch]]</f>
        <v>0</v>
      </c>
      <c r="P582">
        <f>SQRT(Tabelle12[[#This Row],[X]]*Tabelle12[[#This Row],[X]] + Tabelle12[[#This Row],[Y]]*Tabelle12[[#This Row],[Y]] +Tabelle12[[#This Row],[Z]]*Tabelle12[[#This Row],[Z]])</f>
        <v>0</v>
      </c>
      <c r="Q582">
        <v>136</v>
      </c>
      <c r="R582">
        <v>109.2</v>
      </c>
      <c r="S582">
        <v>-41.8</v>
      </c>
      <c r="T582">
        <v>180</v>
      </c>
      <c r="U582">
        <v>6.0463400000000003E-6</v>
      </c>
      <c r="V582">
        <v>-90</v>
      </c>
    </row>
    <row r="583" spans="1:22">
      <c r="A583">
        <v>12333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 t="e">
        <f>IF(AND(Tabelle12[[#This Row],[AreaPx]]&gt;0,NOT(Tabelle12[[#This Row],[AreaPx]]="inf")),Tabelle12[[#This Row],[AreaPx]], NA())</f>
        <v>#N/A</v>
      </c>
      <c r="J583">
        <v>0</v>
      </c>
      <c r="K583">
        <v>0</v>
      </c>
      <c r="L583">
        <v>0</v>
      </c>
      <c r="M583">
        <v>0</v>
      </c>
      <c r="N583">
        <v>0</v>
      </c>
      <c r="O583">
        <f>Tabelle12[[#This Row],[Roll]]+Tabelle12[[#This Row],[Pitch]]</f>
        <v>0</v>
      </c>
      <c r="P583">
        <f>SQRT(Tabelle12[[#This Row],[X]]*Tabelle12[[#This Row],[X]] + Tabelle12[[#This Row],[Y]]*Tabelle12[[#This Row],[Y]] +Tabelle12[[#This Row],[Z]]*Tabelle12[[#This Row],[Z]])</f>
        <v>0</v>
      </c>
      <c r="Q583">
        <v>136</v>
      </c>
      <c r="R583">
        <v>109.2</v>
      </c>
      <c r="S583">
        <v>-41.8</v>
      </c>
      <c r="T583">
        <v>180</v>
      </c>
      <c r="U583">
        <v>6.0463400000000003E-6</v>
      </c>
      <c r="V583">
        <v>-90</v>
      </c>
    </row>
    <row r="584" spans="1:22">
      <c r="A584">
        <v>12350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 t="e">
        <f>IF(AND(Tabelle12[[#This Row],[AreaPx]]&gt;0,NOT(Tabelle12[[#This Row],[AreaPx]]="inf")),Tabelle12[[#This Row],[AreaPx]], NA())</f>
        <v>#N/A</v>
      </c>
      <c r="J584">
        <v>0</v>
      </c>
      <c r="K584">
        <v>0</v>
      </c>
      <c r="L584">
        <v>0</v>
      </c>
      <c r="M584">
        <v>0</v>
      </c>
      <c r="N584">
        <v>0</v>
      </c>
      <c r="O584">
        <f>Tabelle12[[#This Row],[Roll]]+Tabelle12[[#This Row],[Pitch]]</f>
        <v>0</v>
      </c>
      <c r="P584">
        <f>SQRT(Tabelle12[[#This Row],[X]]*Tabelle12[[#This Row],[X]] + Tabelle12[[#This Row],[Y]]*Tabelle12[[#This Row],[Y]] +Tabelle12[[#This Row],[Z]]*Tabelle12[[#This Row],[Z]])</f>
        <v>0</v>
      </c>
      <c r="Q584">
        <v>136</v>
      </c>
      <c r="R584">
        <v>109.2</v>
      </c>
      <c r="S584">
        <v>-41.8</v>
      </c>
      <c r="T584">
        <v>180</v>
      </c>
      <c r="U584">
        <v>6.0463400000000003E-6</v>
      </c>
      <c r="V584">
        <v>-90</v>
      </c>
    </row>
    <row r="585" spans="1:22">
      <c r="A585">
        <v>12370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 t="e">
        <f>IF(AND(Tabelle12[[#This Row],[AreaPx]]&gt;0,NOT(Tabelle12[[#This Row],[AreaPx]]="inf")),Tabelle12[[#This Row],[AreaPx]], NA())</f>
        <v>#N/A</v>
      </c>
      <c r="J585">
        <v>0</v>
      </c>
      <c r="K585">
        <v>0</v>
      </c>
      <c r="L585">
        <v>0</v>
      </c>
      <c r="M585">
        <v>0</v>
      </c>
      <c r="N585">
        <v>0</v>
      </c>
      <c r="O585">
        <f>Tabelle12[[#This Row],[Roll]]+Tabelle12[[#This Row],[Pitch]]</f>
        <v>0</v>
      </c>
      <c r="P585">
        <f>SQRT(Tabelle12[[#This Row],[X]]*Tabelle12[[#This Row],[X]] + Tabelle12[[#This Row],[Y]]*Tabelle12[[#This Row],[Y]] +Tabelle12[[#This Row],[Z]]*Tabelle12[[#This Row],[Z]])</f>
        <v>0</v>
      </c>
      <c r="Q585">
        <v>136</v>
      </c>
      <c r="R585">
        <v>109.2</v>
      </c>
      <c r="S585">
        <v>-41.8</v>
      </c>
      <c r="T585">
        <v>180</v>
      </c>
      <c r="U585">
        <v>6.0463400000000003E-6</v>
      </c>
      <c r="V585">
        <v>-90</v>
      </c>
    </row>
    <row r="586" spans="1:22">
      <c r="A586">
        <v>12378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 t="e">
        <f>IF(AND(Tabelle12[[#This Row],[AreaPx]]&gt;0,NOT(Tabelle12[[#This Row],[AreaPx]]="inf")),Tabelle12[[#This Row],[AreaPx]], NA())</f>
        <v>#N/A</v>
      </c>
      <c r="J586">
        <v>0</v>
      </c>
      <c r="K586">
        <v>0</v>
      </c>
      <c r="L586">
        <v>0</v>
      </c>
      <c r="M586">
        <v>0</v>
      </c>
      <c r="N586">
        <v>0</v>
      </c>
      <c r="O586">
        <f>Tabelle12[[#This Row],[Roll]]+Tabelle12[[#This Row],[Pitch]]</f>
        <v>0</v>
      </c>
      <c r="P586">
        <f>SQRT(Tabelle12[[#This Row],[X]]*Tabelle12[[#This Row],[X]] + Tabelle12[[#This Row],[Y]]*Tabelle12[[#This Row],[Y]] +Tabelle12[[#This Row],[Z]]*Tabelle12[[#This Row],[Z]])</f>
        <v>0</v>
      </c>
      <c r="Q586">
        <v>136</v>
      </c>
      <c r="R586">
        <v>109.2</v>
      </c>
      <c r="S586">
        <v>-41.8</v>
      </c>
      <c r="T586">
        <v>180</v>
      </c>
      <c r="U586">
        <v>6.0463400000000003E-6</v>
      </c>
      <c r="V586">
        <v>-90</v>
      </c>
    </row>
    <row r="587" spans="1:22">
      <c r="A587">
        <v>12393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 t="e">
        <f>IF(AND(Tabelle12[[#This Row],[AreaPx]]&gt;0,NOT(Tabelle12[[#This Row],[AreaPx]]="inf")),Tabelle12[[#This Row],[AreaPx]], NA())</f>
        <v>#N/A</v>
      </c>
      <c r="J587">
        <v>0</v>
      </c>
      <c r="K587">
        <v>0</v>
      </c>
      <c r="L587">
        <v>0</v>
      </c>
      <c r="M587">
        <v>0</v>
      </c>
      <c r="N587">
        <v>0</v>
      </c>
      <c r="O587">
        <f>Tabelle12[[#This Row],[Roll]]+Tabelle12[[#This Row],[Pitch]]</f>
        <v>0</v>
      </c>
      <c r="P587">
        <f>SQRT(Tabelle12[[#This Row],[X]]*Tabelle12[[#This Row],[X]] + Tabelle12[[#This Row],[Y]]*Tabelle12[[#This Row],[Y]] +Tabelle12[[#This Row],[Z]]*Tabelle12[[#This Row],[Z]])</f>
        <v>0</v>
      </c>
      <c r="Q587">
        <v>136</v>
      </c>
      <c r="R587">
        <v>109.2</v>
      </c>
      <c r="S587">
        <v>-41.8</v>
      </c>
      <c r="T587">
        <v>180</v>
      </c>
      <c r="U587">
        <v>6.0463400000000003E-6</v>
      </c>
      <c r="V587">
        <v>-90</v>
      </c>
    </row>
    <row r="588" spans="1:22">
      <c r="A588">
        <v>12402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 t="e">
        <f>IF(AND(Tabelle12[[#This Row],[AreaPx]]&gt;0,NOT(Tabelle12[[#This Row],[AreaPx]]="inf")),Tabelle12[[#This Row],[AreaPx]], NA())</f>
        <v>#N/A</v>
      </c>
      <c r="J588">
        <v>0</v>
      </c>
      <c r="K588">
        <v>0</v>
      </c>
      <c r="L588">
        <v>0</v>
      </c>
      <c r="M588">
        <v>0</v>
      </c>
      <c r="N588">
        <v>0</v>
      </c>
      <c r="O588">
        <f>Tabelle12[[#This Row],[Roll]]+Tabelle12[[#This Row],[Pitch]]</f>
        <v>0</v>
      </c>
      <c r="P588">
        <f>SQRT(Tabelle12[[#This Row],[X]]*Tabelle12[[#This Row],[X]] + Tabelle12[[#This Row],[Y]]*Tabelle12[[#This Row],[Y]] +Tabelle12[[#This Row],[Z]]*Tabelle12[[#This Row],[Z]])</f>
        <v>0</v>
      </c>
      <c r="Q588">
        <v>136</v>
      </c>
      <c r="R588">
        <v>109.2</v>
      </c>
      <c r="S588">
        <v>-41.8</v>
      </c>
      <c r="T588">
        <v>180</v>
      </c>
      <c r="U588">
        <v>6.0463400000000003E-6</v>
      </c>
      <c r="V588">
        <v>-90</v>
      </c>
    </row>
    <row r="589" spans="1:22">
      <c r="A589">
        <v>12411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 t="e">
        <f>IF(AND(Tabelle12[[#This Row],[AreaPx]]&gt;0,NOT(Tabelle12[[#This Row],[AreaPx]]="inf")),Tabelle12[[#This Row],[AreaPx]], NA())</f>
        <v>#N/A</v>
      </c>
      <c r="J589">
        <v>0</v>
      </c>
      <c r="K589">
        <v>0</v>
      </c>
      <c r="L589">
        <v>0</v>
      </c>
      <c r="M589">
        <v>0</v>
      </c>
      <c r="N589">
        <v>0</v>
      </c>
      <c r="O589">
        <f>Tabelle12[[#This Row],[Roll]]+Tabelle12[[#This Row],[Pitch]]</f>
        <v>0</v>
      </c>
      <c r="P589">
        <f>SQRT(Tabelle12[[#This Row],[X]]*Tabelle12[[#This Row],[X]] + Tabelle12[[#This Row],[Y]]*Tabelle12[[#This Row],[Y]] +Tabelle12[[#This Row],[Z]]*Tabelle12[[#This Row],[Z]])</f>
        <v>0</v>
      </c>
      <c r="Q589">
        <v>136</v>
      </c>
      <c r="R589">
        <v>109.2</v>
      </c>
      <c r="S589">
        <v>-41.8</v>
      </c>
      <c r="T589">
        <v>180</v>
      </c>
      <c r="U589">
        <v>6.0463400000000003E-6</v>
      </c>
      <c r="V589">
        <v>-90</v>
      </c>
    </row>
    <row r="590" spans="1:22">
      <c r="A590">
        <v>12436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 t="e">
        <f>IF(AND(Tabelle12[[#This Row],[AreaPx]]&gt;0,NOT(Tabelle12[[#This Row],[AreaPx]]="inf")),Tabelle12[[#This Row],[AreaPx]], NA())</f>
        <v>#N/A</v>
      </c>
      <c r="J590">
        <v>0</v>
      </c>
      <c r="K590">
        <v>0</v>
      </c>
      <c r="L590">
        <v>0</v>
      </c>
      <c r="M590">
        <v>0</v>
      </c>
      <c r="N590">
        <v>0</v>
      </c>
      <c r="O590">
        <f>Tabelle12[[#This Row],[Roll]]+Tabelle12[[#This Row],[Pitch]]</f>
        <v>0</v>
      </c>
      <c r="P590">
        <f>SQRT(Tabelle12[[#This Row],[X]]*Tabelle12[[#This Row],[X]] + Tabelle12[[#This Row],[Y]]*Tabelle12[[#This Row],[Y]] +Tabelle12[[#This Row],[Z]]*Tabelle12[[#This Row],[Z]])</f>
        <v>0</v>
      </c>
      <c r="Q590">
        <v>136</v>
      </c>
      <c r="R590">
        <v>109.2</v>
      </c>
      <c r="S590">
        <v>-41.8</v>
      </c>
      <c r="T590">
        <v>180</v>
      </c>
      <c r="U590">
        <v>6.0463400000000003E-6</v>
      </c>
      <c r="V590">
        <v>-90</v>
      </c>
    </row>
    <row r="591" spans="1:22">
      <c r="A591">
        <v>12454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 t="e">
        <f>IF(AND(Tabelle12[[#This Row],[AreaPx]]&gt;0,NOT(Tabelle12[[#This Row],[AreaPx]]="inf")),Tabelle12[[#This Row],[AreaPx]], NA())</f>
        <v>#N/A</v>
      </c>
      <c r="J591">
        <v>0</v>
      </c>
      <c r="K591">
        <v>0</v>
      </c>
      <c r="L591">
        <v>0</v>
      </c>
      <c r="M591">
        <v>0</v>
      </c>
      <c r="N591">
        <v>0</v>
      </c>
      <c r="O591">
        <f>Tabelle12[[#This Row],[Roll]]+Tabelle12[[#This Row],[Pitch]]</f>
        <v>0</v>
      </c>
      <c r="P591">
        <f>SQRT(Tabelle12[[#This Row],[X]]*Tabelle12[[#This Row],[X]] + Tabelle12[[#This Row],[Y]]*Tabelle12[[#This Row],[Y]] +Tabelle12[[#This Row],[Z]]*Tabelle12[[#This Row],[Z]])</f>
        <v>0</v>
      </c>
      <c r="Q591">
        <v>136</v>
      </c>
      <c r="R591">
        <v>109.2</v>
      </c>
      <c r="S591">
        <v>-41.8</v>
      </c>
      <c r="T591">
        <v>180</v>
      </c>
      <c r="U591">
        <v>6.0463400000000003E-6</v>
      </c>
      <c r="V591">
        <v>-90</v>
      </c>
    </row>
    <row r="592" spans="1:22">
      <c r="A592">
        <v>12483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 t="e">
        <f>IF(AND(Tabelle12[[#This Row],[AreaPx]]&gt;0,NOT(Tabelle12[[#This Row],[AreaPx]]="inf")),Tabelle12[[#This Row],[AreaPx]], NA())</f>
        <v>#N/A</v>
      </c>
      <c r="J592">
        <v>0</v>
      </c>
      <c r="K592">
        <v>0</v>
      </c>
      <c r="L592">
        <v>0</v>
      </c>
      <c r="M592">
        <v>0</v>
      </c>
      <c r="N592">
        <v>0</v>
      </c>
      <c r="O592">
        <f>Tabelle12[[#This Row],[Roll]]+Tabelle12[[#This Row],[Pitch]]</f>
        <v>0</v>
      </c>
      <c r="P592">
        <f>SQRT(Tabelle12[[#This Row],[X]]*Tabelle12[[#This Row],[X]] + Tabelle12[[#This Row],[Y]]*Tabelle12[[#This Row],[Y]] +Tabelle12[[#This Row],[Z]]*Tabelle12[[#This Row],[Z]])</f>
        <v>0</v>
      </c>
      <c r="Q592">
        <v>136</v>
      </c>
      <c r="R592">
        <v>109.2</v>
      </c>
      <c r="S592">
        <v>-41.8</v>
      </c>
      <c r="T592">
        <v>180</v>
      </c>
      <c r="U592">
        <v>6.0463400000000003E-6</v>
      </c>
      <c r="V592">
        <v>-90</v>
      </c>
    </row>
    <row r="593" spans="1:22">
      <c r="A593">
        <v>12511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 t="e">
        <f>IF(AND(Tabelle12[[#This Row],[AreaPx]]&gt;0,NOT(Tabelle12[[#This Row],[AreaPx]]="inf")),Tabelle12[[#This Row],[AreaPx]], NA())</f>
        <v>#N/A</v>
      </c>
      <c r="J593">
        <v>0</v>
      </c>
      <c r="K593">
        <v>0</v>
      </c>
      <c r="L593">
        <v>0</v>
      </c>
      <c r="M593">
        <v>0</v>
      </c>
      <c r="N593">
        <v>0</v>
      </c>
      <c r="O593">
        <f>Tabelle12[[#This Row],[Roll]]+Tabelle12[[#This Row],[Pitch]]</f>
        <v>0</v>
      </c>
      <c r="P593">
        <f>SQRT(Tabelle12[[#This Row],[X]]*Tabelle12[[#This Row],[X]] + Tabelle12[[#This Row],[Y]]*Tabelle12[[#This Row],[Y]] +Tabelle12[[#This Row],[Z]]*Tabelle12[[#This Row],[Z]])</f>
        <v>0</v>
      </c>
      <c r="Q593">
        <v>136</v>
      </c>
      <c r="R593">
        <v>109.2</v>
      </c>
      <c r="S593">
        <v>-41.8</v>
      </c>
      <c r="T593">
        <v>180</v>
      </c>
      <c r="U593">
        <v>6.0463400000000003E-6</v>
      </c>
      <c r="V593">
        <v>-90</v>
      </c>
    </row>
    <row r="594" spans="1:22">
      <c r="A594">
        <v>12538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 t="e">
        <f>IF(AND(Tabelle12[[#This Row],[AreaPx]]&gt;0,NOT(Tabelle12[[#This Row],[AreaPx]]="inf")),Tabelle12[[#This Row],[AreaPx]], NA())</f>
        <v>#N/A</v>
      </c>
      <c r="J594">
        <v>0</v>
      </c>
      <c r="K594">
        <v>0</v>
      </c>
      <c r="L594">
        <v>0</v>
      </c>
      <c r="M594">
        <v>0</v>
      </c>
      <c r="N594">
        <v>0</v>
      </c>
      <c r="O594">
        <f>Tabelle12[[#This Row],[Roll]]+Tabelle12[[#This Row],[Pitch]]</f>
        <v>0</v>
      </c>
      <c r="P594">
        <f>SQRT(Tabelle12[[#This Row],[X]]*Tabelle12[[#This Row],[X]] + Tabelle12[[#This Row],[Y]]*Tabelle12[[#This Row],[Y]] +Tabelle12[[#This Row],[Z]]*Tabelle12[[#This Row],[Z]])</f>
        <v>0</v>
      </c>
      <c r="Q594">
        <v>136</v>
      </c>
      <c r="R594">
        <v>109.2</v>
      </c>
      <c r="S594">
        <v>-41.8</v>
      </c>
      <c r="T594">
        <v>180</v>
      </c>
      <c r="U594">
        <v>6.0463400000000003E-6</v>
      </c>
      <c r="V594">
        <v>-90</v>
      </c>
    </row>
    <row r="595" spans="1:22">
      <c r="A595">
        <v>12555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 t="e">
        <f>IF(AND(Tabelle12[[#This Row],[AreaPx]]&gt;0,NOT(Tabelle12[[#This Row],[AreaPx]]="inf")),Tabelle12[[#This Row],[AreaPx]], NA())</f>
        <v>#N/A</v>
      </c>
      <c r="J595">
        <v>0</v>
      </c>
      <c r="K595">
        <v>0</v>
      </c>
      <c r="L595">
        <v>0</v>
      </c>
      <c r="M595">
        <v>0</v>
      </c>
      <c r="N595">
        <v>0</v>
      </c>
      <c r="O595">
        <f>Tabelle12[[#This Row],[Roll]]+Tabelle12[[#This Row],[Pitch]]</f>
        <v>0</v>
      </c>
      <c r="P595">
        <f>SQRT(Tabelle12[[#This Row],[X]]*Tabelle12[[#This Row],[X]] + Tabelle12[[#This Row],[Y]]*Tabelle12[[#This Row],[Y]] +Tabelle12[[#This Row],[Z]]*Tabelle12[[#This Row],[Z]])</f>
        <v>0</v>
      </c>
      <c r="Q595">
        <v>136</v>
      </c>
      <c r="R595">
        <v>109.2</v>
      </c>
      <c r="S595">
        <v>-41.8</v>
      </c>
      <c r="T595">
        <v>180</v>
      </c>
      <c r="U595">
        <v>6.0463400000000003E-6</v>
      </c>
      <c r="V595">
        <v>-90</v>
      </c>
    </row>
    <row r="596" spans="1:22">
      <c r="A596">
        <v>12581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 t="e">
        <f>IF(AND(Tabelle12[[#This Row],[AreaPx]]&gt;0,NOT(Tabelle12[[#This Row],[AreaPx]]="inf")),Tabelle12[[#This Row],[AreaPx]], NA())</f>
        <v>#N/A</v>
      </c>
      <c r="J596">
        <v>0</v>
      </c>
      <c r="K596">
        <v>0</v>
      </c>
      <c r="L596">
        <v>0</v>
      </c>
      <c r="M596">
        <v>0</v>
      </c>
      <c r="N596">
        <v>0</v>
      </c>
      <c r="O596">
        <f>Tabelle12[[#This Row],[Roll]]+Tabelle12[[#This Row],[Pitch]]</f>
        <v>0</v>
      </c>
      <c r="P596">
        <f>SQRT(Tabelle12[[#This Row],[X]]*Tabelle12[[#This Row],[X]] + Tabelle12[[#This Row],[Y]]*Tabelle12[[#This Row],[Y]] +Tabelle12[[#This Row],[Z]]*Tabelle12[[#This Row],[Z]])</f>
        <v>0</v>
      </c>
      <c r="Q596">
        <v>136</v>
      </c>
      <c r="R596">
        <v>109.2</v>
      </c>
      <c r="S596">
        <v>-41.8</v>
      </c>
      <c r="T596">
        <v>180</v>
      </c>
      <c r="U596">
        <v>6.0463400000000003E-6</v>
      </c>
      <c r="V596">
        <v>-90</v>
      </c>
    </row>
    <row r="597" spans="1:22">
      <c r="A597">
        <v>12611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 t="e">
        <f>IF(AND(Tabelle12[[#This Row],[AreaPx]]&gt;0,NOT(Tabelle12[[#This Row],[AreaPx]]="inf")),Tabelle12[[#This Row],[AreaPx]], NA())</f>
        <v>#N/A</v>
      </c>
      <c r="J597">
        <v>0</v>
      </c>
      <c r="K597">
        <v>0</v>
      </c>
      <c r="L597">
        <v>0</v>
      </c>
      <c r="M597">
        <v>0</v>
      </c>
      <c r="N597">
        <v>0</v>
      </c>
      <c r="O597">
        <f>Tabelle12[[#This Row],[Roll]]+Tabelle12[[#This Row],[Pitch]]</f>
        <v>0</v>
      </c>
      <c r="P597">
        <f>SQRT(Tabelle12[[#This Row],[X]]*Tabelle12[[#This Row],[X]] + Tabelle12[[#This Row],[Y]]*Tabelle12[[#This Row],[Y]] +Tabelle12[[#This Row],[Z]]*Tabelle12[[#This Row],[Z]])</f>
        <v>0</v>
      </c>
      <c r="Q597">
        <v>136</v>
      </c>
      <c r="R597">
        <v>109.2</v>
      </c>
      <c r="S597">
        <v>-41.8</v>
      </c>
      <c r="T597">
        <v>180</v>
      </c>
      <c r="U597">
        <v>6.0463400000000003E-6</v>
      </c>
      <c r="V597">
        <v>-90</v>
      </c>
    </row>
    <row r="598" spans="1:22">
      <c r="A598">
        <v>12645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 t="e">
        <f>IF(AND(Tabelle12[[#This Row],[AreaPx]]&gt;0,NOT(Tabelle12[[#This Row],[AreaPx]]="inf")),Tabelle12[[#This Row],[AreaPx]], NA())</f>
        <v>#N/A</v>
      </c>
      <c r="J598">
        <v>0</v>
      </c>
      <c r="K598">
        <v>0</v>
      </c>
      <c r="L598">
        <v>0</v>
      </c>
      <c r="M598">
        <v>0</v>
      </c>
      <c r="N598">
        <v>0</v>
      </c>
      <c r="O598">
        <f>Tabelle12[[#This Row],[Roll]]+Tabelle12[[#This Row],[Pitch]]</f>
        <v>0</v>
      </c>
      <c r="P598">
        <f>SQRT(Tabelle12[[#This Row],[X]]*Tabelle12[[#This Row],[X]] + Tabelle12[[#This Row],[Y]]*Tabelle12[[#This Row],[Y]] +Tabelle12[[#This Row],[Z]]*Tabelle12[[#This Row],[Z]])</f>
        <v>0</v>
      </c>
      <c r="Q598">
        <v>136</v>
      </c>
      <c r="R598">
        <v>109.2</v>
      </c>
      <c r="S598">
        <v>-41.8</v>
      </c>
      <c r="T598">
        <v>180</v>
      </c>
      <c r="U598">
        <v>6.0463400000000003E-6</v>
      </c>
      <c r="V598">
        <v>-90</v>
      </c>
    </row>
    <row r="599" spans="1:22">
      <c r="A599">
        <v>12672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 t="e">
        <f>IF(AND(Tabelle12[[#This Row],[AreaPx]]&gt;0,NOT(Tabelle12[[#This Row],[AreaPx]]="inf")),Tabelle12[[#This Row],[AreaPx]], NA())</f>
        <v>#N/A</v>
      </c>
      <c r="J599">
        <v>0</v>
      </c>
      <c r="K599">
        <v>0</v>
      </c>
      <c r="L599">
        <v>0</v>
      </c>
      <c r="M599">
        <v>0</v>
      </c>
      <c r="N599">
        <v>0</v>
      </c>
      <c r="O599">
        <f>Tabelle12[[#This Row],[Roll]]+Tabelle12[[#This Row],[Pitch]]</f>
        <v>0</v>
      </c>
      <c r="P599">
        <f>SQRT(Tabelle12[[#This Row],[X]]*Tabelle12[[#This Row],[X]] + Tabelle12[[#This Row],[Y]]*Tabelle12[[#This Row],[Y]] +Tabelle12[[#This Row],[Z]]*Tabelle12[[#This Row],[Z]])</f>
        <v>0</v>
      </c>
      <c r="Q599">
        <v>136</v>
      </c>
      <c r="R599">
        <v>109.2</v>
      </c>
      <c r="S599">
        <v>-41.8</v>
      </c>
      <c r="T599">
        <v>180</v>
      </c>
      <c r="U599">
        <v>6.0463400000000003E-6</v>
      </c>
      <c r="V599">
        <v>-90</v>
      </c>
    </row>
    <row r="600" spans="1:22">
      <c r="A600">
        <v>12684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 t="e">
        <f>IF(AND(Tabelle12[[#This Row],[AreaPx]]&gt;0,NOT(Tabelle12[[#This Row],[AreaPx]]="inf")),Tabelle12[[#This Row],[AreaPx]], NA())</f>
        <v>#N/A</v>
      </c>
      <c r="J600">
        <v>0</v>
      </c>
      <c r="K600">
        <v>0</v>
      </c>
      <c r="L600">
        <v>0</v>
      </c>
      <c r="M600">
        <v>0</v>
      </c>
      <c r="N600">
        <v>0</v>
      </c>
      <c r="O600">
        <f>Tabelle12[[#This Row],[Roll]]+Tabelle12[[#This Row],[Pitch]]</f>
        <v>0</v>
      </c>
      <c r="P600">
        <f>SQRT(Tabelle12[[#This Row],[X]]*Tabelle12[[#This Row],[X]] + Tabelle12[[#This Row],[Y]]*Tabelle12[[#This Row],[Y]] +Tabelle12[[#This Row],[Z]]*Tabelle12[[#This Row],[Z]])</f>
        <v>0</v>
      </c>
      <c r="Q600">
        <v>136</v>
      </c>
      <c r="R600">
        <v>109.2</v>
      </c>
      <c r="S600">
        <v>-41.8</v>
      </c>
      <c r="T600">
        <v>180</v>
      </c>
      <c r="U600">
        <v>6.0463400000000003E-6</v>
      </c>
      <c r="V600">
        <v>-90</v>
      </c>
    </row>
    <row r="601" spans="1:22">
      <c r="A601">
        <v>12707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 t="e">
        <f>IF(AND(Tabelle12[[#This Row],[AreaPx]]&gt;0,NOT(Tabelle12[[#This Row],[AreaPx]]="inf")),Tabelle12[[#This Row],[AreaPx]], NA())</f>
        <v>#N/A</v>
      </c>
      <c r="J601">
        <v>0</v>
      </c>
      <c r="K601">
        <v>0</v>
      </c>
      <c r="L601">
        <v>0</v>
      </c>
      <c r="M601">
        <v>0</v>
      </c>
      <c r="N601">
        <v>0</v>
      </c>
      <c r="O601">
        <f>Tabelle12[[#This Row],[Roll]]+Tabelle12[[#This Row],[Pitch]]</f>
        <v>0</v>
      </c>
      <c r="P601">
        <f>SQRT(Tabelle12[[#This Row],[X]]*Tabelle12[[#This Row],[X]] + Tabelle12[[#This Row],[Y]]*Tabelle12[[#This Row],[Y]] +Tabelle12[[#This Row],[Z]]*Tabelle12[[#This Row],[Z]])</f>
        <v>0</v>
      </c>
      <c r="Q601">
        <v>136</v>
      </c>
      <c r="R601">
        <v>109.2</v>
      </c>
      <c r="S601">
        <v>-41.8</v>
      </c>
      <c r="T601">
        <v>180</v>
      </c>
      <c r="U601">
        <v>6.0463400000000003E-6</v>
      </c>
      <c r="V601">
        <v>-90</v>
      </c>
    </row>
    <row r="602" spans="1:22">
      <c r="A602">
        <v>12729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 t="e">
        <f>IF(AND(Tabelle12[[#This Row],[AreaPx]]&gt;0,NOT(Tabelle12[[#This Row],[AreaPx]]="inf")),Tabelle12[[#This Row],[AreaPx]], NA())</f>
        <v>#N/A</v>
      </c>
      <c r="J602">
        <v>0</v>
      </c>
      <c r="K602">
        <v>0</v>
      </c>
      <c r="L602">
        <v>0</v>
      </c>
      <c r="M602">
        <v>0</v>
      </c>
      <c r="N602">
        <v>0</v>
      </c>
      <c r="O602">
        <f>Tabelle12[[#This Row],[Roll]]+Tabelle12[[#This Row],[Pitch]]</f>
        <v>0</v>
      </c>
      <c r="P602">
        <f>SQRT(Tabelle12[[#This Row],[X]]*Tabelle12[[#This Row],[X]] + Tabelle12[[#This Row],[Y]]*Tabelle12[[#This Row],[Y]] +Tabelle12[[#This Row],[Z]]*Tabelle12[[#This Row],[Z]])</f>
        <v>0</v>
      </c>
      <c r="Q602">
        <v>136</v>
      </c>
      <c r="R602">
        <v>109.2</v>
      </c>
      <c r="S602">
        <v>-41.8</v>
      </c>
      <c r="T602">
        <v>180</v>
      </c>
      <c r="U602">
        <v>6.0463400000000003E-6</v>
      </c>
      <c r="V602">
        <v>-90</v>
      </c>
    </row>
    <row r="603" spans="1:22">
      <c r="A603">
        <v>12743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 t="e">
        <f>IF(AND(Tabelle12[[#This Row],[AreaPx]]&gt;0,NOT(Tabelle12[[#This Row],[AreaPx]]="inf")),Tabelle12[[#This Row],[AreaPx]], NA())</f>
        <v>#N/A</v>
      </c>
      <c r="J603">
        <v>0</v>
      </c>
      <c r="K603">
        <v>0</v>
      </c>
      <c r="L603">
        <v>0</v>
      </c>
      <c r="M603">
        <v>0</v>
      </c>
      <c r="N603">
        <v>0</v>
      </c>
      <c r="O603">
        <f>Tabelle12[[#This Row],[Roll]]+Tabelle12[[#This Row],[Pitch]]</f>
        <v>0</v>
      </c>
      <c r="P603">
        <f>SQRT(Tabelle12[[#This Row],[X]]*Tabelle12[[#This Row],[X]] + Tabelle12[[#This Row],[Y]]*Tabelle12[[#This Row],[Y]] +Tabelle12[[#This Row],[Z]]*Tabelle12[[#This Row],[Z]])</f>
        <v>0</v>
      </c>
      <c r="Q603">
        <v>136</v>
      </c>
      <c r="R603">
        <v>109.2</v>
      </c>
      <c r="S603">
        <v>-41.8</v>
      </c>
      <c r="T603">
        <v>180</v>
      </c>
      <c r="U603">
        <v>6.0463400000000003E-6</v>
      </c>
      <c r="V603">
        <v>-90</v>
      </c>
    </row>
    <row r="604" spans="1:22">
      <c r="A604">
        <v>12769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 t="e">
        <f>IF(AND(Tabelle12[[#This Row],[AreaPx]]&gt;0,NOT(Tabelle12[[#This Row],[AreaPx]]="inf")),Tabelle12[[#This Row],[AreaPx]], NA())</f>
        <v>#N/A</v>
      </c>
      <c r="J604">
        <v>0</v>
      </c>
      <c r="K604">
        <v>0</v>
      </c>
      <c r="L604">
        <v>0</v>
      </c>
      <c r="M604">
        <v>0</v>
      </c>
      <c r="N604">
        <v>0</v>
      </c>
      <c r="O604">
        <f>Tabelle12[[#This Row],[Roll]]+Tabelle12[[#This Row],[Pitch]]</f>
        <v>0</v>
      </c>
      <c r="P604">
        <f>SQRT(Tabelle12[[#This Row],[X]]*Tabelle12[[#This Row],[X]] + Tabelle12[[#This Row],[Y]]*Tabelle12[[#This Row],[Y]] +Tabelle12[[#This Row],[Z]]*Tabelle12[[#This Row],[Z]])</f>
        <v>0</v>
      </c>
      <c r="Q604">
        <v>136</v>
      </c>
      <c r="R604">
        <v>109.2</v>
      </c>
      <c r="S604">
        <v>-41.8</v>
      </c>
      <c r="T604">
        <v>180</v>
      </c>
      <c r="U604">
        <v>6.0463400000000003E-6</v>
      </c>
      <c r="V604">
        <v>-90</v>
      </c>
    </row>
    <row r="605" spans="1:22">
      <c r="A605">
        <v>12781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 t="e">
        <f>IF(AND(Tabelle12[[#This Row],[AreaPx]]&gt;0,NOT(Tabelle12[[#This Row],[AreaPx]]="inf")),Tabelle12[[#This Row],[AreaPx]], NA())</f>
        <v>#N/A</v>
      </c>
      <c r="J605">
        <v>0</v>
      </c>
      <c r="K605">
        <v>0</v>
      </c>
      <c r="L605">
        <v>0</v>
      </c>
      <c r="M605">
        <v>0</v>
      </c>
      <c r="N605">
        <v>0</v>
      </c>
      <c r="O605">
        <f>Tabelle12[[#This Row],[Roll]]+Tabelle12[[#This Row],[Pitch]]</f>
        <v>0</v>
      </c>
      <c r="P605">
        <f>SQRT(Tabelle12[[#This Row],[X]]*Tabelle12[[#This Row],[X]] + Tabelle12[[#This Row],[Y]]*Tabelle12[[#This Row],[Y]] +Tabelle12[[#This Row],[Z]]*Tabelle12[[#This Row],[Z]])</f>
        <v>0</v>
      </c>
      <c r="Q605">
        <v>136</v>
      </c>
      <c r="R605">
        <v>109.2</v>
      </c>
      <c r="S605">
        <v>-41.8</v>
      </c>
      <c r="T605">
        <v>180</v>
      </c>
      <c r="U605">
        <v>6.0463400000000003E-6</v>
      </c>
      <c r="V605">
        <v>-90</v>
      </c>
    </row>
    <row r="606" spans="1:22">
      <c r="A606">
        <v>12809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 t="e">
        <f>IF(AND(Tabelle12[[#This Row],[AreaPx]]&gt;0,NOT(Tabelle12[[#This Row],[AreaPx]]="inf")),Tabelle12[[#This Row],[AreaPx]], NA())</f>
        <v>#N/A</v>
      </c>
      <c r="J606">
        <v>0</v>
      </c>
      <c r="K606">
        <v>0</v>
      </c>
      <c r="L606">
        <v>0</v>
      </c>
      <c r="M606">
        <v>0</v>
      </c>
      <c r="N606">
        <v>0</v>
      </c>
      <c r="O606">
        <f>Tabelle12[[#This Row],[Roll]]+Tabelle12[[#This Row],[Pitch]]</f>
        <v>0</v>
      </c>
      <c r="P606">
        <f>SQRT(Tabelle12[[#This Row],[X]]*Tabelle12[[#This Row],[X]] + Tabelle12[[#This Row],[Y]]*Tabelle12[[#This Row],[Y]] +Tabelle12[[#This Row],[Z]]*Tabelle12[[#This Row],[Z]])</f>
        <v>0</v>
      </c>
      <c r="Q606">
        <v>136</v>
      </c>
      <c r="R606">
        <v>109.2</v>
      </c>
      <c r="S606">
        <v>-41.8</v>
      </c>
      <c r="T606">
        <v>180</v>
      </c>
      <c r="U606">
        <v>6.0463400000000003E-6</v>
      </c>
      <c r="V606">
        <v>-90</v>
      </c>
    </row>
    <row r="607" spans="1:22">
      <c r="A607">
        <v>12836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 t="e">
        <f>IF(AND(Tabelle12[[#This Row],[AreaPx]]&gt;0,NOT(Tabelle12[[#This Row],[AreaPx]]="inf")),Tabelle12[[#This Row],[AreaPx]], NA())</f>
        <v>#N/A</v>
      </c>
      <c r="J607">
        <v>0</v>
      </c>
      <c r="K607">
        <v>0</v>
      </c>
      <c r="L607">
        <v>0</v>
      </c>
      <c r="M607">
        <v>0</v>
      </c>
      <c r="N607">
        <v>0</v>
      </c>
      <c r="O607">
        <f>Tabelle12[[#This Row],[Roll]]+Tabelle12[[#This Row],[Pitch]]</f>
        <v>0</v>
      </c>
      <c r="P607">
        <f>SQRT(Tabelle12[[#This Row],[X]]*Tabelle12[[#This Row],[X]] + Tabelle12[[#This Row],[Y]]*Tabelle12[[#This Row],[Y]] +Tabelle12[[#This Row],[Z]]*Tabelle12[[#This Row],[Z]])</f>
        <v>0</v>
      </c>
      <c r="Q607">
        <v>136</v>
      </c>
      <c r="R607">
        <v>109.2</v>
      </c>
      <c r="S607">
        <v>-41.8</v>
      </c>
      <c r="T607">
        <v>180</v>
      </c>
      <c r="U607">
        <v>6.0463400000000003E-6</v>
      </c>
      <c r="V607">
        <v>-90</v>
      </c>
    </row>
    <row r="608" spans="1:22">
      <c r="A608">
        <v>12847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 t="e">
        <f>IF(AND(Tabelle12[[#This Row],[AreaPx]]&gt;0,NOT(Tabelle12[[#This Row],[AreaPx]]="inf")),Tabelle12[[#This Row],[AreaPx]], NA())</f>
        <v>#N/A</v>
      </c>
      <c r="J608">
        <v>0</v>
      </c>
      <c r="K608">
        <v>0</v>
      </c>
      <c r="L608">
        <v>0</v>
      </c>
      <c r="M608">
        <v>0</v>
      </c>
      <c r="N608">
        <v>0</v>
      </c>
      <c r="O608">
        <f>Tabelle12[[#This Row],[Roll]]+Tabelle12[[#This Row],[Pitch]]</f>
        <v>0</v>
      </c>
      <c r="P608">
        <f>SQRT(Tabelle12[[#This Row],[X]]*Tabelle12[[#This Row],[X]] + Tabelle12[[#This Row],[Y]]*Tabelle12[[#This Row],[Y]] +Tabelle12[[#This Row],[Z]]*Tabelle12[[#This Row],[Z]])</f>
        <v>0</v>
      </c>
      <c r="Q608">
        <v>136</v>
      </c>
      <c r="R608">
        <v>109.2</v>
      </c>
      <c r="S608">
        <v>-41.8</v>
      </c>
      <c r="T608">
        <v>180</v>
      </c>
      <c r="U608">
        <v>6.0463400000000003E-6</v>
      </c>
      <c r="V608">
        <v>-90</v>
      </c>
    </row>
    <row r="609" spans="1:22">
      <c r="A609">
        <v>12876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 t="e">
        <f>IF(AND(Tabelle12[[#This Row],[AreaPx]]&gt;0,NOT(Tabelle12[[#This Row],[AreaPx]]="inf")),Tabelle12[[#This Row],[AreaPx]], NA())</f>
        <v>#N/A</v>
      </c>
      <c r="J609">
        <v>0</v>
      </c>
      <c r="K609">
        <v>0</v>
      </c>
      <c r="L609">
        <v>0</v>
      </c>
      <c r="M609">
        <v>0</v>
      </c>
      <c r="N609">
        <v>0</v>
      </c>
      <c r="O609">
        <f>Tabelle12[[#This Row],[Roll]]+Tabelle12[[#This Row],[Pitch]]</f>
        <v>0</v>
      </c>
      <c r="P609">
        <f>SQRT(Tabelle12[[#This Row],[X]]*Tabelle12[[#This Row],[X]] + Tabelle12[[#This Row],[Y]]*Tabelle12[[#This Row],[Y]] +Tabelle12[[#This Row],[Z]]*Tabelle12[[#This Row],[Z]])</f>
        <v>0</v>
      </c>
      <c r="Q609">
        <v>136</v>
      </c>
      <c r="R609">
        <v>109.2</v>
      </c>
      <c r="S609">
        <v>-41.8</v>
      </c>
      <c r="T609">
        <v>180</v>
      </c>
      <c r="U609">
        <v>6.0463400000000003E-6</v>
      </c>
      <c r="V609">
        <v>-90</v>
      </c>
    </row>
    <row r="610" spans="1:22">
      <c r="A610">
        <v>12905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 t="e">
        <f>IF(AND(Tabelle12[[#This Row],[AreaPx]]&gt;0,NOT(Tabelle12[[#This Row],[AreaPx]]="inf")),Tabelle12[[#This Row],[AreaPx]], NA())</f>
        <v>#N/A</v>
      </c>
      <c r="J610">
        <v>0</v>
      </c>
      <c r="K610">
        <v>0</v>
      </c>
      <c r="L610">
        <v>0</v>
      </c>
      <c r="M610">
        <v>0</v>
      </c>
      <c r="N610">
        <v>0</v>
      </c>
      <c r="O610">
        <f>Tabelle12[[#This Row],[Roll]]+Tabelle12[[#This Row],[Pitch]]</f>
        <v>0</v>
      </c>
      <c r="P610">
        <f>SQRT(Tabelle12[[#This Row],[X]]*Tabelle12[[#This Row],[X]] + Tabelle12[[#This Row],[Y]]*Tabelle12[[#This Row],[Y]] +Tabelle12[[#This Row],[Z]]*Tabelle12[[#This Row],[Z]])</f>
        <v>0</v>
      </c>
      <c r="Q610">
        <v>136</v>
      </c>
      <c r="R610">
        <v>109.2</v>
      </c>
      <c r="S610">
        <v>-41.8</v>
      </c>
      <c r="T610">
        <v>180</v>
      </c>
      <c r="U610">
        <v>6.0463400000000003E-6</v>
      </c>
      <c r="V610">
        <v>-90</v>
      </c>
    </row>
    <row r="611" spans="1:22">
      <c r="A611">
        <v>12920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 t="e">
        <f>IF(AND(Tabelle12[[#This Row],[AreaPx]]&gt;0,NOT(Tabelle12[[#This Row],[AreaPx]]="inf")),Tabelle12[[#This Row],[AreaPx]], NA())</f>
        <v>#N/A</v>
      </c>
      <c r="J611">
        <v>0</v>
      </c>
      <c r="K611">
        <v>0</v>
      </c>
      <c r="L611">
        <v>0</v>
      </c>
      <c r="M611">
        <v>0</v>
      </c>
      <c r="N611">
        <v>0</v>
      </c>
      <c r="O611">
        <f>Tabelle12[[#This Row],[Roll]]+Tabelle12[[#This Row],[Pitch]]</f>
        <v>0</v>
      </c>
      <c r="P611">
        <f>SQRT(Tabelle12[[#This Row],[X]]*Tabelle12[[#This Row],[X]] + Tabelle12[[#This Row],[Y]]*Tabelle12[[#This Row],[Y]] +Tabelle12[[#This Row],[Z]]*Tabelle12[[#This Row],[Z]])</f>
        <v>0</v>
      </c>
      <c r="Q611">
        <v>136</v>
      </c>
      <c r="R611">
        <v>109.2</v>
      </c>
      <c r="S611">
        <v>-41.8</v>
      </c>
      <c r="T611">
        <v>180</v>
      </c>
      <c r="U611">
        <v>6.0463400000000003E-6</v>
      </c>
      <c r="V611">
        <v>-90</v>
      </c>
    </row>
    <row r="612" spans="1:22">
      <c r="A612">
        <v>12947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 t="e">
        <f>IF(AND(Tabelle12[[#This Row],[AreaPx]]&gt;0,NOT(Tabelle12[[#This Row],[AreaPx]]="inf")),Tabelle12[[#This Row],[AreaPx]], NA())</f>
        <v>#N/A</v>
      </c>
      <c r="J612">
        <v>0</v>
      </c>
      <c r="K612">
        <v>0</v>
      </c>
      <c r="L612">
        <v>0</v>
      </c>
      <c r="M612">
        <v>0</v>
      </c>
      <c r="N612">
        <v>0</v>
      </c>
      <c r="O612">
        <f>Tabelle12[[#This Row],[Roll]]+Tabelle12[[#This Row],[Pitch]]</f>
        <v>0</v>
      </c>
      <c r="P612">
        <f>SQRT(Tabelle12[[#This Row],[X]]*Tabelle12[[#This Row],[X]] + Tabelle12[[#This Row],[Y]]*Tabelle12[[#This Row],[Y]] +Tabelle12[[#This Row],[Z]]*Tabelle12[[#This Row],[Z]])</f>
        <v>0</v>
      </c>
      <c r="Q612">
        <v>136</v>
      </c>
      <c r="R612">
        <v>109.2</v>
      </c>
      <c r="S612">
        <v>-41.8</v>
      </c>
      <c r="T612">
        <v>180</v>
      </c>
      <c r="U612">
        <v>6.0463400000000003E-6</v>
      </c>
      <c r="V612">
        <v>-90</v>
      </c>
    </row>
    <row r="613" spans="1:22">
      <c r="A613">
        <v>12967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 t="e">
        <f>IF(AND(Tabelle12[[#This Row],[AreaPx]]&gt;0,NOT(Tabelle12[[#This Row],[AreaPx]]="inf")),Tabelle12[[#This Row],[AreaPx]], NA())</f>
        <v>#N/A</v>
      </c>
      <c r="J613">
        <v>0</v>
      </c>
      <c r="K613">
        <v>0</v>
      </c>
      <c r="L613">
        <v>0</v>
      </c>
      <c r="M613">
        <v>0</v>
      </c>
      <c r="N613">
        <v>0</v>
      </c>
      <c r="O613">
        <f>Tabelle12[[#This Row],[Roll]]+Tabelle12[[#This Row],[Pitch]]</f>
        <v>0</v>
      </c>
      <c r="P613">
        <f>SQRT(Tabelle12[[#This Row],[X]]*Tabelle12[[#This Row],[X]] + Tabelle12[[#This Row],[Y]]*Tabelle12[[#This Row],[Y]] +Tabelle12[[#This Row],[Z]]*Tabelle12[[#This Row],[Z]])</f>
        <v>0</v>
      </c>
      <c r="Q613">
        <v>136</v>
      </c>
      <c r="R613">
        <v>109.2</v>
      </c>
      <c r="S613">
        <v>-41.8</v>
      </c>
      <c r="T613">
        <v>180</v>
      </c>
      <c r="U613">
        <v>6.0463400000000003E-6</v>
      </c>
      <c r="V613">
        <v>-90</v>
      </c>
    </row>
    <row r="614" spans="1:22">
      <c r="A614">
        <v>12982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 t="e">
        <f>IF(AND(Tabelle12[[#This Row],[AreaPx]]&gt;0,NOT(Tabelle12[[#This Row],[AreaPx]]="inf")),Tabelle12[[#This Row],[AreaPx]], NA())</f>
        <v>#N/A</v>
      </c>
      <c r="J614">
        <v>0</v>
      </c>
      <c r="K614">
        <v>0</v>
      </c>
      <c r="L614">
        <v>0</v>
      </c>
      <c r="M614">
        <v>0</v>
      </c>
      <c r="N614">
        <v>0</v>
      </c>
      <c r="O614">
        <f>Tabelle12[[#This Row],[Roll]]+Tabelle12[[#This Row],[Pitch]]</f>
        <v>0</v>
      </c>
      <c r="P614">
        <f>SQRT(Tabelle12[[#This Row],[X]]*Tabelle12[[#This Row],[X]] + Tabelle12[[#This Row],[Y]]*Tabelle12[[#This Row],[Y]] +Tabelle12[[#This Row],[Z]]*Tabelle12[[#This Row],[Z]])</f>
        <v>0</v>
      </c>
      <c r="Q614">
        <v>136</v>
      </c>
      <c r="R614">
        <v>109.2</v>
      </c>
      <c r="S614">
        <v>-41.8</v>
      </c>
      <c r="T614">
        <v>180</v>
      </c>
      <c r="U614">
        <v>6.0463400000000003E-6</v>
      </c>
      <c r="V614">
        <v>-90</v>
      </c>
    </row>
    <row r="615" spans="1:22">
      <c r="A615">
        <v>13006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 t="e">
        <f>IF(AND(Tabelle12[[#This Row],[AreaPx]]&gt;0,NOT(Tabelle12[[#This Row],[AreaPx]]="inf")),Tabelle12[[#This Row],[AreaPx]], NA())</f>
        <v>#N/A</v>
      </c>
      <c r="J615">
        <v>0</v>
      </c>
      <c r="K615">
        <v>0</v>
      </c>
      <c r="L615">
        <v>0</v>
      </c>
      <c r="M615">
        <v>0</v>
      </c>
      <c r="N615">
        <v>0</v>
      </c>
      <c r="O615">
        <f>Tabelle12[[#This Row],[Roll]]+Tabelle12[[#This Row],[Pitch]]</f>
        <v>0</v>
      </c>
      <c r="P615">
        <f>SQRT(Tabelle12[[#This Row],[X]]*Tabelle12[[#This Row],[X]] + Tabelle12[[#This Row],[Y]]*Tabelle12[[#This Row],[Y]] +Tabelle12[[#This Row],[Z]]*Tabelle12[[#This Row],[Z]])</f>
        <v>0</v>
      </c>
      <c r="Q615">
        <v>136</v>
      </c>
      <c r="R615">
        <v>109.2</v>
      </c>
      <c r="S615">
        <v>-41.8</v>
      </c>
      <c r="T615">
        <v>180</v>
      </c>
      <c r="U615">
        <v>6.0463400000000003E-6</v>
      </c>
      <c r="V615">
        <v>-90</v>
      </c>
    </row>
    <row r="616" spans="1:22">
      <c r="A616">
        <v>13038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 t="e">
        <f>IF(AND(Tabelle12[[#This Row],[AreaPx]]&gt;0,NOT(Tabelle12[[#This Row],[AreaPx]]="inf")),Tabelle12[[#This Row],[AreaPx]], NA())</f>
        <v>#N/A</v>
      </c>
      <c r="J616">
        <v>0</v>
      </c>
      <c r="K616">
        <v>0</v>
      </c>
      <c r="L616">
        <v>0</v>
      </c>
      <c r="M616">
        <v>0</v>
      </c>
      <c r="N616">
        <v>0</v>
      </c>
      <c r="O616">
        <f>Tabelle12[[#This Row],[Roll]]+Tabelle12[[#This Row],[Pitch]]</f>
        <v>0</v>
      </c>
      <c r="P616">
        <f>SQRT(Tabelle12[[#This Row],[X]]*Tabelle12[[#This Row],[X]] + Tabelle12[[#This Row],[Y]]*Tabelle12[[#This Row],[Y]] +Tabelle12[[#This Row],[Z]]*Tabelle12[[#This Row],[Z]])</f>
        <v>0</v>
      </c>
      <c r="Q616">
        <v>136</v>
      </c>
      <c r="R616">
        <v>109.2</v>
      </c>
      <c r="S616">
        <v>-41.8</v>
      </c>
      <c r="T616">
        <v>180</v>
      </c>
      <c r="U616">
        <v>6.0463400000000003E-6</v>
      </c>
      <c r="V616">
        <v>-90</v>
      </c>
    </row>
    <row r="617" spans="1:22">
      <c r="A617">
        <v>13051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 t="e">
        <f>IF(AND(Tabelle12[[#This Row],[AreaPx]]&gt;0,NOT(Tabelle12[[#This Row],[AreaPx]]="inf")),Tabelle12[[#This Row],[AreaPx]], NA())</f>
        <v>#N/A</v>
      </c>
      <c r="J617">
        <v>0</v>
      </c>
      <c r="K617">
        <v>0</v>
      </c>
      <c r="L617">
        <v>0</v>
      </c>
      <c r="M617">
        <v>0</v>
      </c>
      <c r="N617">
        <v>0</v>
      </c>
      <c r="O617">
        <f>Tabelle12[[#This Row],[Roll]]+Tabelle12[[#This Row],[Pitch]]</f>
        <v>0</v>
      </c>
      <c r="P617">
        <f>SQRT(Tabelle12[[#This Row],[X]]*Tabelle12[[#This Row],[X]] + Tabelle12[[#This Row],[Y]]*Tabelle12[[#This Row],[Y]] +Tabelle12[[#This Row],[Z]]*Tabelle12[[#This Row],[Z]])</f>
        <v>0</v>
      </c>
      <c r="Q617">
        <v>136</v>
      </c>
      <c r="R617">
        <v>109.2</v>
      </c>
      <c r="S617">
        <v>-41.8</v>
      </c>
      <c r="T617">
        <v>180</v>
      </c>
      <c r="U617">
        <v>6.0463400000000003E-6</v>
      </c>
      <c r="V617">
        <v>-90</v>
      </c>
    </row>
    <row r="618" spans="1:22">
      <c r="A618">
        <v>13078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e">
        <f>IF(AND(Tabelle12[[#This Row],[AreaPx]]&gt;0,NOT(Tabelle12[[#This Row],[AreaPx]]="inf")),Tabelle12[[#This Row],[AreaPx]], NA())</f>
        <v>#N/A</v>
      </c>
      <c r="J618">
        <v>0</v>
      </c>
      <c r="K618">
        <v>0</v>
      </c>
      <c r="L618">
        <v>0</v>
      </c>
      <c r="M618">
        <v>0</v>
      </c>
      <c r="N618">
        <v>0</v>
      </c>
      <c r="O618">
        <f>Tabelle12[[#This Row],[Roll]]+Tabelle12[[#This Row],[Pitch]]</f>
        <v>0</v>
      </c>
      <c r="P618">
        <f>SQRT(Tabelle12[[#This Row],[X]]*Tabelle12[[#This Row],[X]] + Tabelle12[[#This Row],[Y]]*Tabelle12[[#This Row],[Y]] +Tabelle12[[#This Row],[Z]]*Tabelle12[[#This Row],[Z]])</f>
        <v>0</v>
      </c>
      <c r="Q618">
        <v>136</v>
      </c>
      <c r="R618">
        <v>109.2</v>
      </c>
      <c r="S618">
        <v>-41.8</v>
      </c>
      <c r="T618">
        <v>180</v>
      </c>
      <c r="U618">
        <v>6.0463400000000003E-6</v>
      </c>
      <c r="V618">
        <v>-90</v>
      </c>
    </row>
    <row r="619" spans="1:22">
      <c r="A619">
        <v>13103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 t="e">
        <f>IF(AND(Tabelle12[[#This Row],[AreaPx]]&gt;0,NOT(Tabelle12[[#This Row],[AreaPx]]="inf")),Tabelle12[[#This Row],[AreaPx]], NA())</f>
        <v>#N/A</v>
      </c>
      <c r="J619">
        <v>0</v>
      </c>
      <c r="K619">
        <v>0</v>
      </c>
      <c r="L619">
        <v>0</v>
      </c>
      <c r="M619">
        <v>0</v>
      </c>
      <c r="N619">
        <v>0</v>
      </c>
      <c r="O619">
        <f>Tabelle12[[#This Row],[Roll]]+Tabelle12[[#This Row],[Pitch]]</f>
        <v>0</v>
      </c>
      <c r="P619">
        <f>SQRT(Tabelle12[[#This Row],[X]]*Tabelle12[[#This Row],[X]] + Tabelle12[[#This Row],[Y]]*Tabelle12[[#This Row],[Y]] +Tabelle12[[#This Row],[Z]]*Tabelle12[[#This Row],[Z]])</f>
        <v>0</v>
      </c>
      <c r="Q619">
        <v>136</v>
      </c>
      <c r="R619">
        <v>109.2</v>
      </c>
      <c r="S619">
        <v>-41.8</v>
      </c>
      <c r="T619">
        <v>180</v>
      </c>
      <c r="U619">
        <v>6.0463400000000003E-6</v>
      </c>
      <c r="V619">
        <v>-90</v>
      </c>
    </row>
    <row r="620" spans="1:22">
      <c r="A620">
        <v>13117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 t="e">
        <f>IF(AND(Tabelle12[[#This Row],[AreaPx]]&gt;0,NOT(Tabelle12[[#This Row],[AreaPx]]="inf")),Tabelle12[[#This Row],[AreaPx]], NA())</f>
        <v>#N/A</v>
      </c>
      <c r="J620">
        <v>0</v>
      </c>
      <c r="K620">
        <v>0</v>
      </c>
      <c r="L620">
        <v>0</v>
      </c>
      <c r="M620">
        <v>0</v>
      </c>
      <c r="N620">
        <v>0</v>
      </c>
      <c r="O620">
        <f>Tabelle12[[#This Row],[Roll]]+Tabelle12[[#This Row],[Pitch]]</f>
        <v>0</v>
      </c>
      <c r="P620">
        <f>SQRT(Tabelle12[[#This Row],[X]]*Tabelle12[[#This Row],[X]] + Tabelle12[[#This Row],[Y]]*Tabelle12[[#This Row],[Y]] +Tabelle12[[#This Row],[Z]]*Tabelle12[[#This Row],[Z]])</f>
        <v>0</v>
      </c>
      <c r="Q620">
        <v>136</v>
      </c>
      <c r="R620">
        <v>109.2</v>
      </c>
      <c r="S620">
        <v>-41.8</v>
      </c>
      <c r="T620">
        <v>180</v>
      </c>
      <c r="U620">
        <v>6.0463400000000003E-6</v>
      </c>
      <c r="V620">
        <v>-90</v>
      </c>
    </row>
    <row r="621" spans="1:22">
      <c r="A621">
        <v>13143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 t="e">
        <f>IF(AND(Tabelle12[[#This Row],[AreaPx]]&gt;0,NOT(Tabelle12[[#This Row],[AreaPx]]="inf")),Tabelle12[[#This Row],[AreaPx]], NA())</f>
        <v>#N/A</v>
      </c>
      <c r="J621">
        <v>0</v>
      </c>
      <c r="K621">
        <v>0</v>
      </c>
      <c r="L621">
        <v>0</v>
      </c>
      <c r="M621">
        <v>0</v>
      </c>
      <c r="N621">
        <v>0</v>
      </c>
      <c r="O621">
        <f>Tabelle12[[#This Row],[Roll]]+Tabelle12[[#This Row],[Pitch]]</f>
        <v>0</v>
      </c>
      <c r="P621">
        <f>SQRT(Tabelle12[[#This Row],[X]]*Tabelle12[[#This Row],[X]] + Tabelle12[[#This Row],[Y]]*Tabelle12[[#This Row],[Y]] +Tabelle12[[#This Row],[Z]]*Tabelle12[[#This Row],[Z]])</f>
        <v>0</v>
      </c>
      <c r="Q621">
        <v>136</v>
      </c>
      <c r="R621">
        <v>109.2</v>
      </c>
      <c r="S621">
        <v>-41.8</v>
      </c>
      <c r="T621">
        <v>180</v>
      </c>
      <c r="U621">
        <v>6.0463400000000003E-6</v>
      </c>
      <c r="V621">
        <v>-90</v>
      </c>
    </row>
    <row r="622" spans="1:22">
      <c r="A622">
        <v>13165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 t="e">
        <f>IF(AND(Tabelle12[[#This Row],[AreaPx]]&gt;0,NOT(Tabelle12[[#This Row],[AreaPx]]="inf")),Tabelle12[[#This Row],[AreaPx]], NA())</f>
        <v>#N/A</v>
      </c>
      <c r="J622">
        <v>0</v>
      </c>
      <c r="K622">
        <v>0</v>
      </c>
      <c r="L622">
        <v>0</v>
      </c>
      <c r="M622">
        <v>0</v>
      </c>
      <c r="N622">
        <v>0</v>
      </c>
      <c r="O622">
        <f>Tabelle12[[#This Row],[Roll]]+Tabelle12[[#This Row],[Pitch]]</f>
        <v>0</v>
      </c>
      <c r="P622">
        <f>SQRT(Tabelle12[[#This Row],[X]]*Tabelle12[[#This Row],[X]] + Tabelle12[[#This Row],[Y]]*Tabelle12[[#This Row],[Y]] +Tabelle12[[#This Row],[Z]]*Tabelle12[[#This Row],[Z]])</f>
        <v>0</v>
      </c>
      <c r="Q622">
        <v>136</v>
      </c>
      <c r="R622">
        <v>109.2</v>
      </c>
      <c r="S622">
        <v>-41.8</v>
      </c>
      <c r="T622">
        <v>180</v>
      </c>
      <c r="U622">
        <v>6.0463400000000003E-6</v>
      </c>
      <c r="V622">
        <v>-90</v>
      </c>
    </row>
    <row r="623" spans="1:22">
      <c r="A623">
        <v>13179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 t="e">
        <f>IF(AND(Tabelle12[[#This Row],[AreaPx]]&gt;0,NOT(Tabelle12[[#This Row],[AreaPx]]="inf")),Tabelle12[[#This Row],[AreaPx]], NA())</f>
        <v>#N/A</v>
      </c>
      <c r="J623">
        <v>0</v>
      </c>
      <c r="K623">
        <v>0</v>
      </c>
      <c r="L623">
        <v>0</v>
      </c>
      <c r="M623">
        <v>0</v>
      </c>
      <c r="N623">
        <v>0</v>
      </c>
      <c r="O623">
        <f>Tabelle12[[#This Row],[Roll]]+Tabelle12[[#This Row],[Pitch]]</f>
        <v>0</v>
      </c>
      <c r="P623">
        <f>SQRT(Tabelle12[[#This Row],[X]]*Tabelle12[[#This Row],[X]] + Tabelle12[[#This Row],[Y]]*Tabelle12[[#This Row],[Y]] +Tabelle12[[#This Row],[Z]]*Tabelle12[[#This Row],[Z]])</f>
        <v>0</v>
      </c>
      <c r="Q623">
        <v>136</v>
      </c>
      <c r="R623">
        <v>109.2</v>
      </c>
      <c r="S623">
        <v>-41.8</v>
      </c>
      <c r="T623">
        <v>180</v>
      </c>
      <c r="U623">
        <v>6.0463400000000003E-6</v>
      </c>
      <c r="V623">
        <v>-90</v>
      </c>
    </row>
    <row r="624" spans="1:22">
      <c r="A624">
        <v>13206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 t="e">
        <f>IF(AND(Tabelle12[[#This Row],[AreaPx]]&gt;0,NOT(Tabelle12[[#This Row],[AreaPx]]="inf")),Tabelle12[[#This Row],[AreaPx]], NA())</f>
        <v>#N/A</v>
      </c>
      <c r="J624">
        <v>0</v>
      </c>
      <c r="K624">
        <v>0</v>
      </c>
      <c r="L624">
        <v>0</v>
      </c>
      <c r="M624">
        <v>0</v>
      </c>
      <c r="N624">
        <v>0</v>
      </c>
      <c r="O624">
        <f>Tabelle12[[#This Row],[Roll]]+Tabelle12[[#This Row],[Pitch]]</f>
        <v>0</v>
      </c>
      <c r="P624">
        <f>SQRT(Tabelle12[[#This Row],[X]]*Tabelle12[[#This Row],[X]] + Tabelle12[[#This Row],[Y]]*Tabelle12[[#This Row],[Y]] +Tabelle12[[#This Row],[Z]]*Tabelle12[[#This Row],[Z]])</f>
        <v>0</v>
      </c>
      <c r="Q624">
        <v>136</v>
      </c>
      <c r="R624">
        <v>109.2</v>
      </c>
      <c r="S624">
        <v>-41.8</v>
      </c>
      <c r="T624">
        <v>180</v>
      </c>
      <c r="U624">
        <v>6.0463400000000003E-6</v>
      </c>
      <c r="V624">
        <v>-90</v>
      </c>
    </row>
    <row r="625" spans="1:22">
      <c r="A625">
        <v>13235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 t="e">
        <f>IF(AND(Tabelle12[[#This Row],[AreaPx]]&gt;0,NOT(Tabelle12[[#This Row],[AreaPx]]="inf")),Tabelle12[[#This Row],[AreaPx]], NA())</f>
        <v>#N/A</v>
      </c>
      <c r="J625">
        <v>0</v>
      </c>
      <c r="K625">
        <v>0</v>
      </c>
      <c r="L625">
        <v>0</v>
      </c>
      <c r="M625">
        <v>0</v>
      </c>
      <c r="N625">
        <v>0</v>
      </c>
      <c r="O625">
        <f>Tabelle12[[#This Row],[Roll]]+Tabelle12[[#This Row],[Pitch]]</f>
        <v>0</v>
      </c>
      <c r="P625">
        <f>SQRT(Tabelle12[[#This Row],[X]]*Tabelle12[[#This Row],[X]] + Tabelle12[[#This Row],[Y]]*Tabelle12[[#This Row],[Y]] +Tabelle12[[#This Row],[Z]]*Tabelle12[[#This Row],[Z]])</f>
        <v>0</v>
      </c>
      <c r="Q625">
        <v>136</v>
      </c>
      <c r="R625">
        <v>109.2</v>
      </c>
      <c r="S625">
        <v>-41.8</v>
      </c>
      <c r="T625">
        <v>180</v>
      </c>
      <c r="U625">
        <v>6.0463400000000003E-6</v>
      </c>
      <c r="V625">
        <v>-90</v>
      </c>
    </row>
    <row r="626" spans="1:22">
      <c r="A626">
        <v>13250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 t="e">
        <f>IF(AND(Tabelle12[[#This Row],[AreaPx]]&gt;0,NOT(Tabelle12[[#This Row],[AreaPx]]="inf")),Tabelle12[[#This Row],[AreaPx]], NA())</f>
        <v>#N/A</v>
      </c>
      <c r="J626">
        <v>0</v>
      </c>
      <c r="K626">
        <v>0</v>
      </c>
      <c r="L626">
        <v>0</v>
      </c>
      <c r="M626">
        <v>0</v>
      </c>
      <c r="N626">
        <v>0</v>
      </c>
      <c r="O626">
        <f>Tabelle12[[#This Row],[Roll]]+Tabelle12[[#This Row],[Pitch]]</f>
        <v>0</v>
      </c>
      <c r="P626">
        <f>SQRT(Tabelle12[[#This Row],[X]]*Tabelle12[[#This Row],[X]] + Tabelle12[[#This Row],[Y]]*Tabelle12[[#This Row],[Y]] +Tabelle12[[#This Row],[Z]]*Tabelle12[[#This Row],[Z]])</f>
        <v>0</v>
      </c>
      <c r="Q626">
        <v>136</v>
      </c>
      <c r="R626">
        <v>109.2</v>
      </c>
      <c r="S626">
        <v>-41.8</v>
      </c>
      <c r="T626">
        <v>180</v>
      </c>
      <c r="U626">
        <v>6.0463400000000003E-6</v>
      </c>
      <c r="V626">
        <v>-90</v>
      </c>
    </row>
    <row r="627" spans="1:22">
      <c r="A627">
        <v>13279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 t="e">
        <f>IF(AND(Tabelle12[[#This Row],[AreaPx]]&gt;0,NOT(Tabelle12[[#This Row],[AreaPx]]="inf")),Tabelle12[[#This Row],[AreaPx]], NA())</f>
        <v>#N/A</v>
      </c>
      <c r="J627">
        <v>0</v>
      </c>
      <c r="K627">
        <v>0</v>
      </c>
      <c r="L627">
        <v>0</v>
      </c>
      <c r="M627">
        <v>0</v>
      </c>
      <c r="N627">
        <v>0</v>
      </c>
      <c r="O627">
        <f>Tabelle12[[#This Row],[Roll]]+Tabelle12[[#This Row],[Pitch]]</f>
        <v>0</v>
      </c>
      <c r="P627">
        <f>SQRT(Tabelle12[[#This Row],[X]]*Tabelle12[[#This Row],[X]] + Tabelle12[[#This Row],[Y]]*Tabelle12[[#This Row],[Y]] +Tabelle12[[#This Row],[Z]]*Tabelle12[[#This Row],[Z]])</f>
        <v>0</v>
      </c>
      <c r="Q627">
        <v>136</v>
      </c>
      <c r="R627">
        <v>109.2</v>
      </c>
      <c r="S627">
        <v>-41.8</v>
      </c>
      <c r="T627">
        <v>180</v>
      </c>
      <c r="U627">
        <v>6.0463400000000003E-6</v>
      </c>
      <c r="V627">
        <v>-90</v>
      </c>
    </row>
    <row r="628" spans="1:22">
      <c r="A628">
        <v>13304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 t="e">
        <f>IF(AND(Tabelle12[[#This Row],[AreaPx]]&gt;0,NOT(Tabelle12[[#This Row],[AreaPx]]="inf")),Tabelle12[[#This Row],[AreaPx]], NA())</f>
        <v>#N/A</v>
      </c>
      <c r="J628">
        <v>0</v>
      </c>
      <c r="K628">
        <v>0</v>
      </c>
      <c r="L628">
        <v>0</v>
      </c>
      <c r="M628">
        <v>0</v>
      </c>
      <c r="N628">
        <v>0</v>
      </c>
      <c r="O628">
        <f>Tabelle12[[#This Row],[Roll]]+Tabelle12[[#This Row],[Pitch]]</f>
        <v>0</v>
      </c>
      <c r="P628">
        <f>SQRT(Tabelle12[[#This Row],[X]]*Tabelle12[[#This Row],[X]] + Tabelle12[[#This Row],[Y]]*Tabelle12[[#This Row],[Y]] +Tabelle12[[#This Row],[Z]]*Tabelle12[[#This Row],[Z]])</f>
        <v>0</v>
      </c>
      <c r="Q628">
        <v>136</v>
      </c>
      <c r="R628">
        <v>109.2</v>
      </c>
      <c r="S628">
        <v>-41.8</v>
      </c>
      <c r="T628">
        <v>180</v>
      </c>
      <c r="U628">
        <v>6.0463400000000003E-6</v>
      </c>
      <c r="V628">
        <v>-90</v>
      </c>
    </row>
    <row r="629" spans="1:22">
      <c r="A629">
        <v>13320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 t="e">
        <f>IF(AND(Tabelle12[[#This Row],[AreaPx]]&gt;0,NOT(Tabelle12[[#This Row],[AreaPx]]="inf")),Tabelle12[[#This Row],[AreaPx]], NA())</f>
        <v>#N/A</v>
      </c>
      <c r="J629">
        <v>0</v>
      </c>
      <c r="K629">
        <v>0</v>
      </c>
      <c r="L629">
        <v>0</v>
      </c>
      <c r="M629">
        <v>0</v>
      </c>
      <c r="N629">
        <v>0</v>
      </c>
      <c r="O629">
        <f>Tabelle12[[#This Row],[Roll]]+Tabelle12[[#This Row],[Pitch]]</f>
        <v>0</v>
      </c>
      <c r="P629">
        <f>SQRT(Tabelle12[[#This Row],[X]]*Tabelle12[[#This Row],[X]] + Tabelle12[[#This Row],[Y]]*Tabelle12[[#This Row],[Y]] +Tabelle12[[#This Row],[Z]]*Tabelle12[[#This Row],[Z]])</f>
        <v>0</v>
      </c>
      <c r="Q629">
        <v>136</v>
      </c>
      <c r="R629">
        <v>109.2</v>
      </c>
      <c r="S629">
        <v>-41.8</v>
      </c>
      <c r="T629">
        <v>180</v>
      </c>
      <c r="U629">
        <v>6.0463400000000003E-6</v>
      </c>
      <c r="V629">
        <v>-90</v>
      </c>
    </row>
    <row r="630" spans="1:22">
      <c r="A630">
        <v>13343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 t="e">
        <f>IF(AND(Tabelle12[[#This Row],[AreaPx]]&gt;0,NOT(Tabelle12[[#This Row],[AreaPx]]="inf")),Tabelle12[[#This Row],[AreaPx]], NA())</f>
        <v>#N/A</v>
      </c>
      <c r="J630">
        <v>0</v>
      </c>
      <c r="K630">
        <v>0</v>
      </c>
      <c r="L630">
        <v>0</v>
      </c>
      <c r="M630">
        <v>0</v>
      </c>
      <c r="N630">
        <v>0</v>
      </c>
      <c r="O630">
        <f>Tabelle12[[#This Row],[Roll]]+Tabelle12[[#This Row],[Pitch]]</f>
        <v>0</v>
      </c>
      <c r="P630">
        <f>SQRT(Tabelle12[[#This Row],[X]]*Tabelle12[[#This Row],[X]] + Tabelle12[[#This Row],[Y]]*Tabelle12[[#This Row],[Y]] +Tabelle12[[#This Row],[Z]]*Tabelle12[[#This Row],[Z]])</f>
        <v>0</v>
      </c>
      <c r="Q630">
        <v>136</v>
      </c>
      <c r="R630">
        <v>109.2</v>
      </c>
      <c r="S630">
        <v>-41.8</v>
      </c>
      <c r="T630">
        <v>180</v>
      </c>
      <c r="U630">
        <v>6.0463400000000003E-6</v>
      </c>
      <c r="V630">
        <v>-90</v>
      </c>
    </row>
    <row r="631" spans="1:22">
      <c r="A631">
        <v>13367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 t="e">
        <f>IF(AND(Tabelle12[[#This Row],[AreaPx]]&gt;0,NOT(Tabelle12[[#This Row],[AreaPx]]="inf")),Tabelle12[[#This Row],[AreaPx]], NA())</f>
        <v>#N/A</v>
      </c>
      <c r="J631">
        <v>0</v>
      </c>
      <c r="K631">
        <v>0</v>
      </c>
      <c r="L631">
        <v>0</v>
      </c>
      <c r="M631">
        <v>0</v>
      </c>
      <c r="N631">
        <v>0</v>
      </c>
      <c r="O631">
        <f>Tabelle12[[#This Row],[Roll]]+Tabelle12[[#This Row],[Pitch]]</f>
        <v>0</v>
      </c>
      <c r="P631">
        <f>SQRT(Tabelle12[[#This Row],[X]]*Tabelle12[[#This Row],[X]] + Tabelle12[[#This Row],[Y]]*Tabelle12[[#This Row],[Y]] +Tabelle12[[#This Row],[Z]]*Tabelle12[[#This Row],[Z]])</f>
        <v>0</v>
      </c>
      <c r="Q631">
        <v>136</v>
      </c>
      <c r="R631">
        <v>109.2</v>
      </c>
      <c r="S631">
        <v>-41.8</v>
      </c>
      <c r="T631">
        <v>180</v>
      </c>
      <c r="U631">
        <v>6.0463400000000003E-6</v>
      </c>
      <c r="V631">
        <v>-90</v>
      </c>
    </row>
    <row r="632" spans="1:22">
      <c r="A632">
        <v>13378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 t="e">
        <f>IF(AND(Tabelle12[[#This Row],[AreaPx]]&gt;0,NOT(Tabelle12[[#This Row],[AreaPx]]="inf")),Tabelle12[[#This Row],[AreaPx]], NA())</f>
        <v>#N/A</v>
      </c>
      <c r="J632">
        <v>0</v>
      </c>
      <c r="K632">
        <v>0</v>
      </c>
      <c r="L632">
        <v>0</v>
      </c>
      <c r="M632">
        <v>0</v>
      </c>
      <c r="N632">
        <v>0</v>
      </c>
      <c r="O632">
        <f>Tabelle12[[#This Row],[Roll]]+Tabelle12[[#This Row],[Pitch]]</f>
        <v>0</v>
      </c>
      <c r="P632">
        <f>SQRT(Tabelle12[[#This Row],[X]]*Tabelle12[[#This Row],[X]] + Tabelle12[[#This Row],[Y]]*Tabelle12[[#This Row],[Y]] +Tabelle12[[#This Row],[Z]]*Tabelle12[[#This Row],[Z]])</f>
        <v>0</v>
      </c>
      <c r="Q632">
        <v>136</v>
      </c>
      <c r="R632">
        <v>109.2</v>
      </c>
      <c r="S632">
        <v>-41.8</v>
      </c>
      <c r="T632">
        <v>180</v>
      </c>
      <c r="U632">
        <v>6.0463400000000003E-6</v>
      </c>
      <c r="V632">
        <v>-90</v>
      </c>
    </row>
    <row r="633" spans="1:22">
      <c r="A633">
        <v>13406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 t="e">
        <f>IF(AND(Tabelle12[[#This Row],[AreaPx]]&gt;0,NOT(Tabelle12[[#This Row],[AreaPx]]="inf")),Tabelle12[[#This Row],[AreaPx]], NA())</f>
        <v>#N/A</v>
      </c>
      <c r="J633">
        <v>0</v>
      </c>
      <c r="K633">
        <v>0</v>
      </c>
      <c r="L633">
        <v>0</v>
      </c>
      <c r="M633">
        <v>0</v>
      </c>
      <c r="N633">
        <v>0</v>
      </c>
      <c r="O633">
        <f>Tabelle12[[#This Row],[Roll]]+Tabelle12[[#This Row],[Pitch]]</f>
        <v>0</v>
      </c>
      <c r="P633">
        <f>SQRT(Tabelle12[[#This Row],[X]]*Tabelle12[[#This Row],[X]] + Tabelle12[[#This Row],[Y]]*Tabelle12[[#This Row],[Y]] +Tabelle12[[#This Row],[Z]]*Tabelle12[[#This Row],[Z]])</f>
        <v>0</v>
      </c>
      <c r="Q633">
        <v>136</v>
      </c>
      <c r="R633">
        <v>109.2</v>
      </c>
      <c r="S633">
        <v>-41.8</v>
      </c>
      <c r="T633">
        <v>180</v>
      </c>
      <c r="U633">
        <v>6.0463400000000003E-6</v>
      </c>
      <c r="V633">
        <v>-90</v>
      </c>
    </row>
    <row r="634" spans="1:22">
      <c r="A634">
        <v>13433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 t="e">
        <f>IF(AND(Tabelle12[[#This Row],[AreaPx]]&gt;0,NOT(Tabelle12[[#This Row],[AreaPx]]="inf")),Tabelle12[[#This Row],[AreaPx]], NA())</f>
        <v>#N/A</v>
      </c>
      <c r="J634">
        <v>0</v>
      </c>
      <c r="K634">
        <v>0</v>
      </c>
      <c r="L634">
        <v>0</v>
      </c>
      <c r="M634">
        <v>0</v>
      </c>
      <c r="N634">
        <v>0</v>
      </c>
      <c r="O634">
        <f>Tabelle12[[#This Row],[Roll]]+Tabelle12[[#This Row],[Pitch]]</f>
        <v>0</v>
      </c>
      <c r="P634">
        <f>SQRT(Tabelle12[[#This Row],[X]]*Tabelle12[[#This Row],[X]] + Tabelle12[[#This Row],[Y]]*Tabelle12[[#This Row],[Y]] +Tabelle12[[#This Row],[Z]]*Tabelle12[[#This Row],[Z]])</f>
        <v>0</v>
      </c>
      <c r="Q634">
        <v>136</v>
      </c>
      <c r="R634">
        <v>109.2</v>
      </c>
      <c r="S634">
        <v>-41.8</v>
      </c>
      <c r="T634">
        <v>180</v>
      </c>
      <c r="U634">
        <v>6.0463400000000003E-6</v>
      </c>
      <c r="V634">
        <v>-90</v>
      </c>
    </row>
    <row r="635" spans="1:22">
      <c r="A635">
        <v>13450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 t="e">
        <f>IF(AND(Tabelle12[[#This Row],[AreaPx]]&gt;0,NOT(Tabelle12[[#This Row],[AreaPx]]="inf")),Tabelle12[[#This Row],[AreaPx]], NA())</f>
        <v>#N/A</v>
      </c>
      <c r="J635">
        <v>0</v>
      </c>
      <c r="K635">
        <v>0</v>
      </c>
      <c r="L635">
        <v>0</v>
      </c>
      <c r="M635">
        <v>0</v>
      </c>
      <c r="N635">
        <v>0</v>
      </c>
      <c r="O635">
        <f>Tabelle12[[#This Row],[Roll]]+Tabelle12[[#This Row],[Pitch]]</f>
        <v>0</v>
      </c>
      <c r="P635">
        <f>SQRT(Tabelle12[[#This Row],[X]]*Tabelle12[[#This Row],[X]] + Tabelle12[[#This Row],[Y]]*Tabelle12[[#This Row],[Y]] +Tabelle12[[#This Row],[Z]]*Tabelle12[[#This Row],[Z]])</f>
        <v>0</v>
      </c>
      <c r="Q635">
        <v>136</v>
      </c>
      <c r="R635">
        <v>109.2</v>
      </c>
      <c r="S635">
        <v>-41.8</v>
      </c>
      <c r="T635">
        <v>180</v>
      </c>
      <c r="U635">
        <v>6.0463400000000003E-6</v>
      </c>
      <c r="V635">
        <v>-90</v>
      </c>
    </row>
    <row r="636" spans="1:22">
      <c r="A636">
        <v>13479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e">
        <f>IF(AND(Tabelle12[[#This Row],[AreaPx]]&gt;0,NOT(Tabelle12[[#This Row],[AreaPx]]="inf")),Tabelle12[[#This Row],[AreaPx]], NA())</f>
        <v>#N/A</v>
      </c>
      <c r="J636">
        <v>0</v>
      </c>
      <c r="K636">
        <v>0</v>
      </c>
      <c r="L636">
        <v>0</v>
      </c>
      <c r="M636">
        <v>0</v>
      </c>
      <c r="N636">
        <v>0</v>
      </c>
      <c r="O636">
        <f>Tabelle12[[#This Row],[Roll]]+Tabelle12[[#This Row],[Pitch]]</f>
        <v>0</v>
      </c>
      <c r="P636">
        <f>SQRT(Tabelle12[[#This Row],[X]]*Tabelle12[[#This Row],[X]] + Tabelle12[[#This Row],[Y]]*Tabelle12[[#This Row],[Y]] +Tabelle12[[#This Row],[Z]]*Tabelle12[[#This Row],[Z]])</f>
        <v>0</v>
      </c>
      <c r="Q636">
        <v>136</v>
      </c>
      <c r="R636">
        <v>109.2</v>
      </c>
      <c r="S636">
        <v>-41.8</v>
      </c>
      <c r="T636">
        <v>180</v>
      </c>
      <c r="U636">
        <v>6.0463400000000003E-6</v>
      </c>
      <c r="V636">
        <v>-90</v>
      </c>
    </row>
    <row r="637" spans="1:22">
      <c r="A637">
        <v>13508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 t="e">
        <f>IF(AND(Tabelle12[[#This Row],[AreaPx]]&gt;0,NOT(Tabelle12[[#This Row],[AreaPx]]="inf")),Tabelle12[[#This Row],[AreaPx]], NA())</f>
        <v>#N/A</v>
      </c>
      <c r="J637">
        <v>0</v>
      </c>
      <c r="K637">
        <v>0</v>
      </c>
      <c r="L637">
        <v>0</v>
      </c>
      <c r="M637">
        <v>0</v>
      </c>
      <c r="N637">
        <v>0</v>
      </c>
      <c r="O637">
        <f>Tabelle12[[#This Row],[Roll]]+Tabelle12[[#This Row],[Pitch]]</f>
        <v>0</v>
      </c>
      <c r="P637">
        <f>SQRT(Tabelle12[[#This Row],[X]]*Tabelle12[[#This Row],[X]] + Tabelle12[[#This Row],[Y]]*Tabelle12[[#This Row],[Y]] +Tabelle12[[#This Row],[Z]]*Tabelle12[[#This Row],[Z]])</f>
        <v>0</v>
      </c>
      <c r="Q637">
        <v>136</v>
      </c>
      <c r="R637">
        <v>109.2</v>
      </c>
      <c r="S637">
        <v>-41.8</v>
      </c>
      <c r="T637">
        <v>180</v>
      </c>
      <c r="U637">
        <v>6.0463400000000003E-6</v>
      </c>
      <c r="V637">
        <v>-90</v>
      </c>
    </row>
    <row r="638" spans="1:22">
      <c r="A638">
        <v>13530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 t="e">
        <f>IF(AND(Tabelle12[[#This Row],[AreaPx]]&gt;0,NOT(Tabelle12[[#This Row],[AreaPx]]="inf")),Tabelle12[[#This Row],[AreaPx]], NA())</f>
        <v>#N/A</v>
      </c>
      <c r="J638">
        <v>0</v>
      </c>
      <c r="K638">
        <v>0</v>
      </c>
      <c r="L638">
        <v>0</v>
      </c>
      <c r="M638">
        <v>0</v>
      </c>
      <c r="N638">
        <v>0</v>
      </c>
      <c r="O638">
        <f>Tabelle12[[#This Row],[Roll]]+Tabelle12[[#This Row],[Pitch]]</f>
        <v>0</v>
      </c>
      <c r="P638">
        <f>SQRT(Tabelle12[[#This Row],[X]]*Tabelle12[[#This Row],[X]] + Tabelle12[[#This Row],[Y]]*Tabelle12[[#This Row],[Y]] +Tabelle12[[#This Row],[Z]]*Tabelle12[[#This Row],[Z]])</f>
        <v>0</v>
      </c>
      <c r="Q638">
        <v>136</v>
      </c>
      <c r="R638">
        <v>109.2</v>
      </c>
      <c r="S638">
        <v>-41.8</v>
      </c>
      <c r="T638">
        <v>180</v>
      </c>
      <c r="U638">
        <v>6.0463400000000003E-6</v>
      </c>
      <c r="V638">
        <v>-90</v>
      </c>
    </row>
    <row r="639" spans="1:22">
      <c r="A639">
        <v>13541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 t="e">
        <f>IF(AND(Tabelle12[[#This Row],[AreaPx]]&gt;0,NOT(Tabelle12[[#This Row],[AreaPx]]="inf")),Tabelle12[[#This Row],[AreaPx]], NA())</f>
        <v>#N/A</v>
      </c>
      <c r="J639">
        <v>0</v>
      </c>
      <c r="K639">
        <v>0</v>
      </c>
      <c r="L639">
        <v>0</v>
      </c>
      <c r="M639">
        <v>0</v>
      </c>
      <c r="N639">
        <v>0</v>
      </c>
      <c r="O639">
        <f>Tabelle12[[#This Row],[Roll]]+Tabelle12[[#This Row],[Pitch]]</f>
        <v>0</v>
      </c>
      <c r="P639">
        <f>SQRT(Tabelle12[[#This Row],[X]]*Tabelle12[[#This Row],[X]] + Tabelle12[[#This Row],[Y]]*Tabelle12[[#This Row],[Y]] +Tabelle12[[#This Row],[Z]]*Tabelle12[[#This Row],[Z]])</f>
        <v>0</v>
      </c>
      <c r="Q639">
        <v>136</v>
      </c>
      <c r="R639">
        <v>109.2</v>
      </c>
      <c r="S639">
        <v>-41.8</v>
      </c>
      <c r="T639">
        <v>180</v>
      </c>
      <c r="U639">
        <v>6.0463400000000003E-6</v>
      </c>
      <c r="V639">
        <v>-90</v>
      </c>
    </row>
    <row r="640" spans="1:22">
      <c r="A640">
        <v>13564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 t="e">
        <f>IF(AND(Tabelle12[[#This Row],[AreaPx]]&gt;0,NOT(Tabelle12[[#This Row],[AreaPx]]="inf")),Tabelle12[[#This Row],[AreaPx]], NA())</f>
        <v>#N/A</v>
      </c>
      <c r="J640">
        <v>0</v>
      </c>
      <c r="K640">
        <v>0</v>
      </c>
      <c r="L640">
        <v>0</v>
      </c>
      <c r="M640">
        <v>0</v>
      </c>
      <c r="N640">
        <v>0</v>
      </c>
      <c r="O640">
        <f>Tabelle12[[#This Row],[Roll]]+Tabelle12[[#This Row],[Pitch]]</f>
        <v>0</v>
      </c>
      <c r="P640">
        <f>SQRT(Tabelle12[[#This Row],[X]]*Tabelle12[[#This Row],[X]] + Tabelle12[[#This Row],[Y]]*Tabelle12[[#This Row],[Y]] +Tabelle12[[#This Row],[Z]]*Tabelle12[[#This Row],[Z]])</f>
        <v>0</v>
      </c>
      <c r="Q640">
        <v>136</v>
      </c>
      <c r="R640">
        <v>109.2</v>
      </c>
      <c r="S640">
        <v>-41.8</v>
      </c>
      <c r="T640">
        <v>180</v>
      </c>
      <c r="U640">
        <v>6.0463400000000003E-6</v>
      </c>
      <c r="V640">
        <v>-90</v>
      </c>
    </row>
    <row r="641" spans="1:22">
      <c r="A641">
        <v>13579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 t="e">
        <f>IF(AND(Tabelle12[[#This Row],[AreaPx]]&gt;0,NOT(Tabelle12[[#This Row],[AreaPx]]="inf")),Tabelle12[[#This Row],[AreaPx]], NA())</f>
        <v>#N/A</v>
      </c>
      <c r="J641">
        <v>0</v>
      </c>
      <c r="K641">
        <v>0</v>
      </c>
      <c r="L641">
        <v>0</v>
      </c>
      <c r="M641">
        <v>0</v>
      </c>
      <c r="N641">
        <v>0</v>
      </c>
      <c r="O641">
        <f>Tabelle12[[#This Row],[Roll]]+Tabelle12[[#This Row],[Pitch]]</f>
        <v>0</v>
      </c>
      <c r="P641">
        <f>SQRT(Tabelle12[[#This Row],[X]]*Tabelle12[[#This Row],[X]] + Tabelle12[[#This Row],[Y]]*Tabelle12[[#This Row],[Y]] +Tabelle12[[#This Row],[Z]]*Tabelle12[[#This Row],[Z]])</f>
        <v>0</v>
      </c>
      <c r="Q641">
        <v>136</v>
      </c>
      <c r="R641">
        <v>109.2</v>
      </c>
      <c r="S641">
        <v>-41.8</v>
      </c>
      <c r="T641">
        <v>180</v>
      </c>
      <c r="U641">
        <v>6.0463400000000003E-6</v>
      </c>
      <c r="V641">
        <v>-90</v>
      </c>
    </row>
    <row r="642" spans="1:22">
      <c r="A642">
        <v>13604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 t="e">
        <f>IF(AND(Tabelle12[[#This Row],[AreaPx]]&gt;0,NOT(Tabelle12[[#This Row],[AreaPx]]="inf")),Tabelle12[[#This Row],[AreaPx]], NA())</f>
        <v>#N/A</v>
      </c>
      <c r="J642">
        <v>0</v>
      </c>
      <c r="K642">
        <v>0</v>
      </c>
      <c r="L642">
        <v>0</v>
      </c>
      <c r="M642">
        <v>0</v>
      </c>
      <c r="N642">
        <v>0</v>
      </c>
      <c r="O642">
        <f>Tabelle12[[#This Row],[Roll]]+Tabelle12[[#This Row],[Pitch]]</f>
        <v>0</v>
      </c>
      <c r="P642">
        <f>SQRT(Tabelle12[[#This Row],[X]]*Tabelle12[[#This Row],[X]] + Tabelle12[[#This Row],[Y]]*Tabelle12[[#This Row],[Y]] +Tabelle12[[#This Row],[Z]]*Tabelle12[[#This Row],[Z]])</f>
        <v>0</v>
      </c>
      <c r="Q642">
        <v>136</v>
      </c>
      <c r="R642">
        <v>109.2</v>
      </c>
      <c r="S642">
        <v>-41.8</v>
      </c>
      <c r="T642">
        <v>180</v>
      </c>
      <c r="U642">
        <v>6.0463400000000003E-6</v>
      </c>
      <c r="V642">
        <v>-90</v>
      </c>
    </row>
    <row r="643" spans="1:22">
      <c r="A643">
        <v>13617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 t="e">
        <f>IF(AND(Tabelle12[[#This Row],[AreaPx]]&gt;0,NOT(Tabelle12[[#This Row],[AreaPx]]="inf")),Tabelle12[[#This Row],[AreaPx]], NA())</f>
        <v>#N/A</v>
      </c>
      <c r="J643">
        <v>0</v>
      </c>
      <c r="K643">
        <v>0</v>
      </c>
      <c r="L643">
        <v>0</v>
      </c>
      <c r="M643">
        <v>0</v>
      </c>
      <c r="N643">
        <v>0</v>
      </c>
      <c r="O643">
        <f>Tabelle12[[#This Row],[Roll]]+Tabelle12[[#This Row],[Pitch]]</f>
        <v>0</v>
      </c>
      <c r="P643">
        <f>SQRT(Tabelle12[[#This Row],[X]]*Tabelle12[[#This Row],[X]] + Tabelle12[[#This Row],[Y]]*Tabelle12[[#This Row],[Y]] +Tabelle12[[#This Row],[Z]]*Tabelle12[[#This Row],[Z]])</f>
        <v>0</v>
      </c>
      <c r="Q643">
        <v>136</v>
      </c>
      <c r="R643">
        <v>109.2</v>
      </c>
      <c r="S643">
        <v>-41.8</v>
      </c>
      <c r="T643">
        <v>180</v>
      </c>
      <c r="U643">
        <v>6.0463400000000003E-6</v>
      </c>
      <c r="V643">
        <v>-90</v>
      </c>
    </row>
    <row r="644" spans="1:22">
      <c r="A644">
        <v>13642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 t="e">
        <f>IF(AND(Tabelle12[[#This Row],[AreaPx]]&gt;0,NOT(Tabelle12[[#This Row],[AreaPx]]="inf")),Tabelle12[[#This Row],[AreaPx]], NA())</f>
        <v>#N/A</v>
      </c>
      <c r="J644">
        <v>0</v>
      </c>
      <c r="K644">
        <v>0</v>
      </c>
      <c r="L644">
        <v>0</v>
      </c>
      <c r="M644">
        <v>0</v>
      </c>
      <c r="N644">
        <v>0</v>
      </c>
      <c r="O644">
        <f>Tabelle12[[#This Row],[Roll]]+Tabelle12[[#This Row],[Pitch]]</f>
        <v>0</v>
      </c>
      <c r="P644">
        <f>SQRT(Tabelle12[[#This Row],[X]]*Tabelle12[[#This Row],[X]] + Tabelle12[[#This Row],[Y]]*Tabelle12[[#This Row],[Y]] +Tabelle12[[#This Row],[Z]]*Tabelle12[[#This Row],[Z]])</f>
        <v>0</v>
      </c>
      <c r="Q644">
        <v>136</v>
      </c>
      <c r="R644">
        <v>109.2</v>
      </c>
      <c r="S644">
        <v>-41.8</v>
      </c>
      <c r="T644">
        <v>180</v>
      </c>
      <c r="U644">
        <v>6.0463400000000003E-6</v>
      </c>
      <c r="V644">
        <v>-90</v>
      </c>
    </row>
    <row r="645" spans="1:22">
      <c r="A645">
        <v>13662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 t="e">
        <f>IF(AND(Tabelle12[[#This Row],[AreaPx]]&gt;0,NOT(Tabelle12[[#This Row],[AreaPx]]="inf")),Tabelle12[[#This Row],[AreaPx]], NA())</f>
        <v>#N/A</v>
      </c>
      <c r="J645">
        <v>0</v>
      </c>
      <c r="K645">
        <v>0</v>
      </c>
      <c r="L645">
        <v>0</v>
      </c>
      <c r="M645">
        <v>0</v>
      </c>
      <c r="N645">
        <v>0</v>
      </c>
      <c r="O645">
        <f>Tabelle12[[#This Row],[Roll]]+Tabelle12[[#This Row],[Pitch]]</f>
        <v>0</v>
      </c>
      <c r="P645">
        <f>SQRT(Tabelle12[[#This Row],[X]]*Tabelle12[[#This Row],[X]] + Tabelle12[[#This Row],[Y]]*Tabelle12[[#This Row],[Y]] +Tabelle12[[#This Row],[Z]]*Tabelle12[[#This Row],[Z]])</f>
        <v>0</v>
      </c>
      <c r="Q645">
        <v>136</v>
      </c>
      <c r="R645">
        <v>109.2</v>
      </c>
      <c r="S645">
        <v>-41.8</v>
      </c>
      <c r="T645">
        <v>180</v>
      </c>
      <c r="U645">
        <v>6.0463400000000003E-6</v>
      </c>
      <c r="V645">
        <v>-90</v>
      </c>
    </row>
    <row r="646" spans="1:22">
      <c r="A646">
        <v>13679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 t="e">
        <f>IF(AND(Tabelle12[[#This Row],[AreaPx]]&gt;0,NOT(Tabelle12[[#This Row],[AreaPx]]="inf")),Tabelle12[[#This Row],[AreaPx]], NA())</f>
        <v>#N/A</v>
      </c>
      <c r="J646">
        <v>0</v>
      </c>
      <c r="K646">
        <v>0</v>
      </c>
      <c r="L646">
        <v>0</v>
      </c>
      <c r="M646">
        <v>0</v>
      </c>
      <c r="N646">
        <v>0</v>
      </c>
      <c r="O646">
        <f>Tabelle12[[#This Row],[Roll]]+Tabelle12[[#This Row],[Pitch]]</f>
        <v>0</v>
      </c>
      <c r="P646">
        <f>SQRT(Tabelle12[[#This Row],[X]]*Tabelle12[[#This Row],[X]] + Tabelle12[[#This Row],[Y]]*Tabelle12[[#This Row],[Y]] +Tabelle12[[#This Row],[Z]]*Tabelle12[[#This Row],[Z]])</f>
        <v>0</v>
      </c>
      <c r="Q646">
        <v>136</v>
      </c>
      <c r="R646">
        <v>109.2</v>
      </c>
      <c r="S646">
        <v>-41.8</v>
      </c>
      <c r="T646">
        <v>180</v>
      </c>
      <c r="U646">
        <v>6.0463400000000003E-6</v>
      </c>
      <c r="V646">
        <v>-90</v>
      </c>
    </row>
    <row r="647" spans="1:22">
      <c r="A647">
        <v>13708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 t="e">
        <f>IF(AND(Tabelle12[[#This Row],[AreaPx]]&gt;0,NOT(Tabelle12[[#This Row],[AreaPx]]="inf")),Tabelle12[[#This Row],[AreaPx]], NA())</f>
        <v>#N/A</v>
      </c>
      <c r="J647">
        <v>0</v>
      </c>
      <c r="K647">
        <v>0</v>
      </c>
      <c r="L647">
        <v>0</v>
      </c>
      <c r="M647">
        <v>0</v>
      </c>
      <c r="N647">
        <v>0</v>
      </c>
      <c r="O647">
        <f>Tabelle12[[#This Row],[Roll]]+Tabelle12[[#This Row],[Pitch]]</f>
        <v>0</v>
      </c>
      <c r="P647">
        <f>SQRT(Tabelle12[[#This Row],[X]]*Tabelle12[[#This Row],[X]] + Tabelle12[[#This Row],[Y]]*Tabelle12[[#This Row],[Y]] +Tabelle12[[#This Row],[Z]]*Tabelle12[[#This Row],[Z]])</f>
        <v>0</v>
      </c>
      <c r="Q647">
        <v>136</v>
      </c>
      <c r="R647">
        <v>109.2</v>
      </c>
      <c r="S647">
        <v>-41.8</v>
      </c>
      <c r="T647">
        <v>180</v>
      </c>
      <c r="U647">
        <v>6.0463400000000003E-6</v>
      </c>
      <c r="V647">
        <v>-90</v>
      </c>
    </row>
    <row r="648" spans="1:22">
      <c r="A648">
        <v>13735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 t="e">
        <f>IF(AND(Tabelle12[[#This Row],[AreaPx]]&gt;0,NOT(Tabelle12[[#This Row],[AreaPx]]="inf")),Tabelle12[[#This Row],[AreaPx]], NA())</f>
        <v>#N/A</v>
      </c>
      <c r="J648">
        <v>0</v>
      </c>
      <c r="K648">
        <v>0</v>
      </c>
      <c r="L648">
        <v>0</v>
      </c>
      <c r="M648">
        <v>0</v>
      </c>
      <c r="N648">
        <v>0</v>
      </c>
      <c r="O648">
        <f>Tabelle12[[#This Row],[Roll]]+Tabelle12[[#This Row],[Pitch]]</f>
        <v>0</v>
      </c>
      <c r="P648">
        <f>SQRT(Tabelle12[[#This Row],[X]]*Tabelle12[[#This Row],[X]] + Tabelle12[[#This Row],[Y]]*Tabelle12[[#This Row],[Y]] +Tabelle12[[#This Row],[Z]]*Tabelle12[[#This Row],[Z]])</f>
        <v>0</v>
      </c>
      <c r="Q648">
        <v>136</v>
      </c>
      <c r="R648">
        <v>109.2</v>
      </c>
      <c r="S648">
        <v>-41.8</v>
      </c>
      <c r="T648">
        <v>180</v>
      </c>
      <c r="U648">
        <v>6.0463400000000003E-6</v>
      </c>
      <c r="V648">
        <v>-90</v>
      </c>
    </row>
    <row r="649" spans="1:22">
      <c r="A649">
        <v>13748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 t="e">
        <f>IF(AND(Tabelle12[[#This Row],[AreaPx]]&gt;0,NOT(Tabelle12[[#This Row],[AreaPx]]="inf")),Tabelle12[[#This Row],[AreaPx]], NA())</f>
        <v>#N/A</v>
      </c>
      <c r="J649">
        <v>0</v>
      </c>
      <c r="K649">
        <v>0</v>
      </c>
      <c r="L649">
        <v>0</v>
      </c>
      <c r="M649">
        <v>0</v>
      </c>
      <c r="N649">
        <v>0</v>
      </c>
      <c r="O649">
        <f>Tabelle12[[#This Row],[Roll]]+Tabelle12[[#This Row],[Pitch]]</f>
        <v>0</v>
      </c>
      <c r="P649">
        <f>SQRT(Tabelle12[[#This Row],[X]]*Tabelle12[[#This Row],[X]] + Tabelle12[[#This Row],[Y]]*Tabelle12[[#This Row],[Y]] +Tabelle12[[#This Row],[Z]]*Tabelle12[[#This Row],[Z]])</f>
        <v>0</v>
      </c>
      <c r="Q649">
        <v>136</v>
      </c>
      <c r="R649">
        <v>109.2</v>
      </c>
      <c r="S649">
        <v>-41.8</v>
      </c>
      <c r="T649">
        <v>180</v>
      </c>
      <c r="U649">
        <v>6.0463400000000003E-6</v>
      </c>
      <c r="V649">
        <v>-90</v>
      </c>
    </row>
    <row r="650" spans="1:22">
      <c r="A650">
        <v>13778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 t="e">
        <f>IF(AND(Tabelle12[[#This Row],[AreaPx]]&gt;0,NOT(Tabelle12[[#This Row],[AreaPx]]="inf")),Tabelle12[[#This Row],[AreaPx]], NA())</f>
        <v>#N/A</v>
      </c>
      <c r="J650">
        <v>0</v>
      </c>
      <c r="K650">
        <v>0</v>
      </c>
      <c r="L650">
        <v>0</v>
      </c>
      <c r="M650">
        <v>0</v>
      </c>
      <c r="N650">
        <v>0</v>
      </c>
      <c r="O650">
        <f>Tabelle12[[#This Row],[Roll]]+Tabelle12[[#This Row],[Pitch]]</f>
        <v>0</v>
      </c>
      <c r="P650">
        <f>SQRT(Tabelle12[[#This Row],[X]]*Tabelle12[[#This Row],[X]] + Tabelle12[[#This Row],[Y]]*Tabelle12[[#This Row],[Y]] +Tabelle12[[#This Row],[Z]]*Tabelle12[[#This Row],[Z]])</f>
        <v>0</v>
      </c>
      <c r="Q650">
        <v>136</v>
      </c>
      <c r="R650">
        <v>109.2</v>
      </c>
      <c r="S650">
        <v>-41.8</v>
      </c>
      <c r="T650">
        <v>180</v>
      </c>
      <c r="U650">
        <v>6.0463400000000003E-6</v>
      </c>
      <c r="V650">
        <v>-90</v>
      </c>
    </row>
    <row r="651" spans="1:22">
      <c r="A651">
        <v>13829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 t="e">
        <f>IF(AND(Tabelle12[[#This Row],[AreaPx]]&gt;0,NOT(Tabelle12[[#This Row],[AreaPx]]="inf")),Tabelle12[[#This Row],[AreaPx]], NA())</f>
        <v>#N/A</v>
      </c>
      <c r="J651">
        <v>0</v>
      </c>
      <c r="K651">
        <v>0</v>
      </c>
      <c r="L651">
        <v>0</v>
      </c>
      <c r="M651">
        <v>0</v>
      </c>
      <c r="N651">
        <v>0</v>
      </c>
      <c r="O651">
        <f>Tabelle12[[#This Row],[Roll]]+Tabelle12[[#This Row],[Pitch]]</f>
        <v>0</v>
      </c>
      <c r="P651">
        <f>SQRT(Tabelle12[[#This Row],[X]]*Tabelle12[[#This Row],[X]] + Tabelle12[[#This Row],[Y]]*Tabelle12[[#This Row],[Y]] +Tabelle12[[#This Row],[Z]]*Tabelle12[[#This Row],[Z]])</f>
        <v>0</v>
      </c>
      <c r="Q651">
        <v>136</v>
      </c>
      <c r="R651">
        <v>109.2</v>
      </c>
      <c r="S651">
        <v>-41.8</v>
      </c>
      <c r="T651">
        <v>180</v>
      </c>
      <c r="U651">
        <v>6.0463400000000003E-6</v>
      </c>
      <c r="V651">
        <v>-90</v>
      </c>
    </row>
    <row r="652" spans="1:22">
      <c r="A652">
        <v>13913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 t="e">
        <f>IF(AND(Tabelle12[[#This Row],[AreaPx]]&gt;0,NOT(Tabelle12[[#This Row],[AreaPx]]="inf")),Tabelle12[[#This Row],[AreaPx]], NA())</f>
        <v>#N/A</v>
      </c>
      <c r="J652">
        <v>0</v>
      </c>
      <c r="K652">
        <v>0</v>
      </c>
      <c r="L652">
        <v>0</v>
      </c>
      <c r="M652">
        <v>0</v>
      </c>
      <c r="N652">
        <v>0</v>
      </c>
      <c r="O652">
        <f>Tabelle12[[#This Row],[Roll]]+Tabelle12[[#This Row],[Pitch]]</f>
        <v>0</v>
      </c>
      <c r="P652">
        <f>SQRT(Tabelle12[[#This Row],[X]]*Tabelle12[[#This Row],[X]] + Tabelle12[[#This Row],[Y]]*Tabelle12[[#This Row],[Y]] +Tabelle12[[#This Row],[Z]]*Tabelle12[[#This Row],[Z]])</f>
        <v>0</v>
      </c>
      <c r="Q652">
        <v>136</v>
      </c>
      <c r="R652">
        <v>109.2</v>
      </c>
      <c r="S652">
        <v>-41.8</v>
      </c>
      <c r="T652">
        <v>180</v>
      </c>
      <c r="U652">
        <v>6.0463400000000003E-6</v>
      </c>
      <c r="V652">
        <v>-90</v>
      </c>
    </row>
    <row r="653" spans="1:22">
      <c r="A653">
        <v>14012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 t="e">
        <f>IF(AND(Tabelle12[[#This Row],[AreaPx]]&gt;0,NOT(Tabelle12[[#This Row],[AreaPx]]="inf")),Tabelle12[[#This Row],[AreaPx]], NA())</f>
        <v>#N/A</v>
      </c>
      <c r="J653">
        <v>0</v>
      </c>
      <c r="K653">
        <v>0</v>
      </c>
      <c r="L653">
        <v>0</v>
      </c>
      <c r="M653">
        <v>0</v>
      </c>
      <c r="N653">
        <v>0</v>
      </c>
      <c r="O653">
        <f>Tabelle12[[#This Row],[Roll]]+Tabelle12[[#This Row],[Pitch]]</f>
        <v>0</v>
      </c>
      <c r="P653">
        <f>SQRT(Tabelle12[[#This Row],[X]]*Tabelle12[[#This Row],[X]] + Tabelle12[[#This Row],[Y]]*Tabelle12[[#This Row],[Y]] +Tabelle12[[#This Row],[Z]]*Tabelle12[[#This Row],[Z]])</f>
        <v>0</v>
      </c>
      <c r="Q653">
        <v>136</v>
      </c>
      <c r="R653">
        <v>109.2</v>
      </c>
      <c r="S653">
        <v>-41.8</v>
      </c>
      <c r="T653">
        <v>180</v>
      </c>
      <c r="U653">
        <v>6.0463400000000003E-6</v>
      </c>
      <c r="V653">
        <v>-90</v>
      </c>
    </row>
    <row r="654" spans="1:22">
      <c r="A654">
        <v>14093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e">
        <f>IF(AND(Tabelle12[[#This Row],[AreaPx]]&gt;0,NOT(Tabelle12[[#This Row],[AreaPx]]="inf")),Tabelle12[[#This Row],[AreaPx]], NA())</f>
        <v>#N/A</v>
      </c>
      <c r="J654">
        <v>0</v>
      </c>
      <c r="K654">
        <v>0</v>
      </c>
      <c r="L654">
        <v>0</v>
      </c>
      <c r="M654">
        <v>0</v>
      </c>
      <c r="N654">
        <v>0</v>
      </c>
      <c r="O654">
        <f>Tabelle12[[#This Row],[Roll]]+Tabelle12[[#This Row],[Pitch]]</f>
        <v>0</v>
      </c>
      <c r="P654">
        <f>SQRT(Tabelle12[[#This Row],[X]]*Tabelle12[[#This Row],[X]] + Tabelle12[[#This Row],[Y]]*Tabelle12[[#This Row],[Y]] +Tabelle12[[#This Row],[Z]]*Tabelle12[[#This Row],[Z]])</f>
        <v>0</v>
      </c>
      <c r="Q654">
        <v>136</v>
      </c>
      <c r="R654">
        <v>109.2</v>
      </c>
      <c r="S654">
        <v>-41.8</v>
      </c>
      <c r="T654">
        <v>180</v>
      </c>
      <c r="U654">
        <v>6.0463400000000003E-6</v>
      </c>
      <c r="V654">
        <v>-90</v>
      </c>
    </row>
    <row r="655" spans="1:22">
      <c r="A655">
        <v>14179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 t="e">
        <f>IF(AND(Tabelle12[[#This Row],[AreaPx]]&gt;0,NOT(Tabelle12[[#This Row],[AreaPx]]="inf")),Tabelle12[[#This Row],[AreaPx]], NA())</f>
        <v>#N/A</v>
      </c>
      <c r="J655">
        <v>0</v>
      </c>
      <c r="K655">
        <v>0</v>
      </c>
      <c r="L655">
        <v>0</v>
      </c>
      <c r="M655">
        <v>0</v>
      </c>
      <c r="N655">
        <v>0</v>
      </c>
      <c r="O655">
        <f>Tabelle12[[#This Row],[Roll]]+Tabelle12[[#This Row],[Pitch]]</f>
        <v>0</v>
      </c>
      <c r="P655">
        <f>SQRT(Tabelle12[[#This Row],[X]]*Tabelle12[[#This Row],[X]] + Tabelle12[[#This Row],[Y]]*Tabelle12[[#This Row],[Y]] +Tabelle12[[#This Row],[Z]]*Tabelle12[[#This Row],[Z]])</f>
        <v>0</v>
      </c>
      <c r="Q655">
        <v>136</v>
      </c>
      <c r="R655">
        <v>109.2</v>
      </c>
      <c r="S655">
        <v>-41.8</v>
      </c>
      <c r="T655">
        <v>180</v>
      </c>
      <c r="U655">
        <v>6.0463400000000003E-6</v>
      </c>
      <c r="V655">
        <v>-90</v>
      </c>
    </row>
    <row r="656" spans="1:22">
      <c r="A656">
        <v>14203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 t="e">
        <f>IF(AND(Tabelle12[[#This Row],[AreaPx]]&gt;0,NOT(Tabelle12[[#This Row],[AreaPx]]="inf")),Tabelle12[[#This Row],[AreaPx]], NA())</f>
        <v>#N/A</v>
      </c>
      <c r="J656">
        <v>0</v>
      </c>
      <c r="K656">
        <v>0</v>
      </c>
      <c r="L656">
        <v>0</v>
      </c>
      <c r="M656">
        <v>0</v>
      </c>
      <c r="N656">
        <v>0</v>
      </c>
      <c r="O656">
        <f>Tabelle12[[#This Row],[Roll]]+Tabelle12[[#This Row],[Pitch]]</f>
        <v>0</v>
      </c>
      <c r="P656">
        <f>SQRT(Tabelle12[[#This Row],[X]]*Tabelle12[[#This Row],[X]] + Tabelle12[[#This Row],[Y]]*Tabelle12[[#This Row],[Y]] +Tabelle12[[#This Row],[Z]]*Tabelle12[[#This Row],[Z]])</f>
        <v>0</v>
      </c>
      <c r="Q656">
        <v>136</v>
      </c>
      <c r="R656">
        <v>109.2</v>
      </c>
      <c r="S656">
        <v>-41.8</v>
      </c>
      <c r="T656">
        <v>180</v>
      </c>
      <c r="U656">
        <v>6.0463400000000003E-6</v>
      </c>
      <c r="V656">
        <v>-90</v>
      </c>
    </row>
    <row r="657" spans="1:22">
      <c r="A657">
        <v>14216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 t="e">
        <f>IF(AND(Tabelle12[[#This Row],[AreaPx]]&gt;0,NOT(Tabelle12[[#This Row],[AreaPx]]="inf")),Tabelle12[[#This Row],[AreaPx]], NA())</f>
        <v>#N/A</v>
      </c>
      <c r="J657">
        <v>0</v>
      </c>
      <c r="K657">
        <v>0</v>
      </c>
      <c r="L657">
        <v>0</v>
      </c>
      <c r="M657">
        <v>0</v>
      </c>
      <c r="N657">
        <v>0</v>
      </c>
      <c r="O657">
        <f>Tabelle12[[#This Row],[Roll]]+Tabelle12[[#This Row],[Pitch]]</f>
        <v>0</v>
      </c>
      <c r="P657">
        <f>SQRT(Tabelle12[[#This Row],[X]]*Tabelle12[[#This Row],[X]] + Tabelle12[[#This Row],[Y]]*Tabelle12[[#This Row],[Y]] +Tabelle12[[#This Row],[Z]]*Tabelle12[[#This Row],[Z]])</f>
        <v>0</v>
      </c>
      <c r="Q657">
        <v>136</v>
      </c>
      <c r="R657">
        <v>109.2</v>
      </c>
      <c r="S657">
        <v>-41.8</v>
      </c>
      <c r="T657">
        <v>180</v>
      </c>
      <c r="U657">
        <v>6.0463400000000003E-6</v>
      </c>
      <c r="V657">
        <v>-90</v>
      </c>
    </row>
    <row r="658" spans="1:22">
      <c r="A658">
        <v>14235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 t="e">
        <f>IF(AND(Tabelle12[[#This Row],[AreaPx]]&gt;0,NOT(Tabelle12[[#This Row],[AreaPx]]="inf")),Tabelle12[[#This Row],[AreaPx]], NA())</f>
        <v>#N/A</v>
      </c>
      <c r="J658">
        <v>0</v>
      </c>
      <c r="K658">
        <v>0</v>
      </c>
      <c r="L658">
        <v>0</v>
      </c>
      <c r="M658">
        <v>0</v>
      </c>
      <c r="N658">
        <v>0</v>
      </c>
      <c r="O658">
        <f>Tabelle12[[#This Row],[Roll]]+Tabelle12[[#This Row],[Pitch]]</f>
        <v>0</v>
      </c>
      <c r="P658">
        <f>SQRT(Tabelle12[[#This Row],[X]]*Tabelle12[[#This Row],[X]] + Tabelle12[[#This Row],[Y]]*Tabelle12[[#This Row],[Y]] +Tabelle12[[#This Row],[Z]]*Tabelle12[[#This Row],[Z]])</f>
        <v>0</v>
      </c>
      <c r="Q658">
        <v>136</v>
      </c>
      <c r="R658">
        <v>109.2</v>
      </c>
      <c r="S658">
        <v>-41.8</v>
      </c>
      <c r="T658">
        <v>180</v>
      </c>
      <c r="U658">
        <v>6.0463400000000003E-6</v>
      </c>
      <c r="V658">
        <v>-90</v>
      </c>
    </row>
    <row r="659" spans="1:22">
      <c r="A659">
        <v>14247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 t="e">
        <f>IF(AND(Tabelle12[[#This Row],[AreaPx]]&gt;0,NOT(Tabelle12[[#This Row],[AreaPx]]="inf")),Tabelle12[[#This Row],[AreaPx]], NA())</f>
        <v>#N/A</v>
      </c>
      <c r="J659">
        <v>0</v>
      </c>
      <c r="K659">
        <v>0</v>
      </c>
      <c r="L659">
        <v>0</v>
      </c>
      <c r="M659">
        <v>0</v>
      </c>
      <c r="N659">
        <v>0</v>
      </c>
      <c r="O659">
        <f>Tabelle12[[#This Row],[Roll]]+Tabelle12[[#This Row],[Pitch]]</f>
        <v>0</v>
      </c>
      <c r="P659">
        <f>SQRT(Tabelle12[[#This Row],[X]]*Tabelle12[[#This Row],[X]] + Tabelle12[[#This Row],[Y]]*Tabelle12[[#This Row],[Y]] +Tabelle12[[#This Row],[Z]]*Tabelle12[[#This Row],[Z]])</f>
        <v>0</v>
      </c>
      <c r="Q659">
        <v>136</v>
      </c>
      <c r="R659">
        <v>109.2</v>
      </c>
      <c r="S659">
        <v>-41.8</v>
      </c>
      <c r="T659">
        <v>180</v>
      </c>
      <c r="U659">
        <v>6.0463400000000003E-6</v>
      </c>
      <c r="V659">
        <v>-90</v>
      </c>
    </row>
    <row r="660" spans="1:22">
      <c r="A660">
        <v>14264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 t="e">
        <f>IF(AND(Tabelle12[[#This Row],[AreaPx]]&gt;0,NOT(Tabelle12[[#This Row],[AreaPx]]="inf")),Tabelle12[[#This Row],[AreaPx]], NA())</f>
        <v>#N/A</v>
      </c>
      <c r="J660">
        <v>0</v>
      </c>
      <c r="K660">
        <v>0</v>
      </c>
      <c r="L660">
        <v>0</v>
      </c>
      <c r="M660">
        <v>0</v>
      </c>
      <c r="N660">
        <v>0</v>
      </c>
      <c r="O660">
        <f>Tabelle12[[#This Row],[Roll]]+Tabelle12[[#This Row],[Pitch]]</f>
        <v>0</v>
      </c>
      <c r="P660">
        <f>SQRT(Tabelle12[[#This Row],[X]]*Tabelle12[[#This Row],[X]] + Tabelle12[[#This Row],[Y]]*Tabelle12[[#This Row],[Y]] +Tabelle12[[#This Row],[Z]]*Tabelle12[[#This Row],[Z]])</f>
        <v>0</v>
      </c>
      <c r="Q660">
        <v>136</v>
      </c>
      <c r="R660">
        <v>109.2</v>
      </c>
      <c r="S660">
        <v>-41.8</v>
      </c>
      <c r="T660">
        <v>180</v>
      </c>
      <c r="U660">
        <v>6.0463400000000003E-6</v>
      </c>
      <c r="V660">
        <v>-90</v>
      </c>
    </row>
    <row r="661" spans="1:22">
      <c r="A661">
        <v>14276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 t="e">
        <f>IF(AND(Tabelle12[[#This Row],[AreaPx]]&gt;0,NOT(Tabelle12[[#This Row],[AreaPx]]="inf")),Tabelle12[[#This Row],[AreaPx]], NA())</f>
        <v>#N/A</v>
      </c>
      <c r="J661">
        <v>0</v>
      </c>
      <c r="K661">
        <v>0</v>
      </c>
      <c r="L661">
        <v>0</v>
      </c>
      <c r="M661">
        <v>0</v>
      </c>
      <c r="N661">
        <v>0</v>
      </c>
      <c r="O661">
        <f>Tabelle12[[#This Row],[Roll]]+Tabelle12[[#This Row],[Pitch]]</f>
        <v>0</v>
      </c>
      <c r="P661">
        <f>SQRT(Tabelle12[[#This Row],[X]]*Tabelle12[[#This Row],[X]] + Tabelle12[[#This Row],[Y]]*Tabelle12[[#This Row],[Y]] +Tabelle12[[#This Row],[Z]]*Tabelle12[[#This Row],[Z]])</f>
        <v>0</v>
      </c>
      <c r="Q661">
        <v>136</v>
      </c>
      <c r="R661">
        <v>109.2</v>
      </c>
      <c r="S661">
        <v>-41.8</v>
      </c>
      <c r="T661">
        <v>180</v>
      </c>
      <c r="U661">
        <v>6.0463400000000003E-6</v>
      </c>
      <c r="V661">
        <v>-90</v>
      </c>
    </row>
    <row r="662" spans="1:22">
      <c r="A662">
        <v>14293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 t="e">
        <f>IF(AND(Tabelle12[[#This Row],[AreaPx]]&gt;0,NOT(Tabelle12[[#This Row],[AreaPx]]="inf")),Tabelle12[[#This Row],[AreaPx]], NA())</f>
        <v>#N/A</v>
      </c>
      <c r="J662">
        <v>0</v>
      </c>
      <c r="K662">
        <v>0</v>
      </c>
      <c r="L662">
        <v>0</v>
      </c>
      <c r="M662">
        <v>0</v>
      </c>
      <c r="N662">
        <v>0</v>
      </c>
      <c r="O662">
        <f>Tabelle12[[#This Row],[Roll]]+Tabelle12[[#This Row],[Pitch]]</f>
        <v>0</v>
      </c>
      <c r="P662">
        <f>SQRT(Tabelle12[[#This Row],[X]]*Tabelle12[[#This Row],[X]] + Tabelle12[[#This Row],[Y]]*Tabelle12[[#This Row],[Y]] +Tabelle12[[#This Row],[Z]]*Tabelle12[[#This Row],[Z]])</f>
        <v>0</v>
      </c>
      <c r="Q662">
        <v>136</v>
      </c>
      <c r="R662">
        <v>109.2</v>
      </c>
      <c r="S662">
        <v>-41.8</v>
      </c>
      <c r="T662">
        <v>180</v>
      </c>
      <c r="U662">
        <v>6.0463400000000003E-6</v>
      </c>
      <c r="V662">
        <v>-90</v>
      </c>
    </row>
    <row r="663" spans="1:22">
      <c r="A663">
        <v>14305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 t="e">
        <f>IF(AND(Tabelle12[[#This Row],[AreaPx]]&gt;0,NOT(Tabelle12[[#This Row],[AreaPx]]="inf")),Tabelle12[[#This Row],[AreaPx]], NA())</f>
        <v>#N/A</v>
      </c>
      <c r="J663">
        <v>0</v>
      </c>
      <c r="K663">
        <v>0</v>
      </c>
      <c r="L663">
        <v>0</v>
      </c>
      <c r="M663">
        <v>0</v>
      </c>
      <c r="N663">
        <v>0</v>
      </c>
      <c r="O663">
        <f>Tabelle12[[#This Row],[Roll]]+Tabelle12[[#This Row],[Pitch]]</f>
        <v>0</v>
      </c>
      <c r="P663">
        <f>SQRT(Tabelle12[[#This Row],[X]]*Tabelle12[[#This Row],[X]] + Tabelle12[[#This Row],[Y]]*Tabelle12[[#This Row],[Y]] +Tabelle12[[#This Row],[Z]]*Tabelle12[[#This Row],[Z]])</f>
        <v>0</v>
      </c>
      <c r="Q663">
        <v>136</v>
      </c>
      <c r="R663">
        <v>109.2</v>
      </c>
      <c r="S663">
        <v>-41.8</v>
      </c>
      <c r="T663">
        <v>180</v>
      </c>
      <c r="U663">
        <v>6.0463400000000003E-6</v>
      </c>
      <c r="V663">
        <v>-90</v>
      </c>
    </row>
    <row r="664" spans="1:22">
      <c r="A664">
        <v>14315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 t="e">
        <f>IF(AND(Tabelle12[[#This Row],[AreaPx]]&gt;0,NOT(Tabelle12[[#This Row],[AreaPx]]="inf")),Tabelle12[[#This Row],[AreaPx]], NA())</f>
        <v>#N/A</v>
      </c>
      <c r="J664">
        <v>0</v>
      </c>
      <c r="K664">
        <v>0</v>
      </c>
      <c r="L664">
        <v>0</v>
      </c>
      <c r="M664">
        <v>0</v>
      </c>
      <c r="N664">
        <v>0</v>
      </c>
      <c r="O664">
        <f>Tabelle12[[#This Row],[Roll]]+Tabelle12[[#This Row],[Pitch]]</f>
        <v>0</v>
      </c>
      <c r="P664">
        <f>SQRT(Tabelle12[[#This Row],[X]]*Tabelle12[[#This Row],[X]] + Tabelle12[[#This Row],[Y]]*Tabelle12[[#This Row],[Y]] +Tabelle12[[#This Row],[Z]]*Tabelle12[[#This Row],[Z]])</f>
        <v>0</v>
      </c>
      <c r="Q664">
        <v>136</v>
      </c>
      <c r="R664">
        <v>109.2</v>
      </c>
      <c r="S664">
        <v>-41.8</v>
      </c>
      <c r="T664">
        <v>180</v>
      </c>
      <c r="U664">
        <v>6.0463400000000003E-6</v>
      </c>
      <c r="V664">
        <v>-90</v>
      </c>
    </row>
    <row r="665" spans="1:22">
      <c r="A665">
        <v>14336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 t="e">
        <f>IF(AND(Tabelle12[[#This Row],[AreaPx]]&gt;0,NOT(Tabelle12[[#This Row],[AreaPx]]="inf")),Tabelle12[[#This Row],[AreaPx]], NA())</f>
        <v>#N/A</v>
      </c>
      <c r="J665">
        <v>0</v>
      </c>
      <c r="K665">
        <v>0</v>
      </c>
      <c r="L665">
        <v>0</v>
      </c>
      <c r="M665">
        <v>0</v>
      </c>
      <c r="N665">
        <v>0</v>
      </c>
      <c r="O665">
        <f>Tabelle12[[#This Row],[Roll]]+Tabelle12[[#This Row],[Pitch]]</f>
        <v>0</v>
      </c>
      <c r="P665">
        <f>SQRT(Tabelle12[[#This Row],[X]]*Tabelle12[[#This Row],[X]] + Tabelle12[[#This Row],[Y]]*Tabelle12[[#This Row],[Y]] +Tabelle12[[#This Row],[Z]]*Tabelle12[[#This Row],[Z]])</f>
        <v>0</v>
      </c>
      <c r="Q665">
        <v>136</v>
      </c>
      <c r="R665">
        <v>109.2</v>
      </c>
      <c r="S665">
        <v>-41.8</v>
      </c>
      <c r="T665">
        <v>180</v>
      </c>
      <c r="U665">
        <v>6.0463400000000003E-6</v>
      </c>
      <c r="V665">
        <v>-90</v>
      </c>
    </row>
    <row r="666" spans="1:22">
      <c r="A666">
        <v>14349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 t="e">
        <f>IF(AND(Tabelle12[[#This Row],[AreaPx]]&gt;0,NOT(Tabelle12[[#This Row],[AreaPx]]="inf")),Tabelle12[[#This Row],[AreaPx]], NA())</f>
        <v>#N/A</v>
      </c>
      <c r="J666">
        <v>0</v>
      </c>
      <c r="K666">
        <v>0</v>
      </c>
      <c r="L666">
        <v>0</v>
      </c>
      <c r="M666">
        <v>0</v>
      </c>
      <c r="N666">
        <v>0</v>
      </c>
      <c r="O666">
        <f>Tabelle12[[#This Row],[Roll]]+Tabelle12[[#This Row],[Pitch]]</f>
        <v>0</v>
      </c>
      <c r="P666">
        <f>SQRT(Tabelle12[[#This Row],[X]]*Tabelle12[[#This Row],[X]] + Tabelle12[[#This Row],[Y]]*Tabelle12[[#This Row],[Y]] +Tabelle12[[#This Row],[Z]]*Tabelle12[[#This Row],[Z]])</f>
        <v>0</v>
      </c>
      <c r="Q666">
        <v>136</v>
      </c>
      <c r="R666">
        <v>109.2</v>
      </c>
      <c r="S666">
        <v>-41.8</v>
      </c>
      <c r="T666">
        <v>180</v>
      </c>
      <c r="U666">
        <v>6.0463400000000003E-6</v>
      </c>
      <c r="V666">
        <v>-90</v>
      </c>
    </row>
    <row r="667" spans="1:22">
      <c r="A667">
        <v>14365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 t="e">
        <f>IF(AND(Tabelle12[[#This Row],[AreaPx]]&gt;0,NOT(Tabelle12[[#This Row],[AreaPx]]="inf")),Tabelle12[[#This Row],[AreaPx]], NA())</f>
        <v>#N/A</v>
      </c>
      <c r="J667">
        <v>0</v>
      </c>
      <c r="K667">
        <v>0</v>
      </c>
      <c r="L667">
        <v>0</v>
      </c>
      <c r="M667">
        <v>0</v>
      </c>
      <c r="N667">
        <v>0</v>
      </c>
      <c r="O667">
        <f>Tabelle12[[#This Row],[Roll]]+Tabelle12[[#This Row],[Pitch]]</f>
        <v>0</v>
      </c>
      <c r="P667">
        <f>SQRT(Tabelle12[[#This Row],[X]]*Tabelle12[[#This Row],[X]] + Tabelle12[[#This Row],[Y]]*Tabelle12[[#This Row],[Y]] +Tabelle12[[#This Row],[Z]]*Tabelle12[[#This Row],[Z]])</f>
        <v>0</v>
      </c>
      <c r="Q667">
        <v>136</v>
      </c>
      <c r="R667">
        <v>109.2</v>
      </c>
      <c r="S667">
        <v>-41.8</v>
      </c>
      <c r="T667">
        <v>180</v>
      </c>
      <c r="U667">
        <v>6.0463400000000003E-6</v>
      </c>
      <c r="V667">
        <v>-90</v>
      </c>
    </row>
    <row r="668" spans="1:22">
      <c r="A668">
        <v>14375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 t="e">
        <f>IF(AND(Tabelle12[[#This Row],[AreaPx]]&gt;0,NOT(Tabelle12[[#This Row],[AreaPx]]="inf")),Tabelle12[[#This Row],[AreaPx]], NA())</f>
        <v>#N/A</v>
      </c>
      <c r="J668">
        <v>0</v>
      </c>
      <c r="K668">
        <v>0</v>
      </c>
      <c r="L668">
        <v>0</v>
      </c>
      <c r="M668">
        <v>0</v>
      </c>
      <c r="N668">
        <v>0</v>
      </c>
      <c r="O668">
        <f>Tabelle12[[#This Row],[Roll]]+Tabelle12[[#This Row],[Pitch]]</f>
        <v>0</v>
      </c>
      <c r="P668">
        <f>SQRT(Tabelle12[[#This Row],[X]]*Tabelle12[[#This Row],[X]] + Tabelle12[[#This Row],[Y]]*Tabelle12[[#This Row],[Y]] +Tabelle12[[#This Row],[Z]]*Tabelle12[[#This Row],[Z]])</f>
        <v>0</v>
      </c>
      <c r="Q668">
        <v>136</v>
      </c>
      <c r="R668">
        <v>109.2</v>
      </c>
      <c r="S668">
        <v>-41.8</v>
      </c>
      <c r="T668">
        <v>180</v>
      </c>
      <c r="U668">
        <v>6.0463400000000003E-6</v>
      </c>
      <c r="V668">
        <v>-90</v>
      </c>
    </row>
    <row r="669" spans="1:22">
      <c r="A669">
        <v>14391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 t="e">
        <f>IF(AND(Tabelle12[[#This Row],[AreaPx]]&gt;0,NOT(Tabelle12[[#This Row],[AreaPx]]="inf")),Tabelle12[[#This Row],[AreaPx]], NA())</f>
        <v>#N/A</v>
      </c>
      <c r="J669">
        <v>0</v>
      </c>
      <c r="K669">
        <v>0</v>
      </c>
      <c r="L669">
        <v>0</v>
      </c>
      <c r="M669">
        <v>0</v>
      </c>
      <c r="N669">
        <v>0</v>
      </c>
      <c r="O669">
        <f>Tabelle12[[#This Row],[Roll]]+Tabelle12[[#This Row],[Pitch]]</f>
        <v>0</v>
      </c>
      <c r="P669">
        <f>SQRT(Tabelle12[[#This Row],[X]]*Tabelle12[[#This Row],[X]] + Tabelle12[[#This Row],[Y]]*Tabelle12[[#This Row],[Y]] +Tabelle12[[#This Row],[Z]]*Tabelle12[[#This Row],[Z]])</f>
        <v>0</v>
      </c>
      <c r="Q669">
        <v>136</v>
      </c>
      <c r="R669">
        <v>109.2</v>
      </c>
      <c r="S669">
        <v>-41.8</v>
      </c>
      <c r="T669">
        <v>180</v>
      </c>
      <c r="U669">
        <v>6.0463400000000003E-6</v>
      </c>
      <c r="V669">
        <v>-90</v>
      </c>
    </row>
    <row r="670" spans="1:22">
      <c r="A670">
        <v>14405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 t="e">
        <f>IF(AND(Tabelle12[[#This Row],[AreaPx]]&gt;0,NOT(Tabelle12[[#This Row],[AreaPx]]="inf")),Tabelle12[[#This Row],[AreaPx]], NA())</f>
        <v>#N/A</v>
      </c>
      <c r="J670">
        <v>0</v>
      </c>
      <c r="K670">
        <v>0</v>
      </c>
      <c r="L670">
        <v>0</v>
      </c>
      <c r="M670">
        <v>0</v>
      </c>
      <c r="N670">
        <v>0</v>
      </c>
      <c r="O670">
        <f>Tabelle12[[#This Row],[Roll]]+Tabelle12[[#This Row],[Pitch]]</f>
        <v>0</v>
      </c>
      <c r="P670">
        <f>SQRT(Tabelle12[[#This Row],[X]]*Tabelle12[[#This Row],[X]] + Tabelle12[[#This Row],[Y]]*Tabelle12[[#This Row],[Y]] +Tabelle12[[#This Row],[Z]]*Tabelle12[[#This Row],[Z]])</f>
        <v>0</v>
      </c>
      <c r="Q670">
        <v>136</v>
      </c>
      <c r="R670">
        <v>109.2</v>
      </c>
      <c r="S670">
        <v>-41.8</v>
      </c>
      <c r="T670">
        <v>180</v>
      </c>
      <c r="U670">
        <v>6.0463400000000003E-6</v>
      </c>
      <c r="V670">
        <v>-90</v>
      </c>
    </row>
    <row r="671" spans="1:22">
      <c r="A671">
        <v>14411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 t="e">
        <f>IF(AND(Tabelle12[[#This Row],[AreaPx]]&gt;0,NOT(Tabelle12[[#This Row],[AreaPx]]="inf")),Tabelle12[[#This Row],[AreaPx]], NA())</f>
        <v>#N/A</v>
      </c>
      <c r="J671">
        <v>0</v>
      </c>
      <c r="K671">
        <v>0</v>
      </c>
      <c r="L671">
        <v>0</v>
      </c>
      <c r="M671">
        <v>0</v>
      </c>
      <c r="N671">
        <v>0</v>
      </c>
      <c r="O671">
        <f>Tabelle12[[#This Row],[Roll]]+Tabelle12[[#This Row],[Pitch]]</f>
        <v>0</v>
      </c>
      <c r="P671">
        <f>SQRT(Tabelle12[[#This Row],[X]]*Tabelle12[[#This Row],[X]] + Tabelle12[[#This Row],[Y]]*Tabelle12[[#This Row],[Y]] +Tabelle12[[#This Row],[Z]]*Tabelle12[[#This Row],[Z]])</f>
        <v>0</v>
      </c>
      <c r="Q671">
        <v>136</v>
      </c>
      <c r="R671">
        <v>109.2</v>
      </c>
      <c r="S671">
        <v>-41.8</v>
      </c>
      <c r="T671">
        <v>180</v>
      </c>
      <c r="U671">
        <v>6.0463400000000003E-6</v>
      </c>
      <c r="V671">
        <v>-90</v>
      </c>
    </row>
    <row r="672" spans="1:22">
      <c r="A672">
        <v>14426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e">
        <f>IF(AND(Tabelle12[[#This Row],[AreaPx]]&gt;0,NOT(Tabelle12[[#This Row],[AreaPx]]="inf")),Tabelle12[[#This Row],[AreaPx]], NA())</f>
        <v>#N/A</v>
      </c>
      <c r="J672">
        <v>0</v>
      </c>
      <c r="K672">
        <v>0</v>
      </c>
      <c r="L672">
        <v>0</v>
      </c>
      <c r="M672">
        <v>0</v>
      </c>
      <c r="N672">
        <v>0</v>
      </c>
      <c r="O672">
        <f>Tabelle12[[#This Row],[Roll]]+Tabelle12[[#This Row],[Pitch]]</f>
        <v>0</v>
      </c>
      <c r="P672">
        <f>SQRT(Tabelle12[[#This Row],[X]]*Tabelle12[[#This Row],[X]] + Tabelle12[[#This Row],[Y]]*Tabelle12[[#This Row],[Y]] +Tabelle12[[#This Row],[Z]]*Tabelle12[[#This Row],[Z]])</f>
        <v>0</v>
      </c>
      <c r="Q672">
        <v>136</v>
      </c>
      <c r="R672">
        <v>109.2</v>
      </c>
      <c r="S672">
        <v>-41.8</v>
      </c>
      <c r="T672">
        <v>180</v>
      </c>
      <c r="U672">
        <v>6.0463400000000003E-6</v>
      </c>
      <c r="V672">
        <v>-90</v>
      </c>
    </row>
    <row r="673" spans="1:22">
      <c r="A673">
        <v>14439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 t="e">
        <f>IF(AND(Tabelle12[[#This Row],[AreaPx]]&gt;0,NOT(Tabelle12[[#This Row],[AreaPx]]="inf")),Tabelle12[[#This Row],[AreaPx]], NA())</f>
        <v>#N/A</v>
      </c>
      <c r="J673">
        <v>0</v>
      </c>
      <c r="K673">
        <v>0</v>
      </c>
      <c r="L673">
        <v>0</v>
      </c>
      <c r="M673">
        <v>0</v>
      </c>
      <c r="N673">
        <v>0</v>
      </c>
      <c r="O673">
        <f>Tabelle12[[#This Row],[Roll]]+Tabelle12[[#This Row],[Pitch]]</f>
        <v>0</v>
      </c>
      <c r="P673">
        <f>SQRT(Tabelle12[[#This Row],[X]]*Tabelle12[[#This Row],[X]] + Tabelle12[[#This Row],[Y]]*Tabelle12[[#This Row],[Y]] +Tabelle12[[#This Row],[Z]]*Tabelle12[[#This Row],[Z]])</f>
        <v>0</v>
      </c>
      <c r="Q673">
        <v>136</v>
      </c>
      <c r="R673">
        <v>109.2</v>
      </c>
      <c r="S673">
        <v>-41.8</v>
      </c>
      <c r="T673">
        <v>180</v>
      </c>
      <c r="U673">
        <v>6.0463400000000003E-6</v>
      </c>
      <c r="V673">
        <v>-90</v>
      </c>
    </row>
    <row r="674" spans="1:22">
      <c r="A674">
        <v>14455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 t="e">
        <f>IF(AND(Tabelle12[[#This Row],[AreaPx]]&gt;0,NOT(Tabelle12[[#This Row],[AreaPx]]="inf")),Tabelle12[[#This Row],[AreaPx]], NA())</f>
        <v>#N/A</v>
      </c>
      <c r="J674">
        <v>0</v>
      </c>
      <c r="K674">
        <v>0</v>
      </c>
      <c r="L674">
        <v>0</v>
      </c>
      <c r="M674">
        <v>0</v>
      </c>
      <c r="N674">
        <v>0</v>
      </c>
      <c r="O674">
        <f>Tabelle12[[#This Row],[Roll]]+Tabelle12[[#This Row],[Pitch]]</f>
        <v>0</v>
      </c>
      <c r="P674">
        <f>SQRT(Tabelle12[[#This Row],[X]]*Tabelle12[[#This Row],[X]] + Tabelle12[[#This Row],[Y]]*Tabelle12[[#This Row],[Y]] +Tabelle12[[#This Row],[Z]]*Tabelle12[[#This Row],[Z]])</f>
        <v>0</v>
      </c>
      <c r="Q674">
        <v>136</v>
      </c>
      <c r="R674">
        <v>109.2</v>
      </c>
      <c r="S674">
        <v>-41.8</v>
      </c>
      <c r="T674">
        <v>180</v>
      </c>
      <c r="U674">
        <v>6.0463400000000003E-6</v>
      </c>
      <c r="V674">
        <v>-90</v>
      </c>
    </row>
    <row r="675" spans="1:22">
      <c r="A675">
        <v>14468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 t="e">
        <f>IF(AND(Tabelle12[[#This Row],[AreaPx]]&gt;0,NOT(Tabelle12[[#This Row],[AreaPx]]="inf")),Tabelle12[[#This Row],[AreaPx]], NA())</f>
        <v>#N/A</v>
      </c>
      <c r="J675">
        <v>0</v>
      </c>
      <c r="K675">
        <v>0</v>
      </c>
      <c r="L675">
        <v>0</v>
      </c>
      <c r="M675">
        <v>0</v>
      </c>
      <c r="N675">
        <v>0</v>
      </c>
      <c r="O675">
        <f>Tabelle12[[#This Row],[Roll]]+Tabelle12[[#This Row],[Pitch]]</f>
        <v>0</v>
      </c>
      <c r="P675">
        <f>SQRT(Tabelle12[[#This Row],[X]]*Tabelle12[[#This Row],[X]] + Tabelle12[[#This Row],[Y]]*Tabelle12[[#This Row],[Y]] +Tabelle12[[#This Row],[Z]]*Tabelle12[[#This Row],[Z]])</f>
        <v>0</v>
      </c>
      <c r="Q675">
        <v>136</v>
      </c>
      <c r="R675">
        <v>109.2</v>
      </c>
      <c r="S675">
        <v>-41.8</v>
      </c>
      <c r="T675">
        <v>180</v>
      </c>
      <c r="U675">
        <v>6.0463400000000003E-6</v>
      </c>
      <c r="V675">
        <v>-90</v>
      </c>
    </row>
    <row r="676" spans="1:22">
      <c r="A676">
        <v>14476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 t="e">
        <f>IF(AND(Tabelle12[[#This Row],[AreaPx]]&gt;0,NOT(Tabelle12[[#This Row],[AreaPx]]="inf")),Tabelle12[[#This Row],[AreaPx]], NA())</f>
        <v>#N/A</v>
      </c>
      <c r="J676">
        <v>0</v>
      </c>
      <c r="K676">
        <v>0</v>
      </c>
      <c r="L676">
        <v>0</v>
      </c>
      <c r="M676">
        <v>0</v>
      </c>
      <c r="N676">
        <v>0</v>
      </c>
      <c r="O676">
        <f>Tabelle12[[#This Row],[Roll]]+Tabelle12[[#This Row],[Pitch]]</f>
        <v>0</v>
      </c>
      <c r="P676">
        <f>SQRT(Tabelle12[[#This Row],[X]]*Tabelle12[[#This Row],[X]] + Tabelle12[[#This Row],[Y]]*Tabelle12[[#This Row],[Y]] +Tabelle12[[#This Row],[Z]]*Tabelle12[[#This Row],[Z]])</f>
        <v>0</v>
      </c>
      <c r="Q676">
        <v>136</v>
      </c>
      <c r="R676">
        <v>109.2</v>
      </c>
      <c r="S676">
        <v>-41.8</v>
      </c>
      <c r="T676">
        <v>180</v>
      </c>
      <c r="U676">
        <v>6.0463400000000003E-6</v>
      </c>
      <c r="V676">
        <v>-90</v>
      </c>
    </row>
    <row r="677" spans="1:22">
      <c r="A677">
        <v>14495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 t="e">
        <f>IF(AND(Tabelle12[[#This Row],[AreaPx]]&gt;0,NOT(Tabelle12[[#This Row],[AreaPx]]="inf")),Tabelle12[[#This Row],[AreaPx]], NA())</f>
        <v>#N/A</v>
      </c>
      <c r="J677">
        <v>0</v>
      </c>
      <c r="K677">
        <v>0</v>
      </c>
      <c r="L677">
        <v>0</v>
      </c>
      <c r="M677">
        <v>0</v>
      </c>
      <c r="N677">
        <v>0</v>
      </c>
      <c r="O677">
        <f>Tabelle12[[#This Row],[Roll]]+Tabelle12[[#This Row],[Pitch]]</f>
        <v>0</v>
      </c>
      <c r="P677">
        <f>SQRT(Tabelle12[[#This Row],[X]]*Tabelle12[[#This Row],[X]] + Tabelle12[[#This Row],[Y]]*Tabelle12[[#This Row],[Y]] +Tabelle12[[#This Row],[Z]]*Tabelle12[[#This Row],[Z]])</f>
        <v>0</v>
      </c>
      <c r="Q677">
        <v>136</v>
      </c>
      <c r="R677">
        <v>109.2</v>
      </c>
      <c r="S677">
        <v>-41.8</v>
      </c>
      <c r="T677">
        <v>180</v>
      </c>
      <c r="U677">
        <v>6.0463400000000003E-6</v>
      </c>
      <c r="V677">
        <v>-90</v>
      </c>
    </row>
    <row r="678" spans="1:22">
      <c r="A678">
        <v>14506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 t="e">
        <f>IF(AND(Tabelle12[[#This Row],[AreaPx]]&gt;0,NOT(Tabelle12[[#This Row],[AreaPx]]="inf")),Tabelle12[[#This Row],[AreaPx]], NA())</f>
        <v>#N/A</v>
      </c>
      <c r="J678">
        <v>0</v>
      </c>
      <c r="K678">
        <v>0</v>
      </c>
      <c r="L678">
        <v>0</v>
      </c>
      <c r="M678">
        <v>0</v>
      </c>
      <c r="N678">
        <v>0</v>
      </c>
      <c r="O678">
        <f>Tabelle12[[#This Row],[Roll]]+Tabelle12[[#This Row],[Pitch]]</f>
        <v>0</v>
      </c>
      <c r="P678">
        <f>SQRT(Tabelle12[[#This Row],[X]]*Tabelle12[[#This Row],[X]] + Tabelle12[[#This Row],[Y]]*Tabelle12[[#This Row],[Y]] +Tabelle12[[#This Row],[Z]]*Tabelle12[[#This Row],[Z]])</f>
        <v>0</v>
      </c>
      <c r="Q678">
        <v>136</v>
      </c>
      <c r="R678">
        <v>109.2</v>
      </c>
      <c r="S678">
        <v>-41.8</v>
      </c>
      <c r="T678">
        <v>180</v>
      </c>
      <c r="U678">
        <v>6.0463400000000003E-6</v>
      </c>
      <c r="V678">
        <v>-90</v>
      </c>
    </row>
    <row r="679" spans="1:22">
      <c r="A679">
        <v>14525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 t="e">
        <f>IF(AND(Tabelle12[[#This Row],[AreaPx]]&gt;0,NOT(Tabelle12[[#This Row],[AreaPx]]="inf")),Tabelle12[[#This Row],[AreaPx]], NA())</f>
        <v>#N/A</v>
      </c>
      <c r="J679">
        <v>0</v>
      </c>
      <c r="K679">
        <v>0</v>
      </c>
      <c r="L679">
        <v>0</v>
      </c>
      <c r="M679">
        <v>0</v>
      </c>
      <c r="N679">
        <v>0</v>
      </c>
      <c r="O679">
        <f>Tabelle12[[#This Row],[Roll]]+Tabelle12[[#This Row],[Pitch]]</f>
        <v>0</v>
      </c>
      <c r="P679">
        <f>SQRT(Tabelle12[[#This Row],[X]]*Tabelle12[[#This Row],[X]] + Tabelle12[[#This Row],[Y]]*Tabelle12[[#This Row],[Y]] +Tabelle12[[#This Row],[Z]]*Tabelle12[[#This Row],[Z]])</f>
        <v>0</v>
      </c>
      <c r="Q679">
        <v>136</v>
      </c>
      <c r="R679">
        <v>109.2</v>
      </c>
      <c r="S679">
        <v>-41.8</v>
      </c>
      <c r="T679">
        <v>180</v>
      </c>
      <c r="U679">
        <v>6.0463400000000003E-6</v>
      </c>
      <c r="V679">
        <v>-90</v>
      </c>
    </row>
    <row r="680" spans="1:22">
      <c r="A680">
        <v>14537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 t="e">
        <f>IF(AND(Tabelle12[[#This Row],[AreaPx]]&gt;0,NOT(Tabelle12[[#This Row],[AreaPx]]="inf")),Tabelle12[[#This Row],[AreaPx]], NA())</f>
        <v>#N/A</v>
      </c>
      <c r="J680">
        <v>0</v>
      </c>
      <c r="K680">
        <v>0</v>
      </c>
      <c r="L680">
        <v>0</v>
      </c>
      <c r="M680">
        <v>0</v>
      </c>
      <c r="N680">
        <v>0</v>
      </c>
      <c r="O680">
        <f>Tabelle12[[#This Row],[Roll]]+Tabelle12[[#This Row],[Pitch]]</f>
        <v>0</v>
      </c>
      <c r="P680">
        <f>SQRT(Tabelle12[[#This Row],[X]]*Tabelle12[[#This Row],[X]] + Tabelle12[[#This Row],[Y]]*Tabelle12[[#This Row],[Y]] +Tabelle12[[#This Row],[Z]]*Tabelle12[[#This Row],[Z]])</f>
        <v>0</v>
      </c>
      <c r="Q680">
        <v>136</v>
      </c>
      <c r="R680">
        <v>109.2</v>
      </c>
      <c r="S680">
        <v>-41.8</v>
      </c>
      <c r="T680">
        <v>180</v>
      </c>
      <c r="U680">
        <v>6.0463400000000003E-6</v>
      </c>
      <c r="V680">
        <v>-90</v>
      </c>
    </row>
    <row r="681" spans="1:22">
      <c r="A681">
        <v>14546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 t="e">
        <f>IF(AND(Tabelle12[[#This Row],[AreaPx]]&gt;0,NOT(Tabelle12[[#This Row],[AreaPx]]="inf")),Tabelle12[[#This Row],[AreaPx]], NA())</f>
        <v>#N/A</v>
      </c>
      <c r="J681">
        <v>0</v>
      </c>
      <c r="K681">
        <v>0</v>
      </c>
      <c r="L681">
        <v>0</v>
      </c>
      <c r="M681">
        <v>0</v>
      </c>
      <c r="N681">
        <v>0</v>
      </c>
      <c r="O681">
        <f>Tabelle12[[#This Row],[Roll]]+Tabelle12[[#This Row],[Pitch]]</f>
        <v>0</v>
      </c>
      <c r="P681">
        <f>SQRT(Tabelle12[[#This Row],[X]]*Tabelle12[[#This Row],[X]] + Tabelle12[[#This Row],[Y]]*Tabelle12[[#This Row],[Y]] +Tabelle12[[#This Row],[Z]]*Tabelle12[[#This Row],[Z]])</f>
        <v>0</v>
      </c>
      <c r="Q681">
        <v>136</v>
      </c>
      <c r="R681">
        <v>109.2</v>
      </c>
      <c r="S681">
        <v>-41.8</v>
      </c>
      <c r="T681">
        <v>180</v>
      </c>
      <c r="U681">
        <v>6.0463400000000003E-6</v>
      </c>
      <c r="V681">
        <v>-90</v>
      </c>
    </row>
    <row r="682" spans="1:22">
      <c r="A682">
        <v>14563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 t="e">
        <f>IF(AND(Tabelle12[[#This Row],[AreaPx]]&gt;0,NOT(Tabelle12[[#This Row],[AreaPx]]="inf")),Tabelle12[[#This Row],[AreaPx]], NA())</f>
        <v>#N/A</v>
      </c>
      <c r="J682">
        <v>0</v>
      </c>
      <c r="K682">
        <v>0</v>
      </c>
      <c r="L682">
        <v>0</v>
      </c>
      <c r="M682">
        <v>0</v>
      </c>
      <c r="N682">
        <v>0</v>
      </c>
      <c r="O682">
        <f>Tabelle12[[#This Row],[Roll]]+Tabelle12[[#This Row],[Pitch]]</f>
        <v>0</v>
      </c>
      <c r="P682">
        <f>SQRT(Tabelle12[[#This Row],[X]]*Tabelle12[[#This Row],[X]] + Tabelle12[[#This Row],[Y]]*Tabelle12[[#This Row],[Y]] +Tabelle12[[#This Row],[Z]]*Tabelle12[[#This Row],[Z]])</f>
        <v>0</v>
      </c>
      <c r="Q682">
        <v>136</v>
      </c>
      <c r="R682">
        <v>109.2</v>
      </c>
      <c r="S682">
        <v>-41.8</v>
      </c>
      <c r="T682">
        <v>180</v>
      </c>
      <c r="U682">
        <v>6.0463400000000003E-6</v>
      </c>
      <c r="V682">
        <v>-90</v>
      </c>
    </row>
    <row r="683" spans="1:22">
      <c r="A683">
        <v>14577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 t="e">
        <f>IF(AND(Tabelle12[[#This Row],[AreaPx]]&gt;0,NOT(Tabelle12[[#This Row],[AreaPx]]="inf")),Tabelle12[[#This Row],[AreaPx]], NA())</f>
        <v>#N/A</v>
      </c>
      <c r="J683">
        <v>0</v>
      </c>
      <c r="K683">
        <v>0</v>
      </c>
      <c r="L683">
        <v>0</v>
      </c>
      <c r="M683">
        <v>0</v>
      </c>
      <c r="N683">
        <v>0</v>
      </c>
      <c r="O683">
        <f>Tabelle12[[#This Row],[Roll]]+Tabelle12[[#This Row],[Pitch]]</f>
        <v>0</v>
      </c>
      <c r="P683">
        <f>SQRT(Tabelle12[[#This Row],[X]]*Tabelle12[[#This Row],[X]] + Tabelle12[[#This Row],[Y]]*Tabelle12[[#This Row],[Y]] +Tabelle12[[#This Row],[Z]]*Tabelle12[[#This Row],[Z]])</f>
        <v>0</v>
      </c>
      <c r="Q683">
        <v>136</v>
      </c>
      <c r="R683">
        <v>109.2</v>
      </c>
      <c r="S683">
        <v>-41.8</v>
      </c>
      <c r="T683">
        <v>180</v>
      </c>
      <c r="U683">
        <v>6.0463400000000003E-6</v>
      </c>
      <c r="V683">
        <v>-90</v>
      </c>
    </row>
    <row r="684" spans="1:22">
      <c r="A684">
        <v>14592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 t="e">
        <f>IF(AND(Tabelle12[[#This Row],[AreaPx]]&gt;0,NOT(Tabelle12[[#This Row],[AreaPx]]="inf")),Tabelle12[[#This Row],[AreaPx]], NA())</f>
        <v>#N/A</v>
      </c>
      <c r="J684">
        <v>0</v>
      </c>
      <c r="K684">
        <v>0</v>
      </c>
      <c r="L684">
        <v>0</v>
      </c>
      <c r="M684">
        <v>0</v>
      </c>
      <c r="N684">
        <v>0</v>
      </c>
      <c r="O684">
        <f>Tabelle12[[#This Row],[Roll]]+Tabelle12[[#This Row],[Pitch]]</f>
        <v>0</v>
      </c>
      <c r="P684">
        <f>SQRT(Tabelle12[[#This Row],[X]]*Tabelle12[[#This Row],[X]] + Tabelle12[[#This Row],[Y]]*Tabelle12[[#This Row],[Y]] +Tabelle12[[#This Row],[Z]]*Tabelle12[[#This Row],[Z]])</f>
        <v>0</v>
      </c>
      <c r="Q684">
        <v>136</v>
      </c>
      <c r="R684">
        <v>109.2</v>
      </c>
      <c r="S684">
        <v>-41.8</v>
      </c>
      <c r="T684">
        <v>180</v>
      </c>
      <c r="U684">
        <v>6.0463400000000003E-6</v>
      </c>
      <c r="V684">
        <v>-90</v>
      </c>
    </row>
    <row r="685" spans="1:22">
      <c r="A685">
        <v>14605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 t="e">
        <f>IF(AND(Tabelle12[[#This Row],[AreaPx]]&gt;0,NOT(Tabelle12[[#This Row],[AreaPx]]="inf")),Tabelle12[[#This Row],[AreaPx]], NA())</f>
        <v>#N/A</v>
      </c>
      <c r="J685">
        <v>0</v>
      </c>
      <c r="K685">
        <v>0</v>
      </c>
      <c r="L685">
        <v>0</v>
      </c>
      <c r="M685">
        <v>0</v>
      </c>
      <c r="N685">
        <v>0</v>
      </c>
      <c r="O685">
        <f>Tabelle12[[#This Row],[Roll]]+Tabelle12[[#This Row],[Pitch]]</f>
        <v>0</v>
      </c>
      <c r="P685">
        <f>SQRT(Tabelle12[[#This Row],[X]]*Tabelle12[[#This Row],[X]] + Tabelle12[[#This Row],[Y]]*Tabelle12[[#This Row],[Y]] +Tabelle12[[#This Row],[Z]]*Tabelle12[[#This Row],[Z]])</f>
        <v>0</v>
      </c>
      <c r="Q685">
        <v>136</v>
      </c>
      <c r="R685">
        <v>109.2</v>
      </c>
      <c r="S685">
        <v>-41.8</v>
      </c>
      <c r="T685">
        <v>180</v>
      </c>
      <c r="U685">
        <v>6.0463400000000003E-6</v>
      </c>
      <c r="V685">
        <v>-90</v>
      </c>
    </row>
    <row r="686" spans="1:22">
      <c r="A686">
        <v>14613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 t="e">
        <f>IF(AND(Tabelle12[[#This Row],[AreaPx]]&gt;0,NOT(Tabelle12[[#This Row],[AreaPx]]="inf")),Tabelle12[[#This Row],[AreaPx]], NA())</f>
        <v>#N/A</v>
      </c>
      <c r="J686">
        <v>0</v>
      </c>
      <c r="K686">
        <v>0</v>
      </c>
      <c r="L686">
        <v>0</v>
      </c>
      <c r="M686">
        <v>0</v>
      </c>
      <c r="N686">
        <v>0</v>
      </c>
      <c r="O686">
        <f>Tabelle12[[#This Row],[Roll]]+Tabelle12[[#This Row],[Pitch]]</f>
        <v>0</v>
      </c>
      <c r="P686">
        <f>SQRT(Tabelle12[[#This Row],[X]]*Tabelle12[[#This Row],[X]] + Tabelle12[[#This Row],[Y]]*Tabelle12[[#This Row],[Y]] +Tabelle12[[#This Row],[Z]]*Tabelle12[[#This Row],[Z]])</f>
        <v>0</v>
      </c>
      <c r="Q686">
        <v>136</v>
      </c>
      <c r="R686">
        <v>109.2</v>
      </c>
      <c r="S686">
        <v>-41.8</v>
      </c>
      <c r="T686">
        <v>180</v>
      </c>
      <c r="U686">
        <v>6.0463400000000003E-6</v>
      </c>
      <c r="V686">
        <v>-90</v>
      </c>
    </row>
    <row r="687" spans="1:22">
      <c r="A687">
        <v>14627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 t="e">
        <f>IF(AND(Tabelle12[[#This Row],[AreaPx]]&gt;0,NOT(Tabelle12[[#This Row],[AreaPx]]="inf")),Tabelle12[[#This Row],[AreaPx]], NA())</f>
        <v>#N/A</v>
      </c>
      <c r="J687">
        <v>0</v>
      </c>
      <c r="K687">
        <v>0</v>
      </c>
      <c r="L687">
        <v>0</v>
      </c>
      <c r="M687">
        <v>0</v>
      </c>
      <c r="N687">
        <v>0</v>
      </c>
      <c r="O687">
        <f>Tabelle12[[#This Row],[Roll]]+Tabelle12[[#This Row],[Pitch]]</f>
        <v>0</v>
      </c>
      <c r="P687">
        <f>SQRT(Tabelle12[[#This Row],[X]]*Tabelle12[[#This Row],[X]] + Tabelle12[[#This Row],[Y]]*Tabelle12[[#This Row],[Y]] +Tabelle12[[#This Row],[Z]]*Tabelle12[[#This Row],[Z]])</f>
        <v>0</v>
      </c>
      <c r="Q687">
        <v>136</v>
      </c>
      <c r="R687">
        <v>109.2</v>
      </c>
      <c r="S687">
        <v>-41.8</v>
      </c>
      <c r="T687">
        <v>180</v>
      </c>
      <c r="U687">
        <v>6.0463400000000003E-6</v>
      </c>
      <c r="V687">
        <v>-90</v>
      </c>
    </row>
    <row r="688" spans="1:22">
      <c r="A688">
        <v>14640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 t="e">
        <f>IF(AND(Tabelle12[[#This Row],[AreaPx]]&gt;0,NOT(Tabelle12[[#This Row],[AreaPx]]="inf")),Tabelle12[[#This Row],[AreaPx]], NA())</f>
        <v>#N/A</v>
      </c>
      <c r="J688">
        <v>0</v>
      </c>
      <c r="K688">
        <v>0</v>
      </c>
      <c r="L688">
        <v>0</v>
      </c>
      <c r="M688">
        <v>0</v>
      </c>
      <c r="N688">
        <v>0</v>
      </c>
      <c r="O688">
        <f>Tabelle12[[#This Row],[Roll]]+Tabelle12[[#This Row],[Pitch]]</f>
        <v>0</v>
      </c>
      <c r="P688">
        <f>SQRT(Tabelle12[[#This Row],[X]]*Tabelle12[[#This Row],[X]] + Tabelle12[[#This Row],[Y]]*Tabelle12[[#This Row],[Y]] +Tabelle12[[#This Row],[Z]]*Tabelle12[[#This Row],[Z]])</f>
        <v>0</v>
      </c>
      <c r="Q688">
        <v>136</v>
      </c>
      <c r="R688">
        <v>109.2</v>
      </c>
      <c r="S688">
        <v>-41.8</v>
      </c>
      <c r="T688">
        <v>180</v>
      </c>
      <c r="U688">
        <v>6.0463400000000003E-6</v>
      </c>
      <c r="V688">
        <v>-90</v>
      </c>
    </row>
    <row r="689" spans="1:22">
      <c r="A689">
        <v>14657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 t="e">
        <f>IF(AND(Tabelle12[[#This Row],[AreaPx]]&gt;0,NOT(Tabelle12[[#This Row],[AreaPx]]="inf")),Tabelle12[[#This Row],[AreaPx]], NA())</f>
        <v>#N/A</v>
      </c>
      <c r="J689">
        <v>0</v>
      </c>
      <c r="K689">
        <v>0</v>
      </c>
      <c r="L689">
        <v>0</v>
      </c>
      <c r="M689">
        <v>0</v>
      </c>
      <c r="N689">
        <v>0</v>
      </c>
      <c r="O689">
        <f>Tabelle12[[#This Row],[Roll]]+Tabelle12[[#This Row],[Pitch]]</f>
        <v>0</v>
      </c>
      <c r="P689">
        <f>SQRT(Tabelle12[[#This Row],[X]]*Tabelle12[[#This Row],[X]] + Tabelle12[[#This Row],[Y]]*Tabelle12[[#This Row],[Y]] +Tabelle12[[#This Row],[Z]]*Tabelle12[[#This Row],[Z]])</f>
        <v>0</v>
      </c>
      <c r="Q689">
        <v>136</v>
      </c>
      <c r="R689">
        <v>109.2</v>
      </c>
      <c r="S689">
        <v>-41.8</v>
      </c>
      <c r="T689">
        <v>180</v>
      </c>
      <c r="U689">
        <v>6.0463400000000003E-6</v>
      </c>
      <c r="V689">
        <v>-90</v>
      </c>
    </row>
    <row r="690" spans="1:22">
      <c r="A690">
        <v>14669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 t="e">
        <f>IF(AND(Tabelle12[[#This Row],[AreaPx]]&gt;0,NOT(Tabelle12[[#This Row],[AreaPx]]="inf")),Tabelle12[[#This Row],[AreaPx]], NA())</f>
        <v>#N/A</v>
      </c>
      <c r="J690">
        <v>0</v>
      </c>
      <c r="K690">
        <v>0</v>
      </c>
      <c r="L690">
        <v>0</v>
      </c>
      <c r="M690">
        <v>0</v>
      </c>
      <c r="N690">
        <v>0</v>
      </c>
      <c r="O690">
        <f>Tabelle12[[#This Row],[Roll]]+Tabelle12[[#This Row],[Pitch]]</f>
        <v>0</v>
      </c>
      <c r="P690">
        <f>SQRT(Tabelle12[[#This Row],[X]]*Tabelle12[[#This Row],[X]] + Tabelle12[[#This Row],[Y]]*Tabelle12[[#This Row],[Y]] +Tabelle12[[#This Row],[Z]]*Tabelle12[[#This Row],[Z]])</f>
        <v>0</v>
      </c>
      <c r="Q690">
        <v>136</v>
      </c>
      <c r="R690">
        <v>109.2</v>
      </c>
      <c r="S690">
        <v>-41.8</v>
      </c>
      <c r="T690">
        <v>180</v>
      </c>
      <c r="U690">
        <v>6.0463400000000003E-6</v>
      </c>
      <c r="V690">
        <v>-90</v>
      </c>
    </row>
    <row r="691" spans="1:22">
      <c r="A691">
        <v>14679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 t="e">
        <f>IF(AND(Tabelle12[[#This Row],[AreaPx]]&gt;0,NOT(Tabelle12[[#This Row],[AreaPx]]="inf")),Tabelle12[[#This Row],[AreaPx]], NA())</f>
        <v>#N/A</v>
      </c>
      <c r="J691">
        <v>0</v>
      </c>
      <c r="K691">
        <v>0</v>
      </c>
      <c r="L691">
        <v>0</v>
      </c>
      <c r="M691">
        <v>0</v>
      </c>
      <c r="N691">
        <v>0</v>
      </c>
      <c r="O691">
        <f>Tabelle12[[#This Row],[Roll]]+Tabelle12[[#This Row],[Pitch]]</f>
        <v>0</v>
      </c>
      <c r="P691">
        <f>SQRT(Tabelle12[[#This Row],[X]]*Tabelle12[[#This Row],[X]] + Tabelle12[[#This Row],[Y]]*Tabelle12[[#This Row],[Y]] +Tabelle12[[#This Row],[Z]]*Tabelle12[[#This Row],[Z]])</f>
        <v>0</v>
      </c>
      <c r="Q691">
        <v>136</v>
      </c>
      <c r="R691">
        <v>109.2</v>
      </c>
      <c r="S691">
        <v>-41.8</v>
      </c>
      <c r="T691">
        <v>180</v>
      </c>
      <c r="U691">
        <v>6.0463400000000003E-6</v>
      </c>
      <c r="V691">
        <v>-90</v>
      </c>
    </row>
    <row r="692" spans="1:22">
      <c r="A692">
        <v>14697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 t="e">
        <f>IF(AND(Tabelle12[[#This Row],[AreaPx]]&gt;0,NOT(Tabelle12[[#This Row],[AreaPx]]="inf")),Tabelle12[[#This Row],[AreaPx]], NA())</f>
        <v>#N/A</v>
      </c>
      <c r="J692">
        <v>0</v>
      </c>
      <c r="K692">
        <v>0</v>
      </c>
      <c r="L692">
        <v>0</v>
      </c>
      <c r="M692">
        <v>0</v>
      </c>
      <c r="N692">
        <v>0</v>
      </c>
      <c r="O692">
        <f>Tabelle12[[#This Row],[Roll]]+Tabelle12[[#This Row],[Pitch]]</f>
        <v>0</v>
      </c>
      <c r="P692">
        <f>SQRT(Tabelle12[[#This Row],[X]]*Tabelle12[[#This Row],[X]] + Tabelle12[[#This Row],[Y]]*Tabelle12[[#This Row],[Y]] +Tabelle12[[#This Row],[Z]]*Tabelle12[[#This Row],[Z]])</f>
        <v>0</v>
      </c>
      <c r="Q692">
        <v>136</v>
      </c>
      <c r="R692">
        <v>109.2</v>
      </c>
      <c r="S692">
        <v>-41.8</v>
      </c>
      <c r="T692">
        <v>180</v>
      </c>
      <c r="U692">
        <v>6.0463400000000003E-6</v>
      </c>
      <c r="V692">
        <v>-90</v>
      </c>
    </row>
    <row r="693" spans="1:22">
      <c r="A693">
        <v>14711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 t="e">
        <f>IF(AND(Tabelle12[[#This Row],[AreaPx]]&gt;0,NOT(Tabelle12[[#This Row],[AreaPx]]="inf")),Tabelle12[[#This Row],[AreaPx]], NA())</f>
        <v>#N/A</v>
      </c>
      <c r="J693">
        <v>0</v>
      </c>
      <c r="K693">
        <v>0</v>
      </c>
      <c r="L693">
        <v>0</v>
      </c>
      <c r="M693">
        <v>0</v>
      </c>
      <c r="N693">
        <v>0</v>
      </c>
      <c r="O693">
        <f>Tabelle12[[#This Row],[Roll]]+Tabelle12[[#This Row],[Pitch]]</f>
        <v>0</v>
      </c>
      <c r="P693">
        <f>SQRT(Tabelle12[[#This Row],[X]]*Tabelle12[[#This Row],[X]] + Tabelle12[[#This Row],[Y]]*Tabelle12[[#This Row],[Y]] +Tabelle12[[#This Row],[Z]]*Tabelle12[[#This Row],[Z]])</f>
        <v>0</v>
      </c>
      <c r="Q693">
        <v>136</v>
      </c>
      <c r="R693">
        <v>109.2</v>
      </c>
      <c r="S693">
        <v>-41.8</v>
      </c>
      <c r="T693">
        <v>180</v>
      </c>
      <c r="U693">
        <v>6.0463400000000003E-6</v>
      </c>
      <c r="V693">
        <v>-90</v>
      </c>
    </row>
    <row r="694" spans="1:22">
      <c r="A694">
        <v>14728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 t="e">
        <f>IF(AND(Tabelle12[[#This Row],[AreaPx]]&gt;0,NOT(Tabelle12[[#This Row],[AreaPx]]="inf")),Tabelle12[[#This Row],[AreaPx]], NA())</f>
        <v>#N/A</v>
      </c>
      <c r="J694">
        <v>0</v>
      </c>
      <c r="K694">
        <v>0</v>
      </c>
      <c r="L694">
        <v>0</v>
      </c>
      <c r="M694">
        <v>0</v>
      </c>
      <c r="N694">
        <v>0</v>
      </c>
      <c r="O694">
        <f>Tabelle12[[#This Row],[Roll]]+Tabelle12[[#This Row],[Pitch]]</f>
        <v>0</v>
      </c>
      <c r="P694">
        <f>SQRT(Tabelle12[[#This Row],[X]]*Tabelle12[[#This Row],[X]] + Tabelle12[[#This Row],[Y]]*Tabelle12[[#This Row],[Y]] +Tabelle12[[#This Row],[Z]]*Tabelle12[[#This Row],[Z]])</f>
        <v>0</v>
      </c>
      <c r="Q694">
        <v>136</v>
      </c>
      <c r="R694">
        <v>109.2</v>
      </c>
      <c r="S694">
        <v>-41.8</v>
      </c>
      <c r="T694">
        <v>180</v>
      </c>
      <c r="U694">
        <v>6.0463400000000003E-6</v>
      </c>
      <c r="V694">
        <v>-90</v>
      </c>
    </row>
    <row r="695" spans="1:22">
      <c r="A695">
        <v>14741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 t="e">
        <f>IF(AND(Tabelle12[[#This Row],[AreaPx]]&gt;0,NOT(Tabelle12[[#This Row],[AreaPx]]="inf")),Tabelle12[[#This Row],[AreaPx]], NA())</f>
        <v>#N/A</v>
      </c>
      <c r="J695">
        <v>0</v>
      </c>
      <c r="K695">
        <v>0</v>
      </c>
      <c r="L695">
        <v>0</v>
      </c>
      <c r="M695">
        <v>0</v>
      </c>
      <c r="N695">
        <v>0</v>
      </c>
      <c r="O695">
        <f>Tabelle12[[#This Row],[Roll]]+Tabelle12[[#This Row],[Pitch]]</f>
        <v>0</v>
      </c>
      <c r="P695">
        <f>SQRT(Tabelle12[[#This Row],[X]]*Tabelle12[[#This Row],[X]] + Tabelle12[[#This Row],[Y]]*Tabelle12[[#This Row],[Y]] +Tabelle12[[#This Row],[Z]]*Tabelle12[[#This Row],[Z]])</f>
        <v>0</v>
      </c>
      <c r="Q695">
        <v>136</v>
      </c>
      <c r="R695">
        <v>109.2</v>
      </c>
      <c r="S695">
        <v>-41.8</v>
      </c>
      <c r="T695">
        <v>180</v>
      </c>
      <c r="U695">
        <v>6.0463400000000003E-6</v>
      </c>
      <c r="V695">
        <v>-90</v>
      </c>
    </row>
    <row r="696" spans="1:22">
      <c r="A696">
        <v>14755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 t="e">
        <f>IF(AND(Tabelle12[[#This Row],[AreaPx]]&gt;0,NOT(Tabelle12[[#This Row],[AreaPx]]="inf")),Tabelle12[[#This Row],[AreaPx]], NA())</f>
        <v>#N/A</v>
      </c>
      <c r="J696">
        <v>0</v>
      </c>
      <c r="K696">
        <v>0</v>
      </c>
      <c r="L696">
        <v>0</v>
      </c>
      <c r="M696">
        <v>0</v>
      </c>
      <c r="N696">
        <v>0</v>
      </c>
      <c r="O696">
        <f>Tabelle12[[#This Row],[Roll]]+Tabelle12[[#This Row],[Pitch]]</f>
        <v>0</v>
      </c>
      <c r="P696">
        <f>SQRT(Tabelle12[[#This Row],[X]]*Tabelle12[[#This Row],[X]] + Tabelle12[[#This Row],[Y]]*Tabelle12[[#This Row],[Y]] +Tabelle12[[#This Row],[Z]]*Tabelle12[[#This Row],[Z]])</f>
        <v>0</v>
      </c>
      <c r="Q696">
        <v>136</v>
      </c>
      <c r="R696">
        <v>109.2</v>
      </c>
      <c r="S696">
        <v>-41.8</v>
      </c>
      <c r="T696">
        <v>180</v>
      </c>
      <c r="U696">
        <v>6.0463400000000003E-6</v>
      </c>
      <c r="V696">
        <v>-90</v>
      </c>
    </row>
    <row r="697" spans="1:22">
      <c r="A697">
        <v>14771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 t="e">
        <f>IF(AND(Tabelle12[[#This Row],[AreaPx]]&gt;0,NOT(Tabelle12[[#This Row],[AreaPx]]="inf")),Tabelle12[[#This Row],[AreaPx]], NA())</f>
        <v>#N/A</v>
      </c>
      <c r="J697">
        <v>0</v>
      </c>
      <c r="K697">
        <v>0</v>
      </c>
      <c r="L697">
        <v>0</v>
      </c>
      <c r="M697">
        <v>0</v>
      </c>
      <c r="N697">
        <v>0</v>
      </c>
      <c r="O697">
        <f>Tabelle12[[#This Row],[Roll]]+Tabelle12[[#This Row],[Pitch]]</f>
        <v>0</v>
      </c>
      <c r="P697">
        <f>SQRT(Tabelle12[[#This Row],[X]]*Tabelle12[[#This Row],[X]] + Tabelle12[[#This Row],[Y]]*Tabelle12[[#This Row],[Y]] +Tabelle12[[#This Row],[Z]]*Tabelle12[[#This Row],[Z]])</f>
        <v>0</v>
      </c>
      <c r="Q697">
        <v>136</v>
      </c>
      <c r="R697">
        <v>109.2</v>
      </c>
      <c r="S697">
        <v>-41.8</v>
      </c>
      <c r="T697">
        <v>180</v>
      </c>
      <c r="U697">
        <v>6.0463400000000003E-6</v>
      </c>
      <c r="V697">
        <v>-90</v>
      </c>
    </row>
    <row r="698" spans="1:22">
      <c r="A698">
        <v>14779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 t="e">
        <f>IF(AND(Tabelle12[[#This Row],[AreaPx]]&gt;0,NOT(Tabelle12[[#This Row],[AreaPx]]="inf")),Tabelle12[[#This Row],[AreaPx]], NA())</f>
        <v>#N/A</v>
      </c>
      <c r="J698">
        <v>0</v>
      </c>
      <c r="K698">
        <v>0</v>
      </c>
      <c r="L698">
        <v>0</v>
      </c>
      <c r="M698">
        <v>0</v>
      </c>
      <c r="N698">
        <v>0</v>
      </c>
      <c r="O698">
        <f>Tabelle12[[#This Row],[Roll]]+Tabelle12[[#This Row],[Pitch]]</f>
        <v>0</v>
      </c>
      <c r="P698">
        <f>SQRT(Tabelle12[[#This Row],[X]]*Tabelle12[[#This Row],[X]] + Tabelle12[[#This Row],[Y]]*Tabelle12[[#This Row],[Y]] +Tabelle12[[#This Row],[Z]]*Tabelle12[[#This Row],[Z]])</f>
        <v>0</v>
      </c>
      <c r="Q698">
        <v>136</v>
      </c>
      <c r="R698">
        <v>109.2</v>
      </c>
      <c r="S698">
        <v>-41.8</v>
      </c>
      <c r="T698">
        <v>180</v>
      </c>
      <c r="U698">
        <v>6.0463400000000003E-6</v>
      </c>
      <c r="V698">
        <v>-90</v>
      </c>
    </row>
    <row r="699" spans="1:22">
      <c r="A699">
        <v>14793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 t="e">
        <f>IF(AND(Tabelle12[[#This Row],[AreaPx]]&gt;0,NOT(Tabelle12[[#This Row],[AreaPx]]="inf")),Tabelle12[[#This Row],[AreaPx]], NA())</f>
        <v>#N/A</v>
      </c>
      <c r="J699">
        <v>0</v>
      </c>
      <c r="K699">
        <v>0</v>
      </c>
      <c r="L699">
        <v>0</v>
      </c>
      <c r="M699">
        <v>0</v>
      </c>
      <c r="N699">
        <v>0</v>
      </c>
      <c r="O699">
        <f>Tabelle12[[#This Row],[Roll]]+Tabelle12[[#This Row],[Pitch]]</f>
        <v>0</v>
      </c>
      <c r="P699">
        <f>SQRT(Tabelle12[[#This Row],[X]]*Tabelle12[[#This Row],[X]] + Tabelle12[[#This Row],[Y]]*Tabelle12[[#This Row],[Y]] +Tabelle12[[#This Row],[Z]]*Tabelle12[[#This Row],[Z]])</f>
        <v>0</v>
      </c>
      <c r="Q699">
        <v>136</v>
      </c>
      <c r="R699">
        <v>109.2</v>
      </c>
      <c r="S699">
        <v>-41.8</v>
      </c>
      <c r="T699">
        <v>180</v>
      </c>
      <c r="U699">
        <v>6.0463400000000003E-6</v>
      </c>
      <c r="V699">
        <v>-90</v>
      </c>
    </row>
    <row r="700" spans="1:22">
      <c r="A700">
        <v>14807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 t="e">
        <f>IF(AND(Tabelle12[[#This Row],[AreaPx]]&gt;0,NOT(Tabelle12[[#This Row],[AreaPx]]="inf")),Tabelle12[[#This Row],[AreaPx]], NA())</f>
        <v>#N/A</v>
      </c>
      <c r="J700">
        <v>0</v>
      </c>
      <c r="K700">
        <v>0</v>
      </c>
      <c r="L700">
        <v>0</v>
      </c>
      <c r="M700">
        <v>0</v>
      </c>
      <c r="N700">
        <v>0</v>
      </c>
      <c r="O700">
        <f>Tabelle12[[#This Row],[Roll]]+Tabelle12[[#This Row],[Pitch]]</f>
        <v>0</v>
      </c>
      <c r="P700">
        <f>SQRT(Tabelle12[[#This Row],[X]]*Tabelle12[[#This Row],[X]] + Tabelle12[[#This Row],[Y]]*Tabelle12[[#This Row],[Y]] +Tabelle12[[#This Row],[Z]]*Tabelle12[[#This Row],[Z]])</f>
        <v>0</v>
      </c>
      <c r="Q700">
        <v>136</v>
      </c>
      <c r="R700">
        <v>109.2</v>
      </c>
      <c r="S700">
        <v>-41.8</v>
      </c>
      <c r="T700">
        <v>180</v>
      </c>
      <c r="U700">
        <v>6.0463400000000003E-6</v>
      </c>
      <c r="V700">
        <v>-90</v>
      </c>
    </row>
    <row r="701" spans="1:22">
      <c r="A701">
        <v>14822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 t="e">
        <f>IF(AND(Tabelle12[[#This Row],[AreaPx]]&gt;0,NOT(Tabelle12[[#This Row],[AreaPx]]="inf")),Tabelle12[[#This Row],[AreaPx]], NA())</f>
        <v>#N/A</v>
      </c>
      <c r="J701">
        <v>0</v>
      </c>
      <c r="K701">
        <v>0</v>
      </c>
      <c r="L701">
        <v>0</v>
      </c>
      <c r="M701">
        <v>0</v>
      </c>
      <c r="N701">
        <v>0</v>
      </c>
      <c r="O701">
        <f>Tabelle12[[#This Row],[Roll]]+Tabelle12[[#This Row],[Pitch]]</f>
        <v>0</v>
      </c>
      <c r="P701">
        <f>SQRT(Tabelle12[[#This Row],[X]]*Tabelle12[[#This Row],[X]] + Tabelle12[[#This Row],[Y]]*Tabelle12[[#This Row],[Y]] +Tabelle12[[#This Row],[Z]]*Tabelle12[[#This Row],[Z]])</f>
        <v>0</v>
      </c>
      <c r="Q701">
        <v>136</v>
      </c>
      <c r="R701">
        <v>109.2</v>
      </c>
      <c r="S701">
        <v>-41.8</v>
      </c>
      <c r="T701">
        <v>180</v>
      </c>
      <c r="U701">
        <v>6.0463400000000003E-6</v>
      </c>
      <c r="V701">
        <v>-90</v>
      </c>
    </row>
    <row r="702" spans="1:22">
      <c r="A702">
        <v>14835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 t="e">
        <f>IF(AND(Tabelle12[[#This Row],[AreaPx]]&gt;0,NOT(Tabelle12[[#This Row],[AreaPx]]="inf")),Tabelle12[[#This Row],[AreaPx]], NA())</f>
        <v>#N/A</v>
      </c>
      <c r="J702">
        <v>0</v>
      </c>
      <c r="K702">
        <v>0</v>
      </c>
      <c r="L702">
        <v>0</v>
      </c>
      <c r="M702">
        <v>0</v>
      </c>
      <c r="N702">
        <v>0</v>
      </c>
      <c r="O702">
        <f>Tabelle12[[#This Row],[Roll]]+Tabelle12[[#This Row],[Pitch]]</f>
        <v>0</v>
      </c>
      <c r="P702">
        <f>SQRT(Tabelle12[[#This Row],[X]]*Tabelle12[[#This Row],[X]] + Tabelle12[[#This Row],[Y]]*Tabelle12[[#This Row],[Y]] +Tabelle12[[#This Row],[Z]]*Tabelle12[[#This Row],[Z]])</f>
        <v>0</v>
      </c>
      <c r="Q702">
        <v>136</v>
      </c>
      <c r="R702">
        <v>109.2</v>
      </c>
      <c r="S702">
        <v>-41.8</v>
      </c>
      <c r="T702">
        <v>180</v>
      </c>
      <c r="U702">
        <v>6.0463400000000003E-6</v>
      </c>
      <c r="V702">
        <v>-90</v>
      </c>
    </row>
    <row r="703" spans="1:22">
      <c r="A703">
        <v>14846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 t="e">
        <f>IF(AND(Tabelle12[[#This Row],[AreaPx]]&gt;0,NOT(Tabelle12[[#This Row],[AreaPx]]="inf")),Tabelle12[[#This Row],[AreaPx]], NA())</f>
        <v>#N/A</v>
      </c>
      <c r="J703">
        <v>0</v>
      </c>
      <c r="K703">
        <v>0</v>
      </c>
      <c r="L703">
        <v>0</v>
      </c>
      <c r="M703">
        <v>0</v>
      </c>
      <c r="N703">
        <v>0</v>
      </c>
      <c r="O703">
        <f>Tabelle12[[#This Row],[Roll]]+Tabelle12[[#This Row],[Pitch]]</f>
        <v>0</v>
      </c>
      <c r="P703">
        <f>SQRT(Tabelle12[[#This Row],[X]]*Tabelle12[[#This Row],[X]] + Tabelle12[[#This Row],[Y]]*Tabelle12[[#This Row],[Y]] +Tabelle12[[#This Row],[Z]]*Tabelle12[[#This Row],[Z]])</f>
        <v>0</v>
      </c>
      <c r="Q703">
        <v>136</v>
      </c>
      <c r="R703">
        <v>109.2</v>
      </c>
      <c r="S703">
        <v>-41.8</v>
      </c>
      <c r="T703">
        <v>180</v>
      </c>
      <c r="U703">
        <v>6.0463400000000003E-6</v>
      </c>
      <c r="V703">
        <v>-90</v>
      </c>
    </row>
    <row r="704" spans="1:22">
      <c r="A704">
        <v>14863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 t="e">
        <f>IF(AND(Tabelle12[[#This Row],[AreaPx]]&gt;0,NOT(Tabelle12[[#This Row],[AreaPx]]="inf")),Tabelle12[[#This Row],[AreaPx]], NA())</f>
        <v>#N/A</v>
      </c>
      <c r="J704">
        <v>0</v>
      </c>
      <c r="K704">
        <v>0</v>
      </c>
      <c r="L704">
        <v>0</v>
      </c>
      <c r="M704">
        <v>0</v>
      </c>
      <c r="N704">
        <v>0</v>
      </c>
      <c r="O704">
        <f>Tabelle12[[#This Row],[Roll]]+Tabelle12[[#This Row],[Pitch]]</f>
        <v>0</v>
      </c>
      <c r="P704">
        <f>SQRT(Tabelle12[[#This Row],[X]]*Tabelle12[[#This Row],[X]] + Tabelle12[[#This Row],[Y]]*Tabelle12[[#This Row],[Y]] +Tabelle12[[#This Row],[Z]]*Tabelle12[[#This Row],[Z]])</f>
        <v>0</v>
      </c>
      <c r="Q704">
        <v>136</v>
      </c>
      <c r="R704">
        <v>109.2</v>
      </c>
      <c r="S704">
        <v>-41.8</v>
      </c>
      <c r="T704">
        <v>180</v>
      </c>
      <c r="U704">
        <v>6.0463400000000003E-6</v>
      </c>
      <c r="V704">
        <v>-90</v>
      </c>
    </row>
    <row r="705" spans="1:22">
      <c r="A705">
        <v>14876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 t="e">
        <f>IF(AND(Tabelle12[[#This Row],[AreaPx]]&gt;0,NOT(Tabelle12[[#This Row],[AreaPx]]="inf")),Tabelle12[[#This Row],[AreaPx]], NA())</f>
        <v>#N/A</v>
      </c>
      <c r="J705">
        <v>0</v>
      </c>
      <c r="K705">
        <v>0</v>
      </c>
      <c r="L705">
        <v>0</v>
      </c>
      <c r="M705">
        <v>0</v>
      </c>
      <c r="N705">
        <v>0</v>
      </c>
      <c r="O705">
        <f>Tabelle12[[#This Row],[Roll]]+Tabelle12[[#This Row],[Pitch]]</f>
        <v>0</v>
      </c>
      <c r="P705">
        <f>SQRT(Tabelle12[[#This Row],[X]]*Tabelle12[[#This Row],[X]] + Tabelle12[[#This Row],[Y]]*Tabelle12[[#This Row],[Y]] +Tabelle12[[#This Row],[Z]]*Tabelle12[[#This Row],[Z]])</f>
        <v>0</v>
      </c>
      <c r="Q705">
        <v>136</v>
      </c>
      <c r="R705">
        <v>109.2</v>
      </c>
      <c r="S705">
        <v>-41.8</v>
      </c>
      <c r="T705">
        <v>180</v>
      </c>
      <c r="U705">
        <v>6.0463400000000003E-6</v>
      </c>
      <c r="V705">
        <v>-90</v>
      </c>
    </row>
    <row r="706" spans="1:22">
      <c r="A706">
        <v>14893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 t="e">
        <f>IF(AND(Tabelle12[[#This Row],[AreaPx]]&gt;0,NOT(Tabelle12[[#This Row],[AreaPx]]="inf")),Tabelle12[[#This Row],[AreaPx]], NA())</f>
        <v>#N/A</v>
      </c>
      <c r="J706">
        <v>0</v>
      </c>
      <c r="K706">
        <v>0</v>
      </c>
      <c r="L706">
        <v>0</v>
      </c>
      <c r="M706">
        <v>0</v>
      </c>
      <c r="N706">
        <v>0</v>
      </c>
      <c r="O706">
        <f>Tabelle12[[#This Row],[Roll]]+Tabelle12[[#This Row],[Pitch]]</f>
        <v>0</v>
      </c>
      <c r="P706">
        <f>SQRT(Tabelle12[[#This Row],[X]]*Tabelle12[[#This Row],[X]] + Tabelle12[[#This Row],[Y]]*Tabelle12[[#This Row],[Y]] +Tabelle12[[#This Row],[Z]]*Tabelle12[[#This Row],[Z]])</f>
        <v>0</v>
      </c>
      <c r="Q706">
        <v>136</v>
      </c>
      <c r="R706">
        <v>109.2</v>
      </c>
      <c r="S706">
        <v>-41.8</v>
      </c>
      <c r="T706">
        <v>180</v>
      </c>
      <c r="U706">
        <v>6.0463400000000003E-6</v>
      </c>
      <c r="V706">
        <v>-90</v>
      </c>
    </row>
    <row r="707" spans="1:22">
      <c r="A707">
        <v>14901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 t="e">
        <f>IF(AND(Tabelle12[[#This Row],[AreaPx]]&gt;0,NOT(Tabelle12[[#This Row],[AreaPx]]="inf")),Tabelle12[[#This Row],[AreaPx]], NA())</f>
        <v>#N/A</v>
      </c>
      <c r="J707">
        <v>0</v>
      </c>
      <c r="K707">
        <v>0</v>
      </c>
      <c r="L707">
        <v>0</v>
      </c>
      <c r="M707">
        <v>0</v>
      </c>
      <c r="N707">
        <v>0</v>
      </c>
      <c r="O707">
        <f>Tabelle12[[#This Row],[Roll]]+Tabelle12[[#This Row],[Pitch]]</f>
        <v>0</v>
      </c>
      <c r="P707">
        <f>SQRT(Tabelle12[[#This Row],[X]]*Tabelle12[[#This Row],[X]] + Tabelle12[[#This Row],[Y]]*Tabelle12[[#This Row],[Y]] +Tabelle12[[#This Row],[Z]]*Tabelle12[[#This Row],[Z]])</f>
        <v>0</v>
      </c>
      <c r="Q707">
        <v>136</v>
      </c>
      <c r="R707">
        <v>109.2</v>
      </c>
      <c r="S707">
        <v>-41.8</v>
      </c>
      <c r="T707">
        <v>180</v>
      </c>
      <c r="U707">
        <v>6.0463400000000003E-6</v>
      </c>
      <c r="V707">
        <v>-90</v>
      </c>
    </row>
    <row r="708" spans="1:22">
      <c r="A708">
        <v>14910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e">
        <f>IF(AND(Tabelle12[[#This Row],[AreaPx]]&gt;0,NOT(Tabelle12[[#This Row],[AreaPx]]="inf")),Tabelle12[[#This Row],[AreaPx]], NA())</f>
        <v>#N/A</v>
      </c>
      <c r="J708">
        <v>0</v>
      </c>
      <c r="K708">
        <v>0</v>
      </c>
      <c r="L708">
        <v>0</v>
      </c>
      <c r="M708">
        <v>0</v>
      </c>
      <c r="N708">
        <v>0</v>
      </c>
      <c r="O708">
        <f>Tabelle12[[#This Row],[Roll]]+Tabelle12[[#This Row],[Pitch]]</f>
        <v>0</v>
      </c>
      <c r="P708">
        <f>SQRT(Tabelle12[[#This Row],[X]]*Tabelle12[[#This Row],[X]] + Tabelle12[[#This Row],[Y]]*Tabelle12[[#This Row],[Y]] +Tabelle12[[#This Row],[Z]]*Tabelle12[[#This Row],[Z]])</f>
        <v>0</v>
      </c>
      <c r="Q708">
        <v>136</v>
      </c>
      <c r="R708">
        <v>109.2</v>
      </c>
      <c r="S708">
        <v>-41.8</v>
      </c>
      <c r="T708">
        <v>180</v>
      </c>
      <c r="U708">
        <v>6.0463400000000003E-6</v>
      </c>
      <c r="V708">
        <v>-90</v>
      </c>
    </row>
    <row r="709" spans="1:22">
      <c r="A709">
        <v>14928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 t="e">
        <f>IF(AND(Tabelle12[[#This Row],[AreaPx]]&gt;0,NOT(Tabelle12[[#This Row],[AreaPx]]="inf")),Tabelle12[[#This Row],[AreaPx]], NA())</f>
        <v>#N/A</v>
      </c>
      <c r="J709">
        <v>0</v>
      </c>
      <c r="K709">
        <v>0</v>
      </c>
      <c r="L709">
        <v>0</v>
      </c>
      <c r="M709">
        <v>0</v>
      </c>
      <c r="N709">
        <v>0</v>
      </c>
      <c r="O709">
        <f>Tabelle12[[#This Row],[Roll]]+Tabelle12[[#This Row],[Pitch]]</f>
        <v>0</v>
      </c>
      <c r="P709">
        <f>SQRT(Tabelle12[[#This Row],[X]]*Tabelle12[[#This Row],[X]] + Tabelle12[[#This Row],[Y]]*Tabelle12[[#This Row],[Y]] +Tabelle12[[#This Row],[Z]]*Tabelle12[[#This Row],[Z]])</f>
        <v>0</v>
      </c>
      <c r="Q709">
        <v>136</v>
      </c>
      <c r="R709">
        <v>109.2</v>
      </c>
      <c r="S709">
        <v>-41.8</v>
      </c>
      <c r="T709">
        <v>180</v>
      </c>
      <c r="U709">
        <v>6.0463400000000003E-6</v>
      </c>
      <c r="V709">
        <v>-90</v>
      </c>
    </row>
    <row r="710" spans="1:22">
      <c r="A710">
        <v>14942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 t="e">
        <f>IF(AND(Tabelle12[[#This Row],[AreaPx]]&gt;0,NOT(Tabelle12[[#This Row],[AreaPx]]="inf")),Tabelle12[[#This Row],[AreaPx]], NA())</f>
        <v>#N/A</v>
      </c>
      <c r="J710">
        <v>0</v>
      </c>
      <c r="K710">
        <v>0</v>
      </c>
      <c r="L710">
        <v>0</v>
      </c>
      <c r="M710">
        <v>0</v>
      </c>
      <c r="N710">
        <v>0</v>
      </c>
      <c r="O710">
        <f>Tabelle12[[#This Row],[Roll]]+Tabelle12[[#This Row],[Pitch]]</f>
        <v>0</v>
      </c>
      <c r="P710">
        <f>SQRT(Tabelle12[[#This Row],[X]]*Tabelle12[[#This Row],[X]] + Tabelle12[[#This Row],[Y]]*Tabelle12[[#This Row],[Y]] +Tabelle12[[#This Row],[Z]]*Tabelle12[[#This Row],[Z]])</f>
        <v>0</v>
      </c>
      <c r="Q710">
        <v>136</v>
      </c>
      <c r="R710">
        <v>109.2</v>
      </c>
      <c r="S710">
        <v>-41.8</v>
      </c>
      <c r="T710">
        <v>180</v>
      </c>
      <c r="U710">
        <v>6.0463400000000003E-6</v>
      </c>
      <c r="V710">
        <v>-90</v>
      </c>
    </row>
    <row r="711" spans="1:22">
      <c r="A711">
        <v>14957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 t="e">
        <f>IF(AND(Tabelle12[[#This Row],[AreaPx]]&gt;0,NOT(Tabelle12[[#This Row],[AreaPx]]="inf")),Tabelle12[[#This Row],[AreaPx]], NA())</f>
        <v>#N/A</v>
      </c>
      <c r="J711">
        <v>0</v>
      </c>
      <c r="K711">
        <v>0</v>
      </c>
      <c r="L711">
        <v>0</v>
      </c>
      <c r="M711">
        <v>0</v>
      </c>
      <c r="N711">
        <v>0</v>
      </c>
      <c r="O711">
        <f>Tabelle12[[#This Row],[Roll]]+Tabelle12[[#This Row],[Pitch]]</f>
        <v>0</v>
      </c>
      <c r="P711">
        <f>SQRT(Tabelle12[[#This Row],[X]]*Tabelle12[[#This Row],[X]] + Tabelle12[[#This Row],[Y]]*Tabelle12[[#This Row],[Y]] +Tabelle12[[#This Row],[Z]]*Tabelle12[[#This Row],[Z]])</f>
        <v>0</v>
      </c>
      <c r="Q711">
        <v>136</v>
      </c>
      <c r="R711">
        <v>109.2</v>
      </c>
      <c r="S711">
        <v>-41.8</v>
      </c>
      <c r="T711">
        <v>180</v>
      </c>
      <c r="U711">
        <v>6.0463400000000003E-6</v>
      </c>
      <c r="V711">
        <v>-90</v>
      </c>
    </row>
    <row r="712" spans="1:22">
      <c r="A712">
        <v>14971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 t="e">
        <f>IF(AND(Tabelle12[[#This Row],[AreaPx]]&gt;0,NOT(Tabelle12[[#This Row],[AreaPx]]="inf")),Tabelle12[[#This Row],[AreaPx]], NA())</f>
        <v>#N/A</v>
      </c>
      <c r="J712">
        <v>0</v>
      </c>
      <c r="K712">
        <v>0</v>
      </c>
      <c r="L712">
        <v>0</v>
      </c>
      <c r="M712">
        <v>0</v>
      </c>
      <c r="N712">
        <v>0</v>
      </c>
      <c r="O712">
        <f>Tabelle12[[#This Row],[Roll]]+Tabelle12[[#This Row],[Pitch]]</f>
        <v>0</v>
      </c>
      <c r="P712">
        <f>SQRT(Tabelle12[[#This Row],[X]]*Tabelle12[[#This Row],[X]] + Tabelle12[[#This Row],[Y]]*Tabelle12[[#This Row],[Y]] +Tabelle12[[#This Row],[Z]]*Tabelle12[[#This Row],[Z]])</f>
        <v>0</v>
      </c>
      <c r="Q712">
        <v>136</v>
      </c>
      <c r="R712">
        <v>109.2</v>
      </c>
      <c r="S712">
        <v>-41.8</v>
      </c>
      <c r="T712">
        <v>180</v>
      </c>
      <c r="U712">
        <v>6.0463400000000003E-6</v>
      </c>
      <c r="V712">
        <v>-90</v>
      </c>
    </row>
    <row r="713" spans="1:22">
      <c r="A713">
        <v>14979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 t="e">
        <f>IF(AND(Tabelle12[[#This Row],[AreaPx]]&gt;0,NOT(Tabelle12[[#This Row],[AreaPx]]="inf")),Tabelle12[[#This Row],[AreaPx]], NA())</f>
        <v>#N/A</v>
      </c>
      <c r="J713">
        <v>0</v>
      </c>
      <c r="K713">
        <v>0</v>
      </c>
      <c r="L713">
        <v>0</v>
      </c>
      <c r="M713">
        <v>0</v>
      </c>
      <c r="N713">
        <v>0</v>
      </c>
      <c r="O713">
        <f>Tabelle12[[#This Row],[Roll]]+Tabelle12[[#This Row],[Pitch]]</f>
        <v>0</v>
      </c>
      <c r="P713">
        <f>SQRT(Tabelle12[[#This Row],[X]]*Tabelle12[[#This Row],[X]] + Tabelle12[[#This Row],[Y]]*Tabelle12[[#This Row],[Y]] +Tabelle12[[#This Row],[Z]]*Tabelle12[[#This Row],[Z]])</f>
        <v>0</v>
      </c>
      <c r="Q713">
        <v>136</v>
      </c>
      <c r="R713">
        <v>109.2</v>
      </c>
      <c r="S713">
        <v>-41.8</v>
      </c>
      <c r="T713">
        <v>180</v>
      </c>
      <c r="U713">
        <v>6.0463400000000003E-6</v>
      </c>
      <c r="V713">
        <v>-90</v>
      </c>
    </row>
    <row r="714" spans="1:22">
      <c r="A714">
        <v>14993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 t="e">
        <f>IF(AND(Tabelle12[[#This Row],[AreaPx]]&gt;0,NOT(Tabelle12[[#This Row],[AreaPx]]="inf")),Tabelle12[[#This Row],[AreaPx]], NA())</f>
        <v>#N/A</v>
      </c>
      <c r="J714">
        <v>0</v>
      </c>
      <c r="K714">
        <v>0</v>
      </c>
      <c r="L714">
        <v>0</v>
      </c>
      <c r="M714">
        <v>0</v>
      </c>
      <c r="N714">
        <v>0</v>
      </c>
      <c r="O714">
        <f>Tabelle12[[#This Row],[Roll]]+Tabelle12[[#This Row],[Pitch]]</f>
        <v>0</v>
      </c>
      <c r="P714">
        <f>SQRT(Tabelle12[[#This Row],[X]]*Tabelle12[[#This Row],[X]] + Tabelle12[[#This Row],[Y]]*Tabelle12[[#This Row],[Y]] +Tabelle12[[#This Row],[Z]]*Tabelle12[[#This Row],[Z]])</f>
        <v>0</v>
      </c>
      <c r="Q714">
        <v>136</v>
      </c>
      <c r="R714">
        <v>109.2</v>
      </c>
      <c r="S714">
        <v>-41.8</v>
      </c>
      <c r="T714">
        <v>180</v>
      </c>
      <c r="U714">
        <v>6.0463400000000003E-6</v>
      </c>
      <c r="V714">
        <v>-90</v>
      </c>
    </row>
    <row r="715" spans="1:22">
      <c r="A715">
        <v>15007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 t="e">
        <f>IF(AND(Tabelle12[[#This Row],[AreaPx]]&gt;0,NOT(Tabelle12[[#This Row],[AreaPx]]="inf")),Tabelle12[[#This Row],[AreaPx]], NA())</f>
        <v>#N/A</v>
      </c>
      <c r="J715">
        <v>0</v>
      </c>
      <c r="K715">
        <v>0</v>
      </c>
      <c r="L715">
        <v>0</v>
      </c>
      <c r="M715">
        <v>0</v>
      </c>
      <c r="N715">
        <v>0</v>
      </c>
      <c r="O715">
        <f>Tabelle12[[#This Row],[Roll]]+Tabelle12[[#This Row],[Pitch]]</f>
        <v>0</v>
      </c>
      <c r="P715">
        <f>SQRT(Tabelle12[[#This Row],[X]]*Tabelle12[[#This Row],[X]] + Tabelle12[[#This Row],[Y]]*Tabelle12[[#This Row],[Y]] +Tabelle12[[#This Row],[Z]]*Tabelle12[[#This Row],[Z]])</f>
        <v>0</v>
      </c>
      <c r="Q715">
        <v>136</v>
      </c>
      <c r="R715">
        <v>109.2</v>
      </c>
      <c r="S715">
        <v>-41.8</v>
      </c>
      <c r="T715">
        <v>180</v>
      </c>
      <c r="U715">
        <v>6.0463400000000003E-6</v>
      </c>
      <c r="V715">
        <v>-90</v>
      </c>
    </row>
    <row r="716" spans="1:22">
      <c r="A716">
        <v>15025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 t="e">
        <f>IF(AND(Tabelle12[[#This Row],[AreaPx]]&gt;0,NOT(Tabelle12[[#This Row],[AreaPx]]="inf")),Tabelle12[[#This Row],[AreaPx]], NA())</f>
        <v>#N/A</v>
      </c>
      <c r="J716">
        <v>0</v>
      </c>
      <c r="K716">
        <v>0</v>
      </c>
      <c r="L716">
        <v>0</v>
      </c>
      <c r="M716">
        <v>0</v>
      </c>
      <c r="N716">
        <v>0</v>
      </c>
      <c r="O716">
        <f>Tabelle12[[#This Row],[Roll]]+Tabelle12[[#This Row],[Pitch]]</f>
        <v>0</v>
      </c>
      <c r="P716">
        <f>SQRT(Tabelle12[[#This Row],[X]]*Tabelle12[[#This Row],[X]] + Tabelle12[[#This Row],[Y]]*Tabelle12[[#This Row],[Y]] +Tabelle12[[#This Row],[Z]]*Tabelle12[[#This Row],[Z]])</f>
        <v>0</v>
      </c>
      <c r="Q716">
        <v>136</v>
      </c>
      <c r="R716">
        <v>109.2</v>
      </c>
      <c r="S716">
        <v>-41.8</v>
      </c>
      <c r="T716">
        <v>180</v>
      </c>
      <c r="U716">
        <v>6.0463400000000003E-6</v>
      </c>
      <c r="V716">
        <v>-90</v>
      </c>
    </row>
    <row r="717" spans="1:22">
      <c r="A717">
        <v>15036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e">
        <f>IF(AND(Tabelle12[[#This Row],[AreaPx]]&gt;0,NOT(Tabelle12[[#This Row],[AreaPx]]="inf")),Tabelle12[[#This Row],[AreaPx]], NA())</f>
        <v>#N/A</v>
      </c>
      <c r="J717">
        <v>0</v>
      </c>
      <c r="K717">
        <v>0</v>
      </c>
      <c r="L717">
        <v>0</v>
      </c>
      <c r="M717">
        <v>0</v>
      </c>
      <c r="N717">
        <v>0</v>
      </c>
      <c r="O717">
        <f>Tabelle12[[#This Row],[Roll]]+Tabelle12[[#This Row],[Pitch]]</f>
        <v>0</v>
      </c>
      <c r="P717">
        <f>SQRT(Tabelle12[[#This Row],[X]]*Tabelle12[[#This Row],[X]] + Tabelle12[[#This Row],[Y]]*Tabelle12[[#This Row],[Y]] +Tabelle12[[#This Row],[Z]]*Tabelle12[[#This Row],[Z]])</f>
        <v>0</v>
      </c>
      <c r="Q717">
        <v>136</v>
      </c>
      <c r="R717">
        <v>109.2</v>
      </c>
      <c r="S717">
        <v>-41.8</v>
      </c>
      <c r="T717">
        <v>180</v>
      </c>
      <c r="U717">
        <v>6.0463400000000003E-6</v>
      </c>
      <c r="V717">
        <v>-90</v>
      </c>
    </row>
    <row r="718" spans="1:22">
      <c r="A718">
        <v>15048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 t="e">
        <f>IF(AND(Tabelle12[[#This Row],[AreaPx]]&gt;0,NOT(Tabelle12[[#This Row],[AreaPx]]="inf")),Tabelle12[[#This Row],[AreaPx]], NA())</f>
        <v>#N/A</v>
      </c>
      <c r="J718">
        <v>0</v>
      </c>
      <c r="K718">
        <v>0</v>
      </c>
      <c r="L718">
        <v>0</v>
      </c>
      <c r="M718">
        <v>0</v>
      </c>
      <c r="N718">
        <v>0</v>
      </c>
      <c r="O718">
        <f>Tabelle12[[#This Row],[Roll]]+Tabelle12[[#This Row],[Pitch]]</f>
        <v>0</v>
      </c>
      <c r="P718">
        <f>SQRT(Tabelle12[[#This Row],[X]]*Tabelle12[[#This Row],[X]] + Tabelle12[[#This Row],[Y]]*Tabelle12[[#This Row],[Y]] +Tabelle12[[#This Row],[Z]]*Tabelle12[[#This Row],[Z]])</f>
        <v>0</v>
      </c>
      <c r="Q718">
        <v>136</v>
      </c>
      <c r="R718">
        <v>109.2</v>
      </c>
      <c r="S718">
        <v>-41.8</v>
      </c>
      <c r="T718">
        <v>180</v>
      </c>
      <c r="U718">
        <v>6.0463400000000003E-6</v>
      </c>
      <c r="V718">
        <v>-90</v>
      </c>
    </row>
    <row r="719" spans="1:22">
      <c r="A719">
        <v>15065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 t="e">
        <f>IF(AND(Tabelle12[[#This Row],[AreaPx]]&gt;0,NOT(Tabelle12[[#This Row],[AreaPx]]="inf")),Tabelle12[[#This Row],[AreaPx]], NA())</f>
        <v>#N/A</v>
      </c>
      <c r="J719">
        <v>0</v>
      </c>
      <c r="K719">
        <v>0</v>
      </c>
      <c r="L719">
        <v>0</v>
      </c>
      <c r="M719">
        <v>0</v>
      </c>
      <c r="N719">
        <v>0</v>
      </c>
      <c r="O719">
        <f>Tabelle12[[#This Row],[Roll]]+Tabelle12[[#This Row],[Pitch]]</f>
        <v>0</v>
      </c>
      <c r="P719">
        <f>SQRT(Tabelle12[[#This Row],[X]]*Tabelle12[[#This Row],[X]] + Tabelle12[[#This Row],[Y]]*Tabelle12[[#This Row],[Y]] +Tabelle12[[#This Row],[Z]]*Tabelle12[[#This Row],[Z]])</f>
        <v>0</v>
      </c>
      <c r="Q719">
        <v>136</v>
      </c>
      <c r="R719">
        <v>109.2</v>
      </c>
      <c r="S719">
        <v>-41.8</v>
      </c>
      <c r="T719">
        <v>180</v>
      </c>
      <c r="U719">
        <v>6.0463400000000003E-6</v>
      </c>
      <c r="V719">
        <v>-90</v>
      </c>
    </row>
    <row r="720" spans="1:22">
      <c r="A720">
        <v>15078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 t="e">
        <f>IF(AND(Tabelle12[[#This Row],[AreaPx]]&gt;0,NOT(Tabelle12[[#This Row],[AreaPx]]="inf")),Tabelle12[[#This Row],[AreaPx]], NA())</f>
        <v>#N/A</v>
      </c>
      <c r="J720">
        <v>0</v>
      </c>
      <c r="K720">
        <v>0</v>
      </c>
      <c r="L720">
        <v>0</v>
      </c>
      <c r="M720">
        <v>0</v>
      </c>
      <c r="N720">
        <v>0</v>
      </c>
      <c r="O720">
        <f>Tabelle12[[#This Row],[Roll]]+Tabelle12[[#This Row],[Pitch]]</f>
        <v>0</v>
      </c>
      <c r="P720">
        <f>SQRT(Tabelle12[[#This Row],[X]]*Tabelle12[[#This Row],[X]] + Tabelle12[[#This Row],[Y]]*Tabelle12[[#This Row],[Y]] +Tabelle12[[#This Row],[Z]]*Tabelle12[[#This Row],[Z]])</f>
        <v>0</v>
      </c>
      <c r="Q720">
        <v>136</v>
      </c>
      <c r="R720">
        <v>109.2</v>
      </c>
      <c r="S720">
        <v>-41.8</v>
      </c>
      <c r="T720">
        <v>180</v>
      </c>
      <c r="U720">
        <v>6.0463400000000003E-6</v>
      </c>
      <c r="V720">
        <v>-90</v>
      </c>
    </row>
    <row r="721" spans="1:22">
      <c r="A721">
        <v>15095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 t="e">
        <f>IF(AND(Tabelle12[[#This Row],[AreaPx]]&gt;0,NOT(Tabelle12[[#This Row],[AreaPx]]="inf")),Tabelle12[[#This Row],[AreaPx]], NA())</f>
        <v>#N/A</v>
      </c>
      <c r="J721">
        <v>0</v>
      </c>
      <c r="K721">
        <v>0</v>
      </c>
      <c r="L721">
        <v>0</v>
      </c>
      <c r="M721">
        <v>0</v>
      </c>
      <c r="N721">
        <v>0</v>
      </c>
      <c r="O721">
        <f>Tabelle12[[#This Row],[Roll]]+Tabelle12[[#This Row],[Pitch]]</f>
        <v>0</v>
      </c>
      <c r="P721">
        <f>SQRT(Tabelle12[[#This Row],[X]]*Tabelle12[[#This Row],[X]] + Tabelle12[[#This Row],[Y]]*Tabelle12[[#This Row],[Y]] +Tabelle12[[#This Row],[Z]]*Tabelle12[[#This Row],[Z]])</f>
        <v>0</v>
      </c>
      <c r="Q721">
        <v>136</v>
      </c>
      <c r="R721">
        <v>109.2</v>
      </c>
      <c r="S721">
        <v>-41.8</v>
      </c>
      <c r="T721">
        <v>180</v>
      </c>
      <c r="U721">
        <v>6.0463400000000003E-6</v>
      </c>
      <c r="V721">
        <v>-90</v>
      </c>
    </row>
    <row r="722" spans="1:22">
      <c r="A722">
        <v>15108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 t="e">
        <f>IF(AND(Tabelle12[[#This Row],[AreaPx]]&gt;0,NOT(Tabelle12[[#This Row],[AreaPx]]="inf")),Tabelle12[[#This Row],[AreaPx]], NA())</f>
        <v>#N/A</v>
      </c>
      <c r="J722">
        <v>0</v>
      </c>
      <c r="K722">
        <v>0</v>
      </c>
      <c r="L722">
        <v>0</v>
      </c>
      <c r="M722">
        <v>0</v>
      </c>
      <c r="N722">
        <v>0</v>
      </c>
      <c r="O722">
        <f>Tabelle12[[#This Row],[Roll]]+Tabelle12[[#This Row],[Pitch]]</f>
        <v>0</v>
      </c>
      <c r="P722">
        <f>SQRT(Tabelle12[[#This Row],[X]]*Tabelle12[[#This Row],[X]] + Tabelle12[[#This Row],[Y]]*Tabelle12[[#This Row],[Y]] +Tabelle12[[#This Row],[Z]]*Tabelle12[[#This Row],[Z]])</f>
        <v>0</v>
      </c>
      <c r="Q722">
        <v>136</v>
      </c>
      <c r="R722">
        <v>109.2</v>
      </c>
      <c r="S722">
        <v>-41.8</v>
      </c>
      <c r="T722">
        <v>180</v>
      </c>
      <c r="U722">
        <v>6.0463400000000003E-6</v>
      </c>
      <c r="V722">
        <v>-90</v>
      </c>
    </row>
    <row r="723" spans="1:22">
      <c r="A723">
        <v>15125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 t="e">
        <f>IF(AND(Tabelle12[[#This Row],[AreaPx]]&gt;0,NOT(Tabelle12[[#This Row],[AreaPx]]="inf")),Tabelle12[[#This Row],[AreaPx]], NA())</f>
        <v>#N/A</v>
      </c>
      <c r="J723">
        <v>0</v>
      </c>
      <c r="K723">
        <v>0</v>
      </c>
      <c r="L723">
        <v>0</v>
      </c>
      <c r="M723">
        <v>0</v>
      </c>
      <c r="N723">
        <v>0</v>
      </c>
      <c r="O723">
        <f>Tabelle12[[#This Row],[Roll]]+Tabelle12[[#This Row],[Pitch]]</f>
        <v>0</v>
      </c>
      <c r="P723">
        <f>SQRT(Tabelle12[[#This Row],[X]]*Tabelle12[[#This Row],[X]] + Tabelle12[[#This Row],[Y]]*Tabelle12[[#This Row],[Y]] +Tabelle12[[#This Row],[Z]]*Tabelle12[[#This Row],[Z]])</f>
        <v>0</v>
      </c>
      <c r="Q723">
        <v>136</v>
      </c>
      <c r="R723">
        <v>109.2</v>
      </c>
      <c r="S723">
        <v>-41.8</v>
      </c>
      <c r="T723">
        <v>180</v>
      </c>
      <c r="U723">
        <v>6.0463400000000003E-6</v>
      </c>
      <c r="V723">
        <v>-90</v>
      </c>
    </row>
    <row r="724" spans="1:22">
      <c r="A724">
        <v>15132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 t="e">
        <f>IF(AND(Tabelle12[[#This Row],[AreaPx]]&gt;0,NOT(Tabelle12[[#This Row],[AreaPx]]="inf")),Tabelle12[[#This Row],[AreaPx]], NA())</f>
        <v>#N/A</v>
      </c>
      <c r="J724">
        <v>0</v>
      </c>
      <c r="K724">
        <v>0</v>
      </c>
      <c r="L724">
        <v>0</v>
      </c>
      <c r="M724">
        <v>0</v>
      </c>
      <c r="N724">
        <v>0</v>
      </c>
      <c r="O724">
        <f>Tabelle12[[#This Row],[Roll]]+Tabelle12[[#This Row],[Pitch]]</f>
        <v>0</v>
      </c>
      <c r="P724">
        <f>SQRT(Tabelle12[[#This Row],[X]]*Tabelle12[[#This Row],[X]] + Tabelle12[[#This Row],[Y]]*Tabelle12[[#This Row],[Y]] +Tabelle12[[#This Row],[Z]]*Tabelle12[[#This Row],[Z]])</f>
        <v>0</v>
      </c>
      <c r="Q724">
        <v>136</v>
      </c>
      <c r="R724">
        <v>109.2</v>
      </c>
      <c r="S724">
        <v>-41.8</v>
      </c>
      <c r="T724">
        <v>180</v>
      </c>
      <c r="U724">
        <v>6.0463400000000003E-6</v>
      </c>
      <c r="V724">
        <v>-90</v>
      </c>
    </row>
    <row r="725" spans="1:22">
      <c r="A725">
        <v>15144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 t="e">
        <f>IF(AND(Tabelle12[[#This Row],[AreaPx]]&gt;0,NOT(Tabelle12[[#This Row],[AreaPx]]="inf")),Tabelle12[[#This Row],[AreaPx]], NA())</f>
        <v>#N/A</v>
      </c>
      <c r="J725">
        <v>0</v>
      </c>
      <c r="K725">
        <v>0</v>
      </c>
      <c r="L725">
        <v>0</v>
      </c>
      <c r="M725">
        <v>0</v>
      </c>
      <c r="N725">
        <v>0</v>
      </c>
      <c r="O725">
        <f>Tabelle12[[#This Row],[Roll]]+Tabelle12[[#This Row],[Pitch]]</f>
        <v>0</v>
      </c>
      <c r="P725">
        <f>SQRT(Tabelle12[[#This Row],[X]]*Tabelle12[[#This Row],[X]] + Tabelle12[[#This Row],[Y]]*Tabelle12[[#This Row],[Y]] +Tabelle12[[#This Row],[Z]]*Tabelle12[[#This Row],[Z]])</f>
        <v>0</v>
      </c>
      <c r="Q725">
        <v>136</v>
      </c>
      <c r="R725">
        <v>109.2</v>
      </c>
      <c r="S725">
        <v>-41.8</v>
      </c>
      <c r="T725">
        <v>180</v>
      </c>
      <c r="U725">
        <v>6.0463400000000003E-6</v>
      </c>
      <c r="V725">
        <v>-90</v>
      </c>
    </row>
    <row r="726" spans="1:22">
      <c r="A726">
        <v>15157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e">
        <f>IF(AND(Tabelle12[[#This Row],[AreaPx]]&gt;0,NOT(Tabelle12[[#This Row],[AreaPx]]="inf")),Tabelle12[[#This Row],[AreaPx]], NA())</f>
        <v>#N/A</v>
      </c>
      <c r="J726">
        <v>0</v>
      </c>
      <c r="K726">
        <v>0</v>
      </c>
      <c r="L726">
        <v>0</v>
      </c>
      <c r="M726">
        <v>0</v>
      </c>
      <c r="N726">
        <v>0</v>
      </c>
      <c r="O726">
        <f>Tabelle12[[#This Row],[Roll]]+Tabelle12[[#This Row],[Pitch]]</f>
        <v>0</v>
      </c>
      <c r="P726">
        <f>SQRT(Tabelle12[[#This Row],[X]]*Tabelle12[[#This Row],[X]] + Tabelle12[[#This Row],[Y]]*Tabelle12[[#This Row],[Y]] +Tabelle12[[#This Row],[Z]]*Tabelle12[[#This Row],[Z]])</f>
        <v>0</v>
      </c>
      <c r="Q726">
        <v>136</v>
      </c>
      <c r="R726">
        <v>109.2</v>
      </c>
      <c r="S726">
        <v>-41.8</v>
      </c>
      <c r="T726">
        <v>180</v>
      </c>
      <c r="U726">
        <v>6.0463400000000003E-6</v>
      </c>
      <c r="V726">
        <v>-90</v>
      </c>
    </row>
    <row r="727" spans="1:22">
      <c r="A727">
        <v>15174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 t="e">
        <f>IF(AND(Tabelle12[[#This Row],[AreaPx]]&gt;0,NOT(Tabelle12[[#This Row],[AreaPx]]="inf")),Tabelle12[[#This Row],[AreaPx]], NA())</f>
        <v>#N/A</v>
      </c>
      <c r="J727">
        <v>0</v>
      </c>
      <c r="K727">
        <v>0</v>
      </c>
      <c r="L727">
        <v>0</v>
      </c>
      <c r="M727">
        <v>0</v>
      </c>
      <c r="N727">
        <v>0</v>
      </c>
      <c r="O727">
        <f>Tabelle12[[#This Row],[Roll]]+Tabelle12[[#This Row],[Pitch]]</f>
        <v>0</v>
      </c>
      <c r="P727">
        <f>SQRT(Tabelle12[[#This Row],[X]]*Tabelle12[[#This Row],[X]] + Tabelle12[[#This Row],[Y]]*Tabelle12[[#This Row],[Y]] +Tabelle12[[#This Row],[Z]]*Tabelle12[[#This Row],[Z]])</f>
        <v>0</v>
      </c>
      <c r="Q727">
        <v>136</v>
      </c>
      <c r="R727">
        <v>109.2</v>
      </c>
      <c r="S727">
        <v>-41.8</v>
      </c>
      <c r="T727">
        <v>180</v>
      </c>
      <c r="U727">
        <v>6.0463400000000003E-6</v>
      </c>
      <c r="V727">
        <v>-90</v>
      </c>
    </row>
    <row r="728" spans="1:22">
      <c r="A728">
        <v>15190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 t="e">
        <f>IF(AND(Tabelle12[[#This Row],[AreaPx]]&gt;0,NOT(Tabelle12[[#This Row],[AreaPx]]="inf")),Tabelle12[[#This Row],[AreaPx]], NA())</f>
        <v>#N/A</v>
      </c>
      <c r="J728">
        <v>0</v>
      </c>
      <c r="K728">
        <v>0</v>
      </c>
      <c r="L728">
        <v>0</v>
      </c>
      <c r="M728">
        <v>0</v>
      </c>
      <c r="N728">
        <v>0</v>
      </c>
      <c r="O728">
        <f>Tabelle12[[#This Row],[Roll]]+Tabelle12[[#This Row],[Pitch]]</f>
        <v>0</v>
      </c>
      <c r="P728">
        <f>SQRT(Tabelle12[[#This Row],[X]]*Tabelle12[[#This Row],[X]] + Tabelle12[[#This Row],[Y]]*Tabelle12[[#This Row],[Y]] +Tabelle12[[#This Row],[Z]]*Tabelle12[[#This Row],[Z]])</f>
        <v>0</v>
      </c>
      <c r="Q728">
        <v>136</v>
      </c>
      <c r="R728">
        <v>109.2</v>
      </c>
      <c r="S728">
        <v>-41.8</v>
      </c>
      <c r="T728">
        <v>180</v>
      </c>
      <c r="U728">
        <v>6.0463400000000003E-6</v>
      </c>
      <c r="V728">
        <v>-90</v>
      </c>
    </row>
    <row r="729" spans="1:22">
      <c r="A729">
        <v>15206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 t="e">
        <f>IF(AND(Tabelle12[[#This Row],[AreaPx]]&gt;0,NOT(Tabelle12[[#This Row],[AreaPx]]="inf")),Tabelle12[[#This Row],[AreaPx]], NA())</f>
        <v>#N/A</v>
      </c>
      <c r="J729">
        <v>0</v>
      </c>
      <c r="K729">
        <v>0</v>
      </c>
      <c r="L729">
        <v>0</v>
      </c>
      <c r="M729">
        <v>0</v>
      </c>
      <c r="N729">
        <v>0</v>
      </c>
      <c r="O729">
        <f>Tabelle12[[#This Row],[Roll]]+Tabelle12[[#This Row],[Pitch]]</f>
        <v>0</v>
      </c>
      <c r="P729">
        <f>SQRT(Tabelle12[[#This Row],[X]]*Tabelle12[[#This Row],[X]] + Tabelle12[[#This Row],[Y]]*Tabelle12[[#This Row],[Y]] +Tabelle12[[#This Row],[Z]]*Tabelle12[[#This Row],[Z]])</f>
        <v>0</v>
      </c>
      <c r="Q729">
        <v>136</v>
      </c>
      <c r="R729">
        <v>109.2</v>
      </c>
      <c r="S729">
        <v>-41.8</v>
      </c>
      <c r="T729">
        <v>180</v>
      </c>
      <c r="U729">
        <v>6.0463400000000003E-6</v>
      </c>
      <c r="V729">
        <v>-90</v>
      </c>
    </row>
    <row r="730" spans="1:22">
      <c r="A730">
        <v>15219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 t="e">
        <f>IF(AND(Tabelle12[[#This Row],[AreaPx]]&gt;0,NOT(Tabelle12[[#This Row],[AreaPx]]="inf")),Tabelle12[[#This Row],[AreaPx]], NA())</f>
        <v>#N/A</v>
      </c>
      <c r="J730">
        <v>0</v>
      </c>
      <c r="K730">
        <v>0</v>
      </c>
      <c r="L730">
        <v>0</v>
      </c>
      <c r="M730">
        <v>0</v>
      </c>
      <c r="N730">
        <v>0</v>
      </c>
      <c r="O730">
        <f>Tabelle12[[#This Row],[Roll]]+Tabelle12[[#This Row],[Pitch]]</f>
        <v>0</v>
      </c>
      <c r="P730">
        <f>SQRT(Tabelle12[[#This Row],[X]]*Tabelle12[[#This Row],[X]] + Tabelle12[[#This Row],[Y]]*Tabelle12[[#This Row],[Y]] +Tabelle12[[#This Row],[Z]]*Tabelle12[[#This Row],[Z]])</f>
        <v>0</v>
      </c>
      <c r="Q730">
        <v>136</v>
      </c>
      <c r="R730">
        <v>109.2</v>
      </c>
      <c r="S730">
        <v>-41.8</v>
      </c>
      <c r="T730">
        <v>180</v>
      </c>
      <c r="U730">
        <v>6.0463400000000003E-6</v>
      </c>
      <c r="V730">
        <v>-90</v>
      </c>
    </row>
    <row r="731" spans="1:22">
      <c r="A731">
        <v>15229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 t="e">
        <f>IF(AND(Tabelle12[[#This Row],[AreaPx]]&gt;0,NOT(Tabelle12[[#This Row],[AreaPx]]="inf")),Tabelle12[[#This Row],[AreaPx]], NA())</f>
        <v>#N/A</v>
      </c>
      <c r="J731">
        <v>0</v>
      </c>
      <c r="K731">
        <v>0</v>
      </c>
      <c r="L731">
        <v>0</v>
      </c>
      <c r="M731">
        <v>0</v>
      </c>
      <c r="N731">
        <v>0</v>
      </c>
      <c r="O731">
        <f>Tabelle12[[#This Row],[Roll]]+Tabelle12[[#This Row],[Pitch]]</f>
        <v>0</v>
      </c>
      <c r="P731">
        <f>SQRT(Tabelle12[[#This Row],[X]]*Tabelle12[[#This Row],[X]] + Tabelle12[[#This Row],[Y]]*Tabelle12[[#This Row],[Y]] +Tabelle12[[#This Row],[Z]]*Tabelle12[[#This Row],[Z]])</f>
        <v>0</v>
      </c>
      <c r="Q731">
        <v>136</v>
      </c>
      <c r="R731">
        <v>109.2</v>
      </c>
      <c r="S731">
        <v>-41.8</v>
      </c>
      <c r="T731">
        <v>180</v>
      </c>
      <c r="U731">
        <v>6.0463400000000003E-6</v>
      </c>
      <c r="V731">
        <v>-90</v>
      </c>
    </row>
    <row r="732" spans="1:22">
      <c r="A732">
        <v>15237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 t="e">
        <f>IF(AND(Tabelle12[[#This Row],[AreaPx]]&gt;0,NOT(Tabelle12[[#This Row],[AreaPx]]="inf")),Tabelle12[[#This Row],[AreaPx]], NA())</f>
        <v>#N/A</v>
      </c>
      <c r="J732">
        <v>0</v>
      </c>
      <c r="K732">
        <v>0</v>
      </c>
      <c r="L732">
        <v>0</v>
      </c>
      <c r="M732">
        <v>0</v>
      </c>
      <c r="N732">
        <v>0</v>
      </c>
      <c r="O732">
        <f>Tabelle12[[#This Row],[Roll]]+Tabelle12[[#This Row],[Pitch]]</f>
        <v>0</v>
      </c>
      <c r="P732">
        <f>SQRT(Tabelle12[[#This Row],[X]]*Tabelle12[[#This Row],[X]] + Tabelle12[[#This Row],[Y]]*Tabelle12[[#This Row],[Y]] +Tabelle12[[#This Row],[Z]]*Tabelle12[[#This Row],[Z]])</f>
        <v>0</v>
      </c>
      <c r="Q732">
        <v>136</v>
      </c>
      <c r="R732">
        <v>109.2</v>
      </c>
      <c r="S732">
        <v>-41.8</v>
      </c>
      <c r="T732">
        <v>180</v>
      </c>
      <c r="U732">
        <v>6.0463400000000003E-6</v>
      </c>
      <c r="V732">
        <v>-90</v>
      </c>
    </row>
    <row r="733" spans="1:22">
      <c r="A733">
        <v>15247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 t="e">
        <f>IF(AND(Tabelle12[[#This Row],[AreaPx]]&gt;0,NOT(Tabelle12[[#This Row],[AreaPx]]="inf")),Tabelle12[[#This Row],[AreaPx]], NA())</f>
        <v>#N/A</v>
      </c>
      <c r="J733">
        <v>0</v>
      </c>
      <c r="K733">
        <v>0</v>
      </c>
      <c r="L733">
        <v>0</v>
      </c>
      <c r="M733">
        <v>0</v>
      </c>
      <c r="N733">
        <v>0</v>
      </c>
      <c r="O733">
        <f>Tabelle12[[#This Row],[Roll]]+Tabelle12[[#This Row],[Pitch]]</f>
        <v>0</v>
      </c>
      <c r="P733">
        <f>SQRT(Tabelle12[[#This Row],[X]]*Tabelle12[[#This Row],[X]] + Tabelle12[[#This Row],[Y]]*Tabelle12[[#This Row],[Y]] +Tabelle12[[#This Row],[Z]]*Tabelle12[[#This Row],[Z]])</f>
        <v>0</v>
      </c>
      <c r="Q733">
        <v>136</v>
      </c>
      <c r="R733">
        <v>109.2</v>
      </c>
      <c r="S733">
        <v>-41.8</v>
      </c>
      <c r="T733">
        <v>180</v>
      </c>
      <c r="U733">
        <v>6.0463400000000003E-6</v>
      </c>
      <c r="V733">
        <v>-90</v>
      </c>
    </row>
    <row r="734" spans="1:22">
      <c r="A734">
        <v>15261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 t="e">
        <f>IF(AND(Tabelle12[[#This Row],[AreaPx]]&gt;0,NOT(Tabelle12[[#This Row],[AreaPx]]="inf")),Tabelle12[[#This Row],[AreaPx]], NA())</f>
        <v>#N/A</v>
      </c>
      <c r="J734">
        <v>0</v>
      </c>
      <c r="K734">
        <v>0</v>
      </c>
      <c r="L734">
        <v>0</v>
      </c>
      <c r="M734">
        <v>0</v>
      </c>
      <c r="N734">
        <v>0</v>
      </c>
      <c r="O734">
        <f>Tabelle12[[#This Row],[Roll]]+Tabelle12[[#This Row],[Pitch]]</f>
        <v>0</v>
      </c>
      <c r="P734">
        <f>SQRT(Tabelle12[[#This Row],[X]]*Tabelle12[[#This Row],[X]] + Tabelle12[[#This Row],[Y]]*Tabelle12[[#This Row],[Y]] +Tabelle12[[#This Row],[Z]]*Tabelle12[[#This Row],[Z]])</f>
        <v>0</v>
      </c>
      <c r="Q734">
        <v>136</v>
      </c>
      <c r="R734">
        <v>109.2</v>
      </c>
      <c r="S734">
        <v>-41.8</v>
      </c>
      <c r="T734">
        <v>180</v>
      </c>
      <c r="U734">
        <v>6.0463400000000003E-6</v>
      </c>
      <c r="V734">
        <v>-90</v>
      </c>
    </row>
    <row r="735" spans="1:22">
      <c r="A735">
        <v>15272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 t="e">
        <f>IF(AND(Tabelle12[[#This Row],[AreaPx]]&gt;0,NOT(Tabelle12[[#This Row],[AreaPx]]="inf")),Tabelle12[[#This Row],[AreaPx]], NA())</f>
        <v>#N/A</v>
      </c>
      <c r="J735">
        <v>0</v>
      </c>
      <c r="K735">
        <v>0</v>
      </c>
      <c r="L735">
        <v>0</v>
      </c>
      <c r="M735">
        <v>0</v>
      </c>
      <c r="N735">
        <v>0</v>
      </c>
      <c r="O735">
        <f>Tabelle12[[#This Row],[Roll]]+Tabelle12[[#This Row],[Pitch]]</f>
        <v>0</v>
      </c>
      <c r="P735">
        <f>SQRT(Tabelle12[[#This Row],[X]]*Tabelle12[[#This Row],[X]] + Tabelle12[[#This Row],[Y]]*Tabelle12[[#This Row],[Y]] +Tabelle12[[#This Row],[Z]]*Tabelle12[[#This Row],[Z]])</f>
        <v>0</v>
      </c>
      <c r="Q735">
        <v>136</v>
      </c>
      <c r="R735">
        <v>109.2</v>
      </c>
      <c r="S735">
        <v>-41.8</v>
      </c>
      <c r="T735">
        <v>180</v>
      </c>
      <c r="U735">
        <v>6.0463400000000003E-6</v>
      </c>
      <c r="V735">
        <v>-90</v>
      </c>
    </row>
    <row r="736" spans="1:22">
      <c r="A736">
        <v>15285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 t="e">
        <f>IF(AND(Tabelle12[[#This Row],[AreaPx]]&gt;0,NOT(Tabelle12[[#This Row],[AreaPx]]="inf")),Tabelle12[[#This Row],[AreaPx]], NA())</f>
        <v>#N/A</v>
      </c>
      <c r="J736">
        <v>0</v>
      </c>
      <c r="K736">
        <v>0</v>
      </c>
      <c r="L736">
        <v>0</v>
      </c>
      <c r="M736">
        <v>0</v>
      </c>
      <c r="N736">
        <v>0</v>
      </c>
      <c r="O736">
        <f>Tabelle12[[#This Row],[Roll]]+Tabelle12[[#This Row],[Pitch]]</f>
        <v>0</v>
      </c>
      <c r="P736">
        <f>SQRT(Tabelle12[[#This Row],[X]]*Tabelle12[[#This Row],[X]] + Tabelle12[[#This Row],[Y]]*Tabelle12[[#This Row],[Y]] +Tabelle12[[#This Row],[Z]]*Tabelle12[[#This Row],[Z]])</f>
        <v>0</v>
      </c>
      <c r="Q736">
        <v>136</v>
      </c>
      <c r="R736">
        <v>109.2</v>
      </c>
      <c r="S736">
        <v>-41.8</v>
      </c>
      <c r="T736">
        <v>180</v>
      </c>
      <c r="U736">
        <v>6.0463400000000003E-6</v>
      </c>
      <c r="V736">
        <v>-90</v>
      </c>
    </row>
    <row r="737" spans="1:22">
      <c r="A737">
        <v>15304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 t="e">
        <f>IF(AND(Tabelle12[[#This Row],[AreaPx]]&gt;0,NOT(Tabelle12[[#This Row],[AreaPx]]="inf")),Tabelle12[[#This Row],[AreaPx]], NA())</f>
        <v>#N/A</v>
      </c>
      <c r="J737">
        <v>0</v>
      </c>
      <c r="K737">
        <v>0</v>
      </c>
      <c r="L737">
        <v>0</v>
      </c>
      <c r="M737">
        <v>0</v>
      </c>
      <c r="N737">
        <v>0</v>
      </c>
      <c r="O737">
        <f>Tabelle12[[#This Row],[Roll]]+Tabelle12[[#This Row],[Pitch]]</f>
        <v>0</v>
      </c>
      <c r="P737">
        <f>SQRT(Tabelle12[[#This Row],[X]]*Tabelle12[[#This Row],[X]] + Tabelle12[[#This Row],[Y]]*Tabelle12[[#This Row],[Y]] +Tabelle12[[#This Row],[Z]]*Tabelle12[[#This Row],[Z]])</f>
        <v>0</v>
      </c>
      <c r="Q737">
        <v>136</v>
      </c>
      <c r="R737">
        <v>109.2</v>
      </c>
      <c r="S737">
        <v>-41.8</v>
      </c>
      <c r="T737">
        <v>180</v>
      </c>
      <c r="U737">
        <v>6.0463400000000003E-6</v>
      </c>
      <c r="V737">
        <v>-90</v>
      </c>
    </row>
    <row r="738" spans="1:22">
      <c r="A738">
        <v>15317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 t="e">
        <f>IF(AND(Tabelle12[[#This Row],[AreaPx]]&gt;0,NOT(Tabelle12[[#This Row],[AreaPx]]="inf")),Tabelle12[[#This Row],[AreaPx]], NA())</f>
        <v>#N/A</v>
      </c>
      <c r="J738">
        <v>0</v>
      </c>
      <c r="K738">
        <v>0</v>
      </c>
      <c r="L738">
        <v>0</v>
      </c>
      <c r="M738">
        <v>0</v>
      </c>
      <c r="N738">
        <v>0</v>
      </c>
      <c r="O738">
        <f>Tabelle12[[#This Row],[Roll]]+Tabelle12[[#This Row],[Pitch]]</f>
        <v>0</v>
      </c>
      <c r="P738">
        <f>SQRT(Tabelle12[[#This Row],[X]]*Tabelle12[[#This Row],[X]] + Tabelle12[[#This Row],[Y]]*Tabelle12[[#This Row],[Y]] +Tabelle12[[#This Row],[Z]]*Tabelle12[[#This Row],[Z]])</f>
        <v>0</v>
      </c>
      <c r="Q738">
        <v>136</v>
      </c>
      <c r="R738">
        <v>109.2</v>
      </c>
      <c r="S738">
        <v>-41.8</v>
      </c>
      <c r="T738">
        <v>180</v>
      </c>
      <c r="U738">
        <v>6.0463400000000003E-6</v>
      </c>
      <c r="V738">
        <v>-90</v>
      </c>
    </row>
    <row r="739" spans="1:22">
      <c r="A739">
        <v>15336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 t="e">
        <f>IF(AND(Tabelle12[[#This Row],[AreaPx]]&gt;0,NOT(Tabelle12[[#This Row],[AreaPx]]="inf")),Tabelle12[[#This Row],[AreaPx]], NA())</f>
        <v>#N/A</v>
      </c>
      <c r="J739">
        <v>0</v>
      </c>
      <c r="K739">
        <v>0</v>
      </c>
      <c r="L739">
        <v>0</v>
      </c>
      <c r="M739">
        <v>0</v>
      </c>
      <c r="N739">
        <v>0</v>
      </c>
      <c r="O739">
        <f>Tabelle12[[#This Row],[Roll]]+Tabelle12[[#This Row],[Pitch]]</f>
        <v>0</v>
      </c>
      <c r="P739">
        <f>SQRT(Tabelle12[[#This Row],[X]]*Tabelle12[[#This Row],[X]] + Tabelle12[[#This Row],[Y]]*Tabelle12[[#This Row],[Y]] +Tabelle12[[#This Row],[Z]]*Tabelle12[[#This Row],[Z]])</f>
        <v>0</v>
      </c>
      <c r="Q739">
        <v>136</v>
      </c>
      <c r="R739">
        <v>109.2</v>
      </c>
      <c r="S739">
        <v>-41.8</v>
      </c>
      <c r="T739">
        <v>180</v>
      </c>
      <c r="U739">
        <v>6.0463400000000003E-6</v>
      </c>
      <c r="V739">
        <v>-90</v>
      </c>
    </row>
    <row r="740" spans="1:22">
      <c r="A740">
        <v>15347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 t="e">
        <f>IF(AND(Tabelle12[[#This Row],[AreaPx]]&gt;0,NOT(Tabelle12[[#This Row],[AreaPx]]="inf")),Tabelle12[[#This Row],[AreaPx]], NA())</f>
        <v>#N/A</v>
      </c>
      <c r="J740">
        <v>0</v>
      </c>
      <c r="K740">
        <v>0</v>
      </c>
      <c r="L740">
        <v>0</v>
      </c>
      <c r="M740">
        <v>0</v>
      </c>
      <c r="N740">
        <v>0</v>
      </c>
      <c r="O740">
        <f>Tabelle12[[#This Row],[Roll]]+Tabelle12[[#This Row],[Pitch]]</f>
        <v>0</v>
      </c>
      <c r="P740">
        <f>SQRT(Tabelle12[[#This Row],[X]]*Tabelle12[[#This Row],[X]] + Tabelle12[[#This Row],[Y]]*Tabelle12[[#This Row],[Y]] +Tabelle12[[#This Row],[Z]]*Tabelle12[[#This Row],[Z]])</f>
        <v>0</v>
      </c>
      <c r="Q740">
        <v>136</v>
      </c>
      <c r="R740">
        <v>109.2</v>
      </c>
      <c r="S740">
        <v>-41.8</v>
      </c>
      <c r="T740">
        <v>180</v>
      </c>
      <c r="U740">
        <v>6.0463400000000003E-6</v>
      </c>
      <c r="V740">
        <v>-90</v>
      </c>
    </row>
    <row r="741" spans="1:22">
      <c r="A741">
        <v>15367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 t="e">
        <f>IF(AND(Tabelle12[[#This Row],[AreaPx]]&gt;0,NOT(Tabelle12[[#This Row],[AreaPx]]="inf")),Tabelle12[[#This Row],[AreaPx]], NA())</f>
        <v>#N/A</v>
      </c>
      <c r="J741">
        <v>0</v>
      </c>
      <c r="K741">
        <v>0</v>
      </c>
      <c r="L741">
        <v>0</v>
      </c>
      <c r="M741">
        <v>0</v>
      </c>
      <c r="N741">
        <v>0</v>
      </c>
      <c r="O741">
        <f>Tabelle12[[#This Row],[Roll]]+Tabelle12[[#This Row],[Pitch]]</f>
        <v>0</v>
      </c>
      <c r="P741">
        <f>SQRT(Tabelle12[[#This Row],[X]]*Tabelle12[[#This Row],[X]] + Tabelle12[[#This Row],[Y]]*Tabelle12[[#This Row],[Y]] +Tabelle12[[#This Row],[Z]]*Tabelle12[[#This Row],[Z]])</f>
        <v>0</v>
      </c>
      <c r="Q741">
        <v>136</v>
      </c>
      <c r="R741">
        <v>109.2</v>
      </c>
      <c r="S741">
        <v>-41.8</v>
      </c>
      <c r="T741">
        <v>180</v>
      </c>
      <c r="U741">
        <v>6.0463400000000003E-6</v>
      </c>
      <c r="V741">
        <v>-90</v>
      </c>
    </row>
    <row r="742" spans="1:22">
      <c r="A742">
        <v>15376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 t="e">
        <f>IF(AND(Tabelle12[[#This Row],[AreaPx]]&gt;0,NOT(Tabelle12[[#This Row],[AreaPx]]="inf")),Tabelle12[[#This Row],[AreaPx]], NA())</f>
        <v>#N/A</v>
      </c>
      <c r="J742">
        <v>0</v>
      </c>
      <c r="K742">
        <v>0</v>
      </c>
      <c r="L742">
        <v>0</v>
      </c>
      <c r="M742">
        <v>0</v>
      </c>
      <c r="N742">
        <v>0</v>
      </c>
      <c r="O742">
        <f>Tabelle12[[#This Row],[Roll]]+Tabelle12[[#This Row],[Pitch]]</f>
        <v>0</v>
      </c>
      <c r="P742">
        <f>SQRT(Tabelle12[[#This Row],[X]]*Tabelle12[[#This Row],[X]] + Tabelle12[[#This Row],[Y]]*Tabelle12[[#This Row],[Y]] +Tabelle12[[#This Row],[Z]]*Tabelle12[[#This Row],[Z]])</f>
        <v>0</v>
      </c>
      <c r="Q742">
        <v>136</v>
      </c>
      <c r="R742">
        <v>109.2</v>
      </c>
      <c r="S742">
        <v>-41.8</v>
      </c>
      <c r="T742">
        <v>180</v>
      </c>
      <c r="U742">
        <v>6.0463400000000003E-6</v>
      </c>
      <c r="V742">
        <v>-90</v>
      </c>
    </row>
    <row r="743" spans="1:22">
      <c r="A743">
        <v>15405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 t="e">
        <f>IF(AND(Tabelle12[[#This Row],[AreaPx]]&gt;0,NOT(Tabelle12[[#This Row],[AreaPx]]="inf")),Tabelle12[[#This Row],[AreaPx]], NA())</f>
        <v>#N/A</v>
      </c>
      <c r="J743">
        <v>0</v>
      </c>
      <c r="K743">
        <v>0</v>
      </c>
      <c r="L743">
        <v>0</v>
      </c>
      <c r="M743">
        <v>0</v>
      </c>
      <c r="N743">
        <v>0</v>
      </c>
      <c r="O743">
        <f>Tabelle12[[#This Row],[Roll]]+Tabelle12[[#This Row],[Pitch]]</f>
        <v>0</v>
      </c>
      <c r="P743">
        <f>SQRT(Tabelle12[[#This Row],[X]]*Tabelle12[[#This Row],[X]] + Tabelle12[[#This Row],[Y]]*Tabelle12[[#This Row],[Y]] +Tabelle12[[#This Row],[Z]]*Tabelle12[[#This Row],[Z]])</f>
        <v>0</v>
      </c>
      <c r="Q743">
        <v>136</v>
      </c>
      <c r="R743">
        <v>109.2</v>
      </c>
      <c r="S743">
        <v>-41.8</v>
      </c>
      <c r="T743">
        <v>180</v>
      </c>
      <c r="U743">
        <v>6.0463400000000003E-6</v>
      </c>
      <c r="V743">
        <v>-90</v>
      </c>
    </row>
    <row r="744" spans="1:22">
      <c r="A744">
        <v>15414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 t="e">
        <f>IF(AND(Tabelle12[[#This Row],[AreaPx]]&gt;0,NOT(Tabelle12[[#This Row],[AreaPx]]="inf")),Tabelle12[[#This Row],[AreaPx]], NA())</f>
        <v>#N/A</v>
      </c>
      <c r="J744">
        <v>0</v>
      </c>
      <c r="K744">
        <v>0</v>
      </c>
      <c r="L744">
        <v>0</v>
      </c>
      <c r="M744">
        <v>0</v>
      </c>
      <c r="N744">
        <v>0</v>
      </c>
      <c r="O744">
        <f>Tabelle12[[#This Row],[Roll]]+Tabelle12[[#This Row],[Pitch]]</f>
        <v>0</v>
      </c>
      <c r="P744">
        <f>SQRT(Tabelle12[[#This Row],[X]]*Tabelle12[[#This Row],[X]] + Tabelle12[[#This Row],[Y]]*Tabelle12[[#This Row],[Y]] +Tabelle12[[#This Row],[Z]]*Tabelle12[[#This Row],[Z]])</f>
        <v>0</v>
      </c>
      <c r="Q744">
        <v>136</v>
      </c>
      <c r="R744">
        <v>109.2</v>
      </c>
      <c r="S744">
        <v>-41.8</v>
      </c>
      <c r="T744">
        <v>180</v>
      </c>
      <c r="U744">
        <v>6.0463400000000003E-6</v>
      </c>
      <c r="V744">
        <v>-90</v>
      </c>
    </row>
    <row r="745" spans="1:22">
      <c r="A745">
        <v>15449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 t="e">
        <f>IF(AND(Tabelle12[[#This Row],[AreaPx]]&gt;0,NOT(Tabelle12[[#This Row],[AreaPx]]="inf")),Tabelle12[[#This Row],[AreaPx]], NA())</f>
        <v>#N/A</v>
      </c>
      <c r="J745">
        <v>0</v>
      </c>
      <c r="K745">
        <v>0</v>
      </c>
      <c r="L745">
        <v>0</v>
      </c>
      <c r="M745">
        <v>0</v>
      </c>
      <c r="N745">
        <v>0</v>
      </c>
      <c r="O745">
        <f>Tabelle12[[#This Row],[Roll]]+Tabelle12[[#This Row],[Pitch]]</f>
        <v>0</v>
      </c>
      <c r="P745">
        <f>SQRT(Tabelle12[[#This Row],[X]]*Tabelle12[[#This Row],[X]] + Tabelle12[[#This Row],[Y]]*Tabelle12[[#This Row],[Y]] +Tabelle12[[#This Row],[Z]]*Tabelle12[[#This Row],[Z]])</f>
        <v>0</v>
      </c>
      <c r="Q745">
        <v>136</v>
      </c>
      <c r="R745">
        <v>109.2</v>
      </c>
      <c r="S745">
        <v>-41.8</v>
      </c>
      <c r="T745">
        <v>180</v>
      </c>
      <c r="U745">
        <v>6.0463400000000003E-6</v>
      </c>
      <c r="V745">
        <v>-90</v>
      </c>
    </row>
    <row r="746" spans="1:22">
      <c r="A746">
        <v>15486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 t="e">
        <f>IF(AND(Tabelle12[[#This Row],[AreaPx]]&gt;0,NOT(Tabelle12[[#This Row],[AreaPx]]="inf")),Tabelle12[[#This Row],[AreaPx]], NA())</f>
        <v>#N/A</v>
      </c>
      <c r="J746">
        <v>0</v>
      </c>
      <c r="K746">
        <v>0</v>
      </c>
      <c r="L746">
        <v>0</v>
      </c>
      <c r="M746">
        <v>0</v>
      </c>
      <c r="N746">
        <v>0</v>
      </c>
      <c r="O746">
        <f>Tabelle12[[#This Row],[Roll]]+Tabelle12[[#This Row],[Pitch]]</f>
        <v>0</v>
      </c>
      <c r="P746">
        <f>SQRT(Tabelle12[[#This Row],[X]]*Tabelle12[[#This Row],[X]] + Tabelle12[[#This Row],[Y]]*Tabelle12[[#This Row],[Y]] +Tabelle12[[#This Row],[Z]]*Tabelle12[[#This Row],[Z]])</f>
        <v>0</v>
      </c>
      <c r="Q746">
        <v>136</v>
      </c>
      <c r="R746">
        <v>109.2</v>
      </c>
      <c r="S746">
        <v>-41.8</v>
      </c>
      <c r="T746">
        <v>180</v>
      </c>
      <c r="U746">
        <v>6.0463400000000003E-6</v>
      </c>
      <c r="V746">
        <v>-90</v>
      </c>
    </row>
    <row r="747" spans="1:22">
      <c r="A747">
        <v>15507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 t="e">
        <f>IF(AND(Tabelle12[[#This Row],[AreaPx]]&gt;0,NOT(Tabelle12[[#This Row],[AreaPx]]="inf")),Tabelle12[[#This Row],[AreaPx]], NA())</f>
        <v>#N/A</v>
      </c>
      <c r="J747">
        <v>0</v>
      </c>
      <c r="K747">
        <v>0</v>
      </c>
      <c r="L747">
        <v>0</v>
      </c>
      <c r="M747">
        <v>0</v>
      </c>
      <c r="N747">
        <v>0</v>
      </c>
      <c r="O747">
        <f>Tabelle12[[#This Row],[Roll]]+Tabelle12[[#This Row],[Pitch]]</f>
        <v>0</v>
      </c>
      <c r="P747">
        <f>SQRT(Tabelle12[[#This Row],[X]]*Tabelle12[[#This Row],[X]] + Tabelle12[[#This Row],[Y]]*Tabelle12[[#This Row],[Y]] +Tabelle12[[#This Row],[Z]]*Tabelle12[[#This Row],[Z]])</f>
        <v>0</v>
      </c>
      <c r="Q747">
        <v>136</v>
      </c>
      <c r="R747">
        <v>109.2</v>
      </c>
      <c r="S747">
        <v>-41.8</v>
      </c>
      <c r="T747">
        <v>180</v>
      </c>
      <c r="U747">
        <v>6.0463400000000003E-6</v>
      </c>
      <c r="V747">
        <v>-90</v>
      </c>
    </row>
    <row r="748" spans="1:22">
      <c r="A748">
        <v>15523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 t="e">
        <f>IF(AND(Tabelle12[[#This Row],[AreaPx]]&gt;0,NOT(Tabelle12[[#This Row],[AreaPx]]="inf")),Tabelle12[[#This Row],[AreaPx]], NA())</f>
        <v>#N/A</v>
      </c>
      <c r="J748">
        <v>0</v>
      </c>
      <c r="K748">
        <v>0</v>
      </c>
      <c r="L748">
        <v>0</v>
      </c>
      <c r="M748">
        <v>0</v>
      </c>
      <c r="N748">
        <v>0</v>
      </c>
      <c r="O748">
        <f>Tabelle12[[#This Row],[Roll]]+Tabelle12[[#This Row],[Pitch]]</f>
        <v>0</v>
      </c>
      <c r="P748">
        <f>SQRT(Tabelle12[[#This Row],[X]]*Tabelle12[[#This Row],[X]] + Tabelle12[[#This Row],[Y]]*Tabelle12[[#This Row],[Y]] +Tabelle12[[#This Row],[Z]]*Tabelle12[[#This Row],[Z]])</f>
        <v>0</v>
      </c>
      <c r="Q748">
        <v>136</v>
      </c>
      <c r="R748">
        <v>109.2</v>
      </c>
      <c r="S748">
        <v>-41.8</v>
      </c>
      <c r="T748">
        <v>180</v>
      </c>
      <c r="U748">
        <v>6.0463400000000003E-6</v>
      </c>
      <c r="V748">
        <v>-90</v>
      </c>
    </row>
    <row r="749" spans="1:22">
      <c r="A749">
        <v>15534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 t="e">
        <f>IF(AND(Tabelle12[[#This Row],[AreaPx]]&gt;0,NOT(Tabelle12[[#This Row],[AreaPx]]="inf")),Tabelle12[[#This Row],[AreaPx]], NA())</f>
        <v>#N/A</v>
      </c>
      <c r="J749">
        <v>0</v>
      </c>
      <c r="K749">
        <v>0</v>
      </c>
      <c r="L749">
        <v>0</v>
      </c>
      <c r="M749">
        <v>0</v>
      </c>
      <c r="N749">
        <v>0</v>
      </c>
      <c r="O749">
        <f>Tabelle12[[#This Row],[Roll]]+Tabelle12[[#This Row],[Pitch]]</f>
        <v>0</v>
      </c>
      <c r="P749">
        <f>SQRT(Tabelle12[[#This Row],[X]]*Tabelle12[[#This Row],[X]] + Tabelle12[[#This Row],[Y]]*Tabelle12[[#This Row],[Y]] +Tabelle12[[#This Row],[Z]]*Tabelle12[[#This Row],[Z]])</f>
        <v>0</v>
      </c>
      <c r="Q749">
        <v>136</v>
      </c>
      <c r="R749">
        <v>109.2</v>
      </c>
      <c r="S749">
        <v>-41.8</v>
      </c>
      <c r="T749">
        <v>180</v>
      </c>
      <c r="U749">
        <v>6.0463400000000003E-6</v>
      </c>
      <c r="V749">
        <v>-90</v>
      </c>
    </row>
    <row r="750" spans="1:22">
      <c r="A750">
        <v>15544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 t="e">
        <f>IF(AND(Tabelle12[[#This Row],[AreaPx]]&gt;0,NOT(Tabelle12[[#This Row],[AreaPx]]="inf")),Tabelle12[[#This Row],[AreaPx]], NA())</f>
        <v>#N/A</v>
      </c>
      <c r="J750">
        <v>0</v>
      </c>
      <c r="K750">
        <v>0</v>
      </c>
      <c r="L750">
        <v>0</v>
      </c>
      <c r="M750">
        <v>0</v>
      </c>
      <c r="N750">
        <v>0</v>
      </c>
      <c r="O750">
        <f>Tabelle12[[#This Row],[Roll]]+Tabelle12[[#This Row],[Pitch]]</f>
        <v>0</v>
      </c>
      <c r="P750">
        <f>SQRT(Tabelle12[[#This Row],[X]]*Tabelle12[[#This Row],[X]] + Tabelle12[[#This Row],[Y]]*Tabelle12[[#This Row],[Y]] +Tabelle12[[#This Row],[Z]]*Tabelle12[[#This Row],[Z]])</f>
        <v>0</v>
      </c>
      <c r="Q750">
        <v>136</v>
      </c>
      <c r="R750">
        <v>109.2</v>
      </c>
      <c r="S750">
        <v>-41.8</v>
      </c>
      <c r="T750">
        <v>180</v>
      </c>
      <c r="U750">
        <v>6.0463400000000003E-6</v>
      </c>
      <c r="V750">
        <v>-90</v>
      </c>
    </row>
    <row r="751" spans="1:22">
      <c r="A751">
        <v>15568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 t="e">
        <f>IF(AND(Tabelle12[[#This Row],[AreaPx]]&gt;0,NOT(Tabelle12[[#This Row],[AreaPx]]="inf")),Tabelle12[[#This Row],[AreaPx]], NA())</f>
        <v>#N/A</v>
      </c>
      <c r="J751">
        <v>0</v>
      </c>
      <c r="K751">
        <v>0</v>
      </c>
      <c r="L751">
        <v>0</v>
      </c>
      <c r="M751">
        <v>0</v>
      </c>
      <c r="N751">
        <v>0</v>
      </c>
      <c r="O751">
        <f>Tabelle12[[#This Row],[Roll]]+Tabelle12[[#This Row],[Pitch]]</f>
        <v>0</v>
      </c>
      <c r="P751">
        <f>SQRT(Tabelle12[[#This Row],[X]]*Tabelle12[[#This Row],[X]] + Tabelle12[[#This Row],[Y]]*Tabelle12[[#This Row],[Y]] +Tabelle12[[#This Row],[Z]]*Tabelle12[[#This Row],[Z]])</f>
        <v>0</v>
      </c>
      <c r="Q751">
        <v>136</v>
      </c>
      <c r="R751">
        <v>109.2</v>
      </c>
      <c r="S751">
        <v>-41.8</v>
      </c>
      <c r="T751">
        <v>180</v>
      </c>
      <c r="U751">
        <v>6.0463400000000003E-6</v>
      </c>
      <c r="V751">
        <v>-90</v>
      </c>
    </row>
    <row r="752" spans="1:22">
      <c r="A752">
        <v>15580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 t="e">
        <f>IF(AND(Tabelle12[[#This Row],[AreaPx]]&gt;0,NOT(Tabelle12[[#This Row],[AreaPx]]="inf")),Tabelle12[[#This Row],[AreaPx]], NA())</f>
        <v>#N/A</v>
      </c>
      <c r="J752">
        <v>0</v>
      </c>
      <c r="K752">
        <v>0</v>
      </c>
      <c r="L752">
        <v>0</v>
      </c>
      <c r="M752">
        <v>0</v>
      </c>
      <c r="N752">
        <v>0</v>
      </c>
      <c r="O752">
        <f>Tabelle12[[#This Row],[Roll]]+Tabelle12[[#This Row],[Pitch]]</f>
        <v>0</v>
      </c>
      <c r="P752">
        <f>SQRT(Tabelle12[[#This Row],[X]]*Tabelle12[[#This Row],[X]] + Tabelle12[[#This Row],[Y]]*Tabelle12[[#This Row],[Y]] +Tabelle12[[#This Row],[Z]]*Tabelle12[[#This Row],[Z]])</f>
        <v>0</v>
      </c>
      <c r="Q752">
        <v>136</v>
      </c>
      <c r="R752">
        <v>109.2</v>
      </c>
      <c r="S752">
        <v>-41.8</v>
      </c>
      <c r="T752">
        <v>180</v>
      </c>
      <c r="U752">
        <v>6.0463400000000003E-6</v>
      </c>
      <c r="V752">
        <v>-90</v>
      </c>
    </row>
    <row r="753" spans="1:22">
      <c r="A753">
        <v>15598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 t="e">
        <f>IF(AND(Tabelle12[[#This Row],[AreaPx]]&gt;0,NOT(Tabelle12[[#This Row],[AreaPx]]="inf")),Tabelle12[[#This Row],[AreaPx]], NA())</f>
        <v>#N/A</v>
      </c>
      <c r="J753">
        <v>0</v>
      </c>
      <c r="K753">
        <v>0</v>
      </c>
      <c r="L753">
        <v>0</v>
      </c>
      <c r="M753">
        <v>0</v>
      </c>
      <c r="N753">
        <v>0</v>
      </c>
      <c r="O753">
        <f>Tabelle12[[#This Row],[Roll]]+Tabelle12[[#This Row],[Pitch]]</f>
        <v>0</v>
      </c>
      <c r="P753">
        <f>SQRT(Tabelle12[[#This Row],[X]]*Tabelle12[[#This Row],[X]] + Tabelle12[[#This Row],[Y]]*Tabelle12[[#This Row],[Y]] +Tabelle12[[#This Row],[Z]]*Tabelle12[[#This Row],[Z]])</f>
        <v>0</v>
      </c>
      <c r="Q753">
        <v>136</v>
      </c>
      <c r="R753">
        <v>109.2</v>
      </c>
      <c r="S753">
        <v>-41.8</v>
      </c>
      <c r="T753">
        <v>180</v>
      </c>
      <c r="U753">
        <v>6.0463400000000003E-6</v>
      </c>
      <c r="V753">
        <v>-90</v>
      </c>
    </row>
    <row r="754" spans="1:22">
      <c r="A754">
        <v>15609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 t="e">
        <f>IF(AND(Tabelle12[[#This Row],[AreaPx]]&gt;0,NOT(Tabelle12[[#This Row],[AreaPx]]="inf")),Tabelle12[[#This Row],[AreaPx]], NA())</f>
        <v>#N/A</v>
      </c>
      <c r="J754">
        <v>0</v>
      </c>
      <c r="K754">
        <v>0</v>
      </c>
      <c r="L754">
        <v>0</v>
      </c>
      <c r="M754">
        <v>0</v>
      </c>
      <c r="N754">
        <v>0</v>
      </c>
      <c r="O754">
        <f>Tabelle12[[#This Row],[Roll]]+Tabelle12[[#This Row],[Pitch]]</f>
        <v>0</v>
      </c>
      <c r="P754">
        <f>SQRT(Tabelle12[[#This Row],[X]]*Tabelle12[[#This Row],[X]] + Tabelle12[[#This Row],[Y]]*Tabelle12[[#This Row],[Y]] +Tabelle12[[#This Row],[Z]]*Tabelle12[[#This Row],[Z]])</f>
        <v>0</v>
      </c>
      <c r="Q754">
        <v>136</v>
      </c>
      <c r="R754">
        <v>109.2</v>
      </c>
      <c r="S754">
        <v>-41.8</v>
      </c>
      <c r="T754">
        <v>180</v>
      </c>
      <c r="U754">
        <v>6.0463400000000003E-6</v>
      </c>
      <c r="V754">
        <v>-90</v>
      </c>
    </row>
    <row r="755" spans="1:22">
      <c r="A755">
        <v>15630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 t="e">
        <f>IF(AND(Tabelle12[[#This Row],[AreaPx]]&gt;0,NOT(Tabelle12[[#This Row],[AreaPx]]="inf")),Tabelle12[[#This Row],[AreaPx]], NA())</f>
        <v>#N/A</v>
      </c>
      <c r="J755">
        <v>0</v>
      </c>
      <c r="K755">
        <v>0</v>
      </c>
      <c r="L755">
        <v>0</v>
      </c>
      <c r="M755">
        <v>0</v>
      </c>
      <c r="N755">
        <v>0</v>
      </c>
      <c r="O755">
        <f>Tabelle12[[#This Row],[Roll]]+Tabelle12[[#This Row],[Pitch]]</f>
        <v>0</v>
      </c>
      <c r="P755">
        <f>SQRT(Tabelle12[[#This Row],[X]]*Tabelle12[[#This Row],[X]] + Tabelle12[[#This Row],[Y]]*Tabelle12[[#This Row],[Y]] +Tabelle12[[#This Row],[Z]]*Tabelle12[[#This Row],[Z]])</f>
        <v>0</v>
      </c>
      <c r="Q755">
        <v>136</v>
      </c>
      <c r="R755">
        <v>109.2</v>
      </c>
      <c r="S755">
        <v>-41.8</v>
      </c>
      <c r="T755">
        <v>180</v>
      </c>
      <c r="U755">
        <v>6.0463400000000003E-6</v>
      </c>
      <c r="V755">
        <v>-90</v>
      </c>
    </row>
    <row r="756" spans="1:22">
      <c r="A756">
        <v>15641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 t="e">
        <f>IF(AND(Tabelle12[[#This Row],[AreaPx]]&gt;0,NOT(Tabelle12[[#This Row],[AreaPx]]="inf")),Tabelle12[[#This Row],[AreaPx]], NA())</f>
        <v>#N/A</v>
      </c>
      <c r="J756">
        <v>0</v>
      </c>
      <c r="K756">
        <v>0</v>
      </c>
      <c r="L756">
        <v>0</v>
      </c>
      <c r="M756">
        <v>0</v>
      </c>
      <c r="N756">
        <v>0</v>
      </c>
      <c r="O756">
        <f>Tabelle12[[#This Row],[Roll]]+Tabelle12[[#This Row],[Pitch]]</f>
        <v>0</v>
      </c>
      <c r="P756">
        <f>SQRT(Tabelle12[[#This Row],[X]]*Tabelle12[[#This Row],[X]] + Tabelle12[[#This Row],[Y]]*Tabelle12[[#This Row],[Y]] +Tabelle12[[#This Row],[Z]]*Tabelle12[[#This Row],[Z]])</f>
        <v>0</v>
      </c>
      <c r="Q756">
        <v>136</v>
      </c>
      <c r="R756">
        <v>109.2</v>
      </c>
      <c r="S756">
        <v>-41.8</v>
      </c>
      <c r="T756">
        <v>180</v>
      </c>
      <c r="U756">
        <v>6.0463400000000003E-6</v>
      </c>
      <c r="V756">
        <v>-90</v>
      </c>
    </row>
    <row r="757" spans="1:22">
      <c r="A757">
        <v>15665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 t="e">
        <f>IF(AND(Tabelle12[[#This Row],[AreaPx]]&gt;0,NOT(Tabelle12[[#This Row],[AreaPx]]="inf")),Tabelle12[[#This Row],[AreaPx]], NA())</f>
        <v>#N/A</v>
      </c>
      <c r="J757">
        <v>0</v>
      </c>
      <c r="K757">
        <v>0</v>
      </c>
      <c r="L757">
        <v>0</v>
      </c>
      <c r="M757">
        <v>0</v>
      </c>
      <c r="N757">
        <v>0</v>
      </c>
      <c r="O757">
        <f>Tabelle12[[#This Row],[Roll]]+Tabelle12[[#This Row],[Pitch]]</f>
        <v>0</v>
      </c>
      <c r="P757">
        <f>SQRT(Tabelle12[[#This Row],[X]]*Tabelle12[[#This Row],[X]] + Tabelle12[[#This Row],[Y]]*Tabelle12[[#This Row],[Y]] +Tabelle12[[#This Row],[Z]]*Tabelle12[[#This Row],[Z]])</f>
        <v>0</v>
      </c>
      <c r="Q757">
        <v>136</v>
      </c>
      <c r="R757">
        <v>109.2</v>
      </c>
      <c r="S757">
        <v>-41.8</v>
      </c>
      <c r="T757">
        <v>180</v>
      </c>
      <c r="U757">
        <v>6.0463400000000003E-6</v>
      </c>
      <c r="V757">
        <v>-90</v>
      </c>
    </row>
    <row r="758" spans="1:22">
      <c r="A758">
        <v>15676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 t="e">
        <f>IF(AND(Tabelle12[[#This Row],[AreaPx]]&gt;0,NOT(Tabelle12[[#This Row],[AreaPx]]="inf")),Tabelle12[[#This Row],[AreaPx]], NA())</f>
        <v>#N/A</v>
      </c>
      <c r="J758">
        <v>0</v>
      </c>
      <c r="K758">
        <v>0</v>
      </c>
      <c r="L758">
        <v>0</v>
      </c>
      <c r="M758">
        <v>0</v>
      </c>
      <c r="N758">
        <v>0</v>
      </c>
      <c r="O758">
        <f>Tabelle12[[#This Row],[Roll]]+Tabelle12[[#This Row],[Pitch]]</f>
        <v>0</v>
      </c>
      <c r="P758">
        <f>SQRT(Tabelle12[[#This Row],[X]]*Tabelle12[[#This Row],[X]] + Tabelle12[[#This Row],[Y]]*Tabelle12[[#This Row],[Y]] +Tabelle12[[#This Row],[Z]]*Tabelle12[[#This Row],[Z]])</f>
        <v>0</v>
      </c>
      <c r="Q758">
        <v>136</v>
      </c>
      <c r="R758">
        <v>109.2</v>
      </c>
      <c r="S758">
        <v>-41.8</v>
      </c>
      <c r="T758">
        <v>180</v>
      </c>
      <c r="U758">
        <v>6.0463400000000003E-6</v>
      </c>
      <c r="V758">
        <v>-90</v>
      </c>
    </row>
    <row r="759" spans="1:22">
      <c r="A759">
        <v>15686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 t="e">
        <f>IF(AND(Tabelle12[[#This Row],[AreaPx]]&gt;0,NOT(Tabelle12[[#This Row],[AreaPx]]="inf")),Tabelle12[[#This Row],[AreaPx]], NA())</f>
        <v>#N/A</v>
      </c>
      <c r="J759">
        <v>0</v>
      </c>
      <c r="K759">
        <v>0</v>
      </c>
      <c r="L759">
        <v>0</v>
      </c>
      <c r="M759">
        <v>0</v>
      </c>
      <c r="N759">
        <v>0</v>
      </c>
      <c r="O759">
        <f>Tabelle12[[#This Row],[Roll]]+Tabelle12[[#This Row],[Pitch]]</f>
        <v>0</v>
      </c>
      <c r="P759">
        <f>SQRT(Tabelle12[[#This Row],[X]]*Tabelle12[[#This Row],[X]] + Tabelle12[[#This Row],[Y]]*Tabelle12[[#This Row],[Y]] +Tabelle12[[#This Row],[Z]]*Tabelle12[[#This Row],[Z]])</f>
        <v>0</v>
      </c>
      <c r="Q759">
        <v>136</v>
      </c>
      <c r="R759">
        <v>109.2</v>
      </c>
      <c r="S759">
        <v>-41.8</v>
      </c>
      <c r="T759">
        <v>180</v>
      </c>
      <c r="U759">
        <v>6.0463400000000003E-6</v>
      </c>
      <c r="V759">
        <v>-90</v>
      </c>
    </row>
    <row r="760" spans="1:22">
      <c r="A760">
        <v>15695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 t="e">
        <f>IF(AND(Tabelle12[[#This Row],[AreaPx]]&gt;0,NOT(Tabelle12[[#This Row],[AreaPx]]="inf")),Tabelle12[[#This Row],[AreaPx]], NA())</f>
        <v>#N/A</v>
      </c>
      <c r="J760">
        <v>0</v>
      </c>
      <c r="K760">
        <v>0</v>
      </c>
      <c r="L760">
        <v>0</v>
      </c>
      <c r="M760">
        <v>0</v>
      </c>
      <c r="N760">
        <v>0</v>
      </c>
      <c r="O760">
        <f>Tabelle12[[#This Row],[Roll]]+Tabelle12[[#This Row],[Pitch]]</f>
        <v>0</v>
      </c>
      <c r="P760">
        <f>SQRT(Tabelle12[[#This Row],[X]]*Tabelle12[[#This Row],[X]] + Tabelle12[[#This Row],[Y]]*Tabelle12[[#This Row],[Y]] +Tabelle12[[#This Row],[Z]]*Tabelle12[[#This Row],[Z]])</f>
        <v>0</v>
      </c>
      <c r="Q760">
        <v>136</v>
      </c>
      <c r="R760">
        <v>109.2</v>
      </c>
      <c r="S760">
        <v>-41.8</v>
      </c>
      <c r="T760">
        <v>180</v>
      </c>
      <c r="U760">
        <v>6.0463400000000003E-6</v>
      </c>
      <c r="V760">
        <v>-90</v>
      </c>
    </row>
    <row r="761" spans="1:22">
      <c r="A761">
        <v>15704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 t="e">
        <f>IF(AND(Tabelle12[[#This Row],[AreaPx]]&gt;0,NOT(Tabelle12[[#This Row],[AreaPx]]="inf")),Tabelle12[[#This Row],[AreaPx]], NA())</f>
        <v>#N/A</v>
      </c>
      <c r="J761">
        <v>0</v>
      </c>
      <c r="K761">
        <v>0</v>
      </c>
      <c r="L761">
        <v>0</v>
      </c>
      <c r="M761">
        <v>0</v>
      </c>
      <c r="N761">
        <v>0</v>
      </c>
      <c r="O761">
        <f>Tabelle12[[#This Row],[Roll]]+Tabelle12[[#This Row],[Pitch]]</f>
        <v>0</v>
      </c>
      <c r="P761">
        <f>SQRT(Tabelle12[[#This Row],[X]]*Tabelle12[[#This Row],[X]] + Tabelle12[[#This Row],[Y]]*Tabelle12[[#This Row],[Y]] +Tabelle12[[#This Row],[Z]]*Tabelle12[[#This Row],[Z]])</f>
        <v>0</v>
      </c>
      <c r="Q761">
        <v>136</v>
      </c>
      <c r="R761">
        <v>109.2</v>
      </c>
      <c r="S761">
        <v>-41.8</v>
      </c>
      <c r="T761">
        <v>180</v>
      </c>
      <c r="U761">
        <v>6.0463400000000003E-6</v>
      </c>
      <c r="V761">
        <v>-90</v>
      </c>
    </row>
    <row r="762" spans="1:22">
      <c r="A762">
        <v>15711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 t="e">
        <f>IF(AND(Tabelle12[[#This Row],[AreaPx]]&gt;0,NOT(Tabelle12[[#This Row],[AreaPx]]="inf")),Tabelle12[[#This Row],[AreaPx]], NA())</f>
        <v>#N/A</v>
      </c>
      <c r="J762">
        <v>0</v>
      </c>
      <c r="K762">
        <v>0</v>
      </c>
      <c r="L762">
        <v>0</v>
      </c>
      <c r="M762">
        <v>0</v>
      </c>
      <c r="N762">
        <v>0</v>
      </c>
      <c r="O762">
        <f>Tabelle12[[#This Row],[Roll]]+Tabelle12[[#This Row],[Pitch]]</f>
        <v>0</v>
      </c>
      <c r="P762">
        <f>SQRT(Tabelle12[[#This Row],[X]]*Tabelle12[[#This Row],[X]] + Tabelle12[[#This Row],[Y]]*Tabelle12[[#This Row],[Y]] +Tabelle12[[#This Row],[Z]]*Tabelle12[[#This Row],[Z]])</f>
        <v>0</v>
      </c>
      <c r="Q762">
        <v>136</v>
      </c>
      <c r="R762">
        <v>109.2</v>
      </c>
      <c r="S762">
        <v>-41.8</v>
      </c>
      <c r="T762">
        <v>180</v>
      </c>
      <c r="U762">
        <v>6.0463400000000003E-6</v>
      </c>
      <c r="V762">
        <v>-90</v>
      </c>
    </row>
    <row r="763" spans="1:22">
      <c r="A763">
        <v>15785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 t="e">
        <f>IF(AND(Tabelle12[[#This Row],[AreaPx]]&gt;0,NOT(Tabelle12[[#This Row],[AreaPx]]="inf")),Tabelle12[[#This Row],[AreaPx]], NA())</f>
        <v>#N/A</v>
      </c>
      <c r="J763">
        <v>0</v>
      </c>
      <c r="K763">
        <v>0</v>
      </c>
      <c r="L763">
        <v>0</v>
      </c>
      <c r="M763">
        <v>0</v>
      </c>
      <c r="N763">
        <v>0</v>
      </c>
      <c r="O763">
        <f>Tabelle12[[#This Row],[Roll]]+Tabelle12[[#This Row],[Pitch]]</f>
        <v>0</v>
      </c>
      <c r="P763">
        <f>SQRT(Tabelle12[[#This Row],[X]]*Tabelle12[[#This Row],[X]] + Tabelle12[[#This Row],[Y]]*Tabelle12[[#This Row],[Y]] +Tabelle12[[#This Row],[Z]]*Tabelle12[[#This Row],[Z]])</f>
        <v>0</v>
      </c>
      <c r="Q763">
        <v>136</v>
      </c>
      <c r="R763">
        <v>109.2</v>
      </c>
      <c r="S763">
        <v>-41.8</v>
      </c>
      <c r="T763">
        <v>180</v>
      </c>
      <c r="U763">
        <v>6.0463400000000003E-6</v>
      </c>
      <c r="V763">
        <v>-90</v>
      </c>
    </row>
    <row r="764" spans="1:22">
      <c r="A764">
        <v>15812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 t="e">
        <f>IF(AND(Tabelle12[[#This Row],[AreaPx]]&gt;0,NOT(Tabelle12[[#This Row],[AreaPx]]="inf")),Tabelle12[[#This Row],[AreaPx]], NA())</f>
        <v>#N/A</v>
      </c>
      <c r="J764">
        <v>0</v>
      </c>
      <c r="K764">
        <v>0</v>
      </c>
      <c r="L764">
        <v>0</v>
      </c>
      <c r="M764">
        <v>0</v>
      </c>
      <c r="N764">
        <v>0</v>
      </c>
      <c r="O764">
        <f>Tabelle12[[#This Row],[Roll]]+Tabelle12[[#This Row],[Pitch]]</f>
        <v>0</v>
      </c>
      <c r="P764">
        <f>SQRT(Tabelle12[[#This Row],[X]]*Tabelle12[[#This Row],[X]] + Tabelle12[[#This Row],[Y]]*Tabelle12[[#This Row],[Y]] +Tabelle12[[#This Row],[Z]]*Tabelle12[[#This Row],[Z]])</f>
        <v>0</v>
      </c>
      <c r="Q764">
        <v>136</v>
      </c>
      <c r="R764">
        <v>109.2</v>
      </c>
      <c r="S764">
        <v>-41.8</v>
      </c>
      <c r="T764">
        <v>180</v>
      </c>
      <c r="U764">
        <v>6.0463400000000003E-6</v>
      </c>
      <c r="V764">
        <v>-90</v>
      </c>
    </row>
    <row r="765" spans="1:22">
      <c r="A765">
        <v>15841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 t="e">
        <f>IF(AND(Tabelle12[[#This Row],[AreaPx]]&gt;0,NOT(Tabelle12[[#This Row],[AreaPx]]="inf")),Tabelle12[[#This Row],[AreaPx]], NA())</f>
        <v>#N/A</v>
      </c>
      <c r="J765">
        <v>0</v>
      </c>
      <c r="K765">
        <v>0</v>
      </c>
      <c r="L765">
        <v>0</v>
      </c>
      <c r="M765">
        <v>0</v>
      </c>
      <c r="N765">
        <v>0</v>
      </c>
      <c r="O765">
        <f>Tabelle12[[#This Row],[Roll]]+Tabelle12[[#This Row],[Pitch]]</f>
        <v>0</v>
      </c>
      <c r="P765">
        <f>SQRT(Tabelle12[[#This Row],[X]]*Tabelle12[[#This Row],[X]] + Tabelle12[[#This Row],[Y]]*Tabelle12[[#This Row],[Y]] +Tabelle12[[#This Row],[Z]]*Tabelle12[[#This Row],[Z]])</f>
        <v>0</v>
      </c>
      <c r="Q765">
        <v>136</v>
      </c>
      <c r="R765">
        <v>109.2</v>
      </c>
      <c r="S765">
        <v>-41.8</v>
      </c>
      <c r="T765">
        <v>180</v>
      </c>
      <c r="U765">
        <v>6.0463400000000003E-6</v>
      </c>
      <c r="V765">
        <v>-90</v>
      </c>
    </row>
    <row r="766" spans="1:22">
      <c r="A766">
        <v>15869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e">
        <f>IF(AND(Tabelle12[[#This Row],[AreaPx]]&gt;0,NOT(Tabelle12[[#This Row],[AreaPx]]="inf")),Tabelle12[[#This Row],[AreaPx]], NA())</f>
        <v>#N/A</v>
      </c>
      <c r="J766">
        <v>0</v>
      </c>
      <c r="K766">
        <v>0</v>
      </c>
      <c r="L766">
        <v>0</v>
      </c>
      <c r="M766">
        <v>0</v>
      </c>
      <c r="N766">
        <v>0</v>
      </c>
      <c r="O766">
        <f>Tabelle12[[#This Row],[Roll]]+Tabelle12[[#This Row],[Pitch]]</f>
        <v>0</v>
      </c>
      <c r="P766">
        <f>SQRT(Tabelle12[[#This Row],[X]]*Tabelle12[[#This Row],[X]] + Tabelle12[[#This Row],[Y]]*Tabelle12[[#This Row],[Y]] +Tabelle12[[#This Row],[Z]]*Tabelle12[[#This Row],[Z]])</f>
        <v>0</v>
      </c>
      <c r="Q766">
        <v>136</v>
      </c>
      <c r="R766">
        <v>109.2</v>
      </c>
      <c r="S766">
        <v>-41.8</v>
      </c>
      <c r="T766">
        <v>180</v>
      </c>
      <c r="U766">
        <v>6.0463400000000003E-6</v>
      </c>
      <c r="V766">
        <v>-90</v>
      </c>
    </row>
    <row r="767" spans="1:22">
      <c r="A767">
        <v>15889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 t="e">
        <f>IF(AND(Tabelle12[[#This Row],[AreaPx]]&gt;0,NOT(Tabelle12[[#This Row],[AreaPx]]="inf")),Tabelle12[[#This Row],[AreaPx]], NA())</f>
        <v>#N/A</v>
      </c>
      <c r="J767">
        <v>0</v>
      </c>
      <c r="K767">
        <v>0</v>
      </c>
      <c r="L767">
        <v>0</v>
      </c>
      <c r="M767">
        <v>0</v>
      </c>
      <c r="N767">
        <v>0</v>
      </c>
      <c r="O767">
        <f>Tabelle12[[#This Row],[Roll]]+Tabelle12[[#This Row],[Pitch]]</f>
        <v>0</v>
      </c>
      <c r="P767">
        <f>SQRT(Tabelle12[[#This Row],[X]]*Tabelle12[[#This Row],[X]] + Tabelle12[[#This Row],[Y]]*Tabelle12[[#This Row],[Y]] +Tabelle12[[#This Row],[Z]]*Tabelle12[[#This Row],[Z]])</f>
        <v>0</v>
      </c>
      <c r="Q767">
        <v>136</v>
      </c>
      <c r="R767">
        <v>109.2</v>
      </c>
      <c r="S767">
        <v>-41.8</v>
      </c>
      <c r="T767">
        <v>180</v>
      </c>
      <c r="U767">
        <v>6.0463400000000003E-6</v>
      </c>
      <c r="V767">
        <v>-90</v>
      </c>
    </row>
    <row r="768" spans="1:22">
      <c r="A768">
        <v>15921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 t="e">
        <f>IF(AND(Tabelle12[[#This Row],[AreaPx]]&gt;0,NOT(Tabelle12[[#This Row],[AreaPx]]="inf")),Tabelle12[[#This Row],[AreaPx]], NA())</f>
        <v>#N/A</v>
      </c>
      <c r="J768">
        <v>0</v>
      </c>
      <c r="K768">
        <v>0</v>
      </c>
      <c r="L768">
        <v>0</v>
      </c>
      <c r="M768">
        <v>0</v>
      </c>
      <c r="N768">
        <v>0</v>
      </c>
      <c r="O768">
        <f>Tabelle12[[#This Row],[Roll]]+Tabelle12[[#This Row],[Pitch]]</f>
        <v>0</v>
      </c>
      <c r="P768">
        <f>SQRT(Tabelle12[[#This Row],[X]]*Tabelle12[[#This Row],[X]] + Tabelle12[[#This Row],[Y]]*Tabelle12[[#This Row],[Y]] +Tabelle12[[#This Row],[Z]]*Tabelle12[[#This Row],[Z]])</f>
        <v>0</v>
      </c>
      <c r="Q768">
        <v>136</v>
      </c>
      <c r="R768">
        <v>109.2</v>
      </c>
      <c r="S768">
        <v>-41.8</v>
      </c>
      <c r="T768">
        <v>180</v>
      </c>
      <c r="U768">
        <v>6.0463400000000003E-6</v>
      </c>
      <c r="V768">
        <v>-90</v>
      </c>
    </row>
    <row r="769" spans="1:22">
      <c r="A769">
        <v>15946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 t="e">
        <f>IF(AND(Tabelle12[[#This Row],[AreaPx]]&gt;0,NOT(Tabelle12[[#This Row],[AreaPx]]="inf")),Tabelle12[[#This Row],[AreaPx]], NA())</f>
        <v>#N/A</v>
      </c>
      <c r="J769">
        <v>0</v>
      </c>
      <c r="K769">
        <v>0</v>
      </c>
      <c r="L769">
        <v>0</v>
      </c>
      <c r="M769">
        <v>0</v>
      </c>
      <c r="N769">
        <v>0</v>
      </c>
      <c r="O769">
        <f>Tabelle12[[#This Row],[Roll]]+Tabelle12[[#This Row],[Pitch]]</f>
        <v>0</v>
      </c>
      <c r="P769">
        <f>SQRT(Tabelle12[[#This Row],[X]]*Tabelle12[[#This Row],[X]] + Tabelle12[[#This Row],[Y]]*Tabelle12[[#This Row],[Y]] +Tabelle12[[#This Row],[Z]]*Tabelle12[[#This Row],[Z]])</f>
        <v>0</v>
      </c>
      <c r="Q769">
        <v>136</v>
      </c>
      <c r="R769">
        <v>109.2</v>
      </c>
      <c r="S769">
        <v>-41.8</v>
      </c>
      <c r="T769">
        <v>180</v>
      </c>
      <c r="U769">
        <v>6.0463400000000003E-6</v>
      </c>
      <c r="V769">
        <v>-90</v>
      </c>
    </row>
    <row r="770" spans="1:22">
      <c r="A770">
        <v>15974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 t="e">
        <f>IF(AND(Tabelle12[[#This Row],[AreaPx]]&gt;0,NOT(Tabelle12[[#This Row],[AreaPx]]="inf")),Tabelle12[[#This Row],[AreaPx]], NA())</f>
        <v>#N/A</v>
      </c>
      <c r="J770">
        <v>0</v>
      </c>
      <c r="K770">
        <v>0</v>
      </c>
      <c r="L770">
        <v>0</v>
      </c>
      <c r="M770">
        <v>0</v>
      </c>
      <c r="N770">
        <v>0</v>
      </c>
      <c r="O770">
        <f>Tabelle12[[#This Row],[Roll]]+Tabelle12[[#This Row],[Pitch]]</f>
        <v>0</v>
      </c>
      <c r="P770">
        <f>SQRT(Tabelle12[[#This Row],[X]]*Tabelle12[[#This Row],[X]] + Tabelle12[[#This Row],[Y]]*Tabelle12[[#This Row],[Y]] +Tabelle12[[#This Row],[Z]]*Tabelle12[[#This Row],[Z]])</f>
        <v>0</v>
      </c>
      <c r="Q770">
        <v>136</v>
      </c>
      <c r="R770">
        <v>109.2</v>
      </c>
      <c r="S770">
        <v>-41.8</v>
      </c>
      <c r="T770">
        <v>180</v>
      </c>
      <c r="U770">
        <v>6.0463400000000003E-6</v>
      </c>
      <c r="V770">
        <v>-90</v>
      </c>
    </row>
    <row r="771" spans="1:22">
      <c r="A771">
        <v>16001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 t="e">
        <f>IF(AND(Tabelle12[[#This Row],[AreaPx]]&gt;0,NOT(Tabelle12[[#This Row],[AreaPx]]="inf")),Tabelle12[[#This Row],[AreaPx]], NA())</f>
        <v>#N/A</v>
      </c>
      <c r="J771">
        <v>0</v>
      </c>
      <c r="K771">
        <v>0</v>
      </c>
      <c r="L771">
        <v>0</v>
      </c>
      <c r="M771">
        <v>0</v>
      </c>
      <c r="N771">
        <v>0</v>
      </c>
      <c r="O771">
        <f>Tabelle12[[#This Row],[Roll]]+Tabelle12[[#This Row],[Pitch]]</f>
        <v>0</v>
      </c>
      <c r="P771">
        <f>SQRT(Tabelle12[[#This Row],[X]]*Tabelle12[[#This Row],[X]] + Tabelle12[[#This Row],[Y]]*Tabelle12[[#This Row],[Y]] +Tabelle12[[#This Row],[Z]]*Tabelle12[[#This Row],[Z]])</f>
        <v>0</v>
      </c>
      <c r="Q771">
        <v>136</v>
      </c>
      <c r="R771">
        <v>109.2</v>
      </c>
      <c r="S771">
        <v>-41.8</v>
      </c>
      <c r="T771">
        <v>180</v>
      </c>
      <c r="U771">
        <v>6.0463400000000003E-6</v>
      </c>
      <c r="V771">
        <v>-90</v>
      </c>
    </row>
    <row r="772" spans="1:22">
      <c r="A772">
        <v>16018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 t="e">
        <f>IF(AND(Tabelle12[[#This Row],[AreaPx]]&gt;0,NOT(Tabelle12[[#This Row],[AreaPx]]="inf")),Tabelle12[[#This Row],[AreaPx]], NA())</f>
        <v>#N/A</v>
      </c>
      <c r="J772">
        <v>0</v>
      </c>
      <c r="K772">
        <v>0</v>
      </c>
      <c r="L772">
        <v>0</v>
      </c>
      <c r="M772">
        <v>0</v>
      </c>
      <c r="N772">
        <v>0</v>
      </c>
      <c r="O772">
        <f>Tabelle12[[#This Row],[Roll]]+Tabelle12[[#This Row],[Pitch]]</f>
        <v>0</v>
      </c>
      <c r="P772">
        <f>SQRT(Tabelle12[[#This Row],[X]]*Tabelle12[[#This Row],[X]] + Tabelle12[[#This Row],[Y]]*Tabelle12[[#This Row],[Y]] +Tabelle12[[#This Row],[Z]]*Tabelle12[[#This Row],[Z]])</f>
        <v>0</v>
      </c>
      <c r="Q772">
        <v>136</v>
      </c>
      <c r="R772">
        <v>109.2</v>
      </c>
      <c r="S772">
        <v>-41.8</v>
      </c>
      <c r="T772">
        <v>180</v>
      </c>
      <c r="U772">
        <v>6.0463400000000003E-6</v>
      </c>
      <c r="V772">
        <v>-90</v>
      </c>
    </row>
    <row r="773" spans="1:22">
      <c r="A773">
        <v>16045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 t="e">
        <f>IF(AND(Tabelle12[[#This Row],[AreaPx]]&gt;0,NOT(Tabelle12[[#This Row],[AreaPx]]="inf")),Tabelle12[[#This Row],[AreaPx]], NA())</f>
        <v>#N/A</v>
      </c>
      <c r="J773">
        <v>0</v>
      </c>
      <c r="K773">
        <v>0</v>
      </c>
      <c r="L773">
        <v>0</v>
      </c>
      <c r="M773">
        <v>0</v>
      </c>
      <c r="N773">
        <v>0</v>
      </c>
      <c r="O773">
        <f>Tabelle12[[#This Row],[Roll]]+Tabelle12[[#This Row],[Pitch]]</f>
        <v>0</v>
      </c>
      <c r="P773">
        <f>SQRT(Tabelle12[[#This Row],[X]]*Tabelle12[[#This Row],[X]] + Tabelle12[[#This Row],[Y]]*Tabelle12[[#This Row],[Y]] +Tabelle12[[#This Row],[Z]]*Tabelle12[[#This Row],[Z]])</f>
        <v>0</v>
      </c>
      <c r="Q773">
        <v>136</v>
      </c>
      <c r="R773">
        <v>109.2</v>
      </c>
      <c r="S773">
        <v>-41.8</v>
      </c>
      <c r="T773">
        <v>180</v>
      </c>
      <c r="U773">
        <v>6.0463400000000003E-6</v>
      </c>
      <c r="V773">
        <v>-90</v>
      </c>
    </row>
    <row r="774" spans="1:22">
      <c r="A774">
        <v>16070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 t="e">
        <f>IF(AND(Tabelle12[[#This Row],[AreaPx]]&gt;0,NOT(Tabelle12[[#This Row],[AreaPx]]="inf")),Tabelle12[[#This Row],[AreaPx]], NA())</f>
        <v>#N/A</v>
      </c>
      <c r="J774">
        <v>0</v>
      </c>
      <c r="K774">
        <v>0</v>
      </c>
      <c r="L774">
        <v>0</v>
      </c>
      <c r="M774">
        <v>0</v>
      </c>
      <c r="N774">
        <v>0</v>
      </c>
      <c r="O774">
        <f>Tabelle12[[#This Row],[Roll]]+Tabelle12[[#This Row],[Pitch]]</f>
        <v>0</v>
      </c>
      <c r="P774">
        <f>SQRT(Tabelle12[[#This Row],[X]]*Tabelle12[[#This Row],[X]] + Tabelle12[[#This Row],[Y]]*Tabelle12[[#This Row],[Y]] +Tabelle12[[#This Row],[Z]]*Tabelle12[[#This Row],[Z]])</f>
        <v>0</v>
      </c>
      <c r="Q774">
        <v>136</v>
      </c>
      <c r="R774">
        <v>109.2</v>
      </c>
      <c r="S774">
        <v>-41.8</v>
      </c>
      <c r="T774">
        <v>180</v>
      </c>
      <c r="U774">
        <v>6.0463400000000003E-6</v>
      </c>
      <c r="V774">
        <v>-90</v>
      </c>
    </row>
    <row r="775" spans="1:22">
      <c r="A775">
        <v>16084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 t="e">
        <f>IF(AND(Tabelle12[[#This Row],[AreaPx]]&gt;0,NOT(Tabelle12[[#This Row],[AreaPx]]="inf")),Tabelle12[[#This Row],[AreaPx]], NA())</f>
        <v>#N/A</v>
      </c>
      <c r="J775">
        <v>0</v>
      </c>
      <c r="K775">
        <v>0</v>
      </c>
      <c r="L775">
        <v>0</v>
      </c>
      <c r="M775">
        <v>0</v>
      </c>
      <c r="N775">
        <v>0</v>
      </c>
      <c r="O775">
        <f>Tabelle12[[#This Row],[Roll]]+Tabelle12[[#This Row],[Pitch]]</f>
        <v>0</v>
      </c>
      <c r="P775">
        <f>SQRT(Tabelle12[[#This Row],[X]]*Tabelle12[[#This Row],[X]] + Tabelle12[[#This Row],[Y]]*Tabelle12[[#This Row],[Y]] +Tabelle12[[#This Row],[Z]]*Tabelle12[[#This Row],[Z]])</f>
        <v>0</v>
      </c>
      <c r="Q775">
        <v>136</v>
      </c>
      <c r="R775">
        <v>109.2</v>
      </c>
      <c r="S775">
        <v>-41.8</v>
      </c>
      <c r="T775">
        <v>180</v>
      </c>
      <c r="U775">
        <v>6.0463400000000003E-6</v>
      </c>
      <c r="V775">
        <v>-90</v>
      </c>
    </row>
    <row r="776" spans="1:22">
      <c r="A776">
        <v>16110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 t="e">
        <f>IF(AND(Tabelle12[[#This Row],[AreaPx]]&gt;0,NOT(Tabelle12[[#This Row],[AreaPx]]="inf")),Tabelle12[[#This Row],[AreaPx]], NA())</f>
        <v>#N/A</v>
      </c>
      <c r="J776">
        <v>0</v>
      </c>
      <c r="K776">
        <v>0</v>
      </c>
      <c r="L776">
        <v>0</v>
      </c>
      <c r="M776">
        <v>0</v>
      </c>
      <c r="N776">
        <v>0</v>
      </c>
      <c r="O776">
        <f>Tabelle12[[#This Row],[Roll]]+Tabelle12[[#This Row],[Pitch]]</f>
        <v>0</v>
      </c>
      <c r="P776">
        <f>SQRT(Tabelle12[[#This Row],[X]]*Tabelle12[[#This Row],[X]] + Tabelle12[[#This Row],[Y]]*Tabelle12[[#This Row],[Y]] +Tabelle12[[#This Row],[Z]]*Tabelle12[[#This Row],[Z]])</f>
        <v>0</v>
      </c>
      <c r="Q776">
        <v>136</v>
      </c>
      <c r="R776">
        <v>109.2</v>
      </c>
      <c r="S776">
        <v>-41.8</v>
      </c>
      <c r="T776">
        <v>180</v>
      </c>
      <c r="U776">
        <v>6.0463400000000003E-6</v>
      </c>
      <c r="V776">
        <v>-90</v>
      </c>
    </row>
    <row r="777" spans="1:22">
      <c r="A777">
        <v>16128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 t="e">
        <f>IF(AND(Tabelle12[[#This Row],[AreaPx]]&gt;0,NOT(Tabelle12[[#This Row],[AreaPx]]="inf")),Tabelle12[[#This Row],[AreaPx]], NA())</f>
        <v>#N/A</v>
      </c>
      <c r="J777">
        <v>0</v>
      </c>
      <c r="K777">
        <v>0</v>
      </c>
      <c r="L777">
        <v>0</v>
      </c>
      <c r="M777">
        <v>0</v>
      </c>
      <c r="N777">
        <v>0</v>
      </c>
      <c r="O777">
        <f>Tabelle12[[#This Row],[Roll]]+Tabelle12[[#This Row],[Pitch]]</f>
        <v>0</v>
      </c>
      <c r="P777">
        <f>SQRT(Tabelle12[[#This Row],[X]]*Tabelle12[[#This Row],[X]] + Tabelle12[[#This Row],[Y]]*Tabelle12[[#This Row],[Y]] +Tabelle12[[#This Row],[Z]]*Tabelle12[[#This Row],[Z]])</f>
        <v>0</v>
      </c>
      <c r="Q777">
        <v>136</v>
      </c>
      <c r="R777">
        <v>109.2</v>
      </c>
      <c r="S777">
        <v>-41.8</v>
      </c>
      <c r="T777">
        <v>180</v>
      </c>
      <c r="U777">
        <v>6.0463400000000003E-6</v>
      </c>
      <c r="V777">
        <v>-90</v>
      </c>
    </row>
    <row r="778" spans="1:22">
      <c r="A778">
        <v>16138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 t="e">
        <f>IF(AND(Tabelle12[[#This Row],[AreaPx]]&gt;0,NOT(Tabelle12[[#This Row],[AreaPx]]="inf")),Tabelle12[[#This Row],[AreaPx]], NA())</f>
        <v>#N/A</v>
      </c>
      <c r="J778">
        <v>0</v>
      </c>
      <c r="K778">
        <v>0</v>
      </c>
      <c r="L778">
        <v>0</v>
      </c>
      <c r="M778">
        <v>0</v>
      </c>
      <c r="N778">
        <v>0</v>
      </c>
      <c r="O778">
        <f>Tabelle12[[#This Row],[Roll]]+Tabelle12[[#This Row],[Pitch]]</f>
        <v>0</v>
      </c>
      <c r="P778">
        <f>SQRT(Tabelle12[[#This Row],[X]]*Tabelle12[[#This Row],[X]] + Tabelle12[[#This Row],[Y]]*Tabelle12[[#This Row],[Y]] +Tabelle12[[#This Row],[Z]]*Tabelle12[[#This Row],[Z]])</f>
        <v>0</v>
      </c>
      <c r="Q778">
        <v>136</v>
      </c>
      <c r="R778">
        <v>109.2</v>
      </c>
      <c r="S778">
        <v>-41.8</v>
      </c>
      <c r="T778">
        <v>180</v>
      </c>
      <c r="U778">
        <v>6.0463400000000003E-6</v>
      </c>
      <c r="V778">
        <v>-90</v>
      </c>
    </row>
    <row r="779" spans="1:22">
      <c r="A779">
        <v>16147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 t="e">
        <f>IF(AND(Tabelle12[[#This Row],[AreaPx]]&gt;0,NOT(Tabelle12[[#This Row],[AreaPx]]="inf")),Tabelle12[[#This Row],[AreaPx]], NA())</f>
        <v>#N/A</v>
      </c>
      <c r="J779">
        <v>0</v>
      </c>
      <c r="K779">
        <v>0</v>
      </c>
      <c r="L779">
        <v>0</v>
      </c>
      <c r="M779">
        <v>0</v>
      </c>
      <c r="N779">
        <v>0</v>
      </c>
      <c r="O779">
        <f>Tabelle12[[#This Row],[Roll]]+Tabelle12[[#This Row],[Pitch]]</f>
        <v>0</v>
      </c>
      <c r="P779">
        <f>SQRT(Tabelle12[[#This Row],[X]]*Tabelle12[[#This Row],[X]] + Tabelle12[[#This Row],[Y]]*Tabelle12[[#This Row],[Y]] +Tabelle12[[#This Row],[Z]]*Tabelle12[[#This Row],[Z]])</f>
        <v>0</v>
      </c>
      <c r="Q779">
        <v>136</v>
      </c>
      <c r="R779">
        <v>109.2</v>
      </c>
      <c r="S779">
        <v>-41.8</v>
      </c>
      <c r="T779">
        <v>180</v>
      </c>
      <c r="U779">
        <v>6.0463400000000003E-6</v>
      </c>
      <c r="V779">
        <v>-90</v>
      </c>
    </row>
    <row r="780" spans="1:22">
      <c r="A780">
        <v>16174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 t="e">
        <f>IF(AND(Tabelle12[[#This Row],[AreaPx]]&gt;0,NOT(Tabelle12[[#This Row],[AreaPx]]="inf")),Tabelle12[[#This Row],[AreaPx]], NA())</f>
        <v>#N/A</v>
      </c>
      <c r="J780">
        <v>0</v>
      </c>
      <c r="K780">
        <v>0</v>
      </c>
      <c r="L780">
        <v>0</v>
      </c>
      <c r="M780">
        <v>0</v>
      </c>
      <c r="N780">
        <v>0</v>
      </c>
      <c r="O780">
        <f>Tabelle12[[#This Row],[Roll]]+Tabelle12[[#This Row],[Pitch]]</f>
        <v>0</v>
      </c>
      <c r="P780">
        <f>SQRT(Tabelle12[[#This Row],[X]]*Tabelle12[[#This Row],[X]] + Tabelle12[[#This Row],[Y]]*Tabelle12[[#This Row],[Y]] +Tabelle12[[#This Row],[Z]]*Tabelle12[[#This Row],[Z]])</f>
        <v>0</v>
      </c>
      <c r="Q780">
        <v>136</v>
      </c>
      <c r="R780">
        <v>109.2</v>
      </c>
      <c r="S780">
        <v>-41.8</v>
      </c>
      <c r="T780">
        <v>180</v>
      </c>
      <c r="U780">
        <v>6.0463400000000003E-6</v>
      </c>
      <c r="V780">
        <v>-90</v>
      </c>
    </row>
    <row r="781" spans="1:22">
      <c r="A781">
        <v>16199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 t="e">
        <f>IF(AND(Tabelle12[[#This Row],[AreaPx]]&gt;0,NOT(Tabelle12[[#This Row],[AreaPx]]="inf")),Tabelle12[[#This Row],[AreaPx]], NA())</f>
        <v>#N/A</v>
      </c>
      <c r="J781">
        <v>0</v>
      </c>
      <c r="K781">
        <v>0</v>
      </c>
      <c r="L781">
        <v>0</v>
      </c>
      <c r="M781">
        <v>0</v>
      </c>
      <c r="N781">
        <v>0</v>
      </c>
      <c r="O781">
        <f>Tabelle12[[#This Row],[Roll]]+Tabelle12[[#This Row],[Pitch]]</f>
        <v>0</v>
      </c>
      <c r="P781">
        <f>SQRT(Tabelle12[[#This Row],[X]]*Tabelle12[[#This Row],[X]] + Tabelle12[[#This Row],[Y]]*Tabelle12[[#This Row],[Y]] +Tabelle12[[#This Row],[Z]]*Tabelle12[[#This Row],[Z]])</f>
        <v>0</v>
      </c>
      <c r="Q781">
        <v>136</v>
      </c>
      <c r="R781">
        <v>109.2</v>
      </c>
      <c r="S781">
        <v>-41.8</v>
      </c>
      <c r="T781">
        <v>180</v>
      </c>
      <c r="U781">
        <v>6.0463400000000003E-6</v>
      </c>
      <c r="V781">
        <v>-90</v>
      </c>
    </row>
    <row r="782" spans="1:22">
      <c r="A782">
        <v>16214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 t="e">
        <f>IF(AND(Tabelle12[[#This Row],[AreaPx]]&gt;0,NOT(Tabelle12[[#This Row],[AreaPx]]="inf")),Tabelle12[[#This Row],[AreaPx]], NA())</f>
        <v>#N/A</v>
      </c>
      <c r="J782">
        <v>0</v>
      </c>
      <c r="K782">
        <v>0</v>
      </c>
      <c r="L782">
        <v>0</v>
      </c>
      <c r="M782">
        <v>0</v>
      </c>
      <c r="N782">
        <v>0</v>
      </c>
      <c r="O782">
        <f>Tabelle12[[#This Row],[Roll]]+Tabelle12[[#This Row],[Pitch]]</f>
        <v>0</v>
      </c>
      <c r="P782">
        <f>SQRT(Tabelle12[[#This Row],[X]]*Tabelle12[[#This Row],[X]] + Tabelle12[[#This Row],[Y]]*Tabelle12[[#This Row],[Y]] +Tabelle12[[#This Row],[Z]]*Tabelle12[[#This Row],[Z]])</f>
        <v>0</v>
      </c>
      <c r="Q782">
        <v>136</v>
      </c>
      <c r="R782">
        <v>109.2</v>
      </c>
      <c r="S782">
        <v>-41.8</v>
      </c>
      <c r="T782">
        <v>180</v>
      </c>
      <c r="U782">
        <v>6.0463400000000003E-6</v>
      </c>
      <c r="V782">
        <v>-90</v>
      </c>
    </row>
    <row r="783" spans="1:22">
      <c r="A783">
        <v>16236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 t="e">
        <f>IF(AND(Tabelle12[[#This Row],[AreaPx]]&gt;0,NOT(Tabelle12[[#This Row],[AreaPx]]="inf")),Tabelle12[[#This Row],[AreaPx]], NA())</f>
        <v>#N/A</v>
      </c>
      <c r="J783">
        <v>0</v>
      </c>
      <c r="K783">
        <v>0</v>
      </c>
      <c r="L783">
        <v>0</v>
      </c>
      <c r="M783">
        <v>0</v>
      </c>
      <c r="N783">
        <v>0</v>
      </c>
      <c r="O783">
        <f>Tabelle12[[#This Row],[Roll]]+Tabelle12[[#This Row],[Pitch]]</f>
        <v>0</v>
      </c>
      <c r="P783">
        <f>SQRT(Tabelle12[[#This Row],[X]]*Tabelle12[[#This Row],[X]] + Tabelle12[[#This Row],[Y]]*Tabelle12[[#This Row],[Y]] +Tabelle12[[#This Row],[Z]]*Tabelle12[[#This Row],[Z]])</f>
        <v>0</v>
      </c>
      <c r="Q783">
        <v>136</v>
      </c>
      <c r="R783">
        <v>109.2</v>
      </c>
      <c r="S783">
        <v>-41.8</v>
      </c>
      <c r="T783">
        <v>180</v>
      </c>
      <c r="U783">
        <v>6.0463400000000003E-6</v>
      </c>
      <c r="V783">
        <v>-90</v>
      </c>
    </row>
    <row r="784" spans="1:22">
      <c r="A784">
        <v>16249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 t="e">
        <f>IF(AND(Tabelle12[[#This Row],[AreaPx]]&gt;0,NOT(Tabelle12[[#This Row],[AreaPx]]="inf")),Tabelle12[[#This Row],[AreaPx]], NA())</f>
        <v>#N/A</v>
      </c>
      <c r="J784">
        <v>0</v>
      </c>
      <c r="K784">
        <v>0</v>
      </c>
      <c r="L784">
        <v>0</v>
      </c>
      <c r="M784">
        <v>0</v>
      </c>
      <c r="N784">
        <v>0</v>
      </c>
      <c r="O784">
        <f>Tabelle12[[#This Row],[Roll]]+Tabelle12[[#This Row],[Pitch]]</f>
        <v>0</v>
      </c>
      <c r="P784">
        <f>SQRT(Tabelle12[[#This Row],[X]]*Tabelle12[[#This Row],[X]] + Tabelle12[[#This Row],[Y]]*Tabelle12[[#This Row],[Y]] +Tabelle12[[#This Row],[Z]]*Tabelle12[[#This Row],[Z]])</f>
        <v>0</v>
      </c>
      <c r="Q784">
        <v>136</v>
      </c>
      <c r="R784">
        <v>109.2</v>
      </c>
      <c r="S784">
        <v>-41.8</v>
      </c>
      <c r="T784">
        <v>180</v>
      </c>
      <c r="U784">
        <v>6.0463400000000003E-6</v>
      </c>
      <c r="V784">
        <v>-90</v>
      </c>
    </row>
    <row r="785" spans="1:22">
      <c r="A785">
        <v>16268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 t="e">
        <f>IF(AND(Tabelle12[[#This Row],[AreaPx]]&gt;0,NOT(Tabelle12[[#This Row],[AreaPx]]="inf")),Tabelle12[[#This Row],[AreaPx]], NA())</f>
        <v>#N/A</v>
      </c>
      <c r="J785">
        <v>0</v>
      </c>
      <c r="K785">
        <v>0</v>
      </c>
      <c r="L785">
        <v>0</v>
      </c>
      <c r="M785">
        <v>0</v>
      </c>
      <c r="N785">
        <v>0</v>
      </c>
      <c r="O785">
        <f>Tabelle12[[#This Row],[Roll]]+Tabelle12[[#This Row],[Pitch]]</f>
        <v>0</v>
      </c>
      <c r="P785">
        <f>SQRT(Tabelle12[[#This Row],[X]]*Tabelle12[[#This Row],[X]] + Tabelle12[[#This Row],[Y]]*Tabelle12[[#This Row],[Y]] +Tabelle12[[#This Row],[Z]]*Tabelle12[[#This Row],[Z]])</f>
        <v>0</v>
      </c>
      <c r="Q785">
        <v>136</v>
      </c>
      <c r="R785">
        <v>109.2</v>
      </c>
      <c r="S785">
        <v>-41.8</v>
      </c>
      <c r="T785">
        <v>180</v>
      </c>
      <c r="U785">
        <v>6.0463400000000003E-6</v>
      </c>
      <c r="V785">
        <v>-90</v>
      </c>
    </row>
    <row r="786" spans="1:22">
      <c r="A786">
        <v>16282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 t="e">
        <f>IF(AND(Tabelle12[[#This Row],[AreaPx]]&gt;0,NOT(Tabelle12[[#This Row],[AreaPx]]="inf")),Tabelle12[[#This Row],[AreaPx]], NA())</f>
        <v>#N/A</v>
      </c>
      <c r="J786">
        <v>0</v>
      </c>
      <c r="K786">
        <v>0</v>
      </c>
      <c r="L786">
        <v>0</v>
      </c>
      <c r="M786">
        <v>0</v>
      </c>
      <c r="N786">
        <v>0</v>
      </c>
      <c r="O786">
        <f>Tabelle12[[#This Row],[Roll]]+Tabelle12[[#This Row],[Pitch]]</f>
        <v>0</v>
      </c>
      <c r="P786">
        <f>SQRT(Tabelle12[[#This Row],[X]]*Tabelle12[[#This Row],[X]] + Tabelle12[[#This Row],[Y]]*Tabelle12[[#This Row],[Y]] +Tabelle12[[#This Row],[Z]]*Tabelle12[[#This Row],[Z]])</f>
        <v>0</v>
      </c>
      <c r="Q786">
        <v>136</v>
      </c>
      <c r="R786">
        <v>109.2</v>
      </c>
      <c r="S786">
        <v>-41.8</v>
      </c>
      <c r="T786">
        <v>180</v>
      </c>
      <c r="U786">
        <v>6.0463400000000003E-6</v>
      </c>
      <c r="V786">
        <v>-90</v>
      </c>
    </row>
    <row r="787" spans="1:22">
      <c r="A787">
        <v>16305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 t="e">
        <f>IF(AND(Tabelle12[[#This Row],[AreaPx]]&gt;0,NOT(Tabelle12[[#This Row],[AreaPx]]="inf")),Tabelle12[[#This Row],[AreaPx]], NA())</f>
        <v>#N/A</v>
      </c>
      <c r="J787">
        <v>0</v>
      </c>
      <c r="K787">
        <v>0</v>
      </c>
      <c r="L787">
        <v>0</v>
      </c>
      <c r="M787">
        <v>0</v>
      </c>
      <c r="N787">
        <v>0</v>
      </c>
      <c r="O787">
        <f>Tabelle12[[#This Row],[Roll]]+Tabelle12[[#This Row],[Pitch]]</f>
        <v>0</v>
      </c>
      <c r="P787">
        <f>SQRT(Tabelle12[[#This Row],[X]]*Tabelle12[[#This Row],[X]] + Tabelle12[[#This Row],[Y]]*Tabelle12[[#This Row],[Y]] +Tabelle12[[#This Row],[Z]]*Tabelle12[[#This Row],[Z]])</f>
        <v>0</v>
      </c>
      <c r="Q787">
        <v>136</v>
      </c>
      <c r="R787">
        <v>109.2</v>
      </c>
      <c r="S787">
        <v>-41.8</v>
      </c>
      <c r="T787">
        <v>180</v>
      </c>
      <c r="U787">
        <v>6.0463400000000003E-6</v>
      </c>
      <c r="V787">
        <v>-90</v>
      </c>
    </row>
    <row r="788" spans="1:22">
      <c r="A788">
        <v>16315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 t="e">
        <f>IF(AND(Tabelle12[[#This Row],[AreaPx]]&gt;0,NOT(Tabelle12[[#This Row],[AreaPx]]="inf")),Tabelle12[[#This Row],[AreaPx]], NA())</f>
        <v>#N/A</v>
      </c>
      <c r="J788">
        <v>0</v>
      </c>
      <c r="K788">
        <v>0</v>
      </c>
      <c r="L788">
        <v>0</v>
      </c>
      <c r="M788">
        <v>0</v>
      </c>
      <c r="N788">
        <v>0</v>
      </c>
      <c r="O788">
        <f>Tabelle12[[#This Row],[Roll]]+Tabelle12[[#This Row],[Pitch]]</f>
        <v>0</v>
      </c>
      <c r="P788">
        <f>SQRT(Tabelle12[[#This Row],[X]]*Tabelle12[[#This Row],[X]] + Tabelle12[[#This Row],[Y]]*Tabelle12[[#This Row],[Y]] +Tabelle12[[#This Row],[Z]]*Tabelle12[[#This Row],[Z]])</f>
        <v>0</v>
      </c>
      <c r="Q788">
        <v>136</v>
      </c>
      <c r="R788">
        <v>109.2</v>
      </c>
      <c r="S788">
        <v>-41.8</v>
      </c>
      <c r="T788">
        <v>180</v>
      </c>
      <c r="U788">
        <v>6.0463400000000003E-6</v>
      </c>
      <c r="V788">
        <v>-90</v>
      </c>
    </row>
    <row r="789" spans="1:22">
      <c r="A789">
        <v>16327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 t="e">
        <f>IF(AND(Tabelle12[[#This Row],[AreaPx]]&gt;0,NOT(Tabelle12[[#This Row],[AreaPx]]="inf")),Tabelle12[[#This Row],[AreaPx]], NA())</f>
        <v>#N/A</v>
      </c>
      <c r="J789">
        <v>0</v>
      </c>
      <c r="K789">
        <v>0</v>
      </c>
      <c r="L789">
        <v>0</v>
      </c>
      <c r="M789">
        <v>0</v>
      </c>
      <c r="N789">
        <v>0</v>
      </c>
      <c r="O789">
        <f>Tabelle12[[#This Row],[Roll]]+Tabelle12[[#This Row],[Pitch]]</f>
        <v>0</v>
      </c>
      <c r="P789">
        <f>SQRT(Tabelle12[[#This Row],[X]]*Tabelle12[[#This Row],[X]] + Tabelle12[[#This Row],[Y]]*Tabelle12[[#This Row],[Y]] +Tabelle12[[#This Row],[Z]]*Tabelle12[[#This Row],[Z]])</f>
        <v>0</v>
      </c>
      <c r="Q789">
        <v>136</v>
      </c>
      <c r="R789">
        <v>109.2</v>
      </c>
      <c r="S789">
        <v>-41.8</v>
      </c>
      <c r="T789">
        <v>180</v>
      </c>
      <c r="U789">
        <v>6.0463400000000003E-6</v>
      </c>
      <c r="V789">
        <v>-90</v>
      </c>
    </row>
    <row r="790" spans="1:22">
      <c r="A790">
        <v>16339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 t="e">
        <f>IF(AND(Tabelle12[[#This Row],[AreaPx]]&gt;0,NOT(Tabelle12[[#This Row],[AreaPx]]="inf")),Tabelle12[[#This Row],[AreaPx]], NA())</f>
        <v>#N/A</v>
      </c>
      <c r="J790">
        <v>0</v>
      </c>
      <c r="K790">
        <v>0</v>
      </c>
      <c r="L790">
        <v>0</v>
      </c>
      <c r="M790">
        <v>0</v>
      </c>
      <c r="N790">
        <v>0</v>
      </c>
      <c r="O790">
        <f>Tabelle12[[#This Row],[Roll]]+Tabelle12[[#This Row],[Pitch]]</f>
        <v>0</v>
      </c>
      <c r="P790">
        <f>SQRT(Tabelle12[[#This Row],[X]]*Tabelle12[[#This Row],[X]] + Tabelle12[[#This Row],[Y]]*Tabelle12[[#This Row],[Y]] +Tabelle12[[#This Row],[Z]]*Tabelle12[[#This Row],[Z]])</f>
        <v>0</v>
      </c>
      <c r="Q790">
        <v>136</v>
      </c>
      <c r="R790">
        <v>109.2</v>
      </c>
      <c r="S790">
        <v>-41.8</v>
      </c>
      <c r="T790">
        <v>180</v>
      </c>
      <c r="U790">
        <v>6.0463400000000003E-6</v>
      </c>
      <c r="V790">
        <v>-90</v>
      </c>
    </row>
    <row r="791" spans="1:22">
      <c r="A791">
        <v>16363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 t="e">
        <f>IF(AND(Tabelle12[[#This Row],[AreaPx]]&gt;0,NOT(Tabelle12[[#This Row],[AreaPx]]="inf")),Tabelle12[[#This Row],[AreaPx]], NA())</f>
        <v>#N/A</v>
      </c>
      <c r="J791">
        <v>0</v>
      </c>
      <c r="K791">
        <v>0</v>
      </c>
      <c r="L791">
        <v>0</v>
      </c>
      <c r="M791">
        <v>0</v>
      </c>
      <c r="N791">
        <v>0</v>
      </c>
      <c r="O791">
        <f>Tabelle12[[#This Row],[Roll]]+Tabelle12[[#This Row],[Pitch]]</f>
        <v>0</v>
      </c>
      <c r="P791">
        <f>SQRT(Tabelle12[[#This Row],[X]]*Tabelle12[[#This Row],[X]] + Tabelle12[[#This Row],[Y]]*Tabelle12[[#This Row],[Y]] +Tabelle12[[#This Row],[Z]]*Tabelle12[[#This Row],[Z]])</f>
        <v>0</v>
      </c>
      <c r="Q791">
        <v>136</v>
      </c>
      <c r="R791">
        <v>109.2</v>
      </c>
      <c r="S791">
        <v>-41.8</v>
      </c>
      <c r="T791">
        <v>180</v>
      </c>
      <c r="U791">
        <v>6.0463400000000003E-6</v>
      </c>
      <c r="V791">
        <v>-90</v>
      </c>
    </row>
    <row r="792" spans="1:22">
      <c r="A792">
        <v>16375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 t="e">
        <f>IF(AND(Tabelle12[[#This Row],[AreaPx]]&gt;0,NOT(Tabelle12[[#This Row],[AreaPx]]="inf")),Tabelle12[[#This Row],[AreaPx]], NA())</f>
        <v>#N/A</v>
      </c>
      <c r="J792">
        <v>0</v>
      </c>
      <c r="K792">
        <v>0</v>
      </c>
      <c r="L792">
        <v>0</v>
      </c>
      <c r="M792">
        <v>0</v>
      </c>
      <c r="N792">
        <v>0</v>
      </c>
      <c r="O792">
        <f>Tabelle12[[#This Row],[Roll]]+Tabelle12[[#This Row],[Pitch]]</f>
        <v>0</v>
      </c>
      <c r="P792">
        <f>SQRT(Tabelle12[[#This Row],[X]]*Tabelle12[[#This Row],[X]] + Tabelle12[[#This Row],[Y]]*Tabelle12[[#This Row],[Y]] +Tabelle12[[#This Row],[Z]]*Tabelle12[[#This Row],[Z]])</f>
        <v>0</v>
      </c>
      <c r="Q792">
        <v>136</v>
      </c>
      <c r="R792">
        <v>109.2</v>
      </c>
      <c r="S792">
        <v>-41.8</v>
      </c>
      <c r="T792">
        <v>180</v>
      </c>
      <c r="U792">
        <v>6.0463400000000003E-6</v>
      </c>
      <c r="V792">
        <v>-90</v>
      </c>
    </row>
    <row r="793" spans="1:22">
      <c r="A793">
        <v>16397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 t="e">
        <f>IF(AND(Tabelle12[[#This Row],[AreaPx]]&gt;0,NOT(Tabelle12[[#This Row],[AreaPx]]="inf")),Tabelle12[[#This Row],[AreaPx]], NA())</f>
        <v>#N/A</v>
      </c>
      <c r="J793">
        <v>0</v>
      </c>
      <c r="K793">
        <v>0</v>
      </c>
      <c r="L793">
        <v>0</v>
      </c>
      <c r="M793">
        <v>0</v>
      </c>
      <c r="N793">
        <v>0</v>
      </c>
      <c r="O793">
        <f>Tabelle12[[#This Row],[Roll]]+Tabelle12[[#This Row],[Pitch]]</f>
        <v>0</v>
      </c>
      <c r="P793">
        <f>SQRT(Tabelle12[[#This Row],[X]]*Tabelle12[[#This Row],[X]] + Tabelle12[[#This Row],[Y]]*Tabelle12[[#This Row],[Y]] +Tabelle12[[#This Row],[Z]]*Tabelle12[[#This Row],[Z]])</f>
        <v>0</v>
      </c>
      <c r="Q793">
        <v>136</v>
      </c>
      <c r="R793">
        <v>109.2</v>
      </c>
      <c r="S793">
        <v>-41.8</v>
      </c>
      <c r="T793">
        <v>180</v>
      </c>
      <c r="U793">
        <v>6.0463400000000003E-6</v>
      </c>
      <c r="V793">
        <v>-90</v>
      </c>
    </row>
    <row r="794" spans="1:22">
      <c r="A794">
        <v>16412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 t="e">
        <f>IF(AND(Tabelle12[[#This Row],[AreaPx]]&gt;0,NOT(Tabelle12[[#This Row],[AreaPx]]="inf")),Tabelle12[[#This Row],[AreaPx]], NA())</f>
        <v>#N/A</v>
      </c>
      <c r="J794">
        <v>0</v>
      </c>
      <c r="K794">
        <v>0</v>
      </c>
      <c r="L794">
        <v>0</v>
      </c>
      <c r="M794">
        <v>0</v>
      </c>
      <c r="N794">
        <v>0</v>
      </c>
      <c r="O794">
        <f>Tabelle12[[#This Row],[Roll]]+Tabelle12[[#This Row],[Pitch]]</f>
        <v>0</v>
      </c>
      <c r="P794">
        <f>SQRT(Tabelle12[[#This Row],[X]]*Tabelle12[[#This Row],[X]] + Tabelle12[[#This Row],[Y]]*Tabelle12[[#This Row],[Y]] +Tabelle12[[#This Row],[Z]]*Tabelle12[[#This Row],[Z]])</f>
        <v>0</v>
      </c>
      <c r="Q794">
        <v>136</v>
      </c>
      <c r="R794">
        <v>109.2</v>
      </c>
      <c r="S794">
        <v>-41.8</v>
      </c>
      <c r="T794">
        <v>180</v>
      </c>
      <c r="U794">
        <v>6.0463400000000003E-6</v>
      </c>
      <c r="V794">
        <v>-90</v>
      </c>
    </row>
    <row r="795" spans="1:22">
      <c r="A795">
        <v>16438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 t="e">
        <f>IF(AND(Tabelle12[[#This Row],[AreaPx]]&gt;0,NOT(Tabelle12[[#This Row],[AreaPx]]="inf")),Tabelle12[[#This Row],[AreaPx]], NA())</f>
        <v>#N/A</v>
      </c>
      <c r="J795">
        <v>0</v>
      </c>
      <c r="K795">
        <v>0</v>
      </c>
      <c r="L795">
        <v>0</v>
      </c>
      <c r="M795">
        <v>0</v>
      </c>
      <c r="N795">
        <v>0</v>
      </c>
      <c r="O795">
        <f>Tabelle12[[#This Row],[Roll]]+Tabelle12[[#This Row],[Pitch]]</f>
        <v>0</v>
      </c>
      <c r="P795">
        <f>SQRT(Tabelle12[[#This Row],[X]]*Tabelle12[[#This Row],[X]] + Tabelle12[[#This Row],[Y]]*Tabelle12[[#This Row],[Y]] +Tabelle12[[#This Row],[Z]]*Tabelle12[[#This Row],[Z]])</f>
        <v>0</v>
      </c>
      <c r="Q795">
        <v>136</v>
      </c>
      <c r="R795">
        <v>109.2</v>
      </c>
      <c r="S795">
        <v>-41.8</v>
      </c>
      <c r="T795">
        <v>180</v>
      </c>
      <c r="U795">
        <v>6.0463400000000003E-6</v>
      </c>
      <c r="V795">
        <v>-90</v>
      </c>
    </row>
    <row r="796" spans="1:22">
      <c r="A796">
        <v>16450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 t="e">
        <f>IF(AND(Tabelle12[[#This Row],[AreaPx]]&gt;0,NOT(Tabelle12[[#This Row],[AreaPx]]="inf")),Tabelle12[[#This Row],[AreaPx]], NA())</f>
        <v>#N/A</v>
      </c>
      <c r="J796">
        <v>0</v>
      </c>
      <c r="K796">
        <v>0</v>
      </c>
      <c r="L796">
        <v>0</v>
      </c>
      <c r="M796">
        <v>0</v>
      </c>
      <c r="N796">
        <v>0</v>
      </c>
      <c r="O796">
        <f>Tabelle12[[#This Row],[Roll]]+Tabelle12[[#This Row],[Pitch]]</f>
        <v>0</v>
      </c>
      <c r="P796">
        <f>SQRT(Tabelle12[[#This Row],[X]]*Tabelle12[[#This Row],[X]] + Tabelle12[[#This Row],[Y]]*Tabelle12[[#This Row],[Y]] +Tabelle12[[#This Row],[Z]]*Tabelle12[[#This Row],[Z]])</f>
        <v>0</v>
      </c>
      <c r="Q796">
        <v>136</v>
      </c>
      <c r="R796">
        <v>109.2</v>
      </c>
      <c r="S796">
        <v>-41.8</v>
      </c>
      <c r="T796">
        <v>180</v>
      </c>
      <c r="U796">
        <v>6.0463400000000003E-6</v>
      </c>
      <c r="V796">
        <v>-90</v>
      </c>
    </row>
    <row r="797" spans="1:22">
      <c r="A797">
        <v>16472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 t="e">
        <f>IF(AND(Tabelle12[[#This Row],[AreaPx]]&gt;0,NOT(Tabelle12[[#This Row],[AreaPx]]="inf")),Tabelle12[[#This Row],[AreaPx]], NA())</f>
        <v>#N/A</v>
      </c>
      <c r="J797">
        <v>0</v>
      </c>
      <c r="K797">
        <v>0</v>
      </c>
      <c r="L797">
        <v>0</v>
      </c>
      <c r="M797">
        <v>0</v>
      </c>
      <c r="N797">
        <v>0</v>
      </c>
      <c r="O797">
        <f>Tabelle12[[#This Row],[Roll]]+Tabelle12[[#This Row],[Pitch]]</f>
        <v>0</v>
      </c>
      <c r="P797">
        <f>SQRT(Tabelle12[[#This Row],[X]]*Tabelle12[[#This Row],[X]] + Tabelle12[[#This Row],[Y]]*Tabelle12[[#This Row],[Y]] +Tabelle12[[#This Row],[Z]]*Tabelle12[[#This Row],[Z]])</f>
        <v>0</v>
      </c>
      <c r="Q797">
        <v>136</v>
      </c>
      <c r="R797">
        <v>109.2</v>
      </c>
      <c r="S797">
        <v>-41.8</v>
      </c>
      <c r="T797">
        <v>180</v>
      </c>
      <c r="U797">
        <v>6.0463400000000003E-6</v>
      </c>
      <c r="V797">
        <v>-90</v>
      </c>
    </row>
    <row r="798" spans="1:22">
      <c r="A798">
        <v>16484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 t="e">
        <f>IF(AND(Tabelle12[[#This Row],[AreaPx]]&gt;0,NOT(Tabelle12[[#This Row],[AreaPx]]="inf")),Tabelle12[[#This Row],[AreaPx]], NA())</f>
        <v>#N/A</v>
      </c>
      <c r="J798">
        <v>0</v>
      </c>
      <c r="K798">
        <v>0</v>
      </c>
      <c r="L798">
        <v>0</v>
      </c>
      <c r="M798">
        <v>0</v>
      </c>
      <c r="N798">
        <v>0</v>
      </c>
      <c r="O798">
        <f>Tabelle12[[#This Row],[Roll]]+Tabelle12[[#This Row],[Pitch]]</f>
        <v>0</v>
      </c>
      <c r="P798">
        <f>SQRT(Tabelle12[[#This Row],[X]]*Tabelle12[[#This Row],[X]] + Tabelle12[[#This Row],[Y]]*Tabelle12[[#This Row],[Y]] +Tabelle12[[#This Row],[Z]]*Tabelle12[[#This Row],[Z]])</f>
        <v>0</v>
      </c>
      <c r="Q798">
        <v>136</v>
      </c>
      <c r="R798">
        <v>109.2</v>
      </c>
      <c r="S798">
        <v>-41.8</v>
      </c>
      <c r="T798">
        <v>180</v>
      </c>
      <c r="U798">
        <v>6.0463400000000003E-6</v>
      </c>
      <c r="V798">
        <v>-90</v>
      </c>
    </row>
    <row r="799" spans="1:22">
      <c r="A799">
        <v>16512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 t="e">
        <f>IF(AND(Tabelle12[[#This Row],[AreaPx]]&gt;0,NOT(Tabelle12[[#This Row],[AreaPx]]="inf")),Tabelle12[[#This Row],[AreaPx]], NA())</f>
        <v>#N/A</v>
      </c>
      <c r="J799">
        <v>0</v>
      </c>
      <c r="K799">
        <v>0</v>
      </c>
      <c r="L799">
        <v>0</v>
      </c>
      <c r="M799">
        <v>0</v>
      </c>
      <c r="N799">
        <v>0</v>
      </c>
      <c r="O799">
        <f>Tabelle12[[#This Row],[Roll]]+Tabelle12[[#This Row],[Pitch]]</f>
        <v>0</v>
      </c>
      <c r="P799">
        <f>SQRT(Tabelle12[[#This Row],[X]]*Tabelle12[[#This Row],[X]] + Tabelle12[[#This Row],[Y]]*Tabelle12[[#This Row],[Y]] +Tabelle12[[#This Row],[Z]]*Tabelle12[[#This Row],[Z]])</f>
        <v>0</v>
      </c>
      <c r="Q799">
        <v>136</v>
      </c>
      <c r="R799">
        <v>109.2</v>
      </c>
      <c r="S799">
        <v>-41.8</v>
      </c>
      <c r="T799">
        <v>180</v>
      </c>
      <c r="U799">
        <v>6.0463400000000003E-6</v>
      </c>
      <c r="V799">
        <v>-90</v>
      </c>
    </row>
    <row r="800" spans="1:22">
      <c r="A800">
        <v>16532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 t="e">
        <f>IF(AND(Tabelle12[[#This Row],[AreaPx]]&gt;0,NOT(Tabelle12[[#This Row],[AreaPx]]="inf")),Tabelle12[[#This Row],[AreaPx]], NA())</f>
        <v>#N/A</v>
      </c>
      <c r="J800">
        <v>0</v>
      </c>
      <c r="K800">
        <v>0</v>
      </c>
      <c r="L800">
        <v>0</v>
      </c>
      <c r="M800">
        <v>0</v>
      </c>
      <c r="N800">
        <v>0</v>
      </c>
      <c r="O800">
        <f>Tabelle12[[#This Row],[Roll]]+Tabelle12[[#This Row],[Pitch]]</f>
        <v>0</v>
      </c>
      <c r="P800">
        <f>SQRT(Tabelle12[[#This Row],[X]]*Tabelle12[[#This Row],[X]] + Tabelle12[[#This Row],[Y]]*Tabelle12[[#This Row],[Y]] +Tabelle12[[#This Row],[Z]]*Tabelle12[[#This Row],[Z]])</f>
        <v>0</v>
      </c>
      <c r="Q800">
        <v>136</v>
      </c>
      <c r="R800">
        <v>109.2</v>
      </c>
      <c r="S800">
        <v>-41.8</v>
      </c>
      <c r="T800">
        <v>180</v>
      </c>
      <c r="U800">
        <v>6.0463400000000003E-6</v>
      </c>
      <c r="V800">
        <v>-90</v>
      </c>
    </row>
    <row r="801" spans="1:22">
      <c r="A801">
        <v>16547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 t="e">
        <f>IF(AND(Tabelle12[[#This Row],[AreaPx]]&gt;0,NOT(Tabelle12[[#This Row],[AreaPx]]="inf")),Tabelle12[[#This Row],[AreaPx]], NA())</f>
        <v>#N/A</v>
      </c>
      <c r="J801">
        <v>0</v>
      </c>
      <c r="K801">
        <v>0</v>
      </c>
      <c r="L801">
        <v>0</v>
      </c>
      <c r="M801">
        <v>0</v>
      </c>
      <c r="N801">
        <v>0</v>
      </c>
      <c r="O801">
        <f>Tabelle12[[#This Row],[Roll]]+Tabelle12[[#This Row],[Pitch]]</f>
        <v>0</v>
      </c>
      <c r="P801">
        <f>SQRT(Tabelle12[[#This Row],[X]]*Tabelle12[[#This Row],[X]] + Tabelle12[[#This Row],[Y]]*Tabelle12[[#This Row],[Y]] +Tabelle12[[#This Row],[Z]]*Tabelle12[[#This Row],[Z]])</f>
        <v>0</v>
      </c>
      <c r="Q801">
        <v>136</v>
      </c>
      <c r="R801">
        <v>109.2</v>
      </c>
      <c r="S801">
        <v>-41.8</v>
      </c>
      <c r="T801">
        <v>180</v>
      </c>
      <c r="U801">
        <v>6.0463400000000003E-6</v>
      </c>
      <c r="V801">
        <v>-90</v>
      </c>
    </row>
    <row r="802" spans="1:22">
      <c r="A802">
        <v>16571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 t="e">
        <f>IF(AND(Tabelle12[[#This Row],[AreaPx]]&gt;0,NOT(Tabelle12[[#This Row],[AreaPx]]="inf")),Tabelle12[[#This Row],[AreaPx]], NA())</f>
        <v>#N/A</v>
      </c>
      <c r="J802">
        <v>0</v>
      </c>
      <c r="K802">
        <v>0</v>
      </c>
      <c r="L802">
        <v>0</v>
      </c>
      <c r="M802">
        <v>0</v>
      </c>
      <c r="N802">
        <v>0</v>
      </c>
      <c r="O802">
        <f>Tabelle12[[#This Row],[Roll]]+Tabelle12[[#This Row],[Pitch]]</f>
        <v>0</v>
      </c>
      <c r="P802">
        <f>SQRT(Tabelle12[[#This Row],[X]]*Tabelle12[[#This Row],[X]] + Tabelle12[[#This Row],[Y]]*Tabelle12[[#This Row],[Y]] +Tabelle12[[#This Row],[Z]]*Tabelle12[[#This Row],[Z]])</f>
        <v>0</v>
      </c>
      <c r="Q802">
        <v>136</v>
      </c>
      <c r="R802">
        <v>109.2</v>
      </c>
      <c r="S802">
        <v>-41.8</v>
      </c>
      <c r="T802">
        <v>180</v>
      </c>
      <c r="U802">
        <v>6.0463400000000003E-6</v>
      </c>
      <c r="V802">
        <v>-90</v>
      </c>
    </row>
    <row r="803" spans="1:22">
      <c r="A803">
        <v>16583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 t="e">
        <f>IF(AND(Tabelle12[[#This Row],[AreaPx]]&gt;0,NOT(Tabelle12[[#This Row],[AreaPx]]="inf")),Tabelle12[[#This Row],[AreaPx]], NA())</f>
        <v>#N/A</v>
      </c>
      <c r="J803">
        <v>0</v>
      </c>
      <c r="K803">
        <v>0</v>
      </c>
      <c r="L803">
        <v>0</v>
      </c>
      <c r="M803">
        <v>0</v>
      </c>
      <c r="N803">
        <v>0</v>
      </c>
      <c r="O803">
        <f>Tabelle12[[#This Row],[Roll]]+Tabelle12[[#This Row],[Pitch]]</f>
        <v>0</v>
      </c>
      <c r="P803">
        <f>SQRT(Tabelle12[[#This Row],[X]]*Tabelle12[[#This Row],[X]] + Tabelle12[[#This Row],[Y]]*Tabelle12[[#This Row],[Y]] +Tabelle12[[#This Row],[Z]]*Tabelle12[[#This Row],[Z]])</f>
        <v>0</v>
      </c>
      <c r="Q803">
        <v>136</v>
      </c>
      <c r="R803">
        <v>109.2</v>
      </c>
      <c r="S803">
        <v>-41.8</v>
      </c>
      <c r="T803">
        <v>180</v>
      </c>
      <c r="U803">
        <v>6.0463400000000003E-6</v>
      </c>
      <c r="V803">
        <v>-90</v>
      </c>
    </row>
    <row r="804" spans="1:22">
      <c r="A804">
        <v>16608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 t="e">
        <f>IF(AND(Tabelle12[[#This Row],[AreaPx]]&gt;0,NOT(Tabelle12[[#This Row],[AreaPx]]="inf")),Tabelle12[[#This Row],[AreaPx]], NA())</f>
        <v>#N/A</v>
      </c>
      <c r="J804">
        <v>0</v>
      </c>
      <c r="K804">
        <v>0</v>
      </c>
      <c r="L804">
        <v>0</v>
      </c>
      <c r="M804">
        <v>0</v>
      </c>
      <c r="N804">
        <v>0</v>
      </c>
      <c r="O804">
        <f>Tabelle12[[#This Row],[Roll]]+Tabelle12[[#This Row],[Pitch]]</f>
        <v>0</v>
      </c>
      <c r="P804">
        <f>SQRT(Tabelle12[[#This Row],[X]]*Tabelle12[[#This Row],[X]] + Tabelle12[[#This Row],[Y]]*Tabelle12[[#This Row],[Y]] +Tabelle12[[#This Row],[Z]]*Tabelle12[[#This Row],[Z]])</f>
        <v>0</v>
      </c>
      <c r="Q804">
        <v>136</v>
      </c>
      <c r="R804">
        <v>109.2</v>
      </c>
      <c r="S804">
        <v>-41.8</v>
      </c>
      <c r="T804">
        <v>180</v>
      </c>
      <c r="U804">
        <v>6.0463400000000003E-6</v>
      </c>
      <c r="V804">
        <v>-90</v>
      </c>
    </row>
    <row r="805" spans="1:22">
      <c r="A805">
        <v>16634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 t="e">
        <f>IF(AND(Tabelle12[[#This Row],[AreaPx]]&gt;0,NOT(Tabelle12[[#This Row],[AreaPx]]="inf")),Tabelle12[[#This Row],[AreaPx]], NA())</f>
        <v>#N/A</v>
      </c>
      <c r="J805">
        <v>0</v>
      </c>
      <c r="K805">
        <v>0</v>
      </c>
      <c r="L805">
        <v>0</v>
      </c>
      <c r="M805">
        <v>0</v>
      </c>
      <c r="N805">
        <v>0</v>
      </c>
      <c r="O805">
        <f>Tabelle12[[#This Row],[Roll]]+Tabelle12[[#This Row],[Pitch]]</f>
        <v>0</v>
      </c>
      <c r="P805">
        <f>SQRT(Tabelle12[[#This Row],[X]]*Tabelle12[[#This Row],[X]] + Tabelle12[[#This Row],[Y]]*Tabelle12[[#This Row],[Y]] +Tabelle12[[#This Row],[Z]]*Tabelle12[[#This Row],[Z]])</f>
        <v>0</v>
      </c>
      <c r="Q805">
        <v>136</v>
      </c>
      <c r="R805">
        <v>109.2</v>
      </c>
      <c r="S805">
        <v>-41.8</v>
      </c>
      <c r="T805">
        <v>180</v>
      </c>
      <c r="U805">
        <v>6.0463400000000003E-6</v>
      </c>
      <c r="V805">
        <v>-90</v>
      </c>
    </row>
    <row r="806" spans="1:22">
      <c r="A806">
        <v>16649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 t="e">
        <f>IF(AND(Tabelle12[[#This Row],[AreaPx]]&gt;0,NOT(Tabelle12[[#This Row],[AreaPx]]="inf")),Tabelle12[[#This Row],[AreaPx]], NA())</f>
        <v>#N/A</v>
      </c>
      <c r="J806">
        <v>0</v>
      </c>
      <c r="K806">
        <v>0</v>
      </c>
      <c r="L806">
        <v>0</v>
      </c>
      <c r="M806">
        <v>0</v>
      </c>
      <c r="N806">
        <v>0</v>
      </c>
      <c r="O806">
        <f>Tabelle12[[#This Row],[Roll]]+Tabelle12[[#This Row],[Pitch]]</f>
        <v>0</v>
      </c>
      <c r="P806">
        <f>SQRT(Tabelle12[[#This Row],[X]]*Tabelle12[[#This Row],[X]] + Tabelle12[[#This Row],[Y]]*Tabelle12[[#This Row],[Y]] +Tabelle12[[#This Row],[Z]]*Tabelle12[[#This Row],[Z]])</f>
        <v>0</v>
      </c>
      <c r="Q806">
        <v>136</v>
      </c>
      <c r="R806">
        <v>109.2</v>
      </c>
      <c r="S806">
        <v>-41.8</v>
      </c>
      <c r="T806">
        <v>180</v>
      </c>
      <c r="U806">
        <v>6.0463400000000003E-6</v>
      </c>
      <c r="V806">
        <v>-90</v>
      </c>
    </row>
    <row r="807" spans="1:22">
      <c r="A807">
        <v>16674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 t="e">
        <f>IF(AND(Tabelle12[[#This Row],[AreaPx]]&gt;0,NOT(Tabelle12[[#This Row],[AreaPx]]="inf")),Tabelle12[[#This Row],[AreaPx]], NA())</f>
        <v>#N/A</v>
      </c>
      <c r="J807">
        <v>0</v>
      </c>
      <c r="K807">
        <v>0</v>
      </c>
      <c r="L807">
        <v>0</v>
      </c>
      <c r="M807">
        <v>0</v>
      </c>
      <c r="N807">
        <v>0</v>
      </c>
      <c r="O807">
        <f>Tabelle12[[#This Row],[Roll]]+Tabelle12[[#This Row],[Pitch]]</f>
        <v>0</v>
      </c>
      <c r="P807">
        <f>SQRT(Tabelle12[[#This Row],[X]]*Tabelle12[[#This Row],[X]] + Tabelle12[[#This Row],[Y]]*Tabelle12[[#This Row],[Y]] +Tabelle12[[#This Row],[Z]]*Tabelle12[[#This Row],[Z]])</f>
        <v>0</v>
      </c>
      <c r="Q807">
        <v>136</v>
      </c>
      <c r="R807">
        <v>109.2</v>
      </c>
      <c r="S807">
        <v>-41.8</v>
      </c>
      <c r="T807">
        <v>180</v>
      </c>
      <c r="U807">
        <v>6.0463400000000003E-6</v>
      </c>
      <c r="V807">
        <v>-90</v>
      </c>
    </row>
    <row r="808" spans="1:22">
      <c r="A808">
        <v>16692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 t="e">
        <f>IF(AND(Tabelle12[[#This Row],[AreaPx]]&gt;0,NOT(Tabelle12[[#This Row],[AreaPx]]="inf")),Tabelle12[[#This Row],[AreaPx]], NA())</f>
        <v>#N/A</v>
      </c>
      <c r="J808">
        <v>0</v>
      </c>
      <c r="K808">
        <v>0</v>
      </c>
      <c r="L808">
        <v>0</v>
      </c>
      <c r="M808">
        <v>0</v>
      </c>
      <c r="N808">
        <v>0</v>
      </c>
      <c r="O808">
        <f>Tabelle12[[#This Row],[Roll]]+Tabelle12[[#This Row],[Pitch]]</f>
        <v>0</v>
      </c>
      <c r="P808">
        <f>SQRT(Tabelle12[[#This Row],[X]]*Tabelle12[[#This Row],[X]] + Tabelle12[[#This Row],[Y]]*Tabelle12[[#This Row],[Y]] +Tabelle12[[#This Row],[Z]]*Tabelle12[[#This Row],[Z]])</f>
        <v>0</v>
      </c>
      <c r="Q808">
        <v>136</v>
      </c>
      <c r="R808">
        <v>109.2</v>
      </c>
      <c r="S808">
        <v>-41.8</v>
      </c>
      <c r="T808">
        <v>180</v>
      </c>
      <c r="U808">
        <v>6.0463400000000003E-6</v>
      </c>
      <c r="V808">
        <v>-90</v>
      </c>
    </row>
    <row r="809" spans="1:22">
      <c r="A809">
        <v>16702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 t="e">
        <f>IF(AND(Tabelle12[[#This Row],[AreaPx]]&gt;0,NOT(Tabelle12[[#This Row],[AreaPx]]="inf")),Tabelle12[[#This Row],[AreaPx]], NA())</f>
        <v>#N/A</v>
      </c>
      <c r="J809">
        <v>0</v>
      </c>
      <c r="K809">
        <v>0</v>
      </c>
      <c r="L809">
        <v>0</v>
      </c>
      <c r="M809">
        <v>0</v>
      </c>
      <c r="N809">
        <v>0</v>
      </c>
      <c r="O809">
        <f>Tabelle12[[#This Row],[Roll]]+Tabelle12[[#This Row],[Pitch]]</f>
        <v>0</v>
      </c>
      <c r="P809">
        <f>SQRT(Tabelle12[[#This Row],[X]]*Tabelle12[[#This Row],[X]] + Tabelle12[[#This Row],[Y]]*Tabelle12[[#This Row],[Y]] +Tabelle12[[#This Row],[Z]]*Tabelle12[[#This Row],[Z]])</f>
        <v>0</v>
      </c>
      <c r="Q809">
        <v>136</v>
      </c>
      <c r="R809">
        <v>109.2</v>
      </c>
      <c r="S809">
        <v>-41.8</v>
      </c>
      <c r="T809">
        <v>180</v>
      </c>
      <c r="U809">
        <v>6.0463400000000003E-6</v>
      </c>
      <c r="V809">
        <v>-90</v>
      </c>
    </row>
    <row r="810" spans="1:22">
      <c r="A810">
        <v>16709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 t="e">
        <f>IF(AND(Tabelle12[[#This Row],[AreaPx]]&gt;0,NOT(Tabelle12[[#This Row],[AreaPx]]="inf")),Tabelle12[[#This Row],[AreaPx]], NA())</f>
        <v>#N/A</v>
      </c>
      <c r="J810">
        <v>0</v>
      </c>
      <c r="K810">
        <v>0</v>
      </c>
      <c r="L810">
        <v>0</v>
      </c>
      <c r="M810">
        <v>0</v>
      </c>
      <c r="N810">
        <v>0</v>
      </c>
      <c r="O810">
        <f>Tabelle12[[#This Row],[Roll]]+Tabelle12[[#This Row],[Pitch]]</f>
        <v>0</v>
      </c>
      <c r="P810">
        <f>SQRT(Tabelle12[[#This Row],[X]]*Tabelle12[[#This Row],[X]] + Tabelle12[[#This Row],[Y]]*Tabelle12[[#This Row],[Y]] +Tabelle12[[#This Row],[Z]]*Tabelle12[[#This Row],[Z]])</f>
        <v>0</v>
      </c>
      <c r="Q810">
        <v>136</v>
      </c>
      <c r="R810">
        <v>109.2</v>
      </c>
      <c r="S810">
        <v>-41.8</v>
      </c>
      <c r="T810">
        <v>180</v>
      </c>
      <c r="U810">
        <v>6.0463400000000003E-6</v>
      </c>
      <c r="V810">
        <v>-90</v>
      </c>
    </row>
    <row r="811" spans="1:22">
      <c r="A811">
        <v>16735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 t="e">
        <f>IF(AND(Tabelle12[[#This Row],[AreaPx]]&gt;0,NOT(Tabelle12[[#This Row],[AreaPx]]="inf")),Tabelle12[[#This Row],[AreaPx]], NA())</f>
        <v>#N/A</v>
      </c>
      <c r="J811">
        <v>0</v>
      </c>
      <c r="K811">
        <v>0</v>
      </c>
      <c r="L811">
        <v>0</v>
      </c>
      <c r="M811">
        <v>0</v>
      </c>
      <c r="N811">
        <v>0</v>
      </c>
      <c r="O811">
        <f>Tabelle12[[#This Row],[Roll]]+Tabelle12[[#This Row],[Pitch]]</f>
        <v>0</v>
      </c>
      <c r="P811">
        <f>SQRT(Tabelle12[[#This Row],[X]]*Tabelle12[[#This Row],[X]] + Tabelle12[[#This Row],[Y]]*Tabelle12[[#This Row],[Y]] +Tabelle12[[#This Row],[Z]]*Tabelle12[[#This Row],[Z]])</f>
        <v>0</v>
      </c>
      <c r="Q811">
        <v>136</v>
      </c>
      <c r="R811">
        <v>109.2</v>
      </c>
      <c r="S811">
        <v>-41.8</v>
      </c>
      <c r="T811">
        <v>180</v>
      </c>
      <c r="U811">
        <v>6.0463400000000003E-6</v>
      </c>
      <c r="V811">
        <v>-90</v>
      </c>
    </row>
    <row r="812" spans="1:22">
      <c r="A812">
        <v>16746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 t="e">
        <f>IF(AND(Tabelle12[[#This Row],[AreaPx]]&gt;0,NOT(Tabelle12[[#This Row],[AreaPx]]="inf")),Tabelle12[[#This Row],[AreaPx]], NA())</f>
        <v>#N/A</v>
      </c>
      <c r="J812">
        <v>0</v>
      </c>
      <c r="K812">
        <v>0</v>
      </c>
      <c r="L812">
        <v>0</v>
      </c>
      <c r="M812">
        <v>0</v>
      </c>
      <c r="N812">
        <v>0</v>
      </c>
      <c r="O812">
        <f>Tabelle12[[#This Row],[Roll]]+Tabelle12[[#This Row],[Pitch]]</f>
        <v>0</v>
      </c>
      <c r="P812">
        <f>SQRT(Tabelle12[[#This Row],[X]]*Tabelle12[[#This Row],[X]] + Tabelle12[[#This Row],[Y]]*Tabelle12[[#This Row],[Y]] +Tabelle12[[#This Row],[Z]]*Tabelle12[[#This Row],[Z]])</f>
        <v>0</v>
      </c>
      <c r="Q812">
        <v>136</v>
      </c>
      <c r="R812">
        <v>109.2</v>
      </c>
      <c r="S812">
        <v>-41.8</v>
      </c>
      <c r="T812">
        <v>180</v>
      </c>
      <c r="U812">
        <v>6.0463400000000003E-6</v>
      </c>
      <c r="V812">
        <v>-90</v>
      </c>
    </row>
    <row r="813" spans="1:22">
      <c r="A813">
        <v>16775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 t="e">
        <f>IF(AND(Tabelle12[[#This Row],[AreaPx]]&gt;0,NOT(Tabelle12[[#This Row],[AreaPx]]="inf")),Tabelle12[[#This Row],[AreaPx]], NA())</f>
        <v>#N/A</v>
      </c>
      <c r="J813">
        <v>0</v>
      </c>
      <c r="K813">
        <v>0</v>
      </c>
      <c r="L813">
        <v>0</v>
      </c>
      <c r="M813">
        <v>0</v>
      </c>
      <c r="N813">
        <v>0</v>
      </c>
      <c r="O813">
        <f>Tabelle12[[#This Row],[Roll]]+Tabelle12[[#This Row],[Pitch]]</f>
        <v>0</v>
      </c>
      <c r="P813">
        <f>SQRT(Tabelle12[[#This Row],[X]]*Tabelle12[[#This Row],[X]] + Tabelle12[[#This Row],[Y]]*Tabelle12[[#This Row],[Y]] +Tabelle12[[#This Row],[Z]]*Tabelle12[[#This Row],[Z]])</f>
        <v>0</v>
      </c>
      <c r="Q813">
        <v>136</v>
      </c>
      <c r="R813">
        <v>109.2</v>
      </c>
      <c r="S813">
        <v>-41.8</v>
      </c>
      <c r="T813">
        <v>180</v>
      </c>
      <c r="U813">
        <v>6.0463400000000003E-6</v>
      </c>
      <c r="V813">
        <v>-90</v>
      </c>
    </row>
    <row r="814" spans="1:22">
      <c r="A814">
        <v>16801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 t="e">
        <f>IF(AND(Tabelle12[[#This Row],[AreaPx]]&gt;0,NOT(Tabelle12[[#This Row],[AreaPx]]="inf")),Tabelle12[[#This Row],[AreaPx]], NA())</f>
        <v>#N/A</v>
      </c>
      <c r="J814">
        <v>0</v>
      </c>
      <c r="K814">
        <v>0</v>
      </c>
      <c r="L814">
        <v>0</v>
      </c>
      <c r="M814">
        <v>0</v>
      </c>
      <c r="N814">
        <v>0</v>
      </c>
      <c r="O814">
        <f>Tabelle12[[#This Row],[Roll]]+Tabelle12[[#This Row],[Pitch]]</f>
        <v>0</v>
      </c>
      <c r="P814">
        <f>SQRT(Tabelle12[[#This Row],[X]]*Tabelle12[[#This Row],[X]] + Tabelle12[[#This Row],[Y]]*Tabelle12[[#This Row],[Y]] +Tabelle12[[#This Row],[Z]]*Tabelle12[[#This Row],[Z]])</f>
        <v>0</v>
      </c>
      <c r="Q814">
        <v>136</v>
      </c>
      <c r="R814">
        <v>109.2</v>
      </c>
      <c r="S814">
        <v>-41.8</v>
      </c>
      <c r="T814">
        <v>180</v>
      </c>
      <c r="U814">
        <v>6.0463400000000003E-6</v>
      </c>
      <c r="V814">
        <v>-90</v>
      </c>
    </row>
    <row r="815" spans="1:22">
      <c r="A815">
        <v>16814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 t="e">
        <f>IF(AND(Tabelle12[[#This Row],[AreaPx]]&gt;0,NOT(Tabelle12[[#This Row],[AreaPx]]="inf")),Tabelle12[[#This Row],[AreaPx]], NA())</f>
        <v>#N/A</v>
      </c>
      <c r="J815">
        <v>0</v>
      </c>
      <c r="K815">
        <v>0</v>
      </c>
      <c r="L815">
        <v>0</v>
      </c>
      <c r="M815">
        <v>0</v>
      </c>
      <c r="N815">
        <v>0</v>
      </c>
      <c r="O815">
        <f>Tabelle12[[#This Row],[Roll]]+Tabelle12[[#This Row],[Pitch]]</f>
        <v>0</v>
      </c>
      <c r="P815">
        <f>SQRT(Tabelle12[[#This Row],[X]]*Tabelle12[[#This Row],[X]] + Tabelle12[[#This Row],[Y]]*Tabelle12[[#This Row],[Y]] +Tabelle12[[#This Row],[Z]]*Tabelle12[[#This Row],[Z]])</f>
        <v>0</v>
      </c>
      <c r="Q815">
        <v>136</v>
      </c>
      <c r="R815">
        <v>109.2</v>
      </c>
      <c r="S815">
        <v>-41.8</v>
      </c>
      <c r="T815">
        <v>180</v>
      </c>
      <c r="U815">
        <v>6.0463400000000003E-6</v>
      </c>
      <c r="V815">
        <v>-90</v>
      </c>
    </row>
    <row r="816" spans="1:22">
      <c r="A816">
        <v>16840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 t="e">
        <f>IF(AND(Tabelle12[[#This Row],[AreaPx]]&gt;0,NOT(Tabelle12[[#This Row],[AreaPx]]="inf")),Tabelle12[[#This Row],[AreaPx]], NA())</f>
        <v>#N/A</v>
      </c>
      <c r="J816">
        <v>0</v>
      </c>
      <c r="K816">
        <v>0</v>
      </c>
      <c r="L816">
        <v>0</v>
      </c>
      <c r="M816">
        <v>0</v>
      </c>
      <c r="N816">
        <v>0</v>
      </c>
      <c r="O816">
        <f>Tabelle12[[#This Row],[Roll]]+Tabelle12[[#This Row],[Pitch]]</f>
        <v>0</v>
      </c>
      <c r="P816">
        <f>SQRT(Tabelle12[[#This Row],[X]]*Tabelle12[[#This Row],[X]] + Tabelle12[[#This Row],[Y]]*Tabelle12[[#This Row],[Y]] +Tabelle12[[#This Row],[Z]]*Tabelle12[[#This Row],[Z]])</f>
        <v>0</v>
      </c>
      <c r="Q816">
        <v>136</v>
      </c>
      <c r="R816">
        <v>109.2</v>
      </c>
      <c r="S816">
        <v>-41.8</v>
      </c>
      <c r="T816">
        <v>180</v>
      </c>
      <c r="U816">
        <v>6.0463400000000003E-6</v>
      </c>
      <c r="V816">
        <v>-90</v>
      </c>
    </row>
    <row r="817" spans="1:22">
      <c r="A817">
        <v>16865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 t="e">
        <f>IF(AND(Tabelle12[[#This Row],[AreaPx]]&gt;0,NOT(Tabelle12[[#This Row],[AreaPx]]="inf")),Tabelle12[[#This Row],[AreaPx]], NA())</f>
        <v>#N/A</v>
      </c>
      <c r="J817">
        <v>0</v>
      </c>
      <c r="K817">
        <v>0</v>
      </c>
      <c r="L817">
        <v>0</v>
      </c>
      <c r="M817">
        <v>0</v>
      </c>
      <c r="N817">
        <v>0</v>
      </c>
      <c r="O817">
        <f>Tabelle12[[#This Row],[Roll]]+Tabelle12[[#This Row],[Pitch]]</f>
        <v>0</v>
      </c>
      <c r="P817">
        <f>SQRT(Tabelle12[[#This Row],[X]]*Tabelle12[[#This Row],[X]] + Tabelle12[[#This Row],[Y]]*Tabelle12[[#This Row],[Y]] +Tabelle12[[#This Row],[Z]]*Tabelle12[[#This Row],[Z]])</f>
        <v>0</v>
      </c>
      <c r="Q817">
        <v>136</v>
      </c>
      <c r="R817">
        <v>109.2</v>
      </c>
      <c r="S817">
        <v>-41.8</v>
      </c>
      <c r="T817">
        <v>180</v>
      </c>
      <c r="U817">
        <v>6.0463400000000003E-6</v>
      </c>
      <c r="V817">
        <v>-90</v>
      </c>
    </row>
    <row r="818" spans="1:22">
      <c r="A818">
        <v>16880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 t="e">
        <f>IF(AND(Tabelle12[[#This Row],[AreaPx]]&gt;0,NOT(Tabelle12[[#This Row],[AreaPx]]="inf")),Tabelle12[[#This Row],[AreaPx]], NA())</f>
        <v>#N/A</v>
      </c>
      <c r="J818">
        <v>0</v>
      </c>
      <c r="K818">
        <v>0</v>
      </c>
      <c r="L818">
        <v>0</v>
      </c>
      <c r="M818">
        <v>0</v>
      </c>
      <c r="N818">
        <v>0</v>
      </c>
      <c r="O818">
        <f>Tabelle12[[#This Row],[Roll]]+Tabelle12[[#This Row],[Pitch]]</f>
        <v>0</v>
      </c>
      <c r="P818">
        <f>SQRT(Tabelle12[[#This Row],[X]]*Tabelle12[[#This Row],[X]] + Tabelle12[[#This Row],[Y]]*Tabelle12[[#This Row],[Y]] +Tabelle12[[#This Row],[Z]]*Tabelle12[[#This Row],[Z]])</f>
        <v>0</v>
      </c>
      <c r="Q818">
        <v>136</v>
      </c>
      <c r="R818">
        <v>109.2</v>
      </c>
      <c r="S818">
        <v>-41.8</v>
      </c>
      <c r="T818">
        <v>180</v>
      </c>
      <c r="U818">
        <v>6.0463400000000003E-6</v>
      </c>
      <c r="V818">
        <v>-90</v>
      </c>
    </row>
    <row r="819" spans="1:22">
      <c r="A819">
        <v>16908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 t="e">
        <f>IF(AND(Tabelle12[[#This Row],[AreaPx]]&gt;0,NOT(Tabelle12[[#This Row],[AreaPx]]="inf")),Tabelle12[[#This Row],[AreaPx]], NA())</f>
        <v>#N/A</v>
      </c>
      <c r="J819">
        <v>0</v>
      </c>
      <c r="K819">
        <v>0</v>
      </c>
      <c r="L819">
        <v>0</v>
      </c>
      <c r="M819">
        <v>0</v>
      </c>
      <c r="N819">
        <v>0</v>
      </c>
      <c r="O819">
        <f>Tabelle12[[#This Row],[Roll]]+Tabelle12[[#This Row],[Pitch]]</f>
        <v>0</v>
      </c>
      <c r="P819">
        <f>SQRT(Tabelle12[[#This Row],[X]]*Tabelle12[[#This Row],[X]] + Tabelle12[[#This Row],[Y]]*Tabelle12[[#This Row],[Y]] +Tabelle12[[#This Row],[Z]]*Tabelle12[[#This Row],[Z]])</f>
        <v>0</v>
      </c>
      <c r="Q819">
        <v>136</v>
      </c>
      <c r="R819">
        <v>109.2</v>
      </c>
      <c r="S819">
        <v>-41.8</v>
      </c>
      <c r="T819">
        <v>180</v>
      </c>
      <c r="U819">
        <v>6.0463400000000003E-6</v>
      </c>
      <c r="V819">
        <v>-90</v>
      </c>
    </row>
    <row r="820" spans="1:22">
      <c r="A820">
        <v>16926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 t="e">
        <f>IF(AND(Tabelle12[[#This Row],[AreaPx]]&gt;0,NOT(Tabelle12[[#This Row],[AreaPx]]="inf")),Tabelle12[[#This Row],[AreaPx]], NA())</f>
        <v>#N/A</v>
      </c>
      <c r="J820">
        <v>0</v>
      </c>
      <c r="K820">
        <v>0</v>
      </c>
      <c r="L820">
        <v>0</v>
      </c>
      <c r="M820">
        <v>0</v>
      </c>
      <c r="N820">
        <v>0</v>
      </c>
      <c r="O820">
        <f>Tabelle12[[#This Row],[Roll]]+Tabelle12[[#This Row],[Pitch]]</f>
        <v>0</v>
      </c>
      <c r="P820">
        <f>SQRT(Tabelle12[[#This Row],[X]]*Tabelle12[[#This Row],[X]] + Tabelle12[[#This Row],[Y]]*Tabelle12[[#This Row],[Y]] +Tabelle12[[#This Row],[Z]]*Tabelle12[[#This Row],[Z]])</f>
        <v>0</v>
      </c>
      <c r="Q820">
        <v>136</v>
      </c>
      <c r="R820">
        <v>109.2</v>
      </c>
      <c r="S820">
        <v>-41.8</v>
      </c>
      <c r="T820">
        <v>180</v>
      </c>
      <c r="U820">
        <v>6.0463400000000003E-6</v>
      </c>
      <c r="V820">
        <v>-90</v>
      </c>
    </row>
    <row r="821" spans="1:22">
      <c r="A821">
        <v>16937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 t="e">
        <f>IF(AND(Tabelle12[[#This Row],[AreaPx]]&gt;0,NOT(Tabelle12[[#This Row],[AreaPx]]="inf")),Tabelle12[[#This Row],[AreaPx]], NA())</f>
        <v>#N/A</v>
      </c>
      <c r="J821">
        <v>0</v>
      </c>
      <c r="K821">
        <v>0</v>
      </c>
      <c r="L821">
        <v>0</v>
      </c>
      <c r="M821">
        <v>0</v>
      </c>
      <c r="N821">
        <v>0</v>
      </c>
      <c r="O821">
        <f>Tabelle12[[#This Row],[Roll]]+Tabelle12[[#This Row],[Pitch]]</f>
        <v>0</v>
      </c>
      <c r="P821">
        <f>SQRT(Tabelle12[[#This Row],[X]]*Tabelle12[[#This Row],[X]] + Tabelle12[[#This Row],[Y]]*Tabelle12[[#This Row],[Y]] +Tabelle12[[#This Row],[Z]]*Tabelle12[[#This Row],[Z]])</f>
        <v>0</v>
      </c>
      <c r="Q821">
        <v>136</v>
      </c>
      <c r="R821">
        <v>109.2</v>
      </c>
      <c r="S821">
        <v>-41.8</v>
      </c>
      <c r="T821">
        <v>180</v>
      </c>
      <c r="U821">
        <v>6.0463400000000003E-6</v>
      </c>
      <c r="V821">
        <v>-90</v>
      </c>
    </row>
    <row r="822" spans="1:22">
      <c r="A822">
        <v>16945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 t="e">
        <f>IF(AND(Tabelle12[[#This Row],[AreaPx]]&gt;0,NOT(Tabelle12[[#This Row],[AreaPx]]="inf")),Tabelle12[[#This Row],[AreaPx]], NA())</f>
        <v>#N/A</v>
      </c>
      <c r="J822">
        <v>0</v>
      </c>
      <c r="K822">
        <v>0</v>
      </c>
      <c r="L822">
        <v>0</v>
      </c>
      <c r="M822">
        <v>0</v>
      </c>
      <c r="N822">
        <v>0</v>
      </c>
      <c r="O822">
        <f>Tabelle12[[#This Row],[Roll]]+Tabelle12[[#This Row],[Pitch]]</f>
        <v>0</v>
      </c>
      <c r="P822">
        <f>SQRT(Tabelle12[[#This Row],[X]]*Tabelle12[[#This Row],[X]] + Tabelle12[[#This Row],[Y]]*Tabelle12[[#This Row],[Y]] +Tabelle12[[#This Row],[Z]]*Tabelle12[[#This Row],[Z]])</f>
        <v>0</v>
      </c>
      <c r="Q822">
        <v>136</v>
      </c>
      <c r="R822">
        <v>109.2</v>
      </c>
      <c r="S822">
        <v>-41.8</v>
      </c>
      <c r="T822">
        <v>180</v>
      </c>
      <c r="U822">
        <v>6.0463400000000003E-6</v>
      </c>
      <c r="V822">
        <v>-90</v>
      </c>
    </row>
    <row r="823" spans="1:22">
      <c r="A823">
        <v>16973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 t="e">
        <f>IF(AND(Tabelle12[[#This Row],[AreaPx]]&gt;0,NOT(Tabelle12[[#This Row],[AreaPx]]="inf")),Tabelle12[[#This Row],[AreaPx]], NA())</f>
        <v>#N/A</v>
      </c>
      <c r="J823">
        <v>0</v>
      </c>
      <c r="K823">
        <v>0</v>
      </c>
      <c r="L823">
        <v>0</v>
      </c>
      <c r="M823">
        <v>0</v>
      </c>
      <c r="N823">
        <v>0</v>
      </c>
      <c r="O823">
        <f>Tabelle12[[#This Row],[Roll]]+Tabelle12[[#This Row],[Pitch]]</f>
        <v>0</v>
      </c>
      <c r="P823">
        <f>SQRT(Tabelle12[[#This Row],[X]]*Tabelle12[[#This Row],[X]] + Tabelle12[[#This Row],[Y]]*Tabelle12[[#This Row],[Y]] +Tabelle12[[#This Row],[Z]]*Tabelle12[[#This Row],[Z]])</f>
        <v>0</v>
      </c>
      <c r="Q823">
        <v>136</v>
      </c>
      <c r="R823">
        <v>109.2</v>
      </c>
      <c r="S823">
        <v>-41.8</v>
      </c>
      <c r="T823">
        <v>180</v>
      </c>
      <c r="U823">
        <v>6.0463400000000003E-6</v>
      </c>
      <c r="V823">
        <v>-90</v>
      </c>
    </row>
    <row r="824" spans="1:22">
      <c r="A824">
        <v>16998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 t="e">
        <f>IF(AND(Tabelle12[[#This Row],[AreaPx]]&gt;0,NOT(Tabelle12[[#This Row],[AreaPx]]="inf")),Tabelle12[[#This Row],[AreaPx]], NA())</f>
        <v>#N/A</v>
      </c>
      <c r="J824">
        <v>0</v>
      </c>
      <c r="K824">
        <v>0</v>
      </c>
      <c r="L824">
        <v>0</v>
      </c>
      <c r="M824">
        <v>0</v>
      </c>
      <c r="N824">
        <v>0</v>
      </c>
      <c r="O824">
        <f>Tabelle12[[#This Row],[Roll]]+Tabelle12[[#This Row],[Pitch]]</f>
        <v>0</v>
      </c>
      <c r="P824">
        <f>SQRT(Tabelle12[[#This Row],[X]]*Tabelle12[[#This Row],[X]] + Tabelle12[[#This Row],[Y]]*Tabelle12[[#This Row],[Y]] +Tabelle12[[#This Row],[Z]]*Tabelle12[[#This Row],[Z]])</f>
        <v>0</v>
      </c>
      <c r="Q824">
        <v>136</v>
      </c>
      <c r="R824">
        <v>109.2</v>
      </c>
      <c r="S824">
        <v>-41.8</v>
      </c>
      <c r="T824">
        <v>180</v>
      </c>
      <c r="U824">
        <v>6.0463400000000003E-6</v>
      </c>
      <c r="V824">
        <v>-90</v>
      </c>
    </row>
    <row r="825" spans="1:22">
      <c r="A825">
        <v>17011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 t="e">
        <f>IF(AND(Tabelle12[[#This Row],[AreaPx]]&gt;0,NOT(Tabelle12[[#This Row],[AreaPx]]="inf")),Tabelle12[[#This Row],[AreaPx]], NA())</f>
        <v>#N/A</v>
      </c>
      <c r="J825">
        <v>0</v>
      </c>
      <c r="K825">
        <v>0</v>
      </c>
      <c r="L825">
        <v>0</v>
      </c>
      <c r="M825">
        <v>0</v>
      </c>
      <c r="N825">
        <v>0</v>
      </c>
      <c r="O825">
        <f>Tabelle12[[#This Row],[Roll]]+Tabelle12[[#This Row],[Pitch]]</f>
        <v>0</v>
      </c>
      <c r="P825">
        <f>SQRT(Tabelle12[[#This Row],[X]]*Tabelle12[[#This Row],[X]] + Tabelle12[[#This Row],[Y]]*Tabelle12[[#This Row],[Y]] +Tabelle12[[#This Row],[Z]]*Tabelle12[[#This Row],[Z]])</f>
        <v>0</v>
      </c>
      <c r="Q825">
        <v>136</v>
      </c>
      <c r="R825">
        <v>109.2</v>
      </c>
      <c r="S825">
        <v>-41.8</v>
      </c>
      <c r="T825">
        <v>180</v>
      </c>
      <c r="U825">
        <v>6.0463400000000003E-6</v>
      </c>
      <c r="V825">
        <v>-90</v>
      </c>
    </row>
    <row r="826" spans="1:22">
      <c r="A826">
        <v>17032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 t="e">
        <f>IF(AND(Tabelle12[[#This Row],[AreaPx]]&gt;0,NOT(Tabelle12[[#This Row],[AreaPx]]="inf")),Tabelle12[[#This Row],[AreaPx]], NA())</f>
        <v>#N/A</v>
      </c>
      <c r="J826">
        <v>0</v>
      </c>
      <c r="K826">
        <v>0</v>
      </c>
      <c r="L826">
        <v>0</v>
      </c>
      <c r="M826">
        <v>0</v>
      </c>
      <c r="N826">
        <v>0</v>
      </c>
      <c r="O826">
        <f>Tabelle12[[#This Row],[Roll]]+Tabelle12[[#This Row],[Pitch]]</f>
        <v>0</v>
      </c>
      <c r="P826">
        <f>SQRT(Tabelle12[[#This Row],[X]]*Tabelle12[[#This Row],[X]] + Tabelle12[[#This Row],[Y]]*Tabelle12[[#This Row],[Y]] +Tabelle12[[#This Row],[Z]]*Tabelle12[[#This Row],[Z]])</f>
        <v>0</v>
      </c>
      <c r="Q826">
        <v>136</v>
      </c>
      <c r="R826">
        <v>109.2</v>
      </c>
      <c r="S826">
        <v>-41.8</v>
      </c>
      <c r="T826">
        <v>180</v>
      </c>
      <c r="U826">
        <v>6.0463400000000003E-6</v>
      </c>
      <c r="V826">
        <v>-90</v>
      </c>
    </row>
    <row r="827" spans="1:22">
      <c r="A827">
        <v>17046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 t="e">
        <f>IF(AND(Tabelle12[[#This Row],[AreaPx]]&gt;0,NOT(Tabelle12[[#This Row],[AreaPx]]="inf")),Tabelle12[[#This Row],[AreaPx]], NA())</f>
        <v>#N/A</v>
      </c>
      <c r="J827">
        <v>0</v>
      </c>
      <c r="K827">
        <v>0</v>
      </c>
      <c r="L827">
        <v>0</v>
      </c>
      <c r="M827">
        <v>0</v>
      </c>
      <c r="N827">
        <v>0</v>
      </c>
      <c r="O827">
        <f>Tabelle12[[#This Row],[Roll]]+Tabelle12[[#This Row],[Pitch]]</f>
        <v>0</v>
      </c>
      <c r="P827">
        <f>SQRT(Tabelle12[[#This Row],[X]]*Tabelle12[[#This Row],[X]] + Tabelle12[[#This Row],[Y]]*Tabelle12[[#This Row],[Y]] +Tabelle12[[#This Row],[Z]]*Tabelle12[[#This Row],[Z]])</f>
        <v>0</v>
      </c>
      <c r="Q827">
        <v>136</v>
      </c>
      <c r="R827">
        <v>109.2</v>
      </c>
      <c r="S827">
        <v>-41.8</v>
      </c>
      <c r="T827">
        <v>180</v>
      </c>
      <c r="U827">
        <v>6.0463400000000003E-6</v>
      </c>
      <c r="V827">
        <v>-90</v>
      </c>
    </row>
    <row r="828" spans="1:22">
      <c r="A828">
        <v>17069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 t="e">
        <f>IF(AND(Tabelle12[[#This Row],[AreaPx]]&gt;0,NOT(Tabelle12[[#This Row],[AreaPx]]="inf")),Tabelle12[[#This Row],[AreaPx]], NA())</f>
        <v>#N/A</v>
      </c>
      <c r="J828">
        <v>0</v>
      </c>
      <c r="K828">
        <v>0</v>
      </c>
      <c r="L828">
        <v>0</v>
      </c>
      <c r="M828">
        <v>0</v>
      </c>
      <c r="N828">
        <v>0</v>
      </c>
      <c r="O828">
        <f>Tabelle12[[#This Row],[Roll]]+Tabelle12[[#This Row],[Pitch]]</f>
        <v>0</v>
      </c>
      <c r="P828">
        <f>SQRT(Tabelle12[[#This Row],[X]]*Tabelle12[[#This Row],[X]] + Tabelle12[[#This Row],[Y]]*Tabelle12[[#This Row],[Y]] +Tabelle12[[#This Row],[Z]]*Tabelle12[[#This Row],[Z]])</f>
        <v>0</v>
      </c>
      <c r="Q828">
        <v>136</v>
      </c>
      <c r="R828">
        <v>109.2</v>
      </c>
      <c r="S828">
        <v>-41.8</v>
      </c>
      <c r="T828">
        <v>180</v>
      </c>
      <c r="U828">
        <v>6.0463400000000003E-6</v>
      </c>
      <c r="V828">
        <v>-90</v>
      </c>
    </row>
    <row r="829" spans="1:22">
      <c r="A829">
        <v>17085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 t="e">
        <f>IF(AND(Tabelle12[[#This Row],[AreaPx]]&gt;0,NOT(Tabelle12[[#This Row],[AreaPx]]="inf")),Tabelle12[[#This Row],[AreaPx]], NA())</f>
        <v>#N/A</v>
      </c>
      <c r="J829">
        <v>0</v>
      </c>
      <c r="K829">
        <v>0</v>
      </c>
      <c r="L829">
        <v>0</v>
      </c>
      <c r="M829">
        <v>0</v>
      </c>
      <c r="N829">
        <v>0</v>
      </c>
      <c r="O829">
        <f>Tabelle12[[#This Row],[Roll]]+Tabelle12[[#This Row],[Pitch]]</f>
        <v>0</v>
      </c>
      <c r="P829">
        <f>SQRT(Tabelle12[[#This Row],[X]]*Tabelle12[[#This Row],[X]] + Tabelle12[[#This Row],[Y]]*Tabelle12[[#This Row],[Y]] +Tabelle12[[#This Row],[Z]]*Tabelle12[[#This Row],[Z]])</f>
        <v>0</v>
      </c>
      <c r="Q829">
        <v>136</v>
      </c>
      <c r="R829">
        <v>109.2</v>
      </c>
      <c r="S829">
        <v>-41.8</v>
      </c>
      <c r="T829">
        <v>180</v>
      </c>
      <c r="U829">
        <v>6.0463400000000003E-6</v>
      </c>
      <c r="V829">
        <v>-90</v>
      </c>
    </row>
    <row r="830" spans="1:22">
      <c r="A830">
        <v>17104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 t="e">
        <f>IF(AND(Tabelle12[[#This Row],[AreaPx]]&gt;0,NOT(Tabelle12[[#This Row],[AreaPx]]="inf")),Tabelle12[[#This Row],[AreaPx]], NA())</f>
        <v>#N/A</v>
      </c>
      <c r="J830">
        <v>0</v>
      </c>
      <c r="K830">
        <v>0</v>
      </c>
      <c r="L830">
        <v>0</v>
      </c>
      <c r="M830">
        <v>0</v>
      </c>
      <c r="N830">
        <v>0</v>
      </c>
      <c r="O830">
        <f>Tabelle12[[#This Row],[Roll]]+Tabelle12[[#This Row],[Pitch]]</f>
        <v>0</v>
      </c>
      <c r="P830">
        <f>SQRT(Tabelle12[[#This Row],[X]]*Tabelle12[[#This Row],[X]] + Tabelle12[[#This Row],[Y]]*Tabelle12[[#This Row],[Y]] +Tabelle12[[#This Row],[Z]]*Tabelle12[[#This Row],[Z]])</f>
        <v>0</v>
      </c>
      <c r="Q830">
        <v>136</v>
      </c>
      <c r="R830">
        <v>109.2</v>
      </c>
      <c r="S830">
        <v>-41.8</v>
      </c>
      <c r="T830">
        <v>180</v>
      </c>
      <c r="U830">
        <v>6.0463400000000003E-6</v>
      </c>
      <c r="V830">
        <v>-90</v>
      </c>
    </row>
    <row r="831" spans="1:22">
      <c r="A831">
        <v>17123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 t="e">
        <f>IF(AND(Tabelle12[[#This Row],[AreaPx]]&gt;0,NOT(Tabelle12[[#This Row],[AreaPx]]="inf")),Tabelle12[[#This Row],[AreaPx]], NA())</f>
        <v>#N/A</v>
      </c>
      <c r="J831">
        <v>0</v>
      </c>
      <c r="K831">
        <v>0</v>
      </c>
      <c r="L831">
        <v>0</v>
      </c>
      <c r="M831">
        <v>0</v>
      </c>
      <c r="N831">
        <v>0</v>
      </c>
      <c r="O831">
        <f>Tabelle12[[#This Row],[Roll]]+Tabelle12[[#This Row],[Pitch]]</f>
        <v>0</v>
      </c>
      <c r="P831">
        <f>SQRT(Tabelle12[[#This Row],[X]]*Tabelle12[[#This Row],[X]] + Tabelle12[[#This Row],[Y]]*Tabelle12[[#This Row],[Y]] +Tabelle12[[#This Row],[Z]]*Tabelle12[[#This Row],[Z]])</f>
        <v>0</v>
      </c>
      <c r="Q831">
        <v>136</v>
      </c>
      <c r="R831">
        <v>109.2</v>
      </c>
      <c r="S831">
        <v>-41.8</v>
      </c>
      <c r="T831">
        <v>180</v>
      </c>
      <c r="U831">
        <v>6.0463400000000003E-6</v>
      </c>
      <c r="V831">
        <v>-90</v>
      </c>
    </row>
    <row r="832" spans="1:22">
      <c r="A832">
        <v>17150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 t="e">
        <f>IF(AND(Tabelle12[[#This Row],[AreaPx]]&gt;0,NOT(Tabelle12[[#This Row],[AreaPx]]="inf")),Tabelle12[[#This Row],[AreaPx]], NA())</f>
        <v>#N/A</v>
      </c>
      <c r="J832">
        <v>0</v>
      </c>
      <c r="K832">
        <v>0</v>
      </c>
      <c r="L832">
        <v>0</v>
      </c>
      <c r="M832">
        <v>0</v>
      </c>
      <c r="N832">
        <v>0</v>
      </c>
      <c r="O832">
        <f>Tabelle12[[#This Row],[Roll]]+Tabelle12[[#This Row],[Pitch]]</f>
        <v>0</v>
      </c>
      <c r="P832">
        <f>SQRT(Tabelle12[[#This Row],[X]]*Tabelle12[[#This Row],[X]] + Tabelle12[[#This Row],[Y]]*Tabelle12[[#This Row],[Y]] +Tabelle12[[#This Row],[Z]]*Tabelle12[[#This Row],[Z]])</f>
        <v>0</v>
      </c>
      <c r="Q832">
        <v>136</v>
      </c>
      <c r="R832">
        <v>109.2</v>
      </c>
      <c r="S832">
        <v>-41.8</v>
      </c>
      <c r="T832">
        <v>180</v>
      </c>
      <c r="U832">
        <v>6.0463400000000003E-6</v>
      </c>
      <c r="V832">
        <v>-90</v>
      </c>
    </row>
    <row r="833" spans="1:22">
      <c r="A833">
        <v>17171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 t="e">
        <f>IF(AND(Tabelle12[[#This Row],[AreaPx]]&gt;0,NOT(Tabelle12[[#This Row],[AreaPx]]="inf")),Tabelle12[[#This Row],[AreaPx]], NA())</f>
        <v>#N/A</v>
      </c>
      <c r="J833">
        <v>0</v>
      </c>
      <c r="K833">
        <v>0</v>
      </c>
      <c r="L833">
        <v>0</v>
      </c>
      <c r="M833">
        <v>0</v>
      </c>
      <c r="N833">
        <v>0</v>
      </c>
      <c r="O833">
        <f>Tabelle12[[#This Row],[Roll]]+Tabelle12[[#This Row],[Pitch]]</f>
        <v>0</v>
      </c>
      <c r="P833">
        <f>SQRT(Tabelle12[[#This Row],[X]]*Tabelle12[[#This Row],[X]] + Tabelle12[[#This Row],[Y]]*Tabelle12[[#This Row],[Y]] +Tabelle12[[#This Row],[Z]]*Tabelle12[[#This Row],[Z]])</f>
        <v>0</v>
      </c>
      <c r="Q833">
        <v>136</v>
      </c>
      <c r="R833">
        <v>109.2</v>
      </c>
      <c r="S833">
        <v>-41.8</v>
      </c>
      <c r="T833">
        <v>180</v>
      </c>
      <c r="U833">
        <v>6.0463400000000003E-6</v>
      </c>
      <c r="V833">
        <v>-90</v>
      </c>
    </row>
    <row r="834" spans="1:22">
      <c r="A834">
        <v>17186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 t="e">
        <f>IF(AND(Tabelle12[[#This Row],[AreaPx]]&gt;0,NOT(Tabelle12[[#This Row],[AreaPx]]="inf")),Tabelle12[[#This Row],[AreaPx]], NA())</f>
        <v>#N/A</v>
      </c>
      <c r="J834">
        <v>0</v>
      </c>
      <c r="K834">
        <v>0</v>
      </c>
      <c r="L834">
        <v>0</v>
      </c>
      <c r="M834">
        <v>0</v>
      </c>
      <c r="N834">
        <v>0</v>
      </c>
      <c r="O834">
        <f>Tabelle12[[#This Row],[Roll]]+Tabelle12[[#This Row],[Pitch]]</f>
        <v>0</v>
      </c>
      <c r="P834">
        <f>SQRT(Tabelle12[[#This Row],[X]]*Tabelle12[[#This Row],[X]] + Tabelle12[[#This Row],[Y]]*Tabelle12[[#This Row],[Y]] +Tabelle12[[#This Row],[Z]]*Tabelle12[[#This Row],[Z]])</f>
        <v>0</v>
      </c>
      <c r="Q834">
        <v>136</v>
      </c>
      <c r="R834">
        <v>109.2</v>
      </c>
      <c r="S834">
        <v>-41.8</v>
      </c>
      <c r="T834">
        <v>180</v>
      </c>
      <c r="U834">
        <v>6.0463400000000003E-6</v>
      </c>
      <c r="V834">
        <v>-90</v>
      </c>
    </row>
    <row r="835" spans="1:22">
      <c r="A835">
        <v>17210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 t="e">
        <f>IF(AND(Tabelle12[[#This Row],[AreaPx]]&gt;0,NOT(Tabelle12[[#This Row],[AreaPx]]="inf")),Tabelle12[[#This Row],[AreaPx]], NA())</f>
        <v>#N/A</v>
      </c>
      <c r="J835">
        <v>0</v>
      </c>
      <c r="K835">
        <v>0</v>
      </c>
      <c r="L835">
        <v>0</v>
      </c>
      <c r="M835">
        <v>0</v>
      </c>
      <c r="N835">
        <v>0</v>
      </c>
      <c r="O835">
        <f>Tabelle12[[#This Row],[Roll]]+Tabelle12[[#This Row],[Pitch]]</f>
        <v>0</v>
      </c>
      <c r="P835">
        <f>SQRT(Tabelle12[[#This Row],[X]]*Tabelle12[[#This Row],[X]] + Tabelle12[[#This Row],[Y]]*Tabelle12[[#This Row],[Y]] +Tabelle12[[#This Row],[Z]]*Tabelle12[[#This Row],[Z]])</f>
        <v>0</v>
      </c>
      <c r="Q835">
        <v>136</v>
      </c>
      <c r="R835">
        <v>109.2</v>
      </c>
      <c r="S835">
        <v>-41.8</v>
      </c>
      <c r="T835">
        <v>180</v>
      </c>
      <c r="U835">
        <v>6.0463400000000003E-6</v>
      </c>
      <c r="V835">
        <v>-90</v>
      </c>
    </row>
    <row r="836" spans="1:22">
      <c r="A836">
        <v>17238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 t="e">
        <f>IF(AND(Tabelle12[[#This Row],[AreaPx]]&gt;0,NOT(Tabelle12[[#This Row],[AreaPx]]="inf")),Tabelle12[[#This Row],[AreaPx]], NA())</f>
        <v>#N/A</v>
      </c>
      <c r="J836">
        <v>0</v>
      </c>
      <c r="K836">
        <v>0</v>
      </c>
      <c r="L836">
        <v>0</v>
      </c>
      <c r="M836">
        <v>0</v>
      </c>
      <c r="N836">
        <v>0</v>
      </c>
      <c r="O836">
        <f>Tabelle12[[#This Row],[Roll]]+Tabelle12[[#This Row],[Pitch]]</f>
        <v>0</v>
      </c>
      <c r="P836">
        <f>SQRT(Tabelle12[[#This Row],[X]]*Tabelle12[[#This Row],[X]] + Tabelle12[[#This Row],[Y]]*Tabelle12[[#This Row],[Y]] +Tabelle12[[#This Row],[Z]]*Tabelle12[[#This Row],[Z]])</f>
        <v>0</v>
      </c>
      <c r="Q836">
        <v>136</v>
      </c>
      <c r="R836">
        <v>109.2</v>
      </c>
      <c r="S836">
        <v>-41.8</v>
      </c>
      <c r="T836">
        <v>180</v>
      </c>
      <c r="U836">
        <v>6.0463400000000003E-6</v>
      </c>
      <c r="V836">
        <v>-90</v>
      </c>
    </row>
    <row r="837" spans="1:22">
      <c r="A837">
        <v>17252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 t="e">
        <f>IF(AND(Tabelle12[[#This Row],[AreaPx]]&gt;0,NOT(Tabelle12[[#This Row],[AreaPx]]="inf")),Tabelle12[[#This Row],[AreaPx]], NA())</f>
        <v>#N/A</v>
      </c>
      <c r="J837">
        <v>0</v>
      </c>
      <c r="K837">
        <v>0</v>
      </c>
      <c r="L837">
        <v>0</v>
      </c>
      <c r="M837">
        <v>0</v>
      </c>
      <c r="N837">
        <v>0</v>
      </c>
      <c r="O837">
        <f>Tabelle12[[#This Row],[Roll]]+Tabelle12[[#This Row],[Pitch]]</f>
        <v>0</v>
      </c>
      <c r="P837">
        <f>SQRT(Tabelle12[[#This Row],[X]]*Tabelle12[[#This Row],[X]] + Tabelle12[[#This Row],[Y]]*Tabelle12[[#This Row],[Y]] +Tabelle12[[#This Row],[Z]]*Tabelle12[[#This Row],[Z]])</f>
        <v>0</v>
      </c>
      <c r="Q837">
        <v>136</v>
      </c>
      <c r="R837">
        <v>109.2</v>
      </c>
      <c r="S837">
        <v>-41.8</v>
      </c>
      <c r="T837">
        <v>180</v>
      </c>
      <c r="U837">
        <v>6.0463400000000003E-6</v>
      </c>
      <c r="V837">
        <v>-90</v>
      </c>
    </row>
    <row r="838" spans="1:22">
      <c r="A838">
        <v>17272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 t="e">
        <f>IF(AND(Tabelle12[[#This Row],[AreaPx]]&gt;0,NOT(Tabelle12[[#This Row],[AreaPx]]="inf")),Tabelle12[[#This Row],[AreaPx]], NA())</f>
        <v>#N/A</v>
      </c>
      <c r="J838">
        <v>0</v>
      </c>
      <c r="K838">
        <v>0</v>
      </c>
      <c r="L838">
        <v>0</v>
      </c>
      <c r="M838">
        <v>0</v>
      </c>
      <c r="N838">
        <v>0</v>
      </c>
      <c r="O838">
        <f>Tabelle12[[#This Row],[Roll]]+Tabelle12[[#This Row],[Pitch]]</f>
        <v>0</v>
      </c>
      <c r="P838">
        <f>SQRT(Tabelle12[[#This Row],[X]]*Tabelle12[[#This Row],[X]] + Tabelle12[[#This Row],[Y]]*Tabelle12[[#This Row],[Y]] +Tabelle12[[#This Row],[Z]]*Tabelle12[[#This Row],[Z]])</f>
        <v>0</v>
      </c>
      <c r="Q838">
        <v>136</v>
      </c>
      <c r="R838">
        <v>109.2</v>
      </c>
      <c r="S838">
        <v>-41.8</v>
      </c>
      <c r="T838">
        <v>180</v>
      </c>
      <c r="U838">
        <v>6.0463400000000003E-6</v>
      </c>
      <c r="V838">
        <v>-90</v>
      </c>
    </row>
    <row r="839" spans="1:22">
      <c r="A839">
        <v>17286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 t="e">
        <f>IF(AND(Tabelle12[[#This Row],[AreaPx]]&gt;0,NOT(Tabelle12[[#This Row],[AreaPx]]="inf")),Tabelle12[[#This Row],[AreaPx]], NA())</f>
        <v>#N/A</v>
      </c>
      <c r="J839">
        <v>0</v>
      </c>
      <c r="K839">
        <v>0</v>
      </c>
      <c r="L839">
        <v>0</v>
      </c>
      <c r="M839">
        <v>0</v>
      </c>
      <c r="N839">
        <v>0</v>
      </c>
      <c r="O839">
        <f>Tabelle12[[#This Row],[Roll]]+Tabelle12[[#This Row],[Pitch]]</f>
        <v>0</v>
      </c>
      <c r="P839">
        <f>SQRT(Tabelle12[[#This Row],[X]]*Tabelle12[[#This Row],[X]] + Tabelle12[[#This Row],[Y]]*Tabelle12[[#This Row],[Y]] +Tabelle12[[#This Row],[Z]]*Tabelle12[[#This Row],[Z]])</f>
        <v>0</v>
      </c>
      <c r="Q839">
        <v>136</v>
      </c>
      <c r="R839">
        <v>109.2</v>
      </c>
      <c r="S839">
        <v>-41.8</v>
      </c>
      <c r="T839">
        <v>180</v>
      </c>
      <c r="U839">
        <v>6.0463400000000003E-6</v>
      </c>
      <c r="V839">
        <v>-90</v>
      </c>
    </row>
    <row r="840" spans="1:22">
      <c r="A840">
        <v>17314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 t="e">
        <f>IF(AND(Tabelle12[[#This Row],[AreaPx]]&gt;0,NOT(Tabelle12[[#This Row],[AreaPx]]="inf")),Tabelle12[[#This Row],[AreaPx]], NA())</f>
        <v>#N/A</v>
      </c>
      <c r="J840">
        <v>0</v>
      </c>
      <c r="K840">
        <v>0</v>
      </c>
      <c r="L840">
        <v>0</v>
      </c>
      <c r="M840">
        <v>0</v>
      </c>
      <c r="N840">
        <v>0</v>
      </c>
      <c r="O840">
        <f>Tabelle12[[#This Row],[Roll]]+Tabelle12[[#This Row],[Pitch]]</f>
        <v>0</v>
      </c>
      <c r="P840">
        <f>SQRT(Tabelle12[[#This Row],[X]]*Tabelle12[[#This Row],[X]] + Tabelle12[[#This Row],[Y]]*Tabelle12[[#This Row],[Y]] +Tabelle12[[#This Row],[Z]]*Tabelle12[[#This Row],[Z]])</f>
        <v>0</v>
      </c>
      <c r="Q840">
        <v>136</v>
      </c>
      <c r="R840">
        <v>109.2</v>
      </c>
      <c r="S840">
        <v>-41.8</v>
      </c>
      <c r="T840">
        <v>180</v>
      </c>
      <c r="U840">
        <v>6.0463400000000003E-6</v>
      </c>
      <c r="V840">
        <v>-90</v>
      </c>
    </row>
    <row r="841" spans="1:22">
      <c r="A841">
        <v>17333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e">
        <f>IF(AND(Tabelle12[[#This Row],[AreaPx]]&gt;0,NOT(Tabelle12[[#This Row],[AreaPx]]="inf")),Tabelle12[[#This Row],[AreaPx]], NA())</f>
        <v>#N/A</v>
      </c>
      <c r="J841">
        <v>0</v>
      </c>
      <c r="K841">
        <v>0</v>
      </c>
      <c r="L841">
        <v>0</v>
      </c>
      <c r="M841">
        <v>0</v>
      </c>
      <c r="N841">
        <v>0</v>
      </c>
      <c r="O841">
        <f>Tabelle12[[#This Row],[Roll]]+Tabelle12[[#This Row],[Pitch]]</f>
        <v>0</v>
      </c>
      <c r="P841">
        <f>SQRT(Tabelle12[[#This Row],[X]]*Tabelle12[[#This Row],[X]] + Tabelle12[[#This Row],[Y]]*Tabelle12[[#This Row],[Y]] +Tabelle12[[#This Row],[Z]]*Tabelle12[[#This Row],[Z]])</f>
        <v>0</v>
      </c>
      <c r="Q841">
        <v>136</v>
      </c>
      <c r="R841">
        <v>109.2</v>
      </c>
      <c r="S841">
        <v>-41.8</v>
      </c>
      <c r="T841">
        <v>180</v>
      </c>
      <c r="U841">
        <v>6.0463400000000003E-6</v>
      </c>
      <c r="V841">
        <v>-90</v>
      </c>
    </row>
    <row r="842" spans="1:22">
      <c r="A842">
        <v>17343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 t="e">
        <f>IF(AND(Tabelle12[[#This Row],[AreaPx]]&gt;0,NOT(Tabelle12[[#This Row],[AreaPx]]="inf")),Tabelle12[[#This Row],[AreaPx]], NA())</f>
        <v>#N/A</v>
      </c>
      <c r="J842">
        <v>0</v>
      </c>
      <c r="K842">
        <v>0</v>
      </c>
      <c r="L842">
        <v>0</v>
      </c>
      <c r="M842">
        <v>0</v>
      </c>
      <c r="N842">
        <v>0</v>
      </c>
      <c r="O842">
        <f>Tabelle12[[#This Row],[Roll]]+Tabelle12[[#This Row],[Pitch]]</f>
        <v>0</v>
      </c>
      <c r="P842">
        <f>SQRT(Tabelle12[[#This Row],[X]]*Tabelle12[[#This Row],[X]] + Tabelle12[[#This Row],[Y]]*Tabelle12[[#This Row],[Y]] +Tabelle12[[#This Row],[Z]]*Tabelle12[[#This Row],[Z]])</f>
        <v>0</v>
      </c>
      <c r="Q842">
        <v>136</v>
      </c>
      <c r="R842">
        <v>109.2</v>
      </c>
      <c r="S842">
        <v>-41.8</v>
      </c>
      <c r="T842">
        <v>180</v>
      </c>
      <c r="U842">
        <v>6.0463400000000003E-6</v>
      </c>
      <c r="V842">
        <v>-90</v>
      </c>
    </row>
    <row r="843" spans="1:22">
      <c r="A843">
        <v>17369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 t="e">
        <f>IF(AND(Tabelle12[[#This Row],[AreaPx]]&gt;0,NOT(Tabelle12[[#This Row],[AreaPx]]="inf")),Tabelle12[[#This Row],[AreaPx]], NA())</f>
        <v>#N/A</v>
      </c>
      <c r="J843">
        <v>0</v>
      </c>
      <c r="K843">
        <v>0</v>
      </c>
      <c r="L843">
        <v>0</v>
      </c>
      <c r="M843">
        <v>0</v>
      </c>
      <c r="N843">
        <v>0</v>
      </c>
      <c r="O843">
        <f>Tabelle12[[#This Row],[Roll]]+Tabelle12[[#This Row],[Pitch]]</f>
        <v>0</v>
      </c>
      <c r="P843">
        <f>SQRT(Tabelle12[[#This Row],[X]]*Tabelle12[[#This Row],[X]] + Tabelle12[[#This Row],[Y]]*Tabelle12[[#This Row],[Y]] +Tabelle12[[#This Row],[Z]]*Tabelle12[[#This Row],[Z]])</f>
        <v>0</v>
      </c>
      <c r="Q843">
        <v>136</v>
      </c>
      <c r="R843">
        <v>109.2</v>
      </c>
      <c r="S843">
        <v>-41.8</v>
      </c>
      <c r="T843">
        <v>180</v>
      </c>
      <c r="U843">
        <v>6.0463400000000003E-6</v>
      </c>
      <c r="V843">
        <v>-90</v>
      </c>
    </row>
    <row r="844" spans="1:22">
      <c r="A844">
        <v>17386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 t="e">
        <f>IF(AND(Tabelle12[[#This Row],[AreaPx]]&gt;0,NOT(Tabelle12[[#This Row],[AreaPx]]="inf")),Tabelle12[[#This Row],[AreaPx]], NA())</f>
        <v>#N/A</v>
      </c>
      <c r="J844">
        <v>0</v>
      </c>
      <c r="K844">
        <v>0</v>
      </c>
      <c r="L844">
        <v>0</v>
      </c>
      <c r="M844">
        <v>0</v>
      </c>
      <c r="N844">
        <v>0</v>
      </c>
      <c r="O844">
        <f>Tabelle12[[#This Row],[Roll]]+Tabelle12[[#This Row],[Pitch]]</f>
        <v>0</v>
      </c>
      <c r="P844">
        <f>SQRT(Tabelle12[[#This Row],[X]]*Tabelle12[[#This Row],[X]] + Tabelle12[[#This Row],[Y]]*Tabelle12[[#This Row],[Y]] +Tabelle12[[#This Row],[Z]]*Tabelle12[[#This Row],[Z]])</f>
        <v>0</v>
      </c>
      <c r="Q844">
        <v>136</v>
      </c>
      <c r="R844">
        <v>109.2</v>
      </c>
      <c r="S844">
        <v>-41.8</v>
      </c>
      <c r="T844">
        <v>180</v>
      </c>
      <c r="U844">
        <v>6.0463400000000003E-6</v>
      </c>
      <c r="V844">
        <v>-90</v>
      </c>
    </row>
    <row r="845" spans="1:22">
      <c r="A845">
        <v>17412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 t="e">
        <f>IF(AND(Tabelle12[[#This Row],[AreaPx]]&gt;0,NOT(Tabelle12[[#This Row],[AreaPx]]="inf")),Tabelle12[[#This Row],[AreaPx]], NA())</f>
        <v>#N/A</v>
      </c>
      <c r="J845">
        <v>0</v>
      </c>
      <c r="K845">
        <v>0</v>
      </c>
      <c r="L845">
        <v>0</v>
      </c>
      <c r="M845">
        <v>0</v>
      </c>
      <c r="N845">
        <v>0</v>
      </c>
      <c r="O845">
        <f>Tabelle12[[#This Row],[Roll]]+Tabelle12[[#This Row],[Pitch]]</f>
        <v>0</v>
      </c>
      <c r="P845">
        <f>SQRT(Tabelle12[[#This Row],[X]]*Tabelle12[[#This Row],[X]] + Tabelle12[[#This Row],[Y]]*Tabelle12[[#This Row],[Y]] +Tabelle12[[#This Row],[Z]]*Tabelle12[[#This Row],[Z]])</f>
        <v>0</v>
      </c>
      <c r="Q845">
        <v>136</v>
      </c>
      <c r="R845">
        <v>109.2</v>
      </c>
      <c r="S845">
        <v>-41.8</v>
      </c>
      <c r="T845">
        <v>180</v>
      </c>
      <c r="U845">
        <v>6.0463400000000003E-6</v>
      </c>
      <c r="V845">
        <v>-90</v>
      </c>
    </row>
    <row r="846" spans="1:22">
      <c r="A846">
        <v>17437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 t="e">
        <f>IF(AND(Tabelle12[[#This Row],[AreaPx]]&gt;0,NOT(Tabelle12[[#This Row],[AreaPx]]="inf")),Tabelle12[[#This Row],[AreaPx]], NA())</f>
        <v>#N/A</v>
      </c>
      <c r="J846">
        <v>0</v>
      </c>
      <c r="K846">
        <v>0</v>
      </c>
      <c r="L846">
        <v>0</v>
      </c>
      <c r="M846">
        <v>0</v>
      </c>
      <c r="N846">
        <v>0</v>
      </c>
      <c r="O846">
        <f>Tabelle12[[#This Row],[Roll]]+Tabelle12[[#This Row],[Pitch]]</f>
        <v>0</v>
      </c>
      <c r="P846">
        <f>SQRT(Tabelle12[[#This Row],[X]]*Tabelle12[[#This Row],[X]] + Tabelle12[[#This Row],[Y]]*Tabelle12[[#This Row],[Y]] +Tabelle12[[#This Row],[Z]]*Tabelle12[[#This Row],[Z]])</f>
        <v>0</v>
      </c>
      <c r="Q846">
        <v>136</v>
      </c>
      <c r="R846">
        <v>109.2</v>
      </c>
      <c r="S846">
        <v>-41.8</v>
      </c>
      <c r="T846">
        <v>180</v>
      </c>
      <c r="U846">
        <v>6.0463400000000003E-6</v>
      </c>
      <c r="V846">
        <v>-90</v>
      </c>
    </row>
    <row r="847" spans="1:22">
      <c r="A847">
        <v>17453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 t="e">
        <f>IF(AND(Tabelle12[[#This Row],[AreaPx]]&gt;0,NOT(Tabelle12[[#This Row],[AreaPx]]="inf")),Tabelle12[[#This Row],[AreaPx]], NA())</f>
        <v>#N/A</v>
      </c>
      <c r="J847">
        <v>0</v>
      </c>
      <c r="K847">
        <v>0</v>
      </c>
      <c r="L847">
        <v>0</v>
      </c>
      <c r="M847">
        <v>0</v>
      </c>
      <c r="N847">
        <v>0</v>
      </c>
      <c r="O847">
        <f>Tabelle12[[#This Row],[Roll]]+Tabelle12[[#This Row],[Pitch]]</f>
        <v>0</v>
      </c>
      <c r="P847">
        <f>SQRT(Tabelle12[[#This Row],[X]]*Tabelle12[[#This Row],[X]] + Tabelle12[[#This Row],[Y]]*Tabelle12[[#This Row],[Y]] +Tabelle12[[#This Row],[Z]]*Tabelle12[[#This Row],[Z]])</f>
        <v>0</v>
      </c>
      <c r="Q847">
        <v>136</v>
      </c>
      <c r="R847">
        <v>109.2</v>
      </c>
      <c r="S847">
        <v>-41.8</v>
      </c>
      <c r="T847">
        <v>180</v>
      </c>
      <c r="U847">
        <v>6.0463400000000003E-6</v>
      </c>
      <c r="V847">
        <v>-90</v>
      </c>
    </row>
    <row r="848" spans="1:22">
      <c r="A848">
        <v>17478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 t="e">
        <f>IF(AND(Tabelle12[[#This Row],[AreaPx]]&gt;0,NOT(Tabelle12[[#This Row],[AreaPx]]="inf")),Tabelle12[[#This Row],[AreaPx]], NA())</f>
        <v>#N/A</v>
      </c>
      <c r="J848">
        <v>0</v>
      </c>
      <c r="K848">
        <v>0</v>
      </c>
      <c r="L848">
        <v>0</v>
      </c>
      <c r="M848">
        <v>0</v>
      </c>
      <c r="N848">
        <v>0</v>
      </c>
      <c r="O848">
        <f>Tabelle12[[#This Row],[Roll]]+Tabelle12[[#This Row],[Pitch]]</f>
        <v>0</v>
      </c>
      <c r="P848">
        <f>SQRT(Tabelle12[[#This Row],[X]]*Tabelle12[[#This Row],[X]] + Tabelle12[[#This Row],[Y]]*Tabelle12[[#This Row],[Y]] +Tabelle12[[#This Row],[Z]]*Tabelle12[[#This Row],[Z]])</f>
        <v>0</v>
      </c>
      <c r="Q848">
        <v>136</v>
      </c>
      <c r="R848">
        <v>109.2</v>
      </c>
      <c r="S848">
        <v>-41.8</v>
      </c>
      <c r="T848">
        <v>180</v>
      </c>
      <c r="U848">
        <v>6.0463400000000003E-6</v>
      </c>
      <c r="V848">
        <v>-90</v>
      </c>
    </row>
    <row r="849" spans="1:22">
      <c r="A849">
        <v>17506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 t="e">
        <f>IF(AND(Tabelle12[[#This Row],[AreaPx]]&gt;0,NOT(Tabelle12[[#This Row],[AreaPx]]="inf")),Tabelle12[[#This Row],[AreaPx]], NA())</f>
        <v>#N/A</v>
      </c>
      <c r="J849">
        <v>0</v>
      </c>
      <c r="K849">
        <v>0</v>
      </c>
      <c r="L849">
        <v>0</v>
      </c>
      <c r="M849">
        <v>0</v>
      </c>
      <c r="N849">
        <v>0</v>
      </c>
      <c r="O849">
        <f>Tabelle12[[#This Row],[Roll]]+Tabelle12[[#This Row],[Pitch]]</f>
        <v>0</v>
      </c>
      <c r="P849">
        <f>SQRT(Tabelle12[[#This Row],[X]]*Tabelle12[[#This Row],[X]] + Tabelle12[[#This Row],[Y]]*Tabelle12[[#This Row],[Y]] +Tabelle12[[#This Row],[Z]]*Tabelle12[[#This Row],[Z]])</f>
        <v>0</v>
      </c>
      <c r="Q849">
        <v>136</v>
      </c>
      <c r="R849">
        <v>109.2</v>
      </c>
      <c r="S849">
        <v>-41.8</v>
      </c>
      <c r="T849">
        <v>180</v>
      </c>
      <c r="U849">
        <v>6.0463400000000003E-6</v>
      </c>
      <c r="V849">
        <v>-90</v>
      </c>
    </row>
    <row r="850" spans="1:22">
      <c r="A850">
        <v>17528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 t="e">
        <f>IF(AND(Tabelle12[[#This Row],[AreaPx]]&gt;0,NOT(Tabelle12[[#This Row],[AreaPx]]="inf")),Tabelle12[[#This Row],[AreaPx]], NA())</f>
        <v>#N/A</v>
      </c>
      <c r="J850">
        <v>0</v>
      </c>
      <c r="K850">
        <v>0</v>
      </c>
      <c r="L850">
        <v>0</v>
      </c>
      <c r="M850">
        <v>0</v>
      </c>
      <c r="N850">
        <v>0</v>
      </c>
      <c r="O850">
        <f>Tabelle12[[#This Row],[Roll]]+Tabelle12[[#This Row],[Pitch]]</f>
        <v>0</v>
      </c>
      <c r="P850">
        <f>SQRT(Tabelle12[[#This Row],[X]]*Tabelle12[[#This Row],[X]] + Tabelle12[[#This Row],[Y]]*Tabelle12[[#This Row],[Y]] +Tabelle12[[#This Row],[Z]]*Tabelle12[[#This Row],[Z]])</f>
        <v>0</v>
      </c>
      <c r="Q850">
        <v>136</v>
      </c>
      <c r="R850">
        <v>109.2</v>
      </c>
      <c r="S850">
        <v>-41.8</v>
      </c>
      <c r="T850">
        <v>180</v>
      </c>
      <c r="U850">
        <v>6.0463400000000003E-6</v>
      </c>
      <c r="V850">
        <v>-90</v>
      </c>
    </row>
    <row r="851" spans="1:22">
      <c r="A851">
        <v>17539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 t="e">
        <f>IF(AND(Tabelle12[[#This Row],[AreaPx]]&gt;0,NOT(Tabelle12[[#This Row],[AreaPx]]="inf")),Tabelle12[[#This Row],[AreaPx]], NA())</f>
        <v>#N/A</v>
      </c>
      <c r="J851">
        <v>0</v>
      </c>
      <c r="K851">
        <v>0</v>
      </c>
      <c r="L851">
        <v>0</v>
      </c>
      <c r="M851">
        <v>0</v>
      </c>
      <c r="N851">
        <v>0</v>
      </c>
      <c r="O851">
        <f>Tabelle12[[#This Row],[Roll]]+Tabelle12[[#This Row],[Pitch]]</f>
        <v>0</v>
      </c>
      <c r="P851">
        <f>SQRT(Tabelle12[[#This Row],[X]]*Tabelle12[[#This Row],[X]] + Tabelle12[[#This Row],[Y]]*Tabelle12[[#This Row],[Y]] +Tabelle12[[#This Row],[Z]]*Tabelle12[[#This Row],[Z]])</f>
        <v>0</v>
      </c>
      <c r="Q851">
        <v>136</v>
      </c>
      <c r="R851">
        <v>109.2</v>
      </c>
      <c r="S851">
        <v>-41.8</v>
      </c>
      <c r="T851">
        <v>180</v>
      </c>
      <c r="U851">
        <v>6.0463400000000003E-6</v>
      </c>
      <c r="V851">
        <v>-90</v>
      </c>
    </row>
    <row r="852" spans="1:22">
      <c r="A852">
        <v>17566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 t="e">
        <f>IF(AND(Tabelle12[[#This Row],[AreaPx]]&gt;0,NOT(Tabelle12[[#This Row],[AreaPx]]="inf")),Tabelle12[[#This Row],[AreaPx]], NA())</f>
        <v>#N/A</v>
      </c>
      <c r="J852">
        <v>0</v>
      </c>
      <c r="K852">
        <v>0</v>
      </c>
      <c r="L852">
        <v>0</v>
      </c>
      <c r="M852">
        <v>0</v>
      </c>
      <c r="N852">
        <v>0</v>
      </c>
      <c r="O852">
        <f>Tabelle12[[#This Row],[Roll]]+Tabelle12[[#This Row],[Pitch]]</f>
        <v>0</v>
      </c>
      <c r="P852">
        <f>SQRT(Tabelle12[[#This Row],[X]]*Tabelle12[[#This Row],[X]] + Tabelle12[[#This Row],[Y]]*Tabelle12[[#This Row],[Y]] +Tabelle12[[#This Row],[Z]]*Tabelle12[[#This Row],[Z]])</f>
        <v>0</v>
      </c>
      <c r="Q852">
        <v>136</v>
      </c>
      <c r="R852">
        <v>109.2</v>
      </c>
      <c r="S852">
        <v>-41.8</v>
      </c>
      <c r="T852">
        <v>180</v>
      </c>
      <c r="U852">
        <v>6.0463400000000003E-6</v>
      </c>
      <c r="V852">
        <v>-90</v>
      </c>
    </row>
    <row r="853" spans="1:22">
      <c r="A853">
        <v>17579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 t="e">
        <f>IF(AND(Tabelle12[[#This Row],[AreaPx]]&gt;0,NOT(Tabelle12[[#This Row],[AreaPx]]="inf")),Tabelle12[[#This Row],[AreaPx]], NA())</f>
        <v>#N/A</v>
      </c>
      <c r="J853">
        <v>0</v>
      </c>
      <c r="K853">
        <v>0</v>
      </c>
      <c r="L853">
        <v>0</v>
      </c>
      <c r="M853">
        <v>0</v>
      </c>
      <c r="N853">
        <v>0</v>
      </c>
      <c r="O853">
        <f>Tabelle12[[#This Row],[Roll]]+Tabelle12[[#This Row],[Pitch]]</f>
        <v>0</v>
      </c>
      <c r="P853">
        <f>SQRT(Tabelle12[[#This Row],[X]]*Tabelle12[[#This Row],[X]] + Tabelle12[[#This Row],[Y]]*Tabelle12[[#This Row],[Y]] +Tabelle12[[#This Row],[Z]]*Tabelle12[[#This Row],[Z]])</f>
        <v>0</v>
      </c>
      <c r="Q853">
        <v>136</v>
      </c>
      <c r="R853">
        <v>109.2</v>
      </c>
      <c r="S853">
        <v>-41.8</v>
      </c>
      <c r="T853">
        <v>180</v>
      </c>
      <c r="U853">
        <v>6.0463400000000003E-6</v>
      </c>
      <c r="V853">
        <v>-90</v>
      </c>
    </row>
    <row r="854" spans="1:22">
      <c r="A854">
        <v>17609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 t="e">
        <f>IF(AND(Tabelle12[[#This Row],[AreaPx]]&gt;0,NOT(Tabelle12[[#This Row],[AreaPx]]="inf")),Tabelle12[[#This Row],[AreaPx]], NA())</f>
        <v>#N/A</v>
      </c>
      <c r="J854">
        <v>0</v>
      </c>
      <c r="K854">
        <v>0</v>
      </c>
      <c r="L854">
        <v>0</v>
      </c>
      <c r="M854">
        <v>0</v>
      </c>
      <c r="N854">
        <v>0</v>
      </c>
      <c r="O854">
        <f>Tabelle12[[#This Row],[Roll]]+Tabelle12[[#This Row],[Pitch]]</f>
        <v>0</v>
      </c>
      <c r="P854">
        <f>SQRT(Tabelle12[[#This Row],[X]]*Tabelle12[[#This Row],[X]] + Tabelle12[[#This Row],[Y]]*Tabelle12[[#This Row],[Y]] +Tabelle12[[#This Row],[Z]]*Tabelle12[[#This Row],[Z]])</f>
        <v>0</v>
      </c>
      <c r="Q854">
        <v>136</v>
      </c>
      <c r="R854">
        <v>109.2</v>
      </c>
      <c r="S854">
        <v>-41.8</v>
      </c>
      <c r="T854">
        <v>180</v>
      </c>
      <c r="U854">
        <v>6.0463400000000003E-6</v>
      </c>
      <c r="V854">
        <v>-90</v>
      </c>
    </row>
    <row r="855" spans="1:22">
      <c r="A855">
        <v>17637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 t="e">
        <f>IF(AND(Tabelle12[[#This Row],[AreaPx]]&gt;0,NOT(Tabelle12[[#This Row],[AreaPx]]="inf")),Tabelle12[[#This Row],[AreaPx]], NA())</f>
        <v>#N/A</v>
      </c>
      <c r="J855">
        <v>0</v>
      </c>
      <c r="K855">
        <v>0</v>
      </c>
      <c r="L855">
        <v>0</v>
      </c>
      <c r="M855">
        <v>0</v>
      </c>
      <c r="N855">
        <v>0</v>
      </c>
      <c r="O855">
        <f>Tabelle12[[#This Row],[Roll]]+Tabelle12[[#This Row],[Pitch]]</f>
        <v>0</v>
      </c>
      <c r="P855">
        <f>SQRT(Tabelle12[[#This Row],[X]]*Tabelle12[[#This Row],[X]] + Tabelle12[[#This Row],[Y]]*Tabelle12[[#This Row],[Y]] +Tabelle12[[#This Row],[Z]]*Tabelle12[[#This Row],[Z]])</f>
        <v>0</v>
      </c>
      <c r="Q855">
        <v>136</v>
      </c>
      <c r="R855">
        <v>109.2</v>
      </c>
      <c r="S855">
        <v>-41.8</v>
      </c>
      <c r="T855">
        <v>180</v>
      </c>
      <c r="U855">
        <v>6.0463400000000003E-6</v>
      </c>
      <c r="V855">
        <v>-90</v>
      </c>
    </row>
    <row r="856" spans="1:22">
      <c r="A856">
        <v>17652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 t="e">
        <f>IF(AND(Tabelle12[[#This Row],[AreaPx]]&gt;0,NOT(Tabelle12[[#This Row],[AreaPx]]="inf")),Tabelle12[[#This Row],[AreaPx]], NA())</f>
        <v>#N/A</v>
      </c>
      <c r="J856">
        <v>0</v>
      </c>
      <c r="K856">
        <v>0</v>
      </c>
      <c r="L856">
        <v>0</v>
      </c>
      <c r="M856">
        <v>0</v>
      </c>
      <c r="N856">
        <v>0</v>
      </c>
      <c r="O856">
        <f>Tabelle12[[#This Row],[Roll]]+Tabelle12[[#This Row],[Pitch]]</f>
        <v>0</v>
      </c>
      <c r="P856">
        <f>SQRT(Tabelle12[[#This Row],[X]]*Tabelle12[[#This Row],[X]] + Tabelle12[[#This Row],[Y]]*Tabelle12[[#This Row],[Y]] +Tabelle12[[#This Row],[Z]]*Tabelle12[[#This Row],[Z]])</f>
        <v>0</v>
      </c>
      <c r="Q856">
        <v>136</v>
      </c>
      <c r="R856">
        <v>109.2</v>
      </c>
      <c r="S856">
        <v>-41.8</v>
      </c>
      <c r="T856">
        <v>180</v>
      </c>
      <c r="U856">
        <v>6.0463400000000003E-6</v>
      </c>
      <c r="V856">
        <v>-90</v>
      </c>
    </row>
    <row r="857" spans="1:22">
      <c r="A857">
        <v>17673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 t="e">
        <f>IF(AND(Tabelle12[[#This Row],[AreaPx]]&gt;0,NOT(Tabelle12[[#This Row],[AreaPx]]="inf")),Tabelle12[[#This Row],[AreaPx]], NA())</f>
        <v>#N/A</v>
      </c>
      <c r="J857">
        <v>0</v>
      </c>
      <c r="K857">
        <v>0</v>
      </c>
      <c r="L857">
        <v>0</v>
      </c>
      <c r="M857">
        <v>0</v>
      </c>
      <c r="N857">
        <v>0</v>
      </c>
      <c r="O857">
        <f>Tabelle12[[#This Row],[Roll]]+Tabelle12[[#This Row],[Pitch]]</f>
        <v>0</v>
      </c>
      <c r="P857">
        <f>SQRT(Tabelle12[[#This Row],[X]]*Tabelle12[[#This Row],[X]] + Tabelle12[[#This Row],[Y]]*Tabelle12[[#This Row],[Y]] +Tabelle12[[#This Row],[Z]]*Tabelle12[[#This Row],[Z]])</f>
        <v>0</v>
      </c>
      <c r="Q857">
        <v>136</v>
      </c>
      <c r="R857">
        <v>109.2</v>
      </c>
      <c r="S857">
        <v>-41.8</v>
      </c>
      <c r="T857">
        <v>180</v>
      </c>
      <c r="U857">
        <v>6.0463400000000003E-6</v>
      </c>
      <c r="V857">
        <v>-90</v>
      </c>
    </row>
    <row r="858" spans="1:22">
      <c r="A858">
        <v>17694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 t="e">
        <f>IF(AND(Tabelle12[[#This Row],[AreaPx]]&gt;0,NOT(Tabelle12[[#This Row],[AreaPx]]="inf")),Tabelle12[[#This Row],[AreaPx]], NA())</f>
        <v>#N/A</v>
      </c>
      <c r="J858">
        <v>0</v>
      </c>
      <c r="K858">
        <v>0</v>
      </c>
      <c r="L858">
        <v>0</v>
      </c>
      <c r="M858">
        <v>0</v>
      </c>
      <c r="N858">
        <v>0</v>
      </c>
      <c r="O858">
        <f>Tabelle12[[#This Row],[Roll]]+Tabelle12[[#This Row],[Pitch]]</f>
        <v>0</v>
      </c>
      <c r="P858">
        <f>SQRT(Tabelle12[[#This Row],[X]]*Tabelle12[[#This Row],[X]] + Tabelle12[[#This Row],[Y]]*Tabelle12[[#This Row],[Y]] +Tabelle12[[#This Row],[Z]]*Tabelle12[[#This Row],[Z]])</f>
        <v>0</v>
      </c>
      <c r="Q858">
        <v>136</v>
      </c>
      <c r="R858">
        <v>109.2</v>
      </c>
      <c r="S858">
        <v>-41.8</v>
      </c>
      <c r="T858">
        <v>180</v>
      </c>
      <c r="U858">
        <v>6.0463400000000003E-6</v>
      </c>
      <c r="V858">
        <v>-90</v>
      </c>
    </row>
    <row r="859" spans="1:22">
      <c r="A859">
        <v>17705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 t="e">
        <f>IF(AND(Tabelle12[[#This Row],[AreaPx]]&gt;0,NOT(Tabelle12[[#This Row],[AreaPx]]="inf")),Tabelle12[[#This Row],[AreaPx]], NA())</f>
        <v>#N/A</v>
      </c>
      <c r="J859">
        <v>0</v>
      </c>
      <c r="K859">
        <v>0</v>
      </c>
      <c r="L859">
        <v>0</v>
      </c>
      <c r="M859">
        <v>0</v>
      </c>
      <c r="N859">
        <v>0</v>
      </c>
      <c r="O859">
        <f>Tabelle12[[#This Row],[Roll]]+Tabelle12[[#This Row],[Pitch]]</f>
        <v>0</v>
      </c>
      <c r="P859">
        <f>SQRT(Tabelle12[[#This Row],[X]]*Tabelle12[[#This Row],[X]] + Tabelle12[[#This Row],[Y]]*Tabelle12[[#This Row],[Y]] +Tabelle12[[#This Row],[Z]]*Tabelle12[[#This Row],[Z]])</f>
        <v>0</v>
      </c>
      <c r="Q859">
        <v>136</v>
      </c>
      <c r="R859">
        <v>109.2</v>
      </c>
      <c r="S859">
        <v>-41.8</v>
      </c>
      <c r="T859">
        <v>180</v>
      </c>
      <c r="U859">
        <v>6.0463400000000003E-6</v>
      </c>
      <c r="V859">
        <v>-90</v>
      </c>
    </row>
    <row r="860" spans="1:22">
      <c r="A860">
        <v>17712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 t="e">
        <f>IF(AND(Tabelle12[[#This Row],[AreaPx]]&gt;0,NOT(Tabelle12[[#This Row],[AreaPx]]="inf")),Tabelle12[[#This Row],[AreaPx]], NA())</f>
        <v>#N/A</v>
      </c>
      <c r="J860">
        <v>0</v>
      </c>
      <c r="K860">
        <v>0</v>
      </c>
      <c r="L860">
        <v>0</v>
      </c>
      <c r="M860">
        <v>0</v>
      </c>
      <c r="N860">
        <v>0</v>
      </c>
      <c r="O860">
        <f>Tabelle12[[#This Row],[Roll]]+Tabelle12[[#This Row],[Pitch]]</f>
        <v>0</v>
      </c>
      <c r="P860">
        <f>SQRT(Tabelle12[[#This Row],[X]]*Tabelle12[[#This Row],[X]] + Tabelle12[[#This Row],[Y]]*Tabelle12[[#This Row],[Y]] +Tabelle12[[#This Row],[Z]]*Tabelle12[[#This Row],[Z]])</f>
        <v>0</v>
      </c>
      <c r="Q860">
        <v>136</v>
      </c>
      <c r="R860">
        <v>109.2</v>
      </c>
      <c r="S860">
        <v>-41.8</v>
      </c>
      <c r="T860">
        <v>180</v>
      </c>
      <c r="U860">
        <v>6.0463400000000003E-6</v>
      </c>
      <c r="V860">
        <v>-90</v>
      </c>
    </row>
    <row r="861" spans="1:22">
      <c r="A861">
        <v>17736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 t="e">
        <f>IF(AND(Tabelle12[[#This Row],[AreaPx]]&gt;0,NOT(Tabelle12[[#This Row],[AreaPx]]="inf")),Tabelle12[[#This Row],[AreaPx]], NA())</f>
        <v>#N/A</v>
      </c>
      <c r="J861">
        <v>0</v>
      </c>
      <c r="K861">
        <v>0</v>
      </c>
      <c r="L861">
        <v>0</v>
      </c>
      <c r="M861">
        <v>0</v>
      </c>
      <c r="N861">
        <v>0</v>
      </c>
      <c r="O861">
        <f>Tabelle12[[#This Row],[Roll]]+Tabelle12[[#This Row],[Pitch]]</f>
        <v>0</v>
      </c>
      <c r="P861">
        <f>SQRT(Tabelle12[[#This Row],[X]]*Tabelle12[[#This Row],[X]] + Tabelle12[[#This Row],[Y]]*Tabelle12[[#This Row],[Y]] +Tabelle12[[#This Row],[Z]]*Tabelle12[[#This Row],[Z]])</f>
        <v>0</v>
      </c>
      <c r="Q861">
        <v>136</v>
      </c>
      <c r="R861">
        <v>109.2</v>
      </c>
      <c r="S861">
        <v>-41.8</v>
      </c>
      <c r="T861">
        <v>180</v>
      </c>
      <c r="U861">
        <v>6.0463400000000003E-6</v>
      </c>
      <c r="V861">
        <v>-90</v>
      </c>
    </row>
    <row r="862" spans="1:22">
      <c r="A862">
        <v>17752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 t="e">
        <f>IF(AND(Tabelle12[[#This Row],[AreaPx]]&gt;0,NOT(Tabelle12[[#This Row],[AreaPx]]="inf")),Tabelle12[[#This Row],[AreaPx]], NA())</f>
        <v>#N/A</v>
      </c>
      <c r="J862">
        <v>0</v>
      </c>
      <c r="K862">
        <v>0</v>
      </c>
      <c r="L862">
        <v>0</v>
      </c>
      <c r="M862">
        <v>0</v>
      </c>
      <c r="N862">
        <v>0</v>
      </c>
      <c r="O862">
        <f>Tabelle12[[#This Row],[Roll]]+Tabelle12[[#This Row],[Pitch]]</f>
        <v>0</v>
      </c>
      <c r="P862">
        <f>SQRT(Tabelle12[[#This Row],[X]]*Tabelle12[[#This Row],[X]] + Tabelle12[[#This Row],[Y]]*Tabelle12[[#This Row],[Y]] +Tabelle12[[#This Row],[Z]]*Tabelle12[[#This Row],[Z]])</f>
        <v>0</v>
      </c>
      <c r="Q862">
        <v>136</v>
      </c>
      <c r="R862">
        <v>109.2</v>
      </c>
      <c r="S862">
        <v>-41.8</v>
      </c>
      <c r="T862">
        <v>180</v>
      </c>
      <c r="U862">
        <v>6.0463400000000003E-6</v>
      </c>
      <c r="V862">
        <v>-90</v>
      </c>
    </row>
    <row r="863" spans="1:22">
      <c r="A863">
        <v>17775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 t="e">
        <f>IF(AND(Tabelle12[[#This Row],[AreaPx]]&gt;0,NOT(Tabelle12[[#This Row],[AreaPx]]="inf")),Tabelle12[[#This Row],[AreaPx]], NA())</f>
        <v>#N/A</v>
      </c>
      <c r="J863">
        <v>0</v>
      </c>
      <c r="K863">
        <v>0</v>
      </c>
      <c r="L863">
        <v>0</v>
      </c>
      <c r="M863">
        <v>0</v>
      </c>
      <c r="N863">
        <v>0</v>
      </c>
      <c r="O863">
        <f>Tabelle12[[#This Row],[Roll]]+Tabelle12[[#This Row],[Pitch]]</f>
        <v>0</v>
      </c>
      <c r="P863">
        <f>SQRT(Tabelle12[[#This Row],[X]]*Tabelle12[[#This Row],[X]] + Tabelle12[[#This Row],[Y]]*Tabelle12[[#This Row],[Y]] +Tabelle12[[#This Row],[Z]]*Tabelle12[[#This Row],[Z]])</f>
        <v>0</v>
      </c>
      <c r="Q863">
        <v>136</v>
      </c>
      <c r="R863">
        <v>109.2</v>
      </c>
      <c r="S863">
        <v>-41.8</v>
      </c>
      <c r="T863">
        <v>180</v>
      </c>
      <c r="U863">
        <v>6.0463400000000003E-6</v>
      </c>
      <c r="V863">
        <v>-90</v>
      </c>
    </row>
    <row r="864" spans="1:22">
      <c r="A864">
        <v>17801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 t="e">
        <f>IF(AND(Tabelle12[[#This Row],[AreaPx]]&gt;0,NOT(Tabelle12[[#This Row],[AreaPx]]="inf")),Tabelle12[[#This Row],[AreaPx]], NA())</f>
        <v>#N/A</v>
      </c>
      <c r="J864">
        <v>0</v>
      </c>
      <c r="K864">
        <v>0</v>
      </c>
      <c r="L864">
        <v>0</v>
      </c>
      <c r="M864">
        <v>0</v>
      </c>
      <c r="N864">
        <v>0</v>
      </c>
      <c r="O864">
        <f>Tabelle12[[#This Row],[Roll]]+Tabelle12[[#This Row],[Pitch]]</f>
        <v>0</v>
      </c>
      <c r="P864">
        <f>SQRT(Tabelle12[[#This Row],[X]]*Tabelle12[[#This Row],[X]] + Tabelle12[[#This Row],[Y]]*Tabelle12[[#This Row],[Y]] +Tabelle12[[#This Row],[Z]]*Tabelle12[[#This Row],[Z]])</f>
        <v>0</v>
      </c>
      <c r="Q864">
        <v>136</v>
      </c>
      <c r="R864">
        <v>109.2</v>
      </c>
      <c r="S864">
        <v>-41.8</v>
      </c>
      <c r="T864">
        <v>180</v>
      </c>
      <c r="U864">
        <v>6.0463400000000003E-6</v>
      </c>
      <c r="V864">
        <v>-90</v>
      </c>
    </row>
    <row r="865" spans="1:22">
      <c r="A865">
        <v>17816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 t="e">
        <f>IF(AND(Tabelle12[[#This Row],[AreaPx]]&gt;0,NOT(Tabelle12[[#This Row],[AreaPx]]="inf")),Tabelle12[[#This Row],[AreaPx]], NA())</f>
        <v>#N/A</v>
      </c>
      <c r="J865">
        <v>0</v>
      </c>
      <c r="K865">
        <v>0</v>
      </c>
      <c r="L865">
        <v>0</v>
      </c>
      <c r="M865">
        <v>0</v>
      </c>
      <c r="N865">
        <v>0</v>
      </c>
      <c r="O865">
        <f>Tabelle12[[#This Row],[Roll]]+Tabelle12[[#This Row],[Pitch]]</f>
        <v>0</v>
      </c>
      <c r="P865">
        <f>SQRT(Tabelle12[[#This Row],[X]]*Tabelle12[[#This Row],[X]] + Tabelle12[[#This Row],[Y]]*Tabelle12[[#This Row],[Y]] +Tabelle12[[#This Row],[Z]]*Tabelle12[[#This Row],[Z]])</f>
        <v>0</v>
      </c>
      <c r="Q865">
        <v>136</v>
      </c>
      <c r="R865">
        <v>109.2</v>
      </c>
      <c r="S865">
        <v>-41.8</v>
      </c>
      <c r="T865">
        <v>180</v>
      </c>
      <c r="U865">
        <v>6.0463400000000003E-6</v>
      </c>
      <c r="V865">
        <v>-90</v>
      </c>
    </row>
    <row r="866" spans="1:22">
      <c r="A866">
        <v>17836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 t="e">
        <f>IF(AND(Tabelle12[[#This Row],[AreaPx]]&gt;0,NOT(Tabelle12[[#This Row],[AreaPx]]="inf")),Tabelle12[[#This Row],[AreaPx]], NA())</f>
        <v>#N/A</v>
      </c>
      <c r="J866">
        <v>0</v>
      </c>
      <c r="K866">
        <v>0</v>
      </c>
      <c r="L866">
        <v>0</v>
      </c>
      <c r="M866">
        <v>0</v>
      </c>
      <c r="N866">
        <v>0</v>
      </c>
      <c r="O866">
        <f>Tabelle12[[#This Row],[Roll]]+Tabelle12[[#This Row],[Pitch]]</f>
        <v>0</v>
      </c>
      <c r="P866">
        <f>SQRT(Tabelle12[[#This Row],[X]]*Tabelle12[[#This Row],[X]] + Tabelle12[[#This Row],[Y]]*Tabelle12[[#This Row],[Y]] +Tabelle12[[#This Row],[Z]]*Tabelle12[[#This Row],[Z]])</f>
        <v>0</v>
      </c>
      <c r="Q866">
        <v>136</v>
      </c>
      <c r="R866">
        <v>109.2</v>
      </c>
      <c r="S866">
        <v>-41.8</v>
      </c>
      <c r="T866">
        <v>180</v>
      </c>
      <c r="U866">
        <v>6.0463400000000003E-6</v>
      </c>
      <c r="V866">
        <v>-90</v>
      </c>
    </row>
    <row r="867" spans="1:22">
      <c r="A867">
        <v>17852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 t="e">
        <f>IF(AND(Tabelle12[[#This Row],[AreaPx]]&gt;0,NOT(Tabelle12[[#This Row],[AreaPx]]="inf")),Tabelle12[[#This Row],[AreaPx]], NA())</f>
        <v>#N/A</v>
      </c>
      <c r="J867">
        <v>0</v>
      </c>
      <c r="K867">
        <v>0</v>
      </c>
      <c r="L867">
        <v>0</v>
      </c>
      <c r="M867">
        <v>0</v>
      </c>
      <c r="N867">
        <v>0</v>
      </c>
      <c r="O867">
        <f>Tabelle12[[#This Row],[Roll]]+Tabelle12[[#This Row],[Pitch]]</f>
        <v>0</v>
      </c>
      <c r="P867">
        <f>SQRT(Tabelle12[[#This Row],[X]]*Tabelle12[[#This Row],[X]] + Tabelle12[[#This Row],[Y]]*Tabelle12[[#This Row],[Y]] +Tabelle12[[#This Row],[Z]]*Tabelle12[[#This Row],[Z]])</f>
        <v>0</v>
      </c>
      <c r="Q867">
        <v>136</v>
      </c>
      <c r="R867">
        <v>109.2</v>
      </c>
      <c r="S867">
        <v>-41.8</v>
      </c>
      <c r="T867">
        <v>180</v>
      </c>
      <c r="U867">
        <v>6.0463400000000003E-6</v>
      </c>
      <c r="V867">
        <v>-90</v>
      </c>
    </row>
    <row r="868" spans="1:22">
      <c r="A868">
        <v>17873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 t="e">
        <f>IF(AND(Tabelle12[[#This Row],[AreaPx]]&gt;0,NOT(Tabelle12[[#This Row],[AreaPx]]="inf")),Tabelle12[[#This Row],[AreaPx]], NA())</f>
        <v>#N/A</v>
      </c>
      <c r="J868">
        <v>0</v>
      </c>
      <c r="K868">
        <v>0</v>
      </c>
      <c r="L868">
        <v>0</v>
      </c>
      <c r="M868">
        <v>0</v>
      </c>
      <c r="N868">
        <v>0</v>
      </c>
      <c r="O868">
        <f>Tabelle12[[#This Row],[Roll]]+Tabelle12[[#This Row],[Pitch]]</f>
        <v>0</v>
      </c>
      <c r="P868">
        <f>SQRT(Tabelle12[[#This Row],[X]]*Tabelle12[[#This Row],[X]] + Tabelle12[[#This Row],[Y]]*Tabelle12[[#This Row],[Y]] +Tabelle12[[#This Row],[Z]]*Tabelle12[[#This Row],[Z]])</f>
        <v>0</v>
      </c>
      <c r="Q868">
        <v>136</v>
      </c>
      <c r="R868">
        <v>109.2</v>
      </c>
      <c r="S868">
        <v>-41.8</v>
      </c>
      <c r="T868">
        <v>180</v>
      </c>
      <c r="U868">
        <v>6.0463400000000003E-6</v>
      </c>
      <c r="V868">
        <v>-90</v>
      </c>
    </row>
    <row r="869" spans="1:22">
      <c r="A869">
        <v>17895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 t="e">
        <f>IF(AND(Tabelle12[[#This Row],[AreaPx]]&gt;0,NOT(Tabelle12[[#This Row],[AreaPx]]="inf")),Tabelle12[[#This Row],[AreaPx]], NA())</f>
        <v>#N/A</v>
      </c>
      <c r="J869">
        <v>0</v>
      </c>
      <c r="K869">
        <v>0</v>
      </c>
      <c r="L869">
        <v>0</v>
      </c>
      <c r="M869">
        <v>0</v>
      </c>
      <c r="N869">
        <v>0</v>
      </c>
      <c r="O869">
        <f>Tabelle12[[#This Row],[Roll]]+Tabelle12[[#This Row],[Pitch]]</f>
        <v>0</v>
      </c>
      <c r="P869">
        <f>SQRT(Tabelle12[[#This Row],[X]]*Tabelle12[[#This Row],[X]] + Tabelle12[[#This Row],[Y]]*Tabelle12[[#This Row],[Y]] +Tabelle12[[#This Row],[Z]]*Tabelle12[[#This Row],[Z]])</f>
        <v>0</v>
      </c>
      <c r="Q869">
        <v>136</v>
      </c>
      <c r="R869">
        <v>109.2</v>
      </c>
      <c r="S869">
        <v>-41.8</v>
      </c>
      <c r="T869">
        <v>180</v>
      </c>
      <c r="U869">
        <v>6.0463400000000003E-6</v>
      </c>
      <c r="V869">
        <v>-90</v>
      </c>
    </row>
    <row r="870" spans="1:22">
      <c r="A870">
        <v>17907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 t="e">
        <f>IF(AND(Tabelle12[[#This Row],[AreaPx]]&gt;0,NOT(Tabelle12[[#This Row],[AreaPx]]="inf")),Tabelle12[[#This Row],[AreaPx]], NA())</f>
        <v>#N/A</v>
      </c>
      <c r="J870">
        <v>0</v>
      </c>
      <c r="K870">
        <v>0</v>
      </c>
      <c r="L870">
        <v>0</v>
      </c>
      <c r="M870">
        <v>0</v>
      </c>
      <c r="N870">
        <v>0</v>
      </c>
      <c r="O870">
        <f>Tabelle12[[#This Row],[Roll]]+Tabelle12[[#This Row],[Pitch]]</f>
        <v>0</v>
      </c>
      <c r="P870">
        <f>SQRT(Tabelle12[[#This Row],[X]]*Tabelle12[[#This Row],[X]] + Tabelle12[[#This Row],[Y]]*Tabelle12[[#This Row],[Y]] +Tabelle12[[#This Row],[Z]]*Tabelle12[[#This Row],[Z]])</f>
        <v>0</v>
      </c>
      <c r="Q870">
        <v>136</v>
      </c>
      <c r="R870">
        <v>109.2</v>
      </c>
      <c r="S870">
        <v>-41.8</v>
      </c>
      <c r="T870">
        <v>180</v>
      </c>
      <c r="U870">
        <v>6.0463400000000003E-6</v>
      </c>
      <c r="V870">
        <v>-90</v>
      </c>
    </row>
    <row r="871" spans="1:22">
      <c r="A871">
        <v>17931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 t="e">
        <f>IF(AND(Tabelle12[[#This Row],[AreaPx]]&gt;0,NOT(Tabelle12[[#This Row],[AreaPx]]="inf")),Tabelle12[[#This Row],[AreaPx]], NA())</f>
        <v>#N/A</v>
      </c>
      <c r="J871">
        <v>0</v>
      </c>
      <c r="K871">
        <v>0</v>
      </c>
      <c r="L871">
        <v>0</v>
      </c>
      <c r="M871">
        <v>0</v>
      </c>
      <c r="N871">
        <v>0</v>
      </c>
      <c r="O871">
        <f>Tabelle12[[#This Row],[Roll]]+Tabelle12[[#This Row],[Pitch]]</f>
        <v>0</v>
      </c>
      <c r="P871">
        <f>SQRT(Tabelle12[[#This Row],[X]]*Tabelle12[[#This Row],[X]] + Tabelle12[[#This Row],[Y]]*Tabelle12[[#This Row],[Y]] +Tabelle12[[#This Row],[Z]]*Tabelle12[[#This Row],[Z]])</f>
        <v>0</v>
      </c>
      <c r="Q871">
        <v>136</v>
      </c>
      <c r="R871">
        <v>109.2</v>
      </c>
      <c r="S871">
        <v>-41.8</v>
      </c>
      <c r="T871">
        <v>180</v>
      </c>
      <c r="U871">
        <v>6.0463400000000003E-6</v>
      </c>
      <c r="V871">
        <v>-90</v>
      </c>
    </row>
    <row r="872" spans="1:22">
      <c r="A872">
        <v>17946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 t="e">
        <f>IF(AND(Tabelle12[[#This Row],[AreaPx]]&gt;0,NOT(Tabelle12[[#This Row],[AreaPx]]="inf")),Tabelle12[[#This Row],[AreaPx]], NA())</f>
        <v>#N/A</v>
      </c>
      <c r="J872">
        <v>0</v>
      </c>
      <c r="K872">
        <v>0</v>
      </c>
      <c r="L872">
        <v>0</v>
      </c>
      <c r="M872">
        <v>0</v>
      </c>
      <c r="N872">
        <v>0</v>
      </c>
      <c r="O872">
        <f>Tabelle12[[#This Row],[Roll]]+Tabelle12[[#This Row],[Pitch]]</f>
        <v>0</v>
      </c>
      <c r="P872">
        <f>SQRT(Tabelle12[[#This Row],[X]]*Tabelle12[[#This Row],[X]] + Tabelle12[[#This Row],[Y]]*Tabelle12[[#This Row],[Y]] +Tabelle12[[#This Row],[Z]]*Tabelle12[[#This Row],[Z]])</f>
        <v>0</v>
      </c>
      <c r="Q872">
        <v>136</v>
      </c>
      <c r="R872">
        <v>109.2</v>
      </c>
      <c r="S872">
        <v>-41.8</v>
      </c>
      <c r="T872">
        <v>180</v>
      </c>
      <c r="U872">
        <v>6.0463400000000003E-6</v>
      </c>
      <c r="V872">
        <v>-90</v>
      </c>
    </row>
    <row r="873" spans="1:22">
      <c r="A873">
        <v>17970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 t="e">
        <f>IF(AND(Tabelle12[[#This Row],[AreaPx]]&gt;0,NOT(Tabelle12[[#This Row],[AreaPx]]="inf")),Tabelle12[[#This Row],[AreaPx]], NA())</f>
        <v>#N/A</v>
      </c>
      <c r="J873">
        <v>0</v>
      </c>
      <c r="K873">
        <v>0</v>
      </c>
      <c r="L873">
        <v>0</v>
      </c>
      <c r="M873">
        <v>0</v>
      </c>
      <c r="N873">
        <v>0</v>
      </c>
      <c r="O873">
        <f>Tabelle12[[#This Row],[Roll]]+Tabelle12[[#This Row],[Pitch]]</f>
        <v>0</v>
      </c>
      <c r="P873">
        <f>SQRT(Tabelle12[[#This Row],[X]]*Tabelle12[[#This Row],[X]] + Tabelle12[[#This Row],[Y]]*Tabelle12[[#This Row],[Y]] +Tabelle12[[#This Row],[Z]]*Tabelle12[[#This Row],[Z]])</f>
        <v>0</v>
      </c>
      <c r="Q873">
        <v>136</v>
      </c>
      <c r="R873">
        <v>109.2</v>
      </c>
      <c r="S873">
        <v>-41.8</v>
      </c>
      <c r="T873">
        <v>180</v>
      </c>
      <c r="U873">
        <v>6.0463400000000003E-6</v>
      </c>
      <c r="V873">
        <v>-90</v>
      </c>
    </row>
    <row r="874" spans="1:22">
      <c r="A874">
        <v>17982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 t="e">
        <f>IF(AND(Tabelle12[[#This Row],[AreaPx]]&gt;0,NOT(Tabelle12[[#This Row],[AreaPx]]="inf")),Tabelle12[[#This Row],[AreaPx]], NA())</f>
        <v>#N/A</v>
      </c>
      <c r="J874">
        <v>0</v>
      </c>
      <c r="K874">
        <v>0</v>
      </c>
      <c r="L874">
        <v>0</v>
      </c>
      <c r="M874">
        <v>0</v>
      </c>
      <c r="N874">
        <v>0</v>
      </c>
      <c r="O874">
        <f>Tabelle12[[#This Row],[Roll]]+Tabelle12[[#This Row],[Pitch]]</f>
        <v>0</v>
      </c>
      <c r="P874">
        <f>SQRT(Tabelle12[[#This Row],[X]]*Tabelle12[[#This Row],[X]] + Tabelle12[[#This Row],[Y]]*Tabelle12[[#This Row],[Y]] +Tabelle12[[#This Row],[Z]]*Tabelle12[[#This Row],[Z]])</f>
        <v>0</v>
      </c>
      <c r="Q874">
        <v>136</v>
      </c>
      <c r="R874">
        <v>109.2</v>
      </c>
      <c r="S874">
        <v>-41.8</v>
      </c>
      <c r="T874">
        <v>180</v>
      </c>
      <c r="U874">
        <v>6.0463400000000003E-6</v>
      </c>
      <c r="V874">
        <v>-90</v>
      </c>
    </row>
    <row r="875" spans="1:22">
      <c r="A875">
        <v>18011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 t="e">
        <f>IF(AND(Tabelle12[[#This Row],[AreaPx]]&gt;0,NOT(Tabelle12[[#This Row],[AreaPx]]="inf")),Tabelle12[[#This Row],[AreaPx]], NA())</f>
        <v>#N/A</v>
      </c>
      <c r="J875">
        <v>0</v>
      </c>
      <c r="K875">
        <v>0</v>
      </c>
      <c r="L875">
        <v>0</v>
      </c>
      <c r="M875">
        <v>0</v>
      </c>
      <c r="N875">
        <v>0</v>
      </c>
      <c r="O875">
        <f>Tabelle12[[#This Row],[Roll]]+Tabelle12[[#This Row],[Pitch]]</f>
        <v>0</v>
      </c>
      <c r="P875">
        <f>SQRT(Tabelle12[[#This Row],[X]]*Tabelle12[[#This Row],[X]] + Tabelle12[[#This Row],[Y]]*Tabelle12[[#This Row],[Y]] +Tabelle12[[#This Row],[Z]]*Tabelle12[[#This Row],[Z]])</f>
        <v>0</v>
      </c>
      <c r="Q875">
        <v>136</v>
      </c>
      <c r="R875">
        <v>109.2</v>
      </c>
      <c r="S875">
        <v>-41.8</v>
      </c>
      <c r="T875">
        <v>180</v>
      </c>
      <c r="U875">
        <v>6.0463400000000003E-6</v>
      </c>
      <c r="V875">
        <v>-90</v>
      </c>
    </row>
    <row r="876" spans="1:22">
      <c r="A876">
        <v>18036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 t="e">
        <f>IF(AND(Tabelle12[[#This Row],[AreaPx]]&gt;0,NOT(Tabelle12[[#This Row],[AreaPx]]="inf")),Tabelle12[[#This Row],[AreaPx]], NA())</f>
        <v>#N/A</v>
      </c>
      <c r="J876">
        <v>0</v>
      </c>
      <c r="K876">
        <v>0</v>
      </c>
      <c r="L876">
        <v>0</v>
      </c>
      <c r="M876">
        <v>0</v>
      </c>
      <c r="N876">
        <v>0</v>
      </c>
      <c r="O876">
        <f>Tabelle12[[#This Row],[Roll]]+Tabelle12[[#This Row],[Pitch]]</f>
        <v>0</v>
      </c>
      <c r="P876">
        <f>SQRT(Tabelle12[[#This Row],[X]]*Tabelle12[[#This Row],[X]] + Tabelle12[[#This Row],[Y]]*Tabelle12[[#This Row],[Y]] +Tabelle12[[#This Row],[Z]]*Tabelle12[[#This Row],[Z]])</f>
        <v>0</v>
      </c>
      <c r="Q876">
        <v>136</v>
      </c>
      <c r="R876">
        <v>109.2</v>
      </c>
      <c r="S876">
        <v>-41.8</v>
      </c>
      <c r="T876">
        <v>180</v>
      </c>
      <c r="U876">
        <v>6.0463400000000003E-6</v>
      </c>
      <c r="V876">
        <v>-90</v>
      </c>
    </row>
    <row r="877" spans="1:22">
      <c r="A877">
        <v>18052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 t="e">
        <f>IF(AND(Tabelle12[[#This Row],[AreaPx]]&gt;0,NOT(Tabelle12[[#This Row],[AreaPx]]="inf")),Tabelle12[[#This Row],[AreaPx]], NA())</f>
        <v>#N/A</v>
      </c>
      <c r="J877">
        <v>0</v>
      </c>
      <c r="K877">
        <v>0</v>
      </c>
      <c r="L877">
        <v>0</v>
      </c>
      <c r="M877">
        <v>0</v>
      </c>
      <c r="N877">
        <v>0</v>
      </c>
      <c r="O877">
        <f>Tabelle12[[#This Row],[Roll]]+Tabelle12[[#This Row],[Pitch]]</f>
        <v>0</v>
      </c>
      <c r="P877">
        <f>SQRT(Tabelle12[[#This Row],[X]]*Tabelle12[[#This Row],[X]] + Tabelle12[[#This Row],[Y]]*Tabelle12[[#This Row],[Y]] +Tabelle12[[#This Row],[Z]]*Tabelle12[[#This Row],[Z]])</f>
        <v>0</v>
      </c>
      <c r="Q877">
        <v>136</v>
      </c>
      <c r="R877">
        <v>109.2</v>
      </c>
      <c r="S877">
        <v>-41.8</v>
      </c>
      <c r="T877">
        <v>180</v>
      </c>
      <c r="U877">
        <v>6.0463400000000003E-6</v>
      </c>
      <c r="V877">
        <v>-90</v>
      </c>
    </row>
    <row r="878" spans="1:22">
      <c r="A878">
        <v>18077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 t="e">
        <f>IF(AND(Tabelle12[[#This Row],[AreaPx]]&gt;0,NOT(Tabelle12[[#This Row],[AreaPx]]="inf")),Tabelle12[[#This Row],[AreaPx]], NA())</f>
        <v>#N/A</v>
      </c>
      <c r="J878">
        <v>0</v>
      </c>
      <c r="K878">
        <v>0</v>
      </c>
      <c r="L878">
        <v>0</v>
      </c>
      <c r="M878">
        <v>0</v>
      </c>
      <c r="N878">
        <v>0</v>
      </c>
      <c r="O878">
        <f>Tabelle12[[#This Row],[Roll]]+Tabelle12[[#This Row],[Pitch]]</f>
        <v>0</v>
      </c>
      <c r="P878">
        <f>SQRT(Tabelle12[[#This Row],[X]]*Tabelle12[[#This Row],[X]] + Tabelle12[[#This Row],[Y]]*Tabelle12[[#This Row],[Y]] +Tabelle12[[#This Row],[Z]]*Tabelle12[[#This Row],[Z]])</f>
        <v>0</v>
      </c>
      <c r="Q878">
        <v>136</v>
      </c>
      <c r="R878">
        <v>109.2</v>
      </c>
      <c r="S878">
        <v>-41.8</v>
      </c>
      <c r="T878">
        <v>180</v>
      </c>
      <c r="U878">
        <v>6.0463400000000003E-6</v>
      </c>
      <c r="V878">
        <v>-90</v>
      </c>
    </row>
    <row r="879" spans="1:22">
      <c r="A879">
        <v>18104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 t="e">
        <f>IF(AND(Tabelle12[[#This Row],[AreaPx]]&gt;0,NOT(Tabelle12[[#This Row],[AreaPx]]="inf")),Tabelle12[[#This Row],[AreaPx]], NA())</f>
        <v>#N/A</v>
      </c>
      <c r="J879">
        <v>0</v>
      </c>
      <c r="K879">
        <v>0</v>
      </c>
      <c r="L879">
        <v>0</v>
      </c>
      <c r="M879">
        <v>0</v>
      </c>
      <c r="N879">
        <v>0</v>
      </c>
      <c r="O879">
        <f>Tabelle12[[#This Row],[Roll]]+Tabelle12[[#This Row],[Pitch]]</f>
        <v>0</v>
      </c>
      <c r="P879">
        <f>SQRT(Tabelle12[[#This Row],[X]]*Tabelle12[[#This Row],[X]] + Tabelle12[[#This Row],[Y]]*Tabelle12[[#This Row],[Y]] +Tabelle12[[#This Row],[Z]]*Tabelle12[[#This Row],[Z]])</f>
        <v>0</v>
      </c>
      <c r="Q879">
        <v>136</v>
      </c>
      <c r="R879">
        <v>109.2</v>
      </c>
      <c r="S879">
        <v>-41.8</v>
      </c>
      <c r="T879">
        <v>180</v>
      </c>
      <c r="U879">
        <v>6.0463400000000003E-6</v>
      </c>
      <c r="V879">
        <v>-90</v>
      </c>
    </row>
    <row r="880" spans="1:22">
      <c r="A880">
        <v>18121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 t="e">
        <f>IF(AND(Tabelle12[[#This Row],[AreaPx]]&gt;0,NOT(Tabelle12[[#This Row],[AreaPx]]="inf")),Tabelle12[[#This Row],[AreaPx]], NA())</f>
        <v>#N/A</v>
      </c>
      <c r="J880">
        <v>0</v>
      </c>
      <c r="K880">
        <v>0</v>
      </c>
      <c r="L880">
        <v>0</v>
      </c>
      <c r="M880">
        <v>0</v>
      </c>
      <c r="N880">
        <v>0</v>
      </c>
      <c r="O880">
        <f>Tabelle12[[#This Row],[Roll]]+Tabelle12[[#This Row],[Pitch]]</f>
        <v>0</v>
      </c>
      <c r="P880">
        <f>SQRT(Tabelle12[[#This Row],[X]]*Tabelle12[[#This Row],[X]] + Tabelle12[[#This Row],[Y]]*Tabelle12[[#This Row],[Y]] +Tabelle12[[#This Row],[Z]]*Tabelle12[[#This Row],[Z]])</f>
        <v>0</v>
      </c>
      <c r="Q880">
        <v>136</v>
      </c>
      <c r="R880">
        <v>109.2</v>
      </c>
      <c r="S880">
        <v>-41.8</v>
      </c>
      <c r="T880">
        <v>180</v>
      </c>
      <c r="U880">
        <v>6.0463400000000003E-6</v>
      </c>
      <c r="V880">
        <v>-90</v>
      </c>
    </row>
    <row r="881" spans="1:22">
      <c r="A881">
        <v>18152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 t="e">
        <f>IF(AND(Tabelle12[[#This Row],[AreaPx]]&gt;0,NOT(Tabelle12[[#This Row],[AreaPx]]="inf")),Tabelle12[[#This Row],[AreaPx]], NA())</f>
        <v>#N/A</v>
      </c>
      <c r="J881">
        <v>0</v>
      </c>
      <c r="K881">
        <v>0</v>
      </c>
      <c r="L881">
        <v>0</v>
      </c>
      <c r="M881">
        <v>0</v>
      </c>
      <c r="N881">
        <v>0</v>
      </c>
      <c r="O881">
        <f>Tabelle12[[#This Row],[Roll]]+Tabelle12[[#This Row],[Pitch]]</f>
        <v>0</v>
      </c>
      <c r="P881">
        <f>SQRT(Tabelle12[[#This Row],[X]]*Tabelle12[[#This Row],[X]] + Tabelle12[[#This Row],[Y]]*Tabelle12[[#This Row],[Y]] +Tabelle12[[#This Row],[Z]]*Tabelle12[[#This Row],[Z]])</f>
        <v>0</v>
      </c>
      <c r="Q881">
        <v>136</v>
      </c>
      <c r="R881">
        <v>109.2</v>
      </c>
      <c r="S881">
        <v>-41.8</v>
      </c>
      <c r="T881">
        <v>180</v>
      </c>
      <c r="U881">
        <v>6.0463400000000003E-6</v>
      </c>
      <c r="V881">
        <v>-90</v>
      </c>
    </row>
    <row r="882" spans="1:22">
      <c r="A882">
        <v>18181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 t="e">
        <f>IF(AND(Tabelle12[[#This Row],[AreaPx]]&gt;0,NOT(Tabelle12[[#This Row],[AreaPx]]="inf")),Tabelle12[[#This Row],[AreaPx]], NA())</f>
        <v>#N/A</v>
      </c>
      <c r="J882">
        <v>0</v>
      </c>
      <c r="K882">
        <v>0</v>
      </c>
      <c r="L882">
        <v>0</v>
      </c>
      <c r="M882">
        <v>0</v>
      </c>
      <c r="N882">
        <v>0</v>
      </c>
      <c r="O882">
        <f>Tabelle12[[#This Row],[Roll]]+Tabelle12[[#This Row],[Pitch]]</f>
        <v>0</v>
      </c>
      <c r="P882">
        <f>SQRT(Tabelle12[[#This Row],[X]]*Tabelle12[[#This Row],[X]] + Tabelle12[[#This Row],[Y]]*Tabelle12[[#This Row],[Y]] +Tabelle12[[#This Row],[Z]]*Tabelle12[[#This Row],[Z]])</f>
        <v>0</v>
      </c>
      <c r="Q882">
        <v>136</v>
      </c>
      <c r="R882">
        <v>109.2</v>
      </c>
      <c r="S882">
        <v>-41.8</v>
      </c>
      <c r="T882">
        <v>180</v>
      </c>
      <c r="U882">
        <v>6.0463400000000003E-6</v>
      </c>
      <c r="V882">
        <v>-90</v>
      </c>
    </row>
    <row r="883" spans="1:22">
      <c r="A883">
        <v>18217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 t="e">
        <f>IF(AND(Tabelle12[[#This Row],[AreaPx]]&gt;0,NOT(Tabelle12[[#This Row],[AreaPx]]="inf")),Tabelle12[[#This Row],[AreaPx]], NA())</f>
        <v>#N/A</v>
      </c>
      <c r="J883">
        <v>0</v>
      </c>
      <c r="K883">
        <v>0</v>
      </c>
      <c r="L883">
        <v>0</v>
      </c>
      <c r="M883">
        <v>0</v>
      </c>
      <c r="N883">
        <v>0</v>
      </c>
      <c r="O883">
        <f>Tabelle12[[#This Row],[Roll]]+Tabelle12[[#This Row],[Pitch]]</f>
        <v>0</v>
      </c>
      <c r="P883">
        <f>SQRT(Tabelle12[[#This Row],[X]]*Tabelle12[[#This Row],[X]] + Tabelle12[[#This Row],[Y]]*Tabelle12[[#This Row],[Y]] +Tabelle12[[#This Row],[Z]]*Tabelle12[[#This Row],[Z]])</f>
        <v>0</v>
      </c>
      <c r="Q883">
        <v>136</v>
      </c>
      <c r="R883">
        <v>109.2</v>
      </c>
      <c r="S883">
        <v>-41.8</v>
      </c>
      <c r="T883">
        <v>180</v>
      </c>
      <c r="U883">
        <v>6.0463400000000003E-6</v>
      </c>
      <c r="V883">
        <v>-90</v>
      </c>
    </row>
    <row r="884" spans="1:22">
      <c r="A884">
        <v>18253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 t="e">
        <f>IF(AND(Tabelle12[[#This Row],[AreaPx]]&gt;0,NOT(Tabelle12[[#This Row],[AreaPx]]="inf")),Tabelle12[[#This Row],[AreaPx]], NA())</f>
        <v>#N/A</v>
      </c>
      <c r="J884">
        <v>0</v>
      </c>
      <c r="K884">
        <v>0</v>
      </c>
      <c r="L884">
        <v>0</v>
      </c>
      <c r="M884">
        <v>0</v>
      </c>
      <c r="N884">
        <v>0</v>
      </c>
      <c r="O884">
        <f>Tabelle12[[#This Row],[Roll]]+Tabelle12[[#This Row],[Pitch]]</f>
        <v>0</v>
      </c>
      <c r="P884">
        <f>SQRT(Tabelle12[[#This Row],[X]]*Tabelle12[[#This Row],[X]] + Tabelle12[[#This Row],[Y]]*Tabelle12[[#This Row],[Y]] +Tabelle12[[#This Row],[Z]]*Tabelle12[[#This Row],[Z]])</f>
        <v>0</v>
      </c>
      <c r="Q884">
        <v>136</v>
      </c>
      <c r="R884">
        <v>109.2</v>
      </c>
      <c r="S884">
        <v>-41.8</v>
      </c>
      <c r="T884">
        <v>180</v>
      </c>
      <c r="U884">
        <v>6.0463400000000003E-6</v>
      </c>
      <c r="V884">
        <v>-90</v>
      </c>
    </row>
    <row r="885" spans="1:22">
      <c r="A885">
        <v>18284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 t="e">
        <f>IF(AND(Tabelle12[[#This Row],[AreaPx]]&gt;0,NOT(Tabelle12[[#This Row],[AreaPx]]="inf")),Tabelle12[[#This Row],[AreaPx]], NA())</f>
        <v>#N/A</v>
      </c>
      <c r="J885">
        <v>0</v>
      </c>
      <c r="K885">
        <v>0</v>
      </c>
      <c r="L885">
        <v>0</v>
      </c>
      <c r="M885">
        <v>0</v>
      </c>
      <c r="N885">
        <v>0</v>
      </c>
      <c r="O885">
        <f>Tabelle12[[#This Row],[Roll]]+Tabelle12[[#This Row],[Pitch]]</f>
        <v>0</v>
      </c>
      <c r="P885">
        <f>SQRT(Tabelle12[[#This Row],[X]]*Tabelle12[[#This Row],[X]] + Tabelle12[[#This Row],[Y]]*Tabelle12[[#This Row],[Y]] +Tabelle12[[#This Row],[Z]]*Tabelle12[[#This Row],[Z]])</f>
        <v>0</v>
      </c>
      <c r="Q885">
        <v>136</v>
      </c>
      <c r="R885">
        <v>109.2</v>
      </c>
      <c r="S885">
        <v>-41.8</v>
      </c>
      <c r="T885">
        <v>180</v>
      </c>
      <c r="U885">
        <v>6.0463400000000003E-6</v>
      </c>
      <c r="V885">
        <v>-90</v>
      </c>
    </row>
    <row r="886" spans="1:22">
      <c r="A886">
        <v>18317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 t="e">
        <f>IF(AND(Tabelle12[[#This Row],[AreaPx]]&gt;0,NOT(Tabelle12[[#This Row],[AreaPx]]="inf")),Tabelle12[[#This Row],[AreaPx]], NA())</f>
        <v>#N/A</v>
      </c>
      <c r="J886">
        <v>0</v>
      </c>
      <c r="K886">
        <v>0</v>
      </c>
      <c r="L886">
        <v>0</v>
      </c>
      <c r="M886">
        <v>0</v>
      </c>
      <c r="N886">
        <v>0</v>
      </c>
      <c r="O886">
        <f>Tabelle12[[#This Row],[Roll]]+Tabelle12[[#This Row],[Pitch]]</f>
        <v>0</v>
      </c>
      <c r="P886">
        <f>SQRT(Tabelle12[[#This Row],[X]]*Tabelle12[[#This Row],[X]] + Tabelle12[[#This Row],[Y]]*Tabelle12[[#This Row],[Y]] +Tabelle12[[#This Row],[Z]]*Tabelle12[[#This Row],[Z]])</f>
        <v>0</v>
      </c>
      <c r="Q886">
        <v>136</v>
      </c>
      <c r="R886">
        <v>109.2</v>
      </c>
      <c r="S886">
        <v>-41.8</v>
      </c>
      <c r="T886">
        <v>180</v>
      </c>
      <c r="U886">
        <v>6.0463400000000003E-6</v>
      </c>
      <c r="V886">
        <v>-90</v>
      </c>
    </row>
    <row r="887" spans="1:22">
      <c r="A887">
        <v>18340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 t="e">
        <f>IF(AND(Tabelle12[[#This Row],[AreaPx]]&gt;0,NOT(Tabelle12[[#This Row],[AreaPx]]="inf")),Tabelle12[[#This Row],[AreaPx]], NA())</f>
        <v>#N/A</v>
      </c>
      <c r="J887">
        <v>0</v>
      </c>
      <c r="K887">
        <v>0</v>
      </c>
      <c r="L887">
        <v>0</v>
      </c>
      <c r="M887">
        <v>0</v>
      </c>
      <c r="N887">
        <v>0</v>
      </c>
      <c r="O887">
        <f>Tabelle12[[#This Row],[Roll]]+Tabelle12[[#This Row],[Pitch]]</f>
        <v>0</v>
      </c>
      <c r="P887">
        <f>SQRT(Tabelle12[[#This Row],[X]]*Tabelle12[[#This Row],[X]] + Tabelle12[[#This Row],[Y]]*Tabelle12[[#This Row],[Y]] +Tabelle12[[#This Row],[Z]]*Tabelle12[[#This Row],[Z]])</f>
        <v>0</v>
      </c>
      <c r="Q887">
        <v>136</v>
      </c>
      <c r="R887">
        <v>109.2</v>
      </c>
      <c r="S887">
        <v>-41.8</v>
      </c>
      <c r="T887">
        <v>180</v>
      </c>
      <c r="U887">
        <v>6.0463400000000003E-6</v>
      </c>
      <c r="V887">
        <v>-90</v>
      </c>
    </row>
    <row r="888" spans="1:22">
      <c r="A888">
        <v>18374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 t="e">
        <f>IF(AND(Tabelle12[[#This Row],[AreaPx]]&gt;0,NOT(Tabelle12[[#This Row],[AreaPx]]="inf")),Tabelle12[[#This Row],[AreaPx]], NA())</f>
        <v>#N/A</v>
      </c>
      <c r="J888">
        <v>0</v>
      </c>
      <c r="K888">
        <v>0</v>
      </c>
      <c r="L888">
        <v>0</v>
      </c>
      <c r="M888">
        <v>0</v>
      </c>
      <c r="N888">
        <v>0</v>
      </c>
      <c r="O888">
        <f>Tabelle12[[#This Row],[Roll]]+Tabelle12[[#This Row],[Pitch]]</f>
        <v>0</v>
      </c>
      <c r="P888">
        <f>SQRT(Tabelle12[[#This Row],[X]]*Tabelle12[[#This Row],[X]] + Tabelle12[[#This Row],[Y]]*Tabelle12[[#This Row],[Y]] +Tabelle12[[#This Row],[Z]]*Tabelle12[[#This Row],[Z]])</f>
        <v>0</v>
      </c>
      <c r="Q888">
        <v>136</v>
      </c>
      <c r="R888">
        <v>109.2</v>
      </c>
      <c r="S888">
        <v>-41.8</v>
      </c>
      <c r="T888">
        <v>180</v>
      </c>
      <c r="U888">
        <v>6.0463400000000003E-6</v>
      </c>
      <c r="V888">
        <v>-90</v>
      </c>
    </row>
    <row r="889" spans="1:22">
      <c r="A889">
        <v>18404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 t="e">
        <f>IF(AND(Tabelle12[[#This Row],[AreaPx]]&gt;0,NOT(Tabelle12[[#This Row],[AreaPx]]="inf")),Tabelle12[[#This Row],[AreaPx]], NA())</f>
        <v>#N/A</v>
      </c>
      <c r="J889">
        <v>0</v>
      </c>
      <c r="K889">
        <v>0</v>
      </c>
      <c r="L889">
        <v>0</v>
      </c>
      <c r="M889">
        <v>0</v>
      </c>
      <c r="N889">
        <v>0</v>
      </c>
      <c r="O889">
        <f>Tabelle12[[#This Row],[Roll]]+Tabelle12[[#This Row],[Pitch]]</f>
        <v>0</v>
      </c>
      <c r="P889">
        <f>SQRT(Tabelle12[[#This Row],[X]]*Tabelle12[[#This Row],[X]] + Tabelle12[[#This Row],[Y]]*Tabelle12[[#This Row],[Y]] +Tabelle12[[#This Row],[Z]]*Tabelle12[[#This Row],[Z]])</f>
        <v>0</v>
      </c>
      <c r="Q889">
        <v>136</v>
      </c>
      <c r="R889">
        <v>109.2</v>
      </c>
      <c r="S889">
        <v>-41.8</v>
      </c>
      <c r="T889">
        <v>180</v>
      </c>
      <c r="U889">
        <v>6.0463400000000003E-6</v>
      </c>
      <c r="V889">
        <v>-90</v>
      </c>
    </row>
    <row r="890" spans="1:22">
      <c r="A890">
        <v>18421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 t="e">
        <f>IF(AND(Tabelle12[[#This Row],[AreaPx]]&gt;0,NOT(Tabelle12[[#This Row],[AreaPx]]="inf")),Tabelle12[[#This Row],[AreaPx]], NA())</f>
        <v>#N/A</v>
      </c>
      <c r="J890">
        <v>0</v>
      </c>
      <c r="K890">
        <v>0</v>
      </c>
      <c r="L890">
        <v>0</v>
      </c>
      <c r="M890">
        <v>0</v>
      </c>
      <c r="N890">
        <v>0</v>
      </c>
      <c r="O890">
        <f>Tabelle12[[#This Row],[Roll]]+Tabelle12[[#This Row],[Pitch]]</f>
        <v>0</v>
      </c>
      <c r="P890">
        <f>SQRT(Tabelle12[[#This Row],[X]]*Tabelle12[[#This Row],[X]] + Tabelle12[[#This Row],[Y]]*Tabelle12[[#This Row],[Y]] +Tabelle12[[#This Row],[Z]]*Tabelle12[[#This Row],[Z]])</f>
        <v>0</v>
      </c>
      <c r="Q890">
        <v>136</v>
      </c>
      <c r="R890">
        <v>109.2</v>
      </c>
      <c r="S890">
        <v>-41.8</v>
      </c>
      <c r="T890">
        <v>180</v>
      </c>
      <c r="U890">
        <v>6.0463400000000003E-6</v>
      </c>
      <c r="V890">
        <v>-90</v>
      </c>
    </row>
    <row r="891" spans="1:22">
      <c r="A891">
        <v>18451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 t="e">
        <f>IF(AND(Tabelle12[[#This Row],[AreaPx]]&gt;0,NOT(Tabelle12[[#This Row],[AreaPx]]="inf")),Tabelle12[[#This Row],[AreaPx]], NA())</f>
        <v>#N/A</v>
      </c>
      <c r="J891">
        <v>0</v>
      </c>
      <c r="K891">
        <v>0</v>
      </c>
      <c r="L891">
        <v>0</v>
      </c>
      <c r="M891">
        <v>0</v>
      </c>
      <c r="N891">
        <v>0</v>
      </c>
      <c r="O891">
        <f>Tabelle12[[#This Row],[Roll]]+Tabelle12[[#This Row],[Pitch]]</f>
        <v>0</v>
      </c>
      <c r="P891">
        <f>SQRT(Tabelle12[[#This Row],[X]]*Tabelle12[[#This Row],[X]] + Tabelle12[[#This Row],[Y]]*Tabelle12[[#This Row],[Y]] +Tabelle12[[#This Row],[Z]]*Tabelle12[[#This Row],[Z]])</f>
        <v>0</v>
      </c>
      <c r="Q891">
        <v>136</v>
      </c>
      <c r="R891">
        <v>109.2</v>
      </c>
      <c r="S891">
        <v>-41.8</v>
      </c>
      <c r="T891">
        <v>180</v>
      </c>
      <c r="U891">
        <v>6.0463400000000003E-6</v>
      </c>
      <c r="V891">
        <v>-90</v>
      </c>
    </row>
    <row r="892" spans="1:22">
      <c r="A892">
        <v>18477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 t="e">
        <f>IF(AND(Tabelle12[[#This Row],[AreaPx]]&gt;0,NOT(Tabelle12[[#This Row],[AreaPx]]="inf")),Tabelle12[[#This Row],[AreaPx]], NA())</f>
        <v>#N/A</v>
      </c>
      <c r="J892">
        <v>0</v>
      </c>
      <c r="K892">
        <v>0</v>
      </c>
      <c r="L892">
        <v>0</v>
      </c>
      <c r="M892">
        <v>0</v>
      </c>
      <c r="N892">
        <v>0</v>
      </c>
      <c r="O892">
        <f>Tabelle12[[#This Row],[Roll]]+Tabelle12[[#This Row],[Pitch]]</f>
        <v>0</v>
      </c>
      <c r="P892">
        <f>SQRT(Tabelle12[[#This Row],[X]]*Tabelle12[[#This Row],[X]] + Tabelle12[[#This Row],[Y]]*Tabelle12[[#This Row],[Y]] +Tabelle12[[#This Row],[Z]]*Tabelle12[[#This Row],[Z]])</f>
        <v>0</v>
      </c>
      <c r="Q892">
        <v>136</v>
      </c>
      <c r="R892">
        <v>109.2</v>
      </c>
      <c r="S892">
        <v>-41.8</v>
      </c>
      <c r="T892">
        <v>180</v>
      </c>
      <c r="U892">
        <v>6.0463400000000003E-6</v>
      </c>
      <c r="V892">
        <v>-90</v>
      </c>
    </row>
    <row r="893" spans="1:22">
      <c r="A893">
        <v>18497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 t="e">
        <f>IF(AND(Tabelle12[[#This Row],[AreaPx]]&gt;0,NOT(Tabelle12[[#This Row],[AreaPx]]="inf")),Tabelle12[[#This Row],[AreaPx]], NA())</f>
        <v>#N/A</v>
      </c>
      <c r="J893">
        <v>0</v>
      </c>
      <c r="K893">
        <v>0</v>
      </c>
      <c r="L893">
        <v>0</v>
      </c>
      <c r="M893">
        <v>0</v>
      </c>
      <c r="N893">
        <v>0</v>
      </c>
      <c r="O893">
        <f>Tabelle12[[#This Row],[Roll]]+Tabelle12[[#This Row],[Pitch]]</f>
        <v>0</v>
      </c>
      <c r="P893">
        <f>SQRT(Tabelle12[[#This Row],[X]]*Tabelle12[[#This Row],[X]] + Tabelle12[[#This Row],[Y]]*Tabelle12[[#This Row],[Y]] +Tabelle12[[#This Row],[Z]]*Tabelle12[[#This Row],[Z]])</f>
        <v>0</v>
      </c>
      <c r="Q893">
        <v>136</v>
      </c>
      <c r="R893">
        <v>109.2</v>
      </c>
      <c r="S893">
        <v>-41.8</v>
      </c>
      <c r="T893">
        <v>180</v>
      </c>
      <c r="U893">
        <v>6.0463400000000003E-6</v>
      </c>
      <c r="V893">
        <v>-90</v>
      </c>
    </row>
    <row r="894" spans="1:22">
      <c r="A894">
        <v>18508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 t="e">
        <f>IF(AND(Tabelle12[[#This Row],[AreaPx]]&gt;0,NOT(Tabelle12[[#This Row],[AreaPx]]="inf")),Tabelle12[[#This Row],[AreaPx]], NA())</f>
        <v>#N/A</v>
      </c>
      <c r="J894">
        <v>0</v>
      </c>
      <c r="K894">
        <v>0</v>
      </c>
      <c r="L894">
        <v>0</v>
      </c>
      <c r="M894">
        <v>0</v>
      </c>
      <c r="N894">
        <v>0</v>
      </c>
      <c r="O894">
        <f>Tabelle12[[#This Row],[Roll]]+Tabelle12[[#This Row],[Pitch]]</f>
        <v>0</v>
      </c>
      <c r="P894">
        <f>SQRT(Tabelle12[[#This Row],[X]]*Tabelle12[[#This Row],[X]] + Tabelle12[[#This Row],[Y]]*Tabelle12[[#This Row],[Y]] +Tabelle12[[#This Row],[Z]]*Tabelle12[[#This Row],[Z]])</f>
        <v>0</v>
      </c>
      <c r="Q894">
        <v>136</v>
      </c>
      <c r="R894">
        <v>109.2</v>
      </c>
      <c r="S894">
        <v>-41.8</v>
      </c>
      <c r="T894">
        <v>180</v>
      </c>
      <c r="U894">
        <v>6.0463400000000003E-6</v>
      </c>
      <c r="V894">
        <v>-90</v>
      </c>
    </row>
    <row r="895" spans="1:22">
      <c r="A895">
        <v>18535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 t="e">
        <f>IF(AND(Tabelle12[[#This Row],[AreaPx]]&gt;0,NOT(Tabelle12[[#This Row],[AreaPx]]="inf")),Tabelle12[[#This Row],[AreaPx]], NA())</f>
        <v>#N/A</v>
      </c>
      <c r="J895">
        <v>0</v>
      </c>
      <c r="K895">
        <v>0</v>
      </c>
      <c r="L895">
        <v>0</v>
      </c>
      <c r="M895">
        <v>0</v>
      </c>
      <c r="N895">
        <v>0</v>
      </c>
      <c r="O895">
        <f>Tabelle12[[#This Row],[Roll]]+Tabelle12[[#This Row],[Pitch]]</f>
        <v>0</v>
      </c>
      <c r="P895">
        <f>SQRT(Tabelle12[[#This Row],[X]]*Tabelle12[[#This Row],[X]] + Tabelle12[[#This Row],[Y]]*Tabelle12[[#This Row],[Y]] +Tabelle12[[#This Row],[Z]]*Tabelle12[[#This Row],[Z]])</f>
        <v>0</v>
      </c>
      <c r="Q895">
        <v>136</v>
      </c>
      <c r="R895">
        <v>109.2</v>
      </c>
      <c r="S895">
        <v>-41.8</v>
      </c>
      <c r="T895">
        <v>180</v>
      </c>
      <c r="U895">
        <v>6.0463400000000003E-6</v>
      </c>
      <c r="V895">
        <v>-90</v>
      </c>
    </row>
    <row r="896" spans="1:22">
      <c r="A896">
        <v>18548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 t="e">
        <f>IF(AND(Tabelle12[[#This Row],[AreaPx]]&gt;0,NOT(Tabelle12[[#This Row],[AreaPx]]="inf")),Tabelle12[[#This Row],[AreaPx]], NA())</f>
        <v>#N/A</v>
      </c>
      <c r="J896">
        <v>0</v>
      </c>
      <c r="K896">
        <v>0</v>
      </c>
      <c r="L896">
        <v>0</v>
      </c>
      <c r="M896">
        <v>0</v>
      </c>
      <c r="N896">
        <v>0</v>
      </c>
      <c r="O896">
        <f>Tabelle12[[#This Row],[Roll]]+Tabelle12[[#This Row],[Pitch]]</f>
        <v>0</v>
      </c>
      <c r="P896">
        <f>SQRT(Tabelle12[[#This Row],[X]]*Tabelle12[[#This Row],[X]] + Tabelle12[[#This Row],[Y]]*Tabelle12[[#This Row],[Y]] +Tabelle12[[#This Row],[Z]]*Tabelle12[[#This Row],[Z]])</f>
        <v>0</v>
      </c>
      <c r="Q896">
        <v>136</v>
      </c>
      <c r="R896">
        <v>109.2</v>
      </c>
      <c r="S896">
        <v>-41.8</v>
      </c>
      <c r="T896">
        <v>180</v>
      </c>
      <c r="U896">
        <v>6.0463400000000003E-6</v>
      </c>
      <c r="V896">
        <v>-90</v>
      </c>
    </row>
    <row r="897" spans="1:22">
      <c r="A897">
        <v>18577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 t="e">
        <f>IF(AND(Tabelle12[[#This Row],[AreaPx]]&gt;0,NOT(Tabelle12[[#This Row],[AreaPx]]="inf")),Tabelle12[[#This Row],[AreaPx]], NA())</f>
        <v>#N/A</v>
      </c>
      <c r="J897">
        <v>0</v>
      </c>
      <c r="K897">
        <v>0</v>
      </c>
      <c r="L897">
        <v>0</v>
      </c>
      <c r="M897">
        <v>0</v>
      </c>
      <c r="N897">
        <v>0</v>
      </c>
      <c r="O897">
        <f>Tabelle12[[#This Row],[Roll]]+Tabelle12[[#This Row],[Pitch]]</f>
        <v>0</v>
      </c>
      <c r="P897">
        <f>SQRT(Tabelle12[[#This Row],[X]]*Tabelle12[[#This Row],[X]] + Tabelle12[[#This Row],[Y]]*Tabelle12[[#This Row],[Y]] +Tabelle12[[#This Row],[Z]]*Tabelle12[[#This Row],[Z]])</f>
        <v>0</v>
      </c>
      <c r="Q897">
        <v>136</v>
      </c>
      <c r="R897">
        <v>109.2</v>
      </c>
      <c r="S897">
        <v>-41.8</v>
      </c>
      <c r="T897">
        <v>180</v>
      </c>
      <c r="U897">
        <v>6.0463400000000003E-6</v>
      </c>
      <c r="V897">
        <v>-90</v>
      </c>
    </row>
    <row r="898" spans="1:22">
      <c r="A898">
        <v>18606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 t="e">
        <f>IF(AND(Tabelle12[[#This Row],[AreaPx]]&gt;0,NOT(Tabelle12[[#This Row],[AreaPx]]="inf")),Tabelle12[[#This Row],[AreaPx]], NA())</f>
        <v>#N/A</v>
      </c>
      <c r="J898">
        <v>0</v>
      </c>
      <c r="K898">
        <v>0</v>
      </c>
      <c r="L898">
        <v>0</v>
      </c>
      <c r="M898">
        <v>0</v>
      </c>
      <c r="N898">
        <v>0</v>
      </c>
      <c r="O898">
        <f>Tabelle12[[#This Row],[Roll]]+Tabelle12[[#This Row],[Pitch]]</f>
        <v>0</v>
      </c>
      <c r="P898">
        <f>SQRT(Tabelle12[[#This Row],[X]]*Tabelle12[[#This Row],[X]] + Tabelle12[[#This Row],[Y]]*Tabelle12[[#This Row],[Y]] +Tabelle12[[#This Row],[Z]]*Tabelle12[[#This Row],[Z]])</f>
        <v>0</v>
      </c>
      <c r="Q898">
        <v>136</v>
      </c>
      <c r="R898">
        <v>109.2</v>
      </c>
      <c r="S898">
        <v>-41.8</v>
      </c>
      <c r="T898">
        <v>180</v>
      </c>
      <c r="U898">
        <v>6.0463400000000003E-6</v>
      </c>
      <c r="V898">
        <v>-90</v>
      </c>
    </row>
    <row r="899" spans="1:22">
      <c r="A899">
        <v>18631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 t="e">
        <f>IF(AND(Tabelle12[[#This Row],[AreaPx]]&gt;0,NOT(Tabelle12[[#This Row],[AreaPx]]="inf")),Tabelle12[[#This Row],[AreaPx]], NA())</f>
        <v>#N/A</v>
      </c>
      <c r="J899">
        <v>0</v>
      </c>
      <c r="K899">
        <v>0</v>
      </c>
      <c r="L899">
        <v>0</v>
      </c>
      <c r="M899">
        <v>0</v>
      </c>
      <c r="N899">
        <v>0</v>
      </c>
      <c r="O899">
        <f>Tabelle12[[#This Row],[Roll]]+Tabelle12[[#This Row],[Pitch]]</f>
        <v>0</v>
      </c>
      <c r="P899">
        <f>SQRT(Tabelle12[[#This Row],[X]]*Tabelle12[[#This Row],[X]] + Tabelle12[[#This Row],[Y]]*Tabelle12[[#This Row],[Y]] +Tabelle12[[#This Row],[Z]]*Tabelle12[[#This Row],[Z]])</f>
        <v>0</v>
      </c>
      <c r="Q899">
        <v>136</v>
      </c>
      <c r="R899">
        <v>109.2</v>
      </c>
      <c r="S899">
        <v>-41.8</v>
      </c>
      <c r="T899">
        <v>180</v>
      </c>
      <c r="U899">
        <v>6.0463400000000003E-6</v>
      </c>
      <c r="V899">
        <v>-90</v>
      </c>
    </row>
    <row r="900" spans="1:22">
      <c r="A900">
        <v>18645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 t="e">
        <f>IF(AND(Tabelle12[[#This Row],[AreaPx]]&gt;0,NOT(Tabelle12[[#This Row],[AreaPx]]="inf")),Tabelle12[[#This Row],[AreaPx]], NA())</f>
        <v>#N/A</v>
      </c>
      <c r="J900">
        <v>0</v>
      </c>
      <c r="K900">
        <v>0</v>
      </c>
      <c r="L900">
        <v>0</v>
      </c>
      <c r="M900">
        <v>0</v>
      </c>
      <c r="N900">
        <v>0</v>
      </c>
      <c r="O900">
        <f>Tabelle12[[#This Row],[Roll]]+Tabelle12[[#This Row],[Pitch]]</f>
        <v>0</v>
      </c>
      <c r="P900">
        <f>SQRT(Tabelle12[[#This Row],[X]]*Tabelle12[[#This Row],[X]] + Tabelle12[[#This Row],[Y]]*Tabelle12[[#This Row],[Y]] +Tabelle12[[#This Row],[Z]]*Tabelle12[[#This Row],[Z]])</f>
        <v>0</v>
      </c>
      <c r="Q900">
        <v>136</v>
      </c>
      <c r="R900">
        <v>109.2</v>
      </c>
      <c r="S900">
        <v>-41.8</v>
      </c>
      <c r="T900">
        <v>180</v>
      </c>
      <c r="U900">
        <v>6.0463400000000003E-6</v>
      </c>
      <c r="V900">
        <v>-90</v>
      </c>
    </row>
    <row r="901" spans="1:22">
      <c r="A901">
        <v>18667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 t="e">
        <f>IF(AND(Tabelle12[[#This Row],[AreaPx]]&gt;0,NOT(Tabelle12[[#This Row],[AreaPx]]="inf")),Tabelle12[[#This Row],[AreaPx]], NA())</f>
        <v>#N/A</v>
      </c>
      <c r="J901">
        <v>0</v>
      </c>
      <c r="K901">
        <v>0</v>
      </c>
      <c r="L901">
        <v>0</v>
      </c>
      <c r="M901">
        <v>0</v>
      </c>
      <c r="N901">
        <v>0</v>
      </c>
      <c r="O901">
        <f>Tabelle12[[#This Row],[Roll]]+Tabelle12[[#This Row],[Pitch]]</f>
        <v>0</v>
      </c>
      <c r="P901">
        <f>SQRT(Tabelle12[[#This Row],[X]]*Tabelle12[[#This Row],[X]] + Tabelle12[[#This Row],[Y]]*Tabelle12[[#This Row],[Y]] +Tabelle12[[#This Row],[Z]]*Tabelle12[[#This Row],[Z]])</f>
        <v>0</v>
      </c>
      <c r="Q901">
        <v>136</v>
      </c>
      <c r="R901">
        <v>109.2</v>
      </c>
      <c r="S901">
        <v>-41.8</v>
      </c>
      <c r="T901">
        <v>180</v>
      </c>
      <c r="U901">
        <v>6.0463400000000003E-6</v>
      </c>
      <c r="V901">
        <v>-90</v>
      </c>
    </row>
    <row r="902" spans="1:22">
      <c r="A902">
        <v>18678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 t="e">
        <f>IF(AND(Tabelle12[[#This Row],[AreaPx]]&gt;0,NOT(Tabelle12[[#This Row],[AreaPx]]="inf")),Tabelle12[[#This Row],[AreaPx]], NA())</f>
        <v>#N/A</v>
      </c>
      <c r="J902">
        <v>0</v>
      </c>
      <c r="K902">
        <v>0</v>
      </c>
      <c r="L902">
        <v>0</v>
      </c>
      <c r="M902">
        <v>0</v>
      </c>
      <c r="N902">
        <v>0</v>
      </c>
      <c r="O902">
        <f>Tabelle12[[#This Row],[Roll]]+Tabelle12[[#This Row],[Pitch]]</f>
        <v>0</v>
      </c>
      <c r="P902">
        <f>SQRT(Tabelle12[[#This Row],[X]]*Tabelle12[[#This Row],[X]] + Tabelle12[[#This Row],[Y]]*Tabelle12[[#This Row],[Y]] +Tabelle12[[#This Row],[Z]]*Tabelle12[[#This Row],[Z]])</f>
        <v>0</v>
      </c>
      <c r="Q902">
        <v>136</v>
      </c>
      <c r="R902">
        <v>109.2</v>
      </c>
      <c r="S902">
        <v>-41.8</v>
      </c>
      <c r="T902">
        <v>180</v>
      </c>
      <c r="U902">
        <v>6.0463400000000003E-6</v>
      </c>
      <c r="V902">
        <v>-90</v>
      </c>
    </row>
    <row r="903" spans="1:22">
      <c r="A903">
        <v>18692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 t="e">
        <f>IF(AND(Tabelle12[[#This Row],[AreaPx]]&gt;0,NOT(Tabelle12[[#This Row],[AreaPx]]="inf")),Tabelle12[[#This Row],[AreaPx]], NA())</f>
        <v>#N/A</v>
      </c>
      <c r="J903">
        <v>0</v>
      </c>
      <c r="K903">
        <v>0</v>
      </c>
      <c r="L903">
        <v>0</v>
      </c>
      <c r="M903">
        <v>0</v>
      </c>
      <c r="N903">
        <v>0</v>
      </c>
      <c r="O903">
        <f>Tabelle12[[#This Row],[Roll]]+Tabelle12[[#This Row],[Pitch]]</f>
        <v>0</v>
      </c>
      <c r="P903">
        <f>SQRT(Tabelle12[[#This Row],[X]]*Tabelle12[[#This Row],[X]] + Tabelle12[[#This Row],[Y]]*Tabelle12[[#This Row],[Y]] +Tabelle12[[#This Row],[Z]]*Tabelle12[[#This Row],[Z]])</f>
        <v>0</v>
      </c>
      <c r="Q903">
        <v>136</v>
      </c>
      <c r="R903">
        <v>109.2</v>
      </c>
      <c r="S903">
        <v>-41.8</v>
      </c>
      <c r="T903">
        <v>180</v>
      </c>
      <c r="U903">
        <v>6.0463400000000003E-6</v>
      </c>
      <c r="V903">
        <v>-90</v>
      </c>
    </row>
    <row r="904" spans="1:22">
      <c r="A904">
        <v>18705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 t="e">
        <f>IF(AND(Tabelle12[[#This Row],[AreaPx]]&gt;0,NOT(Tabelle12[[#This Row],[AreaPx]]="inf")),Tabelle12[[#This Row],[AreaPx]], NA())</f>
        <v>#N/A</v>
      </c>
      <c r="J904">
        <v>0</v>
      </c>
      <c r="K904">
        <v>0</v>
      </c>
      <c r="L904">
        <v>0</v>
      </c>
      <c r="M904">
        <v>0</v>
      </c>
      <c r="N904">
        <v>0</v>
      </c>
      <c r="O904">
        <f>Tabelle12[[#This Row],[Roll]]+Tabelle12[[#This Row],[Pitch]]</f>
        <v>0</v>
      </c>
      <c r="P904">
        <f>SQRT(Tabelle12[[#This Row],[X]]*Tabelle12[[#This Row],[X]] + Tabelle12[[#This Row],[Y]]*Tabelle12[[#This Row],[Y]] +Tabelle12[[#This Row],[Z]]*Tabelle12[[#This Row],[Z]])</f>
        <v>0</v>
      </c>
      <c r="Q904">
        <v>136</v>
      </c>
      <c r="R904">
        <v>109.2</v>
      </c>
      <c r="S904">
        <v>-41.8</v>
      </c>
      <c r="T904">
        <v>180</v>
      </c>
      <c r="U904">
        <v>6.0463400000000003E-6</v>
      </c>
      <c r="V904">
        <v>-90</v>
      </c>
    </row>
    <row r="905" spans="1:22">
      <c r="A905">
        <v>18712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 t="e">
        <f>IF(AND(Tabelle12[[#This Row],[AreaPx]]&gt;0,NOT(Tabelle12[[#This Row],[AreaPx]]="inf")),Tabelle12[[#This Row],[AreaPx]], NA())</f>
        <v>#N/A</v>
      </c>
      <c r="J905">
        <v>0</v>
      </c>
      <c r="K905">
        <v>0</v>
      </c>
      <c r="L905">
        <v>0</v>
      </c>
      <c r="M905">
        <v>0</v>
      </c>
      <c r="N905">
        <v>0</v>
      </c>
      <c r="O905">
        <f>Tabelle12[[#This Row],[Roll]]+Tabelle12[[#This Row],[Pitch]]</f>
        <v>0</v>
      </c>
      <c r="P905">
        <f>SQRT(Tabelle12[[#This Row],[X]]*Tabelle12[[#This Row],[X]] + Tabelle12[[#This Row],[Y]]*Tabelle12[[#This Row],[Y]] +Tabelle12[[#This Row],[Z]]*Tabelle12[[#This Row],[Z]])</f>
        <v>0</v>
      </c>
      <c r="Q905">
        <v>136</v>
      </c>
      <c r="R905">
        <v>109.2</v>
      </c>
      <c r="S905">
        <v>-41.8</v>
      </c>
      <c r="T905">
        <v>180</v>
      </c>
      <c r="U905">
        <v>6.0463400000000003E-6</v>
      </c>
      <c r="V905">
        <v>-90</v>
      </c>
    </row>
    <row r="906" spans="1:22">
      <c r="A906">
        <v>18740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 t="e">
        <f>IF(AND(Tabelle12[[#This Row],[AreaPx]]&gt;0,NOT(Tabelle12[[#This Row],[AreaPx]]="inf")),Tabelle12[[#This Row],[AreaPx]], NA())</f>
        <v>#N/A</v>
      </c>
      <c r="J906">
        <v>0</v>
      </c>
      <c r="K906">
        <v>0</v>
      </c>
      <c r="L906">
        <v>0</v>
      </c>
      <c r="M906">
        <v>0</v>
      </c>
      <c r="N906">
        <v>0</v>
      </c>
      <c r="O906">
        <f>Tabelle12[[#This Row],[Roll]]+Tabelle12[[#This Row],[Pitch]]</f>
        <v>0</v>
      </c>
      <c r="P906">
        <f>SQRT(Tabelle12[[#This Row],[X]]*Tabelle12[[#This Row],[X]] + Tabelle12[[#This Row],[Y]]*Tabelle12[[#This Row],[Y]] +Tabelle12[[#This Row],[Z]]*Tabelle12[[#This Row],[Z]])</f>
        <v>0</v>
      </c>
      <c r="Q906">
        <v>136</v>
      </c>
      <c r="R906">
        <v>109.2</v>
      </c>
      <c r="S906">
        <v>-41.8</v>
      </c>
      <c r="T906">
        <v>180</v>
      </c>
      <c r="U906">
        <v>6.0463400000000003E-6</v>
      </c>
      <c r="V906">
        <v>-90</v>
      </c>
    </row>
    <row r="907" spans="1:22">
      <c r="A907">
        <v>18766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 t="e">
        <f>IF(AND(Tabelle12[[#This Row],[AreaPx]]&gt;0,NOT(Tabelle12[[#This Row],[AreaPx]]="inf")),Tabelle12[[#This Row],[AreaPx]], NA())</f>
        <v>#N/A</v>
      </c>
      <c r="J907">
        <v>0</v>
      </c>
      <c r="K907">
        <v>0</v>
      </c>
      <c r="L907">
        <v>0</v>
      </c>
      <c r="M907">
        <v>0</v>
      </c>
      <c r="N907">
        <v>0</v>
      </c>
      <c r="O907">
        <f>Tabelle12[[#This Row],[Roll]]+Tabelle12[[#This Row],[Pitch]]</f>
        <v>0</v>
      </c>
      <c r="P907">
        <f>SQRT(Tabelle12[[#This Row],[X]]*Tabelle12[[#This Row],[X]] + Tabelle12[[#This Row],[Y]]*Tabelle12[[#This Row],[Y]] +Tabelle12[[#This Row],[Z]]*Tabelle12[[#This Row],[Z]])</f>
        <v>0</v>
      </c>
      <c r="Q907">
        <v>136</v>
      </c>
      <c r="R907">
        <v>109.2</v>
      </c>
      <c r="S907">
        <v>-41.8</v>
      </c>
      <c r="T907">
        <v>180</v>
      </c>
      <c r="U907">
        <v>6.0463400000000003E-6</v>
      </c>
      <c r="V907">
        <v>-90</v>
      </c>
    </row>
    <row r="908" spans="1:22">
      <c r="A908">
        <v>18774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 t="e">
        <f>IF(AND(Tabelle12[[#This Row],[AreaPx]]&gt;0,NOT(Tabelle12[[#This Row],[AreaPx]]="inf")),Tabelle12[[#This Row],[AreaPx]], NA())</f>
        <v>#N/A</v>
      </c>
      <c r="J908">
        <v>0</v>
      </c>
      <c r="K908">
        <v>0</v>
      </c>
      <c r="L908">
        <v>0</v>
      </c>
      <c r="M908">
        <v>0</v>
      </c>
      <c r="N908">
        <v>0</v>
      </c>
      <c r="O908">
        <f>Tabelle12[[#This Row],[Roll]]+Tabelle12[[#This Row],[Pitch]]</f>
        <v>0</v>
      </c>
      <c r="P908">
        <f>SQRT(Tabelle12[[#This Row],[X]]*Tabelle12[[#This Row],[X]] + Tabelle12[[#This Row],[Y]]*Tabelle12[[#This Row],[Y]] +Tabelle12[[#This Row],[Z]]*Tabelle12[[#This Row],[Z]])</f>
        <v>0</v>
      </c>
      <c r="Q908">
        <v>136</v>
      </c>
      <c r="R908">
        <v>109.2</v>
      </c>
      <c r="S908">
        <v>-41.8</v>
      </c>
      <c r="T908">
        <v>180</v>
      </c>
      <c r="U908">
        <v>6.0463400000000003E-6</v>
      </c>
      <c r="V908">
        <v>-90</v>
      </c>
    </row>
    <row r="909" spans="1:22">
      <c r="A909">
        <v>18799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 t="e">
        <f>IF(AND(Tabelle12[[#This Row],[AreaPx]]&gt;0,NOT(Tabelle12[[#This Row],[AreaPx]]="inf")),Tabelle12[[#This Row],[AreaPx]], NA())</f>
        <v>#N/A</v>
      </c>
      <c r="J909">
        <v>0</v>
      </c>
      <c r="K909">
        <v>0</v>
      </c>
      <c r="L909">
        <v>0</v>
      </c>
      <c r="M909">
        <v>0</v>
      </c>
      <c r="N909">
        <v>0</v>
      </c>
      <c r="O909">
        <f>Tabelle12[[#This Row],[Roll]]+Tabelle12[[#This Row],[Pitch]]</f>
        <v>0</v>
      </c>
      <c r="P909">
        <f>SQRT(Tabelle12[[#This Row],[X]]*Tabelle12[[#This Row],[X]] + Tabelle12[[#This Row],[Y]]*Tabelle12[[#This Row],[Y]] +Tabelle12[[#This Row],[Z]]*Tabelle12[[#This Row],[Z]])</f>
        <v>0</v>
      </c>
      <c r="Q909">
        <v>136</v>
      </c>
      <c r="R909">
        <v>109.2</v>
      </c>
      <c r="S909">
        <v>-41.8</v>
      </c>
      <c r="T909">
        <v>180</v>
      </c>
      <c r="U909">
        <v>6.0463400000000003E-6</v>
      </c>
      <c r="V909">
        <v>-90</v>
      </c>
    </row>
    <row r="910" spans="1:22">
      <c r="A910">
        <v>18813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 t="e">
        <f>IF(AND(Tabelle12[[#This Row],[AreaPx]]&gt;0,NOT(Tabelle12[[#This Row],[AreaPx]]="inf")),Tabelle12[[#This Row],[AreaPx]], NA())</f>
        <v>#N/A</v>
      </c>
      <c r="J910">
        <v>0</v>
      </c>
      <c r="K910">
        <v>0</v>
      </c>
      <c r="L910">
        <v>0</v>
      </c>
      <c r="M910">
        <v>0</v>
      </c>
      <c r="N910">
        <v>0</v>
      </c>
      <c r="O910">
        <f>Tabelle12[[#This Row],[Roll]]+Tabelle12[[#This Row],[Pitch]]</f>
        <v>0</v>
      </c>
      <c r="P910">
        <f>SQRT(Tabelle12[[#This Row],[X]]*Tabelle12[[#This Row],[X]] + Tabelle12[[#This Row],[Y]]*Tabelle12[[#This Row],[Y]] +Tabelle12[[#This Row],[Z]]*Tabelle12[[#This Row],[Z]])</f>
        <v>0</v>
      </c>
      <c r="Q910">
        <v>136</v>
      </c>
      <c r="R910">
        <v>109.2</v>
      </c>
      <c r="S910">
        <v>-41.8</v>
      </c>
      <c r="T910">
        <v>180</v>
      </c>
      <c r="U910">
        <v>6.0463400000000003E-6</v>
      </c>
      <c r="V910">
        <v>-90</v>
      </c>
    </row>
    <row r="911" spans="1:22">
      <c r="A911">
        <v>18835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 t="e">
        <f>IF(AND(Tabelle12[[#This Row],[AreaPx]]&gt;0,NOT(Tabelle12[[#This Row],[AreaPx]]="inf")),Tabelle12[[#This Row],[AreaPx]], NA())</f>
        <v>#N/A</v>
      </c>
      <c r="J911">
        <v>0</v>
      </c>
      <c r="K911">
        <v>0</v>
      </c>
      <c r="L911">
        <v>0</v>
      </c>
      <c r="M911">
        <v>0</v>
      </c>
      <c r="N911">
        <v>0</v>
      </c>
      <c r="O911">
        <f>Tabelle12[[#This Row],[Roll]]+Tabelle12[[#This Row],[Pitch]]</f>
        <v>0</v>
      </c>
      <c r="P911">
        <f>SQRT(Tabelle12[[#This Row],[X]]*Tabelle12[[#This Row],[X]] + Tabelle12[[#This Row],[Y]]*Tabelle12[[#This Row],[Y]] +Tabelle12[[#This Row],[Z]]*Tabelle12[[#This Row],[Z]])</f>
        <v>0</v>
      </c>
      <c r="Q911">
        <v>136</v>
      </c>
      <c r="R911">
        <v>109.2</v>
      </c>
      <c r="S911">
        <v>-41.8</v>
      </c>
      <c r="T911">
        <v>180</v>
      </c>
      <c r="U911">
        <v>6.0463400000000003E-6</v>
      </c>
      <c r="V911">
        <v>-90</v>
      </c>
    </row>
    <row r="912" spans="1:22">
      <c r="A912">
        <v>18854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 t="e">
        <f>IF(AND(Tabelle12[[#This Row],[AreaPx]]&gt;0,NOT(Tabelle12[[#This Row],[AreaPx]]="inf")),Tabelle12[[#This Row],[AreaPx]], NA())</f>
        <v>#N/A</v>
      </c>
      <c r="J912">
        <v>0</v>
      </c>
      <c r="K912">
        <v>0</v>
      </c>
      <c r="L912">
        <v>0</v>
      </c>
      <c r="M912">
        <v>0</v>
      </c>
      <c r="N912">
        <v>0</v>
      </c>
      <c r="O912">
        <f>Tabelle12[[#This Row],[Roll]]+Tabelle12[[#This Row],[Pitch]]</f>
        <v>0</v>
      </c>
      <c r="P912">
        <f>SQRT(Tabelle12[[#This Row],[X]]*Tabelle12[[#This Row],[X]] + Tabelle12[[#This Row],[Y]]*Tabelle12[[#This Row],[Y]] +Tabelle12[[#This Row],[Z]]*Tabelle12[[#This Row],[Z]])</f>
        <v>0</v>
      </c>
      <c r="Q912">
        <v>136</v>
      </c>
      <c r="R912">
        <v>109.2</v>
      </c>
      <c r="S912">
        <v>-41.8</v>
      </c>
      <c r="T912">
        <v>180</v>
      </c>
      <c r="U912">
        <v>6.0463400000000003E-6</v>
      </c>
      <c r="V912">
        <v>-90</v>
      </c>
    </row>
    <row r="913" spans="1:22">
      <c r="A913">
        <v>18876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 t="e">
        <f>IF(AND(Tabelle12[[#This Row],[AreaPx]]&gt;0,NOT(Tabelle12[[#This Row],[AreaPx]]="inf")),Tabelle12[[#This Row],[AreaPx]], NA())</f>
        <v>#N/A</v>
      </c>
      <c r="J913">
        <v>0</v>
      </c>
      <c r="K913">
        <v>0</v>
      </c>
      <c r="L913">
        <v>0</v>
      </c>
      <c r="M913">
        <v>0</v>
      </c>
      <c r="N913">
        <v>0</v>
      </c>
      <c r="O913">
        <f>Tabelle12[[#This Row],[Roll]]+Tabelle12[[#This Row],[Pitch]]</f>
        <v>0</v>
      </c>
      <c r="P913">
        <f>SQRT(Tabelle12[[#This Row],[X]]*Tabelle12[[#This Row],[X]] + Tabelle12[[#This Row],[Y]]*Tabelle12[[#This Row],[Y]] +Tabelle12[[#This Row],[Z]]*Tabelle12[[#This Row],[Z]])</f>
        <v>0</v>
      </c>
      <c r="Q913">
        <v>136</v>
      </c>
      <c r="R913">
        <v>109.2</v>
      </c>
      <c r="S913">
        <v>-41.8</v>
      </c>
      <c r="T913">
        <v>180</v>
      </c>
      <c r="U913">
        <v>6.0463400000000003E-6</v>
      </c>
      <c r="V913">
        <v>-90</v>
      </c>
    </row>
    <row r="914" spans="1:22">
      <c r="A914">
        <v>18896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 t="e">
        <f>IF(AND(Tabelle12[[#This Row],[AreaPx]]&gt;0,NOT(Tabelle12[[#This Row],[AreaPx]]="inf")),Tabelle12[[#This Row],[AreaPx]], NA())</f>
        <v>#N/A</v>
      </c>
      <c r="J914">
        <v>0</v>
      </c>
      <c r="K914">
        <v>0</v>
      </c>
      <c r="L914">
        <v>0</v>
      </c>
      <c r="M914">
        <v>0</v>
      </c>
      <c r="N914">
        <v>0</v>
      </c>
      <c r="O914">
        <f>Tabelle12[[#This Row],[Roll]]+Tabelle12[[#This Row],[Pitch]]</f>
        <v>0</v>
      </c>
      <c r="P914">
        <f>SQRT(Tabelle12[[#This Row],[X]]*Tabelle12[[#This Row],[X]] + Tabelle12[[#This Row],[Y]]*Tabelle12[[#This Row],[Y]] +Tabelle12[[#This Row],[Z]]*Tabelle12[[#This Row],[Z]])</f>
        <v>0</v>
      </c>
      <c r="Q914">
        <v>136</v>
      </c>
      <c r="R914">
        <v>109.2</v>
      </c>
      <c r="S914">
        <v>-41.8</v>
      </c>
      <c r="T914">
        <v>180</v>
      </c>
      <c r="U914">
        <v>6.0463400000000003E-6</v>
      </c>
      <c r="V914">
        <v>-90</v>
      </c>
    </row>
    <row r="915" spans="1:22">
      <c r="A915">
        <v>18906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 t="e">
        <f>IF(AND(Tabelle12[[#This Row],[AreaPx]]&gt;0,NOT(Tabelle12[[#This Row],[AreaPx]]="inf")),Tabelle12[[#This Row],[AreaPx]], NA())</f>
        <v>#N/A</v>
      </c>
      <c r="J915">
        <v>0</v>
      </c>
      <c r="K915">
        <v>0</v>
      </c>
      <c r="L915">
        <v>0</v>
      </c>
      <c r="M915">
        <v>0</v>
      </c>
      <c r="N915">
        <v>0</v>
      </c>
      <c r="O915">
        <f>Tabelle12[[#This Row],[Roll]]+Tabelle12[[#This Row],[Pitch]]</f>
        <v>0</v>
      </c>
      <c r="P915">
        <f>SQRT(Tabelle12[[#This Row],[X]]*Tabelle12[[#This Row],[X]] + Tabelle12[[#This Row],[Y]]*Tabelle12[[#This Row],[Y]] +Tabelle12[[#This Row],[Z]]*Tabelle12[[#This Row],[Z]])</f>
        <v>0</v>
      </c>
      <c r="Q915">
        <v>136</v>
      </c>
      <c r="R915">
        <v>109.2</v>
      </c>
      <c r="S915">
        <v>-41.8</v>
      </c>
      <c r="T915">
        <v>180</v>
      </c>
      <c r="U915">
        <v>6.0463400000000003E-6</v>
      </c>
      <c r="V915">
        <v>-90</v>
      </c>
    </row>
    <row r="916" spans="1:22">
      <c r="A916">
        <v>18931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 t="e">
        <f>IF(AND(Tabelle12[[#This Row],[AreaPx]]&gt;0,NOT(Tabelle12[[#This Row],[AreaPx]]="inf")),Tabelle12[[#This Row],[AreaPx]], NA())</f>
        <v>#N/A</v>
      </c>
      <c r="J916">
        <v>0</v>
      </c>
      <c r="K916">
        <v>0</v>
      </c>
      <c r="L916">
        <v>0</v>
      </c>
      <c r="M916">
        <v>0</v>
      </c>
      <c r="N916">
        <v>0</v>
      </c>
      <c r="O916">
        <f>Tabelle12[[#This Row],[Roll]]+Tabelle12[[#This Row],[Pitch]]</f>
        <v>0</v>
      </c>
      <c r="P916">
        <f>SQRT(Tabelle12[[#This Row],[X]]*Tabelle12[[#This Row],[X]] + Tabelle12[[#This Row],[Y]]*Tabelle12[[#This Row],[Y]] +Tabelle12[[#This Row],[Z]]*Tabelle12[[#This Row],[Z]])</f>
        <v>0</v>
      </c>
      <c r="Q916">
        <v>136</v>
      </c>
      <c r="R916">
        <v>109.2</v>
      </c>
      <c r="S916">
        <v>-41.8</v>
      </c>
      <c r="T916">
        <v>180</v>
      </c>
      <c r="U916">
        <v>6.0463400000000003E-6</v>
      </c>
      <c r="V916">
        <v>-90</v>
      </c>
    </row>
    <row r="917" spans="1:22">
      <c r="A917">
        <v>18945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 t="e">
        <f>IF(AND(Tabelle12[[#This Row],[AreaPx]]&gt;0,NOT(Tabelle12[[#This Row],[AreaPx]]="inf")),Tabelle12[[#This Row],[AreaPx]], NA())</f>
        <v>#N/A</v>
      </c>
      <c r="J917">
        <v>0</v>
      </c>
      <c r="K917">
        <v>0</v>
      </c>
      <c r="L917">
        <v>0</v>
      </c>
      <c r="M917">
        <v>0</v>
      </c>
      <c r="N917">
        <v>0</v>
      </c>
      <c r="O917">
        <f>Tabelle12[[#This Row],[Roll]]+Tabelle12[[#This Row],[Pitch]]</f>
        <v>0</v>
      </c>
      <c r="P917">
        <f>SQRT(Tabelle12[[#This Row],[X]]*Tabelle12[[#This Row],[X]] + Tabelle12[[#This Row],[Y]]*Tabelle12[[#This Row],[Y]] +Tabelle12[[#This Row],[Z]]*Tabelle12[[#This Row],[Z]])</f>
        <v>0</v>
      </c>
      <c r="Q917">
        <v>136</v>
      </c>
      <c r="R917">
        <v>109.2</v>
      </c>
      <c r="S917">
        <v>-41.8</v>
      </c>
      <c r="T917">
        <v>180</v>
      </c>
      <c r="U917">
        <v>6.0463400000000003E-6</v>
      </c>
      <c r="V917">
        <v>-90</v>
      </c>
    </row>
    <row r="918" spans="1:22">
      <c r="A918">
        <v>18971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 t="e">
        <f>IF(AND(Tabelle12[[#This Row],[AreaPx]]&gt;0,NOT(Tabelle12[[#This Row],[AreaPx]]="inf")),Tabelle12[[#This Row],[AreaPx]], NA())</f>
        <v>#N/A</v>
      </c>
      <c r="J918">
        <v>0</v>
      </c>
      <c r="K918">
        <v>0</v>
      </c>
      <c r="L918">
        <v>0</v>
      </c>
      <c r="M918">
        <v>0</v>
      </c>
      <c r="N918">
        <v>0</v>
      </c>
      <c r="O918">
        <f>Tabelle12[[#This Row],[Roll]]+Tabelle12[[#This Row],[Pitch]]</f>
        <v>0</v>
      </c>
      <c r="P918">
        <f>SQRT(Tabelle12[[#This Row],[X]]*Tabelle12[[#This Row],[X]] + Tabelle12[[#This Row],[Y]]*Tabelle12[[#This Row],[Y]] +Tabelle12[[#This Row],[Z]]*Tabelle12[[#This Row],[Z]])</f>
        <v>0</v>
      </c>
      <c r="Q918">
        <v>136</v>
      </c>
      <c r="R918">
        <v>109.2</v>
      </c>
      <c r="S918">
        <v>-41.8</v>
      </c>
      <c r="T918">
        <v>180</v>
      </c>
      <c r="U918">
        <v>6.0463400000000003E-6</v>
      </c>
      <c r="V918">
        <v>-90</v>
      </c>
    </row>
    <row r="919" spans="1:22">
      <c r="A919">
        <v>18984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 t="e">
        <f>IF(AND(Tabelle12[[#This Row],[AreaPx]]&gt;0,NOT(Tabelle12[[#This Row],[AreaPx]]="inf")),Tabelle12[[#This Row],[AreaPx]], NA())</f>
        <v>#N/A</v>
      </c>
      <c r="J919">
        <v>0</v>
      </c>
      <c r="K919">
        <v>0</v>
      </c>
      <c r="L919">
        <v>0</v>
      </c>
      <c r="M919">
        <v>0</v>
      </c>
      <c r="N919">
        <v>0</v>
      </c>
      <c r="O919">
        <f>Tabelle12[[#This Row],[Roll]]+Tabelle12[[#This Row],[Pitch]]</f>
        <v>0</v>
      </c>
      <c r="P919">
        <f>SQRT(Tabelle12[[#This Row],[X]]*Tabelle12[[#This Row],[X]] + Tabelle12[[#This Row],[Y]]*Tabelle12[[#This Row],[Y]] +Tabelle12[[#This Row],[Z]]*Tabelle12[[#This Row],[Z]])</f>
        <v>0</v>
      </c>
      <c r="Q919">
        <v>136</v>
      </c>
      <c r="R919">
        <v>109.2</v>
      </c>
      <c r="S919">
        <v>-41.8</v>
      </c>
      <c r="T919">
        <v>180</v>
      </c>
      <c r="U919">
        <v>6.0463400000000003E-6</v>
      </c>
      <c r="V919">
        <v>-90</v>
      </c>
    </row>
    <row r="920" spans="1:22">
      <c r="A920">
        <v>19010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 t="e">
        <f>IF(AND(Tabelle12[[#This Row],[AreaPx]]&gt;0,NOT(Tabelle12[[#This Row],[AreaPx]]="inf")),Tabelle12[[#This Row],[AreaPx]], NA())</f>
        <v>#N/A</v>
      </c>
      <c r="J920">
        <v>0</v>
      </c>
      <c r="K920">
        <v>0</v>
      </c>
      <c r="L920">
        <v>0</v>
      </c>
      <c r="M920">
        <v>0</v>
      </c>
      <c r="N920">
        <v>0</v>
      </c>
      <c r="O920">
        <f>Tabelle12[[#This Row],[Roll]]+Tabelle12[[#This Row],[Pitch]]</f>
        <v>0</v>
      </c>
      <c r="P920">
        <f>SQRT(Tabelle12[[#This Row],[X]]*Tabelle12[[#This Row],[X]] + Tabelle12[[#This Row],[Y]]*Tabelle12[[#This Row],[Y]] +Tabelle12[[#This Row],[Z]]*Tabelle12[[#This Row],[Z]])</f>
        <v>0</v>
      </c>
      <c r="Q920">
        <v>136</v>
      </c>
      <c r="R920">
        <v>109.2</v>
      </c>
      <c r="S920">
        <v>-41.8</v>
      </c>
      <c r="T920">
        <v>180</v>
      </c>
      <c r="U920">
        <v>6.0463400000000003E-6</v>
      </c>
      <c r="V920">
        <v>-90</v>
      </c>
    </row>
    <row r="921" spans="1:22">
      <c r="A921">
        <v>19040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 t="e">
        <f>IF(AND(Tabelle12[[#This Row],[AreaPx]]&gt;0,NOT(Tabelle12[[#This Row],[AreaPx]]="inf")),Tabelle12[[#This Row],[AreaPx]], NA())</f>
        <v>#N/A</v>
      </c>
      <c r="J921">
        <v>0</v>
      </c>
      <c r="K921">
        <v>0</v>
      </c>
      <c r="L921">
        <v>0</v>
      </c>
      <c r="M921">
        <v>0</v>
      </c>
      <c r="N921">
        <v>0</v>
      </c>
      <c r="O921">
        <f>Tabelle12[[#This Row],[Roll]]+Tabelle12[[#This Row],[Pitch]]</f>
        <v>0</v>
      </c>
      <c r="P921">
        <f>SQRT(Tabelle12[[#This Row],[X]]*Tabelle12[[#This Row],[X]] + Tabelle12[[#This Row],[Y]]*Tabelle12[[#This Row],[Y]] +Tabelle12[[#This Row],[Z]]*Tabelle12[[#This Row],[Z]])</f>
        <v>0</v>
      </c>
      <c r="Q921">
        <v>136</v>
      </c>
      <c r="R921">
        <v>109.2</v>
      </c>
      <c r="S921">
        <v>-41.8</v>
      </c>
      <c r="T921">
        <v>180</v>
      </c>
      <c r="U921">
        <v>6.0463400000000003E-6</v>
      </c>
      <c r="V921">
        <v>-90</v>
      </c>
    </row>
    <row r="922" spans="1:22">
      <c r="A922">
        <v>19070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 t="e">
        <f>IF(AND(Tabelle12[[#This Row],[AreaPx]]&gt;0,NOT(Tabelle12[[#This Row],[AreaPx]]="inf")),Tabelle12[[#This Row],[AreaPx]], NA())</f>
        <v>#N/A</v>
      </c>
      <c r="J922">
        <v>0</v>
      </c>
      <c r="K922">
        <v>0</v>
      </c>
      <c r="L922">
        <v>0</v>
      </c>
      <c r="M922">
        <v>0</v>
      </c>
      <c r="N922">
        <v>0</v>
      </c>
      <c r="O922">
        <f>Tabelle12[[#This Row],[Roll]]+Tabelle12[[#This Row],[Pitch]]</f>
        <v>0</v>
      </c>
      <c r="P922">
        <f>SQRT(Tabelle12[[#This Row],[X]]*Tabelle12[[#This Row],[X]] + Tabelle12[[#This Row],[Y]]*Tabelle12[[#This Row],[Y]] +Tabelle12[[#This Row],[Z]]*Tabelle12[[#This Row],[Z]])</f>
        <v>0</v>
      </c>
      <c r="Q922">
        <v>136</v>
      </c>
      <c r="R922">
        <v>109.2</v>
      </c>
      <c r="S922">
        <v>-41.8</v>
      </c>
      <c r="T922">
        <v>180</v>
      </c>
      <c r="U922">
        <v>6.0463400000000003E-6</v>
      </c>
      <c r="V922">
        <v>-90</v>
      </c>
    </row>
    <row r="923" spans="1:22">
      <c r="A923">
        <v>19084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 t="e">
        <f>IF(AND(Tabelle12[[#This Row],[AreaPx]]&gt;0,NOT(Tabelle12[[#This Row],[AreaPx]]="inf")),Tabelle12[[#This Row],[AreaPx]], NA())</f>
        <v>#N/A</v>
      </c>
      <c r="J923">
        <v>0</v>
      </c>
      <c r="K923">
        <v>0</v>
      </c>
      <c r="L923">
        <v>0</v>
      </c>
      <c r="M923">
        <v>0</v>
      </c>
      <c r="N923">
        <v>0</v>
      </c>
      <c r="O923">
        <f>Tabelle12[[#This Row],[Roll]]+Tabelle12[[#This Row],[Pitch]]</f>
        <v>0</v>
      </c>
      <c r="P923">
        <f>SQRT(Tabelle12[[#This Row],[X]]*Tabelle12[[#This Row],[X]] + Tabelle12[[#This Row],[Y]]*Tabelle12[[#This Row],[Y]] +Tabelle12[[#This Row],[Z]]*Tabelle12[[#This Row],[Z]])</f>
        <v>0</v>
      </c>
      <c r="Q923">
        <v>136</v>
      </c>
      <c r="R923">
        <v>109.2</v>
      </c>
      <c r="S923">
        <v>-41.8</v>
      </c>
      <c r="T923">
        <v>180</v>
      </c>
      <c r="U923">
        <v>6.0463400000000003E-6</v>
      </c>
      <c r="V923">
        <v>-90</v>
      </c>
    </row>
    <row r="924" spans="1:22">
      <c r="A924">
        <v>19107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 t="e">
        <f>IF(AND(Tabelle12[[#This Row],[AreaPx]]&gt;0,NOT(Tabelle12[[#This Row],[AreaPx]]="inf")),Tabelle12[[#This Row],[AreaPx]], NA())</f>
        <v>#N/A</v>
      </c>
      <c r="J924">
        <v>0</v>
      </c>
      <c r="K924">
        <v>0</v>
      </c>
      <c r="L924">
        <v>0</v>
      </c>
      <c r="M924">
        <v>0</v>
      </c>
      <c r="N924">
        <v>0</v>
      </c>
      <c r="O924">
        <f>Tabelle12[[#This Row],[Roll]]+Tabelle12[[#This Row],[Pitch]]</f>
        <v>0</v>
      </c>
      <c r="P924">
        <f>SQRT(Tabelle12[[#This Row],[X]]*Tabelle12[[#This Row],[X]] + Tabelle12[[#This Row],[Y]]*Tabelle12[[#This Row],[Y]] +Tabelle12[[#This Row],[Z]]*Tabelle12[[#This Row],[Z]])</f>
        <v>0</v>
      </c>
      <c r="Q924">
        <v>136</v>
      </c>
      <c r="R924">
        <v>109.2</v>
      </c>
      <c r="S924">
        <v>-41.8</v>
      </c>
      <c r="T924">
        <v>180</v>
      </c>
      <c r="U924">
        <v>6.0463400000000003E-6</v>
      </c>
      <c r="V924">
        <v>-90</v>
      </c>
    </row>
    <row r="925" spans="1:22">
      <c r="A925">
        <v>19127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 t="e">
        <f>IF(AND(Tabelle12[[#This Row],[AreaPx]]&gt;0,NOT(Tabelle12[[#This Row],[AreaPx]]="inf")),Tabelle12[[#This Row],[AreaPx]], NA())</f>
        <v>#N/A</v>
      </c>
      <c r="J925">
        <v>0</v>
      </c>
      <c r="K925">
        <v>0</v>
      </c>
      <c r="L925">
        <v>0</v>
      </c>
      <c r="M925">
        <v>0</v>
      </c>
      <c r="N925">
        <v>0</v>
      </c>
      <c r="O925">
        <f>Tabelle12[[#This Row],[Roll]]+Tabelle12[[#This Row],[Pitch]]</f>
        <v>0</v>
      </c>
      <c r="P925">
        <f>SQRT(Tabelle12[[#This Row],[X]]*Tabelle12[[#This Row],[X]] + Tabelle12[[#This Row],[Y]]*Tabelle12[[#This Row],[Y]] +Tabelle12[[#This Row],[Z]]*Tabelle12[[#This Row],[Z]])</f>
        <v>0</v>
      </c>
      <c r="Q925">
        <v>136</v>
      </c>
      <c r="R925">
        <v>109.2</v>
      </c>
      <c r="S925">
        <v>-41.8</v>
      </c>
      <c r="T925">
        <v>180</v>
      </c>
      <c r="U925">
        <v>6.0463400000000003E-6</v>
      </c>
      <c r="V925">
        <v>-90</v>
      </c>
    </row>
    <row r="926" spans="1:22">
      <c r="A926">
        <v>19143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 t="e">
        <f>IF(AND(Tabelle12[[#This Row],[AreaPx]]&gt;0,NOT(Tabelle12[[#This Row],[AreaPx]]="inf")),Tabelle12[[#This Row],[AreaPx]], NA())</f>
        <v>#N/A</v>
      </c>
      <c r="J926">
        <v>0</v>
      </c>
      <c r="K926">
        <v>0</v>
      </c>
      <c r="L926">
        <v>0</v>
      </c>
      <c r="M926">
        <v>0</v>
      </c>
      <c r="N926">
        <v>0</v>
      </c>
      <c r="O926">
        <f>Tabelle12[[#This Row],[Roll]]+Tabelle12[[#This Row],[Pitch]]</f>
        <v>0</v>
      </c>
      <c r="P926">
        <f>SQRT(Tabelle12[[#This Row],[X]]*Tabelle12[[#This Row],[X]] + Tabelle12[[#This Row],[Y]]*Tabelle12[[#This Row],[Y]] +Tabelle12[[#This Row],[Z]]*Tabelle12[[#This Row],[Z]])</f>
        <v>0</v>
      </c>
      <c r="Q926">
        <v>136</v>
      </c>
      <c r="R926">
        <v>109.2</v>
      </c>
      <c r="S926">
        <v>-41.8</v>
      </c>
      <c r="T926">
        <v>180</v>
      </c>
      <c r="U926">
        <v>6.0463400000000003E-6</v>
      </c>
      <c r="V926">
        <v>-90</v>
      </c>
    </row>
    <row r="927" spans="1:22">
      <c r="A927">
        <v>19174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 t="e">
        <f>IF(AND(Tabelle12[[#This Row],[AreaPx]]&gt;0,NOT(Tabelle12[[#This Row],[AreaPx]]="inf")),Tabelle12[[#This Row],[AreaPx]], NA())</f>
        <v>#N/A</v>
      </c>
      <c r="J927">
        <v>0</v>
      </c>
      <c r="K927">
        <v>0</v>
      </c>
      <c r="L927">
        <v>0</v>
      </c>
      <c r="M927">
        <v>0</v>
      </c>
      <c r="N927">
        <v>0</v>
      </c>
      <c r="O927">
        <f>Tabelle12[[#This Row],[Roll]]+Tabelle12[[#This Row],[Pitch]]</f>
        <v>0</v>
      </c>
      <c r="P927">
        <f>SQRT(Tabelle12[[#This Row],[X]]*Tabelle12[[#This Row],[X]] + Tabelle12[[#This Row],[Y]]*Tabelle12[[#This Row],[Y]] +Tabelle12[[#This Row],[Z]]*Tabelle12[[#This Row],[Z]])</f>
        <v>0</v>
      </c>
      <c r="Q927">
        <v>136</v>
      </c>
      <c r="R927">
        <v>109.2</v>
      </c>
      <c r="S927">
        <v>-41.8</v>
      </c>
      <c r="T927">
        <v>180</v>
      </c>
      <c r="U927">
        <v>6.0463400000000003E-6</v>
      </c>
      <c r="V927">
        <v>-90</v>
      </c>
    </row>
    <row r="928" spans="1:22">
      <c r="A928">
        <v>19203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 t="e">
        <f>IF(AND(Tabelle12[[#This Row],[AreaPx]]&gt;0,NOT(Tabelle12[[#This Row],[AreaPx]]="inf")),Tabelle12[[#This Row],[AreaPx]], NA())</f>
        <v>#N/A</v>
      </c>
      <c r="J928">
        <v>0</v>
      </c>
      <c r="K928">
        <v>0</v>
      </c>
      <c r="L928">
        <v>0</v>
      </c>
      <c r="M928">
        <v>0</v>
      </c>
      <c r="N928">
        <v>0</v>
      </c>
      <c r="O928">
        <f>Tabelle12[[#This Row],[Roll]]+Tabelle12[[#This Row],[Pitch]]</f>
        <v>0</v>
      </c>
      <c r="P928">
        <f>SQRT(Tabelle12[[#This Row],[X]]*Tabelle12[[#This Row],[X]] + Tabelle12[[#This Row],[Y]]*Tabelle12[[#This Row],[Y]] +Tabelle12[[#This Row],[Z]]*Tabelle12[[#This Row],[Z]])</f>
        <v>0</v>
      </c>
      <c r="Q928">
        <v>136</v>
      </c>
      <c r="R928">
        <v>109.2</v>
      </c>
      <c r="S928">
        <v>-41.8</v>
      </c>
      <c r="T928">
        <v>180</v>
      </c>
      <c r="U928">
        <v>6.0463400000000003E-6</v>
      </c>
      <c r="V928">
        <v>-90</v>
      </c>
    </row>
    <row r="929" spans="1:22">
      <c r="A929">
        <v>19218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 t="e">
        <f>IF(AND(Tabelle12[[#This Row],[AreaPx]]&gt;0,NOT(Tabelle12[[#This Row],[AreaPx]]="inf")),Tabelle12[[#This Row],[AreaPx]], NA())</f>
        <v>#N/A</v>
      </c>
      <c r="J929">
        <v>0</v>
      </c>
      <c r="K929">
        <v>0</v>
      </c>
      <c r="L929">
        <v>0</v>
      </c>
      <c r="M929">
        <v>0</v>
      </c>
      <c r="N929">
        <v>0</v>
      </c>
      <c r="O929">
        <f>Tabelle12[[#This Row],[Roll]]+Tabelle12[[#This Row],[Pitch]]</f>
        <v>0</v>
      </c>
      <c r="P929">
        <f>SQRT(Tabelle12[[#This Row],[X]]*Tabelle12[[#This Row],[X]] + Tabelle12[[#This Row],[Y]]*Tabelle12[[#This Row],[Y]] +Tabelle12[[#This Row],[Z]]*Tabelle12[[#This Row],[Z]])</f>
        <v>0</v>
      </c>
      <c r="Q929">
        <v>136</v>
      </c>
      <c r="R929">
        <v>109.2</v>
      </c>
      <c r="S929">
        <v>-41.8</v>
      </c>
      <c r="T929">
        <v>180</v>
      </c>
      <c r="U929">
        <v>6.0463400000000003E-6</v>
      </c>
      <c r="V929">
        <v>-90</v>
      </c>
    </row>
    <row r="930" spans="1:22">
      <c r="A930">
        <v>19244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 t="e">
        <f>IF(AND(Tabelle12[[#This Row],[AreaPx]]&gt;0,NOT(Tabelle12[[#This Row],[AreaPx]]="inf")),Tabelle12[[#This Row],[AreaPx]], NA())</f>
        <v>#N/A</v>
      </c>
      <c r="J930">
        <v>0</v>
      </c>
      <c r="K930">
        <v>0</v>
      </c>
      <c r="L930">
        <v>0</v>
      </c>
      <c r="M930">
        <v>0</v>
      </c>
      <c r="N930">
        <v>0</v>
      </c>
      <c r="O930">
        <f>Tabelle12[[#This Row],[Roll]]+Tabelle12[[#This Row],[Pitch]]</f>
        <v>0</v>
      </c>
      <c r="P930">
        <f>SQRT(Tabelle12[[#This Row],[X]]*Tabelle12[[#This Row],[X]] + Tabelle12[[#This Row],[Y]]*Tabelle12[[#This Row],[Y]] +Tabelle12[[#This Row],[Z]]*Tabelle12[[#This Row],[Z]])</f>
        <v>0</v>
      </c>
      <c r="Q930">
        <v>136</v>
      </c>
      <c r="R930">
        <v>109.2</v>
      </c>
      <c r="S930">
        <v>-41.8</v>
      </c>
      <c r="T930">
        <v>180</v>
      </c>
      <c r="U930">
        <v>6.0463400000000003E-6</v>
      </c>
      <c r="V930">
        <v>-90</v>
      </c>
    </row>
    <row r="931" spans="1:22">
      <c r="A931">
        <v>19272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 t="e">
        <f>IF(AND(Tabelle12[[#This Row],[AreaPx]]&gt;0,NOT(Tabelle12[[#This Row],[AreaPx]]="inf")),Tabelle12[[#This Row],[AreaPx]], NA())</f>
        <v>#N/A</v>
      </c>
      <c r="J931">
        <v>0</v>
      </c>
      <c r="K931">
        <v>0</v>
      </c>
      <c r="L931">
        <v>0</v>
      </c>
      <c r="M931">
        <v>0</v>
      </c>
      <c r="N931">
        <v>0</v>
      </c>
      <c r="O931">
        <f>Tabelle12[[#This Row],[Roll]]+Tabelle12[[#This Row],[Pitch]]</f>
        <v>0</v>
      </c>
      <c r="P931">
        <f>SQRT(Tabelle12[[#This Row],[X]]*Tabelle12[[#This Row],[X]] + Tabelle12[[#This Row],[Y]]*Tabelle12[[#This Row],[Y]] +Tabelle12[[#This Row],[Z]]*Tabelle12[[#This Row],[Z]])</f>
        <v>0</v>
      </c>
      <c r="Q931">
        <v>136</v>
      </c>
      <c r="R931">
        <v>109.2</v>
      </c>
      <c r="S931">
        <v>-41.8</v>
      </c>
      <c r="T931">
        <v>180</v>
      </c>
      <c r="U931">
        <v>6.0463400000000003E-6</v>
      </c>
      <c r="V931">
        <v>-90</v>
      </c>
    </row>
    <row r="932" spans="1:22">
      <c r="A932">
        <v>19288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 t="e">
        <f>IF(AND(Tabelle12[[#This Row],[AreaPx]]&gt;0,NOT(Tabelle12[[#This Row],[AreaPx]]="inf")),Tabelle12[[#This Row],[AreaPx]], NA())</f>
        <v>#N/A</v>
      </c>
      <c r="J932">
        <v>0</v>
      </c>
      <c r="K932">
        <v>0</v>
      </c>
      <c r="L932">
        <v>0</v>
      </c>
      <c r="M932">
        <v>0</v>
      </c>
      <c r="N932">
        <v>0</v>
      </c>
      <c r="O932">
        <f>Tabelle12[[#This Row],[Roll]]+Tabelle12[[#This Row],[Pitch]]</f>
        <v>0</v>
      </c>
      <c r="P932">
        <f>SQRT(Tabelle12[[#This Row],[X]]*Tabelle12[[#This Row],[X]] + Tabelle12[[#This Row],[Y]]*Tabelle12[[#This Row],[Y]] +Tabelle12[[#This Row],[Z]]*Tabelle12[[#This Row],[Z]])</f>
        <v>0</v>
      </c>
      <c r="Q932">
        <v>136</v>
      </c>
      <c r="R932">
        <v>109.2</v>
      </c>
      <c r="S932">
        <v>-41.8</v>
      </c>
      <c r="T932">
        <v>180</v>
      </c>
      <c r="U932">
        <v>6.0463400000000003E-6</v>
      </c>
      <c r="V932">
        <v>-90</v>
      </c>
    </row>
    <row r="933" spans="1:22">
      <c r="A933">
        <v>19309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 t="e">
        <f>IF(AND(Tabelle12[[#This Row],[AreaPx]]&gt;0,NOT(Tabelle12[[#This Row],[AreaPx]]="inf")),Tabelle12[[#This Row],[AreaPx]], NA())</f>
        <v>#N/A</v>
      </c>
      <c r="J933">
        <v>0</v>
      </c>
      <c r="K933">
        <v>0</v>
      </c>
      <c r="L933">
        <v>0</v>
      </c>
      <c r="M933">
        <v>0</v>
      </c>
      <c r="N933">
        <v>0</v>
      </c>
      <c r="O933">
        <f>Tabelle12[[#This Row],[Roll]]+Tabelle12[[#This Row],[Pitch]]</f>
        <v>0</v>
      </c>
      <c r="P933">
        <f>SQRT(Tabelle12[[#This Row],[X]]*Tabelle12[[#This Row],[X]] + Tabelle12[[#This Row],[Y]]*Tabelle12[[#This Row],[Y]] +Tabelle12[[#This Row],[Z]]*Tabelle12[[#This Row],[Z]])</f>
        <v>0</v>
      </c>
      <c r="Q933">
        <v>136</v>
      </c>
      <c r="R933">
        <v>109.2</v>
      </c>
      <c r="S933">
        <v>-41.8</v>
      </c>
      <c r="T933">
        <v>180</v>
      </c>
      <c r="U933">
        <v>6.0463400000000003E-6</v>
      </c>
      <c r="V933">
        <v>-90</v>
      </c>
    </row>
    <row r="934" spans="1:22">
      <c r="A934">
        <v>19330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 t="e">
        <f>IF(AND(Tabelle12[[#This Row],[AreaPx]]&gt;0,NOT(Tabelle12[[#This Row],[AreaPx]]="inf")),Tabelle12[[#This Row],[AreaPx]], NA())</f>
        <v>#N/A</v>
      </c>
      <c r="J934">
        <v>0</v>
      </c>
      <c r="K934">
        <v>0</v>
      </c>
      <c r="L934">
        <v>0</v>
      </c>
      <c r="M934">
        <v>0</v>
      </c>
      <c r="N934">
        <v>0</v>
      </c>
      <c r="O934">
        <f>Tabelle12[[#This Row],[Roll]]+Tabelle12[[#This Row],[Pitch]]</f>
        <v>0</v>
      </c>
      <c r="P934">
        <f>SQRT(Tabelle12[[#This Row],[X]]*Tabelle12[[#This Row],[X]] + Tabelle12[[#This Row],[Y]]*Tabelle12[[#This Row],[Y]] +Tabelle12[[#This Row],[Z]]*Tabelle12[[#This Row],[Z]])</f>
        <v>0</v>
      </c>
      <c r="Q934">
        <v>136</v>
      </c>
      <c r="R934">
        <v>109.2</v>
      </c>
      <c r="S934">
        <v>-41.8</v>
      </c>
      <c r="T934">
        <v>180</v>
      </c>
      <c r="U934">
        <v>6.0463400000000003E-6</v>
      </c>
      <c r="V934">
        <v>-90</v>
      </c>
    </row>
    <row r="935" spans="1:22">
      <c r="A935">
        <v>19336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 t="e">
        <f>IF(AND(Tabelle12[[#This Row],[AreaPx]]&gt;0,NOT(Tabelle12[[#This Row],[AreaPx]]="inf")),Tabelle12[[#This Row],[AreaPx]], NA())</f>
        <v>#N/A</v>
      </c>
      <c r="J935">
        <v>0</v>
      </c>
      <c r="K935">
        <v>0</v>
      </c>
      <c r="L935">
        <v>0</v>
      </c>
      <c r="M935">
        <v>0</v>
      </c>
      <c r="N935">
        <v>0</v>
      </c>
      <c r="O935">
        <f>Tabelle12[[#This Row],[Roll]]+Tabelle12[[#This Row],[Pitch]]</f>
        <v>0</v>
      </c>
      <c r="P935">
        <f>SQRT(Tabelle12[[#This Row],[X]]*Tabelle12[[#This Row],[X]] + Tabelle12[[#This Row],[Y]]*Tabelle12[[#This Row],[Y]] +Tabelle12[[#This Row],[Z]]*Tabelle12[[#This Row],[Z]])</f>
        <v>0</v>
      </c>
      <c r="Q935">
        <v>136</v>
      </c>
      <c r="R935">
        <v>109.2</v>
      </c>
      <c r="S935">
        <v>-41.8</v>
      </c>
      <c r="T935">
        <v>180</v>
      </c>
      <c r="U935">
        <v>6.0463400000000003E-6</v>
      </c>
      <c r="V935">
        <v>-90</v>
      </c>
    </row>
    <row r="936" spans="1:22">
      <c r="A936">
        <v>19348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 t="e">
        <f>IF(AND(Tabelle12[[#This Row],[AreaPx]]&gt;0,NOT(Tabelle12[[#This Row],[AreaPx]]="inf")),Tabelle12[[#This Row],[AreaPx]], NA())</f>
        <v>#N/A</v>
      </c>
      <c r="J936">
        <v>0</v>
      </c>
      <c r="K936">
        <v>0</v>
      </c>
      <c r="L936">
        <v>0</v>
      </c>
      <c r="M936">
        <v>0</v>
      </c>
      <c r="N936">
        <v>0</v>
      </c>
      <c r="O936">
        <f>Tabelle12[[#This Row],[Roll]]+Tabelle12[[#This Row],[Pitch]]</f>
        <v>0</v>
      </c>
      <c r="P936">
        <f>SQRT(Tabelle12[[#This Row],[X]]*Tabelle12[[#This Row],[X]] + Tabelle12[[#This Row],[Y]]*Tabelle12[[#This Row],[Y]] +Tabelle12[[#This Row],[Z]]*Tabelle12[[#This Row],[Z]])</f>
        <v>0</v>
      </c>
      <c r="Q936">
        <v>136</v>
      </c>
      <c r="R936">
        <v>109.2</v>
      </c>
      <c r="S936">
        <v>-41.8</v>
      </c>
      <c r="T936">
        <v>180</v>
      </c>
      <c r="U936">
        <v>6.0463400000000003E-6</v>
      </c>
      <c r="V936">
        <v>-90</v>
      </c>
    </row>
    <row r="937" spans="1:22">
      <c r="A937">
        <v>19372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 t="e">
        <f>IF(AND(Tabelle12[[#This Row],[AreaPx]]&gt;0,NOT(Tabelle12[[#This Row],[AreaPx]]="inf")),Tabelle12[[#This Row],[AreaPx]], NA())</f>
        <v>#N/A</v>
      </c>
      <c r="J937">
        <v>0</v>
      </c>
      <c r="K937">
        <v>0</v>
      </c>
      <c r="L937">
        <v>0</v>
      </c>
      <c r="M937">
        <v>0</v>
      </c>
      <c r="N937">
        <v>0</v>
      </c>
      <c r="O937">
        <f>Tabelle12[[#This Row],[Roll]]+Tabelle12[[#This Row],[Pitch]]</f>
        <v>0</v>
      </c>
      <c r="P937">
        <f>SQRT(Tabelle12[[#This Row],[X]]*Tabelle12[[#This Row],[X]] + Tabelle12[[#This Row],[Y]]*Tabelle12[[#This Row],[Y]] +Tabelle12[[#This Row],[Z]]*Tabelle12[[#This Row],[Z]])</f>
        <v>0</v>
      </c>
      <c r="Q937">
        <v>136</v>
      </c>
      <c r="R937">
        <v>109.2</v>
      </c>
      <c r="S937">
        <v>-41.8</v>
      </c>
      <c r="T937">
        <v>180</v>
      </c>
      <c r="U937">
        <v>6.0463400000000003E-6</v>
      </c>
      <c r="V937">
        <v>-90</v>
      </c>
    </row>
    <row r="938" spans="1:22">
      <c r="A938">
        <v>19383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 t="e">
        <f>IF(AND(Tabelle12[[#This Row],[AreaPx]]&gt;0,NOT(Tabelle12[[#This Row],[AreaPx]]="inf")),Tabelle12[[#This Row],[AreaPx]], NA())</f>
        <v>#N/A</v>
      </c>
      <c r="J938">
        <v>0</v>
      </c>
      <c r="K938">
        <v>0</v>
      </c>
      <c r="L938">
        <v>0</v>
      </c>
      <c r="M938">
        <v>0</v>
      </c>
      <c r="N938">
        <v>0</v>
      </c>
      <c r="O938">
        <f>Tabelle12[[#This Row],[Roll]]+Tabelle12[[#This Row],[Pitch]]</f>
        <v>0</v>
      </c>
      <c r="P938">
        <f>SQRT(Tabelle12[[#This Row],[X]]*Tabelle12[[#This Row],[X]] + Tabelle12[[#This Row],[Y]]*Tabelle12[[#This Row],[Y]] +Tabelle12[[#This Row],[Z]]*Tabelle12[[#This Row],[Z]])</f>
        <v>0</v>
      </c>
      <c r="Q938">
        <v>136</v>
      </c>
      <c r="R938">
        <v>109.2</v>
      </c>
      <c r="S938">
        <v>-41.8</v>
      </c>
      <c r="T938">
        <v>180</v>
      </c>
      <c r="U938">
        <v>6.0463400000000003E-6</v>
      </c>
      <c r="V938">
        <v>-90</v>
      </c>
    </row>
    <row r="939" spans="1:22">
      <c r="A939">
        <v>19408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 t="e">
        <f>IF(AND(Tabelle12[[#This Row],[AreaPx]]&gt;0,NOT(Tabelle12[[#This Row],[AreaPx]]="inf")),Tabelle12[[#This Row],[AreaPx]], NA())</f>
        <v>#N/A</v>
      </c>
      <c r="J939">
        <v>0</v>
      </c>
      <c r="K939">
        <v>0</v>
      </c>
      <c r="L939">
        <v>0</v>
      </c>
      <c r="M939">
        <v>0</v>
      </c>
      <c r="N939">
        <v>0</v>
      </c>
      <c r="O939">
        <f>Tabelle12[[#This Row],[Roll]]+Tabelle12[[#This Row],[Pitch]]</f>
        <v>0</v>
      </c>
      <c r="P939">
        <f>SQRT(Tabelle12[[#This Row],[X]]*Tabelle12[[#This Row],[X]] + Tabelle12[[#This Row],[Y]]*Tabelle12[[#This Row],[Y]] +Tabelle12[[#This Row],[Z]]*Tabelle12[[#This Row],[Z]])</f>
        <v>0</v>
      </c>
      <c r="Q939">
        <v>136</v>
      </c>
      <c r="R939">
        <v>109.2</v>
      </c>
      <c r="S939">
        <v>-41.8</v>
      </c>
      <c r="T939">
        <v>180</v>
      </c>
      <c r="U939">
        <v>6.0463400000000003E-6</v>
      </c>
      <c r="V939">
        <v>-90</v>
      </c>
    </row>
    <row r="940" spans="1:22">
      <c r="A940">
        <v>19430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 t="e">
        <f>IF(AND(Tabelle12[[#This Row],[AreaPx]]&gt;0,NOT(Tabelle12[[#This Row],[AreaPx]]="inf")),Tabelle12[[#This Row],[AreaPx]], NA())</f>
        <v>#N/A</v>
      </c>
      <c r="J940">
        <v>0</v>
      </c>
      <c r="K940">
        <v>0</v>
      </c>
      <c r="L940">
        <v>0</v>
      </c>
      <c r="M940">
        <v>0</v>
      </c>
      <c r="N940">
        <v>0</v>
      </c>
      <c r="O940">
        <f>Tabelle12[[#This Row],[Roll]]+Tabelle12[[#This Row],[Pitch]]</f>
        <v>0</v>
      </c>
      <c r="P940">
        <f>SQRT(Tabelle12[[#This Row],[X]]*Tabelle12[[#This Row],[X]] + Tabelle12[[#This Row],[Y]]*Tabelle12[[#This Row],[Y]] +Tabelle12[[#This Row],[Z]]*Tabelle12[[#This Row],[Z]])</f>
        <v>0</v>
      </c>
      <c r="Q940">
        <v>136</v>
      </c>
      <c r="R940">
        <v>109.2</v>
      </c>
      <c r="S940">
        <v>-41.8</v>
      </c>
      <c r="T940">
        <v>180</v>
      </c>
      <c r="U940">
        <v>6.0463400000000003E-6</v>
      </c>
      <c r="V940">
        <v>-90</v>
      </c>
    </row>
    <row r="941" spans="1:22">
      <c r="A941">
        <v>19444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 t="e">
        <f>IF(AND(Tabelle12[[#This Row],[AreaPx]]&gt;0,NOT(Tabelle12[[#This Row],[AreaPx]]="inf")),Tabelle12[[#This Row],[AreaPx]], NA())</f>
        <v>#N/A</v>
      </c>
      <c r="J941">
        <v>0</v>
      </c>
      <c r="K941">
        <v>0</v>
      </c>
      <c r="L941">
        <v>0</v>
      </c>
      <c r="M941">
        <v>0</v>
      </c>
      <c r="N941">
        <v>0</v>
      </c>
      <c r="O941">
        <f>Tabelle12[[#This Row],[Roll]]+Tabelle12[[#This Row],[Pitch]]</f>
        <v>0</v>
      </c>
      <c r="P941">
        <f>SQRT(Tabelle12[[#This Row],[X]]*Tabelle12[[#This Row],[X]] + Tabelle12[[#This Row],[Y]]*Tabelle12[[#This Row],[Y]] +Tabelle12[[#This Row],[Z]]*Tabelle12[[#This Row],[Z]])</f>
        <v>0</v>
      </c>
      <c r="Q941">
        <v>136</v>
      </c>
      <c r="R941">
        <v>109.2</v>
      </c>
      <c r="S941">
        <v>-41.8</v>
      </c>
      <c r="T941">
        <v>180</v>
      </c>
      <c r="U941">
        <v>6.0463400000000003E-6</v>
      </c>
      <c r="V941">
        <v>-90</v>
      </c>
    </row>
    <row r="942" spans="1:22">
      <c r="A942">
        <v>19468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 t="e">
        <f>IF(AND(Tabelle12[[#This Row],[AreaPx]]&gt;0,NOT(Tabelle12[[#This Row],[AreaPx]]="inf")),Tabelle12[[#This Row],[AreaPx]], NA())</f>
        <v>#N/A</v>
      </c>
      <c r="J942">
        <v>0</v>
      </c>
      <c r="K942">
        <v>0</v>
      </c>
      <c r="L942">
        <v>0</v>
      </c>
      <c r="M942">
        <v>0</v>
      </c>
      <c r="N942">
        <v>0</v>
      </c>
      <c r="O942">
        <f>Tabelle12[[#This Row],[Roll]]+Tabelle12[[#This Row],[Pitch]]</f>
        <v>0</v>
      </c>
      <c r="P942">
        <f>SQRT(Tabelle12[[#This Row],[X]]*Tabelle12[[#This Row],[X]] + Tabelle12[[#This Row],[Y]]*Tabelle12[[#This Row],[Y]] +Tabelle12[[#This Row],[Z]]*Tabelle12[[#This Row],[Z]])</f>
        <v>0</v>
      </c>
      <c r="Q942">
        <v>136</v>
      </c>
      <c r="R942">
        <v>109.2</v>
      </c>
      <c r="S942">
        <v>-41.8</v>
      </c>
      <c r="T942">
        <v>180</v>
      </c>
      <c r="U942">
        <v>6.0463400000000003E-6</v>
      </c>
      <c r="V942">
        <v>-90</v>
      </c>
    </row>
    <row r="943" spans="1:22">
      <c r="A943">
        <v>19481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 t="e">
        <f>IF(AND(Tabelle12[[#This Row],[AreaPx]]&gt;0,NOT(Tabelle12[[#This Row],[AreaPx]]="inf")),Tabelle12[[#This Row],[AreaPx]], NA())</f>
        <v>#N/A</v>
      </c>
      <c r="J943">
        <v>0</v>
      </c>
      <c r="K943">
        <v>0</v>
      </c>
      <c r="L943">
        <v>0</v>
      </c>
      <c r="M943">
        <v>0</v>
      </c>
      <c r="N943">
        <v>0</v>
      </c>
      <c r="O943">
        <f>Tabelle12[[#This Row],[Roll]]+Tabelle12[[#This Row],[Pitch]]</f>
        <v>0</v>
      </c>
      <c r="P943">
        <f>SQRT(Tabelle12[[#This Row],[X]]*Tabelle12[[#This Row],[X]] + Tabelle12[[#This Row],[Y]]*Tabelle12[[#This Row],[Y]] +Tabelle12[[#This Row],[Z]]*Tabelle12[[#This Row],[Z]])</f>
        <v>0</v>
      </c>
      <c r="Q943">
        <v>136</v>
      </c>
      <c r="R943">
        <v>109.2</v>
      </c>
      <c r="S943">
        <v>-41.8</v>
      </c>
      <c r="T943">
        <v>180</v>
      </c>
      <c r="U943">
        <v>6.0463400000000003E-6</v>
      </c>
      <c r="V943">
        <v>-90</v>
      </c>
    </row>
    <row r="944" spans="1:22">
      <c r="A944">
        <v>19494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 t="e">
        <f>IF(AND(Tabelle12[[#This Row],[AreaPx]]&gt;0,NOT(Tabelle12[[#This Row],[AreaPx]]="inf")),Tabelle12[[#This Row],[AreaPx]], NA())</f>
        <v>#N/A</v>
      </c>
      <c r="J944">
        <v>0</v>
      </c>
      <c r="K944">
        <v>0</v>
      </c>
      <c r="L944">
        <v>0</v>
      </c>
      <c r="M944">
        <v>0</v>
      </c>
      <c r="N944">
        <v>0</v>
      </c>
      <c r="O944">
        <f>Tabelle12[[#This Row],[Roll]]+Tabelle12[[#This Row],[Pitch]]</f>
        <v>0</v>
      </c>
      <c r="P944">
        <f>SQRT(Tabelle12[[#This Row],[X]]*Tabelle12[[#This Row],[X]] + Tabelle12[[#This Row],[Y]]*Tabelle12[[#This Row],[Y]] +Tabelle12[[#This Row],[Z]]*Tabelle12[[#This Row],[Z]])</f>
        <v>0</v>
      </c>
      <c r="Q944">
        <v>136</v>
      </c>
      <c r="R944">
        <v>109.2</v>
      </c>
      <c r="S944">
        <v>-41.8</v>
      </c>
      <c r="T944">
        <v>180</v>
      </c>
      <c r="U944">
        <v>6.0463400000000003E-6</v>
      </c>
      <c r="V944">
        <v>-90</v>
      </c>
    </row>
    <row r="945" spans="1:22">
      <c r="A945">
        <v>19503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 t="e">
        <f>IF(AND(Tabelle12[[#This Row],[AreaPx]]&gt;0,NOT(Tabelle12[[#This Row],[AreaPx]]="inf")),Tabelle12[[#This Row],[AreaPx]], NA())</f>
        <v>#N/A</v>
      </c>
      <c r="J945">
        <v>0</v>
      </c>
      <c r="K945">
        <v>0</v>
      </c>
      <c r="L945">
        <v>0</v>
      </c>
      <c r="M945">
        <v>0</v>
      </c>
      <c r="N945">
        <v>0</v>
      </c>
      <c r="O945">
        <f>Tabelle12[[#This Row],[Roll]]+Tabelle12[[#This Row],[Pitch]]</f>
        <v>0</v>
      </c>
      <c r="P945">
        <f>SQRT(Tabelle12[[#This Row],[X]]*Tabelle12[[#This Row],[X]] + Tabelle12[[#This Row],[Y]]*Tabelle12[[#This Row],[Y]] +Tabelle12[[#This Row],[Z]]*Tabelle12[[#This Row],[Z]])</f>
        <v>0</v>
      </c>
      <c r="Q945">
        <v>136</v>
      </c>
      <c r="R945">
        <v>109.2</v>
      </c>
      <c r="S945">
        <v>-41.8</v>
      </c>
      <c r="T945">
        <v>180</v>
      </c>
      <c r="U945">
        <v>6.0463400000000003E-6</v>
      </c>
      <c r="V945">
        <v>-90</v>
      </c>
    </row>
    <row r="946" spans="1:22">
      <c r="A946">
        <v>19512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 t="e">
        <f>IF(AND(Tabelle12[[#This Row],[AreaPx]]&gt;0,NOT(Tabelle12[[#This Row],[AreaPx]]="inf")),Tabelle12[[#This Row],[AreaPx]], NA())</f>
        <v>#N/A</v>
      </c>
      <c r="J946">
        <v>0</v>
      </c>
      <c r="K946">
        <v>0</v>
      </c>
      <c r="L946">
        <v>0</v>
      </c>
      <c r="M946">
        <v>0</v>
      </c>
      <c r="N946">
        <v>0</v>
      </c>
      <c r="O946">
        <f>Tabelle12[[#This Row],[Roll]]+Tabelle12[[#This Row],[Pitch]]</f>
        <v>0</v>
      </c>
      <c r="P946">
        <f>SQRT(Tabelle12[[#This Row],[X]]*Tabelle12[[#This Row],[X]] + Tabelle12[[#This Row],[Y]]*Tabelle12[[#This Row],[Y]] +Tabelle12[[#This Row],[Z]]*Tabelle12[[#This Row],[Z]])</f>
        <v>0</v>
      </c>
      <c r="Q946">
        <v>136</v>
      </c>
      <c r="R946">
        <v>109.2</v>
      </c>
      <c r="S946">
        <v>-41.8</v>
      </c>
      <c r="T946">
        <v>180</v>
      </c>
      <c r="U946">
        <v>6.0463400000000003E-6</v>
      </c>
      <c r="V946">
        <v>-90</v>
      </c>
    </row>
    <row r="947" spans="1:22">
      <c r="A947">
        <v>19541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 t="e">
        <f>IF(AND(Tabelle12[[#This Row],[AreaPx]]&gt;0,NOT(Tabelle12[[#This Row],[AreaPx]]="inf")),Tabelle12[[#This Row],[AreaPx]], NA())</f>
        <v>#N/A</v>
      </c>
      <c r="J947">
        <v>0</v>
      </c>
      <c r="K947">
        <v>0</v>
      </c>
      <c r="L947">
        <v>0</v>
      </c>
      <c r="M947">
        <v>0</v>
      </c>
      <c r="N947">
        <v>0</v>
      </c>
      <c r="O947">
        <f>Tabelle12[[#This Row],[Roll]]+Tabelle12[[#This Row],[Pitch]]</f>
        <v>0</v>
      </c>
      <c r="P947">
        <f>SQRT(Tabelle12[[#This Row],[X]]*Tabelle12[[#This Row],[X]] + Tabelle12[[#This Row],[Y]]*Tabelle12[[#This Row],[Y]] +Tabelle12[[#This Row],[Z]]*Tabelle12[[#This Row],[Z]])</f>
        <v>0</v>
      </c>
      <c r="Q947">
        <v>136</v>
      </c>
      <c r="R947">
        <v>109.2</v>
      </c>
      <c r="S947">
        <v>-41.8</v>
      </c>
      <c r="T947">
        <v>180</v>
      </c>
      <c r="U947">
        <v>6.0463400000000003E-6</v>
      </c>
      <c r="V947">
        <v>-90</v>
      </c>
    </row>
    <row r="948" spans="1:22">
      <c r="A948">
        <v>19562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 t="e">
        <f>IF(AND(Tabelle12[[#This Row],[AreaPx]]&gt;0,NOT(Tabelle12[[#This Row],[AreaPx]]="inf")),Tabelle12[[#This Row],[AreaPx]], NA())</f>
        <v>#N/A</v>
      </c>
      <c r="J948">
        <v>0</v>
      </c>
      <c r="K948">
        <v>0</v>
      </c>
      <c r="L948">
        <v>0</v>
      </c>
      <c r="M948">
        <v>0</v>
      </c>
      <c r="N948">
        <v>0</v>
      </c>
      <c r="O948">
        <f>Tabelle12[[#This Row],[Roll]]+Tabelle12[[#This Row],[Pitch]]</f>
        <v>0</v>
      </c>
      <c r="P948">
        <f>SQRT(Tabelle12[[#This Row],[X]]*Tabelle12[[#This Row],[X]] + Tabelle12[[#This Row],[Y]]*Tabelle12[[#This Row],[Y]] +Tabelle12[[#This Row],[Z]]*Tabelle12[[#This Row],[Z]])</f>
        <v>0</v>
      </c>
      <c r="Q948">
        <v>136</v>
      </c>
      <c r="R948">
        <v>109.2</v>
      </c>
      <c r="S948">
        <v>-41.8</v>
      </c>
      <c r="T948">
        <v>180</v>
      </c>
      <c r="U948">
        <v>6.0463400000000003E-6</v>
      </c>
      <c r="V948">
        <v>-90</v>
      </c>
    </row>
    <row r="949" spans="1:22">
      <c r="A949">
        <v>19581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 t="e">
        <f>IF(AND(Tabelle12[[#This Row],[AreaPx]]&gt;0,NOT(Tabelle12[[#This Row],[AreaPx]]="inf")),Tabelle12[[#This Row],[AreaPx]], NA())</f>
        <v>#N/A</v>
      </c>
      <c r="J949">
        <v>0</v>
      </c>
      <c r="K949">
        <v>0</v>
      </c>
      <c r="L949">
        <v>0</v>
      </c>
      <c r="M949">
        <v>0</v>
      </c>
      <c r="N949">
        <v>0</v>
      </c>
      <c r="O949">
        <f>Tabelle12[[#This Row],[Roll]]+Tabelle12[[#This Row],[Pitch]]</f>
        <v>0</v>
      </c>
      <c r="P949">
        <f>SQRT(Tabelle12[[#This Row],[X]]*Tabelle12[[#This Row],[X]] + Tabelle12[[#This Row],[Y]]*Tabelle12[[#This Row],[Y]] +Tabelle12[[#This Row],[Z]]*Tabelle12[[#This Row],[Z]])</f>
        <v>0</v>
      </c>
      <c r="Q949">
        <v>136</v>
      </c>
      <c r="R949">
        <v>109.2</v>
      </c>
      <c r="S949">
        <v>-41.8</v>
      </c>
      <c r="T949">
        <v>180</v>
      </c>
      <c r="U949">
        <v>6.0463400000000003E-6</v>
      </c>
      <c r="V949">
        <v>-90</v>
      </c>
    </row>
    <row r="950" spans="1:22">
      <c r="A950">
        <v>19606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 t="e">
        <f>IF(AND(Tabelle12[[#This Row],[AreaPx]]&gt;0,NOT(Tabelle12[[#This Row],[AreaPx]]="inf")),Tabelle12[[#This Row],[AreaPx]], NA())</f>
        <v>#N/A</v>
      </c>
      <c r="J950">
        <v>0</v>
      </c>
      <c r="K950">
        <v>0</v>
      </c>
      <c r="L950">
        <v>0</v>
      </c>
      <c r="M950">
        <v>0</v>
      </c>
      <c r="N950">
        <v>0</v>
      </c>
      <c r="O950">
        <f>Tabelle12[[#This Row],[Roll]]+Tabelle12[[#This Row],[Pitch]]</f>
        <v>0</v>
      </c>
      <c r="P950">
        <f>SQRT(Tabelle12[[#This Row],[X]]*Tabelle12[[#This Row],[X]] + Tabelle12[[#This Row],[Y]]*Tabelle12[[#This Row],[Y]] +Tabelle12[[#This Row],[Z]]*Tabelle12[[#This Row],[Z]])</f>
        <v>0</v>
      </c>
      <c r="Q950">
        <v>136</v>
      </c>
      <c r="R950">
        <v>109.2</v>
      </c>
      <c r="S950">
        <v>-41.8</v>
      </c>
      <c r="T950">
        <v>180</v>
      </c>
      <c r="U950">
        <v>6.0463400000000003E-6</v>
      </c>
      <c r="V950">
        <v>-90</v>
      </c>
    </row>
    <row r="951" spans="1:22">
      <c r="A951">
        <v>19627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 t="e">
        <f>IF(AND(Tabelle12[[#This Row],[AreaPx]]&gt;0,NOT(Tabelle12[[#This Row],[AreaPx]]="inf")),Tabelle12[[#This Row],[AreaPx]], NA())</f>
        <v>#N/A</v>
      </c>
      <c r="J951">
        <v>0</v>
      </c>
      <c r="K951">
        <v>0</v>
      </c>
      <c r="L951">
        <v>0</v>
      </c>
      <c r="M951">
        <v>0</v>
      </c>
      <c r="N951">
        <v>0</v>
      </c>
      <c r="O951">
        <f>Tabelle12[[#This Row],[Roll]]+Tabelle12[[#This Row],[Pitch]]</f>
        <v>0</v>
      </c>
      <c r="P951">
        <f>SQRT(Tabelle12[[#This Row],[X]]*Tabelle12[[#This Row],[X]] + Tabelle12[[#This Row],[Y]]*Tabelle12[[#This Row],[Y]] +Tabelle12[[#This Row],[Z]]*Tabelle12[[#This Row],[Z]])</f>
        <v>0</v>
      </c>
      <c r="Q951">
        <v>136</v>
      </c>
      <c r="R951">
        <v>109.2</v>
      </c>
      <c r="S951">
        <v>-41.8</v>
      </c>
      <c r="T951">
        <v>180</v>
      </c>
      <c r="U951">
        <v>6.0463400000000003E-6</v>
      </c>
      <c r="V951">
        <v>-90</v>
      </c>
    </row>
    <row r="952" spans="1:22">
      <c r="A952">
        <v>19640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 t="e">
        <f>IF(AND(Tabelle12[[#This Row],[AreaPx]]&gt;0,NOT(Tabelle12[[#This Row],[AreaPx]]="inf")),Tabelle12[[#This Row],[AreaPx]], NA())</f>
        <v>#N/A</v>
      </c>
      <c r="J952">
        <v>0</v>
      </c>
      <c r="K952">
        <v>0</v>
      </c>
      <c r="L952">
        <v>0</v>
      </c>
      <c r="M952">
        <v>0</v>
      </c>
      <c r="N952">
        <v>0</v>
      </c>
      <c r="O952">
        <f>Tabelle12[[#This Row],[Roll]]+Tabelle12[[#This Row],[Pitch]]</f>
        <v>0</v>
      </c>
      <c r="P952">
        <f>SQRT(Tabelle12[[#This Row],[X]]*Tabelle12[[#This Row],[X]] + Tabelle12[[#This Row],[Y]]*Tabelle12[[#This Row],[Y]] +Tabelle12[[#This Row],[Z]]*Tabelle12[[#This Row],[Z]])</f>
        <v>0</v>
      </c>
      <c r="Q952">
        <v>136</v>
      </c>
      <c r="R952">
        <v>109.2</v>
      </c>
      <c r="S952">
        <v>-41.8</v>
      </c>
      <c r="T952">
        <v>180</v>
      </c>
      <c r="U952">
        <v>6.0463400000000003E-6</v>
      </c>
      <c r="V952">
        <v>-90</v>
      </c>
    </row>
    <row r="953" spans="1:22">
      <c r="A953">
        <v>19663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 t="e">
        <f>IF(AND(Tabelle12[[#This Row],[AreaPx]]&gt;0,NOT(Tabelle12[[#This Row],[AreaPx]]="inf")),Tabelle12[[#This Row],[AreaPx]], NA())</f>
        <v>#N/A</v>
      </c>
      <c r="J953">
        <v>0</v>
      </c>
      <c r="K953">
        <v>0</v>
      </c>
      <c r="L953">
        <v>0</v>
      </c>
      <c r="M953">
        <v>0</v>
      </c>
      <c r="N953">
        <v>0</v>
      </c>
      <c r="O953">
        <f>Tabelle12[[#This Row],[Roll]]+Tabelle12[[#This Row],[Pitch]]</f>
        <v>0</v>
      </c>
      <c r="P953">
        <f>SQRT(Tabelle12[[#This Row],[X]]*Tabelle12[[#This Row],[X]] + Tabelle12[[#This Row],[Y]]*Tabelle12[[#This Row],[Y]] +Tabelle12[[#This Row],[Z]]*Tabelle12[[#This Row],[Z]])</f>
        <v>0</v>
      </c>
      <c r="Q953">
        <v>136</v>
      </c>
      <c r="R953">
        <v>109.2</v>
      </c>
      <c r="S953">
        <v>-41.8</v>
      </c>
      <c r="T953">
        <v>180</v>
      </c>
      <c r="U953">
        <v>6.0463400000000003E-6</v>
      </c>
      <c r="V953">
        <v>-90</v>
      </c>
    </row>
    <row r="954" spans="1:22">
      <c r="A954">
        <v>19675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 t="e">
        <f>IF(AND(Tabelle12[[#This Row],[AreaPx]]&gt;0,NOT(Tabelle12[[#This Row],[AreaPx]]="inf")),Tabelle12[[#This Row],[AreaPx]], NA())</f>
        <v>#N/A</v>
      </c>
      <c r="J954">
        <v>0</v>
      </c>
      <c r="K954">
        <v>0</v>
      </c>
      <c r="L954">
        <v>0</v>
      </c>
      <c r="M954">
        <v>0</v>
      </c>
      <c r="N954">
        <v>0</v>
      </c>
      <c r="O954">
        <f>Tabelle12[[#This Row],[Roll]]+Tabelle12[[#This Row],[Pitch]]</f>
        <v>0</v>
      </c>
      <c r="P954">
        <f>SQRT(Tabelle12[[#This Row],[X]]*Tabelle12[[#This Row],[X]] + Tabelle12[[#This Row],[Y]]*Tabelle12[[#This Row],[Y]] +Tabelle12[[#This Row],[Z]]*Tabelle12[[#This Row],[Z]])</f>
        <v>0</v>
      </c>
      <c r="Q954">
        <v>136</v>
      </c>
      <c r="R954">
        <v>109.2</v>
      </c>
      <c r="S954">
        <v>-41.8</v>
      </c>
      <c r="T954">
        <v>180</v>
      </c>
      <c r="U954">
        <v>6.0463400000000003E-6</v>
      </c>
      <c r="V954">
        <v>-90</v>
      </c>
    </row>
    <row r="955" spans="1:22">
      <c r="A955">
        <v>19692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 t="e">
        <f>IF(AND(Tabelle12[[#This Row],[AreaPx]]&gt;0,NOT(Tabelle12[[#This Row],[AreaPx]]="inf")),Tabelle12[[#This Row],[AreaPx]], NA())</f>
        <v>#N/A</v>
      </c>
      <c r="J955">
        <v>0</v>
      </c>
      <c r="K955">
        <v>0</v>
      </c>
      <c r="L955">
        <v>0</v>
      </c>
      <c r="M955">
        <v>0</v>
      </c>
      <c r="N955">
        <v>0</v>
      </c>
      <c r="O955">
        <f>Tabelle12[[#This Row],[Roll]]+Tabelle12[[#This Row],[Pitch]]</f>
        <v>0</v>
      </c>
      <c r="P955">
        <f>SQRT(Tabelle12[[#This Row],[X]]*Tabelle12[[#This Row],[X]] + Tabelle12[[#This Row],[Y]]*Tabelle12[[#This Row],[Y]] +Tabelle12[[#This Row],[Z]]*Tabelle12[[#This Row],[Z]])</f>
        <v>0</v>
      </c>
      <c r="Q955">
        <v>136</v>
      </c>
      <c r="R955">
        <v>109.2</v>
      </c>
      <c r="S955">
        <v>-41.8</v>
      </c>
      <c r="T955">
        <v>180</v>
      </c>
      <c r="U955">
        <v>6.0463400000000003E-6</v>
      </c>
      <c r="V955">
        <v>-90</v>
      </c>
    </row>
    <row r="956" spans="1:22">
      <c r="A956">
        <v>19706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 t="e">
        <f>IF(AND(Tabelle12[[#This Row],[AreaPx]]&gt;0,NOT(Tabelle12[[#This Row],[AreaPx]]="inf")),Tabelle12[[#This Row],[AreaPx]], NA())</f>
        <v>#N/A</v>
      </c>
      <c r="J956">
        <v>0</v>
      </c>
      <c r="K956">
        <v>0</v>
      </c>
      <c r="L956">
        <v>0</v>
      </c>
      <c r="M956">
        <v>0</v>
      </c>
      <c r="N956">
        <v>0</v>
      </c>
      <c r="O956">
        <f>Tabelle12[[#This Row],[Roll]]+Tabelle12[[#This Row],[Pitch]]</f>
        <v>0</v>
      </c>
      <c r="P956">
        <f>SQRT(Tabelle12[[#This Row],[X]]*Tabelle12[[#This Row],[X]] + Tabelle12[[#This Row],[Y]]*Tabelle12[[#This Row],[Y]] +Tabelle12[[#This Row],[Z]]*Tabelle12[[#This Row],[Z]])</f>
        <v>0</v>
      </c>
      <c r="Q956">
        <v>136</v>
      </c>
      <c r="R956">
        <v>109.2</v>
      </c>
      <c r="S956">
        <v>-41.8</v>
      </c>
      <c r="T956">
        <v>180</v>
      </c>
      <c r="U956">
        <v>6.0463400000000003E-6</v>
      </c>
      <c r="V956">
        <v>-90</v>
      </c>
    </row>
    <row r="957" spans="1:22">
      <c r="A957">
        <v>19733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 t="e">
        <f>IF(AND(Tabelle12[[#This Row],[AreaPx]]&gt;0,NOT(Tabelle12[[#This Row],[AreaPx]]="inf")),Tabelle12[[#This Row],[AreaPx]], NA())</f>
        <v>#N/A</v>
      </c>
      <c r="J957">
        <v>0</v>
      </c>
      <c r="K957">
        <v>0</v>
      </c>
      <c r="L957">
        <v>0</v>
      </c>
      <c r="M957">
        <v>0</v>
      </c>
      <c r="N957">
        <v>0</v>
      </c>
      <c r="O957">
        <f>Tabelle12[[#This Row],[Roll]]+Tabelle12[[#This Row],[Pitch]]</f>
        <v>0</v>
      </c>
      <c r="P957">
        <f>SQRT(Tabelle12[[#This Row],[X]]*Tabelle12[[#This Row],[X]] + Tabelle12[[#This Row],[Y]]*Tabelle12[[#This Row],[Y]] +Tabelle12[[#This Row],[Z]]*Tabelle12[[#This Row],[Z]])</f>
        <v>0</v>
      </c>
      <c r="Q957">
        <v>136</v>
      </c>
      <c r="R957">
        <v>109.2</v>
      </c>
      <c r="S957">
        <v>-41.8</v>
      </c>
      <c r="T957">
        <v>180</v>
      </c>
      <c r="U957">
        <v>6.0463400000000003E-6</v>
      </c>
      <c r="V957">
        <v>-90</v>
      </c>
    </row>
    <row r="958" spans="1:22">
      <c r="A958">
        <v>19747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 t="e">
        <f>IF(AND(Tabelle12[[#This Row],[AreaPx]]&gt;0,NOT(Tabelle12[[#This Row],[AreaPx]]="inf")),Tabelle12[[#This Row],[AreaPx]], NA())</f>
        <v>#N/A</v>
      </c>
      <c r="J958">
        <v>0</v>
      </c>
      <c r="K958">
        <v>0</v>
      </c>
      <c r="L958">
        <v>0</v>
      </c>
      <c r="M958">
        <v>0</v>
      </c>
      <c r="N958">
        <v>0</v>
      </c>
      <c r="O958">
        <f>Tabelle12[[#This Row],[Roll]]+Tabelle12[[#This Row],[Pitch]]</f>
        <v>0</v>
      </c>
      <c r="P958">
        <f>SQRT(Tabelle12[[#This Row],[X]]*Tabelle12[[#This Row],[X]] + Tabelle12[[#This Row],[Y]]*Tabelle12[[#This Row],[Y]] +Tabelle12[[#This Row],[Z]]*Tabelle12[[#This Row],[Z]])</f>
        <v>0</v>
      </c>
      <c r="Q958">
        <v>136</v>
      </c>
      <c r="R958">
        <v>109.2</v>
      </c>
      <c r="S958">
        <v>-41.8</v>
      </c>
      <c r="T958">
        <v>180</v>
      </c>
      <c r="U958">
        <v>6.0463400000000003E-6</v>
      </c>
      <c r="V958">
        <v>-90</v>
      </c>
    </row>
    <row r="959" spans="1:22">
      <c r="A959">
        <v>19776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 t="e">
        <f>IF(AND(Tabelle12[[#This Row],[AreaPx]]&gt;0,NOT(Tabelle12[[#This Row],[AreaPx]]="inf")),Tabelle12[[#This Row],[AreaPx]], NA())</f>
        <v>#N/A</v>
      </c>
      <c r="J959">
        <v>0</v>
      </c>
      <c r="K959">
        <v>0</v>
      </c>
      <c r="L959">
        <v>0</v>
      </c>
      <c r="M959">
        <v>0</v>
      </c>
      <c r="N959">
        <v>0</v>
      </c>
      <c r="O959">
        <f>Tabelle12[[#This Row],[Roll]]+Tabelle12[[#This Row],[Pitch]]</f>
        <v>0</v>
      </c>
      <c r="P959">
        <f>SQRT(Tabelle12[[#This Row],[X]]*Tabelle12[[#This Row],[X]] + Tabelle12[[#This Row],[Y]]*Tabelle12[[#This Row],[Y]] +Tabelle12[[#This Row],[Z]]*Tabelle12[[#This Row],[Z]])</f>
        <v>0</v>
      </c>
      <c r="Q959">
        <v>136</v>
      </c>
      <c r="R959">
        <v>109.2</v>
      </c>
      <c r="S959">
        <v>-41.8</v>
      </c>
      <c r="T959">
        <v>180</v>
      </c>
      <c r="U959">
        <v>6.0463400000000003E-6</v>
      </c>
      <c r="V959">
        <v>-90</v>
      </c>
    </row>
    <row r="960" spans="1:22">
      <c r="A960">
        <v>19803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 t="e">
        <f>IF(AND(Tabelle12[[#This Row],[AreaPx]]&gt;0,NOT(Tabelle12[[#This Row],[AreaPx]]="inf")),Tabelle12[[#This Row],[AreaPx]], NA())</f>
        <v>#N/A</v>
      </c>
      <c r="J960">
        <v>0</v>
      </c>
      <c r="K960">
        <v>0</v>
      </c>
      <c r="L960">
        <v>0</v>
      </c>
      <c r="M960">
        <v>0</v>
      </c>
      <c r="N960">
        <v>0</v>
      </c>
      <c r="O960">
        <f>Tabelle12[[#This Row],[Roll]]+Tabelle12[[#This Row],[Pitch]]</f>
        <v>0</v>
      </c>
      <c r="P960">
        <f>SQRT(Tabelle12[[#This Row],[X]]*Tabelle12[[#This Row],[X]] + Tabelle12[[#This Row],[Y]]*Tabelle12[[#This Row],[Y]] +Tabelle12[[#This Row],[Z]]*Tabelle12[[#This Row],[Z]])</f>
        <v>0</v>
      </c>
      <c r="Q960">
        <v>136</v>
      </c>
      <c r="R960">
        <v>109.2</v>
      </c>
      <c r="S960">
        <v>-41.8</v>
      </c>
      <c r="T960">
        <v>180</v>
      </c>
      <c r="U960">
        <v>6.0463400000000003E-6</v>
      </c>
      <c r="V960">
        <v>-90</v>
      </c>
    </row>
    <row r="961" spans="1:22">
      <c r="A961">
        <v>19815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 t="e">
        <f>IF(AND(Tabelle12[[#This Row],[AreaPx]]&gt;0,NOT(Tabelle12[[#This Row],[AreaPx]]="inf")),Tabelle12[[#This Row],[AreaPx]], NA())</f>
        <v>#N/A</v>
      </c>
      <c r="J961">
        <v>0</v>
      </c>
      <c r="K961">
        <v>0</v>
      </c>
      <c r="L961">
        <v>0</v>
      </c>
      <c r="M961">
        <v>0</v>
      </c>
      <c r="N961">
        <v>0</v>
      </c>
      <c r="O961">
        <f>Tabelle12[[#This Row],[Roll]]+Tabelle12[[#This Row],[Pitch]]</f>
        <v>0</v>
      </c>
      <c r="P961">
        <f>SQRT(Tabelle12[[#This Row],[X]]*Tabelle12[[#This Row],[X]] + Tabelle12[[#This Row],[Y]]*Tabelle12[[#This Row],[Y]] +Tabelle12[[#This Row],[Z]]*Tabelle12[[#This Row],[Z]])</f>
        <v>0</v>
      </c>
      <c r="Q961">
        <v>136</v>
      </c>
      <c r="R961">
        <v>109.2</v>
      </c>
      <c r="S961">
        <v>-41.8</v>
      </c>
      <c r="T961">
        <v>180</v>
      </c>
      <c r="U961">
        <v>6.0463400000000003E-6</v>
      </c>
      <c r="V961">
        <v>-90</v>
      </c>
    </row>
    <row r="962" spans="1:22">
      <c r="A962">
        <v>19848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 t="e">
        <f>IF(AND(Tabelle12[[#This Row],[AreaPx]]&gt;0,NOT(Tabelle12[[#This Row],[AreaPx]]="inf")),Tabelle12[[#This Row],[AreaPx]], NA())</f>
        <v>#N/A</v>
      </c>
      <c r="J962">
        <v>0</v>
      </c>
      <c r="K962">
        <v>0</v>
      </c>
      <c r="L962">
        <v>0</v>
      </c>
      <c r="M962">
        <v>0</v>
      </c>
      <c r="N962">
        <v>0</v>
      </c>
      <c r="O962">
        <f>Tabelle12[[#This Row],[Roll]]+Tabelle12[[#This Row],[Pitch]]</f>
        <v>0</v>
      </c>
      <c r="P962">
        <f>SQRT(Tabelle12[[#This Row],[X]]*Tabelle12[[#This Row],[X]] + Tabelle12[[#This Row],[Y]]*Tabelle12[[#This Row],[Y]] +Tabelle12[[#This Row],[Z]]*Tabelle12[[#This Row],[Z]])</f>
        <v>0</v>
      </c>
      <c r="Q962">
        <v>136</v>
      </c>
      <c r="R962">
        <v>109.2</v>
      </c>
      <c r="S962">
        <v>-41.8</v>
      </c>
      <c r="T962">
        <v>180</v>
      </c>
      <c r="U962">
        <v>6.0463400000000003E-6</v>
      </c>
      <c r="V962">
        <v>-90</v>
      </c>
    </row>
    <row r="963" spans="1:22">
      <c r="A963">
        <v>19875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 t="e">
        <f>IF(AND(Tabelle12[[#This Row],[AreaPx]]&gt;0,NOT(Tabelle12[[#This Row],[AreaPx]]="inf")),Tabelle12[[#This Row],[AreaPx]], NA())</f>
        <v>#N/A</v>
      </c>
      <c r="J963">
        <v>0</v>
      </c>
      <c r="K963">
        <v>0</v>
      </c>
      <c r="L963">
        <v>0</v>
      </c>
      <c r="M963">
        <v>0</v>
      </c>
      <c r="N963">
        <v>0</v>
      </c>
      <c r="O963">
        <f>Tabelle12[[#This Row],[Roll]]+Tabelle12[[#This Row],[Pitch]]</f>
        <v>0</v>
      </c>
      <c r="P963">
        <f>SQRT(Tabelle12[[#This Row],[X]]*Tabelle12[[#This Row],[X]] + Tabelle12[[#This Row],[Y]]*Tabelle12[[#This Row],[Y]] +Tabelle12[[#This Row],[Z]]*Tabelle12[[#This Row],[Z]])</f>
        <v>0</v>
      </c>
      <c r="Q963">
        <v>136</v>
      </c>
      <c r="R963">
        <v>109.2</v>
      </c>
      <c r="S963">
        <v>-41.8</v>
      </c>
      <c r="T963">
        <v>180</v>
      </c>
      <c r="U963">
        <v>6.0463400000000003E-6</v>
      </c>
      <c r="V963">
        <v>-90</v>
      </c>
    </row>
    <row r="964" spans="1:22">
      <c r="A964">
        <v>19901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 t="e">
        <f>IF(AND(Tabelle12[[#This Row],[AreaPx]]&gt;0,NOT(Tabelle12[[#This Row],[AreaPx]]="inf")),Tabelle12[[#This Row],[AreaPx]], NA())</f>
        <v>#N/A</v>
      </c>
      <c r="J964">
        <v>0</v>
      </c>
      <c r="K964">
        <v>0</v>
      </c>
      <c r="L964">
        <v>0</v>
      </c>
      <c r="M964">
        <v>0</v>
      </c>
      <c r="N964">
        <v>0</v>
      </c>
      <c r="O964">
        <f>Tabelle12[[#This Row],[Roll]]+Tabelle12[[#This Row],[Pitch]]</f>
        <v>0</v>
      </c>
      <c r="P964">
        <f>SQRT(Tabelle12[[#This Row],[X]]*Tabelle12[[#This Row],[X]] + Tabelle12[[#This Row],[Y]]*Tabelle12[[#This Row],[Y]] +Tabelle12[[#This Row],[Z]]*Tabelle12[[#This Row],[Z]])</f>
        <v>0</v>
      </c>
      <c r="Q964">
        <v>136</v>
      </c>
      <c r="R964">
        <v>109.2</v>
      </c>
      <c r="S964">
        <v>-41.8</v>
      </c>
      <c r="T964">
        <v>180</v>
      </c>
      <c r="U964">
        <v>6.0463400000000003E-6</v>
      </c>
      <c r="V964">
        <v>-90</v>
      </c>
    </row>
    <row r="965" spans="1:22">
      <c r="A965">
        <v>19917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 t="e">
        <f>IF(AND(Tabelle12[[#This Row],[AreaPx]]&gt;0,NOT(Tabelle12[[#This Row],[AreaPx]]="inf")),Tabelle12[[#This Row],[AreaPx]], NA())</f>
        <v>#N/A</v>
      </c>
      <c r="J965">
        <v>0</v>
      </c>
      <c r="K965">
        <v>0</v>
      </c>
      <c r="L965">
        <v>0</v>
      </c>
      <c r="M965">
        <v>0</v>
      </c>
      <c r="N965">
        <v>0</v>
      </c>
      <c r="O965">
        <f>Tabelle12[[#This Row],[Roll]]+Tabelle12[[#This Row],[Pitch]]</f>
        <v>0</v>
      </c>
      <c r="P965">
        <f>SQRT(Tabelle12[[#This Row],[X]]*Tabelle12[[#This Row],[X]] + Tabelle12[[#This Row],[Y]]*Tabelle12[[#This Row],[Y]] +Tabelle12[[#This Row],[Z]]*Tabelle12[[#This Row],[Z]])</f>
        <v>0</v>
      </c>
      <c r="Q965">
        <v>136</v>
      </c>
      <c r="R965">
        <v>109.2</v>
      </c>
      <c r="S965">
        <v>-41.8</v>
      </c>
      <c r="T965">
        <v>180</v>
      </c>
      <c r="U965">
        <v>6.0463400000000003E-6</v>
      </c>
      <c r="V965">
        <v>-90</v>
      </c>
    </row>
    <row r="966" spans="1:22">
      <c r="A966">
        <v>19949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 t="e">
        <f>IF(AND(Tabelle12[[#This Row],[AreaPx]]&gt;0,NOT(Tabelle12[[#This Row],[AreaPx]]="inf")),Tabelle12[[#This Row],[AreaPx]], NA())</f>
        <v>#N/A</v>
      </c>
      <c r="J966">
        <v>0</v>
      </c>
      <c r="K966">
        <v>0</v>
      </c>
      <c r="L966">
        <v>0</v>
      </c>
      <c r="M966">
        <v>0</v>
      </c>
      <c r="N966">
        <v>0</v>
      </c>
      <c r="O966">
        <f>Tabelle12[[#This Row],[Roll]]+Tabelle12[[#This Row],[Pitch]]</f>
        <v>0</v>
      </c>
      <c r="P966">
        <f>SQRT(Tabelle12[[#This Row],[X]]*Tabelle12[[#This Row],[X]] + Tabelle12[[#This Row],[Y]]*Tabelle12[[#This Row],[Y]] +Tabelle12[[#This Row],[Z]]*Tabelle12[[#This Row],[Z]])</f>
        <v>0</v>
      </c>
      <c r="Q966">
        <v>136</v>
      </c>
      <c r="R966">
        <v>109.2</v>
      </c>
      <c r="S966">
        <v>-41.8</v>
      </c>
      <c r="T966">
        <v>180</v>
      </c>
      <c r="U966">
        <v>6.0463400000000003E-6</v>
      </c>
      <c r="V966">
        <v>-90</v>
      </c>
    </row>
    <row r="967" spans="1:22">
      <c r="A967">
        <v>19979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e">
        <f>IF(AND(Tabelle12[[#This Row],[AreaPx]]&gt;0,NOT(Tabelle12[[#This Row],[AreaPx]]="inf")),Tabelle12[[#This Row],[AreaPx]], NA())</f>
        <v>#N/A</v>
      </c>
      <c r="J967">
        <v>0</v>
      </c>
      <c r="K967">
        <v>0</v>
      </c>
      <c r="L967">
        <v>0</v>
      </c>
      <c r="M967">
        <v>0</v>
      </c>
      <c r="N967">
        <v>0</v>
      </c>
      <c r="O967">
        <f>Tabelle12[[#This Row],[Roll]]+Tabelle12[[#This Row],[Pitch]]</f>
        <v>0</v>
      </c>
      <c r="P967">
        <f>SQRT(Tabelle12[[#This Row],[X]]*Tabelle12[[#This Row],[X]] + Tabelle12[[#This Row],[Y]]*Tabelle12[[#This Row],[Y]] +Tabelle12[[#This Row],[Z]]*Tabelle12[[#This Row],[Z]])</f>
        <v>0</v>
      </c>
      <c r="Q967">
        <v>136</v>
      </c>
      <c r="R967">
        <v>109.2</v>
      </c>
      <c r="S967">
        <v>-41.8</v>
      </c>
      <c r="T967">
        <v>180</v>
      </c>
      <c r="U967">
        <v>6.0463400000000003E-6</v>
      </c>
      <c r="V967">
        <v>-90</v>
      </c>
    </row>
    <row r="968" spans="1:22">
      <c r="A968">
        <v>20007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 t="e">
        <f>IF(AND(Tabelle12[[#This Row],[AreaPx]]&gt;0,NOT(Tabelle12[[#This Row],[AreaPx]]="inf")),Tabelle12[[#This Row],[AreaPx]], NA())</f>
        <v>#N/A</v>
      </c>
      <c r="J968">
        <v>0</v>
      </c>
      <c r="K968">
        <v>0</v>
      </c>
      <c r="L968">
        <v>0</v>
      </c>
      <c r="M968">
        <v>0</v>
      </c>
      <c r="N968">
        <v>0</v>
      </c>
      <c r="O968">
        <f>Tabelle12[[#This Row],[Roll]]+Tabelle12[[#This Row],[Pitch]]</f>
        <v>0</v>
      </c>
      <c r="P968">
        <f>SQRT(Tabelle12[[#This Row],[X]]*Tabelle12[[#This Row],[X]] + Tabelle12[[#This Row],[Y]]*Tabelle12[[#This Row],[Y]] +Tabelle12[[#This Row],[Z]]*Tabelle12[[#This Row],[Z]])</f>
        <v>0</v>
      </c>
      <c r="Q968">
        <v>136</v>
      </c>
      <c r="R968">
        <v>109.2</v>
      </c>
      <c r="S968">
        <v>-41.8</v>
      </c>
      <c r="T968">
        <v>180</v>
      </c>
      <c r="U968">
        <v>6.0463400000000003E-6</v>
      </c>
      <c r="V968">
        <v>-90</v>
      </c>
    </row>
    <row r="969" spans="1:22">
      <c r="A969">
        <v>20033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 t="e">
        <f>IF(AND(Tabelle12[[#This Row],[AreaPx]]&gt;0,NOT(Tabelle12[[#This Row],[AreaPx]]="inf")),Tabelle12[[#This Row],[AreaPx]], NA())</f>
        <v>#N/A</v>
      </c>
      <c r="J969">
        <v>0</v>
      </c>
      <c r="K969">
        <v>0</v>
      </c>
      <c r="L969">
        <v>0</v>
      </c>
      <c r="M969">
        <v>0</v>
      </c>
      <c r="N969">
        <v>0</v>
      </c>
      <c r="O969">
        <f>Tabelle12[[#This Row],[Roll]]+Tabelle12[[#This Row],[Pitch]]</f>
        <v>0</v>
      </c>
      <c r="P969">
        <f>SQRT(Tabelle12[[#This Row],[X]]*Tabelle12[[#This Row],[X]] + Tabelle12[[#This Row],[Y]]*Tabelle12[[#This Row],[Y]] +Tabelle12[[#This Row],[Z]]*Tabelle12[[#This Row],[Z]])</f>
        <v>0</v>
      </c>
      <c r="Q969">
        <v>136</v>
      </c>
      <c r="R969">
        <v>109.2</v>
      </c>
      <c r="S969">
        <v>-41.8</v>
      </c>
      <c r="T969">
        <v>180</v>
      </c>
      <c r="U969">
        <v>6.0463400000000003E-6</v>
      </c>
      <c r="V969">
        <v>-90</v>
      </c>
    </row>
    <row r="970" spans="1:22">
      <c r="A970">
        <v>20049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 t="e">
        <f>IF(AND(Tabelle12[[#This Row],[AreaPx]]&gt;0,NOT(Tabelle12[[#This Row],[AreaPx]]="inf")),Tabelle12[[#This Row],[AreaPx]], NA())</f>
        <v>#N/A</v>
      </c>
      <c r="J970">
        <v>0</v>
      </c>
      <c r="K970">
        <v>0</v>
      </c>
      <c r="L970">
        <v>0</v>
      </c>
      <c r="M970">
        <v>0</v>
      </c>
      <c r="N970">
        <v>0</v>
      </c>
      <c r="O970">
        <f>Tabelle12[[#This Row],[Roll]]+Tabelle12[[#This Row],[Pitch]]</f>
        <v>0</v>
      </c>
      <c r="P970">
        <f>SQRT(Tabelle12[[#This Row],[X]]*Tabelle12[[#This Row],[X]] + Tabelle12[[#This Row],[Y]]*Tabelle12[[#This Row],[Y]] +Tabelle12[[#This Row],[Z]]*Tabelle12[[#This Row],[Z]])</f>
        <v>0</v>
      </c>
      <c r="Q970">
        <v>136</v>
      </c>
      <c r="R970">
        <v>109.2</v>
      </c>
      <c r="S970">
        <v>-41.8</v>
      </c>
      <c r="T970">
        <v>180</v>
      </c>
      <c r="U970">
        <v>6.0463400000000003E-6</v>
      </c>
      <c r="V970">
        <v>-90</v>
      </c>
    </row>
    <row r="971" spans="1:22">
      <c r="A971">
        <v>20076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 t="e">
        <f>IF(AND(Tabelle12[[#This Row],[AreaPx]]&gt;0,NOT(Tabelle12[[#This Row],[AreaPx]]="inf")),Tabelle12[[#This Row],[AreaPx]], NA())</f>
        <v>#N/A</v>
      </c>
      <c r="J971">
        <v>0</v>
      </c>
      <c r="K971">
        <v>0</v>
      </c>
      <c r="L971">
        <v>0</v>
      </c>
      <c r="M971">
        <v>0</v>
      </c>
      <c r="N971">
        <v>0</v>
      </c>
      <c r="O971">
        <f>Tabelle12[[#This Row],[Roll]]+Tabelle12[[#This Row],[Pitch]]</f>
        <v>0</v>
      </c>
      <c r="P971">
        <f>SQRT(Tabelle12[[#This Row],[X]]*Tabelle12[[#This Row],[X]] + Tabelle12[[#This Row],[Y]]*Tabelle12[[#This Row],[Y]] +Tabelle12[[#This Row],[Z]]*Tabelle12[[#This Row],[Z]])</f>
        <v>0</v>
      </c>
      <c r="Q971">
        <v>136</v>
      </c>
      <c r="R971">
        <v>109.2</v>
      </c>
      <c r="S971">
        <v>-41.8</v>
      </c>
      <c r="T971">
        <v>180</v>
      </c>
      <c r="U971">
        <v>6.0463400000000003E-6</v>
      </c>
      <c r="V971">
        <v>-90</v>
      </c>
    </row>
    <row r="972" spans="1:22">
      <c r="A972">
        <v>20096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 t="e">
        <f>IF(AND(Tabelle12[[#This Row],[AreaPx]]&gt;0,NOT(Tabelle12[[#This Row],[AreaPx]]="inf")),Tabelle12[[#This Row],[AreaPx]], NA())</f>
        <v>#N/A</v>
      </c>
      <c r="J972">
        <v>0</v>
      </c>
      <c r="K972">
        <v>0</v>
      </c>
      <c r="L972">
        <v>0</v>
      </c>
      <c r="M972">
        <v>0</v>
      </c>
      <c r="N972">
        <v>0</v>
      </c>
      <c r="O972">
        <f>Tabelle12[[#This Row],[Roll]]+Tabelle12[[#This Row],[Pitch]]</f>
        <v>0</v>
      </c>
      <c r="P972">
        <f>SQRT(Tabelle12[[#This Row],[X]]*Tabelle12[[#This Row],[X]] + Tabelle12[[#This Row],[Y]]*Tabelle12[[#This Row],[Y]] +Tabelle12[[#This Row],[Z]]*Tabelle12[[#This Row],[Z]])</f>
        <v>0</v>
      </c>
      <c r="Q972">
        <v>136</v>
      </c>
      <c r="R972">
        <v>109.2</v>
      </c>
      <c r="S972">
        <v>-41.8</v>
      </c>
      <c r="T972">
        <v>180</v>
      </c>
      <c r="U972">
        <v>6.0463400000000003E-6</v>
      </c>
      <c r="V972">
        <v>-90</v>
      </c>
    </row>
    <row r="973" spans="1:22">
      <c r="A973">
        <v>20106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 t="e">
        <f>IF(AND(Tabelle12[[#This Row],[AreaPx]]&gt;0,NOT(Tabelle12[[#This Row],[AreaPx]]="inf")),Tabelle12[[#This Row],[AreaPx]], NA())</f>
        <v>#N/A</v>
      </c>
      <c r="J973">
        <v>0</v>
      </c>
      <c r="K973">
        <v>0</v>
      </c>
      <c r="L973">
        <v>0</v>
      </c>
      <c r="M973">
        <v>0</v>
      </c>
      <c r="N973">
        <v>0</v>
      </c>
      <c r="O973">
        <f>Tabelle12[[#This Row],[Roll]]+Tabelle12[[#This Row],[Pitch]]</f>
        <v>0</v>
      </c>
      <c r="P973">
        <f>SQRT(Tabelle12[[#This Row],[X]]*Tabelle12[[#This Row],[X]] + Tabelle12[[#This Row],[Y]]*Tabelle12[[#This Row],[Y]] +Tabelle12[[#This Row],[Z]]*Tabelle12[[#This Row],[Z]])</f>
        <v>0</v>
      </c>
      <c r="Q973">
        <v>136</v>
      </c>
      <c r="R973">
        <v>109.2</v>
      </c>
      <c r="S973">
        <v>-41.8</v>
      </c>
      <c r="T973">
        <v>180</v>
      </c>
      <c r="U973">
        <v>6.0463400000000003E-6</v>
      </c>
      <c r="V973">
        <v>-90</v>
      </c>
    </row>
    <row r="974" spans="1:22">
      <c r="A974">
        <v>20131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 t="e">
        <f>IF(AND(Tabelle12[[#This Row],[AreaPx]]&gt;0,NOT(Tabelle12[[#This Row],[AreaPx]]="inf")),Tabelle12[[#This Row],[AreaPx]], NA())</f>
        <v>#N/A</v>
      </c>
      <c r="J974">
        <v>0</v>
      </c>
      <c r="K974">
        <v>0</v>
      </c>
      <c r="L974">
        <v>0</v>
      </c>
      <c r="M974">
        <v>0</v>
      </c>
      <c r="N974">
        <v>0</v>
      </c>
      <c r="O974">
        <f>Tabelle12[[#This Row],[Roll]]+Tabelle12[[#This Row],[Pitch]]</f>
        <v>0</v>
      </c>
      <c r="P974">
        <f>SQRT(Tabelle12[[#This Row],[X]]*Tabelle12[[#This Row],[X]] + Tabelle12[[#This Row],[Y]]*Tabelle12[[#This Row],[Y]] +Tabelle12[[#This Row],[Z]]*Tabelle12[[#This Row],[Z]])</f>
        <v>0</v>
      </c>
      <c r="Q974">
        <v>136</v>
      </c>
      <c r="R974">
        <v>109.2</v>
      </c>
      <c r="S974">
        <v>-41.8</v>
      </c>
      <c r="T974">
        <v>180</v>
      </c>
      <c r="U974">
        <v>6.0463400000000003E-6</v>
      </c>
      <c r="V974">
        <v>-90</v>
      </c>
    </row>
    <row r="975" spans="1:22">
      <c r="A975">
        <v>20144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 t="e">
        <f>IF(AND(Tabelle12[[#This Row],[AreaPx]]&gt;0,NOT(Tabelle12[[#This Row],[AreaPx]]="inf")),Tabelle12[[#This Row],[AreaPx]], NA())</f>
        <v>#N/A</v>
      </c>
      <c r="J975">
        <v>0</v>
      </c>
      <c r="K975">
        <v>0</v>
      </c>
      <c r="L975">
        <v>0</v>
      </c>
      <c r="M975">
        <v>0</v>
      </c>
      <c r="N975">
        <v>0</v>
      </c>
      <c r="O975">
        <f>Tabelle12[[#This Row],[Roll]]+Tabelle12[[#This Row],[Pitch]]</f>
        <v>0</v>
      </c>
      <c r="P975">
        <f>SQRT(Tabelle12[[#This Row],[X]]*Tabelle12[[#This Row],[X]] + Tabelle12[[#This Row],[Y]]*Tabelle12[[#This Row],[Y]] +Tabelle12[[#This Row],[Z]]*Tabelle12[[#This Row],[Z]])</f>
        <v>0</v>
      </c>
      <c r="Q975">
        <v>136</v>
      </c>
      <c r="R975">
        <v>109.2</v>
      </c>
      <c r="S975">
        <v>-41.8</v>
      </c>
      <c r="T975">
        <v>180</v>
      </c>
      <c r="U975">
        <v>6.0463400000000003E-6</v>
      </c>
      <c r="V975">
        <v>-90</v>
      </c>
    </row>
    <row r="976" spans="1:22">
      <c r="A976">
        <v>20170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 t="e">
        <f>IF(AND(Tabelle12[[#This Row],[AreaPx]]&gt;0,NOT(Tabelle12[[#This Row],[AreaPx]]="inf")),Tabelle12[[#This Row],[AreaPx]], NA())</f>
        <v>#N/A</v>
      </c>
      <c r="J976">
        <v>0</v>
      </c>
      <c r="K976">
        <v>0</v>
      </c>
      <c r="L976">
        <v>0</v>
      </c>
      <c r="M976">
        <v>0</v>
      </c>
      <c r="N976">
        <v>0</v>
      </c>
      <c r="O976">
        <f>Tabelle12[[#This Row],[Roll]]+Tabelle12[[#This Row],[Pitch]]</f>
        <v>0</v>
      </c>
      <c r="P976">
        <f>SQRT(Tabelle12[[#This Row],[X]]*Tabelle12[[#This Row],[X]] + Tabelle12[[#This Row],[Y]]*Tabelle12[[#This Row],[Y]] +Tabelle12[[#This Row],[Z]]*Tabelle12[[#This Row],[Z]])</f>
        <v>0</v>
      </c>
      <c r="Q976">
        <v>136</v>
      </c>
      <c r="R976">
        <v>109.2</v>
      </c>
      <c r="S976">
        <v>-41.8</v>
      </c>
      <c r="T976">
        <v>180</v>
      </c>
      <c r="U976">
        <v>6.0463400000000003E-6</v>
      </c>
      <c r="V976">
        <v>-90</v>
      </c>
    </row>
    <row r="977" spans="1:22">
      <c r="A977">
        <v>20182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 t="e">
        <f>IF(AND(Tabelle12[[#This Row],[AreaPx]]&gt;0,NOT(Tabelle12[[#This Row],[AreaPx]]="inf")),Tabelle12[[#This Row],[AreaPx]], NA())</f>
        <v>#N/A</v>
      </c>
      <c r="J977">
        <v>0</v>
      </c>
      <c r="K977">
        <v>0</v>
      </c>
      <c r="L977">
        <v>0</v>
      </c>
      <c r="M977">
        <v>0</v>
      </c>
      <c r="N977">
        <v>0</v>
      </c>
      <c r="O977">
        <f>Tabelle12[[#This Row],[Roll]]+Tabelle12[[#This Row],[Pitch]]</f>
        <v>0</v>
      </c>
      <c r="P977">
        <f>SQRT(Tabelle12[[#This Row],[X]]*Tabelle12[[#This Row],[X]] + Tabelle12[[#This Row],[Y]]*Tabelle12[[#This Row],[Y]] +Tabelle12[[#This Row],[Z]]*Tabelle12[[#This Row],[Z]])</f>
        <v>0</v>
      </c>
      <c r="Q977">
        <v>136</v>
      </c>
      <c r="R977">
        <v>109.2</v>
      </c>
      <c r="S977">
        <v>-41.8</v>
      </c>
      <c r="T977">
        <v>180</v>
      </c>
      <c r="U977">
        <v>6.0463400000000003E-6</v>
      </c>
      <c r="V977">
        <v>-90</v>
      </c>
    </row>
    <row r="978" spans="1:22">
      <c r="A978">
        <v>20210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 t="e">
        <f>IF(AND(Tabelle12[[#This Row],[AreaPx]]&gt;0,NOT(Tabelle12[[#This Row],[AreaPx]]="inf")),Tabelle12[[#This Row],[AreaPx]], NA())</f>
        <v>#N/A</v>
      </c>
      <c r="J978">
        <v>0</v>
      </c>
      <c r="K978">
        <v>0</v>
      </c>
      <c r="L978">
        <v>0</v>
      </c>
      <c r="M978">
        <v>0</v>
      </c>
      <c r="N978">
        <v>0</v>
      </c>
      <c r="O978">
        <f>Tabelle12[[#This Row],[Roll]]+Tabelle12[[#This Row],[Pitch]]</f>
        <v>0</v>
      </c>
      <c r="P978">
        <f>SQRT(Tabelle12[[#This Row],[X]]*Tabelle12[[#This Row],[X]] + Tabelle12[[#This Row],[Y]]*Tabelle12[[#This Row],[Y]] +Tabelle12[[#This Row],[Z]]*Tabelle12[[#This Row],[Z]])</f>
        <v>0</v>
      </c>
      <c r="Q978">
        <v>136</v>
      </c>
      <c r="R978">
        <v>109.2</v>
      </c>
      <c r="S978">
        <v>-41.8</v>
      </c>
      <c r="T978">
        <v>180</v>
      </c>
      <c r="U978">
        <v>6.0463400000000003E-6</v>
      </c>
      <c r="V978">
        <v>-90</v>
      </c>
    </row>
    <row r="979" spans="1:22">
      <c r="A979">
        <v>20235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 t="e">
        <f>IF(AND(Tabelle12[[#This Row],[AreaPx]]&gt;0,NOT(Tabelle12[[#This Row],[AreaPx]]="inf")),Tabelle12[[#This Row],[AreaPx]], NA())</f>
        <v>#N/A</v>
      </c>
      <c r="J979">
        <v>0</v>
      </c>
      <c r="K979">
        <v>0</v>
      </c>
      <c r="L979">
        <v>0</v>
      </c>
      <c r="M979">
        <v>0</v>
      </c>
      <c r="N979">
        <v>0</v>
      </c>
      <c r="O979">
        <f>Tabelle12[[#This Row],[Roll]]+Tabelle12[[#This Row],[Pitch]]</f>
        <v>0</v>
      </c>
      <c r="P979">
        <f>SQRT(Tabelle12[[#This Row],[X]]*Tabelle12[[#This Row],[X]] + Tabelle12[[#This Row],[Y]]*Tabelle12[[#This Row],[Y]] +Tabelle12[[#This Row],[Z]]*Tabelle12[[#This Row],[Z]])</f>
        <v>0</v>
      </c>
      <c r="Q979">
        <v>136</v>
      </c>
      <c r="R979">
        <v>109.2</v>
      </c>
      <c r="S979">
        <v>-41.8</v>
      </c>
      <c r="T979">
        <v>180</v>
      </c>
      <c r="U979">
        <v>6.0463400000000003E-6</v>
      </c>
      <c r="V979">
        <v>-90</v>
      </c>
    </row>
    <row r="980" spans="1:22">
      <c r="A980">
        <v>20249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 t="e">
        <f>IF(AND(Tabelle12[[#This Row],[AreaPx]]&gt;0,NOT(Tabelle12[[#This Row],[AreaPx]]="inf")),Tabelle12[[#This Row],[AreaPx]], NA())</f>
        <v>#N/A</v>
      </c>
      <c r="J980">
        <v>0</v>
      </c>
      <c r="K980">
        <v>0</v>
      </c>
      <c r="L980">
        <v>0</v>
      </c>
      <c r="M980">
        <v>0</v>
      </c>
      <c r="N980">
        <v>0</v>
      </c>
      <c r="O980">
        <f>Tabelle12[[#This Row],[Roll]]+Tabelle12[[#This Row],[Pitch]]</f>
        <v>0</v>
      </c>
      <c r="P980">
        <f>SQRT(Tabelle12[[#This Row],[X]]*Tabelle12[[#This Row],[X]] + Tabelle12[[#This Row],[Y]]*Tabelle12[[#This Row],[Y]] +Tabelle12[[#This Row],[Z]]*Tabelle12[[#This Row],[Z]])</f>
        <v>0</v>
      </c>
      <c r="Q980">
        <v>136</v>
      </c>
      <c r="R980">
        <v>109.2</v>
      </c>
      <c r="S980">
        <v>-41.8</v>
      </c>
      <c r="T980">
        <v>180</v>
      </c>
      <c r="U980">
        <v>6.0463400000000003E-6</v>
      </c>
      <c r="V980">
        <v>-90</v>
      </c>
    </row>
    <row r="981" spans="1:22">
      <c r="A981">
        <v>20268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 t="e">
        <f>IF(AND(Tabelle12[[#This Row],[AreaPx]]&gt;0,NOT(Tabelle12[[#This Row],[AreaPx]]="inf")),Tabelle12[[#This Row],[AreaPx]], NA())</f>
        <v>#N/A</v>
      </c>
      <c r="J981">
        <v>0</v>
      </c>
      <c r="K981">
        <v>0</v>
      </c>
      <c r="L981">
        <v>0</v>
      </c>
      <c r="M981">
        <v>0</v>
      </c>
      <c r="N981">
        <v>0</v>
      </c>
      <c r="O981">
        <f>Tabelle12[[#This Row],[Roll]]+Tabelle12[[#This Row],[Pitch]]</f>
        <v>0</v>
      </c>
      <c r="P981">
        <f>SQRT(Tabelle12[[#This Row],[X]]*Tabelle12[[#This Row],[X]] + Tabelle12[[#This Row],[Y]]*Tabelle12[[#This Row],[Y]] +Tabelle12[[#This Row],[Z]]*Tabelle12[[#This Row],[Z]])</f>
        <v>0</v>
      </c>
      <c r="Q981">
        <v>136</v>
      </c>
      <c r="R981">
        <v>109.2</v>
      </c>
      <c r="S981">
        <v>-41.8</v>
      </c>
      <c r="T981">
        <v>180</v>
      </c>
      <c r="U981">
        <v>6.0463400000000003E-6</v>
      </c>
      <c r="V981">
        <v>-90</v>
      </c>
    </row>
    <row r="982" spans="1:22">
      <c r="A982">
        <v>20282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 t="e">
        <f>IF(AND(Tabelle12[[#This Row],[AreaPx]]&gt;0,NOT(Tabelle12[[#This Row],[AreaPx]]="inf")),Tabelle12[[#This Row],[AreaPx]], NA())</f>
        <v>#N/A</v>
      </c>
      <c r="J982">
        <v>0</v>
      </c>
      <c r="K982">
        <v>0</v>
      </c>
      <c r="L982">
        <v>0</v>
      </c>
      <c r="M982">
        <v>0</v>
      </c>
      <c r="N982">
        <v>0</v>
      </c>
      <c r="O982">
        <f>Tabelle12[[#This Row],[Roll]]+Tabelle12[[#This Row],[Pitch]]</f>
        <v>0</v>
      </c>
      <c r="P982">
        <f>SQRT(Tabelle12[[#This Row],[X]]*Tabelle12[[#This Row],[X]] + Tabelle12[[#This Row],[Y]]*Tabelle12[[#This Row],[Y]] +Tabelle12[[#This Row],[Z]]*Tabelle12[[#This Row],[Z]])</f>
        <v>0</v>
      </c>
      <c r="Q982">
        <v>136</v>
      </c>
      <c r="R982">
        <v>109.2</v>
      </c>
      <c r="S982">
        <v>-41.8</v>
      </c>
      <c r="T982">
        <v>180</v>
      </c>
      <c r="U982">
        <v>6.0463400000000003E-6</v>
      </c>
      <c r="V982">
        <v>-90</v>
      </c>
    </row>
    <row r="983" spans="1:22">
      <c r="A983">
        <v>20296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 t="e">
        <f>IF(AND(Tabelle12[[#This Row],[AreaPx]]&gt;0,NOT(Tabelle12[[#This Row],[AreaPx]]="inf")),Tabelle12[[#This Row],[AreaPx]], NA())</f>
        <v>#N/A</v>
      </c>
      <c r="J983">
        <v>0</v>
      </c>
      <c r="K983">
        <v>0</v>
      </c>
      <c r="L983">
        <v>0</v>
      </c>
      <c r="M983">
        <v>0</v>
      </c>
      <c r="N983">
        <v>0</v>
      </c>
      <c r="O983">
        <f>Tabelle12[[#This Row],[Roll]]+Tabelle12[[#This Row],[Pitch]]</f>
        <v>0</v>
      </c>
      <c r="P983">
        <f>SQRT(Tabelle12[[#This Row],[X]]*Tabelle12[[#This Row],[X]] + Tabelle12[[#This Row],[Y]]*Tabelle12[[#This Row],[Y]] +Tabelle12[[#This Row],[Z]]*Tabelle12[[#This Row],[Z]])</f>
        <v>0</v>
      </c>
      <c r="Q983">
        <v>136</v>
      </c>
      <c r="R983">
        <v>109.2</v>
      </c>
      <c r="S983">
        <v>-41.8</v>
      </c>
      <c r="T983">
        <v>180</v>
      </c>
      <c r="U983">
        <v>6.0463400000000003E-6</v>
      </c>
      <c r="V983">
        <v>-90</v>
      </c>
    </row>
    <row r="984" spans="1:22">
      <c r="A984">
        <v>20308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 t="e">
        <f>IF(AND(Tabelle12[[#This Row],[AreaPx]]&gt;0,NOT(Tabelle12[[#This Row],[AreaPx]]="inf")),Tabelle12[[#This Row],[AreaPx]], NA())</f>
        <v>#N/A</v>
      </c>
      <c r="J984">
        <v>0</v>
      </c>
      <c r="K984">
        <v>0</v>
      </c>
      <c r="L984">
        <v>0</v>
      </c>
      <c r="M984">
        <v>0</v>
      </c>
      <c r="N984">
        <v>0</v>
      </c>
      <c r="O984">
        <f>Tabelle12[[#This Row],[Roll]]+Tabelle12[[#This Row],[Pitch]]</f>
        <v>0</v>
      </c>
      <c r="P984">
        <f>SQRT(Tabelle12[[#This Row],[X]]*Tabelle12[[#This Row],[X]] + Tabelle12[[#This Row],[Y]]*Tabelle12[[#This Row],[Y]] +Tabelle12[[#This Row],[Z]]*Tabelle12[[#This Row],[Z]])</f>
        <v>0</v>
      </c>
      <c r="Q984">
        <v>136</v>
      </c>
      <c r="R984">
        <v>109.2</v>
      </c>
      <c r="S984">
        <v>-41.8</v>
      </c>
      <c r="T984">
        <v>180</v>
      </c>
      <c r="U984">
        <v>6.0463400000000003E-6</v>
      </c>
      <c r="V984">
        <v>-90</v>
      </c>
    </row>
    <row r="985" spans="1:22">
      <c r="A985">
        <v>20336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 t="e">
        <f>IF(AND(Tabelle12[[#This Row],[AreaPx]]&gt;0,NOT(Tabelle12[[#This Row],[AreaPx]]="inf")),Tabelle12[[#This Row],[AreaPx]], NA())</f>
        <v>#N/A</v>
      </c>
      <c r="J985">
        <v>0</v>
      </c>
      <c r="K985">
        <v>0</v>
      </c>
      <c r="L985">
        <v>0</v>
      </c>
      <c r="M985">
        <v>0</v>
      </c>
      <c r="N985">
        <v>0</v>
      </c>
      <c r="O985">
        <f>Tabelle12[[#This Row],[Roll]]+Tabelle12[[#This Row],[Pitch]]</f>
        <v>0</v>
      </c>
      <c r="P985">
        <f>SQRT(Tabelle12[[#This Row],[X]]*Tabelle12[[#This Row],[X]] + Tabelle12[[#This Row],[Y]]*Tabelle12[[#This Row],[Y]] +Tabelle12[[#This Row],[Z]]*Tabelle12[[#This Row],[Z]])</f>
        <v>0</v>
      </c>
      <c r="Q985">
        <v>136</v>
      </c>
      <c r="R985">
        <v>109.2</v>
      </c>
      <c r="S985">
        <v>-41.8</v>
      </c>
      <c r="T985">
        <v>180</v>
      </c>
      <c r="U985">
        <v>6.0463400000000003E-6</v>
      </c>
      <c r="V985">
        <v>-90</v>
      </c>
    </row>
    <row r="986" spans="1:22">
      <c r="A986">
        <v>20347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 t="e">
        <f>IF(AND(Tabelle12[[#This Row],[AreaPx]]&gt;0,NOT(Tabelle12[[#This Row],[AreaPx]]="inf")),Tabelle12[[#This Row],[AreaPx]], NA())</f>
        <v>#N/A</v>
      </c>
      <c r="J986">
        <v>0</v>
      </c>
      <c r="K986">
        <v>0</v>
      </c>
      <c r="L986">
        <v>0</v>
      </c>
      <c r="M986">
        <v>0</v>
      </c>
      <c r="N986">
        <v>0</v>
      </c>
      <c r="O986">
        <f>Tabelle12[[#This Row],[Roll]]+Tabelle12[[#This Row],[Pitch]]</f>
        <v>0</v>
      </c>
      <c r="P986">
        <f>SQRT(Tabelle12[[#This Row],[X]]*Tabelle12[[#This Row],[X]] + Tabelle12[[#This Row],[Y]]*Tabelle12[[#This Row],[Y]] +Tabelle12[[#This Row],[Z]]*Tabelle12[[#This Row],[Z]])</f>
        <v>0</v>
      </c>
      <c r="Q986">
        <v>136</v>
      </c>
      <c r="R986">
        <v>109.2</v>
      </c>
      <c r="S986">
        <v>-41.8</v>
      </c>
      <c r="T986">
        <v>180</v>
      </c>
      <c r="U986">
        <v>6.0463400000000003E-6</v>
      </c>
      <c r="V986">
        <v>-90</v>
      </c>
    </row>
    <row r="987" spans="1:22">
      <c r="A987">
        <v>20380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 t="e">
        <f>IF(AND(Tabelle12[[#This Row],[AreaPx]]&gt;0,NOT(Tabelle12[[#This Row],[AreaPx]]="inf")),Tabelle12[[#This Row],[AreaPx]], NA())</f>
        <v>#N/A</v>
      </c>
      <c r="J987">
        <v>0</v>
      </c>
      <c r="K987">
        <v>0</v>
      </c>
      <c r="L987">
        <v>0</v>
      </c>
      <c r="M987">
        <v>0</v>
      </c>
      <c r="N987">
        <v>0</v>
      </c>
      <c r="O987">
        <f>Tabelle12[[#This Row],[Roll]]+Tabelle12[[#This Row],[Pitch]]</f>
        <v>0</v>
      </c>
      <c r="P987">
        <f>SQRT(Tabelle12[[#This Row],[X]]*Tabelle12[[#This Row],[X]] + Tabelle12[[#This Row],[Y]]*Tabelle12[[#This Row],[Y]] +Tabelle12[[#This Row],[Z]]*Tabelle12[[#This Row],[Z]])</f>
        <v>0</v>
      </c>
      <c r="Q987">
        <v>136</v>
      </c>
      <c r="R987">
        <v>109.2</v>
      </c>
      <c r="S987">
        <v>-41.8</v>
      </c>
      <c r="T987">
        <v>180</v>
      </c>
      <c r="U987">
        <v>6.0463400000000003E-6</v>
      </c>
      <c r="V987">
        <v>-90</v>
      </c>
    </row>
    <row r="988" spans="1:22">
      <c r="A988">
        <v>20407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 t="e">
        <f>IF(AND(Tabelle12[[#This Row],[AreaPx]]&gt;0,NOT(Tabelle12[[#This Row],[AreaPx]]="inf")),Tabelle12[[#This Row],[AreaPx]], NA())</f>
        <v>#N/A</v>
      </c>
      <c r="J988">
        <v>0</v>
      </c>
      <c r="K988">
        <v>0</v>
      </c>
      <c r="L988">
        <v>0</v>
      </c>
      <c r="M988">
        <v>0</v>
      </c>
      <c r="N988">
        <v>0</v>
      </c>
      <c r="O988">
        <f>Tabelle12[[#This Row],[Roll]]+Tabelle12[[#This Row],[Pitch]]</f>
        <v>0</v>
      </c>
      <c r="P988">
        <f>SQRT(Tabelle12[[#This Row],[X]]*Tabelle12[[#This Row],[X]] + Tabelle12[[#This Row],[Y]]*Tabelle12[[#This Row],[Y]] +Tabelle12[[#This Row],[Z]]*Tabelle12[[#This Row],[Z]])</f>
        <v>0</v>
      </c>
      <c r="Q988">
        <v>136</v>
      </c>
      <c r="R988">
        <v>109.2</v>
      </c>
      <c r="S988">
        <v>-41.8</v>
      </c>
      <c r="T988">
        <v>180</v>
      </c>
      <c r="U988">
        <v>6.0463400000000003E-6</v>
      </c>
      <c r="V988">
        <v>-90</v>
      </c>
    </row>
    <row r="989" spans="1:22">
      <c r="A989">
        <v>20432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 t="e">
        <f>IF(AND(Tabelle12[[#This Row],[AreaPx]]&gt;0,NOT(Tabelle12[[#This Row],[AreaPx]]="inf")),Tabelle12[[#This Row],[AreaPx]], NA())</f>
        <v>#N/A</v>
      </c>
      <c r="J989">
        <v>0</v>
      </c>
      <c r="K989">
        <v>0</v>
      </c>
      <c r="L989">
        <v>0</v>
      </c>
      <c r="M989">
        <v>0</v>
      </c>
      <c r="N989">
        <v>0</v>
      </c>
      <c r="O989">
        <f>Tabelle12[[#This Row],[Roll]]+Tabelle12[[#This Row],[Pitch]]</f>
        <v>0</v>
      </c>
      <c r="P989">
        <f>SQRT(Tabelle12[[#This Row],[X]]*Tabelle12[[#This Row],[X]] + Tabelle12[[#This Row],[Y]]*Tabelle12[[#This Row],[Y]] +Tabelle12[[#This Row],[Z]]*Tabelle12[[#This Row],[Z]])</f>
        <v>0</v>
      </c>
      <c r="Q989">
        <v>136</v>
      </c>
      <c r="R989">
        <v>109.2</v>
      </c>
      <c r="S989">
        <v>-41.8</v>
      </c>
      <c r="T989">
        <v>180</v>
      </c>
      <c r="U989">
        <v>6.0463400000000003E-6</v>
      </c>
      <c r="V989">
        <v>-90</v>
      </c>
    </row>
    <row r="990" spans="1:22">
      <c r="A990">
        <v>20444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 t="e">
        <f>IF(AND(Tabelle12[[#This Row],[AreaPx]]&gt;0,NOT(Tabelle12[[#This Row],[AreaPx]]="inf")),Tabelle12[[#This Row],[AreaPx]], NA())</f>
        <v>#N/A</v>
      </c>
      <c r="J990">
        <v>0</v>
      </c>
      <c r="K990">
        <v>0</v>
      </c>
      <c r="L990">
        <v>0</v>
      </c>
      <c r="M990">
        <v>0</v>
      </c>
      <c r="N990">
        <v>0</v>
      </c>
      <c r="O990">
        <f>Tabelle12[[#This Row],[Roll]]+Tabelle12[[#This Row],[Pitch]]</f>
        <v>0</v>
      </c>
      <c r="P990">
        <f>SQRT(Tabelle12[[#This Row],[X]]*Tabelle12[[#This Row],[X]] + Tabelle12[[#This Row],[Y]]*Tabelle12[[#This Row],[Y]] +Tabelle12[[#This Row],[Z]]*Tabelle12[[#This Row],[Z]])</f>
        <v>0</v>
      </c>
      <c r="Q990">
        <v>136</v>
      </c>
      <c r="R990">
        <v>109.2</v>
      </c>
      <c r="S990">
        <v>-41.8</v>
      </c>
      <c r="T990">
        <v>180</v>
      </c>
      <c r="U990">
        <v>6.0463400000000003E-6</v>
      </c>
      <c r="V990">
        <v>-90</v>
      </c>
    </row>
    <row r="991" spans="1:22">
      <c r="A991">
        <v>20457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 t="e">
        <f>IF(AND(Tabelle12[[#This Row],[AreaPx]]&gt;0,NOT(Tabelle12[[#This Row],[AreaPx]]="inf")),Tabelle12[[#This Row],[AreaPx]], NA())</f>
        <v>#N/A</v>
      </c>
      <c r="J991">
        <v>0</v>
      </c>
      <c r="K991">
        <v>0</v>
      </c>
      <c r="L991">
        <v>0</v>
      </c>
      <c r="M991">
        <v>0</v>
      </c>
      <c r="N991">
        <v>0</v>
      </c>
      <c r="O991">
        <f>Tabelle12[[#This Row],[Roll]]+Tabelle12[[#This Row],[Pitch]]</f>
        <v>0</v>
      </c>
      <c r="P991">
        <f>SQRT(Tabelle12[[#This Row],[X]]*Tabelle12[[#This Row],[X]] + Tabelle12[[#This Row],[Y]]*Tabelle12[[#This Row],[Y]] +Tabelle12[[#This Row],[Z]]*Tabelle12[[#This Row],[Z]])</f>
        <v>0</v>
      </c>
      <c r="Q991">
        <v>136</v>
      </c>
      <c r="R991">
        <v>109.2</v>
      </c>
      <c r="S991">
        <v>-41.8</v>
      </c>
      <c r="T991">
        <v>180</v>
      </c>
      <c r="U991">
        <v>6.0463400000000003E-6</v>
      </c>
      <c r="V991">
        <v>-90</v>
      </c>
    </row>
    <row r="992" spans="1:22">
      <c r="A992">
        <v>20467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 t="e">
        <f>IF(AND(Tabelle12[[#This Row],[AreaPx]]&gt;0,NOT(Tabelle12[[#This Row],[AreaPx]]="inf")),Tabelle12[[#This Row],[AreaPx]], NA())</f>
        <v>#N/A</v>
      </c>
      <c r="J992">
        <v>0</v>
      </c>
      <c r="K992">
        <v>0</v>
      </c>
      <c r="L992">
        <v>0</v>
      </c>
      <c r="M992">
        <v>0</v>
      </c>
      <c r="N992">
        <v>0</v>
      </c>
      <c r="O992">
        <f>Tabelle12[[#This Row],[Roll]]+Tabelle12[[#This Row],[Pitch]]</f>
        <v>0</v>
      </c>
      <c r="P992">
        <f>SQRT(Tabelle12[[#This Row],[X]]*Tabelle12[[#This Row],[X]] + Tabelle12[[#This Row],[Y]]*Tabelle12[[#This Row],[Y]] +Tabelle12[[#This Row],[Z]]*Tabelle12[[#This Row],[Z]])</f>
        <v>0</v>
      </c>
      <c r="Q992">
        <v>136</v>
      </c>
      <c r="R992">
        <v>109.2</v>
      </c>
      <c r="S992">
        <v>-41.8</v>
      </c>
      <c r="T992">
        <v>180</v>
      </c>
      <c r="U992">
        <v>6.0463400000000003E-6</v>
      </c>
      <c r="V992">
        <v>-90</v>
      </c>
    </row>
    <row r="993" spans="1:22">
      <c r="A993">
        <v>20474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 t="e">
        <f>IF(AND(Tabelle12[[#This Row],[AreaPx]]&gt;0,NOT(Tabelle12[[#This Row],[AreaPx]]="inf")),Tabelle12[[#This Row],[AreaPx]], NA())</f>
        <v>#N/A</v>
      </c>
      <c r="J993">
        <v>0</v>
      </c>
      <c r="K993">
        <v>0</v>
      </c>
      <c r="L993">
        <v>0</v>
      </c>
      <c r="M993">
        <v>0</v>
      </c>
      <c r="N993">
        <v>0</v>
      </c>
      <c r="O993">
        <f>Tabelle12[[#This Row],[Roll]]+Tabelle12[[#This Row],[Pitch]]</f>
        <v>0</v>
      </c>
      <c r="P993">
        <f>SQRT(Tabelle12[[#This Row],[X]]*Tabelle12[[#This Row],[X]] + Tabelle12[[#This Row],[Y]]*Tabelle12[[#This Row],[Y]] +Tabelle12[[#This Row],[Z]]*Tabelle12[[#This Row],[Z]])</f>
        <v>0</v>
      </c>
      <c r="Q993">
        <v>136</v>
      </c>
      <c r="R993">
        <v>109.2</v>
      </c>
      <c r="S993">
        <v>-41.8</v>
      </c>
      <c r="T993">
        <v>180</v>
      </c>
      <c r="U993">
        <v>6.0463400000000003E-6</v>
      </c>
      <c r="V993">
        <v>-90</v>
      </c>
    </row>
    <row r="994" spans="1:22">
      <c r="A994">
        <v>20500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 t="e">
        <f>IF(AND(Tabelle12[[#This Row],[AreaPx]]&gt;0,NOT(Tabelle12[[#This Row],[AreaPx]]="inf")),Tabelle12[[#This Row],[AreaPx]], NA())</f>
        <v>#N/A</v>
      </c>
      <c r="J994">
        <v>0</v>
      </c>
      <c r="K994">
        <v>0</v>
      </c>
      <c r="L994">
        <v>0</v>
      </c>
      <c r="M994">
        <v>0</v>
      </c>
      <c r="N994">
        <v>0</v>
      </c>
      <c r="O994">
        <f>Tabelle12[[#This Row],[Roll]]+Tabelle12[[#This Row],[Pitch]]</f>
        <v>0</v>
      </c>
      <c r="P994">
        <f>SQRT(Tabelle12[[#This Row],[X]]*Tabelle12[[#This Row],[X]] + Tabelle12[[#This Row],[Y]]*Tabelle12[[#This Row],[Y]] +Tabelle12[[#This Row],[Z]]*Tabelle12[[#This Row],[Z]])</f>
        <v>0</v>
      </c>
      <c r="Q994">
        <v>136</v>
      </c>
      <c r="R994">
        <v>109.2</v>
      </c>
      <c r="S994">
        <v>-41.8</v>
      </c>
      <c r="T994">
        <v>180</v>
      </c>
      <c r="U994">
        <v>6.0463400000000003E-6</v>
      </c>
      <c r="V994">
        <v>-90</v>
      </c>
    </row>
    <row r="995" spans="1:22">
      <c r="A995">
        <v>20510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 t="e">
        <f>IF(AND(Tabelle12[[#This Row],[AreaPx]]&gt;0,NOT(Tabelle12[[#This Row],[AreaPx]]="inf")),Tabelle12[[#This Row],[AreaPx]], NA())</f>
        <v>#N/A</v>
      </c>
      <c r="J995">
        <v>0</v>
      </c>
      <c r="K995">
        <v>0</v>
      </c>
      <c r="L995">
        <v>0</v>
      </c>
      <c r="M995">
        <v>0</v>
      </c>
      <c r="N995">
        <v>0</v>
      </c>
      <c r="O995">
        <f>Tabelle12[[#This Row],[Roll]]+Tabelle12[[#This Row],[Pitch]]</f>
        <v>0</v>
      </c>
      <c r="P995">
        <f>SQRT(Tabelle12[[#This Row],[X]]*Tabelle12[[#This Row],[X]] + Tabelle12[[#This Row],[Y]]*Tabelle12[[#This Row],[Y]] +Tabelle12[[#This Row],[Z]]*Tabelle12[[#This Row],[Z]])</f>
        <v>0</v>
      </c>
      <c r="Q995">
        <v>136</v>
      </c>
      <c r="R995">
        <v>109.2</v>
      </c>
      <c r="S995">
        <v>-41.8</v>
      </c>
      <c r="T995">
        <v>180</v>
      </c>
      <c r="U995">
        <v>6.0463400000000003E-6</v>
      </c>
      <c r="V995">
        <v>-90</v>
      </c>
    </row>
    <row r="996" spans="1:22">
      <c r="A996">
        <v>20540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 t="e">
        <f>IF(AND(Tabelle12[[#This Row],[AreaPx]]&gt;0,NOT(Tabelle12[[#This Row],[AreaPx]]="inf")),Tabelle12[[#This Row],[AreaPx]], NA())</f>
        <v>#N/A</v>
      </c>
      <c r="J996">
        <v>0</v>
      </c>
      <c r="K996">
        <v>0</v>
      </c>
      <c r="L996">
        <v>0</v>
      </c>
      <c r="M996">
        <v>0</v>
      </c>
      <c r="N996">
        <v>0</v>
      </c>
      <c r="O996">
        <f>Tabelle12[[#This Row],[Roll]]+Tabelle12[[#This Row],[Pitch]]</f>
        <v>0</v>
      </c>
      <c r="P996">
        <f>SQRT(Tabelle12[[#This Row],[X]]*Tabelle12[[#This Row],[X]] + Tabelle12[[#This Row],[Y]]*Tabelle12[[#This Row],[Y]] +Tabelle12[[#This Row],[Z]]*Tabelle12[[#This Row],[Z]])</f>
        <v>0</v>
      </c>
      <c r="Q996">
        <v>136</v>
      </c>
      <c r="R996">
        <v>109.2</v>
      </c>
      <c r="S996">
        <v>-41.8</v>
      </c>
      <c r="T996">
        <v>180</v>
      </c>
      <c r="U996">
        <v>6.0463400000000003E-6</v>
      </c>
      <c r="V996">
        <v>-90</v>
      </c>
    </row>
    <row r="997" spans="1:22">
      <c r="A997">
        <v>20566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 t="e">
        <f>IF(AND(Tabelle12[[#This Row],[AreaPx]]&gt;0,NOT(Tabelle12[[#This Row],[AreaPx]]="inf")),Tabelle12[[#This Row],[AreaPx]], NA())</f>
        <v>#N/A</v>
      </c>
      <c r="J997">
        <v>0</v>
      </c>
      <c r="K997">
        <v>0</v>
      </c>
      <c r="L997">
        <v>0</v>
      </c>
      <c r="M997">
        <v>0</v>
      </c>
      <c r="N997">
        <v>0</v>
      </c>
      <c r="O997">
        <f>Tabelle12[[#This Row],[Roll]]+Tabelle12[[#This Row],[Pitch]]</f>
        <v>0</v>
      </c>
      <c r="P997">
        <f>SQRT(Tabelle12[[#This Row],[X]]*Tabelle12[[#This Row],[X]] + Tabelle12[[#This Row],[Y]]*Tabelle12[[#This Row],[Y]] +Tabelle12[[#This Row],[Z]]*Tabelle12[[#This Row],[Z]])</f>
        <v>0</v>
      </c>
      <c r="Q997">
        <v>136</v>
      </c>
      <c r="R997">
        <v>109.2</v>
      </c>
      <c r="S997">
        <v>-41.8</v>
      </c>
      <c r="T997">
        <v>180</v>
      </c>
      <c r="U997">
        <v>6.0463400000000003E-6</v>
      </c>
      <c r="V997">
        <v>-90</v>
      </c>
    </row>
    <row r="998" spans="1:22">
      <c r="A998">
        <v>20578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 t="e">
        <f>IF(AND(Tabelle12[[#This Row],[AreaPx]]&gt;0,NOT(Tabelle12[[#This Row],[AreaPx]]="inf")),Tabelle12[[#This Row],[AreaPx]], NA())</f>
        <v>#N/A</v>
      </c>
      <c r="J998">
        <v>0</v>
      </c>
      <c r="K998">
        <v>0</v>
      </c>
      <c r="L998">
        <v>0</v>
      </c>
      <c r="M998">
        <v>0</v>
      </c>
      <c r="N998">
        <v>0</v>
      </c>
      <c r="O998">
        <f>Tabelle12[[#This Row],[Roll]]+Tabelle12[[#This Row],[Pitch]]</f>
        <v>0</v>
      </c>
      <c r="P998">
        <f>SQRT(Tabelle12[[#This Row],[X]]*Tabelle12[[#This Row],[X]] + Tabelle12[[#This Row],[Y]]*Tabelle12[[#This Row],[Y]] +Tabelle12[[#This Row],[Z]]*Tabelle12[[#This Row],[Z]])</f>
        <v>0</v>
      </c>
      <c r="Q998">
        <v>136</v>
      </c>
      <c r="R998">
        <v>109.2</v>
      </c>
      <c r="S998">
        <v>-41.8</v>
      </c>
      <c r="T998">
        <v>180</v>
      </c>
      <c r="U998">
        <v>6.0463400000000003E-6</v>
      </c>
      <c r="V998">
        <v>-90</v>
      </c>
    </row>
    <row r="999" spans="1:22">
      <c r="A999">
        <v>20606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 t="e">
        <f>IF(AND(Tabelle12[[#This Row],[AreaPx]]&gt;0,NOT(Tabelle12[[#This Row],[AreaPx]]="inf")),Tabelle12[[#This Row],[AreaPx]], NA())</f>
        <v>#N/A</v>
      </c>
      <c r="J999">
        <v>0</v>
      </c>
      <c r="K999">
        <v>0</v>
      </c>
      <c r="L999">
        <v>0</v>
      </c>
      <c r="M999">
        <v>0</v>
      </c>
      <c r="N999">
        <v>0</v>
      </c>
      <c r="O999">
        <f>Tabelle12[[#This Row],[Roll]]+Tabelle12[[#This Row],[Pitch]]</f>
        <v>0</v>
      </c>
      <c r="P999">
        <f>SQRT(Tabelle12[[#This Row],[X]]*Tabelle12[[#This Row],[X]] + Tabelle12[[#This Row],[Y]]*Tabelle12[[#This Row],[Y]] +Tabelle12[[#This Row],[Z]]*Tabelle12[[#This Row],[Z]])</f>
        <v>0</v>
      </c>
      <c r="Q999">
        <v>136</v>
      </c>
      <c r="R999">
        <v>109.2</v>
      </c>
      <c r="S999">
        <v>-41.8</v>
      </c>
      <c r="T999">
        <v>180</v>
      </c>
      <c r="U999">
        <v>6.0463400000000003E-6</v>
      </c>
      <c r="V999">
        <v>-90</v>
      </c>
    </row>
    <row r="1000" spans="1:22">
      <c r="A1000">
        <v>20634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 t="e">
        <f>IF(AND(Tabelle12[[#This Row],[AreaPx]]&gt;0,NOT(Tabelle12[[#This Row],[AreaPx]]="inf")),Tabelle12[[#This Row],[AreaPx]], NA())</f>
        <v>#N/A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f>Tabelle12[[#This Row],[Roll]]+Tabelle12[[#This Row],[Pitch]]</f>
        <v>0</v>
      </c>
      <c r="P1000">
        <f>SQRT(Tabelle12[[#This Row],[X]]*Tabelle12[[#This Row],[X]] + Tabelle12[[#This Row],[Y]]*Tabelle12[[#This Row],[Y]] +Tabelle12[[#This Row],[Z]]*Tabelle12[[#This Row],[Z]])</f>
        <v>0</v>
      </c>
      <c r="Q1000">
        <v>136</v>
      </c>
      <c r="R1000">
        <v>109.2</v>
      </c>
      <c r="S1000">
        <v>-41.8</v>
      </c>
      <c r="T1000">
        <v>180</v>
      </c>
      <c r="U1000">
        <v>6.0463400000000003E-6</v>
      </c>
      <c r="V1000">
        <v>-90</v>
      </c>
    </row>
    <row r="1001" spans="1:22">
      <c r="A1001">
        <v>20646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 t="e">
        <f>IF(AND(Tabelle12[[#This Row],[AreaPx]]&gt;0,NOT(Tabelle12[[#This Row],[AreaPx]]="inf")),Tabelle12[[#This Row],[AreaPx]], NA())</f>
        <v>#N/A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f>Tabelle12[[#This Row],[Roll]]+Tabelle12[[#This Row],[Pitch]]</f>
        <v>0</v>
      </c>
      <c r="P1001">
        <f>SQRT(Tabelle12[[#This Row],[X]]*Tabelle12[[#This Row],[X]] + Tabelle12[[#This Row],[Y]]*Tabelle12[[#This Row],[Y]] +Tabelle12[[#This Row],[Z]]*Tabelle12[[#This Row],[Z]])</f>
        <v>0</v>
      </c>
      <c r="Q1001">
        <v>136</v>
      </c>
      <c r="R1001">
        <v>109.2</v>
      </c>
      <c r="S1001">
        <v>-41.8</v>
      </c>
      <c r="T1001">
        <v>180</v>
      </c>
      <c r="U1001">
        <v>6.0463400000000003E-6</v>
      </c>
      <c r="V1001">
        <v>-90</v>
      </c>
    </row>
    <row r="1002" spans="1:22">
      <c r="A1002">
        <v>20669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 t="e">
        <f>IF(AND(Tabelle12[[#This Row],[AreaPx]]&gt;0,NOT(Tabelle12[[#This Row],[AreaPx]]="inf")),Tabelle12[[#This Row],[AreaPx]], NA())</f>
        <v>#N/A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f>Tabelle12[[#This Row],[Roll]]+Tabelle12[[#This Row],[Pitch]]</f>
        <v>0</v>
      </c>
      <c r="P1002">
        <f>SQRT(Tabelle12[[#This Row],[X]]*Tabelle12[[#This Row],[X]] + Tabelle12[[#This Row],[Y]]*Tabelle12[[#This Row],[Y]] +Tabelle12[[#This Row],[Z]]*Tabelle12[[#This Row],[Z]])</f>
        <v>0</v>
      </c>
      <c r="Q1002">
        <v>136</v>
      </c>
      <c r="R1002">
        <v>109.2</v>
      </c>
      <c r="S1002">
        <v>-41.8</v>
      </c>
      <c r="T1002">
        <v>180</v>
      </c>
      <c r="U1002">
        <v>6.0463400000000003E-6</v>
      </c>
      <c r="V1002">
        <v>-90</v>
      </c>
    </row>
    <row r="1003" spans="1:22">
      <c r="A1003">
        <v>20681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 t="e">
        <f>IF(AND(Tabelle12[[#This Row],[AreaPx]]&gt;0,NOT(Tabelle12[[#This Row],[AreaPx]]="inf")),Tabelle12[[#This Row],[AreaPx]], NA())</f>
        <v>#N/A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f>Tabelle12[[#This Row],[Roll]]+Tabelle12[[#This Row],[Pitch]]</f>
        <v>0</v>
      </c>
      <c r="P1003">
        <f>SQRT(Tabelle12[[#This Row],[X]]*Tabelle12[[#This Row],[X]] + Tabelle12[[#This Row],[Y]]*Tabelle12[[#This Row],[Y]] +Tabelle12[[#This Row],[Z]]*Tabelle12[[#This Row],[Z]])</f>
        <v>0</v>
      </c>
      <c r="Q1003">
        <v>136</v>
      </c>
      <c r="R1003">
        <v>109.2</v>
      </c>
      <c r="S1003">
        <v>-41.8</v>
      </c>
      <c r="T1003">
        <v>180</v>
      </c>
      <c r="U1003">
        <v>6.0463400000000003E-6</v>
      </c>
      <c r="V1003">
        <v>-90</v>
      </c>
    </row>
    <row r="1004" spans="1:22">
      <c r="A1004">
        <v>20697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 t="e">
        <f>IF(AND(Tabelle12[[#This Row],[AreaPx]]&gt;0,NOT(Tabelle12[[#This Row],[AreaPx]]="inf")),Tabelle12[[#This Row],[AreaPx]], NA())</f>
        <v>#N/A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f>Tabelle12[[#This Row],[Roll]]+Tabelle12[[#This Row],[Pitch]]</f>
        <v>0</v>
      </c>
      <c r="P1004">
        <f>SQRT(Tabelle12[[#This Row],[X]]*Tabelle12[[#This Row],[X]] + Tabelle12[[#This Row],[Y]]*Tabelle12[[#This Row],[Y]] +Tabelle12[[#This Row],[Z]]*Tabelle12[[#This Row],[Z]])</f>
        <v>0</v>
      </c>
      <c r="Q1004">
        <v>136</v>
      </c>
      <c r="R1004">
        <v>109.2</v>
      </c>
      <c r="S1004">
        <v>-41.8</v>
      </c>
      <c r="T1004">
        <v>180</v>
      </c>
      <c r="U1004">
        <v>6.0463400000000003E-6</v>
      </c>
      <c r="V1004">
        <v>-90</v>
      </c>
    </row>
    <row r="1005" spans="1:22">
      <c r="A1005">
        <v>20707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 t="e">
        <f>IF(AND(Tabelle12[[#This Row],[AreaPx]]&gt;0,NOT(Tabelle12[[#This Row],[AreaPx]]="inf")),Tabelle12[[#This Row],[AreaPx]], NA())</f>
        <v>#N/A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f>Tabelle12[[#This Row],[Roll]]+Tabelle12[[#This Row],[Pitch]]</f>
        <v>0</v>
      </c>
      <c r="P1005">
        <f>SQRT(Tabelle12[[#This Row],[X]]*Tabelle12[[#This Row],[X]] + Tabelle12[[#This Row],[Y]]*Tabelle12[[#This Row],[Y]] +Tabelle12[[#This Row],[Z]]*Tabelle12[[#This Row],[Z]])</f>
        <v>0</v>
      </c>
      <c r="Q1005">
        <v>136</v>
      </c>
      <c r="R1005">
        <v>109.2</v>
      </c>
      <c r="S1005">
        <v>-41.8</v>
      </c>
      <c r="T1005">
        <v>180</v>
      </c>
      <c r="U1005">
        <v>6.0463400000000003E-6</v>
      </c>
      <c r="V1005">
        <v>-90</v>
      </c>
    </row>
    <row r="1006" spans="1:22">
      <c r="A1006">
        <v>20732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 t="e">
        <f>IF(AND(Tabelle12[[#This Row],[AreaPx]]&gt;0,NOT(Tabelle12[[#This Row],[AreaPx]]="inf")),Tabelle12[[#This Row],[AreaPx]], NA())</f>
        <v>#N/A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f>Tabelle12[[#This Row],[Roll]]+Tabelle12[[#This Row],[Pitch]]</f>
        <v>0</v>
      </c>
      <c r="P1006">
        <f>SQRT(Tabelle12[[#This Row],[X]]*Tabelle12[[#This Row],[X]] + Tabelle12[[#This Row],[Y]]*Tabelle12[[#This Row],[Y]] +Tabelle12[[#This Row],[Z]]*Tabelle12[[#This Row],[Z]])</f>
        <v>0</v>
      </c>
      <c r="Q1006">
        <v>136</v>
      </c>
      <c r="R1006">
        <v>109.2</v>
      </c>
      <c r="S1006">
        <v>-41.8</v>
      </c>
      <c r="T1006">
        <v>180</v>
      </c>
      <c r="U1006">
        <v>6.0463400000000003E-6</v>
      </c>
      <c r="V1006">
        <v>-90</v>
      </c>
    </row>
    <row r="1007" spans="1:22">
      <c r="A1007">
        <v>20744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 t="e">
        <f>IF(AND(Tabelle12[[#This Row],[AreaPx]]&gt;0,NOT(Tabelle12[[#This Row],[AreaPx]]="inf")),Tabelle12[[#This Row],[AreaPx]], NA())</f>
        <v>#N/A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f>Tabelle12[[#This Row],[Roll]]+Tabelle12[[#This Row],[Pitch]]</f>
        <v>0</v>
      </c>
      <c r="P1007">
        <f>SQRT(Tabelle12[[#This Row],[X]]*Tabelle12[[#This Row],[X]] + Tabelle12[[#This Row],[Y]]*Tabelle12[[#This Row],[Y]] +Tabelle12[[#This Row],[Z]]*Tabelle12[[#This Row],[Z]])</f>
        <v>0</v>
      </c>
      <c r="Q1007">
        <v>136</v>
      </c>
      <c r="R1007">
        <v>109.2</v>
      </c>
      <c r="S1007">
        <v>-41.8</v>
      </c>
      <c r="T1007">
        <v>180</v>
      </c>
      <c r="U1007">
        <v>6.0463400000000003E-6</v>
      </c>
      <c r="V1007">
        <v>-90</v>
      </c>
    </row>
    <row r="1008" spans="1:22">
      <c r="A1008">
        <v>20770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 t="e">
        <f>IF(AND(Tabelle12[[#This Row],[AreaPx]]&gt;0,NOT(Tabelle12[[#This Row],[AreaPx]]="inf")),Tabelle12[[#This Row],[AreaPx]], NA())</f>
        <v>#N/A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f>Tabelle12[[#This Row],[Roll]]+Tabelle12[[#This Row],[Pitch]]</f>
        <v>0</v>
      </c>
      <c r="P1008">
        <f>SQRT(Tabelle12[[#This Row],[X]]*Tabelle12[[#This Row],[X]] + Tabelle12[[#This Row],[Y]]*Tabelle12[[#This Row],[Y]] +Tabelle12[[#This Row],[Z]]*Tabelle12[[#This Row],[Z]])</f>
        <v>0</v>
      </c>
      <c r="Q1008">
        <v>136</v>
      </c>
      <c r="R1008">
        <v>109.2</v>
      </c>
      <c r="S1008">
        <v>-41.8</v>
      </c>
      <c r="T1008">
        <v>180</v>
      </c>
      <c r="U1008">
        <v>6.0463400000000003E-6</v>
      </c>
      <c r="V1008">
        <v>-90</v>
      </c>
    </row>
    <row r="1009" spans="1:22">
      <c r="A1009">
        <v>20782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 t="e">
        <f>IF(AND(Tabelle12[[#This Row],[AreaPx]]&gt;0,NOT(Tabelle12[[#This Row],[AreaPx]]="inf")),Tabelle12[[#This Row],[AreaPx]], NA())</f>
        <v>#N/A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f>Tabelle12[[#This Row],[Roll]]+Tabelle12[[#This Row],[Pitch]]</f>
        <v>0</v>
      </c>
      <c r="P1009">
        <f>SQRT(Tabelle12[[#This Row],[X]]*Tabelle12[[#This Row],[X]] + Tabelle12[[#This Row],[Y]]*Tabelle12[[#This Row],[Y]] +Tabelle12[[#This Row],[Z]]*Tabelle12[[#This Row],[Z]])</f>
        <v>0</v>
      </c>
      <c r="Q1009">
        <v>136</v>
      </c>
      <c r="R1009">
        <v>109.2</v>
      </c>
      <c r="S1009">
        <v>-41.8</v>
      </c>
      <c r="T1009">
        <v>180</v>
      </c>
      <c r="U1009">
        <v>6.0463400000000003E-6</v>
      </c>
      <c r="V1009">
        <v>-90</v>
      </c>
    </row>
    <row r="1010" spans="1:22">
      <c r="A1010">
        <v>20811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 t="e">
        <f>IF(AND(Tabelle12[[#This Row],[AreaPx]]&gt;0,NOT(Tabelle12[[#This Row],[AreaPx]]="inf")),Tabelle12[[#This Row],[AreaPx]], NA())</f>
        <v>#N/A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f>Tabelle12[[#This Row],[Roll]]+Tabelle12[[#This Row],[Pitch]]</f>
        <v>0</v>
      </c>
      <c r="P1010">
        <f>SQRT(Tabelle12[[#This Row],[X]]*Tabelle12[[#This Row],[X]] + Tabelle12[[#This Row],[Y]]*Tabelle12[[#This Row],[Y]] +Tabelle12[[#This Row],[Z]]*Tabelle12[[#This Row],[Z]])</f>
        <v>0</v>
      </c>
      <c r="Q1010">
        <v>136</v>
      </c>
      <c r="R1010">
        <v>109.2</v>
      </c>
      <c r="S1010">
        <v>-41.8</v>
      </c>
      <c r="T1010">
        <v>180</v>
      </c>
      <c r="U1010">
        <v>6.0463400000000003E-6</v>
      </c>
      <c r="V1010">
        <v>-90</v>
      </c>
    </row>
    <row r="1011" spans="1:22">
      <c r="A1011">
        <v>20838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 t="e">
        <f>IF(AND(Tabelle12[[#This Row],[AreaPx]]&gt;0,NOT(Tabelle12[[#This Row],[AreaPx]]="inf")),Tabelle12[[#This Row],[AreaPx]], NA())</f>
        <v>#N/A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f>Tabelle12[[#This Row],[Roll]]+Tabelle12[[#This Row],[Pitch]]</f>
        <v>0</v>
      </c>
      <c r="P1011">
        <f>SQRT(Tabelle12[[#This Row],[X]]*Tabelle12[[#This Row],[X]] + Tabelle12[[#This Row],[Y]]*Tabelle12[[#This Row],[Y]] +Tabelle12[[#This Row],[Z]]*Tabelle12[[#This Row],[Z]])</f>
        <v>0</v>
      </c>
      <c r="Q1011">
        <v>136</v>
      </c>
      <c r="R1011">
        <v>109.2</v>
      </c>
      <c r="S1011">
        <v>-41.8</v>
      </c>
      <c r="T1011">
        <v>180</v>
      </c>
      <c r="U1011">
        <v>6.0463400000000003E-6</v>
      </c>
      <c r="V1011">
        <v>-90</v>
      </c>
    </row>
    <row r="1012" spans="1:22">
      <c r="A1012">
        <v>20855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 t="e">
        <f>IF(AND(Tabelle12[[#This Row],[AreaPx]]&gt;0,NOT(Tabelle12[[#This Row],[AreaPx]]="inf")),Tabelle12[[#This Row],[AreaPx]], NA())</f>
        <v>#N/A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f>Tabelle12[[#This Row],[Roll]]+Tabelle12[[#This Row],[Pitch]]</f>
        <v>0</v>
      </c>
      <c r="P1012">
        <f>SQRT(Tabelle12[[#This Row],[X]]*Tabelle12[[#This Row],[X]] + Tabelle12[[#This Row],[Y]]*Tabelle12[[#This Row],[Y]] +Tabelle12[[#This Row],[Z]]*Tabelle12[[#This Row],[Z]])</f>
        <v>0</v>
      </c>
      <c r="Q1012">
        <v>136</v>
      </c>
      <c r="R1012">
        <v>109.2</v>
      </c>
      <c r="S1012">
        <v>-41.8</v>
      </c>
      <c r="T1012">
        <v>180</v>
      </c>
      <c r="U1012">
        <v>6.0463400000000003E-6</v>
      </c>
      <c r="V1012">
        <v>-90</v>
      </c>
    </row>
    <row r="1013" spans="1:22">
      <c r="A1013">
        <v>20885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 t="e">
        <f>IF(AND(Tabelle12[[#This Row],[AreaPx]]&gt;0,NOT(Tabelle12[[#This Row],[AreaPx]]="inf")),Tabelle12[[#This Row],[AreaPx]], NA())</f>
        <v>#N/A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f>Tabelle12[[#This Row],[Roll]]+Tabelle12[[#This Row],[Pitch]]</f>
        <v>0</v>
      </c>
      <c r="P1013">
        <f>SQRT(Tabelle12[[#This Row],[X]]*Tabelle12[[#This Row],[X]] + Tabelle12[[#This Row],[Y]]*Tabelle12[[#This Row],[Y]] +Tabelle12[[#This Row],[Z]]*Tabelle12[[#This Row],[Z]])</f>
        <v>0</v>
      </c>
      <c r="Q1013">
        <v>136</v>
      </c>
      <c r="R1013">
        <v>109.2</v>
      </c>
      <c r="S1013">
        <v>-41.8</v>
      </c>
      <c r="T1013">
        <v>180</v>
      </c>
      <c r="U1013">
        <v>6.0463400000000003E-6</v>
      </c>
      <c r="V1013">
        <v>-90</v>
      </c>
    </row>
    <row r="1014" spans="1:22">
      <c r="A1014">
        <v>20919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 t="e">
        <f>IF(AND(Tabelle12[[#This Row],[AreaPx]]&gt;0,NOT(Tabelle12[[#This Row],[AreaPx]]="inf")),Tabelle12[[#This Row],[AreaPx]], NA())</f>
        <v>#N/A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f>Tabelle12[[#This Row],[Roll]]+Tabelle12[[#This Row],[Pitch]]</f>
        <v>0</v>
      </c>
      <c r="P1014">
        <f>SQRT(Tabelle12[[#This Row],[X]]*Tabelle12[[#This Row],[X]] + Tabelle12[[#This Row],[Y]]*Tabelle12[[#This Row],[Y]] +Tabelle12[[#This Row],[Z]]*Tabelle12[[#This Row],[Z]])</f>
        <v>0</v>
      </c>
      <c r="Q1014">
        <v>136</v>
      </c>
      <c r="R1014">
        <v>109.2</v>
      </c>
      <c r="S1014">
        <v>-41.8</v>
      </c>
      <c r="T1014">
        <v>180</v>
      </c>
      <c r="U1014">
        <v>6.0463400000000003E-6</v>
      </c>
      <c r="V1014">
        <v>-90</v>
      </c>
    </row>
    <row r="1015" spans="1:22">
      <c r="A1015">
        <v>20942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 t="e">
        <f>IF(AND(Tabelle12[[#This Row],[AreaPx]]&gt;0,NOT(Tabelle12[[#This Row],[AreaPx]]="inf")),Tabelle12[[#This Row],[AreaPx]], NA())</f>
        <v>#N/A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f>Tabelle12[[#This Row],[Roll]]+Tabelle12[[#This Row],[Pitch]]</f>
        <v>0</v>
      </c>
      <c r="P1015">
        <f>SQRT(Tabelle12[[#This Row],[X]]*Tabelle12[[#This Row],[X]] + Tabelle12[[#This Row],[Y]]*Tabelle12[[#This Row],[Y]] +Tabelle12[[#This Row],[Z]]*Tabelle12[[#This Row],[Z]])</f>
        <v>0</v>
      </c>
      <c r="Q1015">
        <v>136</v>
      </c>
      <c r="R1015">
        <v>109.2</v>
      </c>
      <c r="S1015">
        <v>-41.8</v>
      </c>
      <c r="T1015">
        <v>180</v>
      </c>
      <c r="U1015">
        <v>6.0463400000000003E-6</v>
      </c>
      <c r="V1015">
        <v>-90</v>
      </c>
    </row>
    <row r="1016" spans="1:22">
      <c r="A1016">
        <v>20973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 t="e">
        <f>IF(AND(Tabelle12[[#This Row],[AreaPx]]&gt;0,NOT(Tabelle12[[#This Row],[AreaPx]]="inf")),Tabelle12[[#This Row],[AreaPx]], NA())</f>
        <v>#N/A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f>Tabelle12[[#This Row],[Roll]]+Tabelle12[[#This Row],[Pitch]]</f>
        <v>0</v>
      </c>
      <c r="P1016">
        <f>SQRT(Tabelle12[[#This Row],[X]]*Tabelle12[[#This Row],[X]] + Tabelle12[[#This Row],[Y]]*Tabelle12[[#This Row],[Y]] +Tabelle12[[#This Row],[Z]]*Tabelle12[[#This Row],[Z]])</f>
        <v>0</v>
      </c>
      <c r="Q1016">
        <v>136</v>
      </c>
      <c r="R1016">
        <v>109.2</v>
      </c>
      <c r="S1016">
        <v>-41.8</v>
      </c>
      <c r="T1016">
        <v>180</v>
      </c>
      <c r="U1016">
        <v>6.0463400000000003E-6</v>
      </c>
      <c r="V1016">
        <v>-90</v>
      </c>
    </row>
    <row r="1017" spans="1:22">
      <c r="A1017">
        <v>21001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 t="e">
        <f>IF(AND(Tabelle12[[#This Row],[AreaPx]]&gt;0,NOT(Tabelle12[[#This Row],[AreaPx]]="inf")),Tabelle12[[#This Row],[AreaPx]], NA())</f>
        <v>#N/A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f>Tabelle12[[#This Row],[Roll]]+Tabelle12[[#This Row],[Pitch]]</f>
        <v>0</v>
      </c>
      <c r="P1017">
        <f>SQRT(Tabelle12[[#This Row],[X]]*Tabelle12[[#This Row],[X]] + Tabelle12[[#This Row],[Y]]*Tabelle12[[#This Row],[Y]] +Tabelle12[[#This Row],[Z]]*Tabelle12[[#This Row],[Z]])</f>
        <v>0</v>
      </c>
      <c r="Q1017">
        <v>136</v>
      </c>
      <c r="R1017">
        <v>109.2</v>
      </c>
      <c r="S1017">
        <v>-41.8</v>
      </c>
      <c r="T1017">
        <v>180</v>
      </c>
      <c r="U1017">
        <v>6.0463400000000003E-6</v>
      </c>
      <c r="V1017">
        <v>-90</v>
      </c>
    </row>
    <row r="1018" spans="1:22">
      <c r="A1018">
        <v>21019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 t="e">
        <f>IF(AND(Tabelle12[[#This Row],[AreaPx]]&gt;0,NOT(Tabelle12[[#This Row],[AreaPx]]="inf")),Tabelle12[[#This Row],[AreaPx]], NA())</f>
        <v>#N/A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f>Tabelle12[[#This Row],[Roll]]+Tabelle12[[#This Row],[Pitch]]</f>
        <v>0</v>
      </c>
      <c r="P1018">
        <f>SQRT(Tabelle12[[#This Row],[X]]*Tabelle12[[#This Row],[X]] + Tabelle12[[#This Row],[Y]]*Tabelle12[[#This Row],[Y]] +Tabelle12[[#This Row],[Z]]*Tabelle12[[#This Row],[Z]])</f>
        <v>0</v>
      </c>
      <c r="Q1018">
        <v>136</v>
      </c>
      <c r="R1018">
        <v>109.2</v>
      </c>
      <c r="S1018">
        <v>-41.8</v>
      </c>
      <c r="T1018">
        <v>180</v>
      </c>
      <c r="U1018">
        <v>6.0463400000000003E-6</v>
      </c>
      <c r="V1018">
        <v>-90</v>
      </c>
    </row>
    <row r="1019" spans="1:22">
      <c r="A1019">
        <v>21046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 t="e">
        <f>IF(AND(Tabelle12[[#This Row],[AreaPx]]&gt;0,NOT(Tabelle12[[#This Row],[AreaPx]]="inf")),Tabelle12[[#This Row],[AreaPx]], NA())</f>
        <v>#N/A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f>Tabelle12[[#This Row],[Roll]]+Tabelle12[[#This Row],[Pitch]]</f>
        <v>0</v>
      </c>
      <c r="P1019">
        <f>SQRT(Tabelle12[[#This Row],[X]]*Tabelle12[[#This Row],[X]] + Tabelle12[[#This Row],[Y]]*Tabelle12[[#This Row],[Y]] +Tabelle12[[#This Row],[Z]]*Tabelle12[[#This Row],[Z]])</f>
        <v>0</v>
      </c>
      <c r="Q1019">
        <v>136</v>
      </c>
      <c r="R1019">
        <v>109.2</v>
      </c>
      <c r="S1019">
        <v>-41.8</v>
      </c>
      <c r="T1019">
        <v>180</v>
      </c>
      <c r="U1019">
        <v>6.0463400000000003E-6</v>
      </c>
      <c r="V1019">
        <v>-90</v>
      </c>
    </row>
    <row r="1020" spans="1:22">
      <c r="A1020">
        <v>21070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 t="e">
        <f>IF(AND(Tabelle12[[#This Row],[AreaPx]]&gt;0,NOT(Tabelle12[[#This Row],[AreaPx]]="inf")),Tabelle12[[#This Row],[AreaPx]], NA())</f>
        <v>#N/A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f>Tabelle12[[#This Row],[Roll]]+Tabelle12[[#This Row],[Pitch]]</f>
        <v>0</v>
      </c>
      <c r="P1020">
        <f>SQRT(Tabelle12[[#This Row],[X]]*Tabelle12[[#This Row],[X]] + Tabelle12[[#This Row],[Y]]*Tabelle12[[#This Row],[Y]] +Tabelle12[[#This Row],[Z]]*Tabelle12[[#This Row],[Z]])</f>
        <v>0</v>
      </c>
      <c r="Q1020">
        <v>136</v>
      </c>
      <c r="R1020">
        <v>109.2</v>
      </c>
      <c r="S1020">
        <v>-41.8</v>
      </c>
      <c r="T1020">
        <v>180</v>
      </c>
      <c r="U1020">
        <v>6.0463400000000003E-6</v>
      </c>
      <c r="V1020">
        <v>-90</v>
      </c>
    </row>
    <row r="1021" spans="1:22">
      <c r="A1021">
        <v>21086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 t="e">
        <f>IF(AND(Tabelle12[[#This Row],[AreaPx]]&gt;0,NOT(Tabelle12[[#This Row],[AreaPx]]="inf")),Tabelle12[[#This Row],[AreaPx]], NA())</f>
        <v>#N/A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f>Tabelle12[[#This Row],[Roll]]+Tabelle12[[#This Row],[Pitch]]</f>
        <v>0</v>
      </c>
      <c r="P1021">
        <f>SQRT(Tabelle12[[#This Row],[X]]*Tabelle12[[#This Row],[X]] + Tabelle12[[#This Row],[Y]]*Tabelle12[[#This Row],[Y]] +Tabelle12[[#This Row],[Z]]*Tabelle12[[#This Row],[Z]])</f>
        <v>0</v>
      </c>
      <c r="Q1021">
        <v>136</v>
      </c>
      <c r="R1021">
        <v>109.2</v>
      </c>
      <c r="S1021">
        <v>-41.8</v>
      </c>
      <c r="T1021">
        <v>180</v>
      </c>
      <c r="U1021">
        <v>6.0463400000000003E-6</v>
      </c>
      <c r="V1021">
        <v>-90</v>
      </c>
    </row>
    <row r="1022" spans="1:22">
      <c r="A1022">
        <v>21113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e">
        <f>IF(AND(Tabelle12[[#This Row],[AreaPx]]&gt;0,NOT(Tabelle12[[#This Row],[AreaPx]]="inf")),Tabelle12[[#This Row],[AreaPx]], NA())</f>
        <v>#N/A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f>Tabelle12[[#This Row],[Roll]]+Tabelle12[[#This Row],[Pitch]]</f>
        <v>0</v>
      </c>
      <c r="P1022">
        <f>SQRT(Tabelle12[[#This Row],[X]]*Tabelle12[[#This Row],[X]] + Tabelle12[[#This Row],[Y]]*Tabelle12[[#This Row],[Y]] +Tabelle12[[#This Row],[Z]]*Tabelle12[[#This Row],[Z]])</f>
        <v>0</v>
      </c>
      <c r="Q1022">
        <v>136</v>
      </c>
      <c r="R1022">
        <v>109.2</v>
      </c>
      <c r="S1022">
        <v>-41.8</v>
      </c>
      <c r="T1022">
        <v>180</v>
      </c>
      <c r="U1022">
        <v>6.0463400000000003E-6</v>
      </c>
      <c r="V1022">
        <v>-90</v>
      </c>
    </row>
    <row r="1023" spans="1:22">
      <c r="A1023">
        <v>21130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 t="e">
        <f>IF(AND(Tabelle12[[#This Row],[AreaPx]]&gt;0,NOT(Tabelle12[[#This Row],[AreaPx]]="inf")),Tabelle12[[#This Row],[AreaPx]], NA())</f>
        <v>#N/A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f>Tabelle12[[#This Row],[Roll]]+Tabelle12[[#This Row],[Pitch]]</f>
        <v>0</v>
      </c>
      <c r="P1023">
        <f>SQRT(Tabelle12[[#This Row],[X]]*Tabelle12[[#This Row],[X]] + Tabelle12[[#This Row],[Y]]*Tabelle12[[#This Row],[Y]] +Tabelle12[[#This Row],[Z]]*Tabelle12[[#This Row],[Z]])</f>
        <v>0</v>
      </c>
      <c r="Q1023">
        <v>136</v>
      </c>
      <c r="R1023">
        <v>109.2</v>
      </c>
      <c r="S1023">
        <v>-41.8</v>
      </c>
      <c r="T1023">
        <v>180</v>
      </c>
      <c r="U1023">
        <v>6.0463400000000003E-6</v>
      </c>
      <c r="V1023">
        <v>-90</v>
      </c>
    </row>
    <row r="1024" spans="1:22">
      <c r="A1024">
        <v>21144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 t="e">
        <f>IF(AND(Tabelle12[[#This Row],[AreaPx]]&gt;0,NOT(Tabelle12[[#This Row],[AreaPx]]="inf")),Tabelle12[[#This Row],[AreaPx]], NA())</f>
        <v>#N/A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f>Tabelle12[[#This Row],[Roll]]+Tabelle12[[#This Row],[Pitch]]</f>
        <v>0</v>
      </c>
      <c r="P1024">
        <f>SQRT(Tabelle12[[#This Row],[X]]*Tabelle12[[#This Row],[X]] + Tabelle12[[#This Row],[Y]]*Tabelle12[[#This Row],[Y]] +Tabelle12[[#This Row],[Z]]*Tabelle12[[#This Row],[Z]])</f>
        <v>0</v>
      </c>
      <c r="Q1024">
        <v>136</v>
      </c>
      <c r="R1024">
        <v>109.2</v>
      </c>
      <c r="S1024">
        <v>-41.8</v>
      </c>
      <c r="T1024">
        <v>180</v>
      </c>
      <c r="U1024">
        <v>6.0463400000000003E-6</v>
      </c>
      <c r="V1024">
        <v>-90</v>
      </c>
    </row>
    <row r="1025" spans="1:22">
      <c r="A1025">
        <v>21164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 t="e">
        <f>IF(AND(Tabelle12[[#This Row],[AreaPx]]&gt;0,NOT(Tabelle12[[#This Row],[AreaPx]]="inf")),Tabelle12[[#This Row],[AreaPx]], NA())</f>
        <v>#N/A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f>Tabelle12[[#This Row],[Roll]]+Tabelle12[[#This Row],[Pitch]]</f>
        <v>0</v>
      </c>
      <c r="P1025">
        <f>SQRT(Tabelle12[[#This Row],[X]]*Tabelle12[[#This Row],[X]] + Tabelle12[[#This Row],[Y]]*Tabelle12[[#This Row],[Y]] +Tabelle12[[#This Row],[Z]]*Tabelle12[[#This Row],[Z]])</f>
        <v>0</v>
      </c>
      <c r="Q1025">
        <v>136</v>
      </c>
      <c r="R1025">
        <v>109.2</v>
      </c>
      <c r="S1025">
        <v>-41.8</v>
      </c>
      <c r="T1025">
        <v>180</v>
      </c>
      <c r="U1025">
        <v>6.0463400000000003E-6</v>
      </c>
      <c r="V1025">
        <v>-90</v>
      </c>
    </row>
    <row r="1026" spans="1:22">
      <c r="A1026">
        <v>21178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 t="e">
        <f>IF(AND(Tabelle12[[#This Row],[AreaPx]]&gt;0,NOT(Tabelle12[[#This Row],[AreaPx]]="inf")),Tabelle12[[#This Row],[AreaPx]], NA())</f>
        <v>#N/A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f>Tabelle12[[#This Row],[Roll]]+Tabelle12[[#This Row],[Pitch]]</f>
        <v>0</v>
      </c>
      <c r="P1026">
        <f>SQRT(Tabelle12[[#This Row],[X]]*Tabelle12[[#This Row],[X]] + Tabelle12[[#This Row],[Y]]*Tabelle12[[#This Row],[Y]] +Tabelle12[[#This Row],[Z]]*Tabelle12[[#This Row],[Z]])</f>
        <v>0</v>
      </c>
      <c r="Q1026">
        <v>136</v>
      </c>
      <c r="R1026">
        <v>109.2</v>
      </c>
      <c r="S1026">
        <v>-41.8</v>
      </c>
      <c r="T1026">
        <v>180</v>
      </c>
      <c r="U1026">
        <v>6.0463400000000003E-6</v>
      </c>
      <c r="V1026">
        <v>-90</v>
      </c>
    </row>
    <row r="1027" spans="1:22">
      <c r="A1027">
        <v>21199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 t="e">
        <f>IF(AND(Tabelle12[[#This Row],[AreaPx]]&gt;0,NOT(Tabelle12[[#This Row],[AreaPx]]="inf")),Tabelle12[[#This Row],[AreaPx]], NA())</f>
        <v>#N/A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f>Tabelle12[[#This Row],[Roll]]+Tabelle12[[#This Row],[Pitch]]</f>
        <v>0</v>
      </c>
      <c r="P1027">
        <f>SQRT(Tabelle12[[#This Row],[X]]*Tabelle12[[#This Row],[X]] + Tabelle12[[#This Row],[Y]]*Tabelle12[[#This Row],[Y]] +Tabelle12[[#This Row],[Z]]*Tabelle12[[#This Row],[Z]])</f>
        <v>0</v>
      </c>
      <c r="Q1027">
        <v>136</v>
      </c>
      <c r="R1027">
        <v>109.2</v>
      </c>
      <c r="S1027">
        <v>-41.8</v>
      </c>
      <c r="T1027">
        <v>180</v>
      </c>
      <c r="U1027">
        <v>6.0463400000000003E-6</v>
      </c>
      <c r="V1027">
        <v>-90</v>
      </c>
    </row>
    <row r="1028" spans="1:22">
      <c r="A1028">
        <v>21211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 t="e">
        <f>IF(AND(Tabelle12[[#This Row],[AreaPx]]&gt;0,NOT(Tabelle12[[#This Row],[AreaPx]]="inf")),Tabelle12[[#This Row],[AreaPx]], NA())</f>
        <v>#N/A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f>Tabelle12[[#This Row],[Roll]]+Tabelle12[[#This Row],[Pitch]]</f>
        <v>0</v>
      </c>
      <c r="P1028">
        <f>SQRT(Tabelle12[[#This Row],[X]]*Tabelle12[[#This Row],[X]] + Tabelle12[[#This Row],[Y]]*Tabelle12[[#This Row],[Y]] +Tabelle12[[#This Row],[Z]]*Tabelle12[[#This Row],[Z]])</f>
        <v>0</v>
      </c>
      <c r="Q1028">
        <v>136</v>
      </c>
      <c r="R1028">
        <v>109.2</v>
      </c>
      <c r="S1028">
        <v>-41.8</v>
      </c>
      <c r="T1028">
        <v>180</v>
      </c>
      <c r="U1028">
        <v>6.0463400000000003E-6</v>
      </c>
      <c r="V1028">
        <v>-90</v>
      </c>
    </row>
    <row r="1029" spans="1:22">
      <c r="A1029">
        <v>21233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 t="e">
        <f>IF(AND(Tabelle12[[#This Row],[AreaPx]]&gt;0,NOT(Tabelle12[[#This Row],[AreaPx]]="inf")),Tabelle12[[#This Row],[AreaPx]], NA())</f>
        <v>#N/A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f>Tabelle12[[#This Row],[Roll]]+Tabelle12[[#This Row],[Pitch]]</f>
        <v>0</v>
      </c>
      <c r="P1029">
        <f>SQRT(Tabelle12[[#This Row],[X]]*Tabelle12[[#This Row],[X]] + Tabelle12[[#This Row],[Y]]*Tabelle12[[#This Row],[Y]] +Tabelle12[[#This Row],[Z]]*Tabelle12[[#This Row],[Z]])</f>
        <v>0</v>
      </c>
      <c r="Q1029">
        <v>136</v>
      </c>
      <c r="R1029">
        <v>109.2</v>
      </c>
      <c r="S1029">
        <v>-41.8</v>
      </c>
      <c r="T1029">
        <v>180</v>
      </c>
      <c r="U1029">
        <v>6.0463400000000003E-6</v>
      </c>
      <c r="V1029">
        <v>-90</v>
      </c>
    </row>
    <row r="1030" spans="1:22">
      <c r="A1030">
        <v>21245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 t="e">
        <f>IF(AND(Tabelle12[[#This Row],[AreaPx]]&gt;0,NOT(Tabelle12[[#This Row],[AreaPx]]="inf")),Tabelle12[[#This Row],[AreaPx]], NA())</f>
        <v>#N/A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f>Tabelle12[[#This Row],[Roll]]+Tabelle12[[#This Row],[Pitch]]</f>
        <v>0</v>
      </c>
      <c r="P1030">
        <f>SQRT(Tabelle12[[#This Row],[X]]*Tabelle12[[#This Row],[X]] + Tabelle12[[#This Row],[Y]]*Tabelle12[[#This Row],[Y]] +Tabelle12[[#This Row],[Z]]*Tabelle12[[#This Row],[Z]])</f>
        <v>0</v>
      </c>
      <c r="Q1030">
        <v>136</v>
      </c>
      <c r="R1030">
        <v>109.2</v>
      </c>
      <c r="S1030">
        <v>-41.8</v>
      </c>
      <c r="T1030">
        <v>180</v>
      </c>
      <c r="U1030">
        <v>6.0463400000000003E-6</v>
      </c>
      <c r="V1030">
        <v>-90</v>
      </c>
    </row>
    <row r="1031" spans="1:22">
      <c r="A1031">
        <v>21270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 t="e">
        <f>IF(AND(Tabelle12[[#This Row],[AreaPx]]&gt;0,NOT(Tabelle12[[#This Row],[AreaPx]]="inf")),Tabelle12[[#This Row],[AreaPx]], NA())</f>
        <v>#N/A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f>Tabelle12[[#This Row],[Roll]]+Tabelle12[[#This Row],[Pitch]]</f>
        <v>0</v>
      </c>
      <c r="P1031">
        <f>SQRT(Tabelle12[[#This Row],[X]]*Tabelle12[[#This Row],[X]] + Tabelle12[[#This Row],[Y]]*Tabelle12[[#This Row],[Y]] +Tabelle12[[#This Row],[Z]]*Tabelle12[[#This Row],[Z]])</f>
        <v>0</v>
      </c>
      <c r="Q1031">
        <v>136</v>
      </c>
      <c r="R1031">
        <v>109.2</v>
      </c>
      <c r="S1031">
        <v>-41.8</v>
      </c>
      <c r="T1031">
        <v>180</v>
      </c>
      <c r="U1031">
        <v>6.0463400000000003E-6</v>
      </c>
      <c r="V1031">
        <v>-90</v>
      </c>
    </row>
    <row r="1032" spans="1:22">
      <c r="A1032">
        <v>21285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 t="e">
        <f>IF(AND(Tabelle12[[#This Row],[AreaPx]]&gt;0,NOT(Tabelle12[[#This Row],[AreaPx]]="inf")),Tabelle12[[#This Row],[AreaPx]], NA())</f>
        <v>#N/A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f>Tabelle12[[#This Row],[Roll]]+Tabelle12[[#This Row],[Pitch]]</f>
        <v>0</v>
      </c>
      <c r="P1032">
        <f>SQRT(Tabelle12[[#This Row],[X]]*Tabelle12[[#This Row],[X]] + Tabelle12[[#This Row],[Y]]*Tabelle12[[#This Row],[Y]] +Tabelle12[[#This Row],[Z]]*Tabelle12[[#This Row],[Z]])</f>
        <v>0</v>
      </c>
      <c r="Q1032">
        <v>136</v>
      </c>
      <c r="R1032">
        <v>109.2</v>
      </c>
      <c r="S1032">
        <v>-41.8</v>
      </c>
      <c r="T1032">
        <v>180</v>
      </c>
      <c r="U1032">
        <v>6.0463400000000003E-6</v>
      </c>
      <c r="V1032">
        <v>-90</v>
      </c>
    </row>
    <row r="1033" spans="1:22">
      <c r="A1033">
        <v>21309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 t="e">
        <f>IF(AND(Tabelle12[[#This Row],[AreaPx]]&gt;0,NOT(Tabelle12[[#This Row],[AreaPx]]="inf")),Tabelle12[[#This Row],[AreaPx]], NA())</f>
        <v>#N/A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f>Tabelle12[[#This Row],[Roll]]+Tabelle12[[#This Row],[Pitch]]</f>
        <v>0</v>
      </c>
      <c r="P1033">
        <f>SQRT(Tabelle12[[#This Row],[X]]*Tabelle12[[#This Row],[X]] + Tabelle12[[#This Row],[Y]]*Tabelle12[[#This Row],[Y]] +Tabelle12[[#This Row],[Z]]*Tabelle12[[#This Row],[Z]])</f>
        <v>0</v>
      </c>
      <c r="Q1033">
        <v>136</v>
      </c>
      <c r="R1033">
        <v>109.2</v>
      </c>
      <c r="S1033">
        <v>-41.8</v>
      </c>
      <c r="T1033">
        <v>180</v>
      </c>
      <c r="U1033">
        <v>6.0463400000000003E-6</v>
      </c>
      <c r="V1033">
        <v>-90</v>
      </c>
    </row>
    <row r="1034" spans="1:22">
      <c r="A1034">
        <v>21331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 t="e">
        <f>IF(AND(Tabelle12[[#This Row],[AreaPx]]&gt;0,NOT(Tabelle12[[#This Row],[AreaPx]]="inf")),Tabelle12[[#This Row],[AreaPx]], NA())</f>
        <v>#N/A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f>Tabelle12[[#This Row],[Roll]]+Tabelle12[[#This Row],[Pitch]]</f>
        <v>0</v>
      </c>
      <c r="P1034">
        <f>SQRT(Tabelle12[[#This Row],[X]]*Tabelle12[[#This Row],[X]] + Tabelle12[[#This Row],[Y]]*Tabelle12[[#This Row],[Y]] +Tabelle12[[#This Row],[Z]]*Tabelle12[[#This Row],[Z]])</f>
        <v>0</v>
      </c>
      <c r="Q1034">
        <v>136</v>
      </c>
      <c r="R1034">
        <v>109.2</v>
      </c>
      <c r="S1034">
        <v>-41.8</v>
      </c>
      <c r="T1034">
        <v>180</v>
      </c>
      <c r="U1034">
        <v>6.0463400000000003E-6</v>
      </c>
      <c r="V1034">
        <v>-90</v>
      </c>
    </row>
    <row r="1035" spans="1:22">
      <c r="A1035">
        <v>21341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 t="e">
        <f>IF(AND(Tabelle12[[#This Row],[AreaPx]]&gt;0,NOT(Tabelle12[[#This Row],[AreaPx]]="inf")),Tabelle12[[#This Row],[AreaPx]], NA())</f>
        <v>#N/A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f>Tabelle12[[#This Row],[Roll]]+Tabelle12[[#This Row],[Pitch]]</f>
        <v>0</v>
      </c>
      <c r="P1035">
        <f>SQRT(Tabelle12[[#This Row],[X]]*Tabelle12[[#This Row],[X]] + Tabelle12[[#This Row],[Y]]*Tabelle12[[#This Row],[Y]] +Tabelle12[[#This Row],[Z]]*Tabelle12[[#This Row],[Z]])</f>
        <v>0</v>
      </c>
      <c r="Q1035">
        <v>136</v>
      </c>
      <c r="R1035">
        <v>109.2</v>
      </c>
      <c r="S1035">
        <v>-41.8</v>
      </c>
      <c r="T1035">
        <v>180</v>
      </c>
      <c r="U1035">
        <v>6.0463400000000003E-6</v>
      </c>
      <c r="V1035">
        <v>-90</v>
      </c>
    </row>
    <row r="1036" spans="1:22">
      <c r="A1036">
        <v>21369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 t="e">
        <f>IF(AND(Tabelle12[[#This Row],[AreaPx]]&gt;0,NOT(Tabelle12[[#This Row],[AreaPx]]="inf")),Tabelle12[[#This Row],[AreaPx]], NA())</f>
        <v>#N/A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f>Tabelle12[[#This Row],[Roll]]+Tabelle12[[#This Row],[Pitch]]</f>
        <v>0</v>
      </c>
      <c r="P1036">
        <f>SQRT(Tabelle12[[#This Row],[X]]*Tabelle12[[#This Row],[X]] + Tabelle12[[#This Row],[Y]]*Tabelle12[[#This Row],[Y]] +Tabelle12[[#This Row],[Z]]*Tabelle12[[#This Row],[Z]])</f>
        <v>0</v>
      </c>
      <c r="Q1036">
        <v>136</v>
      </c>
      <c r="R1036">
        <v>109.2</v>
      </c>
      <c r="S1036">
        <v>-41.8</v>
      </c>
      <c r="T1036">
        <v>180</v>
      </c>
      <c r="U1036">
        <v>6.0463400000000003E-6</v>
      </c>
      <c r="V1036">
        <v>-90</v>
      </c>
    </row>
    <row r="1037" spans="1:22">
      <c r="A1037">
        <v>21383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 t="e">
        <f>IF(AND(Tabelle12[[#This Row],[AreaPx]]&gt;0,NOT(Tabelle12[[#This Row],[AreaPx]]="inf")),Tabelle12[[#This Row],[AreaPx]], NA())</f>
        <v>#N/A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f>Tabelle12[[#This Row],[Roll]]+Tabelle12[[#This Row],[Pitch]]</f>
        <v>0</v>
      </c>
      <c r="P1037">
        <f>SQRT(Tabelle12[[#This Row],[X]]*Tabelle12[[#This Row],[X]] + Tabelle12[[#This Row],[Y]]*Tabelle12[[#This Row],[Y]] +Tabelle12[[#This Row],[Z]]*Tabelle12[[#This Row],[Z]])</f>
        <v>0</v>
      </c>
      <c r="Q1037">
        <v>136</v>
      </c>
      <c r="R1037">
        <v>109.2</v>
      </c>
      <c r="S1037">
        <v>-41.8</v>
      </c>
      <c r="T1037">
        <v>180</v>
      </c>
      <c r="U1037">
        <v>6.0463400000000003E-6</v>
      </c>
      <c r="V1037">
        <v>-90</v>
      </c>
    </row>
    <row r="1038" spans="1:22">
      <c r="A1038">
        <v>21408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 t="e">
        <f>IF(AND(Tabelle12[[#This Row],[AreaPx]]&gt;0,NOT(Tabelle12[[#This Row],[AreaPx]]="inf")),Tabelle12[[#This Row],[AreaPx]], NA())</f>
        <v>#N/A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f>Tabelle12[[#This Row],[Roll]]+Tabelle12[[#This Row],[Pitch]]</f>
        <v>0</v>
      </c>
      <c r="P1038">
        <f>SQRT(Tabelle12[[#This Row],[X]]*Tabelle12[[#This Row],[X]] + Tabelle12[[#This Row],[Y]]*Tabelle12[[#This Row],[Y]] +Tabelle12[[#This Row],[Z]]*Tabelle12[[#This Row],[Z]])</f>
        <v>0</v>
      </c>
      <c r="Q1038">
        <v>136</v>
      </c>
      <c r="R1038">
        <v>109.2</v>
      </c>
      <c r="S1038">
        <v>-41.8</v>
      </c>
      <c r="T1038">
        <v>180</v>
      </c>
      <c r="U1038">
        <v>6.0463400000000003E-6</v>
      </c>
      <c r="V1038">
        <v>-90</v>
      </c>
    </row>
    <row r="1039" spans="1:22">
      <c r="A1039">
        <v>21435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 t="e">
        <f>IF(AND(Tabelle12[[#This Row],[AreaPx]]&gt;0,NOT(Tabelle12[[#This Row],[AreaPx]]="inf")),Tabelle12[[#This Row],[AreaPx]], NA())</f>
        <v>#N/A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f>Tabelle12[[#This Row],[Roll]]+Tabelle12[[#This Row],[Pitch]]</f>
        <v>0</v>
      </c>
      <c r="P1039">
        <f>SQRT(Tabelle12[[#This Row],[X]]*Tabelle12[[#This Row],[X]] + Tabelle12[[#This Row],[Y]]*Tabelle12[[#This Row],[Y]] +Tabelle12[[#This Row],[Z]]*Tabelle12[[#This Row],[Z]])</f>
        <v>0</v>
      </c>
      <c r="Q1039">
        <v>136</v>
      </c>
      <c r="R1039">
        <v>109.2</v>
      </c>
      <c r="S1039">
        <v>-41.8</v>
      </c>
      <c r="T1039">
        <v>180</v>
      </c>
      <c r="U1039">
        <v>6.0463400000000003E-6</v>
      </c>
      <c r="V1039">
        <v>-90</v>
      </c>
    </row>
    <row r="1040" spans="1:22">
      <c r="A1040">
        <v>21451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 t="e">
        <f>IF(AND(Tabelle12[[#This Row],[AreaPx]]&gt;0,NOT(Tabelle12[[#This Row],[AreaPx]]="inf")),Tabelle12[[#This Row],[AreaPx]], NA())</f>
        <v>#N/A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f>Tabelle12[[#This Row],[Roll]]+Tabelle12[[#This Row],[Pitch]]</f>
        <v>0</v>
      </c>
      <c r="P1040">
        <f>SQRT(Tabelle12[[#This Row],[X]]*Tabelle12[[#This Row],[X]] + Tabelle12[[#This Row],[Y]]*Tabelle12[[#This Row],[Y]] +Tabelle12[[#This Row],[Z]]*Tabelle12[[#This Row],[Z]])</f>
        <v>0</v>
      </c>
      <c r="Q1040">
        <v>136</v>
      </c>
      <c r="R1040">
        <v>109.2</v>
      </c>
      <c r="S1040">
        <v>-41.8</v>
      </c>
      <c r="T1040">
        <v>180</v>
      </c>
      <c r="U1040">
        <v>6.0463400000000003E-6</v>
      </c>
      <c r="V1040">
        <v>-90</v>
      </c>
    </row>
    <row r="1041" spans="1:22">
      <c r="A1041">
        <v>21475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 t="e">
        <f>IF(AND(Tabelle12[[#This Row],[AreaPx]]&gt;0,NOT(Tabelle12[[#This Row],[AreaPx]]="inf")),Tabelle12[[#This Row],[AreaPx]], NA())</f>
        <v>#N/A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f>Tabelle12[[#This Row],[Roll]]+Tabelle12[[#This Row],[Pitch]]</f>
        <v>0</v>
      </c>
      <c r="P1041">
        <f>SQRT(Tabelle12[[#This Row],[X]]*Tabelle12[[#This Row],[X]] + Tabelle12[[#This Row],[Y]]*Tabelle12[[#This Row],[Y]] +Tabelle12[[#This Row],[Z]]*Tabelle12[[#This Row],[Z]])</f>
        <v>0</v>
      </c>
      <c r="Q1041">
        <v>136</v>
      </c>
      <c r="R1041">
        <v>109.2</v>
      </c>
      <c r="S1041">
        <v>-41.8</v>
      </c>
      <c r="T1041">
        <v>180</v>
      </c>
      <c r="U1041">
        <v>6.0463400000000003E-6</v>
      </c>
      <c r="V1041">
        <v>-90</v>
      </c>
    </row>
    <row r="1042" spans="1:22">
      <c r="A1042">
        <v>21500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 t="e">
        <f>IF(AND(Tabelle12[[#This Row],[AreaPx]]&gt;0,NOT(Tabelle12[[#This Row],[AreaPx]]="inf")),Tabelle12[[#This Row],[AreaPx]], NA())</f>
        <v>#N/A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f>Tabelle12[[#This Row],[Roll]]+Tabelle12[[#This Row],[Pitch]]</f>
        <v>0</v>
      </c>
      <c r="P1042">
        <f>SQRT(Tabelle12[[#This Row],[X]]*Tabelle12[[#This Row],[X]] + Tabelle12[[#This Row],[Y]]*Tabelle12[[#This Row],[Y]] +Tabelle12[[#This Row],[Z]]*Tabelle12[[#This Row],[Z]])</f>
        <v>0</v>
      </c>
      <c r="Q1042">
        <v>136</v>
      </c>
      <c r="R1042">
        <v>109.2</v>
      </c>
      <c r="S1042">
        <v>-41.8</v>
      </c>
      <c r="T1042">
        <v>180</v>
      </c>
      <c r="U1042">
        <v>6.0463400000000003E-6</v>
      </c>
      <c r="V1042">
        <v>-90</v>
      </c>
    </row>
    <row r="1043" spans="1:22">
      <c r="A1043">
        <v>21511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 t="e">
        <f>IF(AND(Tabelle12[[#This Row],[AreaPx]]&gt;0,NOT(Tabelle12[[#This Row],[AreaPx]]="inf")),Tabelle12[[#This Row],[AreaPx]], NA())</f>
        <v>#N/A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f>Tabelle12[[#This Row],[Roll]]+Tabelle12[[#This Row],[Pitch]]</f>
        <v>0</v>
      </c>
      <c r="P1043">
        <f>SQRT(Tabelle12[[#This Row],[X]]*Tabelle12[[#This Row],[X]] + Tabelle12[[#This Row],[Y]]*Tabelle12[[#This Row],[Y]] +Tabelle12[[#This Row],[Z]]*Tabelle12[[#This Row],[Z]])</f>
        <v>0</v>
      </c>
      <c r="Q1043">
        <v>136</v>
      </c>
      <c r="R1043">
        <v>109.2</v>
      </c>
      <c r="S1043">
        <v>-41.8</v>
      </c>
      <c r="T1043">
        <v>180</v>
      </c>
      <c r="U1043">
        <v>6.0463400000000003E-6</v>
      </c>
      <c r="V1043">
        <v>-90</v>
      </c>
    </row>
    <row r="1044" spans="1:22">
      <c r="A1044">
        <v>21541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 t="e">
        <f>IF(AND(Tabelle12[[#This Row],[AreaPx]]&gt;0,NOT(Tabelle12[[#This Row],[AreaPx]]="inf")),Tabelle12[[#This Row],[AreaPx]], NA())</f>
        <v>#N/A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f>Tabelle12[[#This Row],[Roll]]+Tabelle12[[#This Row],[Pitch]]</f>
        <v>0</v>
      </c>
      <c r="P1044">
        <f>SQRT(Tabelle12[[#This Row],[X]]*Tabelle12[[#This Row],[X]] + Tabelle12[[#This Row],[Y]]*Tabelle12[[#This Row],[Y]] +Tabelle12[[#This Row],[Z]]*Tabelle12[[#This Row],[Z]])</f>
        <v>0</v>
      </c>
      <c r="Q1044">
        <v>136</v>
      </c>
      <c r="R1044">
        <v>109.2</v>
      </c>
      <c r="S1044">
        <v>-41.8</v>
      </c>
      <c r="T1044">
        <v>180</v>
      </c>
      <c r="U1044">
        <v>6.0463400000000003E-6</v>
      </c>
      <c r="V1044">
        <v>-90</v>
      </c>
    </row>
    <row r="1045" spans="1:22">
      <c r="A1045">
        <v>21571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 t="e">
        <f>IF(AND(Tabelle12[[#This Row],[AreaPx]]&gt;0,NOT(Tabelle12[[#This Row],[AreaPx]]="inf")),Tabelle12[[#This Row],[AreaPx]], NA())</f>
        <v>#N/A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f>Tabelle12[[#This Row],[Roll]]+Tabelle12[[#This Row],[Pitch]]</f>
        <v>0</v>
      </c>
      <c r="P1045">
        <f>SQRT(Tabelle12[[#This Row],[X]]*Tabelle12[[#This Row],[X]] + Tabelle12[[#This Row],[Y]]*Tabelle12[[#This Row],[Y]] +Tabelle12[[#This Row],[Z]]*Tabelle12[[#This Row],[Z]])</f>
        <v>0</v>
      </c>
      <c r="Q1045">
        <v>136</v>
      </c>
      <c r="R1045">
        <v>109.2</v>
      </c>
      <c r="S1045">
        <v>-41.8</v>
      </c>
      <c r="T1045">
        <v>180</v>
      </c>
      <c r="U1045">
        <v>6.0463400000000003E-6</v>
      </c>
      <c r="V1045">
        <v>-90</v>
      </c>
    </row>
    <row r="1046" spans="1:22">
      <c r="A1046">
        <v>21580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 t="e">
        <f>IF(AND(Tabelle12[[#This Row],[AreaPx]]&gt;0,NOT(Tabelle12[[#This Row],[AreaPx]]="inf")),Tabelle12[[#This Row],[AreaPx]], NA())</f>
        <v>#N/A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f>Tabelle12[[#This Row],[Roll]]+Tabelle12[[#This Row],[Pitch]]</f>
        <v>0</v>
      </c>
      <c r="P1046">
        <f>SQRT(Tabelle12[[#This Row],[X]]*Tabelle12[[#This Row],[X]] + Tabelle12[[#This Row],[Y]]*Tabelle12[[#This Row],[Y]] +Tabelle12[[#This Row],[Z]]*Tabelle12[[#This Row],[Z]])</f>
        <v>0</v>
      </c>
      <c r="Q1046">
        <v>136</v>
      </c>
      <c r="R1046">
        <v>109.2</v>
      </c>
      <c r="S1046">
        <v>-41.8</v>
      </c>
      <c r="T1046">
        <v>180</v>
      </c>
      <c r="U1046">
        <v>6.0463400000000003E-6</v>
      </c>
      <c r="V1046">
        <v>-90</v>
      </c>
    </row>
    <row r="1047" spans="1:22">
      <c r="A1047">
        <v>21603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 t="e">
        <f>IF(AND(Tabelle12[[#This Row],[AreaPx]]&gt;0,NOT(Tabelle12[[#This Row],[AreaPx]]="inf")),Tabelle12[[#This Row],[AreaPx]], NA())</f>
        <v>#N/A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f>Tabelle12[[#This Row],[Roll]]+Tabelle12[[#This Row],[Pitch]]</f>
        <v>0</v>
      </c>
      <c r="P1047">
        <f>SQRT(Tabelle12[[#This Row],[X]]*Tabelle12[[#This Row],[X]] + Tabelle12[[#This Row],[Y]]*Tabelle12[[#This Row],[Y]] +Tabelle12[[#This Row],[Z]]*Tabelle12[[#This Row],[Z]])</f>
        <v>0</v>
      </c>
      <c r="Q1047">
        <v>136</v>
      </c>
      <c r="R1047">
        <v>109.2</v>
      </c>
      <c r="S1047">
        <v>-41.8</v>
      </c>
      <c r="T1047">
        <v>180</v>
      </c>
      <c r="U1047">
        <v>6.0463400000000003E-6</v>
      </c>
      <c r="V1047">
        <v>-90</v>
      </c>
    </row>
    <row r="1048" spans="1:22">
      <c r="A1048">
        <v>21617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 t="e">
        <f>IF(AND(Tabelle12[[#This Row],[AreaPx]]&gt;0,NOT(Tabelle12[[#This Row],[AreaPx]]="inf")),Tabelle12[[#This Row],[AreaPx]], NA())</f>
        <v>#N/A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f>Tabelle12[[#This Row],[Roll]]+Tabelle12[[#This Row],[Pitch]]</f>
        <v>0</v>
      </c>
      <c r="P1048">
        <f>SQRT(Tabelle12[[#This Row],[X]]*Tabelle12[[#This Row],[X]] + Tabelle12[[#This Row],[Y]]*Tabelle12[[#This Row],[Y]] +Tabelle12[[#This Row],[Z]]*Tabelle12[[#This Row],[Z]])</f>
        <v>0</v>
      </c>
      <c r="Q1048">
        <v>136</v>
      </c>
      <c r="R1048">
        <v>109.2</v>
      </c>
      <c r="S1048">
        <v>-41.8</v>
      </c>
      <c r="T1048">
        <v>180</v>
      </c>
      <c r="U1048">
        <v>6.0463400000000003E-6</v>
      </c>
      <c r="V1048">
        <v>-90</v>
      </c>
    </row>
    <row r="1049" spans="1:22">
      <c r="A1049">
        <v>21643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 t="e">
        <f>IF(AND(Tabelle12[[#This Row],[AreaPx]]&gt;0,NOT(Tabelle12[[#This Row],[AreaPx]]="inf")),Tabelle12[[#This Row],[AreaPx]], NA())</f>
        <v>#N/A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f>Tabelle12[[#This Row],[Roll]]+Tabelle12[[#This Row],[Pitch]]</f>
        <v>0</v>
      </c>
      <c r="P1049">
        <f>SQRT(Tabelle12[[#This Row],[X]]*Tabelle12[[#This Row],[X]] + Tabelle12[[#This Row],[Y]]*Tabelle12[[#This Row],[Y]] +Tabelle12[[#This Row],[Z]]*Tabelle12[[#This Row],[Z]])</f>
        <v>0</v>
      </c>
      <c r="Q1049">
        <v>136</v>
      </c>
      <c r="R1049">
        <v>109.2</v>
      </c>
      <c r="S1049">
        <v>-41.8</v>
      </c>
      <c r="T1049">
        <v>180</v>
      </c>
      <c r="U1049">
        <v>6.0463400000000003E-6</v>
      </c>
      <c r="V1049">
        <v>-90</v>
      </c>
    </row>
    <row r="1050" spans="1:22">
      <c r="A1050">
        <v>21666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 t="e">
        <f>IF(AND(Tabelle12[[#This Row],[AreaPx]]&gt;0,NOT(Tabelle12[[#This Row],[AreaPx]]="inf")),Tabelle12[[#This Row],[AreaPx]], NA())</f>
        <v>#N/A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f>Tabelle12[[#This Row],[Roll]]+Tabelle12[[#This Row],[Pitch]]</f>
        <v>0</v>
      </c>
      <c r="P1050">
        <f>SQRT(Tabelle12[[#This Row],[X]]*Tabelle12[[#This Row],[X]] + Tabelle12[[#This Row],[Y]]*Tabelle12[[#This Row],[Y]] +Tabelle12[[#This Row],[Z]]*Tabelle12[[#This Row],[Z]])</f>
        <v>0</v>
      </c>
      <c r="Q1050">
        <v>136</v>
      </c>
      <c r="R1050">
        <v>109.2</v>
      </c>
      <c r="S1050">
        <v>-41.8</v>
      </c>
      <c r="T1050">
        <v>180</v>
      </c>
      <c r="U1050">
        <v>6.0463400000000003E-6</v>
      </c>
      <c r="V1050">
        <v>-90</v>
      </c>
    </row>
    <row r="1051" spans="1:22">
      <c r="A1051">
        <v>21678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 t="e">
        <f>IF(AND(Tabelle12[[#This Row],[AreaPx]]&gt;0,NOT(Tabelle12[[#This Row],[AreaPx]]="inf")),Tabelle12[[#This Row],[AreaPx]], NA())</f>
        <v>#N/A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f>Tabelle12[[#This Row],[Roll]]+Tabelle12[[#This Row],[Pitch]]</f>
        <v>0</v>
      </c>
      <c r="P1051">
        <f>SQRT(Tabelle12[[#This Row],[X]]*Tabelle12[[#This Row],[X]] + Tabelle12[[#This Row],[Y]]*Tabelle12[[#This Row],[Y]] +Tabelle12[[#This Row],[Z]]*Tabelle12[[#This Row],[Z]])</f>
        <v>0</v>
      </c>
      <c r="Q1051">
        <v>136</v>
      </c>
      <c r="R1051">
        <v>109.2</v>
      </c>
      <c r="S1051">
        <v>-41.8</v>
      </c>
      <c r="T1051">
        <v>180</v>
      </c>
      <c r="U1051">
        <v>6.0463400000000003E-6</v>
      </c>
      <c r="V1051">
        <v>-90</v>
      </c>
    </row>
    <row r="1052" spans="1:22">
      <c r="A1052">
        <v>21705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 t="e">
        <f>IF(AND(Tabelle12[[#This Row],[AreaPx]]&gt;0,NOT(Tabelle12[[#This Row],[AreaPx]]="inf")),Tabelle12[[#This Row],[AreaPx]], NA())</f>
        <v>#N/A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f>Tabelle12[[#This Row],[Roll]]+Tabelle12[[#This Row],[Pitch]]</f>
        <v>0</v>
      </c>
      <c r="P1052">
        <f>SQRT(Tabelle12[[#This Row],[X]]*Tabelle12[[#This Row],[X]] + Tabelle12[[#This Row],[Y]]*Tabelle12[[#This Row],[Y]] +Tabelle12[[#This Row],[Z]]*Tabelle12[[#This Row],[Z]])</f>
        <v>0</v>
      </c>
      <c r="Q1052">
        <v>136</v>
      </c>
      <c r="R1052">
        <v>109.2</v>
      </c>
      <c r="S1052">
        <v>-41.8</v>
      </c>
      <c r="T1052">
        <v>180</v>
      </c>
      <c r="U1052">
        <v>6.0463400000000003E-6</v>
      </c>
      <c r="V1052">
        <v>-90</v>
      </c>
    </row>
    <row r="1053" spans="1:22">
      <c r="A1053">
        <v>21718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 t="e">
        <f>IF(AND(Tabelle12[[#This Row],[AreaPx]]&gt;0,NOT(Tabelle12[[#This Row],[AreaPx]]="inf")),Tabelle12[[#This Row],[AreaPx]], NA())</f>
        <v>#N/A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f>Tabelle12[[#This Row],[Roll]]+Tabelle12[[#This Row],[Pitch]]</f>
        <v>0</v>
      </c>
      <c r="P1053">
        <f>SQRT(Tabelle12[[#This Row],[X]]*Tabelle12[[#This Row],[X]] + Tabelle12[[#This Row],[Y]]*Tabelle12[[#This Row],[Y]] +Tabelle12[[#This Row],[Z]]*Tabelle12[[#This Row],[Z]])</f>
        <v>0</v>
      </c>
      <c r="Q1053">
        <v>136</v>
      </c>
      <c r="R1053">
        <v>109.2</v>
      </c>
      <c r="S1053">
        <v>-41.8</v>
      </c>
      <c r="T1053">
        <v>180</v>
      </c>
      <c r="U1053">
        <v>6.0463400000000003E-6</v>
      </c>
      <c r="V1053">
        <v>-90</v>
      </c>
    </row>
    <row r="1054" spans="1:22">
      <c r="A1054">
        <v>21747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 t="e">
        <f>IF(AND(Tabelle12[[#This Row],[AreaPx]]&gt;0,NOT(Tabelle12[[#This Row],[AreaPx]]="inf")),Tabelle12[[#This Row],[AreaPx]], NA())</f>
        <v>#N/A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f>Tabelle12[[#This Row],[Roll]]+Tabelle12[[#This Row],[Pitch]]</f>
        <v>0</v>
      </c>
      <c r="P1054">
        <f>SQRT(Tabelle12[[#This Row],[X]]*Tabelle12[[#This Row],[X]] + Tabelle12[[#This Row],[Y]]*Tabelle12[[#This Row],[Y]] +Tabelle12[[#This Row],[Z]]*Tabelle12[[#This Row],[Z]])</f>
        <v>0</v>
      </c>
      <c r="Q1054">
        <v>136</v>
      </c>
      <c r="R1054">
        <v>109.2</v>
      </c>
      <c r="S1054">
        <v>-41.8</v>
      </c>
      <c r="T1054">
        <v>180</v>
      </c>
      <c r="U1054">
        <v>6.0463400000000003E-6</v>
      </c>
      <c r="V1054">
        <v>-90</v>
      </c>
    </row>
    <row r="1055" spans="1:22">
      <c r="A1055">
        <v>21777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 t="e">
        <f>IF(AND(Tabelle12[[#This Row],[AreaPx]]&gt;0,NOT(Tabelle12[[#This Row],[AreaPx]]="inf")),Tabelle12[[#This Row],[AreaPx]], NA())</f>
        <v>#N/A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f>Tabelle12[[#This Row],[Roll]]+Tabelle12[[#This Row],[Pitch]]</f>
        <v>0</v>
      </c>
      <c r="P1055">
        <f>SQRT(Tabelle12[[#This Row],[X]]*Tabelle12[[#This Row],[X]] + Tabelle12[[#This Row],[Y]]*Tabelle12[[#This Row],[Y]] +Tabelle12[[#This Row],[Z]]*Tabelle12[[#This Row],[Z]])</f>
        <v>0</v>
      </c>
      <c r="Q1055">
        <v>136</v>
      </c>
      <c r="R1055">
        <v>109.2</v>
      </c>
      <c r="S1055">
        <v>-41.8</v>
      </c>
      <c r="T1055">
        <v>180</v>
      </c>
      <c r="U1055">
        <v>6.0463400000000003E-6</v>
      </c>
      <c r="V1055">
        <v>-90</v>
      </c>
    </row>
    <row r="1056" spans="1:22">
      <c r="A1056">
        <v>21804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 t="e">
        <f>IF(AND(Tabelle12[[#This Row],[AreaPx]]&gt;0,NOT(Tabelle12[[#This Row],[AreaPx]]="inf")),Tabelle12[[#This Row],[AreaPx]], NA())</f>
        <v>#N/A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f>Tabelle12[[#This Row],[Roll]]+Tabelle12[[#This Row],[Pitch]]</f>
        <v>0</v>
      </c>
      <c r="P1056">
        <f>SQRT(Tabelle12[[#This Row],[X]]*Tabelle12[[#This Row],[X]] + Tabelle12[[#This Row],[Y]]*Tabelle12[[#This Row],[Y]] +Tabelle12[[#This Row],[Z]]*Tabelle12[[#This Row],[Z]])</f>
        <v>0</v>
      </c>
      <c r="Q1056">
        <v>136</v>
      </c>
      <c r="R1056">
        <v>109.2</v>
      </c>
      <c r="S1056">
        <v>-41.8</v>
      </c>
      <c r="T1056">
        <v>180</v>
      </c>
      <c r="U1056">
        <v>6.0463400000000003E-6</v>
      </c>
      <c r="V1056">
        <v>-90</v>
      </c>
    </row>
    <row r="1057" spans="1:22">
      <c r="A1057">
        <v>21821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 t="e">
        <f>IF(AND(Tabelle12[[#This Row],[AreaPx]]&gt;0,NOT(Tabelle12[[#This Row],[AreaPx]]="inf")),Tabelle12[[#This Row],[AreaPx]], NA())</f>
        <v>#N/A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f>Tabelle12[[#This Row],[Roll]]+Tabelle12[[#This Row],[Pitch]]</f>
        <v>0</v>
      </c>
      <c r="P1057">
        <f>SQRT(Tabelle12[[#This Row],[X]]*Tabelle12[[#This Row],[X]] + Tabelle12[[#This Row],[Y]]*Tabelle12[[#This Row],[Y]] +Tabelle12[[#This Row],[Z]]*Tabelle12[[#This Row],[Z]])</f>
        <v>0</v>
      </c>
      <c r="Q1057">
        <v>136</v>
      </c>
      <c r="R1057">
        <v>109.2</v>
      </c>
      <c r="S1057">
        <v>-41.8</v>
      </c>
      <c r="T1057">
        <v>180</v>
      </c>
      <c r="U1057">
        <v>6.0463400000000003E-6</v>
      </c>
      <c r="V1057">
        <v>-90</v>
      </c>
    </row>
    <row r="1058" spans="1:22">
      <c r="A1058">
        <v>21854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 t="e">
        <f>IF(AND(Tabelle12[[#This Row],[AreaPx]]&gt;0,NOT(Tabelle12[[#This Row],[AreaPx]]="inf")),Tabelle12[[#This Row],[AreaPx]], NA())</f>
        <v>#N/A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f>Tabelle12[[#This Row],[Roll]]+Tabelle12[[#This Row],[Pitch]]</f>
        <v>0</v>
      </c>
      <c r="P1058">
        <f>SQRT(Tabelle12[[#This Row],[X]]*Tabelle12[[#This Row],[X]] + Tabelle12[[#This Row],[Y]]*Tabelle12[[#This Row],[Y]] +Tabelle12[[#This Row],[Z]]*Tabelle12[[#This Row],[Z]])</f>
        <v>0</v>
      </c>
      <c r="Q1058">
        <v>136</v>
      </c>
      <c r="R1058">
        <v>109.2</v>
      </c>
      <c r="S1058">
        <v>-41.8</v>
      </c>
      <c r="T1058">
        <v>180</v>
      </c>
      <c r="U1058">
        <v>6.0463400000000003E-6</v>
      </c>
      <c r="V1058">
        <v>-90</v>
      </c>
    </row>
    <row r="1059" spans="1:22">
      <c r="A1059">
        <v>21890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 t="e">
        <f>IF(AND(Tabelle12[[#This Row],[AreaPx]]&gt;0,NOT(Tabelle12[[#This Row],[AreaPx]]="inf")),Tabelle12[[#This Row],[AreaPx]], NA())</f>
        <v>#N/A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f>Tabelle12[[#This Row],[Roll]]+Tabelle12[[#This Row],[Pitch]]</f>
        <v>0</v>
      </c>
      <c r="P1059">
        <f>SQRT(Tabelle12[[#This Row],[X]]*Tabelle12[[#This Row],[X]] + Tabelle12[[#This Row],[Y]]*Tabelle12[[#This Row],[Y]] +Tabelle12[[#This Row],[Z]]*Tabelle12[[#This Row],[Z]])</f>
        <v>0</v>
      </c>
      <c r="Q1059">
        <v>136</v>
      </c>
      <c r="R1059">
        <v>109.2</v>
      </c>
      <c r="S1059">
        <v>-41.8</v>
      </c>
      <c r="T1059">
        <v>180</v>
      </c>
      <c r="U1059">
        <v>6.0463400000000003E-6</v>
      </c>
      <c r="V1059">
        <v>-90</v>
      </c>
    </row>
    <row r="1060" spans="1:22">
      <c r="A1060">
        <v>21911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 t="e">
        <f>IF(AND(Tabelle12[[#This Row],[AreaPx]]&gt;0,NOT(Tabelle12[[#This Row],[AreaPx]]="inf")),Tabelle12[[#This Row],[AreaPx]], NA())</f>
        <v>#N/A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f>Tabelle12[[#This Row],[Roll]]+Tabelle12[[#This Row],[Pitch]]</f>
        <v>0</v>
      </c>
      <c r="P1060">
        <f>SQRT(Tabelle12[[#This Row],[X]]*Tabelle12[[#This Row],[X]] + Tabelle12[[#This Row],[Y]]*Tabelle12[[#This Row],[Y]] +Tabelle12[[#This Row],[Z]]*Tabelle12[[#This Row],[Z]])</f>
        <v>0</v>
      </c>
      <c r="Q1060">
        <v>136</v>
      </c>
      <c r="R1060">
        <v>109.2</v>
      </c>
      <c r="S1060">
        <v>-41.8</v>
      </c>
      <c r="T1060">
        <v>180</v>
      </c>
      <c r="U1060">
        <v>6.0463400000000003E-6</v>
      </c>
      <c r="V1060">
        <v>-90</v>
      </c>
    </row>
    <row r="1061" spans="1:22">
      <c r="A1061">
        <v>21930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 t="e">
        <f>IF(AND(Tabelle12[[#This Row],[AreaPx]]&gt;0,NOT(Tabelle12[[#This Row],[AreaPx]]="inf")),Tabelle12[[#This Row],[AreaPx]], NA())</f>
        <v>#N/A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f>Tabelle12[[#This Row],[Roll]]+Tabelle12[[#This Row],[Pitch]]</f>
        <v>0</v>
      </c>
      <c r="P1061">
        <f>SQRT(Tabelle12[[#This Row],[X]]*Tabelle12[[#This Row],[X]] + Tabelle12[[#This Row],[Y]]*Tabelle12[[#This Row],[Y]] +Tabelle12[[#This Row],[Z]]*Tabelle12[[#This Row],[Z]])</f>
        <v>0</v>
      </c>
      <c r="Q1061">
        <v>136</v>
      </c>
      <c r="R1061">
        <v>109.2</v>
      </c>
      <c r="S1061">
        <v>-41.8</v>
      </c>
      <c r="T1061">
        <v>180</v>
      </c>
      <c r="U1061">
        <v>6.0463400000000003E-6</v>
      </c>
      <c r="V1061">
        <v>-90</v>
      </c>
    </row>
    <row r="1062" spans="1:22">
      <c r="A1062">
        <v>21938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 t="e">
        <f>IF(AND(Tabelle12[[#This Row],[AreaPx]]&gt;0,NOT(Tabelle12[[#This Row],[AreaPx]]="inf")),Tabelle12[[#This Row],[AreaPx]], NA())</f>
        <v>#N/A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f>Tabelle12[[#This Row],[Roll]]+Tabelle12[[#This Row],[Pitch]]</f>
        <v>0</v>
      </c>
      <c r="P1062">
        <f>SQRT(Tabelle12[[#This Row],[X]]*Tabelle12[[#This Row],[X]] + Tabelle12[[#This Row],[Y]]*Tabelle12[[#This Row],[Y]] +Tabelle12[[#This Row],[Z]]*Tabelle12[[#This Row],[Z]])</f>
        <v>0</v>
      </c>
      <c r="Q1062">
        <v>136</v>
      </c>
      <c r="R1062">
        <v>109.2</v>
      </c>
      <c r="S1062">
        <v>-41.8</v>
      </c>
      <c r="T1062">
        <v>180</v>
      </c>
      <c r="U1062">
        <v>6.0463400000000003E-6</v>
      </c>
      <c r="V1062">
        <v>-90</v>
      </c>
    </row>
    <row r="1063" spans="1:22">
      <c r="A1063">
        <v>21952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 t="e">
        <f>IF(AND(Tabelle12[[#This Row],[AreaPx]]&gt;0,NOT(Tabelle12[[#This Row],[AreaPx]]="inf")),Tabelle12[[#This Row],[AreaPx]], NA())</f>
        <v>#N/A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f>Tabelle12[[#This Row],[Roll]]+Tabelle12[[#This Row],[Pitch]]</f>
        <v>0</v>
      </c>
      <c r="P1063">
        <f>SQRT(Tabelle12[[#This Row],[X]]*Tabelle12[[#This Row],[X]] + Tabelle12[[#This Row],[Y]]*Tabelle12[[#This Row],[Y]] +Tabelle12[[#This Row],[Z]]*Tabelle12[[#This Row],[Z]])</f>
        <v>0</v>
      </c>
      <c r="Q1063">
        <v>136</v>
      </c>
      <c r="R1063">
        <v>109.2</v>
      </c>
      <c r="S1063">
        <v>-41.8</v>
      </c>
      <c r="T1063">
        <v>180</v>
      </c>
      <c r="U1063">
        <v>6.0463400000000003E-6</v>
      </c>
      <c r="V1063">
        <v>-90</v>
      </c>
    </row>
    <row r="1064" spans="1:22">
      <c r="A1064">
        <v>21980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 t="e">
        <f>IF(AND(Tabelle12[[#This Row],[AreaPx]]&gt;0,NOT(Tabelle12[[#This Row],[AreaPx]]="inf")),Tabelle12[[#This Row],[AreaPx]], NA())</f>
        <v>#N/A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f>Tabelle12[[#This Row],[Roll]]+Tabelle12[[#This Row],[Pitch]]</f>
        <v>0</v>
      </c>
      <c r="P1064">
        <f>SQRT(Tabelle12[[#This Row],[X]]*Tabelle12[[#This Row],[X]] + Tabelle12[[#This Row],[Y]]*Tabelle12[[#This Row],[Y]] +Tabelle12[[#This Row],[Z]]*Tabelle12[[#This Row],[Z]])</f>
        <v>0</v>
      </c>
      <c r="Q1064">
        <v>136</v>
      </c>
      <c r="R1064">
        <v>109.2</v>
      </c>
      <c r="S1064">
        <v>-41.8</v>
      </c>
      <c r="T1064">
        <v>180</v>
      </c>
      <c r="U1064">
        <v>6.0463400000000003E-6</v>
      </c>
      <c r="V1064">
        <v>-90</v>
      </c>
    </row>
    <row r="1065" spans="1:22">
      <c r="A1065">
        <v>22011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 t="e">
        <f>IF(AND(Tabelle12[[#This Row],[AreaPx]]&gt;0,NOT(Tabelle12[[#This Row],[AreaPx]]="inf")),Tabelle12[[#This Row],[AreaPx]], NA())</f>
        <v>#N/A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f>Tabelle12[[#This Row],[Roll]]+Tabelle12[[#This Row],[Pitch]]</f>
        <v>0</v>
      </c>
      <c r="P1065">
        <f>SQRT(Tabelle12[[#This Row],[X]]*Tabelle12[[#This Row],[X]] + Tabelle12[[#This Row],[Y]]*Tabelle12[[#This Row],[Y]] +Tabelle12[[#This Row],[Z]]*Tabelle12[[#This Row],[Z]])</f>
        <v>0</v>
      </c>
      <c r="Q1065">
        <v>136</v>
      </c>
      <c r="R1065">
        <v>109.2</v>
      </c>
      <c r="S1065">
        <v>-41.8</v>
      </c>
      <c r="T1065">
        <v>180</v>
      </c>
      <c r="U1065">
        <v>6.0463400000000003E-6</v>
      </c>
      <c r="V1065">
        <v>-90</v>
      </c>
    </row>
    <row r="1066" spans="1:22">
      <c r="A1066">
        <v>22037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 t="e">
        <f>IF(AND(Tabelle12[[#This Row],[AreaPx]]&gt;0,NOT(Tabelle12[[#This Row],[AreaPx]]="inf")),Tabelle12[[#This Row],[AreaPx]], NA())</f>
        <v>#N/A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f>Tabelle12[[#This Row],[Roll]]+Tabelle12[[#This Row],[Pitch]]</f>
        <v>0</v>
      </c>
      <c r="P1066">
        <f>SQRT(Tabelle12[[#This Row],[X]]*Tabelle12[[#This Row],[X]] + Tabelle12[[#This Row],[Y]]*Tabelle12[[#This Row],[Y]] +Tabelle12[[#This Row],[Z]]*Tabelle12[[#This Row],[Z]])</f>
        <v>0</v>
      </c>
      <c r="Q1066">
        <v>136</v>
      </c>
      <c r="R1066">
        <v>109.2</v>
      </c>
      <c r="S1066">
        <v>-41.8</v>
      </c>
      <c r="T1066">
        <v>180</v>
      </c>
      <c r="U1066">
        <v>6.0463400000000003E-6</v>
      </c>
      <c r="V1066">
        <v>-90</v>
      </c>
    </row>
    <row r="1067" spans="1:22">
      <c r="A1067">
        <v>22055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 t="e">
        <f>IF(AND(Tabelle12[[#This Row],[AreaPx]]&gt;0,NOT(Tabelle12[[#This Row],[AreaPx]]="inf")),Tabelle12[[#This Row],[AreaPx]], NA())</f>
        <v>#N/A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f>Tabelle12[[#This Row],[Roll]]+Tabelle12[[#This Row],[Pitch]]</f>
        <v>0</v>
      </c>
      <c r="P1067">
        <f>SQRT(Tabelle12[[#This Row],[X]]*Tabelle12[[#This Row],[X]] + Tabelle12[[#This Row],[Y]]*Tabelle12[[#This Row],[Y]] +Tabelle12[[#This Row],[Z]]*Tabelle12[[#This Row],[Z]])</f>
        <v>0</v>
      </c>
      <c r="Q1067">
        <v>136</v>
      </c>
      <c r="R1067">
        <v>109.2</v>
      </c>
      <c r="S1067">
        <v>-41.8</v>
      </c>
      <c r="T1067">
        <v>180</v>
      </c>
      <c r="U1067">
        <v>6.0463400000000003E-6</v>
      </c>
      <c r="V1067">
        <v>-90</v>
      </c>
    </row>
    <row r="1068" spans="1:22">
      <c r="A1068">
        <v>22079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 t="e">
        <f>IF(AND(Tabelle12[[#This Row],[AreaPx]]&gt;0,NOT(Tabelle12[[#This Row],[AreaPx]]="inf")),Tabelle12[[#This Row],[AreaPx]], NA())</f>
        <v>#N/A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f>Tabelle12[[#This Row],[Roll]]+Tabelle12[[#This Row],[Pitch]]</f>
        <v>0</v>
      </c>
      <c r="P1068">
        <f>SQRT(Tabelle12[[#This Row],[X]]*Tabelle12[[#This Row],[X]] + Tabelle12[[#This Row],[Y]]*Tabelle12[[#This Row],[Y]] +Tabelle12[[#This Row],[Z]]*Tabelle12[[#This Row],[Z]])</f>
        <v>0</v>
      </c>
      <c r="Q1068">
        <v>136</v>
      </c>
      <c r="R1068">
        <v>109.2</v>
      </c>
      <c r="S1068">
        <v>-41.8</v>
      </c>
      <c r="T1068">
        <v>180</v>
      </c>
      <c r="U1068">
        <v>6.0463400000000003E-6</v>
      </c>
      <c r="V1068">
        <v>-90</v>
      </c>
    </row>
    <row r="1069" spans="1:22">
      <c r="A1069">
        <v>22101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 t="e">
        <f>IF(AND(Tabelle12[[#This Row],[AreaPx]]&gt;0,NOT(Tabelle12[[#This Row],[AreaPx]]="inf")),Tabelle12[[#This Row],[AreaPx]], NA())</f>
        <v>#N/A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f>Tabelle12[[#This Row],[Roll]]+Tabelle12[[#This Row],[Pitch]]</f>
        <v>0</v>
      </c>
      <c r="P1069">
        <f>SQRT(Tabelle12[[#This Row],[X]]*Tabelle12[[#This Row],[X]] + Tabelle12[[#This Row],[Y]]*Tabelle12[[#This Row],[Y]] +Tabelle12[[#This Row],[Z]]*Tabelle12[[#This Row],[Z]])</f>
        <v>0</v>
      </c>
      <c r="Q1069">
        <v>136</v>
      </c>
      <c r="R1069">
        <v>109.2</v>
      </c>
      <c r="S1069">
        <v>-41.8</v>
      </c>
      <c r="T1069">
        <v>180</v>
      </c>
      <c r="U1069">
        <v>6.0463400000000003E-6</v>
      </c>
      <c r="V1069">
        <v>-90</v>
      </c>
    </row>
    <row r="1070" spans="1:22">
      <c r="A1070">
        <v>22112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 t="e">
        <f>IF(AND(Tabelle12[[#This Row],[AreaPx]]&gt;0,NOT(Tabelle12[[#This Row],[AreaPx]]="inf")),Tabelle12[[#This Row],[AreaPx]], NA())</f>
        <v>#N/A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f>Tabelle12[[#This Row],[Roll]]+Tabelle12[[#This Row],[Pitch]]</f>
        <v>0</v>
      </c>
      <c r="P1070">
        <f>SQRT(Tabelle12[[#This Row],[X]]*Tabelle12[[#This Row],[X]] + Tabelle12[[#This Row],[Y]]*Tabelle12[[#This Row],[Y]] +Tabelle12[[#This Row],[Z]]*Tabelle12[[#This Row],[Z]])</f>
        <v>0</v>
      </c>
      <c r="Q1070">
        <v>136</v>
      </c>
      <c r="R1070">
        <v>109.2</v>
      </c>
      <c r="S1070">
        <v>-41.8</v>
      </c>
      <c r="T1070">
        <v>180</v>
      </c>
      <c r="U1070">
        <v>6.0463400000000003E-6</v>
      </c>
      <c r="V1070">
        <v>-90</v>
      </c>
    </row>
    <row r="1071" spans="1:22">
      <c r="A1071">
        <v>22137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 t="e">
        <f>IF(AND(Tabelle12[[#This Row],[AreaPx]]&gt;0,NOT(Tabelle12[[#This Row],[AreaPx]]="inf")),Tabelle12[[#This Row],[AreaPx]], NA())</f>
        <v>#N/A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f>Tabelle12[[#This Row],[Roll]]+Tabelle12[[#This Row],[Pitch]]</f>
        <v>0</v>
      </c>
      <c r="P1071">
        <f>SQRT(Tabelle12[[#This Row],[X]]*Tabelle12[[#This Row],[X]] + Tabelle12[[#This Row],[Y]]*Tabelle12[[#This Row],[Y]] +Tabelle12[[#This Row],[Z]]*Tabelle12[[#This Row],[Z]])</f>
        <v>0</v>
      </c>
      <c r="Q1071">
        <v>136</v>
      </c>
      <c r="R1071">
        <v>109.2</v>
      </c>
      <c r="S1071">
        <v>-41.8</v>
      </c>
      <c r="T1071">
        <v>180</v>
      </c>
      <c r="U1071">
        <v>6.0463400000000003E-6</v>
      </c>
      <c r="V1071">
        <v>-90</v>
      </c>
    </row>
    <row r="1072" spans="1:22">
      <c r="A1072">
        <v>22148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 t="e">
        <f>IF(AND(Tabelle12[[#This Row],[AreaPx]]&gt;0,NOT(Tabelle12[[#This Row],[AreaPx]]="inf")),Tabelle12[[#This Row],[AreaPx]], NA())</f>
        <v>#N/A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f>Tabelle12[[#This Row],[Roll]]+Tabelle12[[#This Row],[Pitch]]</f>
        <v>0</v>
      </c>
      <c r="P1072">
        <f>SQRT(Tabelle12[[#This Row],[X]]*Tabelle12[[#This Row],[X]] + Tabelle12[[#This Row],[Y]]*Tabelle12[[#This Row],[Y]] +Tabelle12[[#This Row],[Z]]*Tabelle12[[#This Row],[Z]])</f>
        <v>0</v>
      </c>
      <c r="Q1072">
        <v>136</v>
      </c>
      <c r="R1072">
        <v>109.2</v>
      </c>
      <c r="S1072">
        <v>-41.8</v>
      </c>
      <c r="T1072">
        <v>180</v>
      </c>
      <c r="U1072">
        <v>6.0463400000000003E-6</v>
      </c>
      <c r="V1072">
        <v>-90</v>
      </c>
    </row>
    <row r="1073" spans="1:22">
      <c r="A1073">
        <v>22170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 t="e">
        <f>IF(AND(Tabelle12[[#This Row],[AreaPx]]&gt;0,NOT(Tabelle12[[#This Row],[AreaPx]]="inf")),Tabelle12[[#This Row],[AreaPx]], NA())</f>
        <v>#N/A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f>Tabelle12[[#This Row],[Roll]]+Tabelle12[[#This Row],[Pitch]]</f>
        <v>0</v>
      </c>
      <c r="P1073">
        <f>SQRT(Tabelle12[[#This Row],[X]]*Tabelle12[[#This Row],[X]] + Tabelle12[[#This Row],[Y]]*Tabelle12[[#This Row],[Y]] +Tabelle12[[#This Row],[Z]]*Tabelle12[[#This Row],[Z]])</f>
        <v>0</v>
      </c>
      <c r="Q1073">
        <v>136</v>
      </c>
      <c r="R1073">
        <v>109.2</v>
      </c>
      <c r="S1073">
        <v>-41.8</v>
      </c>
      <c r="T1073">
        <v>180</v>
      </c>
      <c r="U1073">
        <v>6.0463400000000003E-6</v>
      </c>
      <c r="V1073">
        <v>-90</v>
      </c>
    </row>
    <row r="1074" spans="1:22">
      <c r="A1074">
        <v>22184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 t="e">
        <f>IF(AND(Tabelle12[[#This Row],[AreaPx]]&gt;0,NOT(Tabelle12[[#This Row],[AreaPx]]="inf")),Tabelle12[[#This Row],[AreaPx]], NA())</f>
        <v>#N/A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f>Tabelle12[[#This Row],[Roll]]+Tabelle12[[#This Row],[Pitch]]</f>
        <v>0</v>
      </c>
      <c r="P1074">
        <f>SQRT(Tabelle12[[#This Row],[X]]*Tabelle12[[#This Row],[X]] + Tabelle12[[#This Row],[Y]]*Tabelle12[[#This Row],[Y]] +Tabelle12[[#This Row],[Z]]*Tabelle12[[#This Row],[Z]])</f>
        <v>0</v>
      </c>
      <c r="Q1074">
        <v>136</v>
      </c>
      <c r="R1074">
        <v>109.2</v>
      </c>
      <c r="S1074">
        <v>-41.8</v>
      </c>
      <c r="T1074">
        <v>180</v>
      </c>
      <c r="U1074">
        <v>6.0463400000000003E-6</v>
      </c>
      <c r="V1074">
        <v>-90</v>
      </c>
    </row>
    <row r="1075" spans="1:22">
      <c r="A1075">
        <v>22206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 t="e">
        <f>IF(AND(Tabelle12[[#This Row],[AreaPx]]&gt;0,NOT(Tabelle12[[#This Row],[AreaPx]]="inf")),Tabelle12[[#This Row],[AreaPx]], NA())</f>
        <v>#N/A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f>Tabelle12[[#This Row],[Roll]]+Tabelle12[[#This Row],[Pitch]]</f>
        <v>0</v>
      </c>
      <c r="P1075">
        <f>SQRT(Tabelle12[[#This Row],[X]]*Tabelle12[[#This Row],[X]] + Tabelle12[[#This Row],[Y]]*Tabelle12[[#This Row],[Y]] +Tabelle12[[#This Row],[Z]]*Tabelle12[[#This Row],[Z]])</f>
        <v>0</v>
      </c>
      <c r="Q1075">
        <v>136</v>
      </c>
      <c r="R1075">
        <v>109.2</v>
      </c>
      <c r="S1075">
        <v>-41.8</v>
      </c>
      <c r="T1075">
        <v>180</v>
      </c>
      <c r="U1075">
        <v>6.0463400000000003E-6</v>
      </c>
      <c r="V1075">
        <v>-90</v>
      </c>
    </row>
    <row r="1076" spans="1:22">
      <c r="A1076">
        <v>22231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 t="e">
        <f>IF(AND(Tabelle12[[#This Row],[AreaPx]]&gt;0,NOT(Tabelle12[[#This Row],[AreaPx]]="inf")),Tabelle12[[#This Row],[AreaPx]], NA())</f>
        <v>#N/A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f>Tabelle12[[#This Row],[Roll]]+Tabelle12[[#This Row],[Pitch]]</f>
        <v>0</v>
      </c>
      <c r="P1076">
        <f>SQRT(Tabelle12[[#This Row],[X]]*Tabelle12[[#This Row],[X]] + Tabelle12[[#This Row],[Y]]*Tabelle12[[#This Row],[Y]] +Tabelle12[[#This Row],[Z]]*Tabelle12[[#This Row],[Z]])</f>
        <v>0</v>
      </c>
      <c r="Q1076">
        <v>136</v>
      </c>
      <c r="R1076">
        <v>109.2</v>
      </c>
      <c r="S1076">
        <v>-41.8</v>
      </c>
      <c r="T1076">
        <v>180</v>
      </c>
      <c r="U1076">
        <v>6.0463400000000003E-6</v>
      </c>
      <c r="V1076">
        <v>-90</v>
      </c>
    </row>
    <row r="1077" spans="1:22">
      <c r="A1077">
        <v>22242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 t="e">
        <f>IF(AND(Tabelle12[[#This Row],[AreaPx]]&gt;0,NOT(Tabelle12[[#This Row],[AreaPx]]="inf")),Tabelle12[[#This Row],[AreaPx]], NA())</f>
        <v>#N/A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f>Tabelle12[[#This Row],[Roll]]+Tabelle12[[#This Row],[Pitch]]</f>
        <v>0</v>
      </c>
      <c r="P1077">
        <f>SQRT(Tabelle12[[#This Row],[X]]*Tabelle12[[#This Row],[X]] + Tabelle12[[#This Row],[Y]]*Tabelle12[[#This Row],[Y]] +Tabelle12[[#This Row],[Z]]*Tabelle12[[#This Row],[Z]])</f>
        <v>0</v>
      </c>
      <c r="Q1077">
        <v>136</v>
      </c>
      <c r="R1077">
        <v>109.2</v>
      </c>
      <c r="S1077">
        <v>-41.8</v>
      </c>
      <c r="T1077">
        <v>180</v>
      </c>
      <c r="U1077">
        <v>6.0463400000000003E-6</v>
      </c>
      <c r="V1077">
        <v>-90</v>
      </c>
    </row>
    <row r="1078" spans="1:22">
      <c r="A1078">
        <v>22273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 t="e">
        <f>IF(AND(Tabelle12[[#This Row],[AreaPx]]&gt;0,NOT(Tabelle12[[#This Row],[AreaPx]]="inf")),Tabelle12[[#This Row],[AreaPx]], NA())</f>
        <v>#N/A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f>Tabelle12[[#This Row],[Roll]]+Tabelle12[[#This Row],[Pitch]]</f>
        <v>0</v>
      </c>
      <c r="P1078">
        <f>SQRT(Tabelle12[[#This Row],[X]]*Tabelle12[[#This Row],[X]] + Tabelle12[[#This Row],[Y]]*Tabelle12[[#This Row],[Y]] +Tabelle12[[#This Row],[Z]]*Tabelle12[[#This Row],[Z]])</f>
        <v>0</v>
      </c>
      <c r="Q1078">
        <v>136</v>
      </c>
      <c r="R1078">
        <v>109.2</v>
      </c>
      <c r="S1078">
        <v>-41.8</v>
      </c>
      <c r="T1078">
        <v>180</v>
      </c>
      <c r="U1078">
        <v>6.0463400000000003E-6</v>
      </c>
      <c r="V1078">
        <v>-90</v>
      </c>
    </row>
    <row r="1079" spans="1:22">
      <c r="A1079">
        <v>22299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 t="e">
        <f>IF(AND(Tabelle12[[#This Row],[AreaPx]]&gt;0,NOT(Tabelle12[[#This Row],[AreaPx]]="inf")),Tabelle12[[#This Row],[AreaPx]], NA())</f>
        <v>#N/A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f>Tabelle12[[#This Row],[Roll]]+Tabelle12[[#This Row],[Pitch]]</f>
        <v>0</v>
      </c>
      <c r="P1079">
        <f>SQRT(Tabelle12[[#This Row],[X]]*Tabelle12[[#This Row],[X]] + Tabelle12[[#This Row],[Y]]*Tabelle12[[#This Row],[Y]] +Tabelle12[[#This Row],[Z]]*Tabelle12[[#This Row],[Z]])</f>
        <v>0</v>
      </c>
      <c r="Q1079">
        <v>136</v>
      </c>
      <c r="R1079">
        <v>109.2</v>
      </c>
      <c r="S1079">
        <v>-41.8</v>
      </c>
      <c r="T1079">
        <v>180</v>
      </c>
      <c r="U1079">
        <v>6.0463400000000003E-6</v>
      </c>
      <c r="V1079">
        <v>-90</v>
      </c>
    </row>
    <row r="1080" spans="1:22">
      <c r="A1080">
        <v>22314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 t="e">
        <f>IF(AND(Tabelle12[[#This Row],[AreaPx]]&gt;0,NOT(Tabelle12[[#This Row],[AreaPx]]="inf")),Tabelle12[[#This Row],[AreaPx]], NA())</f>
        <v>#N/A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f>Tabelle12[[#This Row],[Roll]]+Tabelle12[[#This Row],[Pitch]]</f>
        <v>0</v>
      </c>
      <c r="P1080">
        <f>SQRT(Tabelle12[[#This Row],[X]]*Tabelle12[[#This Row],[X]] + Tabelle12[[#This Row],[Y]]*Tabelle12[[#This Row],[Y]] +Tabelle12[[#This Row],[Z]]*Tabelle12[[#This Row],[Z]])</f>
        <v>0</v>
      </c>
      <c r="Q1080">
        <v>136</v>
      </c>
      <c r="R1080">
        <v>109.2</v>
      </c>
      <c r="S1080">
        <v>-41.8</v>
      </c>
      <c r="T1080">
        <v>180</v>
      </c>
      <c r="U1080">
        <v>6.0463400000000003E-6</v>
      </c>
      <c r="V1080">
        <v>-90</v>
      </c>
    </row>
    <row r="1081" spans="1:22">
      <c r="A1081">
        <v>22336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 t="e">
        <f>IF(AND(Tabelle12[[#This Row],[AreaPx]]&gt;0,NOT(Tabelle12[[#This Row],[AreaPx]]="inf")),Tabelle12[[#This Row],[AreaPx]], NA())</f>
        <v>#N/A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f>Tabelle12[[#This Row],[Roll]]+Tabelle12[[#This Row],[Pitch]]</f>
        <v>0</v>
      </c>
      <c r="P1081">
        <f>SQRT(Tabelle12[[#This Row],[X]]*Tabelle12[[#This Row],[X]] + Tabelle12[[#This Row],[Y]]*Tabelle12[[#This Row],[Y]] +Tabelle12[[#This Row],[Z]]*Tabelle12[[#This Row],[Z]])</f>
        <v>0</v>
      </c>
      <c r="Q1081">
        <v>136</v>
      </c>
      <c r="R1081">
        <v>109.2</v>
      </c>
      <c r="S1081">
        <v>-41.8</v>
      </c>
      <c r="T1081">
        <v>180</v>
      </c>
      <c r="U1081">
        <v>6.0463400000000003E-6</v>
      </c>
      <c r="V1081">
        <v>-90</v>
      </c>
    </row>
    <row r="1082" spans="1:22">
      <c r="A1082">
        <v>22348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 t="e">
        <f>IF(AND(Tabelle12[[#This Row],[AreaPx]]&gt;0,NOT(Tabelle12[[#This Row],[AreaPx]]="inf")),Tabelle12[[#This Row],[AreaPx]], NA())</f>
        <v>#N/A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f>Tabelle12[[#This Row],[Roll]]+Tabelle12[[#This Row],[Pitch]]</f>
        <v>0</v>
      </c>
      <c r="P1082">
        <f>SQRT(Tabelle12[[#This Row],[X]]*Tabelle12[[#This Row],[X]] + Tabelle12[[#This Row],[Y]]*Tabelle12[[#This Row],[Y]] +Tabelle12[[#This Row],[Z]]*Tabelle12[[#This Row],[Z]])</f>
        <v>0</v>
      </c>
      <c r="Q1082">
        <v>136</v>
      </c>
      <c r="R1082">
        <v>109.2</v>
      </c>
      <c r="S1082">
        <v>-41.8</v>
      </c>
      <c r="T1082">
        <v>180</v>
      </c>
      <c r="U1082">
        <v>6.0463400000000003E-6</v>
      </c>
      <c r="V1082">
        <v>-90</v>
      </c>
    </row>
    <row r="1083" spans="1:22">
      <c r="A1083">
        <v>22370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 t="e">
        <f>IF(AND(Tabelle12[[#This Row],[AreaPx]]&gt;0,NOT(Tabelle12[[#This Row],[AreaPx]]="inf")),Tabelle12[[#This Row],[AreaPx]], NA())</f>
        <v>#N/A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f>Tabelle12[[#This Row],[Roll]]+Tabelle12[[#This Row],[Pitch]]</f>
        <v>0</v>
      </c>
      <c r="P1083">
        <f>SQRT(Tabelle12[[#This Row],[X]]*Tabelle12[[#This Row],[X]] + Tabelle12[[#This Row],[Y]]*Tabelle12[[#This Row],[Y]] +Tabelle12[[#This Row],[Z]]*Tabelle12[[#This Row],[Z]])</f>
        <v>0</v>
      </c>
      <c r="Q1083">
        <v>136</v>
      </c>
      <c r="R1083">
        <v>109.2</v>
      </c>
      <c r="S1083">
        <v>-41.8</v>
      </c>
      <c r="T1083">
        <v>180</v>
      </c>
      <c r="U1083">
        <v>6.0463400000000003E-6</v>
      </c>
      <c r="V1083">
        <v>-90</v>
      </c>
    </row>
    <row r="1084" spans="1:22">
      <c r="A1084">
        <v>22385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 t="e">
        <f>IF(AND(Tabelle12[[#This Row],[AreaPx]]&gt;0,NOT(Tabelle12[[#This Row],[AreaPx]]="inf")),Tabelle12[[#This Row],[AreaPx]], NA())</f>
        <v>#N/A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f>Tabelle12[[#This Row],[Roll]]+Tabelle12[[#This Row],[Pitch]]</f>
        <v>0</v>
      </c>
      <c r="P1084">
        <f>SQRT(Tabelle12[[#This Row],[X]]*Tabelle12[[#This Row],[X]] + Tabelle12[[#This Row],[Y]]*Tabelle12[[#This Row],[Y]] +Tabelle12[[#This Row],[Z]]*Tabelle12[[#This Row],[Z]])</f>
        <v>0</v>
      </c>
      <c r="Q1084">
        <v>136</v>
      </c>
      <c r="R1084">
        <v>109.2</v>
      </c>
      <c r="S1084">
        <v>-41.8</v>
      </c>
      <c r="T1084">
        <v>180</v>
      </c>
      <c r="U1084">
        <v>6.0463400000000003E-6</v>
      </c>
      <c r="V1084">
        <v>-90</v>
      </c>
    </row>
    <row r="1085" spans="1:22">
      <c r="A1085">
        <v>22409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 t="e">
        <f>IF(AND(Tabelle12[[#This Row],[AreaPx]]&gt;0,NOT(Tabelle12[[#This Row],[AreaPx]]="inf")),Tabelle12[[#This Row],[AreaPx]], NA())</f>
        <v>#N/A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f>Tabelle12[[#This Row],[Roll]]+Tabelle12[[#This Row],[Pitch]]</f>
        <v>0</v>
      </c>
      <c r="P1085">
        <f>SQRT(Tabelle12[[#This Row],[X]]*Tabelle12[[#This Row],[X]] + Tabelle12[[#This Row],[Y]]*Tabelle12[[#This Row],[Y]] +Tabelle12[[#This Row],[Z]]*Tabelle12[[#This Row],[Z]])</f>
        <v>0</v>
      </c>
      <c r="Q1085">
        <v>136</v>
      </c>
      <c r="R1085">
        <v>109.2</v>
      </c>
      <c r="S1085">
        <v>-41.8</v>
      </c>
      <c r="T1085">
        <v>180</v>
      </c>
      <c r="U1085">
        <v>6.0463400000000003E-6</v>
      </c>
      <c r="V1085">
        <v>-90</v>
      </c>
    </row>
    <row r="1086" spans="1:22">
      <c r="A1086">
        <v>22433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 t="e">
        <f>IF(AND(Tabelle12[[#This Row],[AreaPx]]&gt;0,NOT(Tabelle12[[#This Row],[AreaPx]]="inf")),Tabelle12[[#This Row],[AreaPx]], NA())</f>
        <v>#N/A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f>Tabelle12[[#This Row],[Roll]]+Tabelle12[[#This Row],[Pitch]]</f>
        <v>0</v>
      </c>
      <c r="P1086">
        <f>SQRT(Tabelle12[[#This Row],[X]]*Tabelle12[[#This Row],[X]] + Tabelle12[[#This Row],[Y]]*Tabelle12[[#This Row],[Y]] +Tabelle12[[#This Row],[Z]]*Tabelle12[[#This Row],[Z]])</f>
        <v>0</v>
      </c>
      <c r="Q1086">
        <v>136</v>
      </c>
      <c r="R1086">
        <v>109.2</v>
      </c>
      <c r="S1086">
        <v>-41.8</v>
      </c>
      <c r="T1086">
        <v>180</v>
      </c>
      <c r="U1086">
        <v>6.0463400000000003E-6</v>
      </c>
      <c r="V1086">
        <v>-90</v>
      </c>
    </row>
    <row r="1087" spans="1:22">
      <c r="A1087">
        <v>22445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 t="e">
        <f>IF(AND(Tabelle12[[#This Row],[AreaPx]]&gt;0,NOT(Tabelle12[[#This Row],[AreaPx]]="inf")),Tabelle12[[#This Row],[AreaPx]], NA())</f>
        <v>#N/A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f>Tabelle12[[#This Row],[Roll]]+Tabelle12[[#This Row],[Pitch]]</f>
        <v>0</v>
      </c>
      <c r="P1087">
        <f>SQRT(Tabelle12[[#This Row],[X]]*Tabelle12[[#This Row],[X]] + Tabelle12[[#This Row],[Y]]*Tabelle12[[#This Row],[Y]] +Tabelle12[[#This Row],[Z]]*Tabelle12[[#This Row],[Z]])</f>
        <v>0</v>
      </c>
      <c r="Q1087">
        <v>136</v>
      </c>
      <c r="R1087">
        <v>109.2</v>
      </c>
      <c r="S1087">
        <v>-41.8</v>
      </c>
      <c r="T1087">
        <v>180</v>
      </c>
      <c r="U1087">
        <v>6.0463400000000003E-6</v>
      </c>
      <c r="V1087">
        <v>-90</v>
      </c>
    </row>
    <row r="1088" spans="1:22">
      <c r="A1088">
        <v>22459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 t="e">
        <f>IF(AND(Tabelle12[[#This Row],[AreaPx]]&gt;0,NOT(Tabelle12[[#This Row],[AreaPx]]="inf")),Tabelle12[[#This Row],[AreaPx]], NA())</f>
        <v>#N/A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f>Tabelle12[[#This Row],[Roll]]+Tabelle12[[#This Row],[Pitch]]</f>
        <v>0</v>
      </c>
      <c r="P1088">
        <f>SQRT(Tabelle12[[#This Row],[X]]*Tabelle12[[#This Row],[X]] + Tabelle12[[#This Row],[Y]]*Tabelle12[[#This Row],[Y]] +Tabelle12[[#This Row],[Z]]*Tabelle12[[#This Row],[Z]])</f>
        <v>0</v>
      </c>
      <c r="Q1088">
        <v>136</v>
      </c>
      <c r="R1088">
        <v>109.2</v>
      </c>
      <c r="S1088">
        <v>-41.8</v>
      </c>
      <c r="T1088">
        <v>180</v>
      </c>
      <c r="U1088">
        <v>6.0463400000000003E-6</v>
      </c>
      <c r="V1088">
        <v>-90</v>
      </c>
    </row>
    <row r="1089" spans="1:22">
      <c r="A1089">
        <v>22469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 t="e">
        <f>IF(AND(Tabelle12[[#This Row],[AreaPx]]&gt;0,NOT(Tabelle12[[#This Row],[AreaPx]]="inf")),Tabelle12[[#This Row],[AreaPx]], NA())</f>
        <v>#N/A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f>Tabelle12[[#This Row],[Roll]]+Tabelle12[[#This Row],[Pitch]]</f>
        <v>0</v>
      </c>
      <c r="P1089">
        <f>SQRT(Tabelle12[[#This Row],[X]]*Tabelle12[[#This Row],[X]] + Tabelle12[[#This Row],[Y]]*Tabelle12[[#This Row],[Y]] +Tabelle12[[#This Row],[Z]]*Tabelle12[[#This Row],[Z]])</f>
        <v>0</v>
      </c>
      <c r="Q1089">
        <v>136</v>
      </c>
      <c r="R1089">
        <v>109.2</v>
      </c>
      <c r="S1089">
        <v>-41.8</v>
      </c>
      <c r="T1089">
        <v>180</v>
      </c>
      <c r="U1089">
        <v>6.0463400000000003E-6</v>
      </c>
      <c r="V1089">
        <v>-90</v>
      </c>
    </row>
    <row r="1090" spans="1:22">
      <c r="A1090">
        <v>22477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 t="e">
        <f>IF(AND(Tabelle12[[#This Row],[AreaPx]]&gt;0,NOT(Tabelle12[[#This Row],[AreaPx]]="inf")),Tabelle12[[#This Row],[AreaPx]], NA())</f>
        <v>#N/A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f>Tabelle12[[#This Row],[Roll]]+Tabelle12[[#This Row],[Pitch]]</f>
        <v>0</v>
      </c>
      <c r="P1090">
        <f>SQRT(Tabelle12[[#This Row],[X]]*Tabelle12[[#This Row],[X]] + Tabelle12[[#This Row],[Y]]*Tabelle12[[#This Row],[Y]] +Tabelle12[[#This Row],[Z]]*Tabelle12[[#This Row],[Z]])</f>
        <v>0</v>
      </c>
      <c r="Q1090">
        <v>136</v>
      </c>
      <c r="R1090">
        <v>109.2</v>
      </c>
      <c r="S1090">
        <v>-41.8</v>
      </c>
      <c r="T1090">
        <v>180</v>
      </c>
      <c r="U1090">
        <v>6.0463400000000003E-6</v>
      </c>
      <c r="V1090">
        <v>-90</v>
      </c>
    </row>
    <row r="1091" spans="1:22">
      <c r="A1091">
        <v>22510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 t="e">
        <f>IF(AND(Tabelle12[[#This Row],[AreaPx]]&gt;0,NOT(Tabelle12[[#This Row],[AreaPx]]="inf")),Tabelle12[[#This Row],[AreaPx]], NA())</f>
        <v>#N/A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f>Tabelle12[[#This Row],[Roll]]+Tabelle12[[#This Row],[Pitch]]</f>
        <v>0</v>
      </c>
      <c r="P1091">
        <f>SQRT(Tabelle12[[#This Row],[X]]*Tabelle12[[#This Row],[X]] + Tabelle12[[#This Row],[Y]]*Tabelle12[[#This Row],[Y]] +Tabelle12[[#This Row],[Z]]*Tabelle12[[#This Row],[Z]])</f>
        <v>0</v>
      </c>
      <c r="Q1091">
        <v>136</v>
      </c>
      <c r="R1091">
        <v>109.2</v>
      </c>
      <c r="S1091">
        <v>-41.8</v>
      </c>
      <c r="T1091">
        <v>180</v>
      </c>
      <c r="U1091">
        <v>6.0463400000000003E-6</v>
      </c>
      <c r="V1091">
        <v>-90</v>
      </c>
    </row>
    <row r="1092" spans="1:22">
      <c r="A1092">
        <v>22537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 t="e">
        <f>IF(AND(Tabelle12[[#This Row],[AreaPx]]&gt;0,NOT(Tabelle12[[#This Row],[AreaPx]]="inf")),Tabelle12[[#This Row],[AreaPx]], NA())</f>
        <v>#N/A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f>Tabelle12[[#This Row],[Roll]]+Tabelle12[[#This Row],[Pitch]]</f>
        <v>0</v>
      </c>
      <c r="P1092">
        <f>SQRT(Tabelle12[[#This Row],[X]]*Tabelle12[[#This Row],[X]] + Tabelle12[[#This Row],[Y]]*Tabelle12[[#This Row],[Y]] +Tabelle12[[#This Row],[Z]]*Tabelle12[[#This Row],[Z]])</f>
        <v>0</v>
      </c>
      <c r="Q1092">
        <v>136</v>
      </c>
      <c r="R1092">
        <v>109.2</v>
      </c>
      <c r="S1092">
        <v>-41.8</v>
      </c>
      <c r="T1092">
        <v>180</v>
      </c>
      <c r="U1092">
        <v>6.0463400000000003E-6</v>
      </c>
      <c r="V1092">
        <v>-90</v>
      </c>
    </row>
    <row r="1093" spans="1:22">
      <c r="A1093">
        <v>22547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 t="e">
        <f>IF(AND(Tabelle12[[#This Row],[AreaPx]]&gt;0,NOT(Tabelle12[[#This Row],[AreaPx]]="inf")),Tabelle12[[#This Row],[AreaPx]], NA())</f>
        <v>#N/A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f>Tabelle12[[#This Row],[Roll]]+Tabelle12[[#This Row],[Pitch]]</f>
        <v>0</v>
      </c>
      <c r="P1093">
        <f>SQRT(Tabelle12[[#This Row],[X]]*Tabelle12[[#This Row],[X]] + Tabelle12[[#This Row],[Y]]*Tabelle12[[#This Row],[Y]] +Tabelle12[[#This Row],[Z]]*Tabelle12[[#This Row],[Z]])</f>
        <v>0</v>
      </c>
      <c r="Q1093">
        <v>136</v>
      </c>
      <c r="R1093">
        <v>109.2</v>
      </c>
      <c r="S1093">
        <v>-41.8</v>
      </c>
      <c r="T1093">
        <v>180</v>
      </c>
      <c r="U1093">
        <v>6.0463400000000003E-6</v>
      </c>
      <c r="V1093">
        <v>-90</v>
      </c>
    </row>
    <row r="1094" spans="1:22">
      <c r="A1094">
        <v>22573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 t="e">
        <f>IF(AND(Tabelle12[[#This Row],[AreaPx]]&gt;0,NOT(Tabelle12[[#This Row],[AreaPx]]="inf")),Tabelle12[[#This Row],[AreaPx]], NA())</f>
        <v>#N/A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f>Tabelle12[[#This Row],[Roll]]+Tabelle12[[#This Row],[Pitch]]</f>
        <v>0</v>
      </c>
      <c r="P1094">
        <f>SQRT(Tabelle12[[#This Row],[X]]*Tabelle12[[#This Row],[X]] + Tabelle12[[#This Row],[Y]]*Tabelle12[[#This Row],[Y]] +Tabelle12[[#This Row],[Z]]*Tabelle12[[#This Row],[Z]])</f>
        <v>0</v>
      </c>
      <c r="Q1094">
        <v>136</v>
      </c>
      <c r="R1094">
        <v>109.2</v>
      </c>
      <c r="S1094">
        <v>-41.8</v>
      </c>
      <c r="T1094">
        <v>180</v>
      </c>
      <c r="U1094">
        <v>6.0463400000000003E-6</v>
      </c>
      <c r="V1094">
        <v>-90</v>
      </c>
    </row>
    <row r="1095" spans="1:22">
      <c r="A1095">
        <v>22594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 t="e">
        <f>IF(AND(Tabelle12[[#This Row],[AreaPx]]&gt;0,NOT(Tabelle12[[#This Row],[AreaPx]]="inf")),Tabelle12[[#This Row],[AreaPx]], NA())</f>
        <v>#N/A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f>Tabelle12[[#This Row],[Roll]]+Tabelle12[[#This Row],[Pitch]]</f>
        <v>0</v>
      </c>
      <c r="P1095">
        <f>SQRT(Tabelle12[[#This Row],[X]]*Tabelle12[[#This Row],[X]] + Tabelle12[[#This Row],[Y]]*Tabelle12[[#This Row],[Y]] +Tabelle12[[#This Row],[Z]]*Tabelle12[[#This Row],[Z]])</f>
        <v>0</v>
      </c>
      <c r="Q1095">
        <v>136</v>
      </c>
      <c r="R1095">
        <v>109.2</v>
      </c>
      <c r="S1095">
        <v>-41.8</v>
      </c>
      <c r="T1095">
        <v>180</v>
      </c>
      <c r="U1095">
        <v>6.0463400000000003E-6</v>
      </c>
      <c r="V1095">
        <v>-90</v>
      </c>
    </row>
    <row r="1096" spans="1:22">
      <c r="A1096">
        <v>22605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 t="e">
        <f>IF(AND(Tabelle12[[#This Row],[AreaPx]]&gt;0,NOT(Tabelle12[[#This Row],[AreaPx]]="inf")),Tabelle12[[#This Row],[AreaPx]], NA())</f>
        <v>#N/A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f>Tabelle12[[#This Row],[Roll]]+Tabelle12[[#This Row],[Pitch]]</f>
        <v>0</v>
      </c>
      <c r="P1096">
        <f>SQRT(Tabelle12[[#This Row],[X]]*Tabelle12[[#This Row],[X]] + Tabelle12[[#This Row],[Y]]*Tabelle12[[#This Row],[Y]] +Tabelle12[[#This Row],[Z]]*Tabelle12[[#This Row],[Z]])</f>
        <v>0</v>
      </c>
      <c r="Q1096">
        <v>136</v>
      </c>
      <c r="R1096">
        <v>109.2</v>
      </c>
      <c r="S1096">
        <v>-41.8</v>
      </c>
      <c r="T1096">
        <v>180</v>
      </c>
      <c r="U1096">
        <v>6.0463400000000003E-6</v>
      </c>
      <c r="V1096">
        <v>-90</v>
      </c>
    </row>
    <row r="1097" spans="1:22">
      <c r="A1097">
        <v>22615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 t="e">
        <f>IF(AND(Tabelle12[[#This Row],[AreaPx]]&gt;0,NOT(Tabelle12[[#This Row],[AreaPx]]="inf")),Tabelle12[[#This Row],[AreaPx]], NA())</f>
        <v>#N/A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f>Tabelle12[[#This Row],[Roll]]+Tabelle12[[#This Row],[Pitch]]</f>
        <v>0</v>
      </c>
      <c r="P1097">
        <f>SQRT(Tabelle12[[#This Row],[X]]*Tabelle12[[#This Row],[X]] + Tabelle12[[#This Row],[Y]]*Tabelle12[[#This Row],[Y]] +Tabelle12[[#This Row],[Z]]*Tabelle12[[#This Row],[Z]])</f>
        <v>0</v>
      </c>
      <c r="Q1097">
        <v>136</v>
      </c>
      <c r="R1097">
        <v>109.2</v>
      </c>
      <c r="S1097">
        <v>-41.8</v>
      </c>
      <c r="T1097">
        <v>180</v>
      </c>
      <c r="U1097">
        <v>6.0463400000000003E-6</v>
      </c>
      <c r="V1097">
        <v>-90</v>
      </c>
    </row>
    <row r="1098" spans="1:22">
      <c r="A1098">
        <v>22640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 t="e">
        <f>IF(AND(Tabelle12[[#This Row],[AreaPx]]&gt;0,NOT(Tabelle12[[#This Row],[AreaPx]]="inf")),Tabelle12[[#This Row],[AreaPx]], NA())</f>
        <v>#N/A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f>Tabelle12[[#This Row],[Roll]]+Tabelle12[[#This Row],[Pitch]]</f>
        <v>0</v>
      </c>
      <c r="P1098">
        <f>SQRT(Tabelle12[[#This Row],[X]]*Tabelle12[[#This Row],[X]] + Tabelle12[[#This Row],[Y]]*Tabelle12[[#This Row],[Y]] +Tabelle12[[#This Row],[Z]]*Tabelle12[[#This Row],[Z]])</f>
        <v>0</v>
      </c>
      <c r="Q1098">
        <v>136</v>
      </c>
      <c r="R1098">
        <v>109.2</v>
      </c>
      <c r="S1098">
        <v>-41.8</v>
      </c>
      <c r="T1098">
        <v>180</v>
      </c>
      <c r="U1098">
        <v>6.0463400000000003E-6</v>
      </c>
      <c r="V1098">
        <v>-90</v>
      </c>
    </row>
    <row r="1099" spans="1:22">
      <c r="A1099">
        <v>22657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 t="e">
        <f>IF(AND(Tabelle12[[#This Row],[AreaPx]]&gt;0,NOT(Tabelle12[[#This Row],[AreaPx]]="inf")),Tabelle12[[#This Row],[AreaPx]], NA())</f>
        <v>#N/A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f>Tabelle12[[#This Row],[Roll]]+Tabelle12[[#This Row],[Pitch]]</f>
        <v>0</v>
      </c>
      <c r="P1099">
        <f>SQRT(Tabelle12[[#This Row],[X]]*Tabelle12[[#This Row],[X]] + Tabelle12[[#This Row],[Y]]*Tabelle12[[#This Row],[Y]] +Tabelle12[[#This Row],[Z]]*Tabelle12[[#This Row],[Z]])</f>
        <v>0</v>
      </c>
      <c r="Q1099">
        <v>136</v>
      </c>
      <c r="R1099">
        <v>109.2</v>
      </c>
      <c r="S1099">
        <v>-41.8</v>
      </c>
      <c r="T1099">
        <v>180</v>
      </c>
      <c r="U1099">
        <v>6.0463400000000003E-6</v>
      </c>
      <c r="V1099">
        <v>-90</v>
      </c>
    </row>
    <row r="1100" spans="1:22">
      <c r="A1100">
        <v>22670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 t="e">
        <f>IF(AND(Tabelle12[[#This Row],[AreaPx]]&gt;0,NOT(Tabelle12[[#This Row],[AreaPx]]="inf")),Tabelle12[[#This Row],[AreaPx]], NA())</f>
        <v>#N/A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f>Tabelle12[[#This Row],[Roll]]+Tabelle12[[#This Row],[Pitch]]</f>
        <v>0</v>
      </c>
      <c r="P1100">
        <f>SQRT(Tabelle12[[#This Row],[X]]*Tabelle12[[#This Row],[X]] + Tabelle12[[#This Row],[Y]]*Tabelle12[[#This Row],[Y]] +Tabelle12[[#This Row],[Z]]*Tabelle12[[#This Row],[Z]])</f>
        <v>0</v>
      </c>
      <c r="Q1100">
        <v>136</v>
      </c>
      <c r="R1100">
        <v>109.2</v>
      </c>
      <c r="S1100">
        <v>-41.8</v>
      </c>
      <c r="T1100">
        <v>180</v>
      </c>
      <c r="U1100">
        <v>6.0463400000000003E-6</v>
      </c>
      <c r="V1100">
        <v>-90</v>
      </c>
    </row>
    <row r="1101" spans="1:22">
      <c r="A1101">
        <v>22677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 t="e">
        <f>IF(AND(Tabelle12[[#This Row],[AreaPx]]&gt;0,NOT(Tabelle12[[#This Row],[AreaPx]]="inf")),Tabelle12[[#This Row],[AreaPx]], NA())</f>
        <v>#N/A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f>Tabelle12[[#This Row],[Roll]]+Tabelle12[[#This Row],[Pitch]]</f>
        <v>0</v>
      </c>
      <c r="P1101">
        <f>SQRT(Tabelle12[[#This Row],[X]]*Tabelle12[[#This Row],[X]] + Tabelle12[[#This Row],[Y]]*Tabelle12[[#This Row],[Y]] +Tabelle12[[#This Row],[Z]]*Tabelle12[[#This Row],[Z]])</f>
        <v>0</v>
      </c>
      <c r="Q1101">
        <v>136</v>
      </c>
      <c r="R1101">
        <v>109.2</v>
      </c>
      <c r="S1101">
        <v>-41.8</v>
      </c>
      <c r="T1101">
        <v>180</v>
      </c>
      <c r="U1101">
        <v>6.0463400000000003E-6</v>
      </c>
      <c r="V1101">
        <v>-90</v>
      </c>
    </row>
    <row r="1102" spans="1:22">
      <c r="A1102">
        <v>22705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 t="e">
        <f>IF(AND(Tabelle12[[#This Row],[AreaPx]]&gt;0,NOT(Tabelle12[[#This Row],[AreaPx]]="inf")),Tabelle12[[#This Row],[AreaPx]], NA())</f>
        <v>#N/A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f>Tabelle12[[#This Row],[Roll]]+Tabelle12[[#This Row],[Pitch]]</f>
        <v>0</v>
      </c>
      <c r="P1102">
        <f>SQRT(Tabelle12[[#This Row],[X]]*Tabelle12[[#This Row],[X]] + Tabelle12[[#This Row],[Y]]*Tabelle12[[#This Row],[Y]] +Tabelle12[[#This Row],[Z]]*Tabelle12[[#This Row],[Z]])</f>
        <v>0</v>
      </c>
      <c r="Q1102">
        <v>136</v>
      </c>
      <c r="R1102">
        <v>109.2</v>
      </c>
      <c r="S1102">
        <v>-41.8</v>
      </c>
      <c r="T1102">
        <v>180</v>
      </c>
      <c r="U1102">
        <v>6.0463400000000003E-6</v>
      </c>
      <c r="V1102">
        <v>-90</v>
      </c>
    </row>
    <row r="1103" spans="1:22">
      <c r="A1103">
        <v>22718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 t="e">
        <f>IF(AND(Tabelle12[[#This Row],[AreaPx]]&gt;0,NOT(Tabelle12[[#This Row],[AreaPx]]="inf")),Tabelle12[[#This Row],[AreaPx]], NA())</f>
        <v>#N/A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f>Tabelle12[[#This Row],[Roll]]+Tabelle12[[#This Row],[Pitch]]</f>
        <v>0</v>
      </c>
      <c r="P1103">
        <f>SQRT(Tabelle12[[#This Row],[X]]*Tabelle12[[#This Row],[X]] + Tabelle12[[#This Row],[Y]]*Tabelle12[[#This Row],[Y]] +Tabelle12[[#This Row],[Z]]*Tabelle12[[#This Row],[Z]])</f>
        <v>0</v>
      </c>
      <c r="Q1103">
        <v>136</v>
      </c>
      <c r="R1103">
        <v>109.2</v>
      </c>
      <c r="S1103">
        <v>-41.8</v>
      </c>
      <c r="T1103">
        <v>180</v>
      </c>
      <c r="U1103">
        <v>6.0463400000000003E-6</v>
      </c>
      <c r="V1103">
        <v>-90</v>
      </c>
    </row>
    <row r="1104" spans="1:22">
      <c r="A1104">
        <v>22743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 t="e">
        <f>IF(AND(Tabelle12[[#This Row],[AreaPx]]&gt;0,NOT(Tabelle12[[#This Row],[AreaPx]]="inf")),Tabelle12[[#This Row],[AreaPx]], NA())</f>
        <v>#N/A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f>Tabelle12[[#This Row],[Roll]]+Tabelle12[[#This Row],[Pitch]]</f>
        <v>0</v>
      </c>
      <c r="P1104">
        <f>SQRT(Tabelle12[[#This Row],[X]]*Tabelle12[[#This Row],[X]] + Tabelle12[[#This Row],[Y]]*Tabelle12[[#This Row],[Y]] +Tabelle12[[#This Row],[Z]]*Tabelle12[[#This Row],[Z]])</f>
        <v>0</v>
      </c>
      <c r="Q1104">
        <v>136</v>
      </c>
      <c r="R1104">
        <v>109.2</v>
      </c>
      <c r="S1104">
        <v>-41.8</v>
      </c>
      <c r="T1104">
        <v>180</v>
      </c>
      <c r="U1104">
        <v>6.0463400000000003E-6</v>
      </c>
      <c r="V1104">
        <v>-90</v>
      </c>
    </row>
    <row r="1105" spans="1:22">
      <c r="A1105">
        <v>22768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 t="e">
        <f>IF(AND(Tabelle12[[#This Row],[AreaPx]]&gt;0,NOT(Tabelle12[[#This Row],[AreaPx]]="inf")),Tabelle12[[#This Row],[AreaPx]], NA())</f>
        <v>#N/A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f>Tabelle12[[#This Row],[Roll]]+Tabelle12[[#This Row],[Pitch]]</f>
        <v>0</v>
      </c>
      <c r="P1105">
        <f>SQRT(Tabelle12[[#This Row],[X]]*Tabelle12[[#This Row],[X]] + Tabelle12[[#This Row],[Y]]*Tabelle12[[#This Row],[Y]] +Tabelle12[[#This Row],[Z]]*Tabelle12[[#This Row],[Z]])</f>
        <v>0</v>
      </c>
      <c r="Q1105">
        <v>136</v>
      </c>
      <c r="R1105">
        <v>109.2</v>
      </c>
      <c r="S1105">
        <v>-41.8</v>
      </c>
      <c r="T1105">
        <v>180</v>
      </c>
      <c r="U1105">
        <v>6.0463400000000003E-6</v>
      </c>
      <c r="V1105">
        <v>-90</v>
      </c>
    </row>
    <row r="1106" spans="1:22">
      <c r="A1106">
        <v>22785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 t="e">
        <f>IF(AND(Tabelle12[[#This Row],[AreaPx]]&gt;0,NOT(Tabelle12[[#This Row],[AreaPx]]="inf")),Tabelle12[[#This Row],[AreaPx]], NA())</f>
        <v>#N/A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f>Tabelle12[[#This Row],[Roll]]+Tabelle12[[#This Row],[Pitch]]</f>
        <v>0</v>
      </c>
      <c r="P1106">
        <f>SQRT(Tabelle12[[#This Row],[X]]*Tabelle12[[#This Row],[X]] + Tabelle12[[#This Row],[Y]]*Tabelle12[[#This Row],[Y]] +Tabelle12[[#This Row],[Z]]*Tabelle12[[#This Row],[Z]])</f>
        <v>0</v>
      </c>
      <c r="Q1106">
        <v>136</v>
      </c>
      <c r="R1106">
        <v>109.2</v>
      </c>
      <c r="S1106">
        <v>-41.8</v>
      </c>
      <c r="T1106">
        <v>180</v>
      </c>
      <c r="U1106">
        <v>6.0463400000000003E-6</v>
      </c>
      <c r="V1106">
        <v>-90</v>
      </c>
    </row>
    <row r="1107" spans="1:22">
      <c r="A1107">
        <v>22812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 t="e">
        <f>IF(AND(Tabelle12[[#This Row],[AreaPx]]&gt;0,NOT(Tabelle12[[#This Row],[AreaPx]]="inf")),Tabelle12[[#This Row],[AreaPx]], NA())</f>
        <v>#N/A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f>Tabelle12[[#This Row],[Roll]]+Tabelle12[[#This Row],[Pitch]]</f>
        <v>0</v>
      </c>
      <c r="P1107">
        <f>SQRT(Tabelle12[[#This Row],[X]]*Tabelle12[[#This Row],[X]] + Tabelle12[[#This Row],[Y]]*Tabelle12[[#This Row],[Y]] +Tabelle12[[#This Row],[Z]]*Tabelle12[[#This Row],[Z]])</f>
        <v>0</v>
      </c>
      <c r="Q1107">
        <v>136</v>
      </c>
      <c r="R1107">
        <v>109.2</v>
      </c>
      <c r="S1107">
        <v>-41.8</v>
      </c>
      <c r="T1107">
        <v>180</v>
      </c>
      <c r="U1107">
        <v>6.0463400000000003E-6</v>
      </c>
      <c r="V1107">
        <v>-90</v>
      </c>
    </row>
    <row r="1108" spans="1:22">
      <c r="A1108">
        <v>22837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 t="e">
        <f>IF(AND(Tabelle12[[#This Row],[AreaPx]]&gt;0,NOT(Tabelle12[[#This Row],[AreaPx]]="inf")),Tabelle12[[#This Row],[AreaPx]], NA())</f>
        <v>#N/A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f>Tabelle12[[#This Row],[Roll]]+Tabelle12[[#This Row],[Pitch]]</f>
        <v>0</v>
      </c>
      <c r="P1108">
        <f>SQRT(Tabelle12[[#This Row],[X]]*Tabelle12[[#This Row],[X]] + Tabelle12[[#This Row],[Y]]*Tabelle12[[#This Row],[Y]] +Tabelle12[[#This Row],[Z]]*Tabelle12[[#This Row],[Z]])</f>
        <v>0</v>
      </c>
      <c r="Q1108">
        <v>136</v>
      </c>
      <c r="R1108">
        <v>109.2</v>
      </c>
      <c r="S1108">
        <v>-41.8</v>
      </c>
      <c r="T1108">
        <v>180</v>
      </c>
      <c r="U1108">
        <v>6.0463400000000003E-6</v>
      </c>
      <c r="V1108">
        <v>-90</v>
      </c>
    </row>
    <row r="1109" spans="1:22">
      <c r="A1109">
        <v>22851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 t="e">
        <f>IF(AND(Tabelle12[[#This Row],[AreaPx]]&gt;0,NOT(Tabelle12[[#This Row],[AreaPx]]="inf")),Tabelle12[[#This Row],[AreaPx]], NA())</f>
        <v>#N/A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f>Tabelle12[[#This Row],[Roll]]+Tabelle12[[#This Row],[Pitch]]</f>
        <v>0</v>
      </c>
      <c r="P1109">
        <f>SQRT(Tabelle12[[#This Row],[X]]*Tabelle12[[#This Row],[X]] + Tabelle12[[#This Row],[Y]]*Tabelle12[[#This Row],[Y]] +Tabelle12[[#This Row],[Z]]*Tabelle12[[#This Row],[Z]])</f>
        <v>0</v>
      </c>
      <c r="Q1109">
        <v>136</v>
      </c>
      <c r="R1109">
        <v>109.2</v>
      </c>
      <c r="S1109">
        <v>-41.8</v>
      </c>
      <c r="T1109">
        <v>180</v>
      </c>
      <c r="U1109">
        <v>6.0463400000000003E-6</v>
      </c>
      <c r="V1109">
        <v>-90</v>
      </c>
    </row>
    <row r="1110" spans="1:22">
      <c r="A1110">
        <v>22877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 t="e">
        <f>IF(AND(Tabelle12[[#This Row],[AreaPx]]&gt;0,NOT(Tabelle12[[#This Row],[AreaPx]]="inf")),Tabelle12[[#This Row],[AreaPx]], NA())</f>
        <v>#N/A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f>Tabelle12[[#This Row],[Roll]]+Tabelle12[[#This Row],[Pitch]]</f>
        <v>0</v>
      </c>
      <c r="P1110">
        <f>SQRT(Tabelle12[[#This Row],[X]]*Tabelle12[[#This Row],[X]] + Tabelle12[[#This Row],[Y]]*Tabelle12[[#This Row],[Y]] +Tabelle12[[#This Row],[Z]]*Tabelle12[[#This Row],[Z]])</f>
        <v>0</v>
      </c>
      <c r="Q1110">
        <v>136</v>
      </c>
      <c r="R1110">
        <v>109.2</v>
      </c>
      <c r="S1110">
        <v>-41.8</v>
      </c>
      <c r="T1110">
        <v>180</v>
      </c>
      <c r="U1110">
        <v>6.0463400000000003E-6</v>
      </c>
      <c r="V1110">
        <v>-90</v>
      </c>
    </row>
    <row r="1111" spans="1:22">
      <c r="A1111">
        <v>22898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 t="e">
        <f>IF(AND(Tabelle12[[#This Row],[AreaPx]]&gt;0,NOT(Tabelle12[[#This Row],[AreaPx]]="inf")),Tabelle12[[#This Row],[AreaPx]], NA())</f>
        <v>#N/A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f>Tabelle12[[#This Row],[Roll]]+Tabelle12[[#This Row],[Pitch]]</f>
        <v>0</v>
      </c>
      <c r="P1111">
        <f>SQRT(Tabelle12[[#This Row],[X]]*Tabelle12[[#This Row],[X]] + Tabelle12[[#This Row],[Y]]*Tabelle12[[#This Row],[Y]] +Tabelle12[[#This Row],[Z]]*Tabelle12[[#This Row],[Z]])</f>
        <v>0</v>
      </c>
      <c r="Q1111">
        <v>136</v>
      </c>
      <c r="R1111">
        <v>109.2</v>
      </c>
      <c r="S1111">
        <v>-41.8</v>
      </c>
      <c r="T1111">
        <v>180</v>
      </c>
      <c r="U1111">
        <v>6.0463400000000003E-6</v>
      </c>
      <c r="V1111">
        <v>-90</v>
      </c>
    </row>
    <row r="1112" spans="1:22">
      <c r="A1112">
        <v>22910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 t="e">
        <f>IF(AND(Tabelle12[[#This Row],[AreaPx]]&gt;0,NOT(Tabelle12[[#This Row],[AreaPx]]="inf")),Tabelle12[[#This Row],[AreaPx]], NA())</f>
        <v>#N/A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f>Tabelle12[[#This Row],[Roll]]+Tabelle12[[#This Row],[Pitch]]</f>
        <v>0</v>
      </c>
      <c r="P1112">
        <f>SQRT(Tabelle12[[#This Row],[X]]*Tabelle12[[#This Row],[X]] + Tabelle12[[#This Row],[Y]]*Tabelle12[[#This Row],[Y]] +Tabelle12[[#This Row],[Z]]*Tabelle12[[#This Row],[Z]])</f>
        <v>0</v>
      </c>
      <c r="Q1112">
        <v>136</v>
      </c>
      <c r="R1112">
        <v>109.2</v>
      </c>
      <c r="S1112">
        <v>-41.8</v>
      </c>
      <c r="T1112">
        <v>180</v>
      </c>
      <c r="U1112">
        <v>6.0463400000000003E-6</v>
      </c>
      <c r="V1112">
        <v>-90</v>
      </c>
    </row>
    <row r="1113" spans="1:22">
      <c r="A1113">
        <v>22931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 t="e">
        <f>IF(AND(Tabelle12[[#This Row],[AreaPx]]&gt;0,NOT(Tabelle12[[#This Row],[AreaPx]]="inf")),Tabelle12[[#This Row],[AreaPx]], NA())</f>
        <v>#N/A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f>Tabelle12[[#This Row],[Roll]]+Tabelle12[[#This Row],[Pitch]]</f>
        <v>0</v>
      </c>
      <c r="P1113">
        <f>SQRT(Tabelle12[[#This Row],[X]]*Tabelle12[[#This Row],[X]] + Tabelle12[[#This Row],[Y]]*Tabelle12[[#This Row],[Y]] +Tabelle12[[#This Row],[Z]]*Tabelle12[[#This Row],[Z]])</f>
        <v>0</v>
      </c>
      <c r="Q1113">
        <v>136</v>
      </c>
      <c r="R1113">
        <v>109.2</v>
      </c>
      <c r="S1113">
        <v>-41.8</v>
      </c>
      <c r="T1113">
        <v>180</v>
      </c>
      <c r="U1113">
        <v>6.0463400000000003E-6</v>
      </c>
      <c r="V1113">
        <v>-90</v>
      </c>
    </row>
    <row r="1114" spans="1:22">
      <c r="A1114">
        <v>22940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 t="e">
        <f>IF(AND(Tabelle12[[#This Row],[AreaPx]]&gt;0,NOT(Tabelle12[[#This Row],[AreaPx]]="inf")),Tabelle12[[#This Row],[AreaPx]], NA())</f>
        <v>#N/A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f>Tabelle12[[#This Row],[Roll]]+Tabelle12[[#This Row],[Pitch]]</f>
        <v>0</v>
      </c>
      <c r="P1114">
        <f>SQRT(Tabelle12[[#This Row],[X]]*Tabelle12[[#This Row],[X]] + Tabelle12[[#This Row],[Y]]*Tabelle12[[#This Row],[Y]] +Tabelle12[[#This Row],[Z]]*Tabelle12[[#This Row],[Z]])</f>
        <v>0</v>
      </c>
      <c r="Q1114">
        <v>136</v>
      </c>
      <c r="R1114">
        <v>109.2</v>
      </c>
      <c r="S1114">
        <v>-41.8</v>
      </c>
      <c r="T1114">
        <v>180</v>
      </c>
      <c r="U1114">
        <v>6.0463400000000003E-6</v>
      </c>
      <c r="V1114">
        <v>-90</v>
      </c>
    </row>
    <row r="1115" spans="1:22">
      <c r="A1115">
        <v>22964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 t="e">
        <f>IF(AND(Tabelle12[[#This Row],[AreaPx]]&gt;0,NOT(Tabelle12[[#This Row],[AreaPx]]="inf")),Tabelle12[[#This Row],[AreaPx]], NA())</f>
        <v>#N/A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f>Tabelle12[[#This Row],[Roll]]+Tabelle12[[#This Row],[Pitch]]</f>
        <v>0</v>
      </c>
      <c r="P1115">
        <f>SQRT(Tabelle12[[#This Row],[X]]*Tabelle12[[#This Row],[X]] + Tabelle12[[#This Row],[Y]]*Tabelle12[[#This Row],[Y]] +Tabelle12[[#This Row],[Z]]*Tabelle12[[#This Row],[Z]])</f>
        <v>0</v>
      </c>
      <c r="Q1115">
        <v>136</v>
      </c>
      <c r="R1115">
        <v>109.2</v>
      </c>
      <c r="S1115">
        <v>-41.8</v>
      </c>
      <c r="T1115">
        <v>180</v>
      </c>
      <c r="U1115">
        <v>6.0463400000000003E-6</v>
      </c>
      <c r="V1115">
        <v>-90</v>
      </c>
    </row>
    <row r="1116" spans="1:22">
      <c r="A1116">
        <v>22980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 t="e">
        <f>IF(AND(Tabelle12[[#This Row],[AreaPx]]&gt;0,NOT(Tabelle12[[#This Row],[AreaPx]]="inf")),Tabelle12[[#This Row],[AreaPx]], NA())</f>
        <v>#N/A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f>Tabelle12[[#This Row],[Roll]]+Tabelle12[[#This Row],[Pitch]]</f>
        <v>0</v>
      </c>
      <c r="P1116">
        <f>SQRT(Tabelle12[[#This Row],[X]]*Tabelle12[[#This Row],[X]] + Tabelle12[[#This Row],[Y]]*Tabelle12[[#This Row],[Y]] +Tabelle12[[#This Row],[Z]]*Tabelle12[[#This Row],[Z]])</f>
        <v>0</v>
      </c>
      <c r="Q1116">
        <v>136</v>
      </c>
      <c r="R1116">
        <v>109.2</v>
      </c>
      <c r="S1116">
        <v>-41.8</v>
      </c>
      <c r="T1116">
        <v>180</v>
      </c>
      <c r="U1116">
        <v>6.0463400000000003E-6</v>
      </c>
      <c r="V1116">
        <v>-90</v>
      </c>
    </row>
    <row r="1117" spans="1:22">
      <c r="A1117">
        <v>23004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 t="e">
        <f>IF(AND(Tabelle12[[#This Row],[AreaPx]]&gt;0,NOT(Tabelle12[[#This Row],[AreaPx]]="inf")),Tabelle12[[#This Row],[AreaPx]], NA())</f>
        <v>#N/A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f>Tabelle12[[#This Row],[Roll]]+Tabelle12[[#This Row],[Pitch]]</f>
        <v>0</v>
      </c>
      <c r="P1117">
        <f>SQRT(Tabelle12[[#This Row],[X]]*Tabelle12[[#This Row],[X]] + Tabelle12[[#This Row],[Y]]*Tabelle12[[#This Row],[Y]] +Tabelle12[[#This Row],[Z]]*Tabelle12[[#This Row],[Z]])</f>
        <v>0</v>
      </c>
      <c r="Q1117">
        <v>136</v>
      </c>
      <c r="R1117">
        <v>109.2</v>
      </c>
      <c r="S1117">
        <v>-41.8</v>
      </c>
      <c r="T1117">
        <v>180</v>
      </c>
      <c r="U1117">
        <v>6.0463400000000003E-6</v>
      </c>
      <c r="V1117">
        <v>-90</v>
      </c>
    </row>
    <row r="1118" spans="1:22">
      <c r="A1118">
        <v>23018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 t="e">
        <f>IF(AND(Tabelle12[[#This Row],[AreaPx]]&gt;0,NOT(Tabelle12[[#This Row],[AreaPx]]="inf")),Tabelle12[[#This Row],[AreaPx]], NA())</f>
        <v>#N/A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f>Tabelle12[[#This Row],[Roll]]+Tabelle12[[#This Row],[Pitch]]</f>
        <v>0</v>
      </c>
      <c r="P1118">
        <f>SQRT(Tabelle12[[#This Row],[X]]*Tabelle12[[#This Row],[X]] + Tabelle12[[#This Row],[Y]]*Tabelle12[[#This Row],[Y]] +Tabelle12[[#This Row],[Z]]*Tabelle12[[#This Row],[Z]])</f>
        <v>0</v>
      </c>
      <c r="Q1118">
        <v>136</v>
      </c>
      <c r="R1118">
        <v>109.2</v>
      </c>
      <c r="S1118">
        <v>-41.8</v>
      </c>
      <c r="T1118">
        <v>180</v>
      </c>
      <c r="U1118">
        <v>6.0463400000000003E-6</v>
      </c>
      <c r="V1118">
        <v>-90</v>
      </c>
    </row>
    <row r="1119" spans="1:22">
      <c r="A1119">
        <v>23043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 t="e">
        <f>IF(AND(Tabelle12[[#This Row],[AreaPx]]&gt;0,NOT(Tabelle12[[#This Row],[AreaPx]]="inf")),Tabelle12[[#This Row],[AreaPx]], NA())</f>
        <v>#N/A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f>Tabelle12[[#This Row],[Roll]]+Tabelle12[[#This Row],[Pitch]]</f>
        <v>0</v>
      </c>
      <c r="P1119">
        <f>SQRT(Tabelle12[[#This Row],[X]]*Tabelle12[[#This Row],[X]] + Tabelle12[[#This Row],[Y]]*Tabelle12[[#This Row],[Y]] +Tabelle12[[#This Row],[Z]]*Tabelle12[[#This Row],[Z]])</f>
        <v>0</v>
      </c>
      <c r="Q1119">
        <v>136</v>
      </c>
      <c r="R1119">
        <v>109.2</v>
      </c>
      <c r="S1119">
        <v>-41.8</v>
      </c>
      <c r="T1119">
        <v>180</v>
      </c>
      <c r="U1119">
        <v>6.0463400000000003E-6</v>
      </c>
      <c r="V1119">
        <v>-90</v>
      </c>
    </row>
    <row r="1120" spans="1:22">
      <c r="A1120">
        <v>23063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 t="e">
        <f>IF(AND(Tabelle12[[#This Row],[AreaPx]]&gt;0,NOT(Tabelle12[[#This Row],[AreaPx]]="inf")),Tabelle12[[#This Row],[AreaPx]], NA())</f>
        <v>#N/A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f>Tabelle12[[#This Row],[Roll]]+Tabelle12[[#This Row],[Pitch]]</f>
        <v>0</v>
      </c>
      <c r="P1120">
        <f>SQRT(Tabelle12[[#This Row],[X]]*Tabelle12[[#This Row],[X]] + Tabelle12[[#This Row],[Y]]*Tabelle12[[#This Row],[Y]] +Tabelle12[[#This Row],[Z]]*Tabelle12[[#This Row],[Z]])</f>
        <v>0</v>
      </c>
      <c r="Q1120">
        <v>136</v>
      </c>
      <c r="R1120">
        <v>109.2</v>
      </c>
      <c r="S1120">
        <v>-41.8</v>
      </c>
      <c r="T1120">
        <v>180</v>
      </c>
      <c r="U1120">
        <v>6.0463400000000003E-6</v>
      </c>
      <c r="V1120">
        <v>-90</v>
      </c>
    </row>
    <row r="1121" spans="1:22">
      <c r="A1121">
        <v>23074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 t="e">
        <f>IF(AND(Tabelle12[[#This Row],[AreaPx]]&gt;0,NOT(Tabelle12[[#This Row],[AreaPx]]="inf")),Tabelle12[[#This Row],[AreaPx]], NA())</f>
        <v>#N/A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f>Tabelle12[[#This Row],[Roll]]+Tabelle12[[#This Row],[Pitch]]</f>
        <v>0</v>
      </c>
      <c r="P1121">
        <f>SQRT(Tabelle12[[#This Row],[X]]*Tabelle12[[#This Row],[X]] + Tabelle12[[#This Row],[Y]]*Tabelle12[[#This Row],[Y]] +Tabelle12[[#This Row],[Z]]*Tabelle12[[#This Row],[Z]])</f>
        <v>0</v>
      </c>
      <c r="Q1121">
        <v>136</v>
      </c>
      <c r="R1121">
        <v>109.2</v>
      </c>
      <c r="S1121">
        <v>-41.8</v>
      </c>
      <c r="T1121">
        <v>180</v>
      </c>
      <c r="U1121">
        <v>6.0463400000000003E-6</v>
      </c>
      <c r="V1121">
        <v>-90</v>
      </c>
    </row>
    <row r="1122" spans="1:22">
      <c r="A1122">
        <v>23099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 t="e">
        <f>IF(AND(Tabelle12[[#This Row],[AreaPx]]&gt;0,NOT(Tabelle12[[#This Row],[AreaPx]]="inf")),Tabelle12[[#This Row],[AreaPx]], NA())</f>
        <v>#N/A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f>Tabelle12[[#This Row],[Roll]]+Tabelle12[[#This Row],[Pitch]]</f>
        <v>0</v>
      </c>
      <c r="P1122">
        <f>SQRT(Tabelle12[[#This Row],[X]]*Tabelle12[[#This Row],[X]] + Tabelle12[[#This Row],[Y]]*Tabelle12[[#This Row],[Y]] +Tabelle12[[#This Row],[Z]]*Tabelle12[[#This Row],[Z]])</f>
        <v>0</v>
      </c>
      <c r="Q1122">
        <v>136</v>
      </c>
      <c r="R1122">
        <v>109.2</v>
      </c>
      <c r="S1122">
        <v>-41.8</v>
      </c>
      <c r="T1122">
        <v>180</v>
      </c>
      <c r="U1122">
        <v>6.0463400000000003E-6</v>
      </c>
      <c r="V1122">
        <v>-90</v>
      </c>
    </row>
    <row r="1123" spans="1:22">
      <c r="A1123">
        <v>23110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 t="e">
        <f>IF(AND(Tabelle12[[#This Row],[AreaPx]]&gt;0,NOT(Tabelle12[[#This Row],[AreaPx]]="inf")),Tabelle12[[#This Row],[AreaPx]], NA())</f>
        <v>#N/A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f>Tabelle12[[#This Row],[Roll]]+Tabelle12[[#This Row],[Pitch]]</f>
        <v>0</v>
      </c>
      <c r="P1123">
        <f>SQRT(Tabelle12[[#This Row],[X]]*Tabelle12[[#This Row],[X]] + Tabelle12[[#This Row],[Y]]*Tabelle12[[#This Row],[Y]] +Tabelle12[[#This Row],[Z]]*Tabelle12[[#This Row],[Z]])</f>
        <v>0</v>
      </c>
      <c r="Q1123">
        <v>136</v>
      </c>
      <c r="R1123">
        <v>109.2</v>
      </c>
      <c r="S1123">
        <v>-41.8</v>
      </c>
      <c r="T1123">
        <v>180</v>
      </c>
      <c r="U1123">
        <v>6.0463400000000003E-6</v>
      </c>
      <c r="V1123">
        <v>-90</v>
      </c>
    </row>
    <row r="1124" spans="1:22">
      <c r="A1124">
        <v>23136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 t="e">
        <f>IF(AND(Tabelle12[[#This Row],[AreaPx]]&gt;0,NOT(Tabelle12[[#This Row],[AreaPx]]="inf")),Tabelle12[[#This Row],[AreaPx]], NA())</f>
        <v>#N/A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f>Tabelle12[[#This Row],[Roll]]+Tabelle12[[#This Row],[Pitch]]</f>
        <v>0</v>
      </c>
      <c r="P1124">
        <f>SQRT(Tabelle12[[#This Row],[X]]*Tabelle12[[#This Row],[X]] + Tabelle12[[#This Row],[Y]]*Tabelle12[[#This Row],[Y]] +Tabelle12[[#This Row],[Z]]*Tabelle12[[#This Row],[Z]])</f>
        <v>0</v>
      </c>
      <c r="Q1124">
        <v>136</v>
      </c>
      <c r="R1124">
        <v>109.2</v>
      </c>
      <c r="S1124">
        <v>-41.8</v>
      </c>
      <c r="T1124">
        <v>180</v>
      </c>
      <c r="U1124">
        <v>6.0463400000000003E-6</v>
      </c>
      <c r="V1124">
        <v>-90</v>
      </c>
    </row>
    <row r="1125" spans="1:22">
      <c r="A1125">
        <v>23148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 t="e">
        <f>IF(AND(Tabelle12[[#This Row],[AreaPx]]&gt;0,NOT(Tabelle12[[#This Row],[AreaPx]]="inf")),Tabelle12[[#This Row],[AreaPx]], NA())</f>
        <v>#N/A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f>Tabelle12[[#This Row],[Roll]]+Tabelle12[[#This Row],[Pitch]]</f>
        <v>0</v>
      </c>
      <c r="P1125">
        <f>SQRT(Tabelle12[[#This Row],[X]]*Tabelle12[[#This Row],[X]] + Tabelle12[[#This Row],[Y]]*Tabelle12[[#This Row],[Y]] +Tabelle12[[#This Row],[Z]]*Tabelle12[[#This Row],[Z]])</f>
        <v>0</v>
      </c>
      <c r="Q1125">
        <v>136</v>
      </c>
      <c r="R1125">
        <v>109.2</v>
      </c>
      <c r="S1125">
        <v>-41.8</v>
      </c>
      <c r="T1125">
        <v>180</v>
      </c>
      <c r="U1125">
        <v>6.0463400000000003E-6</v>
      </c>
      <c r="V1125">
        <v>-90</v>
      </c>
    </row>
    <row r="1126" spans="1:22">
      <c r="A1126">
        <v>23176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 t="e">
        <f>IF(AND(Tabelle12[[#This Row],[AreaPx]]&gt;0,NOT(Tabelle12[[#This Row],[AreaPx]]="inf")),Tabelle12[[#This Row],[AreaPx]], NA())</f>
        <v>#N/A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f>Tabelle12[[#This Row],[Roll]]+Tabelle12[[#This Row],[Pitch]]</f>
        <v>0</v>
      </c>
      <c r="P1126">
        <f>SQRT(Tabelle12[[#This Row],[X]]*Tabelle12[[#This Row],[X]] + Tabelle12[[#This Row],[Y]]*Tabelle12[[#This Row],[Y]] +Tabelle12[[#This Row],[Z]]*Tabelle12[[#This Row],[Z]])</f>
        <v>0</v>
      </c>
      <c r="Q1126">
        <v>136</v>
      </c>
      <c r="R1126">
        <v>109.2</v>
      </c>
      <c r="S1126">
        <v>-41.8</v>
      </c>
      <c r="T1126">
        <v>180</v>
      </c>
      <c r="U1126">
        <v>6.0463400000000003E-6</v>
      </c>
      <c r="V1126">
        <v>-90</v>
      </c>
    </row>
    <row r="1127" spans="1:22">
      <c r="A1127">
        <v>23202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 t="e">
        <f>IF(AND(Tabelle12[[#This Row],[AreaPx]]&gt;0,NOT(Tabelle12[[#This Row],[AreaPx]]="inf")),Tabelle12[[#This Row],[AreaPx]], NA())</f>
        <v>#N/A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f>Tabelle12[[#This Row],[Roll]]+Tabelle12[[#This Row],[Pitch]]</f>
        <v>0</v>
      </c>
      <c r="P1127">
        <f>SQRT(Tabelle12[[#This Row],[X]]*Tabelle12[[#This Row],[X]] + Tabelle12[[#This Row],[Y]]*Tabelle12[[#This Row],[Y]] +Tabelle12[[#This Row],[Z]]*Tabelle12[[#This Row],[Z]])</f>
        <v>0</v>
      </c>
      <c r="Q1127">
        <v>136</v>
      </c>
      <c r="R1127">
        <v>109.2</v>
      </c>
      <c r="S1127">
        <v>-41.8</v>
      </c>
      <c r="T1127">
        <v>180</v>
      </c>
      <c r="U1127">
        <v>6.0463400000000003E-6</v>
      </c>
      <c r="V1127">
        <v>-90</v>
      </c>
    </row>
    <row r="1128" spans="1:22">
      <c r="A1128">
        <v>23217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 t="e">
        <f>IF(AND(Tabelle12[[#This Row],[AreaPx]]&gt;0,NOT(Tabelle12[[#This Row],[AreaPx]]="inf")),Tabelle12[[#This Row],[AreaPx]], NA())</f>
        <v>#N/A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f>Tabelle12[[#This Row],[Roll]]+Tabelle12[[#This Row],[Pitch]]</f>
        <v>0</v>
      </c>
      <c r="P1128">
        <f>SQRT(Tabelle12[[#This Row],[X]]*Tabelle12[[#This Row],[X]] + Tabelle12[[#This Row],[Y]]*Tabelle12[[#This Row],[Y]] +Tabelle12[[#This Row],[Z]]*Tabelle12[[#This Row],[Z]])</f>
        <v>0</v>
      </c>
      <c r="Q1128">
        <v>136</v>
      </c>
      <c r="R1128">
        <v>109.2</v>
      </c>
      <c r="S1128">
        <v>-41.8</v>
      </c>
      <c r="T1128">
        <v>180</v>
      </c>
      <c r="U1128">
        <v>6.0463400000000003E-6</v>
      </c>
      <c r="V1128">
        <v>-90</v>
      </c>
    </row>
    <row r="1129" spans="1:22">
      <c r="A1129">
        <v>23238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 t="e">
        <f>IF(AND(Tabelle12[[#This Row],[AreaPx]]&gt;0,NOT(Tabelle12[[#This Row],[AreaPx]]="inf")),Tabelle12[[#This Row],[AreaPx]], NA())</f>
        <v>#N/A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f>Tabelle12[[#This Row],[Roll]]+Tabelle12[[#This Row],[Pitch]]</f>
        <v>0</v>
      </c>
      <c r="P1129">
        <f>SQRT(Tabelle12[[#This Row],[X]]*Tabelle12[[#This Row],[X]] + Tabelle12[[#This Row],[Y]]*Tabelle12[[#This Row],[Y]] +Tabelle12[[#This Row],[Z]]*Tabelle12[[#This Row],[Z]])</f>
        <v>0</v>
      </c>
      <c r="Q1129">
        <v>136</v>
      </c>
      <c r="R1129">
        <v>109.2</v>
      </c>
      <c r="S1129">
        <v>-41.8</v>
      </c>
      <c r="T1129">
        <v>180</v>
      </c>
      <c r="U1129">
        <v>6.0463400000000003E-6</v>
      </c>
      <c r="V1129">
        <v>-90</v>
      </c>
    </row>
    <row r="1130" spans="1:22">
      <c r="A1130">
        <v>23254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 t="e">
        <f>IF(AND(Tabelle12[[#This Row],[AreaPx]]&gt;0,NOT(Tabelle12[[#This Row],[AreaPx]]="inf")),Tabelle12[[#This Row],[AreaPx]], NA())</f>
        <v>#N/A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f>Tabelle12[[#This Row],[Roll]]+Tabelle12[[#This Row],[Pitch]]</f>
        <v>0</v>
      </c>
      <c r="P1130">
        <f>SQRT(Tabelle12[[#This Row],[X]]*Tabelle12[[#This Row],[X]] + Tabelle12[[#This Row],[Y]]*Tabelle12[[#This Row],[Y]] +Tabelle12[[#This Row],[Z]]*Tabelle12[[#This Row],[Z]])</f>
        <v>0</v>
      </c>
      <c r="Q1130">
        <v>136</v>
      </c>
      <c r="R1130">
        <v>109.2</v>
      </c>
      <c r="S1130">
        <v>-41.8</v>
      </c>
      <c r="T1130">
        <v>180</v>
      </c>
      <c r="U1130">
        <v>6.0463400000000003E-6</v>
      </c>
      <c r="V1130">
        <v>-90</v>
      </c>
    </row>
    <row r="1131" spans="1:22">
      <c r="A1131">
        <v>23274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 t="e">
        <f>IF(AND(Tabelle12[[#This Row],[AreaPx]]&gt;0,NOT(Tabelle12[[#This Row],[AreaPx]]="inf")),Tabelle12[[#This Row],[AreaPx]], NA())</f>
        <v>#N/A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f>Tabelle12[[#This Row],[Roll]]+Tabelle12[[#This Row],[Pitch]]</f>
        <v>0</v>
      </c>
      <c r="P1131">
        <f>SQRT(Tabelle12[[#This Row],[X]]*Tabelle12[[#This Row],[X]] + Tabelle12[[#This Row],[Y]]*Tabelle12[[#This Row],[Y]] +Tabelle12[[#This Row],[Z]]*Tabelle12[[#This Row],[Z]])</f>
        <v>0</v>
      </c>
      <c r="Q1131">
        <v>136</v>
      </c>
      <c r="R1131">
        <v>109.2</v>
      </c>
      <c r="S1131">
        <v>-41.8</v>
      </c>
      <c r="T1131">
        <v>180</v>
      </c>
      <c r="U1131">
        <v>6.0463400000000003E-6</v>
      </c>
      <c r="V1131">
        <v>-90</v>
      </c>
    </row>
    <row r="1132" spans="1:22">
      <c r="A1132">
        <v>23292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 t="e">
        <f>IF(AND(Tabelle12[[#This Row],[AreaPx]]&gt;0,NOT(Tabelle12[[#This Row],[AreaPx]]="inf")),Tabelle12[[#This Row],[AreaPx]], NA())</f>
        <v>#N/A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f>Tabelle12[[#This Row],[Roll]]+Tabelle12[[#This Row],[Pitch]]</f>
        <v>0</v>
      </c>
      <c r="P1132">
        <f>SQRT(Tabelle12[[#This Row],[X]]*Tabelle12[[#This Row],[X]] + Tabelle12[[#This Row],[Y]]*Tabelle12[[#This Row],[Y]] +Tabelle12[[#This Row],[Z]]*Tabelle12[[#This Row],[Z]])</f>
        <v>0</v>
      </c>
      <c r="Q1132">
        <v>136</v>
      </c>
      <c r="R1132">
        <v>109.2</v>
      </c>
      <c r="S1132">
        <v>-41.8</v>
      </c>
      <c r="T1132">
        <v>180</v>
      </c>
      <c r="U1132">
        <v>6.0463400000000003E-6</v>
      </c>
      <c r="V1132">
        <v>-90</v>
      </c>
    </row>
    <row r="1133" spans="1:22">
      <c r="A1133">
        <v>23304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 t="e">
        <f>IF(AND(Tabelle12[[#This Row],[AreaPx]]&gt;0,NOT(Tabelle12[[#This Row],[AreaPx]]="inf")),Tabelle12[[#This Row],[AreaPx]], NA())</f>
        <v>#N/A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f>Tabelle12[[#This Row],[Roll]]+Tabelle12[[#This Row],[Pitch]]</f>
        <v>0</v>
      </c>
      <c r="P1133">
        <f>SQRT(Tabelle12[[#This Row],[X]]*Tabelle12[[#This Row],[X]] + Tabelle12[[#This Row],[Y]]*Tabelle12[[#This Row],[Y]] +Tabelle12[[#This Row],[Z]]*Tabelle12[[#This Row],[Z]])</f>
        <v>0</v>
      </c>
      <c r="Q1133">
        <v>136</v>
      </c>
      <c r="R1133">
        <v>109.2</v>
      </c>
      <c r="S1133">
        <v>-41.8</v>
      </c>
      <c r="T1133">
        <v>180</v>
      </c>
      <c r="U1133">
        <v>6.0463400000000003E-6</v>
      </c>
      <c r="V1133">
        <v>-90</v>
      </c>
    </row>
    <row r="1134" spans="1:22">
      <c r="A1134">
        <v>23312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 t="e">
        <f>IF(AND(Tabelle12[[#This Row],[AreaPx]]&gt;0,NOT(Tabelle12[[#This Row],[AreaPx]]="inf")),Tabelle12[[#This Row],[AreaPx]], NA())</f>
        <v>#N/A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f>Tabelle12[[#This Row],[Roll]]+Tabelle12[[#This Row],[Pitch]]</f>
        <v>0</v>
      </c>
      <c r="P1134">
        <f>SQRT(Tabelle12[[#This Row],[X]]*Tabelle12[[#This Row],[X]] + Tabelle12[[#This Row],[Y]]*Tabelle12[[#This Row],[Y]] +Tabelle12[[#This Row],[Z]]*Tabelle12[[#This Row],[Z]])</f>
        <v>0</v>
      </c>
      <c r="Q1134">
        <v>136</v>
      </c>
      <c r="R1134">
        <v>109.2</v>
      </c>
      <c r="S1134">
        <v>-41.8</v>
      </c>
      <c r="T1134">
        <v>180</v>
      </c>
      <c r="U1134">
        <v>6.0463400000000003E-6</v>
      </c>
      <c r="V1134">
        <v>-90</v>
      </c>
    </row>
    <row r="1135" spans="1:22">
      <c r="A1135">
        <v>23336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 t="e">
        <f>IF(AND(Tabelle12[[#This Row],[AreaPx]]&gt;0,NOT(Tabelle12[[#This Row],[AreaPx]]="inf")),Tabelle12[[#This Row],[AreaPx]], NA())</f>
        <v>#N/A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f>Tabelle12[[#This Row],[Roll]]+Tabelle12[[#This Row],[Pitch]]</f>
        <v>0</v>
      </c>
      <c r="P1135">
        <f>SQRT(Tabelle12[[#This Row],[X]]*Tabelle12[[#This Row],[X]] + Tabelle12[[#This Row],[Y]]*Tabelle12[[#This Row],[Y]] +Tabelle12[[#This Row],[Z]]*Tabelle12[[#This Row],[Z]])</f>
        <v>0</v>
      </c>
      <c r="Q1135">
        <v>136</v>
      </c>
      <c r="R1135">
        <v>109.2</v>
      </c>
      <c r="S1135">
        <v>-41.8</v>
      </c>
      <c r="T1135">
        <v>180</v>
      </c>
      <c r="U1135">
        <v>6.0463400000000003E-6</v>
      </c>
      <c r="V1135">
        <v>-90</v>
      </c>
    </row>
    <row r="1136" spans="1:22">
      <c r="A1136">
        <v>23347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 t="e">
        <f>IF(AND(Tabelle12[[#This Row],[AreaPx]]&gt;0,NOT(Tabelle12[[#This Row],[AreaPx]]="inf")),Tabelle12[[#This Row],[AreaPx]], NA())</f>
        <v>#N/A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f>Tabelle12[[#This Row],[Roll]]+Tabelle12[[#This Row],[Pitch]]</f>
        <v>0</v>
      </c>
      <c r="P1136">
        <f>SQRT(Tabelle12[[#This Row],[X]]*Tabelle12[[#This Row],[X]] + Tabelle12[[#This Row],[Y]]*Tabelle12[[#This Row],[Y]] +Tabelle12[[#This Row],[Z]]*Tabelle12[[#This Row],[Z]])</f>
        <v>0</v>
      </c>
      <c r="Q1136">
        <v>136</v>
      </c>
      <c r="R1136">
        <v>109.2</v>
      </c>
      <c r="S1136">
        <v>-41.8</v>
      </c>
      <c r="T1136">
        <v>180</v>
      </c>
      <c r="U1136">
        <v>6.0463400000000003E-6</v>
      </c>
      <c r="V1136">
        <v>-90</v>
      </c>
    </row>
    <row r="1137" spans="1:22">
      <c r="A1137">
        <v>23368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 t="e">
        <f>IF(AND(Tabelle12[[#This Row],[AreaPx]]&gt;0,NOT(Tabelle12[[#This Row],[AreaPx]]="inf")),Tabelle12[[#This Row],[AreaPx]], NA())</f>
        <v>#N/A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f>Tabelle12[[#This Row],[Roll]]+Tabelle12[[#This Row],[Pitch]]</f>
        <v>0</v>
      </c>
      <c r="P1137">
        <f>SQRT(Tabelle12[[#This Row],[X]]*Tabelle12[[#This Row],[X]] + Tabelle12[[#This Row],[Y]]*Tabelle12[[#This Row],[Y]] +Tabelle12[[#This Row],[Z]]*Tabelle12[[#This Row],[Z]])</f>
        <v>0</v>
      </c>
      <c r="Q1137">
        <v>136</v>
      </c>
      <c r="R1137">
        <v>109.2</v>
      </c>
      <c r="S1137">
        <v>-41.8</v>
      </c>
      <c r="T1137">
        <v>180</v>
      </c>
      <c r="U1137">
        <v>6.0463400000000003E-6</v>
      </c>
      <c r="V1137">
        <v>-90</v>
      </c>
    </row>
    <row r="1138" spans="1:22">
      <c r="A1138">
        <v>23381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 t="e">
        <f>IF(AND(Tabelle12[[#This Row],[AreaPx]]&gt;0,NOT(Tabelle12[[#This Row],[AreaPx]]="inf")),Tabelle12[[#This Row],[AreaPx]], NA())</f>
        <v>#N/A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f>Tabelle12[[#This Row],[Roll]]+Tabelle12[[#This Row],[Pitch]]</f>
        <v>0</v>
      </c>
      <c r="P1138">
        <f>SQRT(Tabelle12[[#This Row],[X]]*Tabelle12[[#This Row],[X]] + Tabelle12[[#This Row],[Y]]*Tabelle12[[#This Row],[Y]] +Tabelle12[[#This Row],[Z]]*Tabelle12[[#This Row],[Z]])</f>
        <v>0</v>
      </c>
      <c r="Q1138">
        <v>136</v>
      </c>
      <c r="R1138">
        <v>109.2</v>
      </c>
      <c r="S1138">
        <v>-41.8</v>
      </c>
      <c r="T1138">
        <v>180</v>
      </c>
      <c r="U1138">
        <v>6.0463400000000003E-6</v>
      </c>
      <c r="V1138">
        <v>-90</v>
      </c>
    </row>
    <row r="1139" spans="1:22">
      <c r="A1139">
        <v>23403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 t="e">
        <f>IF(AND(Tabelle12[[#This Row],[AreaPx]]&gt;0,NOT(Tabelle12[[#This Row],[AreaPx]]="inf")),Tabelle12[[#This Row],[AreaPx]], NA())</f>
        <v>#N/A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f>Tabelle12[[#This Row],[Roll]]+Tabelle12[[#This Row],[Pitch]]</f>
        <v>0</v>
      </c>
      <c r="P1139">
        <f>SQRT(Tabelle12[[#This Row],[X]]*Tabelle12[[#This Row],[X]] + Tabelle12[[#This Row],[Y]]*Tabelle12[[#This Row],[Y]] +Tabelle12[[#This Row],[Z]]*Tabelle12[[#This Row],[Z]])</f>
        <v>0</v>
      </c>
      <c r="Q1139">
        <v>136</v>
      </c>
      <c r="R1139">
        <v>109.2</v>
      </c>
      <c r="S1139">
        <v>-41.8</v>
      </c>
      <c r="T1139">
        <v>180</v>
      </c>
      <c r="U1139">
        <v>6.0463400000000003E-6</v>
      </c>
      <c r="V1139">
        <v>-90</v>
      </c>
    </row>
    <row r="1140" spans="1:22">
      <c r="A1140">
        <v>23419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 t="e">
        <f>IF(AND(Tabelle12[[#This Row],[AreaPx]]&gt;0,NOT(Tabelle12[[#This Row],[AreaPx]]="inf")),Tabelle12[[#This Row],[AreaPx]], NA())</f>
        <v>#N/A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f>Tabelle12[[#This Row],[Roll]]+Tabelle12[[#This Row],[Pitch]]</f>
        <v>0</v>
      </c>
      <c r="P1140">
        <f>SQRT(Tabelle12[[#This Row],[X]]*Tabelle12[[#This Row],[X]] + Tabelle12[[#This Row],[Y]]*Tabelle12[[#This Row],[Y]] +Tabelle12[[#This Row],[Z]]*Tabelle12[[#This Row],[Z]])</f>
        <v>0</v>
      </c>
      <c r="Q1140">
        <v>136</v>
      </c>
      <c r="R1140">
        <v>109.2</v>
      </c>
      <c r="S1140">
        <v>-41.8</v>
      </c>
      <c r="T1140">
        <v>180</v>
      </c>
      <c r="U1140">
        <v>6.0463400000000003E-6</v>
      </c>
      <c r="V1140">
        <v>-90</v>
      </c>
    </row>
    <row r="1141" spans="1:22">
      <c r="A1141">
        <v>23442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 t="e">
        <f>IF(AND(Tabelle12[[#This Row],[AreaPx]]&gt;0,NOT(Tabelle12[[#This Row],[AreaPx]]="inf")),Tabelle12[[#This Row],[AreaPx]], NA())</f>
        <v>#N/A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f>Tabelle12[[#This Row],[Roll]]+Tabelle12[[#This Row],[Pitch]]</f>
        <v>0</v>
      </c>
      <c r="P1141">
        <f>SQRT(Tabelle12[[#This Row],[X]]*Tabelle12[[#This Row],[X]] + Tabelle12[[#This Row],[Y]]*Tabelle12[[#This Row],[Y]] +Tabelle12[[#This Row],[Z]]*Tabelle12[[#This Row],[Z]])</f>
        <v>0</v>
      </c>
      <c r="Q1141">
        <v>136</v>
      </c>
      <c r="R1141">
        <v>109.2</v>
      </c>
      <c r="S1141">
        <v>-41.8</v>
      </c>
      <c r="T1141">
        <v>180</v>
      </c>
      <c r="U1141">
        <v>6.0463400000000003E-6</v>
      </c>
      <c r="V1141">
        <v>-90</v>
      </c>
    </row>
    <row r="1142" spans="1:22">
      <c r="A1142">
        <v>23461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 t="e">
        <f>IF(AND(Tabelle12[[#This Row],[AreaPx]]&gt;0,NOT(Tabelle12[[#This Row],[AreaPx]]="inf")),Tabelle12[[#This Row],[AreaPx]], NA())</f>
        <v>#N/A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f>Tabelle12[[#This Row],[Roll]]+Tabelle12[[#This Row],[Pitch]]</f>
        <v>0</v>
      </c>
      <c r="P1142">
        <f>SQRT(Tabelle12[[#This Row],[X]]*Tabelle12[[#This Row],[X]] + Tabelle12[[#This Row],[Y]]*Tabelle12[[#This Row],[Y]] +Tabelle12[[#This Row],[Z]]*Tabelle12[[#This Row],[Z]])</f>
        <v>0</v>
      </c>
      <c r="Q1142">
        <v>136</v>
      </c>
      <c r="R1142">
        <v>109.2</v>
      </c>
      <c r="S1142">
        <v>-41.8</v>
      </c>
      <c r="T1142">
        <v>180</v>
      </c>
      <c r="U1142">
        <v>6.0463400000000003E-6</v>
      </c>
      <c r="V1142">
        <v>-90</v>
      </c>
    </row>
    <row r="1143" spans="1:22">
      <c r="A1143">
        <v>23476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 t="e">
        <f>IF(AND(Tabelle12[[#This Row],[AreaPx]]&gt;0,NOT(Tabelle12[[#This Row],[AreaPx]]="inf")),Tabelle12[[#This Row],[AreaPx]], NA())</f>
        <v>#N/A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f>Tabelle12[[#This Row],[Roll]]+Tabelle12[[#This Row],[Pitch]]</f>
        <v>0</v>
      </c>
      <c r="P1143">
        <f>SQRT(Tabelle12[[#This Row],[X]]*Tabelle12[[#This Row],[X]] + Tabelle12[[#This Row],[Y]]*Tabelle12[[#This Row],[Y]] +Tabelle12[[#This Row],[Z]]*Tabelle12[[#This Row],[Z]])</f>
        <v>0</v>
      </c>
      <c r="Q1143">
        <v>136</v>
      </c>
      <c r="R1143">
        <v>109.2</v>
      </c>
      <c r="S1143">
        <v>-41.8</v>
      </c>
      <c r="T1143">
        <v>180</v>
      </c>
      <c r="U1143">
        <v>6.0463400000000003E-6</v>
      </c>
      <c r="V1143">
        <v>-90</v>
      </c>
    </row>
    <row r="1144" spans="1:22">
      <c r="A1144">
        <v>23501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 t="e">
        <f>IF(AND(Tabelle12[[#This Row],[AreaPx]]&gt;0,NOT(Tabelle12[[#This Row],[AreaPx]]="inf")),Tabelle12[[#This Row],[AreaPx]], NA())</f>
        <v>#N/A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f>Tabelle12[[#This Row],[Roll]]+Tabelle12[[#This Row],[Pitch]]</f>
        <v>0</v>
      </c>
      <c r="P1144">
        <f>SQRT(Tabelle12[[#This Row],[X]]*Tabelle12[[#This Row],[X]] + Tabelle12[[#This Row],[Y]]*Tabelle12[[#This Row],[Y]] +Tabelle12[[#This Row],[Z]]*Tabelle12[[#This Row],[Z]])</f>
        <v>0</v>
      </c>
      <c r="Q1144">
        <v>136</v>
      </c>
      <c r="R1144">
        <v>109.2</v>
      </c>
      <c r="S1144">
        <v>-41.8</v>
      </c>
      <c r="T1144">
        <v>180</v>
      </c>
      <c r="U1144">
        <v>6.0463400000000003E-6</v>
      </c>
      <c r="V1144">
        <v>-90</v>
      </c>
    </row>
    <row r="1145" spans="1:22">
      <c r="A1145">
        <v>23514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 t="e">
        <f>IF(AND(Tabelle12[[#This Row],[AreaPx]]&gt;0,NOT(Tabelle12[[#This Row],[AreaPx]]="inf")),Tabelle12[[#This Row],[AreaPx]], NA())</f>
        <v>#N/A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f>Tabelle12[[#This Row],[Roll]]+Tabelle12[[#This Row],[Pitch]]</f>
        <v>0</v>
      </c>
      <c r="P1145">
        <f>SQRT(Tabelle12[[#This Row],[X]]*Tabelle12[[#This Row],[X]] + Tabelle12[[#This Row],[Y]]*Tabelle12[[#This Row],[Y]] +Tabelle12[[#This Row],[Z]]*Tabelle12[[#This Row],[Z]])</f>
        <v>0</v>
      </c>
      <c r="Q1145">
        <v>136</v>
      </c>
      <c r="R1145">
        <v>109.2</v>
      </c>
      <c r="S1145">
        <v>-41.8</v>
      </c>
      <c r="T1145">
        <v>180</v>
      </c>
      <c r="U1145">
        <v>6.0463400000000003E-6</v>
      </c>
      <c r="V1145">
        <v>-90</v>
      </c>
    </row>
    <row r="1146" spans="1:22">
      <c r="A1146">
        <v>23540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 t="e">
        <f>IF(AND(Tabelle12[[#This Row],[AreaPx]]&gt;0,NOT(Tabelle12[[#This Row],[AreaPx]]="inf")),Tabelle12[[#This Row],[AreaPx]], NA())</f>
        <v>#N/A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f>Tabelle12[[#This Row],[Roll]]+Tabelle12[[#This Row],[Pitch]]</f>
        <v>0</v>
      </c>
      <c r="P1146">
        <f>SQRT(Tabelle12[[#This Row],[X]]*Tabelle12[[#This Row],[X]] + Tabelle12[[#This Row],[Y]]*Tabelle12[[#This Row],[Y]] +Tabelle12[[#This Row],[Z]]*Tabelle12[[#This Row],[Z]])</f>
        <v>0</v>
      </c>
      <c r="Q1146">
        <v>136</v>
      </c>
      <c r="R1146">
        <v>109.2</v>
      </c>
      <c r="S1146">
        <v>-41.8</v>
      </c>
      <c r="T1146">
        <v>180</v>
      </c>
      <c r="U1146">
        <v>6.0463400000000003E-6</v>
      </c>
      <c r="V1146">
        <v>-90</v>
      </c>
    </row>
    <row r="1147" spans="1:22">
      <c r="A1147">
        <v>23561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 t="e">
        <f>IF(AND(Tabelle12[[#This Row],[AreaPx]]&gt;0,NOT(Tabelle12[[#This Row],[AreaPx]]="inf")),Tabelle12[[#This Row],[AreaPx]], NA())</f>
        <v>#N/A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f>Tabelle12[[#This Row],[Roll]]+Tabelle12[[#This Row],[Pitch]]</f>
        <v>0</v>
      </c>
      <c r="P1147">
        <f>SQRT(Tabelle12[[#This Row],[X]]*Tabelle12[[#This Row],[X]] + Tabelle12[[#This Row],[Y]]*Tabelle12[[#This Row],[Y]] +Tabelle12[[#This Row],[Z]]*Tabelle12[[#This Row],[Z]])</f>
        <v>0</v>
      </c>
      <c r="Q1147">
        <v>136</v>
      </c>
      <c r="R1147">
        <v>109.2</v>
      </c>
      <c r="S1147">
        <v>-41.8</v>
      </c>
      <c r="T1147">
        <v>180</v>
      </c>
      <c r="U1147">
        <v>6.0463400000000003E-6</v>
      </c>
      <c r="V1147">
        <v>-90</v>
      </c>
    </row>
    <row r="1148" spans="1:22">
      <c r="A1148">
        <v>23574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 t="e">
        <f>IF(AND(Tabelle12[[#This Row],[AreaPx]]&gt;0,NOT(Tabelle12[[#This Row],[AreaPx]]="inf")),Tabelle12[[#This Row],[AreaPx]], NA())</f>
        <v>#N/A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f>Tabelle12[[#This Row],[Roll]]+Tabelle12[[#This Row],[Pitch]]</f>
        <v>0</v>
      </c>
      <c r="P1148">
        <f>SQRT(Tabelle12[[#This Row],[X]]*Tabelle12[[#This Row],[X]] + Tabelle12[[#This Row],[Y]]*Tabelle12[[#This Row],[Y]] +Tabelle12[[#This Row],[Z]]*Tabelle12[[#This Row],[Z]])</f>
        <v>0</v>
      </c>
      <c r="Q1148">
        <v>136</v>
      </c>
      <c r="R1148">
        <v>109.2</v>
      </c>
      <c r="S1148">
        <v>-41.8</v>
      </c>
      <c r="T1148">
        <v>180</v>
      </c>
      <c r="U1148">
        <v>6.0463400000000003E-6</v>
      </c>
      <c r="V1148">
        <v>-90</v>
      </c>
    </row>
    <row r="1149" spans="1:22">
      <c r="A1149">
        <v>23594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 t="e">
        <f>IF(AND(Tabelle12[[#This Row],[AreaPx]]&gt;0,NOT(Tabelle12[[#This Row],[AreaPx]]="inf")),Tabelle12[[#This Row],[AreaPx]], NA())</f>
        <v>#N/A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f>Tabelle12[[#This Row],[Roll]]+Tabelle12[[#This Row],[Pitch]]</f>
        <v>0</v>
      </c>
      <c r="P1149">
        <f>SQRT(Tabelle12[[#This Row],[X]]*Tabelle12[[#This Row],[X]] + Tabelle12[[#This Row],[Y]]*Tabelle12[[#This Row],[Y]] +Tabelle12[[#This Row],[Z]]*Tabelle12[[#This Row],[Z]])</f>
        <v>0</v>
      </c>
      <c r="Q1149">
        <v>136</v>
      </c>
      <c r="R1149">
        <v>109.2</v>
      </c>
      <c r="S1149">
        <v>-41.8</v>
      </c>
      <c r="T1149">
        <v>180</v>
      </c>
      <c r="U1149">
        <v>6.0463400000000003E-6</v>
      </c>
      <c r="V1149">
        <v>-90</v>
      </c>
    </row>
    <row r="1150" spans="1:22">
      <c r="A1150">
        <v>23608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 t="e">
        <f>IF(AND(Tabelle12[[#This Row],[AreaPx]]&gt;0,NOT(Tabelle12[[#This Row],[AreaPx]]="inf")),Tabelle12[[#This Row],[AreaPx]], NA())</f>
        <v>#N/A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f>Tabelle12[[#This Row],[Roll]]+Tabelle12[[#This Row],[Pitch]]</f>
        <v>0</v>
      </c>
      <c r="P1150">
        <f>SQRT(Tabelle12[[#This Row],[X]]*Tabelle12[[#This Row],[X]] + Tabelle12[[#This Row],[Y]]*Tabelle12[[#This Row],[Y]] +Tabelle12[[#This Row],[Z]]*Tabelle12[[#This Row],[Z]])</f>
        <v>0</v>
      </c>
      <c r="Q1150">
        <v>136</v>
      </c>
      <c r="R1150">
        <v>109.2</v>
      </c>
      <c r="S1150">
        <v>-41.8</v>
      </c>
      <c r="T1150">
        <v>180</v>
      </c>
      <c r="U1150">
        <v>6.0463400000000003E-6</v>
      </c>
      <c r="V1150">
        <v>-90</v>
      </c>
    </row>
    <row r="1151" spans="1:22">
      <c r="A1151">
        <v>23629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 t="e">
        <f>IF(AND(Tabelle12[[#This Row],[AreaPx]]&gt;0,NOT(Tabelle12[[#This Row],[AreaPx]]="inf")),Tabelle12[[#This Row],[AreaPx]], NA())</f>
        <v>#N/A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f>Tabelle12[[#This Row],[Roll]]+Tabelle12[[#This Row],[Pitch]]</f>
        <v>0</v>
      </c>
      <c r="P1151">
        <f>SQRT(Tabelle12[[#This Row],[X]]*Tabelle12[[#This Row],[X]] + Tabelle12[[#This Row],[Y]]*Tabelle12[[#This Row],[Y]] +Tabelle12[[#This Row],[Z]]*Tabelle12[[#This Row],[Z]])</f>
        <v>0</v>
      </c>
      <c r="Q1151">
        <v>136</v>
      </c>
      <c r="R1151">
        <v>109.2</v>
      </c>
      <c r="S1151">
        <v>-41.8</v>
      </c>
      <c r="T1151">
        <v>180</v>
      </c>
      <c r="U1151">
        <v>6.0463400000000003E-6</v>
      </c>
      <c r="V1151">
        <v>-90</v>
      </c>
    </row>
    <row r="1152" spans="1:22">
      <c r="A1152">
        <v>23642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 t="e">
        <f>IF(AND(Tabelle12[[#This Row],[AreaPx]]&gt;0,NOT(Tabelle12[[#This Row],[AreaPx]]="inf")),Tabelle12[[#This Row],[AreaPx]], NA())</f>
        <v>#N/A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f>Tabelle12[[#This Row],[Roll]]+Tabelle12[[#This Row],[Pitch]]</f>
        <v>0</v>
      </c>
      <c r="P1152">
        <f>SQRT(Tabelle12[[#This Row],[X]]*Tabelle12[[#This Row],[X]] + Tabelle12[[#This Row],[Y]]*Tabelle12[[#This Row],[Y]] +Tabelle12[[#This Row],[Z]]*Tabelle12[[#This Row],[Z]])</f>
        <v>0</v>
      </c>
      <c r="Q1152">
        <v>136</v>
      </c>
      <c r="R1152">
        <v>109.2</v>
      </c>
      <c r="S1152">
        <v>-41.8</v>
      </c>
      <c r="T1152">
        <v>180</v>
      </c>
      <c r="U1152">
        <v>6.0463400000000003E-6</v>
      </c>
      <c r="V1152">
        <v>-90</v>
      </c>
    </row>
    <row r="1153" spans="1:22">
      <c r="A1153">
        <v>23656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 t="e">
        <f>IF(AND(Tabelle12[[#This Row],[AreaPx]]&gt;0,NOT(Tabelle12[[#This Row],[AreaPx]]="inf")),Tabelle12[[#This Row],[AreaPx]], NA())</f>
        <v>#N/A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f>Tabelle12[[#This Row],[Roll]]+Tabelle12[[#This Row],[Pitch]]</f>
        <v>0</v>
      </c>
      <c r="P1153">
        <f>SQRT(Tabelle12[[#This Row],[X]]*Tabelle12[[#This Row],[X]] + Tabelle12[[#This Row],[Y]]*Tabelle12[[#This Row],[Y]] +Tabelle12[[#This Row],[Z]]*Tabelle12[[#This Row],[Z]])</f>
        <v>0</v>
      </c>
      <c r="Q1153">
        <v>136</v>
      </c>
      <c r="R1153">
        <v>109.2</v>
      </c>
      <c r="S1153">
        <v>-41.8</v>
      </c>
      <c r="T1153">
        <v>180</v>
      </c>
      <c r="U1153">
        <v>6.0463400000000003E-6</v>
      </c>
      <c r="V1153">
        <v>-90</v>
      </c>
    </row>
    <row r="1154" spans="1:22">
      <c r="A1154">
        <v>23668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 t="e">
        <f>IF(AND(Tabelle12[[#This Row],[AreaPx]]&gt;0,NOT(Tabelle12[[#This Row],[AreaPx]]="inf")),Tabelle12[[#This Row],[AreaPx]], NA())</f>
        <v>#N/A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f>Tabelle12[[#This Row],[Roll]]+Tabelle12[[#This Row],[Pitch]]</f>
        <v>0</v>
      </c>
      <c r="P1154">
        <f>SQRT(Tabelle12[[#This Row],[X]]*Tabelle12[[#This Row],[X]] + Tabelle12[[#This Row],[Y]]*Tabelle12[[#This Row],[Y]] +Tabelle12[[#This Row],[Z]]*Tabelle12[[#This Row],[Z]])</f>
        <v>0</v>
      </c>
      <c r="Q1154">
        <v>136</v>
      </c>
      <c r="R1154">
        <v>109.2</v>
      </c>
      <c r="S1154">
        <v>-41.8</v>
      </c>
      <c r="T1154">
        <v>180</v>
      </c>
      <c r="U1154">
        <v>6.0463400000000003E-6</v>
      </c>
      <c r="V1154">
        <v>-90</v>
      </c>
    </row>
    <row r="1155" spans="1:22">
      <c r="A1155">
        <v>23676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 t="e">
        <f>IF(AND(Tabelle12[[#This Row],[AreaPx]]&gt;0,NOT(Tabelle12[[#This Row],[AreaPx]]="inf")),Tabelle12[[#This Row],[AreaPx]], NA())</f>
        <v>#N/A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f>Tabelle12[[#This Row],[Roll]]+Tabelle12[[#This Row],[Pitch]]</f>
        <v>0</v>
      </c>
      <c r="P1155">
        <f>SQRT(Tabelle12[[#This Row],[X]]*Tabelle12[[#This Row],[X]] + Tabelle12[[#This Row],[Y]]*Tabelle12[[#This Row],[Y]] +Tabelle12[[#This Row],[Z]]*Tabelle12[[#This Row],[Z]])</f>
        <v>0</v>
      </c>
      <c r="Q1155">
        <v>136</v>
      </c>
      <c r="R1155">
        <v>109.2</v>
      </c>
      <c r="S1155">
        <v>-41.8</v>
      </c>
      <c r="T1155">
        <v>180</v>
      </c>
      <c r="U1155">
        <v>6.0463400000000003E-6</v>
      </c>
      <c r="V1155">
        <v>-90</v>
      </c>
    </row>
    <row r="1156" spans="1:22">
      <c r="A1156">
        <v>23704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 t="e">
        <f>IF(AND(Tabelle12[[#This Row],[AreaPx]]&gt;0,NOT(Tabelle12[[#This Row],[AreaPx]]="inf")),Tabelle12[[#This Row],[AreaPx]], NA())</f>
        <v>#N/A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f>Tabelle12[[#This Row],[Roll]]+Tabelle12[[#This Row],[Pitch]]</f>
        <v>0</v>
      </c>
      <c r="P1156">
        <f>SQRT(Tabelle12[[#This Row],[X]]*Tabelle12[[#This Row],[X]] + Tabelle12[[#This Row],[Y]]*Tabelle12[[#This Row],[Y]] +Tabelle12[[#This Row],[Z]]*Tabelle12[[#This Row],[Z]])</f>
        <v>0</v>
      </c>
      <c r="Q1156">
        <v>136</v>
      </c>
      <c r="R1156">
        <v>109.2</v>
      </c>
      <c r="S1156">
        <v>-41.8</v>
      </c>
      <c r="T1156">
        <v>180</v>
      </c>
      <c r="U1156">
        <v>6.0463400000000003E-6</v>
      </c>
      <c r="V1156">
        <v>-90</v>
      </c>
    </row>
    <row r="1157" spans="1:22">
      <c r="A1157">
        <v>23716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 t="e">
        <f>IF(AND(Tabelle12[[#This Row],[AreaPx]]&gt;0,NOT(Tabelle12[[#This Row],[AreaPx]]="inf")),Tabelle12[[#This Row],[AreaPx]], NA())</f>
        <v>#N/A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f>Tabelle12[[#This Row],[Roll]]+Tabelle12[[#This Row],[Pitch]]</f>
        <v>0</v>
      </c>
      <c r="P1157">
        <f>SQRT(Tabelle12[[#This Row],[X]]*Tabelle12[[#This Row],[X]] + Tabelle12[[#This Row],[Y]]*Tabelle12[[#This Row],[Y]] +Tabelle12[[#This Row],[Z]]*Tabelle12[[#This Row],[Z]])</f>
        <v>0</v>
      </c>
      <c r="Q1157">
        <v>136</v>
      </c>
      <c r="R1157">
        <v>109.2</v>
      </c>
      <c r="S1157">
        <v>-41.8</v>
      </c>
      <c r="T1157">
        <v>180</v>
      </c>
      <c r="U1157">
        <v>6.0463400000000003E-6</v>
      </c>
      <c r="V1157">
        <v>-90</v>
      </c>
    </row>
    <row r="1158" spans="1:22">
      <c r="A1158">
        <v>23739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 t="e">
        <f>IF(AND(Tabelle12[[#This Row],[AreaPx]]&gt;0,NOT(Tabelle12[[#This Row],[AreaPx]]="inf")),Tabelle12[[#This Row],[AreaPx]], NA())</f>
        <v>#N/A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f>Tabelle12[[#This Row],[Roll]]+Tabelle12[[#This Row],[Pitch]]</f>
        <v>0</v>
      </c>
      <c r="P1158">
        <f>SQRT(Tabelle12[[#This Row],[X]]*Tabelle12[[#This Row],[X]] + Tabelle12[[#This Row],[Y]]*Tabelle12[[#This Row],[Y]] +Tabelle12[[#This Row],[Z]]*Tabelle12[[#This Row],[Z]])</f>
        <v>0</v>
      </c>
      <c r="Q1158">
        <v>136</v>
      </c>
      <c r="R1158">
        <v>109.2</v>
      </c>
      <c r="S1158">
        <v>-41.8</v>
      </c>
      <c r="T1158">
        <v>180</v>
      </c>
      <c r="U1158">
        <v>6.0463400000000003E-6</v>
      </c>
      <c r="V1158">
        <v>-90</v>
      </c>
    </row>
    <row r="1159" spans="1:22">
      <c r="A1159">
        <v>23764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 t="e">
        <f>IF(AND(Tabelle12[[#This Row],[AreaPx]]&gt;0,NOT(Tabelle12[[#This Row],[AreaPx]]="inf")),Tabelle12[[#This Row],[AreaPx]], NA())</f>
        <v>#N/A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f>Tabelle12[[#This Row],[Roll]]+Tabelle12[[#This Row],[Pitch]]</f>
        <v>0</v>
      </c>
      <c r="P1159">
        <f>SQRT(Tabelle12[[#This Row],[X]]*Tabelle12[[#This Row],[X]] + Tabelle12[[#This Row],[Y]]*Tabelle12[[#This Row],[Y]] +Tabelle12[[#This Row],[Z]]*Tabelle12[[#This Row],[Z]])</f>
        <v>0</v>
      </c>
      <c r="Q1159">
        <v>136</v>
      </c>
      <c r="R1159">
        <v>109.2</v>
      </c>
      <c r="S1159">
        <v>-41.8</v>
      </c>
      <c r="T1159">
        <v>180</v>
      </c>
      <c r="U1159">
        <v>6.0463400000000003E-6</v>
      </c>
      <c r="V1159">
        <v>-90</v>
      </c>
    </row>
    <row r="1160" spans="1:22">
      <c r="A1160">
        <v>23781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 t="e">
        <f>IF(AND(Tabelle12[[#This Row],[AreaPx]]&gt;0,NOT(Tabelle12[[#This Row],[AreaPx]]="inf")),Tabelle12[[#This Row],[AreaPx]], NA())</f>
        <v>#N/A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f>Tabelle12[[#This Row],[Roll]]+Tabelle12[[#This Row],[Pitch]]</f>
        <v>0</v>
      </c>
      <c r="P1160">
        <f>SQRT(Tabelle12[[#This Row],[X]]*Tabelle12[[#This Row],[X]] + Tabelle12[[#This Row],[Y]]*Tabelle12[[#This Row],[Y]] +Tabelle12[[#This Row],[Z]]*Tabelle12[[#This Row],[Z]])</f>
        <v>0</v>
      </c>
      <c r="Q1160">
        <v>136</v>
      </c>
      <c r="R1160">
        <v>109.2</v>
      </c>
      <c r="S1160">
        <v>-41.8</v>
      </c>
      <c r="T1160">
        <v>180</v>
      </c>
      <c r="U1160">
        <v>6.0463400000000003E-6</v>
      </c>
      <c r="V1160">
        <v>-90</v>
      </c>
    </row>
    <row r="1161" spans="1:22">
      <c r="A1161">
        <v>23804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 t="e">
        <f>IF(AND(Tabelle12[[#This Row],[AreaPx]]&gt;0,NOT(Tabelle12[[#This Row],[AreaPx]]="inf")),Tabelle12[[#This Row],[AreaPx]], NA())</f>
        <v>#N/A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f>Tabelle12[[#This Row],[Roll]]+Tabelle12[[#This Row],[Pitch]]</f>
        <v>0</v>
      </c>
      <c r="P1161">
        <f>SQRT(Tabelle12[[#This Row],[X]]*Tabelle12[[#This Row],[X]] + Tabelle12[[#This Row],[Y]]*Tabelle12[[#This Row],[Y]] +Tabelle12[[#This Row],[Z]]*Tabelle12[[#This Row],[Z]])</f>
        <v>0</v>
      </c>
      <c r="Q1161">
        <v>136</v>
      </c>
      <c r="R1161">
        <v>109.2</v>
      </c>
      <c r="S1161">
        <v>-41.8</v>
      </c>
      <c r="T1161">
        <v>180</v>
      </c>
      <c r="U1161">
        <v>6.0463400000000003E-6</v>
      </c>
      <c r="V1161">
        <v>-90</v>
      </c>
    </row>
    <row r="1162" spans="1:22">
      <c r="A1162">
        <v>23818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 t="e">
        <f>IF(AND(Tabelle12[[#This Row],[AreaPx]]&gt;0,NOT(Tabelle12[[#This Row],[AreaPx]]="inf")),Tabelle12[[#This Row],[AreaPx]], NA())</f>
        <v>#N/A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f>Tabelle12[[#This Row],[Roll]]+Tabelle12[[#This Row],[Pitch]]</f>
        <v>0</v>
      </c>
      <c r="P1162">
        <f>SQRT(Tabelle12[[#This Row],[X]]*Tabelle12[[#This Row],[X]] + Tabelle12[[#This Row],[Y]]*Tabelle12[[#This Row],[Y]] +Tabelle12[[#This Row],[Z]]*Tabelle12[[#This Row],[Z]])</f>
        <v>0</v>
      </c>
      <c r="Q1162">
        <v>136</v>
      </c>
      <c r="R1162">
        <v>109.2</v>
      </c>
      <c r="S1162">
        <v>-41.8</v>
      </c>
      <c r="T1162">
        <v>180</v>
      </c>
      <c r="U1162">
        <v>6.0463400000000003E-6</v>
      </c>
      <c r="V1162">
        <v>-90</v>
      </c>
    </row>
    <row r="1163" spans="1:22">
      <c r="A1163">
        <v>23841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 t="e">
        <f>IF(AND(Tabelle12[[#This Row],[AreaPx]]&gt;0,NOT(Tabelle12[[#This Row],[AreaPx]]="inf")),Tabelle12[[#This Row],[AreaPx]], NA())</f>
        <v>#N/A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f>Tabelle12[[#This Row],[Roll]]+Tabelle12[[#This Row],[Pitch]]</f>
        <v>0</v>
      </c>
      <c r="P1163">
        <f>SQRT(Tabelle12[[#This Row],[X]]*Tabelle12[[#This Row],[X]] + Tabelle12[[#This Row],[Y]]*Tabelle12[[#This Row],[Y]] +Tabelle12[[#This Row],[Z]]*Tabelle12[[#This Row],[Z]])</f>
        <v>0</v>
      </c>
      <c r="Q1163">
        <v>136</v>
      </c>
      <c r="R1163">
        <v>109.2</v>
      </c>
      <c r="S1163">
        <v>-41.8</v>
      </c>
      <c r="T1163">
        <v>180</v>
      </c>
      <c r="U1163">
        <v>6.0463400000000003E-6</v>
      </c>
      <c r="V1163">
        <v>-90</v>
      </c>
    </row>
    <row r="1164" spans="1:22">
      <c r="A1164">
        <v>23858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 t="e">
        <f>IF(AND(Tabelle12[[#This Row],[AreaPx]]&gt;0,NOT(Tabelle12[[#This Row],[AreaPx]]="inf")),Tabelle12[[#This Row],[AreaPx]], NA())</f>
        <v>#N/A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f>Tabelle12[[#This Row],[Roll]]+Tabelle12[[#This Row],[Pitch]]</f>
        <v>0</v>
      </c>
      <c r="P1164">
        <f>SQRT(Tabelle12[[#This Row],[X]]*Tabelle12[[#This Row],[X]] + Tabelle12[[#This Row],[Y]]*Tabelle12[[#This Row],[Y]] +Tabelle12[[#This Row],[Z]]*Tabelle12[[#This Row],[Z]])</f>
        <v>0</v>
      </c>
      <c r="Q1164">
        <v>136</v>
      </c>
      <c r="R1164">
        <v>109.2</v>
      </c>
      <c r="S1164">
        <v>-41.8</v>
      </c>
      <c r="T1164">
        <v>180</v>
      </c>
      <c r="U1164">
        <v>6.0463400000000003E-6</v>
      </c>
      <c r="V1164">
        <v>-90</v>
      </c>
    </row>
    <row r="1165" spans="1:22">
      <c r="A1165">
        <v>23868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 t="e">
        <f>IF(AND(Tabelle12[[#This Row],[AreaPx]]&gt;0,NOT(Tabelle12[[#This Row],[AreaPx]]="inf")),Tabelle12[[#This Row],[AreaPx]], NA())</f>
        <v>#N/A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f>Tabelle12[[#This Row],[Roll]]+Tabelle12[[#This Row],[Pitch]]</f>
        <v>0</v>
      </c>
      <c r="P1165">
        <f>SQRT(Tabelle12[[#This Row],[X]]*Tabelle12[[#This Row],[X]] + Tabelle12[[#This Row],[Y]]*Tabelle12[[#This Row],[Y]] +Tabelle12[[#This Row],[Z]]*Tabelle12[[#This Row],[Z]])</f>
        <v>0</v>
      </c>
      <c r="Q1165">
        <v>136</v>
      </c>
      <c r="R1165">
        <v>109.2</v>
      </c>
      <c r="S1165">
        <v>-41.8</v>
      </c>
      <c r="T1165">
        <v>180</v>
      </c>
      <c r="U1165">
        <v>6.0463400000000003E-6</v>
      </c>
      <c r="V1165">
        <v>-90</v>
      </c>
    </row>
    <row r="1166" spans="1:22">
      <c r="A1166">
        <v>23876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 t="e">
        <f>IF(AND(Tabelle12[[#This Row],[AreaPx]]&gt;0,NOT(Tabelle12[[#This Row],[AreaPx]]="inf")),Tabelle12[[#This Row],[AreaPx]], NA())</f>
        <v>#N/A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f>Tabelle12[[#This Row],[Roll]]+Tabelle12[[#This Row],[Pitch]]</f>
        <v>0</v>
      </c>
      <c r="P1166">
        <f>SQRT(Tabelle12[[#This Row],[X]]*Tabelle12[[#This Row],[X]] + Tabelle12[[#This Row],[Y]]*Tabelle12[[#This Row],[Y]] +Tabelle12[[#This Row],[Z]]*Tabelle12[[#This Row],[Z]])</f>
        <v>0</v>
      </c>
      <c r="Q1166">
        <v>136</v>
      </c>
      <c r="R1166">
        <v>109.2</v>
      </c>
      <c r="S1166">
        <v>-41.8</v>
      </c>
      <c r="T1166">
        <v>180</v>
      </c>
      <c r="U1166">
        <v>6.0463400000000003E-6</v>
      </c>
      <c r="V1166">
        <v>-90</v>
      </c>
    </row>
    <row r="1167" spans="1:22">
      <c r="A1167">
        <v>23899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 t="e">
        <f>IF(AND(Tabelle12[[#This Row],[AreaPx]]&gt;0,NOT(Tabelle12[[#This Row],[AreaPx]]="inf")),Tabelle12[[#This Row],[AreaPx]], NA())</f>
        <v>#N/A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f>Tabelle12[[#This Row],[Roll]]+Tabelle12[[#This Row],[Pitch]]</f>
        <v>0</v>
      </c>
      <c r="P1167">
        <f>SQRT(Tabelle12[[#This Row],[X]]*Tabelle12[[#This Row],[X]] + Tabelle12[[#This Row],[Y]]*Tabelle12[[#This Row],[Y]] +Tabelle12[[#This Row],[Z]]*Tabelle12[[#This Row],[Z]])</f>
        <v>0</v>
      </c>
      <c r="Q1167">
        <v>136</v>
      </c>
      <c r="R1167">
        <v>109.2</v>
      </c>
      <c r="S1167">
        <v>-41.8</v>
      </c>
      <c r="T1167">
        <v>180</v>
      </c>
      <c r="U1167">
        <v>6.0463400000000003E-6</v>
      </c>
      <c r="V1167">
        <v>-90</v>
      </c>
    </row>
    <row r="1168" spans="1:22">
      <c r="A1168">
        <v>23915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 t="e">
        <f>IF(AND(Tabelle12[[#This Row],[AreaPx]]&gt;0,NOT(Tabelle12[[#This Row],[AreaPx]]="inf")),Tabelle12[[#This Row],[AreaPx]], NA())</f>
        <v>#N/A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f>Tabelle12[[#This Row],[Roll]]+Tabelle12[[#This Row],[Pitch]]</f>
        <v>0</v>
      </c>
      <c r="P1168">
        <f>SQRT(Tabelle12[[#This Row],[X]]*Tabelle12[[#This Row],[X]] + Tabelle12[[#This Row],[Y]]*Tabelle12[[#This Row],[Y]] +Tabelle12[[#This Row],[Z]]*Tabelle12[[#This Row],[Z]])</f>
        <v>0</v>
      </c>
      <c r="Q1168">
        <v>136</v>
      </c>
      <c r="R1168">
        <v>109.2</v>
      </c>
      <c r="S1168">
        <v>-41.8</v>
      </c>
      <c r="T1168">
        <v>180</v>
      </c>
      <c r="U1168">
        <v>6.0463400000000003E-6</v>
      </c>
      <c r="V1168">
        <v>-90</v>
      </c>
    </row>
    <row r="1169" spans="1:22">
      <c r="A1169">
        <v>23939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 t="e">
        <f>IF(AND(Tabelle12[[#This Row],[AreaPx]]&gt;0,NOT(Tabelle12[[#This Row],[AreaPx]]="inf")),Tabelle12[[#This Row],[AreaPx]], NA())</f>
        <v>#N/A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f>Tabelle12[[#This Row],[Roll]]+Tabelle12[[#This Row],[Pitch]]</f>
        <v>0</v>
      </c>
      <c r="P1169">
        <f>SQRT(Tabelle12[[#This Row],[X]]*Tabelle12[[#This Row],[X]] + Tabelle12[[#This Row],[Y]]*Tabelle12[[#This Row],[Y]] +Tabelle12[[#This Row],[Z]]*Tabelle12[[#This Row],[Z]])</f>
        <v>0</v>
      </c>
      <c r="Q1169">
        <v>136</v>
      </c>
      <c r="R1169">
        <v>109.2</v>
      </c>
      <c r="S1169">
        <v>-41.8</v>
      </c>
      <c r="T1169">
        <v>180</v>
      </c>
      <c r="U1169">
        <v>6.0463400000000003E-6</v>
      </c>
      <c r="V1169">
        <v>-90</v>
      </c>
    </row>
    <row r="1170" spans="1:22">
      <c r="A1170">
        <v>23968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 t="e">
        <f>IF(AND(Tabelle12[[#This Row],[AreaPx]]&gt;0,NOT(Tabelle12[[#This Row],[AreaPx]]="inf")),Tabelle12[[#This Row],[AreaPx]], NA())</f>
        <v>#N/A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f>Tabelle12[[#This Row],[Roll]]+Tabelle12[[#This Row],[Pitch]]</f>
        <v>0</v>
      </c>
      <c r="P1170">
        <f>SQRT(Tabelle12[[#This Row],[X]]*Tabelle12[[#This Row],[X]] + Tabelle12[[#This Row],[Y]]*Tabelle12[[#This Row],[Y]] +Tabelle12[[#This Row],[Z]]*Tabelle12[[#This Row],[Z]])</f>
        <v>0</v>
      </c>
      <c r="Q1170">
        <v>136</v>
      </c>
      <c r="R1170">
        <v>109.2</v>
      </c>
      <c r="S1170">
        <v>-41.8</v>
      </c>
      <c r="T1170">
        <v>180</v>
      </c>
      <c r="U1170">
        <v>6.0463400000000003E-6</v>
      </c>
      <c r="V1170">
        <v>-90</v>
      </c>
    </row>
    <row r="1171" spans="1:22">
      <c r="A1171">
        <v>23983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 t="e">
        <f>IF(AND(Tabelle12[[#This Row],[AreaPx]]&gt;0,NOT(Tabelle12[[#This Row],[AreaPx]]="inf")),Tabelle12[[#This Row],[AreaPx]], NA())</f>
        <v>#N/A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f>Tabelle12[[#This Row],[Roll]]+Tabelle12[[#This Row],[Pitch]]</f>
        <v>0</v>
      </c>
      <c r="P1171">
        <f>SQRT(Tabelle12[[#This Row],[X]]*Tabelle12[[#This Row],[X]] + Tabelle12[[#This Row],[Y]]*Tabelle12[[#This Row],[Y]] +Tabelle12[[#This Row],[Z]]*Tabelle12[[#This Row],[Z]])</f>
        <v>0</v>
      </c>
      <c r="Q1171">
        <v>136</v>
      </c>
      <c r="R1171">
        <v>109.2</v>
      </c>
      <c r="S1171">
        <v>-41.8</v>
      </c>
      <c r="T1171">
        <v>180</v>
      </c>
      <c r="U1171">
        <v>6.0463400000000003E-6</v>
      </c>
      <c r="V1171">
        <v>-90</v>
      </c>
    </row>
    <row r="1172" spans="1:22">
      <c r="A1172">
        <v>24009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 t="e">
        <f>IF(AND(Tabelle12[[#This Row],[AreaPx]]&gt;0,NOT(Tabelle12[[#This Row],[AreaPx]]="inf")),Tabelle12[[#This Row],[AreaPx]], NA())</f>
        <v>#N/A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f>Tabelle12[[#This Row],[Roll]]+Tabelle12[[#This Row],[Pitch]]</f>
        <v>0</v>
      </c>
      <c r="P1172">
        <f>SQRT(Tabelle12[[#This Row],[X]]*Tabelle12[[#This Row],[X]] + Tabelle12[[#This Row],[Y]]*Tabelle12[[#This Row],[Y]] +Tabelle12[[#This Row],[Z]]*Tabelle12[[#This Row],[Z]])</f>
        <v>0</v>
      </c>
      <c r="Q1172">
        <v>136</v>
      </c>
      <c r="R1172">
        <v>109.2</v>
      </c>
      <c r="S1172">
        <v>-41.8</v>
      </c>
      <c r="T1172">
        <v>180</v>
      </c>
      <c r="U1172">
        <v>6.0463400000000003E-6</v>
      </c>
      <c r="V1172">
        <v>-90</v>
      </c>
    </row>
    <row r="1173" spans="1:22">
      <c r="A1173">
        <v>24041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 t="e">
        <f>IF(AND(Tabelle12[[#This Row],[AreaPx]]&gt;0,NOT(Tabelle12[[#This Row],[AreaPx]]="inf")),Tabelle12[[#This Row],[AreaPx]], NA())</f>
        <v>#N/A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f>Tabelle12[[#This Row],[Roll]]+Tabelle12[[#This Row],[Pitch]]</f>
        <v>0</v>
      </c>
      <c r="P1173">
        <f>SQRT(Tabelle12[[#This Row],[X]]*Tabelle12[[#This Row],[X]] + Tabelle12[[#This Row],[Y]]*Tabelle12[[#This Row],[Y]] +Tabelle12[[#This Row],[Z]]*Tabelle12[[#This Row],[Z]])</f>
        <v>0</v>
      </c>
      <c r="Q1173">
        <v>136</v>
      </c>
      <c r="R1173">
        <v>109.2</v>
      </c>
      <c r="S1173">
        <v>-41.8</v>
      </c>
      <c r="T1173">
        <v>180</v>
      </c>
      <c r="U1173">
        <v>6.0463400000000003E-6</v>
      </c>
      <c r="V1173">
        <v>-90</v>
      </c>
    </row>
    <row r="1174" spans="1:22">
      <c r="A1174">
        <v>24064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 t="e">
        <f>IF(AND(Tabelle12[[#This Row],[AreaPx]]&gt;0,NOT(Tabelle12[[#This Row],[AreaPx]]="inf")),Tabelle12[[#This Row],[AreaPx]], NA())</f>
        <v>#N/A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f>Tabelle12[[#This Row],[Roll]]+Tabelle12[[#This Row],[Pitch]]</f>
        <v>0</v>
      </c>
      <c r="P1174">
        <f>SQRT(Tabelle12[[#This Row],[X]]*Tabelle12[[#This Row],[X]] + Tabelle12[[#This Row],[Y]]*Tabelle12[[#This Row],[Y]] +Tabelle12[[#This Row],[Z]]*Tabelle12[[#This Row],[Z]])</f>
        <v>0</v>
      </c>
      <c r="Q1174">
        <v>136</v>
      </c>
      <c r="R1174">
        <v>109.2</v>
      </c>
      <c r="S1174">
        <v>-41.8</v>
      </c>
      <c r="T1174">
        <v>180</v>
      </c>
      <c r="U1174">
        <v>6.0463400000000003E-6</v>
      </c>
      <c r="V1174">
        <v>-90</v>
      </c>
    </row>
    <row r="1175" spans="1:22">
      <c r="A1175">
        <v>24074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 t="e">
        <f>IF(AND(Tabelle12[[#This Row],[AreaPx]]&gt;0,NOT(Tabelle12[[#This Row],[AreaPx]]="inf")),Tabelle12[[#This Row],[AreaPx]], NA())</f>
        <v>#N/A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f>Tabelle12[[#This Row],[Roll]]+Tabelle12[[#This Row],[Pitch]]</f>
        <v>0</v>
      </c>
      <c r="P1175">
        <f>SQRT(Tabelle12[[#This Row],[X]]*Tabelle12[[#This Row],[X]] + Tabelle12[[#This Row],[Y]]*Tabelle12[[#This Row],[Y]] +Tabelle12[[#This Row],[Z]]*Tabelle12[[#This Row],[Z]])</f>
        <v>0</v>
      </c>
      <c r="Q1175">
        <v>136</v>
      </c>
      <c r="R1175">
        <v>109.2</v>
      </c>
      <c r="S1175">
        <v>-41.8</v>
      </c>
      <c r="T1175">
        <v>180</v>
      </c>
      <c r="U1175">
        <v>6.0463400000000003E-6</v>
      </c>
      <c r="V1175">
        <v>-90</v>
      </c>
    </row>
    <row r="1176" spans="1:22">
      <c r="A1176">
        <v>24108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 t="e">
        <f>IF(AND(Tabelle12[[#This Row],[AreaPx]]&gt;0,NOT(Tabelle12[[#This Row],[AreaPx]]="inf")),Tabelle12[[#This Row],[AreaPx]], NA())</f>
        <v>#N/A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f>Tabelle12[[#This Row],[Roll]]+Tabelle12[[#This Row],[Pitch]]</f>
        <v>0</v>
      </c>
      <c r="P1176">
        <f>SQRT(Tabelle12[[#This Row],[X]]*Tabelle12[[#This Row],[X]] + Tabelle12[[#This Row],[Y]]*Tabelle12[[#This Row],[Y]] +Tabelle12[[#This Row],[Z]]*Tabelle12[[#This Row],[Z]])</f>
        <v>0</v>
      </c>
      <c r="Q1176">
        <v>136</v>
      </c>
      <c r="R1176">
        <v>109.2</v>
      </c>
      <c r="S1176">
        <v>-41.8</v>
      </c>
      <c r="T1176">
        <v>180</v>
      </c>
      <c r="U1176">
        <v>6.0463400000000003E-6</v>
      </c>
      <c r="V1176">
        <v>-90</v>
      </c>
    </row>
    <row r="1177" spans="1:22">
      <c r="A1177">
        <v>24138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 t="e">
        <f>IF(AND(Tabelle12[[#This Row],[AreaPx]]&gt;0,NOT(Tabelle12[[#This Row],[AreaPx]]="inf")),Tabelle12[[#This Row],[AreaPx]], NA())</f>
        <v>#N/A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f>Tabelle12[[#This Row],[Roll]]+Tabelle12[[#This Row],[Pitch]]</f>
        <v>0</v>
      </c>
      <c r="P1177">
        <f>SQRT(Tabelle12[[#This Row],[X]]*Tabelle12[[#This Row],[X]] + Tabelle12[[#This Row],[Y]]*Tabelle12[[#This Row],[Y]] +Tabelle12[[#This Row],[Z]]*Tabelle12[[#This Row],[Z]])</f>
        <v>0</v>
      </c>
      <c r="Q1177">
        <v>136</v>
      </c>
      <c r="R1177">
        <v>109.2</v>
      </c>
      <c r="S1177">
        <v>-41.8</v>
      </c>
      <c r="T1177">
        <v>180</v>
      </c>
      <c r="U1177">
        <v>6.0463400000000003E-6</v>
      </c>
      <c r="V1177">
        <v>-90</v>
      </c>
    </row>
    <row r="1178" spans="1:22">
      <c r="A1178">
        <v>24152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 t="e">
        <f>IF(AND(Tabelle12[[#This Row],[AreaPx]]&gt;0,NOT(Tabelle12[[#This Row],[AreaPx]]="inf")),Tabelle12[[#This Row],[AreaPx]], NA())</f>
        <v>#N/A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f>Tabelle12[[#This Row],[Roll]]+Tabelle12[[#This Row],[Pitch]]</f>
        <v>0</v>
      </c>
      <c r="P1178">
        <f>SQRT(Tabelle12[[#This Row],[X]]*Tabelle12[[#This Row],[X]] + Tabelle12[[#This Row],[Y]]*Tabelle12[[#This Row],[Y]] +Tabelle12[[#This Row],[Z]]*Tabelle12[[#This Row],[Z]])</f>
        <v>0</v>
      </c>
      <c r="Q1178">
        <v>136</v>
      </c>
      <c r="R1178">
        <v>109.2</v>
      </c>
      <c r="S1178">
        <v>-41.8</v>
      </c>
      <c r="T1178">
        <v>180</v>
      </c>
      <c r="U1178">
        <v>6.0463400000000003E-6</v>
      </c>
      <c r="V1178">
        <v>-90</v>
      </c>
    </row>
    <row r="1179" spans="1:22">
      <c r="A1179">
        <v>24181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 t="e">
        <f>IF(AND(Tabelle12[[#This Row],[AreaPx]]&gt;0,NOT(Tabelle12[[#This Row],[AreaPx]]="inf")),Tabelle12[[#This Row],[AreaPx]], NA())</f>
        <v>#N/A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f>Tabelle12[[#This Row],[Roll]]+Tabelle12[[#This Row],[Pitch]]</f>
        <v>0</v>
      </c>
      <c r="P1179">
        <f>SQRT(Tabelle12[[#This Row],[X]]*Tabelle12[[#This Row],[X]] + Tabelle12[[#This Row],[Y]]*Tabelle12[[#This Row],[Y]] +Tabelle12[[#This Row],[Z]]*Tabelle12[[#This Row],[Z]])</f>
        <v>0</v>
      </c>
      <c r="Q1179">
        <v>136</v>
      </c>
      <c r="R1179">
        <v>109.2</v>
      </c>
      <c r="S1179">
        <v>-41.8</v>
      </c>
      <c r="T1179">
        <v>180</v>
      </c>
      <c r="U1179">
        <v>6.0463400000000003E-6</v>
      </c>
      <c r="V1179">
        <v>-90</v>
      </c>
    </row>
    <row r="1180" spans="1:22">
      <c r="A1180">
        <v>24205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 t="e">
        <f>IF(AND(Tabelle12[[#This Row],[AreaPx]]&gt;0,NOT(Tabelle12[[#This Row],[AreaPx]]="inf")),Tabelle12[[#This Row],[AreaPx]], NA())</f>
        <v>#N/A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f>Tabelle12[[#This Row],[Roll]]+Tabelle12[[#This Row],[Pitch]]</f>
        <v>0</v>
      </c>
      <c r="P1180">
        <f>SQRT(Tabelle12[[#This Row],[X]]*Tabelle12[[#This Row],[X]] + Tabelle12[[#This Row],[Y]]*Tabelle12[[#This Row],[Y]] +Tabelle12[[#This Row],[Z]]*Tabelle12[[#This Row],[Z]])</f>
        <v>0</v>
      </c>
      <c r="Q1180">
        <v>136</v>
      </c>
      <c r="R1180">
        <v>109.2</v>
      </c>
      <c r="S1180">
        <v>-41.8</v>
      </c>
      <c r="T1180">
        <v>180</v>
      </c>
      <c r="U1180">
        <v>6.0463400000000003E-6</v>
      </c>
      <c r="V1180">
        <v>-90</v>
      </c>
    </row>
    <row r="1181" spans="1:22">
      <c r="A1181">
        <v>24221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 t="e">
        <f>IF(AND(Tabelle12[[#This Row],[AreaPx]]&gt;0,NOT(Tabelle12[[#This Row],[AreaPx]]="inf")),Tabelle12[[#This Row],[AreaPx]], NA())</f>
        <v>#N/A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f>Tabelle12[[#This Row],[Roll]]+Tabelle12[[#This Row],[Pitch]]</f>
        <v>0</v>
      </c>
      <c r="P1181">
        <f>SQRT(Tabelle12[[#This Row],[X]]*Tabelle12[[#This Row],[X]] + Tabelle12[[#This Row],[Y]]*Tabelle12[[#This Row],[Y]] +Tabelle12[[#This Row],[Z]]*Tabelle12[[#This Row],[Z]])</f>
        <v>0</v>
      </c>
      <c r="Q1181">
        <v>136</v>
      </c>
      <c r="R1181">
        <v>109.2</v>
      </c>
      <c r="S1181">
        <v>-41.8</v>
      </c>
      <c r="T1181">
        <v>180</v>
      </c>
      <c r="U1181">
        <v>6.0463400000000003E-6</v>
      </c>
      <c r="V1181">
        <v>-90</v>
      </c>
    </row>
    <row r="1182" spans="1:22">
      <c r="A1182">
        <v>24243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 t="e">
        <f>IF(AND(Tabelle12[[#This Row],[AreaPx]]&gt;0,NOT(Tabelle12[[#This Row],[AreaPx]]="inf")),Tabelle12[[#This Row],[AreaPx]], NA())</f>
        <v>#N/A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f>Tabelle12[[#This Row],[Roll]]+Tabelle12[[#This Row],[Pitch]]</f>
        <v>0</v>
      </c>
      <c r="P1182">
        <f>SQRT(Tabelle12[[#This Row],[X]]*Tabelle12[[#This Row],[X]] + Tabelle12[[#This Row],[Y]]*Tabelle12[[#This Row],[Y]] +Tabelle12[[#This Row],[Z]]*Tabelle12[[#This Row],[Z]])</f>
        <v>0</v>
      </c>
      <c r="Q1182">
        <v>136</v>
      </c>
      <c r="R1182">
        <v>109.2</v>
      </c>
      <c r="S1182">
        <v>-41.8</v>
      </c>
      <c r="T1182">
        <v>180</v>
      </c>
      <c r="U1182">
        <v>6.0463400000000003E-6</v>
      </c>
      <c r="V1182">
        <v>-90</v>
      </c>
    </row>
    <row r="1183" spans="1:22">
      <c r="A1183">
        <v>24265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 t="e">
        <f>IF(AND(Tabelle12[[#This Row],[AreaPx]]&gt;0,NOT(Tabelle12[[#This Row],[AreaPx]]="inf")),Tabelle12[[#This Row],[AreaPx]], NA())</f>
        <v>#N/A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f>Tabelle12[[#This Row],[Roll]]+Tabelle12[[#This Row],[Pitch]]</f>
        <v>0</v>
      </c>
      <c r="P1183">
        <f>SQRT(Tabelle12[[#This Row],[X]]*Tabelle12[[#This Row],[X]] + Tabelle12[[#This Row],[Y]]*Tabelle12[[#This Row],[Y]] +Tabelle12[[#This Row],[Z]]*Tabelle12[[#This Row],[Z]])</f>
        <v>0</v>
      </c>
      <c r="Q1183">
        <v>136</v>
      </c>
      <c r="R1183">
        <v>109.2</v>
      </c>
      <c r="S1183">
        <v>-41.8</v>
      </c>
      <c r="T1183">
        <v>180</v>
      </c>
      <c r="U1183">
        <v>6.0463400000000003E-6</v>
      </c>
      <c r="V1183">
        <v>-90</v>
      </c>
    </row>
    <row r="1184" spans="1:22">
      <c r="A1184">
        <v>24276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 t="e">
        <f>IF(AND(Tabelle12[[#This Row],[AreaPx]]&gt;0,NOT(Tabelle12[[#This Row],[AreaPx]]="inf")),Tabelle12[[#This Row],[AreaPx]], NA())</f>
        <v>#N/A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f>Tabelle12[[#This Row],[Roll]]+Tabelle12[[#This Row],[Pitch]]</f>
        <v>0</v>
      </c>
      <c r="P1184">
        <f>SQRT(Tabelle12[[#This Row],[X]]*Tabelle12[[#This Row],[X]] + Tabelle12[[#This Row],[Y]]*Tabelle12[[#This Row],[Y]] +Tabelle12[[#This Row],[Z]]*Tabelle12[[#This Row],[Z]])</f>
        <v>0</v>
      </c>
      <c r="Q1184">
        <v>136</v>
      </c>
      <c r="R1184">
        <v>109.2</v>
      </c>
      <c r="S1184">
        <v>-41.8</v>
      </c>
      <c r="T1184">
        <v>180</v>
      </c>
      <c r="U1184">
        <v>6.0463400000000003E-6</v>
      </c>
      <c r="V1184">
        <v>-90</v>
      </c>
    </row>
    <row r="1185" spans="1:22">
      <c r="A1185">
        <v>24300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 t="e">
        <f>IF(AND(Tabelle12[[#This Row],[AreaPx]]&gt;0,NOT(Tabelle12[[#This Row],[AreaPx]]="inf")),Tabelle12[[#This Row],[AreaPx]], NA())</f>
        <v>#N/A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f>Tabelle12[[#This Row],[Roll]]+Tabelle12[[#This Row],[Pitch]]</f>
        <v>0</v>
      </c>
      <c r="P1185">
        <f>SQRT(Tabelle12[[#This Row],[X]]*Tabelle12[[#This Row],[X]] + Tabelle12[[#This Row],[Y]]*Tabelle12[[#This Row],[Y]] +Tabelle12[[#This Row],[Z]]*Tabelle12[[#This Row],[Z]])</f>
        <v>0</v>
      </c>
      <c r="Q1185">
        <v>136</v>
      </c>
      <c r="R1185">
        <v>109.2</v>
      </c>
      <c r="S1185">
        <v>-41.8</v>
      </c>
      <c r="T1185">
        <v>180</v>
      </c>
      <c r="U1185">
        <v>6.0463400000000003E-6</v>
      </c>
      <c r="V1185">
        <v>-90</v>
      </c>
    </row>
    <row r="1186" spans="1:22">
      <c r="A1186">
        <v>24314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 t="e">
        <f>IF(AND(Tabelle12[[#This Row],[AreaPx]]&gt;0,NOT(Tabelle12[[#This Row],[AreaPx]]="inf")),Tabelle12[[#This Row],[AreaPx]], NA())</f>
        <v>#N/A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f>Tabelle12[[#This Row],[Roll]]+Tabelle12[[#This Row],[Pitch]]</f>
        <v>0</v>
      </c>
      <c r="P1186">
        <f>SQRT(Tabelle12[[#This Row],[X]]*Tabelle12[[#This Row],[X]] + Tabelle12[[#This Row],[Y]]*Tabelle12[[#This Row],[Y]] +Tabelle12[[#This Row],[Z]]*Tabelle12[[#This Row],[Z]])</f>
        <v>0</v>
      </c>
      <c r="Q1186">
        <v>136</v>
      </c>
      <c r="R1186">
        <v>109.2</v>
      </c>
      <c r="S1186">
        <v>-41.8</v>
      </c>
      <c r="T1186">
        <v>180</v>
      </c>
      <c r="U1186">
        <v>6.0463400000000003E-6</v>
      </c>
      <c r="V1186">
        <v>-90</v>
      </c>
    </row>
    <row r="1187" spans="1:22">
      <c r="A1187">
        <v>24342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 t="e">
        <f>IF(AND(Tabelle12[[#This Row],[AreaPx]]&gt;0,NOT(Tabelle12[[#This Row],[AreaPx]]="inf")),Tabelle12[[#This Row],[AreaPx]], NA())</f>
        <v>#N/A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f>Tabelle12[[#This Row],[Roll]]+Tabelle12[[#This Row],[Pitch]]</f>
        <v>0</v>
      </c>
      <c r="P1187">
        <f>SQRT(Tabelle12[[#This Row],[X]]*Tabelle12[[#This Row],[X]] + Tabelle12[[#This Row],[Y]]*Tabelle12[[#This Row],[Y]] +Tabelle12[[#This Row],[Z]]*Tabelle12[[#This Row],[Z]])</f>
        <v>0</v>
      </c>
      <c r="Q1187">
        <v>136</v>
      </c>
      <c r="R1187">
        <v>109.2</v>
      </c>
      <c r="S1187">
        <v>-41.8</v>
      </c>
      <c r="T1187">
        <v>180</v>
      </c>
      <c r="U1187">
        <v>6.0463400000000003E-6</v>
      </c>
      <c r="V1187">
        <v>-90</v>
      </c>
    </row>
    <row r="1188" spans="1:22">
      <c r="A1188">
        <v>24370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 t="e">
        <f>IF(AND(Tabelle12[[#This Row],[AreaPx]]&gt;0,NOT(Tabelle12[[#This Row],[AreaPx]]="inf")),Tabelle12[[#This Row],[AreaPx]], NA())</f>
        <v>#N/A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f>Tabelle12[[#This Row],[Roll]]+Tabelle12[[#This Row],[Pitch]]</f>
        <v>0</v>
      </c>
      <c r="P1188">
        <f>SQRT(Tabelle12[[#This Row],[X]]*Tabelle12[[#This Row],[X]] + Tabelle12[[#This Row],[Y]]*Tabelle12[[#This Row],[Y]] +Tabelle12[[#This Row],[Z]]*Tabelle12[[#This Row],[Z]])</f>
        <v>0</v>
      </c>
      <c r="Q1188">
        <v>136</v>
      </c>
      <c r="R1188">
        <v>109.2</v>
      </c>
      <c r="S1188">
        <v>-41.8</v>
      </c>
      <c r="T1188">
        <v>180</v>
      </c>
      <c r="U1188">
        <v>6.0463400000000003E-6</v>
      </c>
      <c r="V1188">
        <v>-90</v>
      </c>
    </row>
    <row r="1189" spans="1:22">
      <c r="A1189">
        <v>24378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 t="e">
        <f>IF(AND(Tabelle12[[#This Row],[AreaPx]]&gt;0,NOT(Tabelle12[[#This Row],[AreaPx]]="inf")),Tabelle12[[#This Row],[AreaPx]], NA())</f>
        <v>#N/A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f>Tabelle12[[#This Row],[Roll]]+Tabelle12[[#This Row],[Pitch]]</f>
        <v>0</v>
      </c>
      <c r="P1189">
        <f>SQRT(Tabelle12[[#This Row],[X]]*Tabelle12[[#This Row],[X]] + Tabelle12[[#This Row],[Y]]*Tabelle12[[#This Row],[Y]] +Tabelle12[[#This Row],[Z]]*Tabelle12[[#This Row],[Z]])</f>
        <v>0</v>
      </c>
      <c r="Q1189">
        <v>136</v>
      </c>
      <c r="R1189">
        <v>109.2</v>
      </c>
      <c r="S1189">
        <v>-41.8</v>
      </c>
      <c r="T1189">
        <v>180</v>
      </c>
      <c r="U1189">
        <v>6.0463400000000003E-6</v>
      </c>
      <c r="V1189">
        <v>-90</v>
      </c>
    </row>
    <row r="1190" spans="1:22">
      <c r="A1190">
        <v>24401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 t="e">
        <f>IF(AND(Tabelle12[[#This Row],[AreaPx]]&gt;0,NOT(Tabelle12[[#This Row],[AreaPx]]="inf")),Tabelle12[[#This Row],[AreaPx]], NA())</f>
        <v>#N/A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f>Tabelle12[[#This Row],[Roll]]+Tabelle12[[#This Row],[Pitch]]</f>
        <v>0</v>
      </c>
      <c r="P1190">
        <f>SQRT(Tabelle12[[#This Row],[X]]*Tabelle12[[#This Row],[X]] + Tabelle12[[#This Row],[Y]]*Tabelle12[[#This Row],[Y]] +Tabelle12[[#This Row],[Z]]*Tabelle12[[#This Row],[Z]])</f>
        <v>0</v>
      </c>
      <c r="Q1190">
        <v>136</v>
      </c>
      <c r="R1190">
        <v>109.2</v>
      </c>
      <c r="S1190">
        <v>-41.8</v>
      </c>
      <c r="T1190">
        <v>180</v>
      </c>
      <c r="U1190">
        <v>6.0463400000000003E-6</v>
      </c>
      <c r="V1190">
        <v>-90</v>
      </c>
    </row>
    <row r="1191" spans="1:22">
      <c r="A1191">
        <v>24416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 t="e">
        <f>IF(AND(Tabelle12[[#This Row],[AreaPx]]&gt;0,NOT(Tabelle12[[#This Row],[AreaPx]]="inf")),Tabelle12[[#This Row],[AreaPx]], NA())</f>
        <v>#N/A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f>Tabelle12[[#This Row],[Roll]]+Tabelle12[[#This Row],[Pitch]]</f>
        <v>0</v>
      </c>
      <c r="P1191">
        <f>SQRT(Tabelle12[[#This Row],[X]]*Tabelle12[[#This Row],[X]] + Tabelle12[[#This Row],[Y]]*Tabelle12[[#This Row],[Y]] +Tabelle12[[#This Row],[Z]]*Tabelle12[[#This Row],[Z]])</f>
        <v>0</v>
      </c>
      <c r="Q1191">
        <v>136</v>
      </c>
      <c r="R1191">
        <v>109.2</v>
      </c>
      <c r="S1191">
        <v>-41.8</v>
      </c>
      <c r="T1191">
        <v>180</v>
      </c>
      <c r="U1191">
        <v>6.0463400000000003E-6</v>
      </c>
      <c r="V1191">
        <v>-90</v>
      </c>
    </row>
    <row r="1192" spans="1:22">
      <c r="A1192">
        <v>24441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 t="e">
        <f>IF(AND(Tabelle12[[#This Row],[AreaPx]]&gt;0,NOT(Tabelle12[[#This Row],[AreaPx]]="inf")),Tabelle12[[#This Row],[AreaPx]], NA())</f>
        <v>#N/A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f>Tabelle12[[#This Row],[Roll]]+Tabelle12[[#This Row],[Pitch]]</f>
        <v>0</v>
      </c>
      <c r="P1192">
        <f>SQRT(Tabelle12[[#This Row],[X]]*Tabelle12[[#This Row],[X]] + Tabelle12[[#This Row],[Y]]*Tabelle12[[#This Row],[Y]] +Tabelle12[[#This Row],[Z]]*Tabelle12[[#This Row],[Z]])</f>
        <v>0</v>
      </c>
      <c r="Q1192">
        <v>136</v>
      </c>
      <c r="R1192">
        <v>109.2</v>
      </c>
      <c r="S1192">
        <v>-41.8</v>
      </c>
      <c r="T1192">
        <v>180</v>
      </c>
      <c r="U1192">
        <v>6.0463400000000003E-6</v>
      </c>
      <c r="V1192">
        <v>-90</v>
      </c>
    </row>
    <row r="1193" spans="1:22">
      <c r="A1193">
        <v>24464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 t="e">
        <f>IF(AND(Tabelle12[[#This Row],[AreaPx]]&gt;0,NOT(Tabelle12[[#This Row],[AreaPx]]="inf")),Tabelle12[[#This Row],[AreaPx]], NA())</f>
        <v>#N/A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f>Tabelle12[[#This Row],[Roll]]+Tabelle12[[#This Row],[Pitch]]</f>
        <v>0</v>
      </c>
      <c r="P1193">
        <f>SQRT(Tabelle12[[#This Row],[X]]*Tabelle12[[#This Row],[X]] + Tabelle12[[#This Row],[Y]]*Tabelle12[[#This Row],[Y]] +Tabelle12[[#This Row],[Z]]*Tabelle12[[#This Row],[Z]])</f>
        <v>0</v>
      </c>
      <c r="Q1193">
        <v>136</v>
      </c>
      <c r="R1193">
        <v>109.2</v>
      </c>
      <c r="S1193">
        <v>-41.8</v>
      </c>
      <c r="T1193">
        <v>180</v>
      </c>
      <c r="U1193">
        <v>6.0463400000000003E-6</v>
      </c>
      <c r="V1193">
        <v>-90</v>
      </c>
    </row>
    <row r="1194" spans="1:22">
      <c r="A1194">
        <v>24475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 t="e">
        <f>IF(AND(Tabelle12[[#This Row],[AreaPx]]&gt;0,NOT(Tabelle12[[#This Row],[AreaPx]]="inf")),Tabelle12[[#This Row],[AreaPx]], NA())</f>
        <v>#N/A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f>Tabelle12[[#This Row],[Roll]]+Tabelle12[[#This Row],[Pitch]]</f>
        <v>0</v>
      </c>
      <c r="P1194">
        <f>SQRT(Tabelle12[[#This Row],[X]]*Tabelle12[[#This Row],[X]] + Tabelle12[[#This Row],[Y]]*Tabelle12[[#This Row],[Y]] +Tabelle12[[#This Row],[Z]]*Tabelle12[[#This Row],[Z]])</f>
        <v>0</v>
      </c>
      <c r="Q1194">
        <v>136</v>
      </c>
      <c r="R1194">
        <v>109.2</v>
      </c>
      <c r="S1194">
        <v>-41.8</v>
      </c>
      <c r="T1194">
        <v>180</v>
      </c>
      <c r="U1194">
        <v>6.0463400000000003E-6</v>
      </c>
      <c r="V1194">
        <v>-90</v>
      </c>
    </row>
    <row r="1195" spans="1:22">
      <c r="A1195">
        <v>24501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 t="e">
        <f>IF(AND(Tabelle12[[#This Row],[AreaPx]]&gt;0,NOT(Tabelle12[[#This Row],[AreaPx]]="inf")),Tabelle12[[#This Row],[AreaPx]], NA())</f>
        <v>#N/A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f>Tabelle12[[#This Row],[Roll]]+Tabelle12[[#This Row],[Pitch]]</f>
        <v>0</v>
      </c>
      <c r="P1195">
        <f>SQRT(Tabelle12[[#This Row],[X]]*Tabelle12[[#This Row],[X]] + Tabelle12[[#This Row],[Y]]*Tabelle12[[#This Row],[Y]] +Tabelle12[[#This Row],[Z]]*Tabelle12[[#This Row],[Z]])</f>
        <v>0</v>
      </c>
      <c r="Q1195">
        <v>136</v>
      </c>
      <c r="R1195">
        <v>109.2</v>
      </c>
      <c r="S1195">
        <v>-41.8</v>
      </c>
      <c r="T1195">
        <v>180</v>
      </c>
      <c r="U1195">
        <v>6.0463400000000003E-6</v>
      </c>
      <c r="V1195">
        <v>-90</v>
      </c>
    </row>
    <row r="1196" spans="1:22">
      <c r="A1196">
        <v>24513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 t="e">
        <f>IF(AND(Tabelle12[[#This Row],[AreaPx]]&gt;0,NOT(Tabelle12[[#This Row],[AreaPx]]="inf")),Tabelle12[[#This Row],[AreaPx]], NA())</f>
        <v>#N/A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f>Tabelle12[[#This Row],[Roll]]+Tabelle12[[#This Row],[Pitch]]</f>
        <v>0</v>
      </c>
      <c r="P1196">
        <f>SQRT(Tabelle12[[#This Row],[X]]*Tabelle12[[#This Row],[X]] + Tabelle12[[#This Row],[Y]]*Tabelle12[[#This Row],[Y]] +Tabelle12[[#This Row],[Z]]*Tabelle12[[#This Row],[Z]])</f>
        <v>0</v>
      </c>
      <c r="Q1196">
        <v>136</v>
      </c>
      <c r="R1196">
        <v>109.2</v>
      </c>
      <c r="S1196">
        <v>-41.8</v>
      </c>
      <c r="T1196">
        <v>180</v>
      </c>
      <c r="U1196">
        <v>6.0463400000000003E-6</v>
      </c>
      <c r="V1196">
        <v>-90</v>
      </c>
    </row>
    <row r="1197" spans="1:22">
      <c r="A1197">
        <v>24541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 t="e">
        <f>IF(AND(Tabelle12[[#This Row],[AreaPx]]&gt;0,NOT(Tabelle12[[#This Row],[AreaPx]]="inf")),Tabelle12[[#This Row],[AreaPx]], NA())</f>
        <v>#N/A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f>Tabelle12[[#This Row],[Roll]]+Tabelle12[[#This Row],[Pitch]]</f>
        <v>0</v>
      </c>
      <c r="P1197">
        <f>SQRT(Tabelle12[[#This Row],[X]]*Tabelle12[[#This Row],[X]] + Tabelle12[[#This Row],[Y]]*Tabelle12[[#This Row],[Y]] +Tabelle12[[#This Row],[Z]]*Tabelle12[[#This Row],[Z]])</f>
        <v>0</v>
      </c>
      <c r="Q1197">
        <v>136</v>
      </c>
      <c r="R1197">
        <v>109.2</v>
      </c>
      <c r="S1197">
        <v>-41.8</v>
      </c>
      <c r="T1197">
        <v>180</v>
      </c>
      <c r="U1197">
        <v>6.0463400000000003E-6</v>
      </c>
      <c r="V1197">
        <v>-90</v>
      </c>
    </row>
    <row r="1198" spans="1:22">
      <c r="A1198">
        <v>24571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 t="e">
        <f>IF(AND(Tabelle12[[#This Row],[AreaPx]]&gt;0,NOT(Tabelle12[[#This Row],[AreaPx]]="inf")),Tabelle12[[#This Row],[AreaPx]], NA())</f>
        <v>#N/A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f>Tabelle12[[#This Row],[Roll]]+Tabelle12[[#This Row],[Pitch]]</f>
        <v>0</v>
      </c>
      <c r="P1198">
        <f>SQRT(Tabelle12[[#This Row],[X]]*Tabelle12[[#This Row],[X]] + Tabelle12[[#This Row],[Y]]*Tabelle12[[#This Row],[Y]] +Tabelle12[[#This Row],[Z]]*Tabelle12[[#This Row],[Z]])</f>
        <v>0</v>
      </c>
      <c r="Q1198">
        <v>136</v>
      </c>
      <c r="R1198">
        <v>109.2</v>
      </c>
      <c r="S1198">
        <v>-41.8</v>
      </c>
      <c r="T1198">
        <v>180</v>
      </c>
      <c r="U1198">
        <v>6.0463400000000003E-6</v>
      </c>
      <c r="V1198">
        <v>-90</v>
      </c>
    </row>
    <row r="1199" spans="1:22">
      <c r="A1199">
        <v>24583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 t="e">
        <f>IF(AND(Tabelle12[[#This Row],[AreaPx]]&gt;0,NOT(Tabelle12[[#This Row],[AreaPx]]="inf")),Tabelle12[[#This Row],[AreaPx]], NA())</f>
        <v>#N/A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f>Tabelle12[[#This Row],[Roll]]+Tabelle12[[#This Row],[Pitch]]</f>
        <v>0</v>
      </c>
      <c r="P1199">
        <f>SQRT(Tabelle12[[#This Row],[X]]*Tabelle12[[#This Row],[X]] + Tabelle12[[#This Row],[Y]]*Tabelle12[[#This Row],[Y]] +Tabelle12[[#This Row],[Z]]*Tabelle12[[#This Row],[Z]])</f>
        <v>0</v>
      </c>
      <c r="Q1199">
        <v>136</v>
      </c>
      <c r="R1199">
        <v>109.2</v>
      </c>
      <c r="S1199">
        <v>-41.8</v>
      </c>
      <c r="T1199">
        <v>180</v>
      </c>
      <c r="U1199">
        <v>6.0463400000000003E-6</v>
      </c>
      <c r="V1199">
        <v>-90</v>
      </c>
    </row>
    <row r="1200" spans="1:22">
      <c r="A1200">
        <v>24607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 t="e">
        <f>IF(AND(Tabelle12[[#This Row],[AreaPx]]&gt;0,NOT(Tabelle12[[#This Row],[AreaPx]]="inf")),Tabelle12[[#This Row],[AreaPx]], NA())</f>
        <v>#N/A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f>Tabelle12[[#This Row],[Roll]]+Tabelle12[[#This Row],[Pitch]]</f>
        <v>0</v>
      </c>
      <c r="P1200">
        <f>SQRT(Tabelle12[[#This Row],[X]]*Tabelle12[[#This Row],[X]] + Tabelle12[[#This Row],[Y]]*Tabelle12[[#This Row],[Y]] +Tabelle12[[#This Row],[Z]]*Tabelle12[[#This Row],[Z]])</f>
        <v>0</v>
      </c>
      <c r="Q1200">
        <v>136</v>
      </c>
      <c r="R1200">
        <v>109.2</v>
      </c>
      <c r="S1200">
        <v>-41.8</v>
      </c>
      <c r="T1200">
        <v>180</v>
      </c>
      <c r="U1200">
        <v>6.0463400000000003E-6</v>
      </c>
      <c r="V1200">
        <v>-90</v>
      </c>
    </row>
    <row r="1201" spans="1:22">
      <c r="A1201">
        <v>24642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 t="e">
        <f>IF(AND(Tabelle12[[#This Row],[AreaPx]]&gt;0,NOT(Tabelle12[[#This Row],[AreaPx]]="inf")),Tabelle12[[#This Row],[AreaPx]], NA())</f>
        <v>#N/A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f>Tabelle12[[#This Row],[Roll]]+Tabelle12[[#This Row],[Pitch]]</f>
        <v>0</v>
      </c>
      <c r="P1201">
        <f>SQRT(Tabelle12[[#This Row],[X]]*Tabelle12[[#This Row],[X]] + Tabelle12[[#This Row],[Y]]*Tabelle12[[#This Row],[Y]] +Tabelle12[[#This Row],[Z]]*Tabelle12[[#This Row],[Z]])</f>
        <v>0</v>
      </c>
      <c r="Q1201">
        <v>136</v>
      </c>
      <c r="R1201">
        <v>109.2</v>
      </c>
      <c r="S1201">
        <v>-41.8</v>
      </c>
      <c r="T1201">
        <v>180</v>
      </c>
      <c r="U1201">
        <v>6.0463400000000003E-6</v>
      </c>
      <c r="V1201">
        <v>-90</v>
      </c>
    </row>
    <row r="1202" spans="1:22">
      <c r="A1202">
        <v>24664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 t="e">
        <f>IF(AND(Tabelle12[[#This Row],[AreaPx]]&gt;0,NOT(Tabelle12[[#This Row],[AreaPx]]="inf")),Tabelle12[[#This Row],[AreaPx]], NA())</f>
        <v>#N/A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f>Tabelle12[[#This Row],[Roll]]+Tabelle12[[#This Row],[Pitch]]</f>
        <v>0</v>
      </c>
      <c r="P1202">
        <f>SQRT(Tabelle12[[#This Row],[X]]*Tabelle12[[#This Row],[X]] + Tabelle12[[#This Row],[Y]]*Tabelle12[[#This Row],[Y]] +Tabelle12[[#This Row],[Z]]*Tabelle12[[#This Row],[Z]])</f>
        <v>0</v>
      </c>
      <c r="Q1202">
        <v>136</v>
      </c>
      <c r="R1202">
        <v>109.2</v>
      </c>
      <c r="S1202">
        <v>-41.8</v>
      </c>
      <c r="T1202">
        <v>180</v>
      </c>
      <c r="U1202">
        <v>6.0463400000000003E-6</v>
      </c>
      <c r="V1202">
        <v>-90</v>
      </c>
    </row>
    <row r="1203" spans="1:22">
      <c r="A1203">
        <v>24674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 t="e">
        <f>IF(AND(Tabelle12[[#This Row],[AreaPx]]&gt;0,NOT(Tabelle12[[#This Row],[AreaPx]]="inf")),Tabelle12[[#This Row],[AreaPx]], NA())</f>
        <v>#N/A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f>Tabelle12[[#This Row],[Roll]]+Tabelle12[[#This Row],[Pitch]]</f>
        <v>0</v>
      </c>
      <c r="P1203">
        <f>SQRT(Tabelle12[[#This Row],[X]]*Tabelle12[[#This Row],[X]] + Tabelle12[[#This Row],[Y]]*Tabelle12[[#This Row],[Y]] +Tabelle12[[#This Row],[Z]]*Tabelle12[[#This Row],[Z]])</f>
        <v>0</v>
      </c>
      <c r="Q1203">
        <v>136</v>
      </c>
      <c r="R1203">
        <v>109.2</v>
      </c>
      <c r="S1203">
        <v>-41.8</v>
      </c>
      <c r="T1203">
        <v>180</v>
      </c>
      <c r="U1203">
        <v>6.0463400000000003E-6</v>
      </c>
      <c r="V1203">
        <v>-90</v>
      </c>
    </row>
    <row r="1204" spans="1:22">
      <c r="A1204">
        <v>24701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 t="e">
        <f>IF(AND(Tabelle12[[#This Row],[AreaPx]]&gt;0,NOT(Tabelle12[[#This Row],[AreaPx]]="inf")),Tabelle12[[#This Row],[AreaPx]], NA())</f>
        <v>#N/A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f>Tabelle12[[#This Row],[Roll]]+Tabelle12[[#This Row],[Pitch]]</f>
        <v>0</v>
      </c>
      <c r="P1204">
        <f>SQRT(Tabelle12[[#This Row],[X]]*Tabelle12[[#This Row],[X]] + Tabelle12[[#This Row],[Y]]*Tabelle12[[#This Row],[Y]] +Tabelle12[[#This Row],[Z]]*Tabelle12[[#This Row],[Z]])</f>
        <v>0</v>
      </c>
      <c r="Q1204">
        <v>136</v>
      </c>
      <c r="R1204">
        <v>109.2</v>
      </c>
      <c r="S1204">
        <v>-41.8</v>
      </c>
      <c r="T1204">
        <v>180</v>
      </c>
      <c r="U1204">
        <v>6.0463400000000003E-6</v>
      </c>
      <c r="V1204">
        <v>-90</v>
      </c>
    </row>
    <row r="1205" spans="1:22">
      <c r="A1205">
        <v>24715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 t="e">
        <f>IF(AND(Tabelle12[[#This Row],[AreaPx]]&gt;0,NOT(Tabelle12[[#This Row],[AreaPx]]="inf")),Tabelle12[[#This Row],[AreaPx]], NA())</f>
        <v>#N/A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f>Tabelle12[[#This Row],[Roll]]+Tabelle12[[#This Row],[Pitch]]</f>
        <v>0</v>
      </c>
      <c r="P1205">
        <f>SQRT(Tabelle12[[#This Row],[X]]*Tabelle12[[#This Row],[X]] + Tabelle12[[#This Row],[Y]]*Tabelle12[[#This Row],[Y]] +Tabelle12[[#This Row],[Z]]*Tabelle12[[#This Row],[Z]])</f>
        <v>0</v>
      </c>
      <c r="Q1205">
        <v>136</v>
      </c>
      <c r="R1205">
        <v>109.2</v>
      </c>
      <c r="S1205">
        <v>-41.8</v>
      </c>
      <c r="T1205">
        <v>180</v>
      </c>
      <c r="U1205">
        <v>6.0463400000000003E-6</v>
      </c>
      <c r="V1205">
        <v>-90</v>
      </c>
    </row>
    <row r="1206" spans="1:22">
      <c r="A1206">
        <v>24739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 t="e">
        <f>IF(AND(Tabelle12[[#This Row],[AreaPx]]&gt;0,NOT(Tabelle12[[#This Row],[AreaPx]]="inf")),Tabelle12[[#This Row],[AreaPx]], NA())</f>
        <v>#N/A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f>Tabelle12[[#This Row],[Roll]]+Tabelle12[[#This Row],[Pitch]]</f>
        <v>0</v>
      </c>
      <c r="P1206">
        <f>SQRT(Tabelle12[[#This Row],[X]]*Tabelle12[[#This Row],[X]] + Tabelle12[[#This Row],[Y]]*Tabelle12[[#This Row],[Y]] +Tabelle12[[#This Row],[Z]]*Tabelle12[[#This Row],[Z]])</f>
        <v>0</v>
      </c>
      <c r="Q1206">
        <v>136</v>
      </c>
      <c r="R1206">
        <v>109.2</v>
      </c>
      <c r="S1206">
        <v>-41.8</v>
      </c>
      <c r="T1206">
        <v>180</v>
      </c>
      <c r="U1206">
        <v>6.0463400000000003E-6</v>
      </c>
      <c r="V1206">
        <v>-90</v>
      </c>
    </row>
    <row r="1207" spans="1:22">
      <c r="A1207">
        <v>24762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 t="e">
        <f>IF(AND(Tabelle12[[#This Row],[AreaPx]]&gt;0,NOT(Tabelle12[[#This Row],[AreaPx]]="inf")),Tabelle12[[#This Row],[AreaPx]], NA())</f>
        <v>#N/A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f>Tabelle12[[#This Row],[Roll]]+Tabelle12[[#This Row],[Pitch]]</f>
        <v>0</v>
      </c>
      <c r="P1207">
        <f>SQRT(Tabelle12[[#This Row],[X]]*Tabelle12[[#This Row],[X]] + Tabelle12[[#This Row],[Y]]*Tabelle12[[#This Row],[Y]] +Tabelle12[[#This Row],[Z]]*Tabelle12[[#This Row],[Z]])</f>
        <v>0</v>
      </c>
      <c r="Q1207">
        <v>136</v>
      </c>
      <c r="R1207">
        <v>109.2</v>
      </c>
      <c r="S1207">
        <v>-41.8</v>
      </c>
      <c r="T1207">
        <v>180</v>
      </c>
      <c r="U1207">
        <v>6.0463400000000003E-6</v>
      </c>
      <c r="V1207">
        <v>-90</v>
      </c>
    </row>
    <row r="1208" spans="1:22">
      <c r="A1208">
        <v>24777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 t="e">
        <f>IF(AND(Tabelle12[[#This Row],[AreaPx]]&gt;0,NOT(Tabelle12[[#This Row],[AreaPx]]="inf")),Tabelle12[[#This Row],[AreaPx]], NA())</f>
        <v>#N/A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f>Tabelle12[[#This Row],[Roll]]+Tabelle12[[#This Row],[Pitch]]</f>
        <v>0</v>
      </c>
      <c r="P1208">
        <f>SQRT(Tabelle12[[#This Row],[X]]*Tabelle12[[#This Row],[X]] + Tabelle12[[#This Row],[Y]]*Tabelle12[[#This Row],[Y]] +Tabelle12[[#This Row],[Z]]*Tabelle12[[#This Row],[Z]])</f>
        <v>0</v>
      </c>
      <c r="Q1208">
        <v>136</v>
      </c>
      <c r="R1208">
        <v>109.2</v>
      </c>
      <c r="S1208">
        <v>-41.8</v>
      </c>
      <c r="T1208">
        <v>180</v>
      </c>
      <c r="U1208">
        <v>6.0463400000000003E-6</v>
      </c>
      <c r="V1208">
        <v>-90</v>
      </c>
    </row>
    <row r="1209" spans="1:22">
      <c r="A1209">
        <v>24798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 t="e">
        <f>IF(AND(Tabelle12[[#This Row],[AreaPx]]&gt;0,NOT(Tabelle12[[#This Row],[AreaPx]]="inf")),Tabelle12[[#This Row],[AreaPx]], NA())</f>
        <v>#N/A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f>Tabelle12[[#This Row],[Roll]]+Tabelle12[[#This Row],[Pitch]]</f>
        <v>0</v>
      </c>
      <c r="P1209">
        <f>SQRT(Tabelle12[[#This Row],[X]]*Tabelle12[[#This Row],[X]] + Tabelle12[[#This Row],[Y]]*Tabelle12[[#This Row],[Y]] +Tabelle12[[#This Row],[Z]]*Tabelle12[[#This Row],[Z]])</f>
        <v>0</v>
      </c>
      <c r="Q1209">
        <v>136</v>
      </c>
      <c r="R1209">
        <v>109.2</v>
      </c>
      <c r="S1209">
        <v>-41.8</v>
      </c>
      <c r="T1209">
        <v>180</v>
      </c>
      <c r="U1209">
        <v>6.0463400000000003E-6</v>
      </c>
      <c r="V1209">
        <v>-90</v>
      </c>
    </row>
    <row r="1210" spans="1:22">
      <c r="A1210">
        <v>24817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 t="e">
        <f>IF(AND(Tabelle12[[#This Row],[AreaPx]]&gt;0,NOT(Tabelle12[[#This Row],[AreaPx]]="inf")),Tabelle12[[#This Row],[AreaPx]], NA())</f>
        <v>#N/A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f>Tabelle12[[#This Row],[Roll]]+Tabelle12[[#This Row],[Pitch]]</f>
        <v>0</v>
      </c>
      <c r="P1210">
        <f>SQRT(Tabelle12[[#This Row],[X]]*Tabelle12[[#This Row],[X]] + Tabelle12[[#This Row],[Y]]*Tabelle12[[#This Row],[Y]] +Tabelle12[[#This Row],[Z]]*Tabelle12[[#This Row],[Z]])</f>
        <v>0</v>
      </c>
      <c r="Q1210">
        <v>136</v>
      </c>
      <c r="R1210">
        <v>109.2</v>
      </c>
      <c r="S1210">
        <v>-41.8</v>
      </c>
      <c r="T1210">
        <v>180</v>
      </c>
      <c r="U1210">
        <v>6.0463400000000003E-6</v>
      </c>
      <c r="V1210">
        <v>-90</v>
      </c>
    </row>
    <row r="1211" spans="1:22">
      <c r="A1211">
        <v>24842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 t="e">
        <f>IF(AND(Tabelle12[[#This Row],[AreaPx]]&gt;0,NOT(Tabelle12[[#This Row],[AreaPx]]="inf")),Tabelle12[[#This Row],[AreaPx]], NA())</f>
        <v>#N/A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f>Tabelle12[[#This Row],[Roll]]+Tabelle12[[#This Row],[Pitch]]</f>
        <v>0</v>
      </c>
      <c r="P1211">
        <f>SQRT(Tabelle12[[#This Row],[X]]*Tabelle12[[#This Row],[X]] + Tabelle12[[#This Row],[Y]]*Tabelle12[[#This Row],[Y]] +Tabelle12[[#This Row],[Z]]*Tabelle12[[#This Row],[Z]])</f>
        <v>0</v>
      </c>
      <c r="Q1211">
        <v>136</v>
      </c>
      <c r="R1211">
        <v>109.2</v>
      </c>
      <c r="S1211">
        <v>-41.8</v>
      </c>
      <c r="T1211">
        <v>180</v>
      </c>
      <c r="U1211">
        <v>6.0463400000000003E-6</v>
      </c>
      <c r="V1211">
        <v>-90</v>
      </c>
    </row>
    <row r="1212" spans="1:22">
      <c r="A1212">
        <v>24865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 t="e">
        <f>IF(AND(Tabelle12[[#This Row],[AreaPx]]&gt;0,NOT(Tabelle12[[#This Row],[AreaPx]]="inf")),Tabelle12[[#This Row],[AreaPx]], NA())</f>
        <v>#N/A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f>Tabelle12[[#This Row],[Roll]]+Tabelle12[[#This Row],[Pitch]]</f>
        <v>0</v>
      </c>
      <c r="P1212">
        <f>SQRT(Tabelle12[[#This Row],[X]]*Tabelle12[[#This Row],[X]] + Tabelle12[[#This Row],[Y]]*Tabelle12[[#This Row],[Y]] +Tabelle12[[#This Row],[Z]]*Tabelle12[[#This Row],[Z]])</f>
        <v>0</v>
      </c>
      <c r="Q1212">
        <v>136</v>
      </c>
      <c r="R1212">
        <v>109.2</v>
      </c>
      <c r="S1212">
        <v>-41.8</v>
      </c>
      <c r="T1212">
        <v>180</v>
      </c>
      <c r="U1212">
        <v>6.0463400000000003E-6</v>
      </c>
      <c r="V1212">
        <v>-90</v>
      </c>
    </row>
    <row r="1213" spans="1:22">
      <c r="A1213">
        <v>24876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 t="e">
        <f>IF(AND(Tabelle12[[#This Row],[AreaPx]]&gt;0,NOT(Tabelle12[[#This Row],[AreaPx]]="inf")),Tabelle12[[#This Row],[AreaPx]], NA())</f>
        <v>#N/A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f>Tabelle12[[#This Row],[Roll]]+Tabelle12[[#This Row],[Pitch]]</f>
        <v>0</v>
      </c>
      <c r="P1213">
        <f>SQRT(Tabelle12[[#This Row],[X]]*Tabelle12[[#This Row],[X]] + Tabelle12[[#This Row],[Y]]*Tabelle12[[#This Row],[Y]] +Tabelle12[[#This Row],[Z]]*Tabelle12[[#This Row],[Z]])</f>
        <v>0</v>
      </c>
      <c r="Q1213">
        <v>136</v>
      </c>
      <c r="R1213">
        <v>109.2</v>
      </c>
      <c r="S1213">
        <v>-41.8</v>
      </c>
      <c r="T1213">
        <v>180</v>
      </c>
      <c r="U1213">
        <v>6.0463400000000003E-6</v>
      </c>
      <c r="V1213">
        <v>-90</v>
      </c>
    </row>
    <row r="1214" spans="1:22">
      <c r="A1214">
        <v>24899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 t="e">
        <f>IF(AND(Tabelle12[[#This Row],[AreaPx]]&gt;0,NOT(Tabelle12[[#This Row],[AreaPx]]="inf")),Tabelle12[[#This Row],[AreaPx]], NA())</f>
        <v>#N/A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f>Tabelle12[[#This Row],[Roll]]+Tabelle12[[#This Row],[Pitch]]</f>
        <v>0</v>
      </c>
      <c r="P1214">
        <f>SQRT(Tabelle12[[#This Row],[X]]*Tabelle12[[#This Row],[X]] + Tabelle12[[#This Row],[Y]]*Tabelle12[[#This Row],[Y]] +Tabelle12[[#This Row],[Z]]*Tabelle12[[#This Row],[Z]])</f>
        <v>0</v>
      </c>
      <c r="Q1214">
        <v>136</v>
      </c>
      <c r="R1214">
        <v>109.2</v>
      </c>
      <c r="S1214">
        <v>-41.8</v>
      </c>
      <c r="T1214">
        <v>180</v>
      </c>
      <c r="U1214">
        <v>6.0463400000000003E-6</v>
      </c>
      <c r="V1214">
        <v>-90</v>
      </c>
    </row>
    <row r="1215" spans="1:22">
      <c r="A1215">
        <v>24912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 t="e">
        <f>IF(AND(Tabelle12[[#This Row],[AreaPx]]&gt;0,NOT(Tabelle12[[#This Row],[AreaPx]]="inf")),Tabelle12[[#This Row],[AreaPx]], NA())</f>
        <v>#N/A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f>Tabelle12[[#This Row],[Roll]]+Tabelle12[[#This Row],[Pitch]]</f>
        <v>0</v>
      </c>
      <c r="P1215">
        <f>SQRT(Tabelle12[[#This Row],[X]]*Tabelle12[[#This Row],[X]] + Tabelle12[[#This Row],[Y]]*Tabelle12[[#This Row],[Y]] +Tabelle12[[#This Row],[Z]]*Tabelle12[[#This Row],[Z]])</f>
        <v>0</v>
      </c>
      <c r="Q1215">
        <v>136</v>
      </c>
      <c r="R1215">
        <v>109.2</v>
      </c>
      <c r="S1215">
        <v>-41.8</v>
      </c>
      <c r="T1215">
        <v>180</v>
      </c>
      <c r="U1215">
        <v>6.0463400000000003E-6</v>
      </c>
      <c r="V1215">
        <v>-90</v>
      </c>
    </row>
    <row r="1216" spans="1:22">
      <c r="A1216">
        <v>24939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 t="e">
        <f>IF(AND(Tabelle12[[#This Row],[AreaPx]]&gt;0,NOT(Tabelle12[[#This Row],[AreaPx]]="inf")),Tabelle12[[#This Row],[AreaPx]], NA())</f>
        <v>#N/A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f>Tabelle12[[#This Row],[Roll]]+Tabelle12[[#This Row],[Pitch]]</f>
        <v>0</v>
      </c>
      <c r="P1216">
        <f>SQRT(Tabelle12[[#This Row],[X]]*Tabelle12[[#This Row],[X]] + Tabelle12[[#This Row],[Y]]*Tabelle12[[#This Row],[Y]] +Tabelle12[[#This Row],[Z]]*Tabelle12[[#This Row],[Z]])</f>
        <v>0</v>
      </c>
      <c r="Q1216">
        <v>136</v>
      </c>
      <c r="R1216">
        <v>109.2</v>
      </c>
      <c r="S1216">
        <v>-41.8</v>
      </c>
      <c r="T1216">
        <v>180</v>
      </c>
      <c r="U1216">
        <v>6.0463400000000003E-6</v>
      </c>
      <c r="V1216">
        <v>-90</v>
      </c>
    </row>
    <row r="1217" spans="1:22">
      <c r="A1217">
        <v>24975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 t="e">
        <f>IF(AND(Tabelle12[[#This Row],[AreaPx]]&gt;0,NOT(Tabelle12[[#This Row],[AreaPx]]="inf")),Tabelle12[[#This Row],[AreaPx]], NA())</f>
        <v>#N/A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f>Tabelle12[[#This Row],[Roll]]+Tabelle12[[#This Row],[Pitch]]</f>
        <v>0</v>
      </c>
      <c r="P1217">
        <f>SQRT(Tabelle12[[#This Row],[X]]*Tabelle12[[#This Row],[X]] + Tabelle12[[#This Row],[Y]]*Tabelle12[[#This Row],[Y]] +Tabelle12[[#This Row],[Z]]*Tabelle12[[#This Row],[Z]])</f>
        <v>0</v>
      </c>
      <c r="Q1217">
        <v>136</v>
      </c>
      <c r="R1217">
        <v>109.2</v>
      </c>
      <c r="S1217">
        <v>-41.8</v>
      </c>
      <c r="T1217">
        <v>180</v>
      </c>
      <c r="U1217">
        <v>6.0463400000000003E-6</v>
      </c>
      <c r="V1217">
        <v>-90</v>
      </c>
    </row>
    <row r="1218" spans="1:22">
      <c r="A1218">
        <v>24995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 t="e">
        <f>IF(AND(Tabelle12[[#This Row],[AreaPx]]&gt;0,NOT(Tabelle12[[#This Row],[AreaPx]]="inf")),Tabelle12[[#This Row],[AreaPx]], NA())</f>
        <v>#N/A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f>Tabelle12[[#This Row],[Roll]]+Tabelle12[[#This Row],[Pitch]]</f>
        <v>0</v>
      </c>
      <c r="P1218">
        <f>SQRT(Tabelle12[[#This Row],[X]]*Tabelle12[[#This Row],[X]] + Tabelle12[[#This Row],[Y]]*Tabelle12[[#This Row],[Y]] +Tabelle12[[#This Row],[Z]]*Tabelle12[[#This Row],[Z]])</f>
        <v>0</v>
      </c>
      <c r="Q1218">
        <v>136</v>
      </c>
      <c r="R1218">
        <v>109.2</v>
      </c>
      <c r="S1218">
        <v>-41.8</v>
      </c>
      <c r="T1218">
        <v>180</v>
      </c>
      <c r="U1218">
        <v>6.0463400000000003E-6</v>
      </c>
      <c r="V1218">
        <v>-90</v>
      </c>
    </row>
    <row r="1219" spans="1:22">
      <c r="A1219">
        <v>25006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 t="e">
        <f>IF(AND(Tabelle12[[#This Row],[AreaPx]]&gt;0,NOT(Tabelle12[[#This Row],[AreaPx]]="inf")),Tabelle12[[#This Row],[AreaPx]], NA())</f>
        <v>#N/A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f>Tabelle12[[#This Row],[Roll]]+Tabelle12[[#This Row],[Pitch]]</f>
        <v>0</v>
      </c>
      <c r="P1219">
        <f>SQRT(Tabelle12[[#This Row],[X]]*Tabelle12[[#This Row],[X]] + Tabelle12[[#This Row],[Y]]*Tabelle12[[#This Row],[Y]] +Tabelle12[[#This Row],[Z]]*Tabelle12[[#This Row],[Z]])</f>
        <v>0</v>
      </c>
      <c r="Q1219">
        <v>136</v>
      </c>
      <c r="R1219">
        <v>109.2</v>
      </c>
      <c r="S1219">
        <v>-41.8</v>
      </c>
      <c r="T1219">
        <v>180</v>
      </c>
      <c r="U1219">
        <v>6.0463400000000003E-6</v>
      </c>
      <c r="V1219">
        <v>-90</v>
      </c>
    </row>
    <row r="1220" spans="1:22">
      <c r="A1220">
        <v>25020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 t="e">
        <f>IF(AND(Tabelle12[[#This Row],[AreaPx]]&gt;0,NOT(Tabelle12[[#This Row],[AreaPx]]="inf")),Tabelle12[[#This Row],[AreaPx]], NA())</f>
        <v>#N/A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f>Tabelle12[[#This Row],[Roll]]+Tabelle12[[#This Row],[Pitch]]</f>
        <v>0</v>
      </c>
      <c r="P1220">
        <f>SQRT(Tabelle12[[#This Row],[X]]*Tabelle12[[#This Row],[X]] + Tabelle12[[#This Row],[Y]]*Tabelle12[[#This Row],[Y]] +Tabelle12[[#This Row],[Z]]*Tabelle12[[#This Row],[Z]])</f>
        <v>0</v>
      </c>
      <c r="Q1220">
        <v>136</v>
      </c>
      <c r="R1220">
        <v>109.2</v>
      </c>
      <c r="S1220">
        <v>-41.8</v>
      </c>
      <c r="T1220">
        <v>180</v>
      </c>
      <c r="U1220">
        <v>6.0463400000000003E-6</v>
      </c>
      <c r="V1220">
        <v>-90</v>
      </c>
    </row>
    <row r="1221" spans="1:22">
      <c r="A1221">
        <v>25031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 t="e">
        <f>IF(AND(Tabelle12[[#This Row],[AreaPx]]&gt;0,NOT(Tabelle12[[#This Row],[AreaPx]]="inf")),Tabelle12[[#This Row],[AreaPx]], NA())</f>
        <v>#N/A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f>Tabelle12[[#This Row],[Roll]]+Tabelle12[[#This Row],[Pitch]]</f>
        <v>0</v>
      </c>
      <c r="P1221">
        <f>SQRT(Tabelle12[[#This Row],[X]]*Tabelle12[[#This Row],[X]] + Tabelle12[[#This Row],[Y]]*Tabelle12[[#This Row],[Y]] +Tabelle12[[#This Row],[Z]]*Tabelle12[[#This Row],[Z]])</f>
        <v>0</v>
      </c>
      <c r="Q1221">
        <v>136</v>
      </c>
      <c r="R1221">
        <v>109.2</v>
      </c>
      <c r="S1221">
        <v>-41.8</v>
      </c>
      <c r="T1221">
        <v>180</v>
      </c>
      <c r="U1221">
        <v>6.0463400000000003E-6</v>
      </c>
      <c r="V1221">
        <v>-90</v>
      </c>
    </row>
    <row r="1222" spans="1:22">
      <c r="A1222">
        <v>25040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 t="e">
        <f>IF(AND(Tabelle12[[#This Row],[AreaPx]]&gt;0,NOT(Tabelle12[[#This Row],[AreaPx]]="inf")),Tabelle12[[#This Row],[AreaPx]], NA())</f>
        <v>#N/A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f>Tabelle12[[#This Row],[Roll]]+Tabelle12[[#This Row],[Pitch]]</f>
        <v>0</v>
      </c>
      <c r="P1222">
        <f>SQRT(Tabelle12[[#This Row],[X]]*Tabelle12[[#This Row],[X]] + Tabelle12[[#This Row],[Y]]*Tabelle12[[#This Row],[Y]] +Tabelle12[[#This Row],[Z]]*Tabelle12[[#This Row],[Z]])</f>
        <v>0</v>
      </c>
      <c r="Q1222">
        <v>136</v>
      </c>
      <c r="R1222">
        <v>109.2</v>
      </c>
      <c r="S1222">
        <v>-41.8</v>
      </c>
      <c r="T1222">
        <v>180</v>
      </c>
      <c r="U1222">
        <v>6.0463400000000003E-6</v>
      </c>
      <c r="V1222">
        <v>-90</v>
      </c>
    </row>
    <row r="1223" spans="1:22">
      <c r="A1223">
        <v>25063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 t="e">
        <f>IF(AND(Tabelle12[[#This Row],[AreaPx]]&gt;0,NOT(Tabelle12[[#This Row],[AreaPx]]="inf")),Tabelle12[[#This Row],[AreaPx]], NA())</f>
        <v>#N/A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f>Tabelle12[[#This Row],[Roll]]+Tabelle12[[#This Row],[Pitch]]</f>
        <v>0</v>
      </c>
      <c r="P1223">
        <f>SQRT(Tabelle12[[#This Row],[X]]*Tabelle12[[#This Row],[X]] + Tabelle12[[#This Row],[Y]]*Tabelle12[[#This Row],[Y]] +Tabelle12[[#This Row],[Z]]*Tabelle12[[#This Row],[Z]])</f>
        <v>0</v>
      </c>
      <c r="Q1223">
        <v>136</v>
      </c>
      <c r="R1223">
        <v>109.2</v>
      </c>
      <c r="S1223">
        <v>-41.8</v>
      </c>
      <c r="T1223">
        <v>180</v>
      </c>
      <c r="U1223">
        <v>6.0463400000000003E-6</v>
      </c>
      <c r="V1223">
        <v>-90</v>
      </c>
    </row>
    <row r="1224" spans="1:22">
      <c r="A1224">
        <v>25076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 t="e">
        <f>IF(AND(Tabelle12[[#This Row],[AreaPx]]&gt;0,NOT(Tabelle12[[#This Row],[AreaPx]]="inf")),Tabelle12[[#This Row],[AreaPx]], NA())</f>
        <v>#N/A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f>Tabelle12[[#This Row],[Roll]]+Tabelle12[[#This Row],[Pitch]]</f>
        <v>0</v>
      </c>
      <c r="P1224">
        <f>SQRT(Tabelle12[[#This Row],[X]]*Tabelle12[[#This Row],[X]] + Tabelle12[[#This Row],[Y]]*Tabelle12[[#This Row],[Y]] +Tabelle12[[#This Row],[Z]]*Tabelle12[[#This Row],[Z]])</f>
        <v>0</v>
      </c>
      <c r="Q1224">
        <v>136</v>
      </c>
      <c r="R1224">
        <v>109.2</v>
      </c>
      <c r="S1224">
        <v>-41.8</v>
      </c>
      <c r="T1224">
        <v>180</v>
      </c>
      <c r="U1224">
        <v>6.0463400000000003E-6</v>
      </c>
      <c r="V1224">
        <v>-90</v>
      </c>
    </row>
    <row r="1225" spans="1:22">
      <c r="A1225">
        <v>25099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 t="e">
        <f>IF(AND(Tabelle12[[#This Row],[AreaPx]]&gt;0,NOT(Tabelle12[[#This Row],[AreaPx]]="inf")),Tabelle12[[#This Row],[AreaPx]], NA())</f>
        <v>#N/A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f>Tabelle12[[#This Row],[Roll]]+Tabelle12[[#This Row],[Pitch]]</f>
        <v>0</v>
      </c>
      <c r="P1225">
        <f>SQRT(Tabelle12[[#This Row],[X]]*Tabelle12[[#This Row],[X]] + Tabelle12[[#This Row],[Y]]*Tabelle12[[#This Row],[Y]] +Tabelle12[[#This Row],[Z]]*Tabelle12[[#This Row],[Z]])</f>
        <v>0</v>
      </c>
      <c r="Q1225">
        <v>136</v>
      </c>
      <c r="R1225">
        <v>109.2</v>
      </c>
      <c r="S1225">
        <v>-41.8</v>
      </c>
      <c r="T1225">
        <v>180</v>
      </c>
      <c r="U1225">
        <v>6.0463400000000003E-6</v>
      </c>
      <c r="V1225">
        <v>-90</v>
      </c>
    </row>
    <row r="1226" spans="1:22">
      <c r="A1226">
        <v>25109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 t="e">
        <f>IF(AND(Tabelle12[[#This Row],[AreaPx]]&gt;0,NOT(Tabelle12[[#This Row],[AreaPx]]="inf")),Tabelle12[[#This Row],[AreaPx]], NA())</f>
        <v>#N/A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f>Tabelle12[[#This Row],[Roll]]+Tabelle12[[#This Row],[Pitch]]</f>
        <v>0</v>
      </c>
      <c r="P1226">
        <f>SQRT(Tabelle12[[#This Row],[X]]*Tabelle12[[#This Row],[X]] + Tabelle12[[#This Row],[Y]]*Tabelle12[[#This Row],[Y]] +Tabelle12[[#This Row],[Z]]*Tabelle12[[#This Row],[Z]])</f>
        <v>0</v>
      </c>
      <c r="Q1226">
        <v>136</v>
      </c>
      <c r="R1226">
        <v>109.2</v>
      </c>
      <c r="S1226">
        <v>-41.8</v>
      </c>
      <c r="T1226">
        <v>180</v>
      </c>
      <c r="U1226">
        <v>6.0463400000000003E-6</v>
      </c>
      <c r="V1226">
        <v>-90</v>
      </c>
    </row>
    <row r="1227" spans="1:22">
      <c r="A1227">
        <v>25134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 t="e">
        <f>IF(AND(Tabelle12[[#This Row],[AreaPx]]&gt;0,NOT(Tabelle12[[#This Row],[AreaPx]]="inf")),Tabelle12[[#This Row],[AreaPx]], NA())</f>
        <v>#N/A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f>Tabelle12[[#This Row],[Roll]]+Tabelle12[[#This Row],[Pitch]]</f>
        <v>0</v>
      </c>
      <c r="P1227">
        <f>SQRT(Tabelle12[[#This Row],[X]]*Tabelle12[[#This Row],[X]] + Tabelle12[[#This Row],[Y]]*Tabelle12[[#This Row],[Y]] +Tabelle12[[#This Row],[Z]]*Tabelle12[[#This Row],[Z]])</f>
        <v>0</v>
      </c>
      <c r="Q1227">
        <v>136</v>
      </c>
      <c r="R1227">
        <v>109.2</v>
      </c>
      <c r="S1227">
        <v>-41.8</v>
      </c>
      <c r="T1227">
        <v>180</v>
      </c>
      <c r="U1227">
        <v>6.0463400000000003E-6</v>
      </c>
      <c r="V1227">
        <v>-90</v>
      </c>
    </row>
    <row r="1228" spans="1:22">
      <c r="A1228">
        <v>25147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 t="e">
        <f>IF(AND(Tabelle12[[#This Row],[AreaPx]]&gt;0,NOT(Tabelle12[[#This Row],[AreaPx]]="inf")),Tabelle12[[#This Row],[AreaPx]], NA())</f>
        <v>#N/A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f>Tabelle12[[#This Row],[Roll]]+Tabelle12[[#This Row],[Pitch]]</f>
        <v>0</v>
      </c>
      <c r="P1228">
        <f>SQRT(Tabelle12[[#This Row],[X]]*Tabelle12[[#This Row],[X]] + Tabelle12[[#This Row],[Y]]*Tabelle12[[#This Row],[Y]] +Tabelle12[[#This Row],[Z]]*Tabelle12[[#This Row],[Z]])</f>
        <v>0</v>
      </c>
      <c r="Q1228">
        <v>136</v>
      </c>
      <c r="R1228">
        <v>109.2</v>
      </c>
      <c r="S1228">
        <v>-41.8</v>
      </c>
      <c r="T1228">
        <v>180</v>
      </c>
      <c r="U1228">
        <v>6.0463400000000003E-6</v>
      </c>
      <c r="V1228">
        <v>-90</v>
      </c>
    </row>
    <row r="1229" spans="1:22">
      <c r="A1229">
        <v>25172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 t="e">
        <f>IF(AND(Tabelle12[[#This Row],[AreaPx]]&gt;0,NOT(Tabelle12[[#This Row],[AreaPx]]="inf")),Tabelle12[[#This Row],[AreaPx]], NA())</f>
        <v>#N/A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f>Tabelle12[[#This Row],[Roll]]+Tabelle12[[#This Row],[Pitch]]</f>
        <v>0</v>
      </c>
      <c r="P1229">
        <f>SQRT(Tabelle12[[#This Row],[X]]*Tabelle12[[#This Row],[X]] + Tabelle12[[#This Row],[Y]]*Tabelle12[[#This Row],[Y]] +Tabelle12[[#This Row],[Z]]*Tabelle12[[#This Row],[Z]])</f>
        <v>0</v>
      </c>
      <c r="Q1229">
        <v>136</v>
      </c>
      <c r="R1229">
        <v>109.2</v>
      </c>
      <c r="S1229">
        <v>-41.8</v>
      </c>
      <c r="T1229">
        <v>180</v>
      </c>
      <c r="U1229">
        <v>6.0463400000000003E-6</v>
      </c>
      <c r="V1229">
        <v>-90</v>
      </c>
    </row>
    <row r="1230" spans="1:22">
      <c r="A1230">
        <v>25182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 t="e">
        <f>IF(AND(Tabelle12[[#This Row],[AreaPx]]&gt;0,NOT(Tabelle12[[#This Row],[AreaPx]]="inf")),Tabelle12[[#This Row],[AreaPx]], NA())</f>
        <v>#N/A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f>Tabelle12[[#This Row],[Roll]]+Tabelle12[[#This Row],[Pitch]]</f>
        <v>0</v>
      </c>
      <c r="P1230">
        <f>SQRT(Tabelle12[[#This Row],[X]]*Tabelle12[[#This Row],[X]] + Tabelle12[[#This Row],[Y]]*Tabelle12[[#This Row],[Y]] +Tabelle12[[#This Row],[Z]]*Tabelle12[[#This Row],[Z]])</f>
        <v>0</v>
      </c>
      <c r="Q1230">
        <v>136</v>
      </c>
      <c r="R1230">
        <v>109.2</v>
      </c>
      <c r="S1230">
        <v>-41.8</v>
      </c>
      <c r="T1230">
        <v>180</v>
      </c>
      <c r="U1230">
        <v>6.0463400000000003E-6</v>
      </c>
      <c r="V1230">
        <v>-90</v>
      </c>
    </row>
    <row r="1231" spans="1:22">
      <c r="A1231">
        <v>25203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 t="e">
        <f>IF(AND(Tabelle12[[#This Row],[AreaPx]]&gt;0,NOT(Tabelle12[[#This Row],[AreaPx]]="inf")),Tabelle12[[#This Row],[AreaPx]], NA())</f>
        <v>#N/A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f>Tabelle12[[#This Row],[Roll]]+Tabelle12[[#This Row],[Pitch]]</f>
        <v>0</v>
      </c>
      <c r="P1231">
        <f>SQRT(Tabelle12[[#This Row],[X]]*Tabelle12[[#This Row],[X]] + Tabelle12[[#This Row],[Y]]*Tabelle12[[#This Row],[Y]] +Tabelle12[[#This Row],[Z]]*Tabelle12[[#This Row],[Z]])</f>
        <v>0</v>
      </c>
      <c r="Q1231">
        <v>136</v>
      </c>
      <c r="R1231">
        <v>109.2</v>
      </c>
      <c r="S1231">
        <v>-41.8</v>
      </c>
      <c r="T1231">
        <v>180</v>
      </c>
      <c r="U1231">
        <v>6.0463400000000003E-6</v>
      </c>
      <c r="V1231">
        <v>-90</v>
      </c>
    </row>
    <row r="1232" spans="1:22">
      <c r="A1232">
        <v>25219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 t="e">
        <f>IF(AND(Tabelle12[[#This Row],[AreaPx]]&gt;0,NOT(Tabelle12[[#This Row],[AreaPx]]="inf")),Tabelle12[[#This Row],[AreaPx]], NA())</f>
        <v>#N/A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f>Tabelle12[[#This Row],[Roll]]+Tabelle12[[#This Row],[Pitch]]</f>
        <v>0</v>
      </c>
      <c r="P1232">
        <f>SQRT(Tabelle12[[#This Row],[X]]*Tabelle12[[#This Row],[X]] + Tabelle12[[#This Row],[Y]]*Tabelle12[[#This Row],[Y]] +Tabelle12[[#This Row],[Z]]*Tabelle12[[#This Row],[Z]])</f>
        <v>0</v>
      </c>
      <c r="Q1232">
        <v>136</v>
      </c>
      <c r="R1232">
        <v>109.2</v>
      </c>
      <c r="S1232">
        <v>-41.8</v>
      </c>
      <c r="T1232">
        <v>180</v>
      </c>
      <c r="U1232">
        <v>6.0463400000000003E-6</v>
      </c>
      <c r="V1232">
        <v>-90</v>
      </c>
    </row>
    <row r="1233" spans="1:22">
      <c r="A1233">
        <v>25241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 t="e">
        <f>IF(AND(Tabelle12[[#This Row],[AreaPx]]&gt;0,NOT(Tabelle12[[#This Row],[AreaPx]]="inf")),Tabelle12[[#This Row],[AreaPx]], NA())</f>
        <v>#N/A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f>Tabelle12[[#This Row],[Roll]]+Tabelle12[[#This Row],[Pitch]]</f>
        <v>0</v>
      </c>
      <c r="P1233">
        <f>SQRT(Tabelle12[[#This Row],[X]]*Tabelle12[[#This Row],[X]] + Tabelle12[[#This Row],[Y]]*Tabelle12[[#This Row],[Y]] +Tabelle12[[#This Row],[Z]]*Tabelle12[[#This Row],[Z]])</f>
        <v>0</v>
      </c>
      <c r="Q1233">
        <v>136</v>
      </c>
      <c r="R1233">
        <v>109.2</v>
      </c>
      <c r="S1233">
        <v>-41.8</v>
      </c>
      <c r="T1233">
        <v>180</v>
      </c>
      <c r="U1233">
        <v>6.0463400000000003E-6</v>
      </c>
      <c r="V1233">
        <v>-90</v>
      </c>
    </row>
    <row r="1234" spans="1:22">
      <c r="A1234">
        <v>25260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 t="e">
        <f>IF(AND(Tabelle12[[#This Row],[AreaPx]]&gt;0,NOT(Tabelle12[[#This Row],[AreaPx]]="inf")),Tabelle12[[#This Row],[AreaPx]], NA())</f>
        <v>#N/A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f>Tabelle12[[#This Row],[Roll]]+Tabelle12[[#This Row],[Pitch]]</f>
        <v>0</v>
      </c>
      <c r="P1234">
        <f>SQRT(Tabelle12[[#This Row],[X]]*Tabelle12[[#This Row],[X]] + Tabelle12[[#This Row],[Y]]*Tabelle12[[#This Row],[Y]] +Tabelle12[[#This Row],[Z]]*Tabelle12[[#This Row],[Z]])</f>
        <v>0</v>
      </c>
      <c r="Q1234">
        <v>136</v>
      </c>
      <c r="R1234">
        <v>109.2</v>
      </c>
      <c r="S1234">
        <v>-41.8</v>
      </c>
      <c r="T1234">
        <v>180</v>
      </c>
      <c r="U1234">
        <v>6.0463400000000003E-6</v>
      </c>
      <c r="V1234">
        <v>-90</v>
      </c>
    </row>
    <row r="1235" spans="1:22">
      <c r="A1235">
        <v>25270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 t="e">
        <f>IF(AND(Tabelle12[[#This Row],[AreaPx]]&gt;0,NOT(Tabelle12[[#This Row],[AreaPx]]="inf")),Tabelle12[[#This Row],[AreaPx]], NA())</f>
        <v>#N/A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f>Tabelle12[[#This Row],[Roll]]+Tabelle12[[#This Row],[Pitch]]</f>
        <v>0</v>
      </c>
      <c r="P1235">
        <f>SQRT(Tabelle12[[#This Row],[X]]*Tabelle12[[#This Row],[X]] + Tabelle12[[#This Row],[Y]]*Tabelle12[[#This Row],[Y]] +Tabelle12[[#This Row],[Z]]*Tabelle12[[#This Row],[Z]])</f>
        <v>0</v>
      </c>
      <c r="Q1235">
        <v>136</v>
      </c>
      <c r="R1235">
        <v>109.2</v>
      </c>
      <c r="S1235">
        <v>-41.8</v>
      </c>
      <c r="T1235">
        <v>180</v>
      </c>
      <c r="U1235">
        <v>6.0463400000000003E-6</v>
      </c>
      <c r="V1235">
        <v>-90</v>
      </c>
    </row>
    <row r="1236" spans="1:22">
      <c r="A1236">
        <v>25278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 t="e">
        <f>IF(AND(Tabelle12[[#This Row],[AreaPx]]&gt;0,NOT(Tabelle12[[#This Row],[AreaPx]]="inf")),Tabelle12[[#This Row],[AreaPx]], NA())</f>
        <v>#N/A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f>Tabelle12[[#This Row],[Roll]]+Tabelle12[[#This Row],[Pitch]]</f>
        <v>0</v>
      </c>
      <c r="P1236">
        <f>SQRT(Tabelle12[[#This Row],[X]]*Tabelle12[[#This Row],[X]] + Tabelle12[[#This Row],[Y]]*Tabelle12[[#This Row],[Y]] +Tabelle12[[#This Row],[Z]]*Tabelle12[[#This Row],[Z]])</f>
        <v>0</v>
      </c>
      <c r="Q1236">
        <v>136</v>
      </c>
      <c r="R1236">
        <v>109.2</v>
      </c>
      <c r="S1236">
        <v>-41.8</v>
      </c>
      <c r="T1236">
        <v>180</v>
      </c>
      <c r="U1236">
        <v>6.0463400000000003E-6</v>
      </c>
      <c r="V1236">
        <v>-90</v>
      </c>
    </row>
    <row r="1237" spans="1:22">
      <c r="A1237">
        <v>25301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 t="e">
        <f>IF(AND(Tabelle12[[#This Row],[AreaPx]]&gt;0,NOT(Tabelle12[[#This Row],[AreaPx]]="inf")),Tabelle12[[#This Row],[AreaPx]], NA())</f>
        <v>#N/A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f>Tabelle12[[#This Row],[Roll]]+Tabelle12[[#This Row],[Pitch]]</f>
        <v>0</v>
      </c>
      <c r="P1237">
        <f>SQRT(Tabelle12[[#This Row],[X]]*Tabelle12[[#This Row],[X]] + Tabelle12[[#This Row],[Y]]*Tabelle12[[#This Row],[Y]] +Tabelle12[[#This Row],[Z]]*Tabelle12[[#This Row],[Z]])</f>
        <v>0</v>
      </c>
      <c r="Q1237">
        <v>136</v>
      </c>
      <c r="R1237">
        <v>109.2</v>
      </c>
      <c r="S1237">
        <v>-41.8</v>
      </c>
      <c r="T1237">
        <v>180</v>
      </c>
      <c r="U1237">
        <v>6.0463400000000003E-6</v>
      </c>
      <c r="V1237">
        <v>-90</v>
      </c>
    </row>
    <row r="1238" spans="1:22">
      <c r="A1238">
        <v>25312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 t="e">
        <f>IF(AND(Tabelle12[[#This Row],[AreaPx]]&gt;0,NOT(Tabelle12[[#This Row],[AreaPx]]="inf")),Tabelle12[[#This Row],[AreaPx]], NA())</f>
        <v>#N/A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f>Tabelle12[[#This Row],[Roll]]+Tabelle12[[#This Row],[Pitch]]</f>
        <v>0</v>
      </c>
      <c r="P1238">
        <f>SQRT(Tabelle12[[#This Row],[X]]*Tabelle12[[#This Row],[X]] + Tabelle12[[#This Row],[Y]]*Tabelle12[[#This Row],[Y]] +Tabelle12[[#This Row],[Z]]*Tabelle12[[#This Row],[Z]])</f>
        <v>0</v>
      </c>
      <c r="Q1238">
        <v>136</v>
      </c>
      <c r="R1238">
        <v>109.2</v>
      </c>
      <c r="S1238">
        <v>-41.8</v>
      </c>
      <c r="T1238">
        <v>180</v>
      </c>
      <c r="U1238">
        <v>6.0463400000000003E-6</v>
      </c>
      <c r="V1238">
        <v>-90</v>
      </c>
    </row>
    <row r="1239" spans="1:22">
      <c r="A1239">
        <v>25337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 t="e">
        <f>IF(AND(Tabelle12[[#This Row],[AreaPx]]&gt;0,NOT(Tabelle12[[#This Row],[AreaPx]]="inf")),Tabelle12[[#This Row],[AreaPx]], NA())</f>
        <v>#N/A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f>Tabelle12[[#This Row],[Roll]]+Tabelle12[[#This Row],[Pitch]]</f>
        <v>0</v>
      </c>
      <c r="P1239">
        <f>SQRT(Tabelle12[[#This Row],[X]]*Tabelle12[[#This Row],[X]] + Tabelle12[[#This Row],[Y]]*Tabelle12[[#This Row],[Y]] +Tabelle12[[#This Row],[Z]]*Tabelle12[[#This Row],[Z]])</f>
        <v>0</v>
      </c>
      <c r="Q1239">
        <v>136</v>
      </c>
      <c r="R1239">
        <v>109.2</v>
      </c>
      <c r="S1239">
        <v>-41.8</v>
      </c>
      <c r="T1239">
        <v>180</v>
      </c>
      <c r="U1239">
        <v>6.0463400000000003E-6</v>
      </c>
      <c r="V1239">
        <v>-90</v>
      </c>
    </row>
    <row r="1240" spans="1:22">
      <c r="A1240">
        <v>25349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 t="e">
        <f>IF(AND(Tabelle12[[#This Row],[AreaPx]]&gt;0,NOT(Tabelle12[[#This Row],[AreaPx]]="inf")),Tabelle12[[#This Row],[AreaPx]], NA())</f>
        <v>#N/A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f>Tabelle12[[#This Row],[Roll]]+Tabelle12[[#This Row],[Pitch]]</f>
        <v>0</v>
      </c>
      <c r="P1240">
        <f>SQRT(Tabelle12[[#This Row],[X]]*Tabelle12[[#This Row],[X]] + Tabelle12[[#This Row],[Y]]*Tabelle12[[#This Row],[Y]] +Tabelle12[[#This Row],[Z]]*Tabelle12[[#This Row],[Z]])</f>
        <v>0</v>
      </c>
      <c r="Q1240">
        <v>136</v>
      </c>
      <c r="R1240">
        <v>109.2</v>
      </c>
      <c r="S1240">
        <v>-41.8</v>
      </c>
      <c r="T1240">
        <v>180</v>
      </c>
      <c r="U1240">
        <v>6.0463400000000003E-6</v>
      </c>
      <c r="V1240">
        <v>-90</v>
      </c>
    </row>
    <row r="1241" spans="1:22">
      <c r="A1241">
        <v>25370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 t="e">
        <f>IF(AND(Tabelle12[[#This Row],[AreaPx]]&gt;0,NOT(Tabelle12[[#This Row],[AreaPx]]="inf")),Tabelle12[[#This Row],[AreaPx]], NA())</f>
        <v>#N/A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f>Tabelle12[[#This Row],[Roll]]+Tabelle12[[#This Row],[Pitch]]</f>
        <v>0</v>
      </c>
      <c r="P1241">
        <f>SQRT(Tabelle12[[#This Row],[X]]*Tabelle12[[#This Row],[X]] + Tabelle12[[#This Row],[Y]]*Tabelle12[[#This Row],[Y]] +Tabelle12[[#This Row],[Z]]*Tabelle12[[#This Row],[Z]])</f>
        <v>0</v>
      </c>
      <c r="Q1241">
        <v>136</v>
      </c>
      <c r="R1241">
        <v>109.2</v>
      </c>
      <c r="S1241">
        <v>-41.8</v>
      </c>
      <c r="T1241">
        <v>180</v>
      </c>
      <c r="U1241">
        <v>6.0463400000000003E-6</v>
      </c>
      <c r="V1241">
        <v>-90</v>
      </c>
    </row>
    <row r="1242" spans="1:22">
      <c r="A1242">
        <v>25383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 t="e">
        <f>IF(AND(Tabelle12[[#This Row],[AreaPx]]&gt;0,NOT(Tabelle12[[#This Row],[AreaPx]]="inf")),Tabelle12[[#This Row],[AreaPx]], NA())</f>
        <v>#N/A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f>Tabelle12[[#This Row],[Roll]]+Tabelle12[[#This Row],[Pitch]]</f>
        <v>0</v>
      </c>
      <c r="P1242">
        <f>SQRT(Tabelle12[[#This Row],[X]]*Tabelle12[[#This Row],[X]] + Tabelle12[[#This Row],[Y]]*Tabelle12[[#This Row],[Y]] +Tabelle12[[#This Row],[Z]]*Tabelle12[[#This Row],[Z]])</f>
        <v>0</v>
      </c>
      <c r="Q1242">
        <v>136</v>
      </c>
      <c r="R1242">
        <v>109.2</v>
      </c>
      <c r="S1242">
        <v>-41.8</v>
      </c>
      <c r="T1242">
        <v>180</v>
      </c>
      <c r="U1242">
        <v>6.0463400000000003E-6</v>
      </c>
      <c r="V1242">
        <v>-90</v>
      </c>
    </row>
    <row r="1243" spans="1:22">
      <c r="A1243">
        <v>25406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 t="e">
        <f>IF(AND(Tabelle12[[#This Row],[AreaPx]]&gt;0,NOT(Tabelle12[[#This Row],[AreaPx]]="inf")),Tabelle12[[#This Row],[AreaPx]], NA())</f>
        <v>#N/A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f>Tabelle12[[#This Row],[Roll]]+Tabelle12[[#This Row],[Pitch]]</f>
        <v>0</v>
      </c>
      <c r="P1243">
        <f>SQRT(Tabelle12[[#This Row],[X]]*Tabelle12[[#This Row],[X]] + Tabelle12[[#This Row],[Y]]*Tabelle12[[#This Row],[Y]] +Tabelle12[[#This Row],[Z]]*Tabelle12[[#This Row],[Z]])</f>
        <v>0</v>
      </c>
      <c r="Q1243">
        <v>136</v>
      </c>
      <c r="R1243">
        <v>109.2</v>
      </c>
      <c r="S1243">
        <v>-41.8</v>
      </c>
      <c r="T1243">
        <v>180</v>
      </c>
      <c r="U1243">
        <v>6.0463400000000003E-6</v>
      </c>
      <c r="V1243">
        <v>-90</v>
      </c>
    </row>
    <row r="1244" spans="1:22">
      <c r="A1244">
        <v>25425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 t="e">
        <f>IF(AND(Tabelle12[[#This Row],[AreaPx]]&gt;0,NOT(Tabelle12[[#This Row],[AreaPx]]="inf")),Tabelle12[[#This Row],[AreaPx]], NA())</f>
        <v>#N/A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f>Tabelle12[[#This Row],[Roll]]+Tabelle12[[#This Row],[Pitch]]</f>
        <v>0</v>
      </c>
      <c r="P1244">
        <f>SQRT(Tabelle12[[#This Row],[X]]*Tabelle12[[#This Row],[X]] + Tabelle12[[#This Row],[Y]]*Tabelle12[[#This Row],[Y]] +Tabelle12[[#This Row],[Z]]*Tabelle12[[#This Row],[Z]])</f>
        <v>0</v>
      </c>
      <c r="Q1244">
        <v>136</v>
      </c>
      <c r="R1244">
        <v>109.2</v>
      </c>
      <c r="S1244">
        <v>-41.8</v>
      </c>
      <c r="T1244">
        <v>180</v>
      </c>
      <c r="U1244">
        <v>6.0463400000000003E-6</v>
      </c>
      <c r="V1244">
        <v>-90</v>
      </c>
    </row>
    <row r="1245" spans="1:22">
      <c r="A1245">
        <v>25436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 t="e">
        <f>IF(AND(Tabelle12[[#This Row],[AreaPx]]&gt;0,NOT(Tabelle12[[#This Row],[AreaPx]]="inf")),Tabelle12[[#This Row],[AreaPx]], NA())</f>
        <v>#N/A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f>Tabelle12[[#This Row],[Roll]]+Tabelle12[[#This Row],[Pitch]]</f>
        <v>0</v>
      </c>
      <c r="P1245">
        <f>SQRT(Tabelle12[[#This Row],[X]]*Tabelle12[[#This Row],[X]] + Tabelle12[[#This Row],[Y]]*Tabelle12[[#This Row],[Y]] +Tabelle12[[#This Row],[Z]]*Tabelle12[[#This Row],[Z]])</f>
        <v>0</v>
      </c>
      <c r="Q1245">
        <v>136</v>
      </c>
      <c r="R1245">
        <v>109.2</v>
      </c>
      <c r="S1245">
        <v>-41.8</v>
      </c>
      <c r="T1245">
        <v>180</v>
      </c>
      <c r="U1245">
        <v>6.0463400000000003E-6</v>
      </c>
      <c r="V1245">
        <v>-90</v>
      </c>
    </row>
    <row r="1246" spans="1:22">
      <c r="A1246">
        <v>25443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 t="e">
        <f>IF(AND(Tabelle12[[#This Row],[AreaPx]]&gt;0,NOT(Tabelle12[[#This Row],[AreaPx]]="inf")),Tabelle12[[#This Row],[AreaPx]], NA())</f>
        <v>#N/A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f>Tabelle12[[#This Row],[Roll]]+Tabelle12[[#This Row],[Pitch]]</f>
        <v>0</v>
      </c>
      <c r="P1246">
        <f>SQRT(Tabelle12[[#This Row],[X]]*Tabelle12[[#This Row],[X]] + Tabelle12[[#This Row],[Y]]*Tabelle12[[#This Row],[Y]] +Tabelle12[[#This Row],[Z]]*Tabelle12[[#This Row],[Z]])</f>
        <v>0</v>
      </c>
      <c r="Q1246">
        <v>136</v>
      </c>
      <c r="R1246">
        <v>109.2</v>
      </c>
      <c r="S1246">
        <v>-41.8</v>
      </c>
      <c r="T1246">
        <v>180</v>
      </c>
      <c r="U1246">
        <v>6.0463400000000003E-6</v>
      </c>
      <c r="V1246">
        <v>-90</v>
      </c>
    </row>
    <row r="1247" spans="1:22">
      <c r="A1247">
        <v>25470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 t="e">
        <f>IF(AND(Tabelle12[[#This Row],[AreaPx]]&gt;0,NOT(Tabelle12[[#This Row],[AreaPx]]="inf")),Tabelle12[[#This Row],[AreaPx]], NA())</f>
        <v>#N/A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f>Tabelle12[[#This Row],[Roll]]+Tabelle12[[#This Row],[Pitch]]</f>
        <v>0</v>
      </c>
      <c r="P1247">
        <f>SQRT(Tabelle12[[#This Row],[X]]*Tabelle12[[#This Row],[X]] + Tabelle12[[#This Row],[Y]]*Tabelle12[[#This Row],[Y]] +Tabelle12[[#This Row],[Z]]*Tabelle12[[#This Row],[Z]])</f>
        <v>0</v>
      </c>
      <c r="Q1247">
        <v>136</v>
      </c>
      <c r="R1247">
        <v>109.2</v>
      </c>
      <c r="S1247">
        <v>-41.8</v>
      </c>
      <c r="T1247">
        <v>180</v>
      </c>
      <c r="U1247">
        <v>6.0463400000000003E-6</v>
      </c>
      <c r="V1247">
        <v>-90</v>
      </c>
    </row>
    <row r="1248" spans="1:22">
      <c r="A1248">
        <v>25481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 t="e">
        <f>IF(AND(Tabelle12[[#This Row],[AreaPx]]&gt;0,NOT(Tabelle12[[#This Row],[AreaPx]]="inf")),Tabelle12[[#This Row],[AreaPx]], NA())</f>
        <v>#N/A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f>Tabelle12[[#This Row],[Roll]]+Tabelle12[[#This Row],[Pitch]]</f>
        <v>0</v>
      </c>
      <c r="P1248">
        <f>SQRT(Tabelle12[[#This Row],[X]]*Tabelle12[[#This Row],[X]] + Tabelle12[[#This Row],[Y]]*Tabelle12[[#This Row],[Y]] +Tabelle12[[#This Row],[Z]]*Tabelle12[[#This Row],[Z]])</f>
        <v>0</v>
      </c>
      <c r="Q1248">
        <v>136</v>
      </c>
      <c r="R1248">
        <v>109.2</v>
      </c>
      <c r="S1248">
        <v>-41.8</v>
      </c>
      <c r="T1248">
        <v>180</v>
      </c>
      <c r="U1248">
        <v>6.0463400000000003E-6</v>
      </c>
      <c r="V1248">
        <v>-90</v>
      </c>
    </row>
    <row r="1249" spans="1:22">
      <c r="A1249">
        <v>25506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 t="e">
        <f>IF(AND(Tabelle12[[#This Row],[AreaPx]]&gt;0,NOT(Tabelle12[[#This Row],[AreaPx]]="inf")),Tabelle12[[#This Row],[AreaPx]], NA())</f>
        <v>#N/A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f>Tabelle12[[#This Row],[Roll]]+Tabelle12[[#This Row],[Pitch]]</f>
        <v>0</v>
      </c>
      <c r="P1249">
        <f>SQRT(Tabelle12[[#This Row],[X]]*Tabelle12[[#This Row],[X]] + Tabelle12[[#This Row],[Y]]*Tabelle12[[#This Row],[Y]] +Tabelle12[[#This Row],[Z]]*Tabelle12[[#This Row],[Z]])</f>
        <v>0</v>
      </c>
      <c r="Q1249">
        <v>136</v>
      </c>
      <c r="R1249">
        <v>109.2</v>
      </c>
      <c r="S1249">
        <v>-41.8</v>
      </c>
      <c r="T1249">
        <v>180</v>
      </c>
      <c r="U1249">
        <v>6.0463400000000003E-6</v>
      </c>
      <c r="V1249">
        <v>-90</v>
      </c>
    </row>
    <row r="1250" spans="1:22">
      <c r="A1250">
        <v>25531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 t="e">
        <f>IF(AND(Tabelle12[[#This Row],[AreaPx]]&gt;0,NOT(Tabelle12[[#This Row],[AreaPx]]="inf")),Tabelle12[[#This Row],[AreaPx]], NA())</f>
        <v>#N/A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f>Tabelle12[[#This Row],[Roll]]+Tabelle12[[#This Row],[Pitch]]</f>
        <v>0</v>
      </c>
      <c r="P1250">
        <f>SQRT(Tabelle12[[#This Row],[X]]*Tabelle12[[#This Row],[X]] + Tabelle12[[#This Row],[Y]]*Tabelle12[[#This Row],[Y]] +Tabelle12[[#This Row],[Z]]*Tabelle12[[#This Row],[Z]])</f>
        <v>0</v>
      </c>
      <c r="Q1250">
        <v>136</v>
      </c>
      <c r="R1250">
        <v>109.2</v>
      </c>
      <c r="S1250">
        <v>-41.8</v>
      </c>
      <c r="T1250">
        <v>180</v>
      </c>
      <c r="U1250">
        <v>6.0463400000000003E-6</v>
      </c>
      <c r="V1250">
        <v>-90</v>
      </c>
    </row>
    <row r="1251" spans="1:22">
      <c r="A1251">
        <v>25542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 t="e">
        <f>IF(AND(Tabelle12[[#This Row],[AreaPx]]&gt;0,NOT(Tabelle12[[#This Row],[AreaPx]]="inf")),Tabelle12[[#This Row],[AreaPx]], NA())</f>
        <v>#N/A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f>Tabelle12[[#This Row],[Roll]]+Tabelle12[[#This Row],[Pitch]]</f>
        <v>0</v>
      </c>
      <c r="P1251">
        <f>SQRT(Tabelle12[[#This Row],[X]]*Tabelle12[[#This Row],[X]] + Tabelle12[[#This Row],[Y]]*Tabelle12[[#This Row],[Y]] +Tabelle12[[#This Row],[Z]]*Tabelle12[[#This Row],[Z]])</f>
        <v>0</v>
      </c>
      <c r="Q1251">
        <v>136</v>
      </c>
      <c r="R1251">
        <v>109.2</v>
      </c>
      <c r="S1251">
        <v>-41.8</v>
      </c>
      <c r="T1251">
        <v>180</v>
      </c>
      <c r="U1251">
        <v>6.0463400000000003E-6</v>
      </c>
      <c r="V1251">
        <v>-90</v>
      </c>
    </row>
    <row r="1252" spans="1:22">
      <c r="A1252">
        <v>25562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 t="e">
        <f>IF(AND(Tabelle12[[#This Row],[AreaPx]]&gt;0,NOT(Tabelle12[[#This Row],[AreaPx]]="inf")),Tabelle12[[#This Row],[AreaPx]], NA())</f>
        <v>#N/A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f>Tabelle12[[#This Row],[Roll]]+Tabelle12[[#This Row],[Pitch]]</f>
        <v>0</v>
      </c>
      <c r="P1252">
        <f>SQRT(Tabelle12[[#This Row],[X]]*Tabelle12[[#This Row],[X]] + Tabelle12[[#This Row],[Y]]*Tabelle12[[#This Row],[Y]] +Tabelle12[[#This Row],[Z]]*Tabelle12[[#This Row],[Z]])</f>
        <v>0</v>
      </c>
      <c r="Q1252">
        <v>136</v>
      </c>
      <c r="R1252">
        <v>109.2</v>
      </c>
      <c r="S1252">
        <v>-41.8</v>
      </c>
      <c r="T1252">
        <v>180</v>
      </c>
      <c r="U1252">
        <v>6.0463400000000003E-6</v>
      </c>
      <c r="V1252">
        <v>-90</v>
      </c>
    </row>
    <row r="1253" spans="1:22">
      <c r="A1253">
        <v>25575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 t="e">
        <f>IF(AND(Tabelle12[[#This Row],[AreaPx]]&gt;0,NOT(Tabelle12[[#This Row],[AreaPx]]="inf")),Tabelle12[[#This Row],[AreaPx]], NA())</f>
        <v>#N/A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f>Tabelle12[[#This Row],[Roll]]+Tabelle12[[#This Row],[Pitch]]</f>
        <v>0</v>
      </c>
      <c r="P1253">
        <f>SQRT(Tabelle12[[#This Row],[X]]*Tabelle12[[#This Row],[X]] + Tabelle12[[#This Row],[Y]]*Tabelle12[[#This Row],[Y]] +Tabelle12[[#This Row],[Z]]*Tabelle12[[#This Row],[Z]])</f>
        <v>0</v>
      </c>
      <c r="Q1253">
        <v>136</v>
      </c>
      <c r="R1253">
        <v>109.2</v>
      </c>
      <c r="S1253">
        <v>-41.8</v>
      </c>
      <c r="T1253">
        <v>180</v>
      </c>
      <c r="U1253">
        <v>6.0463400000000003E-6</v>
      </c>
      <c r="V1253">
        <v>-90</v>
      </c>
    </row>
    <row r="1254" spans="1:22">
      <c r="A1254">
        <v>25594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 t="e">
        <f>IF(AND(Tabelle12[[#This Row],[AreaPx]]&gt;0,NOT(Tabelle12[[#This Row],[AreaPx]]="inf")),Tabelle12[[#This Row],[AreaPx]], NA())</f>
        <v>#N/A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f>Tabelle12[[#This Row],[Roll]]+Tabelle12[[#This Row],[Pitch]]</f>
        <v>0</v>
      </c>
      <c r="P1254">
        <f>SQRT(Tabelle12[[#This Row],[X]]*Tabelle12[[#This Row],[X]] + Tabelle12[[#This Row],[Y]]*Tabelle12[[#This Row],[Y]] +Tabelle12[[#This Row],[Z]]*Tabelle12[[#This Row],[Z]])</f>
        <v>0</v>
      </c>
      <c r="Q1254">
        <v>136</v>
      </c>
      <c r="R1254">
        <v>109.2</v>
      </c>
      <c r="S1254">
        <v>-41.8</v>
      </c>
      <c r="T1254">
        <v>180</v>
      </c>
      <c r="U1254">
        <v>6.0463400000000003E-6</v>
      </c>
      <c r="V1254">
        <v>-90</v>
      </c>
    </row>
    <row r="1255" spans="1:22">
      <c r="A1255">
        <v>25603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 t="e">
        <f>IF(AND(Tabelle12[[#This Row],[AreaPx]]&gt;0,NOT(Tabelle12[[#This Row],[AreaPx]]="inf")),Tabelle12[[#This Row],[AreaPx]], NA())</f>
        <v>#N/A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f>Tabelle12[[#This Row],[Roll]]+Tabelle12[[#This Row],[Pitch]]</f>
        <v>0</v>
      </c>
      <c r="P1255">
        <f>SQRT(Tabelle12[[#This Row],[X]]*Tabelle12[[#This Row],[X]] + Tabelle12[[#This Row],[Y]]*Tabelle12[[#This Row],[Y]] +Tabelle12[[#This Row],[Z]]*Tabelle12[[#This Row],[Z]])</f>
        <v>0</v>
      </c>
      <c r="Q1255">
        <v>136</v>
      </c>
      <c r="R1255">
        <v>109.2</v>
      </c>
      <c r="S1255">
        <v>-41.8</v>
      </c>
      <c r="T1255">
        <v>180</v>
      </c>
      <c r="U1255">
        <v>6.0463400000000003E-6</v>
      </c>
      <c r="V1255">
        <v>-90</v>
      </c>
    </row>
    <row r="1256" spans="1:22">
      <c r="A1256">
        <v>25613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 t="e">
        <f>IF(AND(Tabelle12[[#This Row],[AreaPx]]&gt;0,NOT(Tabelle12[[#This Row],[AreaPx]]="inf")),Tabelle12[[#This Row],[AreaPx]], NA())</f>
        <v>#N/A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f>Tabelle12[[#This Row],[Roll]]+Tabelle12[[#This Row],[Pitch]]</f>
        <v>0</v>
      </c>
      <c r="P1256">
        <f>SQRT(Tabelle12[[#This Row],[X]]*Tabelle12[[#This Row],[X]] + Tabelle12[[#This Row],[Y]]*Tabelle12[[#This Row],[Y]] +Tabelle12[[#This Row],[Z]]*Tabelle12[[#This Row],[Z]])</f>
        <v>0</v>
      </c>
      <c r="Q1256">
        <v>136</v>
      </c>
      <c r="R1256">
        <v>109.2</v>
      </c>
      <c r="S1256">
        <v>-41.8</v>
      </c>
      <c r="T1256">
        <v>180</v>
      </c>
      <c r="U1256">
        <v>6.0463400000000003E-6</v>
      </c>
      <c r="V1256">
        <v>-90</v>
      </c>
    </row>
    <row r="1257" spans="1:22">
      <c r="A1257">
        <v>25633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 t="e">
        <f>IF(AND(Tabelle12[[#This Row],[AreaPx]]&gt;0,NOT(Tabelle12[[#This Row],[AreaPx]]="inf")),Tabelle12[[#This Row],[AreaPx]], NA())</f>
        <v>#N/A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f>Tabelle12[[#This Row],[Roll]]+Tabelle12[[#This Row],[Pitch]]</f>
        <v>0</v>
      </c>
      <c r="P1257">
        <f>SQRT(Tabelle12[[#This Row],[X]]*Tabelle12[[#This Row],[X]] + Tabelle12[[#This Row],[Y]]*Tabelle12[[#This Row],[Y]] +Tabelle12[[#This Row],[Z]]*Tabelle12[[#This Row],[Z]])</f>
        <v>0</v>
      </c>
      <c r="Q1257">
        <v>136</v>
      </c>
      <c r="R1257">
        <v>109.2</v>
      </c>
      <c r="S1257">
        <v>-41.8</v>
      </c>
      <c r="T1257">
        <v>180</v>
      </c>
      <c r="U1257">
        <v>6.0463400000000003E-6</v>
      </c>
      <c r="V1257">
        <v>-90</v>
      </c>
    </row>
    <row r="1258" spans="1:22">
      <c r="A1258">
        <v>25643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 t="e">
        <f>IF(AND(Tabelle12[[#This Row],[AreaPx]]&gt;0,NOT(Tabelle12[[#This Row],[AreaPx]]="inf")),Tabelle12[[#This Row],[AreaPx]], NA())</f>
        <v>#N/A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f>Tabelle12[[#This Row],[Roll]]+Tabelle12[[#This Row],[Pitch]]</f>
        <v>0</v>
      </c>
      <c r="P1258">
        <f>SQRT(Tabelle12[[#This Row],[X]]*Tabelle12[[#This Row],[X]] + Tabelle12[[#This Row],[Y]]*Tabelle12[[#This Row],[Y]] +Tabelle12[[#This Row],[Z]]*Tabelle12[[#This Row],[Z]])</f>
        <v>0</v>
      </c>
      <c r="Q1258">
        <v>136</v>
      </c>
      <c r="R1258">
        <v>109.2</v>
      </c>
      <c r="S1258">
        <v>-41.8</v>
      </c>
      <c r="T1258">
        <v>180</v>
      </c>
      <c r="U1258">
        <v>6.0463400000000003E-6</v>
      </c>
      <c r="V1258">
        <v>-90</v>
      </c>
    </row>
    <row r="1259" spans="1:22">
      <c r="A1259">
        <v>25658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 t="e">
        <f>IF(AND(Tabelle12[[#This Row],[AreaPx]]&gt;0,NOT(Tabelle12[[#This Row],[AreaPx]]="inf")),Tabelle12[[#This Row],[AreaPx]], NA())</f>
        <v>#N/A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f>Tabelle12[[#This Row],[Roll]]+Tabelle12[[#This Row],[Pitch]]</f>
        <v>0</v>
      </c>
      <c r="P1259">
        <f>SQRT(Tabelle12[[#This Row],[X]]*Tabelle12[[#This Row],[X]] + Tabelle12[[#This Row],[Y]]*Tabelle12[[#This Row],[Y]] +Tabelle12[[#This Row],[Z]]*Tabelle12[[#This Row],[Z]])</f>
        <v>0</v>
      </c>
      <c r="Q1259">
        <v>136</v>
      </c>
      <c r="R1259">
        <v>109.2</v>
      </c>
      <c r="S1259">
        <v>-41.8</v>
      </c>
      <c r="T1259">
        <v>180</v>
      </c>
      <c r="U1259">
        <v>6.0463400000000003E-6</v>
      </c>
      <c r="V1259">
        <v>-90</v>
      </c>
    </row>
    <row r="1260" spans="1:22">
      <c r="A1260">
        <v>25669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 t="e">
        <f>IF(AND(Tabelle12[[#This Row],[AreaPx]]&gt;0,NOT(Tabelle12[[#This Row],[AreaPx]]="inf")),Tabelle12[[#This Row],[AreaPx]], NA())</f>
        <v>#N/A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f>Tabelle12[[#This Row],[Roll]]+Tabelle12[[#This Row],[Pitch]]</f>
        <v>0</v>
      </c>
      <c r="P1260">
        <f>SQRT(Tabelle12[[#This Row],[X]]*Tabelle12[[#This Row],[X]] + Tabelle12[[#This Row],[Y]]*Tabelle12[[#This Row],[Y]] +Tabelle12[[#This Row],[Z]]*Tabelle12[[#This Row],[Z]])</f>
        <v>0</v>
      </c>
      <c r="Q1260">
        <v>136</v>
      </c>
      <c r="R1260">
        <v>109.2</v>
      </c>
      <c r="S1260">
        <v>-41.8</v>
      </c>
      <c r="T1260">
        <v>180</v>
      </c>
      <c r="U1260">
        <v>6.0463400000000003E-6</v>
      </c>
      <c r="V1260">
        <v>-90</v>
      </c>
    </row>
    <row r="1261" spans="1:22">
      <c r="A1261">
        <v>25677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 t="e">
        <f>IF(AND(Tabelle12[[#This Row],[AreaPx]]&gt;0,NOT(Tabelle12[[#This Row],[AreaPx]]="inf")),Tabelle12[[#This Row],[AreaPx]], NA())</f>
        <v>#N/A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f>Tabelle12[[#This Row],[Roll]]+Tabelle12[[#This Row],[Pitch]]</f>
        <v>0</v>
      </c>
      <c r="P1261">
        <f>SQRT(Tabelle12[[#This Row],[X]]*Tabelle12[[#This Row],[X]] + Tabelle12[[#This Row],[Y]]*Tabelle12[[#This Row],[Y]] +Tabelle12[[#This Row],[Z]]*Tabelle12[[#This Row],[Z]])</f>
        <v>0</v>
      </c>
      <c r="Q1261">
        <v>136</v>
      </c>
      <c r="R1261">
        <v>109.2</v>
      </c>
      <c r="S1261">
        <v>-41.8</v>
      </c>
      <c r="T1261">
        <v>180</v>
      </c>
      <c r="U1261">
        <v>6.0463400000000003E-6</v>
      </c>
      <c r="V1261">
        <v>-90</v>
      </c>
    </row>
    <row r="1262" spans="1:22">
      <c r="A1262">
        <v>25699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 t="e">
        <f>IF(AND(Tabelle12[[#This Row],[AreaPx]]&gt;0,NOT(Tabelle12[[#This Row],[AreaPx]]="inf")),Tabelle12[[#This Row],[AreaPx]], NA())</f>
        <v>#N/A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f>Tabelle12[[#This Row],[Roll]]+Tabelle12[[#This Row],[Pitch]]</f>
        <v>0</v>
      </c>
      <c r="P1262">
        <f>SQRT(Tabelle12[[#This Row],[X]]*Tabelle12[[#This Row],[X]] + Tabelle12[[#This Row],[Y]]*Tabelle12[[#This Row],[Y]] +Tabelle12[[#This Row],[Z]]*Tabelle12[[#This Row],[Z]])</f>
        <v>0</v>
      </c>
      <c r="Q1262">
        <v>136</v>
      </c>
      <c r="R1262">
        <v>109.2</v>
      </c>
      <c r="S1262">
        <v>-41.8</v>
      </c>
      <c r="T1262">
        <v>180</v>
      </c>
      <c r="U1262">
        <v>6.0463400000000003E-6</v>
      </c>
      <c r="V1262">
        <v>-90</v>
      </c>
    </row>
    <row r="1263" spans="1:22">
      <c r="A1263">
        <v>25711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 t="e">
        <f>IF(AND(Tabelle12[[#This Row],[AreaPx]]&gt;0,NOT(Tabelle12[[#This Row],[AreaPx]]="inf")),Tabelle12[[#This Row],[AreaPx]], NA())</f>
        <v>#N/A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f>Tabelle12[[#This Row],[Roll]]+Tabelle12[[#This Row],[Pitch]]</f>
        <v>0</v>
      </c>
      <c r="P1263">
        <f>SQRT(Tabelle12[[#This Row],[X]]*Tabelle12[[#This Row],[X]] + Tabelle12[[#This Row],[Y]]*Tabelle12[[#This Row],[Y]] +Tabelle12[[#This Row],[Z]]*Tabelle12[[#This Row],[Z]])</f>
        <v>0</v>
      </c>
      <c r="Q1263">
        <v>136</v>
      </c>
      <c r="R1263">
        <v>109.2</v>
      </c>
      <c r="S1263">
        <v>-41.8</v>
      </c>
      <c r="T1263">
        <v>180</v>
      </c>
      <c r="U1263">
        <v>6.0463400000000003E-6</v>
      </c>
      <c r="V1263">
        <v>-90</v>
      </c>
    </row>
    <row r="1264" spans="1:22">
      <c r="A1264">
        <v>25734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 t="e">
        <f>IF(AND(Tabelle12[[#This Row],[AreaPx]]&gt;0,NOT(Tabelle12[[#This Row],[AreaPx]]="inf")),Tabelle12[[#This Row],[AreaPx]], NA())</f>
        <v>#N/A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f>Tabelle12[[#This Row],[Roll]]+Tabelle12[[#This Row],[Pitch]]</f>
        <v>0</v>
      </c>
      <c r="P1264">
        <f>SQRT(Tabelle12[[#This Row],[X]]*Tabelle12[[#This Row],[X]] + Tabelle12[[#This Row],[Y]]*Tabelle12[[#This Row],[Y]] +Tabelle12[[#This Row],[Z]]*Tabelle12[[#This Row],[Z]])</f>
        <v>0</v>
      </c>
      <c r="Q1264">
        <v>136</v>
      </c>
      <c r="R1264">
        <v>109.2</v>
      </c>
      <c r="S1264">
        <v>-41.8</v>
      </c>
      <c r="T1264">
        <v>180</v>
      </c>
      <c r="U1264">
        <v>6.0463400000000003E-6</v>
      </c>
      <c r="V1264">
        <v>-90</v>
      </c>
    </row>
    <row r="1265" spans="1:22">
      <c r="A1265">
        <v>25744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 t="e">
        <f>IF(AND(Tabelle12[[#This Row],[AreaPx]]&gt;0,NOT(Tabelle12[[#This Row],[AreaPx]]="inf")),Tabelle12[[#This Row],[AreaPx]], NA())</f>
        <v>#N/A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f>Tabelle12[[#This Row],[Roll]]+Tabelle12[[#This Row],[Pitch]]</f>
        <v>0</v>
      </c>
      <c r="P1265">
        <f>SQRT(Tabelle12[[#This Row],[X]]*Tabelle12[[#This Row],[X]] + Tabelle12[[#This Row],[Y]]*Tabelle12[[#This Row],[Y]] +Tabelle12[[#This Row],[Z]]*Tabelle12[[#This Row],[Z]])</f>
        <v>0</v>
      </c>
      <c r="Q1265">
        <v>136</v>
      </c>
      <c r="R1265">
        <v>109.2</v>
      </c>
      <c r="S1265">
        <v>-41.8</v>
      </c>
      <c r="T1265">
        <v>180</v>
      </c>
      <c r="U1265">
        <v>6.0463400000000003E-6</v>
      </c>
      <c r="V1265">
        <v>-90</v>
      </c>
    </row>
    <row r="1266" spans="1:22">
      <c r="A1266">
        <v>25762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 t="e">
        <f>IF(AND(Tabelle12[[#This Row],[AreaPx]]&gt;0,NOT(Tabelle12[[#This Row],[AreaPx]]="inf")),Tabelle12[[#This Row],[AreaPx]], NA())</f>
        <v>#N/A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f>Tabelle12[[#This Row],[Roll]]+Tabelle12[[#This Row],[Pitch]]</f>
        <v>0</v>
      </c>
      <c r="P1266">
        <f>SQRT(Tabelle12[[#This Row],[X]]*Tabelle12[[#This Row],[X]] + Tabelle12[[#This Row],[Y]]*Tabelle12[[#This Row],[Y]] +Tabelle12[[#This Row],[Z]]*Tabelle12[[#This Row],[Z]])</f>
        <v>0</v>
      </c>
      <c r="Q1266">
        <v>136</v>
      </c>
      <c r="R1266">
        <v>109.2</v>
      </c>
      <c r="S1266">
        <v>-41.8</v>
      </c>
      <c r="T1266">
        <v>180</v>
      </c>
      <c r="U1266">
        <v>6.0463400000000003E-6</v>
      </c>
      <c r="V1266">
        <v>-90</v>
      </c>
    </row>
    <row r="1267" spans="1:22">
      <c r="A1267">
        <v>25778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 t="e">
        <f>IF(AND(Tabelle12[[#This Row],[AreaPx]]&gt;0,NOT(Tabelle12[[#This Row],[AreaPx]]="inf")),Tabelle12[[#This Row],[AreaPx]], NA())</f>
        <v>#N/A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f>Tabelle12[[#This Row],[Roll]]+Tabelle12[[#This Row],[Pitch]]</f>
        <v>0</v>
      </c>
      <c r="P1267">
        <f>SQRT(Tabelle12[[#This Row],[X]]*Tabelle12[[#This Row],[X]] + Tabelle12[[#This Row],[Y]]*Tabelle12[[#This Row],[Y]] +Tabelle12[[#This Row],[Z]]*Tabelle12[[#This Row],[Z]])</f>
        <v>0</v>
      </c>
      <c r="Q1267">
        <v>136</v>
      </c>
      <c r="R1267">
        <v>109.2</v>
      </c>
      <c r="S1267">
        <v>-41.8</v>
      </c>
      <c r="T1267">
        <v>180</v>
      </c>
      <c r="U1267">
        <v>6.0463400000000003E-6</v>
      </c>
      <c r="V1267">
        <v>-90</v>
      </c>
    </row>
    <row r="1268" spans="1:22">
      <c r="A1268">
        <v>25801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 t="e">
        <f>IF(AND(Tabelle12[[#This Row],[AreaPx]]&gt;0,NOT(Tabelle12[[#This Row],[AreaPx]]="inf")),Tabelle12[[#This Row],[AreaPx]], NA())</f>
        <v>#N/A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f>Tabelle12[[#This Row],[Roll]]+Tabelle12[[#This Row],[Pitch]]</f>
        <v>0</v>
      </c>
      <c r="P1268">
        <f>SQRT(Tabelle12[[#This Row],[X]]*Tabelle12[[#This Row],[X]] + Tabelle12[[#This Row],[Y]]*Tabelle12[[#This Row],[Y]] +Tabelle12[[#This Row],[Z]]*Tabelle12[[#This Row],[Z]])</f>
        <v>0</v>
      </c>
      <c r="Q1268">
        <v>136</v>
      </c>
      <c r="R1268">
        <v>109.2</v>
      </c>
      <c r="S1268">
        <v>-41.8</v>
      </c>
      <c r="T1268">
        <v>180</v>
      </c>
      <c r="U1268">
        <v>6.0463400000000003E-6</v>
      </c>
      <c r="V1268">
        <v>-90</v>
      </c>
    </row>
    <row r="1269" spans="1:22">
      <c r="A1269">
        <v>25815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 t="e">
        <f>IF(AND(Tabelle12[[#This Row],[AreaPx]]&gt;0,NOT(Tabelle12[[#This Row],[AreaPx]]="inf")),Tabelle12[[#This Row],[AreaPx]], NA())</f>
        <v>#N/A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f>Tabelle12[[#This Row],[Roll]]+Tabelle12[[#This Row],[Pitch]]</f>
        <v>0</v>
      </c>
      <c r="P1269">
        <f>SQRT(Tabelle12[[#This Row],[X]]*Tabelle12[[#This Row],[X]] + Tabelle12[[#This Row],[Y]]*Tabelle12[[#This Row],[Y]] +Tabelle12[[#This Row],[Z]]*Tabelle12[[#This Row],[Z]])</f>
        <v>0</v>
      </c>
      <c r="Q1269">
        <v>136</v>
      </c>
      <c r="R1269">
        <v>109.2</v>
      </c>
      <c r="S1269">
        <v>-41.8</v>
      </c>
      <c r="T1269">
        <v>180</v>
      </c>
      <c r="U1269">
        <v>6.0463400000000003E-6</v>
      </c>
      <c r="V1269">
        <v>-90</v>
      </c>
    </row>
    <row r="1270" spans="1:22">
      <c r="A1270">
        <v>25837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 t="e">
        <f>IF(AND(Tabelle12[[#This Row],[AreaPx]]&gt;0,NOT(Tabelle12[[#This Row],[AreaPx]]="inf")),Tabelle12[[#This Row],[AreaPx]], NA())</f>
        <v>#N/A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f>Tabelle12[[#This Row],[Roll]]+Tabelle12[[#This Row],[Pitch]]</f>
        <v>0</v>
      </c>
      <c r="P1270">
        <f>SQRT(Tabelle12[[#This Row],[X]]*Tabelle12[[#This Row],[X]] + Tabelle12[[#This Row],[Y]]*Tabelle12[[#This Row],[Y]] +Tabelle12[[#This Row],[Z]]*Tabelle12[[#This Row],[Z]])</f>
        <v>0</v>
      </c>
      <c r="Q1270">
        <v>136</v>
      </c>
      <c r="R1270">
        <v>109.2</v>
      </c>
      <c r="S1270">
        <v>-41.8</v>
      </c>
      <c r="T1270">
        <v>180</v>
      </c>
      <c r="U1270">
        <v>6.0463400000000003E-6</v>
      </c>
      <c r="V1270">
        <v>-90</v>
      </c>
    </row>
    <row r="1271" spans="1:22">
      <c r="A1271">
        <v>25854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 t="e">
        <f>IF(AND(Tabelle12[[#This Row],[AreaPx]]&gt;0,NOT(Tabelle12[[#This Row],[AreaPx]]="inf")),Tabelle12[[#This Row],[AreaPx]], NA())</f>
        <v>#N/A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f>Tabelle12[[#This Row],[Roll]]+Tabelle12[[#This Row],[Pitch]]</f>
        <v>0</v>
      </c>
      <c r="P1271">
        <f>SQRT(Tabelle12[[#This Row],[X]]*Tabelle12[[#This Row],[X]] + Tabelle12[[#This Row],[Y]]*Tabelle12[[#This Row],[Y]] +Tabelle12[[#This Row],[Z]]*Tabelle12[[#This Row],[Z]])</f>
        <v>0</v>
      </c>
      <c r="Q1271">
        <v>136</v>
      </c>
      <c r="R1271">
        <v>109.2</v>
      </c>
      <c r="S1271">
        <v>-41.8</v>
      </c>
      <c r="T1271">
        <v>180</v>
      </c>
      <c r="U1271">
        <v>6.0463400000000003E-6</v>
      </c>
      <c r="V1271">
        <v>-90</v>
      </c>
    </row>
    <row r="1272" spans="1:22">
      <c r="A1272">
        <v>25872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 t="e">
        <f>IF(AND(Tabelle12[[#This Row],[AreaPx]]&gt;0,NOT(Tabelle12[[#This Row],[AreaPx]]="inf")),Tabelle12[[#This Row],[AreaPx]], NA())</f>
        <v>#N/A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f>Tabelle12[[#This Row],[Roll]]+Tabelle12[[#This Row],[Pitch]]</f>
        <v>0</v>
      </c>
      <c r="P1272">
        <f>SQRT(Tabelle12[[#This Row],[X]]*Tabelle12[[#This Row],[X]] + Tabelle12[[#This Row],[Y]]*Tabelle12[[#This Row],[Y]] +Tabelle12[[#This Row],[Z]]*Tabelle12[[#This Row],[Z]])</f>
        <v>0</v>
      </c>
      <c r="Q1272">
        <v>136</v>
      </c>
      <c r="R1272">
        <v>109.2</v>
      </c>
      <c r="S1272">
        <v>-41.8</v>
      </c>
      <c r="T1272">
        <v>180</v>
      </c>
      <c r="U1272">
        <v>6.0463400000000003E-6</v>
      </c>
      <c r="V1272">
        <v>-90</v>
      </c>
    </row>
    <row r="1273" spans="1:22">
      <c r="A1273">
        <v>25888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 t="e">
        <f>IF(AND(Tabelle12[[#This Row],[AreaPx]]&gt;0,NOT(Tabelle12[[#This Row],[AreaPx]]="inf")),Tabelle12[[#This Row],[AreaPx]], NA())</f>
        <v>#N/A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f>Tabelle12[[#This Row],[Roll]]+Tabelle12[[#This Row],[Pitch]]</f>
        <v>0</v>
      </c>
      <c r="P1273">
        <f>SQRT(Tabelle12[[#This Row],[X]]*Tabelle12[[#This Row],[X]] + Tabelle12[[#This Row],[Y]]*Tabelle12[[#This Row],[Y]] +Tabelle12[[#This Row],[Z]]*Tabelle12[[#This Row],[Z]])</f>
        <v>0</v>
      </c>
      <c r="Q1273">
        <v>136</v>
      </c>
      <c r="R1273">
        <v>109.2</v>
      </c>
      <c r="S1273">
        <v>-41.8</v>
      </c>
      <c r="T1273">
        <v>180</v>
      </c>
      <c r="U1273">
        <v>6.0463400000000003E-6</v>
      </c>
      <c r="V1273">
        <v>-90</v>
      </c>
    </row>
    <row r="1274" spans="1:22">
      <c r="A1274">
        <v>25912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 t="e">
        <f>IF(AND(Tabelle12[[#This Row],[AreaPx]]&gt;0,NOT(Tabelle12[[#This Row],[AreaPx]]="inf")),Tabelle12[[#This Row],[AreaPx]], NA())</f>
        <v>#N/A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f>Tabelle12[[#This Row],[Roll]]+Tabelle12[[#This Row],[Pitch]]</f>
        <v>0</v>
      </c>
      <c r="P1274">
        <f>SQRT(Tabelle12[[#This Row],[X]]*Tabelle12[[#This Row],[X]] + Tabelle12[[#This Row],[Y]]*Tabelle12[[#This Row],[Y]] +Tabelle12[[#This Row],[Z]]*Tabelle12[[#This Row],[Z]])</f>
        <v>0</v>
      </c>
      <c r="Q1274">
        <v>136</v>
      </c>
      <c r="R1274">
        <v>109.2</v>
      </c>
      <c r="S1274">
        <v>-41.8</v>
      </c>
      <c r="T1274">
        <v>180</v>
      </c>
      <c r="U1274">
        <v>6.0463400000000003E-6</v>
      </c>
      <c r="V1274">
        <v>-90</v>
      </c>
    </row>
    <row r="1275" spans="1:22">
      <c r="A1275">
        <v>25933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 t="e">
        <f>IF(AND(Tabelle12[[#This Row],[AreaPx]]&gt;0,NOT(Tabelle12[[#This Row],[AreaPx]]="inf")),Tabelle12[[#This Row],[AreaPx]], NA())</f>
        <v>#N/A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f>Tabelle12[[#This Row],[Roll]]+Tabelle12[[#This Row],[Pitch]]</f>
        <v>0</v>
      </c>
      <c r="P1275">
        <f>SQRT(Tabelle12[[#This Row],[X]]*Tabelle12[[#This Row],[X]] + Tabelle12[[#This Row],[Y]]*Tabelle12[[#This Row],[Y]] +Tabelle12[[#This Row],[Z]]*Tabelle12[[#This Row],[Z]])</f>
        <v>0</v>
      </c>
      <c r="Q1275">
        <v>136</v>
      </c>
      <c r="R1275">
        <v>109.2</v>
      </c>
      <c r="S1275">
        <v>-41.8</v>
      </c>
      <c r="T1275">
        <v>180</v>
      </c>
      <c r="U1275">
        <v>6.0463400000000003E-6</v>
      </c>
      <c r="V1275">
        <v>-90</v>
      </c>
    </row>
    <row r="1276" spans="1:22">
      <c r="A1276">
        <v>25954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 t="e">
        <f>IF(AND(Tabelle12[[#This Row],[AreaPx]]&gt;0,NOT(Tabelle12[[#This Row],[AreaPx]]="inf")),Tabelle12[[#This Row],[AreaPx]], NA())</f>
        <v>#N/A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f>Tabelle12[[#This Row],[Roll]]+Tabelle12[[#This Row],[Pitch]]</f>
        <v>0</v>
      </c>
      <c r="P1276">
        <f>SQRT(Tabelle12[[#This Row],[X]]*Tabelle12[[#This Row],[X]] + Tabelle12[[#This Row],[Y]]*Tabelle12[[#This Row],[Y]] +Tabelle12[[#This Row],[Z]]*Tabelle12[[#This Row],[Z]])</f>
        <v>0</v>
      </c>
      <c r="Q1276">
        <v>136</v>
      </c>
      <c r="R1276">
        <v>109.2</v>
      </c>
      <c r="S1276">
        <v>-41.8</v>
      </c>
      <c r="T1276">
        <v>180</v>
      </c>
      <c r="U1276">
        <v>6.0463400000000003E-6</v>
      </c>
      <c r="V1276">
        <v>-90</v>
      </c>
    </row>
    <row r="1277" spans="1:22">
      <c r="A1277">
        <v>25979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 t="e">
        <f>IF(AND(Tabelle12[[#This Row],[AreaPx]]&gt;0,NOT(Tabelle12[[#This Row],[AreaPx]]="inf")),Tabelle12[[#This Row],[AreaPx]], NA())</f>
        <v>#N/A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f>Tabelle12[[#This Row],[Roll]]+Tabelle12[[#This Row],[Pitch]]</f>
        <v>0</v>
      </c>
      <c r="P1277">
        <f>SQRT(Tabelle12[[#This Row],[X]]*Tabelle12[[#This Row],[X]] + Tabelle12[[#This Row],[Y]]*Tabelle12[[#This Row],[Y]] +Tabelle12[[#This Row],[Z]]*Tabelle12[[#This Row],[Z]])</f>
        <v>0</v>
      </c>
      <c r="Q1277">
        <v>136</v>
      </c>
      <c r="R1277">
        <v>109.2</v>
      </c>
      <c r="S1277">
        <v>-41.8</v>
      </c>
      <c r="T1277">
        <v>180</v>
      </c>
      <c r="U1277">
        <v>6.0463400000000003E-6</v>
      </c>
      <c r="V1277">
        <v>-90</v>
      </c>
    </row>
    <row r="1278" spans="1:22">
      <c r="A1278">
        <v>26009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 t="e">
        <f>IF(AND(Tabelle12[[#This Row],[AreaPx]]&gt;0,NOT(Tabelle12[[#This Row],[AreaPx]]="inf")),Tabelle12[[#This Row],[AreaPx]], NA())</f>
        <v>#N/A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f>Tabelle12[[#This Row],[Roll]]+Tabelle12[[#This Row],[Pitch]]</f>
        <v>0</v>
      </c>
      <c r="P1278">
        <f>SQRT(Tabelle12[[#This Row],[X]]*Tabelle12[[#This Row],[X]] + Tabelle12[[#This Row],[Y]]*Tabelle12[[#This Row],[Y]] +Tabelle12[[#This Row],[Z]]*Tabelle12[[#This Row],[Z]])</f>
        <v>0</v>
      </c>
      <c r="Q1278">
        <v>136</v>
      </c>
      <c r="R1278">
        <v>109.2</v>
      </c>
      <c r="S1278">
        <v>-41.8</v>
      </c>
      <c r="T1278">
        <v>180</v>
      </c>
      <c r="U1278">
        <v>6.0463400000000003E-6</v>
      </c>
      <c r="V1278">
        <v>-90</v>
      </c>
    </row>
    <row r="1279" spans="1:22">
      <c r="A1279">
        <v>26039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 t="e">
        <f>IF(AND(Tabelle12[[#This Row],[AreaPx]]&gt;0,NOT(Tabelle12[[#This Row],[AreaPx]]="inf")),Tabelle12[[#This Row],[AreaPx]], NA())</f>
        <v>#N/A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f>Tabelle12[[#This Row],[Roll]]+Tabelle12[[#This Row],[Pitch]]</f>
        <v>0</v>
      </c>
      <c r="P1279">
        <f>SQRT(Tabelle12[[#This Row],[X]]*Tabelle12[[#This Row],[X]] + Tabelle12[[#This Row],[Y]]*Tabelle12[[#This Row],[Y]] +Tabelle12[[#This Row],[Z]]*Tabelle12[[#This Row],[Z]])</f>
        <v>0</v>
      </c>
      <c r="Q1279">
        <v>136</v>
      </c>
      <c r="R1279">
        <v>109.2</v>
      </c>
      <c r="S1279">
        <v>-41.8</v>
      </c>
      <c r="T1279">
        <v>180</v>
      </c>
      <c r="U1279">
        <v>6.0463400000000003E-6</v>
      </c>
      <c r="V1279">
        <v>-90</v>
      </c>
    </row>
    <row r="1280" spans="1:22">
      <c r="A1280">
        <v>26058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 t="e">
        <f>IF(AND(Tabelle12[[#This Row],[AreaPx]]&gt;0,NOT(Tabelle12[[#This Row],[AreaPx]]="inf")),Tabelle12[[#This Row],[AreaPx]], NA())</f>
        <v>#N/A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f>Tabelle12[[#This Row],[Roll]]+Tabelle12[[#This Row],[Pitch]]</f>
        <v>0</v>
      </c>
      <c r="P1280">
        <f>SQRT(Tabelle12[[#This Row],[X]]*Tabelle12[[#This Row],[X]] + Tabelle12[[#This Row],[Y]]*Tabelle12[[#This Row],[Y]] +Tabelle12[[#This Row],[Z]]*Tabelle12[[#This Row],[Z]])</f>
        <v>0</v>
      </c>
      <c r="Q1280">
        <v>136</v>
      </c>
      <c r="R1280">
        <v>109.2</v>
      </c>
      <c r="S1280">
        <v>-41.8</v>
      </c>
      <c r="T1280">
        <v>180</v>
      </c>
      <c r="U1280">
        <v>6.0463400000000003E-6</v>
      </c>
      <c r="V1280">
        <v>-90</v>
      </c>
    </row>
    <row r="1281" spans="1:22">
      <c r="A1281">
        <v>26070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 t="e">
        <f>IF(AND(Tabelle12[[#This Row],[AreaPx]]&gt;0,NOT(Tabelle12[[#This Row],[AreaPx]]="inf")),Tabelle12[[#This Row],[AreaPx]], NA())</f>
        <v>#N/A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f>Tabelle12[[#This Row],[Roll]]+Tabelle12[[#This Row],[Pitch]]</f>
        <v>0</v>
      </c>
      <c r="P1281">
        <f>SQRT(Tabelle12[[#This Row],[X]]*Tabelle12[[#This Row],[X]] + Tabelle12[[#This Row],[Y]]*Tabelle12[[#This Row],[Y]] +Tabelle12[[#This Row],[Z]]*Tabelle12[[#This Row],[Z]])</f>
        <v>0</v>
      </c>
      <c r="Q1281">
        <v>136</v>
      </c>
      <c r="R1281">
        <v>109.2</v>
      </c>
      <c r="S1281">
        <v>-41.8</v>
      </c>
      <c r="T1281">
        <v>180</v>
      </c>
      <c r="U1281">
        <v>6.0463400000000003E-6</v>
      </c>
      <c r="V1281">
        <v>-90</v>
      </c>
    </row>
    <row r="1282" spans="1:22">
      <c r="A1282">
        <v>26078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 t="e">
        <f>IF(AND(Tabelle12[[#This Row],[AreaPx]]&gt;0,NOT(Tabelle12[[#This Row],[AreaPx]]="inf")),Tabelle12[[#This Row],[AreaPx]], NA())</f>
        <v>#N/A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f>Tabelle12[[#This Row],[Roll]]+Tabelle12[[#This Row],[Pitch]]</f>
        <v>0</v>
      </c>
      <c r="P1282">
        <f>SQRT(Tabelle12[[#This Row],[X]]*Tabelle12[[#This Row],[X]] + Tabelle12[[#This Row],[Y]]*Tabelle12[[#This Row],[Y]] +Tabelle12[[#This Row],[Z]]*Tabelle12[[#This Row],[Z]])</f>
        <v>0</v>
      </c>
      <c r="Q1282">
        <v>136</v>
      </c>
      <c r="R1282">
        <v>109.2</v>
      </c>
      <c r="S1282">
        <v>-41.8</v>
      </c>
      <c r="T1282">
        <v>180</v>
      </c>
      <c r="U1282">
        <v>6.0463400000000003E-6</v>
      </c>
      <c r="V1282">
        <v>-90</v>
      </c>
    </row>
    <row r="1283" spans="1:22">
      <c r="A1283">
        <v>26104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 t="e">
        <f>IF(AND(Tabelle12[[#This Row],[AreaPx]]&gt;0,NOT(Tabelle12[[#This Row],[AreaPx]]="inf")),Tabelle12[[#This Row],[AreaPx]], NA())</f>
        <v>#N/A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f>Tabelle12[[#This Row],[Roll]]+Tabelle12[[#This Row],[Pitch]]</f>
        <v>0</v>
      </c>
      <c r="P1283">
        <f>SQRT(Tabelle12[[#This Row],[X]]*Tabelle12[[#This Row],[X]] + Tabelle12[[#This Row],[Y]]*Tabelle12[[#This Row],[Y]] +Tabelle12[[#This Row],[Z]]*Tabelle12[[#This Row],[Z]])</f>
        <v>0</v>
      </c>
      <c r="Q1283">
        <v>136</v>
      </c>
      <c r="R1283">
        <v>109.2</v>
      </c>
      <c r="S1283">
        <v>-41.8</v>
      </c>
      <c r="T1283">
        <v>180</v>
      </c>
      <c r="U1283">
        <v>6.0463400000000003E-6</v>
      </c>
      <c r="V1283">
        <v>-90</v>
      </c>
    </row>
    <row r="1284" spans="1:22">
      <c r="A1284">
        <v>26118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 t="e">
        <f>IF(AND(Tabelle12[[#This Row],[AreaPx]]&gt;0,NOT(Tabelle12[[#This Row],[AreaPx]]="inf")),Tabelle12[[#This Row],[AreaPx]], NA())</f>
        <v>#N/A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f>Tabelle12[[#This Row],[Roll]]+Tabelle12[[#This Row],[Pitch]]</f>
        <v>0</v>
      </c>
      <c r="P1284">
        <f>SQRT(Tabelle12[[#This Row],[X]]*Tabelle12[[#This Row],[X]] + Tabelle12[[#This Row],[Y]]*Tabelle12[[#This Row],[Y]] +Tabelle12[[#This Row],[Z]]*Tabelle12[[#This Row],[Z]])</f>
        <v>0</v>
      </c>
      <c r="Q1284">
        <v>136</v>
      </c>
      <c r="R1284">
        <v>109.2</v>
      </c>
      <c r="S1284">
        <v>-41.8</v>
      </c>
      <c r="T1284">
        <v>180</v>
      </c>
      <c r="U1284">
        <v>6.0463400000000003E-6</v>
      </c>
      <c r="V1284">
        <v>-90</v>
      </c>
    </row>
    <row r="1285" spans="1:22">
      <c r="A1285">
        <v>26148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 t="e">
        <f>IF(AND(Tabelle12[[#This Row],[AreaPx]]&gt;0,NOT(Tabelle12[[#This Row],[AreaPx]]="inf")),Tabelle12[[#This Row],[AreaPx]], NA())</f>
        <v>#N/A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f>Tabelle12[[#This Row],[Roll]]+Tabelle12[[#This Row],[Pitch]]</f>
        <v>0</v>
      </c>
      <c r="P1285">
        <f>SQRT(Tabelle12[[#This Row],[X]]*Tabelle12[[#This Row],[X]] + Tabelle12[[#This Row],[Y]]*Tabelle12[[#This Row],[Y]] +Tabelle12[[#This Row],[Z]]*Tabelle12[[#This Row],[Z]])</f>
        <v>0</v>
      </c>
      <c r="Q1285">
        <v>136</v>
      </c>
      <c r="R1285">
        <v>109.2</v>
      </c>
      <c r="S1285">
        <v>-41.8</v>
      </c>
      <c r="T1285">
        <v>180</v>
      </c>
      <c r="U1285">
        <v>6.0463400000000003E-6</v>
      </c>
      <c r="V1285">
        <v>-90</v>
      </c>
    </row>
    <row r="1286" spans="1:22">
      <c r="A1286">
        <v>26176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 t="e">
        <f>IF(AND(Tabelle12[[#This Row],[AreaPx]]&gt;0,NOT(Tabelle12[[#This Row],[AreaPx]]="inf")),Tabelle12[[#This Row],[AreaPx]], NA())</f>
        <v>#N/A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f>Tabelle12[[#This Row],[Roll]]+Tabelle12[[#This Row],[Pitch]]</f>
        <v>0</v>
      </c>
      <c r="P1286">
        <f>SQRT(Tabelle12[[#This Row],[X]]*Tabelle12[[#This Row],[X]] + Tabelle12[[#This Row],[Y]]*Tabelle12[[#This Row],[Y]] +Tabelle12[[#This Row],[Z]]*Tabelle12[[#This Row],[Z]])</f>
        <v>0</v>
      </c>
      <c r="Q1286">
        <v>136</v>
      </c>
      <c r="R1286">
        <v>109.2</v>
      </c>
      <c r="S1286">
        <v>-41.8</v>
      </c>
      <c r="T1286">
        <v>180</v>
      </c>
      <c r="U1286">
        <v>6.0463400000000003E-6</v>
      </c>
      <c r="V1286">
        <v>-90</v>
      </c>
    </row>
    <row r="1287" spans="1:22">
      <c r="A1287">
        <v>26200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 t="e">
        <f>IF(AND(Tabelle12[[#This Row],[AreaPx]]&gt;0,NOT(Tabelle12[[#This Row],[AreaPx]]="inf")),Tabelle12[[#This Row],[AreaPx]], NA())</f>
        <v>#N/A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f>Tabelle12[[#This Row],[Roll]]+Tabelle12[[#This Row],[Pitch]]</f>
        <v>0</v>
      </c>
      <c r="P1287">
        <f>SQRT(Tabelle12[[#This Row],[X]]*Tabelle12[[#This Row],[X]] + Tabelle12[[#This Row],[Y]]*Tabelle12[[#This Row],[Y]] +Tabelle12[[#This Row],[Z]]*Tabelle12[[#This Row],[Z]])</f>
        <v>0</v>
      </c>
      <c r="Q1287">
        <v>136</v>
      </c>
      <c r="R1287">
        <v>109.2</v>
      </c>
      <c r="S1287">
        <v>-41.8</v>
      </c>
      <c r="T1287">
        <v>180</v>
      </c>
      <c r="U1287">
        <v>6.0463400000000003E-6</v>
      </c>
      <c r="V1287">
        <v>-90</v>
      </c>
    </row>
    <row r="1288" spans="1:22">
      <c r="A1288">
        <v>26215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 t="e">
        <f>IF(AND(Tabelle12[[#This Row],[AreaPx]]&gt;0,NOT(Tabelle12[[#This Row],[AreaPx]]="inf")),Tabelle12[[#This Row],[AreaPx]], NA())</f>
        <v>#N/A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f>Tabelle12[[#This Row],[Roll]]+Tabelle12[[#This Row],[Pitch]]</f>
        <v>0</v>
      </c>
      <c r="P1288">
        <f>SQRT(Tabelle12[[#This Row],[X]]*Tabelle12[[#This Row],[X]] + Tabelle12[[#This Row],[Y]]*Tabelle12[[#This Row],[Y]] +Tabelle12[[#This Row],[Z]]*Tabelle12[[#This Row],[Z]])</f>
        <v>0</v>
      </c>
      <c r="Q1288">
        <v>136</v>
      </c>
      <c r="R1288">
        <v>109.2</v>
      </c>
      <c r="S1288">
        <v>-41.8</v>
      </c>
      <c r="T1288">
        <v>180</v>
      </c>
      <c r="U1288">
        <v>6.0463400000000003E-6</v>
      </c>
      <c r="V1288">
        <v>-90</v>
      </c>
    </row>
    <row r="1289" spans="1:22">
      <c r="A1289">
        <v>26237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 t="e">
        <f>IF(AND(Tabelle12[[#This Row],[AreaPx]]&gt;0,NOT(Tabelle12[[#This Row],[AreaPx]]="inf")),Tabelle12[[#This Row],[AreaPx]], NA())</f>
        <v>#N/A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f>Tabelle12[[#This Row],[Roll]]+Tabelle12[[#This Row],[Pitch]]</f>
        <v>0</v>
      </c>
      <c r="P1289">
        <f>SQRT(Tabelle12[[#This Row],[X]]*Tabelle12[[#This Row],[X]] + Tabelle12[[#This Row],[Y]]*Tabelle12[[#This Row],[Y]] +Tabelle12[[#This Row],[Z]]*Tabelle12[[#This Row],[Z]])</f>
        <v>0</v>
      </c>
      <c r="Q1289">
        <v>136</v>
      </c>
      <c r="R1289">
        <v>109.2</v>
      </c>
      <c r="S1289">
        <v>-41.8</v>
      </c>
      <c r="T1289">
        <v>180</v>
      </c>
      <c r="U1289">
        <v>6.0463400000000003E-6</v>
      </c>
      <c r="V1289">
        <v>-90</v>
      </c>
    </row>
    <row r="1290" spans="1:22">
      <c r="A1290">
        <v>26253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 t="e">
        <f>IF(AND(Tabelle12[[#This Row],[AreaPx]]&gt;0,NOT(Tabelle12[[#This Row],[AreaPx]]="inf")),Tabelle12[[#This Row],[AreaPx]], NA())</f>
        <v>#N/A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f>Tabelle12[[#This Row],[Roll]]+Tabelle12[[#This Row],[Pitch]]</f>
        <v>0</v>
      </c>
      <c r="P1290">
        <f>SQRT(Tabelle12[[#This Row],[X]]*Tabelle12[[#This Row],[X]] + Tabelle12[[#This Row],[Y]]*Tabelle12[[#This Row],[Y]] +Tabelle12[[#This Row],[Z]]*Tabelle12[[#This Row],[Z]])</f>
        <v>0</v>
      </c>
      <c r="Q1290">
        <v>136</v>
      </c>
      <c r="R1290">
        <v>109.2</v>
      </c>
      <c r="S1290">
        <v>-41.8</v>
      </c>
      <c r="T1290">
        <v>180</v>
      </c>
      <c r="U1290">
        <v>6.0463400000000003E-6</v>
      </c>
      <c r="V1290">
        <v>-90</v>
      </c>
    </row>
    <row r="1291" spans="1:22">
      <c r="A1291">
        <v>26275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 t="e">
        <f>IF(AND(Tabelle12[[#This Row],[AreaPx]]&gt;0,NOT(Tabelle12[[#This Row],[AreaPx]]="inf")),Tabelle12[[#This Row],[AreaPx]], NA())</f>
        <v>#N/A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f>Tabelle12[[#This Row],[Roll]]+Tabelle12[[#This Row],[Pitch]]</f>
        <v>0</v>
      </c>
      <c r="P1291">
        <f>SQRT(Tabelle12[[#This Row],[X]]*Tabelle12[[#This Row],[X]] + Tabelle12[[#This Row],[Y]]*Tabelle12[[#This Row],[Y]] +Tabelle12[[#This Row],[Z]]*Tabelle12[[#This Row],[Z]])</f>
        <v>0</v>
      </c>
      <c r="Q1291">
        <v>136</v>
      </c>
      <c r="R1291">
        <v>109.2</v>
      </c>
      <c r="S1291">
        <v>-41.8</v>
      </c>
      <c r="T1291">
        <v>180</v>
      </c>
      <c r="U1291">
        <v>6.0463400000000003E-6</v>
      </c>
      <c r="V1291">
        <v>-90</v>
      </c>
    </row>
    <row r="1292" spans="1:22">
      <c r="A1292">
        <v>26294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 t="e">
        <f>IF(AND(Tabelle12[[#This Row],[AreaPx]]&gt;0,NOT(Tabelle12[[#This Row],[AreaPx]]="inf")),Tabelle12[[#This Row],[AreaPx]], NA())</f>
        <v>#N/A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f>Tabelle12[[#This Row],[Roll]]+Tabelle12[[#This Row],[Pitch]]</f>
        <v>0</v>
      </c>
      <c r="P1292">
        <f>SQRT(Tabelle12[[#This Row],[X]]*Tabelle12[[#This Row],[X]] + Tabelle12[[#This Row],[Y]]*Tabelle12[[#This Row],[Y]] +Tabelle12[[#This Row],[Z]]*Tabelle12[[#This Row],[Z]])</f>
        <v>0</v>
      </c>
      <c r="Q1292">
        <v>136</v>
      </c>
      <c r="R1292">
        <v>109.2</v>
      </c>
      <c r="S1292">
        <v>-41.8</v>
      </c>
      <c r="T1292">
        <v>180</v>
      </c>
      <c r="U1292">
        <v>6.0463400000000003E-6</v>
      </c>
      <c r="V1292">
        <v>-90</v>
      </c>
    </row>
    <row r="1293" spans="1:22">
      <c r="A1293">
        <v>26307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 t="e">
        <f>IF(AND(Tabelle12[[#This Row],[AreaPx]]&gt;0,NOT(Tabelle12[[#This Row],[AreaPx]]="inf")),Tabelle12[[#This Row],[AreaPx]], NA())</f>
        <v>#N/A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f>Tabelle12[[#This Row],[Roll]]+Tabelle12[[#This Row],[Pitch]]</f>
        <v>0</v>
      </c>
      <c r="P1293">
        <f>SQRT(Tabelle12[[#This Row],[X]]*Tabelle12[[#This Row],[X]] + Tabelle12[[#This Row],[Y]]*Tabelle12[[#This Row],[Y]] +Tabelle12[[#This Row],[Z]]*Tabelle12[[#This Row],[Z]])</f>
        <v>0</v>
      </c>
      <c r="Q1293">
        <v>136</v>
      </c>
      <c r="R1293">
        <v>109.2</v>
      </c>
      <c r="S1293">
        <v>-41.8</v>
      </c>
      <c r="T1293">
        <v>180</v>
      </c>
      <c r="U1293">
        <v>6.0463400000000003E-6</v>
      </c>
      <c r="V1293">
        <v>-90</v>
      </c>
    </row>
    <row r="1294" spans="1:22">
      <c r="A1294">
        <v>26337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 t="e">
        <f>IF(AND(Tabelle12[[#This Row],[AreaPx]]&gt;0,NOT(Tabelle12[[#This Row],[AreaPx]]="inf")),Tabelle12[[#This Row],[AreaPx]], NA())</f>
        <v>#N/A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f>Tabelle12[[#This Row],[Roll]]+Tabelle12[[#This Row],[Pitch]]</f>
        <v>0</v>
      </c>
      <c r="P1294">
        <f>SQRT(Tabelle12[[#This Row],[X]]*Tabelle12[[#This Row],[X]] + Tabelle12[[#This Row],[Y]]*Tabelle12[[#This Row],[Y]] +Tabelle12[[#This Row],[Z]]*Tabelle12[[#This Row],[Z]])</f>
        <v>0</v>
      </c>
      <c r="Q1294">
        <v>136</v>
      </c>
      <c r="R1294">
        <v>109.2</v>
      </c>
      <c r="S1294">
        <v>-41.8</v>
      </c>
      <c r="T1294">
        <v>180</v>
      </c>
      <c r="U1294">
        <v>6.0463400000000003E-6</v>
      </c>
      <c r="V1294">
        <v>-90</v>
      </c>
    </row>
    <row r="1295" spans="1:22">
      <c r="A1295">
        <v>26350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 t="e">
        <f>IF(AND(Tabelle12[[#This Row],[AreaPx]]&gt;0,NOT(Tabelle12[[#This Row],[AreaPx]]="inf")),Tabelle12[[#This Row],[AreaPx]], NA())</f>
        <v>#N/A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f>Tabelle12[[#This Row],[Roll]]+Tabelle12[[#This Row],[Pitch]]</f>
        <v>0</v>
      </c>
      <c r="P1295">
        <f>SQRT(Tabelle12[[#This Row],[X]]*Tabelle12[[#This Row],[X]] + Tabelle12[[#This Row],[Y]]*Tabelle12[[#This Row],[Y]] +Tabelle12[[#This Row],[Z]]*Tabelle12[[#This Row],[Z]])</f>
        <v>0</v>
      </c>
      <c r="Q1295">
        <v>136</v>
      </c>
      <c r="R1295">
        <v>109.2</v>
      </c>
      <c r="S1295">
        <v>-41.8</v>
      </c>
      <c r="T1295">
        <v>180</v>
      </c>
      <c r="U1295">
        <v>6.0463400000000003E-6</v>
      </c>
      <c r="V1295">
        <v>-90</v>
      </c>
    </row>
    <row r="1296" spans="1:22">
      <c r="A1296">
        <v>26374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 t="e">
        <f>IF(AND(Tabelle12[[#This Row],[AreaPx]]&gt;0,NOT(Tabelle12[[#This Row],[AreaPx]]="inf")),Tabelle12[[#This Row],[AreaPx]], NA())</f>
        <v>#N/A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f>Tabelle12[[#This Row],[Roll]]+Tabelle12[[#This Row],[Pitch]]</f>
        <v>0</v>
      </c>
      <c r="P1296">
        <f>SQRT(Tabelle12[[#This Row],[X]]*Tabelle12[[#This Row],[X]] + Tabelle12[[#This Row],[Y]]*Tabelle12[[#This Row],[Y]] +Tabelle12[[#This Row],[Z]]*Tabelle12[[#This Row],[Z]])</f>
        <v>0</v>
      </c>
      <c r="Q1296">
        <v>136</v>
      </c>
      <c r="R1296">
        <v>109.2</v>
      </c>
      <c r="S1296">
        <v>-41.8</v>
      </c>
      <c r="T1296">
        <v>180</v>
      </c>
      <c r="U1296">
        <v>6.0463400000000003E-6</v>
      </c>
      <c r="V1296">
        <v>-90</v>
      </c>
    </row>
    <row r="1297" spans="1:22">
      <c r="A1297">
        <v>26411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 t="e">
        <f>IF(AND(Tabelle12[[#This Row],[AreaPx]]&gt;0,NOT(Tabelle12[[#This Row],[AreaPx]]="inf")),Tabelle12[[#This Row],[AreaPx]], NA())</f>
        <v>#N/A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f>Tabelle12[[#This Row],[Roll]]+Tabelle12[[#This Row],[Pitch]]</f>
        <v>0</v>
      </c>
      <c r="P1297">
        <f>SQRT(Tabelle12[[#This Row],[X]]*Tabelle12[[#This Row],[X]] + Tabelle12[[#This Row],[Y]]*Tabelle12[[#This Row],[Y]] +Tabelle12[[#This Row],[Z]]*Tabelle12[[#This Row],[Z]])</f>
        <v>0</v>
      </c>
      <c r="Q1297">
        <v>136</v>
      </c>
      <c r="R1297">
        <v>109.2</v>
      </c>
      <c r="S1297">
        <v>-41.8</v>
      </c>
      <c r="T1297">
        <v>180</v>
      </c>
      <c r="U1297">
        <v>6.0463400000000003E-6</v>
      </c>
      <c r="V1297">
        <v>-90</v>
      </c>
    </row>
    <row r="1298" spans="1:22">
      <c r="A1298">
        <v>26435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 t="e">
        <f>IF(AND(Tabelle12[[#This Row],[AreaPx]]&gt;0,NOT(Tabelle12[[#This Row],[AreaPx]]="inf")),Tabelle12[[#This Row],[AreaPx]], NA())</f>
        <v>#N/A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f>Tabelle12[[#This Row],[Roll]]+Tabelle12[[#This Row],[Pitch]]</f>
        <v>0</v>
      </c>
      <c r="P1298">
        <f>SQRT(Tabelle12[[#This Row],[X]]*Tabelle12[[#This Row],[X]] + Tabelle12[[#This Row],[Y]]*Tabelle12[[#This Row],[Y]] +Tabelle12[[#This Row],[Z]]*Tabelle12[[#This Row],[Z]])</f>
        <v>0</v>
      </c>
      <c r="Q1298">
        <v>136</v>
      </c>
      <c r="R1298">
        <v>109.2</v>
      </c>
      <c r="S1298">
        <v>-41.8</v>
      </c>
      <c r="T1298">
        <v>180</v>
      </c>
      <c r="U1298">
        <v>6.0463400000000003E-6</v>
      </c>
      <c r="V1298">
        <v>-90</v>
      </c>
    </row>
    <row r="1299" spans="1:22">
      <c r="A1299">
        <v>26450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 t="e">
        <f>IF(AND(Tabelle12[[#This Row],[AreaPx]]&gt;0,NOT(Tabelle12[[#This Row],[AreaPx]]="inf")),Tabelle12[[#This Row],[AreaPx]], NA())</f>
        <v>#N/A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f>Tabelle12[[#This Row],[Roll]]+Tabelle12[[#This Row],[Pitch]]</f>
        <v>0</v>
      </c>
      <c r="P1299">
        <f>SQRT(Tabelle12[[#This Row],[X]]*Tabelle12[[#This Row],[X]] + Tabelle12[[#This Row],[Y]]*Tabelle12[[#This Row],[Y]] +Tabelle12[[#This Row],[Z]]*Tabelle12[[#This Row],[Z]])</f>
        <v>0</v>
      </c>
      <c r="Q1299">
        <v>136</v>
      </c>
      <c r="R1299">
        <v>109.2</v>
      </c>
      <c r="S1299">
        <v>-41.8</v>
      </c>
      <c r="T1299">
        <v>180</v>
      </c>
      <c r="U1299">
        <v>6.0463400000000003E-6</v>
      </c>
      <c r="V1299">
        <v>-90</v>
      </c>
    </row>
    <row r="1300" spans="1:22">
      <c r="A1300">
        <v>26472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 t="e">
        <f>IF(AND(Tabelle12[[#This Row],[AreaPx]]&gt;0,NOT(Tabelle12[[#This Row],[AreaPx]]="inf")),Tabelle12[[#This Row],[AreaPx]], NA())</f>
        <v>#N/A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f>Tabelle12[[#This Row],[Roll]]+Tabelle12[[#This Row],[Pitch]]</f>
        <v>0</v>
      </c>
      <c r="P1300">
        <f>SQRT(Tabelle12[[#This Row],[X]]*Tabelle12[[#This Row],[X]] + Tabelle12[[#This Row],[Y]]*Tabelle12[[#This Row],[Y]] +Tabelle12[[#This Row],[Z]]*Tabelle12[[#This Row],[Z]])</f>
        <v>0</v>
      </c>
      <c r="Q1300">
        <v>136</v>
      </c>
      <c r="R1300">
        <v>109.2</v>
      </c>
      <c r="S1300">
        <v>-41.8</v>
      </c>
      <c r="T1300">
        <v>180</v>
      </c>
      <c r="U1300">
        <v>6.0463400000000003E-6</v>
      </c>
      <c r="V1300">
        <v>-90</v>
      </c>
    </row>
    <row r="1301" spans="1:22">
      <c r="A1301">
        <v>26482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 t="e">
        <f>IF(AND(Tabelle12[[#This Row],[AreaPx]]&gt;0,NOT(Tabelle12[[#This Row],[AreaPx]]="inf")),Tabelle12[[#This Row],[AreaPx]], NA())</f>
        <v>#N/A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f>Tabelle12[[#This Row],[Roll]]+Tabelle12[[#This Row],[Pitch]]</f>
        <v>0</v>
      </c>
      <c r="P1301">
        <f>SQRT(Tabelle12[[#This Row],[X]]*Tabelle12[[#This Row],[X]] + Tabelle12[[#This Row],[Y]]*Tabelle12[[#This Row],[Y]] +Tabelle12[[#This Row],[Z]]*Tabelle12[[#This Row],[Z]])</f>
        <v>0</v>
      </c>
      <c r="Q1301">
        <v>136</v>
      </c>
      <c r="R1301">
        <v>109.2</v>
      </c>
      <c r="S1301">
        <v>-41.8</v>
      </c>
      <c r="T1301">
        <v>180</v>
      </c>
      <c r="U1301">
        <v>6.0463400000000003E-6</v>
      </c>
      <c r="V1301">
        <v>-90</v>
      </c>
    </row>
    <row r="1302" spans="1:22">
      <c r="A1302">
        <v>26499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 t="e">
        <f>IF(AND(Tabelle12[[#This Row],[AreaPx]]&gt;0,NOT(Tabelle12[[#This Row],[AreaPx]]="inf")),Tabelle12[[#This Row],[AreaPx]], NA())</f>
        <v>#N/A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f>Tabelle12[[#This Row],[Roll]]+Tabelle12[[#This Row],[Pitch]]</f>
        <v>0</v>
      </c>
      <c r="P1302">
        <f>SQRT(Tabelle12[[#This Row],[X]]*Tabelle12[[#This Row],[X]] + Tabelle12[[#This Row],[Y]]*Tabelle12[[#This Row],[Y]] +Tabelle12[[#This Row],[Z]]*Tabelle12[[#This Row],[Z]])</f>
        <v>0</v>
      </c>
      <c r="Q1302">
        <v>136</v>
      </c>
      <c r="R1302">
        <v>109.2</v>
      </c>
      <c r="S1302">
        <v>-41.8</v>
      </c>
      <c r="T1302">
        <v>180</v>
      </c>
      <c r="U1302">
        <v>6.0463400000000003E-6</v>
      </c>
      <c r="V1302">
        <v>-90</v>
      </c>
    </row>
    <row r="1303" spans="1:22">
      <c r="A1303">
        <v>26508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 t="e">
        <f>IF(AND(Tabelle12[[#This Row],[AreaPx]]&gt;0,NOT(Tabelle12[[#This Row],[AreaPx]]="inf")),Tabelle12[[#This Row],[AreaPx]], NA())</f>
        <v>#N/A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f>Tabelle12[[#This Row],[Roll]]+Tabelle12[[#This Row],[Pitch]]</f>
        <v>0</v>
      </c>
      <c r="P1303">
        <f>SQRT(Tabelle12[[#This Row],[X]]*Tabelle12[[#This Row],[X]] + Tabelle12[[#This Row],[Y]]*Tabelle12[[#This Row],[Y]] +Tabelle12[[#This Row],[Z]]*Tabelle12[[#This Row],[Z]])</f>
        <v>0</v>
      </c>
      <c r="Q1303">
        <v>136</v>
      </c>
      <c r="R1303">
        <v>109.2</v>
      </c>
      <c r="S1303">
        <v>-41.8</v>
      </c>
      <c r="T1303">
        <v>180</v>
      </c>
      <c r="U1303">
        <v>6.0463400000000003E-6</v>
      </c>
      <c r="V1303">
        <v>-90</v>
      </c>
    </row>
    <row r="1304" spans="1:22">
      <c r="A1304">
        <v>26535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 t="e">
        <f>IF(AND(Tabelle12[[#This Row],[AreaPx]]&gt;0,NOT(Tabelle12[[#This Row],[AreaPx]]="inf")),Tabelle12[[#This Row],[AreaPx]], NA())</f>
        <v>#N/A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f>Tabelle12[[#This Row],[Roll]]+Tabelle12[[#This Row],[Pitch]]</f>
        <v>0</v>
      </c>
      <c r="P1304">
        <f>SQRT(Tabelle12[[#This Row],[X]]*Tabelle12[[#This Row],[X]] + Tabelle12[[#This Row],[Y]]*Tabelle12[[#This Row],[Y]] +Tabelle12[[#This Row],[Z]]*Tabelle12[[#This Row],[Z]])</f>
        <v>0</v>
      </c>
      <c r="Q1304">
        <v>136</v>
      </c>
      <c r="R1304">
        <v>109.2</v>
      </c>
      <c r="S1304">
        <v>-41.8</v>
      </c>
      <c r="T1304">
        <v>180</v>
      </c>
      <c r="U1304">
        <v>6.0463400000000003E-6</v>
      </c>
      <c r="V1304">
        <v>-90</v>
      </c>
    </row>
    <row r="1305" spans="1:22">
      <c r="A1305">
        <v>26544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 t="e">
        <f>IF(AND(Tabelle12[[#This Row],[AreaPx]]&gt;0,NOT(Tabelle12[[#This Row],[AreaPx]]="inf")),Tabelle12[[#This Row],[AreaPx]], NA())</f>
        <v>#N/A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f>Tabelle12[[#This Row],[Roll]]+Tabelle12[[#This Row],[Pitch]]</f>
        <v>0</v>
      </c>
      <c r="P1305">
        <f>SQRT(Tabelle12[[#This Row],[X]]*Tabelle12[[#This Row],[X]] + Tabelle12[[#This Row],[Y]]*Tabelle12[[#This Row],[Y]] +Tabelle12[[#This Row],[Z]]*Tabelle12[[#This Row],[Z]])</f>
        <v>0</v>
      </c>
      <c r="Q1305">
        <v>136</v>
      </c>
      <c r="R1305">
        <v>109.2</v>
      </c>
      <c r="S1305">
        <v>-41.8</v>
      </c>
      <c r="T1305">
        <v>180</v>
      </c>
      <c r="U1305">
        <v>6.0463400000000003E-6</v>
      </c>
      <c r="V1305">
        <v>-90</v>
      </c>
    </row>
    <row r="1306" spans="1:22">
      <c r="A1306">
        <v>26571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 t="e">
        <f>IF(AND(Tabelle12[[#This Row],[AreaPx]]&gt;0,NOT(Tabelle12[[#This Row],[AreaPx]]="inf")),Tabelle12[[#This Row],[AreaPx]], NA())</f>
        <v>#N/A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f>Tabelle12[[#This Row],[Roll]]+Tabelle12[[#This Row],[Pitch]]</f>
        <v>0</v>
      </c>
      <c r="P1306">
        <f>SQRT(Tabelle12[[#This Row],[X]]*Tabelle12[[#This Row],[X]] + Tabelle12[[#This Row],[Y]]*Tabelle12[[#This Row],[Y]] +Tabelle12[[#This Row],[Z]]*Tabelle12[[#This Row],[Z]])</f>
        <v>0</v>
      </c>
      <c r="Q1306">
        <v>136</v>
      </c>
      <c r="R1306">
        <v>109.2</v>
      </c>
      <c r="S1306">
        <v>-41.8</v>
      </c>
      <c r="T1306">
        <v>180</v>
      </c>
      <c r="U1306">
        <v>6.0463400000000003E-6</v>
      </c>
      <c r="V1306">
        <v>-90</v>
      </c>
    </row>
    <row r="1307" spans="1:22">
      <c r="A1307">
        <v>26584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 t="e">
        <f>IF(AND(Tabelle12[[#This Row],[AreaPx]]&gt;0,NOT(Tabelle12[[#This Row],[AreaPx]]="inf")),Tabelle12[[#This Row],[AreaPx]], NA())</f>
        <v>#N/A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f>Tabelle12[[#This Row],[Roll]]+Tabelle12[[#This Row],[Pitch]]</f>
        <v>0</v>
      </c>
      <c r="P1307">
        <f>SQRT(Tabelle12[[#This Row],[X]]*Tabelle12[[#This Row],[X]] + Tabelle12[[#This Row],[Y]]*Tabelle12[[#This Row],[Y]] +Tabelle12[[#This Row],[Z]]*Tabelle12[[#This Row],[Z]])</f>
        <v>0</v>
      </c>
      <c r="Q1307">
        <v>136</v>
      </c>
      <c r="R1307">
        <v>109.2</v>
      </c>
      <c r="S1307">
        <v>-41.8</v>
      </c>
      <c r="T1307">
        <v>180</v>
      </c>
      <c r="U1307">
        <v>6.0463400000000003E-6</v>
      </c>
      <c r="V1307">
        <v>-90</v>
      </c>
    </row>
    <row r="1308" spans="1:22">
      <c r="A1308">
        <v>26610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 t="e">
        <f>IF(AND(Tabelle12[[#This Row],[AreaPx]]&gt;0,NOT(Tabelle12[[#This Row],[AreaPx]]="inf")),Tabelle12[[#This Row],[AreaPx]], NA())</f>
        <v>#N/A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f>Tabelle12[[#This Row],[Roll]]+Tabelle12[[#This Row],[Pitch]]</f>
        <v>0</v>
      </c>
      <c r="P1308">
        <f>SQRT(Tabelle12[[#This Row],[X]]*Tabelle12[[#This Row],[X]] + Tabelle12[[#This Row],[Y]]*Tabelle12[[#This Row],[Y]] +Tabelle12[[#This Row],[Z]]*Tabelle12[[#This Row],[Z]])</f>
        <v>0</v>
      </c>
      <c r="Q1308">
        <v>136</v>
      </c>
      <c r="R1308">
        <v>109.2</v>
      </c>
      <c r="S1308">
        <v>-41.8</v>
      </c>
      <c r="T1308">
        <v>180</v>
      </c>
      <c r="U1308">
        <v>6.0463400000000003E-6</v>
      </c>
      <c r="V1308">
        <v>-90</v>
      </c>
    </row>
    <row r="1309" spans="1:22">
      <c r="A1309">
        <v>26638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 t="e">
        <f>IF(AND(Tabelle12[[#This Row],[AreaPx]]&gt;0,NOT(Tabelle12[[#This Row],[AreaPx]]="inf")),Tabelle12[[#This Row],[AreaPx]], NA())</f>
        <v>#N/A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f>Tabelle12[[#This Row],[Roll]]+Tabelle12[[#This Row],[Pitch]]</f>
        <v>0</v>
      </c>
      <c r="P1309">
        <f>SQRT(Tabelle12[[#This Row],[X]]*Tabelle12[[#This Row],[X]] + Tabelle12[[#This Row],[Y]]*Tabelle12[[#This Row],[Y]] +Tabelle12[[#This Row],[Z]]*Tabelle12[[#This Row],[Z]])</f>
        <v>0</v>
      </c>
      <c r="Q1309">
        <v>136</v>
      </c>
      <c r="R1309">
        <v>109.2</v>
      </c>
      <c r="S1309">
        <v>-41.8</v>
      </c>
      <c r="T1309">
        <v>180</v>
      </c>
      <c r="U1309">
        <v>6.0463400000000003E-6</v>
      </c>
      <c r="V1309">
        <v>-90</v>
      </c>
    </row>
    <row r="1310" spans="1:22">
      <c r="A1310">
        <v>26655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 t="e">
        <f>IF(AND(Tabelle12[[#This Row],[AreaPx]]&gt;0,NOT(Tabelle12[[#This Row],[AreaPx]]="inf")),Tabelle12[[#This Row],[AreaPx]], NA())</f>
        <v>#N/A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f>Tabelle12[[#This Row],[Roll]]+Tabelle12[[#This Row],[Pitch]]</f>
        <v>0</v>
      </c>
      <c r="P1310">
        <f>SQRT(Tabelle12[[#This Row],[X]]*Tabelle12[[#This Row],[X]] + Tabelle12[[#This Row],[Y]]*Tabelle12[[#This Row],[Y]] +Tabelle12[[#This Row],[Z]]*Tabelle12[[#This Row],[Z]])</f>
        <v>0</v>
      </c>
      <c r="Q1310">
        <v>136</v>
      </c>
      <c r="R1310">
        <v>109.2</v>
      </c>
      <c r="S1310">
        <v>-41.8</v>
      </c>
      <c r="T1310">
        <v>180</v>
      </c>
      <c r="U1310">
        <v>6.0463400000000003E-6</v>
      </c>
      <c r="V1310">
        <v>-90</v>
      </c>
    </row>
    <row r="1311" spans="1:22">
      <c r="A1311">
        <v>26679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 t="e">
        <f>IF(AND(Tabelle12[[#This Row],[AreaPx]]&gt;0,NOT(Tabelle12[[#This Row],[AreaPx]]="inf")),Tabelle12[[#This Row],[AreaPx]], NA())</f>
        <v>#N/A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f>Tabelle12[[#This Row],[Roll]]+Tabelle12[[#This Row],[Pitch]]</f>
        <v>0</v>
      </c>
      <c r="P1311">
        <f>SQRT(Tabelle12[[#This Row],[X]]*Tabelle12[[#This Row],[X]] + Tabelle12[[#This Row],[Y]]*Tabelle12[[#This Row],[Y]] +Tabelle12[[#This Row],[Z]]*Tabelle12[[#This Row],[Z]])</f>
        <v>0</v>
      </c>
      <c r="Q1311">
        <v>136</v>
      </c>
      <c r="R1311">
        <v>109.2</v>
      </c>
      <c r="S1311">
        <v>-41.8</v>
      </c>
      <c r="T1311">
        <v>180</v>
      </c>
      <c r="U1311">
        <v>6.0463400000000003E-6</v>
      </c>
      <c r="V1311">
        <v>-90</v>
      </c>
    </row>
    <row r="1312" spans="1:22">
      <c r="A1312">
        <v>26702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 t="e">
        <f>IF(AND(Tabelle12[[#This Row],[AreaPx]]&gt;0,NOT(Tabelle12[[#This Row],[AreaPx]]="inf")),Tabelle12[[#This Row],[AreaPx]], NA())</f>
        <v>#N/A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f>Tabelle12[[#This Row],[Roll]]+Tabelle12[[#This Row],[Pitch]]</f>
        <v>0</v>
      </c>
      <c r="P1312">
        <f>SQRT(Tabelle12[[#This Row],[X]]*Tabelle12[[#This Row],[X]] + Tabelle12[[#This Row],[Y]]*Tabelle12[[#This Row],[Y]] +Tabelle12[[#This Row],[Z]]*Tabelle12[[#This Row],[Z]])</f>
        <v>0</v>
      </c>
      <c r="Q1312">
        <v>136</v>
      </c>
      <c r="R1312">
        <v>109.2</v>
      </c>
      <c r="S1312">
        <v>-41.8</v>
      </c>
      <c r="T1312">
        <v>180</v>
      </c>
      <c r="U1312">
        <v>6.0463400000000003E-6</v>
      </c>
      <c r="V1312">
        <v>-90</v>
      </c>
    </row>
    <row r="1313" spans="1:22">
      <c r="A1313">
        <v>26714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 t="e">
        <f>IF(AND(Tabelle12[[#This Row],[AreaPx]]&gt;0,NOT(Tabelle12[[#This Row],[AreaPx]]="inf")),Tabelle12[[#This Row],[AreaPx]], NA())</f>
        <v>#N/A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f>Tabelle12[[#This Row],[Roll]]+Tabelle12[[#This Row],[Pitch]]</f>
        <v>0</v>
      </c>
      <c r="P1313">
        <f>SQRT(Tabelle12[[#This Row],[X]]*Tabelle12[[#This Row],[X]] + Tabelle12[[#This Row],[Y]]*Tabelle12[[#This Row],[Y]] +Tabelle12[[#This Row],[Z]]*Tabelle12[[#This Row],[Z]])</f>
        <v>0</v>
      </c>
      <c r="Q1313">
        <v>136</v>
      </c>
      <c r="R1313">
        <v>109.2</v>
      </c>
      <c r="S1313">
        <v>-41.8</v>
      </c>
      <c r="T1313">
        <v>180</v>
      </c>
      <c r="U1313">
        <v>6.0463400000000003E-6</v>
      </c>
      <c r="V1313">
        <v>-90</v>
      </c>
    </row>
    <row r="1314" spans="1:22">
      <c r="A1314">
        <v>26740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 t="e">
        <f>IF(AND(Tabelle12[[#This Row],[AreaPx]]&gt;0,NOT(Tabelle12[[#This Row],[AreaPx]]="inf")),Tabelle12[[#This Row],[AreaPx]], NA())</f>
        <v>#N/A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f>Tabelle12[[#This Row],[Roll]]+Tabelle12[[#This Row],[Pitch]]</f>
        <v>0</v>
      </c>
      <c r="P1314">
        <f>SQRT(Tabelle12[[#This Row],[X]]*Tabelle12[[#This Row],[X]] + Tabelle12[[#This Row],[Y]]*Tabelle12[[#This Row],[Y]] +Tabelle12[[#This Row],[Z]]*Tabelle12[[#This Row],[Z]])</f>
        <v>0</v>
      </c>
      <c r="Q1314">
        <v>136</v>
      </c>
      <c r="R1314">
        <v>109.2</v>
      </c>
      <c r="S1314">
        <v>-41.8</v>
      </c>
      <c r="T1314">
        <v>180</v>
      </c>
      <c r="U1314">
        <v>6.0463400000000003E-6</v>
      </c>
      <c r="V1314">
        <v>-90</v>
      </c>
    </row>
    <row r="1315" spans="1:22">
      <c r="A1315">
        <v>26766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 t="e">
        <f>IF(AND(Tabelle12[[#This Row],[AreaPx]]&gt;0,NOT(Tabelle12[[#This Row],[AreaPx]]="inf")),Tabelle12[[#This Row],[AreaPx]], NA())</f>
        <v>#N/A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f>Tabelle12[[#This Row],[Roll]]+Tabelle12[[#This Row],[Pitch]]</f>
        <v>0</v>
      </c>
      <c r="P1315">
        <f>SQRT(Tabelle12[[#This Row],[X]]*Tabelle12[[#This Row],[X]] + Tabelle12[[#This Row],[Y]]*Tabelle12[[#This Row],[Y]] +Tabelle12[[#This Row],[Z]]*Tabelle12[[#This Row],[Z]])</f>
        <v>0</v>
      </c>
      <c r="Q1315">
        <v>136</v>
      </c>
      <c r="R1315">
        <v>109.2</v>
      </c>
      <c r="S1315">
        <v>-41.8</v>
      </c>
      <c r="T1315">
        <v>180</v>
      </c>
      <c r="U1315">
        <v>6.0463400000000003E-6</v>
      </c>
      <c r="V1315">
        <v>-90</v>
      </c>
    </row>
    <row r="1316" spans="1:22">
      <c r="A1316">
        <v>26781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 t="e">
        <f>IF(AND(Tabelle12[[#This Row],[AreaPx]]&gt;0,NOT(Tabelle12[[#This Row],[AreaPx]]="inf")),Tabelle12[[#This Row],[AreaPx]], NA())</f>
        <v>#N/A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f>Tabelle12[[#This Row],[Roll]]+Tabelle12[[#This Row],[Pitch]]</f>
        <v>0</v>
      </c>
      <c r="P1316">
        <f>SQRT(Tabelle12[[#This Row],[X]]*Tabelle12[[#This Row],[X]] + Tabelle12[[#This Row],[Y]]*Tabelle12[[#This Row],[Y]] +Tabelle12[[#This Row],[Z]]*Tabelle12[[#This Row],[Z]])</f>
        <v>0</v>
      </c>
      <c r="Q1316">
        <v>136</v>
      </c>
      <c r="R1316">
        <v>109.2</v>
      </c>
      <c r="S1316">
        <v>-41.8</v>
      </c>
      <c r="T1316">
        <v>180</v>
      </c>
      <c r="U1316">
        <v>6.0463400000000003E-6</v>
      </c>
      <c r="V1316">
        <v>-90</v>
      </c>
    </row>
    <row r="1317" spans="1:22">
      <c r="A1317">
        <v>26803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 t="e">
        <f>IF(AND(Tabelle12[[#This Row],[AreaPx]]&gt;0,NOT(Tabelle12[[#This Row],[AreaPx]]="inf")),Tabelle12[[#This Row],[AreaPx]], NA())</f>
        <v>#N/A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f>Tabelle12[[#This Row],[Roll]]+Tabelle12[[#This Row],[Pitch]]</f>
        <v>0</v>
      </c>
      <c r="P1317">
        <f>SQRT(Tabelle12[[#This Row],[X]]*Tabelle12[[#This Row],[X]] + Tabelle12[[#This Row],[Y]]*Tabelle12[[#This Row],[Y]] +Tabelle12[[#This Row],[Z]]*Tabelle12[[#This Row],[Z]])</f>
        <v>0</v>
      </c>
      <c r="Q1317">
        <v>136</v>
      </c>
      <c r="R1317">
        <v>109.2</v>
      </c>
      <c r="S1317">
        <v>-41.8</v>
      </c>
      <c r="T1317">
        <v>180</v>
      </c>
      <c r="U1317">
        <v>6.0463400000000003E-6</v>
      </c>
      <c r="V1317">
        <v>-90</v>
      </c>
    </row>
    <row r="1318" spans="1:22">
      <c r="A1318">
        <v>26818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 t="e">
        <f>IF(AND(Tabelle12[[#This Row],[AreaPx]]&gt;0,NOT(Tabelle12[[#This Row],[AreaPx]]="inf")),Tabelle12[[#This Row],[AreaPx]], NA())</f>
        <v>#N/A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f>Tabelle12[[#This Row],[Roll]]+Tabelle12[[#This Row],[Pitch]]</f>
        <v>0</v>
      </c>
      <c r="P1318">
        <f>SQRT(Tabelle12[[#This Row],[X]]*Tabelle12[[#This Row],[X]] + Tabelle12[[#This Row],[Y]]*Tabelle12[[#This Row],[Y]] +Tabelle12[[#This Row],[Z]]*Tabelle12[[#This Row],[Z]])</f>
        <v>0</v>
      </c>
      <c r="Q1318">
        <v>136</v>
      </c>
      <c r="R1318">
        <v>109.2</v>
      </c>
      <c r="S1318">
        <v>-41.8</v>
      </c>
      <c r="T1318">
        <v>180</v>
      </c>
      <c r="U1318">
        <v>6.0463400000000003E-6</v>
      </c>
      <c r="V1318">
        <v>-90</v>
      </c>
    </row>
    <row r="1319" spans="1:22">
      <c r="A1319">
        <v>26839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 t="e">
        <f>IF(AND(Tabelle12[[#This Row],[AreaPx]]&gt;0,NOT(Tabelle12[[#This Row],[AreaPx]]="inf")),Tabelle12[[#This Row],[AreaPx]], NA())</f>
        <v>#N/A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f>Tabelle12[[#This Row],[Roll]]+Tabelle12[[#This Row],[Pitch]]</f>
        <v>0</v>
      </c>
      <c r="P1319">
        <f>SQRT(Tabelle12[[#This Row],[X]]*Tabelle12[[#This Row],[X]] + Tabelle12[[#This Row],[Y]]*Tabelle12[[#This Row],[Y]] +Tabelle12[[#This Row],[Z]]*Tabelle12[[#This Row],[Z]])</f>
        <v>0</v>
      </c>
      <c r="Q1319">
        <v>136</v>
      </c>
      <c r="R1319">
        <v>109.2</v>
      </c>
      <c r="S1319">
        <v>-41.8</v>
      </c>
      <c r="T1319">
        <v>180</v>
      </c>
      <c r="U1319">
        <v>6.0463400000000003E-6</v>
      </c>
      <c r="V1319">
        <v>-90</v>
      </c>
    </row>
    <row r="1320" spans="1:22">
      <c r="A1320">
        <v>26859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 t="e">
        <f>IF(AND(Tabelle12[[#This Row],[AreaPx]]&gt;0,NOT(Tabelle12[[#This Row],[AreaPx]]="inf")),Tabelle12[[#This Row],[AreaPx]], NA())</f>
        <v>#N/A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f>Tabelle12[[#This Row],[Roll]]+Tabelle12[[#This Row],[Pitch]]</f>
        <v>0</v>
      </c>
      <c r="P1320">
        <f>SQRT(Tabelle12[[#This Row],[X]]*Tabelle12[[#This Row],[X]] + Tabelle12[[#This Row],[Y]]*Tabelle12[[#This Row],[Y]] +Tabelle12[[#This Row],[Z]]*Tabelle12[[#This Row],[Z]])</f>
        <v>0</v>
      </c>
      <c r="Q1320">
        <v>136</v>
      </c>
      <c r="R1320">
        <v>109.2</v>
      </c>
      <c r="S1320">
        <v>-41.8</v>
      </c>
      <c r="T1320">
        <v>180</v>
      </c>
      <c r="U1320">
        <v>6.0463400000000003E-6</v>
      </c>
      <c r="V1320">
        <v>-90</v>
      </c>
    </row>
    <row r="1321" spans="1:22">
      <c r="A1321">
        <v>26869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 t="e">
        <f>IF(AND(Tabelle12[[#This Row],[AreaPx]]&gt;0,NOT(Tabelle12[[#This Row],[AreaPx]]="inf")),Tabelle12[[#This Row],[AreaPx]], NA())</f>
        <v>#N/A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f>Tabelle12[[#This Row],[Roll]]+Tabelle12[[#This Row],[Pitch]]</f>
        <v>0</v>
      </c>
      <c r="P1321">
        <f>SQRT(Tabelle12[[#This Row],[X]]*Tabelle12[[#This Row],[X]] + Tabelle12[[#This Row],[Y]]*Tabelle12[[#This Row],[Y]] +Tabelle12[[#This Row],[Z]]*Tabelle12[[#This Row],[Z]])</f>
        <v>0</v>
      </c>
      <c r="Q1321">
        <v>136</v>
      </c>
      <c r="R1321">
        <v>109.2</v>
      </c>
      <c r="S1321">
        <v>-41.8</v>
      </c>
      <c r="T1321">
        <v>180</v>
      </c>
      <c r="U1321">
        <v>6.0463400000000003E-6</v>
      </c>
      <c r="V1321">
        <v>-90</v>
      </c>
    </row>
    <row r="1322" spans="1:22">
      <c r="A1322">
        <v>26878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 t="e">
        <f>IF(AND(Tabelle12[[#This Row],[AreaPx]]&gt;0,NOT(Tabelle12[[#This Row],[AreaPx]]="inf")),Tabelle12[[#This Row],[AreaPx]], NA())</f>
        <v>#N/A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f>Tabelle12[[#This Row],[Roll]]+Tabelle12[[#This Row],[Pitch]]</f>
        <v>0</v>
      </c>
      <c r="P1322">
        <f>SQRT(Tabelle12[[#This Row],[X]]*Tabelle12[[#This Row],[X]] + Tabelle12[[#This Row],[Y]]*Tabelle12[[#This Row],[Y]] +Tabelle12[[#This Row],[Z]]*Tabelle12[[#This Row],[Z]])</f>
        <v>0</v>
      </c>
      <c r="Q1322">
        <v>136</v>
      </c>
      <c r="R1322">
        <v>109.2</v>
      </c>
      <c r="S1322">
        <v>-41.8</v>
      </c>
      <c r="T1322">
        <v>180</v>
      </c>
      <c r="U1322">
        <v>6.0463400000000003E-6</v>
      </c>
      <c r="V1322">
        <v>-90</v>
      </c>
    </row>
    <row r="1323" spans="1:22">
      <c r="A1323">
        <v>26905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 t="e">
        <f>IF(AND(Tabelle12[[#This Row],[AreaPx]]&gt;0,NOT(Tabelle12[[#This Row],[AreaPx]]="inf")),Tabelle12[[#This Row],[AreaPx]], NA())</f>
        <v>#N/A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f>Tabelle12[[#This Row],[Roll]]+Tabelle12[[#This Row],[Pitch]]</f>
        <v>0</v>
      </c>
      <c r="P1323">
        <f>SQRT(Tabelle12[[#This Row],[X]]*Tabelle12[[#This Row],[X]] + Tabelle12[[#This Row],[Y]]*Tabelle12[[#This Row],[Y]] +Tabelle12[[#This Row],[Z]]*Tabelle12[[#This Row],[Z]])</f>
        <v>0</v>
      </c>
      <c r="Q1323">
        <v>136</v>
      </c>
      <c r="R1323">
        <v>109.2</v>
      </c>
      <c r="S1323">
        <v>-41.8</v>
      </c>
      <c r="T1323">
        <v>180</v>
      </c>
      <c r="U1323">
        <v>6.0463400000000003E-6</v>
      </c>
      <c r="V1323">
        <v>-90</v>
      </c>
    </row>
    <row r="1324" spans="1:22">
      <c r="A1324">
        <v>26917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 t="e">
        <f>IF(AND(Tabelle12[[#This Row],[AreaPx]]&gt;0,NOT(Tabelle12[[#This Row],[AreaPx]]="inf")),Tabelle12[[#This Row],[AreaPx]], NA())</f>
        <v>#N/A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f>Tabelle12[[#This Row],[Roll]]+Tabelle12[[#This Row],[Pitch]]</f>
        <v>0</v>
      </c>
      <c r="P1324">
        <f>SQRT(Tabelle12[[#This Row],[X]]*Tabelle12[[#This Row],[X]] + Tabelle12[[#This Row],[Y]]*Tabelle12[[#This Row],[Y]] +Tabelle12[[#This Row],[Z]]*Tabelle12[[#This Row],[Z]])</f>
        <v>0</v>
      </c>
      <c r="Q1324">
        <v>136</v>
      </c>
      <c r="R1324">
        <v>109.2</v>
      </c>
      <c r="S1324">
        <v>-41.8</v>
      </c>
      <c r="T1324">
        <v>180</v>
      </c>
      <c r="U1324">
        <v>6.0463400000000003E-6</v>
      </c>
      <c r="V1324">
        <v>-90</v>
      </c>
    </row>
    <row r="1325" spans="1:22">
      <c r="A1325">
        <v>26941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 t="e">
        <f>IF(AND(Tabelle12[[#This Row],[AreaPx]]&gt;0,NOT(Tabelle12[[#This Row],[AreaPx]]="inf")),Tabelle12[[#This Row],[AreaPx]], NA())</f>
        <v>#N/A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f>Tabelle12[[#This Row],[Roll]]+Tabelle12[[#This Row],[Pitch]]</f>
        <v>0</v>
      </c>
      <c r="P1325">
        <f>SQRT(Tabelle12[[#This Row],[X]]*Tabelle12[[#This Row],[X]] + Tabelle12[[#This Row],[Y]]*Tabelle12[[#This Row],[Y]] +Tabelle12[[#This Row],[Z]]*Tabelle12[[#This Row],[Z]])</f>
        <v>0</v>
      </c>
      <c r="Q1325">
        <v>136</v>
      </c>
      <c r="R1325">
        <v>109.2</v>
      </c>
      <c r="S1325">
        <v>-41.8</v>
      </c>
      <c r="T1325">
        <v>180</v>
      </c>
      <c r="U1325">
        <v>6.0463400000000003E-6</v>
      </c>
      <c r="V1325">
        <v>-90</v>
      </c>
    </row>
    <row r="1326" spans="1:22">
      <c r="A1326">
        <v>26968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 t="e">
        <f>IF(AND(Tabelle12[[#This Row],[AreaPx]]&gt;0,NOT(Tabelle12[[#This Row],[AreaPx]]="inf")),Tabelle12[[#This Row],[AreaPx]], NA())</f>
        <v>#N/A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f>Tabelle12[[#This Row],[Roll]]+Tabelle12[[#This Row],[Pitch]]</f>
        <v>0</v>
      </c>
      <c r="P1326">
        <f>SQRT(Tabelle12[[#This Row],[X]]*Tabelle12[[#This Row],[X]] + Tabelle12[[#This Row],[Y]]*Tabelle12[[#This Row],[Y]] +Tabelle12[[#This Row],[Z]]*Tabelle12[[#This Row],[Z]])</f>
        <v>0</v>
      </c>
      <c r="Q1326">
        <v>136</v>
      </c>
      <c r="R1326">
        <v>109.2</v>
      </c>
      <c r="S1326">
        <v>-41.8</v>
      </c>
      <c r="T1326">
        <v>180</v>
      </c>
      <c r="U1326">
        <v>6.0463400000000003E-6</v>
      </c>
      <c r="V1326">
        <v>-90</v>
      </c>
    </row>
    <row r="1327" spans="1:22">
      <c r="A1327">
        <v>26984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 t="e">
        <f>IF(AND(Tabelle12[[#This Row],[AreaPx]]&gt;0,NOT(Tabelle12[[#This Row],[AreaPx]]="inf")),Tabelle12[[#This Row],[AreaPx]], NA())</f>
        <v>#N/A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f>Tabelle12[[#This Row],[Roll]]+Tabelle12[[#This Row],[Pitch]]</f>
        <v>0</v>
      </c>
      <c r="P1327">
        <f>SQRT(Tabelle12[[#This Row],[X]]*Tabelle12[[#This Row],[X]] + Tabelle12[[#This Row],[Y]]*Tabelle12[[#This Row],[Y]] +Tabelle12[[#This Row],[Z]]*Tabelle12[[#This Row],[Z]])</f>
        <v>0</v>
      </c>
      <c r="Q1327">
        <v>136</v>
      </c>
      <c r="R1327">
        <v>109.2</v>
      </c>
      <c r="S1327">
        <v>-41.8</v>
      </c>
      <c r="T1327">
        <v>180</v>
      </c>
      <c r="U1327">
        <v>6.0463400000000003E-6</v>
      </c>
      <c r="V1327">
        <v>-90</v>
      </c>
    </row>
    <row r="1328" spans="1:22">
      <c r="A1328">
        <v>27008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 t="e">
        <f>IF(AND(Tabelle12[[#This Row],[AreaPx]]&gt;0,NOT(Tabelle12[[#This Row],[AreaPx]]="inf")),Tabelle12[[#This Row],[AreaPx]], NA())</f>
        <v>#N/A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f>Tabelle12[[#This Row],[Roll]]+Tabelle12[[#This Row],[Pitch]]</f>
        <v>0</v>
      </c>
      <c r="P1328">
        <f>SQRT(Tabelle12[[#This Row],[X]]*Tabelle12[[#This Row],[X]] + Tabelle12[[#This Row],[Y]]*Tabelle12[[#This Row],[Y]] +Tabelle12[[#This Row],[Z]]*Tabelle12[[#This Row],[Z]])</f>
        <v>0</v>
      </c>
      <c r="Q1328">
        <v>136</v>
      </c>
      <c r="R1328">
        <v>109.2</v>
      </c>
      <c r="S1328">
        <v>-41.8</v>
      </c>
      <c r="T1328">
        <v>180</v>
      </c>
      <c r="U1328">
        <v>6.0463400000000003E-6</v>
      </c>
      <c r="V1328">
        <v>-90</v>
      </c>
    </row>
    <row r="1329" spans="1:22">
      <c r="A1329">
        <v>27036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 t="e">
        <f>IF(AND(Tabelle12[[#This Row],[AreaPx]]&gt;0,NOT(Tabelle12[[#This Row],[AreaPx]]="inf")),Tabelle12[[#This Row],[AreaPx]], NA())</f>
        <v>#N/A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f>Tabelle12[[#This Row],[Roll]]+Tabelle12[[#This Row],[Pitch]]</f>
        <v>0</v>
      </c>
      <c r="P1329">
        <f>SQRT(Tabelle12[[#This Row],[X]]*Tabelle12[[#This Row],[X]] + Tabelle12[[#This Row],[Y]]*Tabelle12[[#This Row],[Y]] +Tabelle12[[#This Row],[Z]]*Tabelle12[[#This Row],[Z]])</f>
        <v>0</v>
      </c>
      <c r="Q1329">
        <v>136</v>
      </c>
      <c r="R1329">
        <v>109.2</v>
      </c>
      <c r="S1329">
        <v>-41.8</v>
      </c>
      <c r="T1329">
        <v>180</v>
      </c>
      <c r="U1329">
        <v>6.0463400000000003E-6</v>
      </c>
      <c r="V1329">
        <v>-90</v>
      </c>
    </row>
    <row r="1330" spans="1:22">
      <c r="A1330">
        <v>27053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 t="e">
        <f>IF(AND(Tabelle12[[#This Row],[AreaPx]]&gt;0,NOT(Tabelle12[[#This Row],[AreaPx]]="inf")),Tabelle12[[#This Row],[AreaPx]], NA())</f>
        <v>#N/A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f>Tabelle12[[#This Row],[Roll]]+Tabelle12[[#This Row],[Pitch]]</f>
        <v>0</v>
      </c>
      <c r="P1330">
        <f>SQRT(Tabelle12[[#This Row],[X]]*Tabelle12[[#This Row],[X]] + Tabelle12[[#This Row],[Y]]*Tabelle12[[#This Row],[Y]] +Tabelle12[[#This Row],[Z]]*Tabelle12[[#This Row],[Z]])</f>
        <v>0</v>
      </c>
      <c r="Q1330">
        <v>136</v>
      </c>
      <c r="R1330">
        <v>109.2</v>
      </c>
      <c r="S1330">
        <v>-41.8</v>
      </c>
      <c r="T1330">
        <v>180</v>
      </c>
      <c r="U1330">
        <v>6.0463400000000003E-6</v>
      </c>
      <c r="V1330">
        <v>-90</v>
      </c>
    </row>
    <row r="1331" spans="1:22">
      <c r="A1331">
        <v>27076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 t="e">
        <f>IF(AND(Tabelle12[[#This Row],[AreaPx]]&gt;0,NOT(Tabelle12[[#This Row],[AreaPx]]="inf")),Tabelle12[[#This Row],[AreaPx]], NA())</f>
        <v>#N/A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f>Tabelle12[[#This Row],[Roll]]+Tabelle12[[#This Row],[Pitch]]</f>
        <v>0</v>
      </c>
      <c r="P1331">
        <f>SQRT(Tabelle12[[#This Row],[X]]*Tabelle12[[#This Row],[X]] + Tabelle12[[#This Row],[Y]]*Tabelle12[[#This Row],[Y]] +Tabelle12[[#This Row],[Z]]*Tabelle12[[#This Row],[Z]])</f>
        <v>0</v>
      </c>
      <c r="Q1331">
        <v>136</v>
      </c>
      <c r="R1331">
        <v>109.2</v>
      </c>
      <c r="S1331">
        <v>-41.8</v>
      </c>
      <c r="T1331">
        <v>180</v>
      </c>
      <c r="U1331">
        <v>6.0463400000000003E-6</v>
      </c>
      <c r="V1331">
        <v>-90</v>
      </c>
    </row>
    <row r="1332" spans="1:22">
      <c r="A1332">
        <v>27095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 t="e">
        <f>IF(AND(Tabelle12[[#This Row],[AreaPx]]&gt;0,NOT(Tabelle12[[#This Row],[AreaPx]]="inf")),Tabelle12[[#This Row],[AreaPx]], NA())</f>
        <v>#N/A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f>Tabelle12[[#This Row],[Roll]]+Tabelle12[[#This Row],[Pitch]]</f>
        <v>0</v>
      </c>
      <c r="P1332">
        <f>SQRT(Tabelle12[[#This Row],[X]]*Tabelle12[[#This Row],[X]] + Tabelle12[[#This Row],[Y]]*Tabelle12[[#This Row],[Y]] +Tabelle12[[#This Row],[Z]]*Tabelle12[[#This Row],[Z]])</f>
        <v>0</v>
      </c>
      <c r="Q1332">
        <v>136</v>
      </c>
      <c r="R1332">
        <v>109.2</v>
      </c>
      <c r="S1332">
        <v>-41.8</v>
      </c>
      <c r="T1332">
        <v>180</v>
      </c>
      <c r="U1332">
        <v>6.0463400000000003E-6</v>
      </c>
      <c r="V1332">
        <v>-90</v>
      </c>
    </row>
    <row r="1333" spans="1:22">
      <c r="A1333">
        <v>27107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 t="e">
        <f>IF(AND(Tabelle12[[#This Row],[AreaPx]]&gt;0,NOT(Tabelle12[[#This Row],[AreaPx]]="inf")),Tabelle12[[#This Row],[AreaPx]], NA())</f>
        <v>#N/A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f>Tabelle12[[#This Row],[Roll]]+Tabelle12[[#This Row],[Pitch]]</f>
        <v>0</v>
      </c>
      <c r="P1333">
        <f>SQRT(Tabelle12[[#This Row],[X]]*Tabelle12[[#This Row],[X]] + Tabelle12[[#This Row],[Y]]*Tabelle12[[#This Row],[Y]] +Tabelle12[[#This Row],[Z]]*Tabelle12[[#This Row],[Z]])</f>
        <v>0</v>
      </c>
      <c r="Q1333">
        <v>136</v>
      </c>
      <c r="R1333">
        <v>109.2</v>
      </c>
      <c r="S1333">
        <v>-41.8</v>
      </c>
      <c r="T1333">
        <v>180</v>
      </c>
      <c r="U1333">
        <v>6.0463400000000003E-6</v>
      </c>
      <c r="V1333">
        <v>-90</v>
      </c>
    </row>
    <row r="1334" spans="1:22">
      <c r="A1334">
        <v>27136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 t="e">
        <f>IF(AND(Tabelle12[[#This Row],[AreaPx]]&gt;0,NOT(Tabelle12[[#This Row],[AreaPx]]="inf")),Tabelle12[[#This Row],[AreaPx]], NA())</f>
        <v>#N/A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f>Tabelle12[[#This Row],[Roll]]+Tabelle12[[#This Row],[Pitch]]</f>
        <v>0</v>
      </c>
      <c r="P1334">
        <f>SQRT(Tabelle12[[#This Row],[X]]*Tabelle12[[#This Row],[X]] + Tabelle12[[#This Row],[Y]]*Tabelle12[[#This Row],[Y]] +Tabelle12[[#This Row],[Z]]*Tabelle12[[#This Row],[Z]])</f>
        <v>0</v>
      </c>
      <c r="Q1334">
        <v>136</v>
      </c>
      <c r="R1334">
        <v>109.2</v>
      </c>
      <c r="S1334">
        <v>-41.8</v>
      </c>
      <c r="T1334">
        <v>180</v>
      </c>
      <c r="U1334">
        <v>6.0463400000000003E-6</v>
      </c>
      <c r="V1334">
        <v>-90</v>
      </c>
    </row>
    <row r="1335" spans="1:22">
      <c r="A1335">
        <v>27153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 t="e">
        <f>IF(AND(Tabelle12[[#This Row],[AreaPx]]&gt;0,NOT(Tabelle12[[#This Row],[AreaPx]]="inf")),Tabelle12[[#This Row],[AreaPx]], NA())</f>
        <v>#N/A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f>Tabelle12[[#This Row],[Roll]]+Tabelle12[[#This Row],[Pitch]]</f>
        <v>0</v>
      </c>
      <c r="P1335">
        <f>SQRT(Tabelle12[[#This Row],[X]]*Tabelle12[[#This Row],[X]] + Tabelle12[[#This Row],[Y]]*Tabelle12[[#This Row],[Y]] +Tabelle12[[#This Row],[Z]]*Tabelle12[[#This Row],[Z]])</f>
        <v>0</v>
      </c>
      <c r="Q1335">
        <v>136</v>
      </c>
      <c r="R1335">
        <v>109.2</v>
      </c>
      <c r="S1335">
        <v>-41.8</v>
      </c>
      <c r="T1335">
        <v>180</v>
      </c>
      <c r="U1335">
        <v>6.0463400000000003E-6</v>
      </c>
      <c r="V1335">
        <v>-90</v>
      </c>
    </row>
    <row r="1336" spans="1:22">
      <c r="A1336">
        <v>27180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 t="e">
        <f>IF(AND(Tabelle12[[#This Row],[AreaPx]]&gt;0,NOT(Tabelle12[[#This Row],[AreaPx]]="inf")),Tabelle12[[#This Row],[AreaPx]], NA())</f>
        <v>#N/A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f>Tabelle12[[#This Row],[Roll]]+Tabelle12[[#This Row],[Pitch]]</f>
        <v>0</v>
      </c>
      <c r="P1336">
        <f>SQRT(Tabelle12[[#This Row],[X]]*Tabelle12[[#This Row],[X]] + Tabelle12[[#This Row],[Y]]*Tabelle12[[#This Row],[Y]] +Tabelle12[[#This Row],[Z]]*Tabelle12[[#This Row],[Z]])</f>
        <v>0</v>
      </c>
      <c r="Q1336">
        <v>136</v>
      </c>
      <c r="R1336">
        <v>109.2</v>
      </c>
      <c r="S1336">
        <v>-41.8</v>
      </c>
      <c r="T1336">
        <v>180</v>
      </c>
      <c r="U1336">
        <v>6.0463400000000003E-6</v>
      </c>
      <c r="V1336">
        <v>-90</v>
      </c>
    </row>
    <row r="1337" spans="1:22">
      <c r="A1337">
        <v>27205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 t="e">
        <f>IF(AND(Tabelle12[[#This Row],[AreaPx]]&gt;0,NOT(Tabelle12[[#This Row],[AreaPx]]="inf")),Tabelle12[[#This Row],[AreaPx]], NA())</f>
        <v>#N/A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f>Tabelle12[[#This Row],[Roll]]+Tabelle12[[#This Row],[Pitch]]</f>
        <v>0</v>
      </c>
      <c r="P1337">
        <f>SQRT(Tabelle12[[#This Row],[X]]*Tabelle12[[#This Row],[X]] + Tabelle12[[#This Row],[Y]]*Tabelle12[[#This Row],[Y]] +Tabelle12[[#This Row],[Z]]*Tabelle12[[#This Row],[Z]])</f>
        <v>0</v>
      </c>
      <c r="Q1337">
        <v>136</v>
      </c>
      <c r="R1337">
        <v>109.2</v>
      </c>
      <c r="S1337">
        <v>-41.8</v>
      </c>
      <c r="T1337">
        <v>180</v>
      </c>
      <c r="U1337">
        <v>6.0463400000000003E-6</v>
      </c>
      <c r="V1337">
        <v>-90</v>
      </c>
    </row>
    <row r="1338" spans="1:22">
      <c r="A1338">
        <v>27220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 t="e">
        <f>IF(AND(Tabelle12[[#This Row],[AreaPx]]&gt;0,NOT(Tabelle12[[#This Row],[AreaPx]]="inf")),Tabelle12[[#This Row],[AreaPx]], NA())</f>
        <v>#N/A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f>Tabelle12[[#This Row],[Roll]]+Tabelle12[[#This Row],[Pitch]]</f>
        <v>0</v>
      </c>
      <c r="P1338">
        <f>SQRT(Tabelle12[[#This Row],[X]]*Tabelle12[[#This Row],[X]] + Tabelle12[[#This Row],[Y]]*Tabelle12[[#This Row],[Y]] +Tabelle12[[#This Row],[Z]]*Tabelle12[[#This Row],[Z]])</f>
        <v>0</v>
      </c>
      <c r="Q1338">
        <v>136</v>
      </c>
      <c r="R1338">
        <v>109.2</v>
      </c>
      <c r="S1338">
        <v>-41.8</v>
      </c>
      <c r="T1338">
        <v>180</v>
      </c>
      <c r="U1338">
        <v>6.0463400000000003E-6</v>
      </c>
      <c r="V1338">
        <v>-90</v>
      </c>
    </row>
    <row r="1339" spans="1:22">
      <c r="A1339">
        <v>27243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 t="e">
        <f>IF(AND(Tabelle12[[#This Row],[AreaPx]]&gt;0,NOT(Tabelle12[[#This Row],[AreaPx]]="inf")),Tabelle12[[#This Row],[AreaPx]], NA())</f>
        <v>#N/A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f>Tabelle12[[#This Row],[Roll]]+Tabelle12[[#This Row],[Pitch]]</f>
        <v>0</v>
      </c>
      <c r="P1339">
        <f>SQRT(Tabelle12[[#This Row],[X]]*Tabelle12[[#This Row],[X]] + Tabelle12[[#This Row],[Y]]*Tabelle12[[#This Row],[Y]] +Tabelle12[[#This Row],[Z]]*Tabelle12[[#This Row],[Z]])</f>
        <v>0</v>
      </c>
      <c r="Q1339">
        <v>136</v>
      </c>
      <c r="R1339">
        <v>109.2</v>
      </c>
      <c r="S1339">
        <v>-41.8</v>
      </c>
      <c r="T1339">
        <v>180</v>
      </c>
      <c r="U1339">
        <v>6.0463400000000003E-6</v>
      </c>
      <c r="V1339">
        <v>-90</v>
      </c>
    </row>
    <row r="1340" spans="1:22">
      <c r="A1340">
        <v>27263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 t="e">
        <f>IF(AND(Tabelle12[[#This Row],[AreaPx]]&gt;0,NOT(Tabelle12[[#This Row],[AreaPx]]="inf")),Tabelle12[[#This Row],[AreaPx]], NA())</f>
        <v>#N/A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f>Tabelle12[[#This Row],[Roll]]+Tabelle12[[#This Row],[Pitch]]</f>
        <v>0</v>
      </c>
      <c r="P1340">
        <f>SQRT(Tabelle12[[#This Row],[X]]*Tabelle12[[#This Row],[X]] + Tabelle12[[#This Row],[Y]]*Tabelle12[[#This Row],[Y]] +Tabelle12[[#This Row],[Z]]*Tabelle12[[#This Row],[Z]])</f>
        <v>0</v>
      </c>
      <c r="Q1340">
        <v>136</v>
      </c>
      <c r="R1340">
        <v>109.2</v>
      </c>
      <c r="S1340">
        <v>-41.8</v>
      </c>
      <c r="T1340">
        <v>180</v>
      </c>
      <c r="U1340">
        <v>6.0463400000000003E-6</v>
      </c>
      <c r="V1340">
        <v>-90</v>
      </c>
    </row>
    <row r="1341" spans="1:22">
      <c r="A1341">
        <v>27274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 t="e">
        <f>IF(AND(Tabelle12[[#This Row],[AreaPx]]&gt;0,NOT(Tabelle12[[#This Row],[AreaPx]]="inf")),Tabelle12[[#This Row],[AreaPx]], NA())</f>
        <v>#N/A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f>Tabelle12[[#This Row],[Roll]]+Tabelle12[[#This Row],[Pitch]]</f>
        <v>0</v>
      </c>
      <c r="P1341">
        <f>SQRT(Tabelle12[[#This Row],[X]]*Tabelle12[[#This Row],[X]] + Tabelle12[[#This Row],[Y]]*Tabelle12[[#This Row],[Y]] +Tabelle12[[#This Row],[Z]]*Tabelle12[[#This Row],[Z]])</f>
        <v>0</v>
      </c>
      <c r="Q1341">
        <v>136</v>
      </c>
      <c r="R1341">
        <v>109.2</v>
      </c>
      <c r="S1341">
        <v>-41.8</v>
      </c>
      <c r="T1341">
        <v>180</v>
      </c>
      <c r="U1341">
        <v>6.0463400000000003E-6</v>
      </c>
      <c r="V1341">
        <v>-90</v>
      </c>
    </row>
    <row r="1342" spans="1:22">
      <c r="A1342">
        <v>27301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 t="e">
        <f>IF(AND(Tabelle12[[#This Row],[AreaPx]]&gt;0,NOT(Tabelle12[[#This Row],[AreaPx]]="inf")),Tabelle12[[#This Row],[AreaPx]], NA())</f>
        <v>#N/A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f>Tabelle12[[#This Row],[Roll]]+Tabelle12[[#This Row],[Pitch]]</f>
        <v>0</v>
      </c>
      <c r="P1342">
        <f>SQRT(Tabelle12[[#This Row],[X]]*Tabelle12[[#This Row],[X]] + Tabelle12[[#This Row],[Y]]*Tabelle12[[#This Row],[Y]] +Tabelle12[[#This Row],[Z]]*Tabelle12[[#This Row],[Z]])</f>
        <v>0</v>
      </c>
      <c r="Q1342">
        <v>136</v>
      </c>
      <c r="R1342">
        <v>109.2</v>
      </c>
      <c r="S1342">
        <v>-41.8</v>
      </c>
      <c r="T1342">
        <v>180</v>
      </c>
      <c r="U1342">
        <v>6.0463400000000003E-6</v>
      </c>
      <c r="V1342">
        <v>-90</v>
      </c>
    </row>
    <row r="1343" spans="1:22">
      <c r="A1343">
        <v>27315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 t="e">
        <f>IF(AND(Tabelle12[[#This Row],[AreaPx]]&gt;0,NOT(Tabelle12[[#This Row],[AreaPx]]="inf")),Tabelle12[[#This Row],[AreaPx]], NA())</f>
        <v>#N/A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f>Tabelle12[[#This Row],[Roll]]+Tabelle12[[#This Row],[Pitch]]</f>
        <v>0</v>
      </c>
      <c r="P1343">
        <f>SQRT(Tabelle12[[#This Row],[X]]*Tabelle12[[#This Row],[X]] + Tabelle12[[#This Row],[Y]]*Tabelle12[[#This Row],[Y]] +Tabelle12[[#This Row],[Z]]*Tabelle12[[#This Row],[Z]])</f>
        <v>0</v>
      </c>
      <c r="Q1343">
        <v>136</v>
      </c>
      <c r="R1343">
        <v>109.2</v>
      </c>
      <c r="S1343">
        <v>-41.8</v>
      </c>
      <c r="T1343">
        <v>180</v>
      </c>
      <c r="U1343">
        <v>6.0463400000000003E-6</v>
      </c>
      <c r="V1343">
        <v>-90</v>
      </c>
    </row>
    <row r="1344" spans="1:22">
      <c r="A1344">
        <v>27339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 t="e">
        <f>IF(AND(Tabelle12[[#This Row],[AreaPx]]&gt;0,NOT(Tabelle12[[#This Row],[AreaPx]]="inf")),Tabelle12[[#This Row],[AreaPx]], NA())</f>
        <v>#N/A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f>Tabelle12[[#This Row],[Roll]]+Tabelle12[[#This Row],[Pitch]]</f>
        <v>0</v>
      </c>
      <c r="P1344">
        <f>SQRT(Tabelle12[[#This Row],[X]]*Tabelle12[[#This Row],[X]] + Tabelle12[[#This Row],[Y]]*Tabelle12[[#This Row],[Y]] +Tabelle12[[#This Row],[Z]]*Tabelle12[[#This Row],[Z]])</f>
        <v>0</v>
      </c>
      <c r="Q1344">
        <v>136</v>
      </c>
      <c r="R1344">
        <v>109.2</v>
      </c>
      <c r="S1344">
        <v>-41.8</v>
      </c>
      <c r="T1344">
        <v>180</v>
      </c>
      <c r="U1344">
        <v>6.0463400000000003E-6</v>
      </c>
      <c r="V1344">
        <v>-90</v>
      </c>
    </row>
    <row r="1345" spans="1:22">
      <c r="A1345">
        <v>27366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 t="e">
        <f>IF(AND(Tabelle12[[#This Row],[AreaPx]]&gt;0,NOT(Tabelle12[[#This Row],[AreaPx]]="inf")),Tabelle12[[#This Row],[AreaPx]], NA())</f>
        <v>#N/A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f>Tabelle12[[#This Row],[Roll]]+Tabelle12[[#This Row],[Pitch]]</f>
        <v>0</v>
      </c>
      <c r="P1345">
        <f>SQRT(Tabelle12[[#This Row],[X]]*Tabelle12[[#This Row],[X]] + Tabelle12[[#This Row],[Y]]*Tabelle12[[#This Row],[Y]] +Tabelle12[[#This Row],[Z]]*Tabelle12[[#This Row],[Z]])</f>
        <v>0</v>
      </c>
      <c r="Q1345">
        <v>136</v>
      </c>
      <c r="R1345">
        <v>109.2</v>
      </c>
      <c r="S1345">
        <v>-41.8</v>
      </c>
      <c r="T1345">
        <v>180</v>
      </c>
      <c r="U1345">
        <v>6.0463400000000003E-6</v>
      </c>
      <c r="V1345">
        <v>-90</v>
      </c>
    </row>
    <row r="1346" spans="1:22">
      <c r="A1346">
        <v>27386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 t="e">
        <f>IF(AND(Tabelle12[[#This Row],[AreaPx]]&gt;0,NOT(Tabelle12[[#This Row],[AreaPx]]="inf")),Tabelle12[[#This Row],[AreaPx]], NA())</f>
        <v>#N/A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f>Tabelle12[[#This Row],[Roll]]+Tabelle12[[#This Row],[Pitch]]</f>
        <v>0</v>
      </c>
      <c r="P1346">
        <f>SQRT(Tabelle12[[#This Row],[X]]*Tabelle12[[#This Row],[X]] + Tabelle12[[#This Row],[Y]]*Tabelle12[[#This Row],[Y]] +Tabelle12[[#This Row],[Z]]*Tabelle12[[#This Row],[Z]])</f>
        <v>0</v>
      </c>
      <c r="Q1346">
        <v>136</v>
      </c>
      <c r="R1346">
        <v>109.2</v>
      </c>
      <c r="S1346">
        <v>-41.8</v>
      </c>
      <c r="T1346">
        <v>180</v>
      </c>
      <c r="U1346">
        <v>6.0463400000000003E-6</v>
      </c>
      <c r="V1346">
        <v>-90</v>
      </c>
    </row>
    <row r="1347" spans="1:22">
      <c r="A1347">
        <v>27408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 t="e">
        <f>IF(AND(Tabelle12[[#This Row],[AreaPx]]&gt;0,NOT(Tabelle12[[#This Row],[AreaPx]]="inf")),Tabelle12[[#This Row],[AreaPx]], NA())</f>
        <v>#N/A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f>Tabelle12[[#This Row],[Roll]]+Tabelle12[[#This Row],[Pitch]]</f>
        <v>0</v>
      </c>
      <c r="P1347">
        <f>SQRT(Tabelle12[[#This Row],[X]]*Tabelle12[[#This Row],[X]] + Tabelle12[[#This Row],[Y]]*Tabelle12[[#This Row],[Y]] +Tabelle12[[#This Row],[Z]]*Tabelle12[[#This Row],[Z]])</f>
        <v>0</v>
      </c>
      <c r="Q1347">
        <v>136</v>
      </c>
      <c r="R1347">
        <v>109.2</v>
      </c>
      <c r="S1347">
        <v>-41.8</v>
      </c>
      <c r="T1347">
        <v>180</v>
      </c>
      <c r="U1347">
        <v>6.0463400000000003E-6</v>
      </c>
      <c r="V1347">
        <v>-90</v>
      </c>
    </row>
    <row r="1348" spans="1:22">
      <c r="A1348">
        <v>27434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 t="e">
        <f>IF(AND(Tabelle12[[#This Row],[AreaPx]]&gt;0,NOT(Tabelle12[[#This Row],[AreaPx]]="inf")),Tabelle12[[#This Row],[AreaPx]], NA())</f>
        <v>#N/A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f>Tabelle12[[#This Row],[Roll]]+Tabelle12[[#This Row],[Pitch]]</f>
        <v>0</v>
      </c>
      <c r="P1348">
        <f>SQRT(Tabelle12[[#This Row],[X]]*Tabelle12[[#This Row],[X]] + Tabelle12[[#This Row],[Y]]*Tabelle12[[#This Row],[Y]] +Tabelle12[[#This Row],[Z]]*Tabelle12[[#This Row],[Z]])</f>
        <v>0</v>
      </c>
      <c r="Q1348">
        <v>136</v>
      </c>
      <c r="R1348">
        <v>109.2</v>
      </c>
      <c r="S1348">
        <v>-41.8</v>
      </c>
      <c r="T1348">
        <v>180</v>
      </c>
      <c r="U1348">
        <v>6.0463400000000003E-6</v>
      </c>
      <c r="V1348">
        <v>-90</v>
      </c>
    </row>
    <row r="1349" spans="1:22">
      <c r="A1349">
        <v>27448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 t="e">
        <f>IF(AND(Tabelle12[[#This Row],[AreaPx]]&gt;0,NOT(Tabelle12[[#This Row],[AreaPx]]="inf")),Tabelle12[[#This Row],[AreaPx]], NA())</f>
        <v>#N/A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f>Tabelle12[[#This Row],[Roll]]+Tabelle12[[#This Row],[Pitch]]</f>
        <v>0</v>
      </c>
      <c r="P1349">
        <f>SQRT(Tabelle12[[#This Row],[X]]*Tabelle12[[#This Row],[X]] + Tabelle12[[#This Row],[Y]]*Tabelle12[[#This Row],[Y]] +Tabelle12[[#This Row],[Z]]*Tabelle12[[#This Row],[Z]])</f>
        <v>0</v>
      </c>
      <c r="Q1349">
        <v>136</v>
      </c>
      <c r="R1349">
        <v>109.2</v>
      </c>
      <c r="S1349">
        <v>-41.8</v>
      </c>
      <c r="T1349">
        <v>180</v>
      </c>
      <c r="U1349">
        <v>6.0463400000000003E-6</v>
      </c>
      <c r="V1349">
        <v>-90</v>
      </c>
    </row>
    <row r="1350" spans="1:22">
      <c r="A1350">
        <v>27461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 t="e">
        <f>IF(AND(Tabelle12[[#This Row],[AreaPx]]&gt;0,NOT(Tabelle12[[#This Row],[AreaPx]]="inf")),Tabelle12[[#This Row],[AreaPx]], NA())</f>
        <v>#N/A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f>Tabelle12[[#This Row],[Roll]]+Tabelle12[[#This Row],[Pitch]]</f>
        <v>0</v>
      </c>
      <c r="P1350">
        <f>SQRT(Tabelle12[[#This Row],[X]]*Tabelle12[[#This Row],[X]] + Tabelle12[[#This Row],[Y]]*Tabelle12[[#This Row],[Y]] +Tabelle12[[#This Row],[Z]]*Tabelle12[[#This Row],[Z]])</f>
        <v>0</v>
      </c>
      <c r="Q1350">
        <v>136</v>
      </c>
      <c r="R1350">
        <v>109.2</v>
      </c>
      <c r="S1350">
        <v>-41.8</v>
      </c>
      <c r="T1350">
        <v>180</v>
      </c>
      <c r="U1350">
        <v>6.0463400000000003E-6</v>
      </c>
      <c r="V1350">
        <v>-90</v>
      </c>
    </row>
    <row r="1351" spans="1:22">
      <c r="A1351">
        <v>27473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 t="e">
        <f>IF(AND(Tabelle12[[#This Row],[AreaPx]]&gt;0,NOT(Tabelle12[[#This Row],[AreaPx]]="inf")),Tabelle12[[#This Row],[AreaPx]], NA())</f>
        <v>#N/A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f>Tabelle12[[#This Row],[Roll]]+Tabelle12[[#This Row],[Pitch]]</f>
        <v>0</v>
      </c>
      <c r="P1351">
        <f>SQRT(Tabelle12[[#This Row],[X]]*Tabelle12[[#This Row],[X]] + Tabelle12[[#This Row],[Y]]*Tabelle12[[#This Row],[Y]] +Tabelle12[[#This Row],[Z]]*Tabelle12[[#This Row],[Z]])</f>
        <v>0</v>
      </c>
      <c r="Q1351">
        <v>136</v>
      </c>
      <c r="R1351">
        <v>109.2</v>
      </c>
      <c r="S1351">
        <v>-41.8</v>
      </c>
      <c r="T1351">
        <v>180</v>
      </c>
      <c r="U1351">
        <v>6.0463400000000003E-6</v>
      </c>
      <c r="V1351">
        <v>-90</v>
      </c>
    </row>
    <row r="1352" spans="1:22">
      <c r="A1352">
        <v>27495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 t="e">
        <f>IF(AND(Tabelle12[[#This Row],[AreaPx]]&gt;0,NOT(Tabelle12[[#This Row],[AreaPx]]="inf")),Tabelle12[[#This Row],[AreaPx]], NA())</f>
        <v>#N/A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f>Tabelle12[[#This Row],[Roll]]+Tabelle12[[#This Row],[Pitch]]</f>
        <v>0</v>
      </c>
      <c r="P1352">
        <f>SQRT(Tabelle12[[#This Row],[X]]*Tabelle12[[#This Row],[X]] + Tabelle12[[#This Row],[Y]]*Tabelle12[[#This Row],[Y]] +Tabelle12[[#This Row],[Z]]*Tabelle12[[#This Row],[Z]])</f>
        <v>0</v>
      </c>
      <c r="Q1352">
        <v>136</v>
      </c>
      <c r="R1352">
        <v>109.2</v>
      </c>
      <c r="S1352">
        <v>-41.8</v>
      </c>
      <c r="T1352">
        <v>180</v>
      </c>
      <c r="U1352">
        <v>6.0463400000000003E-6</v>
      </c>
      <c r="V1352">
        <v>-90</v>
      </c>
    </row>
    <row r="1353" spans="1:22">
      <c r="A1353">
        <v>27510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 t="e">
        <f>IF(AND(Tabelle12[[#This Row],[AreaPx]]&gt;0,NOT(Tabelle12[[#This Row],[AreaPx]]="inf")),Tabelle12[[#This Row],[AreaPx]], NA())</f>
        <v>#N/A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f>Tabelle12[[#This Row],[Roll]]+Tabelle12[[#This Row],[Pitch]]</f>
        <v>0</v>
      </c>
      <c r="P1353">
        <f>SQRT(Tabelle12[[#This Row],[X]]*Tabelle12[[#This Row],[X]] + Tabelle12[[#This Row],[Y]]*Tabelle12[[#This Row],[Y]] +Tabelle12[[#This Row],[Z]]*Tabelle12[[#This Row],[Z]])</f>
        <v>0</v>
      </c>
      <c r="Q1353">
        <v>136</v>
      </c>
      <c r="R1353">
        <v>109.2</v>
      </c>
      <c r="S1353">
        <v>-41.8</v>
      </c>
      <c r="T1353">
        <v>180</v>
      </c>
      <c r="U1353">
        <v>6.0463400000000003E-6</v>
      </c>
      <c r="V1353">
        <v>-90</v>
      </c>
    </row>
    <row r="1354" spans="1:22">
      <c r="A1354">
        <v>27535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 t="e">
        <f>IF(AND(Tabelle12[[#This Row],[AreaPx]]&gt;0,NOT(Tabelle12[[#This Row],[AreaPx]]="inf")),Tabelle12[[#This Row],[AreaPx]], NA())</f>
        <v>#N/A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f>Tabelle12[[#This Row],[Roll]]+Tabelle12[[#This Row],[Pitch]]</f>
        <v>0</v>
      </c>
      <c r="P1354">
        <f>SQRT(Tabelle12[[#This Row],[X]]*Tabelle12[[#This Row],[X]] + Tabelle12[[#This Row],[Y]]*Tabelle12[[#This Row],[Y]] +Tabelle12[[#This Row],[Z]]*Tabelle12[[#This Row],[Z]])</f>
        <v>0</v>
      </c>
      <c r="Q1354">
        <v>136</v>
      </c>
      <c r="R1354">
        <v>109.2</v>
      </c>
      <c r="S1354">
        <v>-41.8</v>
      </c>
      <c r="T1354">
        <v>180</v>
      </c>
      <c r="U1354">
        <v>6.0463400000000003E-6</v>
      </c>
      <c r="V1354">
        <v>-90</v>
      </c>
    </row>
    <row r="1355" spans="1:22">
      <c r="A1355">
        <v>27547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 t="e">
        <f>IF(AND(Tabelle12[[#This Row],[AreaPx]]&gt;0,NOT(Tabelle12[[#This Row],[AreaPx]]="inf")),Tabelle12[[#This Row],[AreaPx]], NA())</f>
        <v>#N/A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f>Tabelle12[[#This Row],[Roll]]+Tabelle12[[#This Row],[Pitch]]</f>
        <v>0</v>
      </c>
      <c r="P1355">
        <f>SQRT(Tabelle12[[#This Row],[X]]*Tabelle12[[#This Row],[X]] + Tabelle12[[#This Row],[Y]]*Tabelle12[[#This Row],[Y]] +Tabelle12[[#This Row],[Z]]*Tabelle12[[#This Row],[Z]])</f>
        <v>0</v>
      </c>
      <c r="Q1355">
        <v>136</v>
      </c>
      <c r="R1355">
        <v>109.2</v>
      </c>
      <c r="S1355">
        <v>-41.8</v>
      </c>
      <c r="T1355">
        <v>180</v>
      </c>
      <c r="U1355">
        <v>6.0463400000000003E-6</v>
      </c>
      <c r="V1355">
        <v>-90</v>
      </c>
    </row>
    <row r="1356" spans="1:22">
      <c r="A1356">
        <v>27569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 t="e">
        <f>IF(AND(Tabelle12[[#This Row],[AreaPx]]&gt;0,NOT(Tabelle12[[#This Row],[AreaPx]]="inf")),Tabelle12[[#This Row],[AreaPx]], NA())</f>
        <v>#N/A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f>Tabelle12[[#This Row],[Roll]]+Tabelle12[[#This Row],[Pitch]]</f>
        <v>0</v>
      </c>
      <c r="P1356">
        <f>SQRT(Tabelle12[[#This Row],[X]]*Tabelle12[[#This Row],[X]] + Tabelle12[[#This Row],[Y]]*Tabelle12[[#This Row],[Y]] +Tabelle12[[#This Row],[Z]]*Tabelle12[[#This Row],[Z]])</f>
        <v>0</v>
      </c>
      <c r="Q1356">
        <v>136</v>
      </c>
      <c r="R1356">
        <v>109.2</v>
      </c>
      <c r="S1356">
        <v>-41.8</v>
      </c>
      <c r="T1356">
        <v>180</v>
      </c>
      <c r="U1356">
        <v>6.0463400000000003E-6</v>
      </c>
      <c r="V1356">
        <v>-90</v>
      </c>
    </row>
    <row r="1357" spans="1:22">
      <c r="A1357">
        <v>27582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 t="e">
        <f>IF(AND(Tabelle12[[#This Row],[AreaPx]]&gt;0,NOT(Tabelle12[[#This Row],[AreaPx]]="inf")),Tabelle12[[#This Row],[AreaPx]], NA())</f>
        <v>#N/A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f>Tabelle12[[#This Row],[Roll]]+Tabelle12[[#This Row],[Pitch]]</f>
        <v>0</v>
      </c>
      <c r="P1357">
        <f>SQRT(Tabelle12[[#This Row],[X]]*Tabelle12[[#This Row],[X]] + Tabelle12[[#This Row],[Y]]*Tabelle12[[#This Row],[Y]] +Tabelle12[[#This Row],[Z]]*Tabelle12[[#This Row],[Z]])</f>
        <v>0</v>
      </c>
      <c r="Q1357">
        <v>136</v>
      </c>
      <c r="R1357">
        <v>109.2</v>
      </c>
      <c r="S1357">
        <v>-41.8</v>
      </c>
      <c r="T1357">
        <v>180</v>
      </c>
      <c r="U1357">
        <v>6.0463400000000003E-6</v>
      </c>
      <c r="V1357">
        <v>-90</v>
      </c>
    </row>
    <row r="1358" spans="1:22">
      <c r="A1358">
        <v>27615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 t="e">
        <f>IF(AND(Tabelle12[[#This Row],[AreaPx]]&gt;0,NOT(Tabelle12[[#This Row],[AreaPx]]="inf")),Tabelle12[[#This Row],[AreaPx]], NA())</f>
        <v>#N/A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f>Tabelle12[[#This Row],[Roll]]+Tabelle12[[#This Row],[Pitch]]</f>
        <v>0</v>
      </c>
      <c r="P1358">
        <f>SQRT(Tabelle12[[#This Row],[X]]*Tabelle12[[#This Row],[X]] + Tabelle12[[#This Row],[Y]]*Tabelle12[[#This Row],[Y]] +Tabelle12[[#This Row],[Z]]*Tabelle12[[#This Row],[Z]])</f>
        <v>0</v>
      </c>
      <c r="Q1358">
        <v>136</v>
      </c>
      <c r="R1358">
        <v>109.2</v>
      </c>
      <c r="S1358">
        <v>-41.8</v>
      </c>
      <c r="T1358">
        <v>180</v>
      </c>
      <c r="U1358">
        <v>6.0463400000000003E-6</v>
      </c>
      <c r="V1358">
        <v>-90</v>
      </c>
    </row>
    <row r="1359" spans="1:22">
      <c r="A1359">
        <v>27641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 t="e">
        <f>IF(AND(Tabelle12[[#This Row],[AreaPx]]&gt;0,NOT(Tabelle12[[#This Row],[AreaPx]]="inf")),Tabelle12[[#This Row],[AreaPx]], NA())</f>
        <v>#N/A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f>Tabelle12[[#This Row],[Roll]]+Tabelle12[[#This Row],[Pitch]]</f>
        <v>0</v>
      </c>
      <c r="P1359">
        <f>SQRT(Tabelle12[[#This Row],[X]]*Tabelle12[[#This Row],[X]] + Tabelle12[[#This Row],[Y]]*Tabelle12[[#This Row],[Y]] +Tabelle12[[#This Row],[Z]]*Tabelle12[[#This Row],[Z]])</f>
        <v>0</v>
      </c>
      <c r="Q1359">
        <v>136</v>
      </c>
      <c r="R1359">
        <v>109.2</v>
      </c>
      <c r="S1359">
        <v>-41.8</v>
      </c>
      <c r="T1359">
        <v>180</v>
      </c>
      <c r="U1359">
        <v>6.0463400000000003E-6</v>
      </c>
      <c r="V1359">
        <v>-90</v>
      </c>
    </row>
    <row r="1360" spans="1:22">
      <c r="A1360">
        <v>27663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 t="e">
        <f>IF(AND(Tabelle12[[#This Row],[AreaPx]]&gt;0,NOT(Tabelle12[[#This Row],[AreaPx]]="inf")),Tabelle12[[#This Row],[AreaPx]], NA())</f>
        <v>#N/A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f>Tabelle12[[#This Row],[Roll]]+Tabelle12[[#This Row],[Pitch]]</f>
        <v>0</v>
      </c>
      <c r="P1360">
        <f>SQRT(Tabelle12[[#This Row],[X]]*Tabelle12[[#This Row],[X]] + Tabelle12[[#This Row],[Y]]*Tabelle12[[#This Row],[Y]] +Tabelle12[[#This Row],[Z]]*Tabelle12[[#This Row],[Z]])</f>
        <v>0</v>
      </c>
      <c r="Q1360">
        <v>136</v>
      </c>
      <c r="R1360">
        <v>109.2</v>
      </c>
      <c r="S1360">
        <v>-41.8</v>
      </c>
      <c r="T1360">
        <v>180</v>
      </c>
      <c r="U1360">
        <v>6.0463400000000003E-6</v>
      </c>
      <c r="V1360">
        <v>-90</v>
      </c>
    </row>
    <row r="1361" spans="1:22">
      <c r="A1361">
        <v>27674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 t="e">
        <f>IF(AND(Tabelle12[[#This Row],[AreaPx]]&gt;0,NOT(Tabelle12[[#This Row],[AreaPx]]="inf")),Tabelle12[[#This Row],[AreaPx]], NA())</f>
        <v>#N/A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f>Tabelle12[[#This Row],[Roll]]+Tabelle12[[#This Row],[Pitch]]</f>
        <v>0</v>
      </c>
      <c r="P1361">
        <f>SQRT(Tabelle12[[#This Row],[X]]*Tabelle12[[#This Row],[X]] + Tabelle12[[#This Row],[Y]]*Tabelle12[[#This Row],[Y]] +Tabelle12[[#This Row],[Z]]*Tabelle12[[#This Row],[Z]])</f>
        <v>0</v>
      </c>
      <c r="Q1361">
        <v>136</v>
      </c>
      <c r="R1361">
        <v>109.2</v>
      </c>
      <c r="S1361">
        <v>-41.8</v>
      </c>
      <c r="T1361">
        <v>180</v>
      </c>
      <c r="U1361">
        <v>6.0463400000000003E-6</v>
      </c>
      <c r="V1361">
        <v>-90</v>
      </c>
    </row>
    <row r="1362" spans="1:22">
      <c r="A1362">
        <v>27698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 t="e">
        <f>IF(AND(Tabelle12[[#This Row],[AreaPx]]&gt;0,NOT(Tabelle12[[#This Row],[AreaPx]]="inf")),Tabelle12[[#This Row],[AreaPx]], NA())</f>
        <v>#N/A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f>Tabelle12[[#This Row],[Roll]]+Tabelle12[[#This Row],[Pitch]]</f>
        <v>0</v>
      </c>
      <c r="P1362">
        <f>SQRT(Tabelle12[[#This Row],[X]]*Tabelle12[[#This Row],[X]] + Tabelle12[[#This Row],[Y]]*Tabelle12[[#This Row],[Y]] +Tabelle12[[#This Row],[Z]]*Tabelle12[[#This Row],[Z]])</f>
        <v>0</v>
      </c>
      <c r="Q1362">
        <v>136</v>
      </c>
      <c r="R1362">
        <v>109.2</v>
      </c>
      <c r="S1362">
        <v>-41.8</v>
      </c>
      <c r="T1362">
        <v>180</v>
      </c>
      <c r="U1362">
        <v>6.0463400000000003E-6</v>
      </c>
      <c r="V1362">
        <v>-90</v>
      </c>
    </row>
    <row r="1363" spans="1:22">
      <c r="A1363">
        <v>27713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 t="e">
        <f>IF(AND(Tabelle12[[#This Row],[AreaPx]]&gt;0,NOT(Tabelle12[[#This Row],[AreaPx]]="inf")),Tabelle12[[#This Row],[AreaPx]], NA())</f>
        <v>#N/A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f>Tabelle12[[#This Row],[Roll]]+Tabelle12[[#This Row],[Pitch]]</f>
        <v>0</v>
      </c>
      <c r="P1363">
        <f>SQRT(Tabelle12[[#This Row],[X]]*Tabelle12[[#This Row],[X]] + Tabelle12[[#This Row],[Y]]*Tabelle12[[#This Row],[Y]] +Tabelle12[[#This Row],[Z]]*Tabelle12[[#This Row],[Z]])</f>
        <v>0</v>
      </c>
      <c r="Q1363">
        <v>136</v>
      </c>
      <c r="R1363">
        <v>109.2</v>
      </c>
      <c r="S1363">
        <v>-41.8</v>
      </c>
      <c r="T1363">
        <v>180</v>
      </c>
      <c r="U1363">
        <v>6.0463400000000003E-6</v>
      </c>
      <c r="V1363">
        <v>-90</v>
      </c>
    </row>
    <row r="1364" spans="1:22">
      <c r="A1364">
        <v>27736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 t="e">
        <f>IF(AND(Tabelle12[[#This Row],[AreaPx]]&gt;0,NOT(Tabelle12[[#This Row],[AreaPx]]="inf")),Tabelle12[[#This Row],[AreaPx]], NA())</f>
        <v>#N/A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f>Tabelle12[[#This Row],[Roll]]+Tabelle12[[#This Row],[Pitch]]</f>
        <v>0</v>
      </c>
      <c r="P1364">
        <f>SQRT(Tabelle12[[#This Row],[X]]*Tabelle12[[#This Row],[X]] + Tabelle12[[#This Row],[Y]]*Tabelle12[[#This Row],[Y]] +Tabelle12[[#This Row],[Z]]*Tabelle12[[#This Row],[Z]])</f>
        <v>0</v>
      </c>
      <c r="Q1364">
        <v>136</v>
      </c>
      <c r="R1364">
        <v>109.2</v>
      </c>
      <c r="S1364">
        <v>-41.8</v>
      </c>
      <c r="T1364">
        <v>180</v>
      </c>
      <c r="U1364">
        <v>6.0463400000000003E-6</v>
      </c>
      <c r="V1364">
        <v>-90</v>
      </c>
    </row>
    <row r="1365" spans="1:22">
      <c r="A1365">
        <v>27749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 t="e">
        <f>IF(AND(Tabelle12[[#This Row],[AreaPx]]&gt;0,NOT(Tabelle12[[#This Row],[AreaPx]]="inf")),Tabelle12[[#This Row],[AreaPx]], NA())</f>
        <v>#N/A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f>Tabelle12[[#This Row],[Roll]]+Tabelle12[[#This Row],[Pitch]]</f>
        <v>0</v>
      </c>
      <c r="P1365">
        <f>SQRT(Tabelle12[[#This Row],[X]]*Tabelle12[[#This Row],[X]] + Tabelle12[[#This Row],[Y]]*Tabelle12[[#This Row],[Y]] +Tabelle12[[#This Row],[Z]]*Tabelle12[[#This Row],[Z]])</f>
        <v>0</v>
      </c>
      <c r="Q1365">
        <v>136</v>
      </c>
      <c r="R1365">
        <v>109.2</v>
      </c>
      <c r="S1365">
        <v>-41.8</v>
      </c>
      <c r="T1365">
        <v>180</v>
      </c>
      <c r="U1365">
        <v>6.0463400000000003E-6</v>
      </c>
      <c r="V1365">
        <v>-90</v>
      </c>
    </row>
    <row r="1366" spans="1:22">
      <c r="A1366">
        <v>27774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 t="e">
        <f>IF(AND(Tabelle12[[#This Row],[AreaPx]]&gt;0,NOT(Tabelle12[[#This Row],[AreaPx]]="inf")),Tabelle12[[#This Row],[AreaPx]], NA())</f>
        <v>#N/A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f>Tabelle12[[#This Row],[Roll]]+Tabelle12[[#This Row],[Pitch]]</f>
        <v>0</v>
      </c>
      <c r="P1366">
        <f>SQRT(Tabelle12[[#This Row],[X]]*Tabelle12[[#This Row],[X]] + Tabelle12[[#This Row],[Y]]*Tabelle12[[#This Row],[Y]] +Tabelle12[[#This Row],[Z]]*Tabelle12[[#This Row],[Z]])</f>
        <v>0</v>
      </c>
      <c r="Q1366">
        <v>136</v>
      </c>
      <c r="R1366">
        <v>109.2</v>
      </c>
      <c r="S1366">
        <v>-41.8</v>
      </c>
      <c r="T1366">
        <v>180</v>
      </c>
      <c r="U1366">
        <v>6.0463400000000003E-6</v>
      </c>
      <c r="V1366">
        <v>-90</v>
      </c>
    </row>
    <row r="1367" spans="1:22">
      <c r="A1367">
        <v>27799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 t="e">
        <f>IF(AND(Tabelle12[[#This Row],[AreaPx]]&gt;0,NOT(Tabelle12[[#This Row],[AreaPx]]="inf")),Tabelle12[[#This Row],[AreaPx]], NA())</f>
        <v>#N/A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f>Tabelle12[[#This Row],[Roll]]+Tabelle12[[#This Row],[Pitch]]</f>
        <v>0</v>
      </c>
      <c r="P1367">
        <f>SQRT(Tabelle12[[#This Row],[X]]*Tabelle12[[#This Row],[X]] + Tabelle12[[#This Row],[Y]]*Tabelle12[[#This Row],[Y]] +Tabelle12[[#This Row],[Z]]*Tabelle12[[#This Row],[Z]])</f>
        <v>0</v>
      </c>
      <c r="Q1367">
        <v>136</v>
      </c>
      <c r="R1367">
        <v>109.2</v>
      </c>
      <c r="S1367">
        <v>-41.8</v>
      </c>
      <c r="T1367">
        <v>180</v>
      </c>
      <c r="U1367">
        <v>6.0463400000000003E-6</v>
      </c>
      <c r="V1367">
        <v>-90</v>
      </c>
    </row>
    <row r="1368" spans="1:22">
      <c r="A1368">
        <v>27814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 t="e">
        <f>IF(AND(Tabelle12[[#This Row],[AreaPx]]&gt;0,NOT(Tabelle12[[#This Row],[AreaPx]]="inf")),Tabelle12[[#This Row],[AreaPx]], NA())</f>
        <v>#N/A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f>Tabelle12[[#This Row],[Roll]]+Tabelle12[[#This Row],[Pitch]]</f>
        <v>0</v>
      </c>
      <c r="P1368">
        <f>SQRT(Tabelle12[[#This Row],[X]]*Tabelle12[[#This Row],[X]] + Tabelle12[[#This Row],[Y]]*Tabelle12[[#This Row],[Y]] +Tabelle12[[#This Row],[Z]]*Tabelle12[[#This Row],[Z]])</f>
        <v>0</v>
      </c>
      <c r="Q1368">
        <v>136</v>
      </c>
      <c r="R1368">
        <v>109.2</v>
      </c>
      <c r="S1368">
        <v>-41.8</v>
      </c>
      <c r="T1368">
        <v>180</v>
      </c>
      <c r="U1368">
        <v>6.0463400000000003E-6</v>
      </c>
      <c r="V1368">
        <v>-90</v>
      </c>
    </row>
    <row r="1369" spans="1:22">
      <c r="A1369">
        <v>27836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 t="e">
        <f>IF(AND(Tabelle12[[#This Row],[AreaPx]]&gt;0,NOT(Tabelle12[[#This Row],[AreaPx]]="inf")),Tabelle12[[#This Row],[AreaPx]], NA())</f>
        <v>#N/A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f>Tabelle12[[#This Row],[Roll]]+Tabelle12[[#This Row],[Pitch]]</f>
        <v>0</v>
      </c>
      <c r="P1369">
        <f>SQRT(Tabelle12[[#This Row],[X]]*Tabelle12[[#This Row],[X]] + Tabelle12[[#This Row],[Y]]*Tabelle12[[#This Row],[Y]] +Tabelle12[[#This Row],[Z]]*Tabelle12[[#This Row],[Z]])</f>
        <v>0</v>
      </c>
      <c r="Q1369">
        <v>136</v>
      </c>
      <c r="R1369">
        <v>109.2</v>
      </c>
      <c r="S1369">
        <v>-41.8</v>
      </c>
      <c r="T1369">
        <v>180</v>
      </c>
      <c r="U1369">
        <v>6.0463400000000003E-6</v>
      </c>
      <c r="V1369">
        <v>-90</v>
      </c>
    </row>
    <row r="1370" spans="1:22">
      <c r="A1370">
        <v>27851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 t="e">
        <f>IF(AND(Tabelle12[[#This Row],[AreaPx]]&gt;0,NOT(Tabelle12[[#This Row],[AreaPx]]="inf")),Tabelle12[[#This Row],[AreaPx]], NA())</f>
        <v>#N/A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f>Tabelle12[[#This Row],[Roll]]+Tabelle12[[#This Row],[Pitch]]</f>
        <v>0</v>
      </c>
      <c r="P1370">
        <f>SQRT(Tabelle12[[#This Row],[X]]*Tabelle12[[#This Row],[X]] + Tabelle12[[#This Row],[Y]]*Tabelle12[[#This Row],[Y]] +Tabelle12[[#This Row],[Z]]*Tabelle12[[#This Row],[Z]])</f>
        <v>0</v>
      </c>
      <c r="Q1370">
        <v>136</v>
      </c>
      <c r="R1370">
        <v>109.2</v>
      </c>
      <c r="S1370">
        <v>-41.8</v>
      </c>
      <c r="T1370">
        <v>180</v>
      </c>
      <c r="U1370">
        <v>6.0463400000000003E-6</v>
      </c>
      <c r="V1370">
        <v>-90</v>
      </c>
    </row>
    <row r="1371" spans="1:22">
      <c r="A1371">
        <v>27877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 t="e">
        <f>IF(AND(Tabelle12[[#This Row],[AreaPx]]&gt;0,NOT(Tabelle12[[#This Row],[AreaPx]]="inf")),Tabelle12[[#This Row],[AreaPx]], NA())</f>
        <v>#N/A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f>Tabelle12[[#This Row],[Roll]]+Tabelle12[[#This Row],[Pitch]]</f>
        <v>0</v>
      </c>
      <c r="P1371">
        <f>SQRT(Tabelle12[[#This Row],[X]]*Tabelle12[[#This Row],[X]] + Tabelle12[[#This Row],[Y]]*Tabelle12[[#This Row],[Y]] +Tabelle12[[#This Row],[Z]]*Tabelle12[[#This Row],[Z]])</f>
        <v>0</v>
      </c>
      <c r="Q1371">
        <v>136</v>
      </c>
      <c r="R1371">
        <v>109.2</v>
      </c>
      <c r="S1371">
        <v>-41.8</v>
      </c>
      <c r="T1371">
        <v>180</v>
      </c>
      <c r="U1371">
        <v>6.0463400000000003E-6</v>
      </c>
      <c r="V1371">
        <v>-90</v>
      </c>
    </row>
    <row r="1372" spans="1:22">
      <c r="A1372">
        <v>27900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 t="e">
        <f>IF(AND(Tabelle12[[#This Row],[AreaPx]]&gt;0,NOT(Tabelle12[[#This Row],[AreaPx]]="inf")),Tabelle12[[#This Row],[AreaPx]], NA())</f>
        <v>#N/A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f>Tabelle12[[#This Row],[Roll]]+Tabelle12[[#This Row],[Pitch]]</f>
        <v>0</v>
      </c>
      <c r="P1372">
        <f>SQRT(Tabelle12[[#This Row],[X]]*Tabelle12[[#This Row],[X]] + Tabelle12[[#This Row],[Y]]*Tabelle12[[#This Row],[Y]] +Tabelle12[[#This Row],[Z]]*Tabelle12[[#This Row],[Z]])</f>
        <v>0</v>
      </c>
      <c r="Q1372">
        <v>136</v>
      </c>
      <c r="R1372">
        <v>109.2</v>
      </c>
      <c r="S1372">
        <v>-41.8</v>
      </c>
      <c r="T1372">
        <v>180</v>
      </c>
      <c r="U1372">
        <v>6.0463400000000003E-6</v>
      </c>
      <c r="V1372">
        <v>-90</v>
      </c>
    </row>
    <row r="1373" spans="1:22">
      <c r="A1373">
        <v>27912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 t="e">
        <f>IF(AND(Tabelle12[[#This Row],[AreaPx]]&gt;0,NOT(Tabelle12[[#This Row],[AreaPx]]="inf")),Tabelle12[[#This Row],[AreaPx]], NA())</f>
        <v>#N/A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f>Tabelle12[[#This Row],[Roll]]+Tabelle12[[#This Row],[Pitch]]</f>
        <v>0</v>
      </c>
      <c r="P1373">
        <f>SQRT(Tabelle12[[#This Row],[X]]*Tabelle12[[#This Row],[X]] + Tabelle12[[#This Row],[Y]]*Tabelle12[[#This Row],[Y]] +Tabelle12[[#This Row],[Z]]*Tabelle12[[#This Row],[Z]])</f>
        <v>0</v>
      </c>
      <c r="Q1373">
        <v>136</v>
      </c>
      <c r="R1373">
        <v>109.2</v>
      </c>
      <c r="S1373">
        <v>-41.8</v>
      </c>
      <c r="T1373">
        <v>180</v>
      </c>
      <c r="U1373">
        <v>6.0463400000000003E-6</v>
      </c>
      <c r="V1373">
        <v>-90</v>
      </c>
    </row>
    <row r="1374" spans="1:22">
      <c r="A1374">
        <v>27938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 t="e">
        <f>IF(AND(Tabelle12[[#This Row],[AreaPx]]&gt;0,NOT(Tabelle12[[#This Row],[AreaPx]]="inf")),Tabelle12[[#This Row],[AreaPx]], NA())</f>
        <v>#N/A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f>Tabelle12[[#This Row],[Roll]]+Tabelle12[[#This Row],[Pitch]]</f>
        <v>0</v>
      </c>
      <c r="P1374">
        <f>SQRT(Tabelle12[[#This Row],[X]]*Tabelle12[[#This Row],[X]] + Tabelle12[[#This Row],[Y]]*Tabelle12[[#This Row],[Y]] +Tabelle12[[#This Row],[Z]]*Tabelle12[[#This Row],[Z]])</f>
        <v>0</v>
      </c>
      <c r="Q1374">
        <v>136</v>
      </c>
      <c r="R1374">
        <v>109.2</v>
      </c>
      <c r="S1374">
        <v>-41.8</v>
      </c>
      <c r="T1374">
        <v>180</v>
      </c>
      <c r="U1374">
        <v>6.0463400000000003E-6</v>
      </c>
      <c r="V1374">
        <v>-90</v>
      </c>
    </row>
    <row r="1375" spans="1:22">
      <c r="A1375">
        <v>27952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 t="e">
        <f>IF(AND(Tabelle12[[#This Row],[AreaPx]]&gt;0,NOT(Tabelle12[[#This Row],[AreaPx]]="inf")),Tabelle12[[#This Row],[AreaPx]], NA())</f>
        <v>#N/A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f>Tabelle12[[#This Row],[Roll]]+Tabelle12[[#This Row],[Pitch]]</f>
        <v>0</v>
      </c>
      <c r="P1375">
        <f>SQRT(Tabelle12[[#This Row],[X]]*Tabelle12[[#This Row],[X]] + Tabelle12[[#This Row],[Y]]*Tabelle12[[#This Row],[Y]] +Tabelle12[[#This Row],[Z]]*Tabelle12[[#This Row],[Z]])</f>
        <v>0</v>
      </c>
      <c r="Q1375">
        <v>136</v>
      </c>
      <c r="R1375">
        <v>109.2</v>
      </c>
      <c r="S1375">
        <v>-41.8</v>
      </c>
      <c r="T1375">
        <v>180</v>
      </c>
      <c r="U1375">
        <v>6.0463400000000003E-6</v>
      </c>
      <c r="V1375">
        <v>-90</v>
      </c>
    </row>
    <row r="1376" spans="1:22">
      <c r="A1376">
        <v>27976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 t="e">
        <f>IF(AND(Tabelle12[[#This Row],[AreaPx]]&gt;0,NOT(Tabelle12[[#This Row],[AreaPx]]="inf")),Tabelle12[[#This Row],[AreaPx]], NA())</f>
        <v>#N/A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f>Tabelle12[[#This Row],[Roll]]+Tabelle12[[#This Row],[Pitch]]</f>
        <v>0</v>
      </c>
      <c r="P1376">
        <f>SQRT(Tabelle12[[#This Row],[X]]*Tabelle12[[#This Row],[X]] + Tabelle12[[#This Row],[Y]]*Tabelle12[[#This Row],[Y]] +Tabelle12[[#This Row],[Z]]*Tabelle12[[#This Row],[Z]])</f>
        <v>0</v>
      </c>
      <c r="Q1376">
        <v>136</v>
      </c>
      <c r="R1376">
        <v>109.2</v>
      </c>
      <c r="S1376">
        <v>-41.8</v>
      </c>
      <c r="T1376">
        <v>180</v>
      </c>
      <c r="U1376">
        <v>6.0463400000000003E-6</v>
      </c>
      <c r="V1376">
        <v>-90</v>
      </c>
    </row>
    <row r="1377" spans="1:22">
      <c r="A1377">
        <v>28002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 t="e">
        <f>IF(AND(Tabelle12[[#This Row],[AreaPx]]&gt;0,NOT(Tabelle12[[#This Row],[AreaPx]]="inf")),Tabelle12[[#This Row],[AreaPx]], NA())</f>
        <v>#N/A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f>Tabelle12[[#This Row],[Roll]]+Tabelle12[[#This Row],[Pitch]]</f>
        <v>0</v>
      </c>
      <c r="P1377">
        <f>SQRT(Tabelle12[[#This Row],[X]]*Tabelle12[[#This Row],[X]] + Tabelle12[[#This Row],[Y]]*Tabelle12[[#This Row],[Y]] +Tabelle12[[#This Row],[Z]]*Tabelle12[[#This Row],[Z]])</f>
        <v>0</v>
      </c>
      <c r="Q1377">
        <v>136</v>
      </c>
      <c r="R1377">
        <v>109.2</v>
      </c>
      <c r="S1377">
        <v>-41.8</v>
      </c>
      <c r="T1377">
        <v>180</v>
      </c>
      <c r="U1377">
        <v>6.0463400000000003E-6</v>
      </c>
      <c r="V1377">
        <v>-90</v>
      </c>
    </row>
    <row r="1378" spans="1:22">
      <c r="A1378">
        <v>28019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 t="e">
        <f>IF(AND(Tabelle12[[#This Row],[AreaPx]]&gt;0,NOT(Tabelle12[[#This Row],[AreaPx]]="inf")),Tabelle12[[#This Row],[AreaPx]], NA())</f>
        <v>#N/A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f>Tabelle12[[#This Row],[Roll]]+Tabelle12[[#This Row],[Pitch]]</f>
        <v>0</v>
      </c>
      <c r="P1378">
        <f>SQRT(Tabelle12[[#This Row],[X]]*Tabelle12[[#This Row],[X]] + Tabelle12[[#This Row],[Y]]*Tabelle12[[#This Row],[Y]] +Tabelle12[[#This Row],[Z]]*Tabelle12[[#This Row],[Z]])</f>
        <v>0</v>
      </c>
      <c r="Q1378">
        <v>136</v>
      </c>
      <c r="R1378">
        <v>109.2</v>
      </c>
      <c r="S1378">
        <v>-41.8</v>
      </c>
      <c r="T1378">
        <v>180</v>
      </c>
      <c r="U1378">
        <v>6.0463400000000003E-6</v>
      </c>
      <c r="V1378">
        <v>-90</v>
      </c>
    </row>
    <row r="1379" spans="1:22">
      <c r="A1379">
        <v>28041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 t="e">
        <f>IF(AND(Tabelle12[[#This Row],[AreaPx]]&gt;0,NOT(Tabelle12[[#This Row],[AreaPx]]="inf")),Tabelle12[[#This Row],[AreaPx]], NA())</f>
        <v>#N/A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f>Tabelle12[[#This Row],[Roll]]+Tabelle12[[#This Row],[Pitch]]</f>
        <v>0</v>
      </c>
      <c r="P1379">
        <f>SQRT(Tabelle12[[#This Row],[X]]*Tabelle12[[#This Row],[X]] + Tabelle12[[#This Row],[Y]]*Tabelle12[[#This Row],[Y]] +Tabelle12[[#This Row],[Z]]*Tabelle12[[#This Row],[Z]])</f>
        <v>0</v>
      </c>
      <c r="Q1379">
        <v>136</v>
      </c>
      <c r="R1379">
        <v>109.2</v>
      </c>
      <c r="S1379">
        <v>-41.8</v>
      </c>
      <c r="T1379">
        <v>180</v>
      </c>
      <c r="U1379">
        <v>6.0463400000000003E-6</v>
      </c>
      <c r="V1379">
        <v>-90</v>
      </c>
    </row>
    <row r="1380" spans="1:22">
      <c r="A1380">
        <v>28066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 t="e">
        <f>IF(AND(Tabelle12[[#This Row],[AreaPx]]&gt;0,NOT(Tabelle12[[#This Row],[AreaPx]]="inf")),Tabelle12[[#This Row],[AreaPx]], NA())</f>
        <v>#N/A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f>Tabelle12[[#This Row],[Roll]]+Tabelle12[[#This Row],[Pitch]]</f>
        <v>0</v>
      </c>
      <c r="P1380">
        <f>SQRT(Tabelle12[[#This Row],[X]]*Tabelle12[[#This Row],[X]] + Tabelle12[[#This Row],[Y]]*Tabelle12[[#This Row],[Y]] +Tabelle12[[#This Row],[Z]]*Tabelle12[[#This Row],[Z]])</f>
        <v>0</v>
      </c>
      <c r="Q1380">
        <v>136</v>
      </c>
      <c r="R1380">
        <v>109.2</v>
      </c>
      <c r="S1380">
        <v>-41.8</v>
      </c>
      <c r="T1380">
        <v>180</v>
      </c>
      <c r="U1380">
        <v>6.0463400000000003E-6</v>
      </c>
      <c r="V1380">
        <v>-90</v>
      </c>
    </row>
    <row r="1381" spans="1:22">
      <c r="A1381">
        <v>28078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 t="e">
        <f>IF(AND(Tabelle12[[#This Row],[AreaPx]]&gt;0,NOT(Tabelle12[[#This Row],[AreaPx]]="inf")),Tabelle12[[#This Row],[AreaPx]], NA())</f>
        <v>#N/A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f>Tabelle12[[#This Row],[Roll]]+Tabelle12[[#This Row],[Pitch]]</f>
        <v>0</v>
      </c>
      <c r="P1381">
        <f>SQRT(Tabelle12[[#This Row],[X]]*Tabelle12[[#This Row],[X]] + Tabelle12[[#This Row],[Y]]*Tabelle12[[#This Row],[Y]] +Tabelle12[[#This Row],[Z]]*Tabelle12[[#This Row],[Z]])</f>
        <v>0</v>
      </c>
      <c r="Q1381">
        <v>136</v>
      </c>
      <c r="R1381">
        <v>109.2</v>
      </c>
      <c r="S1381">
        <v>-41.8</v>
      </c>
      <c r="T1381">
        <v>180</v>
      </c>
      <c r="U1381">
        <v>6.0463400000000003E-6</v>
      </c>
      <c r="V1381">
        <v>-90</v>
      </c>
    </row>
    <row r="1382" spans="1:22">
      <c r="A1382">
        <v>28105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 t="e">
        <f>IF(AND(Tabelle12[[#This Row],[AreaPx]]&gt;0,NOT(Tabelle12[[#This Row],[AreaPx]]="inf")),Tabelle12[[#This Row],[AreaPx]], NA())</f>
        <v>#N/A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f>Tabelle12[[#This Row],[Roll]]+Tabelle12[[#This Row],[Pitch]]</f>
        <v>0</v>
      </c>
      <c r="P1382">
        <f>SQRT(Tabelle12[[#This Row],[X]]*Tabelle12[[#This Row],[X]] + Tabelle12[[#This Row],[Y]]*Tabelle12[[#This Row],[Y]] +Tabelle12[[#This Row],[Z]]*Tabelle12[[#This Row],[Z]])</f>
        <v>0</v>
      </c>
      <c r="Q1382">
        <v>136</v>
      </c>
      <c r="R1382">
        <v>109.2</v>
      </c>
      <c r="S1382">
        <v>-41.8</v>
      </c>
      <c r="T1382">
        <v>180</v>
      </c>
      <c r="U1382">
        <v>6.0463400000000003E-6</v>
      </c>
      <c r="V1382">
        <v>-90</v>
      </c>
    </row>
    <row r="1383" spans="1:22">
      <c r="A1383">
        <v>28122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 t="e">
        <f>IF(AND(Tabelle12[[#This Row],[AreaPx]]&gt;0,NOT(Tabelle12[[#This Row],[AreaPx]]="inf")),Tabelle12[[#This Row],[AreaPx]], NA())</f>
        <v>#N/A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f>Tabelle12[[#This Row],[Roll]]+Tabelle12[[#This Row],[Pitch]]</f>
        <v>0</v>
      </c>
      <c r="P1383">
        <f>SQRT(Tabelle12[[#This Row],[X]]*Tabelle12[[#This Row],[X]] + Tabelle12[[#This Row],[Y]]*Tabelle12[[#This Row],[Y]] +Tabelle12[[#This Row],[Z]]*Tabelle12[[#This Row],[Z]])</f>
        <v>0</v>
      </c>
      <c r="Q1383">
        <v>136</v>
      </c>
      <c r="R1383">
        <v>109.2</v>
      </c>
      <c r="S1383">
        <v>-41.8</v>
      </c>
      <c r="T1383">
        <v>180</v>
      </c>
      <c r="U1383">
        <v>6.0463400000000003E-6</v>
      </c>
      <c r="V1383">
        <v>-90</v>
      </c>
    </row>
    <row r="1384" spans="1:22">
      <c r="A1384">
        <v>28145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 t="e">
        <f>IF(AND(Tabelle12[[#This Row],[AreaPx]]&gt;0,NOT(Tabelle12[[#This Row],[AreaPx]]="inf")),Tabelle12[[#This Row],[AreaPx]], NA())</f>
        <v>#N/A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f>Tabelle12[[#This Row],[Roll]]+Tabelle12[[#This Row],[Pitch]]</f>
        <v>0</v>
      </c>
      <c r="P1384">
        <f>SQRT(Tabelle12[[#This Row],[X]]*Tabelle12[[#This Row],[X]] + Tabelle12[[#This Row],[Y]]*Tabelle12[[#This Row],[Y]] +Tabelle12[[#This Row],[Z]]*Tabelle12[[#This Row],[Z]])</f>
        <v>0</v>
      </c>
      <c r="Q1384">
        <v>136</v>
      </c>
      <c r="R1384">
        <v>109.2</v>
      </c>
      <c r="S1384">
        <v>-41.8</v>
      </c>
      <c r="T1384">
        <v>180</v>
      </c>
      <c r="U1384">
        <v>6.0463400000000003E-6</v>
      </c>
      <c r="V1384">
        <v>-90</v>
      </c>
    </row>
    <row r="1385" spans="1:22">
      <c r="A1385">
        <v>28173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 t="e">
        <f>IF(AND(Tabelle12[[#This Row],[AreaPx]]&gt;0,NOT(Tabelle12[[#This Row],[AreaPx]]="inf")),Tabelle12[[#This Row],[AreaPx]], NA())</f>
        <v>#N/A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f>Tabelle12[[#This Row],[Roll]]+Tabelle12[[#This Row],[Pitch]]</f>
        <v>0</v>
      </c>
      <c r="P1385">
        <f>SQRT(Tabelle12[[#This Row],[X]]*Tabelle12[[#This Row],[X]] + Tabelle12[[#This Row],[Y]]*Tabelle12[[#This Row],[Y]] +Tabelle12[[#This Row],[Z]]*Tabelle12[[#This Row],[Z]])</f>
        <v>0</v>
      </c>
      <c r="Q1385">
        <v>136</v>
      </c>
      <c r="R1385">
        <v>109.2</v>
      </c>
      <c r="S1385">
        <v>-41.8</v>
      </c>
      <c r="T1385">
        <v>180</v>
      </c>
      <c r="U1385">
        <v>6.0463400000000003E-6</v>
      </c>
      <c r="V1385">
        <v>-90</v>
      </c>
    </row>
    <row r="1386" spans="1:22">
      <c r="A1386">
        <v>28192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 t="e">
        <f>IF(AND(Tabelle12[[#This Row],[AreaPx]]&gt;0,NOT(Tabelle12[[#This Row],[AreaPx]]="inf")),Tabelle12[[#This Row],[AreaPx]], NA())</f>
        <v>#N/A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f>Tabelle12[[#This Row],[Roll]]+Tabelle12[[#This Row],[Pitch]]</f>
        <v>0</v>
      </c>
      <c r="P1386">
        <f>SQRT(Tabelle12[[#This Row],[X]]*Tabelle12[[#This Row],[X]] + Tabelle12[[#This Row],[Y]]*Tabelle12[[#This Row],[Y]] +Tabelle12[[#This Row],[Z]]*Tabelle12[[#This Row],[Z]])</f>
        <v>0</v>
      </c>
      <c r="Q1386">
        <v>136</v>
      </c>
      <c r="R1386">
        <v>109.2</v>
      </c>
      <c r="S1386">
        <v>-41.8</v>
      </c>
      <c r="T1386">
        <v>180</v>
      </c>
      <c r="U1386">
        <v>6.0463400000000003E-6</v>
      </c>
      <c r="V1386">
        <v>-90</v>
      </c>
    </row>
    <row r="1387" spans="1:22">
      <c r="A1387">
        <v>28203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 t="e">
        <f>IF(AND(Tabelle12[[#This Row],[AreaPx]]&gt;0,NOT(Tabelle12[[#This Row],[AreaPx]]="inf")),Tabelle12[[#This Row],[AreaPx]], NA())</f>
        <v>#N/A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f>Tabelle12[[#This Row],[Roll]]+Tabelle12[[#This Row],[Pitch]]</f>
        <v>0</v>
      </c>
      <c r="P1387">
        <f>SQRT(Tabelle12[[#This Row],[X]]*Tabelle12[[#This Row],[X]] + Tabelle12[[#This Row],[Y]]*Tabelle12[[#This Row],[Y]] +Tabelle12[[#This Row],[Z]]*Tabelle12[[#This Row],[Z]])</f>
        <v>0</v>
      </c>
      <c r="Q1387">
        <v>136</v>
      </c>
      <c r="R1387">
        <v>109.2</v>
      </c>
      <c r="S1387">
        <v>-41.8</v>
      </c>
      <c r="T1387">
        <v>180</v>
      </c>
      <c r="U1387">
        <v>6.0463400000000003E-6</v>
      </c>
      <c r="V1387">
        <v>-90</v>
      </c>
    </row>
    <row r="1388" spans="1:22">
      <c r="A1388">
        <v>28214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 t="e">
        <f>IF(AND(Tabelle12[[#This Row],[AreaPx]]&gt;0,NOT(Tabelle12[[#This Row],[AreaPx]]="inf")),Tabelle12[[#This Row],[AreaPx]], NA())</f>
        <v>#N/A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f>Tabelle12[[#This Row],[Roll]]+Tabelle12[[#This Row],[Pitch]]</f>
        <v>0</v>
      </c>
      <c r="P1388">
        <f>SQRT(Tabelle12[[#This Row],[X]]*Tabelle12[[#This Row],[X]] + Tabelle12[[#This Row],[Y]]*Tabelle12[[#This Row],[Y]] +Tabelle12[[#This Row],[Z]]*Tabelle12[[#This Row],[Z]])</f>
        <v>0</v>
      </c>
      <c r="Q1388">
        <v>136</v>
      </c>
      <c r="R1388">
        <v>109.2</v>
      </c>
      <c r="S1388">
        <v>-41.8</v>
      </c>
      <c r="T1388">
        <v>180</v>
      </c>
      <c r="U1388">
        <v>6.0463400000000003E-6</v>
      </c>
      <c r="V1388">
        <v>-90</v>
      </c>
    </row>
    <row r="1389" spans="1:22">
      <c r="A1389">
        <v>28237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 t="e">
        <f>IF(AND(Tabelle12[[#This Row],[AreaPx]]&gt;0,NOT(Tabelle12[[#This Row],[AreaPx]]="inf")),Tabelle12[[#This Row],[AreaPx]], NA())</f>
        <v>#N/A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f>Tabelle12[[#This Row],[Roll]]+Tabelle12[[#This Row],[Pitch]]</f>
        <v>0</v>
      </c>
      <c r="P1389">
        <f>SQRT(Tabelle12[[#This Row],[X]]*Tabelle12[[#This Row],[X]] + Tabelle12[[#This Row],[Y]]*Tabelle12[[#This Row],[Y]] +Tabelle12[[#This Row],[Z]]*Tabelle12[[#This Row],[Z]])</f>
        <v>0</v>
      </c>
      <c r="Q1389">
        <v>136</v>
      </c>
      <c r="R1389">
        <v>109.2</v>
      </c>
      <c r="S1389">
        <v>-41.8</v>
      </c>
      <c r="T1389">
        <v>180</v>
      </c>
      <c r="U1389">
        <v>6.0463400000000003E-6</v>
      </c>
      <c r="V1389">
        <v>-90</v>
      </c>
    </row>
    <row r="1390" spans="1:22">
      <c r="A1390">
        <v>28256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 t="e">
        <f>IF(AND(Tabelle12[[#This Row],[AreaPx]]&gt;0,NOT(Tabelle12[[#This Row],[AreaPx]]="inf")),Tabelle12[[#This Row],[AreaPx]], NA())</f>
        <v>#N/A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f>Tabelle12[[#This Row],[Roll]]+Tabelle12[[#This Row],[Pitch]]</f>
        <v>0</v>
      </c>
      <c r="P1390">
        <f>SQRT(Tabelle12[[#This Row],[X]]*Tabelle12[[#This Row],[X]] + Tabelle12[[#This Row],[Y]]*Tabelle12[[#This Row],[Y]] +Tabelle12[[#This Row],[Z]]*Tabelle12[[#This Row],[Z]])</f>
        <v>0</v>
      </c>
      <c r="Q1390">
        <v>136</v>
      </c>
      <c r="R1390">
        <v>109.2</v>
      </c>
      <c r="S1390">
        <v>-41.8</v>
      </c>
      <c r="T1390">
        <v>180</v>
      </c>
      <c r="U1390">
        <v>6.0463400000000003E-6</v>
      </c>
      <c r="V1390">
        <v>-90</v>
      </c>
    </row>
    <row r="1391" spans="1:22">
      <c r="A1391">
        <v>28282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 t="e">
        <f>IF(AND(Tabelle12[[#This Row],[AreaPx]]&gt;0,NOT(Tabelle12[[#This Row],[AreaPx]]="inf")),Tabelle12[[#This Row],[AreaPx]], NA())</f>
        <v>#N/A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f>Tabelle12[[#This Row],[Roll]]+Tabelle12[[#This Row],[Pitch]]</f>
        <v>0</v>
      </c>
      <c r="P1391">
        <f>SQRT(Tabelle12[[#This Row],[X]]*Tabelle12[[#This Row],[X]] + Tabelle12[[#This Row],[Y]]*Tabelle12[[#This Row],[Y]] +Tabelle12[[#This Row],[Z]]*Tabelle12[[#This Row],[Z]])</f>
        <v>0</v>
      </c>
      <c r="Q1391">
        <v>136</v>
      </c>
      <c r="R1391">
        <v>109.2</v>
      </c>
      <c r="S1391">
        <v>-41.8</v>
      </c>
      <c r="T1391">
        <v>180</v>
      </c>
      <c r="U1391">
        <v>6.0463400000000003E-6</v>
      </c>
      <c r="V1391">
        <v>-90</v>
      </c>
    </row>
    <row r="1392" spans="1:22">
      <c r="A1392">
        <v>28303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 t="e">
        <f>IF(AND(Tabelle12[[#This Row],[AreaPx]]&gt;0,NOT(Tabelle12[[#This Row],[AreaPx]]="inf")),Tabelle12[[#This Row],[AreaPx]], NA())</f>
        <v>#N/A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f>Tabelle12[[#This Row],[Roll]]+Tabelle12[[#This Row],[Pitch]]</f>
        <v>0</v>
      </c>
      <c r="P1392">
        <f>SQRT(Tabelle12[[#This Row],[X]]*Tabelle12[[#This Row],[X]] + Tabelle12[[#This Row],[Y]]*Tabelle12[[#This Row],[Y]] +Tabelle12[[#This Row],[Z]]*Tabelle12[[#This Row],[Z]])</f>
        <v>0</v>
      </c>
      <c r="Q1392">
        <v>136</v>
      </c>
      <c r="R1392">
        <v>109.2</v>
      </c>
      <c r="S1392">
        <v>-41.8</v>
      </c>
      <c r="T1392">
        <v>180</v>
      </c>
      <c r="U1392">
        <v>6.0463400000000003E-6</v>
      </c>
      <c r="V1392">
        <v>-90</v>
      </c>
    </row>
    <row r="1393" spans="1:22">
      <c r="A1393">
        <v>28313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 t="e">
        <f>IF(AND(Tabelle12[[#This Row],[AreaPx]]&gt;0,NOT(Tabelle12[[#This Row],[AreaPx]]="inf")),Tabelle12[[#This Row],[AreaPx]], NA())</f>
        <v>#N/A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f>Tabelle12[[#This Row],[Roll]]+Tabelle12[[#This Row],[Pitch]]</f>
        <v>0</v>
      </c>
      <c r="P1393">
        <f>SQRT(Tabelle12[[#This Row],[X]]*Tabelle12[[#This Row],[X]] + Tabelle12[[#This Row],[Y]]*Tabelle12[[#This Row],[Y]] +Tabelle12[[#This Row],[Z]]*Tabelle12[[#This Row],[Z]])</f>
        <v>0</v>
      </c>
      <c r="Q1393">
        <v>136</v>
      </c>
      <c r="R1393">
        <v>109.2</v>
      </c>
      <c r="S1393">
        <v>-41.8</v>
      </c>
      <c r="T1393">
        <v>180</v>
      </c>
      <c r="U1393">
        <v>6.0463400000000003E-6</v>
      </c>
      <c r="V1393">
        <v>-90</v>
      </c>
    </row>
    <row r="1394" spans="1:22">
      <c r="A1394">
        <v>28342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 t="e">
        <f>IF(AND(Tabelle12[[#This Row],[AreaPx]]&gt;0,NOT(Tabelle12[[#This Row],[AreaPx]]="inf")),Tabelle12[[#This Row],[AreaPx]], NA())</f>
        <v>#N/A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f>Tabelle12[[#This Row],[Roll]]+Tabelle12[[#This Row],[Pitch]]</f>
        <v>0</v>
      </c>
      <c r="P1394">
        <f>SQRT(Tabelle12[[#This Row],[X]]*Tabelle12[[#This Row],[X]] + Tabelle12[[#This Row],[Y]]*Tabelle12[[#This Row],[Y]] +Tabelle12[[#This Row],[Z]]*Tabelle12[[#This Row],[Z]])</f>
        <v>0</v>
      </c>
      <c r="Q1394">
        <v>136</v>
      </c>
      <c r="R1394">
        <v>109.2</v>
      </c>
      <c r="S1394">
        <v>-41.8</v>
      </c>
      <c r="T1394">
        <v>180</v>
      </c>
      <c r="U1394">
        <v>6.0463400000000003E-6</v>
      </c>
      <c r="V1394">
        <v>-90</v>
      </c>
    </row>
    <row r="1395" spans="1:22">
      <c r="A1395">
        <v>28378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 t="e">
        <f>IF(AND(Tabelle12[[#This Row],[AreaPx]]&gt;0,NOT(Tabelle12[[#This Row],[AreaPx]]="inf")),Tabelle12[[#This Row],[AreaPx]], NA())</f>
        <v>#N/A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f>Tabelle12[[#This Row],[Roll]]+Tabelle12[[#This Row],[Pitch]]</f>
        <v>0</v>
      </c>
      <c r="P1395">
        <f>SQRT(Tabelle12[[#This Row],[X]]*Tabelle12[[#This Row],[X]] + Tabelle12[[#This Row],[Y]]*Tabelle12[[#This Row],[Y]] +Tabelle12[[#This Row],[Z]]*Tabelle12[[#This Row],[Z]])</f>
        <v>0</v>
      </c>
      <c r="Q1395">
        <v>136</v>
      </c>
      <c r="R1395">
        <v>109.2</v>
      </c>
      <c r="S1395">
        <v>-41.8</v>
      </c>
      <c r="T1395">
        <v>180</v>
      </c>
      <c r="U1395">
        <v>6.0463400000000003E-6</v>
      </c>
      <c r="V1395">
        <v>-90</v>
      </c>
    </row>
    <row r="1396" spans="1:22">
      <c r="A1396">
        <v>28404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 t="e">
        <f>IF(AND(Tabelle12[[#This Row],[AreaPx]]&gt;0,NOT(Tabelle12[[#This Row],[AreaPx]]="inf")),Tabelle12[[#This Row],[AreaPx]], NA())</f>
        <v>#N/A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f>Tabelle12[[#This Row],[Roll]]+Tabelle12[[#This Row],[Pitch]]</f>
        <v>0</v>
      </c>
      <c r="P1396">
        <f>SQRT(Tabelle12[[#This Row],[X]]*Tabelle12[[#This Row],[X]] + Tabelle12[[#This Row],[Y]]*Tabelle12[[#This Row],[Y]] +Tabelle12[[#This Row],[Z]]*Tabelle12[[#This Row],[Z]])</f>
        <v>0</v>
      </c>
      <c r="Q1396">
        <v>136</v>
      </c>
      <c r="R1396">
        <v>109.2</v>
      </c>
      <c r="S1396">
        <v>-41.8</v>
      </c>
      <c r="T1396">
        <v>180</v>
      </c>
      <c r="U1396">
        <v>6.0463400000000003E-6</v>
      </c>
      <c r="V1396">
        <v>-90</v>
      </c>
    </row>
    <row r="1397" spans="1:22">
      <c r="A1397">
        <v>28418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 t="e">
        <f>IF(AND(Tabelle12[[#This Row],[AreaPx]]&gt;0,NOT(Tabelle12[[#This Row],[AreaPx]]="inf")),Tabelle12[[#This Row],[AreaPx]], NA())</f>
        <v>#N/A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f>Tabelle12[[#This Row],[Roll]]+Tabelle12[[#This Row],[Pitch]]</f>
        <v>0</v>
      </c>
      <c r="P1397">
        <f>SQRT(Tabelle12[[#This Row],[X]]*Tabelle12[[#This Row],[X]] + Tabelle12[[#This Row],[Y]]*Tabelle12[[#This Row],[Y]] +Tabelle12[[#This Row],[Z]]*Tabelle12[[#This Row],[Z]])</f>
        <v>0</v>
      </c>
      <c r="Q1397">
        <v>136</v>
      </c>
      <c r="R1397">
        <v>109.2</v>
      </c>
      <c r="S1397">
        <v>-41.8</v>
      </c>
      <c r="T1397">
        <v>180</v>
      </c>
      <c r="U1397">
        <v>6.0463400000000003E-6</v>
      </c>
      <c r="V1397">
        <v>-90</v>
      </c>
    </row>
    <row r="1398" spans="1:22">
      <c r="A1398">
        <v>28444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 t="e">
        <f>IF(AND(Tabelle12[[#This Row],[AreaPx]]&gt;0,NOT(Tabelle12[[#This Row],[AreaPx]]="inf")),Tabelle12[[#This Row],[AreaPx]], NA())</f>
        <v>#N/A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f>Tabelle12[[#This Row],[Roll]]+Tabelle12[[#This Row],[Pitch]]</f>
        <v>0</v>
      </c>
      <c r="P1398">
        <f>SQRT(Tabelle12[[#This Row],[X]]*Tabelle12[[#This Row],[X]] + Tabelle12[[#This Row],[Y]]*Tabelle12[[#This Row],[Y]] +Tabelle12[[#This Row],[Z]]*Tabelle12[[#This Row],[Z]])</f>
        <v>0</v>
      </c>
      <c r="Q1398">
        <v>136</v>
      </c>
      <c r="R1398">
        <v>109.2</v>
      </c>
      <c r="S1398">
        <v>-41.8</v>
      </c>
      <c r="T1398">
        <v>180</v>
      </c>
      <c r="U1398">
        <v>6.0463400000000003E-6</v>
      </c>
      <c r="V1398">
        <v>-90</v>
      </c>
    </row>
    <row r="1399" spans="1:22">
      <c r="A1399">
        <v>28465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 t="e">
        <f>IF(AND(Tabelle12[[#This Row],[AreaPx]]&gt;0,NOT(Tabelle12[[#This Row],[AreaPx]]="inf")),Tabelle12[[#This Row],[AreaPx]], NA())</f>
        <v>#N/A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f>Tabelle12[[#This Row],[Roll]]+Tabelle12[[#This Row],[Pitch]]</f>
        <v>0</v>
      </c>
      <c r="P1399">
        <f>SQRT(Tabelle12[[#This Row],[X]]*Tabelle12[[#This Row],[X]] + Tabelle12[[#This Row],[Y]]*Tabelle12[[#This Row],[Y]] +Tabelle12[[#This Row],[Z]]*Tabelle12[[#This Row],[Z]])</f>
        <v>0</v>
      </c>
      <c r="Q1399">
        <v>136</v>
      </c>
      <c r="R1399">
        <v>109.2</v>
      </c>
      <c r="S1399">
        <v>-41.8</v>
      </c>
      <c r="T1399">
        <v>180</v>
      </c>
      <c r="U1399">
        <v>6.0463400000000003E-6</v>
      </c>
      <c r="V1399">
        <v>-90</v>
      </c>
    </row>
    <row r="1400" spans="1:22">
      <c r="A1400">
        <v>28480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 t="e">
        <f>IF(AND(Tabelle12[[#This Row],[AreaPx]]&gt;0,NOT(Tabelle12[[#This Row],[AreaPx]]="inf")),Tabelle12[[#This Row],[AreaPx]], NA())</f>
        <v>#N/A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f>Tabelle12[[#This Row],[Roll]]+Tabelle12[[#This Row],[Pitch]]</f>
        <v>0</v>
      </c>
      <c r="P1400">
        <f>SQRT(Tabelle12[[#This Row],[X]]*Tabelle12[[#This Row],[X]] + Tabelle12[[#This Row],[Y]]*Tabelle12[[#This Row],[Y]] +Tabelle12[[#This Row],[Z]]*Tabelle12[[#This Row],[Z]])</f>
        <v>0</v>
      </c>
      <c r="Q1400">
        <v>136</v>
      </c>
      <c r="R1400">
        <v>109.2</v>
      </c>
      <c r="S1400">
        <v>-41.8</v>
      </c>
      <c r="T1400">
        <v>180</v>
      </c>
      <c r="U1400">
        <v>6.0463400000000003E-6</v>
      </c>
      <c r="V1400">
        <v>-90</v>
      </c>
    </row>
    <row r="1401" spans="1:22">
      <c r="A1401">
        <v>28505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 t="e">
        <f>IF(AND(Tabelle12[[#This Row],[AreaPx]]&gt;0,NOT(Tabelle12[[#This Row],[AreaPx]]="inf")),Tabelle12[[#This Row],[AreaPx]], NA())</f>
        <v>#N/A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f>Tabelle12[[#This Row],[Roll]]+Tabelle12[[#This Row],[Pitch]]</f>
        <v>0</v>
      </c>
      <c r="P1401">
        <f>SQRT(Tabelle12[[#This Row],[X]]*Tabelle12[[#This Row],[X]] + Tabelle12[[#This Row],[Y]]*Tabelle12[[#This Row],[Y]] +Tabelle12[[#This Row],[Z]]*Tabelle12[[#This Row],[Z]])</f>
        <v>0</v>
      </c>
      <c r="Q1401">
        <v>136</v>
      </c>
      <c r="R1401">
        <v>109.2</v>
      </c>
      <c r="S1401">
        <v>-41.8</v>
      </c>
      <c r="T1401">
        <v>180</v>
      </c>
      <c r="U1401">
        <v>6.0463400000000003E-6</v>
      </c>
      <c r="V1401">
        <v>-90</v>
      </c>
    </row>
    <row r="1402" spans="1:22">
      <c r="A1402">
        <v>28523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 t="e">
        <f>IF(AND(Tabelle12[[#This Row],[AreaPx]]&gt;0,NOT(Tabelle12[[#This Row],[AreaPx]]="inf")),Tabelle12[[#This Row],[AreaPx]], NA())</f>
        <v>#N/A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f>Tabelle12[[#This Row],[Roll]]+Tabelle12[[#This Row],[Pitch]]</f>
        <v>0</v>
      </c>
      <c r="P1402">
        <f>SQRT(Tabelle12[[#This Row],[X]]*Tabelle12[[#This Row],[X]] + Tabelle12[[#This Row],[Y]]*Tabelle12[[#This Row],[Y]] +Tabelle12[[#This Row],[Z]]*Tabelle12[[#This Row],[Z]])</f>
        <v>0</v>
      </c>
      <c r="Q1402">
        <v>136</v>
      </c>
      <c r="R1402">
        <v>109.2</v>
      </c>
      <c r="S1402">
        <v>-41.8</v>
      </c>
      <c r="T1402">
        <v>180</v>
      </c>
      <c r="U1402">
        <v>6.0463400000000003E-6</v>
      </c>
      <c r="V1402">
        <v>-90</v>
      </c>
    </row>
    <row r="1403" spans="1:22">
      <c r="A1403">
        <v>28548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 t="e">
        <f>IF(AND(Tabelle12[[#This Row],[AreaPx]]&gt;0,NOT(Tabelle12[[#This Row],[AreaPx]]="inf")),Tabelle12[[#This Row],[AreaPx]], NA())</f>
        <v>#N/A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f>Tabelle12[[#This Row],[Roll]]+Tabelle12[[#This Row],[Pitch]]</f>
        <v>0</v>
      </c>
      <c r="P1403">
        <f>SQRT(Tabelle12[[#This Row],[X]]*Tabelle12[[#This Row],[X]] + Tabelle12[[#This Row],[Y]]*Tabelle12[[#This Row],[Y]] +Tabelle12[[#This Row],[Z]]*Tabelle12[[#This Row],[Z]])</f>
        <v>0</v>
      </c>
      <c r="Q1403">
        <v>136</v>
      </c>
      <c r="R1403">
        <v>109.2</v>
      </c>
      <c r="S1403">
        <v>-41.8</v>
      </c>
      <c r="T1403">
        <v>180</v>
      </c>
      <c r="U1403">
        <v>6.0463400000000003E-6</v>
      </c>
      <c r="V1403">
        <v>-90</v>
      </c>
    </row>
    <row r="1404" spans="1:22">
      <c r="A1404">
        <v>28576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 t="e">
        <f>IF(AND(Tabelle12[[#This Row],[AreaPx]]&gt;0,NOT(Tabelle12[[#This Row],[AreaPx]]="inf")),Tabelle12[[#This Row],[AreaPx]], NA())</f>
        <v>#N/A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f>Tabelle12[[#This Row],[Roll]]+Tabelle12[[#This Row],[Pitch]]</f>
        <v>0</v>
      </c>
      <c r="P1404">
        <f>SQRT(Tabelle12[[#This Row],[X]]*Tabelle12[[#This Row],[X]] + Tabelle12[[#This Row],[Y]]*Tabelle12[[#This Row],[Y]] +Tabelle12[[#This Row],[Z]]*Tabelle12[[#This Row],[Z]])</f>
        <v>0</v>
      </c>
      <c r="Q1404">
        <v>136</v>
      </c>
      <c r="R1404">
        <v>109.2</v>
      </c>
      <c r="S1404">
        <v>-41.8</v>
      </c>
      <c r="T1404">
        <v>180</v>
      </c>
      <c r="U1404">
        <v>6.0463400000000003E-6</v>
      </c>
      <c r="V1404">
        <v>-90</v>
      </c>
    </row>
    <row r="1405" spans="1:22">
      <c r="A1405">
        <v>28604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 t="e">
        <f>IF(AND(Tabelle12[[#This Row],[AreaPx]]&gt;0,NOT(Tabelle12[[#This Row],[AreaPx]]="inf")),Tabelle12[[#This Row],[AreaPx]], NA())</f>
        <v>#N/A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f>Tabelle12[[#This Row],[Roll]]+Tabelle12[[#This Row],[Pitch]]</f>
        <v>0</v>
      </c>
      <c r="P1405">
        <f>SQRT(Tabelle12[[#This Row],[X]]*Tabelle12[[#This Row],[X]] + Tabelle12[[#This Row],[Y]]*Tabelle12[[#This Row],[Y]] +Tabelle12[[#This Row],[Z]]*Tabelle12[[#This Row],[Z]])</f>
        <v>0</v>
      </c>
      <c r="Q1405">
        <v>136</v>
      </c>
      <c r="R1405">
        <v>109.2</v>
      </c>
      <c r="S1405">
        <v>-41.8</v>
      </c>
      <c r="T1405">
        <v>180</v>
      </c>
      <c r="U1405">
        <v>6.0463400000000003E-6</v>
      </c>
      <c r="V1405">
        <v>-90</v>
      </c>
    </row>
    <row r="1406" spans="1:22">
      <c r="A1406">
        <v>28617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 t="e">
        <f>IF(AND(Tabelle12[[#This Row],[AreaPx]]&gt;0,NOT(Tabelle12[[#This Row],[AreaPx]]="inf")),Tabelle12[[#This Row],[AreaPx]], NA())</f>
        <v>#N/A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f>Tabelle12[[#This Row],[Roll]]+Tabelle12[[#This Row],[Pitch]]</f>
        <v>0</v>
      </c>
      <c r="P1406">
        <f>SQRT(Tabelle12[[#This Row],[X]]*Tabelle12[[#This Row],[X]] + Tabelle12[[#This Row],[Y]]*Tabelle12[[#This Row],[Y]] +Tabelle12[[#This Row],[Z]]*Tabelle12[[#This Row],[Z]])</f>
        <v>0</v>
      </c>
      <c r="Q1406">
        <v>136</v>
      </c>
      <c r="R1406">
        <v>109.2</v>
      </c>
      <c r="S1406">
        <v>-41.8</v>
      </c>
      <c r="T1406">
        <v>180</v>
      </c>
      <c r="U1406">
        <v>6.0463400000000003E-6</v>
      </c>
      <c r="V1406">
        <v>-90</v>
      </c>
    </row>
    <row r="1407" spans="1:22">
      <c r="A1407">
        <v>28639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 t="e">
        <f>IF(AND(Tabelle12[[#This Row],[AreaPx]]&gt;0,NOT(Tabelle12[[#This Row],[AreaPx]]="inf")),Tabelle12[[#This Row],[AreaPx]], NA())</f>
        <v>#N/A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f>Tabelle12[[#This Row],[Roll]]+Tabelle12[[#This Row],[Pitch]]</f>
        <v>0</v>
      </c>
      <c r="P1407">
        <f>SQRT(Tabelle12[[#This Row],[X]]*Tabelle12[[#This Row],[X]] + Tabelle12[[#This Row],[Y]]*Tabelle12[[#This Row],[Y]] +Tabelle12[[#This Row],[Z]]*Tabelle12[[#This Row],[Z]])</f>
        <v>0</v>
      </c>
      <c r="Q1407">
        <v>136</v>
      </c>
      <c r="R1407">
        <v>109.2</v>
      </c>
      <c r="S1407">
        <v>-41.8</v>
      </c>
      <c r="T1407">
        <v>180</v>
      </c>
      <c r="U1407">
        <v>6.0463400000000003E-6</v>
      </c>
      <c r="V1407">
        <v>-90</v>
      </c>
    </row>
    <row r="1408" spans="1:22">
      <c r="A1408">
        <v>28658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 t="e">
        <f>IF(AND(Tabelle12[[#This Row],[AreaPx]]&gt;0,NOT(Tabelle12[[#This Row],[AreaPx]]="inf")),Tabelle12[[#This Row],[AreaPx]], NA())</f>
        <v>#N/A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f>Tabelle12[[#This Row],[Roll]]+Tabelle12[[#This Row],[Pitch]]</f>
        <v>0</v>
      </c>
      <c r="P1408">
        <f>SQRT(Tabelle12[[#This Row],[X]]*Tabelle12[[#This Row],[X]] + Tabelle12[[#This Row],[Y]]*Tabelle12[[#This Row],[Y]] +Tabelle12[[#This Row],[Z]]*Tabelle12[[#This Row],[Z]])</f>
        <v>0</v>
      </c>
      <c r="Q1408">
        <v>136</v>
      </c>
      <c r="R1408">
        <v>109.2</v>
      </c>
      <c r="S1408">
        <v>-41.8</v>
      </c>
      <c r="T1408">
        <v>180</v>
      </c>
      <c r="U1408">
        <v>6.0463400000000003E-6</v>
      </c>
      <c r="V1408">
        <v>-90</v>
      </c>
    </row>
    <row r="1409" spans="1:22">
      <c r="A1409">
        <v>28665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 t="e">
        <f>IF(AND(Tabelle12[[#This Row],[AreaPx]]&gt;0,NOT(Tabelle12[[#This Row],[AreaPx]]="inf")),Tabelle12[[#This Row],[AreaPx]], NA())</f>
        <v>#N/A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f>Tabelle12[[#This Row],[Roll]]+Tabelle12[[#This Row],[Pitch]]</f>
        <v>0</v>
      </c>
      <c r="P1409">
        <f>SQRT(Tabelle12[[#This Row],[X]]*Tabelle12[[#This Row],[X]] + Tabelle12[[#This Row],[Y]]*Tabelle12[[#This Row],[Y]] +Tabelle12[[#This Row],[Z]]*Tabelle12[[#This Row],[Z]])</f>
        <v>0</v>
      </c>
      <c r="Q1409">
        <v>136</v>
      </c>
      <c r="R1409">
        <v>109.2</v>
      </c>
      <c r="S1409">
        <v>-41.8</v>
      </c>
      <c r="T1409">
        <v>180</v>
      </c>
      <c r="U1409">
        <v>6.0463400000000003E-6</v>
      </c>
      <c r="V1409">
        <v>-90</v>
      </c>
    </row>
    <row r="1410" spans="1:22">
      <c r="A1410">
        <v>28674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 t="e">
        <f>IF(AND(Tabelle12[[#This Row],[AreaPx]]&gt;0,NOT(Tabelle12[[#This Row],[AreaPx]]="inf")),Tabelle12[[#This Row],[AreaPx]], NA())</f>
        <v>#N/A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f>Tabelle12[[#This Row],[Roll]]+Tabelle12[[#This Row],[Pitch]]</f>
        <v>0</v>
      </c>
      <c r="P1410">
        <f>SQRT(Tabelle12[[#This Row],[X]]*Tabelle12[[#This Row],[X]] + Tabelle12[[#This Row],[Y]]*Tabelle12[[#This Row],[Y]] +Tabelle12[[#This Row],[Z]]*Tabelle12[[#This Row],[Z]])</f>
        <v>0</v>
      </c>
      <c r="Q1410">
        <v>136</v>
      </c>
      <c r="R1410">
        <v>109.2</v>
      </c>
      <c r="S1410">
        <v>-41.8</v>
      </c>
      <c r="T1410">
        <v>180</v>
      </c>
      <c r="U1410">
        <v>6.0463400000000003E-6</v>
      </c>
      <c r="V1410">
        <v>-90</v>
      </c>
    </row>
    <row r="1411" spans="1:22">
      <c r="A1411">
        <v>28707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 t="e">
        <f>IF(AND(Tabelle12[[#This Row],[AreaPx]]&gt;0,NOT(Tabelle12[[#This Row],[AreaPx]]="inf")),Tabelle12[[#This Row],[AreaPx]], NA())</f>
        <v>#N/A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f>Tabelle12[[#This Row],[Roll]]+Tabelle12[[#This Row],[Pitch]]</f>
        <v>0</v>
      </c>
      <c r="P1411">
        <f>SQRT(Tabelle12[[#This Row],[X]]*Tabelle12[[#This Row],[X]] + Tabelle12[[#This Row],[Y]]*Tabelle12[[#This Row],[Y]] +Tabelle12[[#This Row],[Z]]*Tabelle12[[#This Row],[Z]])</f>
        <v>0</v>
      </c>
      <c r="Q1411">
        <v>136</v>
      </c>
      <c r="R1411">
        <v>109.2</v>
      </c>
      <c r="S1411">
        <v>-41.8</v>
      </c>
      <c r="T1411">
        <v>180</v>
      </c>
      <c r="U1411">
        <v>6.0463400000000003E-6</v>
      </c>
      <c r="V1411">
        <v>-90</v>
      </c>
    </row>
    <row r="1412" spans="1:22">
      <c r="A1412">
        <v>28733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 t="e">
        <f>IF(AND(Tabelle12[[#This Row],[AreaPx]]&gt;0,NOT(Tabelle12[[#This Row],[AreaPx]]="inf")),Tabelle12[[#This Row],[AreaPx]], NA())</f>
        <v>#N/A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f>Tabelle12[[#This Row],[Roll]]+Tabelle12[[#This Row],[Pitch]]</f>
        <v>0</v>
      </c>
      <c r="P1412">
        <f>SQRT(Tabelle12[[#This Row],[X]]*Tabelle12[[#This Row],[X]] + Tabelle12[[#This Row],[Y]]*Tabelle12[[#This Row],[Y]] +Tabelle12[[#This Row],[Z]]*Tabelle12[[#This Row],[Z]])</f>
        <v>0</v>
      </c>
      <c r="Q1412">
        <v>136</v>
      </c>
      <c r="R1412">
        <v>109.2</v>
      </c>
      <c r="S1412">
        <v>-41.8</v>
      </c>
      <c r="T1412">
        <v>180</v>
      </c>
      <c r="U1412">
        <v>6.0463400000000003E-6</v>
      </c>
      <c r="V1412">
        <v>-90</v>
      </c>
    </row>
    <row r="1413" spans="1:22">
      <c r="A1413">
        <v>28751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 t="e">
        <f>IF(AND(Tabelle12[[#This Row],[AreaPx]]&gt;0,NOT(Tabelle12[[#This Row],[AreaPx]]="inf")),Tabelle12[[#This Row],[AreaPx]], NA())</f>
        <v>#N/A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f>Tabelle12[[#This Row],[Roll]]+Tabelle12[[#This Row],[Pitch]]</f>
        <v>0</v>
      </c>
      <c r="P1413">
        <f>SQRT(Tabelle12[[#This Row],[X]]*Tabelle12[[#This Row],[X]] + Tabelle12[[#This Row],[Y]]*Tabelle12[[#This Row],[Y]] +Tabelle12[[#This Row],[Z]]*Tabelle12[[#This Row],[Z]])</f>
        <v>0</v>
      </c>
      <c r="Q1413">
        <v>136</v>
      </c>
      <c r="R1413">
        <v>109.2</v>
      </c>
      <c r="S1413">
        <v>-41.8</v>
      </c>
      <c r="T1413">
        <v>180</v>
      </c>
      <c r="U1413">
        <v>6.0463400000000003E-6</v>
      </c>
      <c r="V1413">
        <v>-90</v>
      </c>
    </row>
    <row r="1414" spans="1:22">
      <c r="A1414">
        <v>28776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 t="e">
        <f>IF(AND(Tabelle12[[#This Row],[AreaPx]]&gt;0,NOT(Tabelle12[[#This Row],[AreaPx]]="inf")),Tabelle12[[#This Row],[AreaPx]], NA())</f>
        <v>#N/A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f>Tabelle12[[#This Row],[Roll]]+Tabelle12[[#This Row],[Pitch]]</f>
        <v>0</v>
      </c>
      <c r="P1414">
        <f>SQRT(Tabelle12[[#This Row],[X]]*Tabelle12[[#This Row],[X]] + Tabelle12[[#This Row],[Y]]*Tabelle12[[#This Row],[Y]] +Tabelle12[[#This Row],[Z]]*Tabelle12[[#This Row],[Z]])</f>
        <v>0</v>
      </c>
      <c r="Q1414">
        <v>136</v>
      </c>
      <c r="R1414">
        <v>109.2</v>
      </c>
      <c r="S1414">
        <v>-41.8</v>
      </c>
      <c r="T1414">
        <v>180</v>
      </c>
      <c r="U1414">
        <v>6.0463400000000003E-6</v>
      </c>
      <c r="V1414">
        <v>-90</v>
      </c>
    </row>
    <row r="1415" spans="1:22">
      <c r="A1415">
        <v>28796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 t="e">
        <f>IF(AND(Tabelle12[[#This Row],[AreaPx]]&gt;0,NOT(Tabelle12[[#This Row],[AreaPx]]="inf")),Tabelle12[[#This Row],[AreaPx]], NA())</f>
        <v>#N/A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f>Tabelle12[[#This Row],[Roll]]+Tabelle12[[#This Row],[Pitch]]</f>
        <v>0</v>
      </c>
      <c r="P1415">
        <f>SQRT(Tabelle12[[#This Row],[X]]*Tabelle12[[#This Row],[X]] + Tabelle12[[#This Row],[Y]]*Tabelle12[[#This Row],[Y]] +Tabelle12[[#This Row],[Z]]*Tabelle12[[#This Row],[Z]])</f>
        <v>0</v>
      </c>
      <c r="Q1415">
        <v>136</v>
      </c>
      <c r="R1415">
        <v>109.2</v>
      </c>
      <c r="S1415">
        <v>-41.8</v>
      </c>
      <c r="T1415">
        <v>180</v>
      </c>
      <c r="U1415">
        <v>6.0463400000000003E-6</v>
      </c>
      <c r="V1415">
        <v>-90</v>
      </c>
    </row>
    <row r="1416" spans="1:22">
      <c r="A1416">
        <v>28810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 t="e">
        <f>IF(AND(Tabelle12[[#This Row],[AreaPx]]&gt;0,NOT(Tabelle12[[#This Row],[AreaPx]]="inf")),Tabelle12[[#This Row],[AreaPx]], NA())</f>
        <v>#N/A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f>Tabelle12[[#This Row],[Roll]]+Tabelle12[[#This Row],[Pitch]]</f>
        <v>0</v>
      </c>
      <c r="P1416">
        <f>SQRT(Tabelle12[[#This Row],[X]]*Tabelle12[[#This Row],[X]] + Tabelle12[[#This Row],[Y]]*Tabelle12[[#This Row],[Y]] +Tabelle12[[#This Row],[Z]]*Tabelle12[[#This Row],[Z]])</f>
        <v>0</v>
      </c>
      <c r="Q1416">
        <v>136</v>
      </c>
      <c r="R1416">
        <v>109.2</v>
      </c>
      <c r="S1416">
        <v>-41.8</v>
      </c>
      <c r="T1416">
        <v>180</v>
      </c>
      <c r="U1416">
        <v>6.0463400000000003E-6</v>
      </c>
      <c r="V1416">
        <v>-90</v>
      </c>
    </row>
    <row r="1417" spans="1:22">
      <c r="A1417">
        <v>28825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 t="e">
        <f>IF(AND(Tabelle12[[#This Row],[AreaPx]]&gt;0,NOT(Tabelle12[[#This Row],[AreaPx]]="inf")),Tabelle12[[#This Row],[AreaPx]], NA())</f>
        <v>#N/A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f>Tabelle12[[#This Row],[Roll]]+Tabelle12[[#This Row],[Pitch]]</f>
        <v>0</v>
      </c>
      <c r="P1417">
        <f>SQRT(Tabelle12[[#This Row],[X]]*Tabelle12[[#This Row],[X]] + Tabelle12[[#This Row],[Y]]*Tabelle12[[#This Row],[Y]] +Tabelle12[[#This Row],[Z]]*Tabelle12[[#This Row],[Z]])</f>
        <v>0</v>
      </c>
      <c r="Q1417">
        <v>136</v>
      </c>
      <c r="R1417">
        <v>109.2</v>
      </c>
      <c r="S1417">
        <v>-41.8</v>
      </c>
      <c r="T1417">
        <v>180</v>
      </c>
      <c r="U1417">
        <v>6.0463400000000003E-6</v>
      </c>
      <c r="V1417">
        <v>-90</v>
      </c>
    </row>
    <row r="1418" spans="1:22">
      <c r="A1418">
        <v>28839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 t="e">
        <f>IF(AND(Tabelle12[[#This Row],[AreaPx]]&gt;0,NOT(Tabelle12[[#This Row],[AreaPx]]="inf")),Tabelle12[[#This Row],[AreaPx]], NA())</f>
        <v>#N/A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f>Tabelle12[[#This Row],[Roll]]+Tabelle12[[#This Row],[Pitch]]</f>
        <v>0</v>
      </c>
      <c r="P1418">
        <f>SQRT(Tabelle12[[#This Row],[X]]*Tabelle12[[#This Row],[X]] + Tabelle12[[#This Row],[Y]]*Tabelle12[[#This Row],[Y]] +Tabelle12[[#This Row],[Z]]*Tabelle12[[#This Row],[Z]])</f>
        <v>0</v>
      </c>
      <c r="Q1418">
        <v>136</v>
      </c>
      <c r="R1418">
        <v>109.2</v>
      </c>
      <c r="S1418">
        <v>-41.8</v>
      </c>
      <c r="T1418">
        <v>180</v>
      </c>
      <c r="U1418">
        <v>6.0463400000000003E-6</v>
      </c>
      <c r="V1418">
        <v>-90</v>
      </c>
    </row>
    <row r="1419" spans="1:22">
      <c r="A1419">
        <v>28869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 t="e">
        <f>IF(AND(Tabelle12[[#This Row],[AreaPx]]&gt;0,NOT(Tabelle12[[#This Row],[AreaPx]]="inf")),Tabelle12[[#This Row],[AreaPx]], NA())</f>
        <v>#N/A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f>Tabelle12[[#This Row],[Roll]]+Tabelle12[[#This Row],[Pitch]]</f>
        <v>0</v>
      </c>
      <c r="P1419">
        <f>SQRT(Tabelle12[[#This Row],[X]]*Tabelle12[[#This Row],[X]] + Tabelle12[[#This Row],[Y]]*Tabelle12[[#This Row],[Y]] +Tabelle12[[#This Row],[Z]]*Tabelle12[[#This Row],[Z]])</f>
        <v>0</v>
      </c>
      <c r="Q1419">
        <v>136</v>
      </c>
      <c r="R1419">
        <v>109.2</v>
      </c>
      <c r="S1419">
        <v>-41.8</v>
      </c>
      <c r="T1419">
        <v>180</v>
      </c>
      <c r="U1419">
        <v>6.0463400000000003E-6</v>
      </c>
      <c r="V1419">
        <v>-90</v>
      </c>
    </row>
    <row r="1420" spans="1:22">
      <c r="A1420">
        <v>28883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 t="e">
        <f>IF(AND(Tabelle12[[#This Row],[AreaPx]]&gt;0,NOT(Tabelle12[[#This Row],[AreaPx]]="inf")),Tabelle12[[#This Row],[AreaPx]], NA())</f>
        <v>#N/A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f>Tabelle12[[#This Row],[Roll]]+Tabelle12[[#This Row],[Pitch]]</f>
        <v>0</v>
      </c>
      <c r="P1420">
        <f>SQRT(Tabelle12[[#This Row],[X]]*Tabelle12[[#This Row],[X]] + Tabelle12[[#This Row],[Y]]*Tabelle12[[#This Row],[Y]] +Tabelle12[[#This Row],[Z]]*Tabelle12[[#This Row],[Z]])</f>
        <v>0</v>
      </c>
      <c r="Q1420">
        <v>136</v>
      </c>
      <c r="R1420">
        <v>109.2</v>
      </c>
      <c r="S1420">
        <v>-41.8</v>
      </c>
      <c r="T1420">
        <v>180</v>
      </c>
      <c r="U1420">
        <v>6.0463400000000003E-6</v>
      </c>
      <c r="V1420">
        <v>-90</v>
      </c>
    </row>
    <row r="1421" spans="1:22">
      <c r="A1421">
        <v>28907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 t="e">
        <f>IF(AND(Tabelle12[[#This Row],[AreaPx]]&gt;0,NOT(Tabelle12[[#This Row],[AreaPx]]="inf")),Tabelle12[[#This Row],[AreaPx]], NA())</f>
        <v>#N/A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f>Tabelle12[[#This Row],[Roll]]+Tabelle12[[#This Row],[Pitch]]</f>
        <v>0</v>
      </c>
      <c r="P1421">
        <f>SQRT(Tabelle12[[#This Row],[X]]*Tabelle12[[#This Row],[X]] + Tabelle12[[#This Row],[Y]]*Tabelle12[[#This Row],[Y]] +Tabelle12[[#This Row],[Z]]*Tabelle12[[#This Row],[Z]])</f>
        <v>0</v>
      </c>
      <c r="Q1421">
        <v>136</v>
      </c>
      <c r="R1421">
        <v>109.2</v>
      </c>
      <c r="S1421">
        <v>-41.8</v>
      </c>
      <c r="T1421">
        <v>180</v>
      </c>
      <c r="U1421">
        <v>6.0463400000000003E-6</v>
      </c>
      <c r="V1421">
        <v>-90</v>
      </c>
    </row>
    <row r="1422" spans="1:22">
      <c r="A1422">
        <v>28935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 t="e">
        <f>IF(AND(Tabelle12[[#This Row],[AreaPx]]&gt;0,NOT(Tabelle12[[#This Row],[AreaPx]]="inf")),Tabelle12[[#This Row],[AreaPx]], NA())</f>
        <v>#N/A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f>Tabelle12[[#This Row],[Roll]]+Tabelle12[[#This Row],[Pitch]]</f>
        <v>0</v>
      </c>
      <c r="P1422">
        <f>SQRT(Tabelle12[[#This Row],[X]]*Tabelle12[[#This Row],[X]] + Tabelle12[[#This Row],[Y]]*Tabelle12[[#This Row],[Y]] +Tabelle12[[#This Row],[Z]]*Tabelle12[[#This Row],[Z]])</f>
        <v>0</v>
      </c>
      <c r="Q1422">
        <v>136</v>
      </c>
      <c r="R1422">
        <v>109.2</v>
      </c>
      <c r="S1422">
        <v>-41.8</v>
      </c>
      <c r="T1422">
        <v>180</v>
      </c>
      <c r="U1422">
        <v>6.0463400000000003E-6</v>
      </c>
      <c r="V1422">
        <v>-90</v>
      </c>
    </row>
    <row r="1423" spans="1:22">
      <c r="A1423">
        <v>28946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 t="e">
        <f>IF(AND(Tabelle12[[#This Row],[AreaPx]]&gt;0,NOT(Tabelle12[[#This Row],[AreaPx]]="inf")),Tabelle12[[#This Row],[AreaPx]], NA())</f>
        <v>#N/A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f>Tabelle12[[#This Row],[Roll]]+Tabelle12[[#This Row],[Pitch]]</f>
        <v>0</v>
      </c>
      <c r="P1423">
        <f>SQRT(Tabelle12[[#This Row],[X]]*Tabelle12[[#This Row],[X]] + Tabelle12[[#This Row],[Y]]*Tabelle12[[#This Row],[Y]] +Tabelle12[[#This Row],[Z]]*Tabelle12[[#This Row],[Z]])</f>
        <v>0</v>
      </c>
      <c r="Q1423">
        <v>136</v>
      </c>
      <c r="R1423">
        <v>109.2</v>
      </c>
      <c r="S1423">
        <v>-41.8</v>
      </c>
      <c r="T1423">
        <v>180</v>
      </c>
      <c r="U1423">
        <v>6.0463400000000003E-6</v>
      </c>
      <c r="V1423">
        <v>-90</v>
      </c>
    </row>
    <row r="1424" spans="1:22">
      <c r="A1424">
        <v>28967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 t="e">
        <f>IF(AND(Tabelle12[[#This Row],[AreaPx]]&gt;0,NOT(Tabelle12[[#This Row],[AreaPx]]="inf")),Tabelle12[[#This Row],[AreaPx]], NA())</f>
        <v>#N/A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f>Tabelle12[[#This Row],[Roll]]+Tabelle12[[#This Row],[Pitch]]</f>
        <v>0</v>
      </c>
      <c r="P1424">
        <f>SQRT(Tabelle12[[#This Row],[X]]*Tabelle12[[#This Row],[X]] + Tabelle12[[#This Row],[Y]]*Tabelle12[[#This Row],[Y]] +Tabelle12[[#This Row],[Z]]*Tabelle12[[#This Row],[Z]])</f>
        <v>0</v>
      </c>
      <c r="Q1424">
        <v>136</v>
      </c>
      <c r="R1424">
        <v>109.2</v>
      </c>
      <c r="S1424">
        <v>-41.8</v>
      </c>
      <c r="T1424">
        <v>180</v>
      </c>
      <c r="U1424">
        <v>6.0463400000000003E-6</v>
      </c>
      <c r="V1424">
        <v>-90</v>
      </c>
    </row>
    <row r="1425" spans="1:22">
      <c r="A1425">
        <v>28982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 t="e">
        <f>IF(AND(Tabelle12[[#This Row],[AreaPx]]&gt;0,NOT(Tabelle12[[#This Row],[AreaPx]]="inf")),Tabelle12[[#This Row],[AreaPx]], NA())</f>
        <v>#N/A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f>Tabelle12[[#This Row],[Roll]]+Tabelle12[[#This Row],[Pitch]]</f>
        <v>0</v>
      </c>
      <c r="P1425">
        <f>SQRT(Tabelle12[[#This Row],[X]]*Tabelle12[[#This Row],[X]] + Tabelle12[[#This Row],[Y]]*Tabelle12[[#This Row],[Y]] +Tabelle12[[#This Row],[Z]]*Tabelle12[[#This Row],[Z]])</f>
        <v>0</v>
      </c>
      <c r="Q1425">
        <v>136</v>
      </c>
      <c r="R1425">
        <v>109.2</v>
      </c>
      <c r="S1425">
        <v>-41.8</v>
      </c>
      <c r="T1425">
        <v>180</v>
      </c>
      <c r="U1425">
        <v>6.0463400000000003E-6</v>
      </c>
      <c r="V1425">
        <v>-90</v>
      </c>
    </row>
    <row r="1426" spans="1:22">
      <c r="A1426">
        <v>29005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 t="e">
        <f>IF(AND(Tabelle12[[#This Row],[AreaPx]]&gt;0,NOT(Tabelle12[[#This Row],[AreaPx]]="inf")),Tabelle12[[#This Row],[AreaPx]], NA())</f>
        <v>#N/A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f>Tabelle12[[#This Row],[Roll]]+Tabelle12[[#This Row],[Pitch]]</f>
        <v>0</v>
      </c>
      <c r="P1426">
        <f>SQRT(Tabelle12[[#This Row],[X]]*Tabelle12[[#This Row],[X]] + Tabelle12[[#This Row],[Y]]*Tabelle12[[#This Row],[Y]] +Tabelle12[[#This Row],[Z]]*Tabelle12[[#This Row],[Z]])</f>
        <v>0</v>
      </c>
      <c r="Q1426">
        <v>136</v>
      </c>
      <c r="R1426">
        <v>109.2</v>
      </c>
      <c r="S1426">
        <v>-41.8</v>
      </c>
      <c r="T1426">
        <v>180</v>
      </c>
      <c r="U1426">
        <v>6.0463400000000003E-6</v>
      </c>
      <c r="V1426">
        <v>-90</v>
      </c>
    </row>
    <row r="1427" spans="1:22">
      <c r="A1427">
        <v>29020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 t="e">
        <f>IF(AND(Tabelle12[[#This Row],[AreaPx]]&gt;0,NOT(Tabelle12[[#This Row],[AreaPx]]="inf")),Tabelle12[[#This Row],[AreaPx]], NA())</f>
        <v>#N/A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f>Tabelle12[[#This Row],[Roll]]+Tabelle12[[#This Row],[Pitch]]</f>
        <v>0</v>
      </c>
      <c r="P1427">
        <f>SQRT(Tabelle12[[#This Row],[X]]*Tabelle12[[#This Row],[X]] + Tabelle12[[#This Row],[Y]]*Tabelle12[[#This Row],[Y]] +Tabelle12[[#This Row],[Z]]*Tabelle12[[#This Row],[Z]])</f>
        <v>0</v>
      </c>
      <c r="Q1427">
        <v>136</v>
      </c>
      <c r="R1427">
        <v>109.2</v>
      </c>
      <c r="S1427">
        <v>-41.8</v>
      </c>
      <c r="T1427">
        <v>180</v>
      </c>
      <c r="U1427">
        <v>6.0463400000000003E-6</v>
      </c>
      <c r="V1427">
        <v>-90</v>
      </c>
    </row>
    <row r="1428" spans="1:22">
      <c r="A1428">
        <v>29041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 t="e">
        <f>IF(AND(Tabelle12[[#This Row],[AreaPx]]&gt;0,NOT(Tabelle12[[#This Row],[AreaPx]]="inf")),Tabelle12[[#This Row],[AreaPx]], NA())</f>
        <v>#N/A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f>Tabelle12[[#This Row],[Roll]]+Tabelle12[[#This Row],[Pitch]]</f>
        <v>0</v>
      </c>
      <c r="P1428">
        <f>SQRT(Tabelle12[[#This Row],[X]]*Tabelle12[[#This Row],[X]] + Tabelle12[[#This Row],[Y]]*Tabelle12[[#This Row],[Y]] +Tabelle12[[#This Row],[Z]]*Tabelle12[[#This Row],[Z]])</f>
        <v>0</v>
      </c>
      <c r="Q1428">
        <v>136</v>
      </c>
      <c r="R1428">
        <v>109.2</v>
      </c>
      <c r="S1428">
        <v>-41.8</v>
      </c>
      <c r="T1428">
        <v>180</v>
      </c>
      <c r="U1428">
        <v>6.0463400000000003E-6</v>
      </c>
      <c r="V1428">
        <v>-90</v>
      </c>
    </row>
    <row r="1429" spans="1:22">
      <c r="A1429">
        <v>29062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 t="e">
        <f>IF(AND(Tabelle12[[#This Row],[AreaPx]]&gt;0,NOT(Tabelle12[[#This Row],[AreaPx]]="inf")),Tabelle12[[#This Row],[AreaPx]], NA())</f>
        <v>#N/A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f>Tabelle12[[#This Row],[Roll]]+Tabelle12[[#This Row],[Pitch]]</f>
        <v>0</v>
      </c>
      <c r="P1429">
        <f>SQRT(Tabelle12[[#This Row],[X]]*Tabelle12[[#This Row],[X]] + Tabelle12[[#This Row],[Y]]*Tabelle12[[#This Row],[Y]] +Tabelle12[[#This Row],[Z]]*Tabelle12[[#This Row],[Z]])</f>
        <v>0</v>
      </c>
      <c r="Q1429">
        <v>136</v>
      </c>
      <c r="R1429">
        <v>109.2</v>
      </c>
      <c r="S1429">
        <v>-41.8</v>
      </c>
      <c r="T1429">
        <v>180</v>
      </c>
      <c r="U1429">
        <v>6.0463400000000003E-6</v>
      </c>
      <c r="V1429">
        <v>-90</v>
      </c>
    </row>
    <row r="1430" spans="1:22">
      <c r="A1430">
        <v>29073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 t="e">
        <f>IF(AND(Tabelle12[[#This Row],[AreaPx]]&gt;0,NOT(Tabelle12[[#This Row],[AreaPx]]="inf")),Tabelle12[[#This Row],[AreaPx]], NA())</f>
        <v>#N/A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f>Tabelle12[[#This Row],[Roll]]+Tabelle12[[#This Row],[Pitch]]</f>
        <v>0</v>
      </c>
      <c r="P1430">
        <f>SQRT(Tabelle12[[#This Row],[X]]*Tabelle12[[#This Row],[X]] + Tabelle12[[#This Row],[Y]]*Tabelle12[[#This Row],[Y]] +Tabelle12[[#This Row],[Z]]*Tabelle12[[#This Row],[Z]])</f>
        <v>0</v>
      </c>
      <c r="Q1430">
        <v>136</v>
      </c>
      <c r="R1430">
        <v>109.2</v>
      </c>
      <c r="S1430">
        <v>-41.8</v>
      </c>
      <c r="T1430">
        <v>180</v>
      </c>
      <c r="U1430">
        <v>6.0463400000000003E-6</v>
      </c>
      <c r="V1430">
        <v>-90</v>
      </c>
    </row>
    <row r="1431" spans="1:22">
      <c r="A1431">
        <v>29099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 t="e">
        <f>IF(AND(Tabelle12[[#This Row],[AreaPx]]&gt;0,NOT(Tabelle12[[#This Row],[AreaPx]]="inf")),Tabelle12[[#This Row],[AreaPx]], NA())</f>
        <v>#N/A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f>Tabelle12[[#This Row],[Roll]]+Tabelle12[[#This Row],[Pitch]]</f>
        <v>0</v>
      </c>
      <c r="P1431">
        <f>SQRT(Tabelle12[[#This Row],[X]]*Tabelle12[[#This Row],[X]] + Tabelle12[[#This Row],[Y]]*Tabelle12[[#This Row],[Y]] +Tabelle12[[#This Row],[Z]]*Tabelle12[[#This Row],[Z]])</f>
        <v>0</v>
      </c>
      <c r="Q1431">
        <v>136</v>
      </c>
      <c r="R1431">
        <v>109.2</v>
      </c>
      <c r="S1431">
        <v>-41.8</v>
      </c>
      <c r="T1431">
        <v>180</v>
      </c>
      <c r="U1431">
        <v>6.0463400000000003E-6</v>
      </c>
      <c r="V1431">
        <v>-90</v>
      </c>
    </row>
    <row r="1432" spans="1:22">
      <c r="A1432">
        <v>29112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 t="e">
        <f>IF(AND(Tabelle12[[#This Row],[AreaPx]]&gt;0,NOT(Tabelle12[[#This Row],[AreaPx]]="inf")),Tabelle12[[#This Row],[AreaPx]], NA())</f>
        <v>#N/A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f>Tabelle12[[#This Row],[Roll]]+Tabelle12[[#This Row],[Pitch]]</f>
        <v>0</v>
      </c>
      <c r="P1432">
        <f>SQRT(Tabelle12[[#This Row],[X]]*Tabelle12[[#This Row],[X]] + Tabelle12[[#This Row],[Y]]*Tabelle12[[#This Row],[Y]] +Tabelle12[[#This Row],[Z]]*Tabelle12[[#This Row],[Z]])</f>
        <v>0</v>
      </c>
      <c r="Q1432">
        <v>136</v>
      </c>
      <c r="R1432">
        <v>109.2</v>
      </c>
      <c r="S1432">
        <v>-41.8</v>
      </c>
      <c r="T1432">
        <v>180</v>
      </c>
      <c r="U1432">
        <v>6.0463400000000003E-6</v>
      </c>
      <c r="V1432">
        <v>-90</v>
      </c>
    </row>
    <row r="1433" spans="1:22">
      <c r="A1433">
        <v>29135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 t="e">
        <f>IF(AND(Tabelle12[[#This Row],[AreaPx]]&gt;0,NOT(Tabelle12[[#This Row],[AreaPx]]="inf")),Tabelle12[[#This Row],[AreaPx]], NA())</f>
        <v>#N/A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f>Tabelle12[[#This Row],[Roll]]+Tabelle12[[#This Row],[Pitch]]</f>
        <v>0</v>
      </c>
      <c r="P1433">
        <f>SQRT(Tabelle12[[#This Row],[X]]*Tabelle12[[#This Row],[X]] + Tabelle12[[#This Row],[Y]]*Tabelle12[[#This Row],[Y]] +Tabelle12[[#This Row],[Z]]*Tabelle12[[#This Row],[Z]])</f>
        <v>0</v>
      </c>
      <c r="Q1433">
        <v>136</v>
      </c>
      <c r="R1433">
        <v>109.2</v>
      </c>
      <c r="S1433">
        <v>-41.8</v>
      </c>
      <c r="T1433">
        <v>180</v>
      </c>
      <c r="U1433">
        <v>6.0463400000000003E-6</v>
      </c>
      <c r="V1433">
        <v>-90</v>
      </c>
    </row>
    <row r="1434" spans="1:22">
      <c r="A1434">
        <v>29143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 t="e">
        <f>IF(AND(Tabelle12[[#This Row],[AreaPx]]&gt;0,NOT(Tabelle12[[#This Row],[AreaPx]]="inf")),Tabelle12[[#This Row],[AreaPx]], NA())</f>
        <v>#N/A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f>Tabelle12[[#This Row],[Roll]]+Tabelle12[[#This Row],[Pitch]]</f>
        <v>0</v>
      </c>
      <c r="P1434">
        <f>SQRT(Tabelle12[[#This Row],[X]]*Tabelle12[[#This Row],[X]] + Tabelle12[[#This Row],[Y]]*Tabelle12[[#This Row],[Y]] +Tabelle12[[#This Row],[Z]]*Tabelle12[[#This Row],[Z]])</f>
        <v>0</v>
      </c>
      <c r="Q1434">
        <v>136</v>
      </c>
      <c r="R1434">
        <v>109.2</v>
      </c>
      <c r="S1434">
        <v>-41.8</v>
      </c>
      <c r="T1434">
        <v>180</v>
      </c>
      <c r="U1434">
        <v>6.0463400000000003E-6</v>
      </c>
      <c r="V1434">
        <v>-90</v>
      </c>
    </row>
    <row r="1435" spans="1:22">
      <c r="A1435">
        <v>29166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 t="e">
        <f>IF(AND(Tabelle12[[#This Row],[AreaPx]]&gt;0,NOT(Tabelle12[[#This Row],[AreaPx]]="inf")),Tabelle12[[#This Row],[AreaPx]], NA())</f>
        <v>#N/A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f>Tabelle12[[#This Row],[Roll]]+Tabelle12[[#This Row],[Pitch]]</f>
        <v>0</v>
      </c>
      <c r="P1435">
        <f>SQRT(Tabelle12[[#This Row],[X]]*Tabelle12[[#This Row],[X]] + Tabelle12[[#This Row],[Y]]*Tabelle12[[#This Row],[Y]] +Tabelle12[[#This Row],[Z]]*Tabelle12[[#This Row],[Z]])</f>
        <v>0</v>
      </c>
      <c r="Q1435">
        <v>136</v>
      </c>
      <c r="R1435">
        <v>109.2</v>
      </c>
      <c r="S1435">
        <v>-41.8</v>
      </c>
      <c r="T1435">
        <v>180</v>
      </c>
      <c r="U1435">
        <v>6.0463400000000003E-6</v>
      </c>
      <c r="V1435">
        <v>-90</v>
      </c>
    </row>
    <row r="1436" spans="1:22">
      <c r="A1436">
        <v>29181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 t="e">
        <f>IF(AND(Tabelle12[[#This Row],[AreaPx]]&gt;0,NOT(Tabelle12[[#This Row],[AreaPx]]="inf")),Tabelle12[[#This Row],[AreaPx]], NA())</f>
        <v>#N/A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f>Tabelle12[[#This Row],[Roll]]+Tabelle12[[#This Row],[Pitch]]</f>
        <v>0</v>
      </c>
      <c r="P1436">
        <f>SQRT(Tabelle12[[#This Row],[X]]*Tabelle12[[#This Row],[X]] + Tabelle12[[#This Row],[Y]]*Tabelle12[[#This Row],[Y]] +Tabelle12[[#This Row],[Z]]*Tabelle12[[#This Row],[Z]])</f>
        <v>0</v>
      </c>
      <c r="Q1436">
        <v>136</v>
      </c>
      <c r="R1436">
        <v>109.2</v>
      </c>
      <c r="S1436">
        <v>-41.8</v>
      </c>
      <c r="T1436">
        <v>180</v>
      </c>
      <c r="U1436">
        <v>6.0463400000000003E-6</v>
      </c>
      <c r="V1436">
        <v>-90</v>
      </c>
    </row>
    <row r="1437" spans="1:22">
      <c r="A1437">
        <v>29203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 t="e">
        <f>IF(AND(Tabelle12[[#This Row],[AreaPx]]&gt;0,NOT(Tabelle12[[#This Row],[AreaPx]]="inf")),Tabelle12[[#This Row],[AreaPx]], NA())</f>
        <v>#N/A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f>Tabelle12[[#This Row],[Roll]]+Tabelle12[[#This Row],[Pitch]]</f>
        <v>0</v>
      </c>
      <c r="P1437">
        <f>SQRT(Tabelle12[[#This Row],[X]]*Tabelle12[[#This Row],[X]] + Tabelle12[[#This Row],[Y]]*Tabelle12[[#This Row],[Y]] +Tabelle12[[#This Row],[Z]]*Tabelle12[[#This Row],[Z]])</f>
        <v>0</v>
      </c>
      <c r="Q1437">
        <v>136</v>
      </c>
      <c r="R1437">
        <v>109.2</v>
      </c>
      <c r="S1437">
        <v>-41.8</v>
      </c>
      <c r="T1437">
        <v>180</v>
      </c>
      <c r="U1437">
        <v>6.0463400000000003E-6</v>
      </c>
      <c r="V1437">
        <v>-90</v>
      </c>
    </row>
    <row r="1438" spans="1:22">
      <c r="A1438">
        <v>29219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 t="e">
        <f>IF(AND(Tabelle12[[#This Row],[AreaPx]]&gt;0,NOT(Tabelle12[[#This Row],[AreaPx]]="inf")),Tabelle12[[#This Row],[AreaPx]], NA())</f>
        <v>#N/A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f>Tabelle12[[#This Row],[Roll]]+Tabelle12[[#This Row],[Pitch]]</f>
        <v>0</v>
      </c>
      <c r="P1438">
        <f>SQRT(Tabelle12[[#This Row],[X]]*Tabelle12[[#This Row],[X]] + Tabelle12[[#This Row],[Y]]*Tabelle12[[#This Row],[Y]] +Tabelle12[[#This Row],[Z]]*Tabelle12[[#This Row],[Z]])</f>
        <v>0</v>
      </c>
      <c r="Q1438">
        <v>136</v>
      </c>
      <c r="R1438">
        <v>109.2</v>
      </c>
      <c r="S1438">
        <v>-41.8</v>
      </c>
      <c r="T1438">
        <v>180</v>
      </c>
      <c r="U1438">
        <v>6.0463400000000003E-6</v>
      </c>
      <c r="V1438">
        <v>-90</v>
      </c>
    </row>
    <row r="1439" spans="1:22">
      <c r="A1439">
        <v>29240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 t="e">
        <f>IF(AND(Tabelle12[[#This Row],[AreaPx]]&gt;0,NOT(Tabelle12[[#This Row],[AreaPx]]="inf")),Tabelle12[[#This Row],[AreaPx]], NA())</f>
        <v>#N/A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f>Tabelle12[[#This Row],[Roll]]+Tabelle12[[#This Row],[Pitch]]</f>
        <v>0</v>
      </c>
      <c r="P1439">
        <f>SQRT(Tabelle12[[#This Row],[X]]*Tabelle12[[#This Row],[X]] + Tabelle12[[#This Row],[Y]]*Tabelle12[[#This Row],[Y]] +Tabelle12[[#This Row],[Z]]*Tabelle12[[#This Row],[Z]])</f>
        <v>0</v>
      </c>
      <c r="Q1439">
        <v>136</v>
      </c>
      <c r="R1439">
        <v>109.2</v>
      </c>
      <c r="S1439">
        <v>-41.8</v>
      </c>
      <c r="T1439">
        <v>180</v>
      </c>
      <c r="U1439">
        <v>6.0463400000000003E-6</v>
      </c>
      <c r="V1439">
        <v>-90</v>
      </c>
    </row>
    <row r="1440" spans="1:22">
      <c r="A1440">
        <v>29261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 t="e">
        <f>IF(AND(Tabelle12[[#This Row],[AreaPx]]&gt;0,NOT(Tabelle12[[#This Row],[AreaPx]]="inf")),Tabelle12[[#This Row],[AreaPx]], NA())</f>
        <v>#N/A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f>Tabelle12[[#This Row],[Roll]]+Tabelle12[[#This Row],[Pitch]]</f>
        <v>0</v>
      </c>
      <c r="P1440">
        <f>SQRT(Tabelle12[[#This Row],[X]]*Tabelle12[[#This Row],[X]] + Tabelle12[[#This Row],[Y]]*Tabelle12[[#This Row],[Y]] +Tabelle12[[#This Row],[Z]]*Tabelle12[[#This Row],[Z]])</f>
        <v>0</v>
      </c>
      <c r="Q1440">
        <v>136</v>
      </c>
      <c r="R1440">
        <v>109.2</v>
      </c>
      <c r="S1440">
        <v>-41.8</v>
      </c>
      <c r="T1440">
        <v>180</v>
      </c>
      <c r="U1440">
        <v>6.0463400000000003E-6</v>
      </c>
      <c r="V1440">
        <v>-90</v>
      </c>
    </row>
    <row r="1441" spans="1:22">
      <c r="A1441">
        <v>29272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 t="e">
        <f>IF(AND(Tabelle12[[#This Row],[AreaPx]]&gt;0,NOT(Tabelle12[[#This Row],[AreaPx]]="inf")),Tabelle12[[#This Row],[AreaPx]], NA())</f>
        <v>#N/A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f>Tabelle12[[#This Row],[Roll]]+Tabelle12[[#This Row],[Pitch]]</f>
        <v>0</v>
      </c>
      <c r="P1441">
        <f>SQRT(Tabelle12[[#This Row],[X]]*Tabelle12[[#This Row],[X]] + Tabelle12[[#This Row],[Y]]*Tabelle12[[#This Row],[Y]] +Tabelle12[[#This Row],[Z]]*Tabelle12[[#This Row],[Z]])</f>
        <v>0</v>
      </c>
      <c r="Q1441">
        <v>136</v>
      </c>
      <c r="R1441">
        <v>109.2</v>
      </c>
      <c r="S1441">
        <v>-41.8</v>
      </c>
      <c r="T1441">
        <v>180</v>
      </c>
      <c r="U1441">
        <v>6.0463400000000003E-6</v>
      </c>
      <c r="V1441">
        <v>-90</v>
      </c>
    </row>
    <row r="1442" spans="1:22">
      <c r="A1442">
        <v>29279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 t="e">
        <f>IF(AND(Tabelle12[[#This Row],[AreaPx]]&gt;0,NOT(Tabelle12[[#This Row],[AreaPx]]="inf")),Tabelle12[[#This Row],[AreaPx]], NA())</f>
        <v>#N/A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f>Tabelle12[[#This Row],[Roll]]+Tabelle12[[#This Row],[Pitch]]</f>
        <v>0</v>
      </c>
      <c r="P1442">
        <f>SQRT(Tabelle12[[#This Row],[X]]*Tabelle12[[#This Row],[X]] + Tabelle12[[#This Row],[Y]]*Tabelle12[[#This Row],[Y]] +Tabelle12[[#This Row],[Z]]*Tabelle12[[#This Row],[Z]])</f>
        <v>0</v>
      </c>
      <c r="Q1442">
        <v>136</v>
      </c>
      <c r="R1442">
        <v>109.2</v>
      </c>
      <c r="S1442">
        <v>-41.8</v>
      </c>
      <c r="T1442">
        <v>180</v>
      </c>
      <c r="U1442">
        <v>6.0463400000000003E-6</v>
      </c>
      <c r="V1442">
        <v>-90</v>
      </c>
    </row>
    <row r="1443" spans="1:22">
      <c r="A1443">
        <v>29305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 t="e">
        <f>IF(AND(Tabelle12[[#This Row],[AreaPx]]&gt;0,NOT(Tabelle12[[#This Row],[AreaPx]]="inf")),Tabelle12[[#This Row],[AreaPx]], NA())</f>
        <v>#N/A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f>Tabelle12[[#This Row],[Roll]]+Tabelle12[[#This Row],[Pitch]]</f>
        <v>0</v>
      </c>
      <c r="P1443">
        <f>SQRT(Tabelle12[[#This Row],[X]]*Tabelle12[[#This Row],[X]] + Tabelle12[[#This Row],[Y]]*Tabelle12[[#This Row],[Y]] +Tabelle12[[#This Row],[Z]]*Tabelle12[[#This Row],[Z]])</f>
        <v>0</v>
      </c>
      <c r="Q1443">
        <v>136</v>
      </c>
      <c r="R1443">
        <v>109.2</v>
      </c>
      <c r="S1443">
        <v>-41.8</v>
      </c>
      <c r="T1443">
        <v>180</v>
      </c>
      <c r="U1443">
        <v>6.0463400000000003E-6</v>
      </c>
      <c r="V1443">
        <v>-90</v>
      </c>
    </row>
    <row r="1444" spans="1:22">
      <c r="A1444">
        <v>29321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 t="e">
        <f>IF(AND(Tabelle12[[#This Row],[AreaPx]]&gt;0,NOT(Tabelle12[[#This Row],[AreaPx]]="inf")),Tabelle12[[#This Row],[AreaPx]], NA())</f>
        <v>#N/A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f>Tabelle12[[#This Row],[Roll]]+Tabelle12[[#This Row],[Pitch]]</f>
        <v>0</v>
      </c>
      <c r="P1444">
        <f>SQRT(Tabelle12[[#This Row],[X]]*Tabelle12[[#This Row],[X]] + Tabelle12[[#This Row],[Y]]*Tabelle12[[#This Row],[Y]] +Tabelle12[[#This Row],[Z]]*Tabelle12[[#This Row],[Z]])</f>
        <v>0</v>
      </c>
      <c r="Q1444">
        <v>136</v>
      </c>
      <c r="R1444">
        <v>109.2</v>
      </c>
      <c r="S1444">
        <v>-41.8</v>
      </c>
      <c r="T1444">
        <v>180</v>
      </c>
      <c r="U1444">
        <v>6.0463400000000003E-6</v>
      </c>
      <c r="V1444">
        <v>-90</v>
      </c>
    </row>
    <row r="1445" spans="1:22">
      <c r="A1445">
        <v>29347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 t="e">
        <f>IF(AND(Tabelle12[[#This Row],[AreaPx]]&gt;0,NOT(Tabelle12[[#This Row],[AreaPx]]="inf")),Tabelle12[[#This Row],[AreaPx]], NA())</f>
        <v>#N/A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f>Tabelle12[[#This Row],[Roll]]+Tabelle12[[#This Row],[Pitch]]</f>
        <v>0</v>
      </c>
      <c r="P1445">
        <f>SQRT(Tabelle12[[#This Row],[X]]*Tabelle12[[#This Row],[X]] + Tabelle12[[#This Row],[Y]]*Tabelle12[[#This Row],[Y]] +Tabelle12[[#This Row],[Z]]*Tabelle12[[#This Row],[Z]])</f>
        <v>0</v>
      </c>
      <c r="Q1445">
        <v>136</v>
      </c>
      <c r="R1445">
        <v>109.2</v>
      </c>
      <c r="S1445">
        <v>-41.8</v>
      </c>
      <c r="T1445">
        <v>180</v>
      </c>
      <c r="U1445">
        <v>6.0463400000000003E-6</v>
      </c>
      <c r="V1445">
        <v>-90</v>
      </c>
    </row>
    <row r="1446" spans="1:22">
      <c r="A1446">
        <v>29375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 t="e">
        <f>IF(AND(Tabelle12[[#This Row],[AreaPx]]&gt;0,NOT(Tabelle12[[#This Row],[AreaPx]]="inf")),Tabelle12[[#This Row],[AreaPx]], NA())</f>
        <v>#N/A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f>Tabelle12[[#This Row],[Roll]]+Tabelle12[[#This Row],[Pitch]]</f>
        <v>0</v>
      </c>
      <c r="P1446">
        <f>SQRT(Tabelle12[[#This Row],[X]]*Tabelle12[[#This Row],[X]] + Tabelle12[[#This Row],[Y]]*Tabelle12[[#This Row],[Y]] +Tabelle12[[#This Row],[Z]]*Tabelle12[[#This Row],[Z]])</f>
        <v>0</v>
      </c>
      <c r="Q1446">
        <v>136</v>
      </c>
      <c r="R1446">
        <v>109.2</v>
      </c>
      <c r="S1446">
        <v>-41.8</v>
      </c>
      <c r="T1446">
        <v>180</v>
      </c>
      <c r="U1446">
        <v>6.0463400000000003E-6</v>
      </c>
      <c r="V1446">
        <v>-90</v>
      </c>
    </row>
    <row r="1447" spans="1:22">
      <c r="A1447">
        <v>29402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 t="e">
        <f>IF(AND(Tabelle12[[#This Row],[AreaPx]]&gt;0,NOT(Tabelle12[[#This Row],[AreaPx]]="inf")),Tabelle12[[#This Row],[AreaPx]], NA())</f>
        <v>#N/A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f>Tabelle12[[#This Row],[Roll]]+Tabelle12[[#This Row],[Pitch]]</f>
        <v>0</v>
      </c>
      <c r="P1447">
        <f>SQRT(Tabelle12[[#This Row],[X]]*Tabelle12[[#This Row],[X]] + Tabelle12[[#This Row],[Y]]*Tabelle12[[#This Row],[Y]] +Tabelle12[[#This Row],[Z]]*Tabelle12[[#This Row],[Z]])</f>
        <v>0</v>
      </c>
      <c r="Q1447">
        <v>136</v>
      </c>
      <c r="R1447">
        <v>109.2</v>
      </c>
      <c r="S1447">
        <v>-41.8</v>
      </c>
      <c r="T1447">
        <v>180</v>
      </c>
      <c r="U1447">
        <v>6.0463400000000003E-6</v>
      </c>
      <c r="V1447">
        <v>-90</v>
      </c>
    </row>
    <row r="1448" spans="1:22">
      <c r="A1448">
        <v>29416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 t="e">
        <f>IF(AND(Tabelle12[[#This Row],[AreaPx]]&gt;0,NOT(Tabelle12[[#This Row],[AreaPx]]="inf")),Tabelle12[[#This Row],[AreaPx]], NA())</f>
        <v>#N/A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f>Tabelle12[[#This Row],[Roll]]+Tabelle12[[#This Row],[Pitch]]</f>
        <v>0</v>
      </c>
      <c r="P1448">
        <f>SQRT(Tabelle12[[#This Row],[X]]*Tabelle12[[#This Row],[X]] + Tabelle12[[#This Row],[Y]]*Tabelle12[[#This Row],[Y]] +Tabelle12[[#This Row],[Z]]*Tabelle12[[#This Row],[Z]])</f>
        <v>0</v>
      </c>
      <c r="Q1448">
        <v>136</v>
      </c>
      <c r="R1448">
        <v>109.2</v>
      </c>
      <c r="S1448">
        <v>-41.8</v>
      </c>
      <c r="T1448">
        <v>180</v>
      </c>
      <c r="U1448">
        <v>6.0463400000000003E-6</v>
      </c>
      <c r="V1448">
        <v>-90</v>
      </c>
    </row>
    <row r="1449" spans="1:22">
      <c r="A1449">
        <v>29437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 t="e">
        <f>IF(AND(Tabelle12[[#This Row],[AreaPx]]&gt;0,NOT(Tabelle12[[#This Row],[AreaPx]]="inf")),Tabelle12[[#This Row],[AreaPx]], NA())</f>
        <v>#N/A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f>Tabelle12[[#This Row],[Roll]]+Tabelle12[[#This Row],[Pitch]]</f>
        <v>0</v>
      </c>
      <c r="P1449">
        <f>SQRT(Tabelle12[[#This Row],[X]]*Tabelle12[[#This Row],[X]] + Tabelle12[[#This Row],[Y]]*Tabelle12[[#This Row],[Y]] +Tabelle12[[#This Row],[Z]]*Tabelle12[[#This Row],[Z]])</f>
        <v>0</v>
      </c>
      <c r="Q1449">
        <v>136</v>
      </c>
      <c r="R1449">
        <v>109.2</v>
      </c>
      <c r="S1449">
        <v>-41.8</v>
      </c>
      <c r="T1449">
        <v>180</v>
      </c>
      <c r="U1449">
        <v>6.0463400000000003E-6</v>
      </c>
      <c r="V1449">
        <v>-90</v>
      </c>
    </row>
    <row r="1450" spans="1:22">
      <c r="A1450">
        <v>29446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 t="e">
        <f>IF(AND(Tabelle12[[#This Row],[AreaPx]]&gt;0,NOT(Tabelle12[[#This Row],[AreaPx]]="inf")),Tabelle12[[#This Row],[AreaPx]], NA())</f>
        <v>#N/A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f>Tabelle12[[#This Row],[Roll]]+Tabelle12[[#This Row],[Pitch]]</f>
        <v>0</v>
      </c>
      <c r="P1450">
        <f>SQRT(Tabelle12[[#This Row],[X]]*Tabelle12[[#This Row],[X]] + Tabelle12[[#This Row],[Y]]*Tabelle12[[#This Row],[Y]] +Tabelle12[[#This Row],[Z]]*Tabelle12[[#This Row],[Z]])</f>
        <v>0</v>
      </c>
      <c r="Q1450">
        <v>136</v>
      </c>
      <c r="R1450">
        <v>109.2</v>
      </c>
      <c r="S1450">
        <v>-41.8</v>
      </c>
      <c r="T1450">
        <v>180</v>
      </c>
      <c r="U1450">
        <v>6.0463400000000003E-6</v>
      </c>
      <c r="V1450">
        <v>-90</v>
      </c>
    </row>
    <row r="1451" spans="1:22">
      <c r="A1451">
        <v>29462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 t="e">
        <f>IF(AND(Tabelle12[[#This Row],[AreaPx]]&gt;0,NOT(Tabelle12[[#This Row],[AreaPx]]="inf")),Tabelle12[[#This Row],[AreaPx]], NA())</f>
        <v>#N/A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f>Tabelle12[[#This Row],[Roll]]+Tabelle12[[#This Row],[Pitch]]</f>
        <v>0</v>
      </c>
      <c r="P1451">
        <f>SQRT(Tabelle12[[#This Row],[X]]*Tabelle12[[#This Row],[X]] + Tabelle12[[#This Row],[Y]]*Tabelle12[[#This Row],[Y]] +Tabelle12[[#This Row],[Z]]*Tabelle12[[#This Row],[Z]])</f>
        <v>0</v>
      </c>
      <c r="Q1451">
        <v>136</v>
      </c>
      <c r="R1451">
        <v>109.2</v>
      </c>
      <c r="S1451">
        <v>-41.8</v>
      </c>
      <c r="T1451">
        <v>180</v>
      </c>
      <c r="U1451">
        <v>6.0463400000000003E-6</v>
      </c>
      <c r="V1451">
        <v>-90</v>
      </c>
    </row>
    <row r="1452" spans="1:22">
      <c r="A1452">
        <v>29469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 t="e">
        <f>IF(AND(Tabelle12[[#This Row],[AreaPx]]&gt;0,NOT(Tabelle12[[#This Row],[AreaPx]]="inf")),Tabelle12[[#This Row],[AreaPx]], NA())</f>
        <v>#N/A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f>Tabelle12[[#This Row],[Roll]]+Tabelle12[[#This Row],[Pitch]]</f>
        <v>0</v>
      </c>
      <c r="P1452">
        <f>SQRT(Tabelle12[[#This Row],[X]]*Tabelle12[[#This Row],[X]] + Tabelle12[[#This Row],[Y]]*Tabelle12[[#This Row],[Y]] +Tabelle12[[#This Row],[Z]]*Tabelle12[[#This Row],[Z]])</f>
        <v>0</v>
      </c>
      <c r="Q1452">
        <v>136</v>
      </c>
      <c r="R1452">
        <v>109.2</v>
      </c>
      <c r="S1452">
        <v>-41.8</v>
      </c>
      <c r="T1452">
        <v>180</v>
      </c>
      <c r="U1452">
        <v>6.0463400000000003E-6</v>
      </c>
      <c r="V1452">
        <v>-90</v>
      </c>
    </row>
    <row r="1453" spans="1:22">
      <c r="A1453">
        <v>29476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 t="e">
        <f>IF(AND(Tabelle12[[#This Row],[AreaPx]]&gt;0,NOT(Tabelle12[[#This Row],[AreaPx]]="inf")),Tabelle12[[#This Row],[AreaPx]], NA())</f>
        <v>#N/A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f>Tabelle12[[#This Row],[Roll]]+Tabelle12[[#This Row],[Pitch]]</f>
        <v>0</v>
      </c>
      <c r="P1453">
        <f>SQRT(Tabelle12[[#This Row],[X]]*Tabelle12[[#This Row],[X]] + Tabelle12[[#This Row],[Y]]*Tabelle12[[#This Row],[Y]] +Tabelle12[[#This Row],[Z]]*Tabelle12[[#This Row],[Z]])</f>
        <v>0</v>
      </c>
      <c r="Q1453">
        <v>136</v>
      </c>
      <c r="R1453">
        <v>109.2</v>
      </c>
      <c r="S1453">
        <v>-41.8</v>
      </c>
      <c r="T1453">
        <v>180</v>
      </c>
      <c r="U1453">
        <v>6.0463400000000003E-6</v>
      </c>
      <c r="V1453">
        <v>-90</v>
      </c>
    </row>
    <row r="1454" spans="1:22">
      <c r="A1454">
        <v>29502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 t="e">
        <f>IF(AND(Tabelle12[[#This Row],[AreaPx]]&gt;0,NOT(Tabelle12[[#This Row],[AreaPx]]="inf")),Tabelle12[[#This Row],[AreaPx]], NA())</f>
        <v>#N/A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f>Tabelle12[[#This Row],[Roll]]+Tabelle12[[#This Row],[Pitch]]</f>
        <v>0</v>
      </c>
      <c r="P1454">
        <f>SQRT(Tabelle12[[#This Row],[X]]*Tabelle12[[#This Row],[X]] + Tabelle12[[#This Row],[Y]]*Tabelle12[[#This Row],[Y]] +Tabelle12[[#This Row],[Z]]*Tabelle12[[#This Row],[Z]])</f>
        <v>0</v>
      </c>
      <c r="Q1454">
        <v>136</v>
      </c>
      <c r="R1454">
        <v>109.2</v>
      </c>
      <c r="S1454">
        <v>-41.8</v>
      </c>
      <c r="T1454">
        <v>180</v>
      </c>
      <c r="U1454">
        <v>6.0463400000000003E-6</v>
      </c>
      <c r="V1454">
        <v>-90</v>
      </c>
    </row>
    <row r="1455" spans="1:22">
      <c r="A1455">
        <v>29515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 t="e">
        <f>IF(AND(Tabelle12[[#This Row],[AreaPx]]&gt;0,NOT(Tabelle12[[#This Row],[AreaPx]]="inf")),Tabelle12[[#This Row],[AreaPx]], NA())</f>
        <v>#N/A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f>Tabelle12[[#This Row],[Roll]]+Tabelle12[[#This Row],[Pitch]]</f>
        <v>0</v>
      </c>
      <c r="P1455">
        <f>SQRT(Tabelle12[[#This Row],[X]]*Tabelle12[[#This Row],[X]] + Tabelle12[[#This Row],[Y]]*Tabelle12[[#This Row],[Y]] +Tabelle12[[#This Row],[Z]]*Tabelle12[[#This Row],[Z]])</f>
        <v>0</v>
      </c>
      <c r="Q1455">
        <v>136</v>
      </c>
      <c r="R1455">
        <v>109.2</v>
      </c>
      <c r="S1455">
        <v>-41.8</v>
      </c>
      <c r="T1455">
        <v>180</v>
      </c>
      <c r="U1455">
        <v>6.0463400000000003E-6</v>
      </c>
      <c r="V1455">
        <v>-90</v>
      </c>
    </row>
    <row r="1456" spans="1:22">
      <c r="A1456">
        <v>29544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 t="e">
        <f>IF(AND(Tabelle12[[#This Row],[AreaPx]]&gt;0,NOT(Tabelle12[[#This Row],[AreaPx]]="inf")),Tabelle12[[#This Row],[AreaPx]], NA())</f>
        <v>#N/A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f>Tabelle12[[#This Row],[Roll]]+Tabelle12[[#This Row],[Pitch]]</f>
        <v>0</v>
      </c>
      <c r="P1456">
        <f>SQRT(Tabelle12[[#This Row],[X]]*Tabelle12[[#This Row],[X]] + Tabelle12[[#This Row],[Y]]*Tabelle12[[#This Row],[Y]] +Tabelle12[[#This Row],[Z]]*Tabelle12[[#This Row],[Z]])</f>
        <v>0</v>
      </c>
      <c r="Q1456">
        <v>136</v>
      </c>
      <c r="R1456">
        <v>109.2</v>
      </c>
      <c r="S1456">
        <v>-41.8</v>
      </c>
      <c r="T1456">
        <v>180</v>
      </c>
      <c r="U1456">
        <v>6.0463400000000003E-6</v>
      </c>
      <c r="V1456">
        <v>-90</v>
      </c>
    </row>
    <row r="1457" spans="1:22">
      <c r="A1457">
        <v>29576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 t="e">
        <f>IF(AND(Tabelle12[[#This Row],[AreaPx]]&gt;0,NOT(Tabelle12[[#This Row],[AreaPx]]="inf")),Tabelle12[[#This Row],[AreaPx]], NA())</f>
        <v>#N/A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f>Tabelle12[[#This Row],[Roll]]+Tabelle12[[#This Row],[Pitch]]</f>
        <v>0</v>
      </c>
      <c r="P1457">
        <f>SQRT(Tabelle12[[#This Row],[X]]*Tabelle12[[#This Row],[X]] + Tabelle12[[#This Row],[Y]]*Tabelle12[[#This Row],[Y]] +Tabelle12[[#This Row],[Z]]*Tabelle12[[#This Row],[Z]])</f>
        <v>0</v>
      </c>
      <c r="Q1457">
        <v>136</v>
      </c>
      <c r="R1457">
        <v>109.2</v>
      </c>
      <c r="S1457">
        <v>-41.8</v>
      </c>
      <c r="T1457">
        <v>180</v>
      </c>
      <c r="U1457">
        <v>6.0463400000000003E-6</v>
      </c>
      <c r="V1457">
        <v>-90</v>
      </c>
    </row>
    <row r="1458" spans="1:22">
      <c r="A1458">
        <v>29601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 t="e">
        <f>IF(AND(Tabelle12[[#This Row],[AreaPx]]&gt;0,NOT(Tabelle12[[#This Row],[AreaPx]]="inf")),Tabelle12[[#This Row],[AreaPx]], NA())</f>
        <v>#N/A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f>Tabelle12[[#This Row],[Roll]]+Tabelle12[[#This Row],[Pitch]]</f>
        <v>0</v>
      </c>
      <c r="P1458">
        <f>SQRT(Tabelle12[[#This Row],[X]]*Tabelle12[[#This Row],[X]] + Tabelle12[[#This Row],[Y]]*Tabelle12[[#This Row],[Y]] +Tabelle12[[#This Row],[Z]]*Tabelle12[[#This Row],[Z]])</f>
        <v>0</v>
      </c>
      <c r="Q1458">
        <v>136</v>
      </c>
      <c r="R1458">
        <v>109.2</v>
      </c>
      <c r="S1458">
        <v>-41.8</v>
      </c>
      <c r="T1458">
        <v>180</v>
      </c>
      <c r="U1458">
        <v>6.0463400000000003E-6</v>
      </c>
      <c r="V1458">
        <v>-90</v>
      </c>
    </row>
    <row r="1459" spans="1:22">
      <c r="A1459">
        <v>29615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 t="e">
        <f>IF(AND(Tabelle12[[#This Row],[AreaPx]]&gt;0,NOT(Tabelle12[[#This Row],[AreaPx]]="inf")),Tabelle12[[#This Row],[AreaPx]], NA())</f>
        <v>#N/A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f>Tabelle12[[#This Row],[Roll]]+Tabelle12[[#This Row],[Pitch]]</f>
        <v>0</v>
      </c>
      <c r="P1459">
        <f>SQRT(Tabelle12[[#This Row],[X]]*Tabelle12[[#This Row],[X]] + Tabelle12[[#This Row],[Y]]*Tabelle12[[#This Row],[Y]] +Tabelle12[[#This Row],[Z]]*Tabelle12[[#This Row],[Z]])</f>
        <v>0</v>
      </c>
      <c r="Q1459">
        <v>136</v>
      </c>
      <c r="R1459">
        <v>109.2</v>
      </c>
      <c r="S1459">
        <v>-41.8</v>
      </c>
      <c r="T1459">
        <v>180</v>
      </c>
      <c r="U1459">
        <v>6.0463400000000003E-6</v>
      </c>
      <c r="V1459">
        <v>-90</v>
      </c>
    </row>
    <row r="1460" spans="1:22">
      <c r="A1460">
        <v>29637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 t="e">
        <f>IF(AND(Tabelle12[[#This Row],[AreaPx]]&gt;0,NOT(Tabelle12[[#This Row],[AreaPx]]="inf")),Tabelle12[[#This Row],[AreaPx]], NA())</f>
        <v>#N/A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f>Tabelle12[[#This Row],[Roll]]+Tabelle12[[#This Row],[Pitch]]</f>
        <v>0</v>
      </c>
      <c r="P1460">
        <f>SQRT(Tabelle12[[#This Row],[X]]*Tabelle12[[#This Row],[X]] + Tabelle12[[#This Row],[Y]]*Tabelle12[[#This Row],[Y]] +Tabelle12[[#This Row],[Z]]*Tabelle12[[#This Row],[Z]])</f>
        <v>0</v>
      </c>
      <c r="Q1460">
        <v>136</v>
      </c>
      <c r="R1460">
        <v>109.2</v>
      </c>
      <c r="S1460">
        <v>-41.8</v>
      </c>
      <c r="T1460">
        <v>180</v>
      </c>
      <c r="U1460">
        <v>6.0463400000000003E-6</v>
      </c>
      <c r="V1460">
        <v>-90</v>
      </c>
    </row>
    <row r="1461" spans="1:22">
      <c r="A1461">
        <v>29651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 t="e">
        <f>IF(AND(Tabelle12[[#This Row],[AreaPx]]&gt;0,NOT(Tabelle12[[#This Row],[AreaPx]]="inf")),Tabelle12[[#This Row],[AreaPx]], NA())</f>
        <v>#N/A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f>Tabelle12[[#This Row],[Roll]]+Tabelle12[[#This Row],[Pitch]]</f>
        <v>0</v>
      </c>
      <c r="P1461">
        <f>SQRT(Tabelle12[[#This Row],[X]]*Tabelle12[[#This Row],[X]] + Tabelle12[[#This Row],[Y]]*Tabelle12[[#This Row],[Y]] +Tabelle12[[#This Row],[Z]]*Tabelle12[[#This Row],[Z]])</f>
        <v>0</v>
      </c>
      <c r="Q1461">
        <v>136</v>
      </c>
      <c r="R1461">
        <v>109.2</v>
      </c>
      <c r="S1461">
        <v>-41.8</v>
      </c>
      <c r="T1461">
        <v>180</v>
      </c>
      <c r="U1461">
        <v>6.0463400000000003E-6</v>
      </c>
      <c r="V1461">
        <v>-90</v>
      </c>
    </row>
    <row r="1462" spans="1:22">
      <c r="A1462">
        <v>29665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 t="e">
        <f>IF(AND(Tabelle12[[#This Row],[AreaPx]]&gt;0,NOT(Tabelle12[[#This Row],[AreaPx]]="inf")),Tabelle12[[#This Row],[AreaPx]], NA())</f>
        <v>#N/A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f>Tabelle12[[#This Row],[Roll]]+Tabelle12[[#This Row],[Pitch]]</f>
        <v>0</v>
      </c>
      <c r="P1462">
        <f>SQRT(Tabelle12[[#This Row],[X]]*Tabelle12[[#This Row],[X]] + Tabelle12[[#This Row],[Y]]*Tabelle12[[#This Row],[Y]] +Tabelle12[[#This Row],[Z]]*Tabelle12[[#This Row],[Z]])</f>
        <v>0</v>
      </c>
      <c r="Q1462">
        <v>136</v>
      </c>
      <c r="R1462">
        <v>109.2</v>
      </c>
      <c r="S1462">
        <v>-41.8</v>
      </c>
      <c r="T1462">
        <v>180</v>
      </c>
      <c r="U1462">
        <v>6.0463400000000003E-6</v>
      </c>
      <c r="V1462">
        <v>-90</v>
      </c>
    </row>
    <row r="1463" spans="1:22">
      <c r="A1463">
        <v>29673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 t="e">
        <f>IF(AND(Tabelle12[[#This Row],[AreaPx]]&gt;0,NOT(Tabelle12[[#This Row],[AreaPx]]="inf")),Tabelle12[[#This Row],[AreaPx]], NA())</f>
        <v>#N/A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f>Tabelle12[[#This Row],[Roll]]+Tabelle12[[#This Row],[Pitch]]</f>
        <v>0</v>
      </c>
      <c r="P1463">
        <f>SQRT(Tabelle12[[#This Row],[X]]*Tabelle12[[#This Row],[X]] + Tabelle12[[#This Row],[Y]]*Tabelle12[[#This Row],[Y]] +Tabelle12[[#This Row],[Z]]*Tabelle12[[#This Row],[Z]])</f>
        <v>0</v>
      </c>
      <c r="Q1463">
        <v>136</v>
      </c>
      <c r="R1463">
        <v>109.2</v>
      </c>
      <c r="S1463">
        <v>-41.8</v>
      </c>
      <c r="T1463">
        <v>180</v>
      </c>
      <c r="U1463">
        <v>6.0463400000000003E-6</v>
      </c>
      <c r="V1463">
        <v>-90</v>
      </c>
    </row>
    <row r="1464" spans="1:22">
      <c r="A1464">
        <v>29696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 t="e">
        <f>IF(AND(Tabelle12[[#This Row],[AreaPx]]&gt;0,NOT(Tabelle12[[#This Row],[AreaPx]]="inf")),Tabelle12[[#This Row],[AreaPx]], NA())</f>
        <v>#N/A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f>Tabelle12[[#This Row],[Roll]]+Tabelle12[[#This Row],[Pitch]]</f>
        <v>0</v>
      </c>
      <c r="P1464">
        <f>SQRT(Tabelle12[[#This Row],[X]]*Tabelle12[[#This Row],[X]] + Tabelle12[[#This Row],[Y]]*Tabelle12[[#This Row],[Y]] +Tabelle12[[#This Row],[Z]]*Tabelle12[[#This Row],[Z]])</f>
        <v>0</v>
      </c>
      <c r="Q1464">
        <v>136</v>
      </c>
      <c r="R1464">
        <v>109.2</v>
      </c>
      <c r="S1464">
        <v>-41.8</v>
      </c>
      <c r="T1464">
        <v>180</v>
      </c>
      <c r="U1464">
        <v>6.0463400000000003E-6</v>
      </c>
      <c r="V1464">
        <v>-90</v>
      </c>
    </row>
    <row r="1465" spans="1:22">
      <c r="A1465">
        <v>29706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 t="e">
        <f>IF(AND(Tabelle12[[#This Row],[AreaPx]]&gt;0,NOT(Tabelle12[[#This Row],[AreaPx]]="inf")),Tabelle12[[#This Row],[AreaPx]], NA())</f>
        <v>#N/A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f>Tabelle12[[#This Row],[Roll]]+Tabelle12[[#This Row],[Pitch]]</f>
        <v>0</v>
      </c>
      <c r="P1465">
        <f>SQRT(Tabelle12[[#This Row],[X]]*Tabelle12[[#This Row],[X]] + Tabelle12[[#This Row],[Y]]*Tabelle12[[#This Row],[Y]] +Tabelle12[[#This Row],[Z]]*Tabelle12[[#This Row],[Z]])</f>
        <v>0</v>
      </c>
      <c r="Q1465">
        <v>136</v>
      </c>
      <c r="R1465">
        <v>109.2</v>
      </c>
      <c r="S1465">
        <v>-41.8</v>
      </c>
      <c r="T1465">
        <v>180</v>
      </c>
      <c r="U1465">
        <v>6.0463400000000003E-6</v>
      </c>
      <c r="V1465">
        <v>-90</v>
      </c>
    </row>
    <row r="1466" spans="1:22">
      <c r="A1466">
        <v>29730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 t="e">
        <f>IF(AND(Tabelle12[[#This Row],[AreaPx]]&gt;0,NOT(Tabelle12[[#This Row],[AreaPx]]="inf")),Tabelle12[[#This Row],[AreaPx]], NA())</f>
        <v>#N/A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f>Tabelle12[[#This Row],[Roll]]+Tabelle12[[#This Row],[Pitch]]</f>
        <v>0</v>
      </c>
      <c r="P1466">
        <f>SQRT(Tabelle12[[#This Row],[X]]*Tabelle12[[#This Row],[X]] + Tabelle12[[#This Row],[Y]]*Tabelle12[[#This Row],[Y]] +Tabelle12[[#This Row],[Z]]*Tabelle12[[#This Row],[Z]])</f>
        <v>0</v>
      </c>
      <c r="Q1466">
        <v>136</v>
      </c>
      <c r="R1466">
        <v>109.2</v>
      </c>
      <c r="S1466">
        <v>-41.8</v>
      </c>
      <c r="T1466">
        <v>180</v>
      </c>
      <c r="U1466">
        <v>6.0463400000000003E-6</v>
      </c>
      <c r="V1466">
        <v>-90</v>
      </c>
    </row>
    <row r="1467" spans="1:22">
      <c r="A1467">
        <v>29743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 t="e">
        <f>IF(AND(Tabelle12[[#This Row],[AreaPx]]&gt;0,NOT(Tabelle12[[#This Row],[AreaPx]]="inf")),Tabelle12[[#This Row],[AreaPx]], NA())</f>
        <v>#N/A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f>Tabelle12[[#This Row],[Roll]]+Tabelle12[[#This Row],[Pitch]]</f>
        <v>0</v>
      </c>
      <c r="P1467">
        <f>SQRT(Tabelle12[[#This Row],[X]]*Tabelle12[[#This Row],[X]] + Tabelle12[[#This Row],[Y]]*Tabelle12[[#This Row],[Y]] +Tabelle12[[#This Row],[Z]]*Tabelle12[[#This Row],[Z]])</f>
        <v>0</v>
      </c>
      <c r="Q1467">
        <v>136</v>
      </c>
      <c r="R1467">
        <v>109.2</v>
      </c>
      <c r="S1467">
        <v>-41.8</v>
      </c>
      <c r="T1467">
        <v>180</v>
      </c>
      <c r="U1467">
        <v>6.0463400000000003E-6</v>
      </c>
      <c r="V1467">
        <v>-90</v>
      </c>
    </row>
    <row r="1468" spans="1:22">
      <c r="A1468">
        <v>29768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 t="e">
        <f>IF(AND(Tabelle12[[#This Row],[AreaPx]]&gt;0,NOT(Tabelle12[[#This Row],[AreaPx]]="inf")),Tabelle12[[#This Row],[AreaPx]], NA())</f>
        <v>#N/A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f>Tabelle12[[#This Row],[Roll]]+Tabelle12[[#This Row],[Pitch]]</f>
        <v>0</v>
      </c>
      <c r="P1468">
        <f>SQRT(Tabelle12[[#This Row],[X]]*Tabelle12[[#This Row],[X]] + Tabelle12[[#This Row],[Y]]*Tabelle12[[#This Row],[Y]] +Tabelle12[[#This Row],[Z]]*Tabelle12[[#This Row],[Z]])</f>
        <v>0</v>
      </c>
      <c r="Q1468">
        <v>136</v>
      </c>
      <c r="R1468">
        <v>109.2</v>
      </c>
      <c r="S1468">
        <v>-41.8</v>
      </c>
      <c r="T1468">
        <v>180</v>
      </c>
      <c r="U1468">
        <v>6.0463400000000003E-6</v>
      </c>
      <c r="V1468">
        <v>-90</v>
      </c>
    </row>
    <row r="1469" spans="1:22">
      <c r="A1469">
        <v>29783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 t="e">
        <f>IF(AND(Tabelle12[[#This Row],[AreaPx]]&gt;0,NOT(Tabelle12[[#This Row],[AreaPx]]="inf")),Tabelle12[[#This Row],[AreaPx]], NA())</f>
        <v>#N/A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f>Tabelle12[[#This Row],[Roll]]+Tabelle12[[#This Row],[Pitch]]</f>
        <v>0</v>
      </c>
      <c r="P1469">
        <f>SQRT(Tabelle12[[#This Row],[X]]*Tabelle12[[#This Row],[X]] + Tabelle12[[#This Row],[Y]]*Tabelle12[[#This Row],[Y]] +Tabelle12[[#This Row],[Z]]*Tabelle12[[#This Row],[Z]])</f>
        <v>0</v>
      </c>
      <c r="Q1469">
        <v>136</v>
      </c>
      <c r="R1469">
        <v>109.2</v>
      </c>
      <c r="S1469">
        <v>-41.8</v>
      </c>
      <c r="T1469">
        <v>180</v>
      </c>
      <c r="U1469">
        <v>6.0463400000000003E-6</v>
      </c>
      <c r="V1469">
        <v>-90</v>
      </c>
    </row>
    <row r="1470" spans="1:22">
      <c r="A1470">
        <v>29807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 t="e">
        <f>IF(AND(Tabelle12[[#This Row],[AreaPx]]&gt;0,NOT(Tabelle12[[#This Row],[AreaPx]]="inf")),Tabelle12[[#This Row],[AreaPx]], NA())</f>
        <v>#N/A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f>Tabelle12[[#This Row],[Roll]]+Tabelle12[[#This Row],[Pitch]]</f>
        <v>0</v>
      </c>
      <c r="P1470">
        <f>SQRT(Tabelle12[[#This Row],[X]]*Tabelle12[[#This Row],[X]] + Tabelle12[[#This Row],[Y]]*Tabelle12[[#This Row],[Y]] +Tabelle12[[#This Row],[Z]]*Tabelle12[[#This Row],[Z]])</f>
        <v>0</v>
      </c>
      <c r="Q1470">
        <v>136</v>
      </c>
      <c r="R1470">
        <v>109.2</v>
      </c>
      <c r="S1470">
        <v>-41.8</v>
      </c>
      <c r="T1470">
        <v>180</v>
      </c>
      <c r="U1470">
        <v>6.0463400000000003E-6</v>
      </c>
      <c r="V1470">
        <v>-90</v>
      </c>
    </row>
    <row r="1471" spans="1:22">
      <c r="A1471">
        <v>29824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 t="e">
        <f>IF(AND(Tabelle12[[#This Row],[AreaPx]]&gt;0,NOT(Tabelle12[[#This Row],[AreaPx]]="inf")),Tabelle12[[#This Row],[AreaPx]], NA())</f>
        <v>#N/A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f>Tabelle12[[#This Row],[Roll]]+Tabelle12[[#This Row],[Pitch]]</f>
        <v>0</v>
      </c>
      <c r="P1471">
        <f>SQRT(Tabelle12[[#This Row],[X]]*Tabelle12[[#This Row],[X]] + Tabelle12[[#This Row],[Y]]*Tabelle12[[#This Row],[Y]] +Tabelle12[[#This Row],[Z]]*Tabelle12[[#This Row],[Z]])</f>
        <v>0</v>
      </c>
      <c r="Q1471">
        <v>136</v>
      </c>
      <c r="R1471">
        <v>109.2</v>
      </c>
      <c r="S1471">
        <v>-41.8</v>
      </c>
      <c r="T1471">
        <v>180</v>
      </c>
      <c r="U1471">
        <v>6.0463400000000003E-6</v>
      </c>
      <c r="V1471">
        <v>-90</v>
      </c>
    </row>
    <row r="1472" spans="1:22">
      <c r="A1472">
        <v>29836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 t="e">
        <f>IF(AND(Tabelle12[[#This Row],[AreaPx]]&gt;0,NOT(Tabelle12[[#This Row],[AreaPx]]="inf")),Tabelle12[[#This Row],[AreaPx]], NA())</f>
        <v>#N/A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f>Tabelle12[[#This Row],[Roll]]+Tabelle12[[#This Row],[Pitch]]</f>
        <v>0</v>
      </c>
      <c r="P1472">
        <f>SQRT(Tabelle12[[#This Row],[X]]*Tabelle12[[#This Row],[X]] + Tabelle12[[#This Row],[Y]]*Tabelle12[[#This Row],[Y]] +Tabelle12[[#This Row],[Z]]*Tabelle12[[#This Row],[Z]])</f>
        <v>0</v>
      </c>
      <c r="Q1472">
        <v>136</v>
      </c>
      <c r="R1472">
        <v>109.2</v>
      </c>
      <c r="S1472">
        <v>-41.8</v>
      </c>
      <c r="T1472">
        <v>180</v>
      </c>
      <c r="U1472">
        <v>6.0463400000000003E-6</v>
      </c>
      <c r="V1472">
        <v>-90</v>
      </c>
    </row>
    <row r="1473" spans="1:22">
      <c r="A1473">
        <v>29845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 t="e">
        <f>IF(AND(Tabelle12[[#This Row],[AreaPx]]&gt;0,NOT(Tabelle12[[#This Row],[AreaPx]]="inf")),Tabelle12[[#This Row],[AreaPx]], NA())</f>
        <v>#N/A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f>Tabelle12[[#This Row],[Roll]]+Tabelle12[[#This Row],[Pitch]]</f>
        <v>0</v>
      </c>
      <c r="P1473">
        <f>SQRT(Tabelle12[[#This Row],[X]]*Tabelle12[[#This Row],[X]] + Tabelle12[[#This Row],[Y]]*Tabelle12[[#This Row],[Y]] +Tabelle12[[#This Row],[Z]]*Tabelle12[[#This Row],[Z]])</f>
        <v>0</v>
      </c>
      <c r="Q1473">
        <v>136</v>
      </c>
      <c r="R1473">
        <v>109.2</v>
      </c>
      <c r="S1473">
        <v>-41.8</v>
      </c>
      <c r="T1473">
        <v>180</v>
      </c>
      <c r="U1473">
        <v>6.0463400000000003E-6</v>
      </c>
      <c r="V1473">
        <v>-90</v>
      </c>
    </row>
    <row r="1474" spans="1:22">
      <c r="A1474">
        <v>29873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 t="e">
        <f>IF(AND(Tabelle12[[#This Row],[AreaPx]]&gt;0,NOT(Tabelle12[[#This Row],[AreaPx]]="inf")),Tabelle12[[#This Row],[AreaPx]], NA())</f>
        <v>#N/A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f>Tabelle12[[#This Row],[Roll]]+Tabelle12[[#This Row],[Pitch]]</f>
        <v>0</v>
      </c>
      <c r="P1474">
        <f>SQRT(Tabelle12[[#This Row],[X]]*Tabelle12[[#This Row],[X]] + Tabelle12[[#This Row],[Y]]*Tabelle12[[#This Row],[Y]] +Tabelle12[[#This Row],[Z]]*Tabelle12[[#This Row],[Z]])</f>
        <v>0</v>
      </c>
      <c r="Q1474">
        <v>136</v>
      </c>
      <c r="R1474">
        <v>109.2</v>
      </c>
      <c r="S1474">
        <v>-41.8</v>
      </c>
      <c r="T1474">
        <v>180</v>
      </c>
      <c r="U1474">
        <v>6.0463400000000003E-6</v>
      </c>
      <c r="V1474">
        <v>-90</v>
      </c>
    </row>
    <row r="1475" spans="1:22">
      <c r="A1475">
        <v>29898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 t="e">
        <f>IF(AND(Tabelle12[[#This Row],[AreaPx]]&gt;0,NOT(Tabelle12[[#This Row],[AreaPx]]="inf")),Tabelle12[[#This Row],[AreaPx]], NA())</f>
        <v>#N/A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f>Tabelle12[[#This Row],[Roll]]+Tabelle12[[#This Row],[Pitch]]</f>
        <v>0</v>
      </c>
      <c r="P1475">
        <f>SQRT(Tabelle12[[#This Row],[X]]*Tabelle12[[#This Row],[X]] + Tabelle12[[#This Row],[Y]]*Tabelle12[[#This Row],[Y]] +Tabelle12[[#This Row],[Z]]*Tabelle12[[#This Row],[Z]])</f>
        <v>0</v>
      </c>
      <c r="Q1475">
        <v>136</v>
      </c>
      <c r="R1475">
        <v>109.2</v>
      </c>
      <c r="S1475">
        <v>-41.8</v>
      </c>
      <c r="T1475">
        <v>180</v>
      </c>
      <c r="U1475">
        <v>6.0463400000000003E-6</v>
      </c>
      <c r="V1475">
        <v>-90</v>
      </c>
    </row>
    <row r="1476" spans="1:22">
      <c r="A1476">
        <v>29914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 t="e">
        <f>IF(AND(Tabelle12[[#This Row],[AreaPx]]&gt;0,NOT(Tabelle12[[#This Row],[AreaPx]]="inf")),Tabelle12[[#This Row],[AreaPx]], NA())</f>
        <v>#N/A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f>Tabelle12[[#This Row],[Roll]]+Tabelle12[[#This Row],[Pitch]]</f>
        <v>0</v>
      </c>
      <c r="P1476">
        <f>SQRT(Tabelle12[[#This Row],[X]]*Tabelle12[[#This Row],[X]] + Tabelle12[[#This Row],[Y]]*Tabelle12[[#This Row],[Y]] +Tabelle12[[#This Row],[Z]]*Tabelle12[[#This Row],[Z]])</f>
        <v>0</v>
      </c>
      <c r="Q1476">
        <v>136</v>
      </c>
      <c r="R1476">
        <v>109.2</v>
      </c>
      <c r="S1476">
        <v>-41.8</v>
      </c>
      <c r="T1476">
        <v>180</v>
      </c>
      <c r="U1476">
        <v>6.0463400000000003E-6</v>
      </c>
      <c r="V1476">
        <v>-90</v>
      </c>
    </row>
    <row r="1477" spans="1:22">
      <c r="A1477">
        <v>29941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 t="e">
        <f>IF(AND(Tabelle12[[#This Row],[AreaPx]]&gt;0,NOT(Tabelle12[[#This Row],[AreaPx]]="inf")),Tabelle12[[#This Row],[AreaPx]], NA())</f>
        <v>#N/A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f>Tabelle12[[#This Row],[Roll]]+Tabelle12[[#This Row],[Pitch]]</f>
        <v>0</v>
      </c>
      <c r="P1477">
        <f>SQRT(Tabelle12[[#This Row],[X]]*Tabelle12[[#This Row],[X]] + Tabelle12[[#This Row],[Y]]*Tabelle12[[#This Row],[Y]] +Tabelle12[[#This Row],[Z]]*Tabelle12[[#This Row],[Z]])</f>
        <v>0</v>
      </c>
      <c r="Q1477">
        <v>136</v>
      </c>
      <c r="R1477">
        <v>109.2</v>
      </c>
      <c r="S1477">
        <v>-41.8</v>
      </c>
      <c r="T1477">
        <v>180</v>
      </c>
      <c r="U1477">
        <v>6.0463400000000003E-6</v>
      </c>
      <c r="V1477">
        <v>-90</v>
      </c>
    </row>
    <row r="1478" spans="1:22">
      <c r="A1478">
        <v>29967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 t="e">
        <f>IF(AND(Tabelle12[[#This Row],[AreaPx]]&gt;0,NOT(Tabelle12[[#This Row],[AreaPx]]="inf")),Tabelle12[[#This Row],[AreaPx]], NA())</f>
        <v>#N/A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f>Tabelle12[[#This Row],[Roll]]+Tabelle12[[#This Row],[Pitch]]</f>
        <v>0</v>
      </c>
      <c r="P1478">
        <f>SQRT(Tabelle12[[#This Row],[X]]*Tabelle12[[#This Row],[X]] + Tabelle12[[#This Row],[Y]]*Tabelle12[[#This Row],[Y]] +Tabelle12[[#This Row],[Z]]*Tabelle12[[#This Row],[Z]])</f>
        <v>0</v>
      </c>
      <c r="Q1478">
        <v>136</v>
      </c>
      <c r="R1478">
        <v>109.2</v>
      </c>
      <c r="S1478">
        <v>-41.8</v>
      </c>
      <c r="T1478">
        <v>180</v>
      </c>
      <c r="U1478">
        <v>6.0463400000000003E-6</v>
      </c>
      <c r="V1478">
        <v>-90</v>
      </c>
    </row>
    <row r="1479" spans="1:22">
      <c r="A1479">
        <v>29980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 t="e">
        <f>IF(AND(Tabelle12[[#This Row],[AreaPx]]&gt;0,NOT(Tabelle12[[#This Row],[AreaPx]]="inf")),Tabelle12[[#This Row],[AreaPx]], NA())</f>
        <v>#N/A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f>Tabelle12[[#This Row],[Roll]]+Tabelle12[[#This Row],[Pitch]]</f>
        <v>0</v>
      </c>
      <c r="P1479">
        <f>SQRT(Tabelle12[[#This Row],[X]]*Tabelle12[[#This Row],[X]] + Tabelle12[[#This Row],[Y]]*Tabelle12[[#This Row],[Y]] +Tabelle12[[#This Row],[Z]]*Tabelle12[[#This Row],[Z]])</f>
        <v>0</v>
      </c>
      <c r="Q1479">
        <v>136</v>
      </c>
      <c r="R1479">
        <v>109.2</v>
      </c>
      <c r="S1479">
        <v>-41.8</v>
      </c>
      <c r="T1479">
        <v>180</v>
      </c>
      <c r="U1479">
        <v>6.0463400000000003E-6</v>
      </c>
      <c r="V1479">
        <v>-90</v>
      </c>
    </row>
    <row r="1480" spans="1:22">
      <c r="A1480">
        <v>30008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 t="e">
        <f>IF(AND(Tabelle12[[#This Row],[AreaPx]]&gt;0,NOT(Tabelle12[[#This Row],[AreaPx]]="inf")),Tabelle12[[#This Row],[AreaPx]], NA())</f>
        <v>#N/A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f>Tabelle12[[#This Row],[Roll]]+Tabelle12[[#This Row],[Pitch]]</f>
        <v>0</v>
      </c>
      <c r="P1480">
        <f>SQRT(Tabelle12[[#This Row],[X]]*Tabelle12[[#This Row],[X]] + Tabelle12[[#This Row],[Y]]*Tabelle12[[#This Row],[Y]] +Tabelle12[[#This Row],[Z]]*Tabelle12[[#This Row],[Z]])</f>
        <v>0</v>
      </c>
      <c r="Q1480">
        <v>136</v>
      </c>
      <c r="R1480">
        <v>109.2</v>
      </c>
      <c r="S1480">
        <v>-41.8</v>
      </c>
      <c r="T1480">
        <v>180</v>
      </c>
      <c r="U1480">
        <v>6.0463400000000003E-6</v>
      </c>
      <c r="V1480">
        <v>-90</v>
      </c>
    </row>
    <row r="1481" spans="1:22">
      <c r="A1481">
        <v>30030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 t="e">
        <f>IF(AND(Tabelle12[[#This Row],[AreaPx]]&gt;0,NOT(Tabelle12[[#This Row],[AreaPx]]="inf")),Tabelle12[[#This Row],[AreaPx]], NA())</f>
        <v>#N/A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f>Tabelle12[[#This Row],[Roll]]+Tabelle12[[#This Row],[Pitch]]</f>
        <v>0</v>
      </c>
      <c r="P1481">
        <f>SQRT(Tabelle12[[#This Row],[X]]*Tabelle12[[#This Row],[X]] + Tabelle12[[#This Row],[Y]]*Tabelle12[[#This Row],[Y]] +Tabelle12[[#This Row],[Z]]*Tabelle12[[#This Row],[Z]])</f>
        <v>0</v>
      </c>
      <c r="Q1481">
        <v>136</v>
      </c>
      <c r="R1481">
        <v>109.2</v>
      </c>
      <c r="S1481">
        <v>-41.8</v>
      </c>
      <c r="T1481">
        <v>180</v>
      </c>
      <c r="U1481">
        <v>6.0463400000000003E-6</v>
      </c>
      <c r="V1481">
        <v>-90</v>
      </c>
    </row>
    <row r="1482" spans="1:22">
      <c r="A1482">
        <v>30042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 t="e">
        <f>IF(AND(Tabelle12[[#This Row],[AreaPx]]&gt;0,NOT(Tabelle12[[#This Row],[AreaPx]]="inf")),Tabelle12[[#This Row],[AreaPx]], NA())</f>
        <v>#N/A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f>Tabelle12[[#This Row],[Roll]]+Tabelle12[[#This Row],[Pitch]]</f>
        <v>0</v>
      </c>
      <c r="P1482">
        <f>SQRT(Tabelle12[[#This Row],[X]]*Tabelle12[[#This Row],[X]] + Tabelle12[[#This Row],[Y]]*Tabelle12[[#This Row],[Y]] +Tabelle12[[#This Row],[Z]]*Tabelle12[[#This Row],[Z]])</f>
        <v>0</v>
      </c>
      <c r="Q1482">
        <v>136</v>
      </c>
      <c r="R1482">
        <v>109.2</v>
      </c>
      <c r="S1482">
        <v>-41.8</v>
      </c>
      <c r="T1482">
        <v>180</v>
      </c>
      <c r="U1482">
        <v>6.0463400000000003E-6</v>
      </c>
      <c r="V1482">
        <v>-90</v>
      </c>
    </row>
    <row r="1483" spans="1:22">
      <c r="A1483">
        <v>30074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 t="e">
        <f>IF(AND(Tabelle12[[#This Row],[AreaPx]]&gt;0,NOT(Tabelle12[[#This Row],[AreaPx]]="inf")),Tabelle12[[#This Row],[AreaPx]], NA())</f>
        <v>#N/A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f>Tabelle12[[#This Row],[Roll]]+Tabelle12[[#This Row],[Pitch]]</f>
        <v>0</v>
      </c>
      <c r="P1483">
        <f>SQRT(Tabelle12[[#This Row],[X]]*Tabelle12[[#This Row],[X]] + Tabelle12[[#This Row],[Y]]*Tabelle12[[#This Row],[Y]] +Tabelle12[[#This Row],[Z]]*Tabelle12[[#This Row],[Z]])</f>
        <v>0</v>
      </c>
      <c r="Q1483">
        <v>136</v>
      </c>
      <c r="R1483">
        <v>109.2</v>
      </c>
      <c r="S1483">
        <v>-41.8</v>
      </c>
      <c r="T1483">
        <v>180</v>
      </c>
      <c r="U1483">
        <v>6.0463400000000003E-6</v>
      </c>
      <c r="V1483">
        <v>-90</v>
      </c>
    </row>
    <row r="1484" spans="1:22">
      <c r="A1484">
        <v>30105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 t="e">
        <f>IF(AND(Tabelle12[[#This Row],[AreaPx]]&gt;0,NOT(Tabelle12[[#This Row],[AreaPx]]="inf")),Tabelle12[[#This Row],[AreaPx]], NA())</f>
        <v>#N/A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f>Tabelle12[[#This Row],[Roll]]+Tabelle12[[#This Row],[Pitch]]</f>
        <v>0</v>
      </c>
      <c r="P1484">
        <f>SQRT(Tabelle12[[#This Row],[X]]*Tabelle12[[#This Row],[X]] + Tabelle12[[#This Row],[Y]]*Tabelle12[[#This Row],[Y]] +Tabelle12[[#This Row],[Z]]*Tabelle12[[#This Row],[Z]])</f>
        <v>0</v>
      </c>
      <c r="Q1484">
        <v>136</v>
      </c>
      <c r="R1484">
        <v>109.2</v>
      </c>
      <c r="S1484">
        <v>-41.8</v>
      </c>
      <c r="T1484">
        <v>180</v>
      </c>
      <c r="U1484">
        <v>6.0463400000000003E-6</v>
      </c>
      <c r="V1484">
        <v>-90</v>
      </c>
    </row>
    <row r="1485" spans="1:22">
      <c r="A1485">
        <v>30120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 t="e">
        <f>IF(AND(Tabelle12[[#This Row],[AreaPx]]&gt;0,NOT(Tabelle12[[#This Row],[AreaPx]]="inf")),Tabelle12[[#This Row],[AreaPx]], NA())</f>
        <v>#N/A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f>Tabelle12[[#This Row],[Roll]]+Tabelle12[[#This Row],[Pitch]]</f>
        <v>0</v>
      </c>
      <c r="P1485">
        <f>SQRT(Tabelle12[[#This Row],[X]]*Tabelle12[[#This Row],[X]] + Tabelle12[[#This Row],[Y]]*Tabelle12[[#This Row],[Y]] +Tabelle12[[#This Row],[Z]]*Tabelle12[[#This Row],[Z]])</f>
        <v>0</v>
      </c>
      <c r="Q1485">
        <v>136</v>
      </c>
      <c r="R1485">
        <v>109.2</v>
      </c>
      <c r="S1485">
        <v>-41.8</v>
      </c>
      <c r="T1485">
        <v>180</v>
      </c>
      <c r="U1485">
        <v>6.0463400000000003E-6</v>
      </c>
      <c r="V1485">
        <v>-90</v>
      </c>
    </row>
    <row r="1486" spans="1:22">
      <c r="A1486">
        <v>30150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 t="e">
        <f>IF(AND(Tabelle12[[#This Row],[AreaPx]]&gt;0,NOT(Tabelle12[[#This Row],[AreaPx]]="inf")),Tabelle12[[#This Row],[AreaPx]], NA())</f>
        <v>#N/A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f>Tabelle12[[#This Row],[Roll]]+Tabelle12[[#This Row],[Pitch]]</f>
        <v>0</v>
      </c>
      <c r="P1486">
        <f>SQRT(Tabelle12[[#This Row],[X]]*Tabelle12[[#This Row],[X]] + Tabelle12[[#This Row],[Y]]*Tabelle12[[#This Row],[Y]] +Tabelle12[[#This Row],[Z]]*Tabelle12[[#This Row],[Z]])</f>
        <v>0</v>
      </c>
      <c r="Q1486">
        <v>136</v>
      </c>
      <c r="R1486">
        <v>109.2</v>
      </c>
      <c r="S1486">
        <v>-41.8</v>
      </c>
      <c r="T1486">
        <v>180</v>
      </c>
      <c r="U1486">
        <v>6.0463400000000003E-6</v>
      </c>
      <c r="V1486">
        <v>-90</v>
      </c>
    </row>
    <row r="1487" spans="1:22">
      <c r="A1487">
        <v>30183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 t="e">
        <f>IF(AND(Tabelle12[[#This Row],[AreaPx]]&gt;0,NOT(Tabelle12[[#This Row],[AreaPx]]="inf")),Tabelle12[[#This Row],[AreaPx]], NA())</f>
        <v>#N/A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f>Tabelle12[[#This Row],[Roll]]+Tabelle12[[#This Row],[Pitch]]</f>
        <v>0</v>
      </c>
      <c r="P1487">
        <f>SQRT(Tabelle12[[#This Row],[X]]*Tabelle12[[#This Row],[X]] + Tabelle12[[#This Row],[Y]]*Tabelle12[[#This Row],[Y]] +Tabelle12[[#This Row],[Z]]*Tabelle12[[#This Row],[Z]])</f>
        <v>0</v>
      </c>
      <c r="Q1487">
        <v>136</v>
      </c>
      <c r="R1487">
        <v>109.2</v>
      </c>
      <c r="S1487">
        <v>-41.8</v>
      </c>
      <c r="T1487">
        <v>180</v>
      </c>
      <c r="U1487">
        <v>6.0463400000000003E-6</v>
      </c>
      <c r="V1487">
        <v>-90</v>
      </c>
    </row>
    <row r="1488" spans="1:22">
      <c r="A1488">
        <v>30210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 t="e">
        <f>IF(AND(Tabelle12[[#This Row],[AreaPx]]&gt;0,NOT(Tabelle12[[#This Row],[AreaPx]]="inf")),Tabelle12[[#This Row],[AreaPx]], NA())</f>
        <v>#N/A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f>Tabelle12[[#This Row],[Roll]]+Tabelle12[[#This Row],[Pitch]]</f>
        <v>0</v>
      </c>
      <c r="P1488">
        <f>SQRT(Tabelle12[[#This Row],[X]]*Tabelle12[[#This Row],[X]] + Tabelle12[[#This Row],[Y]]*Tabelle12[[#This Row],[Y]] +Tabelle12[[#This Row],[Z]]*Tabelle12[[#This Row],[Z]])</f>
        <v>0</v>
      </c>
      <c r="Q1488">
        <v>136</v>
      </c>
      <c r="R1488">
        <v>109.2</v>
      </c>
      <c r="S1488">
        <v>-41.8</v>
      </c>
      <c r="T1488">
        <v>180</v>
      </c>
      <c r="U1488">
        <v>6.0463400000000003E-6</v>
      </c>
      <c r="V1488">
        <v>-90</v>
      </c>
    </row>
    <row r="1489" spans="1:22">
      <c r="A1489">
        <v>30233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 t="e">
        <f>IF(AND(Tabelle12[[#This Row],[AreaPx]]&gt;0,NOT(Tabelle12[[#This Row],[AreaPx]]="inf")),Tabelle12[[#This Row],[AreaPx]], NA())</f>
        <v>#N/A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f>Tabelle12[[#This Row],[Roll]]+Tabelle12[[#This Row],[Pitch]]</f>
        <v>0</v>
      </c>
      <c r="P1489">
        <f>SQRT(Tabelle12[[#This Row],[X]]*Tabelle12[[#This Row],[X]] + Tabelle12[[#This Row],[Y]]*Tabelle12[[#This Row],[Y]] +Tabelle12[[#This Row],[Z]]*Tabelle12[[#This Row],[Z]])</f>
        <v>0</v>
      </c>
      <c r="Q1489">
        <v>136</v>
      </c>
      <c r="R1489">
        <v>109.2</v>
      </c>
      <c r="S1489">
        <v>-41.8</v>
      </c>
      <c r="T1489">
        <v>180</v>
      </c>
      <c r="U1489">
        <v>6.0463400000000003E-6</v>
      </c>
      <c r="V1489">
        <v>-90</v>
      </c>
    </row>
    <row r="1490" spans="1:22">
      <c r="A1490">
        <v>30246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 t="e">
        <f>IF(AND(Tabelle12[[#This Row],[AreaPx]]&gt;0,NOT(Tabelle12[[#This Row],[AreaPx]]="inf")),Tabelle12[[#This Row],[AreaPx]], NA())</f>
        <v>#N/A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f>Tabelle12[[#This Row],[Roll]]+Tabelle12[[#This Row],[Pitch]]</f>
        <v>0</v>
      </c>
      <c r="P1490">
        <f>SQRT(Tabelle12[[#This Row],[X]]*Tabelle12[[#This Row],[X]] + Tabelle12[[#This Row],[Y]]*Tabelle12[[#This Row],[Y]] +Tabelle12[[#This Row],[Z]]*Tabelle12[[#This Row],[Z]])</f>
        <v>0</v>
      </c>
      <c r="Q1490">
        <v>136</v>
      </c>
      <c r="R1490">
        <v>109.2</v>
      </c>
      <c r="S1490">
        <v>-41.8</v>
      </c>
      <c r="T1490">
        <v>180</v>
      </c>
      <c r="U1490">
        <v>6.0463400000000003E-6</v>
      </c>
      <c r="V1490">
        <v>-90</v>
      </c>
    </row>
    <row r="1491" spans="1:22">
      <c r="A1491">
        <v>30279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 t="e">
        <f>IF(AND(Tabelle12[[#This Row],[AreaPx]]&gt;0,NOT(Tabelle12[[#This Row],[AreaPx]]="inf")),Tabelle12[[#This Row],[AreaPx]], NA())</f>
        <v>#N/A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f>Tabelle12[[#This Row],[Roll]]+Tabelle12[[#This Row],[Pitch]]</f>
        <v>0</v>
      </c>
      <c r="P1491">
        <f>SQRT(Tabelle12[[#This Row],[X]]*Tabelle12[[#This Row],[X]] + Tabelle12[[#This Row],[Y]]*Tabelle12[[#This Row],[Y]] +Tabelle12[[#This Row],[Z]]*Tabelle12[[#This Row],[Z]])</f>
        <v>0</v>
      </c>
      <c r="Q1491">
        <v>136</v>
      </c>
      <c r="R1491">
        <v>109.2</v>
      </c>
      <c r="S1491">
        <v>-41.8</v>
      </c>
      <c r="T1491">
        <v>180</v>
      </c>
      <c r="U1491">
        <v>6.0463400000000003E-6</v>
      </c>
      <c r="V1491">
        <v>-90</v>
      </c>
    </row>
    <row r="1492" spans="1:22">
      <c r="A1492">
        <v>30313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 t="e">
        <f>IF(AND(Tabelle12[[#This Row],[AreaPx]]&gt;0,NOT(Tabelle12[[#This Row],[AreaPx]]="inf")),Tabelle12[[#This Row],[AreaPx]], NA())</f>
        <v>#N/A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f>Tabelle12[[#This Row],[Roll]]+Tabelle12[[#This Row],[Pitch]]</f>
        <v>0</v>
      </c>
      <c r="P1492">
        <f>SQRT(Tabelle12[[#This Row],[X]]*Tabelle12[[#This Row],[X]] + Tabelle12[[#This Row],[Y]]*Tabelle12[[#This Row],[Y]] +Tabelle12[[#This Row],[Z]]*Tabelle12[[#This Row],[Z]])</f>
        <v>0</v>
      </c>
      <c r="Q1492">
        <v>136</v>
      </c>
      <c r="R1492">
        <v>109.2</v>
      </c>
      <c r="S1492">
        <v>-41.8</v>
      </c>
      <c r="T1492">
        <v>180</v>
      </c>
      <c r="U1492">
        <v>6.0463400000000003E-6</v>
      </c>
      <c r="V1492">
        <v>-90</v>
      </c>
    </row>
    <row r="1493" spans="1:22">
      <c r="A1493">
        <v>30345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 t="e">
        <f>IF(AND(Tabelle12[[#This Row],[AreaPx]]&gt;0,NOT(Tabelle12[[#This Row],[AreaPx]]="inf")),Tabelle12[[#This Row],[AreaPx]], NA())</f>
        <v>#N/A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f>Tabelle12[[#This Row],[Roll]]+Tabelle12[[#This Row],[Pitch]]</f>
        <v>0</v>
      </c>
      <c r="P1493">
        <f>SQRT(Tabelle12[[#This Row],[X]]*Tabelle12[[#This Row],[X]] + Tabelle12[[#This Row],[Y]]*Tabelle12[[#This Row],[Y]] +Tabelle12[[#This Row],[Z]]*Tabelle12[[#This Row],[Z]])</f>
        <v>0</v>
      </c>
      <c r="Q1493">
        <v>136</v>
      </c>
      <c r="R1493">
        <v>109.2</v>
      </c>
      <c r="S1493">
        <v>-41.8</v>
      </c>
      <c r="T1493">
        <v>180</v>
      </c>
      <c r="U1493">
        <v>6.0463400000000003E-6</v>
      </c>
      <c r="V1493">
        <v>-90</v>
      </c>
    </row>
    <row r="1494" spans="1:22">
      <c r="A1494">
        <v>30378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 t="e">
        <f>IF(AND(Tabelle12[[#This Row],[AreaPx]]&gt;0,NOT(Tabelle12[[#This Row],[AreaPx]]="inf")),Tabelle12[[#This Row],[AreaPx]], NA())</f>
        <v>#N/A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f>Tabelle12[[#This Row],[Roll]]+Tabelle12[[#This Row],[Pitch]]</f>
        <v>0</v>
      </c>
      <c r="P1494">
        <f>SQRT(Tabelle12[[#This Row],[X]]*Tabelle12[[#This Row],[X]] + Tabelle12[[#This Row],[Y]]*Tabelle12[[#This Row],[Y]] +Tabelle12[[#This Row],[Z]]*Tabelle12[[#This Row],[Z]])</f>
        <v>0</v>
      </c>
      <c r="Q1494">
        <v>136</v>
      </c>
      <c r="R1494">
        <v>109.2</v>
      </c>
      <c r="S1494">
        <v>-41.8</v>
      </c>
      <c r="T1494">
        <v>180</v>
      </c>
      <c r="U1494">
        <v>6.0463400000000003E-6</v>
      </c>
      <c r="V1494">
        <v>-90</v>
      </c>
    </row>
    <row r="1495" spans="1:22">
      <c r="A1495">
        <v>30402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 t="e">
        <f>IF(AND(Tabelle12[[#This Row],[AreaPx]]&gt;0,NOT(Tabelle12[[#This Row],[AreaPx]]="inf")),Tabelle12[[#This Row],[AreaPx]], NA())</f>
        <v>#N/A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f>Tabelle12[[#This Row],[Roll]]+Tabelle12[[#This Row],[Pitch]]</f>
        <v>0</v>
      </c>
      <c r="P1495">
        <f>SQRT(Tabelle12[[#This Row],[X]]*Tabelle12[[#This Row],[X]] + Tabelle12[[#This Row],[Y]]*Tabelle12[[#This Row],[Y]] +Tabelle12[[#This Row],[Z]]*Tabelle12[[#This Row],[Z]])</f>
        <v>0</v>
      </c>
      <c r="Q1495">
        <v>136</v>
      </c>
      <c r="R1495">
        <v>109.2</v>
      </c>
      <c r="S1495">
        <v>-41.8</v>
      </c>
      <c r="T1495">
        <v>180</v>
      </c>
      <c r="U1495">
        <v>6.0463400000000003E-6</v>
      </c>
      <c r="V1495">
        <v>-90</v>
      </c>
    </row>
    <row r="1496" spans="1:22">
      <c r="A1496">
        <v>30415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 t="e">
        <f>IF(AND(Tabelle12[[#This Row],[AreaPx]]&gt;0,NOT(Tabelle12[[#This Row],[AreaPx]]="inf")),Tabelle12[[#This Row],[AreaPx]], NA())</f>
        <v>#N/A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f>Tabelle12[[#This Row],[Roll]]+Tabelle12[[#This Row],[Pitch]]</f>
        <v>0</v>
      </c>
      <c r="P1496">
        <f>SQRT(Tabelle12[[#This Row],[X]]*Tabelle12[[#This Row],[X]] + Tabelle12[[#This Row],[Y]]*Tabelle12[[#This Row],[Y]] +Tabelle12[[#This Row],[Z]]*Tabelle12[[#This Row],[Z]])</f>
        <v>0</v>
      </c>
      <c r="Q1496">
        <v>136</v>
      </c>
      <c r="R1496">
        <v>109.2</v>
      </c>
      <c r="S1496">
        <v>-41.8</v>
      </c>
      <c r="T1496">
        <v>180</v>
      </c>
      <c r="U1496">
        <v>6.0463400000000003E-6</v>
      </c>
      <c r="V1496">
        <v>-90</v>
      </c>
    </row>
    <row r="1497" spans="1:22">
      <c r="A1497">
        <v>30433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 t="e">
        <f>IF(AND(Tabelle12[[#This Row],[AreaPx]]&gt;0,NOT(Tabelle12[[#This Row],[AreaPx]]="inf")),Tabelle12[[#This Row],[AreaPx]], NA())</f>
        <v>#N/A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f>Tabelle12[[#This Row],[Roll]]+Tabelle12[[#This Row],[Pitch]]</f>
        <v>0</v>
      </c>
      <c r="P1497">
        <f>SQRT(Tabelle12[[#This Row],[X]]*Tabelle12[[#This Row],[X]] + Tabelle12[[#This Row],[Y]]*Tabelle12[[#This Row],[Y]] +Tabelle12[[#This Row],[Z]]*Tabelle12[[#This Row],[Z]])</f>
        <v>0</v>
      </c>
      <c r="Q1497">
        <v>136</v>
      </c>
      <c r="R1497">
        <v>109.2</v>
      </c>
      <c r="S1497">
        <v>-41.8</v>
      </c>
      <c r="T1497">
        <v>180</v>
      </c>
      <c r="U1497">
        <v>6.0463400000000003E-6</v>
      </c>
      <c r="V1497">
        <v>-90</v>
      </c>
    </row>
    <row r="1498" spans="1:22">
      <c r="A1498">
        <v>30443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 t="e">
        <f>IF(AND(Tabelle12[[#This Row],[AreaPx]]&gt;0,NOT(Tabelle12[[#This Row],[AreaPx]]="inf")),Tabelle12[[#This Row],[AreaPx]], NA())</f>
        <v>#N/A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f>Tabelle12[[#This Row],[Roll]]+Tabelle12[[#This Row],[Pitch]]</f>
        <v>0</v>
      </c>
      <c r="P1498">
        <f>SQRT(Tabelle12[[#This Row],[X]]*Tabelle12[[#This Row],[X]] + Tabelle12[[#This Row],[Y]]*Tabelle12[[#This Row],[Y]] +Tabelle12[[#This Row],[Z]]*Tabelle12[[#This Row],[Z]])</f>
        <v>0</v>
      </c>
      <c r="Q1498">
        <v>136</v>
      </c>
      <c r="R1498">
        <v>109.2</v>
      </c>
      <c r="S1498">
        <v>-41.8</v>
      </c>
      <c r="T1498">
        <v>180</v>
      </c>
      <c r="U1498">
        <v>6.0463400000000003E-6</v>
      </c>
      <c r="V1498">
        <v>-90</v>
      </c>
    </row>
    <row r="1499" spans="1:22">
      <c r="A1499">
        <v>30472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 t="e">
        <f>IF(AND(Tabelle12[[#This Row],[AreaPx]]&gt;0,NOT(Tabelle12[[#This Row],[AreaPx]]="inf")),Tabelle12[[#This Row],[AreaPx]], NA())</f>
        <v>#N/A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f>Tabelle12[[#This Row],[Roll]]+Tabelle12[[#This Row],[Pitch]]</f>
        <v>0</v>
      </c>
      <c r="P1499">
        <f>SQRT(Tabelle12[[#This Row],[X]]*Tabelle12[[#This Row],[X]] + Tabelle12[[#This Row],[Y]]*Tabelle12[[#This Row],[Y]] +Tabelle12[[#This Row],[Z]]*Tabelle12[[#This Row],[Z]])</f>
        <v>0</v>
      </c>
      <c r="Q1499">
        <v>136</v>
      </c>
      <c r="R1499">
        <v>109.2</v>
      </c>
      <c r="S1499">
        <v>-41.8</v>
      </c>
      <c r="T1499">
        <v>180</v>
      </c>
      <c r="U1499">
        <v>6.0463400000000003E-6</v>
      </c>
      <c r="V1499">
        <v>-90</v>
      </c>
    </row>
    <row r="1500" spans="1:22">
      <c r="A1500">
        <v>30486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 t="e">
        <f>IF(AND(Tabelle12[[#This Row],[AreaPx]]&gt;0,NOT(Tabelle12[[#This Row],[AreaPx]]="inf")),Tabelle12[[#This Row],[AreaPx]], NA())</f>
        <v>#N/A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f>Tabelle12[[#This Row],[Roll]]+Tabelle12[[#This Row],[Pitch]]</f>
        <v>0</v>
      </c>
      <c r="P1500">
        <f>SQRT(Tabelle12[[#This Row],[X]]*Tabelle12[[#This Row],[X]] + Tabelle12[[#This Row],[Y]]*Tabelle12[[#This Row],[Y]] +Tabelle12[[#This Row],[Z]]*Tabelle12[[#This Row],[Z]])</f>
        <v>0</v>
      </c>
      <c r="Q1500">
        <v>136</v>
      </c>
      <c r="R1500">
        <v>109.2</v>
      </c>
      <c r="S1500">
        <v>-41.8</v>
      </c>
      <c r="T1500">
        <v>180</v>
      </c>
      <c r="U1500">
        <v>6.0463400000000003E-6</v>
      </c>
      <c r="V1500">
        <v>-90</v>
      </c>
    </row>
    <row r="1501" spans="1:22">
      <c r="A1501">
        <v>30508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 t="e">
        <f>IF(AND(Tabelle12[[#This Row],[AreaPx]]&gt;0,NOT(Tabelle12[[#This Row],[AreaPx]]="inf")),Tabelle12[[#This Row],[AreaPx]], NA())</f>
        <v>#N/A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f>Tabelle12[[#This Row],[Roll]]+Tabelle12[[#This Row],[Pitch]]</f>
        <v>0</v>
      </c>
      <c r="P1501">
        <f>SQRT(Tabelle12[[#This Row],[X]]*Tabelle12[[#This Row],[X]] + Tabelle12[[#This Row],[Y]]*Tabelle12[[#This Row],[Y]] +Tabelle12[[#This Row],[Z]]*Tabelle12[[#This Row],[Z]])</f>
        <v>0</v>
      </c>
      <c r="Q1501">
        <v>136</v>
      </c>
      <c r="R1501">
        <v>109.2</v>
      </c>
      <c r="S1501">
        <v>-41.8</v>
      </c>
      <c r="T1501">
        <v>180</v>
      </c>
      <c r="U1501">
        <v>6.0463400000000003E-6</v>
      </c>
      <c r="V1501">
        <v>-90</v>
      </c>
    </row>
    <row r="1502" spans="1:22">
      <c r="A1502">
        <v>30535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 t="e">
        <f>IF(AND(Tabelle12[[#This Row],[AreaPx]]&gt;0,NOT(Tabelle12[[#This Row],[AreaPx]]="inf")),Tabelle12[[#This Row],[AreaPx]], NA())</f>
        <v>#N/A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f>Tabelle12[[#This Row],[Roll]]+Tabelle12[[#This Row],[Pitch]]</f>
        <v>0</v>
      </c>
      <c r="P1502">
        <f>SQRT(Tabelle12[[#This Row],[X]]*Tabelle12[[#This Row],[X]] + Tabelle12[[#This Row],[Y]]*Tabelle12[[#This Row],[Y]] +Tabelle12[[#This Row],[Z]]*Tabelle12[[#This Row],[Z]])</f>
        <v>0</v>
      </c>
      <c r="Q1502">
        <v>136</v>
      </c>
      <c r="R1502">
        <v>109.2</v>
      </c>
      <c r="S1502">
        <v>-41.8</v>
      </c>
      <c r="T1502">
        <v>180</v>
      </c>
      <c r="U1502">
        <v>6.0463400000000003E-6</v>
      </c>
      <c r="V1502">
        <v>-90</v>
      </c>
    </row>
    <row r="1503" spans="1:22">
      <c r="A1503">
        <v>30552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 t="e">
        <f>IF(AND(Tabelle12[[#This Row],[AreaPx]]&gt;0,NOT(Tabelle12[[#This Row],[AreaPx]]="inf")),Tabelle12[[#This Row],[AreaPx]], NA())</f>
        <v>#N/A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f>Tabelle12[[#This Row],[Roll]]+Tabelle12[[#This Row],[Pitch]]</f>
        <v>0</v>
      </c>
      <c r="P1503">
        <f>SQRT(Tabelle12[[#This Row],[X]]*Tabelle12[[#This Row],[X]] + Tabelle12[[#This Row],[Y]]*Tabelle12[[#This Row],[Y]] +Tabelle12[[#This Row],[Z]]*Tabelle12[[#This Row],[Z]])</f>
        <v>0</v>
      </c>
      <c r="Q1503">
        <v>136</v>
      </c>
      <c r="R1503">
        <v>109.2</v>
      </c>
      <c r="S1503">
        <v>-41.8</v>
      </c>
      <c r="T1503">
        <v>180</v>
      </c>
      <c r="U1503">
        <v>6.0463400000000003E-6</v>
      </c>
      <c r="V1503">
        <v>-90</v>
      </c>
    </row>
    <row r="1504" spans="1:22">
      <c r="A1504">
        <v>30574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 t="e">
        <f>IF(AND(Tabelle12[[#This Row],[AreaPx]]&gt;0,NOT(Tabelle12[[#This Row],[AreaPx]]="inf")),Tabelle12[[#This Row],[AreaPx]], NA())</f>
        <v>#N/A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f>Tabelle12[[#This Row],[Roll]]+Tabelle12[[#This Row],[Pitch]]</f>
        <v>0</v>
      </c>
      <c r="P1504">
        <f>SQRT(Tabelle12[[#This Row],[X]]*Tabelle12[[#This Row],[X]] + Tabelle12[[#This Row],[Y]]*Tabelle12[[#This Row],[Y]] +Tabelle12[[#This Row],[Z]]*Tabelle12[[#This Row],[Z]])</f>
        <v>0</v>
      </c>
      <c r="Q1504">
        <v>136</v>
      </c>
      <c r="R1504">
        <v>109.2</v>
      </c>
      <c r="S1504">
        <v>-41.8</v>
      </c>
      <c r="T1504">
        <v>180</v>
      </c>
      <c r="U1504">
        <v>6.0463400000000003E-6</v>
      </c>
      <c r="V1504">
        <v>-90</v>
      </c>
    </row>
    <row r="1505" spans="1:22">
      <c r="A1505">
        <v>30598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 t="e">
        <f>IF(AND(Tabelle12[[#This Row],[AreaPx]]&gt;0,NOT(Tabelle12[[#This Row],[AreaPx]]="inf")),Tabelle12[[#This Row],[AreaPx]], NA())</f>
        <v>#N/A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f>Tabelle12[[#This Row],[Roll]]+Tabelle12[[#This Row],[Pitch]]</f>
        <v>0</v>
      </c>
      <c r="P1505">
        <f>SQRT(Tabelle12[[#This Row],[X]]*Tabelle12[[#This Row],[X]] + Tabelle12[[#This Row],[Y]]*Tabelle12[[#This Row],[Y]] +Tabelle12[[#This Row],[Z]]*Tabelle12[[#This Row],[Z]])</f>
        <v>0</v>
      </c>
      <c r="Q1505">
        <v>136</v>
      </c>
      <c r="R1505">
        <v>109.2</v>
      </c>
      <c r="S1505">
        <v>-41.8</v>
      </c>
      <c r="T1505">
        <v>180</v>
      </c>
      <c r="U1505">
        <v>6.0463400000000003E-6</v>
      </c>
      <c r="V1505">
        <v>-90</v>
      </c>
    </row>
    <row r="1506" spans="1:22">
      <c r="A1506">
        <v>30608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 t="e">
        <f>IF(AND(Tabelle12[[#This Row],[AreaPx]]&gt;0,NOT(Tabelle12[[#This Row],[AreaPx]]="inf")),Tabelle12[[#This Row],[AreaPx]], NA())</f>
        <v>#N/A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f>Tabelle12[[#This Row],[Roll]]+Tabelle12[[#This Row],[Pitch]]</f>
        <v>0</v>
      </c>
      <c r="P1506">
        <f>SQRT(Tabelle12[[#This Row],[X]]*Tabelle12[[#This Row],[X]] + Tabelle12[[#This Row],[Y]]*Tabelle12[[#This Row],[Y]] +Tabelle12[[#This Row],[Z]]*Tabelle12[[#This Row],[Z]])</f>
        <v>0</v>
      </c>
      <c r="Q1506">
        <v>136</v>
      </c>
      <c r="R1506">
        <v>109.2</v>
      </c>
      <c r="S1506">
        <v>-41.8</v>
      </c>
      <c r="T1506">
        <v>180</v>
      </c>
      <c r="U1506">
        <v>6.0463400000000003E-6</v>
      </c>
      <c r="V1506">
        <v>-90</v>
      </c>
    </row>
    <row r="1507" spans="1:22">
      <c r="A1507">
        <v>30636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 t="e">
        <f>IF(AND(Tabelle12[[#This Row],[AreaPx]]&gt;0,NOT(Tabelle12[[#This Row],[AreaPx]]="inf")),Tabelle12[[#This Row],[AreaPx]], NA())</f>
        <v>#N/A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f>Tabelle12[[#This Row],[Roll]]+Tabelle12[[#This Row],[Pitch]]</f>
        <v>0</v>
      </c>
      <c r="P1507">
        <f>SQRT(Tabelle12[[#This Row],[X]]*Tabelle12[[#This Row],[X]] + Tabelle12[[#This Row],[Y]]*Tabelle12[[#This Row],[Y]] +Tabelle12[[#This Row],[Z]]*Tabelle12[[#This Row],[Z]])</f>
        <v>0</v>
      </c>
      <c r="Q1507">
        <v>136</v>
      </c>
      <c r="R1507">
        <v>109.2</v>
      </c>
      <c r="S1507">
        <v>-41.8</v>
      </c>
      <c r="T1507">
        <v>180</v>
      </c>
      <c r="U1507">
        <v>6.0463400000000003E-6</v>
      </c>
      <c r="V1507">
        <v>-90</v>
      </c>
    </row>
    <row r="1508" spans="1:22">
      <c r="A1508">
        <v>30651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 t="e">
        <f>IF(AND(Tabelle12[[#This Row],[AreaPx]]&gt;0,NOT(Tabelle12[[#This Row],[AreaPx]]="inf")),Tabelle12[[#This Row],[AreaPx]], NA())</f>
        <v>#N/A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f>Tabelle12[[#This Row],[Roll]]+Tabelle12[[#This Row],[Pitch]]</f>
        <v>0</v>
      </c>
      <c r="P1508">
        <f>SQRT(Tabelle12[[#This Row],[X]]*Tabelle12[[#This Row],[X]] + Tabelle12[[#This Row],[Y]]*Tabelle12[[#This Row],[Y]] +Tabelle12[[#This Row],[Z]]*Tabelle12[[#This Row],[Z]])</f>
        <v>0</v>
      </c>
      <c r="Q1508">
        <v>136</v>
      </c>
      <c r="R1508">
        <v>109.2</v>
      </c>
      <c r="S1508">
        <v>-41.8</v>
      </c>
      <c r="T1508">
        <v>180</v>
      </c>
      <c r="U1508">
        <v>6.0463400000000003E-6</v>
      </c>
      <c r="V1508">
        <v>-90</v>
      </c>
    </row>
    <row r="1509" spans="1:22">
      <c r="A1509">
        <v>30677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 t="e">
        <f>IF(AND(Tabelle12[[#This Row],[AreaPx]]&gt;0,NOT(Tabelle12[[#This Row],[AreaPx]]="inf")),Tabelle12[[#This Row],[AreaPx]], NA())</f>
        <v>#N/A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f>Tabelle12[[#This Row],[Roll]]+Tabelle12[[#This Row],[Pitch]]</f>
        <v>0</v>
      </c>
      <c r="P1509">
        <f>SQRT(Tabelle12[[#This Row],[X]]*Tabelle12[[#This Row],[X]] + Tabelle12[[#This Row],[Y]]*Tabelle12[[#This Row],[Y]] +Tabelle12[[#This Row],[Z]]*Tabelle12[[#This Row],[Z]])</f>
        <v>0</v>
      </c>
      <c r="Q1509">
        <v>136</v>
      </c>
      <c r="R1509">
        <v>109.2</v>
      </c>
      <c r="S1509">
        <v>-41.8</v>
      </c>
      <c r="T1509">
        <v>180</v>
      </c>
      <c r="U1509">
        <v>6.0463400000000003E-6</v>
      </c>
      <c r="V1509">
        <v>-90</v>
      </c>
    </row>
    <row r="1510" spans="1:22">
      <c r="A1510">
        <v>30704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 t="e">
        <f>IF(AND(Tabelle12[[#This Row],[AreaPx]]&gt;0,NOT(Tabelle12[[#This Row],[AreaPx]]="inf")),Tabelle12[[#This Row],[AreaPx]], NA())</f>
        <v>#N/A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f>Tabelle12[[#This Row],[Roll]]+Tabelle12[[#This Row],[Pitch]]</f>
        <v>0</v>
      </c>
      <c r="P1510">
        <f>SQRT(Tabelle12[[#This Row],[X]]*Tabelle12[[#This Row],[X]] + Tabelle12[[#This Row],[Y]]*Tabelle12[[#This Row],[Y]] +Tabelle12[[#This Row],[Z]]*Tabelle12[[#This Row],[Z]])</f>
        <v>0</v>
      </c>
      <c r="Q1510">
        <v>136</v>
      </c>
      <c r="R1510">
        <v>109.2</v>
      </c>
      <c r="S1510">
        <v>-41.8</v>
      </c>
      <c r="T1510">
        <v>180</v>
      </c>
      <c r="U1510">
        <v>6.0463400000000003E-6</v>
      </c>
      <c r="V1510">
        <v>-90</v>
      </c>
    </row>
    <row r="1511" spans="1:22">
      <c r="A1511">
        <v>30716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 t="e">
        <f>IF(AND(Tabelle12[[#This Row],[AreaPx]]&gt;0,NOT(Tabelle12[[#This Row],[AreaPx]]="inf")),Tabelle12[[#This Row],[AreaPx]], NA())</f>
        <v>#N/A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f>Tabelle12[[#This Row],[Roll]]+Tabelle12[[#This Row],[Pitch]]</f>
        <v>0</v>
      </c>
      <c r="P1511">
        <f>SQRT(Tabelle12[[#This Row],[X]]*Tabelle12[[#This Row],[X]] + Tabelle12[[#This Row],[Y]]*Tabelle12[[#This Row],[Y]] +Tabelle12[[#This Row],[Z]]*Tabelle12[[#This Row],[Z]])</f>
        <v>0</v>
      </c>
      <c r="Q1511">
        <v>136</v>
      </c>
      <c r="R1511">
        <v>109.2</v>
      </c>
      <c r="S1511">
        <v>-41.8</v>
      </c>
      <c r="T1511">
        <v>180</v>
      </c>
      <c r="U1511">
        <v>6.0463400000000003E-6</v>
      </c>
      <c r="V1511">
        <v>-90</v>
      </c>
    </row>
    <row r="1512" spans="1:22">
      <c r="A1512">
        <v>30741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 t="e">
        <f>IF(AND(Tabelle12[[#This Row],[AreaPx]]&gt;0,NOT(Tabelle12[[#This Row],[AreaPx]]="inf")),Tabelle12[[#This Row],[AreaPx]], NA())</f>
        <v>#N/A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f>Tabelle12[[#This Row],[Roll]]+Tabelle12[[#This Row],[Pitch]]</f>
        <v>0</v>
      </c>
      <c r="P1512">
        <f>SQRT(Tabelle12[[#This Row],[X]]*Tabelle12[[#This Row],[X]] + Tabelle12[[#This Row],[Y]]*Tabelle12[[#This Row],[Y]] +Tabelle12[[#This Row],[Z]]*Tabelle12[[#This Row],[Z]])</f>
        <v>0</v>
      </c>
      <c r="Q1512">
        <v>136</v>
      </c>
      <c r="R1512">
        <v>109.2</v>
      </c>
      <c r="S1512">
        <v>-41.8</v>
      </c>
      <c r="T1512">
        <v>180</v>
      </c>
      <c r="U1512">
        <v>6.0463400000000003E-6</v>
      </c>
      <c r="V1512">
        <v>-90</v>
      </c>
    </row>
    <row r="1513" spans="1:22">
      <c r="A1513">
        <v>30767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 t="e">
        <f>IF(AND(Tabelle12[[#This Row],[AreaPx]]&gt;0,NOT(Tabelle12[[#This Row],[AreaPx]]="inf")),Tabelle12[[#This Row],[AreaPx]], NA())</f>
        <v>#N/A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f>Tabelle12[[#This Row],[Roll]]+Tabelle12[[#This Row],[Pitch]]</f>
        <v>0</v>
      </c>
      <c r="P1513">
        <f>SQRT(Tabelle12[[#This Row],[X]]*Tabelle12[[#This Row],[X]] + Tabelle12[[#This Row],[Y]]*Tabelle12[[#This Row],[Y]] +Tabelle12[[#This Row],[Z]]*Tabelle12[[#This Row],[Z]])</f>
        <v>0</v>
      </c>
      <c r="Q1513">
        <v>136</v>
      </c>
      <c r="R1513">
        <v>109.2</v>
      </c>
      <c r="S1513">
        <v>-41.8</v>
      </c>
      <c r="T1513">
        <v>180</v>
      </c>
      <c r="U1513">
        <v>6.0463400000000003E-6</v>
      </c>
      <c r="V1513">
        <v>-90</v>
      </c>
    </row>
    <row r="1514" spans="1:22">
      <c r="A1514">
        <v>30780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 t="e">
        <f>IF(AND(Tabelle12[[#This Row],[AreaPx]]&gt;0,NOT(Tabelle12[[#This Row],[AreaPx]]="inf")),Tabelle12[[#This Row],[AreaPx]], NA())</f>
        <v>#N/A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f>Tabelle12[[#This Row],[Roll]]+Tabelle12[[#This Row],[Pitch]]</f>
        <v>0</v>
      </c>
      <c r="P1514">
        <f>SQRT(Tabelle12[[#This Row],[X]]*Tabelle12[[#This Row],[X]] + Tabelle12[[#This Row],[Y]]*Tabelle12[[#This Row],[Y]] +Tabelle12[[#This Row],[Z]]*Tabelle12[[#This Row],[Z]])</f>
        <v>0</v>
      </c>
      <c r="Q1514">
        <v>136</v>
      </c>
      <c r="R1514">
        <v>109.2</v>
      </c>
      <c r="S1514">
        <v>-41.8</v>
      </c>
      <c r="T1514">
        <v>180</v>
      </c>
      <c r="U1514">
        <v>6.0463400000000003E-6</v>
      </c>
      <c r="V1514">
        <v>-90</v>
      </c>
    </row>
    <row r="1515" spans="1:22">
      <c r="A1515">
        <v>30805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 t="e">
        <f>IF(AND(Tabelle12[[#This Row],[AreaPx]]&gt;0,NOT(Tabelle12[[#This Row],[AreaPx]]="inf")),Tabelle12[[#This Row],[AreaPx]], NA())</f>
        <v>#N/A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f>Tabelle12[[#This Row],[Roll]]+Tabelle12[[#This Row],[Pitch]]</f>
        <v>0</v>
      </c>
      <c r="P1515">
        <f>SQRT(Tabelle12[[#This Row],[X]]*Tabelle12[[#This Row],[X]] + Tabelle12[[#This Row],[Y]]*Tabelle12[[#This Row],[Y]] +Tabelle12[[#This Row],[Z]]*Tabelle12[[#This Row],[Z]])</f>
        <v>0</v>
      </c>
      <c r="Q1515">
        <v>136</v>
      </c>
      <c r="R1515">
        <v>109.2</v>
      </c>
      <c r="S1515">
        <v>-41.8</v>
      </c>
      <c r="T1515">
        <v>180</v>
      </c>
      <c r="U1515">
        <v>6.0463400000000003E-6</v>
      </c>
      <c r="V1515">
        <v>-90</v>
      </c>
    </row>
    <row r="1516" spans="1:22">
      <c r="A1516">
        <v>30820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 t="e">
        <f>IF(AND(Tabelle12[[#This Row],[AreaPx]]&gt;0,NOT(Tabelle12[[#This Row],[AreaPx]]="inf")),Tabelle12[[#This Row],[AreaPx]], NA())</f>
        <v>#N/A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f>Tabelle12[[#This Row],[Roll]]+Tabelle12[[#This Row],[Pitch]]</f>
        <v>0</v>
      </c>
      <c r="P1516">
        <f>SQRT(Tabelle12[[#This Row],[X]]*Tabelle12[[#This Row],[X]] + Tabelle12[[#This Row],[Y]]*Tabelle12[[#This Row],[Y]] +Tabelle12[[#This Row],[Z]]*Tabelle12[[#This Row],[Z]])</f>
        <v>0</v>
      </c>
      <c r="Q1516">
        <v>136</v>
      </c>
      <c r="R1516">
        <v>109.2</v>
      </c>
      <c r="S1516">
        <v>-41.8</v>
      </c>
      <c r="T1516">
        <v>180</v>
      </c>
      <c r="U1516">
        <v>6.0463400000000003E-6</v>
      </c>
      <c r="V1516">
        <v>-90</v>
      </c>
    </row>
    <row r="1517" spans="1:22">
      <c r="A1517">
        <v>30842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 t="e">
        <f>IF(AND(Tabelle12[[#This Row],[AreaPx]]&gt;0,NOT(Tabelle12[[#This Row],[AreaPx]]="inf")),Tabelle12[[#This Row],[AreaPx]], NA())</f>
        <v>#N/A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f>Tabelle12[[#This Row],[Roll]]+Tabelle12[[#This Row],[Pitch]]</f>
        <v>0</v>
      </c>
      <c r="P1517">
        <f>SQRT(Tabelle12[[#This Row],[X]]*Tabelle12[[#This Row],[X]] + Tabelle12[[#This Row],[Y]]*Tabelle12[[#This Row],[Y]] +Tabelle12[[#This Row],[Z]]*Tabelle12[[#This Row],[Z]])</f>
        <v>0</v>
      </c>
      <c r="Q1517">
        <v>136</v>
      </c>
      <c r="R1517">
        <v>109.2</v>
      </c>
      <c r="S1517">
        <v>-41.8</v>
      </c>
      <c r="T1517">
        <v>180</v>
      </c>
      <c r="U1517">
        <v>6.0463400000000003E-6</v>
      </c>
      <c r="V1517">
        <v>-90</v>
      </c>
    </row>
    <row r="1518" spans="1:22">
      <c r="A1518">
        <v>30861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 t="e">
        <f>IF(AND(Tabelle12[[#This Row],[AreaPx]]&gt;0,NOT(Tabelle12[[#This Row],[AreaPx]]="inf")),Tabelle12[[#This Row],[AreaPx]], NA())</f>
        <v>#N/A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f>Tabelle12[[#This Row],[Roll]]+Tabelle12[[#This Row],[Pitch]]</f>
        <v>0</v>
      </c>
      <c r="P1518">
        <f>SQRT(Tabelle12[[#This Row],[X]]*Tabelle12[[#This Row],[X]] + Tabelle12[[#This Row],[Y]]*Tabelle12[[#This Row],[Y]] +Tabelle12[[#This Row],[Z]]*Tabelle12[[#This Row],[Z]])</f>
        <v>0</v>
      </c>
      <c r="Q1518">
        <v>136</v>
      </c>
      <c r="R1518">
        <v>109.2</v>
      </c>
      <c r="S1518">
        <v>-41.8</v>
      </c>
      <c r="T1518">
        <v>180</v>
      </c>
      <c r="U1518">
        <v>6.0463400000000003E-6</v>
      </c>
      <c r="V1518">
        <v>-90</v>
      </c>
    </row>
    <row r="1519" spans="1:22">
      <c r="A1519">
        <v>30872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 t="e">
        <f>IF(AND(Tabelle12[[#This Row],[AreaPx]]&gt;0,NOT(Tabelle12[[#This Row],[AreaPx]]="inf")),Tabelle12[[#This Row],[AreaPx]], NA())</f>
        <v>#N/A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f>Tabelle12[[#This Row],[Roll]]+Tabelle12[[#This Row],[Pitch]]</f>
        <v>0</v>
      </c>
      <c r="P1519">
        <f>SQRT(Tabelle12[[#This Row],[X]]*Tabelle12[[#This Row],[X]] + Tabelle12[[#This Row],[Y]]*Tabelle12[[#This Row],[Y]] +Tabelle12[[#This Row],[Z]]*Tabelle12[[#This Row],[Z]])</f>
        <v>0</v>
      </c>
      <c r="Q1519">
        <v>136</v>
      </c>
      <c r="R1519">
        <v>109.2</v>
      </c>
      <c r="S1519">
        <v>-41.8</v>
      </c>
      <c r="T1519">
        <v>180</v>
      </c>
      <c r="U1519">
        <v>6.0463400000000003E-6</v>
      </c>
      <c r="V1519">
        <v>-90</v>
      </c>
    </row>
    <row r="1520" spans="1:22">
      <c r="A1520">
        <v>30880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 t="e">
        <f>IF(AND(Tabelle12[[#This Row],[AreaPx]]&gt;0,NOT(Tabelle12[[#This Row],[AreaPx]]="inf")),Tabelle12[[#This Row],[AreaPx]], NA())</f>
        <v>#N/A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f>Tabelle12[[#This Row],[Roll]]+Tabelle12[[#This Row],[Pitch]]</f>
        <v>0</v>
      </c>
      <c r="P1520">
        <f>SQRT(Tabelle12[[#This Row],[X]]*Tabelle12[[#This Row],[X]] + Tabelle12[[#This Row],[Y]]*Tabelle12[[#This Row],[Y]] +Tabelle12[[#This Row],[Z]]*Tabelle12[[#This Row],[Z]])</f>
        <v>0</v>
      </c>
      <c r="Q1520">
        <v>136</v>
      </c>
      <c r="R1520">
        <v>109.2</v>
      </c>
      <c r="S1520">
        <v>-41.8</v>
      </c>
      <c r="T1520">
        <v>180</v>
      </c>
      <c r="U1520">
        <v>6.0463400000000003E-6</v>
      </c>
      <c r="V1520">
        <v>-90</v>
      </c>
    </row>
    <row r="1521" spans="1:22">
      <c r="A1521">
        <v>30910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 t="e">
        <f>IF(AND(Tabelle12[[#This Row],[AreaPx]]&gt;0,NOT(Tabelle12[[#This Row],[AreaPx]]="inf")),Tabelle12[[#This Row],[AreaPx]], NA())</f>
        <v>#N/A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f>Tabelle12[[#This Row],[Roll]]+Tabelle12[[#This Row],[Pitch]]</f>
        <v>0</v>
      </c>
      <c r="P1521">
        <f>SQRT(Tabelle12[[#This Row],[X]]*Tabelle12[[#This Row],[X]] + Tabelle12[[#This Row],[Y]]*Tabelle12[[#This Row],[Y]] +Tabelle12[[#This Row],[Z]]*Tabelle12[[#This Row],[Z]])</f>
        <v>0</v>
      </c>
      <c r="Q1521">
        <v>136</v>
      </c>
      <c r="R1521">
        <v>109.2</v>
      </c>
      <c r="S1521">
        <v>-41.8</v>
      </c>
      <c r="T1521">
        <v>180</v>
      </c>
      <c r="U1521">
        <v>6.0463400000000003E-6</v>
      </c>
      <c r="V1521">
        <v>-90</v>
      </c>
    </row>
    <row r="1522" spans="1:22">
      <c r="A1522">
        <v>30938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 t="e">
        <f>IF(AND(Tabelle12[[#This Row],[AreaPx]]&gt;0,NOT(Tabelle12[[#This Row],[AreaPx]]="inf")),Tabelle12[[#This Row],[AreaPx]], NA())</f>
        <v>#N/A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f>Tabelle12[[#This Row],[Roll]]+Tabelle12[[#This Row],[Pitch]]</f>
        <v>0</v>
      </c>
      <c r="P1522">
        <f>SQRT(Tabelle12[[#This Row],[X]]*Tabelle12[[#This Row],[X]] + Tabelle12[[#This Row],[Y]]*Tabelle12[[#This Row],[Y]] +Tabelle12[[#This Row],[Z]]*Tabelle12[[#This Row],[Z]])</f>
        <v>0</v>
      </c>
      <c r="Q1522">
        <v>136</v>
      </c>
      <c r="R1522">
        <v>109.2</v>
      </c>
      <c r="S1522">
        <v>-41.8</v>
      </c>
      <c r="T1522">
        <v>180</v>
      </c>
      <c r="U1522">
        <v>6.0463400000000003E-6</v>
      </c>
      <c r="V1522">
        <v>-90</v>
      </c>
    </row>
    <row r="1523" spans="1:22">
      <c r="A1523">
        <v>30953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 t="e">
        <f>IF(AND(Tabelle12[[#This Row],[AreaPx]]&gt;0,NOT(Tabelle12[[#This Row],[AreaPx]]="inf")),Tabelle12[[#This Row],[AreaPx]], NA())</f>
        <v>#N/A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f>Tabelle12[[#This Row],[Roll]]+Tabelle12[[#This Row],[Pitch]]</f>
        <v>0</v>
      </c>
      <c r="P1523">
        <f>SQRT(Tabelle12[[#This Row],[X]]*Tabelle12[[#This Row],[X]] + Tabelle12[[#This Row],[Y]]*Tabelle12[[#This Row],[Y]] +Tabelle12[[#This Row],[Z]]*Tabelle12[[#This Row],[Z]])</f>
        <v>0</v>
      </c>
      <c r="Q1523">
        <v>136</v>
      </c>
      <c r="R1523">
        <v>109.2</v>
      </c>
      <c r="S1523">
        <v>-41.8</v>
      </c>
      <c r="T1523">
        <v>180</v>
      </c>
      <c r="U1523">
        <v>6.0463400000000003E-6</v>
      </c>
      <c r="V1523">
        <v>-90</v>
      </c>
    </row>
    <row r="1524" spans="1:22">
      <c r="A1524">
        <v>30975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 t="e">
        <f>IF(AND(Tabelle12[[#This Row],[AreaPx]]&gt;0,NOT(Tabelle12[[#This Row],[AreaPx]]="inf")),Tabelle12[[#This Row],[AreaPx]], NA())</f>
        <v>#N/A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f>Tabelle12[[#This Row],[Roll]]+Tabelle12[[#This Row],[Pitch]]</f>
        <v>0</v>
      </c>
      <c r="P1524">
        <f>SQRT(Tabelle12[[#This Row],[X]]*Tabelle12[[#This Row],[X]] + Tabelle12[[#This Row],[Y]]*Tabelle12[[#This Row],[Y]] +Tabelle12[[#This Row],[Z]]*Tabelle12[[#This Row],[Z]])</f>
        <v>0</v>
      </c>
      <c r="Q1524">
        <v>136</v>
      </c>
      <c r="R1524">
        <v>109.2</v>
      </c>
      <c r="S1524">
        <v>-41.8</v>
      </c>
      <c r="T1524">
        <v>180</v>
      </c>
      <c r="U1524">
        <v>6.0463400000000003E-6</v>
      </c>
      <c r="V1524">
        <v>-90</v>
      </c>
    </row>
    <row r="1525" spans="1:22">
      <c r="A1525">
        <v>30995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 t="e">
        <f>IF(AND(Tabelle12[[#This Row],[AreaPx]]&gt;0,NOT(Tabelle12[[#This Row],[AreaPx]]="inf")),Tabelle12[[#This Row],[AreaPx]], NA())</f>
        <v>#N/A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f>Tabelle12[[#This Row],[Roll]]+Tabelle12[[#This Row],[Pitch]]</f>
        <v>0</v>
      </c>
      <c r="P1525">
        <f>SQRT(Tabelle12[[#This Row],[X]]*Tabelle12[[#This Row],[X]] + Tabelle12[[#This Row],[Y]]*Tabelle12[[#This Row],[Y]] +Tabelle12[[#This Row],[Z]]*Tabelle12[[#This Row],[Z]])</f>
        <v>0</v>
      </c>
      <c r="Q1525">
        <v>136</v>
      </c>
      <c r="R1525">
        <v>109.2</v>
      </c>
      <c r="S1525">
        <v>-41.8</v>
      </c>
      <c r="T1525">
        <v>180</v>
      </c>
      <c r="U1525">
        <v>6.0463400000000003E-6</v>
      </c>
      <c r="V1525">
        <v>-90</v>
      </c>
    </row>
    <row r="1526" spans="1:22">
      <c r="A1526">
        <v>31005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 t="e">
        <f>IF(AND(Tabelle12[[#This Row],[AreaPx]]&gt;0,NOT(Tabelle12[[#This Row],[AreaPx]]="inf")),Tabelle12[[#This Row],[AreaPx]], NA())</f>
        <v>#N/A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f>Tabelle12[[#This Row],[Roll]]+Tabelle12[[#This Row],[Pitch]]</f>
        <v>0</v>
      </c>
      <c r="P1526">
        <f>SQRT(Tabelle12[[#This Row],[X]]*Tabelle12[[#This Row],[X]] + Tabelle12[[#This Row],[Y]]*Tabelle12[[#This Row],[Y]] +Tabelle12[[#This Row],[Z]]*Tabelle12[[#This Row],[Z]])</f>
        <v>0</v>
      </c>
      <c r="Q1526">
        <v>136</v>
      </c>
      <c r="R1526">
        <v>109.2</v>
      </c>
      <c r="S1526">
        <v>-41.8</v>
      </c>
      <c r="T1526">
        <v>180</v>
      </c>
      <c r="U1526">
        <v>6.0463400000000003E-6</v>
      </c>
      <c r="V1526">
        <v>-90</v>
      </c>
    </row>
    <row r="1527" spans="1:22">
      <c r="A1527">
        <v>31013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 t="e">
        <f>IF(AND(Tabelle12[[#This Row],[AreaPx]]&gt;0,NOT(Tabelle12[[#This Row],[AreaPx]]="inf")),Tabelle12[[#This Row],[AreaPx]], NA())</f>
        <v>#N/A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f>Tabelle12[[#This Row],[Roll]]+Tabelle12[[#This Row],[Pitch]]</f>
        <v>0</v>
      </c>
      <c r="P1527">
        <f>SQRT(Tabelle12[[#This Row],[X]]*Tabelle12[[#This Row],[X]] + Tabelle12[[#This Row],[Y]]*Tabelle12[[#This Row],[Y]] +Tabelle12[[#This Row],[Z]]*Tabelle12[[#This Row],[Z]])</f>
        <v>0</v>
      </c>
      <c r="Q1527">
        <v>136</v>
      </c>
      <c r="R1527">
        <v>109.2</v>
      </c>
      <c r="S1527">
        <v>-41.8</v>
      </c>
      <c r="T1527">
        <v>180</v>
      </c>
      <c r="U1527">
        <v>6.0463400000000003E-6</v>
      </c>
      <c r="V1527">
        <v>-90</v>
      </c>
    </row>
    <row r="1528" spans="1:22">
      <c r="A1528">
        <v>31043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 t="e">
        <f>IF(AND(Tabelle12[[#This Row],[AreaPx]]&gt;0,NOT(Tabelle12[[#This Row],[AreaPx]]="inf")),Tabelle12[[#This Row],[AreaPx]], NA())</f>
        <v>#N/A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f>Tabelle12[[#This Row],[Roll]]+Tabelle12[[#This Row],[Pitch]]</f>
        <v>0</v>
      </c>
      <c r="P1528">
        <f>SQRT(Tabelle12[[#This Row],[X]]*Tabelle12[[#This Row],[X]] + Tabelle12[[#This Row],[Y]]*Tabelle12[[#This Row],[Y]] +Tabelle12[[#This Row],[Z]]*Tabelle12[[#This Row],[Z]])</f>
        <v>0</v>
      </c>
      <c r="Q1528">
        <v>136</v>
      </c>
      <c r="R1528">
        <v>109.2</v>
      </c>
      <c r="S1528">
        <v>-41.8</v>
      </c>
      <c r="T1528">
        <v>180</v>
      </c>
      <c r="U1528">
        <v>6.0463400000000003E-6</v>
      </c>
      <c r="V1528">
        <v>-90</v>
      </c>
    </row>
    <row r="1529" spans="1:22">
      <c r="A1529">
        <v>31073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 t="e">
        <f>IF(AND(Tabelle12[[#This Row],[AreaPx]]&gt;0,NOT(Tabelle12[[#This Row],[AreaPx]]="inf")),Tabelle12[[#This Row],[AreaPx]], NA())</f>
        <v>#N/A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f>Tabelle12[[#This Row],[Roll]]+Tabelle12[[#This Row],[Pitch]]</f>
        <v>0</v>
      </c>
      <c r="P1529">
        <f>SQRT(Tabelle12[[#This Row],[X]]*Tabelle12[[#This Row],[X]] + Tabelle12[[#This Row],[Y]]*Tabelle12[[#This Row],[Y]] +Tabelle12[[#This Row],[Z]]*Tabelle12[[#This Row],[Z]])</f>
        <v>0</v>
      </c>
      <c r="Q1529">
        <v>136</v>
      </c>
      <c r="R1529">
        <v>109.2</v>
      </c>
      <c r="S1529">
        <v>-41.8</v>
      </c>
      <c r="T1529">
        <v>180</v>
      </c>
      <c r="U1529">
        <v>6.0463400000000003E-6</v>
      </c>
      <c r="V1529">
        <v>-90</v>
      </c>
    </row>
    <row r="1530" spans="1:22">
      <c r="A1530">
        <v>31097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 t="e">
        <f>IF(AND(Tabelle12[[#This Row],[AreaPx]]&gt;0,NOT(Tabelle12[[#This Row],[AreaPx]]="inf")),Tabelle12[[#This Row],[AreaPx]], NA())</f>
        <v>#N/A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f>Tabelle12[[#This Row],[Roll]]+Tabelle12[[#This Row],[Pitch]]</f>
        <v>0</v>
      </c>
      <c r="P1530">
        <f>SQRT(Tabelle12[[#This Row],[X]]*Tabelle12[[#This Row],[X]] + Tabelle12[[#This Row],[Y]]*Tabelle12[[#This Row],[Y]] +Tabelle12[[#This Row],[Z]]*Tabelle12[[#This Row],[Z]])</f>
        <v>0</v>
      </c>
      <c r="Q1530">
        <v>136</v>
      </c>
      <c r="R1530">
        <v>109.2</v>
      </c>
      <c r="S1530">
        <v>-41.8</v>
      </c>
      <c r="T1530">
        <v>180</v>
      </c>
      <c r="U1530">
        <v>6.0463400000000003E-6</v>
      </c>
      <c r="V1530">
        <v>-90</v>
      </c>
    </row>
    <row r="1531" spans="1:22">
      <c r="A1531">
        <v>31111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 t="e">
        <f>IF(AND(Tabelle12[[#This Row],[AreaPx]]&gt;0,NOT(Tabelle12[[#This Row],[AreaPx]]="inf")),Tabelle12[[#This Row],[AreaPx]], NA())</f>
        <v>#N/A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f>Tabelle12[[#This Row],[Roll]]+Tabelle12[[#This Row],[Pitch]]</f>
        <v>0</v>
      </c>
      <c r="P1531">
        <f>SQRT(Tabelle12[[#This Row],[X]]*Tabelle12[[#This Row],[X]] + Tabelle12[[#This Row],[Y]]*Tabelle12[[#This Row],[Y]] +Tabelle12[[#This Row],[Z]]*Tabelle12[[#This Row],[Z]])</f>
        <v>0</v>
      </c>
      <c r="Q1531">
        <v>136</v>
      </c>
      <c r="R1531">
        <v>109.2</v>
      </c>
      <c r="S1531">
        <v>-41.8</v>
      </c>
      <c r="T1531">
        <v>180</v>
      </c>
      <c r="U1531">
        <v>6.0463400000000003E-6</v>
      </c>
      <c r="V1531">
        <v>-90</v>
      </c>
    </row>
    <row r="1532" spans="1:22">
      <c r="A1532">
        <v>31134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 t="e">
        <f>IF(AND(Tabelle12[[#This Row],[AreaPx]]&gt;0,NOT(Tabelle12[[#This Row],[AreaPx]]="inf")),Tabelle12[[#This Row],[AreaPx]], NA())</f>
        <v>#N/A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f>Tabelle12[[#This Row],[Roll]]+Tabelle12[[#This Row],[Pitch]]</f>
        <v>0</v>
      </c>
      <c r="P1532">
        <f>SQRT(Tabelle12[[#This Row],[X]]*Tabelle12[[#This Row],[X]] + Tabelle12[[#This Row],[Y]]*Tabelle12[[#This Row],[Y]] +Tabelle12[[#This Row],[Z]]*Tabelle12[[#This Row],[Z]])</f>
        <v>0</v>
      </c>
      <c r="Q1532">
        <v>136</v>
      </c>
      <c r="R1532">
        <v>109.2</v>
      </c>
      <c r="S1532">
        <v>-41.8</v>
      </c>
      <c r="T1532">
        <v>180</v>
      </c>
      <c r="U1532">
        <v>6.0463400000000003E-6</v>
      </c>
      <c r="V1532">
        <v>-90</v>
      </c>
    </row>
    <row r="1533" spans="1:22">
      <c r="A1533">
        <v>31152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 t="e">
        <f>IF(AND(Tabelle12[[#This Row],[AreaPx]]&gt;0,NOT(Tabelle12[[#This Row],[AreaPx]]="inf")),Tabelle12[[#This Row],[AreaPx]], NA())</f>
        <v>#N/A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f>Tabelle12[[#This Row],[Roll]]+Tabelle12[[#This Row],[Pitch]]</f>
        <v>0</v>
      </c>
      <c r="P1533">
        <f>SQRT(Tabelle12[[#This Row],[X]]*Tabelle12[[#This Row],[X]] + Tabelle12[[#This Row],[Y]]*Tabelle12[[#This Row],[Y]] +Tabelle12[[#This Row],[Z]]*Tabelle12[[#This Row],[Z]])</f>
        <v>0</v>
      </c>
      <c r="Q1533">
        <v>136</v>
      </c>
      <c r="R1533">
        <v>109.2</v>
      </c>
      <c r="S1533">
        <v>-41.8</v>
      </c>
      <c r="T1533">
        <v>180</v>
      </c>
      <c r="U1533">
        <v>6.0463400000000003E-6</v>
      </c>
      <c r="V1533">
        <v>-90</v>
      </c>
    </row>
    <row r="1534" spans="1:22">
      <c r="A1534">
        <v>31178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 t="e">
        <f>IF(AND(Tabelle12[[#This Row],[AreaPx]]&gt;0,NOT(Tabelle12[[#This Row],[AreaPx]]="inf")),Tabelle12[[#This Row],[AreaPx]], NA())</f>
        <v>#N/A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f>Tabelle12[[#This Row],[Roll]]+Tabelle12[[#This Row],[Pitch]]</f>
        <v>0</v>
      </c>
      <c r="P1534">
        <f>SQRT(Tabelle12[[#This Row],[X]]*Tabelle12[[#This Row],[X]] + Tabelle12[[#This Row],[Y]]*Tabelle12[[#This Row],[Y]] +Tabelle12[[#This Row],[Z]]*Tabelle12[[#This Row],[Z]])</f>
        <v>0</v>
      </c>
      <c r="Q1534">
        <v>136</v>
      </c>
      <c r="R1534">
        <v>109.2</v>
      </c>
      <c r="S1534">
        <v>-41.8</v>
      </c>
      <c r="T1534">
        <v>180</v>
      </c>
      <c r="U1534">
        <v>6.0463400000000003E-6</v>
      </c>
      <c r="V1534">
        <v>-90</v>
      </c>
    </row>
    <row r="1535" spans="1:22">
      <c r="A1535">
        <v>31208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 t="e">
        <f>IF(AND(Tabelle12[[#This Row],[AreaPx]]&gt;0,NOT(Tabelle12[[#This Row],[AreaPx]]="inf")),Tabelle12[[#This Row],[AreaPx]], NA())</f>
        <v>#N/A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f>Tabelle12[[#This Row],[Roll]]+Tabelle12[[#This Row],[Pitch]]</f>
        <v>0</v>
      </c>
      <c r="P1535">
        <f>SQRT(Tabelle12[[#This Row],[X]]*Tabelle12[[#This Row],[X]] + Tabelle12[[#This Row],[Y]]*Tabelle12[[#This Row],[Y]] +Tabelle12[[#This Row],[Z]]*Tabelle12[[#This Row],[Z]])</f>
        <v>0</v>
      </c>
      <c r="Q1535">
        <v>136</v>
      </c>
      <c r="R1535">
        <v>109.2</v>
      </c>
      <c r="S1535">
        <v>-41.8</v>
      </c>
      <c r="T1535">
        <v>180</v>
      </c>
      <c r="U1535">
        <v>6.0463400000000003E-6</v>
      </c>
      <c r="V1535">
        <v>-90</v>
      </c>
    </row>
    <row r="1536" spans="1:22">
      <c r="A1536">
        <v>31229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 t="e">
        <f>IF(AND(Tabelle12[[#This Row],[AreaPx]]&gt;0,NOT(Tabelle12[[#This Row],[AreaPx]]="inf")),Tabelle12[[#This Row],[AreaPx]], NA())</f>
        <v>#N/A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f>Tabelle12[[#This Row],[Roll]]+Tabelle12[[#This Row],[Pitch]]</f>
        <v>0</v>
      </c>
      <c r="P1536">
        <f>SQRT(Tabelle12[[#This Row],[X]]*Tabelle12[[#This Row],[X]] + Tabelle12[[#This Row],[Y]]*Tabelle12[[#This Row],[Y]] +Tabelle12[[#This Row],[Z]]*Tabelle12[[#This Row],[Z]])</f>
        <v>0</v>
      </c>
      <c r="Q1536">
        <v>136</v>
      </c>
      <c r="R1536">
        <v>109.2</v>
      </c>
      <c r="S1536">
        <v>-41.8</v>
      </c>
      <c r="T1536">
        <v>180</v>
      </c>
      <c r="U1536">
        <v>6.0463400000000003E-6</v>
      </c>
      <c r="V1536">
        <v>-90</v>
      </c>
    </row>
    <row r="1537" spans="1:22">
      <c r="A1537">
        <v>31229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 t="e">
        <f>IF(AND(Tabelle12[[#This Row],[AreaPx]]&gt;0,NOT(Tabelle12[[#This Row],[AreaPx]]="inf")),Tabelle12[[#This Row],[AreaPx]], NA())</f>
        <v>#N/A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f>Tabelle12[[#This Row],[Roll]]+Tabelle12[[#This Row],[Pitch]]</f>
        <v>0</v>
      </c>
      <c r="P1537">
        <f>SQRT(Tabelle12[[#This Row],[X]]*Tabelle12[[#This Row],[X]] + Tabelle12[[#This Row],[Y]]*Tabelle12[[#This Row],[Y]] +Tabelle12[[#This Row],[Z]]*Tabelle12[[#This Row],[Z]])</f>
        <v>0</v>
      </c>
      <c r="Q1537">
        <v>136</v>
      </c>
      <c r="R1537">
        <v>109.2</v>
      </c>
      <c r="S1537">
        <v>-41.8</v>
      </c>
      <c r="T1537">
        <v>180</v>
      </c>
      <c r="U1537">
        <v>6.0463400000000003E-6</v>
      </c>
      <c r="V1537">
        <v>-90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2:V1537"/>
  <sheetViews>
    <sheetView workbookViewId="0">
      <selection activeCell="I3" sqref="I3"/>
    </sheetView>
  </sheetViews>
  <sheetFormatPr baseColWidth="10" defaultRowHeight="14.4"/>
  <cols>
    <col min="1" max="1" width="12.44140625" bestFit="1" customWidth="1"/>
    <col min="2" max="2" width="9.88671875" bestFit="1" customWidth="1"/>
    <col min="3" max="3" width="8" bestFit="1" customWidth="1"/>
    <col min="4" max="6" width="8.6640625" bestFit="1" customWidth="1"/>
    <col min="7" max="8" width="8" bestFit="1" customWidth="1"/>
    <col min="9" max="9" width="15.6640625" bestFit="1" customWidth="1"/>
    <col min="10" max="10" width="9.109375" bestFit="1" customWidth="1"/>
    <col min="11" max="11" width="10.33203125" bestFit="1" customWidth="1"/>
    <col min="12" max="12" width="10.6640625" bestFit="1" customWidth="1"/>
    <col min="13" max="13" width="18" bestFit="1" customWidth="1"/>
    <col min="14" max="14" width="18.33203125" bestFit="1" customWidth="1"/>
    <col min="15" max="15" width="11.88671875" bestFit="1" customWidth="1"/>
    <col min="16" max="16" width="12" bestFit="1" customWidth="1"/>
    <col min="17" max="17" width="10.77734375" bestFit="1" customWidth="1"/>
    <col min="18" max="19" width="10.6640625" bestFit="1" customWidth="1"/>
    <col min="20" max="20" width="13.109375" bestFit="1" customWidth="1"/>
    <col min="21" max="21" width="13.88671875" bestFit="1" customWidth="1"/>
    <col min="22" max="22" width="12.77734375" bestFit="1" customWidth="1"/>
    <col min="23" max="23" width="7.44140625" customWidth="1"/>
    <col min="24" max="24" width="6.33203125" customWidth="1"/>
    <col min="25" max="25" width="9.109375" customWidth="1"/>
    <col min="26" max="26" width="10.33203125" customWidth="1"/>
    <col min="27" max="27" width="10.6640625" customWidth="1"/>
    <col min="28" max="28" width="18" bestFit="1" customWidth="1"/>
    <col min="29" max="29" width="18.33203125" bestFit="1" customWidth="1"/>
    <col min="30" max="30" width="10.77734375" customWidth="1"/>
    <col min="31" max="32" width="10.6640625" customWidth="1"/>
    <col min="33" max="33" width="13.109375" bestFit="1" customWidth="1"/>
    <col min="34" max="34" width="13.88671875" bestFit="1" customWidth="1"/>
    <col min="35" max="35" width="12.77734375" bestFit="1" customWidth="1"/>
  </cols>
  <sheetData>
    <row r="2" spans="1:22">
      <c r="A2" t="s">
        <v>0</v>
      </c>
      <c r="B2" t="s">
        <v>15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23</v>
      </c>
      <c r="J2" t="s">
        <v>16</v>
      </c>
      <c r="K2" t="s">
        <v>17</v>
      </c>
      <c r="L2" t="s">
        <v>18</v>
      </c>
      <c r="M2" t="s">
        <v>19</v>
      </c>
      <c r="N2" t="s">
        <v>20</v>
      </c>
      <c r="O2" t="s">
        <v>116</v>
      </c>
      <c r="P2" t="s">
        <v>115</v>
      </c>
      <c r="Q2" t="s">
        <v>119</v>
      </c>
      <c r="R2" t="s">
        <v>120</v>
      </c>
      <c r="S2" t="s">
        <v>121</v>
      </c>
      <c r="T2" t="s">
        <v>122</v>
      </c>
      <c r="U2" t="s">
        <v>123</v>
      </c>
      <c r="V2" t="s">
        <v>124</v>
      </c>
    </row>
    <row r="3" spans="1:22">
      <c r="A3">
        <v>22</v>
      </c>
      <c r="B3">
        <v>0</v>
      </c>
      <c r="C3">
        <v>121.53700000000001</v>
      </c>
      <c r="D3">
        <v>-56.506700000000002</v>
      </c>
      <c r="E3">
        <v>-383.49900000000002</v>
      </c>
      <c r="F3">
        <v>-90.830699999999993</v>
      </c>
      <c r="G3">
        <v>28.827200000000001</v>
      </c>
      <c r="H3">
        <v>11.8194</v>
      </c>
      <c r="I3" t="e">
        <f>IF(AND(Tabelle13[[#This Row],[AreaPx]]&gt;0,NOT(Tabelle13[[#This Row],[AreaPx]]="inf")),Tabelle13[[#This Row],[AreaPx]], NA())</f>
        <v>#N/A</v>
      </c>
      <c r="J3">
        <v>0</v>
      </c>
      <c r="K3">
        <v>0</v>
      </c>
      <c r="L3">
        <v>0</v>
      </c>
      <c r="M3">
        <v>20.2013</v>
      </c>
      <c r="N3">
        <v>0</v>
      </c>
      <c r="O3">
        <f>Tabelle13[[#This Row],[Roll]]-+Tabelle13[[#This Row],[Pitch]]</f>
        <v>-17.007800000000003</v>
      </c>
      <c r="P3">
        <f>SQRT(Tabelle13[[#This Row],[X]]^2 + Tabelle13[[#This Row],[Y]]^2 +Tabelle13[[#This Row],[Z]]^2)</f>
        <v>406.24590153611399</v>
      </c>
      <c r="Q3">
        <v>-249.52</v>
      </c>
      <c r="R3">
        <v>19.236499999999999</v>
      </c>
      <c r="S3">
        <v>-153.66900000000001</v>
      </c>
      <c r="T3">
        <v>89.169300000000007</v>
      </c>
      <c r="U3">
        <v>-28.827200000000001</v>
      </c>
      <c r="V3">
        <v>-11.8194</v>
      </c>
    </row>
    <row r="4" spans="1:22">
      <c r="A4">
        <v>72</v>
      </c>
      <c r="B4">
        <v>0</v>
      </c>
      <c r="C4">
        <v>121.53700000000001</v>
      </c>
      <c r="D4">
        <v>-56.506700000000002</v>
      </c>
      <c r="E4">
        <v>-383.49900000000002</v>
      </c>
      <c r="F4">
        <v>-90.830699999999993</v>
      </c>
      <c r="G4">
        <v>28.827200000000001</v>
      </c>
      <c r="H4">
        <v>11.8194</v>
      </c>
      <c r="I4" t="e">
        <f>IF(AND(Tabelle13[[#This Row],[AreaPx]]&gt;0,NOT(Tabelle13[[#This Row],[AreaPx]]="inf")),Tabelle13[[#This Row],[AreaPx]], NA())</f>
        <v>#N/A</v>
      </c>
      <c r="J4">
        <v>0</v>
      </c>
      <c r="K4">
        <v>0</v>
      </c>
      <c r="L4">
        <v>0</v>
      </c>
      <c r="M4">
        <v>20.2013</v>
      </c>
      <c r="N4">
        <v>0</v>
      </c>
      <c r="O4">
        <f>Tabelle13[[#This Row],[Roll]]-+Tabelle13[[#This Row],[Pitch]]</f>
        <v>-17.007800000000003</v>
      </c>
      <c r="P4">
        <f>SQRT(Tabelle13[[#This Row],[X]]^2 + Tabelle13[[#This Row],[Y]]^2 +Tabelle13[[#This Row],[Z]]^2)</f>
        <v>406.24590153611399</v>
      </c>
      <c r="Q4">
        <v>-249.52</v>
      </c>
      <c r="R4">
        <v>19.236499999999999</v>
      </c>
      <c r="S4">
        <v>-153.66900000000001</v>
      </c>
      <c r="T4">
        <v>89.169300000000007</v>
      </c>
      <c r="U4">
        <v>-28.827200000000001</v>
      </c>
      <c r="V4">
        <v>-11.8194</v>
      </c>
    </row>
    <row r="5" spans="1:22">
      <c r="A5">
        <v>98</v>
      </c>
      <c r="B5">
        <v>0</v>
      </c>
      <c r="C5">
        <v>121.53700000000001</v>
      </c>
      <c r="D5">
        <v>-56.506700000000002</v>
      </c>
      <c r="E5">
        <v>-383.49900000000002</v>
      </c>
      <c r="F5">
        <v>-90.830699999999993</v>
      </c>
      <c r="G5">
        <v>28.827200000000001</v>
      </c>
      <c r="H5">
        <v>11.8194</v>
      </c>
      <c r="I5" t="e">
        <f>IF(AND(Tabelle13[[#This Row],[AreaPx]]&gt;0,NOT(Tabelle13[[#This Row],[AreaPx]]="inf")),Tabelle13[[#This Row],[AreaPx]], NA())</f>
        <v>#N/A</v>
      </c>
      <c r="J5">
        <v>0</v>
      </c>
      <c r="K5">
        <v>0</v>
      </c>
      <c r="L5">
        <v>0</v>
      </c>
      <c r="M5">
        <v>20.2013</v>
      </c>
      <c r="N5">
        <v>0</v>
      </c>
      <c r="O5">
        <f>Tabelle13[[#This Row],[Roll]]-+Tabelle13[[#This Row],[Pitch]]</f>
        <v>-17.007800000000003</v>
      </c>
      <c r="P5">
        <f>SQRT(Tabelle13[[#This Row],[X]]^2 + Tabelle13[[#This Row],[Y]]^2 +Tabelle13[[#This Row],[Z]]^2)</f>
        <v>406.24590153611399</v>
      </c>
      <c r="Q5">
        <v>-249.52</v>
      </c>
      <c r="R5">
        <v>19.236499999999999</v>
      </c>
      <c r="S5">
        <v>-153.66900000000001</v>
      </c>
      <c r="T5">
        <v>89.169300000000007</v>
      </c>
      <c r="U5">
        <v>-28.827200000000001</v>
      </c>
      <c r="V5">
        <v>-11.8194</v>
      </c>
    </row>
    <row r="6" spans="1:22">
      <c r="A6">
        <v>122</v>
      </c>
      <c r="B6">
        <v>0</v>
      </c>
      <c r="C6">
        <v>121.53700000000001</v>
      </c>
      <c r="D6">
        <v>-56.506700000000002</v>
      </c>
      <c r="E6">
        <v>-383.49900000000002</v>
      </c>
      <c r="F6">
        <v>-90.830699999999993</v>
      </c>
      <c r="G6">
        <v>28.827200000000001</v>
      </c>
      <c r="H6">
        <v>11.8194</v>
      </c>
      <c r="I6" t="e">
        <f>IF(AND(Tabelle13[[#This Row],[AreaPx]]&gt;0,NOT(Tabelle13[[#This Row],[AreaPx]]="inf")),Tabelle13[[#This Row],[AreaPx]], NA())</f>
        <v>#N/A</v>
      </c>
      <c r="J6">
        <v>0</v>
      </c>
      <c r="K6">
        <v>0</v>
      </c>
      <c r="L6">
        <v>0</v>
      </c>
      <c r="M6">
        <v>20.2013</v>
      </c>
      <c r="N6">
        <v>0</v>
      </c>
      <c r="O6">
        <f>Tabelle13[[#This Row],[Roll]]-+Tabelle13[[#This Row],[Pitch]]</f>
        <v>-17.007800000000003</v>
      </c>
      <c r="P6">
        <f>SQRT(Tabelle13[[#This Row],[X]]^2 + Tabelle13[[#This Row],[Y]]^2 +Tabelle13[[#This Row],[Z]]^2)</f>
        <v>406.24590153611399</v>
      </c>
      <c r="Q6">
        <v>-249.52</v>
      </c>
      <c r="R6">
        <v>19.236499999999999</v>
      </c>
      <c r="S6">
        <v>-153.66900000000001</v>
      </c>
      <c r="T6">
        <v>89.169300000000007</v>
      </c>
      <c r="U6">
        <v>-28.827200000000001</v>
      </c>
      <c r="V6">
        <v>-11.8194</v>
      </c>
    </row>
    <row r="7" spans="1:22">
      <c r="A7">
        <v>147</v>
      </c>
      <c r="B7">
        <v>0</v>
      </c>
      <c r="C7">
        <v>121.53700000000001</v>
      </c>
      <c r="D7">
        <v>-56.506700000000002</v>
      </c>
      <c r="E7">
        <v>-383.49900000000002</v>
      </c>
      <c r="F7">
        <v>-90.830699999999993</v>
      </c>
      <c r="G7">
        <v>28.827200000000001</v>
      </c>
      <c r="H7">
        <v>11.8194</v>
      </c>
      <c r="I7" t="e">
        <f>IF(AND(Tabelle13[[#This Row],[AreaPx]]&gt;0,NOT(Tabelle13[[#This Row],[AreaPx]]="inf")),Tabelle13[[#This Row],[AreaPx]], NA())</f>
        <v>#N/A</v>
      </c>
      <c r="J7">
        <v>0</v>
      </c>
      <c r="K7">
        <v>0</v>
      </c>
      <c r="L7">
        <v>0</v>
      </c>
      <c r="M7">
        <v>20.2013</v>
      </c>
      <c r="N7">
        <v>0</v>
      </c>
      <c r="O7">
        <f>Tabelle13[[#This Row],[Roll]]-+Tabelle13[[#This Row],[Pitch]]</f>
        <v>-17.007800000000003</v>
      </c>
      <c r="P7">
        <f>SQRT(Tabelle13[[#This Row],[X]]^2 + Tabelle13[[#This Row],[Y]]^2 +Tabelle13[[#This Row],[Z]]^2)</f>
        <v>406.24590153611399</v>
      </c>
      <c r="Q7">
        <v>-249.52</v>
      </c>
      <c r="R7">
        <v>19.236499999999999</v>
      </c>
      <c r="S7">
        <v>-153.66900000000001</v>
      </c>
      <c r="T7">
        <v>89.169300000000007</v>
      </c>
      <c r="U7">
        <v>-28.827200000000001</v>
      </c>
      <c r="V7">
        <v>-11.8194</v>
      </c>
    </row>
    <row r="8" spans="1:22">
      <c r="A8">
        <v>160</v>
      </c>
      <c r="B8">
        <v>0</v>
      </c>
      <c r="C8">
        <v>121.53700000000001</v>
      </c>
      <c r="D8">
        <v>-56.506700000000002</v>
      </c>
      <c r="E8">
        <v>-383.49900000000002</v>
      </c>
      <c r="F8">
        <v>-90.830699999999993</v>
      </c>
      <c r="G8">
        <v>28.827200000000001</v>
      </c>
      <c r="H8">
        <v>11.8194</v>
      </c>
      <c r="I8" t="e">
        <f>IF(AND(Tabelle13[[#This Row],[AreaPx]]&gt;0,NOT(Tabelle13[[#This Row],[AreaPx]]="inf")),Tabelle13[[#This Row],[AreaPx]], NA())</f>
        <v>#N/A</v>
      </c>
      <c r="J8">
        <v>0</v>
      </c>
      <c r="K8">
        <v>0</v>
      </c>
      <c r="L8">
        <v>0</v>
      </c>
      <c r="M8">
        <v>20.2013</v>
      </c>
      <c r="N8">
        <v>0</v>
      </c>
      <c r="O8">
        <f>Tabelle13[[#This Row],[Roll]]-+Tabelle13[[#This Row],[Pitch]]</f>
        <v>-17.007800000000003</v>
      </c>
      <c r="P8">
        <f>SQRT(Tabelle13[[#This Row],[X]]^2 + Tabelle13[[#This Row],[Y]]^2 +Tabelle13[[#This Row],[Z]]^2)</f>
        <v>406.24590153611399</v>
      </c>
      <c r="Q8">
        <v>-249.52</v>
      </c>
      <c r="R8">
        <v>19.236499999999999</v>
      </c>
      <c r="S8">
        <v>-153.66900000000001</v>
      </c>
      <c r="T8">
        <v>89.169300000000007</v>
      </c>
      <c r="U8">
        <v>-28.827200000000001</v>
      </c>
      <c r="V8">
        <v>-11.8194</v>
      </c>
    </row>
    <row r="9" spans="1:22">
      <c r="A9">
        <v>175</v>
      </c>
      <c r="B9">
        <v>0</v>
      </c>
      <c r="C9">
        <v>121.53700000000001</v>
      </c>
      <c r="D9">
        <v>-56.506700000000002</v>
      </c>
      <c r="E9">
        <v>-383.49900000000002</v>
      </c>
      <c r="F9">
        <v>-90.830699999999993</v>
      </c>
      <c r="G9">
        <v>28.827200000000001</v>
      </c>
      <c r="H9">
        <v>11.8194</v>
      </c>
      <c r="I9" t="e">
        <f>IF(AND(Tabelle13[[#This Row],[AreaPx]]&gt;0,NOT(Tabelle13[[#This Row],[AreaPx]]="inf")),Tabelle13[[#This Row],[AreaPx]], NA())</f>
        <v>#N/A</v>
      </c>
      <c r="J9">
        <v>0</v>
      </c>
      <c r="K9">
        <v>0</v>
      </c>
      <c r="L9">
        <v>0</v>
      </c>
      <c r="M9">
        <v>20.2013</v>
      </c>
      <c r="N9">
        <v>0</v>
      </c>
      <c r="O9">
        <f>Tabelle13[[#This Row],[Roll]]-+Tabelle13[[#This Row],[Pitch]]</f>
        <v>-17.007800000000003</v>
      </c>
      <c r="P9">
        <f>SQRT(Tabelle13[[#This Row],[X]]^2 + Tabelle13[[#This Row],[Y]]^2 +Tabelle13[[#This Row],[Z]]^2)</f>
        <v>406.24590153611399</v>
      </c>
      <c r="Q9">
        <v>-249.52</v>
      </c>
      <c r="R9">
        <v>19.236499999999999</v>
      </c>
      <c r="S9">
        <v>-153.66900000000001</v>
      </c>
      <c r="T9">
        <v>89.169300000000007</v>
      </c>
      <c r="U9">
        <v>-28.827200000000001</v>
      </c>
      <c r="V9">
        <v>-11.8194</v>
      </c>
    </row>
    <row r="10" spans="1:22">
      <c r="A10">
        <v>199</v>
      </c>
      <c r="B10">
        <v>0</v>
      </c>
      <c r="C10">
        <v>121.53700000000001</v>
      </c>
      <c r="D10">
        <v>-56.506700000000002</v>
      </c>
      <c r="E10">
        <v>-383.49900000000002</v>
      </c>
      <c r="F10">
        <v>-90.830699999999993</v>
      </c>
      <c r="G10">
        <v>28.827200000000001</v>
      </c>
      <c r="H10">
        <v>11.8194</v>
      </c>
      <c r="I10" t="e">
        <f>IF(AND(Tabelle13[[#This Row],[AreaPx]]&gt;0,NOT(Tabelle13[[#This Row],[AreaPx]]="inf")),Tabelle13[[#This Row],[AreaPx]], NA())</f>
        <v>#N/A</v>
      </c>
      <c r="J10">
        <v>0</v>
      </c>
      <c r="K10">
        <v>0</v>
      </c>
      <c r="L10">
        <v>0</v>
      </c>
      <c r="M10">
        <v>20.2013</v>
      </c>
      <c r="N10">
        <v>0</v>
      </c>
      <c r="O10">
        <f>Tabelle13[[#This Row],[Roll]]-+Tabelle13[[#This Row],[Pitch]]</f>
        <v>-17.007800000000003</v>
      </c>
      <c r="P10">
        <f>SQRT(Tabelle13[[#This Row],[X]]^2 + Tabelle13[[#This Row],[Y]]^2 +Tabelle13[[#This Row],[Z]]^2)</f>
        <v>406.24590153611399</v>
      </c>
      <c r="Q10">
        <v>-249.52</v>
      </c>
      <c r="R10">
        <v>19.236499999999999</v>
      </c>
      <c r="S10">
        <v>-153.66900000000001</v>
      </c>
      <c r="T10">
        <v>89.169300000000007</v>
      </c>
      <c r="U10">
        <v>-28.827200000000001</v>
      </c>
      <c r="V10">
        <v>-11.8194</v>
      </c>
    </row>
    <row r="11" spans="1:22">
      <c r="A11">
        <v>210</v>
      </c>
      <c r="B11">
        <v>0</v>
      </c>
      <c r="C11">
        <v>121.53700000000001</v>
      </c>
      <c r="D11">
        <v>-56.506700000000002</v>
      </c>
      <c r="E11">
        <v>-383.49900000000002</v>
      </c>
      <c r="F11">
        <v>-90.830699999999993</v>
      </c>
      <c r="G11">
        <v>28.827200000000001</v>
      </c>
      <c r="H11">
        <v>11.8194</v>
      </c>
      <c r="I11" t="e">
        <f>IF(AND(Tabelle13[[#This Row],[AreaPx]]&gt;0,NOT(Tabelle13[[#This Row],[AreaPx]]="inf")),Tabelle13[[#This Row],[AreaPx]], NA())</f>
        <v>#N/A</v>
      </c>
      <c r="J11">
        <v>0</v>
      </c>
      <c r="K11">
        <v>0</v>
      </c>
      <c r="L11">
        <v>0</v>
      </c>
      <c r="M11">
        <v>20.2013</v>
      </c>
      <c r="N11">
        <v>0</v>
      </c>
      <c r="O11">
        <f>Tabelle13[[#This Row],[Roll]]-+Tabelle13[[#This Row],[Pitch]]</f>
        <v>-17.007800000000003</v>
      </c>
      <c r="P11">
        <f>SQRT(Tabelle13[[#This Row],[X]]^2 + Tabelle13[[#This Row],[Y]]^2 +Tabelle13[[#This Row],[Z]]^2)</f>
        <v>406.24590153611399</v>
      </c>
      <c r="Q11">
        <v>-249.52</v>
      </c>
      <c r="R11">
        <v>19.236499999999999</v>
      </c>
      <c r="S11">
        <v>-153.66900000000001</v>
      </c>
      <c r="T11">
        <v>89.169300000000007</v>
      </c>
      <c r="U11">
        <v>-28.827200000000001</v>
      </c>
      <c r="V11">
        <v>-11.8194</v>
      </c>
    </row>
    <row r="12" spans="1:22">
      <c r="A12">
        <v>231</v>
      </c>
      <c r="B12">
        <v>0</v>
      </c>
      <c r="C12">
        <v>121.53700000000001</v>
      </c>
      <c r="D12">
        <v>-56.506700000000002</v>
      </c>
      <c r="E12">
        <v>-383.49900000000002</v>
      </c>
      <c r="F12">
        <v>-90.830699999999993</v>
      </c>
      <c r="G12">
        <v>28.827200000000001</v>
      </c>
      <c r="H12">
        <v>11.8194</v>
      </c>
      <c r="I12" t="e">
        <f>IF(AND(Tabelle13[[#This Row],[AreaPx]]&gt;0,NOT(Tabelle13[[#This Row],[AreaPx]]="inf")),Tabelle13[[#This Row],[AreaPx]], NA())</f>
        <v>#N/A</v>
      </c>
      <c r="J12">
        <v>0</v>
      </c>
      <c r="K12">
        <v>0</v>
      </c>
      <c r="L12">
        <v>0</v>
      </c>
      <c r="M12">
        <v>20.2013</v>
      </c>
      <c r="N12">
        <v>0</v>
      </c>
      <c r="O12">
        <f>Tabelle13[[#This Row],[Roll]]-+Tabelle13[[#This Row],[Pitch]]</f>
        <v>-17.007800000000003</v>
      </c>
      <c r="P12">
        <f>SQRT(Tabelle13[[#This Row],[X]]^2 + Tabelle13[[#This Row],[Y]]^2 +Tabelle13[[#This Row],[Z]]^2)</f>
        <v>406.24590153611399</v>
      </c>
      <c r="Q12">
        <v>-249.52</v>
      </c>
      <c r="R12">
        <v>19.236499999999999</v>
      </c>
      <c r="S12">
        <v>-153.66900000000001</v>
      </c>
      <c r="T12">
        <v>89.169300000000007</v>
      </c>
      <c r="U12">
        <v>-28.827200000000001</v>
      </c>
      <c r="V12">
        <v>-11.8194</v>
      </c>
    </row>
    <row r="13" spans="1:22">
      <c r="A13">
        <v>243</v>
      </c>
      <c r="B13">
        <v>0</v>
      </c>
      <c r="C13">
        <v>121.53700000000001</v>
      </c>
      <c r="D13">
        <v>-56.506700000000002</v>
      </c>
      <c r="E13">
        <v>-383.49900000000002</v>
      </c>
      <c r="F13">
        <v>-90.830699999999993</v>
      </c>
      <c r="G13">
        <v>28.827200000000001</v>
      </c>
      <c r="H13">
        <v>11.8194</v>
      </c>
      <c r="I13" t="e">
        <f>IF(AND(Tabelle13[[#This Row],[AreaPx]]&gt;0,NOT(Tabelle13[[#This Row],[AreaPx]]="inf")),Tabelle13[[#This Row],[AreaPx]], NA())</f>
        <v>#N/A</v>
      </c>
      <c r="J13">
        <v>0</v>
      </c>
      <c r="K13">
        <v>0</v>
      </c>
      <c r="L13">
        <v>0</v>
      </c>
      <c r="M13">
        <v>20.2013</v>
      </c>
      <c r="N13">
        <v>0</v>
      </c>
      <c r="O13">
        <f>Tabelle13[[#This Row],[Roll]]-+Tabelle13[[#This Row],[Pitch]]</f>
        <v>-17.007800000000003</v>
      </c>
      <c r="P13">
        <f>SQRT(Tabelle13[[#This Row],[X]]^2 + Tabelle13[[#This Row],[Y]]^2 +Tabelle13[[#This Row],[Z]]^2)</f>
        <v>406.24590153611399</v>
      </c>
      <c r="Q13">
        <v>-249.52</v>
      </c>
      <c r="R13">
        <v>19.236499999999999</v>
      </c>
      <c r="S13">
        <v>-153.66900000000001</v>
      </c>
      <c r="T13">
        <v>89.169300000000007</v>
      </c>
      <c r="U13">
        <v>-28.827200000000001</v>
      </c>
      <c r="V13">
        <v>-11.8194</v>
      </c>
    </row>
    <row r="14" spans="1:22">
      <c r="A14">
        <v>269</v>
      </c>
      <c r="B14">
        <v>0</v>
      </c>
      <c r="C14">
        <v>121.53700000000001</v>
      </c>
      <c r="D14">
        <v>-56.506700000000002</v>
      </c>
      <c r="E14">
        <v>-383.49900000000002</v>
      </c>
      <c r="F14">
        <v>-90.830699999999993</v>
      </c>
      <c r="G14">
        <v>28.827200000000001</v>
      </c>
      <c r="H14">
        <v>11.8194</v>
      </c>
      <c r="I14" t="e">
        <f>IF(AND(Tabelle13[[#This Row],[AreaPx]]&gt;0,NOT(Tabelle13[[#This Row],[AreaPx]]="inf")),Tabelle13[[#This Row],[AreaPx]], NA())</f>
        <v>#N/A</v>
      </c>
      <c r="J14">
        <v>0</v>
      </c>
      <c r="K14">
        <v>0</v>
      </c>
      <c r="L14">
        <v>0</v>
      </c>
      <c r="M14">
        <v>20.2013</v>
      </c>
      <c r="N14">
        <v>0</v>
      </c>
      <c r="O14">
        <f>Tabelle13[[#This Row],[Roll]]-+Tabelle13[[#This Row],[Pitch]]</f>
        <v>-17.007800000000003</v>
      </c>
      <c r="P14">
        <f>SQRT(Tabelle13[[#This Row],[X]]^2 + Tabelle13[[#This Row],[Y]]^2 +Tabelle13[[#This Row],[Z]]^2)</f>
        <v>406.24590153611399</v>
      </c>
      <c r="Q14">
        <v>-249.52</v>
      </c>
      <c r="R14">
        <v>19.236499999999999</v>
      </c>
      <c r="S14">
        <v>-153.66900000000001</v>
      </c>
      <c r="T14">
        <v>89.169300000000007</v>
      </c>
      <c r="U14">
        <v>-28.827200000000001</v>
      </c>
      <c r="V14">
        <v>-11.8194</v>
      </c>
    </row>
    <row r="15" spans="1:22">
      <c r="A15">
        <v>287</v>
      </c>
      <c r="B15">
        <v>0</v>
      </c>
      <c r="C15">
        <v>121.53700000000001</v>
      </c>
      <c r="D15">
        <v>-56.506700000000002</v>
      </c>
      <c r="E15">
        <v>-383.49900000000002</v>
      </c>
      <c r="F15">
        <v>-90.830699999999993</v>
      </c>
      <c r="G15">
        <v>28.827200000000001</v>
      </c>
      <c r="H15">
        <v>11.8194</v>
      </c>
      <c r="I15" t="e">
        <f>IF(AND(Tabelle13[[#This Row],[AreaPx]]&gt;0,NOT(Tabelle13[[#This Row],[AreaPx]]="inf")),Tabelle13[[#This Row],[AreaPx]], NA())</f>
        <v>#N/A</v>
      </c>
      <c r="J15">
        <v>0</v>
      </c>
      <c r="K15">
        <v>0</v>
      </c>
      <c r="L15">
        <v>0</v>
      </c>
      <c r="M15">
        <v>20.2013</v>
      </c>
      <c r="N15">
        <v>0</v>
      </c>
      <c r="O15">
        <f>Tabelle13[[#This Row],[Roll]]-+Tabelle13[[#This Row],[Pitch]]</f>
        <v>-17.007800000000003</v>
      </c>
      <c r="P15">
        <f>SQRT(Tabelle13[[#This Row],[X]]^2 + Tabelle13[[#This Row],[Y]]^2 +Tabelle13[[#This Row],[Z]]^2)</f>
        <v>406.24590153611399</v>
      </c>
      <c r="Q15">
        <v>-249.52</v>
      </c>
      <c r="R15">
        <v>19.236499999999999</v>
      </c>
      <c r="S15">
        <v>-153.66900000000001</v>
      </c>
      <c r="T15">
        <v>89.169300000000007</v>
      </c>
      <c r="U15">
        <v>-28.827200000000001</v>
      </c>
      <c r="V15">
        <v>-11.8194</v>
      </c>
    </row>
    <row r="16" spans="1:22">
      <c r="A16">
        <v>306</v>
      </c>
      <c r="B16">
        <v>0</v>
      </c>
      <c r="C16">
        <v>121.53700000000001</v>
      </c>
      <c r="D16">
        <v>-56.506700000000002</v>
      </c>
      <c r="E16">
        <v>-383.49900000000002</v>
      </c>
      <c r="F16">
        <v>-90.830699999999993</v>
      </c>
      <c r="G16">
        <v>28.827200000000001</v>
      </c>
      <c r="H16">
        <v>11.8194</v>
      </c>
      <c r="I16" t="e">
        <f>IF(AND(Tabelle13[[#This Row],[AreaPx]]&gt;0,NOT(Tabelle13[[#This Row],[AreaPx]]="inf")),Tabelle13[[#This Row],[AreaPx]], NA())</f>
        <v>#N/A</v>
      </c>
      <c r="J16">
        <v>0</v>
      </c>
      <c r="K16">
        <v>0</v>
      </c>
      <c r="L16">
        <v>0</v>
      </c>
      <c r="M16">
        <v>20.2013</v>
      </c>
      <c r="N16">
        <v>0</v>
      </c>
      <c r="O16">
        <f>Tabelle13[[#This Row],[Roll]]-+Tabelle13[[#This Row],[Pitch]]</f>
        <v>-17.007800000000003</v>
      </c>
      <c r="P16">
        <f>SQRT(Tabelle13[[#This Row],[X]]^2 + Tabelle13[[#This Row],[Y]]^2 +Tabelle13[[#This Row],[Z]]^2)</f>
        <v>406.24590153611399</v>
      </c>
      <c r="Q16">
        <v>-249.52</v>
      </c>
      <c r="R16">
        <v>19.236499999999999</v>
      </c>
      <c r="S16">
        <v>-153.66900000000001</v>
      </c>
      <c r="T16">
        <v>89.169300000000007</v>
      </c>
      <c r="U16">
        <v>-28.827200000000001</v>
      </c>
      <c r="V16">
        <v>-11.8194</v>
      </c>
    </row>
    <row r="17" spans="1:22">
      <c r="A17">
        <v>322</v>
      </c>
      <c r="B17">
        <v>0</v>
      </c>
      <c r="C17">
        <v>121.53700000000001</v>
      </c>
      <c r="D17">
        <v>-56.506700000000002</v>
      </c>
      <c r="E17">
        <v>-383.49900000000002</v>
      </c>
      <c r="F17">
        <v>-90.830699999999993</v>
      </c>
      <c r="G17">
        <v>28.827200000000001</v>
      </c>
      <c r="H17">
        <v>11.8194</v>
      </c>
      <c r="I17" t="e">
        <f>IF(AND(Tabelle13[[#This Row],[AreaPx]]&gt;0,NOT(Tabelle13[[#This Row],[AreaPx]]="inf")),Tabelle13[[#This Row],[AreaPx]], NA())</f>
        <v>#N/A</v>
      </c>
      <c r="J17">
        <v>0</v>
      </c>
      <c r="K17">
        <v>0</v>
      </c>
      <c r="L17">
        <v>0</v>
      </c>
      <c r="M17">
        <v>20.2013</v>
      </c>
      <c r="N17">
        <v>0</v>
      </c>
      <c r="O17">
        <f>Tabelle13[[#This Row],[Roll]]-+Tabelle13[[#This Row],[Pitch]]</f>
        <v>-17.007800000000003</v>
      </c>
      <c r="P17">
        <f>SQRT(Tabelle13[[#This Row],[X]]^2 + Tabelle13[[#This Row],[Y]]^2 +Tabelle13[[#This Row],[Z]]^2)</f>
        <v>406.24590153611399</v>
      </c>
      <c r="Q17">
        <v>-249.52</v>
      </c>
      <c r="R17">
        <v>19.236499999999999</v>
      </c>
      <c r="S17">
        <v>-153.66900000000001</v>
      </c>
      <c r="T17">
        <v>89.169300000000007</v>
      </c>
      <c r="U17">
        <v>-28.827200000000001</v>
      </c>
      <c r="V17">
        <v>-11.8194</v>
      </c>
    </row>
    <row r="18" spans="1:22">
      <c r="A18">
        <v>334</v>
      </c>
      <c r="B18">
        <v>0</v>
      </c>
      <c r="C18">
        <v>121.53700000000001</v>
      </c>
      <c r="D18">
        <v>-56.506700000000002</v>
      </c>
      <c r="E18">
        <v>-383.49900000000002</v>
      </c>
      <c r="F18">
        <v>-90.830699999999993</v>
      </c>
      <c r="G18">
        <v>28.827200000000001</v>
      </c>
      <c r="H18">
        <v>11.8194</v>
      </c>
      <c r="I18" t="e">
        <f>IF(AND(Tabelle13[[#This Row],[AreaPx]]&gt;0,NOT(Tabelle13[[#This Row],[AreaPx]]="inf")),Tabelle13[[#This Row],[AreaPx]], NA())</f>
        <v>#N/A</v>
      </c>
      <c r="J18">
        <v>0</v>
      </c>
      <c r="K18">
        <v>0</v>
      </c>
      <c r="L18">
        <v>0</v>
      </c>
      <c r="M18">
        <v>20.2013</v>
      </c>
      <c r="N18">
        <v>0</v>
      </c>
      <c r="O18">
        <f>Tabelle13[[#This Row],[Roll]]-+Tabelle13[[#This Row],[Pitch]]</f>
        <v>-17.007800000000003</v>
      </c>
      <c r="P18">
        <f>SQRT(Tabelle13[[#This Row],[X]]^2 + Tabelle13[[#This Row],[Y]]^2 +Tabelle13[[#This Row],[Z]]^2)</f>
        <v>406.24590153611399</v>
      </c>
      <c r="Q18">
        <v>-249.52</v>
      </c>
      <c r="R18">
        <v>19.236499999999999</v>
      </c>
      <c r="S18">
        <v>-153.66900000000001</v>
      </c>
      <c r="T18">
        <v>89.169300000000007</v>
      </c>
      <c r="U18">
        <v>-28.827200000000001</v>
      </c>
      <c r="V18">
        <v>-11.8194</v>
      </c>
    </row>
    <row r="19" spans="1:22">
      <c r="A19">
        <v>345</v>
      </c>
      <c r="B19">
        <v>0</v>
      </c>
      <c r="C19">
        <v>121.53700000000001</v>
      </c>
      <c r="D19">
        <v>-56.506700000000002</v>
      </c>
      <c r="E19">
        <v>-383.49900000000002</v>
      </c>
      <c r="F19">
        <v>-90.830699999999993</v>
      </c>
      <c r="G19">
        <v>28.827200000000001</v>
      </c>
      <c r="H19">
        <v>11.8194</v>
      </c>
      <c r="I19" t="e">
        <f>IF(AND(Tabelle13[[#This Row],[AreaPx]]&gt;0,NOT(Tabelle13[[#This Row],[AreaPx]]="inf")),Tabelle13[[#This Row],[AreaPx]], NA())</f>
        <v>#N/A</v>
      </c>
      <c r="J19">
        <v>0</v>
      </c>
      <c r="K19">
        <v>0</v>
      </c>
      <c r="L19">
        <v>0</v>
      </c>
      <c r="M19">
        <v>20.2013</v>
      </c>
      <c r="N19">
        <v>0</v>
      </c>
      <c r="O19">
        <f>Tabelle13[[#This Row],[Roll]]-+Tabelle13[[#This Row],[Pitch]]</f>
        <v>-17.007800000000003</v>
      </c>
      <c r="P19">
        <f>SQRT(Tabelle13[[#This Row],[X]]^2 + Tabelle13[[#This Row],[Y]]^2 +Tabelle13[[#This Row],[Z]]^2)</f>
        <v>406.24590153611399</v>
      </c>
      <c r="Q19">
        <v>-249.52</v>
      </c>
      <c r="R19">
        <v>19.236499999999999</v>
      </c>
      <c r="S19">
        <v>-153.66900000000001</v>
      </c>
      <c r="T19">
        <v>89.169300000000007</v>
      </c>
      <c r="U19">
        <v>-28.827200000000001</v>
      </c>
      <c r="V19">
        <v>-11.8194</v>
      </c>
    </row>
    <row r="20" spans="1:22">
      <c r="A20">
        <v>373</v>
      </c>
      <c r="B20">
        <v>0</v>
      </c>
      <c r="C20">
        <v>121.53700000000001</v>
      </c>
      <c r="D20">
        <v>-56.506700000000002</v>
      </c>
      <c r="E20">
        <v>-383.49900000000002</v>
      </c>
      <c r="F20">
        <v>-90.830699999999993</v>
      </c>
      <c r="G20">
        <v>28.827200000000001</v>
      </c>
      <c r="H20">
        <v>11.8194</v>
      </c>
      <c r="I20" t="e">
        <f>IF(AND(Tabelle13[[#This Row],[AreaPx]]&gt;0,NOT(Tabelle13[[#This Row],[AreaPx]]="inf")),Tabelle13[[#This Row],[AreaPx]], NA())</f>
        <v>#N/A</v>
      </c>
      <c r="J20">
        <v>0</v>
      </c>
      <c r="K20">
        <v>0</v>
      </c>
      <c r="L20">
        <v>0</v>
      </c>
      <c r="M20">
        <v>20.2013</v>
      </c>
      <c r="N20">
        <v>0</v>
      </c>
      <c r="O20">
        <f>Tabelle13[[#This Row],[Roll]]-+Tabelle13[[#This Row],[Pitch]]</f>
        <v>-17.007800000000003</v>
      </c>
      <c r="P20">
        <f>SQRT(Tabelle13[[#This Row],[X]]^2 + Tabelle13[[#This Row],[Y]]^2 +Tabelle13[[#This Row],[Z]]^2)</f>
        <v>406.24590153611399</v>
      </c>
      <c r="Q20">
        <v>-249.52</v>
      </c>
      <c r="R20">
        <v>19.236499999999999</v>
      </c>
      <c r="S20">
        <v>-153.66900000000001</v>
      </c>
      <c r="T20">
        <v>89.169300000000007</v>
      </c>
      <c r="U20">
        <v>-28.827200000000001</v>
      </c>
      <c r="V20">
        <v>-11.8194</v>
      </c>
    </row>
    <row r="21" spans="1:22">
      <c r="A21">
        <v>405</v>
      </c>
      <c r="B21">
        <v>0</v>
      </c>
      <c r="C21">
        <v>121.53700000000001</v>
      </c>
      <c r="D21">
        <v>-56.506700000000002</v>
      </c>
      <c r="E21">
        <v>-383.49900000000002</v>
      </c>
      <c r="F21">
        <v>-90.830699999999993</v>
      </c>
      <c r="G21">
        <v>28.827200000000001</v>
      </c>
      <c r="H21">
        <v>11.8194</v>
      </c>
      <c r="I21" t="e">
        <f>IF(AND(Tabelle13[[#This Row],[AreaPx]]&gt;0,NOT(Tabelle13[[#This Row],[AreaPx]]="inf")),Tabelle13[[#This Row],[AreaPx]], NA())</f>
        <v>#N/A</v>
      </c>
      <c r="J21">
        <v>0</v>
      </c>
      <c r="K21">
        <v>0</v>
      </c>
      <c r="L21">
        <v>0</v>
      </c>
      <c r="M21">
        <v>20.2013</v>
      </c>
      <c r="N21">
        <v>0</v>
      </c>
      <c r="O21">
        <f>Tabelle13[[#This Row],[Roll]]-+Tabelle13[[#This Row],[Pitch]]</f>
        <v>-17.007800000000003</v>
      </c>
      <c r="P21">
        <f>SQRT(Tabelle13[[#This Row],[X]]^2 + Tabelle13[[#This Row],[Y]]^2 +Tabelle13[[#This Row],[Z]]^2)</f>
        <v>406.24590153611399</v>
      </c>
      <c r="Q21">
        <v>-249.52</v>
      </c>
      <c r="R21">
        <v>19.236499999999999</v>
      </c>
      <c r="S21">
        <v>-153.66900000000001</v>
      </c>
      <c r="T21">
        <v>89.169300000000007</v>
      </c>
      <c r="U21">
        <v>-28.827200000000001</v>
      </c>
      <c r="V21">
        <v>-11.8194</v>
      </c>
    </row>
    <row r="22" spans="1:22">
      <c r="A22">
        <v>421</v>
      </c>
      <c r="B22">
        <v>0</v>
      </c>
      <c r="C22">
        <v>121.53700000000001</v>
      </c>
      <c r="D22">
        <v>-56.506700000000002</v>
      </c>
      <c r="E22">
        <v>-383.49900000000002</v>
      </c>
      <c r="F22">
        <v>-90.830699999999993</v>
      </c>
      <c r="G22">
        <v>28.827200000000001</v>
      </c>
      <c r="H22">
        <v>11.8194</v>
      </c>
      <c r="I22" t="e">
        <f>IF(AND(Tabelle13[[#This Row],[AreaPx]]&gt;0,NOT(Tabelle13[[#This Row],[AreaPx]]="inf")),Tabelle13[[#This Row],[AreaPx]], NA())</f>
        <v>#N/A</v>
      </c>
      <c r="J22">
        <v>0</v>
      </c>
      <c r="K22">
        <v>0</v>
      </c>
      <c r="L22">
        <v>0</v>
      </c>
      <c r="M22">
        <v>20.2013</v>
      </c>
      <c r="N22">
        <v>0</v>
      </c>
      <c r="O22">
        <f>Tabelle13[[#This Row],[Roll]]-+Tabelle13[[#This Row],[Pitch]]</f>
        <v>-17.007800000000003</v>
      </c>
      <c r="P22">
        <f>SQRT(Tabelle13[[#This Row],[X]]^2 + Tabelle13[[#This Row],[Y]]^2 +Tabelle13[[#This Row],[Z]]^2)</f>
        <v>406.24590153611399</v>
      </c>
      <c r="Q22">
        <v>-249.52</v>
      </c>
      <c r="R22">
        <v>19.236499999999999</v>
      </c>
      <c r="S22">
        <v>-153.66900000000001</v>
      </c>
      <c r="T22">
        <v>89.169300000000007</v>
      </c>
      <c r="U22">
        <v>-28.827200000000001</v>
      </c>
      <c r="V22">
        <v>-11.8194</v>
      </c>
    </row>
    <row r="23" spans="1:22">
      <c r="A23">
        <v>446</v>
      </c>
      <c r="B23">
        <v>0</v>
      </c>
      <c r="C23">
        <v>121.53700000000001</v>
      </c>
      <c r="D23">
        <v>-56.506700000000002</v>
      </c>
      <c r="E23">
        <v>-383.49900000000002</v>
      </c>
      <c r="F23">
        <v>-90.830699999999993</v>
      </c>
      <c r="G23">
        <v>28.827200000000001</v>
      </c>
      <c r="H23">
        <v>11.8194</v>
      </c>
      <c r="I23" t="e">
        <f>IF(AND(Tabelle13[[#This Row],[AreaPx]]&gt;0,NOT(Tabelle13[[#This Row],[AreaPx]]="inf")),Tabelle13[[#This Row],[AreaPx]], NA())</f>
        <v>#N/A</v>
      </c>
      <c r="J23">
        <v>0</v>
      </c>
      <c r="K23">
        <v>0</v>
      </c>
      <c r="L23">
        <v>0</v>
      </c>
      <c r="M23">
        <v>20.2013</v>
      </c>
      <c r="N23">
        <v>0</v>
      </c>
      <c r="O23">
        <f>Tabelle13[[#This Row],[Roll]]-+Tabelle13[[#This Row],[Pitch]]</f>
        <v>-17.007800000000003</v>
      </c>
      <c r="P23">
        <f>SQRT(Tabelle13[[#This Row],[X]]^2 + Tabelle13[[#This Row],[Y]]^2 +Tabelle13[[#This Row],[Z]]^2)</f>
        <v>406.24590153611399</v>
      </c>
      <c r="Q23">
        <v>-249.52</v>
      </c>
      <c r="R23">
        <v>19.236499999999999</v>
      </c>
      <c r="S23">
        <v>-153.66900000000001</v>
      </c>
      <c r="T23">
        <v>89.169300000000007</v>
      </c>
      <c r="U23">
        <v>-28.827200000000001</v>
      </c>
      <c r="V23">
        <v>-11.8194</v>
      </c>
    </row>
    <row r="24" spans="1:22">
      <c r="A24">
        <v>468</v>
      </c>
      <c r="B24">
        <v>0</v>
      </c>
      <c r="C24">
        <v>121.53700000000001</v>
      </c>
      <c r="D24">
        <v>-56.506700000000002</v>
      </c>
      <c r="E24">
        <v>-383.49900000000002</v>
      </c>
      <c r="F24">
        <v>-90.830699999999993</v>
      </c>
      <c r="G24">
        <v>28.827200000000001</v>
      </c>
      <c r="H24">
        <v>11.8194</v>
      </c>
      <c r="I24" t="e">
        <f>IF(AND(Tabelle13[[#This Row],[AreaPx]]&gt;0,NOT(Tabelle13[[#This Row],[AreaPx]]="inf")),Tabelle13[[#This Row],[AreaPx]], NA())</f>
        <v>#N/A</v>
      </c>
      <c r="J24">
        <v>0</v>
      </c>
      <c r="K24">
        <v>0</v>
      </c>
      <c r="L24">
        <v>0</v>
      </c>
      <c r="M24">
        <v>20.2013</v>
      </c>
      <c r="N24">
        <v>0</v>
      </c>
      <c r="O24">
        <f>Tabelle13[[#This Row],[Roll]]-+Tabelle13[[#This Row],[Pitch]]</f>
        <v>-17.007800000000003</v>
      </c>
      <c r="P24">
        <f>SQRT(Tabelle13[[#This Row],[X]]^2 + Tabelle13[[#This Row],[Y]]^2 +Tabelle13[[#This Row],[Z]]^2)</f>
        <v>406.24590153611399</v>
      </c>
      <c r="Q24">
        <v>-249.52</v>
      </c>
      <c r="R24">
        <v>19.236499999999999</v>
      </c>
      <c r="S24">
        <v>-153.66900000000001</v>
      </c>
      <c r="T24">
        <v>89.169300000000007</v>
      </c>
      <c r="U24">
        <v>-28.827200000000001</v>
      </c>
      <c r="V24">
        <v>-11.8194</v>
      </c>
    </row>
    <row r="25" spans="1:22">
      <c r="A25">
        <v>479</v>
      </c>
      <c r="B25">
        <v>0</v>
      </c>
      <c r="C25">
        <v>121.53700000000001</v>
      </c>
      <c r="D25">
        <v>-56.506700000000002</v>
      </c>
      <c r="E25">
        <v>-383.49900000000002</v>
      </c>
      <c r="F25">
        <v>-90.830699999999993</v>
      </c>
      <c r="G25">
        <v>28.827200000000001</v>
      </c>
      <c r="H25">
        <v>11.8194</v>
      </c>
      <c r="I25" t="e">
        <f>IF(AND(Tabelle13[[#This Row],[AreaPx]]&gt;0,NOT(Tabelle13[[#This Row],[AreaPx]]="inf")),Tabelle13[[#This Row],[AreaPx]], NA())</f>
        <v>#N/A</v>
      </c>
      <c r="J25">
        <v>0</v>
      </c>
      <c r="K25">
        <v>0</v>
      </c>
      <c r="L25">
        <v>0</v>
      </c>
      <c r="M25">
        <v>20.2013</v>
      </c>
      <c r="N25">
        <v>0</v>
      </c>
      <c r="O25">
        <f>Tabelle13[[#This Row],[Roll]]-+Tabelle13[[#This Row],[Pitch]]</f>
        <v>-17.007800000000003</v>
      </c>
      <c r="P25">
        <f>SQRT(Tabelle13[[#This Row],[X]]^2 + Tabelle13[[#This Row],[Y]]^2 +Tabelle13[[#This Row],[Z]]^2)</f>
        <v>406.24590153611399</v>
      </c>
      <c r="Q25">
        <v>-249.52</v>
      </c>
      <c r="R25">
        <v>19.236499999999999</v>
      </c>
      <c r="S25">
        <v>-153.66900000000001</v>
      </c>
      <c r="T25">
        <v>89.169300000000007</v>
      </c>
      <c r="U25">
        <v>-28.827200000000001</v>
      </c>
      <c r="V25">
        <v>-11.8194</v>
      </c>
    </row>
    <row r="26" spans="1:22">
      <c r="A26">
        <v>501</v>
      </c>
      <c r="B26">
        <v>0</v>
      </c>
      <c r="C26">
        <v>121.53700000000001</v>
      </c>
      <c r="D26">
        <v>-56.506700000000002</v>
      </c>
      <c r="E26">
        <v>-383.49900000000002</v>
      </c>
      <c r="F26">
        <v>-90.830699999999993</v>
      </c>
      <c r="G26">
        <v>28.827200000000001</v>
      </c>
      <c r="H26">
        <v>11.8194</v>
      </c>
      <c r="I26" t="e">
        <f>IF(AND(Tabelle13[[#This Row],[AreaPx]]&gt;0,NOT(Tabelle13[[#This Row],[AreaPx]]="inf")),Tabelle13[[#This Row],[AreaPx]], NA())</f>
        <v>#N/A</v>
      </c>
      <c r="J26">
        <v>0</v>
      </c>
      <c r="K26">
        <v>0</v>
      </c>
      <c r="L26">
        <v>0</v>
      </c>
      <c r="M26">
        <v>20.2013</v>
      </c>
      <c r="N26">
        <v>0</v>
      </c>
      <c r="O26">
        <f>Tabelle13[[#This Row],[Roll]]-+Tabelle13[[#This Row],[Pitch]]</f>
        <v>-17.007800000000003</v>
      </c>
      <c r="P26">
        <f>SQRT(Tabelle13[[#This Row],[X]]^2 + Tabelle13[[#This Row],[Y]]^2 +Tabelle13[[#This Row],[Z]]^2)</f>
        <v>406.24590153611399</v>
      </c>
      <c r="Q26">
        <v>-249.52</v>
      </c>
      <c r="R26">
        <v>19.236499999999999</v>
      </c>
      <c r="S26">
        <v>-153.66900000000001</v>
      </c>
      <c r="T26">
        <v>89.169300000000007</v>
      </c>
      <c r="U26">
        <v>-28.827200000000001</v>
      </c>
      <c r="V26">
        <v>-11.8194</v>
      </c>
    </row>
    <row r="27" spans="1:22">
      <c r="A27">
        <v>509</v>
      </c>
      <c r="B27">
        <v>0</v>
      </c>
      <c r="C27">
        <v>121.53700000000001</v>
      </c>
      <c r="D27">
        <v>-56.506700000000002</v>
      </c>
      <c r="E27">
        <v>-383.49900000000002</v>
      </c>
      <c r="F27">
        <v>-90.830699999999993</v>
      </c>
      <c r="G27">
        <v>28.827200000000001</v>
      </c>
      <c r="H27">
        <v>11.8194</v>
      </c>
      <c r="I27" t="e">
        <f>IF(AND(Tabelle13[[#This Row],[AreaPx]]&gt;0,NOT(Tabelle13[[#This Row],[AreaPx]]="inf")),Tabelle13[[#This Row],[AreaPx]], NA())</f>
        <v>#N/A</v>
      </c>
      <c r="J27">
        <v>0</v>
      </c>
      <c r="K27">
        <v>0</v>
      </c>
      <c r="L27">
        <v>0</v>
      </c>
      <c r="M27">
        <v>20.2013</v>
      </c>
      <c r="N27">
        <v>0</v>
      </c>
      <c r="O27">
        <f>Tabelle13[[#This Row],[Roll]]-+Tabelle13[[#This Row],[Pitch]]</f>
        <v>-17.007800000000003</v>
      </c>
      <c r="P27">
        <f>SQRT(Tabelle13[[#This Row],[X]]^2 + Tabelle13[[#This Row],[Y]]^2 +Tabelle13[[#This Row],[Z]]^2)</f>
        <v>406.24590153611399</v>
      </c>
      <c r="Q27">
        <v>-249.52</v>
      </c>
      <c r="R27">
        <v>19.236499999999999</v>
      </c>
      <c r="S27">
        <v>-153.66900000000001</v>
      </c>
      <c r="T27">
        <v>89.169300000000007</v>
      </c>
      <c r="U27">
        <v>-28.827200000000001</v>
      </c>
      <c r="V27">
        <v>-11.8194</v>
      </c>
    </row>
    <row r="28" spans="1:22">
      <c r="A28">
        <v>529</v>
      </c>
      <c r="B28">
        <v>0</v>
      </c>
      <c r="C28">
        <v>121.53700000000001</v>
      </c>
      <c r="D28">
        <v>-56.506700000000002</v>
      </c>
      <c r="E28">
        <v>-383.49900000000002</v>
      </c>
      <c r="F28">
        <v>-90.830699999999993</v>
      </c>
      <c r="G28">
        <v>28.827200000000001</v>
      </c>
      <c r="H28">
        <v>11.8194</v>
      </c>
      <c r="I28" t="e">
        <f>IF(AND(Tabelle13[[#This Row],[AreaPx]]&gt;0,NOT(Tabelle13[[#This Row],[AreaPx]]="inf")),Tabelle13[[#This Row],[AreaPx]], NA())</f>
        <v>#N/A</v>
      </c>
      <c r="J28">
        <v>0</v>
      </c>
      <c r="K28">
        <v>0</v>
      </c>
      <c r="L28">
        <v>0</v>
      </c>
      <c r="M28">
        <v>20.2013</v>
      </c>
      <c r="N28">
        <v>0</v>
      </c>
      <c r="O28">
        <f>Tabelle13[[#This Row],[Roll]]-+Tabelle13[[#This Row],[Pitch]]</f>
        <v>-17.007800000000003</v>
      </c>
      <c r="P28">
        <f>SQRT(Tabelle13[[#This Row],[X]]^2 + Tabelle13[[#This Row],[Y]]^2 +Tabelle13[[#This Row],[Z]]^2)</f>
        <v>406.24590153611399</v>
      </c>
      <c r="Q28">
        <v>-249.52</v>
      </c>
      <c r="R28">
        <v>19.236499999999999</v>
      </c>
      <c r="S28">
        <v>-153.66900000000001</v>
      </c>
      <c r="T28">
        <v>89.169300000000007</v>
      </c>
      <c r="U28">
        <v>-28.827200000000001</v>
      </c>
      <c r="V28">
        <v>-11.8194</v>
      </c>
    </row>
    <row r="29" spans="1:22">
      <c r="A29">
        <v>542</v>
      </c>
      <c r="B29">
        <v>0</v>
      </c>
      <c r="C29">
        <v>121.53700000000001</v>
      </c>
      <c r="D29">
        <v>-56.506700000000002</v>
      </c>
      <c r="E29">
        <v>-383.49900000000002</v>
      </c>
      <c r="F29">
        <v>-90.830699999999993</v>
      </c>
      <c r="G29">
        <v>28.827200000000001</v>
      </c>
      <c r="H29">
        <v>11.8194</v>
      </c>
      <c r="I29" t="e">
        <f>IF(AND(Tabelle13[[#This Row],[AreaPx]]&gt;0,NOT(Tabelle13[[#This Row],[AreaPx]]="inf")),Tabelle13[[#This Row],[AreaPx]], NA())</f>
        <v>#N/A</v>
      </c>
      <c r="J29">
        <v>0</v>
      </c>
      <c r="K29">
        <v>0</v>
      </c>
      <c r="L29">
        <v>0</v>
      </c>
      <c r="M29">
        <v>20.2013</v>
      </c>
      <c r="N29">
        <v>0</v>
      </c>
      <c r="O29">
        <f>Tabelle13[[#This Row],[Roll]]-+Tabelle13[[#This Row],[Pitch]]</f>
        <v>-17.007800000000003</v>
      </c>
      <c r="P29">
        <f>SQRT(Tabelle13[[#This Row],[X]]^2 + Tabelle13[[#This Row],[Y]]^2 +Tabelle13[[#This Row],[Z]]^2)</f>
        <v>406.24590153611399</v>
      </c>
      <c r="Q29">
        <v>-249.52</v>
      </c>
      <c r="R29">
        <v>19.236499999999999</v>
      </c>
      <c r="S29">
        <v>-153.66900000000001</v>
      </c>
      <c r="T29">
        <v>89.169300000000007</v>
      </c>
      <c r="U29">
        <v>-28.827200000000001</v>
      </c>
      <c r="V29">
        <v>-11.8194</v>
      </c>
    </row>
    <row r="30" spans="1:22">
      <c r="A30">
        <v>567</v>
      </c>
      <c r="B30">
        <v>0</v>
      </c>
      <c r="C30">
        <v>121.53700000000001</v>
      </c>
      <c r="D30">
        <v>-56.506700000000002</v>
      </c>
      <c r="E30">
        <v>-383.49900000000002</v>
      </c>
      <c r="F30">
        <v>-90.830699999999993</v>
      </c>
      <c r="G30">
        <v>28.827200000000001</v>
      </c>
      <c r="H30">
        <v>11.8194</v>
      </c>
      <c r="I30" t="e">
        <f>IF(AND(Tabelle13[[#This Row],[AreaPx]]&gt;0,NOT(Tabelle13[[#This Row],[AreaPx]]="inf")),Tabelle13[[#This Row],[AreaPx]], NA())</f>
        <v>#N/A</v>
      </c>
      <c r="J30">
        <v>0</v>
      </c>
      <c r="K30">
        <v>0</v>
      </c>
      <c r="L30">
        <v>0</v>
      </c>
      <c r="M30">
        <v>20.2013</v>
      </c>
      <c r="N30">
        <v>0</v>
      </c>
      <c r="O30">
        <f>Tabelle13[[#This Row],[Roll]]-+Tabelle13[[#This Row],[Pitch]]</f>
        <v>-17.007800000000003</v>
      </c>
      <c r="P30">
        <f>SQRT(Tabelle13[[#This Row],[X]]^2 + Tabelle13[[#This Row],[Y]]^2 +Tabelle13[[#This Row],[Z]]^2)</f>
        <v>406.24590153611399</v>
      </c>
      <c r="Q30">
        <v>-249.52</v>
      </c>
      <c r="R30">
        <v>19.236499999999999</v>
      </c>
      <c r="S30">
        <v>-153.66900000000001</v>
      </c>
      <c r="T30">
        <v>89.169300000000007</v>
      </c>
      <c r="U30">
        <v>-28.827200000000001</v>
      </c>
      <c r="V30">
        <v>-11.8194</v>
      </c>
    </row>
    <row r="31" spans="1:22">
      <c r="A31">
        <v>576</v>
      </c>
      <c r="B31">
        <v>0</v>
      </c>
      <c r="C31">
        <v>121.53700000000001</v>
      </c>
      <c r="D31">
        <v>-56.506700000000002</v>
      </c>
      <c r="E31">
        <v>-383.49900000000002</v>
      </c>
      <c r="F31">
        <v>-90.830699999999993</v>
      </c>
      <c r="G31">
        <v>28.827200000000001</v>
      </c>
      <c r="H31">
        <v>11.8194</v>
      </c>
      <c r="I31" t="e">
        <f>IF(AND(Tabelle13[[#This Row],[AreaPx]]&gt;0,NOT(Tabelle13[[#This Row],[AreaPx]]="inf")),Tabelle13[[#This Row],[AreaPx]], NA())</f>
        <v>#N/A</v>
      </c>
      <c r="J31">
        <v>0</v>
      </c>
      <c r="K31">
        <v>0</v>
      </c>
      <c r="L31">
        <v>0</v>
      </c>
      <c r="M31">
        <v>20.2013</v>
      </c>
      <c r="N31">
        <v>0</v>
      </c>
      <c r="O31">
        <f>Tabelle13[[#This Row],[Roll]]-+Tabelle13[[#This Row],[Pitch]]</f>
        <v>-17.007800000000003</v>
      </c>
      <c r="P31">
        <f>SQRT(Tabelle13[[#This Row],[X]]^2 + Tabelle13[[#This Row],[Y]]^2 +Tabelle13[[#This Row],[Z]]^2)</f>
        <v>406.24590153611399</v>
      </c>
      <c r="Q31">
        <v>-249.52</v>
      </c>
      <c r="R31">
        <v>19.236499999999999</v>
      </c>
      <c r="S31">
        <v>-153.66900000000001</v>
      </c>
      <c r="T31">
        <v>89.169300000000007</v>
      </c>
      <c r="U31">
        <v>-28.827200000000001</v>
      </c>
      <c r="V31">
        <v>-11.8194</v>
      </c>
    </row>
    <row r="32" spans="1:22">
      <c r="A32">
        <v>597</v>
      </c>
      <c r="B32">
        <v>0</v>
      </c>
      <c r="C32">
        <v>121.53700000000001</v>
      </c>
      <c r="D32">
        <v>-56.506700000000002</v>
      </c>
      <c r="E32">
        <v>-383.49900000000002</v>
      </c>
      <c r="F32">
        <v>-90.830699999999993</v>
      </c>
      <c r="G32">
        <v>28.827200000000001</v>
      </c>
      <c r="H32">
        <v>11.8194</v>
      </c>
      <c r="I32" t="e">
        <f>IF(AND(Tabelle13[[#This Row],[AreaPx]]&gt;0,NOT(Tabelle13[[#This Row],[AreaPx]]="inf")),Tabelle13[[#This Row],[AreaPx]], NA())</f>
        <v>#N/A</v>
      </c>
      <c r="J32">
        <v>0</v>
      </c>
      <c r="K32">
        <v>0</v>
      </c>
      <c r="L32">
        <v>0</v>
      </c>
      <c r="M32">
        <v>20.2013</v>
      </c>
      <c r="N32">
        <v>0</v>
      </c>
      <c r="O32">
        <f>Tabelle13[[#This Row],[Roll]]-+Tabelle13[[#This Row],[Pitch]]</f>
        <v>-17.007800000000003</v>
      </c>
      <c r="P32">
        <f>SQRT(Tabelle13[[#This Row],[X]]^2 + Tabelle13[[#This Row],[Y]]^2 +Tabelle13[[#This Row],[Z]]^2)</f>
        <v>406.24590153611399</v>
      </c>
      <c r="Q32">
        <v>-249.52</v>
      </c>
      <c r="R32">
        <v>19.236499999999999</v>
      </c>
      <c r="S32">
        <v>-153.66900000000001</v>
      </c>
      <c r="T32">
        <v>89.169300000000007</v>
      </c>
      <c r="U32">
        <v>-28.827200000000001</v>
      </c>
      <c r="V32">
        <v>-11.8194</v>
      </c>
    </row>
    <row r="33" spans="1:22">
      <c r="A33">
        <v>611</v>
      </c>
      <c r="B33">
        <v>0</v>
      </c>
      <c r="C33">
        <v>121.53700000000001</v>
      </c>
      <c r="D33">
        <v>-56.506700000000002</v>
      </c>
      <c r="E33">
        <v>-383.49900000000002</v>
      </c>
      <c r="F33">
        <v>-90.830699999999993</v>
      </c>
      <c r="G33">
        <v>28.827200000000001</v>
      </c>
      <c r="H33">
        <v>11.8194</v>
      </c>
      <c r="I33" t="e">
        <f>IF(AND(Tabelle13[[#This Row],[AreaPx]]&gt;0,NOT(Tabelle13[[#This Row],[AreaPx]]="inf")),Tabelle13[[#This Row],[AreaPx]], NA())</f>
        <v>#N/A</v>
      </c>
      <c r="J33">
        <v>0</v>
      </c>
      <c r="K33">
        <v>0</v>
      </c>
      <c r="L33">
        <v>0</v>
      </c>
      <c r="M33">
        <v>20.2013</v>
      </c>
      <c r="N33">
        <v>0</v>
      </c>
      <c r="O33">
        <f>Tabelle13[[#This Row],[Roll]]-+Tabelle13[[#This Row],[Pitch]]</f>
        <v>-17.007800000000003</v>
      </c>
      <c r="P33">
        <f>SQRT(Tabelle13[[#This Row],[X]]^2 + Tabelle13[[#This Row],[Y]]^2 +Tabelle13[[#This Row],[Z]]^2)</f>
        <v>406.24590153611399</v>
      </c>
      <c r="Q33">
        <v>-249.52</v>
      </c>
      <c r="R33">
        <v>19.236499999999999</v>
      </c>
      <c r="S33">
        <v>-153.66900000000001</v>
      </c>
      <c r="T33">
        <v>89.169300000000007</v>
      </c>
      <c r="U33">
        <v>-28.827200000000001</v>
      </c>
      <c r="V33">
        <v>-11.8194</v>
      </c>
    </row>
    <row r="34" spans="1:22">
      <c r="A34">
        <v>634</v>
      </c>
      <c r="B34">
        <v>0</v>
      </c>
      <c r="C34">
        <v>121.53700000000001</v>
      </c>
      <c r="D34">
        <v>-56.506700000000002</v>
      </c>
      <c r="E34">
        <v>-383.49900000000002</v>
      </c>
      <c r="F34">
        <v>-90.830699999999993</v>
      </c>
      <c r="G34">
        <v>28.827200000000001</v>
      </c>
      <c r="H34">
        <v>11.8194</v>
      </c>
      <c r="I34" t="e">
        <f>IF(AND(Tabelle13[[#This Row],[AreaPx]]&gt;0,NOT(Tabelle13[[#This Row],[AreaPx]]="inf")),Tabelle13[[#This Row],[AreaPx]], NA())</f>
        <v>#N/A</v>
      </c>
      <c r="J34">
        <v>0</v>
      </c>
      <c r="K34">
        <v>0</v>
      </c>
      <c r="L34">
        <v>0</v>
      </c>
      <c r="M34">
        <v>20.2013</v>
      </c>
      <c r="N34">
        <v>0</v>
      </c>
      <c r="O34">
        <f>Tabelle13[[#This Row],[Roll]]-+Tabelle13[[#This Row],[Pitch]]</f>
        <v>-17.007800000000003</v>
      </c>
      <c r="P34">
        <f>SQRT(Tabelle13[[#This Row],[X]]^2 + Tabelle13[[#This Row],[Y]]^2 +Tabelle13[[#This Row],[Z]]^2)</f>
        <v>406.24590153611399</v>
      </c>
      <c r="Q34">
        <v>-249.52</v>
      </c>
      <c r="R34">
        <v>19.236499999999999</v>
      </c>
      <c r="S34">
        <v>-153.66900000000001</v>
      </c>
      <c r="T34">
        <v>89.169300000000007</v>
      </c>
      <c r="U34">
        <v>-28.827200000000001</v>
      </c>
      <c r="V34">
        <v>-11.8194</v>
      </c>
    </row>
    <row r="35" spans="1:22">
      <c r="A35">
        <v>647</v>
      </c>
      <c r="B35">
        <v>0</v>
      </c>
      <c r="C35">
        <v>121.53700000000001</v>
      </c>
      <c r="D35">
        <v>-56.506700000000002</v>
      </c>
      <c r="E35">
        <v>-383.49900000000002</v>
      </c>
      <c r="F35">
        <v>-90.830699999999993</v>
      </c>
      <c r="G35">
        <v>28.827200000000001</v>
      </c>
      <c r="H35">
        <v>11.8194</v>
      </c>
      <c r="I35" t="e">
        <f>IF(AND(Tabelle13[[#This Row],[AreaPx]]&gt;0,NOT(Tabelle13[[#This Row],[AreaPx]]="inf")),Tabelle13[[#This Row],[AreaPx]], NA())</f>
        <v>#N/A</v>
      </c>
      <c r="J35">
        <v>0</v>
      </c>
      <c r="K35">
        <v>0</v>
      </c>
      <c r="L35">
        <v>0</v>
      </c>
      <c r="M35">
        <v>20.2013</v>
      </c>
      <c r="N35">
        <v>0</v>
      </c>
      <c r="O35">
        <f>Tabelle13[[#This Row],[Roll]]-+Tabelle13[[#This Row],[Pitch]]</f>
        <v>-17.007800000000003</v>
      </c>
      <c r="P35">
        <f>SQRT(Tabelle13[[#This Row],[X]]^2 + Tabelle13[[#This Row],[Y]]^2 +Tabelle13[[#This Row],[Z]]^2)</f>
        <v>406.24590153611399</v>
      </c>
      <c r="Q35">
        <v>-249.52</v>
      </c>
      <c r="R35">
        <v>19.236499999999999</v>
      </c>
      <c r="S35">
        <v>-153.66900000000001</v>
      </c>
      <c r="T35">
        <v>89.169300000000007</v>
      </c>
      <c r="U35">
        <v>-28.827200000000001</v>
      </c>
      <c r="V35">
        <v>-11.8194</v>
      </c>
    </row>
    <row r="36" spans="1:22">
      <c r="A36">
        <v>670</v>
      </c>
      <c r="B36">
        <v>0</v>
      </c>
      <c r="C36">
        <v>121.53700000000001</v>
      </c>
      <c r="D36">
        <v>-56.506700000000002</v>
      </c>
      <c r="E36">
        <v>-383.49900000000002</v>
      </c>
      <c r="F36">
        <v>-90.830699999999993</v>
      </c>
      <c r="G36">
        <v>28.827200000000001</v>
      </c>
      <c r="H36">
        <v>11.8194</v>
      </c>
      <c r="I36" t="e">
        <f>IF(AND(Tabelle13[[#This Row],[AreaPx]]&gt;0,NOT(Tabelle13[[#This Row],[AreaPx]]="inf")),Tabelle13[[#This Row],[AreaPx]], NA())</f>
        <v>#N/A</v>
      </c>
      <c r="J36">
        <v>0</v>
      </c>
      <c r="K36">
        <v>0</v>
      </c>
      <c r="L36">
        <v>0</v>
      </c>
      <c r="M36">
        <v>20.2013</v>
      </c>
      <c r="N36">
        <v>0</v>
      </c>
      <c r="O36">
        <f>Tabelle13[[#This Row],[Roll]]-+Tabelle13[[#This Row],[Pitch]]</f>
        <v>-17.007800000000003</v>
      </c>
      <c r="P36">
        <f>SQRT(Tabelle13[[#This Row],[X]]^2 + Tabelle13[[#This Row],[Y]]^2 +Tabelle13[[#This Row],[Z]]^2)</f>
        <v>406.24590153611399</v>
      </c>
      <c r="Q36">
        <v>-249.52</v>
      </c>
      <c r="R36">
        <v>19.236499999999999</v>
      </c>
      <c r="S36">
        <v>-153.66900000000001</v>
      </c>
      <c r="T36">
        <v>89.169300000000007</v>
      </c>
      <c r="U36">
        <v>-28.827200000000001</v>
      </c>
      <c r="V36">
        <v>-11.8194</v>
      </c>
    </row>
    <row r="37" spans="1:22">
      <c r="A37">
        <v>680</v>
      </c>
      <c r="B37">
        <v>0</v>
      </c>
      <c r="C37">
        <v>121.53700000000001</v>
      </c>
      <c r="D37">
        <v>-56.506700000000002</v>
      </c>
      <c r="E37">
        <v>-383.49900000000002</v>
      </c>
      <c r="F37">
        <v>-90.830699999999993</v>
      </c>
      <c r="G37">
        <v>28.827200000000001</v>
      </c>
      <c r="H37">
        <v>11.8194</v>
      </c>
      <c r="I37" t="e">
        <f>IF(AND(Tabelle13[[#This Row],[AreaPx]]&gt;0,NOT(Tabelle13[[#This Row],[AreaPx]]="inf")),Tabelle13[[#This Row],[AreaPx]], NA())</f>
        <v>#N/A</v>
      </c>
      <c r="J37">
        <v>0</v>
      </c>
      <c r="K37">
        <v>0</v>
      </c>
      <c r="L37">
        <v>0</v>
      </c>
      <c r="M37">
        <v>20.2013</v>
      </c>
      <c r="N37">
        <v>0</v>
      </c>
      <c r="O37">
        <f>Tabelle13[[#This Row],[Roll]]-+Tabelle13[[#This Row],[Pitch]]</f>
        <v>-17.007800000000003</v>
      </c>
      <c r="P37">
        <f>SQRT(Tabelle13[[#This Row],[X]]^2 + Tabelle13[[#This Row],[Y]]^2 +Tabelle13[[#This Row],[Z]]^2)</f>
        <v>406.24590153611399</v>
      </c>
      <c r="Q37">
        <v>-249.52</v>
      </c>
      <c r="R37">
        <v>19.236499999999999</v>
      </c>
      <c r="S37">
        <v>-153.66900000000001</v>
      </c>
      <c r="T37">
        <v>89.169300000000007</v>
      </c>
      <c r="U37">
        <v>-28.827200000000001</v>
      </c>
      <c r="V37">
        <v>-11.8194</v>
      </c>
    </row>
    <row r="38" spans="1:22">
      <c r="A38">
        <v>699</v>
      </c>
      <c r="B38">
        <v>0</v>
      </c>
      <c r="C38">
        <v>121.53700000000001</v>
      </c>
      <c r="D38">
        <v>-56.506700000000002</v>
      </c>
      <c r="E38">
        <v>-383.49900000000002</v>
      </c>
      <c r="F38">
        <v>-90.830699999999993</v>
      </c>
      <c r="G38">
        <v>28.827200000000001</v>
      </c>
      <c r="H38">
        <v>11.8194</v>
      </c>
      <c r="I38" t="e">
        <f>IF(AND(Tabelle13[[#This Row],[AreaPx]]&gt;0,NOT(Tabelle13[[#This Row],[AreaPx]]="inf")),Tabelle13[[#This Row],[AreaPx]], NA())</f>
        <v>#N/A</v>
      </c>
      <c r="J38">
        <v>0</v>
      </c>
      <c r="K38">
        <v>0</v>
      </c>
      <c r="L38">
        <v>0</v>
      </c>
      <c r="M38">
        <v>20.2013</v>
      </c>
      <c r="N38">
        <v>0</v>
      </c>
      <c r="O38">
        <f>Tabelle13[[#This Row],[Roll]]-+Tabelle13[[#This Row],[Pitch]]</f>
        <v>-17.007800000000003</v>
      </c>
      <c r="P38">
        <f>SQRT(Tabelle13[[#This Row],[X]]^2 + Tabelle13[[#This Row],[Y]]^2 +Tabelle13[[#This Row],[Z]]^2)</f>
        <v>406.24590153611399</v>
      </c>
      <c r="Q38">
        <v>-249.52</v>
      </c>
      <c r="R38">
        <v>19.236499999999999</v>
      </c>
      <c r="S38">
        <v>-153.66900000000001</v>
      </c>
      <c r="T38">
        <v>89.169300000000007</v>
      </c>
      <c r="U38">
        <v>-28.827200000000001</v>
      </c>
      <c r="V38">
        <v>-11.8194</v>
      </c>
    </row>
    <row r="39" spans="1:22">
      <c r="A39">
        <v>707</v>
      </c>
      <c r="B39">
        <v>0</v>
      </c>
      <c r="C39">
        <v>121.53700000000001</v>
      </c>
      <c r="D39">
        <v>-56.506700000000002</v>
      </c>
      <c r="E39">
        <v>-383.49900000000002</v>
      </c>
      <c r="F39">
        <v>-90.830699999999993</v>
      </c>
      <c r="G39">
        <v>28.827200000000001</v>
      </c>
      <c r="H39">
        <v>11.8194</v>
      </c>
      <c r="I39" t="e">
        <f>IF(AND(Tabelle13[[#This Row],[AreaPx]]&gt;0,NOT(Tabelle13[[#This Row],[AreaPx]]="inf")),Tabelle13[[#This Row],[AreaPx]], NA())</f>
        <v>#N/A</v>
      </c>
      <c r="J39">
        <v>0</v>
      </c>
      <c r="K39">
        <v>0</v>
      </c>
      <c r="L39">
        <v>0</v>
      </c>
      <c r="M39">
        <v>20.2013</v>
      </c>
      <c r="N39">
        <v>0</v>
      </c>
      <c r="O39">
        <f>Tabelle13[[#This Row],[Roll]]-+Tabelle13[[#This Row],[Pitch]]</f>
        <v>-17.007800000000003</v>
      </c>
      <c r="P39">
        <f>SQRT(Tabelle13[[#This Row],[X]]^2 + Tabelle13[[#This Row],[Y]]^2 +Tabelle13[[#This Row],[Z]]^2)</f>
        <v>406.24590153611399</v>
      </c>
      <c r="Q39">
        <v>-249.52</v>
      </c>
      <c r="R39">
        <v>19.236499999999999</v>
      </c>
      <c r="S39">
        <v>-153.66900000000001</v>
      </c>
      <c r="T39">
        <v>89.169300000000007</v>
      </c>
      <c r="U39">
        <v>-28.827200000000001</v>
      </c>
      <c r="V39">
        <v>-11.8194</v>
      </c>
    </row>
    <row r="40" spans="1:22">
      <c r="A40">
        <v>722</v>
      </c>
      <c r="B40">
        <v>0</v>
      </c>
      <c r="C40">
        <v>121.53700000000001</v>
      </c>
      <c r="D40">
        <v>-56.506700000000002</v>
      </c>
      <c r="E40">
        <v>-383.49900000000002</v>
      </c>
      <c r="F40">
        <v>-90.830699999999993</v>
      </c>
      <c r="G40">
        <v>28.827200000000001</v>
      </c>
      <c r="H40">
        <v>11.8194</v>
      </c>
      <c r="I40" t="e">
        <f>IF(AND(Tabelle13[[#This Row],[AreaPx]]&gt;0,NOT(Tabelle13[[#This Row],[AreaPx]]="inf")),Tabelle13[[#This Row],[AreaPx]], NA())</f>
        <v>#N/A</v>
      </c>
      <c r="J40">
        <v>0</v>
      </c>
      <c r="K40">
        <v>0</v>
      </c>
      <c r="L40">
        <v>0</v>
      </c>
      <c r="M40">
        <v>20.2013</v>
      </c>
      <c r="N40">
        <v>0</v>
      </c>
      <c r="O40">
        <f>Tabelle13[[#This Row],[Roll]]-+Tabelle13[[#This Row],[Pitch]]</f>
        <v>-17.007800000000003</v>
      </c>
      <c r="P40">
        <f>SQRT(Tabelle13[[#This Row],[X]]^2 + Tabelle13[[#This Row],[Y]]^2 +Tabelle13[[#This Row],[Z]]^2)</f>
        <v>406.24590153611399</v>
      </c>
      <c r="Q40">
        <v>-249.52</v>
      </c>
      <c r="R40">
        <v>19.236499999999999</v>
      </c>
      <c r="S40">
        <v>-153.66900000000001</v>
      </c>
      <c r="T40">
        <v>89.169300000000007</v>
      </c>
      <c r="U40">
        <v>-28.827200000000001</v>
      </c>
      <c r="V40">
        <v>-11.8194</v>
      </c>
    </row>
    <row r="41" spans="1:22">
      <c r="A41">
        <v>729</v>
      </c>
      <c r="B41">
        <v>0</v>
      </c>
      <c r="C41">
        <v>121.53700000000001</v>
      </c>
      <c r="D41">
        <v>-56.506700000000002</v>
      </c>
      <c r="E41">
        <v>-383.49900000000002</v>
      </c>
      <c r="F41">
        <v>-90.830699999999993</v>
      </c>
      <c r="G41">
        <v>28.827200000000001</v>
      </c>
      <c r="H41">
        <v>11.8194</v>
      </c>
      <c r="I41" t="e">
        <f>IF(AND(Tabelle13[[#This Row],[AreaPx]]&gt;0,NOT(Tabelle13[[#This Row],[AreaPx]]="inf")),Tabelle13[[#This Row],[AreaPx]], NA())</f>
        <v>#N/A</v>
      </c>
      <c r="J41">
        <v>0</v>
      </c>
      <c r="K41">
        <v>0</v>
      </c>
      <c r="L41">
        <v>0</v>
      </c>
      <c r="M41">
        <v>20.2013</v>
      </c>
      <c r="N41">
        <v>0</v>
      </c>
      <c r="O41">
        <f>Tabelle13[[#This Row],[Roll]]-+Tabelle13[[#This Row],[Pitch]]</f>
        <v>-17.007800000000003</v>
      </c>
      <c r="P41">
        <f>SQRT(Tabelle13[[#This Row],[X]]^2 + Tabelle13[[#This Row],[Y]]^2 +Tabelle13[[#This Row],[Z]]^2)</f>
        <v>406.24590153611399</v>
      </c>
      <c r="Q41">
        <v>-249.52</v>
      </c>
      <c r="R41">
        <v>19.236499999999999</v>
      </c>
      <c r="S41">
        <v>-153.66900000000001</v>
      </c>
      <c r="T41">
        <v>89.169300000000007</v>
      </c>
      <c r="U41">
        <v>-28.827200000000001</v>
      </c>
      <c r="V41">
        <v>-11.8194</v>
      </c>
    </row>
    <row r="42" spans="1:22">
      <c r="A42">
        <v>736</v>
      </c>
      <c r="B42">
        <v>0</v>
      </c>
      <c r="C42">
        <v>121.53700000000001</v>
      </c>
      <c r="D42">
        <v>-56.506700000000002</v>
      </c>
      <c r="E42">
        <v>-383.49900000000002</v>
      </c>
      <c r="F42">
        <v>-90.830699999999993</v>
      </c>
      <c r="G42">
        <v>28.827200000000001</v>
      </c>
      <c r="H42">
        <v>11.8194</v>
      </c>
      <c r="I42" t="e">
        <f>IF(AND(Tabelle13[[#This Row],[AreaPx]]&gt;0,NOT(Tabelle13[[#This Row],[AreaPx]]="inf")),Tabelle13[[#This Row],[AreaPx]], NA())</f>
        <v>#N/A</v>
      </c>
      <c r="J42">
        <v>0</v>
      </c>
      <c r="K42">
        <v>0</v>
      </c>
      <c r="L42">
        <v>0</v>
      </c>
      <c r="M42">
        <v>20.2013</v>
      </c>
      <c r="N42">
        <v>0</v>
      </c>
      <c r="O42">
        <f>Tabelle13[[#This Row],[Roll]]-+Tabelle13[[#This Row],[Pitch]]</f>
        <v>-17.007800000000003</v>
      </c>
      <c r="P42">
        <f>SQRT(Tabelle13[[#This Row],[X]]^2 + Tabelle13[[#This Row],[Y]]^2 +Tabelle13[[#This Row],[Z]]^2)</f>
        <v>406.24590153611399</v>
      </c>
      <c r="Q42">
        <v>-249.52</v>
      </c>
      <c r="R42">
        <v>19.236499999999999</v>
      </c>
      <c r="S42">
        <v>-153.66900000000001</v>
      </c>
      <c r="T42">
        <v>89.169300000000007</v>
      </c>
      <c r="U42">
        <v>-28.827200000000001</v>
      </c>
      <c r="V42">
        <v>-11.8194</v>
      </c>
    </row>
    <row r="43" spans="1:22">
      <c r="A43">
        <v>742</v>
      </c>
      <c r="B43">
        <v>0</v>
      </c>
      <c r="C43">
        <v>121.53700000000001</v>
      </c>
      <c r="D43">
        <v>-56.506700000000002</v>
      </c>
      <c r="E43">
        <v>-383.49900000000002</v>
      </c>
      <c r="F43">
        <v>-90.830699999999993</v>
      </c>
      <c r="G43">
        <v>28.827200000000001</v>
      </c>
      <c r="H43">
        <v>11.8194</v>
      </c>
      <c r="I43" t="e">
        <f>IF(AND(Tabelle13[[#This Row],[AreaPx]]&gt;0,NOT(Tabelle13[[#This Row],[AreaPx]]="inf")),Tabelle13[[#This Row],[AreaPx]], NA())</f>
        <v>#N/A</v>
      </c>
      <c r="J43">
        <v>0</v>
      </c>
      <c r="K43">
        <v>0</v>
      </c>
      <c r="L43">
        <v>0</v>
      </c>
      <c r="M43">
        <v>20.2013</v>
      </c>
      <c r="N43">
        <v>0</v>
      </c>
      <c r="O43">
        <f>Tabelle13[[#This Row],[Roll]]-+Tabelle13[[#This Row],[Pitch]]</f>
        <v>-17.007800000000003</v>
      </c>
      <c r="P43">
        <f>SQRT(Tabelle13[[#This Row],[X]]^2 + Tabelle13[[#This Row],[Y]]^2 +Tabelle13[[#This Row],[Z]]^2)</f>
        <v>406.24590153611399</v>
      </c>
      <c r="Q43">
        <v>-249.52</v>
      </c>
      <c r="R43">
        <v>19.236499999999999</v>
      </c>
      <c r="S43">
        <v>-153.66900000000001</v>
      </c>
      <c r="T43">
        <v>89.169300000000007</v>
      </c>
      <c r="U43">
        <v>-28.827200000000001</v>
      </c>
      <c r="V43">
        <v>-11.8194</v>
      </c>
    </row>
    <row r="44" spans="1:22">
      <c r="A44">
        <v>770</v>
      </c>
      <c r="B44">
        <v>0</v>
      </c>
      <c r="C44">
        <v>121.53700000000001</v>
      </c>
      <c r="D44">
        <v>-56.506700000000002</v>
      </c>
      <c r="E44">
        <v>-383.49900000000002</v>
      </c>
      <c r="F44">
        <v>-90.830699999999993</v>
      </c>
      <c r="G44">
        <v>28.827200000000001</v>
      </c>
      <c r="H44">
        <v>11.8194</v>
      </c>
      <c r="I44" t="e">
        <f>IF(AND(Tabelle13[[#This Row],[AreaPx]]&gt;0,NOT(Tabelle13[[#This Row],[AreaPx]]="inf")),Tabelle13[[#This Row],[AreaPx]], NA())</f>
        <v>#N/A</v>
      </c>
      <c r="J44">
        <v>0</v>
      </c>
      <c r="K44">
        <v>0</v>
      </c>
      <c r="L44">
        <v>0</v>
      </c>
      <c r="M44">
        <v>20.2013</v>
      </c>
      <c r="N44">
        <v>0</v>
      </c>
      <c r="O44">
        <f>Tabelle13[[#This Row],[Roll]]-+Tabelle13[[#This Row],[Pitch]]</f>
        <v>-17.007800000000003</v>
      </c>
      <c r="P44">
        <f>SQRT(Tabelle13[[#This Row],[X]]^2 + Tabelle13[[#This Row],[Y]]^2 +Tabelle13[[#This Row],[Z]]^2)</f>
        <v>406.24590153611399</v>
      </c>
      <c r="Q44">
        <v>-249.52</v>
      </c>
      <c r="R44">
        <v>19.236499999999999</v>
      </c>
      <c r="S44">
        <v>-153.66900000000001</v>
      </c>
      <c r="T44">
        <v>89.169300000000007</v>
      </c>
      <c r="U44">
        <v>-28.827200000000001</v>
      </c>
      <c r="V44">
        <v>-11.8194</v>
      </c>
    </row>
    <row r="45" spans="1:22">
      <c r="A45">
        <v>786</v>
      </c>
      <c r="B45">
        <v>0</v>
      </c>
      <c r="C45">
        <v>121.53700000000001</v>
      </c>
      <c r="D45">
        <v>-56.506700000000002</v>
      </c>
      <c r="E45">
        <v>-383.49900000000002</v>
      </c>
      <c r="F45">
        <v>-90.830699999999993</v>
      </c>
      <c r="G45">
        <v>28.827200000000001</v>
      </c>
      <c r="H45">
        <v>11.8194</v>
      </c>
      <c r="I45" t="e">
        <f>IF(AND(Tabelle13[[#This Row],[AreaPx]]&gt;0,NOT(Tabelle13[[#This Row],[AreaPx]]="inf")),Tabelle13[[#This Row],[AreaPx]], NA())</f>
        <v>#N/A</v>
      </c>
      <c r="J45">
        <v>0</v>
      </c>
      <c r="K45">
        <v>0</v>
      </c>
      <c r="L45">
        <v>0</v>
      </c>
      <c r="M45">
        <v>20.2013</v>
      </c>
      <c r="N45">
        <v>0</v>
      </c>
      <c r="O45">
        <f>Tabelle13[[#This Row],[Roll]]-+Tabelle13[[#This Row],[Pitch]]</f>
        <v>-17.007800000000003</v>
      </c>
      <c r="P45">
        <f>SQRT(Tabelle13[[#This Row],[X]]^2 + Tabelle13[[#This Row],[Y]]^2 +Tabelle13[[#This Row],[Z]]^2)</f>
        <v>406.24590153611399</v>
      </c>
      <c r="Q45">
        <v>-249.52</v>
      </c>
      <c r="R45">
        <v>19.236499999999999</v>
      </c>
      <c r="S45">
        <v>-153.66900000000001</v>
      </c>
      <c r="T45">
        <v>89.169300000000007</v>
      </c>
      <c r="U45">
        <v>-28.827200000000001</v>
      </c>
      <c r="V45">
        <v>-11.8194</v>
      </c>
    </row>
    <row r="46" spans="1:22">
      <c r="A46">
        <v>809</v>
      </c>
      <c r="B46">
        <v>0</v>
      </c>
      <c r="C46">
        <v>121.53700000000001</v>
      </c>
      <c r="D46">
        <v>-56.506700000000002</v>
      </c>
      <c r="E46">
        <v>-383.49900000000002</v>
      </c>
      <c r="F46">
        <v>-90.830699999999993</v>
      </c>
      <c r="G46">
        <v>28.827200000000001</v>
      </c>
      <c r="H46">
        <v>11.8194</v>
      </c>
      <c r="I46" t="e">
        <f>IF(AND(Tabelle13[[#This Row],[AreaPx]]&gt;0,NOT(Tabelle13[[#This Row],[AreaPx]]="inf")),Tabelle13[[#This Row],[AreaPx]], NA())</f>
        <v>#N/A</v>
      </c>
      <c r="J46">
        <v>0</v>
      </c>
      <c r="K46">
        <v>0</v>
      </c>
      <c r="L46">
        <v>0</v>
      </c>
      <c r="M46">
        <v>20.2013</v>
      </c>
      <c r="N46">
        <v>0</v>
      </c>
      <c r="O46">
        <f>Tabelle13[[#This Row],[Roll]]-+Tabelle13[[#This Row],[Pitch]]</f>
        <v>-17.007800000000003</v>
      </c>
      <c r="P46">
        <f>SQRT(Tabelle13[[#This Row],[X]]^2 + Tabelle13[[#This Row],[Y]]^2 +Tabelle13[[#This Row],[Z]]^2)</f>
        <v>406.24590153611399</v>
      </c>
      <c r="Q46">
        <v>-249.52</v>
      </c>
      <c r="R46">
        <v>19.236499999999999</v>
      </c>
      <c r="S46">
        <v>-153.66900000000001</v>
      </c>
      <c r="T46">
        <v>89.169300000000007</v>
      </c>
      <c r="U46">
        <v>-28.827200000000001</v>
      </c>
      <c r="V46">
        <v>-11.8194</v>
      </c>
    </row>
    <row r="47" spans="1:22">
      <c r="A47">
        <v>836</v>
      </c>
      <c r="B47">
        <v>0</v>
      </c>
      <c r="C47">
        <v>121.53700000000001</v>
      </c>
      <c r="D47">
        <v>-56.506700000000002</v>
      </c>
      <c r="E47">
        <v>-383.49900000000002</v>
      </c>
      <c r="F47">
        <v>-90.830699999999993</v>
      </c>
      <c r="G47">
        <v>28.827200000000001</v>
      </c>
      <c r="H47">
        <v>11.8194</v>
      </c>
      <c r="I47" t="e">
        <f>IF(AND(Tabelle13[[#This Row],[AreaPx]]&gt;0,NOT(Tabelle13[[#This Row],[AreaPx]]="inf")),Tabelle13[[#This Row],[AreaPx]], NA())</f>
        <v>#N/A</v>
      </c>
      <c r="J47">
        <v>0</v>
      </c>
      <c r="K47">
        <v>0</v>
      </c>
      <c r="L47">
        <v>0</v>
      </c>
      <c r="M47">
        <v>20.2013</v>
      </c>
      <c r="N47">
        <v>0</v>
      </c>
      <c r="O47">
        <f>Tabelle13[[#This Row],[Roll]]-+Tabelle13[[#This Row],[Pitch]]</f>
        <v>-17.007800000000003</v>
      </c>
      <c r="P47">
        <f>SQRT(Tabelle13[[#This Row],[X]]^2 + Tabelle13[[#This Row],[Y]]^2 +Tabelle13[[#This Row],[Z]]^2)</f>
        <v>406.24590153611399</v>
      </c>
      <c r="Q47">
        <v>-249.52</v>
      </c>
      <c r="R47">
        <v>19.236499999999999</v>
      </c>
      <c r="S47">
        <v>-153.66900000000001</v>
      </c>
      <c r="T47">
        <v>89.169300000000007</v>
      </c>
      <c r="U47">
        <v>-28.827200000000001</v>
      </c>
      <c r="V47">
        <v>-11.8194</v>
      </c>
    </row>
    <row r="48" spans="1:22">
      <c r="A48">
        <v>848</v>
      </c>
      <c r="B48">
        <v>0</v>
      </c>
      <c r="C48">
        <v>121.53700000000001</v>
      </c>
      <c r="D48">
        <v>-56.506700000000002</v>
      </c>
      <c r="E48">
        <v>-383.49900000000002</v>
      </c>
      <c r="F48">
        <v>-90.830699999999993</v>
      </c>
      <c r="G48">
        <v>28.827200000000001</v>
      </c>
      <c r="H48">
        <v>11.8194</v>
      </c>
      <c r="I48" t="e">
        <f>IF(AND(Tabelle13[[#This Row],[AreaPx]]&gt;0,NOT(Tabelle13[[#This Row],[AreaPx]]="inf")),Tabelle13[[#This Row],[AreaPx]], NA())</f>
        <v>#N/A</v>
      </c>
      <c r="J48">
        <v>0</v>
      </c>
      <c r="K48">
        <v>0</v>
      </c>
      <c r="L48">
        <v>0</v>
      </c>
      <c r="M48">
        <v>20.2013</v>
      </c>
      <c r="N48">
        <v>0</v>
      </c>
      <c r="O48">
        <f>Tabelle13[[#This Row],[Roll]]-+Tabelle13[[#This Row],[Pitch]]</f>
        <v>-17.007800000000003</v>
      </c>
      <c r="P48">
        <f>SQRT(Tabelle13[[#This Row],[X]]^2 + Tabelle13[[#This Row],[Y]]^2 +Tabelle13[[#This Row],[Z]]^2)</f>
        <v>406.24590153611399</v>
      </c>
      <c r="Q48">
        <v>-249.52</v>
      </c>
      <c r="R48">
        <v>19.236499999999999</v>
      </c>
      <c r="S48">
        <v>-153.66900000000001</v>
      </c>
      <c r="T48">
        <v>89.169300000000007</v>
      </c>
      <c r="U48">
        <v>-28.827200000000001</v>
      </c>
      <c r="V48">
        <v>-11.8194</v>
      </c>
    </row>
    <row r="49" spans="1:22">
      <c r="A49">
        <v>868</v>
      </c>
      <c r="B49">
        <v>0</v>
      </c>
      <c r="C49">
        <v>121.53700000000001</v>
      </c>
      <c r="D49">
        <v>-56.506700000000002</v>
      </c>
      <c r="E49">
        <v>-383.49900000000002</v>
      </c>
      <c r="F49">
        <v>-90.830699999999993</v>
      </c>
      <c r="G49">
        <v>28.827200000000001</v>
      </c>
      <c r="H49">
        <v>11.8194</v>
      </c>
      <c r="I49" t="e">
        <f>IF(AND(Tabelle13[[#This Row],[AreaPx]]&gt;0,NOT(Tabelle13[[#This Row],[AreaPx]]="inf")),Tabelle13[[#This Row],[AreaPx]], NA())</f>
        <v>#N/A</v>
      </c>
      <c r="J49">
        <v>0</v>
      </c>
      <c r="K49">
        <v>0</v>
      </c>
      <c r="L49">
        <v>0</v>
      </c>
      <c r="M49">
        <v>20.2013</v>
      </c>
      <c r="N49">
        <v>0</v>
      </c>
      <c r="O49">
        <f>Tabelle13[[#This Row],[Roll]]-+Tabelle13[[#This Row],[Pitch]]</f>
        <v>-17.007800000000003</v>
      </c>
      <c r="P49">
        <f>SQRT(Tabelle13[[#This Row],[X]]^2 + Tabelle13[[#This Row],[Y]]^2 +Tabelle13[[#This Row],[Z]]^2)</f>
        <v>406.24590153611399</v>
      </c>
      <c r="Q49">
        <v>-249.52</v>
      </c>
      <c r="R49">
        <v>19.236499999999999</v>
      </c>
      <c r="S49">
        <v>-153.66900000000001</v>
      </c>
      <c r="T49">
        <v>89.169300000000007</v>
      </c>
      <c r="U49">
        <v>-28.827200000000001</v>
      </c>
      <c r="V49">
        <v>-11.8194</v>
      </c>
    </row>
    <row r="50" spans="1:22">
      <c r="A50">
        <v>885</v>
      </c>
      <c r="B50">
        <v>0</v>
      </c>
      <c r="C50">
        <v>121.53700000000001</v>
      </c>
      <c r="D50">
        <v>-56.506700000000002</v>
      </c>
      <c r="E50">
        <v>-383.49900000000002</v>
      </c>
      <c r="F50">
        <v>-90.830699999999993</v>
      </c>
      <c r="G50">
        <v>28.827200000000001</v>
      </c>
      <c r="H50">
        <v>11.8194</v>
      </c>
      <c r="I50" t="e">
        <f>IF(AND(Tabelle13[[#This Row],[AreaPx]]&gt;0,NOT(Tabelle13[[#This Row],[AreaPx]]="inf")),Tabelle13[[#This Row],[AreaPx]], NA())</f>
        <v>#N/A</v>
      </c>
      <c r="J50">
        <v>0</v>
      </c>
      <c r="K50">
        <v>0</v>
      </c>
      <c r="L50">
        <v>0</v>
      </c>
      <c r="M50">
        <v>20.2013</v>
      </c>
      <c r="N50">
        <v>0</v>
      </c>
      <c r="O50">
        <f>Tabelle13[[#This Row],[Roll]]-+Tabelle13[[#This Row],[Pitch]]</f>
        <v>-17.007800000000003</v>
      </c>
      <c r="P50">
        <f>SQRT(Tabelle13[[#This Row],[X]]^2 + Tabelle13[[#This Row],[Y]]^2 +Tabelle13[[#This Row],[Z]]^2)</f>
        <v>406.24590153611399</v>
      </c>
      <c r="Q50">
        <v>-249.52</v>
      </c>
      <c r="R50">
        <v>19.236499999999999</v>
      </c>
      <c r="S50">
        <v>-153.66900000000001</v>
      </c>
      <c r="T50">
        <v>89.169300000000007</v>
      </c>
      <c r="U50">
        <v>-28.827200000000001</v>
      </c>
      <c r="V50">
        <v>-11.8194</v>
      </c>
    </row>
    <row r="51" spans="1:22">
      <c r="A51">
        <v>906</v>
      </c>
      <c r="B51">
        <v>0</v>
      </c>
      <c r="C51">
        <v>121.53700000000001</v>
      </c>
      <c r="D51">
        <v>-56.506700000000002</v>
      </c>
      <c r="E51">
        <v>-383.49900000000002</v>
      </c>
      <c r="F51">
        <v>-90.830699999999993</v>
      </c>
      <c r="G51">
        <v>28.827200000000001</v>
      </c>
      <c r="H51">
        <v>11.8194</v>
      </c>
      <c r="I51" t="e">
        <f>IF(AND(Tabelle13[[#This Row],[AreaPx]]&gt;0,NOT(Tabelle13[[#This Row],[AreaPx]]="inf")),Tabelle13[[#This Row],[AreaPx]], NA())</f>
        <v>#N/A</v>
      </c>
      <c r="J51">
        <v>0</v>
      </c>
      <c r="K51">
        <v>0</v>
      </c>
      <c r="L51">
        <v>0</v>
      </c>
      <c r="M51">
        <v>20.2013</v>
      </c>
      <c r="N51">
        <v>0</v>
      </c>
      <c r="O51">
        <f>Tabelle13[[#This Row],[Roll]]-+Tabelle13[[#This Row],[Pitch]]</f>
        <v>-17.007800000000003</v>
      </c>
      <c r="P51">
        <f>SQRT(Tabelle13[[#This Row],[X]]^2 + Tabelle13[[#This Row],[Y]]^2 +Tabelle13[[#This Row],[Z]]^2)</f>
        <v>406.24590153611399</v>
      </c>
      <c r="Q51">
        <v>-249.52</v>
      </c>
      <c r="R51">
        <v>19.236499999999999</v>
      </c>
      <c r="S51">
        <v>-153.66900000000001</v>
      </c>
      <c r="T51">
        <v>89.169300000000007</v>
      </c>
      <c r="U51">
        <v>-28.827200000000001</v>
      </c>
      <c r="V51">
        <v>-11.8194</v>
      </c>
    </row>
    <row r="52" spans="1:22">
      <c r="A52">
        <v>924</v>
      </c>
      <c r="B52">
        <v>0</v>
      </c>
      <c r="C52">
        <v>121.53700000000001</v>
      </c>
      <c r="D52">
        <v>-56.506700000000002</v>
      </c>
      <c r="E52">
        <v>-383.49900000000002</v>
      </c>
      <c r="F52">
        <v>-90.830699999999993</v>
      </c>
      <c r="G52">
        <v>28.827200000000001</v>
      </c>
      <c r="H52">
        <v>11.8194</v>
      </c>
      <c r="I52" t="e">
        <f>IF(AND(Tabelle13[[#This Row],[AreaPx]]&gt;0,NOT(Tabelle13[[#This Row],[AreaPx]]="inf")),Tabelle13[[#This Row],[AreaPx]], NA())</f>
        <v>#N/A</v>
      </c>
      <c r="J52">
        <v>0</v>
      </c>
      <c r="K52">
        <v>0</v>
      </c>
      <c r="L52">
        <v>0</v>
      </c>
      <c r="M52">
        <v>20.2013</v>
      </c>
      <c r="N52">
        <v>0</v>
      </c>
      <c r="O52">
        <f>Tabelle13[[#This Row],[Roll]]-+Tabelle13[[#This Row],[Pitch]]</f>
        <v>-17.007800000000003</v>
      </c>
      <c r="P52">
        <f>SQRT(Tabelle13[[#This Row],[X]]^2 + Tabelle13[[#This Row],[Y]]^2 +Tabelle13[[#This Row],[Z]]^2)</f>
        <v>406.24590153611399</v>
      </c>
      <c r="Q52">
        <v>-249.52</v>
      </c>
      <c r="R52">
        <v>19.236499999999999</v>
      </c>
      <c r="S52">
        <v>-153.66900000000001</v>
      </c>
      <c r="T52">
        <v>89.169300000000007</v>
      </c>
      <c r="U52">
        <v>-28.827200000000001</v>
      </c>
      <c r="V52">
        <v>-11.8194</v>
      </c>
    </row>
    <row r="53" spans="1:22">
      <c r="A53">
        <v>935</v>
      </c>
      <c r="B53">
        <v>0</v>
      </c>
      <c r="C53">
        <v>121.53700000000001</v>
      </c>
      <c r="D53">
        <v>-56.506700000000002</v>
      </c>
      <c r="E53">
        <v>-383.49900000000002</v>
      </c>
      <c r="F53">
        <v>-90.830699999999993</v>
      </c>
      <c r="G53">
        <v>28.827200000000001</v>
      </c>
      <c r="H53">
        <v>11.8194</v>
      </c>
      <c r="I53" t="e">
        <f>IF(AND(Tabelle13[[#This Row],[AreaPx]]&gt;0,NOT(Tabelle13[[#This Row],[AreaPx]]="inf")),Tabelle13[[#This Row],[AreaPx]], NA())</f>
        <v>#N/A</v>
      </c>
      <c r="J53">
        <v>0</v>
      </c>
      <c r="K53">
        <v>0</v>
      </c>
      <c r="L53">
        <v>0</v>
      </c>
      <c r="M53">
        <v>20.2013</v>
      </c>
      <c r="N53">
        <v>0</v>
      </c>
      <c r="O53">
        <f>Tabelle13[[#This Row],[Roll]]-+Tabelle13[[#This Row],[Pitch]]</f>
        <v>-17.007800000000003</v>
      </c>
      <c r="P53">
        <f>SQRT(Tabelle13[[#This Row],[X]]^2 + Tabelle13[[#This Row],[Y]]^2 +Tabelle13[[#This Row],[Z]]^2)</f>
        <v>406.24590153611399</v>
      </c>
      <c r="Q53">
        <v>-249.52</v>
      </c>
      <c r="R53">
        <v>19.236499999999999</v>
      </c>
      <c r="S53">
        <v>-153.66900000000001</v>
      </c>
      <c r="T53">
        <v>89.169300000000007</v>
      </c>
      <c r="U53">
        <v>-28.827200000000001</v>
      </c>
      <c r="V53">
        <v>-11.8194</v>
      </c>
    </row>
    <row r="54" spans="1:22">
      <c r="A54">
        <v>942</v>
      </c>
      <c r="B54">
        <v>0</v>
      </c>
      <c r="C54">
        <v>121.53700000000001</v>
      </c>
      <c r="D54">
        <v>-56.506700000000002</v>
      </c>
      <c r="E54">
        <v>-383.49900000000002</v>
      </c>
      <c r="F54">
        <v>-90.830699999999993</v>
      </c>
      <c r="G54">
        <v>28.827200000000001</v>
      </c>
      <c r="H54">
        <v>11.8194</v>
      </c>
      <c r="I54" t="e">
        <f>IF(AND(Tabelle13[[#This Row],[AreaPx]]&gt;0,NOT(Tabelle13[[#This Row],[AreaPx]]="inf")),Tabelle13[[#This Row],[AreaPx]], NA())</f>
        <v>#N/A</v>
      </c>
      <c r="J54">
        <v>0</v>
      </c>
      <c r="K54">
        <v>0</v>
      </c>
      <c r="L54">
        <v>0</v>
      </c>
      <c r="M54">
        <v>20.2013</v>
      </c>
      <c r="N54">
        <v>0</v>
      </c>
      <c r="O54">
        <f>Tabelle13[[#This Row],[Roll]]-+Tabelle13[[#This Row],[Pitch]]</f>
        <v>-17.007800000000003</v>
      </c>
      <c r="P54">
        <f>SQRT(Tabelle13[[#This Row],[X]]^2 + Tabelle13[[#This Row],[Y]]^2 +Tabelle13[[#This Row],[Z]]^2)</f>
        <v>406.24590153611399</v>
      </c>
      <c r="Q54">
        <v>-249.52</v>
      </c>
      <c r="R54">
        <v>19.236499999999999</v>
      </c>
      <c r="S54">
        <v>-153.66900000000001</v>
      </c>
      <c r="T54">
        <v>89.169300000000007</v>
      </c>
      <c r="U54">
        <v>-28.827200000000001</v>
      </c>
      <c r="V54">
        <v>-11.8194</v>
      </c>
    </row>
    <row r="55" spans="1:22">
      <c r="A55">
        <v>970</v>
      </c>
      <c r="B55">
        <v>0</v>
      </c>
      <c r="C55">
        <v>121.53700000000001</v>
      </c>
      <c r="D55">
        <v>-56.506700000000002</v>
      </c>
      <c r="E55">
        <v>-383.49900000000002</v>
      </c>
      <c r="F55">
        <v>-90.830699999999993</v>
      </c>
      <c r="G55">
        <v>28.827200000000001</v>
      </c>
      <c r="H55">
        <v>11.8194</v>
      </c>
      <c r="I55" t="e">
        <f>IF(AND(Tabelle13[[#This Row],[AreaPx]]&gt;0,NOT(Tabelle13[[#This Row],[AreaPx]]="inf")),Tabelle13[[#This Row],[AreaPx]], NA())</f>
        <v>#N/A</v>
      </c>
      <c r="J55">
        <v>0</v>
      </c>
      <c r="K55">
        <v>0</v>
      </c>
      <c r="L55">
        <v>0</v>
      </c>
      <c r="M55">
        <v>20.2013</v>
      </c>
      <c r="N55">
        <v>0</v>
      </c>
      <c r="O55">
        <f>Tabelle13[[#This Row],[Roll]]-+Tabelle13[[#This Row],[Pitch]]</f>
        <v>-17.007800000000003</v>
      </c>
      <c r="P55">
        <f>SQRT(Tabelle13[[#This Row],[X]]^2 + Tabelle13[[#This Row],[Y]]^2 +Tabelle13[[#This Row],[Z]]^2)</f>
        <v>406.24590153611399</v>
      </c>
      <c r="Q55">
        <v>-249.52</v>
      </c>
      <c r="R55">
        <v>19.236499999999999</v>
      </c>
      <c r="S55">
        <v>-153.66900000000001</v>
      </c>
      <c r="T55">
        <v>89.169300000000007</v>
      </c>
      <c r="U55">
        <v>-28.827200000000001</v>
      </c>
      <c r="V55">
        <v>-11.8194</v>
      </c>
    </row>
    <row r="56" spans="1:22">
      <c r="A56">
        <v>987</v>
      </c>
      <c r="B56">
        <v>0</v>
      </c>
      <c r="C56">
        <v>121.53700000000001</v>
      </c>
      <c r="D56">
        <v>-56.506700000000002</v>
      </c>
      <c r="E56">
        <v>-383.49900000000002</v>
      </c>
      <c r="F56">
        <v>-90.830699999999993</v>
      </c>
      <c r="G56">
        <v>28.827200000000001</v>
      </c>
      <c r="H56">
        <v>11.8194</v>
      </c>
      <c r="I56" t="e">
        <f>IF(AND(Tabelle13[[#This Row],[AreaPx]]&gt;0,NOT(Tabelle13[[#This Row],[AreaPx]]="inf")),Tabelle13[[#This Row],[AreaPx]], NA())</f>
        <v>#N/A</v>
      </c>
      <c r="J56">
        <v>0</v>
      </c>
      <c r="K56">
        <v>0</v>
      </c>
      <c r="L56">
        <v>0</v>
      </c>
      <c r="M56">
        <v>20.2013</v>
      </c>
      <c r="N56">
        <v>0</v>
      </c>
      <c r="O56">
        <f>Tabelle13[[#This Row],[Roll]]-+Tabelle13[[#This Row],[Pitch]]</f>
        <v>-17.007800000000003</v>
      </c>
      <c r="P56">
        <f>SQRT(Tabelle13[[#This Row],[X]]^2 + Tabelle13[[#This Row],[Y]]^2 +Tabelle13[[#This Row],[Z]]^2)</f>
        <v>406.24590153611399</v>
      </c>
      <c r="Q56">
        <v>-249.52</v>
      </c>
      <c r="R56">
        <v>19.236499999999999</v>
      </c>
      <c r="S56">
        <v>-153.66900000000001</v>
      </c>
      <c r="T56">
        <v>89.169300000000007</v>
      </c>
      <c r="U56">
        <v>-28.827200000000001</v>
      </c>
      <c r="V56">
        <v>-11.8194</v>
      </c>
    </row>
    <row r="57" spans="1:22">
      <c r="A57">
        <v>1014</v>
      </c>
      <c r="B57">
        <v>0</v>
      </c>
      <c r="C57">
        <v>121.53700000000001</v>
      </c>
      <c r="D57">
        <v>-56.506700000000002</v>
      </c>
      <c r="E57">
        <v>-383.49900000000002</v>
      </c>
      <c r="F57">
        <v>-90.830699999999993</v>
      </c>
      <c r="G57">
        <v>28.827200000000001</v>
      </c>
      <c r="H57">
        <v>11.8194</v>
      </c>
      <c r="I57" t="e">
        <f>IF(AND(Tabelle13[[#This Row],[AreaPx]]&gt;0,NOT(Tabelle13[[#This Row],[AreaPx]]="inf")),Tabelle13[[#This Row],[AreaPx]], NA())</f>
        <v>#N/A</v>
      </c>
      <c r="J57">
        <v>0</v>
      </c>
      <c r="K57">
        <v>0</v>
      </c>
      <c r="L57">
        <v>0</v>
      </c>
      <c r="M57">
        <v>20.2013</v>
      </c>
      <c r="N57">
        <v>0</v>
      </c>
      <c r="O57">
        <f>Tabelle13[[#This Row],[Roll]]-+Tabelle13[[#This Row],[Pitch]]</f>
        <v>-17.007800000000003</v>
      </c>
      <c r="P57">
        <f>SQRT(Tabelle13[[#This Row],[X]]^2 + Tabelle13[[#This Row],[Y]]^2 +Tabelle13[[#This Row],[Z]]^2)</f>
        <v>406.24590153611399</v>
      </c>
      <c r="Q57">
        <v>-249.52</v>
      </c>
      <c r="R57">
        <v>19.236499999999999</v>
      </c>
      <c r="S57">
        <v>-153.66900000000001</v>
      </c>
      <c r="T57">
        <v>89.169300000000007</v>
      </c>
      <c r="U57">
        <v>-28.827200000000001</v>
      </c>
      <c r="V57">
        <v>-11.8194</v>
      </c>
    </row>
    <row r="58" spans="1:22">
      <c r="A58">
        <v>1044</v>
      </c>
      <c r="B58">
        <v>0</v>
      </c>
      <c r="C58">
        <v>121.53700000000001</v>
      </c>
      <c r="D58">
        <v>-56.506700000000002</v>
      </c>
      <c r="E58">
        <v>-383.49900000000002</v>
      </c>
      <c r="F58">
        <v>-90.830699999999993</v>
      </c>
      <c r="G58">
        <v>28.827200000000001</v>
      </c>
      <c r="H58">
        <v>11.8194</v>
      </c>
      <c r="I58" t="e">
        <f>IF(AND(Tabelle13[[#This Row],[AreaPx]]&gt;0,NOT(Tabelle13[[#This Row],[AreaPx]]="inf")),Tabelle13[[#This Row],[AreaPx]], NA())</f>
        <v>#N/A</v>
      </c>
      <c r="J58">
        <v>0</v>
      </c>
      <c r="K58">
        <v>0</v>
      </c>
      <c r="L58">
        <v>0</v>
      </c>
      <c r="M58">
        <v>20.2013</v>
      </c>
      <c r="N58">
        <v>0</v>
      </c>
      <c r="O58">
        <f>Tabelle13[[#This Row],[Roll]]-+Tabelle13[[#This Row],[Pitch]]</f>
        <v>-17.007800000000003</v>
      </c>
      <c r="P58">
        <f>SQRT(Tabelle13[[#This Row],[X]]^2 + Tabelle13[[#This Row],[Y]]^2 +Tabelle13[[#This Row],[Z]]^2)</f>
        <v>406.24590153611399</v>
      </c>
      <c r="Q58">
        <v>-249.52</v>
      </c>
      <c r="R58">
        <v>19.236499999999999</v>
      </c>
      <c r="S58">
        <v>-153.66900000000001</v>
      </c>
      <c r="T58">
        <v>89.169300000000007</v>
      </c>
      <c r="U58">
        <v>-28.827200000000001</v>
      </c>
      <c r="V58">
        <v>-11.8194</v>
      </c>
    </row>
    <row r="59" spans="1:22">
      <c r="A59">
        <v>1069</v>
      </c>
      <c r="B59">
        <v>0</v>
      </c>
      <c r="C59">
        <v>121.53700000000001</v>
      </c>
      <c r="D59">
        <v>-56.506700000000002</v>
      </c>
      <c r="E59">
        <v>-383.49900000000002</v>
      </c>
      <c r="F59">
        <v>-90.830699999999993</v>
      </c>
      <c r="G59">
        <v>28.827200000000001</v>
      </c>
      <c r="H59">
        <v>11.8194</v>
      </c>
      <c r="I59" t="e">
        <f>IF(AND(Tabelle13[[#This Row],[AreaPx]]&gt;0,NOT(Tabelle13[[#This Row],[AreaPx]]="inf")),Tabelle13[[#This Row],[AreaPx]], NA())</f>
        <v>#N/A</v>
      </c>
      <c r="J59">
        <v>0</v>
      </c>
      <c r="K59">
        <v>0</v>
      </c>
      <c r="L59">
        <v>0</v>
      </c>
      <c r="M59">
        <v>20.2013</v>
      </c>
      <c r="N59">
        <v>0</v>
      </c>
      <c r="O59">
        <f>Tabelle13[[#This Row],[Roll]]-+Tabelle13[[#This Row],[Pitch]]</f>
        <v>-17.007800000000003</v>
      </c>
      <c r="P59">
        <f>SQRT(Tabelle13[[#This Row],[X]]^2 + Tabelle13[[#This Row],[Y]]^2 +Tabelle13[[#This Row],[Z]]^2)</f>
        <v>406.24590153611399</v>
      </c>
      <c r="Q59">
        <v>-249.52</v>
      </c>
      <c r="R59">
        <v>19.236499999999999</v>
      </c>
      <c r="S59">
        <v>-153.66900000000001</v>
      </c>
      <c r="T59">
        <v>89.169300000000007</v>
      </c>
      <c r="U59">
        <v>-28.827200000000001</v>
      </c>
      <c r="V59">
        <v>-11.8194</v>
      </c>
    </row>
    <row r="60" spans="1:22">
      <c r="A60">
        <v>1082</v>
      </c>
      <c r="B60">
        <v>0</v>
      </c>
      <c r="C60">
        <v>121.53700000000001</v>
      </c>
      <c r="D60">
        <v>-56.506700000000002</v>
      </c>
      <c r="E60">
        <v>-383.49900000000002</v>
      </c>
      <c r="F60">
        <v>-90.830699999999993</v>
      </c>
      <c r="G60">
        <v>28.827200000000001</v>
      </c>
      <c r="H60">
        <v>11.8194</v>
      </c>
      <c r="I60" t="e">
        <f>IF(AND(Tabelle13[[#This Row],[AreaPx]]&gt;0,NOT(Tabelle13[[#This Row],[AreaPx]]="inf")),Tabelle13[[#This Row],[AreaPx]], NA())</f>
        <v>#N/A</v>
      </c>
      <c r="J60">
        <v>0</v>
      </c>
      <c r="K60">
        <v>0</v>
      </c>
      <c r="L60">
        <v>0</v>
      </c>
      <c r="M60">
        <v>20.2013</v>
      </c>
      <c r="N60">
        <v>0</v>
      </c>
      <c r="O60">
        <f>Tabelle13[[#This Row],[Roll]]-+Tabelle13[[#This Row],[Pitch]]</f>
        <v>-17.007800000000003</v>
      </c>
      <c r="P60">
        <f>SQRT(Tabelle13[[#This Row],[X]]^2 + Tabelle13[[#This Row],[Y]]^2 +Tabelle13[[#This Row],[Z]]^2)</f>
        <v>406.24590153611399</v>
      </c>
      <c r="Q60">
        <v>-249.52</v>
      </c>
      <c r="R60">
        <v>19.236499999999999</v>
      </c>
      <c r="S60">
        <v>-153.66900000000001</v>
      </c>
      <c r="T60">
        <v>89.169300000000007</v>
      </c>
      <c r="U60">
        <v>-28.827200000000001</v>
      </c>
      <c r="V60">
        <v>-11.8194</v>
      </c>
    </row>
    <row r="61" spans="1:22">
      <c r="A61">
        <v>1104</v>
      </c>
      <c r="B61">
        <v>0</v>
      </c>
      <c r="C61">
        <v>121.53700000000001</v>
      </c>
      <c r="D61">
        <v>-56.506700000000002</v>
      </c>
      <c r="E61">
        <v>-383.49900000000002</v>
      </c>
      <c r="F61">
        <v>-90.830699999999993</v>
      </c>
      <c r="G61">
        <v>28.827200000000001</v>
      </c>
      <c r="H61">
        <v>11.8194</v>
      </c>
      <c r="I61" t="e">
        <f>IF(AND(Tabelle13[[#This Row],[AreaPx]]&gt;0,NOT(Tabelle13[[#This Row],[AreaPx]]="inf")),Tabelle13[[#This Row],[AreaPx]], NA())</f>
        <v>#N/A</v>
      </c>
      <c r="J61">
        <v>0</v>
      </c>
      <c r="K61">
        <v>0</v>
      </c>
      <c r="L61">
        <v>0</v>
      </c>
      <c r="M61">
        <v>20.2013</v>
      </c>
      <c r="N61">
        <v>0</v>
      </c>
      <c r="O61">
        <f>Tabelle13[[#This Row],[Roll]]-+Tabelle13[[#This Row],[Pitch]]</f>
        <v>-17.007800000000003</v>
      </c>
      <c r="P61">
        <f>SQRT(Tabelle13[[#This Row],[X]]^2 + Tabelle13[[#This Row],[Y]]^2 +Tabelle13[[#This Row],[Z]]^2)</f>
        <v>406.24590153611399</v>
      </c>
      <c r="Q61">
        <v>-249.52</v>
      </c>
      <c r="R61">
        <v>19.236499999999999</v>
      </c>
      <c r="S61">
        <v>-153.66900000000001</v>
      </c>
      <c r="T61">
        <v>89.169300000000007</v>
      </c>
      <c r="U61">
        <v>-28.827200000000001</v>
      </c>
      <c r="V61">
        <v>-11.8194</v>
      </c>
    </row>
    <row r="62" spans="1:22">
      <c r="A62">
        <v>1120</v>
      </c>
      <c r="B62">
        <v>0</v>
      </c>
      <c r="C62">
        <v>121.53700000000001</v>
      </c>
      <c r="D62">
        <v>-56.506700000000002</v>
      </c>
      <c r="E62">
        <v>-383.49900000000002</v>
      </c>
      <c r="F62">
        <v>-90.830699999999993</v>
      </c>
      <c r="G62">
        <v>28.827200000000001</v>
      </c>
      <c r="H62">
        <v>11.8194</v>
      </c>
      <c r="I62" t="e">
        <f>IF(AND(Tabelle13[[#This Row],[AreaPx]]&gt;0,NOT(Tabelle13[[#This Row],[AreaPx]]="inf")),Tabelle13[[#This Row],[AreaPx]], NA())</f>
        <v>#N/A</v>
      </c>
      <c r="J62">
        <v>0</v>
      </c>
      <c r="K62">
        <v>0</v>
      </c>
      <c r="L62">
        <v>0</v>
      </c>
      <c r="M62">
        <v>20.2013</v>
      </c>
      <c r="N62">
        <v>0</v>
      </c>
      <c r="O62">
        <f>Tabelle13[[#This Row],[Roll]]-+Tabelle13[[#This Row],[Pitch]]</f>
        <v>-17.007800000000003</v>
      </c>
      <c r="P62">
        <f>SQRT(Tabelle13[[#This Row],[X]]^2 + Tabelle13[[#This Row],[Y]]^2 +Tabelle13[[#This Row],[Z]]^2)</f>
        <v>406.24590153611399</v>
      </c>
      <c r="Q62">
        <v>-249.52</v>
      </c>
      <c r="R62">
        <v>19.236499999999999</v>
      </c>
      <c r="S62">
        <v>-153.66900000000001</v>
      </c>
      <c r="T62">
        <v>89.169300000000007</v>
      </c>
      <c r="U62">
        <v>-28.827200000000001</v>
      </c>
      <c r="V62">
        <v>-11.8194</v>
      </c>
    </row>
    <row r="63" spans="1:22">
      <c r="A63">
        <v>1142</v>
      </c>
      <c r="B63">
        <v>0</v>
      </c>
      <c r="C63">
        <v>121.53700000000001</v>
      </c>
      <c r="D63">
        <v>-56.506700000000002</v>
      </c>
      <c r="E63">
        <v>-383.49900000000002</v>
      </c>
      <c r="F63">
        <v>-90.830699999999993</v>
      </c>
      <c r="G63">
        <v>28.827200000000001</v>
      </c>
      <c r="H63">
        <v>11.8194</v>
      </c>
      <c r="I63" t="e">
        <f>IF(AND(Tabelle13[[#This Row],[AreaPx]]&gt;0,NOT(Tabelle13[[#This Row],[AreaPx]]="inf")),Tabelle13[[#This Row],[AreaPx]], NA())</f>
        <v>#N/A</v>
      </c>
      <c r="J63">
        <v>0</v>
      </c>
      <c r="K63">
        <v>0</v>
      </c>
      <c r="L63">
        <v>0</v>
      </c>
      <c r="M63">
        <v>20.2013</v>
      </c>
      <c r="N63">
        <v>0</v>
      </c>
      <c r="O63">
        <f>Tabelle13[[#This Row],[Roll]]-+Tabelle13[[#This Row],[Pitch]]</f>
        <v>-17.007800000000003</v>
      </c>
      <c r="P63">
        <f>SQRT(Tabelle13[[#This Row],[X]]^2 + Tabelle13[[#This Row],[Y]]^2 +Tabelle13[[#This Row],[Z]]^2)</f>
        <v>406.24590153611399</v>
      </c>
      <c r="Q63">
        <v>-249.52</v>
      </c>
      <c r="R63">
        <v>19.236499999999999</v>
      </c>
      <c r="S63">
        <v>-153.66900000000001</v>
      </c>
      <c r="T63">
        <v>89.169300000000007</v>
      </c>
      <c r="U63">
        <v>-28.827200000000001</v>
      </c>
      <c r="V63">
        <v>-11.8194</v>
      </c>
    </row>
    <row r="64" spans="1:22">
      <c r="A64">
        <v>1160</v>
      </c>
      <c r="B64">
        <v>0</v>
      </c>
      <c r="C64">
        <v>121.53700000000001</v>
      </c>
      <c r="D64">
        <v>-56.506700000000002</v>
      </c>
      <c r="E64">
        <v>-383.49900000000002</v>
      </c>
      <c r="F64">
        <v>-90.830699999999993</v>
      </c>
      <c r="G64">
        <v>28.827200000000001</v>
      </c>
      <c r="H64">
        <v>11.8194</v>
      </c>
      <c r="I64" t="e">
        <f>IF(AND(Tabelle13[[#This Row],[AreaPx]]&gt;0,NOT(Tabelle13[[#This Row],[AreaPx]]="inf")),Tabelle13[[#This Row],[AreaPx]], NA())</f>
        <v>#N/A</v>
      </c>
      <c r="J64">
        <v>0</v>
      </c>
      <c r="K64">
        <v>0</v>
      </c>
      <c r="L64">
        <v>0</v>
      </c>
      <c r="M64">
        <v>20.2013</v>
      </c>
      <c r="N64">
        <v>0</v>
      </c>
      <c r="O64">
        <f>Tabelle13[[#This Row],[Roll]]-+Tabelle13[[#This Row],[Pitch]]</f>
        <v>-17.007800000000003</v>
      </c>
      <c r="P64">
        <f>SQRT(Tabelle13[[#This Row],[X]]^2 + Tabelle13[[#This Row],[Y]]^2 +Tabelle13[[#This Row],[Z]]^2)</f>
        <v>406.24590153611399</v>
      </c>
      <c r="Q64">
        <v>-249.52</v>
      </c>
      <c r="R64">
        <v>19.236499999999999</v>
      </c>
      <c r="S64">
        <v>-153.66900000000001</v>
      </c>
      <c r="T64">
        <v>89.169300000000007</v>
      </c>
      <c r="U64">
        <v>-28.827200000000001</v>
      </c>
      <c r="V64">
        <v>-11.8194</v>
      </c>
    </row>
    <row r="65" spans="1:22">
      <c r="A65">
        <v>1169</v>
      </c>
      <c r="B65">
        <v>0</v>
      </c>
      <c r="C65">
        <v>121.53700000000001</v>
      </c>
      <c r="D65">
        <v>-56.506700000000002</v>
      </c>
      <c r="E65">
        <v>-383.49900000000002</v>
      </c>
      <c r="F65">
        <v>-90.830699999999993</v>
      </c>
      <c r="G65">
        <v>28.827200000000001</v>
      </c>
      <c r="H65">
        <v>11.8194</v>
      </c>
      <c r="I65" t="e">
        <f>IF(AND(Tabelle13[[#This Row],[AreaPx]]&gt;0,NOT(Tabelle13[[#This Row],[AreaPx]]="inf")),Tabelle13[[#This Row],[AreaPx]], NA())</f>
        <v>#N/A</v>
      </c>
      <c r="J65">
        <v>0</v>
      </c>
      <c r="K65">
        <v>0</v>
      </c>
      <c r="L65">
        <v>0</v>
      </c>
      <c r="M65">
        <v>20.2013</v>
      </c>
      <c r="N65">
        <v>0</v>
      </c>
      <c r="O65">
        <f>Tabelle13[[#This Row],[Roll]]-+Tabelle13[[#This Row],[Pitch]]</f>
        <v>-17.007800000000003</v>
      </c>
      <c r="P65">
        <f>SQRT(Tabelle13[[#This Row],[X]]^2 + Tabelle13[[#This Row],[Y]]^2 +Tabelle13[[#This Row],[Z]]^2)</f>
        <v>406.24590153611399</v>
      </c>
      <c r="Q65">
        <v>-249.52</v>
      </c>
      <c r="R65">
        <v>19.236499999999999</v>
      </c>
      <c r="S65">
        <v>-153.66900000000001</v>
      </c>
      <c r="T65">
        <v>89.169300000000007</v>
      </c>
      <c r="U65">
        <v>-28.827200000000001</v>
      </c>
      <c r="V65">
        <v>-11.8194</v>
      </c>
    </row>
    <row r="66" spans="1:22">
      <c r="A66">
        <v>1177</v>
      </c>
      <c r="B66">
        <v>0</v>
      </c>
      <c r="C66">
        <v>121.53700000000001</v>
      </c>
      <c r="D66">
        <v>-56.506700000000002</v>
      </c>
      <c r="E66">
        <v>-383.49900000000002</v>
      </c>
      <c r="F66">
        <v>-90.830699999999993</v>
      </c>
      <c r="G66">
        <v>28.827200000000001</v>
      </c>
      <c r="H66">
        <v>11.8194</v>
      </c>
      <c r="I66" t="e">
        <f>IF(AND(Tabelle13[[#This Row],[AreaPx]]&gt;0,NOT(Tabelle13[[#This Row],[AreaPx]]="inf")),Tabelle13[[#This Row],[AreaPx]], NA())</f>
        <v>#N/A</v>
      </c>
      <c r="J66">
        <v>0</v>
      </c>
      <c r="K66">
        <v>0</v>
      </c>
      <c r="L66">
        <v>0</v>
      </c>
      <c r="M66">
        <v>20.2013</v>
      </c>
      <c r="N66">
        <v>0</v>
      </c>
      <c r="O66">
        <f>Tabelle13[[#This Row],[Roll]]-+Tabelle13[[#This Row],[Pitch]]</f>
        <v>-17.007800000000003</v>
      </c>
      <c r="P66">
        <f>SQRT(Tabelle13[[#This Row],[X]]^2 + Tabelle13[[#This Row],[Y]]^2 +Tabelle13[[#This Row],[Z]]^2)</f>
        <v>406.24590153611399</v>
      </c>
      <c r="Q66">
        <v>-249.52</v>
      </c>
      <c r="R66">
        <v>19.236499999999999</v>
      </c>
      <c r="S66">
        <v>-153.66900000000001</v>
      </c>
      <c r="T66">
        <v>89.169300000000007</v>
      </c>
      <c r="U66">
        <v>-28.827200000000001</v>
      </c>
      <c r="V66">
        <v>-11.8194</v>
      </c>
    </row>
    <row r="67" spans="1:22">
      <c r="A67">
        <v>1203</v>
      </c>
      <c r="B67">
        <v>0</v>
      </c>
      <c r="C67">
        <v>121.53700000000001</v>
      </c>
      <c r="D67">
        <v>-56.506700000000002</v>
      </c>
      <c r="E67">
        <v>-383.49900000000002</v>
      </c>
      <c r="F67">
        <v>-90.830699999999993</v>
      </c>
      <c r="G67">
        <v>28.827200000000001</v>
      </c>
      <c r="H67">
        <v>11.8194</v>
      </c>
      <c r="I67" t="e">
        <f>IF(AND(Tabelle13[[#This Row],[AreaPx]]&gt;0,NOT(Tabelle13[[#This Row],[AreaPx]]="inf")),Tabelle13[[#This Row],[AreaPx]], NA())</f>
        <v>#N/A</v>
      </c>
      <c r="J67">
        <v>0</v>
      </c>
      <c r="K67">
        <v>0</v>
      </c>
      <c r="L67">
        <v>0</v>
      </c>
      <c r="M67">
        <v>20.2013</v>
      </c>
      <c r="N67">
        <v>0</v>
      </c>
      <c r="O67">
        <f>Tabelle13[[#This Row],[Roll]]-+Tabelle13[[#This Row],[Pitch]]</f>
        <v>-17.007800000000003</v>
      </c>
      <c r="P67">
        <f>SQRT(Tabelle13[[#This Row],[X]]^2 + Tabelle13[[#This Row],[Y]]^2 +Tabelle13[[#This Row],[Z]]^2)</f>
        <v>406.24590153611399</v>
      </c>
      <c r="Q67">
        <v>-249.52</v>
      </c>
      <c r="R67">
        <v>19.236499999999999</v>
      </c>
      <c r="S67">
        <v>-153.66900000000001</v>
      </c>
      <c r="T67">
        <v>89.169300000000007</v>
      </c>
      <c r="U67">
        <v>-28.827200000000001</v>
      </c>
      <c r="V67">
        <v>-11.8194</v>
      </c>
    </row>
    <row r="68" spans="1:22">
      <c r="A68">
        <v>1221</v>
      </c>
      <c r="B68">
        <v>0</v>
      </c>
      <c r="C68">
        <v>121.53700000000001</v>
      </c>
      <c r="D68">
        <v>-56.506700000000002</v>
      </c>
      <c r="E68">
        <v>-383.49900000000002</v>
      </c>
      <c r="F68">
        <v>-90.830699999999993</v>
      </c>
      <c r="G68">
        <v>28.827200000000001</v>
      </c>
      <c r="H68">
        <v>11.8194</v>
      </c>
      <c r="I68" t="e">
        <f>IF(AND(Tabelle13[[#This Row],[AreaPx]]&gt;0,NOT(Tabelle13[[#This Row],[AreaPx]]="inf")),Tabelle13[[#This Row],[AreaPx]], NA())</f>
        <v>#N/A</v>
      </c>
      <c r="J68">
        <v>0</v>
      </c>
      <c r="K68">
        <v>0</v>
      </c>
      <c r="L68">
        <v>0</v>
      </c>
      <c r="M68">
        <v>20.2013</v>
      </c>
      <c r="N68">
        <v>0</v>
      </c>
      <c r="O68">
        <f>Tabelle13[[#This Row],[Roll]]-+Tabelle13[[#This Row],[Pitch]]</f>
        <v>-17.007800000000003</v>
      </c>
      <c r="P68">
        <f>SQRT(Tabelle13[[#This Row],[X]]^2 + Tabelle13[[#This Row],[Y]]^2 +Tabelle13[[#This Row],[Z]]^2)</f>
        <v>406.24590153611399</v>
      </c>
      <c r="Q68">
        <v>-249.52</v>
      </c>
      <c r="R68">
        <v>19.236499999999999</v>
      </c>
      <c r="S68">
        <v>-153.66900000000001</v>
      </c>
      <c r="T68">
        <v>89.169300000000007</v>
      </c>
      <c r="U68">
        <v>-28.827200000000001</v>
      </c>
      <c r="V68">
        <v>-11.8194</v>
      </c>
    </row>
    <row r="69" spans="1:22">
      <c r="A69">
        <v>1248</v>
      </c>
      <c r="B69">
        <v>0</v>
      </c>
      <c r="C69">
        <v>121.53700000000001</v>
      </c>
      <c r="D69">
        <v>-56.506700000000002</v>
      </c>
      <c r="E69">
        <v>-383.49900000000002</v>
      </c>
      <c r="F69">
        <v>-90.830699999999993</v>
      </c>
      <c r="G69">
        <v>28.827200000000001</v>
      </c>
      <c r="H69">
        <v>11.8194</v>
      </c>
      <c r="I69" t="e">
        <f>IF(AND(Tabelle13[[#This Row],[AreaPx]]&gt;0,NOT(Tabelle13[[#This Row],[AreaPx]]="inf")),Tabelle13[[#This Row],[AreaPx]], NA())</f>
        <v>#N/A</v>
      </c>
      <c r="J69">
        <v>0</v>
      </c>
      <c r="K69">
        <v>0</v>
      </c>
      <c r="L69">
        <v>0</v>
      </c>
      <c r="M69">
        <v>20.2013</v>
      </c>
      <c r="N69">
        <v>0</v>
      </c>
      <c r="O69">
        <f>Tabelle13[[#This Row],[Roll]]-+Tabelle13[[#This Row],[Pitch]]</f>
        <v>-17.007800000000003</v>
      </c>
      <c r="P69">
        <f>SQRT(Tabelle13[[#This Row],[X]]^2 + Tabelle13[[#This Row],[Y]]^2 +Tabelle13[[#This Row],[Z]]^2)</f>
        <v>406.24590153611399</v>
      </c>
      <c r="Q69">
        <v>-249.52</v>
      </c>
      <c r="R69">
        <v>19.236499999999999</v>
      </c>
      <c r="S69">
        <v>-153.66900000000001</v>
      </c>
      <c r="T69">
        <v>89.169300000000007</v>
      </c>
      <c r="U69">
        <v>-28.827200000000001</v>
      </c>
      <c r="V69">
        <v>-11.8194</v>
      </c>
    </row>
    <row r="70" spans="1:22">
      <c r="A70">
        <v>1274</v>
      </c>
      <c r="B70">
        <v>0</v>
      </c>
      <c r="C70">
        <v>121.53700000000001</v>
      </c>
      <c r="D70">
        <v>-56.506700000000002</v>
      </c>
      <c r="E70">
        <v>-383.49900000000002</v>
      </c>
      <c r="F70">
        <v>-90.830699999999993</v>
      </c>
      <c r="G70">
        <v>28.827200000000001</v>
      </c>
      <c r="H70">
        <v>11.8194</v>
      </c>
      <c r="I70" t="e">
        <f>IF(AND(Tabelle13[[#This Row],[AreaPx]]&gt;0,NOT(Tabelle13[[#This Row],[AreaPx]]="inf")),Tabelle13[[#This Row],[AreaPx]], NA())</f>
        <v>#N/A</v>
      </c>
      <c r="J70">
        <v>0</v>
      </c>
      <c r="K70">
        <v>0</v>
      </c>
      <c r="L70">
        <v>0</v>
      </c>
      <c r="M70">
        <v>20.2013</v>
      </c>
      <c r="N70">
        <v>0</v>
      </c>
      <c r="O70">
        <f>Tabelle13[[#This Row],[Roll]]-+Tabelle13[[#This Row],[Pitch]]</f>
        <v>-17.007800000000003</v>
      </c>
      <c r="P70">
        <f>SQRT(Tabelle13[[#This Row],[X]]^2 + Tabelle13[[#This Row],[Y]]^2 +Tabelle13[[#This Row],[Z]]^2)</f>
        <v>406.24590153611399</v>
      </c>
      <c r="Q70">
        <v>-249.52</v>
      </c>
      <c r="R70">
        <v>19.236499999999999</v>
      </c>
      <c r="S70">
        <v>-153.66900000000001</v>
      </c>
      <c r="T70">
        <v>89.169300000000007</v>
      </c>
      <c r="U70">
        <v>-28.827200000000001</v>
      </c>
      <c r="V70">
        <v>-11.8194</v>
      </c>
    </row>
    <row r="71" spans="1:22">
      <c r="A71">
        <v>1299</v>
      </c>
      <c r="B71">
        <v>0</v>
      </c>
      <c r="C71">
        <v>121.53700000000001</v>
      </c>
      <c r="D71">
        <v>-56.506700000000002</v>
      </c>
      <c r="E71">
        <v>-383.49900000000002</v>
      </c>
      <c r="F71">
        <v>-90.830699999999993</v>
      </c>
      <c r="G71">
        <v>28.827200000000001</v>
      </c>
      <c r="H71">
        <v>11.8194</v>
      </c>
      <c r="I71" t="e">
        <f>IF(AND(Tabelle13[[#This Row],[AreaPx]]&gt;0,NOT(Tabelle13[[#This Row],[AreaPx]]="inf")),Tabelle13[[#This Row],[AreaPx]], NA())</f>
        <v>#N/A</v>
      </c>
      <c r="J71">
        <v>0</v>
      </c>
      <c r="K71">
        <v>0</v>
      </c>
      <c r="L71">
        <v>0</v>
      </c>
      <c r="M71">
        <v>20.2013</v>
      </c>
      <c r="N71">
        <v>0</v>
      </c>
      <c r="O71">
        <f>Tabelle13[[#This Row],[Roll]]-+Tabelle13[[#This Row],[Pitch]]</f>
        <v>-17.007800000000003</v>
      </c>
      <c r="P71">
        <f>SQRT(Tabelle13[[#This Row],[X]]^2 + Tabelle13[[#This Row],[Y]]^2 +Tabelle13[[#This Row],[Z]]^2)</f>
        <v>406.24590153611399</v>
      </c>
      <c r="Q71">
        <v>-249.52</v>
      </c>
      <c r="R71">
        <v>19.236499999999999</v>
      </c>
      <c r="S71">
        <v>-153.66900000000001</v>
      </c>
      <c r="T71">
        <v>89.169300000000007</v>
      </c>
      <c r="U71">
        <v>-28.827200000000001</v>
      </c>
      <c r="V71">
        <v>-11.8194</v>
      </c>
    </row>
    <row r="72" spans="1:22">
      <c r="A72">
        <v>1315</v>
      </c>
      <c r="B72">
        <v>0</v>
      </c>
      <c r="C72">
        <v>121.53700000000001</v>
      </c>
      <c r="D72">
        <v>-56.506700000000002</v>
      </c>
      <c r="E72">
        <v>-383.49900000000002</v>
      </c>
      <c r="F72">
        <v>-90.830699999999993</v>
      </c>
      <c r="G72">
        <v>28.827200000000001</v>
      </c>
      <c r="H72">
        <v>11.8194</v>
      </c>
      <c r="I72" t="e">
        <f>IF(AND(Tabelle13[[#This Row],[AreaPx]]&gt;0,NOT(Tabelle13[[#This Row],[AreaPx]]="inf")),Tabelle13[[#This Row],[AreaPx]], NA())</f>
        <v>#N/A</v>
      </c>
      <c r="J72">
        <v>0</v>
      </c>
      <c r="K72">
        <v>0</v>
      </c>
      <c r="L72">
        <v>0</v>
      </c>
      <c r="M72">
        <v>20.2013</v>
      </c>
      <c r="N72">
        <v>0</v>
      </c>
      <c r="O72">
        <f>Tabelle13[[#This Row],[Roll]]-+Tabelle13[[#This Row],[Pitch]]</f>
        <v>-17.007800000000003</v>
      </c>
      <c r="P72">
        <f>SQRT(Tabelle13[[#This Row],[X]]^2 + Tabelle13[[#This Row],[Y]]^2 +Tabelle13[[#This Row],[Z]]^2)</f>
        <v>406.24590153611399</v>
      </c>
      <c r="Q72">
        <v>-249.52</v>
      </c>
      <c r="R72">
        <v>19.236499999999999</v>
      </c>
      <c r="S72">
        <v>-153.66900000000001</v>
      </c>
      <c r="T72">
        <v>89.169300000000007</v>
      </c>
      <c r="U72">
        <v>-28.827200000000001</v>
      </c>
      <c r="V72">
        <v>-11.8194</v>
      </c>
    </row>
    <row r="73" spans="1:22">
      <c r="A73">
        <v>1336</v>
      </c>
      <c r="B73">
        <v>0</v>
      </c>
      <c r="C73">
        <v>121.53700000000001</v>
      </c>
      <c r="D73">
        <v>-56.506700000000002</v>
      </c>
      <c r="E73">
        <v>-383.49900000000002</v>
      </c>
      <c r="F73">
        <v>-90.830699999999993</v>
      </c>
      <c r="G73">
        <v>28.827200000000001</v>
      </c>
      <c r="H73">
        <v>11.8194</v>
      </c>
      <c r="I73" t="e">
        <f>IF(AND(Tabelle13[[#This Row],[AreaPx]]&gt;0,NOT(Tabelle13[[#This Row],[AreaPx]]="inf")),Tabelle13[[#This Row],[AreaPx]], NA())</f>
        <v>#N/A</v>
      </c>
      <c r="J73">
        <v>0</v>
      </c>
      <c r="K73">
        <v>0</v>
      </c>
      <c r="L73">
        <v>0</v>
      </c>
      <c r="M73">
        <v>20.2013</v>
      </c>
      <c r="N73">
        <v>0</v>
      </c>
      <c r="O73">
        <f>Tabelle13[[#This Row],[Roll]]-+Tabelle13[[#This Row],[Pitch]]</f>
        <v>-17.007800000000003</v>
      </c>
      <c r="P73">
        <f>SQRT(Tabelle13[[#This Row],[X]]^2 + Tabelle13[[#This Row],[Y]]^2 +Tabelle13[[#This Row],[Z]]^2)</f>
        <v>406.24590153611399</v>
      </c>
      <c r="Q73">
        <v>-249.52</v>
      </c>
      <c r="R73">
        <v>19.236499999999999</v>
      </c>
      <c r="S73">
        <v>-153.66900000000001</v>
      </c>
      <c r="T73">
        <v>89.169300000000007</v>
      </c>
      <c r="U73">
        <v>-28.827200000000001</v>
      </c>
      <c r="V73">
        <v>-11.8194</v>
      </c>
    </row>
    <row r="74" spans="1:22">
      <c r="A74">
        <v>1351</v>
      </c>
      <c r="B74">
        <v>0</v>
      </c>
      <c r="C74">
        <v>121.53700000000001</v>
      </c>
      <c r="D74">
        <v>-56.506700000000002</v>
      </c>
      <c r="E74">
        <v>-383.49900000000002</v>
      </c>
      <c r="F74">
        <v>-90.830699999999993</v>
      </c>
      <c r="G74">
        <v>28.827200000000001</v>
      </c>
      <c r="H74">
        <v>11.8194</v>
      </c>
      <c r="I74" t="e">
        <f>IF(AND(Tabelle13[[#This Row],[AreaPx]]&gt;0,NOT(Tabelle13[[#This Row],[AreaPx]]="inf")),Tabelle13[[#This Row],[AreaPx]], NA())</f>
        <v>#N/A</v>
      </c>
      <c r="J74">
        <v>0</v>
      </c>
      <c r="K74">
        <v>0</v>
      </c>
      <c r="L74">
        <v>0</v>
      </c>
      <c r="M74">
        <v>20.2013</v>
      </c>
      <c r="N74">
        <v>0</v>
      </c>
      <c r="O74">
        <f>Tabelle13[[#This Row],[Roll]]-+Tabelle13[[#This Row],[Pitch]]</f>
        <v>-17.007800000000003</v>
      </c>
      <c r="P74">
        <f>SQRT(Tabelle13[[#This Row],[X]]^2 + Tabelle13[[#This Row],[Y]]^2 +Tabelle13[[#This Row],[Z]]^2)</f>
        <v>406.24590153611399</v>
      </c>
      <c r="Q74">
        <v>-249.52</v>
      </c>
      <c r="R74">
        <v>19.236499999999999</v>
      </c>
      <c r="S74">
        <v>-153.66900000000001</v>
      </c>
      <c r="T74">
        <v>89.169300000000007</v>
      </c>
      <c r="U74">
        <v>-28.827200000000001</v>
      </c>
      <c r="V74">
        <v>-11.8194</v>
      </c>
    </row>
    <row r="75" spans="1:22">
      <c r="A75">
        <v>1365</v>
      </c>
      <c r="B75">
        <v>0</v>
      </c>
      <c r="C75">
        <v>121.53700000000001</v>
      </c>
      <c r="D75">
        <v>-56.506700000000002</v>
      </c>
      <c r="E75">
        <v>-383.49900000000002</v>
      </c>
      <c r="F75">
        <v>-90.830699999999993</v>
      </c>
      <c r="G75">
        <v>28.827200000000001</v>
      </c>
      <c r="H75">
        <v>11.8194</v>
      </c>
      <c r="I75" t="e">
        <f>IF(AND(Tabelle13[[#This Row],[AreaPx]]&gt;0,NOT(Tabelle13[[#This Row],[AreaPx]]="inf")),Tabelle13[[#This Row],[AreaPx]], NA())</f>
        <v>#N/A</v>
      </c>
      <c r="J75">
        <v>0</v>
      </c>
      <c r="K75">
        <v>0</v>
      </c>
      <c r="L75">
        <v>0</v>
      </c>
      <c r="M75">
        <v>20.2013</v>
      </c>
      <c r="N75">
        <v>0</v>
      </c>
      <c r="O75">
        <f>Tabelle13[[#This Row],[Roll]]-+Tabelle13[[#This Row],[Pitch]]</f>
        <v>-17.007800000000003</v>
      </c>
      <c r="P75">
        <f>SQRT(Tabelle13[[#This Row],[X]]^2 + Tabelle13[[#This Row],[Y]]^2 +Tabelle13[[#This Row],[Z]]^2)</f>
        <v>406.24590153611399</v>
      </c>
      <c r="Q75">
        <v>-249.52</v>
      </c>
      <c r="R75">
        <v>19.236499999999999</v>
      </c>
      <c r="S75">
        <v>-153.66900000000001</v>
      </c>
      <c r="T75">
        <v>89.169300000000007</v>
      </c>
      <c r="U75">
        <v>-28.827200000000001</v>
      </c>
      <c r="V75">
        <v>-11.8194</v>
      </c>
    </row>
    <row r="76" spans="1:22">
      <c r="A76">
        <v>1376</v>
      </c>
      <c r="B76">
        <v>0</v>
      </c>
      <c r="C76">
        <v>121.53700000000001</v>
      </c>
      <c r="D76">
        <v>-56.506700000000002</v>
      </c>
      <c r="E76">
        <v>-383.49900000000002</v>
      </c>
      <c r="F76">
        <v>-90.830699999999993</v>
      </c>
      <c r="G76">
        <v>28.827200000000001</v>
      </c>
      <c r="H76">
        <v>11.8194</v>
      </c>
      <c r="I76" t="e">
        <f>IF(AND(Tabelle13[[#This Row],[AreaPx]]&gt;0,NOT(Tabelle13[[#This Row],[AreaPx]]="inf")),Tabelle13[[#This Row],[AreaPx]], NA())</f>
        <v>#N/A</v>
      </c>
      <c r="J76">
        <v>0</v>
      </c>
      <c r="K76">
        <v>0</v>
      </c>
      <c r="L76">
        <v>0</v>
      </c>
      <c r="M76">
        <v>20.2013</v>
      </c>
      <c r="N76">
        <v>0</v>
      </c>
      <c r="O76">
        <f>Tabelle13[[#This Row],[Roll]]-+Tabelle13[[#This Row],[Pitch]]</f>
        <v>-17.007800000000003</v>
      </c>
      <c r="P76">
        <f>SQRT(Tabelle13[[#This Row],[X]]^2 + Tabelle13[[#This Row],[Y]]^2 +Tabelle13[[#This Row],[Z]]^2)</f>
        <v>406.24590153611399</v>
      </c>
      <c r="Q76">
        <v>-249.52</v>
      </c>
      <c r="R76">
        <v>19.236499999999999</v>
      </c>
      <c r="S76">
        <v>-153.66900000000001</v>
      </c>
      <c r="T76">
        <v>89.169300000000007</v>
      </c>
      <c r="U76">
        <v>-28.827200000000001</v>
      </c>
      <c r="V76">
        <v>-11.8194</v>
      </c>
    </row>
    <row r="77" spans="1:22">
      <c r="A77">
        <v>1400</v>
      </c>
      <c r="B77">
        <v>0</v>
      </c>
      <c r="C77">
        <v>121.53700000000001</v>
      </c>
      <c r="D77">
        <v>-56.506700000000002</v>
      </c>
      <c r="E77">
        <v>-383.49900000000002</v>
      </c>
      <c r="F77">
        <v>-90.830699999999993</v>
      </c>
      <c r="G77">
        <v>28.827200000000001</v>
      </c>
      <c r="H77">
        <v>11.8194</v>
      </c>
      <c r="I77" t="e">
        <f>IF(AND(Tabelle13[[#This Row],[AreaPx]]&gt;0,NOT(Tabelle13[[#This Row],[AreaPx]]="inf")),Tabelle13[[#This Row],[AreaPx]], NA())</f>
        <v>#N/A</v>
      </c>
      <c r="J77">
        <v>0</v>
      </c>
      <c r="K77">
        <v>0</v>
      </c>
      <c r="L77">
        <v>0</v>
      </c>
      <c r="M77">
        <v>20.2013</v>
      </c>
      <c r="N77">
        <v>0</v>
      </c>
      <c r="O77">
        <f>Tabelle13[[#This Row],[Roll]]-+Tabelle13[[#This Row],[Pitch]]</f>
        <v>-17.007800000000003</v>
      </c>
      <c r="P77">
        <f>SQRT(Tabelle13[[#This Row],[X]]^2 + Tabelle13[[#This Row],[Y]]^2 +Tabelle13[[#This Row],[Z]]^2)</f>
        <v>406.24590153611399</v>
      </c>
      <c r="Q77">
        <v>-249.52</v>
      </c>
      <c r="R77">
        <v>19.236499999999999</v>
      </c>
      <c r="S77">
        <v>-153.66900000000001</v>
      </c>
      <c r="T77">
        <v>89.169300000000007</v>
      </c>
      <c r="U77">
        <v>-28.827200000000001</v>
      </c>
      <c r="V77">
        <v>-11.8194</v>
      </c>
    </row>
    <row r="78" spans="1:22">
      <c r="A78">
        <v>1412</v>
      </c>
      <c r="B78">
        <v>0</v>
      </c>
      <c r="C78">
        <v>121.53700000000001</v>
      </c>
      <c r="D78">
        <v>-56.506700000000002</v>
      </c>
      <c r="E78">
        <v>-383.49900000000002</v>
      </c>
      <c r="F78">
        <v>-90.830699999999993</v>
      </c>
      <c r="G78">
        <v>28.827200000000001</v>
      </c>
      <c r="H78">
        <v>11.8194</v>
      </c>
      <c r="I78" t="e">
        <f>IF(AND(Tabelle13[[#This Row],[AreaPx]]&gt;0,NOT(Tabelle13[[#This Row],[AreaPx]]="inf")),Tabelle13[[#This Row],[AreaPx]], NA())</f>
        <v>#N/A</v>
      </c>
      <c r="J78">
        <v>0</v>
      </c>
      <c r="K78">
        <v>0</v>
      </c>
      <c r="L78">
        <v>0</v>
      </c>
      <c r="M78">
        <v>20.2013</v>
      </c>
      <c r="N78">
        <v>0</v>
      </c>
      <c r="O78">
        <f>Tabelle13[[#This Row],[Roll]]-+Tabelle13[[#This Row],[Pitch]]</f>
        <v>-17.007800000000003</v>
      </c>
      <c r="P78">
        <f>SQRT(Tabelle13[[#This Row],[X]]^2 + Tabelle13[[#This Row],[Y]]^2 +Tabelle13[[#This Row],[Z]]^2)</f>
        <v>406.24590153611399</v>
      </c>
      <c r="Q78">
        <v>-249.52</v>
      </c>
      <c r="R78">
        <v>19.236499999999999</v>
      </c>
      <c r="S78">
        <v>-153.66900000000001</v>
      </c>
      <c r="T78">
        <v>89.169300000000007</v>
      </c>
      <c r="U78">
        <v>-28.827200000000001</v>
      </c>
      <c r="V78">
        <v>-11.8194</v>
      </c>
    </row>
    <row r="79" spans="1:22">
      <c r="A79">
        <v>1435</v>
      </c>
      <c r="B79">
        <v>0</v>
      </c>
      <c r="C79">
        <v>121.53700000000001</v>
      </c>
      <c r="D79">
        <v>-56.506700000000002</v>
      </c>
      <c r="E79">
        <v>-383.49900000000002</v>
      </c>
      <c r="F79">
        <v>-90.830699999999993</v>
      </c>
      <c r="G79">
        <v>28.827200000000001</v>
      </c>
      <c r="H79">
        <v>11.8194</v>
      </c>
      <c r="I79" t="e">
        <f>IF(AND(Tabelle13[[#This Row],[AreaPx]]&gt;0,NOT(Tabelle13[[#This Row],[AreaPx]]="inf")),Tabelle13[[#This Row],[AreaPx]], NA())</f>
        <v>#N/A</v>
      </c>
      <c r="J79">
        <v>0</v>
      </c>
      <c r="K79">
        <v>0</v>
      </c>
      <c r="L79">
        <v>0</v>
      </c>
      <c r="M79">
        <v>20.2013</v>
      </c>
      <c r="N79">
        <v>0</v>
      </c>
      <c r="O79">
        <f>Tabelle13[[#This Row],[Roll]]-+Tabelle13[[#This Row],[Pitch]]</f>
        <v>-17.007800000000003</v>
      </c>
      <c r="P79">
        <f>SQRT(Tabelle13[[#This Row],[X]]^2 + Tabelle13[[#This Row],[Y]]^2 +Tabelle13[[#This Row],[Z]]^2)</f>
        <v>406.24590153611399</v>
      </c>
      <c r="Q79">
        <v>-249.52</v>
      </c>
      <c r="R79">
        <v>19.236499999999999</v>
      </c>
      <c r="S79">
        <v>-153.66900000000001</v>
      </c>
      <c r="T79">
        <v>89.169300000000007</v>
      </c>
      <c r="U79">
        <v>-28.827200000000001</v>
      </c>
      <c r="V79">
        <v>-11.8194</v>
      </c>
    </row>
    <row r="80" spans="1:22">
      <c r="A80">
        <v>1448</v>
      </c>
      <c r="B80">
        <v>0</v>
      </c>
      <c r="C80">
        <v>121.53700000000001</v>
      </c>
      <c r="D80">
        <v>-56.506700000000002</v>
      </c>
      <c r="E80">
        <v>-383.49900000000002</v>
      </c>
      <c r="F80">
        <v>-90.830699999999993</v>
      </c>
      <c r="G80">
        <v>28.827200000000001</v>
      </c>
      <c r="H80">
        <v>11.8194</v>
      </c>
      <c r="I80" t="e">
        <f>IF(AND(Tabelle13[[#This Row],[AreaPx]]&gt;0,NOT(Tabelle13[[#This Row],[AreaPx]]="inf")),Tabelle13[[#This Row],[AreaPx]], NA())</f>
        <v>#N/A</v>
      </c>
      <c r="J80">
        <v>0</v>
      </c>
      <c r="K80">
        <v>0</v>
      </c>
      <c r="L80">
        <v>0</v>
      </c>
      <c r="M80">
        <v>20.2013</v>
      </c>
      <c r="N80">
        <v>0</v>
      </c>
      <c r="O80">
        <f>Tabelle13[[#This Row],[Roll]]-+Tabelle13[[#This Row],[Pitch]]</f>
        <v>-17.007800000000003</v>
      </c>
      <c r="P80">
        <f>SQRT(Tabelle13[[#This Row],[X]]^2 + Tabelle13[[#This Row],[Y]]^2 +Tabelle13[[#This Row],[Z]]^2)</f>
        <v>406.24590153611399</v>
      </c>
      <c r="Q80">
        <v>-249.52</v>
      </c>
      <c r="R80">
        <v>19.236499999999999</v>
      </c>
      <c r="S80">
        <v>-153.66900000000001</v>
      </c>
      <c r="T80">
        <v>89.169300000000007</v>
      </c>
      <c r="U80">
        <v>-28.827200000000001</v>
      </c>
      <c r="V80">
        <v>-11.8194</v>
      </c>
    </row>
    <row r="81" spans="1:22">
      <c r="A81">
        <v>1474</v>
      </c>
      <c r="B81">
        <v>0</v>
      </c>
      <c r="C81">
        <v>121.53700000000001</v>
      </c>
      <c r="D81">
        <v>-56.506700000000002</v>
      </c>
      <c r="E81">
        <v>-383.49900000000002</v>
      </c>
      <c r="F81">
        <v>-90.830699999999993</v>
      </c>
      <c r="G81">
        <v>28.827200000000001</v>
      </c>
      <c r="H81">
        <v>11.8194</v>
      </c>
      <c r="I81" t="e">
        <f>IF(AND(Tabelle13[[#This Row],[AreaPx]]&gt;0,NOT(Tabelle13[[#This Row],[AreaPx]]="inf")),Tabelle13[[#This Row],[AreaPx]], NA())</f>
        <v>#N/A</v>
      </c>
      <c r="J81">
        <v>0</v>
      </c>
      <c r="K81">
        <v>0</v>
      </c>
      <c r="L81">
        <v>0</v>
      </c>
      <c r="M81">
        <v>20.2013</v>
      </c>
      <c r="N81">
        <v>0</v>
      </c>
      <c r="O81">
        <f>Tabelle13[[#This Row],[Roll]]-+Tabelle13[[#This Row],[Pitch]]</f>
        <v>-17.007800000000003</v>
      </c>
      <c r="P81">
        <f>SQRT(Tabelle13[[#This Row],[X]]^2 + Tabelle13[[#This Row],[Y]]^2 +Tabelle13[[#This Row],[Z]]^2)</f>
        <v>406.24590153611399</v>
      </c>
      <c r="Q81">
        <v>-249.52</v>
      </c>
      <c r="R81">
        <v>19.236499999999999</v>
      </c>
      <c r="S81">
        <v>-153.66900000000001</v>
      </c>
      <c r="T81">
        <v>89.169300000000007</v>
      </c>
      <c r="U81">
        <v>-28.827200000000001</v>
      </c>
      <c r="V81">
        <v>-11.8194</v>
      </c>
    </row>
    <row r="82" spans="1:22">
      <c r="A82">
        <v>1505</v>
      </c>
      <c r="B82">
        <v>0</v>
      </c>
      <c r="C82">
        <v>121.53700000000001</v>
      </c>
      <c r="D82">
        <v>-56.506700000000002</v>
      </c>
      <c r="E82">
        <v>-383.49900000000002</v>
      </c>
      <c r="F82">
        <v>-90.830699999999993</v>
      </c>
      <c r="G82">
        <v>28.827200000000001</v>
      </c>
      <c r="H82">
        <v>11.8194</v>
      </c>
      <c r="I82" t="e">
        <f>IF(AND(Tabelle13[[#This Row],[AreaPx]]&gt;0,NOT(Tabelle13[[#This Row],[AreaPx]]="inf")),Tabelle13[[#This Row],[AreaPx]], NA())</f>
        <v>#N/A</v>
      </c>
      <c r="J82">
        <v>0</v>
      </c>
      <c r="K82">
        <v>0</v>
      </c>
      <c r="L82">
        <v>0</v>
      </c>
      <c r="M82">
        <v>20.2013</v>
      </c>
      <c r="N82">
        <v>0</v>
      </c>
      <c r="O82">
        <f>Tabelle13[[#This Row],[Roll]]-+Tabelle13[[#This Row],[Pitch]]</f>
        <v>-17.007800000000003</v>
      </c>
      <c r="P82">
        <f>SQRT(Tabelle13[[#This Row],[X]]^2 + Tabelle13[[#This Row],[Y]]^2 +Tabelle13[[#This Row],[Z]]^2)</f>
        <v>406.24590153611399</v>
      </c>
      <c r="Q82">
        <v>-249.52</v>
      </c>
      <c r="R82">
        <v>19.236499999999999</v>
      </c>
      <c r="S82">
        <v>-153.66900000000001</v>
      </c>
      <c r="T82">
        <v>89.169300000000007</v>
      </c>
      <c r="U82">
        <v>-28.827200000000001</v>
      </c>
      <c r="V82">
        <v>-11.8194</v>
      </c>
    </row>
    <row r="83" spans="1:22">
      <c r="A83">
        <v>1519</v>
      </c>
      <c r="B83">
        <v>0</v>
      </c>
      <c r="C83">
        <v>121.53700000000001</v>
      </c>
      <c r="D83">
        <v>-56.506700000000002</v>
      </c>
      <c r="E83">
        <v>-383.49900000000002</v>
      </c>
      <c r="F83">
        <v>-90.830699999999993</v>
      </c>
      <c r="G83">
        <v>28.827200000000001</v>
      </c>
      <c r="H83">
        <v>11.8194</v>
      </c>
      <c r="I83" t="e">
        <f>IF(AND(Tabelle13[[#This Row],[AreaPx]]&gt;0,NOT(Tabelle13[[#This Row],[AreaPx]]="inf")),Tabelle13[[#This Row],[AreaPx]], NA())</f>
        <v>#N/A</v>
      </c>
      <c r="J83">
        <v>0</v>
      </c>
      <c r="K83">
        <v>0</v>
      </c>
      <c r="L83">
        <v>0</v>
      </c>
      <c r="M83">
        <v>20.2013</v>
      </c>
      <c r="N83">
        <v>0</v>
      </c>
      <c r="O83">
        <f>Tabelle13[[#This Row],[Roll]]-+Tabelle13[[#This Row],[Pitch]]</f>
        <v>-17.007800000000003</v>
      </c>
      <c r="P83">
        <f>SQRT(Tabelle13[[#This Row],[X]]^2 + Tabelle13[[#This Row],[Y]]^2 +Tabelle13[[#This Row],[Z]]^2)</f>
        <v>406.24590153611399</v>
      </c>
      <c r="Q83">
        <v>-249.52</v>
      </c>
      <c r="R83">
        <v>19.236499999999999</v>
      </c>
      <c r="S83">
        <v>-153.66900000000001</v>
      </c>
      <c r="T83">
        <v>89.169300000000007</v>
      </c>
      <c r="U83">
        <v>-28.827200000000001</v>
      </c>
      <c r="V83">
        <v>-11.8194</v>
      </c>
    </row>
    <row r="84" spans="1:22">
      <c r="A84">
        <v>1541</v>
      </c>
      <c r="B84">
        <v>0</v>
      </c>
      <c r="C84">
        <v>121.53700000000001</v>
      </c>
      <c r="D84">
        <v>-56.506700000000002</v>
      </c>
      <c r="E84">
        <v>-383.49900000000002</v>
      </c>
      <c r="F84">
        <v>-90.830699999999993</v>
      </c>
      <c r="G84">
        <v>28.827200000000001</v>
      </c>
      <c r="H84">
        <v>11.8194</v>
      </c>
      <c r="I84" t="e">
        <f>IF(AND(Tabelle13[[#This Row],[AreaPx]]&gt;0,NOT(Tabelle13[[#This Row],[AreaPx]]="inf")),Tabelle13[[#This Row],[AreaPx]], NA())</f>
        <v>#N/A</v>
      </c>
      <c r="J84">
        <v>0</v>
      </c>
      <c r="K84">
        <v>0</v>
      </c>
      <c r="L84">
        <v>0</v>
      </c>
      <c r="M84">
        <v>20.2013</v>
      </c>
      <c r="N84">
        <v>0</v>
      </c>
      <c r="O84">
        <f>Tabelle13[[#This Row],[Roll]]-+Tabelle13[[#This Row],[Pitch]]</f>
        <v>-17.007800000000003</v>
      </c>
      <c r="P84">
        <f>SQRT(Tabelle13[[#This Row],[X]]^2 + Tabelle13[[#This Row],[Y]]^2 +Tabelle13[[#This Row],[Z]]^2)</f>
        <v>406.24590153611399</v>
      </c>
      <c r="Q84">
        <v>-249.52</v>
      </c>
      <c r="R84">
        <v>19.236499999999999</v>
      </c>
      <c r="S84">
        <v>-153.66900000000001</v>
      </c>
      <c r="T84">
        <v>89.169300000000007</v>
      </c>
      <c r="U84">
        <v>-28.827200000000001</v>
      </c>
      <c r="V84">
        <v>-11.8194</v>
      </c>
    </row>
    <row r="85" spans="1:22">
      <c r="A85">
        <v>1559</v>
      </c>
      <c r="B85">
        <v>0</v>
      </c>
      <c r="C85">
        <v>121.53700000000001</v>
      </c>
      <c r="D85">
        <v>-56.506700000000002</v>
      </c>
      <c r="E85">
        <v>-383.49900000000002</v>
      </c>
      <c r="F85">
        <v>-90.830699999999993</v>
      </c>
      <c r="G85">
        <v>28.827200000000001</v>
      </c>
      <c r="H85">
        <v>11.8194</v>
      </c>
      <c r="I85" t="e">
        <f>IF(AND(Tabelle13[[#This Row],[AreaPx]]&gt;0,NOT(Tabelle13[[#This Row],[AreaPx]]="inf")),Tabelle13[[#This Row],[AreaPx]], NA())</f>
        <v>#N/A</v>
      </c>
      <c r="J85">
        <v>0</v>
      </c>
      <c r="K85">
        <v>0</v>
      </c>
      <c r="L85">
        <v>0</v>
      </c>
      <c r="M85">
        <v>20.2013</v>
      </c>
      <c r="N85">
        <v>0</v>
      </c>
      <c r="O85">
        <f>Tabelle13[[#This Row],[Roll]]-+Tabelle13[[#This Row],[Pitch]]</f>
        <v>-17.007800000000003</v>
      </c>
      <c r="P85">
        <f>SQRT(Tabelle13[[#This Row],[X]]^2 + Tabelle13[[#This Row],[Y]]^2 +Tabelle13[[#This Row],[Z]]^2)</f>
        <v>406.24590153611399</v>
      </c>
      <c r="Q85">
        <v>-249.52</v>
      </c>
      <c r="R85">
        <v>19.236499999999999</v>
      </c>
      <c r="S85">
        <v>-153.66900000000001</v>
      </c>
      <c r="T85">
        <v>89.169300000000007</v>
      </c>
      <c r="U85">
        <v>-28.827200000000001</v>
      </c>
      <c r="V85">
        <v>-11.8194</v>
      </c>
    </row>
    <row r="86" spans="1:22">
      <c r="A86">
        <v>1571</v>
      </c>
      <c r="B86">
        <v>0</v>
      </c>
      <c r="C86">
        <v>121.53700000000001</v>
      </c>
      <c r="D86">
        <v>-56.506700000000002</v>
      </c>
      <c r="E86">
        <v>-383.49900000000002</v>
      </c>
      <c r="F86">
        <v>-90.830699999999993</v>
      </c>
      <c r="G86">
        <v>28.827200000000001</v>
      </c>
      <c r="H86">
        <v>11.8194</v>
      </c>
      <c r="I86" t="e">
        <f>IF(AND(Tabelle13[[#This Row],[AreaPx]]&gt;0,NOT(Tabelle13[[#This Row],[AreaPx]]="inf")),Tabelle13[[#This Row],[AreaPx]], NA())</f>
        <v>#N/A</v>
      </c>
      <c r="J86">
        <v>0</v>
      </c>
      <c r="K86">
        <v>0</v>
      </c>
      <c r="L86">
        <v>0</v>
      </c>
      <c r="M86">
        <v>20.2013</v>
      </c>
      <c r="N86">
        <v>0</v>
      </c>
      <c r="O86">
        <f>Tabelle13[[#This Row],[Roll]]-+Tabelle13[[#This Row],[Pitch]]</f>
        <v>-17.007800000000003</v>
      </c>
      <c r="P86">
        <f>SQRT(Tabelle13[[#This Row],[X]]^2 + Tabelle13[[#This Row],[Y]]^2 +Tabelle13[[#This Row],[Z]]^2)</f>
        <v>406.24590153611399</v>
      </c>
      <c r="Q86">
        <v>-249.52</v>
      </c>
      <c r="R86">
        <v>19.236499999999999</v>
      </c>
      <c r="S86">
        <v>-153.66900000000001</v>
      </c>
      <c r="T86">
        <v>89.169300000000007</v>
      </c>
      <c r="U86">
        <v>-28.827200000000001</v>
      </c>
      <c r="V86">
        <v>-11.8194</v>
      </c>
    </row>
    <row r="87" spans="1:22">
      <c r="A87">
        <v>1578</v>
      </c>
      <c r="B87">
        <v>0</v>
      </c>
      <c r="C87">
        <v>121.53700000000001</v>
      </c>
      <c r="D87">
        <v>-56.506700000000002</v>
      </c>
      <c r="E87">
        <v>-383.49900000000002</v>
      </c>
      <c r="F87">
        <v>-90.830699999999993</v>
      </c>
      <c r="G87">
        <v>28.827200000000001</v>
      </c>
      <c r="H87">
        <v>11.8194</v>
      </c>
      <c r="I87" t="e">
        <f>IF(AND(Tabelle13[[#This Row],[AreaPx]]&gt;0,NOT(Tabelle13[[#This Row],[AreaPx]]="inf")),Tabelle13[[#This Row],[AreaPx]], NA())</f>
        <v>#N/A</v>
      </c>
      <c r="J87">
        <v>0</v>
      </c>
      <c r="K87">
        <v>0</v>
      </c>
      <c r="L87">
        <v>0</v>
      </c>
      <c r="M87">
        <v>20.2013</v>
      </c>
      <c r="N87">
        <v>0</v>
      </c>
      <c r="O87">
        <f>Tabelle13[[#This Row],[Roll]]-+Tabelle13[[#This Row],[Pitch]]</f>
        <v>-17.007800000000003</v>
      </c>
      <c r="P87">
        <f>SQRT(Tabelle13[[#This Row],[X]]^2 + Tabelle13[[#This Row],[Y]]^2 +Tabelle13[[#This Row],[Z]]^2)</f>
        <v>406.24590153611399</v>
      </c>
      <c r="Q87">
        <v>-249.52</v>
      </c>
      <c r="R87">
        <v>19.236499999999999</v>
      </c>
      <c r="S87">
        <v>-153.66900000000001</v>
      </c>
      <c r="T87">
        <v>89.169300000000007</v>
      </c>
      <c r="U87">
        <v>-28.827200000000001</v>
      </c>
      <c r="V87">
        <v>-11.8194</v>
      </c>
    </row>
    <row r="88" spans="1:22">
      <c r="A88">
        <v>1602</v>
      </c>
      <c r="B88">
        <v>0</v>
      </c>
      <c r="C88">
        <v>121.53700000000001</v>
      </c>
      <c r="D88">
        <v>-56.506700000000002</v>
      </c>
      <c r="E88">
        <v>-383.49900000000002</v>
      </c>
      <c r="F88">
        <v>-90.830699999999993</v>
      </c>
      <c r="G88">
        <v>28.827200000000001</v>
      </c>
      <c r="H88">
        <v>11.8194</v>
      </c>
      <c r="I88" t="e">
        <f>IF(AND(Tabelle13[[#This Row],[AreaPx]]&gt;0,NOT(Tabelle13[[#This Row],[AreaPx]]="inf")),Tabelle13[[#This Row],[AreaPx]], NA())</f>
        <v>#N/A</v>
      </c>
      <c r="J88">
        <v>0</v>
      </c>
      <c r="K88">
        <v>0</v>
      </c>
      <c r="L88">
        <v>0</v>
      </c>
      <c r="M88">
        <v>20.2013</v>
      </c>
      <c r="N88">
        <v>0</v>
      </c>
      <c r="O88">
        <f>Tabelle13[[#This Row],[Roll]]-+Tabelle13[[#This Row],[Pitch]]</f>
        <v>-17.007800000000003</v>
      </c>
      <c r="P88">
        <f>SQRT(Tabelle13[[#This Row],[X]]^2 + Tabelle13[[#This Row],[Y]]^2 +Tabelle13[[#This Row],[Z]]^2)</f>
        <v>406.24590153611399</v>
      </c>
      <c r="Q88">
        <v>-249.52</v>
      </c>
      <c r="R88">
        <v>19.236499999999999</v>
      </c>
      <c r="S88">
        <v>-153.66900000000001</v>
      </c>
      <c r="T88">
        <v>89.169300000000007</v>
      </c>
      <c r="U88">
        <v>-28.827200000000001</v>
      </c>
      <c r="V88">
        <v>-11.8194</v>
      </c>
    </row>
    <row r="89" spans="1:22">
      <c r="A89">
        <v>1614</v>
      </c>
      <c r="B89">
        <v>0</v>
      </c>
      <c r="C89">
        <v>121.53700000000001</v>
      </c>
      <c r="D89">
        <v>-56.506700000000002</v>
      </c>
      <c r="E89">
        <v>-383.49900000000002</v>
      </c>
      <c r="F89">
        <v>-90.830699999999993</v>
      </c>
      <c r="G89">
        <v>28.827200000000001</v>
      </c>
      <c r="H89">
        <v>11.8194</v>
      </c>
      <c r="I89" t="e">
        <f>IF(AND(Tabelle13[[#This Row],[AreaPx]]&gt;0,NOT(Tabelle13[[#This Row],[AreaPx]]="inf")),Tabelle13[[#This Row],[AreaPx]], NA())</f>
        <v>#N/A</v>
      </c>
      <c r="J89">
        <v>0</v>
      </c>
      <c r="K89">
        <v>0</v>
      </c>
      <c r="L89">
        <v>0</v>
      </c>
      <c r="M89">
        <v>20.2013</v>
      </c>
      <c r="N89">
        <v>0</v>
      </c>
      <c r="O89">
        <f>Tabelle13[[#This Row],[Roll]]-+Tabelle13[[#This Row],[Pitch]]</f>
        <v>-17.007800000000003</v>
      </c>
      <c r="P89">
        <f>SQRT(Tabelle13[[#This Row],[X]]^2 + Tabelle13[[#This Row],[Y]]^2 +Tabelle13[[#This Row],[Z]]^2)</f>
        <v>406.24590153611399</v>
      </c>
      <c r="Q89">
        <v>-249.52</v>
      </c>
      <c r="R89">
        <v>19.236499999999999</v>
      </c>
      <c r="S89">
        <v>-153.66900000000001</v>
      </c>
      <c r="T89">
        <v>89.169300000000007</v>
      </c>
      <c r="U89">
        <v>-28.827200000000001</v>
      </c>
      <c r="V89">
        <v>-11.8194</v>
      </c>
    </row>
    <row r="90" spans="1:22">
      <c r="A90">
        <v>1640</v>
      </c>
      <c r="B90">
        <v>0</v>
      </c>
      <c r="C90">
        <v>121.53700000000001</v>
      </c>
      <c r="D90">
        <v>-56.506700000000002</v>
      </c>
      <c r="E90">
        <v>-383.49900000000002</v>
      </c>
      <c r="F90">
        <v>-90.830699999999993</v>
      </c>
      <c r="G90">
        <v>28.827200000000001</v>
      </c>
      <c r="H90">
        <v>11.8194</v>
      </c>
      <c r="I90" t="e">
        <f>IF(AND(Tabelle13[[#This Row],[AreaPx]]&gt;0,NOT(Tabelle13[[#This Row],[AreaPx]]="inf")),Tabelle13[[#This Row],[AreaPx]], NA())</f>
        <v>#N/A</v>
      </c>
      <c r="J90">
        <v>0</v>
      </c>
      <c r="K90">
        <v>0</v>
      </c>
      <c r="L90">
        <v>0</v>
      </c>
      <c r="M90">
        <v>20.2013</v>
      </c>
      <c r="N90">
        <v>0</v>
      </c>
      <c r="O90">
        <f>Tabelle13[[#This Row],[Roll]]-+Tabelle13[[#This Row],[Pitch]]</f>
        <v>-17.007800000000003</v>
      </c>
      <c r="P90">
        <f>SQRT(Tabelle13[[#This Row],[X]]^2 + Tabelle13[[#This Row],[Y]]^2 +Tabelle13[[#This Row],[Z]]^2)</f>
        <v>406.24590153611399</v>
      </c>
      <c r="Q90">
        <v>-249.52</v>
      </c>
      <c r="R90">
        <v>19.236499999999999</v>
      </c>
      <c r="S90">
        <v>-153.66900000000001</v>
      </c>
      <c r="T90">
        <v>89.169300000000007</v>
      </c>
      <c r="U90">
        <v>-28.827200000000001</v>
      </c>
      <c r="V90">
        <v>-11.8194</v>
      </c>
    </row>
    <row r="91" spans="1:22">
      <c r="A91">
        <v>1666</v>
      </c>
      <c r="B91">
        <v>0</v>
      </c>
      <c r="C91">
        <v>121.53700000000001</v>
      </c>
      <c r="D91">
        <v>-56.506700000000002</v>
      </c>
      <c r="E91">
        <v>-383.49900000000002</v>
      </c>
      <c r="F91">
        <v>-90.830699999999993</v>
      </c>
      <c r="G91">
        <v>28.827200000000001</v>
      </c>
      <c r="H91">
        <v>11.8194</v>
      </c>
      <c r="I91" t="e">
        <f>IF(AND(Tabelle13[[#This Row],[AreaPx]]&gt;0,NOT(Tabelle13[[#This Row],[AreaPx]]="inf")),Tabelle13[[#This Row],[AreaPx]], NA())</f>
        <v>#N/A</v>
      </c>
      <c r="J91">
        <v>0</v>
      </c>
      <c r="K91">
        <v>0</v>
      </c>
      <c r="L91">
        <v>0</v>
      </c>
      <c r="M91">
        <v>20.2013</v>
      </c>
      <c r="N91">
        <v>0</v>
      </c>
      <c r="O91">
        <f>Tabelle13[[#This Row],[Roll]]-+Tabelle13[[#This Row],[Pitch]]</f>
        <v>-17.007800000000003</v>
      </c>
      <c r="P91">
        <f>SQRT(Tabelle13[[#This Row],[X]]^2 + Tabelle13[[#This Row],[Y]]^2 +Tabelle13[[#This Row],[Z]]^2)</f>
        <v>406.24590153611399</v>
      </c>
      <c r="Q91">
        <v>-249.52</v>
      </c>
      <c r="R91">
        <v>19.236499999999999</v>
      </c>
      <c r="S91">
        <v>-153.66900000000001</v>
      </c>
      <c r="T91">
        <v>89.169300000000007</v>
      </c>
      <c r="U91">
        <v>-28.827200000000001</v>
      </c>
      <c r="V91">
        <v>-11.8194</v>
      </c>
    </row>
    <row r="92" spans="1:22">
      <c r="A92">
        <v>1679</v>
      </c>
      <c r="B92">
        <v>0</v>
      </c>
      <c r="C92">
        <v>121.53700000000001</v>
      </c>
      <c r="D92">
        <v>-56.506700000000002</v>
      </c>
      <c r="E92">
        <v>-383.49900000000002</v>
      </c>
      <c r="F92">
        <v>-90.830699999999993</v>
      </c>
      <c r="G92">
        <v>28.827200000000001</v>
      </c>
      <c r="H92">
        <v>11.8194</v>
      </c>
      <c r="I92" t="e">
        <f>IF(AND(Tabelle13[[#This Row],[AreaPx]]&gt;0,NOT(Tabelle13[[#This Row],[AreaPx]]="inf")),Tabelle13[[#This Row],[AreaPx]], NA())</f>
        <v>#N/A</v>
      </c>
      <c r="J92">
        <v>0</v>
      </c>
      <c r="K92">
        <v>0</v>
      </c>
      <c r="L92">
        <v>0</v>
      </c>
      <c r="M92">
        <v>20.2013</v>
      </c>
      <c r="N92">
        <v>0</v>
      </c>
      <c r="O92">
        <f>Tabelle13[[#This Row],[Roll]]-+Tabelle13[[#This Row],[Pitch]]</f>
        <v>-17.007800000000003</v>
      </c>
      <c r="P92">
        <f>SQRT(Tabelle13[[#This Row],[X]]^2 + Tabelle13[[#This Row],[Y]]^2 +Tabelle13[[#This Row],[Z]]^2)</f>
        <v>406.24590153611399</v>
      </c>
      <c r="Q92">
        <v>-249.52</v>
      </c>
      <c r="R92">
        <v>19.236499999999999</v>
      </c>
      <c r="S92">
        <v>-153.66900000000001</v>
      </c>
      <c r="T92">
        <v>89.169300000000007</v>
      </c>
      <c r="U92">
        <v>-28.827200000000001</v>
      </c>
      <c r="V92">
        <v>-11.8194</v>
      </c>
    </row>
    <row r="93" spans="1:22">
      <c r="A93">
        <v>1700</v>
      </c>
      <c r="B93">
        <v>0</v>
      </c>
      <c r="C93">
        <v>121.53700000000001</v>
      </c>
      <c r="D93">
        <v>-56.506700000000002</v>
      </c>
      <c r="E93">
        <v>-383.49900000000002</v>
      </c>
      <c r="F93">
        <v>-90.830699999999993</v>
      </c>
      <c r="G93">
        <v>28.827200000000001</v>
      </c>
      <c r="H93">
        <v>11.8194</v>
      </c>
      <c r="I93" t="e">
        <f>IF(AND(Tabelle13[[#This Row],[AreaPx]]&gt;0,NOT(Tabelle13[[#This Row],[AreaPx]]="inf")),Tabelle13[[#This Row],[AreaPx]], NA())</f>
        <v>#N/A</v>
      </c>
      <c r="J93">
        <v>0</v>
      </c>
      <c r="K93">
        <v>0</v>
      </c>
      <c r="L93">
        <v>0</v>
      </c>
      <c r="M93">
        <v>20.2013</v>
      </c>
      <c r="N93">
        <v>0</v>
      </c>
      <c r="O93">
        <f>Tabelle13[[#This Row],[Roll]]-+Tabelle13[[#This Row],[Pitch]]</f>
        <v>-17.007800000000003</v>
      </c>
      <c r="P93">
        <f>SQRT(Tabelle13[[#This Row],[X]]^2 + Tabelle13[[#This Row],[Y]]^2 +Tabelle13[[#This Row],[Z]]^2)</f>
        <v>406.24590153611399</v>
      </c>
      <c r="Q93">
        <v>-249.52</v>
      </c>
      <c r="R93">
        <v>19.236499999999999</v>
      </c>
      <c r="S93">
        <v>-153.66900000000001</v>
      </c>
      <c r="T93">
        <v>89.169300000000007</v>
      </c>
      <c r="U93">
        <v>-28.827200000000001</v>
      </c>
      <c r="V93">
        <v>-11.8194</v>
      </c>
    </row>
    <row r="94" spans="1:22">
      <c r="A94">
        <v>1715</v>
      </c>
      <c r="B94">
        <v>0</v>
      </c>
      <c r="C94">
        <v>121.53700000000001</v>
      </c>
      <c r="D94">
        <v>-56.506700000000002</v>
      </c>
      <c r="E94">
        <v>-383.49900000000002</v>
      </c>
      <c r="F94">
        <v>-90.830699999999993</v>
      </c>
      <c r="G94">
        <v>28.827200000000001</v>
      </c>
      <c r="H94">
        <v>11.8194</v>
      </c>
      <c r="I94" t="e">
        <f>IF(AND(Tabelle13[[#This Row],[AreaPx]]&gt;0,NOT(Tabelle13[[#This Row],[AreaPx]]="inf")),Tabelle13[[#This Row],[AreaPx]], NA())</f>
        <v>#N/A</v>
      </c>
      <c r="J94">
        <v>0</v>
      </c>
      <c r="K94">
        <v>0</v>
      </c>
      <c r="L94">
        <v>0</v>
      </c>
      <c r="M94">
        <v>20.2013</v>
      </c>
      <c r="N94">
        <v>0</v>
      </c>
      <c r="O94">
        <f>Tabelle13[[#This Row],[Roll]]-+Tabelle13[[#This Row],[Pitch]]</f>
        <v>-17.007800000000003</v>
      </c>
      <c r="P94">
        <f>SQRT(Tabelle13[[#This Row],[X]]^2 + Tabelle13[[#This Row],[Y]]^2 +Tabelle13[[#This Row],[Z]]^2)</f>
        <v>406.24590153611399</v>
      </c>
      <c r="Q94">
        <v>-249.52</v>
      </c>
      <c r="R94">
        <v>19.236499999999999</v>
      </c>
      <c r="S94">
        <v>-153.66900000000001</v>
      </c>
      <c r="T94">
        <v>89.169300000000007</v>
      </c>
      <c r="U94">
        <v>-28.827200000000001</v>
      </c>
      <c r="V94">
        <v>-11.8194</v>
      </c>
    </row>
    <row r="95" spans="1:22">
      <c r="A95">
        <v>1739</v>
      </c>
      <c r="B95">
        <v>0</v>
      </c>
      <c r="C95">
        <v>121.53700000000001</v>
      </c>
      <c r="D95">
        <v>-56.506700000000002</v>
      </c>
      <c r="E95">
        <v>-383.49900000000002</v>
      </c>
      <c r="F95">
        <v>-90.830699999999993</v>
      </c>
      <c r="G95">
        <v>28.827200000000001</v>
      </c>
      <c r="H95">
        <v>11.8194</v>
      </c>
      <c r="I95" t="e">
        <f>IF(AND(Tabelle13[[#This Row],[AreaPx]]&gt;0,NOT(Tabelle13[[#This Row],[AreaPx]]="inf")),Tabelle13[[#This Row],[AreaPx]], NA())</f>
        <v>#N/A</v>
      </c>
      <c r="J95">
        <v>0</v>
      </c>
      <c r="K95">
        <v>0</v>
      </c>
      <c r="L95">
        <v>0</v>
      </c>
      <c r="M95">
        <v>20.2013</v>
      </c>
      <c r="N95">
        <v>0</v>
      </c>
      <c r="O95">
        <f>Tabelle13[[#This Row],[Roll]]-+Tabelle13[[#This Row],[Pitch]]</f>
        <v>-17.007800000000003</v>
      </c>
      <c r="P95">
        <f>SQRT(Tabelle13[[#This Row],[X]]^2 + Tabelle13[[#This Row],[Y]]^2 +Tabelle13[[#This Row],[Z]]^2)</f>
        <v>406.24590153611399</v>
      </c>
      <c r="Q95">
        <v>-249.52</v>
      </c>
      <c r="R95">
        <v>19.236499999999999</v>
      </c>
      <c r="S95">
        <v>-153.66900000000001</v>
      </c>
      <c r="T95">
        <v>89.169300000000007</v>
      </c>
      <c r="U95">
        <v>-28.827200000000001</v>
      </c>
      <c r="V95">
        <v>-11.8194</v>
      </c>
    </row>
    <row r="96" spans="1:22">
      <c r="A96">
        <v>1764</v>
      </c>
      <c r="B96">
        <v>0</v>
      </c>
      <c r="C96">
        <v>121.53700000000001</v>
      </c>
      <c r="D96">
        <v>-56.506700000000002</v>
      </c>
      <c r="E96">
        <v>-383.49900000000002</v>
      </c>
      <c r="F96">
        <v>-90.830699999999993</v>
      </c>
      <c r="G96">
        <v>28.827200000000001</v>
      </c>
      <c r="H96">
        <v>11.8194</v>
      </c>
      <c r="I96" t="e">
        <f>IF(AND(Tabelle13[[#This Row],[AreaPx]]&gt;0,NOT(Tabelle13[[#This Row],[AreaPx]]="inf")),Tabelle13[[#This Row],[AreaPx]], NA())</f>
        <v>#N/A</v>
      </c>
      <c r="J96">
        <v>0</v>
      </c>
      <c r="K96">
        <v>0</v>
      </c>
      <c r="L96">
        <v>0</v>
      </c>
      <c r="M96">
        <v>20.2013</v>
      </c>
      <c r="N96">
        <v>0</v>
      </c>
      <c r="O96">
        <f>Tabelle13[[#This Row],[Roll]]-+Tabelle13[[#This Row],[Pitch]]</f>
        <v>-17.007800000000003</v>
      </c>
      <c r="P96">
        <f>SQRT(Tabelle13[[#This Row],[X]]^2 + Tabelle13[[#This Row],[Y]]^2 +Tabelle13[[#This Row],[Z]]^2)</f>
        <v>406.24590153611399</v>
      </c>
      <c r="Q96">
        <v>-249.52</v>
      </c>
      <c r="R96">
        <v>19.236499999999999</v>
      </c>
      <c r="S96">
        <v>-153.66900000000001</v>
      </c>
      <c r="T96">
        <v>89.169300000000007</v>
      </c>
      <c r="U96">
        <v>-28.827200000000001</v>
      </c>
      <c r="V96">
        <v>-11.8194</v>
      </c>
    </row>
    <row r="97" spans="1:22">
      <c r="A97">
        <v>1776</v>
      </c>
      <c r="B97">
        <v>0</v>
      </c>
      <c r="C97">
        <v>121.53700000000001</v>
      </c>
      <c r="D97">
        <v>-56.506700000000002</v>
      </c>
      <c r="E97">
        <v>-383.49900000000002</v>
      </c>
      <c r="F97">
        <v>-90.830699999999993</v>
      </c>
      <c r="G97">
        <v>28.827200000000001</v>
      </c>
      <c r="H97">
        <v>11.8194</v>
      </c>
      <c r="I97" t="e">
        <f>IF(AND(Tabelle13[[#This Row],[AreaPx]]&gt;0,NOT(Tabelle13[[#This Row],[AreaPx]]="inf")),Tabelle13[[#This Row],[AreaPx]], NA())</f>
        <v>#N/A</v>
      </c>
      <c r="J97">
        <v>0</v>
      </c>
      <c r="K97">
        <v>0</v>
      </c>
      <c r="L97">
        <v>0</v>
      </c>
      <c r="M97">
        <v>20.2013</v>
      </c>
      <c r="N97">
        <v>0</v>
      </c>
      <c r="O97">
        <f>Tabelle13[[#This Row],[Roll]]-+Tabelle13[[#This Row],[Pitch]]</f>
        <v>-17.007800000000003</v>
      </c>
      <c r="P97">
        <f>SQRT(Tabelle13[[#This Row],[X]]^2 + Tabelle13[[#This Row],[Y]]^2 +Tabelle13[[#This Row],[Z]]^2)</f>
        <v>406.24590153611399</v>
      </c>
      <c r="Q97">
        <v>-249.52</v>
      </c>
      <c r="R97">
        <v>19.236499999999999</v>
      </c>
      <c r="S97">
        <v>-153.66900000000001</v>
      </c>
      <c r="T97">
        <v>89.169300000000007</v>
      </c>
      <c r="U97">
        <v>-28.827200000000001</v>
      </c>
      <c r="V97">
        <v>-11.8194</v>
      </c>
    </row>
    <row r="98" spans="1:22">
      <c r="A98">
        <v>1803</v>
      </c>
      <c r="B98">
        <v>0</v>
      </c>
      <c r="C98">
        <v>121.53700000000001</v>
      </c>
      <c r="D98">
        <v>-56.506700000000002</v>
      </c>
      <c r="E98">
        <v>-383.49900000000002</v>
      </c>
      <c r="F98">
        <v>-90.830699999999993</v>
      </c>
      <c r="G98">
        <v>28.827200000000001</v>
      </c>
      <c r="H98">
        <v>11.8194</v>
      </c>
      <c r="I98" t="e">
        <f>IF(AND(Tabelle13[[#This Row],[AreaPx]]&gt;0,NOT(Tabelle13[[#This Row],[AreaPx]]="inf")),Tabelle13[[#This Row],[AreaPx]], NA())</f>
        <v>#N/A</v>
      </c>
      <c r="J98">
        <v>0</v>
      </c>
      <c r="K98">
        <v>0</v>
      </c>
      <c r="L98">
        <v>0</v>
      </c>
      <c r="M98">
        <v>20.2013</v>
      </c>
      <c r="N98">
        <v>0</v>
      </c>
      <c r="O98">
        <f>Tabelle13[[#This Row],[Roll]]-+Tabelle13[[#This Row],[Pitch]]</f>
        <v>-17.007800000000003</v>
      </c>
      <c r="P98">
        <f>SQRT(Tabelle13[[#This Row],[X]]^2 + Tabelle13[[#This Row],[Y]]^2 +Tabelle13[[#This Row],[Z]]^2)</f>
        <v>406.24590153611399</v>
      </c>
      <c r="Q98">
        <v>-249.52</v>
      </c>
      <c r="R98">
        <v>19.236499999999999</v>
      </c>
      <c r="S98">
        <v>-153.66900000000001</v>
      </c>
      <c r="T98">
        <v>89.169300000000007</v>
      </c>
      <c r="U98">
        <v>-28.827200000000001</v>
      </c>
      <c r="V98">
        <v>-11.8194</v>
      </c>
    </row>
    <row r="99" spans="1:22">
      <c r="A99">
        <v>1817</v>
      </c>
      <c r="B99">
        <v>0</v>
      </c>
      <c r="C99">
        <v>121.53700000000001</v>
      </c>
      <c r="D99">
        <v>-56.506700000000002</v>
      </c>
      <c r="E99">
        <v>-383.49900000000002</v>
      </c>
      <c r="F99">
        <v>-90.830699999999993</v>
      </c>
      <c r="G99">
        <v>28.827200000000001</v>
      </c>
      <c r="H99">
        <v>11.8194</v>
      </c>
      <c r="I99" t="e">
        <f>IF(AND(Tabelle13[[#This Row],[AreaPx]]&gt;0,NOT(Tabelle13[[#This Row],[AreaPx]]="inf")),Tabelle13[[#This Row],[AreaPx]], NA())</f>
        <v>#N/A</v>
      </c>
      <c r="J99">
        <v>0</v>
      </c>
      <c r="K99">
        <v>0</v>
      </c>
      <c r="L99">
        <v>0</v>
      </c>
      <c r="M99">
        <v>20.2013</v>
      </c>
      <c r="N99">
        <v>0</v>
      </c>
      <c r="O99">
        <f>Tabelle13[[#This Row],[Roll]]-+Tabelle13[[#This Row],[Pitch]]</f>
        <v>-17.007800000000003</v>
      </c>
      <c r="P99">
        <f>SQRT(Tabelle13[[#This Row],[X]]^2 + Tabelle13[[#This Row],[Y]]^2 +Tabelle13[[#This Row],[Z]]^2)</f>
        <v>406.24590153611399</v>
      </c>
      <c r="Q99">
        <v>-249.52</v>
      </c>
      <c r="R99">
        <v>19.236499999999999</v>
      </c>
      <c r="S99">
        <v>-153.66900000000001</v>
      </c>
      <c r="T99">
        <v>89.169300000000007</v>
      </c>
      <c r="U99">
        <v>-28.827200000000001</v>
      </c>
      <c r="V99">
        <v>-11.8194</v>
      </c>
    </row>
    <row r="100" spans="1:22">
      <c r="A100">
        <v>1843</v>
      </c>
      <c r="B100">
        <v>0</v>
      </c>
      <c r="C100">
        <v>121.53700000000001</v>
      </c>
      <c r="D100">
        <v>-56.506700000000002</v>
      </c>
      <c r="E100">
        <v>-383.49900000000002</v>
      </c>
      <c r="F100">
        <v>-90.830699999999993</v>
      </c>
      <c r="G100">
        <v>28.827200000000001</v>
      </c>
      <c r="H100">
        <v>11.8194</v>
      </c>
      <c r="I100" t="e">
        <f>IF(AND(Tabelle13[[#This Row],[AreaPx]]&gt;0,NOT(Tabelle13[[#This Row],[AreaPx]]="inf")),Tabelle13[[#This Row],[AreaPx]], NA())</f>
        <v>#N/A</v>
      </c>
      <c r="J100">
        <v>0</v>
      </c>
      <c r="K100">
        <v>0</v>
      </c>
      <c r="L100">
        <v>0</v>
      </c>
      <c r="M100">
        <v>20.2013</v>
      </c>
      <c r="N100">
        <v>0</v>
      </c>
      <c r="O100">
        <f>Tabelle13[[#This Row],[Roll]]-+Tabelle13[[#This Row],[Pitch]]</f>
        <v>-17.007800000000003</v>
      </c>
      <c r="P100">
        <f>SQRT(Tabelle13[[#This Row],[X]]^2 + Tabelle13[[#This Row],[Y]]^2 +Tabelle13[[#This Row],[Z]]^2)</f>
        <v>406.24590153611399</v>
      </c>
      <c r="Q100">
        <v>-249.52</v>
      </c>
      <c r="R100">
        <v>19.236499999999999</v>
      </c>
      <c r="S100">
        <v>-153.66900000000001</v>
      </c>
      <c r="T100">
        <v>89.169300000000007</v>
      </c>
      <c r="U100">
        <v>-28.827200000000001</v>
      </c>
      <c r="V100">
        <v>-11.8194</v>
      </c>
    </row>
    <row r="101" spans="1:22">
      <c r="A101">
        <v>1868</v>
      </c>
      <c r="B101">
        <v>0</v>
      </c>
      <c r="C101">
        <v>121.53700000000001</v>
      </c>
      <c r="D101">
        <v>-56.506700000000002</v>
      </c>
      <c r="E101">
        <v>-383.49900000000002</v>
      </c>
      <c r="F101">
        <v>-90.830699999999993</v>
      </c>
      <c r="G101">
        <v>28.827200000000001</v>
      </c>
      <c r="H101">
        <v>11.8194</v>
      </c>
      <c r="I101" t="e">
        <f>IF(AND(Tabelle13[[#This Row],[AreaPx]]&gt;0,NOT(Tabelle13[[#This Row],[AreaPx]]="inf")),Tabelle13[[#This Row],[AreaPx]], NA())</f>
        <v>#N/A</v>
      </c>
      <c r="J101">
        <v>0</v>
      </c>
      <c r="K101">
        <v>0</v>
      </c>
      <c r="L101">
        <v>0</v>
      </c>
      <c r="M101">
        <v>20.2013</v>
      </c>
      <c r="N101">
        <v>0</v>
      </c>
      <c r="O101">
        <f>Tabelle13[[#This Row],[Roll]]-+Tabelle13[[#This Row],[Pitch]]</f>
        <v>-17.007800000000003</v>
      </c>
      <c r="P101">
        <f>SQRT(Tabelle13[[#This Row],[X]]^2 + Tabelle13[[#This Row],[Y]]^2 +Tabelle13[[#This Row],[Z]]^2)</f>
        <v>406.24590153611399</v>
      </c>
      <c r="Q101">
        <v>-249.52</v>
      </c>
      <c r="R101">
        <v>19.236499999999999</v>
      </c>
      <c r="S101">
        <v>-153.66900000000001</v>
      </c>
      <c r="T101">
        <v>89.169300000000007</v>
      </c>
      <c r="U101">
        <v>-28.827200000000001</v>
      </c>
      <c r="V101">
        <v>-11.8194</v>
      </c>
    </row>
    <row r="102" spans="1:22">
      <c r="A102">
        <v>1883</v>
      </c>
      <c r="B102">
        <v>0</v>
      </c>
      <c r="C102">
        <v>121.53700000000001</v>
      </c>
      <c r="D102">
        <v>-56.506700000000002</v>
      </c>
      <c r="E102">
        <v>-383.49900000000002</v>
      </c>
      <c r="F102">
        <v>-90.830699999999993</v>
      </c>
      <c r="G102">
        <v>28.827200000000001</v>
      </c>
      <c r="H102">
        <v>11.8194</v>
      </c>
      <c r="I102" t="e">
        <f>IF(AND(Tabelle13[[#This Row],[AreaPx]]&gt;0,NOT(Tabelle13[[#This Row],[AreaPx]]="inf")),Tabelle13[[#This Row],[AreaPx]], NA())</f>
        <v>#N/A</v>
      </c>
      <c r="J102">
        <v>0</v>
      </c>
      <c r="K102">
        <v>0</v>
      </c>
      <c r="L102">
        <v>0</v>
      </c>
      <c r="M102">
        <v>20.2013</v>
      </c>
      <c r="N102">
        <v>0</v>
      </c>
      <c r="O102">
        <f>Tabelle13[[#This Row],[Roll]]-+Tabelle13[[#This Row],[Pitch]]</f>
        <v>-17.007800000000003</v>
      </c>
      <c r="P102">
        <f>SQRT(Tabelle13[[#This Row],[X]]^2 + Tabelle13[[#This Row],[Y]]^2 +Tabelle13[[#This Row],[Z]]^2)</f>
        <v>406.24590153611399</v>
      </c>
      <c r="Q102">
        <v>-249.52</v>
      </c>
      <c r="R102">
        <v>19.236499999999999</v>
      </c>
      <c r="S102">
        <v>-153.66900000000001</v>
      </c>
      <c r="T102">
        <v>89.169300000000007</v>
      </c>
      <c r="U102">
        <v>-28.827200000000001</v>
      </c>
      <c r="V102">
        <v>-11.8194</v>
      </c>
    </row>
    <row r="103" spans="1:22">
      <c r="A103">
        <v>1912</v>
      </c>
      <c r="B103">
        <v>0</v>
      </c>
      <c r="C103">
        <v>121.53700000000001</v>
      </c>
      <c r="D103">
        <v>-56.506700000000002</v>
      </c>
      <c r="E103">
        <v>-383.49900000000002</v>
      </c>
      <c r="F103">
        <v>-90.830699999999993</v>
      </c>
      <c r="G103">
        <v>28.827200000000001</v>
      </c>
      <c r="H103">
        <v>11.8194</v>
      </c>
      <c r="I103" t="e">
        <f>IF(AND(Tabelle13[[#This Row],[AreaPx]]&gt;0,NOT(Tabelle13[[#This Row],[AreaPx]]="inf")),Tabelle13[[#This Row],[AreaPx]], NA())</f>
        <v>#N/A</v>
      </c>
      <c r="J103">
        <v>0</v>
      </c>
      <c r="K103">
        <v>0</v>
      </c>
      <c r="L103">
        <v>0</v>
      </c>
      <c r="M103">
        <v>20.2013</v>
      </c>
      <c r="N103">
        <v>0</v>
      </c>
      <c r="O103">
        <f>Tabelle13[[#This Row],[Roll]]-+Tabelle13[[#This Row],[Pitch]]</f>
        <v>-17.007800000000003</v>
      </c>
      <c r="P103">
        <f>SQRT(Tabelle13[[#This Row],[X]]^2 + Tabelle13[[#This Row],[Y]]^2 +Tabelle13[[#This Row],[Z]]^2)</f>
        <v>406.24590153611399</v>
      </c>
      <c r="Q103">
        <v>-249.52</v>
      </c>
      <c r="R103">
        <v>19.236499999999999</v>
      </c>
      <c r="S103">
        <v>-153.66900000000001</v>
      </c>
      <c r="T103">
        <v>89.169300000000007</v>
      </c>
      <c r="U103">
        <v>-28.827200000000001</v>
      </c>
      <c r="V103">
        <v>-11.8194</v>
      </c>
    </row>
    <row r="104" spans="1:22">
      <c r="A104">
        <v>1942</v>
      </c>
      <c r="B104">
        <v>0</v>
      </c>
      <c r="C104">
        <v>121.53700000000001</v>
      </c>
      <c r="D104">
        <v>-56.506700000000002</v>
      </c>
      <c r="E104">
        <v>-383.49900000000002</v>
      </c>
      <c r="F104">
        <v>-90.830699999999993</v>
      </c>
      <c r="G104">
        <v>28.827200000000001</v>
      </c>
      <c r="H104">
        <v>11.8194</v>
      </c>
      <c r="I104" t="e">
        <f>IF(AND(Tabelle13[[#This Row],[AreaPx]]&gt;0,NOT(Tabelle13[[#This Row],[AreaPx]]="inf")),Tabelle13[[#This Row],[AreaPx]], NA())</f>
        <v>#N/A</v>
      </c>
      <c r="J104">
        <v>0</v>
      </c>
      <c r="K104">
        <v>0</v>
      </c>
      <c r="L104">
        <v>0</v>
      </c>
      <c r="M104">
        <v>20.2013</v>
      </c>
      <c r="N104">
        <v>0</v>
      </c>
      <c r="O104">
        <f>Tabelle13[[#This Row],[Roll]]-+Tabelle13[[#This Row],[Pitch]]</f>
        <v>-17.007800000000003</v>
      </c>
      <c r="P104">
        <f>SQRT(Tabelle13[[#This Row],[X]]^2 + Tabelle13[[#This Row],[Y]]^2 +Tabelle13[[#This Row],[Z]]^2)</f>
        <v>406.24590153611399</v>
      </c>
      <c r="Q104">
        <v>-249.52</v>
      </c>
      <c r="R104">
        <v>19.236499999999999</v>
      </c>
      <c r="S104">
        <v>-153.66900000000001</v>
      </c>
      <c r="T104">
        <v>89.169300000000007</v>
      </c>
      <c r="U104">
        <v>-28.827200000000001</v>
      </c>
      <c r="V104">
        <v>-11.8194</v>
      </c>
    </row>
    <row r="105" spans="1:22">
      <c r="A105">
        <v>1966</v>
      </c>
      <c r="B105">
        <v>0</v>
      </c>
      <c r="C105">
        <v>121.53700000000001</v>
      </c>
      <c r="D105">
        <v>-56.506700000000002</v>
      </c>
      <c r="E105">
        <v>-383.49900000000002</v>
      </c>
      <c r="F105">
        <v>-90.830699999999993</v>
      </c>
      <c r="G105">
        <v>28.827200000000001</v>
      </c>
      <c r="H105">
        <v>11.8194</v>
      </c>
      <c r="I105" t="e">
        <f>IF(AND(Tabelle13[[#This Row],[AreaPx]]&gt;0,NOT(Tabelle13[[#This Row],[AreaPx]]="inf")),Tabelle13[[#This Row],[AreaPx]], NA())</f>
        <v>#N/A</v>
      </c>
      <c r="J105">
        <v>0</v>
      </c>
      <c r="K105">
        <v>0</v>
      </c>
      <c r="L105">
        <v>0</v>
      </c>
      <c r="M105">
        <v>20.2013</v>
      </c>
      <c r="N105">
        <v>0</v>
      </c>
      <c r="O105">
        <f>Tabelle13[[#This Row],[Roll]]-+Tabelle13[[#This Row],[Pitch]]</f>
        <v>-17.007800000000003</v>
      </c>
      <c r="P105">
        <f>SQRT(Tabelle13[[#This Row],[X]]^2 + Tabelle13[[#This Row],[Y]]^2 +Tabelle13[[#This Row],[Z]]^2)</f>
        <v>406.24590153611399</v>
      </c>
      <c r="Q105">
        <v>-249.52</v>
      </c>
      <c r="R105">
        <v>19.236499999999999</v>
      </c>
      <c r="S105">
        <v>-153.66900000000001</v>
      </c>
      <c r="T105">
        <v>89.169300000000007</v>
      </c>
      <c r="U105">
        <v>-28.827200000000001</v>
      </c>
      <c r="V105">
        <v>-11.8194</v>
      </c>
    </row>
    <row r="106" spans="1:22">
      <c r="A106">
        <v>1981</v>
      </c>
      <c r="B106">
        <v>0</v>
      </c>
      <c r="C106">
        <v>121.53700000000001</v>
      </c>
      <c r="D106">
        <v>-56.506700000000002</v>
      </c>
      <c r="E106">
        <v>-383.49900000000002</v>
      </c>
      <c r="F106">
        <v>-90.830699999999993</v>
      </c>
      <c r="G106">
        <v>28.827200000000001</v>
      </c>
      <c r="H106">
        <v>11.8194</v>
      </c>
      <c r="I106" t="e">
        <f>IF(AND(Tabelle13[[#This Row],[AreaPx]]&gt;0,NOT(Tabelle13[[#This Row],[AreaPx]]="inf")),Tabelle13[[#This Row],[AreaPx]], NA())</f>
        <v>#N/A</v>
      </c>
      <c r="J106">
        <v>0</v>
      </c>
      <c r="K106">
        <v>0</v>
      </c>
      <c r="L106">
        <v>0</v>
      </c>
      <c r="M106">
        <v>20.2013</v>
      </c>
      <c r="N106">
        <v>0</v>
      </c>
      <c r="O106">
        <f>Tabelle13[[#This Row],[Roll]]-+Tabelle13[[#This Row],[Pitch]]</f>
        <v>-17.007800000000003</v>
      </c>
      <c r="P106">
        <f>SQRT(Tabelle13[[#This Row],[X]]^2 + Tabelle13[[#This Row],[Y]]^2 +Tabelle13[[#This Row],[Z]]^2)</f>
        <v>406.24590153611399</v>
      </c>
      <c r="Q106">
        <v>-249.52</v>
      </c>
      <c r="R106">
        <v>19.236499999999999</v>
      </c>
      <c r="S106">
        <v>-153.66900000000001</v>
      </c>
      <c r="T106">
        <v>89.169300000000007</v>
      </c>
      <c r="U106">
        <v>-28.827200000000001</v>
      </c>
      <c r="V106">
        <v>-11.8194</v>
      </c>
    </row>
    <row r="107" spans="1:22">
      <c r="A107">
        <v>2005</v>
      </c>
      <c r="B107">
        <v>0</v>
      </c>
      <c r="C107">
        <v>121.53700000000001</v>
      </c>
      <c r="D107">
        <v>-56.506700000000002</v>
      </c>
      <c r="E107">
        <v>-383.49900000000002</v>
      </c>
      <c r="F107">
        <v>-90.830699999999993</v>
      </c>
      <c r="G107">
        <v>28.827200000000001</v>
      </c>
      <c r="H107">
        <v>11.8194</v>
      </c>
      <c r="I107" t="e">
        <f>IF(AND(Tabelle13[[#This Row],[AreaPx]]&gt;0,NOT(Tabelle13[[#This Row],[AreaPx]]="inf")),Tabelle13[[#This Row],[AreaPx]], NA())</f>
        <v>#N/A</v>
      </c>
      <c r="J107">
        <v>0</v>
      </c>
      <c r="K107">
        <v>0</v>
      </c>
      <c r="L107">
        <v>0</v>
      </c>
      <c r="M107">
        <v>20.2013</v>
      </c>
      <c r="N107">
        <v>0</v>
      </c>
      <c r="O107">
        <f>Tabelle13[[#This Row],[Roll]]-+Tabelle13[[#This Row],[Pitch]]</f>
        <v>-17.007800000000003</v>
      </c>
      <c r="P107">
        <f>SQRT(Tabelle13[[#This Row],[X]]^2 + Tabelle13[[#This Row],[Y]]^2 +Tabelle13[[#This Row],[Z]]^2)</f>
        <v>406.24590153611399</v>
      </c>
      <c r="Q107">
        <v>-249.52</v>
      </c>
      <c r="R107">
        <v>19.236499999999999</v>
      </c>
      <c r="S107">
        <v>-153.66900000000001</v>
      </c>
      <c r="T107">
        <v>89.169300000000007</v>
      </c>
      <c r="U107">
        <v>-28.827200000000001</v>
      </c>
      <c r="V107">
        <v>-11.8194</v>
      </c>
    </row>
    <row r="108" spans="1:22">
      <c r="A108">
        <v>2016</v>
      </c>
      <c r="B108">
        <v>0</v>
      </c>
      <c r="C108">
        <v>121.53700000000001</v>
      </c>
      <c r="D108">
        <v>-56.506700000000002</v>
      </c>
      <c r="E108">
        <v>-383.49900000000002</v>
      </c>
      <c r="F108">
        <v>-90.830699999999993</v>
      </c>
      <c r="G108">
        <v>28.827200000000001</v>
      </c>
      <c r="H108">
        <v>11.8194</v>
      </c>
      <c r="I108" t="e">
        <f>IF(AND(Tabelle13[[#This Row],[AreaPx]]&gt;0,NOT(Tabelle13[[#This Row],[AreaPx]]="inf")),Tabelle13[[#This Row],[AreaPx]], NA())</f>
        <v>#N/A</v>
      </c>
      <c r="J108">
        <v>0</v>
      </c>
      <c r="K108">
        <v>0</v>
      </c>
      <c r="L108">
        <v>0</v>
      </c>
      <c r="M108">
        <v>20.2013</v>
      </c>
      <c r="N108">
        <v>0</v>
      </c>
      <c r="O108">
        <f>Tabelle13[[#This Row],[Roll]]-+Tabelle13[[#This Row],[Pitch]]</f>
        <v>-17.007800000000003</v>
      </c>
      <c r="P108">
        <f>SQRT(Tabelle13[[#This Row],[X]]^2 + Tabelle13[[#This Row],[Y]]^2 +Tabelle13[[#This Row],[Z]]^2)</f>
        <v>406.24590153611399</v>
      </c>
      <c r="Q108">
        <v>-249.52</v>
      </c>
      <c r="R108">
        <v>19.236499999999999</v>
      </c>
      <c r="S108">
        <v>-153.66900000000001</v>
      </c>
      <c r="T108">
        <v>89.169300000000007</v>
      </c>
      <c r="U108">
        <v>-28.827200000000001</v>
      </c>
      <c r="V108">
        <v>-11.8194</v>
      </c>
    </row>
    <row r="109" spans="1:22">
      <c r="A109">
        <v>2041</v>
      </c>
      <c r="B109">
        <v>0</v>
      </c>
      <c r="C109">
        <v>121.53700000000001</v>
      </c>
      <c r="D109">
        <v>-56.506700000000002</v>
      </c>
      <c r="E109">
        <v>-383.49900000000002</v>
      </c>
      <c r="F109">
        <v>-90.830699999999993</v>
      </c>
      <c r="G109">
        <v>28.827200000000001</v>
      </c>
      <c r="H109">
        <v>11.8194</v>
      </c>
      <c r="I109" t="e">
        <f>IF(AND(Tabelle13[[#This Row],[AreaPx]]&gt;0,NOT(Tabelle13[[#This Row],[AreaPx]]="inf")),Tabelle13[[#This Row],[AreaPx]], NA())</f>
        <v>#N/A</v>
      </c>
      <c r="J109">
        <v>0</v>
      </c>
      <c r="K109">
        <v>0</v>
      </c>
      <c r="L109">
        <v>0</v>
      </c>
      <c r="M109">
        <v>20.2013</v>
      </c>
      <c r="N109">
        <v>0</v>
      </c>
      <c r="O109">
        <f>Tabelle13[[#This Row],[Roll]]-+Tabelle13[[#This Row],[Pitch]]</f>
        <v>-17.007800000000003</v>
      </c>
      <c r="P109">
        <f>SQRT(Tabelle13[[#This Row],[X]]^2 + Tabelle13[[#This Row],[Y]]^2 +Tabelle13[[#This Row],[Z]]^2)</f>
        <v>406.24590153611399</v>
      </c>
      <c r="Q109">
        <v>-249.52</v>
      </c>
      <c r="R109">
        <v>19.236499999999999</v>
      </c>
      <c r="S109">
        <v>-153.66900000000001</v>
      </c>
      <c r="T109">
        <v>89.169300000000007</v>
      </c>
      <c r="U109">
        <v>-28.827200000000001</v>
      </c>
      <c r="V109">
        <v>-11.8194</v>
      </c>
    </row>
    <row r="110" spans="1:22">
      <c r="A110">
        <v>2067</v>
      </c>
      <c r="B110">
        <v>0</v>
      </c>
      <c r="C110">
        <v>121.53700000000001</v>
      </c>
      <c r="D110">
        <v>-56.506700000000002</v>
      </c>
      <c r="E110">
        <v>-383.49900000000002</v>
      </c>
      <c r="F110">
        <v>-90.830699999999993</v>
      </c>
      <c r="G110">
        <v>28.827200000000001</v>
      </c>
      <c r="H110">
        <v>11.8194</v>
      </c>
      <c r="I110" t="e">
        <f>IF(AND(Tabelle13[[#This Row],[AreaPx]]&gt;0,NOT(Tabelle13[[#This Row],[AreaPx]]="inf")),Tabelle13[[#This Row],[AreaPx]], NA())</f>
        <v>#N/A</v>
      </c>
      <c r="J110">
        <v>0</v>
      </c>
      <c r="K110">
        <v>0</v>
      </c>
      <c r="L110">
        <v>0</v>
      </c>
      <c r="M110">
        <v>20.2013</v>
      </c>
      <c r="N110">
        <v>0</v>
      </c>
      <c r="O110">
        <f>Tabelle13[[#This Row],[Roll]]-+Tabelle13[[#This Row],[Pitch]]</f>
        <v>-17.007800000000003</v>
      </c>
      <c r="P110">
        <f>SQRT(Tabelle13[[#This Row],[X]]^2 + Tabelle13[[#This Row],[Y]]^2 +Tabelle13[[#This Row],[Z]]^2)</f>
        <v>406.24590153611399</v>
      </c>
      <c r="Q110">
        <v>-249.52</v>
      </c>
      <c r="R110">
        <v>19.236499999999999</v>
      </c>
      <c r="S110">
        <v>-153.66900000000001</v>
      </c>
      <c r="T110">
        <v>89.169300000000007</v>
      </c>
      <c r="U110">
        <v>-28.827200000000001</v>
      </c>
      <c r="V110">
        <v>-11.8194</v>
      </c>
    </row>
    <row r="111" spans="1:22">
      <c r="A111">
        <v>2082</v>
      </c>
      <c r="B111">
        <v>0</v>
      </c>
      <c r="C111">
        <v>121.53700000000001</v>
      </c>
      <c r="D111">
        <v>-56.506700000000002</v>
      </c>
      <c r="E111">
        <v>-383.49900000000002</v>
      </c>
      <c r="F111">
        <v>-90.830699999999993</v>
      </c>
      <c r="G111">
        <v>28.827200000000001</v>
      </c>
      <c r="H111">
        <v>11.8194</v>
      </c>
      <c r="I111" t="e">
        <f>IF(AND(Tabelle13[[#This Row],[AreaPx]]&gt;0,NOT(Tabelle13[[#This Row],[AreaPx]]="inf")),Tabelle13[[#This Row],[AreaPx]], NA())</f>
        <v>#N/A</v>
      </c>
      <c r="J111">
        <v>0</v>
      </c>
      <c r="K111">
        <v>0</v>
      </c>
      <c r="L111">
        <v>0</v>
      </c>
      <c r="M111">
        <v>20.2013</v>
      </c>
      <c r="N111">
        <v>0</v>
      </c>
      <c r="O111">
        <f>Tabelle13[[#This Row],[Roll]]-+Tabelle13[[#This Row],[Pitch]]</f>
        <v>-17.007800000000003</v>
      </c>
      <c r="P111">
        <f>SQRT(Tabelle13[[#This Row],[X]]^2 + Tabelle13[[#This Row],[Y]]^2 +Tabelle13[[#This Row],[Z]]^2)</f>
        <v>406.24590153611399</v>
      </c>
      <c r="Q111">
        <v>-249.52</v>
      </c>
      <c r="R111">
        <v>19.236499999999999</v>
      </c>
      <c r="S111">
        <v>-153.66900000000001</v>
      </c>
      <c r="T111">
        <v>89.169300000000007</v>
      </c>
      <c r="U111">
        <v>-28.827200000000001</v>
      </c>
      <c r="V111">
        <v>-11.8194</v>
      </c>
    </row>
    <row r="112" spans="1:22">
      <c r="A112">
        <v>2103</v>
      </c>
      <c r="B112">
        <v>0</v>
      </c>
      <c r="C112">
        <v>121.53700000000001</v>
      </c>
      <c r="D112">
        <v>-56.506700000000002</v>
      </c>
      <c r="E112">
        <v>-383.49900000000002</v>
      </c>
      <c r="F112">
        <v>-90.830699999999993</v>
      </c>
      <c r="G112">
        <v>28.827200000000001</v>
      </c>
      <c r="H112">
        <v>11.8194</v>
      </c>
      <c r="I112" t="e">
        <f>IF(AND(Tabelle13[[#This Row],[AreaPx]]&gt;0,NOT(Tabelle13[[#This Row],[AreaPx]]="inf")),Tabelle13[[#This Row],[AreaPx]], NA())</f>
        <v>#N/A</v>
      </c>
      <c r="J112">
        <v>0</v>
      </c>
      <c r="K112">
        <v>0</v>
      </c>
      <c r="L112">
        <v>0</v>
      </c>
      <c r="M112">
        <v>20.2013</v>
      </c>
      <c r="N112">
        <v>0</v>
      </c>
      <c r="O112">
        <f>Tabelle13[[#This Row],[Roll]]-+Tabelle13[[#This Row],[Pitch]]</f>
        <v>-17.007800000000003</v>
      </c>
      <c r="P112">
        <f>SQRT(Tabelle13[[#This Row],[X]]^2 + Tabelle13[[#This Row],[Y]]^2 +Tabelle13[[#This Row],[Z]]^2)</f>
        <v>406.24590153611399</v>
      </c>
      <c r="Q112">
        <v>-249.52</v>
      </c>
      <c r="R112">
        <v>19.236499999999999</v>
      </c>
      <c r="S112">
        <v>-153.66900000000001</v>
      </c>
      <c r="T112">
        <v>89.169300000000007</v>
      </c>
      <c r="U112">
        <v>-28.827200000000001</v>
      </c>
      <c r="V112">
        <v>-11.8194</v>
      </c>
    </row>
    <row r="113" spans="1:22">
      <c r="A113">
        <v>2121</v>
      </c>
      <c r="B113">
        <v>0</v>
      </c>
      <c r="C113">
        <v>121.53700000000001</v>
      </c>
      <c r="D113">
        <v>-56.506700000000002</v>
      </c>
      <c r="E113">
        <v>-383.49900000000002</v>
      </c>
      <c r="F113">
        <v>-90.830699999999993</v>
      </c>
      <c r="G113">
        <v>28.827200000000001</v>
      </c>
      <c r="H113">
        <v>11.8194</v>
      </c>
      <c r="I113" t="e">
        <f>IF(AND(Tabelle13[[#This Row],[AreaPx]]&gt;0,NOT(Tabelle13[[#This Row],[AreaPx]]="inf")),Tabelle13[[#This Row],[AreaPx]], NA())</f>
        <v>#N/A</v>
      </c>
      <c r="J113">
        <v>0</v>
      </c>
      <c r="K113">
        <v>0</v>
      </c>
      <c r="L113">
        <v>0</v>
      </c>
      <c r="M113">
        <v>20.2013</v>
      </c>
      <c r="N113">
        <v>0</v>
      </c>
      <c r="O113">
        <f>Tabelle13[[#This Row],[Roll]]-+Tabelle13[[#This Row],[Pitch]]</f>
        <v>-17.007800000000003</v>
      </c>
      <c r="P113">
        <f>SQRT(Tabelle13[[#This Row],[X]]^2 + Tabelle13[[#This Row],[Y]]^2 +Tabelle13[[#This Row],[Z]]^2)</f>
        <v>406.24590153611399</v>
      </c>
      <c r="Q113">
        <v>-249.52</v>
      </c>
      <c r="R113">
        <v>19.236499999999999</v>
      </c>
      <c r="S113">
        <v>-153.66900000000001</v>
      </c>
      <c r="T113">
        <v>89.169300000000007</v>
      </c>
      <c r="U113">
        <v>-28.827200000000001</v>
      </c>
      <c r="V113">
        <v>-11.8194</v>
      </c>
    </row>
    <row r="114" spans="1:22">
      <c r="A114">
        <v>2145</v>
      </c>
      <c r="B114">
        <v>0</v>
      </c>
      <c r="C114">
        <v>121.53700000000001</v>
      </c>
      <c r="D114">
        <v>-56.506700000000002</v>
      </c>
      <c r="E114">
        <v>-383.49900000000002</v>
      </c>
      <c r="F114">
        <v>-90.830699999999993</v>
      </c>
      <c r="G114">
        <v>28.827200000000001</v>
      </c>
      <c r="H114">
        <v>11.8194</v>
      </c>
      <c r="I114" t="e">
        <f>IF(AND(Tabelle13[[#This Row],[AreaPx]]&gt;0,NOT(Tabelle13[[#This Row],[AreaPx]]="inf")),Tabelle13[[#This Row],[AreaPx]], NA())</f>
        <v>#N/A</v>
      </c>
      <c r="J114">
        <v>0</v>
      </c>
      <c r="K114">
        <v>0</v>
      </c>
      <c r="L114">
        <v>0</v>
      </c>
      <c r="M114">
        <v>20.2013</v>
      </c>
      <c r="N114">
        <v>0</v>
      </c>
      <c r="O114">
        <f>Tabelle13[[#This Row],[Roll]]-+Tabelle13[[#This Row],[Pitch]]</f>
        <v>-17.007800000000003</v>
      </c>
      <c r="P114">
        <f>SQRT(Tabelle13[[#This Row],[X]]^2 + Tabelle13[[#This Row],[Y]]^2 +Tabelle13[[#This Row],[Z]]^2)</f>
        <v>406.24590153611399</v>
      </c>
      <c r="Q114">
        <v>-249.52</v>
      </c>
      <c r="R114">
        <v>19.236499999999999</v>
      </c>
      <c r="S114">
        <v>-153.66900000000001</v>
      </c>
      <c r="T114">
        <v>89.169300000000007</v>
      </c>
      <c r="U114">
        <v>-28.827200000000001</v>
      </c>
      <c r="V114">
        <v>-11.8194</v>
      </c>
    </row>
    <row r="115" spans="1:22">
      <c r="A115">
        <v>2163</v>
      </c>
      <c r="B115">
        <v>0</v>
      </c>
      <c r="C115">
        <v>121.53700000000001</v>
      </c>
      <c r="D115">
        <v>-56.506700000000002</v>
      </c>
      <c r="E115">
        <v>-383.49900000000002</v>
      </c>
      <c r="F115">
        <v>-90.830699999999993</v>
      </c>
      <c r="G115">
        <v>28.827200000000001</v>
      </c>
      <c r="H115">
        <v>11.8194</v>
      </c>
      <c r="I115" t="e">
        <f>IF(AND(Tabelle13[[#This Row],[AreaPx]]&gt;0,NOT(Tabelle13[[#This Row],[AreaPx]]="inf")),Tabelle13[[#This Row],[AreaPx]], NA())</f>
        <v>#N/A</v>
      </c>
      <c r="J115">
        <v>0</v>
      </c>
      <c r="K115">
        <v>0</v>
      </c>
      <c r="L115">
        <v>0</v>
      </c>
      <c r="M115">
        <v>20.2013</v>
      </c>
      <c r="N115">
        <v>0</v>
      </c>
      <c r="O115">
        <f>Tabelle13[[#This Row],[Roll]]-+Tabelle13[[#This Row],[Pitch]]</f>
        <v>-17.007800000000003</v>
      </c>
      <c r="P115">
        <f>SQRT(Tabelle13[[#This Row],[X]]^2 + Tabelle13[[#This Row],[Y]]^2 +Tabelle13[[#This Row],[Z]]^2)</f>
        <v>406.24590153611399</v>
      </c>
      <c r="Q115">
        <v>-249.52</v>
      </c>
      <c r="R115">
        <v>19.236499999999999</v>
      </c>
      <c r="S115">
        <v>-153.66900000000001</v>
      </c>
      <c r="T115">
        <v>89.169300000000007</v>
      </c>
      <c r="U115">
        <v>-28.827200000000001</v>
      </c>
      <c r="V115">
        <v>-11.8194</v>
      </c>
    </row>
    <row r="116" spans="1:22">
      <c r="A116">
        <v>2176</v>
      </c>
      <c r="B116">
        <v>0</v>
      </c>
      <c r="C116">
        <v>121.53700000000001</v>
      </c>
      <c r="D116">
        <v>-56.506700000000002</v>
      </c>
      <c r="E116">
        <v>-383.49900000000002</v>
      </c>
      <c r="F116">
        <v>-90.830699999999993</v>
      </c>
      <c r="G116">
        <v>28.827200000000001</v>
      </c>
      <c r="H116">
        <v>11.8194</v>
      </c>
      <c r="I116" t="e">
        <f>IF(AND(Tabelle13[[#This Row],[AreaPx]]&gt;0,NOT(Tabelle13[[#This Row],[AreaPx]]="inf")),Tabelle13[[#This Row],[AreaPx]], NA())</f>
        <v>#N/A</v>
      </c>
      <c r="J116">
        <v>0</v>
      </c>
      <c r="K116">
        <v>0</v>
      </c>
      <c r="L116">
        <v>0</v>
      </c>
      <c r="M116">
        <v>20.2013</v>
      </c>
      <c r="N116">
        <v>0</v>
      </c>
      <c r="O116">
        <f>Tabelle13[[#This Row],[Roll]]-+Tabelle13[[#This Row],[Pitch]]</f>
        <v>-17.007800000000003</v>
      </c>
      <c r="P116">
        <f>SQRT(Tabelle13[[#This Row],[X]]^2 + Tabelle13[[#This Row],[Y]]^2 +Tabelle13[[#This Row],[Z]]^2)</f>
        <v>406.24590153611399</v>
      </c>
      <c r="Q116">
        <v>-249.52</v>
      </c>
      <c r="R116">
        <v>19.236499999999999</v>
      </c>
      <c r="S116">
        <v>-153.66900000000001</v>
      </c>
      <c r="T116">
        <v>89.169300000000007</v>
      </c>
      <c r="U116">
        <v>-28.827200000000001</v>
      </c>
      <c r="V116">
        <v>-11.8194</v>
      </c>
    </row>
    <row r="117" spans="1:22">
      <c r="A117">
        <v>2196</v>
      </c>
      <c r="B117">
        <v>0</v>
      </c>
      <c r="C117">
        <v>121.53700000000001</v>
      </c>
      <c r="D117">
        <v>-56.506700000000002</v>
      </c>
      <c r="E117">
        <v>-383.49900000000002</v>
      </c>
      <c r="F117">
        <v>-90.830699999999993</v>
      </c>
      <c r="G117">
        <v>28.827200000000001</v>
      </c>
      <c r="H117">
        <v>11.8194</v>
      </c>
      <c r="I117" t="e">
        <f>IF(AND(Tabelle13[[#This Row],[AreaPx]]&gt;0,NOT(Tabelle13[[#This Row],[AreaPx]]="inf")),Tabelle13[[#This Row],[AreaPx]], NA())</f>
        <v>#N/A</v>
      </c>
      <c r="J117">
        <v>0</v>
      </c>
      <c r="K117">
        <v>0</v>
      </c>
      <c r="L117">
        <v>0</v>
      </c>
      <c r="M117">
        <v>20.2013</v>
      </c>
      <c r="N117">
        <v>0</v>
      </c>
      <c r="O117">
        <f>Tabelle13[[#This Row],[Roll]]-+Tabelle13[[#This Row],[Pitch]]</f>
        <v>-17.007800000000003</v>
      </c>
      <c r="P117">
        <f>SQRT(Tabelle13[[#This Row],[X]]^2 + Tabelle13[[#This Row],[Y]]^2 +Tabelle13[[#This Row],[Z]]^2)</f>
        <v>406.24590153611399</v>
      </c>
      <c r="Q117">
        <v>-249.52</v>
      </c>
      <c r="R117">
        <v>19.236499999999999</v>
      </c>
      <c r="S117">
        <v>-153.66900000000001</v>
      </c>
      <c r="T117">
        <v>89.169300000000007</v>
      </c>
      <c r="U117">
        <v>-28.827200000000001</v>
      </c>
      <c r="V117">
        <v>-11.8194</v>
      </c>
    </row>
    <row r="118" spans="1:22">
      <c r="A118">
        <v>2215</v>
      </c>
      <c r="B118">
        <v>0</v>
      </c>
      <c r="C118">
        <v>121.53700000000001</v>
      </c>
      <c r="D118">
        <v>-56.506700000000002</v>
      </c>
      <c r="E118">
        <v>-383.49900000000002</v>
      </c>
      <c r="F118">
        <v>-90.830699999999993</v>
      </c>
      <c r="G118">
        <v>28.827200000000001</v>
      </c>
      <c r="H118">
        <v>11.8194</v>
      </c>
      <c r="I118" t="e">
        <f>IF(AND(Tabelle13[[#This Row],[AreaPx]]&gt;0,NOT(Tabelle13[[#This Row],[AreaPx]]="inf")),Tabelle13[[#This Row],[AreaPx]], NA())</f>
        <v>#N/A</v>
      </c>
      <c r="J118">
        <v>0</v>
      </c>
      <c r="K118">
        <v>0</v>
      </c>
      <c r="L118">
        <v>0</v>
      </c>
      <c r="M118">
        <v>20.2013</v>
      </c>
      <c r="N118">
        <v>0</v>
      </c>
      <c r="O118">
        <f>Tabelle13[[#This Row],[Roll]]-+Tabelle13[[#This Row],[Pitch]]</f>
        <v>-17.007800000000003</v>
      </c>
      <c r="P118">
        <f>SQRT(Tabelle13[[#This Row],[X]]^2 + Tabelle13[[#This Row],[Y]]^2 +Tabelle13[[#This Row],[Z]]^2)</f>
        <v>406.24590153611399</v>
      </c>
      <c r="Q118">
        <v>-249.52</v>
      </c>
      <c r="R118">
        <v>19.236499999999999</v>
      </c>
      <c r="S118">
        <v>-153.66900000000001</v>
      </c>
      <c r="T118">
        <v>89.169300000000007</v>
      </c>
      <c r="U118">
        <v>-28.827200000000001</v>
      </c>
      <c r="V118">
        <v>-11.8194</v>
      </c>
    </row>
    <row r="119" spans="1:22">
      <c r="A119">
        <v>2243</v>
      </c>
      <c r="B119">
        <v>0</v>
      </c>
      <c r="C119">
        <v>121.53700000000001</v>
      </c>
      <c r="D119">
        <v>-56.506700000000002</v>
      </c>
      <c r="E119">
        <v>-383.49900000000002</v>
      </c>
      <c r="F119">
        <v>-90.830699999999993</v>
      </c>
      <c r="G119">
        <v>28.827200000000001</v>
      </c>
      <c r="H119">
        <v>11.8194</v>
      </c>
      <c r="I119" t="e">
        <f>IF(AND(Tabelle13[[#This Row],[AreaPx]]&gt;0,NOT(Tabelle13[[#This Row],[AreaPx]]="inf")),Tabelle13[[#This Row],[AreaPx]], NA())</f>
        <v>#N/A</v>
      </c>
      <c r="J119">
        <v>0</v>
      </c>
      <c r="K119">
        <v>0</v>
      </c>
      <c r="L119">
        <v>0</v>
      </c>
      <c r="M119">
        <v>20.2013</v>
      </c>
      <c r="N119">
        <v>0</v>
      </c>
      <c r="O119">
        <f>Tabelle13[[#This Row],[Roll]]-+Tabelle13[[#This Row],[Pitch]]</f>
        <v>-17.007800000000003</v>
      </c>
      <c r="P119">
        <f>SQRT(Tabelle13[[#This Row],[X]]^2 + Tabelle13[[#This Row],[Y]]^2 +Tabelle13[[#This Row],[Z]]^2)</f>
        <v>406.24590153611399</v>
      </c>
      <c r="Q119">
        <v>-249.52</v>
      </c>
      <c r="R119">
        <v>19.236499999999999</v>
      </c>
      <c r="S119">
        <v>-153.66900000000001</v>
      </c>
      <c r="T119">
        <v>89.169300000000007</v>
      </c>
      <c r="U119">
        <v>-28.827200000000001</v>
      </c>
      <c r="V119">
        <v>-11.8194</v>
      </c>
    </row>
    <row r="120" spans="1:22">
      <c r="A120">
        <v>2268</v>
      </c>
      <c r="B120">
        <v>0</v>
      </c>
      <c r="C120">
        <v>121.53700000000001</v>
      </c>
      <c r="D120">
        <v>-56.506700000000002</v>
      </c>
      <c r="E120">
        <v>-383.49900000000002</v>
      </c>
      <c r="F120">
        <v>-90.830699999999993</v>
      </c>
      <c r="G120">
        <v>28.827200000000001</v>
      </c>
      <c r="H120">
        <v>11.8194</v>
      </c>
      <c r="I120" t="e">
        <f>IF(AND(Tabelle13[[#This Row],[AreaPx]]&gt;0,NOT(Tabelle13[[#This Row],[AreaPx]]="inf")),Tabelle13[[#This Row],[AreaPx]], NA())</f>
        <v>#N/A</v>
      </c>
      <c r="J120">
        <v>0</v>
      </c>
      <c r="K120">
        <v>0</v>
      </c>
      <c r="L120">
        <v>0</v>
      </c>
      <c r="M120">
        <v>20.2013</v>
      </c>
      <c r="N120">
        <v>0</v>
      </c>
      <c r="O120">
        <f>Tabelle13[[#This Row],[Roll]]-+Tabelle13[[#This Row],[Pitch]]</f>
        <v>-17.007800000000003</v>
      </c>
      <c r="P120">
        <f>SQRT(Tabelle13[[#This Row],[X]]^2 + Tabelle13[[#This Row],[Y]]^2 +Tabelle13[[#This Row],[Z]]^2)</f>
        <v>406.24590153611399</v>
      </c>
      <c r="Q120">
        <v>-249.52</v>
      </c>
      <c r="R120">
        <v>19.236499999999999</v>
      </c>
      <c r="S120">
        <v>-153.66900000000001</v>
      </c>
      <c r="T120">
        <v>89.169300000000007</v>
      </c>
      <c r="U120">
        <v>-28.827200000000001</v>
      </c>
      <c r="V120">
        <v>-11.8194</v>
      </c>
    </row>
    <row r="121" spans="1:22">
      <c r="A121">
        <v>2287</v>
      </c>
      <c r="B121">
        <v>0</v>
      </c>
      <c r="C121">
        <v>121.53700000000001</v>
      </c>
      <c r="D121">
        <v>-56.506700000000002</v>
      </c>
      <c r="E121">
        <v>-383.49900000000002</v>
      </c>
      <c r="F121">
        <v>-90.830699999999993</v>
      </c>
      <c r="G121">
        <v>28.827200000000001</v>
      </c>
      <c r="H121">
        <v>11.8194</v>
      </c>
      <c r="I121" t="e">
        <f>IF(AND(Tabelle13[[#This Row],[AreaPx]]&gt;0,NOT(Tabelle13[[#This Row],[AreaPx]]="inf")),Tabelle13[[#This Row],[AreaPx]], NA())</f>
        <v>#N/A</v>
      </c>
      <c r="J121">
        <v>0</v>
      </c>
      <c r="K121">
        <v>0</v>
      </c>
      <c r="L121">
        <v>0</v>
      </c>
      <c r="M121">
        <v>20.2013</v>
      </c>
      <c r="N121">
        <v>0</v>
      </c>
      <c r="O121">
        <f>Tabelle13[[#This Row],[Roll]]-+Tabelle13[[#This Row],[Pitch]]</f>
        <v>-17.007800000000003</v>
      </c>
      <c r="P121">
        <f>SQRT(Tabelle13[[#This Row],[X]]^2 + Tabelle13[[#This Row],[Y]]^2 +Tabelle13[[#This Row],[Z]]^2)</f>
        <v>406.24590153611399</v>
      </c>
      <c r="Q121">
        <v>-249.52</v>
      </c>
      <c r="R121">
        <v>19.236499999999999</v>
      </c>
      <c r="S121">
        <v>-153.66900000000001</v>
      </c>
      <c r="T121">
        <v>89.169300000000007</v>
      </c>
      <c r="U121">
        <v>-28.827200000000001</v>
      </c>
      <c r="V121">
        <v>-11.8194</v>
      </c>
    </row>
    <row r="122" spans="1:22">
      <c r="A122">
        <v>2308</v>
      </c>
      <c r="B122">
        <v>0</v>
      </c>
      <c r="C122">
        <v>121.53700000000001</v>
      </c>
      <c r="D122">
        <v>-56.506700000000002</v>
      </c>
      <c r="E122">
        <v>-383.49900000000002</v>
      </c>
      <c r="F122">
        <v>-90.830699999999993</v>
      </c>
      <c r="G122">
        <v>28.827200000000001</v>
      </c>
      <c r="H122">
        <v>11.8194</v>
      </c>
      <c r="I122" t="e">
        <f>IF(AND(Tabelle13[[#This Row],[AreaPx]]&gt;0,NOT(Tabelle13[[#This Row],[AreaPx]]="inf")),Tabelle13[[#This Row],[AreaPx]], NA())</f>
        <v>#N/A</v>
      </c>
      <c r="J122">
        <v>0</v>
      </c>
      <c r="K122">
        <v>0</v>
      </c>
      <c r="L122">
        <v>0</v>
      </c>
      <c r="M122">
        <v>20.2013</v>
      </c>
      <c r="N122">
        <v>0</v>
      </c>
      <c r="O122">
        <f>Tabelle13[[#This Row],[Roll]]-+Tabelle13[[#This Row],[Pitch]]</f>
        <v>-17.007800000000003</v>
      </c>
      <c r="P122">
        <f>SQRT(Tabelle13[[#This Row],[X]]^2 + Tabelle13[[#This Row],[Y]]^2 +Tabelle13[[#This Row],[Z]]^2)</f>
        <v>406.24590153611399</v>
      </c>
      <c r="Q122">
        <v>-249.52</v>
      </c>
      <c r="R122">
        <v>19.236499999999999</v>
      </c>
      <c r="S122">
        <v>-153.66900000000001</v>
      </c>
      <c r="T122">
        <v>89.169300000000007</v>
      </c>
      <c r="U122">
        <v>-28.827200000000001</v>
      </c>
      <c r="V122">
        <v>-11.8194</v>
      </c>
    </row>
    <row r="123" spans="1:22">
      <c r="A123">
        <v>2329</v>
      </c>
      <c r="B123">
        <v>0</v>
      </c>
      <c r="C123">
        <v>121.53700000000001</v>
      </c>
      <c r="D123">
        <v>-56.506700000000002</v>
      </c>
      <c r="E123">
        <v>-383.49900000000002</v>
      </c>
      <c r="F123">
        <v>-90.830699999999993</v>
      </c>
      <c r="G123">
        <v>28.827200000000001</v>
      </c>
      <c r="H123">
        <v>11.8194</v>
      </c>
      <c r="I123" t="e">
        <f>IF(AND(Tabelle13[[#This Row],[AreaPx]]&gt;0,NOT(Tabelle13[[#This Row],[AreaPx]]="inf")),Tabelle13[[#This Row],[AreaPx]], NA())</f>
        <v>#N/A</v>
      </c>
      <c r="J123">
        <v>0</v>
      </c>
      <c r="K123">
        <v>0</v>
      </c>
      <c r="L123">
        <v>0</v>
      </c>
      <c r="M123">
        <v>20.2013</v>
      </c>
      <c r="N123">
        <v>0</v>
      </c>
      <c r="O123">
        <f>Tabelle13[[#This Row],[Roll]]-+Tabelle13[[#This Row],[Pitch]]</f>
        <v>-17.007800000000003</v>
      </c>
      <c r="P123">
        <f>SQRT(Tabelle13[[#This Row],[X]]^2 + Tabelle13[[#This Row],[Y]]^2 +Tabelle13[[#This Row],[Z]]^2)</f>
        <v>406.24590153611399</v>
      </c>
      <c r="Q123">
        <v>-249.52</v>
      </c>
      <c r="R123">
        <v>19.236499999999999</v>
      </c>
      <c r="S123">
        <v>-153.66900000000001</v>
      </c>
      <c r="T123">
        <v>89.169300000000007</v>
      </c>
      <c r="U123">
        <v>-28.827200000000001</v>
      </c>
      <c r="V123">
        <v>-11.8194</v>
      </c>
    </row>
    <row r="124" spans="1:22">
      <c r="A124">
        <v>2340</v>
      </c>
      <c r="B124">
        <v>0</v>
      </c>
      <c r="C124">
        <v>121.53700000000001</v>
      </c>
      <c r="D124">
        <v>-56.506700000000002</v>
      </c>
      <c r="E124">
        <v>-383.49900000000002</v>
      </c>
      <c r="F124">
        <v>-90.830699999999993</v>
      </c>
      <c r="G124">
        <v>28.827200000000001</v>
      </c>
      <c r="H124">
        <v>11.8194</v>
      </c>
      <c r="I124" t="e">
        <f>IF(AND(Tabelle13[[#This Row],[AreaPx]]&gt;0,NOT(Tabelle13[[#This Row],[AreaPx]]="inf")),Tabelle13[[#This Row],[AreaPx]], NA())</f>
        <v>#N/A</v>
      </c>
      <c r="J124">
        <v>0</v>
      </c>
      <c r="K124">
        <v>0</v>
      </c>
      <c r="L124">
        <v>0</v>
      </c>
      <c r="M124">
        <v>20.2013</v>
      </c>
      <c r="N124">
        <v>0</v>
      </c>
      <c r="O124">
        <f>Tabelle13[[#This Row],[Roll]]-+Tabelle13[[#This Row],[Pitch]]</f>
        <v>-17.007800000000003</v>
      </c>
      <c r="P124">
        <f>SQRT(Tabelle13[[#This Row],[X]]^2 + Tabelle13[[#This Row],[Y]]^2 +Tabelle13[[#This Row],[Z]]^2)</f>
        <v>406.24590153611399</v>
      </c>
      <c r="Q124">
        <v>-249.52</v>
      </c>
      <c r="R124">
        <v>19.236499999999999</v>
      </c>
      <c r="S124">
        <v>-153.66900000000001</v>
      </c>
      <c r="T124">
        <v>89.169300000000007</v>
      </c>
      <c r="U124">
        <v>-28.827200000000001</v>
      </c>
      <c r="V124">
        <v>-11.8194</v>
      </c>
    </row>
    <row r="125" spans="1:22">
      <c r="A125">
        <v>2364</v>
      </c>
      <c r="B125">
        <v>0</v>
      </c>
      <c r="C125">
        <v>121.53700000000001</v>
      </c>
      <c r="D125">
        <v>-56.506700000000002</v>
      </c>
      <c r="E125">
        <v>-383.49900000000002</v>
      </c>
      <c r="F125">
        <v>-90.830699999999993</v>
      </c>
      <c r="G125">
        <v>28.827200000000001</v>
      </c>
      <c r="H125">
        <v>11.8194</v>
      </c>
      <c r="I125" t="e">
        <f>IF(AND(Tabelle13[[#This Row],[AreaPx]]&gt;0,NOT(Tabelle13[[#This Row],[AreaPx]]="inf")),Tabelle13[[#This Row],[AreaPx]], NA())</f>
        <v>#N/A</v>
      </c>
      <c r="J125">
        <v>0</v>
      </c>
      <c r="K125">
        <v>0</v>
      </c>
      <c r="L125">
        <v>0</v>
      </c>
      <c r="M125">
        <v>20.2013</v>
      </c>
      <c r="N125">
        <v>0</v>
      </c>
      <c r="O125">
        <f>Tabelle13[[#This Row],[Roll]]-+Tabelle13[[#This Row],[Pitch]]</f>
        <v>-17.007800000000003</v>
      </c>
      <c r="P125">
        <f>SQRT(Tabelle13[[#This Row],[X]]^2 + Tabelle13[[#This Row],[Y]]^2 +Tabelle13[[#This Row],[Z]]^2)</f>
        <v>406.24590153611399</v>
      </c>
      <c r="Q125">
        <v>-249.52</v>
      </c>
      <c r="R125">
        <v>19.236499999999999</v>
      </c>
      <c r="S125">
        <v>-153.66900000000001</v>
      </c>
      <c r="T125">
        <v>89.169300000000007</v>
      </c>
      <c r="U125">
        <v>-28.827200000000001</v>
      </c>
      <c r="V125">
        <v>-11.8194</v>
      </c>
    </row>
    <row r="126" spans="1:22">
      <c r="A126">
        <v>2381</v>
      </c>
      <c r="B126">
        <v>0</v>
      </c>
      <c r="C126">
        <v>121.53700000000001</v>
      </c>
      <c r="D126">
        <v>-56.506700000000002</v>
      </c>
      <c r="E126">
        <v>-383.49900000000002</v>
      </c>
      <c r="F126">
        <v>-90.830699999999993</v>
      </c>
      <c r="G126">
        <v>28.827200000000001</v>
      </c>
      <c r="H126">
        <v>11.8194</v>
      </c>
      <c r="I126" t="e">
        <f>IF(AND(Tabelle13[[#This Row],[AreaPx]]&gt;0,NOT(Tabelle13[[#This Row],[AreaPx]]="inf")),Tabelle13[[#This Row],[AreaPx]], NA())</f>
        <v>#N/A</v>
      </c>
      <c r="J126">
        <v>0</v>
      </c>
      <c r="K126">
        <v>0</v>
      </c>
      <c r="L126">
        <v>0</v>
      </c>
      <c r="M126">
        <v>20.2013</v>
      </c>
      <c r="N126">
        <v>0</v>
      </c>
      <c r="O126">
        <f>Tabelle13[[#This Row],[Roll]]-+Tabelle13[[#This Row],[Pitch]]</f>
        <v>-17.007800000000003</v>
      </c>
      <c r="P126">
        <f>SQRT(Tabelle13[[#This Row],[X]]^2 + Tabelle13[[#This Row],[Y]]^2 +Tabelle13[[#This Row],[Z]]^2)</f>
        <v>406.24590153611399</v>
      </c>
      <c r="Q126">
        <v>-249.52</v>
      </c>
      <c r="R126">
        <v>19.236499999999999</v>
      </c>
      <c r="S126">
        <v>-153.66900000000001</v>
      </c>
      <c r="T126">
        <v>89.169300000000007</v>
      </c>
      <c r="U126">
        <v>-28.827200000000001</v>
      </c>
      <c r="V126">
        <v>-11.8194</v>
      </c>
    </row>
    <row r="127" spans="1:22">
      <c r="A127">
        <v>2406</v>
      </c>
      <c r="B127">
        <v>0</v>
      </c>
      <c r="C127">
        <v>121.53700000000001</v>
      </c>
      <c r="D127">
        <v>-56.506700000000002</v>
      </c>
      <c r="E127">
        <v>-383.49900000000002</v>
      </c>
      <c r="F127">
        <v>-90.830699999999993</v>
      </c>
      <c r="G127">
        <v>28.827200000000001</v>
      </c>
      <c r="H127">
        <v>11.8194</v>
      </c>
      <c r="I127" t="e">
        <f>IF(AND(Tabelle13[[#This Row],[AreaPx]]&gt;0,NOT(Tabelle13[[#This Row],[AreaPx]]="inf")),Tabelle13[[#This Row],[AreaPx]], NA())</f>
        <v>#N/A</v>
      </c>
      <c r="J127">
        <v>0</v>
      </c>
      <c r="K127">
        <v>0</v>
      </c>
      <c r="L127">
        <v>0</v>
      </c>
      <c r="M127">
        <v>20.2013</v>
      </c>
      <c r="N127">
        <v>0</v>
      </c>
      <c r="O127">
        <f>Tabelle13[[#This Row],[Roll]]-+Tabelle13[[#This Row],[Pitch]]</f>
        <v>-17.007800000000003</v>
      </c>
      <c r="P127">
        <f>SQRT(Tabelle13[[#This Row],[X]]^2 + Tabelle13[[#This Row],[Y]]^2 +Tabelle13[[#This Row],[Z]]^2)</f>
        <v>406.24590153611399</v>
      </c>
      <c r="Q127">
        <v>-249.52</v>
      </c>
      <c r="R127">
        <v>19.236499999999999</v>
      </c>
      <c r="S127">
        <v>-153.66900000000001</v>
      </c>
      <c r="T127">
        <v>89.169300000000007</v>
      </c>
      <c r="U127">
        <v>-28.827200000000001</v>
      </c>
      <c r="V127">
        <v>-11.8194</v>
      </c>
    </row>
    <row r="128" spans="1:22">
      <c r="A128">
        <v>2428</v>
      </c>
      <c r="B128">
        <v>0</v>
      </c>
      <c r="C128">
        <v>121.53700000000001</v>
      </c>
      <c r="D128">
        <v>-56.506700000000002</v>
      </c>
      <c r="E128">
        <v>-383.49900000000002</v>
      </c>
      <c r="F128">
        <v>-90.830699999999993</v>
      </c>
      <c r="G128">
        <v>28.827200000000001</v>
      </c>
      <c r="H128">
        <v>11.8194</v>
      </c>
      <c r="I128" t="e">
        <f>IF(AND(Tabelle13[[#This Row],[AreaPx]]&gt;0,NOT(Tabelle13[[#This Row],[AreaPx]]="inf")),Tabelle13[[#This Row],[AreaPx]], NA())</f>
        <v>#N/A</v>
      </c>
      <c r="J128">
        <v>0</v>
      </c>
      <c r="K128">
        <v>0</v>
      </c>
      <c r="L128">
        <v>0</v>
      </c>
      <c r="M128">
        <v>20.2013</v>
      </c>
      <c r="N128">
        <v>0</v>
      </c>
      <c r="O128">
        <f>Tabelle13[[#This Row],[Roll]]-+Tabelle13[[#This Row],[Pitch]]</f>
        <v>-17.007800000000003</v>
      </c>
      <c r="P128">
        <f>SQRT(Tabelle13[[#This Row],[X]]^2 + Tabelle13[[#This Row],[Y]]^2 +Tabelle13[[#This Row],[Z]]^2)</f>
        <v>406.24590153611399</v>
      </c>
      <c r="Q128">
        <v>-249.52</v>
      </c>
      <c r="R128">
        <v>19.236499999999999</v>
      </c>
      <c r="S128">
        <v>-153.66900000000001</v>
      </c>
      <c r="T128">
        <v>89.169300000000007</v>
      </c>
      <c r="U128">
        <v>-28.827200000000001</v>
      </c>
      <c r="V128">
        <v>-11.8194</v>
      </c>
    </row>
    <row r="129" spans="1:22">
      <c r="A129">
        <v>2443</v>
      </c>
      <c r="B129">
        <v>0</v>
      </c>
      <c r="C129">
        <v>121.53700000000001</v>
      </c>
      <c r="D129">
        <v>-56.506700000000002</v>
      </c>
      <c r="E129">
        <v>-383.49900000000002</v>
      </c>
      <c r="F129">
        <v>-90.830699999999993</v>
      </c>
      <c r="G129">
        <v>28.827200000000001</v>
      </c>
      <c r="H129">
        <v>11.8194</v>
      </c>
      <c r="I129" t="e">
        <f>IF(AND(Tabelle13[[#This Row],[AreaPx]]&gt;0,NOT(Tabelle13[[#This Row],[AreaPx]]="inf")),Tabelle13[[#This Row],[AreaPx]], NA())</f>
        <v>#N/A</v>
      </c>
      <c r="J129">
        <v>0</v>
      </c>
      <c r="K129">
        <v>0</v>
      </c>
      <c r="L129">
        <v>0</v>
      </c>
      <c r="M129">
        <v>20.2013</v>
      </c>
      <c r="N129">
        <v>0</v>
      </c>
      <c r="O129">
        <f>Tabelle13[[#This Row],[Roll]]-+Tabelle13[[#This Row],[Pitch]]</f>
        <v>-17.007800000000003</v>
      </c>
      <c r="P129">
        <f>SQRT(Tabelle13[[#This Row],[X]]^2 + Tabelle13[[#This Row],[Y]]^2 +Tabelle13[[#This Row],[Z]]^2)</f>
        <v>406.24590153611399</v>
      </c>
      <c r="Q129">
        <v>-249.52</v>
      </c>
      <c r="R129">
        <v>19.236499999999999</v>
      </c>
      <c r="S129">
        <v>-153.66900000000001</v>
      </c>
      <c r="T129">
        <v>89.169300000000007</v>
      </c>
      <c r="U129">
        <v>-28.827200000000001</v>
      </c>
      <c r="V129">
        <v>-11.8194</v>
      </c>
    </row>
    <row r="130" spans="1:22">
      <c r="A130">
        <v>2478</v>
      </c>
      <c r="B130">
        <v>0</v>
      </c>
      <c r="C130">
        <v>121.53700000000001</v>
      </c>
      <c r="D130">
        <v>-56.506700000000002</v>
      </c>
      <c r="E130">
        <v>-383.49900000000002</v>
      </c>
      <c r="F130">
        <v>-90.830699999999993</v>
      </c>
      <c r="G130">
        <v>28.827200000000001</v>
      </c>
      <c r="H130">
        <v>11.8194</v>
      </c>
      <c r="I130" t="e">
        <f>IF(AND(Tabelle13[[#This Row],[AreaPx]]&gt;0,NOT(Tabelle13[[#This Row],[AreaPx]]="inf")),Tabelle13[[#This Row],[AreaPx]], NA())</f>
        <v>#N/A</v>
      </c>
      <c r="J130">
        <v>0</v>
      </c>
      <c r="K130">
        <v>0</v>
      </c>
      <c r="L130">
        <v>0</v>
      </c>
      <c r="M130">
        <v>20.2013</v>
      </c>
      <c r="N130">
        <v>0</v>
      </c>
      <c r="O130">
        <f>Tabelle13[[#This Row],[Roll]]-+Tabelle13[[#This Row],[Pitch]]</f>
        <v>-17.007800000000003</v>
      </c>
      <c r="P130">
        <f>SQRT(Tabelle13[[#This Row],[X]]^2 + Tabelle13[[#This Row],[Y]]^2 +Tabelle13[[#This Row],[Z]]^2)</f>
        <v>406.24590153611399</v>
      </c>
      <c r="Q130">
        <v>-249.52</v>
      </c>
      <c r="R130">
        <v>19.236499999999999</v>
      </c>
      <c r="S130">
        <v>-153.66900000000001</v>
      </c>
      <c r="T130">
        <v>89.169300000000007</v>
      </c>
      <c r="U130">
        <v>-28.827200000000001</v>
      </c>
      <c r="V130">
        <v>-11.8194</v>
      </c>
    </row>
    <row r="131" spans="1:22">
      <c r="A131">
        <v>2502</v>
      </c>
      <c r="B131">
        <v>0</v>
      </c>
      <c r="C131">
        <v>121.53700000000001</v>
      </c>
      <c r="D131">
        <v>-56.506700000000002</v>
      </c>
      <c r="E131">
        <v>-383.49900000000002</v>
      </c>
      <c r="F131">
        <v>-90.830699999999993</v>
      </c>
      <c r="G131">
        <v>28.827200000000001</v>
      </c>
      <c r="H131">
        <v>11.8194</v>
      </c>
      <c r="I131" t="e">
        <f>IF(AND(Tabelle13[[#This Row],[AreaPx]]&gt;0,NOT(Tabelle13[[#This Row],[AreaPx]]="inf")),Tabelle13[[#This Row],[AreaPx]], NA())</f>
        <v>#N/A</v>
      </c>
      <c r="J131">
        <v>0</v>
      </c>
      <c r="K131">
        <v>0</v>
      </c>
      <c r="L131">
        <v>0</v>
      </c>
      <c r="M131">
        <v>20.2013</v>
      </c>
      <c r="N131">
        <v>0</v>
      </c>
      <c r="O131">
        <f>Tabelle13[[#This Row],[Roll]]-+Tabelle13[[#This Row],[Pitch]]</f>
        <v>-17.007800000000003</v>
      </c>
      <c r="P131">
        <f>SQRT(Tabelle13[[#This Row],[X]]^2 + Tabelle13[[#This Row],[Y]]^2 +Tabelle13[[#This Row],[Z]]^2)</f>
        <v>406.24590153611399</v>
      </c>
      <c r="Q131">
        <v>-249.52</v>
      </c>
      <c r="R131">
        <v>19.236499999999999</v>
      </c>
      <c r="S131">
        <v>-153.66900000000001</v>
      </c>
      <c r="T131">
        <v>89.169300000000007</v>
      </c>
      <c r="U131">
        <v>-28.827200000000001</v>
      </c>
      <c r="V131">
        <v>-11.8194</v>
      </c>
    </row>
    <row r="132" spans="1:22">
      <c r="A132">
        <v>2526</v>
      </c>
      <c r="B132">
        <v>0</v>
      </c>
      <c r="C132">
        <v>121.53700000000001</v>
      </c>
      <c r="D132">
        <v>-56.506700000000002</v>
      </c>
      <c r="E132">
        <v>-383.49900000000002</v>
      </c>
      <c r="F132">
        <v>-90.830699999999993</v>
      </c>
      <c r="G132">
        <v>28.827200000000001</v>
      </c>
      <c r="H132">
        <v>11.8194</v>
      </c>
      <c r="I132" t="e">
        <f>IF(AND(Tabelle13[[#This Row],[AreaPx]]&gt;0,NOT(Tabelle13[[#This Row],[AreaPx]]="inf")),Tabelle13[[#This Row],[AreaPx]], NA())</f>
        <v>#N/A</v>
      </c>
      <c r="J132">
        <v>0</v>
      </c>
      <c r="K132">
        <v>0</v>
      </c>
      <c r="L132">
        <v>0</v>
      </c>
      <c r="M132">
        <v>20.2013</v>
      </c>
      <c r="N132">
        <v>0</v>
      </c>
      <c r="O132">
        <f>Tabelle13[[#This Row],[Roll]]-+Tabelle13[[#This Row],[Pitch]]</f>
        <v>-17.007800000000003</v>
      </c>
      <c r="P132">
        <f>SQRT(Tabelle13[[#This Row],[X]]^2 + Tabelle13[[#This Row],[Y]]^2 +Tabelle13[[#This Row],[Z]]^2)</f>
        <v>406.24590153611399</v>
      </c>
      <c r="Q132">
        <v>-249.52</v>
      </c>
      <c r="R132">
        <v>19.236499999999999</v>
      </c>
      <c r="S132">
        <v>-153.66900000000001</v>
      </c>
      <c r="T132">
        <v>89.169300000000007</v>
      </c>
      <c r="U132">
        <v>-28.827200000000001</v>
      </c>
      <c r="V132">
        <v>-11.8194</v>
      </c>
    </row>
    <row r="133" spans="1:22">
      <c r="A133">
        <v>2549</v>
      </c>
      <c r="B133">
        <v>0</v>
      </c>
      <c r="C133">
        <v>121.53700000000001</v>
      </c>
      <c r="D133">
        <v>-56.506700000000002</v>
      </c>
      <c r="E133">
        <v>-383.49900000000002</v>
      </c>
      <c r="F133">
        <v>-90.830699999999993</v>
      </c>
      <c r="G133">
        <v>28.827200000000001</v>
      </c>
      <c r="H133">
        <v>11.8194</v>
      </c>
      <c r="I133" t="e">
        <f>IF(AND(Tabelle13[[#This Row],[AreaPx]]&gt;0,NOT(Tabelle13[[#This Row],[AreaPx]]="inf")),Tabelle13[[#This Row],[AreaPx]], NA())</f>
        <v>#N/A</v>
      </c>
      <c r="J133">
        <v>0</v>
      </c>
      <c r="K133">
        <v>0</v>
      </c>
      <c r="L133">
        <v>0</v>
      </c>
      <c r="M133">
        <v>20.2013</v>
      </c>
      <c r="N133">
        <v>0</v>
      </c>
      <c r="O133">
        <f>Tabelle13[[#This Row],[Roll]]-+Tabelle13[[#This Row],[Pitch]]</f>
        <v>-17.007800000000003</v>
      </c>
      <c r="P133">
        <f>SQRT(Tabelle13[[#This Row],[X]]^2 + Tabelle13[[#This Row],[Y]]^2 +Tabelle13[[#This Row],[Z]]^2)</f>
        <v>406.24590153611399</v>
      </c>
      <c r="Q133">
        <v>-249.52</v>
      </c>
      <c r="R133">
        <v>19.236499999999999</v>
      </c>
      <c r="S133">
        <v>-153.66900000000001</v>
      </c>
      <c r="T133">
        <v>89.169300000000007</v>
      </c>
      <c r="U133">
        <v>-28.827200000000001</v>
      </c>
      <c r="V133">
        <v>-11.8194</v>
      </c>
    </row>
    <row r="134" spans="1:22">
      <c r="A134">
        <v>2572</v>
      </c>
      <c r="B134">
        <v>0</v>
      </c>
      <c r="C134">
        <v>121.53700000000001</v>
      </c>
      <c r="D134">
        <v>-56.506700000000002</v>
      </c>
      <c r="E134">
        <v>-383.49900000000002</v>
      </c>
      <c r="F134">
        <v>-90.830699999999993</v>
      </c>
      <c r="G134">
        <v>28.827200000000001</v>
      </c>
      <c r="H134">
        <v>11.8194</v>
      </c>
      <c r="I134" t="e">
        <f>IF(AND(Tabelle13[[#This Row],[AreaPx]]&gt;0,NOT(Tabelle13[[#This Row],[AreaPx]]="inf")),Tabelle13[[#This Row],[AreaPx]], NA())</f>
        <v>#N/A</v>
      </c>
      <c r="J134">
        <v>0</v>
      </c>
      <c r="K134">
        <v>0</v>
      </c>
      <c r="L134">
        <v>0</v>
      </c>
      <c r="M134">
        <v>20.2013</v>
      </c>
      <c r="N134">
        <v>0</v>
      </c>
      <c r="O134">
        <f>Tabelle13[[#This Row],[Roll]]-+Tabelle13[[#This Row],[Pitch]]</f>
        <v>-17.007800000000003</v>
      </c>
      <c r="P134">
        <f>SQRT(Tabelle13[[#This Row],[X]]^2 + Tabelle13[[#This Row],[Y]]^2 +Tabelle13[[#This Row],[Z]]^2)</f>
        <v>406.24590153611399</v>
      </c>
      <c r="Q134">
        <v>-249.52</v>
      </c>
      <c r="R134">
        <v>19.236499999999999</v>
      </c>
      <c r="S134">
        <v>-153.66900000000001</v>
      </c>
      <c r="T134">
        <v>89.169300000000007</v>
      </c>
      <c r="U134">
        <v>-28.827200000000001</v>
      </c>
      <c r="V134">
        <v>-11.8194</v>
      </c>
    </row>
    <row r="135" spans="1:22">
      <c r="A135">
        <v>2582</v>
      </c>
      <c r="B135">
        <v>0</v>
      </c>
      <c r="C135">
        <v>121.53700000000001</v>
      </c>
      <c r="D135">
        <v>-56.506700000000002</v>
      </c>
      <c r="E135">
        <v>-383.49900000000002</v>
      </c>
      <c r="F135">
        <v>-90.830699999999993</v>
      </c>
      <c r="G135">
        <v>28.827200000000001</v>
      </c>
      <c r="H135">
        <v>11.8194</v>
      </c>
      <c r="I135" t="e">
        <f>IF(AND(Tabelle13[[#This Row],[AreaPx]]&gt;0,NOT(Tabelle13[[#This Row],[AreaPx]]="inf")),Tabelle13[[#This Row],[AreaPx]], NA())</f>
        <v>#N/A</v>
      </c>
      <c r="J135">
        <v>0</v>
      </c>
      <c r="K135">
        <v>0</v>
      </c>
      <c r="L135">
        <v>0</v>
      </c>
      <c r="M135">
        <v>20.2013</v>
      </c>
      <c r="N135">
        <v>0</v>
      </c>
      <c r="O135">
        <f>Tabelle13[[#This Row],[Roll]]-+Tabelle13[[#This Row],[Pitch]]</f>
        <v>-17.007800000000003</v>
      </c>
      <c r="P135">
        <f>SQRT(Tabelle13[[#This Row],[X]]^2 + Tabelle13[[#This Row],[Y]]^2 +Tabelle13[[#This Row],[Z]]^2)</f>
        <v>406.24590153611399</v>
      </c>
      <c r="Q135">
        <v>-249.52</v>
      </c>
      <c r="R135">
        <v>19.236499999999999</v>
      </c>
      <c r="S135">
        <v>-153.66900000000001</v>
      </c>
      <c r="T135">
        <v>89.169300000000007</v>
      </c>
      <c r="U135">
        <v>-28.827200000000001</v>
      </c>
      <c r="V135">
        <v>-11.8194</v>
      </c>
    </row>
    <row r="136" spans="1:22">
      <c r="A136">
        <v>2606</v>
      </c>
      <c r="B136">
        <v>0</v>
      </c>
      <c r="C136">
        <v>121.53700000000001</v>
      </c>
      <c r="D136">
        <v>-56.506700000000002</v>
      </c>
      <c r="E136">
        <v>-383.49900000000002</v>
      </c>
      <c r="F136">
        <v>-90.830699999999993</v>
      </c>
      <c r="G136">
        <v>28.827200000000001</v>
      </c>
      <c r="H136">
        <v>11.8194</v>
      </c>
      <c r="I136" t="e">
        <f>IF(AND(Tabelle13[[#This Row],[AreaPx]]&gt;0,NOT(Tabelle13[[#This Row],[AreaPx]]="inf")),Tabelle13[[#This Row],[AreaPx]], NA())</f>
        <v>#N/A</v>
      </c>
      <c r="J136">
        <v>0</v>
      </c>
      <c r="K136">
        <v>0</v>
      </c>
      <c r="L136">
        <v>0</v>
      </c>
      <c r="M136">
        <v>20.2013</v>
      </c>
      <c r="N136">
        <v>0</v>
      </c>
      <c r="O136">
        <f>Tabelle13[[#This Row],[Roll]]-+Tabelle13[[#This Row],[Pitch]]</f>
        <v>-17.007800000000003</v>
      </c>
      <c r="P136">
        <f>SQRT(Tabelle13[[#This Row],[X]]^2 + Tabelle13[[#This Row],[Y]]^2 +Tabelle13[[#This Row],[Z]]^2)</f>
        <v>406.24590153611399</v>
      </c>
      <c r="Q136">
        <v>-249.52</v>
      </c>
      <c r="R136">
        <v>19.236499999999999</v>
      </c>
      <c r="S136">
        <v>-153.66900000000001</v>
      </c>
      <c r="T136">
        <v>89.169300000000007</v>
      </c>
      <c r="U136">
        <v>-28.827200000000001</v>
      </c>
      <c r="V136">
        <v>-11.8194</v>
      </c>
    </row>
    <row r="137" spans="1:22">
      <c r="A137">
        <v>2640</v>
      </c>
      <c r="B137">
        <v>0</v>
      </c>
      <c r="C137">
        <v>121.53700000000001</v>
      </c>
      <c r="D137">
        <v>-56.506700000000002</v>
      </c>
      <c r="E137">
        <v>-383.49900000000002</v>
      </c>
      <c r="F137">
        <v>-90.830699999999993</v>
      </c>
      <c r="G137">
        <v>28.827200000000001</v>
      </c>
      <c r="H137">
        <v>11.8194</v>
      </c>
      <c r="I137" t="e">
        <f>IF(AND(Tabelle13[[#This Row],[AreaPx]]&gt;0,NOT(Tabelle13[[#This Row],[AreaPx]]="inf")),Tabelle13[[#This Row],[AreaPx]], NA())</f>
        <v>#N/A</v>
      </c>
      <c r="J137">
        <v>0</v>
      </c>
      <c r="K137">
        <v>0</v>
      </c>
      <c r="L137">
        <v>0</v>
      </c>
      <c r="M137">
        <v>20.2013</v>
      </c>
      <c r="N137">
        <v>0</v>
      </c>
      <c r="O137">
        <f>Tabelle13[[#This Row],[Roll]]-+Tabelle13[[#This Row],[Pitch]]</f>
        <v>-17.007800000000003</v>
      </c>
      <c r="P137">
        <f>SQRT(Tabelle13[[#This Row],[X]]^2 + Tabelle13[[#This Row],[Y]]^2 +Tabelle13[[#This Row],[Z]]^2)</f>
        <v>406.24590153611399</v>
      </c>
      <c r="Q137">
        <v>-249.52</v>
      </c>
      <c r="R137">
        <v>19.236499999999999</v>
      </c>
      <c r="S137">
        <v>-153.66900000000001</v>
      </c>
      <c r="T137">
        <v>89.169300000000007</v>
      </c>
      <c r="U137">
        <v>-28.827200000000001</v>
      </c>
      <c r="V137">
        <v>-11.8194</v>
      </c>
    </row>
    <row r="138" spans="1:22">
      <c r="A138">
        <v>2668</v>
      </c>
      <c r="B138">
        <v>0</v>
      </c>
      <c r="C138">
        <v>121.53700000000001</v>
      </c>
      <c r="D138">
        <v>-56.506700000000002</v>
      </c>
      <c r="E138">
        <v>-383.49900000000002</v>
      </c>
      <c r="F138">
        <v>-90.830699999999993</v>
      </c>
      <c r="G138">
        <v>28.827200000000001</v>
      </c>
      <c r="H138">
        <v>11.8194</v>
      </c>
      <c r="I138" t="e">
        <f>IF(AND(Tabelle13[[#This Row],[AreaPx]]&gt;0,NOT(Tabelle13[[#This Row],[AreaPx]]="inf")),Tabelle13[[#This Row],[AreaPx]], NA())</f>
        <v>#N/A</v>
      </c>
      <c r="J138">
        <v>0</v>
      </c>
      <c r="K138">
        <v>0</v>
      </c>
      <c r="L138">
        <v>0</v>
      </c>
      <c r="M138">
        <v>20.2013</v>
      </c>
      <c r="N138">
        <v>0</v>
      </c>
      <c r="O138">
        <f>Tabelle13[[#This Row],[Roll]]-+Tabelle13[[#This Row],[Pitch]]</f>
        <v>-17.007800000000003</v>
      </c>
      <c r="P138">
        <f>SQRT(Tabelle13[[#This Row],[X]]^2 + Tabelle13[[#This Row],[Y]]^2 +Tabelle13[[#This Row],[Z]]^2)</f>
        <v>406.24590153611399</v>
      </c>
      <c r="Q138">
        <v>-249.52</v>
      </c>
      <c r="R138">
        <v>19.236499999999999</v>
      </c>
      <c r="S138">
        <v>-153.66900000000001</v>
      </c>
      <c r="T138">
        <v>89.169300000000007</v>
      </c>
      <c r="U138">
        <v>-28.827200000000001</v>
      </c>
      <c r="V138">
        <v>-11.8194</v>
      </c>
    </row>
    <row r="139" spans="1:22">
      <c r="A139">
        <v>2683</v>
      </c>
      <c r="B139">
        <v>0</v>
      </c>
      <c r="C139">
        <v>121.53700000000001</v>
      </c>
      <c r="D139">
        <v>-56.506700000000002</v>
      </c>
      <c r="E139">
        <v>-383.49900000000002</v>
      </c>
      <c r="F139">
        <v>-90.830699999999993</v>
      </c>
      <c r="G139">
        <v>28.827200000000001</v>
      </c>
      <c r="H139">
        <v>11.8194</v>
      </c>
      <c r="I139" t="e">
        <f>IF(AND(Tabelle13[[#This Row],[AreaPx]]&gt;0,NOT(Tabelle13[[#This Row],[AreaPx]]="inf")),Tabelle13[[#This Row],[AreaPx]], NA())</f>
        <v>#N/A</v>
      </c>
      <c r="J139">
        <v>0</v>
      </c>
      <c r="K139">
        <v>0</v>
      </c>
      <c r="L139">
        <v>0</v>
      </c>
      <c r="M139">
        <v>20.2013</v>
      </c>
      <c r="N139">
        <v>0</v>
      </c>
      <c r="O139">
        <f>Tabelle13[[#This Row],[Roll]]-+Tabelle13[[#This Row],[Pitch]]</f>
        <v>-17.007800000000003</v>
      </c>
      <c r="P139">
        <f>SQRT(Tabelle13[[#This Row],[X]]^2 + Tabelle13[[#This Row],[Y]]^2 +Tabelle13[[#This Row],[Z]]^2)</f>
        <v>406.24590153611399</v>
      </c>
      <c r="Q139">
        <v>-249.52</v>
      </c>
      <c r="R139">
        <v>19.236499999999999</v>
      </c>
      <c r="S139">
        <v>-153.66900000000001</v>
      </c>
      <c r="T139">
        <v>89.169300000000007</v>
      </c>
      <c r="U139">
        <v>-28.827200000000001</v>
      </c>
      <c r="V139">
        <v>-11.8194</v>
      </c>
    </row>
    <row r="140" spans="1:22">
      <c r="A140">
        <v>2715</v>
      </c>
      <c r="B140">
        <v>0</v>
      </c>
      <c r="C140">
        <v>121.53700000000001</v>
      </c>
      <c r="D140">
        <v>-56.506700000000002</v>
      </c>
      <c r="E140">
        <v>-383.49900000000002</v>
      </c>
      <c r="F140">
        <v>-90.830699999999993</v>
      </c>
      <c r="G140">
        <v>28.827200000000001</v>
      </c>
      <c r="H140">
        <v>11.8194</v>
      </c>
      <c r="I140" t="e">
        <f>IF(AND(Tabelle13[[#This Row],[AreaPx]]&gt;0,NOT(Tabelle13[[#This Row],[AreaPx]]="inf")),Tabelle13[[#This Row],[AreaPx]], NA())</f>
        <v>#N/A</v>
      </c>
      <c r="J140">
        <v>0</v>
      </c>
      <c r="K140">
        <v>0</v>
      </c>
      <c r="L140">
        <v>0</v>
      </c>
      <c r="M140">
        <v>20.2013</v>
      </c>
      <c r="N140">
        <v>0</v>
      </c>
      <c r="O140">
        <f>Tabelle13[[#This Row],[Roll]]-+Tabelle13[[#This Row],[Pitch]]</f>
        <v>-17.007800000000003</v>
      </c>
      <c r="P140">
        <f>SQRT(Tabelle13[[#This Row],[X]]^2 + Tabelle13[[#This Row],[Y]]^2 +Tabelle13[[#This Row],[Z]]^2)</f>
        <v>406.24590153611399</v>
      </c>
      <c r="Q140">
        <v>-249.52</v>
      </c>
      <c r="R140">
        <v>19.236499999999999</v>
      </c>
      <c r="S140">
        <v>-153.66900000000001</v>
      </c>
      <c r="T140">
        <v>89.169300000000007</v>
      </c>
      <c r="U140">
        <v>-28.827200000000001</v>
      </c>
      <c r="V140">
        <v>-11.8194</v>
      </c>
    </row>
    <row r="141" spans="1:22">
      <c r="A141">
        <v>2747</v>
      </c>
      <c r="B141">
        <v>0</v>
      </c>
      <c r="C141">
        <v>121.53700000000001</v>
      </c>
      <c r="D141">
        <v>-56.506700000000002</v>
      </c>
      <c r="E141">
        <v>-383.49900000000002</v>
      </c>
      <c r="F141">
        <v>-90.830699999999993</v>
      </c>
      <c r="G141">
        <v>28.827200000000001</v>
      </c>
      <c r="H141">
        <v>11.8194</v>
      </c>
      <c r="I141" t="e">
        <f>IF(AND(Tabelle13[[#This Row],[AreaPx]]&gt;0,NOT(Tabelle13[[#This Row],[AreaPx]]="inf")),Tabelle13[[#This Row],[AreaPx]], NA())</f>
        <v>#N/A</v>
      </c>
      <c r="J141">
        <v>0</v>
      </c>
      <c r="K141">
        <v>0</v>
      </c>
      <c r="L141">
        <v>0</v>
      </c>
      <c r="M141">
        <v>20.2013</v>
      </c>
      <c r="N141">
        <v>0</v>
      </c>
      <c r="O141">
        <f>Tabelle13[[#This Row],[Roll]]-+Tabelle13[[#This Row],[Pitch]]</f>
        <v>-17.007800000000003</v>
      </c>
      <c r="P141">
        <f>SQRT(Tabelle13[[#This Row],[X]]^2 + Tabelle13[[#This Row],[Y]]^2 +Tabelle13[[#This Row],[Z]]^2)</f>
        <v>406.24590153611399</v>
      </c>
      <c r="Q141">
        <v>-249.52</v>
      </c>
      <c r="R141">
        <v>19.236499999999999</v>
      </c>
      <c r="S141">
        <v>-153.66900000000001</v>
      </c>
      <c r="T141">
        <v>89.169300000000007</v>
      </c>
      <c r="U141">
        <v>-28.827200000000001</v>
      </c>
      <c r="V141">
        <v>-11.8194</v>
      </c>
    </row>
    <row r="142" spans="1:22">
      <c r="A142">
        <v>2767</v>
      </c>
      <c r="B142">
        <v>0</v>
      </c>
      <c r="C142">
        <v>121.53700000000001</v>
      </c>
      <c r="D142">
        <v>-56.506700000000002</v>
      </c>
      <c r="E142">
        <v>-383.49900000000002</v>
      </c>
      <c r="F142">
        <v>-90.830699999999993</v>
      </c>
      <c r="G142">
        <v>28.827200000000001</v>
      </c>
      <c r="H142">
        <v>11.8194</v>
      </c>
      <c r="I142" t="e">
        <f>IF(AND(Tabelle13[[#This Row],[AreaPx]]&gt;0,NOT(Tabelle13[[#This Row],[AreaPx]]="inf")),Tabelle13[[#This Row],[AreaPx]], NA())</f>
        <v>#N/A</v>
      </c>
      <c r="J142">
        <v>0</v>
      </c>
      <c r="K142">
        <v>0</v>
      </c>
      <c r="L142">
        <v>0</v>
      </c>
      <c r="M142">
        <v>20.2013</v>
      </c>
      <c r="N142">
        <v>0</v>
      </c>
      <c r="O142">
        <f>Tabelle13[[#This Row],[Roll]]-+Tabelle13[[#This Row],[Pitch]]</f>
        <v>-17.007800000000003</v>
      </c>
      <c r="P142">
        <f>SQRT(Tabelle13[[#This Row],[X]]^2 + Tabelle13[[#This Row],[Y]]^2 +Tabelle13[[#This Row],[Z]]^2)</f>
        <v>406.24590153611399</v>
      </c>
      <c r="Q142">
        <v>-249.52</v>
      </c>
      <c r="R142">
        <v>19.236499999999999</v>
      </c>
      <c r="S142">
        <v>-153.66900000000001</v>
      </c>
      <c r="T142">
        <v>89.169300000000007</v>
      </c>
      <c r="U142">
        <v>-28.827200000000001</v>
      </c>
      <c r="V142">
        <v>-11.8194</v>
      </c>
    </row>
    <row r="143" spans="1:22">
      <c r="A143">
        <v>2778</v>
      </c>
      <c r="B143">
        <v>0</v>
      </c>
      <c r="C143">
        <v>121.53700000000001</v>
      </c>
      <c r="D143">
        <v>-56.506700000000002</v>
      </c>
      <c r="E143">
        <v>-383.49900000000002</v>
      </c>
      <c r="F143">
        <v>-90.830699999999993</v>
      </c>
      <c r="G143">
        <v>28.827200000000001</v>
      </c>
      <c r="H143">
        <v>11.8194</v>
      </c>
      <c r="I143" t="e">
        <f>IF(AND(Tabelle13[[#This Row],[AreaPx]]&gt;0,NOT(Tabelle13[[#This Row],[AreaPx]]="inf")),Tabelle13[[#This Row],[AreaPx]], NA())</f>
        <v>#N/A</v>
      </c>
      <c r="J143">
        <v>0</v>
      </c>
      <c r="K143">
        <v>0</v>
      </c>
      <c r="L143">
        <v>0</v>
      </c>
      <c r="M143">
        <v>20.2013</v>
      </c>
      <c r="N143">
        <v>0</v>
      </c>
      <c r="O143">
        <f>Tabelle13[[#This Row],[Roll]]-+Tabelle13[[#This Row],[Pitch]]</f>
        <v>-17.007800000000003</v>
      </c>
      <c r="P143">
        <f>SQRT(Tabelle13[[#This Row],[X]]^2 + Tabelle13[[#This Row],[Y]]^2 +Tabelle13[[#This Row],[Z]]^2)</f>
        <v>406.24590153611399</v>
      </c>
      <c r="Q143">
        <v>-249.52</v>
      </c>
      <c r="R143">
        <v>19.236499999999999</v>
      </c>
      <c r="S143">
        <v>-153.66900000000001</v>
      </c>
      <c r="T143">
        <v>89.169300000000007</v>
      </c>
      <c r="U143">
        <v>-28.827200000000001</v>
      </c>
      <c r="V143">
        <v>-11.8194</v>
      </c>
    </row>
    <row r="144" spans="1:22">
      <c r="A144">
        <v>2810</v>
      </c>
      <c r="B144">
        <v>0</v>
      </c>
      <c r="C144">
        <v>121.53700000000001</v>
      </c>
      <c r="D144">
        <v>-56.506700000000002</v>
      </c>
      <c r="E144">
        <v>-383.49900000000002</v>
      </c>
      <c r="F144">
        <v>-90.830699999999993</v>
      </c>
      <c r="G144">
        <v>28.827200000000001</v>
      </c>
      <c r="H144">
        <v>11.8194</v>
      </c>
      <c r="I144" t="e">
        <f>IF(AND(Tabelle13[[#This Row],[AreaPx]]&gt;0,NOT(Tabelle13[[#This Row],[AreaPx]]="inf")),Tabelle13[[#This Row],[AreaPx]], NA())</f>
        <v>#N/A</v>
      </c>
      <c r="J144">
        <v>0</v>
      </c>
      <c r="K144">
        <v>0</v>
      </c>
      <c r="L144">
        <v>0</v>
      </c>
      <c r="M144">
        <v>20.2013</v>
      </c>
      <c r="N144">
        <v>0</v>
      </c>
      <c r="O144">
        <f>Tabelle13[[#This Row],[Roll]]-+Tabelle13[[#This Row],[Pitch]]</f>
        <v>-17.007800000000003</v>
      </c>
      <c r="P144">
        <f>SQRT(Tabelle13[[#This Row],[X]]^2 + Tabelle13[[#This Row],[Y]]^2 +Tabelle13[[#This Row],[Z]]^2)</f>
        <v>406.24590153611399</v>
      </c>
      <c r="Q144">
        <v>-249.52</v>
      </c>
      <c r="R144">
        <v>19.236499999999999</v>
      </c>
      <c r="S144">
        <v>-153.66900000000001</v>
      </c>
      <c r="T144">
        <v>89.169300000000007</v>
      </c>
      <c r="U144">
        <v>-28.827200000000001</v>
      </c>
      <c r="V144">
        <v>-11.8194</v>
      </c>
    </row>
    <row r="145" spans="1:22">
      <c r="A145">
        <v>2839</v>
      </c>
      <c r="B145">
        <v>0</v>
      </c>
      <c r="C145">
        <v>121.53700000000001</v>
      </c>
      <c r="D145">
        <v>-56.506700000000002</v>
      </c>
      <c r="E145">
        <v>-383.49900000000002</v>
      </c>
      <c r="F145">
        <v>-90.830699999999993</v>
      </c>
      <c r="G145">
        <v>28.827200000000001</v>
      </c>
      <c r="H145">
        <v>11.8194</v>
      </c>
      <c r="I145" t="e">
        <f>IF(AND(Tabelle13[[#This Row],[AreaPx]]&gt;0,NOT(Tabelle13[[#This Row],[AreaPx]]="inf")),Tabelle13[[#This Row],[AreaPx]], NA())</f>
        <v>#N/A</v>
      </c>
      <c r="J145">
        <v>0</v>
      </c>
      <c r="K145">
        <v>0</v>
      </c>
      <c r="L145">
        <v>0</v>
      </c>
      <c r="M145">
        <v>20.2013</v>
      </c>
      <c r="N145">
        <v>0</v>
      </c>
      <c r="O145">
        <f>Tabelle13[[#This Row],[Roll]]-+Tabelle13[[#This Row],[Pitch]]</f>
        <v>-17.007800000000003</v>
      </c>
      <c r="P145">
        <f>SQRT(Tabelle13[[#This Row],[X]]^2 + Tabelle13[[#This Row],[Y]]^2 +Tabelle13[[#This Row],[Z]]^2)</f>
        <v>406.24590153611399</v>
      </c>
      <c r="Q145">
        <v>-249.52</v>
      </c>
      <c r="R145">
        <v>19.236499999999999</v>
      </c>
      <c r="S145">
        <v>-153.66900000000001</v>
      </c>
      <c r="T145">
        <v>89.169300000000007</v>
      </c>
      <c r="U145">
        <v>-28.827200000000001</v>
      </c>
      <c r="V145">
        <v>-11.8194</v>
      </c>
    </row>
    <row r="146" spans="1:22">
      <c r="A146">
        <v>2864</v>
      </c>
      <c r="B146">
        <v>0</v>
      </c>
      <c r="C146">
        <v>121.53700000000001</v>
      </c>
      <c r="D146">
        <v>-56.506700000000002</v>
      </c>
      <c r="E146">
        <v>-383.49900000000002</v>
      </c>
      <c r="F146">
        <v>-90.830699999999993</v>
      </c>
      <c r="G146">
        <v>28.827200000000001</v>
      </c>
      <c r="H146">
        <v>11.8194</v>
      </c>
      <c r="I146" t="e">
        <f>IF(AND(Tabelle13[[#This Row],[AreaPx]]&gt;0,NOT(Tabelle13[[#This Row],[AreaPx]]="inf")),Tabelle13[[#This Row],[AreaPx]], NA())</f>
        <v>#N/A</v>
      </c>
      <c r="J146">
        <v>0</v>
      </c>
      <c r="K146">
        <v>0</v>
      </c>
      <c r="L146">
        <v>0</v>
      </c>
      <c r="M146">
        <v>20.2013</v>
      </c>
      <c r="N146">
        <v>0</v>
      </c>
      <c r="O146">
        <f>Tabelle13[[#This Row],[Roll]]-+Tabelle13[[#This Row],[Pitch]]</f>
        <v>-17.007800000000003</v>
      </c>
      <c r="P146">
        <f>SQRT(Tabelle13[[#This Row],[X]]^2 + Tabelle13[[#This Row],[Y]]^2 +Tabelle13[[#This Row],[Z]]^2)</f>
        <v>406.24590153611399</v>
      </c>
      <c r="Q146">
        <v>-249.52</v>
      </c>
      <c r="R146">
        <v>19.236499999999999</v>
      </c>
      <c r="S146">
        <v>-153.66900000000001</v>
      </c>
      <c r="T146">
        <v>89.169300000000007</v>
      </c>
      <c r="U146">
        <v>-28.827200000000001</v>
      </c>
      <c r="V146">
        <v>-11.8194</v>
      </c>
    </row>
    <row r="147" spans="1:22">
      <c r="A147">
        <v>2880</v>
      </c>
      <c r="B147">
        <v>0</v>
      </c>
      <c r="C147">
        <v>121.53700000000001</v>
      </c>
      <c r="D147">
        <v>-56.506700000000002</v>
      </c>
      <c r="E147">
        <v>-383.49900000000002</v>
      </c>
      <c r="F147">
        <v>-90.830699999999993</v>
      </c>
      <c r="G147">
        <v>28.827200000000001</v>
      </c>
      <c r="H147">
        <v>11.8194</v>
      </c>
      <c r="I147" t="e">
        <f>IF(AND(Tabelle13[[#This Row],[AreaPx]]&gt;0,NOT(Tabelle13[[#This Row],[AreaPx]]="inf")),Tabelle13[[#This Row],[AreaPx]], NA())</f>
        <v>#N/A</v>
      </c>
      <c r="J147">
        <v>0</v>
      </c>
      <c r="K147">
        <v>0</v>
      </c>
      <c r="L147">
        <v>0</v>
      </c>
      <c r="M147">
        <v>20.2013</v>
      </c>
      <c r="N147">
        <v>0</v>
      </c>
      <c r="O147">
        <f>Tabelle13[[#This Row],[Roll]]-+Tabelle13[[#This Row],[Pitch]]</f>
        <v>-17.007800000000003</v>
      </c>
      <c r="P147">
        <f>SQRT(Tabelle13[[#This Row],[X]]^2 + Tabelle13[[#This Row],[Y]]^2 +Tabelle13[[#This Row],[Z]]^2)</f>
        <v>406.24590153611399</v>
      </c>
      <c r="Q147">
        <v>-249.52</v>
      </c>
      <c r="R147">
        <v>19.236499999999999</v>
      </c>
      <c r="S147">
        <v>-153.66900000000001</v>
      </c>
      <c r="T147">
        <v>89.169300000000007</v>
      </c>
      <c r="U147">
        <v>-28.827200000000001</v>
      </c>
      <c r="V147">
        <v>-11.8194</v>
      </c>
    </row>
    <row r="148" spans="1:22">
      <c r="A148">
        <v>2901</v>
      </c>
      <c r="B148">
        <v>0</v>
      </c>
      <c r="C148">
        <v>121.53700000000001</v>
      </c>
      <c r="D148">
        <v>-56.506700000000002</v>
      </c>
      <c r="E148">
        <v>-383.49900000000002</v>
      </c>
      <c r="F148">
        <v>-90.830699999999993</v>
      </c>
      <c r="G148">
        <v>28.827200000000001</v>
      </c>
      <c r="H148">
        <v>11.8194</v>
      </c>
      <c r="I148" t="e">
        <f>IF(AND(Tabelle13[[#This Row],[AreaPx]]&gt;0,NOT(Tabelle13[[#This Row],[AreaPx]]="inf")),Tabelle13[[#This Row],[AreaPx]], NA())</f>
        <v>#N/A</v>
      </c>
      <c r="J148">
        <v>0</v>
      </c>
      <c r="K148">
        <v>0</v>
      </c>
      <c r="L148">
        <v>0</v>
      </c>
      <c r="M148">
        <v>20.2013</v>
      </c>
      <c r="N148">
        <v>0</v>
      </c>
      <c r="O148">
        <f>Tabelle13[[#This Row],[Roll]]-+Tabelle13[[#This Row],[Pitch]]</f>
        <v>-17.007800000000003</v>
      </c>
      <c r="P148">
        <f>SQRT(Tabelle13[[#This Row],[X]]^2 + Tabelle13[[#This Row],[Y]]^2 +Tabelle13[[#This Row],[Z]]^2)</f>
        <v>406.24590153611399</v>
      </c>
      <c r="Q148">
        <v>-249.52</v>
      </c>
      <c r="R148">
        <v>19.236499999999999</v>
      </c>
      <c r="S148">
        <v>-153.66900000000001</v>
      </c>
      <c r="T148">
        <v>89.169300000000007</v>
      </c>
      <c r="U148">
        <v>-28.827200000000001</v>
      </c>
      <c r="V148">
        <v>-11.8194</v>
      </c>
    </row>
    <row r="149" spans="1:22">
      <c r="A149">
        <v>2912</v>
      </c>
      <c r="B149">
        <v>0</v>
      </c>
      <c r="C149">
        <v>121.53700000000001</v>
      </c>
      <c r="D149">
        <v>-56.506700000000002</v>
      </c>
      <c r="E149">
        <v>-383.49900000000002</v>
      </c>
      <c r="F149">
        <v>-90.830699999999993</v>
      </c>
      <c r="G149">
        <v>28.827200000000001</v>
      </c>
      <c r="H149">
        <v>11.8194</v>
      </c>
      <c r="I149" t="e">
        <f>IF(AND(Tabelle13[[#This Row],[AreaPx]]&gt;0,NOT(Tabelle13[[#This Row],[AreaPx]]="inf")),Tabelle13[[#This Row],[AreaPx]], NA())</f>
        <v>#N/A</v>
      </c>
      <c r="J149">
        <v>0</v>
      </c>
      <c r="K149">
        <v>0</v>
      </c>
      <c r="L149">
        <v>0</v>
      </c>
      <c r="M149">
        <v>20.2013</v>
      </c>
      <c r="N149">
        <v>0</v>
      </c>
      <c r="O149">
        <f>Tabelle13[[#This Row],[Roll]]-+Tabelle13[[#This Row],[Pitch]]</f>
        <v>-17.007800000000003</v>
      </c>
      <c r="P149">
        <f>SQRT(Tabelle13[[#This Row],[X]]^2 + Tabelle13[[#This Row],[Y]]^2 +Tabelle13[[#This Row],[Z]]^2)</f>
        <v>406.24590153611399</v>
      </c>
      <c r="Q149">
        <v>-249.52</v>
      </c>
      <c r="R149">
        <v>19.236499999999999</v>
      </c>
      <c r="S149">
        <v>-153.66900000000001</v>
      </c>
      <c r="T149">
        <v>89.169300000000007</v>
      </c>
      <c r="U149">
        <v>-28.827200000000001</v>
      </c>
      <c r="V149">
        <v>-11.8194</v>
      </c>
    </row>
    <row r="150" spans="1:22">
      <c r="A150">
        <v>2928</v>
      </c>
      <c r="B150">
        <v>0</v>
      </c>
      <c r="C150">
        <v>121.53700000000001</v>
      </c>
      <c r="D150">
        <v>-56.506700000000002</v>
      </c>
      <c r="E150">
        <v>-383.49900000000002</v>
      </c>
      <c r="F150">
        <v>-90.830699999999993</v>
      </c>
      <c r="G150">
        <v>28.827200000000001</v>
      </c>
      <c r="H150">
        <v>11.8194</v>
      </c>
      <c r="I150" t="e">
        <f>IF(AND(Tabelle13[[#This Row],[AreaPx]]&gt;0,NOT(Tabelle13[[#This Row],[AreaPx]]="inf")),Tabelle13[[#This Row],[AreaPx]], NA())</f>
        <v>#N/A</v>
      </c>
      <c r="J150">
        <v>0</v>
      </c>
      <c r="K150">
        <v>0</v>
      </c>
      <c r="L150">
        <v>0</v>
      </c>
      <c r="M150">
        <v>20.2013</v>
      </c>
      <c r="N150">
        <v>0</v>
      </c>
      <c r="O150">
        <f>Tabelle13[[#This Row],[Roll]]-+Tabelle13[[#This Row],[Pitch]]</f>
        <v>-17.007800000000003</v>
      </c>
      <c r="P150">
        <f>SQRT(Tabelle13[[#This Row],[X]]^2 + Tabelle13[[#This Row],[Y]]^2 +Tabelle13[[#This Row],[Z]]^2)</f>
        <v>406.24590153611399</v>
      </c>
      <c r="Q150">
        <v>-249.52</v>
      </c>
      <c r="R150">
        <v>19.236499999999999</v>
      </c>
      <c r="S150">
        <v>-153.66900000000001</v>
      </c>
      <c r="T150">
        <v>89.169300000000007</v>
      </c>
      <c r="U150">
        <v>-28.827200000000001</v>
      </c>
      <c r="V150">
        <v>-11.8194</v>
      </c>
    </row>
    <row r="151" spans="1:22">
      <c r="A151">
        <v>2940</v>
      </c>
      <c r="B151">
        <v>0</v>
      </c>
      <c r="C151">
        <v>121.53700000000001</v>
      </c>
      <c r="D151">
        <v>-56.506700000000002</v>
      </c>
      <c r="E151">
        <v>-383.49900000000002</v>
      </c>
      <c r="F151">
        <v>-90.830699999999993</v>
      </c>
      <c r="G151">
        <v>28.827200000000001</v>
      </c>
      <c r="H151">
        <v>11.8194</v>
      </c>
      <c r="I151" t="e">
        <f>IF(AND(Tabelle13[[#This Row],[AreaPx]]&gt;0,NOT(Tabelle13[[#This Row],[AreaPx]]="inf")),Tabelle13[[#This Row],[AreaPx]], NA())</f>
        <v>#N/A</v>
      </c>
      <c r="J151">
        <v>0</v>
      </c>
      <c r="K151">
        <v>0</v>
      </c>
      <c r="L151">
        <v>0</v>
      </c>
      <c r="M151">
        <v>20.2013</v>
      </c>
      <c r="N151">
        <v>0</v>
      </c>
      <c r="O151">
        <f>Tabelle13[[#This Row],[Roll]]-+Tabelle13[[#This Row],[Pitch]]</f>
        <v>-17.007800000000003</v>
      </c>
      <c r="P151">
        <f>SQRT(Tabelle13[[#This Row],[X]]^2 + Tabelle13[[#This Row],[Y]]^2 +Tabelle13[[#This Row],[Z]]^2)</f>
        <v>406.24590153611399</v>
      </c>
      <c r="Q151">
        <v>-249.52</v>
      </c>
      <c r="R151">
        <v>19.236499999999999</v>
      </c>
      <c r="S151">
        <v>-153.66900000000001</v>
      </c>
      <c r="T151">
        <v>89.169300000000007</v>
      </c>
      <c r="U151">
        <v>-28.827200000000001</v>
      </c>
      <c r="V151">
        <v>-11.8194</v>
      </c>
    </row>
    <row r="152" spans="1:22">
      <c r="A152">
        <v>2966</v>
      </c>
      <c r="B152">
        <v>0</v>
      </c>
      <c r="C152">
        <v>121.53700000000001</v>
      </c>
      <c r="D152">
        <v>-56.506700000000002</v>
      </c>
      <c r="E152">
        <v>-383.49900000000002</v>
      </c>
      <c r="F152">
        <v>-90.830699999999993</v>
      </c>
      <c r="G152">
        <v>28.827200000000001</v>
      </c>
      <c r="H152">
        <v>11.8194</v>
      </c>
      <c r="I152" t="e">
        <f>IF(AND(Tabelle13[[#This Row],[AreaPx]]&gt;0,NOT(Tabelle13[[#This Row],[AreaPx]]="inf")),Tabelle13[[#This Row],[AreaPx]], NA())</f>
        <v>#N/A</v>
      </c>
      <c r="J152">
        <v>0</v>
      </c>
      <c r="K152">
        <v>0</v>
      </c>
      <c r="L152">
        <v>0</v>
      </c>
      <c r="M152">
        <v>20.2013</v>
      </c>
      <c r="N152">
        <v>0</v>
      </c>
      <c r="O152">
        <f>Tabelle13[[#This Row],[Roll]]-+Tabelle13[[#This Row],[Pitch]]</f>
        <v>-17.007800000000003</v>
      </c>
      <c r="P152">
        <f>SQRT(Tabelle13[[#This Row],[X]]^2 + Tabelle13[[#This Row],[Y]]^2 +Tabelle13[[#This Row],[Z]]^2)</f>
        <v>406.24590153611399</v>
      </c>
      <c r="Q152">
        <v>-249.52</v>
      </c>
      <c r="R152">
        <v>19.236499999999999</v>
      </c>
      <c r="S152">
        <v>-153.66900000000001</v>
      </c>
      <c r="T152">
        <v>89.169300000000007</v>
      </c>
      <c r="U152">
        <v>-28.827200000000001</v>
      </c>
      <c r="V152">
        <v>-11.8194</v>
      </c>
    </row>
    <row r="153" spans="1:22">
      <c r="A153">
        <v>2979</v>
      </c>
      <c r="B153">
        <v>0</v>
      </c>
      <c r="C153">
        <v>121.53700000000001</v>
      </c>
      <c r="D153">
        <v>-56.506700000000002</v>
      </c>
      <c r="E153">
        <v>-383.49900000000002</v>
      </c>
      <c r="F153">
        <v>-90.830699999999993</v>
      </c>
      <c r="G153">
        <v>28.827200000000001</v>
      </c>
      <c r="H153">
        <v>11.8194</v>
      </c>
      <c r="I153" t="e">
        <f>IF(AND(Tabelle13[[#This Row],[AreaPx]]&gt;0,NOT(Tabelle13[[#This Row],[AreaPx]]="inf")),Tabelle13[[#This Row],[AreaPx]], NA())</f>
        <v>#N/A</v>
      </c>
      <c r="J153">
        <v>0</v>
      </c>
      <c r="K153">
        <v>0</v>
      </c>
      <c r="L153">
        <v>0</v>
      </c>
      <c r="M153">
        <v>20.2013</v>
      </c>
      <c r="N153">
        <v>0</v>
      </c>
      <c r="O153">
        <f>Tabelle13[[#This Row],[Roll]]-+Tabelle13[[#This Row],[Pitch]]</f>
        <v>-17.007800000000003</v>
      </c>
      <c r="P153">
        <f>SQRT(Tabelle13[[#This Row],[X]]^2 + Tabelle13[[#This Row],[Y]]^2 +Tabelle13[[#This Row],[Z]]^2)</f>
        <v>406.24590153611399</v>
      </c>
      <c r="Q153">
        <v>-249.52</v>
      </c>
      <c r="R153">
        <v>19.236499999999999</v>
      </c>
      <c r="S153">
        <v>-153.66900000000001</v>
      </c>
      <c r="T153">
        <v>89.169300000000007</v>
      </c>
      <c r="U153">
        <v>-28.827200000000001</v>
      </c>
      <c r="V153">
        <v>-11.8194</v>
      </c>
    </row>
    <row r="154" spans="1:22">
      <c r="A154">
        <v>3005</v>
      </c>
      <c r="B154">
        <v>0</v>
      </c>
      <c r="C154">
        <v>121.53700000000001</v>
      </c>
      <c r="D154">
        <v>-56.506700000000002</v>
      </c>
      <c r="E154">
        <v>-383.49900000000002</v>
      </c>
      <c r="F154">
        <v>-90.830699999999993</v>
      </c>
      <c r="G154">
        <v>28.827200000000001</v>
      </c>
      <c r="H154">
        <v>11.8194</v>
      </c>
      <c r="I154" t="e">
        <f>IF(AND(Tabelle13[[#This Row],[AreaPx]]&gt;0,NOT(Tabelle13[[#This Row],[AreaPx]]="inf")),Tabelle13[[#This Row],[AreaPx]], NA())</f>
        <v>#N/A</v>
      </c>
      <c r="J154">
        <v>0</v>
      </c>
      <c r="K154">
        <v>0</v>
      </c>
      <c r="L154">
        <v>0</v>
      </c>
      <c r="M154">
        <v>20.2013</v>
      </c>
      <c r="N154">
        <v>0</v>
      </c>
      <c r="O154">
        <f>Tabelle13[[#This Row],[Roll]]-+Tabelle13[[#This Row],[Pitch]]</f>
        <v>-17.007800000000003</v>
      </c>
      <c r="P154">
        <f>SQRT(Tabelle13[[#This Row],[X]]^2 + Tabelle13[[#This Row],[Y]]^2 +Tabelle13[[#This Row],[Z]]^2)</f>
        <v>406.24590153611399</v>
      </c>
      <c r="Q154">
        <v>-249.52</v>
      </c>
      <c r="R154">
        <v>19.236499999999999</v>
      </c>
      <c r="S154">
        <v>-153.66900000000001</v>
      </c>
      <c r="T154">
        <v>89.169300000000007</v>
      </c>
      <c r="U154">
        <v>-28.827200000000001</v>
      </c>
      <c r="V154">
        <v>-11.8194</v>
      </c>
    </row>
    <row r="155" spans="1:22">
      <c r="A155">
        <v>3016</v>
      </c>
      <c r="B155">
        <v>0</v>
      </c>
      <c r="C155">
        <v>121.53700000000001</v>
      </c>
      <c r="D155">
        <v>-56.506700000000002</v>
      </c>
      <c r="E155">
        <v>-383.49900000000002</v>
      </c>
      <c r="F155">
        <v>-90.830699999999993</v>
      </c>
      <c r="G155">
        <v>28.827200000000001</v>
      </c>
      <c r="H155">
        <v>11.8194</v>
      </c>
      <c r="I155" t="e">
        <f>IF(AND(Tabelle13[[#This Row],[AreaPx]]&gt;0,NOT(Tabelle13[[#This Row],[AreaPx]]="inf")),Tabelle13[[#This Row],[AreaPx]], NA())</f>
        <v>#N/A</v>
      </c>
      <c r="J155">
        <v>0</v>
      </c>
      <c r="K155">
        <v>0</v>
      </c>
      <c r="L155">
        <v>0</v>
      </c>
      <c r="M155">
        <v>20.2013</v>
      </c>
      <c r="N155">
        <v>0</v>
      </c>
      <c r="O155">
        <f>Tabelle13[[#This Row],[Roll]]-+Tabelle13[[#This Row],[Pitch]]</f>
        <v>-17.007800000000003</v>
      </c>
      <c r="P155">
        <f>SQRT(Tabelle13[[#This Row],[X]]^2 + Tabelle13[[#This Row],[Y]]^2 +Tabelle13[[#This Row],[Z]]^2)</f>
        <v>406.24590153611399</v>
      </c>
      <c r="Q155">
        <v>-249.52</v>
      </c>
      <c r="R155">
        <v>19.236499999999999</v>
      </c>
      <c r="S155">
        <v>-153.66900000000001</v>
      </c>
      <c r="T155">
        <v>89.169300000000007</v>
      </c>
      <c r="U155">
        <v>-28.827200000000001</v>
      </c>
      <c r="V155">
        <v>-11.8194</v>
      </c>
    </row>
    <row r="156" spans="1:22">
      <c r="A156">
        <v>3041</v>
      </c>
      <c r="B156">
        <v>0</v>
      </c>
      <c r="C156">
        <v>121.53700000000001</v>
      </c>
      <c r="D156">
        <v>-56.506700000000002</v>
      </c>
      <c r="E156">
        <v>-383.49900000000002</v>
      </c>
      <c r="F156">
        <v>-90.830699999999993</v>
      </c>
      <c r="G156">
        <v>28.827200000000001</v>
      </c>
      <c r="H156">
        <v>11.8194</v>
      </c>
      <c r="I156" t="e">
        <f>IF(AND(Tabelle13[[#This Row],[AreaPx]]&gt;0,NOT(Tabelle13[[#This Row],[AreaPx]]="inf")),Tabelle13[[#This Row],[AreaPx]], NA())</f>
        <v>#N/A</v>
      </c>
      <c r="J156">
        <v>0</v>
      </c>
      <c r="K156">
        <v>0</v>
      </c>
      <c r="L156">
        <v>0</v>
      </c>
      <c r="M156">
        <v>20.2013</v>
      </c>
      <c r="N156">
        <v>0</v>
      </c>
      <c r="O156">
        <f>Tabelle13[[#This Row],[Roll]]-+Tabelle13[[#This Row],[Pitch]]</f>
        <v>-17.007800000000003</v>
      </c>
      <c r="P156">
        <f>SQRT(Tabelle13[[#This Row],[X]]^2 + Tabelle13[[#This Row],[Y]]^2 +Tabelle13[[#This Row],[Z]]^2)</f>
        <v>406.24590153611399</v>
      </c>
      <c r="Q156">
        <v>-249.52</v>
      </c>
      <c r="R156">
        <v>19.236499999999999</v>
      </c>
      <c r="S156">
        <v>-153.66900000000001</v>
      </c>
      <c r="T156">
        <v>89.169300000000007</v>
      </c>
      <c r="U156">
        <v>-28.827200000000001</v>
      </c>
      <c r="V156">
        <v>-11.8194</v>
      </c>
    </row>
    <row r="157" spans="1:22">
      <c r="A157">
        <v>3066</v>
      </c>
      <c r="B157">
        <v>0</v>
      </c>
      <c r="C157">
        <v>121.53700000000001</v>
      </c>
      <c r="D157">
        <v>-56.506700000000002</v>
      </c>
      <c r="E157">
        <v>-383.49900000000002</v>
      </c>
      <c r="F157">
        <v>-90.830699999999993</v>
      </c>
      <c r="G157">
        <v>28.827200000000001</v>
      </c>
      <c r="H157">
        <v>11.8194</v>
      </c>
      <c r="I157" t="e">
        <f>IF(AND(Tabelle13[[#This Row],[AreaPx]]&gt;0,NOT(Tabelle13[[#This Row],[AreaPx]]="inf")),Tabelle13[[#This Row],[AreaPx]], NA())</f>
        <v>#N/A</v>
      </c>
      <c r="J157">
        <v>0</v>
      </c>
      <c r="K157">
        <v>0</v>
      </c>
      <c r="L157">
        <v>0</v>
      </c>
      <c r="M157">
        <v>20.2013</v>
      </c>
      <c r="N157">
        <v>0</v>
      </c>
      <c r="O157">
        <f>Tabelle13[[#This Row],[Roll]]-+Tabelle13[[#This Row],[Pitch]]</f>
        <v>-17.007800000000003</v>
      </c>
      <c r="P157">
        <f>SQRT(Tabelle13[[#This Row],[X]]^2 + Tabelle13[[#This Row],[Y]]^2 +Tabelle13[[#This Row],[Z]]^2)</f>
        <v>406.24590153611399</v>
      </c>
      <c r="Q157">
        <v>-249.52</v>
      </c>
      <c r="R157">
        <v>19.236499999999999</v>
      </c>
      <c r="S157">
        <v>-153.66900000000001</v>
      </c>
      <c r="T157">
        <v>89.169300000000007</v>
      </c>
      <c r="U157">
        <v>-28.827200000000001</v>
      </c>
      <c r="V157">
        <v>-11.8194</v>
      </c>
    </row>
    <row r="158" spans="1:22">
      <c r="A158">
        <v>3079</v>
      </c>
      <c r="B158">
        <v>0</v>
      </c>
      <c r="C158">
        <v>121.53700000000001</v>
      </c>
      <c r="D158">
        <v>-56.506700000000002</v>
      </c>
      <c r="E158">
        <v>-383.49900000000002</v>
      </c>
      <c r="F158">
        <v>-90.830699999999993</v>
      </c>
      <c r="G158">
        <v>28.827200000000001</v>
      </c>
      <c r="H158">
        <v>11.8194</v>
      </c>
      <c r="I158" t="e">
        <f>IF(AND(Tabelle13[[#This Row],[AreaPx]]&gt;0,NOT(Tabelle13[[#This Row],[AreaPx]]="inf")),Tabelle13[[#This Row],[AreaPx]], NA())</f>
        <v>#N/A</v>
      </c>
      <c r="J158">
        <v>0</v>
      </c>
      <c r="K158">
        <v>0</v>
      </c>
      <c r="L158">
        <v>0</v>
      </c>
      <c r="M158">
        <v>20.2013</v>
      </c>
      <c r="N158">
        <v>0</v>
      </c>
      <c r="O158">
        <f>Tabelle13[[#This Row],[Roll]]-+Tabelle13[[#This Row],[Pitch]]</f>
        <v>-17.007800000000003</v>
      </c>
      <c r="P158">
        <f>SQRT(Tabelle13[[#This Row],[X]]^2 + Tabelle13[[#This Row],[Y]]^2 +Tabelle13[[#This Row],[Z]]^2)</f>
        <v>406.24590153611399</v>
      </c>
      <c r="Q158">
        <v>-249.52</v>
      </c>
      <c r="R158">
        <v>19.236499999999999</v>
      </c>
      <c r="S158">
        <v>-153.66900000000001</v>
      </c>
      <c r="T158">
        <v>89.169300000000007</v>
      </c>
      <c r="U158">
        <v>-28.827200000000001</v>
      </c>
      <c r="V158">
        <v>-11.8194</v>
      </c>
    </row>
    <row r="159" spans="1:22">
      <c r="A159">
        <v>3100</v>
      </c>
      <c r="B159">
        <v>0</v>
      </c>
      <c r="C159">
        <v>121.53700000000001</v>
      </c>
      <c r="D159">
        <v>-56.506700000000002</v>
      </c>
      <c r="E159">
        <v>-383.49900000000002</v>
      </c>
      <c r="F159">
        <v>-90.830699999999993</v>
      </c>
      <c r="G159">
        <v>28.827200000000001</v>
      </c>
      <c r="H159">
        <v>11.8194</v>
      </c>
      <c r="I159" t="e">
        <f>IF(AND(Tabelle13[[#This Row],[AreaPx]]&gt;0,NOT(Tabelle13[[#This Row],[AreaPx]]="inf")),Tabelle13[[#This Row],[AreaPx]], NA())</f>
        <v>#N/A</v>
      </c>
      <c r="J159">
        <v>0</v>
      </c>
      <c r="K159">
        <v>0</v>
      </c>
      <c r="L159">
        <v>0</v>
      </c>
      <c r="M159">
        <v>20.2013</v>
      </c>
      <c r="N159">
        <v>0</v>
      </c>
      <c r="O159">
        <f>Tabelle13[[#This Row],[Roll]]-+Tabelle13[[#This Row],[Pitch]]</f>
        <v>-17.007800000000003</v>
      </c>
      <c r="P159">
        <f>SQRT(Tabelle13[[#This Row],[X]]^2 + Tabelle13[[#This Row],[Y]]^2 +Tabelle13[[#This Row],[Z]]^2)</f>
        <v>406.24590153611399</v>
      </c>
      <c r="Q159">
        <v>-249.52</v>
      </c>
      <c r="R159">
        <v>19.236499999999999</v>
      </c>
      <c r="S159">
        <v>-153.66900000000001</v>
      </c>
      <c r="T159">
        <v>89.169300000000007</v>
      </c>
      <c r="U159">
        <v>-28.827200000000001</v>
      </c>
      <c r="V159">
        <v>-11.8194</v>
      </c>
    </row>
    <row r="160" spans="1:22">
      <c r="A160">
        <v>3108</v>
      </c>
      <c r="B160">
        <v>0</v>
      </c>
      <c r="C160">
        <v>121.53700000000001</v>
      </c>
      <c r="D160">
        <v>-56.506700000000002</v>
      </c>
      <c r="E160">
        <v>-383.49900000000002</v>
      </c>
      <c r="F160">
        <v>-90.830699999999993</v>
      </c>
      <c r="G160">
        <v>28.827200000000001</v>
      </c>
      <c r="H160">
        <v>11.8194</v>
      </c>
      <c r="I160" t="e">
        <f>IF(AND(Tabelle13[[#This Row],[AreaPx]]&gt;0,NOT(Tabelle13[[#This Row],[AreaPx]]="inf")),Tabelle13[[#This Row],[AreaPx]], NA())</f>
        <v>#N/A</v>
      </c>
      <c r="J160">
        <v>0</v>
      </c>
      <c r="K160">
        <v>0</v>
      </c>
      <c r="L160">
        <v>0</v>
      </c>
      <c r="M160">
        <v>20.2013</v>
      </c>
      <c r="N160">
        <v>0</v>
      </c>
      <c r="O160">
        <f>Tabelle13[[#This Row],[Roll]]-+Tabelle13[[#This Row],[Pitch]]</f>
        <v>-17.007800000000003</v>
      </c>
      <c r="P160">
        <f>SQRT(Tabelle13[[#This Row],[X]]^2 + Tabelle13[[#This Row],[Y]]^2 +Tabelle13[[#This Row],[Z]]^2)</f>
        <v>406.24590153611399</v>
      </c>
      <c r="Q160">
        <v>-249.52</v>
      </c>
      <c r="R160">
        <v>19.236499999999999</v>
      </c>
      <c r="S160">
        <v>-153.66900000000001</v>
      </c>
      <c r="T160">
        <v>89.169300000000007</v>
      </c>
      <c r="U160">
        <v>-28.827200000000001</v>
      </c>
      <c r="V160">
        <v>-11.8194</v>
      </c>
    </row>
    <row r="161" spans="1:22">
      <c r="A161">
        <v>3124</v>
      </c>
      <c r="B161">
        <v>0</v>
      </c>
      <c r="C161">
        <v>121.53700000000001</v>
      </c>
      <c r="D161">
        <v>-56.506700000000002</v>
      </c>
      <c r="E161">
        <v>-383.49900000000002</v>
      </c>
      <c r="F161">
        <v>-90.830699999999993</v>
      </c>
      <c r="G161">
        <v>28.827200000000001</v>
      </c>
      <c r="H161">
        <v>11.8194</v>
      </c>
      <c r="I161" t="e">
        <f>IF(AND(Tabelle13[[#This Row],[AreaPx]]&gt;0,NOT(Tabelle13[[#This Row],[AreaPx]]="inf")),Tabelle13[[#This Row],[AreaPx]], NA())</f>
        <v>#N/A</v>
      </c>
      <c r="J161">
        <v>0</v>
      </c>
      <c r="K161">
        <v>0</v>
      </c>
      <c r="L161">
        <v>0</v>
      </c>
      <c r="M161">
        <v>20.2013</v>
      </c>
      <c r="N161">
        <v>0</v>
      </c>
      <c r="O161">
        <f>Tabelle13[[#This Row],[Roll]]-+Tabelle13[[#This Row],[Pitch]]</f>
        <v>-17.007800000000003</v>
      </c>
      <c r="P161">
        <f>SQRT(Tabelle13[[#This Row],[X]]^2 + Tabelle13[[#This Row],[Y]]^2 +Tabelle13[[#This Row],[Z]]^2)</f>
        <v>406.24590153611399</v>
      </c>
      <c r="Q161">
        <v>-249.52</v>
      </c>
      <c r="R161">
        <v>19.236499999999999</v>
      </c>
      <c r="S161">
        <v>-153.66900000000001</v>
      </c>
      <c r="T161">
        <v>89.169300000000007</v>
      </c>
      <c r="U161">
        <v>-28.827200000000001</v>
      </c>
      <c r="V161">
        <v>-11.8194</v>
      </c>
    </row>
    <row r="162" spans="1:22">
      <c r="A162">
        <v>3134</v>
      </c>
      <c r="B162">
        <v>0</v>
      </c>
      <c r="C162">
        <v>121.53700000000001</v>
      </c>
      <c r="D162">
        <v>-56.506700000000002</v>
      </c>
      <c r="E162">
        <v>-383.49900000000002</v>
      </c>
      <c r="F162">
        <v>-90.830699999999993</v>
      </c>
      <c r="G162">
        <v>28.827200000000001</v>
      </c>
      <c r="H162">
        <v>11.8194</v>
      </c>
      <c r="I162" t="e">
        <f>IF(AND(Tabelle13[[#This Row],[AreaPx]]&gt;0,NOT(Tabelle13[[#This Row],[AreaPx]]="inf")),Tabelle13[[#This Row],[AreaPx]], NA())</f>
        <v>#N/A</v>
      </c>
      <c r="J162">
        <v>0</v>
      </c>
      <c r="K162">
        <v>0</v>
      </c>
      <c r="L162">
        <v>0</v>
      </c>
      <c r="M162">
        <v>20.2013</v>
      </c>
      <c r="N162">
        <v>0</v>
      </c>
      <c r="O162">
        <f>Tabelle13[[#This Row],[Roll]]-+Tabelle13[[#This Row],[Pitch]]</f>
        <v>-17.007800000000003</v>
      </c>
      <c r="P162">
        <f>SQRT(Tabelle13[[#This Row],[X]]^2 + Tabelle13[[#This Row],[Y]]^2 +Tabelle13[[#This Row],[Z]]^2)</f>
        <v>406.24590153611399</v>
      </c>
      <c r="Q162">
        <v>-249.52</v>
      </c>
      <c r="R162">
        <v>19.236499999999999</v>
      </c>
      <c r="S162">
        <v>-153.66900000000001</v>
      </c>
      <c r="T162">
        <v>89.169300000000007</v>
      </c>
      <c r="U162">
        <v>-28.827200000000001</v>
      </c>
      <c r="V162">
        <v>-11.8194</v>
      </c>
    </row>
    <row r="163" spans="1:22">
      <c r="A163">
        <v>3141</v>
      </c>
      <c r="B163">
        <v>0</v>
      </c>
      <c r="C163">
        <v>121.53700000000001</v>
      </c>
      <c r="D163">
        <v>-56.506700000000002</v>
      </c>
      <c r="E163">
        <v>-383.49900000000002</v>
      </c>
      <c r="F163">
        <v>-90.830699999999993</v>
      </c>
      <c r="G163">
        <v>28.827200000000001</v>
      </c>
      <c r="H163">
        <v>11.8194</v>
      </c>
      <c r="I163" t="e">
        <f>IF(AND(Tabelle13[[#This Row],[AreaPx]]&gt;0,NOT(Tabelle13[[#This Row],[AreaPx]]="inf")),Tabelle13[[#This Row],[AreaPx]], NA())</f>
        <v>#N/A</v>
      </c>
      <c r="J163">
        <v>0</v>
      </c>
      <c r="K163">
        <v>0</v>
      </c>
      <c r="L163">
        <v>0</v>
      </c>
      <c r="M163">
        <v>20.2013</v>
      </c>
      <c r="N163">
        <v>0</v>
      </c>
      <c r="O163">
        <f>Tabelle13[[#This Row],[Roll]]-+Tabelle13[[#This Row],[Pitch]]</f>
        <v>-17.007800000000003</v>
      </c>
      <c r="P163">
        <f>SQRT(Tabelle13[[#This Row],[X]]^2 + Tabelle13[[#This Row],[Y]]^2 +Tabelle13[[#This Row],[Z]]^2)</f>
        <v>406.24590153611399</v>
      </c>
      <c r="Q163">
        <v>-249.52</v>
      </c>
      <c r="R163">
        <v>19.236499999999999</v>
      </c>
      <c r="S163">
        <v>-153.66900000000001</v>
      </c>
      <c r="T163">
        <v>89.169300000000007</v>
      </c>
      <c r="U163">
        <v>-28.827200000000001</v>
      </c>
      <c r="V163">
        <v>-11.8194</v>
      </c>
    </row>
    <row r="164" spans="1:22">
      <c r="A164">
        <v>3169</v>
      </c>
      <c r="B164">
        <v>0</v>
      </c>
      <c r="C164">
        <v>121.53700000000001</v>
      </c>
      <c r="D164">
        <v>-56.506700000000002</v>
      </c>
      <c r="E164">
        <v>-383.49900000000002</v>
      </c>
      <c r="F164">
        <v>-90.830699999999993</v>
      </c>
      <c r="G164">
        <v>28.827200000000001</v>
      </c>
      <c r="H164">
        <v>11.8194</v>
      </c>
      <c r="I164" t="e">
        <f>IF(AND(Tabelle13[[#This Row],[AreaPx]]&gt;0,NOT(Tabelle13[[#This Row],[AreaPx]]="inf")),Tabelle13[[#This Row],[AreaPx]], NA())</f>
        <v>#N/A</v>
      </c>
      <c r="J164">
        <v>0</v>
      </c>
      <c r="K164">
        <v>0</v>
      </c>
      <c r="L164">
        <v>0</v>
      </c>
      <c r="M164">
        <v>20.2013</v>
      </c>
      <c r="N164">
        <v>0</v>
      </c>
      <c r="O164">
        <f>Tabelle13[[#This Row],[Roll]]-+Tabelle13[[#This Row],[Pitch]]</f>
        <v>-17.007800000000003</v>
      </c>
      <c r="P164">
        <f>SQRT(Tabelle13[[#This Row],[X]]^2 + Tabelle13[[#This Row],[Y]]^2 +Tabelle13[[#This Row],[Z]]^2)</f>
        <v>406.24590153611399</v>
      </c>
      <c r="Q164">
        <v>-249.52</v>
      </c>
      <c r="R164">
        <v>19.236499999999999</v>
      </c>
      <c r="S164">
        <v>-153.66900000000001</v>
      </c>
      <c r="T164">
        <v>89.169300000000007</v>
      </c>
      <c r="U164">
        <v>-28.827200000000001</v>
      </c>
      <c r="V164">
        <v>-11.8194</v>
      </c>
    </row>
    <row r="165" spans="1:22">
      <c r="A165">
        <v>3183</v>
      </c>
      <c r="B165">
        <v>0</v>
      </c>
      <c r="C165">
        <v>121.53700000000001</v>
      </c>
      <c r="D165">
        <v>-56.506700000000002</v>
      </c>
      <c r="E165">
        <v>-383.49900000000002</v>
      </c>
      <c r="F165">
        <v>-90.830699999999993</v>
      </c>
      <c r="G165">
        <v>28.827200000000001</v>
      </c>
      <c r="H165">
        <v>11.8194</v>
      </c>
      <c r="I165" t="e">
        <f>IF(AND(Tabelle13[[#This Row],[AreaPx]]&gt;0,NOT(Tabelle13[[#This Row],[AreaPx]]="inf")),Tabelle13[[#This Row],[AreaPx]], NA())</f>
        <v>#N/A</v>
      </c>
      <c r="J165">
        <v>0</v>
      </c>
      <c r="K165">
        <v>0</v>
      </c>
      <c r="L165">
        <v>0</v>
      </c>
      <c r="M165">
        <v>20.2013</v>
      </c>
      <c r="N165">
        <v>0</v>
      </c>
      <c r="O165">
        <f>Tabelle13[[#This Row],[Roll]]-+Tabelle13[[#This Row],[Pitch]]</f>
        <v>-17.007800000000003</v>
      </c>
      <c r="P165">
        <f>SQRT(Tabelle13[[#This Row],[X]]^2 + Tabelle13[[#This Row],[Y]]^2 +Tabelle13[[#This Row],[Z]]^2)</f>
        <v>406.24590153611399</v>
      </c>
      <c r="Q165">
        <v>-249.52</v>
      </c>
      <c r="R165">
        <v>19.236499999999999</v>
      </c>
      <c r="S165">
        <v>-153.66900000000001</v>
      </c>
      <c r="T165">
        <v>89.169300000000007</v>
      </c>
      <c r="U165">
        <v>-28.827200000000001</v>
      </c>
      <c r="V165">
        <v>-11.8194</v>
      </c>
    </row>
    <row r="166" spans="1:22">
      <c r="A166">
        <v>3208</v>
      </c>
      <c r="B166">
        <v>0</v>
      </c>
      <c r="C166">
        <v>121.53700000000001</v>
      </c>
      <c r="D166">
        <v>-56.506700000000002</v>
      </c>
      <c r="E166">
        <v>-383.49900000000002</v>
      </c>
      <c r="F166">
        <v>-90.830699999999993</v>
      </c>
      <c r="G166">
        <v>28.827200000000001</v>
      </c>
      <c r="H166">
        <v>11.8194</v>
      </c>
      <c r="I166" t="e">
        <f>IF(AND(Tabelle13[[#This Row],[AreaPx]]&gt;0,NOT(Tabelle13[[#This Row],[AreaPx]]="inf")),Tabelle13[[#This Row],[AreaPx]], NA())</f>
        <v>#N/A</v>
      </c>
      <c r="J166">
        <v>0</v>
      </c>
      <c r="K166">
        <v>0</v>
      </c>
      <c r="L166">
        <v>0</v>
      </c>
      <c r="M166">
        <v>20.2013</v>
      </c>
      <c r="N166">
        <v>0</v>
      </c>
      <c r="O166">
        <f>Tabelle13[[#This Row],[Roll]]-+Tabelle13[[#This Row],[Pitch]]</f>
        <v>-17.007800000000003</v>
      </c>
      <c r="P166">
        <f>SQRT(Tabelle13[[#This Row],[X]]^2 + Tabelle13[[#This Row],[Y]]^2 +Tabelle13[[#This Row],[Z]]^2)</f>
        <v>406.24590153611399</v>
      </c>
      <c r="Q166">
        <v>-249.52</v>
      </c>
      <c r="R166">
        <v>19.236499999999999</v>
      </c>
      <c r="S166">
        <v>-153.66900000000001</v>
      </c>
      <c r="T166">
        <v>89.169300000000007</v>
      </c>
      <c r="U166">
        <v>-28.827200000000001</v>
      </c>
      <c r="V166">
        <v>-11.8194</v>
      </c>
    </row>
    <row r="167" spans="1:22">
      <c r="A167">
        <v>3231</v>
      </c>
      <c r="B167">
        <v>0</v>
      </c>
      <c r="C167">
        <v>121.53700000000001</v>
      </c>
      <c r="D167">
        <v>-56.506700000000002</v>
      </c>
      <c r="E167">
        <v>-383.49900000000002</v>
      </c>
      <c r="F167">
        <v>-90.830699999999993</v>
      </c>
      <c r="G167">
        <v>28.827200000000001</v>
      </c>
      <c r="H167">
        <v>11.8194</v>
      </c>
      <c r="I167" t="e">
        <f>IF(AND(Tabelle13[[#This Row],[AreaPx]]&gt;0,NOT(Tabelle13[[#This Row],[AreaPx]]="inf")),Tabelle13[[#This Row],[AreaPx]], NA())</f>
        <v>#N/A</v>
      </c>
      <c r="J167">
        <v>0</v>
      </c>
      <c r="K167">
        <v>0</v>
      </c>
      <c r="L167">
        <v>0</v>
      </c>
      <c r="M167">
        <v>20.2013</v>
      </c>
      <c r="N167">
        <v>0</v>
      </c>
      <c r="O167">
        <f>Tabelle13[[#This Row],[Roll]]-+Tabelle13[[#This Row],[Pitch]]</f>
        <v>-17.007800000000003</v>
      </c>
      <c r="P167">
        <f>SQRT(Tabelle13[[#This Row],[X]]^2 + Tabelle13[[#This Row],[Y]]^2 +Tabelle13[[#This Row],[Z]]^2)</f>
        <v>406.24590153611399</v>
      </c>
      <c r="Q167">
        <v>-249.52</v>
      </c>
      <c r="R167">
        <v>19.236499999999999</v>
      </c>
      <c r="S167">
        <v>-153.66900000000001</v>
      </c>
      <c r="T167">
        <v>89.169300000000007</v>
      </c>
      <c r="U167">
        <v>-28.827200000000001</v>
      </c>
      <c r="V167">
        <v>-11.8194</v>
      </c>
    </row>
    <row r="168" spans="1:22">
      <c r="A168">
        <v>3247</v>
      </c>
      <c r="B168">
        <v>0</v>
      </c>
      <c r="C168">
        <v>121.53700000000001</v>
      </c>
      <c r="D168">
        <v>-56.506700000000002</v>
      </c>
      <c r="E168">
        <v>-383.49900000000002</v>
      </c>
      <c r="F168">
        <v>-90.830699999999993</v>
      </c>
      <c r="G168">
        <v>28.827200000000001</v>
      </c>
      <c r="H168">
        <v>11.8194</v>
      </c>
      <c r="I168" t="e">
        <f>IF(AND(Tabelle13[[#This Row],[AreaPx]]&gt;0,NOT(Tabelle13[[#This Row],[AreaPx]]="inf")),Tabelle13[[#This Row],[AreaPx]], NA())</f>
        <v>#N/A</v>
      </c>
      <c r="J168">
        <v>0</v>
      </c>
      <c r="K168">
        <v>0</v>
      </c>
      <c r="L168">
        <v>0</v>
      </c>
      <c r="M168">
        <v>20.2013</v>
      </c>
      <c r="N168">
        <v>0</v>
      </c>
      <c r="O168">
        <f>Tabelle13[[#This Row],[Roll]]-+Tabelle13[[#This Row],[Pitch]]</f>
        <v>-17.007800000000003</v>
      </c>
      <c r="P168">
        <f>SQRT(Tabelle13[[#This Row],[X]]^2 + Tabelle13[[#This Row],[Y]]^2 +Tabelle13[[#This Row],[Z]]^2)</f>
        <v>406.24590153611399</v>
      </c>
      <c r="Q168">
        <v>-249.52</v>
      </c>
      <c r="R168">
        <v>19.236499999999999</v>
      </c>
      <c r="S168">
        <v>-153.66900000000001</v>
      </c>
      <c r="T168">
        <v>89.169300000000007</v>
      </c>
      <c r="U168">
        <v>-28.827200000000001</v>
      </c>
      <c r="V168">
        <v>-11.8194</v>
      </c>
    </row>
    <row r="169" spans="1:22">
      <c r="A169">
        <v>3334</v>
      </c>
      <c r="B169">
        <v>0</v>
      </c>
      <c r="C169">
        <v>121.53700000000001</v>
      </c>
      <c r="D169">
        <v>-56.506700000000002</v>
      </c>
      <c r="E169">
        <v>-383.49900000000002</v>
      </c>
      <c r="F169">
        <v>-90.830699999999993</v>
      </c>
      <c r="G169">
        <v>28.827200000000001</v>
      </c>
      <c r="H169">
        <v>11.8194</v>
      </c>
      <c r="I169" t="e">
        <f>IF(AND(Tabelle13[[#This Row],[AreaPx]]&gt;0,NOT(Tabelle13[[#This Row],[AreaPx]]="inf")),Tabelle13[[#This Row],[AreaPx]], NA())</f>
        <v>#N/A</v>
      </c>
      <c r="J169">
        <v>0</v>
      </c>
      <c r="K169">
        <v>0</v>
      </c>
      <c r="L169">
        <v>0</v>
      </c>
      <c r="M169">
        <v>20.2013</v>
      </c>
      <c r="N169">
        <v>0</v>
      </c>
      <c r="O169">
        <f>Tabelle13[[#This Row],[Roll]]-+Tabelle13[[#This Row],[Pitch]]</f>
        <v>-17.007800000000003</v>
      </c>
      <c r="P169">
        <f>SQRT(Tabelle13[[#This Row],[X]]^2 + Tabelle13[[#This Row],[Y]]^2 +Tabelle13[[#This Row],[Z]]^2)</f>
        <v>406.24590153611399</v>
      </c>
      <c r="Q169">
        <v>-249.52</v>
      </c>
      <c r="R169">
        <v>19.236499999999999</v>
      </c>
      <c r="S169">
        <v>-153.66900000000001</v>
      </c>
      <c r="T169">
        <v>89.169300000000007</v>
      </c>
      <c r="U169">
        <v>-28.827200000000001</v>
      </c>
      <c r="V169">
        <v>-11.8194</v>
      </c>
    </row>
    <row r="170" spans="1:22">
      <c r="A170">
        <v>3383</v>
      </c>
      <c r="B170">
        <v>0</v>
      </c>
      <c r="C170">
        <v>121.53700000000001</v>
      </c>
      <c r="D170">
        <v>-56.506700000000002</v>
      </c>
      <c r="E170">
        <v>-383.49900000000002</v>
      </c>
      <c r="F170">
        <v>-90.830699999999993</v>
      </c>
      <c r="G170">
        <v>28.827200000000001</v>
      </c>
      <c r="H170">
        <v>11.8194</v>
      </c>
      <c r="I170" t="e">
        <f>IF(AND(Tabelle13[[#This Row],[AreaPx]]&gt;0,NOT(Tabelle13[[#This Row],[AreaPx]]="inf")),Tabelle13[[#This Row],[AreaPx]], NA())</f>
        <v>#N/A</v>
      </c>
      <c r="J170">
        <v>0</v>
      </c>
      <c r="K170">
        <v>0</v>
      </c>
      <c r="L170">
        <v>0</v>
      </c>
      <c r="M170">
        <v>20.2013</v>
      </c>
      <c r="N170">
        <v>0</v>
      </c>
      <c r="O170">
        <f>Tabelle13[[#This Row],[Roll]]-+Tabelle13[[#This Row],[Pitch]]</f>
        <v>-17.007800000000003</v>
      </c>
      <c r="P170">
        <f>SQRT(Tabelle13[[#This Row],[X]]^2 + Tabelle13[[#This Row],[Y]]^2 +Tabelle13[[#This Row],[Z]]^2)</f>
        <v>406.24590153611399</v>
      </c>
      <c r="Q170">
        <v>-249.52</v>
      </c>
      <c r="R170">
        <v>19.236499999999999</v>
      </c>
      <c r="S170">
        <v>-153.66900000000001</v>
      </c>
      <c r="T170">
        <v>89.169300000000007</v>
      </c>
      <c r="U170">
        <v>-28.827200000000001</v>
      </c>
      <c r="V170">
        <v>-11.8194</v>
      </c>
    </row>
    <row r="171" spans="1:22">
      <c r="A171">
        <v>3434</v>
      </c>
      <c r="B171">
        <v>0</v>
      </c>
      <c r="C171">
        <v>121.53700000000001</v>
      </c>
      <c r="D171">
        <v>-56.506700000000002</v>
      </c>
      <c r="E171">
        <v>-383.49900000000002</v>
      </c>
      <c r="F171">
        <v>-90.830699999999993</v>
      </c>
      <c r="G171">
        <v>28.827200000000001</v>
      </c>
      <c r="H171">
        <v>11.8194</v>
      </c>
      <c r="I171" t="e">
        <f>IF(AND(Tabelle13[[#This Row],[AreaPx]]&gt;0,NOT(Tabelle13[[#This Row],[AreaPx]]="inf")),Tabelle13[[#This Row],[AreaPx]], NA())</f>
        <v>#N/A</v>
      </c>
      <c r="J171">
        <v>0</v>
      </c>
      <c r="K171">
        <v>0</v>
      </c>
      <c r="L171">
        <v>0</v>
      </c>
      <c r="M171">
        <v>20.2013</v>
      </c>
      <c r="N171">
        <v>0</v>
      </c>
      <c r="O171">
        <f>Tabelle13[[#This Row],[Roll]]-+Tabelle13[[#This Row],[Pitch]]</f>
        <v>-17.007800000000003</v>
      </c>
      <c r="P171">
        <f>SQRT(Tabelle13[[#This Row],[X]]^2 + Tabelle13[[#This Row],[Y]]^2 +Tabelle13[[#This Row],[Z]]^2)</f>
        <v>406.24590153611399</v>
      </c>
      <c r="Q171">
        <v>-249.52</v>
      </c>
      <c r="R171">
        <v>19.236499999999999</v>
      </c>
      <c r="S171">
        <v>-153.66900000000001</v>
      </c>
      <c r="T171">
        <v>89.169300000000007</v>
      </c>
      <c r="U171">
        <v>-28.827200000000001</v>
      </c>
      <c r="V171">
        <v>-11.8194</v>
      </c>
    </row>
    <row r="172" spans="1:22">
      <c r="A172">
        <v>3471</v>
      </c>
      <c r="B172">
        <v>0</v>
      </c>
      <c r="C172">
        <v>121.53700000000001</v>
      </c>
      <c r="D172">
        <v>-56.506700000000002</v>
      </c>
      <c r="E172">
        <v>-383.49900000000002</v>
      </c>
      <c r="F172">
        <v>-90.830699999999993</v>
      </c>
      <c r="G172">
        <v>28.827200000000001</v>
      </c>
      <c r="H172">
        <v>11.8194</v>
      </c>
      <c r="I172" t="e">
        <f>IF(AND(Tabelle13[[#This Row],[AreaPx]]&gt;0,NOT(Tabelle13[[#This Row],[AreaPx]]="inf")),Tabelle13[[#This Row],[AreaPx]], NA())</f>
        <v>#N/A</v>
      </c>
      <c r="J172">
        <v>0</v>
      </c>
      <c r="K172">
        <v>0</v>
      </c>
      <c r="L172">
        <v>0</v>
      </c>
      <c r="M172">
        <v>20.2013</v>
      </c>
      <c r="N172">
        <v>0</v>
      </c>
      <c r="O172">
        <f>Tabelle13[[#This Row],[Roll]]-+Tabelle13[[#This Row],[Pitch]]</f>
        <v>-17.007800000000003</v>
      </c>
      <c r="P172">
        <f>SQRT(Tabelle13[[#This Row],[X]]^2 + Tabelle13[[#This Row],[Y]]^2 +Tabelle13[[#This Row],[Z]]^2)</f>
        <v>406.24590153611399</v>
      </c>
      <c r="Q172">
        <v>-249.52</v>
      </c>
      <c r="R172">
        <v>19.236499999999999</v>
      </c>
      <c r="S172">
        <v>-153.66900000000001</v>
      </c>
      <c r="T172">
        <v>89.169300000000007</v>
      </c>
      <c r="U172">
        <v>-28.827200000000001</v>
      </c>
      <c r="V172">
        <v>-11.8194</v>
      </c>
    </row>
    <row r="173" spans="1:22">
      <c r="A173">
        <v>3498</v>
      </c>
      <c r="B173">
        <v>0</v>
      </c>
      <c r="C173">
        <v>121.53700000000001</v>
      </c>
      <c r="D173">
        <v>-56.506700000000002</v>
      </c>
      <c r="E173">
        <v>-383.49900000000002</v>
      </c>
      <c r="F173">
        <v>-90.830699999999993</v>
      </c>
      <c r="G173">
        <v>28.827200000000001</v>
      </c>
      <c r="H173">
        <v>11.8194</v>
      </c>
      <c r="I173" t="e">
        <f>IF(AND(Tabelle13[[#This Row],[AreaPx]]&gt;0,NOT(Tabelle13[[#This Row],[AreaPx]]="inf")),Tabelle13[[#This Row],[AreaPx]], NA())</f>
        <v>#N/A</v>
      </c>
      <c r="J173">
        <v>0</v>
      </c>
      <c r="K173">
        <v>0</v>
      </c>
      <c r="L173">
        <v>0</v>
      </c>
      <c r="M173">
        <v>20.2013</v>
      </c>
      <c r="N173">
        <v>0</v>
      </c>
      <c r="O173">
        <f>Tabelle13[[#This Row],[Roll]]-+Tabelle13[[#This Row],[Pitch]]</f>
        <v>-17.007800000000003</v>
      </c>
      <c r="P173">
        <f>SQRT(Tabelle13[[#This Row],[X]]^2 + Tabelle13[[#This Row],[Y]]^2 +Tabelle13[[#This Row],[Z]]^2)</f>
        <v>406.24590153611399</v>
      </c>
      <c r="Q173">
        <v>-249.52</v>
      </c>
      <c r="R173">
        <v>19.236499999999999</v>
      </c>
      <c r="S173">
        <v>-153.66900000000001</v>
      </c>
      <c r="T173">
        <v>89.169300000000007</v>
      </c>
      <c r="U173">
        <v>-28.827200000000001</v>
      </c>
      <c r="V173">
        <v>-11.8194</v>
      </c>
    </row>
    <row r="174" spans="1:22">
      <c r="A174">
        <v>3527</v>
      </c>
      <c r="B174">
        <v>0</v>
      </c>
      <c r="C174">
        <v>121.53700000000001</v>
      </c>
      <c r="D174">
        <v>-56.506700000000002</v>
      </c>
      <c r="E174">
        <v>-383.49900000000002</v>
      </c>
      <c r="F174">
        <v>-90.830699999999993</v>
      </c>
      <c r="G174">
        <v>28.827200000000001</v>
      </c>
      <c r="H174">
        <v>11.8194</v>
      </c>
      <c r="I174" t="e">
        <f>IF(AND(Tabelle13[[#This Row],[AreaPx]]&gt;0,NOT(Tabelle13[[#This Row],[AreaPx]]="inf")),Tabelle13[[#This Row],[AreaPx]], NA())</f>
        <v>#N/A</v>
      </c>
      <c r="J174">
        <v>0</v>
      </c>
      <c r="K174">
        <v>0</v>
      </c>
      <c r="L174">
        <v>0</v>
      </c>
      <c r="M174">
        <v>20.2013</v>
      </c>
      <c r="N174">
        <v>0</v>
      </c>
      <c r="O174">
        <f>Tabelle13[[#This Row],[Roll]]-+Tabelle13[[#This Row],[Pitch]]</f>
        <v>-17.007800000000003</v>
      </c>
      <c r="P174">
        <f>SQRT(Tabelle13[[#This Row],[X]]^2 + Tabelle13[[#This Row],[Y]]^2 +Tabelle13[[#This Row],[Z]]^2)</f>
        <v>406.24590153611399</v>
      </c>
      <c r="Q174">
        <v>-249.52</v>
      </c>
      <c r="R174">
        <v>19.236499999999999</v>
      </c>
      <c r="S174">
        <v>-153.66900000000001</v>
      </c>
      <c r="T174">
        <v>89.169300000000007</v>
      </c>
      <c r="U174">
        <v>-28.827200000000001</v>
      </c>
      <c r="V174">
        <v>-11.8194</v>
      </c>
    </row>
    <row r="175" spans="1:22">
      <c r="A175">
        <v>3552</v>
      </c>
      <c r="B175">
        <v>0</v>
      </c>
      <c r="C175">
        <v>121.53700000000001</v>
      </c>
      <c r="D175">
        <v>-56.506700000000002</v>
      </c>
      <c r="E175">
        <v>-383.49900000000002</v>
      </c>
      <c r="F175">
        <v>-90.830699999999993</v>
      </c>
      <c r="G175">
        <v>28.827200000000001</v>
      </c>
      <c r="H175">
        <v>11.8194</v>
      </c>
      <c r="I175" t="e">
        <f>IF(AND(Tabelle13[[#This Row],[AreaPx]]&gt;0,NOT(Tabelle13[[#This Row],[AreaPx]]="inf")),Tabelle13[[#This Row],[AreaPx]], NA())</f>
        <v>#N/A</v>
      </c>
      <c r="J175">
        <v>0</v>
      </c>
      <c r="K175">
        <v>0</v>
      </c>
      <c r="L175">
        <v>0</v>
      </c>
      <c r="M175">
        <v>20.2013</v>
      </c>
      <c r="N175">
        <v>0</v>
      </c>
      <c r="O175">
        <f>Tabelle13[[#This Row],[Roll]]-+Tabelle13[[#This Row],[Pitch]]</f>
        <v>-17.007800000000003</v>
      </c>
      <c r="P175">
        <f>SQRT(Tabelle13[[#This Row],[X]]^2 + Tabelle13[[#This Row],[Y]]^2 +Tabelle13[[#This Row],[Z]]^2)</f>
        <v>406.24590153611399</v>
      </c>
      <c r="Q175">
        <v>-249.52</v>
      </c>
      <c r="R175">
        <v>19.236499999999999</v>
      </c>
      <c r="S175">
        <v>-153.66900000000001</v>
      </c>
      <c r="T175">
        <v>89.169300000000007</v>
      </c>
      <c r="U175">
        <v>-28.827200000000001</v>
      </c>
      <c r="V175">
        <v>-11.8194</v>
      </c>
    </row>
    <row r="176" spans="1:22">
      <c r="A176">
        <v>3579</v>
      </c>
      <c r="B176">
        <v>0</v>
      </c>
      <c r="C176">
        <v>121.53700000000001</v>
      </c>
      <c r="D176">
        <v>-56.506700000000002</v>
      </c>
      <c r="E176">
        <v>-383.49900000000002</v>
      </c>
      <c r="F176">
        <v>-90.830699999999993</v>
      </c>
      <c r="G176">
        <v>28.827200000000001</v>
      </c>
      <c r="H176">
        <v>11.8194</v>
      </c>
      <c r="I176" t="e">
        <f>IF(AND(Tabelle13[[#This Row],[AreaPx]]&gt;0,NOT(Tabelle13[[#This Row],[AreaPx]]="inf")),Tabelle13[[#This Row],[AreaPx]], NA())</f>
        <v>#N/A</v>
      </c>
      <c r="J176">
        <v>0</v>
      </c>
      <c r="K176">
        <v>0</v>
      </c>
      <c r="L176">
        <v>0</v>
      </c>
      <c r="M176">
        <v>20.2013</v>
      </c>
      <c r="N176">
        <v>0</v>
      </c>
      <c r="O176">
        <f>Tabelle13[[#This Row],[Roll]]-+Tabelle13[[#This Row],[Pitch]]</f>
        <v>-17.007800000000003</v>
      </c>
      <c r="P176">
        <f>SQRT(Tabelle13[[#This Row],[X]]^2 + Tabelle13[[#This Row],[Y]]^2 +Tabelle13[[#This Row],[Z]]^2)</f>
        <v>406.24590153611399</v>
      </c>
      <c r="Q176">
        <v>-249.52</v>
      </c>
      <c r="R176">
        <v>19.236499999999999</v>
      </c>
      <c r="S176">
        <v>-153.66900000000001</v>
      </c>
      <c r="T176">
        <v>89.169300000000007</v>
      </c>
      <c r="U176">
        <v>-28.827200000000001</v>
      </c>
      <c r="V176">
        <v>-11.8194</v>
      </c>
    </row>
    <row r="177" spans="1:22">
      <c r="A177">
        <v>3601</v>
      </c>
      <c r="B177">
        <v>0</v>
      </c>
      <c r="C177">
        <v>121.53700000000001</v>
      </c>
      <c r="D177">
        <v>-56.506700000000002</v>
      </c>
      <c r="E177">
        <v>-383.49900000000002</v>
      </c>
      <c r="F177">
        <v>-90.830699999999993</v>
      </c>
      <c r="G177">
        <v>28.827200000000001</v>
      </c>
      <c r="H177">
        <v>11.8194</v>
      </c>
      <c r="I177" t="e">
        <f>IF(AND(Tabelle13[[#This Row],[AreaPx]]&gt;0,NOT(Tabelle13[[#This Row],[AreaPx]]="inf")),Tabelle13[[#This Row],[AreaPx]], NA())</f>
        <v>#N/A</v>
      </c>
      <c r="J177">
        <v>0</v>
      </c>
      <c r="K177">
        <v>0</v>
      </c>
      <c r="L177">
        <v>0</v>
      </c>
      <c r="M177">
        <v>20.2013</v>
      </c>
      <c r="N177">
        <v>0</v>
      </c>
      <c r="O177">
        <f>Tabelle13[[#This Row],[Roll]]-+Tabelle13[[#This Row],[Pitch]]</f>
        <v>-17.007800000000003</v>
      </c>
      <c r="P177">
        <f>SQRT(Tabelle13[[#This Row],[X]]^2 + Tabelle13[[#This Row],[Y]]^2 +Tabelle13[[#This Row],[Z]]^2)</f>
        <v>406.24590153611399</v>
      </c>
      <c r="Q177">
        <v>-249.52</v>
      </c>
      <c r="R177">
        <v>19.236499999999999</v>
      </c>
      <c r="S177">
        <v>-153.66900000000001</v>
      </c>
      <c r="T177">
        <v>89.169300000000007</v>
      </c>
      <c r="U177">
        <v>-28.827200000000001</v>
      </c>
      <c r="V177">
        <v>-11.8194</v>
      </c>
    </row>
    <row r="178" spans="1:22">
      <c r="A178">
        <v>3615</v>
      </c>
      <c r="B178">
        <v>0</v>
      </c>
      <c r="C178">
        <v>121.53700000000001</v>
      </c>
      <c r="D178">
        <v>-56.506700000000002</v>
      </c>
      <c r="E178">
        <v>-383.49900000000002</v>
      </c>
      <c r="F178">
        <v>-90.830699999999993</v>
      </c>
      <c r="G178">
        <v>28.827200000000001</v>
      </c>
      <c r="H178">
        <v>11.8194</v>
      </c>
      <c r="I178" t="e">
        <f>IF(AND(Tabelle13[[#This Row],[AreaPx]]&gt;0,NOT(Tabelle13[[#This Row],[AreaPx]]="inf")),Tabelle13[[#This Row],[AreaPx]], NA())</f>
        <v>#N/A</v>
      </c>
      <c r="J178">
        <v>0</v>
      </c>
      <c r="K178">
        <v>0</v>
      </c>
      <c r="L178">
        <v>0</v>
      </c>
      <c r="M178">
        <v>20.2013</v>
      </c>
      <c r="N178">
        <v>0</v>
      </c>
      <c r="O178">
        <f>Tabelle13[[#This Row],[Roll]]-+Tabelle13[[#This Row],[Pitch]]</f>
        <v>-17.007800000000003</v>
      </c>
      <c r="P178">
        <f>SQRT(Tabelle13[[#This Row],[X]]^2 + Tabelle13[[#This Row],[Y]]^2 +Tabelle13[[#This Row],[Z]]^2)</f>
        <v>406.24590153611399</v>
      </c>
      <c r="Q178">
        <v>-249.52</v>
      </c>
      <c r="R178">
        <v>19.236499999999999</v>
      </c>
      <c r="S178">
        <v>-153.66900000000001</v>
      </c>
      <c r="T178">
        <v>89.169300000000007</v>
      </c>
      <c r="U178">
        <v>-28.827200000000001</v>
      </c>
      <c r="V178">
        <v>-11.8194</v>
      </c>
    </row>
    <row r="179" spans="1:22">
      <c r="A179">
        <v>3726</v>
      </c>
      <c r="B179">
        <v>0</v>
      </c>
      <c r="C179">
        <v>121.53700000000001</v>
      </c>
      <c r="D179">
        <v>-56.506700000000002</v>
      </c>
      <c r="E179">
        <v>-383.49900000000002</v>
      </c>
      <c r="F179">
        <v>-90.830699999999993</v>
      </c>
      <c r="G179">
        <v>28.827200000000001</v>
      </c>
      <c r="H179">
        <v>11.8194</v>
      </c>
      <c r="I179" t="e">
        <f>IF(AND(Tabelle13[[#This Row],[AreaPx]]&gt;0,NOT(Tabelle13[[#This Row],[AreaPx]]="inf")),Tabelle13[[#This Row],[AreaPx]], NA())</f>
        <v>#N/A</v>
      </c>
      <c r="J179">
        <v>0</v>
      </c>
      <c r="K179">
        <v>0</v>
      </c>
      <c r="L179">
        <v>0</v>
      </c>
      <c r="M179">
        <v>20.2013</v>
      </c>
      <c r="N179">
        <v>0</v>
      </c>
      <c r="O179">
        <f>Tabelle13[[#This Row],[Roll]]-+Tabelle13[[#This Row],[Pitch]]</f>
        <v>-17.007800000000003</v>
      </c>
      <c r="P179">
        <f>SQRT(Tabelle13[[#This Row],[X]]^2 + Tabelle13[[#This Row],[Y]]^2 +Tabelle13[[#This Row],[Z]]^2)</f>
        <v>406.24590153611399</v>
      </c>
      <c r="Q179">
        <v>-249.52</v>
      </c>
      <c r="R179">
        <v>19.236499999999999</v>
      </c>
      <c r="S179">
        <v>-153.66900000000001</v>
      </c>
      <c r="T179">
        <v>89.169300000000007</v>
      </c>
      <c r="U179">
        <v>-28.827200000000001</v>
      </c>
      <c r="V179">
        <v>-11.8194</v>
      </c>
    </row>
    <row r="180" spans="1:22">
      <c r="A180">
        <v>3770</v>
      </c>
      <c r="B180">
        <v>0</v>
      </c>
      <c r="C180">
        <v>121.53700000000001</v>
      </c>
      <c r="D180">
        <v>-56.506700000000002</v>
      </c>
      <c r="E180">
        <v>-383.49900000000002</v>
      </c>
      <c r="F180">
        <v>-90.830699999999993</v>
      </c>
      <c r="G180">
        <v>28.827200000000001</v>
      </c>
      <c r="H180">
        <v>11.8194</v>
      </c>
      <c r="I180" t="e">
        <f>IF(AND(Tabelle13[[#This Row],[AreaPx]]&gt;0,NOT(Tabelle13[[#This Row],[AreaPx]]="inf")),Tabelle13[[#This Row],[AreaPx]], NA())</f>
        <v>#N/A</v>
      </c>
      <c r="J180">
        <v>0</v>
      </c>
      <c r="K180">
        <v>0</v>
      </c>
      <c r="L180">
        <v>0</v>
      </c>
      <c r="M180">
        <v>20.2013</v>
      </c>
      <c r="N180">
        <v>0</v>
      </c>
      <c r="O180">
        <f>Tabelle13[[#This Row],[Roll]]-+Tabelle13[[#This Row],[Pitch]]</f>
        <v>-17.007800000000003</v>
      </c>
      <c r="P180">
        <f>SQRT(Tabelle13[[#This Row],[X]]^2 + Tabelle13[[#This Row],[Y]]^2 +Tabelle13[[#This Row],[Z]]^2)</f>
        <v>406.24590153611399</v>
      </c>
      <c r="Q180">
        <v>-249.52</v>
      </c>
      <c r="R180">
        <v>19.236499999999999</v>
      </c>
      <c r="S180">
        <v>-153.66900000000001</v>
      </c>
      <c r="T180">
        <v>89.169300000000007</v>
      </c>
      <c r="U180">
        <v>-28.827200000000001</v>
      </c>
      <c r="V180">
        <v>-11.8194</v>
      </c>
    </row>
    <row r="181" spans="1:22">
      <c r="A181">
        <v>3812</v>
      </c>
      <c r="B181">
        <v>0</v>
      </c>
      <c r="C181">
        <v>121.53700000000001</v>
      </c>
      <c r="D181">
        <v>-56.506700000000002</v>
      </c>
      <c r="E181">
        <v>-383.49900000000002</v>
      </c>
      <c r="F181">
        <v>-90.830699999999993</v>
      </c>
      <c r="G181">
        <v>28.827200000000001</v>
      </c>
      <c r="H181">
        <v>11.8194</v>
      </c>
      <c r="I181" t="e">
        <f>IF(AND(Tabelle13[[#This Row],[AreaPx]]&gt;0,NOT(Tabelle13[[#This Row],[AreaPx]]="inf")),Tabelle13[[#This Row],[AreaPx]], NA())</f>
        <v>#N/A</v>
      </c>
      <c r="J181">
        <v>0</v>
      </c>
      <c r="K181">
        <v>0</v>
      </c>
      <c r="L181">
        <v>0</v>
      </c>
      <c r="M181">
        <v>20.2013</v>
      </c>
      <c r="N181">
        <v>0</v>
      </c>
      <c r="O181">
        <f>Tabelle13[[#This Row],[Roll]]-+Tabelle13[[#This Row],[Pitch]]</f>
        <v>-17.007800000000003</v>
      </c>
      <c r="P181">
        <f>SQRT(Tabelle13[[#This Row],[X]]^2 + Tabelle13[[#This Row],[Y]]^2 +Tabelle13[[#This Row],[Z]]^2)</f>
        <v>406.24590153611399</v>
      </c>
      <c r="Q181">
        <v>-249.52</v>
      </c>
      <c r="R181">
        <v>19.236499999999999</v>
      </c>
      <c r="S181">
        <v>-153.66900000000001</v>
      </c>
      <c r="T181">
        <v>89.169300000000007</v>
      </c>
      <c r="U181">
        <v>-28.827200000000001</v>
      </c>
      <c r="V181">
        <v>-11.8194</v>
      </c>
    </row>
    <row r="182" spans="1:22">
      <c r="A182">
        <v>3854</v>
      </c>
      <c r="B182">
        <v>0</v>
      </c>
      <c r="C182">
        <v>121.53700000000001</v>
      </c>
      <c r="D182">
        <v>-56.506700000000002</v>
      </c>
      <c r="E182">
        <v>-383.49900000000002</v>
      </c>
      <c r="F182">
        <v>-90.830699999999993</v>
      </c>
      <c r="G182">
        <v>28.827200000000001</v>
      </c>
      <c r="H182">
        <v>11.8194</v>
      </c>
      <c r="I182" t="e">
        <f>IF(AND(Tabelle13[[#This Row],[AreaPx]]&gt;0,NOT(Tabelle13[[#This Row],[AreaPx]]="inf")),Tabelle13[[#This Row],[AreaPx]], NA())</f>
        <v>#N/A</v>
      </c>
      <c r="J182">
        <v>0</v>
      </c>
      <c r="K182">
        <v>0</v>
      </c>
      <c r="L182">
        <v>0</v>
      </c>
      <c r="M182">
        <v>20.2013</v>
      </c>
      <c r="N182">
        <v>0</v>
      </c>
      <c r="O182">
        <f>Tabelle13[[#This Row],[Roll]]-+Tabelle13[[#This Row],[Pitch]]</f>
        <v>-17.007800000000003</v>
      </c>
      <c r="P182">
        <f>SQRT(Tabelle13[[#This Row],[X]]^2 + Tabelle13[[#This Row],[Y]]^2 +Tabelle13[[#This Row],[Z]]^2)</f>
        <v>406.24590153611399</v>
      </c>
      <c r="Q182">
        <v>-249.52</v>
      </c>
      <c r="R182">
        <v>19.236499999999999</v>
      </c>
      <c r="S182">
        <v>-153.66900000000001</v>
      </c>
      <c r="T182">
        <v>89.169300000000007</v>
      </c>
      <c r="U182">
        <v>-28.827200000000001</v>
      </c>
      <c r="V182">
        <v>-11.8194</v>
      </c>
    </row>
    <row r="183" spans="1:22">
      <c r="A183">
        <v>3897</v>
      </c>
      <c r="B183">
        <v>0</v>
      </c>
      <c r="C183">
        <v>121.53700000000001</v>
      </c>
      <c r="D183">
        <v>-56.506700000000002</v>
      </c>
      <c r="E183">
        <v>-383.49900000000002</v>
      </c>
      <c r="F183">
        <v>-90.830699999999993</v>
      </c>
      <c r="G183">
        <v>28.827200000000001</v>
      </c>
      <c r="H183">
        <v>11.8194</v>
      </c>
      <c r="I183" t="e">
        <f>IF(AND(Tabelle13[[#This Row],[AreaPx]]&gt;0,NOT(Tabelle13[[#This Row],[AreaPx]]="inf")),Tabelle13[[#This Row],[AreaPx]], NA())</f>
        <v>#N/A</v>
      </c>
      <c r="J183">
        <v>0</v>
      </c>
      <c r="K183">
        <v>0</v>
      </c>
      <c r="L183">
        <v>0</v>
      </c>
      <c r="M183">
        <v>20.2013</v>
      </c>
      <c r="N183">
        <v>0</v>
      </c>
      <c r="O183">
        <f>Tabelle13[[#This Row],[Roll]]-+Tabelle13[[#This Row],[Pitch]]</f>
        <v>-17.007800000000003</v>
      </c>
      <c r="P183">
        <f>SQRT(Tabelle13[[#This Row],[X]]^2 + Tabelle13[[#This Row],[Y]]^2 +Tabelle13[[#This Row],[Z]]^2)</f>
        <v>406.24590153611399</v>
      </c>
      <c r="Q183">
        <v>-249.52</v>
      </c>
      <c r="R183">
        <v>19.236499999999999</v>
      </c>
      <c r="S183">
        <v>-153.66900000000001</v>
      </c>
      <c r="T183">
        <v>89.169300000000007</v>
      </c>
      <c r="U183">
        <v>-28.827200000000001</v>
      </c>
      <c r="V183">
        <v>-11.8194</v>
      </c>
    </row>
    <row r="184" spans="1:22">
      <c r="A184">
        <v>3944</v>
      </c>
      <c r="B184">
        <v>0</v>
      </c>
      <c r="C184">
        <v>121.53700000000001</v>
      </c>
      <c r="D184">
        <v>-56.506700000000002</v>
      </c>
      <c r="E184">
        <v>-383.49900000000002</v>
      </c>
      <c r="F184">
        <v>-90.830699999999993</v>
      </c>
      <c r="G184">
        <v>28.827200000000001</v>
      </c>
      <c r="H184">
        <v>11.8194</v>
      </c>
      <c r="I184" t="e">
        <f>IF(AND(Tabelle13[[#This Row],[AreaPx]]&gt;0,NOT(Tabelle13[[#This Row],[AreaPx]]="inf")),Tabelle13[[#This Row],[AreaPx]], NA())</f>
        <v>#N/A</v>
      </c>
      <c r="J184">
        <v>0</v>
      </c>
      <c r="K184">
        <v>0</v>
      </c>
      <c r="L184">
        <v>0</v>
      </c>
      <c r="M184">
        <v>20.2013</v>
      </c>
      <c r="N184">
        <v>0</v>
      </c>
      <c r="O184">
        <f>Tabelle13[[#This Row],[Roll]]-+Tabelle13[[#This Row],[Pitch]]</f>
        <v>-17.007800000000003</v>
      </c>
      <c r="P184">
        <f>SQRT(Tabelle13[[#This Row],[X]]^2 + Tabelle13[[#This Row],[Y]]^2 +Tabelle13[[#This Row],[Z]]^2)</f>
        <v>406.24590153611399</v>
      </c>
      <c r="Q184">
        <v>-249.52</v>
      </c>
      <c r="R184">
        <v>19.236499999999999</v>
      </c>
      <c r="S184">
        <v>-153.66900000000001</v>
      </c>
      <c r="T184">
        <v>89.169300000000007</v>
      </c>
      <c r="U184">
        <v>-28.827200000000001</v>
      </c>
      <c r="V184">
        <v>-11.8194</v>
      </c>
    </row>
    <row r="185" spans="1:22">
      <c r="A185">
        <v>3993</v>
      </c>
      <c r="B185">
        <v>0</v>
      </c>
      <c r="C185">
        <v>121.53700000000001</v>
      </c>
      <c r="D185">
        <v>-56.506700000000002</v>
      </c>
      <c r="E185">
        <v>-383.49900000000002</v>
      </c>
      <c r="F185">
        <v>-90.830699999999993</v>
      </c>
      <c r="G185">
        <v>28.827200000000001</v>
      </c>
      <c r="H185">
        <v>11.8194</v>
      </c>
      <c r="I185" t="e">
        <f>IF(AND(Tabelle13[[#This Row],[AreaPx]]&gt;0,NOT(Tabelle13[[#This Row],[AreaPx]]="inf")),Tabelle13[[#This Row],[AreaPx]], NA())</f>
        <v>#N/A</v>
      </c>
      <c r="J185">
        <v>0</v>
      </c>
      <c r="K185">
        <v>0</v>
      </c>
      <c r="L185">
        <v>0</v>
      </c>
      <c r="M185">
        <v>20.2013</v>
      </c>
      <c r="N185">
        <v>0</v>
      </c>
      <c r="O185">
        <f>Tabelle13[[#This Row],[Roll]]-+Tabelle13[[#This Row],[Pitch]]</f>
        <v>-17.007800000000003</v>
      </c>
      <c r="P185">
        <f>SQRT(Tabelle13[[#This Row],[X]]^2 + Tabelle13[[#This Row],[Y]]^2 +Tabelle13[[#This Row],[Z]]^2)</f>
        <v>406.24590153611399</v>
      </c>
      <c r="Q185">
        <v>-249.52</v>
      </c>
      <c r="R185">
        <v>19.236499999999999</v>
      </c>
      <c r="S185">
        <v>-153.66900000000001</v>
      </c>
      <c r="T185">
        <v>89.169300000000007</v>
      </c>
      <c r="U185">
        <v>-28.827200000000001</v>
      </c>
      <c r="V185">
        <v>-11.8194</v>
      </c>
    </row>
    <row r="186" spans="1:22">
      <c r="A186">
        <v>4036</v>
      </c>
      <c r="B186">
        <v>0</v>
      </c>
      <c r="C186">
        <v>121.53700000000001</v>
      </c>
      <c r="D186">
        <v>-56.506700000000002</v>
      </c>
      <c r="E186">
        <v>-383.49900000000002</v>
      </c>
      <c r="F186">
        <v>-90.830699999999993</v>
      </c>
      <c r="G186">
        <v>28.827200000000001</v>
      </c>
      <c r="H186">
        <v>11.8194</v>
      </c>
      <c r="I186" t="e">
        <f>IF(AND(Tabelle13[[#This Row],[AreaPx]]&gt;0,NOT(Tabelle13[[#This Row],[AreaPx]]="inf")),Tabelle13[[#This Row],[AreaPx]], NA())</f>
        <v>#N/A</v>
      </c>
      <c r="J186">
        <v>0</v>
      </c>
      <c r="K186">
        <v>0</v>
      </c>
      <c r="L186">
        <v>0</v>
      </c>
      <c r="M186">
        <v>20.2013</v>
      </c>
      <c r="N186">
        <v>0</v>
      </c>
      <c r="O186">
        <f>Tabelle13[[#This Row],[Roll]]-+Tabelle13[[#This Row],[Pitch]]</f>
        <v>-17.007800000000003</v>
      </c>
      <c r="P186">
        <f>SQRT(Tabelle13[[#This Row],[X]]^2 + Tabelle13[[#This Row],[Y]]^2 +Tabelle13[[#This Row],[Z]]^2)</f>
        <v>406.24590153611399</v>
      </c>
      <c r="Q186">
        <v>-249.52</v>
      </c>
      <c r="R186">
        <v>19.236499999999999</v>
      </c>
      <c r="S186">
        <v>-153.66900000000001</v>
      </c>
      <c r="T186">
        <v>89.169300000000007</v>
      </c>
      <c r="U186">
        <v>-28.827200000000001</v>
      </c>
      <c r="V186">
        <v>-11.8194</v>
      </c>
    </row>
    <row r="187" spans="1:22">
      <c r="A187">
        <v>4077</v>
      </c>
      <c r="B187">
        <v>0</v>
      </c>
      <c r="C187">
        <v>121.53700000000001</v>
      </c>
      <c r="D187">
        <v>-56.506700000000002</v>
      </c>
      <c r="E187">
        <v>-383.49900000000002</v>
      </c>
      <c r="F187">
        <v>-90.830699999999993</v>
      </c>
      <c r="G187">
        <v>28.827200000000001</v>
      </c>
      <c r="H187">
        <v>11.8194</v>
      </c>
      <c r="I187" t="e">
        <f>IF(AND(Tabelle13[[#This Row],[AreaPx]]&gt;0,NOT(Tabelle13[[#This Row],[AreaPx]]="inf")),Tabelle13[[#This Row],[AreaPx]], NA())</f>
        <v>#N/A</v>
      </c>
      <c r="J187">
        <v>0</v>
      </c>
      <c r="K187">
        <v>0</v>
      </c>
      <c r="L187">
        <v>0</v>
      </c>
      <c r="M187">
        <v>20.2013</v>
      </c>
      <c r="N187">
        <v>0</v>
      </c>
      <c r="O187">
        <f>Tabelle13[[#This Row],[Roll]]-+Tabelle13[[#This Row],[Pitch]]</f>
        <v>-17.007800000000003</v>
      </c>
      <c r="P187">
        <f>SQRT(Tabelle13[[#This Row],[X]]^2 + Tabelle13[[#This Row],[Y]]^2 +Tabelle13[[#This Row],[Z]]^2)</f>
        <v>406.24590153611399</v>
      </c>
      <c r="Q187">
        <v>-249.52</v>
      </c>
      <c r="R187">
        <v>19.236499999999999</v>
      </c>
      <c r="S187">
        <v>-153.66900000000001</v>
      </c>
      <c r="T187">
        <v>89.169300000000007</v>
      </c>
      <c r="U187">
        <v>-28.827200000000001</v>
      </c>
      <c r="V187">
        <v>-11.8194</v>
      </c>
    </row>
    <row r="188" spans="1:22">
      <c r="A188">
        <v>4173</v>
      </c>
      <c r="B188">
        <v>0</v>
      </c>
      <c r="C188">
        <v>121.53700000000001</v>
      </c>
      <c r="D188">
        <v>-56.506700000000002</v>
      </c>
      <c r="E188">
        <v>-383.49900000000002</v>
      </c>
      <c r="F188">
        <v>-90.830699999999993</v>
      </c>
      <c r="G188">
        <v>28.827200000000001</v>
      </c>
      <c r="H188">
        <v>11.8194</v>
      </c>
      <c r="I188" t="e">
        <f>IF(AND(Tabelle13[[#This Row],[AreaPx]]&gt;0,NOT(Tabelle13[[#This Row],[AreaPx]]="inf")),Tabelle13[[#This Row],[AreaPx]], NA())</f>
        <v>#N/A</v>
      </c>
      <c r="J188">
        <v>0</v>
      </c>
      <c r="K188">
        <v>0</v>
      </c>
      <c r="L188">
        <v>0</v>
      </c>
      <c r="M188">
        <v>20.2013</v>
      </c>
      <c r="N188">
        <v>0</v>
      </c>
      <c r="O188">
        <f>Tabelle13[[#This Row],[Roll]]-+Tabelle13[[#This Row],[Pitch]]</f>
        <v>-17.007800000000003</v>
      </c>
      <c r="P188">
        <f>SQRT(Tabelle13[[#This Row],[X]]^2 + Tabelle13[[#This Row],[Y]]^2 +Tabelle13[[#This Row],[Z]]^2)</f>
        <v>406.24590153611399</v>
      </c>
      <c r="Q188">
        <v>-249.52</v>
      </c>
      <c r="R188">
        <v>19.236499999999999</v>
      </c>
      <c r="S188">
        <v>-153.66900000000001</v>
      </c>
      <c r="T188">
        <v>89.169300000000007</v>
      </c>
      <c r="U188">
        <v>-28.827200000000001</v>
      </c>
      <c r="V188">
        <v>-11.8194</v>
      </c>
    </row>
    <row r="189" spans="1:22">
      <c r="A189">
        <v>4218</v>
      </c>
      <c r="B189">
        <v>0</v>
      </c>
      <c r="C189">
        <v>121.53700000000001</v>
      </c>
      <c r="D189">
        <v>-56.506700000000002</v>
      </c>
      <c r="E189">
        <v>-383.49900000000002</v>
      </c>
      <c r="F189">
        <v>-90.830699999999993</v>
      </c>
      <c r="G189">
        <v>28.827200000000001</v>
      </c>
      <c r="H189">
        <v>11.8194</v>
      </c>
      <c r="I189" t="e">
        <f>IF(AND(Tabelle13[[#This Row],[AreaPx]]&gt;0,NOT(Tabelle13[[#This Row],[AreaPx]]="inf")),Tabelle13[[#This Row],[AreaPx]], NA())</f>
        <v>#N/A</v>
      </c>
      <c r="J189">
        <v>0</v>
      </c>
      <c r="K189">
        <v>0</v>
      </c>
      <c r="L189">
        <v>0</v>
      </c>
      <c r="M189">
        <v>20.2013</v>
      </c>
      <c r="N189">
        <v>0</v>
      </c>
      <c r="O189">
        <f>Tabelle13[[#This Row],[Roll]]-+Tabelle13[[#This Row],[Pitch]]</f>
        <v>-17.007800000000003</v>
      </c>
      <c r="P189">
        <f>SQRT(Tabelle13[[#This Row],[X]]^2 + Tabelle13[[#This Row],[Y]]^2 +Tabelle13[[#This Row],[Z]]^2)</f>
        <v>406.24590153611399</v>
      </c>
      <c r="Q189">
        <v>-249.52</v>
      </c>
      <c r="R189">
        <v>19.236499999999999</v>
      </c>
      <c r="S189">
        <v>-153.66900000000001</v>
      </c>
      <c r="T189">
        <v>89.169300000000007</v>
      </c>
      <c r="U189">
        <v>-28.827200000000001</v>
      </c>
      <c r="V189">
        <v>-11.8194</v>
      </c>
    </row>
    <row r="190" spans="1:22">
      <c r="A190">
        <v>4261</v>
      </c>
      <c r="B190">
        <v>0</v>
      </c>
      <c r="C190">
        <v>121.53700000000001</v>
      </c>
      <c r="D190">
        <v>-56.506700000000002</v>
      </c>
      <c r="E190">
        <v>-383.49900000000002</v>
      </c>
      <c r="F190">
        <v>-90.830699999999993</v>
      </c>
      <c r="G190">
        <v>28.827200000000001</v>
      </c>
      <c r="H190">
        <v>11.8194</v>
      </c>
      <c r="I190" t="e">
        <f>IF(AND(Tabelle13[[#This Row],[AreaPx]]&gt;0,NOT(Tabelle13[[#This Row],[AreaPx]]="inf")),Tabelle13[[#This Row],[AreaPx]], NA())</f>
        <v>#N/A</v>
      </c>
      <c r="J190">
        <v>0</v>
      </c>
      <c r="K190">
        <v>0</v>
      </c>
      <c r="L190">
        <v>0</v>
      </c>
      <c r="M190">
        <v>20.2013</v>
      </c>
      <c r="N190">
        <v>0</v>
      </c>
      <c r="O190">
        <f>Tabelle13[[#This Row],[Roll]]-+Tabelle13[[#This Row],[Pitch]]</f>
        <v>-17.007800000000003</v>
      </c>
      <c r="P190">
        <f>SQRT(Tabelle13[[#This Row],[X]]^2 + Tabelle13[[#This Row],[Y]]^2 +Tabelle13[[#This Row],[Z]]^2)</f>
        <v>406.24590153611399</v>
      </c>
      <c r="Q190">
        <v>-249.52</v>
      </c>
      <c r="R190">
        <v>19.236499999999999</v>
      </c>
      <c r="S190">
        <v>-153.66900000000001</v>
      </c>
      <c r="T190">
        <v>89.169300000000007</v>
      </c>
      <c r="U190">
        <v>-28.827200000000001</v>
      </c>
      <c r="V190">
        <v>-11.8194</v>
      </c>
    </row>
    <row r="191" spans="1:22">
      <c r="A191">
        <v>4303</v>
      </c>
      <c r="B191">
        <v>0</v>
      </c>
      <c r="C191">
        <v>121.53700000000001</v>
      </c>
      <c r="D191">
        <v>-56.506700000000002</v>
      </c>
      <c r="E191">
        <v>-383.49900000000002</v>
      </c>
      <c r="F191">
        <v>-90.830699999999993</v>
      </c>
      <c r="G191">
        <v>28.827200000000001</v>
      </c>
      <c r="H191">
        <v>11.8194</v>
      </c>
      <c r="I191" t="e">
        <f>IF(AND(Tabelle13[[#This Row],[AreaPx]]&gt;0,NOT(Tabelle13[[#This Row],[AreaPx]]="inf")),Tabelle13[[#This Row],[AreaPx]], NA())</f>
        <v>#N/A</v>
      </c>
      <c r="J191">
        <v>0</v>
      </c>
      <c r="K191">
        <v>0</v>
      </c>
      <c r="L191">
        <v>0</v>
      </c>
      <c r="M191">
        <v>20.2013</v>
      </c>
      <c r="N191">
        <v>0</v>
      </c>
      <c r="O191">
        <f>Tabelle13[[#This Row],[Roll]]-+Tabelle13[[#This Row],[Pitch]]</f>
        <v>-17.007800000000003</v>
      </c>
      <c r="P191">
        <f>SQRT(Tabelle13[[#This Row],[X]]^2 + Tabelle13[[#This Row],[Y]]^2 +Tabelle13[[#This Row],[Z]]^2)</f>
        <v>406.24590153611399</v>
      </c>
      <c r="Q191">
        <v>-249.52</v>
      </c>
      <c r="R191">
        <v>19.236499999999999</v>
      </c>
      <c r="S191">
        <v>-153.66900000000001</v>
      </c>
      <c r="T191">
        <v>89.169300000000007</v>
      </c>
      <c r="U191">
        <v>-28.827200000000001</v>
      </c>
      <c r="V191">
        <v>-11.8194</v>
      </c>
    </row>
    <row r="192" spans="1:22">
      <c r="A192">
        <v>4347</v>
      </c>
      <c r="B192">
        <v>0</v>
      </c>
      <c r="C192">
        <v>121.53700000000001</v>
      </c>
      <c r="D192">
        <v>-56.506700000000002</v>
      </c>
      <c r="E192">
        <v>-383.49900000000002</v>
      </c>
      <c r="F192">
        <v>-90.830699999999993</v>
      </c>
      <c r="G192">
        <v>28.827200000000001</v>
      </c>
      <c r="H192">
        <v>11.8194</v>
      </c>
      <c r="I192" t="e">
        <f>IF(AND(Tabelle13[[#This Row],[AreaPx]]&gt;0,NOT(Tabelle13[[#This Row],[AreaPx]]="inf")),Tabelle13[[#This Row],[AreaPx]], NA())</f>
        <v>#N/A</v>
      </c>
      <c r="J192">
        <v>0</v>
      </c>
      <c r="K192">
        <v>0</v>
      </c>
      <c r="L192">
        <v>0</v>
      </c>
      <c r="M192">
        <v>20.2013</v>
      </c>
      <c r="N192">
        <v>0</v>
      </c>
      <c r="O192">
        <f>Tabelle13[[#This Row],[Roll]]-+Tabelle13[[#This Row],[Pitch]]</f>
        <v>-17.007800000000003</v>
      </c>
      <c r="P192">
        <f>SQRT(Tabelle13[[#This Row],[X]]^2 + Tabelle13[[#This Row],[Y]]^2 +Tabelle13[[#This Row],[Z]]^2)</f>
        <v>406.24590153611399</v>
      </c>
      <c r="Q192">
        <v>-249.52</v>
      </c>
      <c r="R192">
        <v>19.236499999999999</v>
      </c>
      <c r="S192">
        <v>-153.66900000000001</v>
      </c>
      <c r="T192">
        <v>89.169300000000007</v>
      </c>
      <c r="U192">
        <v>-28.827200000000001</v>
      </c>
      <c r="V192">
        <v>-11.8194</v>
      </c>
    </row>
    <row r="193" spans="1:22">
      <c r="A193">
        <v>4395</v>
      </c>
      <c r="B193">
        <v>0</v>
      </c>
      <c r="C193">
        <v>121.53700000000001</v>
      </c>
      <c r="D193">
        <v>-56.506700000000002</v>
      </c>
      <c r="E193">
        <v>-383.49900000000002</v>
      </c>
      <c r="F193">
        <v>-90.830699999999993</v>
      </c>
      <c r="G193">
        <v>28.827200000000001</v>
      </c>
      <c r="H193">
        <v>11.8194</v>
      </c>
      <c r="I193" t="e">
        <f>IF(AND(Tabelle13[[#This Row],[AreaPx]]&gt;0,NOT(Tabelle13[[#This Row],[AreaPx]]="inf")),Tabelle13[[#This Row],[AreaPx]], NA())</f>
        <v>#N/A</v>
      </c>
      <c r="J193">
        <v>0</v>
      </c>
      <c r="K193">
        <v>0</v>
      </c>
      <c r="L193">
        <v>0</v>
      </c>
      <c r="M193">
        <v>20.2013</v>
      </c>
      <c r="N193">
        <v>0</v>
      </c>
      <c r="O193">
        <f>Tabelle13[[#This Row],[Roll]]-+Tabelle13[[#This Row],[Pitch]]</f>
        <v>-17.007800000000003</v>
      </c>
      <c r="P193">
        <f>SQRT(Tabelle13[[#This Row],[X]]^2 + Tabelle13[[#This Row],[Y]]^2 +Tabelle13[[#This Row],[Z]]^2)</f>
        <v>406.24590153611399</v>
      </c>
      <c r="Q193">
        <v>-249.52</v>
      </c>
      <c r="R193">
        <v>19.236499999999999</v>
      </c>
      <c r="S193">
        <v>-153.66900000000001</v>
      </c>
      <c r="T193">
        <v>89.169300000000007</v>
      </c>
      <c r="U193">
        <v>-28.827200000000001</v>
      </c>
      <c r="V193">
        <v>-11.8194</v>
      </c>
    </row>
    <row r="194" spans="1:22">
      <c r="A194">
        <v>4444</v>
      </c>
      <c r="B194">
        <v>0</v>
      </c>
      <c r="C194">
        <v>121.53700000000001</v>
      </c>
      <c r="D194">
        <v>-56.506700000000002</v>
      </c>
      <c r="E194">
        <v>-383.49900000000002</v>
      </c>
      <c r="F194">
        <v>-90.830699999999993</v>
      </c>
      <c r="G194">
        <v>28.827200000000001</v>
      </c>
      <c r="H194">
        <v>11.8194</v>
      </c>
      <c r="I194" t="e">
        <f>IF(AND(Tabelle13[[#This Row],[AreaPx]]&gt;0,NOT(Tabelle13[[#This Row],[AreaPx]]="inf")),Tabelle13[[#This Row],[AreaPx]], NA())</f>
        <v>#N/A</v>
      </c>
      <c r="J194">
        <v>0</v>
      </c>
      <c r="K194">
        <v>0</v>
      </c>
      <c r="L194">
        <v>0</v>
      </c>
      <c r="M194">
        <v>20.2013</v>
      </c>
      <c r="N194">
        <v>0</v>
      </c>
      <c r="O194">
        <f>Tabelle13[[#This Row],[Roll]]-+Tabelle13[[#This Row],[Pitch]]</f>
        <v>-17.007800000000003</v>
      </c>
      <c r="P194">
        <f>SQRT(Tabelle13[[#This Row],[X]]^2 + Tabelle13[[#This Row],[Y]]^2 +Tabelle13[[#This Row],[Z]]^2)</f>
        <v>406.24590153611399</v>
      </c>
      <c r="Q194">
        <v>-249.52</v>
      </c>
      <c r="R194">
        <v>19.236499999999999</v>
      </c>
      <c r="S194">
        <v>-153.66900000000001</v>
      </c>
      <c r="T194">
        <v>89.169300000000007</v>
      </c>
      <c r="U194">
        <v>-28.827200000000001</v>
      </c>
      <c r="V194">
        <v>-11.8194</v>
      </c>
    </row>
    <row r="195" spans="1:22">
      <c r="A195">
        <v>4493</v>
      </c>
      <c r="B195">
        <v>0</v>
      </c>
      <c r="C195">
        <v>121.53700000000001</v>
      </c>
      <c r="D195">
        <v>-56.506700000000002</v>
      </c>
      <c r="E195">
        <v>-383.49900000000002</v>
      </c>
      <c r="F195">
        <v>-90.830699999999993</v>
      </c>
      <c r="G195">
        <v>28.827200000000001</v>
      </c>
      <c r="H195">
        <v>11.8194</v>
      </c>
      <c r="I195" t="e">
        <f>IF(AND(Tabelle13[[#This Row],[AreaPx]]&gt;0,NOT(Tabelle13[[#This Row],[AreaPx]]="inf")),Tabelle13[[#This Row],[AreaPx]], NA())</f>
        <v>#N/A</v>
      </c>
      <c r="J195">
        <v>0</v>
      </c>
      <c r="K195">
        <v>0</v>
      </c>
      <c r="L195">
        <v>0</v>
      </c>
      <c r="M195">
        <v>20.2013</v>
      </c>
      <c r="N195">
        <v>0</v>
      </c>
      <c r="O195">
        <f>Tabelle13[[#This Row],[Roll]]-+Tabelle13[[#This Row],[Pitch]]</f>
        <v>-17.007800000000003</v>
      </c>
      <c r="P195">
        <f>SQRT(Tabelle13[[#This Row],[X]]^2 + Tabelle13[[#This Row],[Y]]^2 +Tabelle13[[#This Row],[Z]]^2)</f>
        <v>406.24590153611399</v>
      </c>
      <c r="Q195">
        <v>-249.52</v>
      </c>
      <c r="R195">
        <v>19.236499999999999</v>
      </c>
      <c r="S195">
        <v>-153.66900000000001</v>
      </c>
      <c r="T195">
        <v>89.169300000000007</v>
      </c>
      <c r="U195">
        <v>-28.827200000000001</v>
      </c>
      <c r="V195">
        <v>-11.8194</v>
      </c>
    </row>
    <row r="196" spans="1:22">
      <c r="A196">
        <v>4532</v>
      </c>
      <c r="B196">
        <v>0</v>
      </c>
      <c r="C196">
        <v>121.53700000000001</v>
      </c>
      <c r="D196">
        <v>-56.506700000000002</v>
      </c>
      <c r="E196">
        <v>-383.49900000000002</v>
      </c>
      <c r="F196">
        <v>-90.830699999999993</v>
      </c>
      <c r="G196">
        <v>28.827200000000001</v>
      </c>
      <c r="H196">
        <v>11.8194</v>
      </c>
      <c r="I196" t="e">
        <f>IF(AND(Tabelle13[[#This Row],[AreaPx]]&gt;0,NOT(Tabelle13[[#This Row],[AreaPx]]="inf")),Tabelle13[[#This Row],[AreaPx]], NA())</f>
        <v>#N/A</v>
      </c>
      <c r="J196">
        <v>0</v>
      </c>
      <c r="K196">
        <v>0</v>
      </c>
      <c r="L196">
        <v>0</v>
      </c>
      <c r="M196">
        <v>20.2013</v>
      </c>
      <c r="N196">
        <v>0</v>
      </c>
      <c r="O196">
        <f>Tabelle13[[#This Row],[Roll]]-+Tabelle13[[#This Row],[Pitch]]</f>
        <v>-17.007800000000003</v>
      </c>
      <c r="P196">
        <f>SQRT(Tabelle13[[#This Row],[X]]^2 + Tabelle13[[#This Row],[Y]]^2 +Tabelle13[[#This Row],[Z]]^2)</f>
        <v>406.24590153611399</v>
      </c>
      <c r="Q196">
        <v>-249.52</v>
      </c>
      <c r="R196">
        <v>19.236499999999999</v>
      </c>
      <c r="S196">
        <v>-153.66900000000001</v>
      </c>
      <c r="T196">
        <v>89.169300000000007</v>
      </c>
      <c r="U196">
        <v>-28.827200000000001</v>
      </c>
      <c r="V196">
        <v>-11.8194</v>
      </c>
    </row>
    <row r="197" spans="1:22">
      <c r="A197">
        <v>4576</v>
      </c>
      <c r="B197">
        <v>0</v>
      </c>
      <c r="C197">
        <v>121.53700000000001</v>
      </c>
      <c r="D197">
        <v>-56.506700000000002</v>
      </c>
      <c r="E197">
        <v>-383.49900000000002</v>
      </c>
      <c r="F197">
        <v>-90.830699999999993</v>
      </c>
      <c r="G197">
        <v>28.827200000000001</v>
      </c>
      <c r="H197">
        <v>11.8194</v>
      </c>
      <c r="I197" t="e">
        <f>IF(AND(Tabelle13[[#This Row],[AreaPx]]&gt;0,NOT(Tabelle13[[#This Row],[AreaPx]]="inf")),Tabelle13[[#This Row],[AreaPx]], NA())</f>
        <v>#N/A</v>
      </c>
      <c r="J197">
        <v>0</v>
      </c>
      <c r="K197">
        <v>0</v>
      </c>
      <c r="L197">
        <v>0</v>
      </c>
      <c r="M197">
        <v>20.2013</v>
      </c>
      <c r="N197">
        <v>0</v>
      </c>
      <c r="O197">
        <f>Tabelle13[[#This Row],[Roll]]-+Tabelle13[[#This Row],[Pitch]]</f>
        <v>-17.007800000000003</v>
      </c>
      <c r="P197">
        <f>SQRT(Tabelle13[[#This Row],[X]]^2 + Tabelle13[[#This Row],[Y]]^2 +Tabelle13[[#This Row],[Z]]^2)</f>
        <v>406.24590153611399</v>
      </c>
      <c r="Q197">
        <v>-249.52</v>
      </c>
      <c r="R197">
        <v>19.236499999999999</v>
      </c>
      <c r="S197">
        <v>-153.66900000000001</v>
      </c>
      <c r="T197">
        <v>89.169300000000007</v>
      </c>
      <c r="U197">
        <v>-28.827200000000001</v>
      </c>
      <c r="V197">
        <v>-11.8194</v>
      </c>
    </row>
    <row r="198" spans="1:22">
      <c r="A198">
        <v>4603</v>
      </c>
      <c r="B198">
        <v>0</v>
      </c>
      <c r="C198">
        <v>121.53700000000001</v>
      </c>
      <c r="D198">
        <v>-56.506700000000002</v>
      </c>
      <c r="E198">
        <v>-383.49900000000002</v>
      </c>
      <c r="F198">
        <v>-90.830699999999993</v>
      </c>
      <c r="G198">
        <v>28.827200000000001</v>
      </c>
      <c r="H198">
        <v>11.8194</v>
      </c>
      <c r="I198" t="e">
        <f>IF(AND(Tabelle13[[#This Row],[AreaPx]]&gt;0,NOT(Tabelle13[[#This Row],[AreaPx]]="inf")),Tabelle13[[#This Row],[AreaPx]], NA())</f>
        <v>#N/A</v>
      </c>
      <c r="J198">
        <v>0</v>
      </c>
      <c r="K198">
        <v>0</v>
      </c>
      <c r="L198">
        <v>0</v>
      </c>
      <c r="M198">
        <v>20.2013</v>
      </c>
      <c r="N198">
        <v>0</v>
      </c>
      <c r="O198">
        <f>Tabelle13[[#This Row],[Roll]]-+Tabelle13[[#This Row],[Pitch]]</f>
        <v>-17.007800000000003</v>
      </c>
      <c r="P198">
        <f>SQRT(Tabelle13[[#This Row],[X]]^2 + Tabelle13[[#This Row],[Y]]^2 +Tabelle13[[#This Row],[Z]]^2)</f>
        <v>406.24590153611399</v>
      </c>
      <c r="Q198">
        <v>-249.52</v>
      </c>
      <c r="R198">
        <v>19.236499999999999</v>
      </c>
      <c r="S198">
        <v>-153.66900000000001</v>
      </c>
      <c r="T198">
        <v>89.169300000000007</v>
      </c>
      <c r="U198">
        <v>-28.827200000000001</v>
      </c>
      <c r="V198">
        <v>-11.8194</v>
      </c>
    </row>
    <row r="199" spans="1:22">
      <c r="A199">
        <v>4616</v>
      </c>
      <c r="B199">
        <v>0</v>
      </c>
      <c r="C199">
        <v>121.53700000000001</v>
      </c>
      <c r="D199">
        <v>-56.506700000000002</v>
      </c>
      <c r="E199">
        <v>-383.49900000000002</v>
      </c>
      <c r="F199">
        <v>-90.830699999999993</v>
      </c>
      <c r="G199">
        <v>28.827200000000001</v>
      </c>
      <c r="H199">
        <v>11.8194</v>
      </c>
      <c r="I199" t="e">
        <f>IF(AND(Tabelle13[[#This Row],[AreaPx]]&gt;0,NOT(Tabelle13[[#This Row],[AreaPx]]="inf")),Tabelle13[[#This Row],[AreaPx]], NA())</f>
        <v>#N/A</v>
      </c>
      <c r="J199">
        <v>0</v>
      </c>
      <c r="K199">
        <v>0</v>
      </c>
      <c r="L199">
        <v>0</v>
      </c>
      <c r="M199">
        <v>20.2013</v>
      </c>
      <c r="N199">
        <v>0</v>
      </c>
      <c r="O199">
        <f>Tabelle13[[#This Row],[Roll]]-+Tabelle13[[#This Row],[Pitch]]</f>
        <v>-17.007800000000003</v>
      </c>
      <c r="P199">
        <f>SQRT(Tabelle13[[#This Row],[X]]^2 + Tabelle13[[#This Row],[Y]]^2 +Tabelle13[[#This Row],[Z]]^2)</f>
        <v>406.24590153611399</v>
      </c>
      <c r="Q199">
        <v>-249.52</v>
      </c>
      <c r="R199">
        <v>19.236499999999999</v>
      </c>
      <c r="S199">
        <v>-153.66900000000001</v>
      </c>
      <c r="T199">
        <v>89.169300000000007</v>
      </c>
      <c r="U199">
        <v>-28.827200000000001</v>
      </c>
      <c r="V199">
        <v>-11.8194</v>
      </c>
    </row>
    <row r="200" spans="1:22">
      <c r="A200">
        <v>4637</v>
      </c>
      <c r="B200">
        <v>0</v>
      </c>
      <c r="C200">
        <v>121.53700000000001</v>
      </c>
      <c r="D200">
        <v>-56.506700000000002</v>
      </c>
      <c r="E200">
        <v>-383.49900000000002</v>
      </c>
      <c r="F200">
        <v>-90.830699999999993</v>
      </c>
      <c r="G200">
        <v>28.827200000000001</v>
      </c>
      <c r="H200">
        <v>11.8194</v>
      </c>
      <c r="I200" t="e">
        <f>IF(AND(Tabelle13[[#This Row],[AreaPx]]&gt;0,NOT(Tabelle13[[#This Row],[AreaPx]]="inf")),Tabelle13[[#This Row],[AreaPx]], NA())</f>
        <v>#N/A</v>
      </c>
      <c r="J200">
        <v>0</v>
      </c>
      <c r="K200">
        <v>0</v>
      </c>
      <c r="L200">
        <v>0</v>
      </c>
      <c r="M200">
        <v>20.2013</v>
      </c>
      <c r="N200">
        <v>0</v>
      </c>
      <c r="O200">
        <f>Tabelle13[[#This Row],[Roll]]-+Tabelle13[[#This Row],[Pitch]]</f>
        <v>-17.007800000000003</v>
      </c>
      <c r="P200">
        <f>SQRT(Tabelle13[[#This Row],[X]]^2 + Tabelle13[[#This Row],[Y]]^2 +Tabelle13[[#This Row],[Z]]^2)</f>
        <v>406.24590153611399</v>
      </c>
      <c r="Q200">
        <v>-249.52</v>
      </c>
      <c r="R200">
        <v>19.236499999999999</v>
      </c>
      <c r="S200">
        <v>-153.66900000000001</v>
      </c>
      <c r="T200">
        <v>89.169300000000007</v>
      </c>
      <c r="U200">
        <v>-28.827200000000001</v>
      </c>
      <c r="V200">
        <v>-11.8194</v>
      </c>
    </row>
    <row r="201" spans="1:22">
      <c r="A201">
        <v>4649</v>
      </c>
      <c r="B201">
        <v>0</v>
      </c>
      <c r="C201">
        <v>121.53700000000001</v>
      </c>
      <c r="D201">
        <v>-56.506700000000002</v>
      </c>
      <c r="E201">
        <v>-383.49900000000002</v>
      </c>
      <c r="F201">
        <v>-90.830699999999993</v>
      </c>
      <c r="G201">
        <v>28.827200000000001</v>
      </c>
      <c r="H201">
        <v>11.8194</v>
      </c>
      <c r="I201" t="e">
        <f>IF(AND(Tabelle13[[#This Row],[AreaPx]]&gt;0,NOT(Tabelle13[[#This Row],[AreaPx]]="inf")),Tabelle13[[#This Row],[AreaPx]], NA())</f>
        <v>#N/A</v>
      </c>
      <c r="J201">
        <v>0</v>
      </c>
      <c r="K201">
        <v>0</v>
      </c>
      <c r="L201">
        <v>0</v>
      </c>
      <c r="M201">
        <v>20.2013</v>
      </c>
      <c r="N201">
        <v>0</v>
      </c>
      <c r="O201">
        <f>Tabelle13[[#This Row],[Roll]]-+Tabelle13[[#This Row],[Pitch]]</f>
        <v>-17.007800000000003</v>
      </c>
      <c r="P201">
        <f>SQRT(Tabelle13[[#This Row],[X]]^2 + Tabelle13[[#This Row],[Y]]^2 +Tabelle13[[#This Row],[Z]]^2)</f>
        <v>406.24590153611399</v>
      </c>
      <c r="Q201">
        <v>-249.52</v>
      </c>
      <c r="R201">
        <v>19.236499999999999</v>
      </c>
      <c r="S201">
        <v>-153.66900000000001</v>
      </c>
      <c r="T201">
        <v>89.169300000000007</v>
      </c>
      <c r="U201">
        <v>-28.827200000000001</v>
      </c>
      <c r="V201">
        <v>-11.8194</v>
      </c>
    </row>
    <row r="202" spans="1:22">
      <c r="A202">
        <v>4675</v>
      </c>
      <c r="B202">
        <v>0</v>
      </c>
      <c r="C202">
        <v>121.53700000000001</v>
      </c>
      <c r="D202">
        <v>-56.506700000000002</v>
      </c>
      <c r="E202">
        <v>-383.49900000000002</v>
      </c>
      <c r="F202">
        <v>-90.830699999999993</v>
      </c>
      <c r="G202">
        <v>28.827200000000001</v>
      </c>
      <c r="H202">
        <v>11.8194</v>
      </c>
      <c r="I202" t="e">
        <f>IF(AND(Tabelle13[[#This Row],[AreaPx]]&gt;0,NOT(Tabelle13[[#This Row],[AreaPx]]="inf")),Tabelle13[[#This Row],[AreaPx]], NA())</f>
        <v>#N/A</v>
      </c>
      <c r="J202">
        <v>0</v>
      </c>
      <c r="K202">
        <v>0</v>
      </c>
      <c r="L202">
        <v>0</v>
      </c>
      <c r="M202">
        <v>20.2013</v>
      </c>
      <c r="N202">
        <v>0</v>
      </c>
      <c r="O202">
        <f>Tabelle13[[#This Row],[Roll]]-+Tabelle13[[#This Row],[Pitch]]</f>
        <v>-17.007800000000003</v>
      </c>
      <c r="P202">
        <f>SQRT(Tabelle13[[#This Row],[X]]^2 + Tabelle13[[#This Row],[Y]]^2 +Tabelle13[[#This Row],[Z]]^2)</f>
        <v>406.24590153611399</v>
      </c>
      <c r="Q202">
        <v>-249.52</v>
      </c>
      <c r="R202">
        <v>19.236499999999999</v>
      </c>
      <c r="S202">
        <v>-153.66900000000001</v>
      </c>
      <c r="T202">
        <v>89.169300000000007</v>
      </c>
      <c r="U202">
        <v>-28.827200000000001</v>
      </c>
      <c r="V202">
        <v>-11.8194</v>
      </c>
    </row>
    <row r="203" spans="1:22">
      <c r="A203">
        <v>4704</v>
      </c>
      <c r="B203">
        <v>0</v>
      </c>
      <c r="C203">
        <v>121.53700000000001</v>
      </c>
      <c r="D203">
        <v>-56.506700000000002</v>
      </c>
      <c r="E203">
        <v>-383.49900000000002</v>
      </c>
      <c r="F203">
        <v>-90.830699999999993</v>
      </c>
      <c r="G203">
        <v>28.827200000000001</v>
      </c>
      <c r="H203">
        <v>11.8194</v>
      </c>
      <c r="I203" t="e">
        <f>IF(AND(Tabelle13[[#This Row],[AreaPx]]&gt;0,NOT(Tabelle13[[#This Row],[AreaPx]]="inf")),Tabelle13[[#This Row],[AreaPx]], NA())</f>
        <v>#N/A</v>
      </c>
      <c r="J203">
        <v>0</v>
      </c>
      <c r="K203">
        <v>0</v>
      </c>
      <c r="L203">
        <v>0</v>
      </c>
      <c r="M203">
        <v>20.2013</v>
      </c>
      <c r="N203">
        <v>0</v>
      </c>
      <c r="O203">
        <f>Tabelle13[[#This Row],[Roll]]-+Tabelle13[[#This Row],[Pitch]]</f>
        <v>-17.007800000000003</v>
      </c>
      <c r="P203">
        <f>SQRT(Tabelle13[[#This Row],[X]]^2 + Tabelle13[[#This Row],[Y]]^2 +Tabelle13[[#This Row],[Z]]^2)</f>
        <v>406.24590153611399</v>
      </c>
      <c r="Q203">
        <v>-249.52</v>
      </c>
      <c r="R203">
        <v>19.236499999999999</v>
      </c>
      <c r="S203">
        <v>-153.66900000000001</v>
      </c>
      <c r="T203">
        <v>89.169300000000007</v>
      </c>
      <c r="U203">
        <v>-28.827200000000001</v>
      </c>
      <c r="V203">
        <v>-11.8194</v>
      </c>
    </row>
    <row r="204" spans="1:22">
      <c r="A204">
        <v>4716</v>
      </c>
      <c r="B204">
        <v>0</v>
      </c>
      <c r="C204">
        <v>121.53700000000001</v>
      </c>
      <c r="D204">
        <v>-56.506700000000002</v>
      </c>
      <c r="E204">
        <v>-383.49900000000002</v>
      </c>
      <c r="F204">
        <v>-90.830699999999993</v>
      </c>
      <c r="G204">
        <v>28.827200000000001</v>
      </c>
      <c r="H204">
        <v>11.8194</v>
      </c>
      <c r="I204" t="e">
        <f>IF(AND(Tabelle13[[#This Row],[AreaPx]]&gt;0,NOT(Tabelle13[[#This Row],[AreaPx]]="inf")),Tabelle13[[#This Row],[AreaPx]], NA())</f>
        <v>#N/A</v>
      </c>
      <c r="J204">
        <v>0</v>
      </c>
      <c r="K204">
        <v>0</v>
      </c>
      <c r="L204">
        <v>0</v>
      </c>
      <c r="M204">
        <v>20.2013</v>
      </c>
      <c r="N204">
        <v>0</v>
      </c>
      <c r="O204">
        <f>Tabelle13[[#This Row],[Roll]]-+Tabelle13[[#This Row],[Pitch]]</f>
        <v>-17.007800000000003</v>
      </c>
      <c r="P204">
        <f>SQRT(Tabelle13[[#This Row],[X]]^2 + Tabelle13[[#This Row],[Y]]^2 +Tabelle13[[#This Row],[Z]]^2)</f>
        <v>406.24590153611399</v>
      </c>
      <c r="Q204">
        <v>-249.52</v>
      </c>
      <c r="R204">
        <v>19.236499999999999</v>
      </c>
      <c r="S204">
        <v>-153.66900000000001</v>
      </c>
      <c r="T204">
        <v>89.169300000000007</v>
      </c>
      <c r="U204">
        <v>-28.827200000000001</v>
      </c>
      <c r="V204">
        <v>-11.8194</v>
      </c>
    </row>
    <row r="205" spans="1:22">
      <c r="A205">
        <v>4742</v>
      </c>
      <c r="B205">
        <v>0</v>
      </c>
      <c r="C205">
        <v>121.53700000000001</v>
      </c>
      <c r="D205">
        <v>-56.506700000000002</v>
      </c>
      <c r="E205">
        <v>-383.49900000000002</v>
      </c>
      <c r="F205">
        <v>-90.830699999999993</v>
      </c>
      <c r="G205">
        <v>28.827200000000001</v>
      </c>
      <c r="H205">
        <v>11.8194</v>
      </c>
      <c r="I205" t="e">
        <f>IF(AND(Tabelle13[[#This Row],[AreaPx]]&gt;0,NOT(Tabelle13[[#This Row],[AreaPx]]="inf")),Tabelle13[[#This Row],[AreaPx]], NA())</f>
        <v>#N/A</v>
      </c>
      <c r="J205">
        <v>0</v>
      </c>
      <c r="K205">
        <v>0</v>
      </c>
      <c r="L205">
        <v>0</v>
      </c>
      <c r="M205">
        <v>20.2013</v>
      </c>
      <c r="N205">
        <v>0</v>
      </c>
      <c r="O205">
        <f>Tabelle13[[#This Row],[Roll]]-+Tabelle13[[#This Row],[Pitch]]</f>
        <v>-17.007800000000003</v>
      </c>
      <c r="P205">
        <f>SQRT(Tabelle13[[#This Row],[X]]^2 + Tabelle13[[#This Row],[Y]]^2 +Tabelle13[[#This Row],[Z]]^2)</f>
        <v>406.24590153611399</v>
      </c>
      <c r="Q205">
        <v>-249.52</v>
      </c>
      <c r="R205">
        <v>19.236499999999999</v>
      </c>
      <c r="S205">
        <v>-153.66900000000001</v>
      </c>
      <c r="T205">
        <v>89.169300000000007</v>
      </c>
      <c r="U205">
        <v>-28.827200000000001</v>
      </c>
      <c r="V205">
        <v>-11.8194</v>
      </c>
    </row>
    <row r="206" spans="1:22">
      <c r="A206">
        <v>4766</v>
      </c>
      <c r="B206">
        <v>0</v>
      </c>
      <c r="C206">
        <v>121.53700000000001</v>
      </c>
      <c r="D206">
        <v>-56.506700000000002</v>
      </c>
      <c r="E206">
        <v>-383.49900000000002</v>
      </c>
      <c r="F206">
        <v>-90.830699999999993</v>
      </c>
      <c r="G206">
        <v>28.827200000000001</v>
      </c>
      <c r="H206">
        <v>11.8194</v>
      </c>
      <c r="I206" t="e">
        <f>IF(AND(Tabelle13[[#This Row],[AreaPx]]&gt;0,NOT(Tabelle13[[#This Row],[AreaPx]]="inf")),Tabelle13[[#This Row],[AreaPx]], NA())</f>
        <v>#N/A</v>
      </c>
      <c r="J206">
        <v>0</v>
      </c>
      <c r="K206">
        <v>0</v>
      </c>
      <c r="L206">
        <v>0</v>
      </c>
      <c r="M206">
        <v>20.2013</v>
      </c>
      <c r="N206">
        <v>0</v>
      </c>
      <c r="O206">
        <f>Tabelle13[[#This Row],[Roll]]-+Tabelle13[[#This Row],[Pitch]]</f>
        <v>-17.007800000000003</v>
      </c>
      <c r="P206">
        <f>SQRT(Tabelle13[[#This Row],[X]]^2 + Tabelle13[[#This Row],[Y]]^2 +Tabelle13[[#This Row],[Z]]^2)</f>
        <v>406.24590153611399</v>
      </c>
      <c r="Q206">
        <v>-249.52</v>
      </c>
      <c r="R206">
        <v>19.236499999999999</v>
      </c>
      <c r="S206">
        <v>-153.66900000000001</v>
      </c>
      <c r="T206">
        <v>89.169300000000007</v>
      </c>
      <c r="U206">
        <v>-28.827200000000001</v>
      </c>
      <c r="V206">
        <v>-11.8194</v>
      </c>
    </row>
    <row r="207" spans="1:22">
      <c r="A207">
        <v>4782</v>
      </c>
      <c r="B207">
        <v>0</v>
      </c>
      <c r="C207">
        <v>121.53700000000001</v>
      </c>
      <c r="D207">
        <v>-56.506700000000002</v>
      </c>
      <c r="E207">
        <v>-383.49900000000002</v>
      </c>
      <c r="F207">
        <v>-90.830699999999993</v>
      </c>
      <c r="G207">
        <v>28.827200000000001</v>
      </c>
      <c r="H207">
        <v>11.8194</v>
      </c>
      <c r="I207" t="e">
        <f>IF(AND(Tabelle13[[#This Row],[AreaPx]]&gt;0,NOT(Tabelle13[[#This Row],[AreaPx]]="inf")),Tabelle13[[#This Row],[AreaPx]], NA())</f>
        <v>#N/A</v>
      </c>
      <c r="J207">
        <v>0</v>
      </c>
      <c r="K207">
        <v>0</v>
      </c>
      <c r="L207">
        <v>0</v>
      </c>
      <c r="M207">
        <v>20.2013</v>
      </c>
      <c r="N207">
        <v>0</v>
      </c>
      <c r="O207">
        <f>Tabelle13[[#This Row],[Roll]]-+Tabelle13[[#This Row],[Pitch]]</f>
        <v>-17.007800000000003</v>
      </c>
      <c r="P207">
        <f>SQRT(Tabelle13[[#This Row],[X]]^2 + Tabelle13[[#This Row],[Y]]^2 +Tabelle13[[#This Row],[Z]]^2)</f>
        <v>406.24590153611399</v>
      </c>
      <c r="Q207">
        <v>-249.52</v>
      </c>
      <c r="R207">
        <v>19.236499999999999</v>
      </c>
      <c r="S207">
        <v>-153.66900000000001</v>
      </c>
      <c r="T207">
        <v>89.169300000000007</v>
      </c>
      <c r="U207">
        <v>-28.827200000000001</v>
      </c>
      <c r="V207">
        <v>-11.8194</v>
      </c>
    </row>
    <row r="208" spans="1:22">
      <c r="A208">
        <v>4801</v>
      </c>
      <c r="B208">
        <v>0</v>
      </c>
      <c r="C208">
        <v>121.53700000000001</v>
      </c>
      <c r="D208">
        <v>-56.506700000000002</v>
      </c>
      <c r="E208">
        <v>-383.49900000000002</v>
      </c>
      <c r="F208">
        <v>-90.830699999999993</v>
      </c>
      <c r="G208">
        <v>28.827200000000001</v>
      </c>
      <c r="H208">
        <v>11.8194</v>
      </c>
      <c r="I208" t="e">
        <f>IF(AND(Tabelle13[[#This Row],[AreaPx]]&gt;0,NOT(Tabelle13[[#This Row],[AreaPx]]="inf")),Tabelle13[[#This Row],[AreaPx]], NA())</f>
        <v>#N/A</v>
      </c>
      <c r="J208">
        <v>0</v>
      </c>
      <c r="K208">
        <v>0</v>
      </c>
      <c r="L208">
        <v>0</v>
      </c>
      <c r="M208">
        <v>20.2013</v>
      </c>
      <c r="N208">
        <v>0</v>
      </c>
      <c r="O208">
        <f>Tabelle13[[#This Row],[Roll]]-+Tabelle13[[#This Row],[Pitch]]</f>
        <v>-17.007800000000003</v>
      </c>
      <c r="P208">
        <f>SQRT(Tabelle13[[#This Row],[X]]^2 + Tabelle13[[#This Row],[Y]]^2 +Tabelle13[[#This Row],[Z]]^2)</f>
        <v>406.24590153611399</v>
      </c>
      <c r="Q208">
        <v>-249.52</v>
      </c>
      <c r="R208">
        <v>19.236499999999999</v>
      </c>
      <c r="S208">
        <v>-153.66900000000001</v>
      </c>
      <c r="T208">
        <v>89.169300000000007</v>
      </c>
      <c r="U208">
        <v>-28.827200000000001</v>
      </c>
      <c r="V208">
        <v>-11.8194</v>
      </c>
    </row>
    <row r="209" spans="1:22">
      <c r="A209">
        <v>4816</v>
      </c>
      <c r="B209">
        <v>0</v>
      </c>
      <c r="C209">
        <v>121.53700000000001</v>
      </c>
      <c r="D209">
        <v>-56.506700000000002</v>
      </c>
      <c r="E209">
        <v>-383.49900000000002</v>
      </c>
      <c r="F209">
        <v>-90.830699999999993</v>
      </c>
      <c r="G209">
        <v>28.827200000000001</v>
      </c>
      <c r="H209">
        <v>11.8194</v>
      </c>
      <c r="I209" t="e">
        <f>IF(AND(Tabelle13[[#This Row],[AreaPx]]&gt;0,NOT(Tabelle13[[#This Row],[AreaPx]]="inf")),Tabelle13[[#This Row],[AreaPx]], NA())</f>
        <v>#N/A</v>
      </c>
      <c r="J209">
        <v>0</v>
      </c>
      <c r="K209">
        <v>0</v>
      </c>
      <c r="L209">
        <v>0</v>
      </c>
      <c r="M209">
        <v>20.2013</v>
      </c>
      <c r="N209">
        <v>0</v>
      </c>
      <c r="O209">
        <f>Tabelle13[[#This Row],[Roll]]-+Tabelle13[[#This Row],[Pitch]]</f>
        <v>-17.007800000000003</v>
      </c>
      <c r="P209">
        <f>SQRT(Tabelle13[[#This Row],[X]]^2 + Tabelle13[[#This Row],[Y]]^2 +Tabelle13[[#This Row],[Z]]^2)</f>
        <v>406.24590153611399</v>
      </c>
      <c r="Q209">
        <v>-249.52</v>
      </c>
      <c r="R209">
        <v>19.236499999999999</v>
      </c>
      <c r="S209">
        <v>-153.66900000000001</v>
      </c>
      <c r="T209">
        <v>89.169300000000007</v>
      </c>
      <c r="U209">
        <v>-28.827200000000001</v>
      </c>
      <c r="V209">
        <v>-11.8194</v>
      </c>
    </row>
    <row r="210" spans="1:22">
      <c r="A210">
        <v>4835</v>
      </c>
      <c r="B210">
        <v>0</v>
      </c>
      <c r="C210">
        <v>121.53700000000001</v>
      </c>
      <c r="D210">
        <v>-56.506700000000002</v>
      </c>
      <c r="E210">
        <v>-383.49900000000002</v>
      </c>
      <c r="F210">
        <v>-90.830699999999993</v>
      </c>
      <c r="G210">
        <v>28.827200000000001</v>
      </c>
      <c r="H210">
        <v>11.8194</v>
      </c>
      <c r="I210" t="e">
        <f>IF(AND(Tabelle13[[#This Row],[AreaPx]]&gt;0,NOT(Tabelle13[[#This Row],[AreaPx]]="inf")),Tabelle13[[#This Row],[AreaPx]], NA())</f>
        <v>#N/A</v>
      </c>
      <c r="J210">
        <v>0</v>
      </c>
      <c r="K210">
        <v>0</v>
      </c>
      <c r="L210">
        <v>0</v>
      </c>
      <c r="M210">
        <v>20.2013</v>
      </c>
      <c r="N210">
        <v>0</v>
      </c>
      <c r="O210">
        <f>Tabelle13[[#This Row],[Roll]]-+Tabelle13[[#This Row],[Pitch]]</f>
        <v>-17.007800000000003</v>
      </c>
      <c r="P210">
        <f>SQRT(Tabelle13[[#This Row],[X]]^2 + Tabelle13[[#This Row],[Y]]^2 +Tabelle13[[#This Row],[Z]]^2)</f>
        <v>406.24590153611399</v>
      </c>
      <c r="Q210">
        <v>-249.52</v>
      </c>
      <c r="R210">
        <v>19.236499999999999</v>
      </c>
      <c r="S210">
        <v>-153.66900000000001</v>
      </c>
      <c r="T210">
        <v>89.169300000000007</v>
      </c>
      <c r="U210">
        <v>-28.827200000000001</v>
      </c>
      <c r="V210">
        <v>-11.8194</v>
      </c>
    </row>
    <row r="211" spans="1:22">
      <c r="A211">
        <v>4843</v>
      </c>
      <c r="B211">
        <v>0</v>
      </c>
      <c r="C211">
        <v>121.53700000000001</v>
      </c>
      <c r="D211">
        <v>-56.506700000000002</v>
      </c>
      <c r="E211">
        <v>-383.49900000000002</v>
      </c>
      <c r="F211">
        <v>-90.830699999999993</v>
      </c>
      <c r="G211">
        <v>28.827200000000001</v>
      </c>
      <c r="H211">
        <v>11.8194</v>
      </c>
      <c r="I211" t="e">
        <f>IF(AND(Tabelle13[[#This Row],[AreaPx]]&gt;0,NOT(Tabelle13[[#This Row],[AreaPx]]="inf")),Tabelle13[[#This Row],[AreaPx]], NA())</f>
        <v>#N/A</v>
      </c>
      <c r="J211">
        <v>0</v>
      </c>
      <c r="K211">
        <v>0</v>
      </c>
      <c r="L211">
        <v>0</v>
      </c>
      <c r="M211">
        <v>20.2013</v>
      </c>
      <c r="N211">
        <v>0</v>
      </c>
      <c r="O211">
        <f>Tabelle13[[#This Row],[Roll]]-+Tabelle13[[#This Row],[Pitch]]</f>
        <v>-17.007800000000003</v>
      </c>
      <c r="P211">
        <f>SQRT(Tabelle13[[#This Row],[X]]^2 + Tabelle13[[#This Row],[Y]]^2 +Tabelle13[[#This Row],[Z]]^2)</f>
        <v>406.24590153611399</v>
      </c>
      <c r="Q211">
        <v>-249.52</v>
      </c>
      <c r="R211">
        <v>19.236499999999999</v>
      </c>
      <c r="S211">
        <v>-153.66900000000001</v>
      </c>
      <c r="T211">
        <v>89.169300000000007</v>
      </c>
      <c r="U211">
        <v>-28.827200000000001</v>
      </c>
      <c r="V211">
        <v>-11.8194</v>
      </c>
    </row>
    <row r="212" spans="1:22">
      <c r="A212">
        <v>4865</v>
      </c>
      <c r="B212">
        <v>0</v>
      </c>
      <c r="C212">
        <v>121.53700000000001</v>
      </c>
      <c r="D212">
        <v>-56.506700000000002</v>
      </c>
      <c r="E212">
        <v>-383.49900000000002</v>
      </c>
      <c r="F212">
        <v>-90.830699999999993</v>
      </c>
      <c r="G212">
        <v>28.827200000000001</v>
      </c>
      <c r="H212">
        <v>11.8194</v>
      </c>
      <c r="I212" t="e">
        <f>IF(AND(Tabelle13[[#This Row],[AreaPx]]&gt;0,NOT(Tabelle13[[#This Row],[AreaPx]]="inf")),Tabelle13[[#This Row],[AreaPx]], NA())</f>
        <v>#N/A</v>
      </c>
      <c r="J212">
        <v>0</v>
      </c>
      <c r="K212">
        <v>0</v>
      </c>
      <c r="L212">
        <v>0</v>
      </c>
      <c r="M212">
        <v>20.2013</v>
      </c>
      <c r="N212">
        <v>0</v>
      </c>
      <c r="O212">
        <f>Tabelle13[[#This Row],[Roll]]-+Tabelle13[[#This Row],[Pitch]]</f>
        <v>-17.007800000000003</v>
      </c>
      <c r="P212">
        <f>SQRT(Tabelle13[[#This Row],[X]]^2 + Tabelle13[[#This Row],[Y]]^2 +Tabelle13[[#This Row],[Z]]^2)</f>
        <v>406.24590153611399</v>
      </c>
      <c r="Q212">
        <v>-249.52</v>
      </c>
      <c r="R212">
        <v>19.236499999999999</v>
      </c>
      <c r="S212">
        <v>-153.66900000000001</v>
      </c>
      <c r="T212">
        <v>89.169300000000007</v>
      </c>
      <c r="U212">
        <v>-28.827200000000001</v>
      </c>
      <c r="V212">
        <v>-11.8194</v>
      </c>
    </row>
    <row r="213" spans="1:22">
      <c r="A213">
        <v>4874</v>
      </c>
      <c r="B213">
        <v>0</v>
      </c>
      <c r="C213">
        <v>121.53700000000001</v>
      </c>
      <c r="D213">
        <v>-56.506700000000002</v>
      </c>
      <c r="E213">
        <v>-383.49900000000002</v>
      </c>
      <c r="F213">
        <v>-90.830699999999993</v>
      </c>
      <c r="G213">
        <v>28.827200000000001</v>
      </c>
      <c r="H213">
        <v>11.8194</v>
      </c>
      <c r="I213" t="e">
        <f>IF(AND(Tabelle13[[#This Row],[AreaPx]]&gt;0,NOT(Tabelle13[[#This Row],[AreaPx]]="inf")),Tabelle13[[#This Row],[AreaPx]], NA())</f>
        <v>#N/A</v>
      </c>
      <c r="J213">
        <v>0</v>
      </c>
      <c r="K213">
        <v>0</v>
      </c>
      <c r="L213">
        <v>0</v>
      </c>
      <c r="M213">
        <v>20.2013</v>
      </c>
      <c r="N213">
        <v>0</v>
      </c>
      <c r="O213">
        <f>Tabelle13[[#This Row],[Roll]]-+Tabelle13[[#This Row],[Pitch]]</f>
        <v>-17.007800000000003</v>
      </c>
      <c r="P213">
        <f>SQRT(Tabelle13[[#This Row],[X]]^2 + Tabelle13[[#This Row],[Y]]^2 +Tabelle13[[#This Row],[Z]]^2)</f>
        <v>406.24590153611399</v>
      </c>
      <c r="Q213">
        <v>-249.52</v>
      </c>
      <c r="R213">
        <v>19.236499999999999</v>
      </c>
      <c r="S213">
        <v>-153.66900000000001</v>
      </c>
      <c r="T213">
        <v>89.169300000000007</v>
      </c>
      <c r="U213">
        <v>-28.827200000000001</v>
      </c>
      <c r="V213">
        <v>-11.8194</v>
      </c>
    </row>
    <row r="214" spans="1:22">
      <c r="A214">
        <v>4898</v>
      </c>
      <c r="B214">
        <v>0</v>
      </c>
      <c r="C214">
        <v>121.53700000000001</v>
      </c>
      <c r="D214">
        <v>-56.506700000000002</v>
      </c>
      <c r="E214">
        <v>-383.49900000000002</v>
      </c>
      <c r="F214">
        <v>-90.830699999999993</v>
      </c>
      <c r="G214">
        <v>28.827200000000001</v>
      </c>
      <c r="H214">
        <v>11.8194</v>
      </c>
      <c r="I214" t="e">
        <f>IF(AND(Tabelle13[[#This Row],[AreaPx]]&gt;0,NOT(Tabelle13[[#This Row],[AreaPx]]="inf")),Tabelle13[[#This Row],[AreaPx]], NA())</f>
        <v>#N/A</v>
      </c>
      <c r="J214">
        <v>0</v>
      </c>
      <c r="K214">
        <v>0</v>
      </c>
      <c r="L214">
        <v>0</v>
      </c>
      <c r="M214">
        <v>20.2013</v>
      </c>
      <c r="N214">
        <v>0</v>
      </c>
      <c r="O214">
        <f>Tabelle13[[#This Row],[Roll]]-+Tabelle13[[#This Row],[Pitch]]</f>
        <v>-17.007800000000003</v>
      </c>
      <c r="P214">
        <f>SQRT(Tabelle13[[#This Row],[X]]^2 + Tabelle13[[#This Row],[Y]]^2 +Tabelle13[[#This Row],[Z]]^2)</f>
        <v>406.24590153611399</v>
      </c>
      <c r="Q214">
        <v>-249.52</v>
      </c>
      <c r="R214">
        <v>19.236499999999999</v>
      </c>
      <c r="S214">
        <v>-153.66900000000001</v>
      </c>
      <c r="T214">
        <v>89.169300000000007</v>
      </c>
      <c r="U214">
        <v>-28.827200000000001</v>
      </c>
      <c r="V214">
        <v>-11.8194</v>
      </c>
    </row>
    <row r="215" spans="1:22">
      <c r="A215">
        <v>4907</v>
      </c>
      <c r="B215">
        <v>0</v>
      </c>
      <c r="C215">
        <v>121.53700000000001</v>
      </c>
      <c r="D215">
        <v>-56.506700000000002</v>
      </c>
      <c r="E215">
        <v>-383.49900000000002</v>
      </c>
      <c r="F215">
        <v>-90.830699999999993</v>
      </c>
      <c r="G215">
        <v>28.827200000000001</v>
      </c>
      <c r="H215">
        <v>11.8194</v>
      </c>
      <c r="I215" t="e">
        <f>IF(AND(Tabelle13[[#This Row],[AreaPx]]&gt;0,NOT(Tabelle13[[#This Row],[AreaPx]]="inf")),Tabelle13[[#This Row],[AreaPx]], NA())</f>
        <v>#N/A</v>
      </c>
      <c r="J215">
        <v>0</v>
      </c>
      <c r="K215">
        <v>0</v>
      </c>
      <c r="L215">
        <v>0</v>
      </c>
      <c r="M215">
        <v>20.2013</v>
      </c>
      <c r="N215">
        <v>0</v>
      </c>
      <c r="O215">
        <f>Tabelle13[[#This Row],[Roll]]-+Tabelle13[[#This Row],[Pitch]]</f>
        <v>-17.007800000000003</v>
      </c>
      <c r="P215">
        <f>SQRT(Tabelle13[[#This Row],[X]]^2 + Tabelle13[[#This Row],[Y]]^2 +Tabelle13[[#This Row],[Z]]^2)</f>
        <v>406.24590153611399</v>
      </c>
      <c r="Q215">
        <v>-249.52</v>
      </c>
      <c r="R215">
        <v>19.236499999999999</v>
      </c>
      <c r="S215">
        <v>-153.66900000000001</v>
      </c>
      <c r="T215">
        <v>89.169300000000007</v>
      </c>
      <c r="U215">
        <v>-28.827200000000001</v>
      </c>
      <c r="V215">
        <v>-11.8194</v>
      </c>
    </row>
    <row r="216" spans="1:22">
      <c r="A216">
        <v>4929</v>
      </c>
      <c r="B216">
        <v>0</v>
      </c>
      <c r="C216">
        <v>121.53700000000001</v>
      </c>
      <c r="D216">
        <v>-56.506700000000002</v>
      </c>
      <c r="E216">
        <v>-383.49900000000002</v>
      </c>
      <c r="F216">
        <v>-90.830699999999993</v>
      </c>
      <c r="G216">
        <v>28.827200000000001</v>
      </c>
      <c r="H216">
        <v>11.8194</v>
      </c>
      <c r="I216" t="e">
        <f>IF(AND(Tabelle13[[#This Row],[AreaPx]]&gt;0,NOT(Tabelle13[[#This Row],[AreaPx]]="inf")),Tabelle13[[#This Row],[AreaPx]], NA())</f>
        <v>#N/A</v>
      </c>
      <c r="J216">
        <v>0</v>
      </c>
      <c r="K216">
        <v>0</v>
      </c>
      <c r="L216">
        <v>0</v>
      </c>
      <c r="M216">
        <v>20.2013</v>
      </c>
      <c r="N216">
        <v>0</v>
      </c>
      <c r="O216">
        <f>Tabelle13[[#This Row],[Roll]]-+Tabelle13[[#This Row],[Pitch]]</f>
        <v>-17.007800000000003</v>
      </c>
      <c r="P216">
        <f>SQRT(Tabelle13[[#This Row],[X]]^2 + Tabelle13[[#This Row],[Y]]^2 +Tabelle13[[#This Row],[Z]]^2)</f>
        <v>406.24590153611399</v>
      </c>
      <c r="Q216">
        <v>-249.52</v>
      </c>
      <c r="R216">
        <v>19.236499999999999</v>
      </c>
      <c r="S216">
        <v>-153.66900000000001</v>
      </c>
      <c r="T216">
        <v>89.169300000000007</v>
      </c>
      <c r="U216">
        <v>-28.827200000000001</v>
      </c>
      <c r="V216">
        <v>-11.8194</v>
      </c>
    </row>
    <row r="217" spans="1:22">
      <c r="A217">
        <v>4940</v>
      </c>
      <c r="B217">
        <v>0</v>
      </c>
      <c r="C217">
        <v>121.53700000000001</v>
      </c>
      <c r="D217">
        <v>-56.506700000000002</v>
      </c>
      <c r="E217">
        <v>-383.49900000000002</v>
      </c>
      <c r="F217">
        <v>-90.830699999999993</v>
      </c>
      <c r="G217">
        <v>28.827200000000001</v>
      </c>
      <c r="H217">
        <v>11.8194</v>
      </c>
      <c r="I217" t="e">
        <f>IF(AND(Tabelle13[[#This Row],[AreaPx]]&gt;0,NOT(Tabelle13[[#This Row],[AreaPx]]="inf")),Tabelle13[[#This Row],[AreaPx]], NA())</f>
        <v>#N/A</v>
      </c>
      <c r="J217">
        <v>0</v>
      </c>
      <c r="K217">
        <v>0</v>
      </c>
      <c r="L217">
        <v>0</v>
      </c>
      <c r="M217">
        <v>20.2013</v>
      </c>
      <c r="N217">
        <v>0</v>
      </c>
      <c r="O217">
        <f>Tabelle13[[#This Row],[Roll]]-+Tabelle13[[#This Row],[Pitch]]</f>
        <v>-17.007800000000003</v>
      </c>
      <c r="P217">
        <f>SQRT(Tabelle13[[#This Row],[X]]^2 + Tabelle13[[#This Row],[Y]]^2 +Tabelle13[[#This Row],[Z]]^2)</f>
        <v>406.24590153611399</v>
      </c>
      <c r="Q217">
        <v>-249.52</v>
      </c>
      <c r="R217">
        <v>19.236499999999999</v>
      </c>
      <c r="S217">
        <v>-153.66900000000001</v>
      </c>
      <c r="T217">
        <v>89.169300000000007</v>
      </c>
      <c r="U217">
        <v>-28.827200000000001</v>
      </c>
      <c r="V217">
        <v>-11.8194</v>
      </c>
    </row>
    <row r="218" spans="1:22">
      <c r="A218">
        <v>4968</v>
      </c>
      <c r="B218">
        <v>0</v>
      </c>
      <c r="C218">
        <v>121.53700000000001</v>
      </c>
      <c r="D218">
        <v>-56.506700000000002</v>
      </c>
      <c r="E218">
        <v>-383.49900000000002</v>
      </c>
      <c r="F218">
        <v>-90.830699999999993</v>
      </c>
      <c r="G218">
        <v>28.827200000000001</v>
      </c>
      <c r="H218">
        <v>11.8194</v>
      </c>
      <c r="I218" t="e">
        <f>IF(AND(Tabelle13[[#This Row],[AreaPx]]&gt;0,NOT(Tabelle13[[#This Row],[AreaPx]]="inf")),Tabelle13[[#This Row],[AreaPx]], NA())</f>
        <v>#N/A</v>
      </c>
      <c r="J218">
        <v>0</v>
      </c>
      <c r="K218">
        <v>0</v>
      </c>
      <c r="L218">
        <v>0</v>
      </c>
      <c r="M218">
        <v>20.2013</v>
      </c>
      <c r="N218">
        <v>0</v>
      </c>
      <c r="O218">
        <f>Tabelle13[[#This Row],[Roll]]-+Tabelle13[[#This Row],[Pitch]]</f>
        <v>-17.007800000000003</v>
      </c>
      <c r="P218">
        <f>SQRT(Tabelle13[[#This Row],[X]]^2 + Tabelle13[[#This Row],[Y]]^2 +Tabelle13[[#This Row],[Z]]^2)</f>
        <v>406.24590153611399</v>
      </c>
      <c r="Q218">
        <v>-249.52</v>
      </c>
      <c r="R218">
        <v>19.236499999999999</v>
      </c>
      <c r="S218">
        <v>-153.66900000000001</v>
      </c>
      <c r="T218">
        <v>89.169300000000007</v>
      </c>
      <c r="U218">
        <v>-28.827200000000001</v>
      </c>
      <c r="V218">
        <v>-11.8194</v>
      </c>
    </row>
    <row r="219" spans="1:22">
      <c r="A219">
        <v>4982</v>
      </c>
      <c r="B219">
        <v>0</v>
      </c>
      <c r="C219">
        <v>121.53700000000001</v>
      </c>
      <c r="D219">
        <v>-56.506700000000002</v>
      </c>
      <c r="E219">
        <v>-383.49900000000002</v>
      </c>
      <c r="F219">
        <v>-90.830699999999993</v>
      </c>
      <c r="G219">
        <v>28.827200000000001</v>
      </c>
      <c r="H219">
        <v>11.8194</v>
      </c>
      <c r="I219" t="e">
        <f>IF(AND(Tabelle13[[#This Row],[AreaPx]]&gt;0,NOT(Tabelle13[[#This Row],[AreaPx]]="inf")),Tabelle13[[#This Row],[AreaPx]], NA())</f>
        <v>#N/A</v>
      </c>
      <c r="J219">
        <v>0</v>
      </c>
      <c r="K219">
        <v>0</v>
      </c>
      <c r="L219">
        <v>0</v>
      </c>
      <c r="M219">
        <v>20.2013</v>
      </c>
      <c r="N219">
        <v>0</v>
      </c>
      <c r="O219">
        <f>Tabelle13[[#This Row],[Roll]]-+Tabelle13[[#This Row],[Pitch]]</f>
        <v>-17.007800000000003</v>
      </c>
      <c r="P219">
        <f>SQRT(Tabelle13[[#This Row],[X]]^2 + Tabelle13[[#This Row],[Y]]^2 +Tabelle13[[#This Row],[Z]]^2)</f>
        <v>406.24590153611399</v>
      </c>
      <c r="Q219">
        <v>-249.52</v>
      </c>
      <c r="R219">
        <v>19.236499999999999</v>
      </c>
      <c r="S219">
        <v>-153.66900000000001</v>
      </c>
      <c r="T219">
        <v>89.169300000000007</v>
      </c>
      <c r="U219">
        <v>-28.827200000000001</v>
      </c>
      <c r="V219">
        <v>-11.8194</v>
      </c>
    </row>
    <row r="220" spans="1:22">
      <c r="A220">
        <v>5005</v>
      </c>
      <c r="B220">
        <v>0</v>
      </c>
      <c r="C220">
        <v>121.53700000000001</v>
      </c>
      <c r="D220">
        <v>-56.506700000000002</v>
      </c>
      <c r="E220">
        <v>-383.49900000000002</v>
      </c>
      <c r="F220">
        <v>-90.830699999999993</v>
      </c>
      <c r="G220">
        <v>28.827200000000001</v>
      </c>
      <c r="H220">
        <v>11.8194</v>
      </c>
      <c r="I220" t="e">
        <f>IF(AND(Tabelle13[[#This Row],[AreaPx]]&gt;0,NOT(Tabelle13[[#This Row],[AreaPx]]="inf")),Tabelle13[[#This Row],[AreaPx]], NA())</f>
        <v>#N/A</v>
      </c>
      <c r="J220">
        <v>0</v>
      </c>
      <c r="K220">
        <v>0</v>
      </c>
      <c r="L220">
        <v>0</v>
      </c>
      <c r="M220">
        <v>20.2013</v>
      </c>
      <c r="N220">
        <v>0</v>
      </c>
      <c r="O220">
        <f>Tabelle13[[#This Row],[Roll]]-+Tabelle13[[#This Row],[Pitch]]</f>
        <v>-17.007800000000003</v>
      </c>
      <c r="P220">
        <f>SQRT(Tabelle13[[#This Row],[X]]^2 + Tabelle13[[#This Row],[Y]]^2 +Tabelle13[[#This Row],[Z]]^2)</f>
        <v>406.24590153611399</v>
      </c>
      <c r="Q220">
        <v>-249.52</v>
      </c>
      <c r="R220">
        <v>19.236499999999999</v>
      </c>
      <c r="S220">
        <v>-153.66900000000001</v>
      </c>
      <c r="T220">
        <v>89.169300000000007</v>
      </c>
      <c r="U220">
        <v>-28.827200000000001</v>
      </c>
      <c r="V220">
        <v>-11.8194</v>
      </c>
    </row>
    <row r="221" spans="1:22">
      <c r="A221">
        <v>5018</v>
      </c>
      <c r="B221">
        <v>0</v>
      </c>
      <c r="C221">
        <v>121.53700000000001</v>
      </c>
      <c r="D221">
        <v>-56.506700000000002</v>
      </c>
      <c r="E221">
        <v>-383.49900000000002</v>
      </c>
      <c r="F221">
        <v>-90.830699999999993</v>
      </c>
      <c r="G221">
        <v>28.827200000000001</v>
      </c>
      <c r="H221">
        <v>11.8194</v>
      </c>
      <c r="I221" t="e">
        <f>IF(AND(Tabelle13[[#This Row],[AreaPx]]&gt;0,NOT(Tabelle13[[#This Row],[AreaPx]]="inf")),Tabelle13[[#This Row],[AreaPx]], NA())</f>
        <v>#N/A</v>
      </c>
      <c r="J221">
        <v>0</v>
      </c>
      <c r="K221">
        <v>0</v>
      </c>
      <c r="L221">
        <v>0</v>
      </c>
      <c r="M221">
        <v>20.2013</v>
      </c>
      <c r="N221">
        <v>0</v>
      </c>
      <c r="O221">
        <f>Tabelle13[[#This Row],[Roll]]-+Tabelle13[[#This Row],[Pitch]]</f>
        <v>-17.007800000000003</v>
      </c>
      <c r="P221">
        <f>SQRT(Tabelle13[[#This Row],[X]]^2 + Tabelle13[[#This Row],[Y]]^2 +Tabelle13[[#This Row],[Z]]^2)</f>
        <v>406.24590153611399</v>
      </c>
      <c r="Q221">
        <v>-249.52</v>
      </c>
      <c r="R221">
        <v>19.236499999999999</v>
      </c>
      <c r="S221">
        <v>-153.66900000000001</v>
      </c>
      <c r="T221">
        <v>89.169300000000007</v>
      </c>
      <c r="U221">
        <v>-28.827200000000001</v>
      </c>
      <c r="V221">
        <v>-11.8194</v>
      </c>
    </row>
    <row r="222" spans="1:22">
      <c r="A222">
        <v>5040</v>
      </c>
      <c r="B222">
        <v>0</v>
      </c>
      <c r="C222">
        <v>121.53700000000001</v>
      </c>
      <c r="D222">
        <v>-56.506700000000002</v>
      </c>
      <c r="E222">
        <v>-383.49900000000002</v>
      </c>
      <c r="F222">
        <v>-90.830699999999993</v>
      </c>
      <c r="G222">
        <v>28.827200000000001</v>
      </c>
      <c r="H222">
        <v>11.8194</v>
      </c>
      <c r="I222" t="e">
        <f>IF(AND(Tabelle13[[#This Row],[AreaPx]]&gt;0,NOT(Tabelle13[[#This Row],[AreaPx]]="inf")),Tabelle13[[#This Row],[AreaPx]], NA())</f>
        <v>#N/A</v>
      </c>
      <c r="J222">
        <v>0</v>
      </c>
      <c r="K222">
        <v>0</v>
      </c>
      <c r="L222">
        <v>0</v>
      </c>
      <c r="M222">
        <v>20.2013</v>
      </c>
      <c r="N222">
        <v>0</v>
      </c>
      <c r="O222">
        <f>Tabelle13[[#This Row],[Roll]]-+Tabelle13[[#This Row],[Pitch]]</f>
        <v>-17.007800000000003</v>
      </c>
      <c r="P222">
        <f>SQRT(Tabelle13[[#This Row],[X]]^2 + Tabelle13[[#This Row],[Y]]^2 +Tabelle13[[#This Row],[Z]]^2)</f>
        <v>406.24590153611399</v>
      </c>
      <c r="Q222">
        <v>-249.52</v>
      </c>
      <c r="R222">
        <v>19.236499999999999</v>
      </c>
      <c r="S222">
        <v>-153.66900000000001</v>
      </c>
      <c r="T222">
        <v>89.169300000000007</v>
      </c>
      <c r="U222">
        <v>-28.827200000000001</v>
      </c>
      <c r="V222">
        <v>-11.8194</v>
      </c>
    </row>
    <row r="223" spans="1:22">
      <c r="A223">
        <v>5055</v>
      </c>
      <c r="B223">
        <v>0</v>
      </c>
      <c r="C223">
        <v>121.53700000000001</v>
      </c>
      <c r="D223">
        <v>-56.506700000000002</v>
      </c>
      <c r="E223">
        <v>-383.49900000000002</v>
      </c>
      <c r="F223">
        <v>-90.830699999999993</v>
      </c>
      <c r="G223">
        <v>28.827200000000001</v>
      </c>
      <c r="H223">
        <v>11.8194</v>
      </c>
      <c r="I223" t="e">
        <f>IF(AND(Tabelle13[[#This Row],[AreaPx]]&gt;0,NOT(Tabelle13[[#This Row],[AreaPx]]="inf")),Tabelle13[[#This Row],[AreaPx]], NA())</f>
        <v>#N/A</v>
      </c>
      <c r="J223">
        <v>0</v>
      </c>
      <c r="K223">
        <v>0</v>
      </c>
      <c r="L223">
        <v>0</v>
      </c>
      <c r="M223">
        <v>20.2013</v>
      </c>
      <c r="N223">
        <v>0</v>
      </c>
      <c r="O223">
        <f>Tabelle13[[#This Row],[Roll]]-+Tabelle13[[#This Row],[Pitch]]</f>
        <v>-17.007800000000003</v>
      </c>
      <c r="P223">
        <f>SQRT(Tabelle13[[#This Row],[X]]^2 + Tabelle13[[#This Row],[Y]]^2 +Tabelle13[[#This Row],[Z]]^2)</f>
        <v>406.24590153611399</v>
      </c>
      <c r="Q223">
        <v>-249.52</v>
      </c>
      <c r="R223">
        <v>19.236499999999999</v>
      </c>
      <c r="S223">
        <v>-153.66900000000001</v>
      </c>
      <c r="T223">
        <v>89.169300000000007</v>
      </c>
      <c r="U223">
        <v>-28.827200000000001</v>
      </c>
      <c r="V223">
        <v>-11.8194</v>
      </c>
    </row>
    <row r="224" spans="1:22">
      <c r="A224">
        <v>5064</v>
      </c>
      <c r="B224">
        <v>0</v>
      </c>
      <c r="C224">
        <v>121.53700000000001</v>
      </c>
      <c r="D224">
        <v>-56.506700000000002</v>
      </c>
      <c r="E224">
        <v>-383.49900000000002</v>
      </c>
      <c r="F224">
        <v>-90.830699999999993</v>
      </c>
      <c r="G224">
        <v>28.827200000000001</v>
      </c>
      <c r="H224">
        <v>11.8194</v>
      </c>
      <c r="I224" t="e">
        <f>IF(AND(Tabelle13[[#This Row],[AreaPx]]&gt;0,NOT(Tabelle13[[#This Row],[AreaPx]]="inf")),Tabelle13[[#This Row],[AreaPx]], NA())</f>
        <v>#N/A</v>
      </c>
      <c r="J224">
        <v>0</v>
      </c>
      <c r="K224">
        <v>0</v>
      </c>
      <c r="L224">
        <v>0</v>
      </c>
      <c r="M224">
        <v>20.2013</v>
      </c>
      <c r="N224">
        <v>0</v>
      </c>
      <c r="O224">
        <f>Tabelle13[[#This Row],[Roll]]-+Tabelle13[[#This Row],[Pitch]]</f>
        <v>-17.007800000000003</v>
      </c>
      <c r="P224">
        <f>SQRT(Tabelle13[[#This Row],[X]]^2 + Tabelle13[[#This Row],[Y]]^2 +Tabelle13[[#This Row],[Z]]^2)</f>
        <v>406.24590153611399</v>
      </c>
      <c r="Q224">
        <v>-249.52</v>
      </c>
      <c r="R224">
        <v>19.236499999999999</v>
      </c>
      <c r="S224">
        <v>-153.66900000000001</v>
      </c>
      <c r="T224">
        <v>89.169300000000007</v>
      </c>
      <c r="U224">
        <v>-28.827200000000001</v>
      </c>
      <c r="V224">
        <v>-11.8194</v>
      </c>
    </row>
    <row r="225" spans="1:22">
      <c r="A225">
        <v>5071</v>
      </c>
      <c r="B225">
        <v>0</v>
      </c>
      <c r="C225">
        <v>121.53700000000001</v>
      </c>
      <c r="D225">
        <v>-56.506700000000002</v>
      </c>
      <c r="E225">
        <v>-383.49900000000002</v>
      </c>
      <c r="F225">
        <v>-90.830699999999993</v>
      </c>
      <c r="G225">
        <v>28.827200000000001</v>
      </c>
      <c r="H225">
        <v>11.8194</v>
      </c>
      <c r="I225" t="e">
        <f>IF(AND(Tabelle13[[#This Row],[AreaPx]]&gt;0,NOT(Tabelle13[[#This Row],[AreaPx]]="inf")),Tabelle13[[#This Row],[AreaPx]], NA())</f>
        <v>#N/A</v>
      </c>
      <c r="J225">
        <v>0</v>
      </c>
      <c r="K225">
        <v>0</v>
      </c>
      <c r="L225">
        <v>0</v>
      </c>
      <c r="M225">
        <v>20.2013</v>
      </c>
      <c r="N225">
        <v>0</v>
      </c>
      <c r="O225">
        <f>Tabelle13[[#This Row],[Roll]]-+Tabelle13[[#This Row],[Pitch]]</f>
        <v>-17.007800000000003</v>
      </c>
      <c r="P225">
        <f>SQRT(Tabelle13[[#This Row],[X]]^2 + Tabelle13[[#This Row],[Y]]^2 +Tabelle13[[#This Row],[Z]]^2)</f>
        <v>406.24590153611399</v>
      </c>
      <c r="Q225">
        <v>-249.52</v>
      </c>
      <c r="R225">
        <v>19.236499999999999</v>
      </c>
      <c r="S225">
        <v>-153.66900000000001</v>
      </c>
      <c r="T225">
        <v>89.169300000000007</v>
      </c>
      <c r="U225">
        <v>-28.827200000000001</v>
      </c>
      <c r="V225">
        <v>-11.8194</v>
      </c>
    </row>
    <row r="226" spans="1:22">
      <c r="A226">
        <v>5079</v>
      </c>
      <c r="B226">
        <v>0</v>
      </c>
      <c r="C226">
        <v>121.53700000000001</v>
      </c>
      <c r="D226">
        <v>-56.506700000000002</v>
      </c>
      <c r="E226">
        <v>-383.49900000000002</v>
      </c>
      <c r="F226">
        <v>-90.830699999999993</v>
      </c>
      <c r="G226">
        <v>28.827200000000001</v>
      </c>
      <c r="H226">
        <v>11.8194</v>
      </c>
      <c r="I226" t="e">
        <f>IF(AND(Tabelle13[[#This Row],[AreaPx]]&gt;0,NOT(Tabelle13[[#This Row],[AreaPx]]="inf")),Tabelle13[[#This Row],[AreaPx]], NA())</f>
        <v>#N/A</v>
      </c>
      <c r="J226">
        <v>0</v>
      </c>
      <c r="K226">
        <v>0</v>
      </c>
      <c r="L226">
        <v>0</v>
      </c>
      <c r="M226">
        <v>20.2013</v>
      </c>
      <c r="N226">
        <v>0</v>
      </c>
      <c r="O226">
        <f>Tabelle13[[#This Row],[Roll]]-+Tabelle13[[#This Row],[Pitch]]</f>
        <v>-17.007800000000003</v>
      </c>
      <c r="P226">
        <f>SQRT(Tabelle13[[#This Row],[X]]^2 + Tabelle13[[#This Row],[Y]]^2 +Tabelle13[[#This Row],[Z]]^2)</f>
        <v>406.24590153611399</v>
      </c>
      <c r="Q226">
        <v>-249.52</v>
      </c>
      <c r="R226">
        <v>19.236499999999999</v>
      </c>
      <c r="S226">
        <v>-153.66900000000001</v>
      </c>
      <c r="T226">
        <v>89.169300000000007</v>
      </c>
      <c r="U226">
        <v>-28.827200000000001</v>
      </c>
      <c r="V226">
        <v>-11.8194</v>
      </c>
    </row>
    <row r="227" spans="1:22">
      <c r="A227">
        <v>5108</v>
      </c>
      <c r="B227">
        <v>0</v>
      </c>
      <c r="C227">
        <v>121.53700000000001</v>
      </c>
      <c r="D227">
        <v>-56.506700000000002</v>
      </c>
      <c r="E227">
        <v>-383.49900000000002</v>
      </c>
      <c r="F227">
        <v>-90.830699999999993</v>
      </c>
      <c r="G227">
        <v>28.827200000000001</v>
      </c>
      <c r="H227">
        <v>11.8194</v>
      </c>
      <c r="I227" t="e">
        <f>IF(AND(Tabelle13[[#This Row],[AreaPx]]&gt;0,NOT(Tabelle13[[#This Row],[AreaPx]]="inf")),Tabelle13[[#This Row],[AreaPx]], NA())</f>
        <v>#N/A</v>
      </c>
      <c r="J227">
        <v>0</v>
      </c>
      <c r="K227">
        <v>0</v>
      </c>
      <c r="L227">
        <v>0</v>
      </c>
      <c r="M227">
        <v>20.2013</v>
      </c>
      <c r="N227">
        <v>0</v>
      </c>
      <c r="O227">
        <f>Tabelle13[[#This Row],[Roll]]-+Tabelle13[[#This Row],[Pitch]]</f>
        <v>-17.007800000000003</v>
      </c>
      <c r="P227">
        <f>SQRT(Tabelle13[[#This Row],[X]]^2 + Tabelle13[[#This Row],[Y]]^2 +Tabelle13[[#This Row],[Z]]^2)</f>
        <v>406.24590153611399</v>
      </c>
      <c r="Q227">
        <v>-249.52</v>
      </c>
      <c r="R227">
        <v>19.236499999999999</v>
      </c>
      <c r="S227">
        <v>-153.66900000000001</v>
      </c>
      <c r="T227">
        <v>89.169300000000007</v>
      </c>
      <c r="U227">
        <v>-28.827200000000001</v>
      </c>
      <c r="V227">
        <v>-11.8194</v>
      </c>
    </row>
    <row r="228" spans="1:22">
      <c r="A228">
        <v>5136</v>
      </c>
      <c r="B228">
        <v>0</v>
      </c>
      <c r="C228">
        <v>121.53700000000001</v>
      </c>
      <c r="D228">
        <v>-56.506700000000002</v>
      </c>
      <c r="E228">
        <v>-383.49900000000002</v>
      </c>
      <c r="F228">
        <v>-90.830699999999993</v>
      </c>
      <c r="G228">
        <v>28.827200000000001</v>
      </c>
      <c r="H228">
        <v>11.8194</v>
      </c>
      <c r="I228" t="e">
        <f>IF(AND(Tabelle13[[#This Row],[AreaPx]]&gt;0,NOT(Tabelle13[[#This Row],[AreaPx]]="inf")),Tabelle13[[#This Row],[AreaPx]], NA())</f>
        <v>#N/A</v>
      </c>
      <c r="J228">
        <v>0</v>
      </c>
      <c r="K228">
        <v>0</v>
      </c>
      <c r="L228">
        <v>0</v>
      </c>
      <c r="M228">
        <v>20.2013</v>
      </c>
      <c r="N228">
        <v>0</v>
      </c>
      <c r="O228">
        <f>Tabelle13[[#This Row],[Roll]]-+Tabelle13[[#This Row],[Pitch]]</f>
        <v>-17.007800000000003</v>
      </c>
      <c r="P228">
        <f>SQRT(Tabelle13[[#This Row],[X]]^2 + Tabelle13[[#This Row],[Y]]^2 +Tabelle13[[#This Row],[Z]]^2)</f>
        <v>406.24590153611399</v>
      </c>
      <c r="Q228">
        <v>-249.52</v>
      </c>
      <c r="R228">
        <v>19.236499999999999</v>
      </c>
      <c r="S228">
        <v>-153.66900000000001</v>
      </c>
      <c r="T228">
        <v>89.169300000000007</v>
      </c>
      <c r="U228">
        <v>-28.827200000000001</v>
      </c>
      <c r="V228">
        <v>-11.8194</v>
      </c>
    </row>
    <row r="229" spans="1:22">
      <c r="A229">
        <v>5149</v>
      </c>
      <c r="B229">
        <v>0</v>
      </c>
      <c r="C229">
        <v>121.53700000000001</v>
      </c>
      <c r="D229">
        <v>-56.506700000000002</v>
      </c>
      <c r="E229">
        <v>-383.49900000000002</v>
      </c>
      <c r="F229">
        <v>-90.830699999999993</v>
      </c>
      <c r="G229">
        <v>28.827200000000001</v>
      </c>
      <c r="H229">
        <v>11.8194</v>
      </c>
      <c r="I229" t="e">
        <f>IF(AND(Tabelle13[[#This Row],[AreaPx]]&gt;0,NOT(Tabelle13[[#This Row],[AreaPx]]="inf")),Tabelle13[[#This Row],[AreaPx]], NA())</f>
        <v>#N/A</v>
      </c>
      <c r="J229">
        <v>0</v>
      </c>
      <c r="K229">
        <v>0</v>
      </c>
      <c r="L229">
        <v>0</v>
      </c>
      <c r="M229">
        <v>20.2013</v>
      </c>
      <c r="N229">
        <v>0</v>
      </c>
      <c r="O229">
        <f>Tabelle13[[#This Row],[Roll]]-+Tabelle13[[#This Row],[Pitch]]</f>
        <v>-17.007800000000003</v>
      </c>
      <c r="P229">
        <f>SQRT(Tabelle13[[#This Row],[X]]^2 + Tabelle13[[#This Row],[Y]]^2 +Tabelle13[[#This Row],[Z]]^2)</f>
        <v>406.24590153611399</v>
      </c>
      <c r="Q229">
        <v>-249.52</v>
      </c>
      <c r="R229">
        <v>19.236499999999999</v>
      </c>
      <c r="S229">
        <v>-153.66900000000001</v>
      </c>
      <c r="T229">
        <v>89.169300000000007</v>
      </c>
      <c r="U229">
        <v>-28.827200000000001</v>
      </c>
      <c r="V229">
        <v>-11.8194</v>
      </c>
    </row>
    <row r="230" spans="1:22">
      <c r="A230">
        <v>5181</v>
      </c>
      <c r="B230">
        <v>0</v>
      </c>
      <c r="C230">
        <v>121.53700000000001</v>
      </c>
      <c r="D230">
        <v>-56.506700000000002</v>
      </c>
      <c r="E230">
        <v>-383.49900000000002</v>
      </c>
      <c r="F230">
        <v>-90.830699999999993</v>
      </c>
      <c r="G230">
        <v>28.827200000000001</v>
      </c>
      <c r="H230">
        <v>11.8194</v>
      </c>
      <c r="I230" t="e">
        <f>IF(AND(Tabelle13[[#This Row],[AreaPx]]&gt;0,NOT(Tabelle13[[#This Row],[AreaPx]]="inf")),Tabelle13[[#This Row],[AreaPx]], NA())</f>
        <v>#N/A</v>
      </c>
      <c r="J230">
        <v>0</v>
      </c>
      <c r="K230">
        <v>0</v>
      </c>
      <c r="L230">
        <v>0</v>
      </c>
      <c r="M230">
        <v>20.2013</v>
      </c>
      <c r="N230">
        <v>0</v>
      </c>
      <c r="O230">
        <f>Tabelle13[[#This Row],[Roll]]-+Tabelle13[[#This Row],[Pitch]]</f>
        <v>-17.007800000000003</v>
      </c>
      <c r="P230">
        <f>SQRT(Tabelle13[[#This Row],[X]]^2 + Tabelle13[[#This Row],[Y]]^2 +Tabelle13[[#This Row],[Z]]^2)</f>
        <v>406.24590153611399</v>
      </c>
      <c r="Q230">
        <v>-249.52</v>
      </c>
      <c r="R230">
        <v>19.236499999999999</v>
      </c>
      <c r="S230">
        <v>-153.66900000000001</v>
      </c>
      <c r="T230">
        <v>89.169300000000007</v>
      </c>
      <c r="U230">
        <v>-28.827200000000001</v>
      </c>
      <c r="V230">
        <v>-11.8194</v>
      </c>
    </row>
    <row r="231" spans="1:22">
      <c r="A231">
        <v>5207</v>
      </c>
      <c r="B231">
        <v>0</v>
      </c>
      <c r="C231">
        <v>121.53700000000001</v>
      </c>
      <c r="D231">
        <v>-56.506700000000002</v>
      </c>
      <c r="E231">
        <v>-383.49900000000002</v>
      </c>
      <c r="F231">
        <v>-90.830699999999993</v>
      </c>
      <c r="G231">
        <v>28.827200000000001</v>
      </c>
      <c r="H231">
        <v>11.8194</v>
      </c>
      <c r="I231" t="e">
        <f>IF(AND(Tabelle13[[#This Row],[AreaPx]]&gt;0,NOT(Tabelle13[[#This Row],[AreaPx]]="inf")),Tabelle13[[#This Row],[AreaPx]], NA())</f>
        <v>#N/A</v>
      </c>
      <c r="J231">
        <v>0</v>
      </c>
      <c r="K231">
        <v>0</v>
      </c>
      <c r="L231">
        <v>0</v>
      </c>
      <c r="M231">
        <v>20.2013</v>
      </c>
      <c r="N231">
        <v>0</v>
      </c>
      <c r="O231">
        <f>Tabelle13[[#This Row],[Roll]]-+Tabelle13[[#This Row],[Pitch]]</f>
        <v>-17.007800000000003</v>
      </c>
      <c r="P231">
        <f>SQRT(Tabelle13[[#This Row],[X]]^2 + Tabelle13[[#This Row],[Y]]^2 +Tabelle13[[#This Row],[Z]]^2)</f>
        <v>406.24590153611399</v>
      </c>
      <c r="Q231">
        <v>-249.52</v>
      </c>
      <c r="R231">
        <v>19.236499999999999</v>
      </c>
      <c r="S231">
        <v>-153.66900000000001</v>
      </c>
      <c r="T231">
        <v>89.169300000000007</v>
      </c>
      <c r="U231">
        <v>-28.827200000000001</v>
      </c>
      <c r="V231">
        <v>-11.8194</v>
      </c>
    </row>
    <row r="232" spans="1:22">
      <c r="A232">
        <v>5228</v>
      </c>
      <c r="B232">
        <v>0</v>
      </c>
      <c r="C232">
        <v>121.53700000000001</v>
      </c>
      <c r="D232">
        <v>-56.506700000000002</v>
      </c>
      <c r="E232">
        <v>-383.49900000000002</v>
      </c>
      <c r="F232">
        <v>-90.830699999999993</v>
      </c>
      <c r="G232">
        <v>28.827200000000001</v>
      </c>
      <c r="H232">
        <v>11.8194</v>
      </c>
      <c r="I232" t="e">
        <f>IF(AND(Tabelle13[[#This Row],[AreaPx]]&gt;0,NOT(Tabelle13[[#This Row],[AreaPx]]="inf")),Tabelle13[[#This Row],[AreaPx]], NA())</f>
        <v>#N/A</v>
      </c>
      <c r="J232">
        <v>0</v>
      </c>
      <c r="K232">
        <v>0</v>
      </c>
      <c r="L232">
        <v>0</v>
      </c>
      <c r="M232">
        <v>20.2013</v>
      </c>
      <c r="N232">
        <v>0</v>
      </c>
      <c r="O232">
        <f>Tabelle13[[#This Row],[Roll]]-+Tabelle13[[#This Row],[Pitch]]</f>
        <v>-17.007800000000003</v>
      </c>
      <c r="P232">
        <f>SQRT(Tabelle13[[#This Row],[X]]^2 + Tabelle13[[#This Row],[Y]]^2 +Tabelle13[[#This Row],[Z]]^2)</f>
        <v>406.24590153611399</v>
      </c>
      <c r="Q232">
        <v>-249.52</v>
      </c>
      <c r="R232">
        <v>19.236499999999999</v>
      </c>
      <c r="S232">
        <v>-153.66900000000001</v>
      </c>
      <c r="T232">
        <v>89.169300000000007</v>
      </c>
      <c r="U232">
        <v>-28.827200000000001</v>
      </c>
      <c r="V232">
        <v>-11.8194</v>
      </c>
    </row>
    <row r="233" spans="1:22">
      <c r="A233">
        <v>5239</v>
      </c>
      <c r="B233">
        <v>0</v>
      </c>
      <c r="C233">
        <v>121.53700000000001</v>
      </c>
      <c r="D233">
        <v>-56.506700000000002</v>
      </c>
      <c r="E233">
        <v>-383.49900000000002</v>
      </c>
      <c r="F233">
        <v>-90.830699999999993</v>
      </c>
      <c r="G233">
        <v>28.827200000000001</v>
      </c>
      <c r="H233">
        <v>11.8194</v>
      </c>
      <c r="I233" t="e">
        <f>IF(AND(Tabelle13[[#This Row],[AreaPx]]&gt;0,NOT(Tabelle13[[#This Row],[AreaPx]]="inf")),Tabelle13[[#This Row],[AreaPx]], NA())</f>
        <v>#N/A</v>
      </c>
      <c r="J233">
        <v>0</v>
      </c>
      <c r="K233">
        <v>0</v>
      </c>
      <c r="L233">
        <v>0</v>
      </c>
      <c r="M233">
        <v>20.2013</v>
      </c>
      <c r="N233">
        <v>0</v>
      </c>
      <c r="O233">
        <f>Tabelle13[[#This Row],[Roll]]-+Tabelle13[[#This Row],[Pitch]]</f>
        <v>-17.007800000000003</v>
      </c>
      <c r="P233">
        <f>SQRT(Tabelle13[[#This Row],[X]]^2 + Tabelle13[[#This Row],[Y]]^2 +Tabelle13[[#This Row],[Z]]^2)</f>
        <v>406.24590153611399</v>
      </c>
      <c r="Q233">
        <v>-249.52</v>
      </c>
      <c r="R233">
        <v>19.236499999999999</v>
      </c>
      <c r="S233">
        <v>-153.66900000000001</v>
      </c>
      <c r="T233">
        <v>89.169300000000007</v>
      </c>
      <c r="U233">
        <v>-28.827200000000001</v>
      </c>
      <c r="V233">
        <v>-11.8194</v>
      </c>
    </row>
    <row r="234" spans="1:22">
      <c r="A234">
        <v>5266</v>
      </c>
      <c r="B234">
        <v>0</v>
      </c>
      <c r="C234">
        <v>121.53700000000001</v>
      </c>
      <c r="D234">
        <v>-56.506700000000002</v>
      </c>
      <c r="E234">
        <v>-383.49900000000002</v>
      </c>
      <c r="F234">
        <v>-90.830699999999993</v>
      </c>
      <c r="G234">
        <v>28.827200000000001</v>
      </c>
      <c r="H234">
        <v>11.8194</v>
      </c>
      <c r="I234" t="e">
        <f>IF(AND(Tabelle13[[#This Row],[AreaPx]]&gt;0,NOT(Tabelle13[[#This Row],[AreaPx]]="inf")),Tabelle13[[#This Row],[AreaPx]], NA())</f>
        <v>#N/A</v>
      </c>
      <c r="J234">
        <v>0</v>
      </c>
      <c r="K234">
        <v>0</v>
      </c>
      <c r="L234">
        <v>0</v>
      </c>
      <c r="M234">
        <v>20.2013</v>
      </c>
      <c r="N234">
        <v>0</v>
      </c>
      <c r="O234">
        <f>Tabelle13[[#This Row],[Roll]]-+Tabelle13[[#This Row],[Pitch]]</f>
        <v>-17.007800000000003</v>
      </c>
      <c r="P234">
        <f>SQRT(Tabelle13[[#This Row],[X]]^2 + Tabelle13[[#This Row],[Y]]^2 +Tabelle13[[#This Row],[Z]]^2)</f>
        <v>406.24590153611399</v>
      </c>
      <c r="Q234">
        <v>-249.52</v>
      </c>
      <c r="R234">
        <v>19.236499999999999</v>
      </c>
      <c r="S234">
        <v>-153.66900000000001</v>
      </c>
      <c r="T234">
        <v>89.169300000000007</v>
      </c>
      <c r="U234">
        <v>-28.827200000000001</v>
      </c>
      <c r="V234">
        <v>-11.8194</v>
      </c>
    </row>
    <row r="235" spans="1:22">
      <c r="A235">
        <v>5282</v>
      </c>
      <c r="B235">
        <v>0</v>
      </c>
      <c r="C235">
        <v>121.53700000000001</v>
      </c>
      <c r="D235">
        <v>-56.506700000000002</v>
      </c>
      <c r="E235">
        <v>-383.49900000000002</v>
      </c>
      <c r="F235">
        <v>-90.830699999999993</v>
      </c>
      <c r="G235">
        <v>28.827200000000001</v>
      </c>
      <c r="H235">
        <v>11.8194</v>
      </c>
      <c r="I235" t="e">
        <f>IF(AND(Tabelle13[[#This Row],[AreaPx]]&gt;0,NOT(Tabelle13[[#This Row],[AreaPx]]="inf")),Tabelle13[[#This Row],[AreaPx]], NA())</f>
        <v>#N/A</v>
      </c>
      <c r="J235">
        <v>0</v>
      </c>
      <c r="K235">
        <v>0</v>
      </c>
      <c r="L235">
        <v>0</v>
      </c>
      <c r="M235">
        <v>20.2013</v>
      </c>
      <c r="N235">
        <v>0</v>
      </c>
      <c r="O235">
        <f>Tabelle13[[#This Row],[Roll]]-+Tabelle13[[#This Row],[Pitch]]</f>
        <v>-17.007800000000003</v>
      </c>
      <c r="P235">
        <f>SQRT(Tabelle13[[#This Row],[X]]^2 + Tabelle13[[#This Row],[Y]]^2 +Tabelle13[[#This Row],[Z]]^2)</f>
        <v>406.24590153611399</v>
      </c>
      <c r="Q235">
        <v>-249.52</v>
      </c>
      <c r="R235">
        <v>19.236499999999999</v>
      </c>
      <c r="S235">
        <v>-153.66900000000001</v>
      </c>
      <c r="T235">
        <v>89.169300000000007</v>
      </c>
      <c r="U235">
        <v>-28.827200000000001</v>
      </c>
      <c r="V235">
        <v>-11.8194</v>
      </c>
    </row>
    <row r="236" spans="1:22">
      <c r="A236">
        <v>5304</v>
      </c>
      <c r="B236">
        <v>0</v>
      </c>
      <c r="C236">
        <v>121.53700000000001</v>
      </c>
      <c r="D236">
        <v>-56.506700000000002</v>
      </c>
      <c r="E236">
        <v>-383.49900000000002</v>
      </c>
      <c r="F236">
        <v>-90.830699999999993</v>
      </c>
      <c r="G236">
        <v>28.827200000000001</v>
      </c>
      <c r="H236">
        <v>11.8194</v>
      </c>
      <c r="I236" t="e">
        <f>IF(AND(Tabelle13[[#This Row],[AreaPx]]&gt;0,NOT(Tabelle13[[#This Row],[AreaPx]]="inf")),Tabelle13[[#This Row],[AreaPx]], NA())</f>
        <v>#N/A</v>
      </c>
      <c r="J236">
        <v>0</v>
      </c>
      <c r="K236">
        <v>0</v>
      </c>
      <c r="L236">
        <v>0</v>
      </c>
      <c r="M236">
        <v>20.2013</v>
      </c>
      <c r="N236">
        <v>0</v>
      </c>
      <c r="O236">
        <f>Tabelle13[[#This Row],[Roll]]-+Tabelle13[[#This Row],[Pitch]]</f>
        <v>-17.007800000000003</v>
      </c>
      <c r="P236">
        <f>SQRT(Tabelle13[[#This Row],[X]]^2 + Tabelle13[[#This Row],[Y]]^2 +Tabelle13[[#This Row],[Z]]^2)</f>
        <v>406.24590153611399</v>
      </c>
      <c r="Q236">
        <v>-249.52</v>
      </c>
      <c r="R236">
        <v>19.236499999999999</v>
      </c>
      <c r="S236">
        <v>-153.66900000000001</v>
      </c>
      <c r="T236">
        <v>89.169300000000007</v>
      </c>
      <c r="U236">
        <v>-28.827200000000001</v>
      </c>
      <c r="V236">
        <v>-11.8194</v>
      </c>
    </row>
    <row r="237" spans="1:22">
      <c r="A237">
        <v>5315</v>
      </c>
      <c r="B237">
        <v>0</v>
      </c>
      <c r="C237">
        <v>121.53700000000001</v>
      </c>
      <c r="D237">
        <v>-56.506700000000002</v>
      </c>
      <c r="E237">
        <v>-383.49900000000002</v>
      </c>
      <c r="F237">
        <v>-90.830699999999993</v>
      </c>
      <c r="G237">
        <v>28.827200000000001</v>
      </c>
      <c r="H237">
        <v>11.8194</v>
      </c>
      <c r="I237" t="e">
        <f>IF(AND(Tabelle13[[#This Row],[AreaPx]]&gt;0,NOT(Tabelle13[[#This Row],[AreaPx]]="inf")),Tabelle13[[#This Row],[AreaPx]], NA())</f>
        <v>#N/A</v>
      </c>
      <c r="J237">
        <v>0</v>
      </c>
      <c r="K237">
        <v>0</v>
      </c>
      <c r="L237">
        <v>0</v>
      </c>
      <c r="M237">
        <v>20.2013</v>
      </c>
      <c r="N237">
        <v>0</v>
      </c>
      <c r="O237">
        <f>Tabelle13[[#This Row],[Roll]]-+Tabelle13[[#This Row],[Pitch]]</f>
        <v>-17.007800000000003</v>
      </c>
      <c r="P237">
        <f>SQRT(Tabelle13[[#This Row],[X]]^2 + Tabelle13[[#This Row],[Y]]^2 +Tabelle13[[#This Row],[Z]]^2)</f>
        <v>406.24590153611399</v>
      </c>
      <c r="Q237">
        <v>-249.52</v>
      </c>
      <c r="R237">
        <v>19.236499999999999</v>
      </c>
      <c r="S237">
        <v>-153.66900000000001</v>
      </c>
      <c r="T237">
        <v>89.169300000000007</v>
      </c>
      <c r="U237">
        <v>-28.827200000000001</v>
      </c>
      <c r="V237">
        <v>-11.8194</v>
      </c>
    </row>
    <row r="238" spans="1:22">
      <c r="A238">
        <v>5339</v>
      </c>
      <c r="B238">
        <v>0</v>
      </c>
      <c r="C238">
        <v>121.53700000000001</v>
      </c>
      <c r="D238">
        <v>-56.506700000000002</v>
      </c>
      <c r="E238">
        <v>-383.49900000000002</v>
      </c>
      <c r="F238">
        <v>-90.830699999999993</v>
      </c>
      <c r="G238">
        <v>28.827200000000001</v>
      </c>
      <c r="H238">
        <v>11.8194</v>
      </c>
      <c r="I238" t="e">
        <f>IF(AND(Tabelle13[[#This Row],[AreaPx]]&gt;0,NOT(Tabelle13[[#This Row],[AreaPx]]="inf")),Tabelle13[[#This Row],[AreaPx]], NA())</f>
        <v>#N/A</v>
      </c>
      <c r="J238">
        <v>0</v>
      </c>
      <c r="K238">
        <v>0</v>
      </c>
      <c r="L238">
        <v>0</v>
      </c>
      <c r="M238">
        <v>20.2013</v>
      </c>
      <c r="N238">
        <v>0</v>
      </c>
      <c r="O238">
        <f>Tabelle13[[#This Row],[Roll]]-+Tabelle13[[#This Row],[Pitch]]</f>
        <v>-17.007800000000003</v>
      </c>
      <c r="P238">
        <f>SQRT(Tabelle13[[#This Row],[X]]^2 + Tabelle13[[#This Row],[Y]]^2 +Tabelle13[[#This Row],[Z]]^2)</f>
        <v>406.24590153611399</v>
      </c>
      <c r="Q238">
        <v>-249.52</v>
      </c>
      <c r="R238">
        <v>19.236499999999999</v>
      </c>
      <c r="S238">
        <v>-153.66900000000001</v>
      </c>
      <c r="T238">
        <v>89.169300000000007</v>
      </c>
      <c r="U238">
        <v>-28.827200000000001</v>
      </c>
      <c r="V238">
        <v>-11.8194</v>
      </c>
    </row>
    <row r="239" spans="1:22">
      <c r="A239">
        <v>5365</v>
      </c>
      <c r="B239">
        <v>0</v>
      </c>
      <c r="C239">
        <v>121.53700000000001</v>
      </c>
      <c r="D239">
        <v>-56.506700000000002</v>
      </c>
      <c r="E239">
        <v>-383.49900000000002</v>
      </c>
      <c r="F239">
        <v>-90.830699999999993</v>
      </c>
      <c r="G239">
        <v>28.827200000000001</v>
      </c>
      <c r="H239">
        <v>11.8194</v>
      </c>
      <c r="I239" t="e">
        <f>IF(AND(Tabelle13[[#This Row],[AreaPx]]&gt;0,NOT(Tabelle13[[#This Row],[AreaPx]]="inf")),Tabelle13[[#This Row],[AreaPx]], NA())</f>
        <v>#N/A</v>
      </c>
      <c r="J239">
        <v>0</v>
      </c>
      <c r="K239">
        <v>0</v>
      </c>
      <c r="L239">
        <v>0</v>
      </c>
      <c r="M239">
        <v>20.2013</v>
      </c>
      <c r="N239">
        <v>0</v>
      </c>
      <c r="O239">
        <f>Tabelle13[[#This Row],[Roll]]-+Tabelle13[[#This Row],[Pitch]]</f>
        <v>-17.007800000000003</v>
      </c>
      <c r="P239">
        <f>SQRT(Tabelle13[[#This Row],[X]]^2 + Tabelle13[[#This Row],[Y]]^2 +Tabelle13[[#This Row],[Z]]^2)</f>
        <v>406.24590153611399</v>
      </c>
      <c r="Q239">
        <v>-249.52</v>
      </c>
      <c r="R239">
        <v>19.236499999999999</v>
      </c>
      <c r="S239">
        <v>-153.66900000000001</v>
      </c>
      <c r="T239">
        <v>89.169300000000007</v>
      </c>
      <c r="U239">
        <v>-28.827200000000001</v>
      </c>
      <c r="V239">
        <v>-11.8194</v>
      </c>
    </row>
    <row r="240" spans="1:22">
      <c r="A240">
        <v>5384</v>
      </c>
      <c r="B240">
        <v>0</v>
      </c>
      <c r="C240">
        <v>121.53700000000001</v>
      </c>
      <c r="D240">
        <v>-56.506700000000002</v>
      </c>
      <c r="E240">
        <v>-383.49900000000002</v>
      </c>
      <c r="F240">
        <v>-90.830699999999993</v>
      </c>
      <c r="G240">
        <v>28.827200000000001</v>
      </c>
      <c r="H240">
        <v>11.8194</v>
      </c>
      <c r="I240" t="e">
        <f>IF(AND(Tabelle13[[#This Row],[AreaPx]]&gt;0,NOT(Tabelle13[[#This Row],[AreaPx]]="inf")),Tabelle13[[#This Row],[AreaPx]], NA())</f>
        <v>#N/A</v>
      </c>
      <c r="J240">
        <v>0</v>
      </c>
      <c r="K240">
        <v>0</v>
      </c>
      <c r="L240">
        <v>0</v>
      </c>
      <c r="M240">
        <v>20.2013</v>
      </c>
      <c r="N240">
        <v>0</v>
      </c>
      <c r="O240">
        <f>Tabelle13[[#This Row],[Roll]]-+Tabelle13[[#This Row],[Pitch]]</f>
        <v>-17.007800000000003</v>
      </c>
      <c r="P240">
        <f>SQRT(Tabelle13[[#This Row],[X]]^2 + Tabelle13[[#This Row],[Y]]^2 +Tabelle13[[#This Row],[Z]]^2)</f>
        <v>406.24590153611399</v>
      </c>
      <c r="Q240">
        <v>-249.52</v>
      </c>
      <c r="R240">
        <v>19.236499999999999</v>
      </c>
      <c r="S240">
        <v>-153.66900000000001</v>
      </c>
      <c r="T240">
        <v>89.169300000000007</v>
      </c>
      <c r="U240">
        <v>-28.827200000000001</v>
      </c>
      <c r="V240">
        <v>-11.8194</v>
      </c>
    </row>
    <row r="241" spans="1:22">
      <c r="A241">
        <v>5406</v>
      </c>
      <c r="B241">
        <v>0</v>
      </c>
      <c r="C241">
        <v>121.53700000000001</v>
      </c>
      <c r="D241">
        <v>-56.506700000000002</v>
      </c>
      <c r="E241">
        <v>-383.49900000000002</v>
      </c>
      <c r="F241">
        <v>-90.830699999999993</v>
      </c>
      <c r="G241">
        <v>28.827200000000001</v>
      </c>
      <c r="H241">
        <v>11.8194</v>
      </c>
      <c r="I241" t="e">
        <f>IF(AND(Tabelle13[[#This Row],[AreaPx]]&gt;0,NOT(Tabelle13[[#This Row],[AreaPx]]="inf")),Tabelle13[[#This Row],[AreaPx]], NA())</f>
        <v>#N/A</v>
      </c>
      <c r="J241">
        <v>0</v>
      </c>
      <c r="K241">
        <v>0</v>
      </c>
      <c r="L241">
        <v>0</v>
      </c>
      <c r="M241">
        <v>20.2013</v>
      </c>
      <c r="N241">
        <v>0</v>
      </c>
      <c r="O241">
        <f>Tabelle13[[#This Row],[Roll]]-+Tabelle13[[#This Row],[Pitch]]</f>
        <v>-17.007800000000003</v>
      </c>
      <c r="P241">
        <f>SQRT(Tabelle13[[#This Row],[X]]^2 + Tabelle13[[#This Row],[Y]]^2 +Tabelle13[[#This Row],[Z]]^2)</f>
        <v>406.24590153611399</v>
      </c>
      <c r="Q241">
        <v>-249.52</v>
      </c>
      <c r="R241">
        <v>19.236499999999999</v>
      </c>
      <c r="S241">
        <v>-153.66900000000001</v>
      </c>
      <c r="T241">
        <v>89.169300000000007</v>
      </c>
      <c r="U241">
        <v>-28.827200000000001</v>
      </c>
      <c r="V241">
        <v>-11.8194</v>
      </c>
    </row>
    <row r="242" spans="1:22">
      <c r="A242">
        <v>5425</v>
      </c>
      <c r="B242">
        <v>0</v>
      </c>
      <c r="C242">
        <v>121.53700000000001</v>
      </c>
      <c r="D242">
        <v>-56.506700000000002</v>
      </c>
      <c r="E242">
        <v>-383.49900000000002</v>
      </c>
      <c r="F242">
        <v>-90.830699999999993</v>
      </c>
      <c r="G242">
        <v>28.827200000000001</v>
      </c>
      <c r="H242">
        <v>11.8194</v>
      </c>
      <c r="I242" t="e">
        <f>IF(AND(Tabelle13[[#This Row],[AreaPx]]&gt;0,NOT(Tabelle13[[#This Row],[AreaPx]]="inf")),Tabelle13[[#This Row],[AreaPx]], NA())</f>
        <v>#N/A</v>
      </c>
      <c r="J242">
        <v>0</v>
      </c>
      <c r="K242">
        <v>0</v>
      </c>
      <c r="L242">
        <v>0</v>
      </c>
      <c r="M242">
        <v>20.2013</v>
      </c>
      <c r="N242">
        <v>0</v>
      </c>
      <c r="O242">
        <f>Tabelle13[[#This Row],[Roll]]-+Tabelle13[[#This Row],[Pitch]]</f>
        <v>-17.007800000000003</v>
      </c>
      <c r="P242">
        <f>SQRT(Tabelle13[[#This Row],[X]]^2 + Tabelle13[[#This Row],[Y]]^2 +Tabelle13[[#This Row],[Z]]^2)</f>
        <v>406.24590153611399</v>
      </c>
      <c r="Q242">
        <v>-249.52</v>
      </c>
      <c r="R242">
        <v>19.236499999999999</v>
      </c>
      <c r="S242">
        <v>-153.66900000000001</v>
      </c>
      <c r="T242">
        <v>89.169300000000007</v>
      </c>
      <c r="U242">
        <v>-28.827200000000001</v>
      </c>
      <c r="V242">
        <v>-11.8194</v>
      </c>
    </row>
    <row r="243" spans="1:22">
      <c r="A243">
        <v>5437</v>
      </c>
      <c r="B243">
        <v>0</v>
      </c>
      <c r="C243">
        <v>121.53700000000001</v>
      </c>
      <c r="D243">
        <v>-56.506700000000002</v>
      </c>
      <c r="E243">
        <v>-383.49900000000002</v>
      </c>
      <c r="F243">
        <v>-90.830699999999993</v>
      </c>
      <c r="G243">
        <v>28.827200000000001</v>
      </c>
      <c r="H243">
        <v>11.8194</v>
      </c>
      <c r="I243" t="e">
        <f>IF(AND(Tabelle13[[#This Row],[AreaPx]]&gt;0,NOT(Tabelle13[[#This Row],[AreaPx]]="inf")),Tabelle13[[#This Row],[AreaPx]], NA())</f>
        <v>#N/A</v>
      </c>
      <c r="J243">
        <v>0</v>
      </c>
      <c r="K243">
        <v>0</v>
      </c>
      <c r="L243">
        <v>0</v>
      </c>
      <c r="M243">
        <v>20.2013</v>
      </c>
      <c r="N243">
        <v>0</v>
      </c>
      <c r="O243">
        <f>Tabelle13[[#This Row],[Roll]]-+Tabelle13[[#This Row],[Pitch]]</f>
        <v>-17.007800000000003</v>
      </c>
      <c r="P243">
        <f>SQRT(Tabelle13[[#This Row],[X]]^2 + Tabelle13[[#This Row],[Y]]^2 +Tabelle13[[#This Row],[Z]]^2)</f>
        <v>406.24590153611399</v>
      </c>
      <c r="Q243">
        <v>-249.52</v>
      </c>
      <c r="R243">
        <v>19.236499999999999</v>
      </c>
      <c r="S243">
        <v>-153.66900000000001</v>
      </c>
      <c r="T243">
        <v>89.169300000000007</v>
      </c>
      <c r="U243">
        <v>-28.827200000000001</v>
      </c>
      <c r="V243">
        <v>-11.8194</v>
      </c>
    </row>
    <row r="244" spans="1:22">
      <c r="A244">
        <v>5444</v>
      </c>
      <c r="B244">
        <v>0</v>
      </c>
      <c r="C244">
        <v>121.53700000000001</v>
      </c>
      <c r="D244">
        <v>-56.506700000000002</v>
      </c>
      <c r="E244">
        <v>-383.49900000000002</v>
      </c>
      <c r="F244">
        <v>-90.830699999999993</v>
      </c>
      <c r="G244">
        <v>28.827200000000001</v>
      </c>
      <c r="H244">
        <v>11.8194</v>
      </c>
      <c r="I244" t="e">
        <f>IF(AND(Tabelle13[[#This Row],[AreaPx]]&gt;0,NOT(Tabelle13[[#This Row],[AreaPx]]="inf")),Tabelle13[[#This Row],[AreaPx]], NA())</f>
        <v>#N/A</v>
      </c>
      <c r="J244">
        <v>0</v>
      </c>
      <c r="K244">
        <v>0</v>
      </c>
      <c r="L244">
        <v>0</v>
      </c>
      <c r="M244">
        <v>20.2013</v>
      </c>
      <c r="N244">
        <v>0</v>
      </c>
      <c r="O244">
        <f>Tabelle13[[#This Row],[Roll]]-+Tabelle13[[#This Row],[Pitch]]</f>
        <v>-17.007800000000003</v>
      </c>
      <c r="P244">
        <f>SQRT(Tabelle13[[#This Row],[X]]^2 + Tabelle13[[#This Row],[Y]]^2 +Tabelle13[[#This Row],[Z]]^2)</f>
        <v>406.24590153611399</v>
      </c>
      <c r="Q244">
        <v>-249.52</v>
      </c>
      <c r="R244">
        <v>19.236499999999999</v>
      </c>
      <c r="S244">
        <v>-153.66900000000001</v>
      </c>
      <c r="T244">
        <v>89.169300000000007</v>
      </c>
      <c r="U244">
        <v>-28.827200000000001</v>
      </c>
      <c r="V244">
        <v>-11.8194</v>
      </c>
    </row>
    <row r="245" spans="1:22">
      <c r="A245">
        <v>5469</v>
      </c>
      <c r="B245">
        <v>0</v>
      </c>
      <c r="C245">
        <v>121.53700000000001</v>
      </c>
      <c r="D245">
        <v>-56.506700000000002</v>
      </c>
      <c r="E245">
        <v>-383.49900000000002</v>
      </c>
      <c r="F245">
        <v>-90.830699999999993</v>
      </c>
      <c r="G245">
        <v>28.827200000000001</v>
      </c>
      <c r="H245">
        <v>11.8194</v>
      </c>
      <c r="I245" t="e">
        <f>IF(AND(Tabelle13[[#This Row],[AreaPx]]&gt;0,NOT(Tabelle13[[#This Row],[AreaPx]]="inf")),Tabelle13[[#This Row],[AreaPx]], NA())</f>
        <v>#N/A</v>
      </c>
      <c r="J245">
        <v>0</v>
      </c>
      <c r="K245">
        <v>0</v>
      </c>
      <c r="L245">
        <v>0</v>
      </c>
      <c r="M245">
        <v>20.2013</v>
      </c>
      <c r="N245">
        <v>0</v>
      </c>
      <c r="O245">
        <f>Tabelle13[[#This Row],[Roll]]-+Tabelle13[[#This Row],[Pitch]]</f>
        <v>-17.007800000000003</v>
      </c>
      <c r="P245">
        <f>SQRT(Tabelle13[[#This Row],[X]]^2 + Tabelle13[[#This Row],[Y]]^2 +Tabelle13[[#This Row],[Z]]^2)</f>
        <v>406.24590153611399</v>
      </c>
      <c r="Q245">
        <v>-249.52</v>
      </c>
      <c r="R245">
        <v>19.236499999999999</v>
      </c>
      <c r="S245">
        <v>-153.66900000000001</v>
      </c>
      <c r="T245">
        <v>89.169300000000007</v>
      </c>
      <c r="U245">
        <v>-28.827200000000001</v>
      </c>
      <c r="V245">
        <v>-11.8194</v>
      </c>
    </row>
    <row r="246" spans="1:22">
      <c r="A246">
        <v>5485</v>
      </c>
      <c r="B246">
        <v>0</v>
      </c>
      <c r="C246">
        <v>121.53700000000001</v>
      </c>
      <c r="D246">
        <v>-56.506700000000002</v>
      </c>
      <c r="E246">
        <v>-383.49900000000002</v>
      </c>
      <c r="F246">
        <v>-90.830699999999993</v>
      </c>
      <c r="G246">
        <v>28.827200000000001</v>
      </c>
      <c r="H246">
        <v>11.8194</v>
      </c>
      <c r="I246" t="e">
        <f>IF(AND(Tabelle13[[#This Row],[AreaPx]]&gt;0,NOT(Tabelle13[[#This Row],[AreaPx]]="inf")),Tabelle13[[#This Row],[AreaPx]], NA())</f>
        <v>#N/A</v>
      </c>
      <c r="J246">
        <v>0</v>
      </c>
      <c r="K246">
        <v>0</v>
      </c>
      <c r="L246">
        <v>0</v>
      </c>
      <c r="M246">
        <v>20.2013</v>
      </c>
      <c r="N246">
        <v>0</v>
      </c>
      <c r="O246">
        <f>Tabelle13[[#This Row],[Roll]]-+Tabelle13[[#This Row],[Pitch]]</f>
        <v>-17.007800000000003</v>
      </c>
      <c r="P246">
        <f>SQRT(Tabelle13[[#This Row],[X]]^2 + Tabelle13[[#This Row],[Y]]^2 +Tabelle13[[#This Row],[Z]]^2)</f>
        <v>406.24590153611399</v>
      </c>
      <c r="Q246">
        <v>-249.52</v>
      </c>
      <c r="R246">
        <v>19.236499999999999</v>
      </c>
      <c r="S246">
        <v>-153.66900000000001</v>
      </c>
      <c r="T246">
        <v>89.169300000000007</v>
      </c>
      <c r="U246">
        <v>-28.827200000000001</v>
      </c>
      <c r="V246">
        <v>-11.8194</v>
      </c>
    </row>
    <row r="247" spans="1:22">
      <c r="A247">
        <v>5508</v>
      </c>
      <c r="B247">
        <v>0</v>
      </c>
      <c r="C247">
        <v>121.53700000000001</v>
      </c>
      <c r="D247">
        <v>-56.506700000000002</v>
      </c>
      <c r="E247">
        <v>-383.49900000000002</v>
      </c>
      <c r="F247">
        <v>-90.830699999999993</v>
      </c>
      <c r="G247">
        <v>28.827200000000001</v>
      </c>
      <c r="H247">
        <v>11.8194</v>
      </c>
      <c r="I247" t="e">
        <f>IF(AND(Tabelle13[[#This Row],[AreaPx]]&gt;0,NOT(Tabelle13[[#This Row],[AreaPx]]="inf")),Tabelle13[[#This Row],[AreaPx]], NA())</f>
        <v>#N/A</v>
      </c>
      <c r="J247">
        <v>0</v>
      </c>
      <c r="K247">
        <v>0</v>
      </c>
      <c r="L247">
        <v>0</v>
      </c>
      <c r="M247">
        <v>20.2013</v>
      </c>
      <c r="N247">
        <v>0</v>
      </c>
      <c r="O247">
        <f>Tabelle13[[#This Row],[Roll]]-+Tabelle13[[#This Row],[Pitch]]</f>
        <v>-17.007800000000003</v>
      </c>
      <c r="P247">
        <f>SQRT(Tabelle13[[#This Row],[X]]^2 + Tabelle13[[#This Row],[Y]]^2 +Tabelle13[[#This Row],[Z]]^2)</f>
        <v>406.24590153611399</v>
      </c>
      <c r="Q247">
        <v>-249.52</v>
      </c>
      <c r="R247">
        <v>19.236499999999999</v>
      </c>
      <c r="S247">
        <v>-153.66900000000001</v>
      </c>
      <c r="T247">
        <v>89.169300000000007</v>
      </c>
      <c r="U247">
        <v>-28.827200000000001</v>
      </c>
      <c r="V247">
        <v>-11.8194</v>
      </c>
    </row>
    <row r="248" spans="1:22">
      <c r="A248">
        <v>5533</v>
      </c>
      <c r="B248">
        <v>0</v>
      </c>
      <c r="C248">
        <v>121.53700000000001</v>
      </c>
      <c r="D248">
        <v>-56.506700000000002</v>
      </c>
      <c r="E248">
        <v>-383.49900000000002</v>
      </c>
      <c r="F248">
        <v>-90.830699999999993</v>
      </c>
      <c r="G248">
        <v>28.827200000000001</v>
      </c>
      <c r="H248">
        <v>11.8194</v>
      </c>
      <c r="I248" t="e">
        <f>IF(AND(Tabelle13[[#This Row],[AreaPx]]&gt;0,NOT(Tabelle13[[#This Row],[AreaPx]]="inf")),Tabelle13[[#This Row],[AreaPx]], NA())</f>
        <v>#N/A</v>
      </c>
      <c r="J248">
        <v>0</v>
      </c>
      <c r="K248">
        <v>0</v>
      </c>
      <c r="L248">
        <v>0</v>
      </c>
      <c r="M248">
        <v>20.2013</v>
      </c>
      <c r="N248">
        <v>0</v>
      </c>
      <c r="O248">
        <f>Tabelle13[[#This Row],[Roll]]-+Tabelle13[[#This Row],[Pitch]]</f>
        <v>-17.007800000000003</v>
      </c>
      <c r="P248">
        <f>SQRT(Tabelle13[[#This Row],[X]]^2 + Tabelle13[[#This Row],[Y]]^2 +Tabelle13[[#This Row],[Z]]^2)</f>
        <v>406.24590153611399</v>
      </c>
      <c r="Q248">
        <v>-249.52</v>
      </c>
      <c r="R248">
        <v>19.236499999999999</v>
      </c>
      <c r="S248">
        <v>-153.66900000000001</v>
      </c>
      <c r="T248">
        <v>89.169300000000007</v>
      </c>
      <c r="U248">
        <v>-28.827200000000001</v>
      </c>
      <c r="V248">
        <v>-11.8194</v>
      </c>
    </row>
    <row r="249" spans="1:22">
      <c r="A249">
        <v>5551</v>
      </c>
      <c r="B249">
        <v>0</v>
      </c>
      <c r="C249">
        <v>121.53700000000001</v>
      </c>
      <c r="D249">
        <v>-56.506700000000002</v>
      </c>
      <c r="E249">
        <v>-383.49900000000002</v>
      </c>
      <c r="F249">
        <v>-90.830699999999993</v>
      </c>
      <c r="G249">
        <v>28.827200000000001</v>
      </c>
      <c r="H249">
        <v>11.8194</v>
      </c>
      <c r="I249" t="e">
        <f>IF(AND(Tabelle13[[#This Row],[AreaPx]]&gt;0,NOT(Tabelle13[[#This Row],[AreaPx]]="inf")),Tabelle13[[#This Row],[AreaPx]], NA())</f>
        <v>#N/A</v>
      </c>
      <c r="J249">
        <v>0</v>
      </c>
      <c r="K249">
        <v>0</v>
      </c>
      <c r="L249">
        <v>0</v>
      </c>
      <c r="M249">
        <v>20.2013</v>
      </c>
      <c r="N249">
        <v>0</v>
      </c>
      <c r="O249">
        <f>Tabelle13[[#This Row],[Roll]]-+Tabelle13[[#This Row],[Pitch]]</f>
        <v>-17.007800000000003</v>
      </c>
      <c r="P249">
        <f>SQRT(Tabelle13[[#This Row],[X]]^2 + Tabelle13[[#This Row],[Y]]^2 +Tabelle13[[#This Row],[Z]]^2)</f>
        <v>406.24590153611399</v>
      </c>
      <c r="Q249">
        <v>-249.52</v>
      </c>
      <c r="R249">
        <v>19.236499999999999</v>
      </c>
      <c r="S249">
        <v>-153.66900000000001</v>
      </c>
      <c r="T249">
        <v>89.169300000000007</v>
      </c>
      <c r="U249">
        <v>-28.827200000000001</v>
      </c>
      <c r="V249">
        <v>-11.8194</v>
      </c>
    </row>
    <row r="250" spans="1:22">
      <c r="A250">
        <v>5575</v>
      </c>
      <c r="B250">
        <v>0</v>
      </c>
      <c r="C250">
        <v>121.53700000000001</v>
      </c>
      <c r="D250">
        <v>-56.506700000000002</v>
      </c>
      <c r="E250">
        <v>-383.49900000000002</v>
      </c>
      <c r="F250">
        <v>-90.830699999999993</v>
      </c>
      <c r="G250">
        <v>28.827200000000001</v>
      </c>
      <c r="H250">
        <v>11.8194</v>
      </c>
      <c r="I250" t="e">
        <f>IF(AND(Tabelle13[[#This Row],[AreaPx]]&gt;0,NOT(Tabelle13[[#This Row],[AreaPx]]="inf")),Tabelle13[[#This Row],[AreaPx]], NA())</f>
        <v>#N/A</v>
      </c>
      <c r="J250">
        <v>0</v>
      </c>
      <c r="K250">
        <v>0</v>
      </c>
      <c r="L250">
        <v>0</v>
      </c>
      <c r="M250">
        <v>20.2013</v>
      </c>
      <c r="N250">
        <v>0</v>
      </c>
      <c r="O250">
        <f>Tabelle13[[#This Row],[Roll]]-+Tabelle13[[#This Row],[Pitch]]</f>
        <v>-17.007800000000003</v>
      </c>
      <c r="P250">
        <f>SQRT(Tabelle13[[#This Row],[X]]^2 + Tabelle13[[#This Row],[Y]]^2 +Tabelle13[[#This Row],[Z]]^2)</f>
        <v>406.24590153611399</v>
      </c>
      <c r="Q250">
        <v>-249.52</v>
      </c>
      <c r="R250">
        <v>19.236499999999999</v>
      </c>
      <c r="S250">
        <v>-153.66900000000001</v>
      </c>
      <c r="T250">
        <v>89.169300000000007</v>
      </c>
      <c r="U250">
        <v>-28.827200000000001</v>
      </c>
      <c r="V250">
        <v>-11.8194</v>
      </c>
    </row>
    <row r="251" spans="1:22">
      <c r="A251">
        <v>5601</v>
      </c>
      <c r="B251">
        <v>0</v>
      </c>
      <c r="C251">
        <v>121.53700000000001</v>
      </c>
      <c r="D251">
        <v>-56.506700000000002</v>
      </c>
      <c r="E251">
        <v>-383.49900000000002</v>
      </c>
      <c r="F251">
        <v>-90.830699999999993</v>
      </c>
      <c r="G251">
        <v>28.827200000000001</v>
      </c>
      <c r="H251">
        <v>11.8194</v>
      </c>
      <c r="I251" t="e">
        <f>IF(AND(Tabelle13[[#This Row],[AreaPx]]&gt;0,NOT(Tabelle13[[#This Row],[AreaPx]]="inf")),Tabelle13[[#This Row],[AreaPx]], NA())</f>
        <v>#N/A</v>
      </c>
      <c r="J251">
        <v>0</v>
      </c>
      <c r="K251">
        <v>0</v>
      </c>
      <c r="L251">
        <v>0</v>
      </c>
      <c r="M251">
        <v>20.2013</v>
      </c>
      <c r="N251">
        <v>0</v>
      </c>
      <c r="O251">
        <f>Tabelle13[[#This Row],[Roll]]-+Tabelle13[[#This Row],[Pitch]]</f>
        <v>-17.007800000000003</v>
      </c>
      <c r="P251">
        <f>SQRT(Tabelle13[[#This Row],[X]]^2 + Tabelle13[[#This Row],[Y]]^2 +Tabelle13[[#This Row],[Z]]^2)</f>
        <v>406.24590153611399</v>
      </c>
      <c r="Q251">
        <v>-249.52</v>
      </c>
      <c r="R251">
        <v>19.236499999999999</v>
      </c>
      <c r="S251">
        <v>-153.66900000000001</v>
      </c>
      <c r="T251">
        <v>89.169300000000007</v>
      </c>
      <c r="U251">
        <v>-28.827200000000001</v>
      </c>
      <c r="V251">
        <v>-11.8194</v>
      </c>
    </row>
    <row r="252" spans="1:22">
      <c r="A252">
        <v>5617</v>
      </c>
      <c r="B252">
        <v>0</v>
      </c>
      <c r="C252">
        <v>121.53700000000001</v>
      </c>
      <c r="D252">
        <v>-56.506700000000002</v>
      </c>
      <c r="E252">
        <v>-383.49900000000002</v>
      </c>
      <c r="F252">
        <v>-90.830699999999993</v>
      </c>
      <c r="G252">
        <v>28.827200000000001</v>
      </c>
      <c r="H252">
        <v>11.8194</v>
      </c>
      <c r="I252" t="e">
        <f>IF(AND(Tabelle13[[#This Row],[AreaPx]]&gt;0,NOT(Tabelle13[[#This Row],[AreaPx]]="inf")),Tabelle13[[#This Row],[AreaPx]], NA())</f>
        <v>#N/A</v>
      </c>
      <c r="J252">
        <v>0</v>
      </c>
      <c r="K252">
        <v>0</v>
      </c>
      <c r="L252">
        <v>0</v>
      </c>
      <c r="M252">
        <v>20.2013</v>
      </c>
      <c r="N252">
        <v>0</v>
      </c>
      <c r="O252">
        <f>Tabelle13[[#This Row],[Roll]]-+Tabelle13[[#This Row],[Pitch]]</f>
        <v>-17.007800000000003</v>
      </c>
      <c r="P252">
        <f>SQRT(Tabelle13[[#This Row],[X]]^2 + Tabelle13[[#This Row],[Y]]^2 +Tabelle13[[#This Row],[Z]]^2)</f>
        <v>406.24590153611399</v>
      </c>
      <c r="Q252">
        <v>-249.52</v>
      </c>
      <c r="R252">
        <v>19.236499999999999</v>
      </c>
      <c r="S252">
        <v>-153.66900000000001</v>
      </c>
      <c r="T252">
        <v>89.169300000000007</v>
      </c>
      <c r="U252">
        <v>-28.827200000000001</v>
      </c>
      <c r="V252">
        <v>-11.8194</v>
      </c>
    </row>
    <row r="253" spans="1:22">
      <c r="A253">
        <v>5637</v>
      </c>
      <c r="B253">
        <v>0</v>
      </c>
      <c r="C253">
        <v>121.53700000000001</v>
      </c>
      <c r="D253">
        <v>-56.506700000000002</v>
      </c>
      <c r="E253">
        <v>-383.49900000000002</v>
      </c>
      <c r="F253">
        <v>-90.830699999999993</v>
      </c>
      <c r="G253">
        <v>28.827200000000001</v>
      </c>
      <c r="H253">
        <v>11.8194</v>
      </c>
      <c r="I253" t="e">
        <f>IF(AND(Tabelle13[[#This Row],[AreaPx]]&gt;0,NOT(Tabelle13[[#This Row],[AreaPx]]="inf")),Tabelle13[[#This Row],[AreaPx]], NA())</f>
        <v>#N/A</v>
      </c>
      <c r="J253">
        <v>0</v>
      </c>
      <c r="K253">
        <v>0</v>
      </c>
      <c r="L253">
        <v>0</v>
      </c>
      <c r="M253">
        <v>20.2013</v>
      </c>
      <c r="N253">
        <v>0</v>
      </c>
      <c r="O253">
        <f>Tabelle13[[#This Row],[Roll]]-+Tabelle13[[#This Row],[Pitch]]</f>
        <v>-17.007800000000003</v>
      </c>
      <c r="P253">
        <f>SQRT(Tabelle13[[#This Row],[X]]^2 + Tabelle13[[#This Row],[Y]]^2 +Tabelle13[[#This Row],[Z]]^2)</f>
        <v>406.24590153611399</v>
      </c>
      <c r="Q253">
        <v>-249.52</v>
      </c>
      <c r="R253">
        <v>19.236499999999999</v>
      </c>
      <c r="S253">
        <v>-153.66900000000001</v>
      </c>
      <c r="T253">
        <v>89.169300000000007</v>
      </c>
      <c r="U253">
        <v>-28.827200000000001</v>
      </c>
      <c r="V253">
        <v>-11.8194</v>
      </c>
    </row>
    <row r="254" spans="1:22">
      <c r="A254">
        <v>5649</v>
      </c>
      <c r="B254">
        <v>0</v>
      </c>
      <c r="C254">
        <v>121.53700000000001</v>
      </c>
      <c r="D254">
        <v>-56.506700000000002</v>
      </c>
      <c r="E254">
        <v>-383.49900000000002</v>
      </c>
      <c r="F254">
        <v>-90.830699999999993</v>
      </c>
      <c r="G254">
        <v>28.827200000000001</v>
      </c>
      <c r="H254">
        <v>11.8194</v>
      </c>
      <c r="I254" t="e">
        <f>IF(AND(Tabelle13[[#This Row],[AreaPx]]&gt;0,NOT(Tabelle13[[#This Row],[AreaPx]]="inf")),Tabelle13[[#This Row],[AreaPx]], NA())</f>
        <v>#N/A</v>
      </c>
      <c r="J254">
        <v>0</v>
      </c>
      <c r="K254">
        <v>0</v>
      </c>
      <c r="L254">
        <v>0</v>
      </c>
      <c r="M254">
        <v>20.2013</v>
      </c>
      <c r="N254">
        <v>0</v>
      </c>
      <c r="O254">
        <f>Tabelle13[[#This Row],[Roll]]-+Tabelle13[[#This Row],[Pitch]]</f>
        <v>-17.007800000000003</v>
      </c>
      <c r="P254">
        <f>SQRT(Tabelle13[[#This Row],[X]]^2 + Tabelle13[[#This Row],[Y]]^2 +Tabelle13[[#This Row],[Z]]^2)</f>
        <v>406.24590153611399</v>
      </c>
      <c r="Q254">
        <v>-249.52</v>
      </c>
      <c r="R254">
        <v>19.236499999999999</v>
      </c>
      <c r="S254">
        <v>-153.66900000000001</v>
      </c>
      <c r="T254">
        <v>89.169300000000007</v>
      </c>
      <c r="U254">
        <v>-28.827200000000001</v>
      </c>
      <c r="V254">
        <v>-11.8194</v>
      </c>
    </row>
    <row r="255" spans="1:22">
      <c r="A255">
        <v>5663</v>
      </c>
      <c r="B255">
        <v>0</v>
      </c>
      <c r="C255">
        <v>121.53700000000001</v>
      </c>
      <c r="D255">
        <v>-56.506700000000002</v>
      </c>
      <c r="E255">
        <v>-383.49900000000002</v>
      </c>
      <c r="F255">
        <v>-90.830699999999993</v>
      </c>
      <c r="G255">
        <v>28.827200000000001</v>
      </c>
      <c r="H255">
        <v>11.8194</v>
      </c>
      <c r="I255" t="e">
        <f>IF(AND(Tabelle13[[#This Row],[AreaPx]]&gt;0,NOT(Tabelle13[[#This Row],[AreaPx]]="inf")),Tabelle13[[#This Row],[AreaPx]], NA())</f>
        <v>#N/A</v>
      </c>
      <c r="J255">
        <v>0</v>
      </c>
      <c r="K255">
        <v>0</v>
      </c>
      <c r="L255">
        <v>0</v>
      </c>
      <c r="M255">
        <v>20.2013</v>
      </c>
      <c r="N255">
        <v>0</v>
      </c>
      <c r="O255">
        <f>Tabelle13[[#This Row],[Roll]]-+Tabelle13[[#This Row],[Pitch]]</f>
        <v>-17.007800000000003</v>
      </c>
      <c r="P255">
        <f>SQRT(Tabelle13[[#This Row],[X]]^2 + Tabelle13[[#This Row],[Y]]^2 +Tabelle13[[#This Row],[Z]]^2)</f>
        <v>406.24590153611399</v>
      </c>
      <c r="Q255">
        <v>-249.52</v>
      </c>
      <c r="R255">
        <v>19.236499999999999</v>
      </c>
      <c r="S255">
        <v>-153.66900000000001</v>
      </c>
      <c r="T255">
        <v>89.169300000000007</v>
      </c>
      <c r="U255">
        <v>-28.827200000000001</v>
      </c>
      <c r="V255">
        <v>-11.8194</v>
      </c>
    </row>
    <row r="256" spans="1:22">
      <c r="A256">
        <v>5671</v>
      </c>
      <c r="B256">
        <v>0</v>
      </c>
      <c r="C256">
        <v>121.53700000000001</v>
      </c>
      <c r="D256">
        <v>-56.506700000000002</v>
      </c>
      <c r="E256">
        <v>-383.49900000000002</v>
      </c>
      <c r="F256">
        <v>-90.830699999999993</v>
      </c>
      <c r="G256">
        <v>28.827200000000001</v>
      </c>
      <c r="H256">
        <v>11.8194</v>
      </c>
      <c r="I256" t="e">
        <f>IF(AND(Tabelle13[[#This Row],[AreaPx]]&gt;0,NOT(Tabelle13[[#This Row],[AreaPx]]="inf")),Tabelle13[[#This Row],[AreaPx]], NA())</f>
        <v>#N/A</v>
      </c>
      <c r="J256">
        <v>0</v>
      </c>
      <c r="K256">
        <v>0</v>
      </c>
      <c r="L256">
        <v>0</v>
      </c>
      <c r="M256">
        <v>20.2013</v>
      </c>
      <c r="N256">
        <v>0</v>
      </c>
      <c r="O256">
        <f>Tabelle13[[#This Row],[Roll]]-+Tabelle13[[#This Row],[Pitch]]</f>
        <v>-17.007800000000003</v>
      </c>
      <c r="P256">
        <f>SQRT(Tabelle13[[#This Row],[X]]^2 + Tabelle13[[#This Row],[Y]]^2 +Tabelle13[[#This Row],[Z]]^2)</f>
        <v>406.24590153611399</v>
      </c>
      <c r="Q256">
        <v>-249.52</v>
      </c>
      <c r="R256">
        <v>19.236499999999999</v>
      </c>
      <c r="S256">
        <v>-153.66900000000001</v>
      </c>
      <c r="T256">
        <v>89.169300000000007</v>
      </c>
      <c r="U256">
        <v>-28.827200000000001</v>
      </c>
      <c r="V256">
        <v>-11.8194</v>
      </c>
    </row>
    <row r="257" spans="1:22">
      <c r="A257">
        <v>5678</v>
      </c>
      <c r="B257">
        <v>0</v>
      </c>
      <c r="C257">
        <v>121.53700000000001</v>
      </c>
      <c r="D257">
        <v>-56.506700000000002</v>
      </c>
      <c r="E257">
        <v>-383.49900000000002</v>
      </c>
      <c r="F257">
        <v>-90.830699999999993</v>
      </c>
      <c r="G257">
        <v>28.827200000000001</v>
      </c>
      <c r="H257">
        <v>11.8194</v>
      </c>
      <c r="I257" t="e">
        <f>IF(AND(Tabelle13[[#This Row],[AreaPx]]&gt;0,NOT(Tabelle13[[#This Row],[AreaPx]]="inf")),Tabelle13[[#This Row],[AreaPx]], NA())</f>
        <v>#N/A</v>
      </c>
      <c r="J257">
        <v>0</v>
      </c>
      <c r="K257">
        <v>0</v>
      </c>
      <c r="L257">
        <v>0</v>
      </c>
      <c r="M257">
        <v>20.2013</v>
      </c>
      <c r="N257">
        <v>0</v>
      </c>
      <c r="O257">
        <f>Tabelle13[[#This Row],[Roll]]-+Tabelle13[[#This Row],[Pitch]]</f>
        <v>-17.007800000000003</v>
      </c>
      <c r="P257">
        <f>SQRT(Tabelle13[[#This Row],[X]]^2 + Tabelle13[[#This Row],[Y]]^2 +Tabelle13[[#This Row],[Z]]^2)</f>
        <v>406.24590153611399</v>
      </c>
      <c r="Q257">
        <v>-249.52</v>
      </c>
      <c r="R257">
        <v>19.236499999999999</v>
      </c>
      <c r="S257">
        <v>-153.66900000000001</v>
      </c>
      <c r="T257">
        <v>89.169300000000007</v>
      </c>
      <c r="U257">
        <v>-28.827200000000001</v>
      </c>
      <c r="V257">
        <v>-11.8194</v>
      </c>
    </row>
    <row r="258" spans="1:22">
      <c r="A258">
        <v>5703</v>
      </c>
      <c r="B258">
        <v>0</v>
      </c>
      <c r="C258">
        <v>121.53700000000001</v>
      </c>
      <c r="D258">
        <v>-56.506700000000002</v>
      </c>
      <c r="E258">
        <v>-383.49900000000002</v>
      </c>
      <c r="F258">
        <v>-90.830699999999993</v>
      </c>
      <c r="G258">
        <v>28.827200000000001</v>
      </c>
      <c r="H258">
        <v>11.8194</v>
      </c>
      <c r="I258" t="e">
        <f>IF(AND(Tabelle13[[#This Row],[AreaPx]]&gt;0,NOT(Tabelle13[[#This Row],[AreaPx]]="inf")),Tabelle13[[#This Row],[AreaPx]], NA())</f>
        <v>#N/A</v>
      </c>
      <c r="J258">
        <v>0</v>
      </c>
      <c r="K258">
        <v>0</v>
      </c>
      <c r="L258">
        <v>0</v>
      </c>
      <c r="M258">
        <v>20.2013</v>
      </c>
      <c r="N258">
        <v>0</v>
      </c>
      <c r="O258">
        <f>Tabelle13[[#This Row],[Roll]]-+Tabelle13[[#This Row],[Pitch]]</f>
        <v>-17.007800000000003</v>
      </c>
      <c r="P258">
        <f>SQRT(Tabelle13[[#This Row],[X]]^2 + Tabelle13[[#This Row],[Y]]^2 +Tabelle13[[#This Row],[Z]]^2)</f>
        <v>406.24590153611399</v>
      </c>
      <c r="Q258">
        <v>-249.52</v>
      </c>
      <c r="R258">
        <v>19.236499999999999</v>
      </c>
      <c r="S258">
        <v>-153.66900000000001</v>
      </c>
      <c r="T258">
        <v>89.169300000000007</v>
      </c>
      <c r="U258">
        <v>-28.827200000000001</v>
      </c>
      <c r="V258">
        <v>-11.8194</v>
      </c>
    </row>
    <row r="259" spans="1:22">
      <c r="A259">
        <v>5719</v>
      </c>
      <c r="B259">
        <v>0</v>
      </c>
      <c r="C259">
        <v>121.53700000000001</v>
      </c>
      <c r="D259">
        <v>-56.506700000000002</v>
      </c>
      <c r="E259">
        <v>-383.49900000000002</v>
      </c>
      <c r="F259">
        <v>-90.830699999999993</v>
      </c>
      <c r="G259">
        <v>28.827200000000001</v>
      </c>
      <c r="H259">
        <v>11.8194</v>
      </c>
      <c r="I259" t="e">
        <f>IF(AND(Tabelle13[[#This Row],[AreaPx]]&gt;0,NOT(Tabelle13[[#This Row],[AreaPx]]="inf")),Tabelle13[[#This Row],[AreaPx]], NA())</f>
        <v>#N/A</v>
      </c>
      <c r="J259">
        <v>0</v>
      </c>
      <c r="K259">
        <v>0</v>
      </c>
      <c r="L259">
        <v>0</v>
      </c>
      <c r="M259">
        <v>20.2013</v>
      </c>
      <c r="N259">
        <v>0</v>
      </c>
      <c r="O259">
        <f>Tabelle13[[#This Row],[Roll]]-+Tabelle13[[#This Row],[Pitch]]</f>
        <v>-17.007800000000003</v>
      </c>
      <c r="P259">
        <f>SQRT(Tabelle13[[#This Row],[X]]^2 + Tabelle13[[#This Row],[Y]]^2 +Tabelle13[[#This Row],[Z]]^2)</f>
        <v>406.24590153611399</v>
      </c>
      <c r="Q259">
        <v>-249.52</v>
      </c>
      <c r="R259">
        <v>19.236499999999999</v>
      </c>
      <c r="S259">
        <v>-153.66900000000001</v>
      </c>
      <c r="T259">
        <v>89.169300000000007</v>
      </c>
      <c r="U259">
        <v>-28.827200000000001</v>
      </c>
      <c r="V259">
        <v>-11.8194</v>
      </c>
    </row>
    <row r="260" spans="1:22">
      <c r="A260">
        <v>5743</v>
      </c>
      <c r="B260">
        <v>0</v>
      </c>
      <c r="C260">
        <v>121.53700000000001</v>
      </c>
      <c r="D260">
        <v>-56.506700000000002</v>
      </c>
      <c r="E260">
        <v>-383.49900000000002</v>
      </c>
      <c r="F260">
        <v>-90.830699999999993</v>
      </c>
      <c r="G260">
        <v>28.827200000000001</v>
      </c>
      <c r="H260">
        <v>11.8194</v>
      </c>
      <c r="I260" t="e">
        <f>IF(AND(Tabelle13[[#This Row],[AreaPx]]&gt;0,NOT(Tabelle13[[#This Row],[AreaPx]]="inf")),Tabelle13[[#This Row],[AreaPx]], NA())</f>
        <v>#N/A</v>
      </c>
      <c r="J260">
        <v>0</v>
      </c>
      <c r="K260">
        <v>0</v>
      </c>
      <c r="L260">
        <v>0</v>
      </c>
      <c r="M260">
        <v>20.2013</v>
      </c>
      <c r="N260">
        <v>0</v>
      </c>
      <c r="O260">
        <f>Tabelle13[[#This Row],[Roll]]-+Tabelle13[[#This Row],[Pitch]]</f>
        <v>-17.007800000000003</v>
      </c>
      <c r="P260">
        <f>SQRT(Tabelle13[[#This Row],[X]]^2 + Tabelle13[[#This Row],[Y]]^2 +Tabelle13[[#This Row],[Z]]^2)</f>
        <v>406.24590153611399</v>
      </c>
      <c r="Q260">
        <v>-249.52</v>
      </c>
      <c r="R260">
        <v>19.236499999999999</v>
      </c>
      <c r="S260">
        <v>-153.66900000000001</v>
      </c>
      <c r="T260">
        <v>89.169300000000007</v>
      </c>
      <c r="U260">
        <v>-28.827200000000001</v>
      </c>
      <c r="V260">
        <v>-11.8194</v>
      </c>
    </row>
    <row r="261" spans="1:22">
      <c r="A261">
        <v>5770</v>
      </c>
      <c r="B261">
        <v>0</v>
      </c>
      <c r="C261">
        <v>121.53700000000001</v>
      </c>
      <c r="D261">
        <v>-56.506700000000002</v>
      </c>
      <c r="E261">
        <v>-383.49900000000002</v>
      </c>
      <c r="F261">
        <v>-90.830699999999993</v>
      </c>
      <c r="G261">
        <v>28.827200000000001</v>
      </c>
      <c r="H261">
        <v>11.8194</v>
      </c>
      <c r="I261" t="e">
        <f>IF(AND(Tabelle13[[#This Row],[AreaPx]]&gt;0,NOT(Tabelle13[[#This Row],[AreaPx]]="inf")),Tabelle13[[#This Row],[AreaPx]], NA())</f>
        <v>#N/A</v>
      </c>
      <c r="J261">
        <v>0</v>
      </c>
      <c r="K261">
        <v>0</v>
      </c>
      <c r="L261">
        <v>0</v>
      </c>
      <c r="M261">
        <v>20.2013</v>
      </c>
      <c r="N261">
        <v>0</v>
      </c>
      <c r="O261">
        <f>Tabelle13[[#This Row],[Roll]]-+Tabelle13[[#This Row],[Pitch]]</f>
        <v>-17.007800000000003</v>
      </c>
      <c r="P261">
        <f>SQRT(Tabelle13[[#This Row],[X]]^2 + Tabelle13[[#This Row],[Y]]^2 +Tabelle13[[#This Row],[Z]]^2)</f>
        <v>406.24590153611399</v>
      </c>
      <c r="Q261">
        <v>-249.52</v>
      </c>
      <c r="R261">
        <v>19.236499999999999</v>
      </c>
      <c r="S261">
        <v>-153.66900000000001</v>
      </c>
      <c r="T261">
        <v>89.169300000000007</v>
      </c>
      <c r="U261">
        <v>-28.827200000000001</v>
      </c>
      <c r="V261">
        <v>-11.8194</v>
      </c>
    </row>
    <row r="262" spans="1:22">
      <c r="A262">
        <v>5785</v>
      </c>
      <c r="B262">
        <v>0</v>
      </c>
      <c r="C262">
        <v>121.53700000000001</v>
      </c>
      <c r="D262">
        <v>-56.506700000000002</v>
      </c>
      <c r="E262">
        <v>-383.49900000000002</v>
      </c>
      <c r="F262">
        <v>-90.830699999999993</v>
      </c>
      <c r="G262">
        <v>28.827200000000001</v>
      </c>
      <c r="H262">
        <v>11.8194</v>
      </c>
      <c r="I262" t="e">
        <f>IF(AND(Tabelle13[[#This Row],[AreaPx]]&gt;0,NOT(Tabelle13[[#This Row],[AreaPx]]="inf")),Tabelle13[[#This Row],[AreaPx]], NA())</f>
        <v>#N/A</v>
      </c>
      <c r="J262">
        <v>0</v>
      </c>
      <c r="K262">
        <v>0</v>
      </c>
      <c r="L262">
        <v>0</v>
      </c>
      <c r="M262">
        <v>20.2013</v>
      </c>
      <c r="N262">
        <v>0</v>
      </c>
      <c r="O262">
        <f>Tabelle13[[#This Row],[Roll]]-+Tabelle13[[#This Row],[Pitch]]</f>
        <v>-17.007800000000003</v>
      </c>
      <c r="P262">
        <f>SQRT(Tabelle13[[#This Row],[X]]^2 + Tabelle13[[#This Row],[Y]]^2 +Tabelle13[[#This Row],[Z]]^2)</f>
        <v>406.24590153611399</v>
      </c>
      <c r="Q262">
        <v>-249.52</v>
      </c>
      <c r="R262">
        <v>19.236499999999999</v>
      </c>
      <c r="S262">
        <v>-153.66900000000001</v>
      </c>
      <c r="T262">
        <v>89.169300000000007</v>
      </c>
      <c r="U262">
        <v>-28.827200000000001</v>
      </c>
      <c r="V262">
        <v>-11.8194</v>
      </c>
    </row>
    <row r="263" spans="1:22">
      <c r="A263">
        <v>5808</v>
      </c>
      <c r="B263">
        <v>0</v>
      </c>
      <c r="C263">
        <v>121.53700000000001</v>
      </c>
      <c r="D263">
        <v>-56.506700000000002</v>
      </c>
      <c r="E263">
        <v>-383.49900000000002</v>
      </c>
      <c r="F263">
        <v>-90.830699999999993</v>
      </c>
      <c r="G263">
        <v>28.827200000000001</v>
      </c>
      <c r="H263">
        <v>11.8194</v>
      </c>
      <c r="I263" t="e">
        <f>IF(AND(Tabelle13[[#This Row],[AreaPx]]&gt;0,NOT(Tabelle13[[#This Row],[AreaPx]]="inf")),Tabelle13[[#This Row],[AreaPx]], NA())</f>
        <v>#N/A</v>
      </c>
      <c r="J263">
        <v>0</v>
      </c>
      <c r="K263">
        <v>0</v>
      </c>
      <c r="L263">
        <v>0</v>
      </c>
      <c r="M263">
        <v>20.2013</v>
      </c>
      <c r="N263">
        <v>0</v>
      </c>
      <c r="O263">
        <f>Tabelle13[[#This Row],[Roll]]-+Tabelle13[[#This Row],[Pitch]]</f>
        <v>-17.007800000000003</v>
      </c>
      <c r="P263">
        <f>SQRT(Tabelle13[[#This Row],[X]]^2 + Tabelle13[[#This Row],[Y]]^2 +Tabelle13[[#This Row],[Z]]^2)</f>
        <v>406.24590153611399</v>
      </c>
      <c r="Q263">
        <v>-249.52</v>
      </c>
      <c r="R263">
        <v>19.236499999999999</v>
      </c>
      <c r="S263">
        <v>-153.66900000000001</v>
      </c>
      <c r="T263">
        <v>89.169300000000007</v>
      </c>
      <c r="U263">
        <v>-28.827200000000001</v>
      </c>
      <c r="V263">
        <v>-11.8194</v>
      </c>
    </row>
    <row r="264" spans="1:22">
      <c r="A264">
        <v>5828</v>
      </c>
      <c r="B264">
        <v>0</v>
      </c>
      <c r="C264">
        <v>121.53700000000001</v>
      </c>
      <c r="D264">
        <v>-56.506700000000002</v>
      </c>
      <c r="E264">
        <v>-383.49900000000002</v>
      </c>
      <c r="F264">
        <v>-90.830699999999993</v>
      </c>
      <c r="G264">
        <v>28.827200000000001</v>
      </c>
      <c r="H264">
        <v>11.8194</v>
      </c>
      <c r="I264" t="e">
        <f>IF(AND(Tabelle13[[#This Row],[AreaPx]]&gt;0,NOT(Tabelle13[[#This Row],[AreaPx]]="inf")),Tabelle13[[#This Row],[AreaPx]], NA())</f>
        <v>#N/A</v>
      </c>
      <c r="J264">
        <v>0</v>
      </c>
      <c r="K264">
        <v>0</v>
      </c>
      <c r="L264">
        <v>0</v>
      </c>
      <c r="M264">
        <v>20.2013</v>
      </c>
      <c r="N264">
        <v>0</v>
      </c>
      <c r="O264">
        <f>Tabelle13[[#This Row],[Roll]]-+Tabelle13[[#This Row],[Pitch]]</f>
        <v>-17.007800000000003</v>
      </c>
      <c r="P264">
        <f>SQRT(Tabelle13[[#This Row],[X]]^2 + Tabelle13[[#This Row],[Y]]^2 +Tabelle13[[#This Row],[Z]]^2)</f>
        <v>406.24590153611399</v>
      </c>
      <c r="Q264">
        <v>-249.52</v>
      </c>
      <c r="R264">
        <v>19.236499999999999</v>
      </c>
      <c r="S264">
        <v>-153.66900000000001</v>
      </c>
      <c r="T264">
        <v>89.169300000000007</v>
      </c>
      <c r="U264">
        <v>-28.827200000000001</v>
      </c>
      <c r="V264">
        <v>-11.8194</v>
      </c>
    </row>
    <row r="265" spans="1:22">
      <c r="A265">
        <v>5838</v>
      </c>
      <c r="B265">
        <v>0</v>
      </c>
      <c r="C265">
        <v>121.53700000000001</v>
      </c>
      <c r="D265">
        <v>-56.506700000000002</v>
      </c>
      <c r="E265">
        <v>-383.49900000000002</v>
      </c>
      <c r="F265">
        <v>-90.830699999999993</v>
      </c>
      <c r="G265">
        <v>28.827200000000001</v>
      </c>
      <c r="H265">
        <v>11.8194</v>
      </c>
      <c r="I265" t="e">
        <f>IF(AND(Tabelle13[[#This Row],[AreaPx]]&gt;0,NOT(Tabelle13[[#This Row],[AreaPx]]="inf")),Tabelle13[[#This Row],[AreaPx]], NA())</f>
        <v>#N/A</v>
      </c>
      <c r="J265">
        <v>0</v>
      </c>
      <c r="K265">
        <v>0</v>
      </c>
      <c r="L265">
        <v>0</v>
      </c>
      <c r="M265">
        <v>20.2013</v>
      </c>
      <c r="N265">
        <v>0</v>
      </c>
      <c r="O265">
        <f>Tabelle13[[#This Row],[Roll]]-+Tabelle13[[#This Row],[Pitch]]</f>
        <v>-17.007800000000003</v>
      </c>
      <c r="P265">
        <f>SQRT(Tabelle13[[#This Row],[X]]^2 + Tabelle13[[#This Row],[Y]]^2 +Tabelle13[[#This Row],[Z]]^2)</f>
        <v>406.24590153611399</v>
      </c>
      <c r="Q265">
        <v>-249.52</v>
      </c>
      <c r="R265">
        <v>19.236499999999999</v>
      </c>
      <c r="S265">
        <v>-153.66900000000001</v>
      </c>
      <c r="T265">
        <v>89.169300000000007</v>
      </c>
      <c r="U265">
        <v>-28.827200000000001</v>
      </c>
      <c r="V265">
        <v>-11.8194</v>
      </c>
    </row>
    <row r="266" spans="1:22">
      <c r="A266">
        <v>5846</v>
      </c>
      <c r="B266">
        <v>0</v>
      </c>
      <c r="C266">
        <v>121.53700000000001</v>
      </c>
      <c r="D266">
        <v>-56.506700000000002</v>
      </c>
      <c r="E266">
        <v>-383.49900000000002</v>
      </c>
      <c r="F266">
        <v>-90.830699999999993</v>
      </c>
      <c r="G266">
        <v>28.827200000000001</v>
      </c>
      <c r="H266">
        <v>11.8194</v>
      </c>
      <c r="I266" t="e">
        <f>IF(AND(Tabelle13[[#This Row],[AreaPx]]&gt;0,NOT(Tabelle13[[#This Row],[AreaPx]]="inf")),Tabelle13[[#This Row],[AreaPx]], NA())</f>
        <v>#N/A</v>
      </c>
      <c r="J266">
        <v>0</v>
      </c>
      <c r="K266">
        <v>0</v>
      </c>
      <c r="L266">
        <v>0</v>
      </c>
      <c r="M266">
        <v>20.2013</v>
      </c>
      <c r="N266">
        <v>0</v>
      </c>
      <c r="O266">
        <f>Tabelle13[[#This Row],[Roll]]-+Tabelle13[[#This Row],[Pitch]]</f>
        <v>-17.007800000000003</v>
      </c>
      <c r="P266">
        <f>SQRT(Tabelle13[[#This Row],[X]]^2 + Tabelle13[[#This Row],[Y]]^2 +Tabelle13[[#This Row],[Z]]^2)</f>
        <v>406.24590153611399</v>
      </c>
      <c r="Q266">
        <v>-249.52</v>
      </c>
      <c r="R266">
        <v>19.236499999999999</v>
      </c>
      <c r="S266">
        <v>-153.66900000000001</v>
      </c>
      <c r="T266">
        <v>89.169300000000007</v>
      </c>
      <c r="U266">
        <v>-28.827200000000001</v>
      </c>
      <c r="V266">
        <v>-11.8194</v>
      </c>
    </row>
    <row r="267" spans="1:22">
      <c r="A267">
        <v>5874</v>
      </c>
      <c r="B267">
        <v>0</v>
      </c>
      <c r="C267">
        <v>121.53700000000001</v>
      </c>
      <c r="D267">
        <v>-56.506700000000002</v>
      </c>
      <c r="E267">
        <v>-383.49900000000002</v>
      </c>
      <c r="F267">
        <v>-90.830699999999993</v>
      </c>
      <c r="G267">
        <v>28.827200000000001</v>
      </c>
      <c r="H267">
        <v>11.8194</v>
      </c>
      <c r="I267" t="e">
        <f>IF(AND(Tabelle13[[#This Row],[AreaPx]]&gt;0,NOT(Tabelle13[[#This Row],[AreaPx]]="inf")),Tabelle13[[#This Row],[AreaPx]], NA())</f>
        <v>#N/A</v>
      </c>
      <c r="J267">
        <v>0</v>
      </c>
      <c r="K267">
        <v>0</v>
      </c>
      <c r="L267">
        <v>0</v>
      </c>
      <c r="M267">
        <v>20.2013</v>
      </c>
      <c r="N267">
        <v>0</v>
      </c>
      <c r="O267">
        <f>Tabelle13[[#This Row],[Roll]]-+Tabelle13[[#This Row],[Pitch]]</f>
        <v>-17.007800000000003</v>
      </c>
      <c r="P267">
        <f>SQRT(Tabelle13[[#This Row],[X]]^2 + Tabelle13[[#This Row],[Y]]^2 +Tabelle13[[#This Row],[Z]]^2)</f>
        <v>406.24590153611399</v>
      </c>
      <c r="Q267">
        <v>-249.52</v>
      </c>
      <c r="R267">
        <v>19.236499999999999</v>
      </c>
      <c r="S267">
        <v>-153.66900000000001</v>
      </c>
      <c r="T267">
        <v>89.169300000000007</v>
      </c>
      <c r="U267">
        <v>-28.827200000000001</v>
      </c>
      <c r="V267">
        <v>-11.8194</v>
      </c>
    </row>
    <row r="268" spans="1:22">
      <c r="A268">
        <v>5906</v>
      </c>
      <c r="B268">
        <v>0</v>
      </c>
      <c r="C268">
        <v>121.53700000000001</v>
      </c>
      <c r="D268">
        <v>-56.506700000000002</v>
      </c>
      <c r="E268">
        <v>-383.49900000000002</v>
      </c>
      <c r="F268">
        <v>-90.830699999999993</v>
      </c>
      <c r="G268">
        <v>28.827200000000001</v>
      </c>
      <c r="H268">
        <v>11.8194</v>
      </c>
      <c r="I268" t="e">
        <f>IF(AND(Tabelle13[[#This Row],[AreaPx]]&gt;0,NOT(Tabelle13[[#This Row],[AreaPx]]="inf")),Tabelle13[[#This Row],[AreaPx]], NA())</f>
        <v>#N/A</v>
      </c>
      <c r="J268">
        <v>0</v>
      </c>
      <c r="K268">
        <v>0</v>
      </c>
      <c r="L268">
        <v>0</v>
      </c>
      <c r="M268">
        <v>20.2013</v>
      </c>
      <c r="N268">
        <v>0</v>
      </c>
      <c r="O268">
        <f>Tabelle13[[#This Row],[Roll]]-+Tabelle13[[#This Row],[Pitch]]</f>
        <v>-17.007800000000003</v>
      </c>
      <c r="P268">
        <f>SQRT(Tabelle13[[#This Row],[X]]^2 + Tabelle13[[#This Row],[Y]]^2 +Tabelle13[[#This Row],[Z]]^2)</f>
        <v>406.24590153611399</v>
      </c>
      <c r="Q268">
        <v>-249.52</v>
      </c>
      <c r="R268">
        <v>19.236499999999999</v>
      </c>
      <c r="S268">
        <v>-153.66900000000001</v>
      </c>
      <c r="T268">
        <v>89.169300000000007</v>
      </c>
      <c r="U268">
        <v>-28.827200000000001</v>
      </c>
      <c r="V268">
        <v>-11.8194</v>
      </c>
    </row>
    <row r="269" spans="1:22">
      <c r="A269">
        <v>5933</v>
      </c>
      <c r="B269">
        <v>0</v>
      </c>
      <c r="C269">
        <v>121.53700000000001</v>
      </c>
      <c r="D269">
        <v>-56.506700000000002</v>
      </c>
      <c r="E269">
        <v>-383.49900000000002</v>
      </c>
      <c r="F269">
        <v>-90.830699999999993</v>
      </c>
      <c r="G269">
        <v>28.827200000000001</v>
      </c>
      <c r="H269">
        <v>11.8194</v>
      </c>
      <c r="I269" t="e">
        <f>IF(AND(Tabelle13[[#This Row],[AreaPx]]&gt;0,NOT(Tabelle13[[#This Row],[AreaPx]]="inf")),Tabelle13[[#This Row],[AreaPx]], NA())</f>
        <v>#N/A</v>
      </c>
      <c r="J269">
        <v>0</v>
      </c>
      <c r="K269">
        <v>0</v>
      </c>
      <c r="L269">
        <v>0</v>
      </c>
      <c r="M269">
        <v>20.2013</v>
      </c>
      <c r="N269">
        <v>0</v>
      </c>
      <c r="O269">
        <f>Tabelle13[[#This Row],[Roll]]-+Tabelle13[[#This Row],[Pitch]]</f>
        <v>-17.007800000000003</v>
      </c>
      <c r="P269">
        <f>SQRT(Tabelle13[[#This Row],[X]]^2 + Tabelle13[[#This Row],[Y]]^2 +Tabelle13[[#This Row],[Z]]^2)</f>
        <v>406.24590153611399</v>
      </c>
      <c r="Q269">
        <v>-249.52</v>
      </c>
      <c r="R269">
        <v>19.236499999999999</v>
      </c>
      <c r="S269">
        <v>-153.66900000000001</v>
      </c>
      <c r="T269">
        <v>89.169300000000007</v>
      </c>
      <c r="U269">
        <v>-28.827200000000001</v>
      </c>
      <c r="V269">
        <v>-11.8194</v>
      </c>
    </row>
    <row r="270" spans="1:22">
      <c r="A270">
        <v>5950</v>
      </c>
      <c r="B270">
        <v>0</v>
      </c>
      <c r="C270">
        <v>121.53700000000001</v>
      </c>
      <c r="D270">
        <v>-56.506700000000002</v>
      </c>
      <c r="E270">
        <v>-383.49900000000002</v>
      </c>
      <c r="F270">
        <v>-90.830699999999993</v>
      </c>
      <c r="G270">
        <v>28.827200000000001</v>
      </c>
      <c r="H270">
        <v>11.8194</v>
      </c>
      <c r="I270" t="e">
        <f>IF(AND(Tabelle13[[#This Row],[AreaPx]]&gt;0,NOT(Tabelle13[[#This Row],[AreaPx]]="inf")),Tabelle13[[#This Row],[AreaPx]], NA())</f>
        <v>#N/A</v>
      </c>
      <c r="J270">
        <v>0</v>
      </c>
      <c r="K270">
        <v>0</v>
      </c>
      <c r="L270">
        <v>0</v>
      </c>
      <c r="M270">
        <v>20.2013</v>
      </c>
      <c r="N270">
        <v>0</v>
      </c>
      <c r="O270">
        <f>Tabelle13[[#This Row],[Roll]]-+Tabelle13[[#This Row],[Pitch]]</f>
        <v>-17.007800000000003</v>
      </c>
      <c r="P270">
        <f>SQRT(Tabelle13[[#This Row],[X]]^2 + Tabelle13[[#This Row],[Y]]^2 +Tabelle13[[#This Row],[Z]]^2)</f>
        <v>406.24590153611399</v>
      </c>
      <c r="Q270">
        <v>-249.52</v>
      </c>
      <c r="R270">
        <v>19.236499999999999</v>
      </c>
      <c r="S270">
        <v>-153.66900000000001</v>
      </c>
      <c r="T270">
        <v>89.169300000000007</v>
      </c>
      <c r="U270">
        <v>-28.827200000000001</v>
      </c>
      <c r="V270">
        <v>-11.8194</v>
      </c>
    </row>
    <row r="271" spans="1:22">
      <c r="A271">
        <v>5969</v>
      </c>
      <c r="B271">
        <v>0</v>
      </c>
      <c r="C271">
        <v>121.53700000000001</v>
      </c>
      <c r="D271">
        <v>-56.506700000000002</v>
      </c>
      <c r="E271">
        <v>-383.49900000000002</v>
      </c>
      <c r="F271">
        <v>-90.830699999999993</v>
      </c>
      <c r="G271">
        <v>28.827200000000001</v>
      </c>
      <c r="H271">
        <v>11.8194</v>
      </c>
      <c r="I271" t="e">
        <f>IF(AND(Tabelle13[[#This Row],[AreaPx]]&gt;0,NOT(Tabelle13[[#This Row],[AreaPx]]="inf")),Tabelle13[[#This Row],[AreaPx]], NA())</f>
        <v>#N/A</v>
      </c>
      <c r="J271">
        <v>0</v>
      </c>
      <c r="K271">
        <v>0</v>
      </c>
      <c r="L271">
        <v>0</v>
      </c>
      <c r="M271">
        <v>20.2013</v>
      </c>
      <c r="N271">
        <v>0</v>
      </c>
      <c r="O271">
        <f>Tabelle13[[#This Row],[Roll]]-+Tabelle13[[#This Row],[Pitch]]</f>
        <v>-17.007800000000003</v>
      </c>
      <c r="P271">
        <f>SQRT(Tabelle13[[#This Row],[X]]^2 + Tabelle13[[#This Row],[Y]]^2 +Tabelle13[[#This Row],[Z]]^2)</f>
        <v>406.24590153611399</v>
      </c>
      <c r="Q271">
        <v>-249.52</v>
      </c>
      <c r="R271">
        <v>19.236499999999999</v>
      </c>
      <c r="S271">
        <v>-153.66900000000001</v>
      </c>
      <c r="T271">
        <v>89.169300000000007</v>
      </c>
      <c r="U271">
        <v>-28.827200000000001</v>
      </c>
      <c r="V271">
        <v>-11.8194</v>
      </c>
    </row>
    <row r="272" spans="1:22">
      <c r="A272">
        <v>5989</v>
      </c>
      <c r="B272">
        <v>0</v>
      </c>
      <c r="C272">
        <v>121.53700000000001</v>
      </c>
      <c r="D272">
        <v>-56.506700000000002</v>
      </c>
      <c r="E272">
        <v>-383.49900000000002</v>
      </c>
      <c r="F272">
        <v>-90.830699999999993</v>
      </c>
      <c r="G272">
        <v>28.827200000000001</v>
      </c>
      <c r="H272">
        <v>11.8194</v>
      </c>
      <c r="I272" t="e">
        <f>IF(AND(Tabelle13[[#This Row],[AreaPx]]&gt;0,NOT(Tabelle13[[#This Row],[AreaPx]]="inf")),Tabelle13[[#This Row],[AreaPx]], NA())</f>
        <v>#N/A</v>
      </c>
      <c r="J272">
        <v>0</v>
      </c>
      <c r="K272">
        <v>0</v>
      </c>
      <c r="L272">
        <v>0</v>
      </c>
      <c r="M272">
        <v>20.2013</v>
      </c>
      <c r="N272">
        <v>0</v>
      </c>
      <c r="O272">
        <f>Tabelle13[[#This Row],[Roll]]-+Tabelle13[[#This Row],[Pitch]]</f>
        <v>-17.007800000000003</v>
      </c>
      <c r="P272">
        <f>SQRT(Tabelle13[[#This Row],[X]]^2 + Tabelle13[[#This Row],[Y]]^2 +Tabelle13[[#This Row],[Z]]^2)</f>
        <v>406.24590153611399</v>
      </c>
      <c r="Q272">
        <v>-249.52</v>
      </c>
      <c r="R272">
        <v>19.236499999999999</v>
      </c>
      <c r="S272">
        <v>-153.66900000000001</v>
      </c>
      <c r="T272">
        <v>89.169300000000007</v>
      </c>
      <c r="U272">
        <v>-28.827200000000001</v>
      </c>
      <c r="V272">
        <v>-11.8194</v>
      </c>
    </row>
    <row r="273" spans="1:22">
      <c r="A273">
        <v>6009</v>
      </c>
      <c r="B273">
        <v>0</v>
      </c>
      <c r="C273">
        <v>121.53700000000001</v>
      </c>
      <c r="D273">
        <v>-56.506700000000002</v>
      </c>
      <c r="E273">
        <v>-383.49900000000002</v>
      </c>
      <c r="F273">
        <v>-90.830699999999993</v>
      </c>
      <c r="G273">
        <v>28.827200000000001</v>
      </c>
      <c r="H273">
        <v>11.8194</v>
      </c>
      <c r="I273" t="e">
        <f>IF(AND(Tabelle13[[#This Row],[AreaPx]]&gt;0,NOT(Tabelle13[[#This Row],[AreaPx]]="inf")),Tabelle13[[#This Row],[AreaPx]], NA())</f>
        <v>#N/A</v>
      </c>
      <c r="J273">
        <v>0</v>
      </c>
      <c r="K273">
        <v>0</v>
      </c>
      <c r="L273">
        <v>0</v>
      </c>
      <c r="M273">
        <v>20.2013</v>
      </c>
      <c r="N273">
        <v>0</v>
      </c>
      <c r="O273">
        <f>Tabelle13[[#This Row],[Roll]]-+Tabelle13[[#This Row],[Pitch]]</f>
        <v>-17.007800000000003</v>
      </c>
      <c r="P273">
        <f>SQRT(Tabelle13[[#This Row],[X]]^2 + Tabelle13[[#This Row],[Y]]^2 +Tabelle13[[#This Row],[Z]]^2)</f>
        <v>406.24590153611399</v>
      </c>
      <c r="Q273">
        <v>-249.52</v>
      </c>
      <c r="R273">
        <v>19.236499999999999</v>
      </c>
      <c r="S273">
        <v>-153.66900000000001</v>
      </c>
      <c r="T273">
        <v>89.169300000000007</v>
      </c>
      <c r="U273">
        <v>-28.827200000000001</v>
      </c>
      <c r="V273">
        <v>-11.8194</v>
      </c>
    </row>
    <row r="274" spans="1:22">
      <c r="A274">
        <v>6026</v>
      </c>
      <c r="B274">
        <v>0</v>
      </c>
      <c r="C274">
        <v>121.53700000000001</v>
      </c>
      <c r="D274">
        <v>-56.506700000000002</v>
      </c>
      <c r="E274">
        <v>-383.49900000000002</v>
      </c>
      <c r="F274">
        <v>-90.830699999999993</v>
      </c>
      <c r="G274">
        <v>28.827200000000001</v>
      </c>
      <c r="H274">
        <v>11.8194</v>
      </c>
      <c r="I274" t="e">
        <f>IF(AND(Tabelle13[[#This Row],[AreaPx]]&gt;0,NOT(Tabelle13[[#This Row],[AreaPx]]="inf")),Tabelle13[[#This Row],[AreaPx]], NA())</f>
        <v>#N/A</v>
      </c>
      <c r="J274">
        <v>0</v>
      </c>
      <c r="K274">
        <v>0</v>
      </c>
      <c r="L274">
        <v>0</v>
      </c>
      <c r="M274">
        <v>20.2013</v>
      </c>
      <c r="N274">
        <v>0</v>
      </c>
      <c r="O274">
        <f>Tabelle13[[#This Row],[Roll]]-+Tabelle13[[#This Row],[Pitch]]</f>
        <v>-17.007800000000003</v>
      </c>
      <c r="P274">
        <f>SQRT(Tabelle13[[#This Row],[X]]^2 + Tabelle13[[#This Row],[Y]]^2 +Tabelle13[[#This Row],[Z]]^2)</f>
        <v>406.24590153611399</v>
      </c>
      <c r="Q274">
        <v>-249.52</v>
      </c>
      <c r="R274">
        <v>19.236499999999999</v>
      </c>
      <c r="S274">
        <v>-153.66900000000001</v>
      </c>
      <c r="T274">
        <v>89.169300000000007</v>
      </c>
      <c r="U274">
        <v>-28.827200000000001</v>
      </c>
      <c r="V274">
        <v>-11.8194</v>
      </c>
    </row>
    <row r="275" spans="1:22">
      <c r="A275">
        <v>6037</v>
      </c>
      <c r="B275">
        <v>0</v>
      </c>
      <c r="C275">
        <v>121.53700000000001</v>
      </c>
      <c r="D275">
        <v>-56.506700000000002</v>
      </c>
      <c r="E275">
        <v>-383.49900000000002</v>
      </c>
      <c r="F275">
        <v>-90.830699999999993</v>
      </c>
      <c r="G275">
        <v>28.827200000000001</v>
      </c>
      <c r="H275">
        <v>11.8194</v>
      </c>
      <c r="I275" t="e">
        <f>IF(AND(Tabelle13[[#This Row],[AreaPx]]&gt;0,NOT(Tabelle13[[#This Row],[AreaPx]]="inf")),Tabelle13[[#This Row],[AreaPx]], NA())</f>
        <v>#N/A</v>
      </c>
      <c r="J275">
        <v>0</v>
      </c>
      <c r="K275">
        <v>0</v>
      </c>
      <c r="L275">
        <v>0</v>
      </c>
      <c r="M275">
        <v>20.2013</v>
      </c>
      <c r="N275">
        <v>0</v>
      </c>
      <c r="O275">
        <f>Tabelle13[[#This Row],[Roll]]-+Tabelle13[[#This Row],[Pitch]]</f>
        <v>-17.007800000000003</v>
      </c>
      <c r="P275">
        <f>SQRT(Tabelle13[[#This Row],[X]]^2 + Tabelle13[[#This Row],[Y]]^2 +Tabelle13[[#This Row],[Z]]^2)</f>
        <v>406.24590153611399</v>
      </c>
      <c r="Q275">
        <v>-249.52</v>
      </c>
      <c r="R275">
        <v>19.236499999999999</v>
      </c>
      <c r="S275">
        <v>-153.66900000000001</v>
      </c>
      <c r="T275">
        <v>89.169300000000007</v>
      </c>
      <c r="U275">
        <v>-28.827200000000001</v>
      </c>
      <c r="V275">
        <v>-11.8194</v>
      </c>
    </row>
    <row r="276" spans="1:22">
      <c r="A276">
        <v>6045</v>
      </c>
      <c r="B276">
        <v>0</v>
      </c>
      <c r="C276">
        <v>121.53700000000001</v>
      </c>
      <c r="D276">
        <v>-56.506700000000002</v>
      </c>
      <c r="E276">
        <v>-383.49900000000002</v>
      </c>
      <c r="F276">
        <v>-90.830699999999993</v>
      </c>
      <c r="G276">
        <v>28.827200000000001</v>
      </c>
      <c r="H276">
        <v>11.8194</v>
      </c>
      <c r="I276" t="e">
        <f>IF(AND(Tabelle13[[#This Row],[AreaPx]]&gt;0,NOT(Tabelle13[[#This Row],[AreaPx]]="inf")),Tabelle13[[#This Row],[AreaPx]], NA())</f>
        <v>#N/A</v>
      </c>
      <c r="J276">
        <v>0</v>
      </c>
      <c r="K276">
        <v>0</v>
      </c>
      <c r="L276">
        <v>0</v>
      </c>
      <c r="M276">
        <v>20.2013</v>
      </c>
      <c r="N276">
        <v>0</v>
      </c>
      <c r="O276">
        <f>Tabelle13[[#This Row],[Roll]]-+Tabelle13[[#This Row],[Pitch]]</f>
        <v>-17.007800000000003</v>
      </c>
      <c r="P276">
        <f>SQRT(Tabelle13[[#This Row],[X]]^2 + Tabelle13[[#This Row],[Y]]^2 +Tabelle13[[#This Row],[Z]]^2)</f>
        <v>406.24590153611399</v>
      </c>
      <c r="Q276">
        <v>-249.52</v>
      </c>
      <c r="R276">
        <v>19.236499999999999</v>
      </c>
      <c r="S276">
        <v>-153.66900000000001</v>
      </c>
      <c r="T276">
        <v>89.169300000000007</v>
      </c>
      <c r="U276">
        <v>-28.827200000000001</v>
      </c>
      <c r="V276">
        <v>-11.8194</v>
      </c>
    </row>
    <row r="277" spans="1:22">
      <c r="A277">
        <v>6069</v>
      </c>
      <c r="B277">
        <v>0</v>
      </c>
      <c r="C277">
        <v>121.53700000000001</v>
      </c>
      <c r="D277">
        <v>-56.506700000000002</v>
      </c>
      <c r="E277">
        <v>-383.49900000000002</v>
      </c>
      <c r="F277">
        <v>-90.830699999999993</v>
      </c>
      <c r="G277">
        <v>28.827200000000001</v>
      </c>
      <c r="H277">
        <v>11.8194</v>
      </c>
      <c r="I277" t="e">
        <f>IF(AND(Tabelle13[[#This Row],[AreaPx]]&gt;0,NOT(Tabelle13[[#This Row],[AreaPx]]="inf")),Tabelle13[[#This Row],[AreaPx]], NA())</f>
        <v>#N/A</v>
      </c>
      <c r="J277">
        <v>0</v>
      </c>
      <c r="K277">
        <v>0</v>
      </c>
      <c r="L277">
        <v>0</v>
      </c>
      <c r="M277">
        <v>20.2013</v>
      </c>
      <c r="N277">
        <v>0</v>
      </c>
      <c r="O277">
        <f>Tabelle13[[#This Row],[Roll]]-+Tabelle13[[#This Row],[Pitch]]</f>
        <v>-17.007800000000003</v>
      </c>
      <c r="P277">
        <f>SQRT(Tabelle13[[#This Row],[X]]^2 + Tabelle13[[#This Row],[Y]]^2 +Tabelle13[[#This Row],[Z]]^2)</f>
        <v>406.24590153611399</v>
      </c>
      <c r="Q277">
        <v>-249.52</v>
      </c>
      <c r="R277">
        <v>19.236499999999999</v>
      </c>
      <c r="S277">
        <v>-153.66900000000001</v>
      </c>
      <c r="T277">
        <v>89.169300000000007</v>
      </c>
      <c r="U277">
        <v>-28.827200000000001</v>
      </c>
      <c r="V277">
        <v>-11.8194</v>
      </c>
    </row>
    <row r="278" spans="1:22">
      <c r="A278">
        <v>6083</v>
      </c>
      <c r="B278">
        <v>0</v>
      </c>
      <c r="C278">
        <v>121.53700000000001</v>
      </c>
      <c r="D278">
        <v>-56.506700000000002</v>
      </c>
      <c r="E278">
        <v>-383.49900000000002</v>
      </c>
      <c r="F278">
        <v>-90.830699999999993</v>
      </c>
      <c r="G278">
        <v>28.827200000000001</v>
      </c>
      <c r="H278">
        <v>11.8194</v>
      </c>
      <c r="I278" t="e">
        <f>IF(AND(Tabelle13[[#This Row],[AreaPx]]&gt;0,NOT(Tabelle13[[#This Row],[AreaPx]]="inf")),Tabelle13[[#This Row],[AreaPx]], NA())</f>
        <v>#N/A</v>
      </c>
      <c r="J278">
        <v>0</v>
      </c>
      <c r="K278">
        <v>0</v>
      </c>
      <c r="L278">
        <v>0</v>
      </c>
      <c r="M278">
        <v>20.2013</v>
      </c>
      <c r="N278">
        <v>0</v>
      </c>
      <c r="O278">
        <f>Tabelle13[[#This Row],[Roll]]-+Tabelle13[[#This Row],[Pitch]]</f>
        <v>-17.007800000000003</v>
      </c>
      <c r="P278">
        <f>SQRT(Tabelle13[[#This Row],[X]]^2 + Tabelle13[[#This Row],[Y]]^2 +Tabelle13[[#This Row],[Z]]^2)</f>
        <v>406.24590153611399</v>
      </c>
      <c r="Q278">
        <v>-249.52</v>
      </c>
      <c r="R278">
        <v>19.236499999999999</v>
      </c>
      <c r="S278">
        <v>-153.66900000000001</v>
      </c>
      <c r="T278">
        <v>89.169300000000007</v>
      </c>
      <c r="U278">
        <v>-28.827200000000001</v>
      </c>
      <c r="V278">
        <v>-11.8194</v>
      </c>
    </row>
    <row r="279" spans="1:22">
      <c r="A279">
        <v>6106</v>
      </c>
      <c r="B279">
        <v>0</v>
      </c>
      <c r="C279">
        <v>121.53700000000001</v>
      </c>
      <c r="D279">
        <v>-56.506700000000002</v>
      </c>
      <c r="E279">
        <v>-383.49900000000002</v>
      </c>
      <c r="F279">
        <v>-90.830699999999993</v>
      </c>
      <c r="G279">
        <v>28.827200000000001</v>
      </c>
      <c r="H279">
        <v>11.8194</v>
      </c>
      <c r="I279" t="e">
        <f>IF(AND(Tabelle13[[#This Row],[AreaPx]]&gt;0,NOT(Tabelle13[[#This Row],[AreaPx]]="inf")),Tabelle13[[#This Row],[AreaPx]], NA())</f>
        <v>#N/A</v>
      </c>
      <c r="J279">
        <v>0</v>
      </c>
      <c r="K279">
        <v>0</v>
      </c>
      <c r="L279">
        <v>0</v>
      </c>
      <c r="M279">
        <v>20.2013</v>
      </c>
      <c r="N279">
        <v>0</v>
      </c>
      <c r="O279">
        <f>Tabelle13[[#This Row],[Roll]]-+Tabelle13[[#This Row],[Pitch]]</f>
        <v>-17.007800000000003</v>
      </c>
      <c r="P279">
        <f>SQRT(Tabelle13[[#This Row],[X]]^2 + Tabelle13[[#This Row],[Y]]^2 +Tabelle13[[#This Row],[Z]]^2)</f>
        <v>406.24590153611399</v>
      </c>
      <c r="Q279">
        <v>-249.52</v>
      </c>
      <c r="R279">
        <v>19.236499999999999</v>
      </c>
      <c r="S279">
        <v>-153.66900000000001</v>
      </c>
      <c r="T279">
        <v>89.169300000000007</v>
      </c>
      <c r="U279">
        <v>-28.827200000000001</v>
      </c>
      <c r="V279">
        <v>-11.8194</v>
      </c>
    </row>
    <row r="280" spans="1:22">
      <c r="A280">
        <v>6130</v>
      </c>
      <c r="B280">
        <v>0</v>
      </c>
      <c r="C280">
        <v>121.53700000000001</v>
      </c>
      <c r="D280">
        <v>-56.506700000000002</v>
      </c>
      <c r="E280">
        <v>-383.49900000000002</v>
      </c>
      <c r="F280">
        <v>-90.830699999999993</v>
      </c>
      <c r="G280">
        <v>28.827200000000001</v>
      </c>
      <c r="H280">
        <v>11.8194</v>
      </c>
      <c r="I280" t="e">
        <f>IF(AND(Tabelle13[[#This Row],[AreaPx]]&gt;0,NOT(Tabelle13[[#This Row],[AreaPx]]="inf")),Tabelle13[[#This Row],[AreaPx]], NA())</f>
        <v>#N/A</v>
      </c>
      <c r="J280">
        <v>0</v>
      </c>
      <c r="K280">
        <v>0</v>
      </c>
      <c r="L280">
        <v>0</v>
      </c>
      <c r="M280">
        <v>20.2013</v>
      </c>
      <c r="N280">
        <v>0</v>
      </c>
      <c r="O280">
        <f>Tabelle13[[#This Row],[Roll]]-+Tabelle13[[#This Row],[Pitch]]</f>
        <v>-17.007800000000003</v>
      </c>
      <c r="P280">
        <f>SQRT(Tabelle13[[#This Row],[X]]^2 + Tabelle13[[#This Row],[Y]]^2 +Tabelle13[[#This Row],[Z]]^2)</f>
        <v>406.24590153611399</v>
      </c>
      <c r="Q280">
        <v>-249.52</v>
      </c>
      <c r="R280">
        <v>19.236499999999999</v>
      </c>
      <c r="S280">
        <v>-153.66900000000001</v>
      </c>
      <c r="T280">
        <v>89.169300000000007</v>
      </c>
      <c r="U280">
        <v>-28.827200000000001</v>
      </c>
      <c r="V280">
        <v>-11.8194</v>
      </c>
    </row>
    <row r="281" spans="1:22">
      <c r="A281">
        <v>6147</v>
      </c>
      <c r="B281">
        <v>0</v>
      </c>
      <c r="C281">
        <v>121.53700000000001</v>
      </c>
      <c r="D281">
        <v>-56.506700000000002</v>
      </c>
      <c r="E281">
        <v>-383.49900000000002</v>
      </c>
      <c r="F281">
        <v>-90.830699999999993</v>
      </c>
      <c r="G281">
        <v>28.827200000000001</v>
      </c>
      <c r="H281">
        <v>11.8194</v>
      </c>
      <c r="I281" t="e">
        <f>IF(AND(Tabelle13[[#This Row],[AreaPx]]&gt;0,NOT(Tabelle13[[#This Row],[AreaPx]]="inf")),Tabelle13[[#This Row],[AreaPx]], NA())</f>
        <v>#N/A</v>
      </c>
      <c r="J281">
        <v>0</v>
      </c>
      <c r="K281">
        <v>0</v>
      </c>
      <c r="L281">
        <v>0</v>
      </c>
      <c r="M281">
        <v>20.2013</v>
      </c>
      <c r="N281">
        <v>0</v>
      </c>
      <c r="O281">
        <f>Tabelle13[[#This Row],[Roll]]-+Tabelle13[[#This Row],[Pitch]]</f>
        <v>-17.007800000000003</v>
      </c>
      <c r="P281">
        <f>SQRT(Tabelle13[[#This Row],[X]]^2 + Tabelle13[[#This Row],[Y]]^2 +Tabelle13[[#This Row],[Z]]^2)</f>
        <v>406.24590153611399</v>
      </c>
      <c r="Q281">
        <v>-249.52</v>
      </c>
      <c r="R281">
        <v>19.236499999999999</v>
      </c>
      <c r="S281">
        <v>-153.66900000000001</v>
      </c>
      <c r="T281">
        <v>89.169300000000007</v>
      </c>
      <c r="U281">
        <v>-28.827200000000001</v>
      </c>
      <c r="V281">
        <v>-11.8194</v>
      </c>
    </row>
    <row r="282" spans="1:22">
      <c r="A282">
        <v>6169</v>
      </c>
      <c r="B282">
        <v>0</v>
      </c>
      <c r="C282">
        <v>121.53700000000001</v>
      </c>
      <c r="D282">
        <v>-56.506700000000002</v>
      </c>
      <c r="E282">
        <v>-383.49900000000002</v>
      </c>
      <c r="F282">
        <v>-90.830699999999993</v>
      </c>
      <c r="G282">
        <v>28.827200000000001</v>
      </c>
      <c r="H282">
        <v>11.8194</v>
      </c>
      <c r="I282" t="e">
        <f>IF(AND(Tabelle13[[#This Row],[AreaPx]]&gt;0,NOT(Tabelle13[[#This Row],[AreaPx]]="inf")),Tabelle13[[#This Row],[AreaPx]], NA())</f>
        <v>#N/A</v>
      </c>
      <c r="J282">
        <v>0</v>
      </c>
      <c r="K282">
        <v>0</v>
      </c>
      <c r="L282">
        <v>0</v>
      </c>
      <c r="M282">
        <v>20.2013</v>
      </c>
      <c r="N282">
        <v>0</v>
      </c>
      <c r="O282">
        <f>Tabelle13[[#This Row],[Roll]]-+Tabelle13[[#This Row],[Pitch]]</f>
        <v>-17.007800000000003</v>
      </c>
      <c r="P282">
        <f>SQRT(Tabelle13[[#This Row],[X]]^2 + Tabelle13[[#This Row],[Y]]^2 +Tabelle13[[#This Row],[Z]]^2)</f>
        <v>406.24590153611399</v>
      </c>
      <c r="Q282">
        <v>-249.52</v>
      </c>
      <c r="R282">
        <v>19.236499999999999</v>
      </c>
      <c r="S282">
        <v>-153.66900000000001</v>
      </c>
      <c r="T282">
        <v>89.169300000000007</v>
      </c>
      <c r="U282">
        <v>-28.827200000000001</v>
      </c>
      <c r="V282">
        <v>-11.8194</v>
      </c>
    </row>
    <row r="283" spans="1:22">
      <c r="A283">
        <v>6190</v>
      </c>
      <c r="B283">
        <v>0</v>
      </c>
      <c r="C283">
        <v>121.53700000000001</v>
      </c>
      <c r="D283">
        <v>-56.506700000000002</v>
      </c>
      <c r="E283">
        <v>-383.49900000000002</v>
      </c>
      <c r="F283">
        <v>-90.830699999999993</v>
      </c>
      <c r="G283">
        <v>28.827200000000001</v>
      </c>
      <c r="H283">
        <v>11.8194</v>
      </c>
      <c r="I283" t="e">
        <f>IF(AND(Tabelle13[[#This Row],[AreaPx]]&gt;0,NOT(Tabelle13[[#This Row],[AreaPx]]="inf")),Tabelle13[[#This Row],[AreaPx]], NA())</f>
        <v>#N/A</v>
      </c>
      <c r="J283">
        <v>0</v>
      </c>
      <c r="K283">
        <v>0</v>
      </c>
      <c r="L283">
        <v>0</v>
      </c>
      <c r="M283">
        <v>20.2013</v>
      </c>
      <c r="N283">
        <v>0</v>
      </c>
      <c r="O283">
        <f>Tabelle13[[#This Row],[Roll]]-+Tabelle13[[#This Row],[Pitch]]</f>
        <v>-17.007800000000003</v>
      </c>
      <c r="P283">
        <f>SQRT(Tabelle13[[#This Row],[X]]^2 + Tabelle13[[#This Row],[Y]]^2 +Tabelle13[[#This Row],[Z]]^2)</f>
        <v>406.24590153611399</v>
      </c>
      <c r="Q283">
        <v>-249.52</v>
      </c>
      <c r="R283">
        <v>19.236499999999999</v>
      </c>
      <c r="S283">
        <v>-153.66900000000001</v>
      </c>
      <c r="T283">
        <v>89.169300000000007</v>
      </c>
      <c r="U283">
        <v>-28.827200000000001</v>
      </c>
      <c r="V283">
        <v>-11.8194</v>
      </c>
    </row>
    <row r="284" spans="1:22">
      <c r="A284">
        <v>6213</v>
      </c>
      <c r="B284">
        <v>0</v>
      </c>
      <c r="C284">
        <v>121.53700000000001</v>
      </c>
      <c r="D284">
        <v>-56.506700000000002</v>
      </c>
      <c r="E284">
        <v>-383.49900000000002</v>
      </c>
      <c r="F284">
        <v>-90.830699999999993</v>
      </c>
      <c r="G284">
        <v>28.827200000000001</v>
      </c>
      <c r="H284">
        <v>11.8194</v>
      </c>
      <c r="I284" t="e">
        <f>IF(AND(Tabelle13[[#This Row],[AreaPx]]&gt;0,NOT(Tabelle13[[#This Row],[AreaPx]]="inf")),Tabelle13[[#This Row],[AreaPx]], NA())</f>
        <v>#N/A</v>
      </c>
      <c r="J284">
        <v>0</v>
      </c>
      <c r="K284">
        <v>0</v>
      </c>
      <c r="L284">
        <v>0</v>
      </c>
      <c r="M284">
        <v>20.2013</v>
      </c>
      <c r="N284">
        <v>0</v>
      </c>
      <c r="O284">
        <f>Tabelle13[[#This Row],[Roll]]-+Tabelle13[[#This Row],[Pitch]]</f>
        <v>-17.007800000000003</v>
      </c>
      <c r="P284">
        <f>SQRT(Tabelle13[[#This Row],[X]]^2 + Tabelle13[[#This Row],[Y]]^2 +Tabelle13[[#This Row],[Z]]^2)</f>
        <v>406.24590153611399</v>
      </c>
      <c r="Q284">
        <v>-249.52</v>
      </c>
      <c r="R284">
        <v>19.236499999999999</v>
      </c>
      <c r="S284">
        <v>-153.66900000000001</v>
      </c>
      <c r="T284">
        <v>89.169300000000007</v>
      </c>
      <c r="U284">
        <v>-28.827200000000001</v>
      </c>
      <c r="V284">
        <v>-11.8194</v>
      </c>
    </row>
    <row r="285" spans="1:22">
      <c r="A285">
        <v>6230</v>
      </c>
      <c r="B285">
        <v>0</v>
      </c>
      <c r="C285">
        <v>121.53700000000001</v>
      </c>
      <c r="D285">
        <v>-56.506700000000002</v>
      </c>
      <c r="E285">
        <v>-383.49900000000002</v>
      </c>
      <c r="F285">
        <v>-90.830699999999993</v>
      </c>
      <c r="G285">
        <v>28.827200000000001</v>
      </c>
      <c r="H285">
        <v>11.8194</v>
      </c>
      <c r="I285" t="e">
        <f>IF(AND(Tabelle13[[#This Row],[AreaPx]]&gt;0,NOT(Tabelle13[[#This Row],[AreaPx]]="inf")),Tabelle13[[#This Row],[AreaPx]], NA())</f>
        <v>#N/A</v>
      </c>
      <c r="J285">
        <v>0</v>
      </c>
      <c r="K285">
        <v>0</v>
      </c>
      <c r="L285">
        <v>0</v>
      </c>
      <c r="M285">
        <v>20.2013</v>
      </c>
      <c r="N285">
        <v>0</v>
      </c>
      <c r="O285">
        <f>Tabelle13[[#This Row],[Roll]]-+Tabelle13[[#This Row],[Pitch]]</f>
        <v>-17.007800000000003</v>
      </c>
      <c r="P285">
        <f>SQRT(Tabelle13[[#This Row],[X]]^2 + Tabelle13[[#This Row],[Y]]^2 +Tabelle13[[#This Row],[Z]]^2)</f>
        <v>406.24590153611399</v>
      </c>
      <c r="Q285">
        <v>-249.52</v>
      </c>
      <c r="R285">
        <v>19.236499999999999</v>
      </c>
      <c r="S285">
        <v>-153.66900000000001</v>
      </c>
      <c r="T285">
        <v>89.169300000000007</v>
      </c>
      <c r="U285">
        <v>-28.827200000000001</v>
      </c>
      <c r="V285">
        <v>-11.8194</v>
      </c>
    </row>
    <row r="286" spans="1:22">
      <c r="A286">
        <v>6241</v>
      </c>
      <c r="B286">
        <v>0</v>
      </c>
      <c r="C286">
        <v>121.53700000000001</v>
      </c>
      <c r="D286">
        <v>-56.506700000000002</v>
      </c>
      <c r="E286">
        <v>-383.49900000000002</v>
      </c>
      <c r="F286">
        <v>-90.830699999999993</v>
      </c>
      <c r="G286">
        <v>28.827200000000001</v>
      </c>
      <c r="H286">
        <v>11.8194</v>
      </c>
      <c r="I286" t="e">
        <f>IF(AND(Tabelle13[[#This Row],[AreaPx]]&gt;0,NOT(Tabelle13[[#This Row],[AreaPx]]="inf")),Tabelle13[[#This Row],[AreaPx]], NA())</f>
        <v>#N/A</v>
      </c>
      <c r="J286">
        <v>0</v>
      </c>
      <c r="K286">
        <v>0</v>
      </c>
      <c r="L286">
        <v>0</v>
      </c>
      <c r="M286">
        <v>20.2013</v>
      </c>
      <c r="N286">
        <v>0</v>
      </c>
      <c r="O286">
        <f>Tabelle13[[#This Row],[Roll]]-+Tabelle13[[#This Row],[Pitch]]</f>
        <v>-17.007800000000003</v>
      </c>
      <c r="P286">
        <f>SQRT(Tabelle13[[#This Row],[X]]^2 + Tabelle13[[#This Row],[Y]]^2 +Tabelle13[[#This Row],[Z]]^2)</f>
        <v>406.24590153611399</v>
      </c>
      <c r="Q286">
        <v>-249.52</v>
      </c>
      <c r="R286">
        <v>19.236499999999999</v>
      </c>
      <c r="S286">
        <v>-153.66900000000001</v>
      </c>
      <c r="T286">
        <v>89.169300000000007</v>
      </c>
      <c r="U286">
        <v>-28.827200000000001</v>
      </c>
      <c r="V286">
        <v>-11.8194</v>
      </c>
    </row>
    <row r="287" spans="1:22">
      <c r="A287">
        <v>6265</v>
      </c>
      <c r="B287">
        <v>0</v>
      </c>
      <c r="C287">
        <v>121.53700000000001</v>
      </c>
      <c r="D287">
        <v>-56.506700000000002</v>
      </c>
      <c r="E287">
        <v>-383.49900000000002</v>
      </c>
      <c r="F287">
        <v>-90.830699999999993</v>
      </c>
      <c r="G287">
        <v>28.827200000000001</v>
      </c>
      <c r="H287">
        <v>11.8194</v>
      </c>
      <c r="I287" t="e">
        <f>IF(AND(Tabelle13[[#This Row],[AreaPx]]&gt;0,NOT(Tabelle13[[#This Row],[AreaPx]]="inf")),Tabelle13[[#This Row],[AreaPx]], NA())</f>
        <v>#N/A</v>
      </c>
      <c r="J287">
        <v>0</v>
      </c>
      <c r="K287">
        <v>0</v>
      </c>
      <c r="L287">
        <v>0</v>
      </c>
      <c r="M287">
        <v>20.2013</v>
      </c>
      <c r="N287">
        <v>0</v>
      </c>
      <c r="O287">
        <f>Tabelle13[[#This Row],[Roll]]-+Tabelle13[[#This Row],[Pitch]]</f>
        <v>-17.007800000000003</v>
      </c>
      <c r="P287">
        <f>SQRT(Tabelle13[[#This Row],[X]]^2 + Tabelle13[[#This Row],[Y]]^2 +Tabelle13[[#This Row],[Z]]^2)</f>
        <v>406.24590153611399</v>
      </c>
      <c r="Q287">
        <v>-249.52</v>
      </c>
      <c r="R287">
        <v>19.236499999999999</v>
      </c>
      <c r="S287">
        <v>-153.66900000000001</v>
      </c>
      <c r="T287">
        <v>89.169300000000007</v>
      </c>
      <c r="U287">
        <v>-28.827200000000001</v>
      </c>
      <c r="V287">
        <v>-11.8194</v>
      </c>
    </row>
    <row r="288" spans="1:22">
      <c r="A288">
        <v>6279</v>
      </c>
      <c r="B288">
        <v>0</v>
      </c>
      <c r="C288">
        <v>121.53700000000001</v>
      </c>
      <c r="D288">
        <v>-56.506700000000002</v>
      </c>
      <c r="E288">
        <v>-383.49900000000002</v>
      </c>
      <c r="F288">
        <v>-90.830699999999993</v>
      </c>
      <c r="G288">
        <v>28.827200000000001</v>
      </c>
      <c r="H288">
        <v>11.8194</v>
      </c>
      <c r="I288" t="e">
        <f>IF(AND(Tabelle13[[#This Row],[AreaPx]]&gt;0,NOT(Tabelle13[[#This Row],[AreaPx]]="inf")),Tabelle13[[#This Row],[AreaPx]], NA())</f>
        <v>#N/A</v>
      </c>
      <c r="J288">
        <v>0</v>
      </c>
      <c r="K288">
        <v>0</v>
      </c>
      <c r="L288">
        <v>0</v>
      </c>
      <c r="M288">
        <v>20.2013</v>
      </c>
      <c r="N288">
        <v>0</v>
      </c>
      <c r="O288">
        <f>Tabelle13[[#This Row],[Roll]]-+Tabelle13[[#This Row],[Pitch]]</f>
        <v>-17.007800000000003</v>
      </c>
      <c r="P288">
        <f>SQRT(Tabelle13[[#This Row],[X]]^2 + Tabelle13[[#This Row],[Y]]^2 +Tabelle13[[#This Row],[Z]]^2)</f>
        <v>406.24590153611399</v>
      </c>
      <c r="Q288">
        <v>-249.52</v>
      </c>
      <c r="R288">
        <v>19.236499999999999</v>
      </c>
      <c r="S288">
        <v>-153.66900000000001</v>
      </c>
      <c r="T288">
        <v>89.169300000000007</v>
      </c>
      <c r="U288">
        <v>-28.827200000000001</v>
      </c>
      <c r="V288">
        <v>-11.8194</v>
      </c>
    </row>
    <row r="289" spans="1:22">
      <c r="A289">
        <v>6301</v>
      </c>
      <c r="B289">
        <v>0</v>
      </c>
      <c r="C289">
        <v>121.53700000000001</v>
      </c>
      <c r="D289">
        <v>-56.506700000000002</v>
      </c>
      <c r="E289">
        <v>-383.49900000000002</v>
      </c>
      <c r="F289">
        <v>-90.830699999999993</v>
      </c>
      <c r="G289">
        <v>28.827200000000001</v>
      </c>
      <c r="H289">
        <v>11.8194</v>
      </c>
      <c r="I289" t="e">
        <f>IF(AND(Tabelle13[[#This Row],[AreaPx]]&gt;0,NOT(Tabelle13[[#This Row],[AreaPx]]="inf")),Tabelle13[[#This Row],[AreaPx]], NA())</f>
        <v>#N/A</v>
      </c>
      <c r="J289">
        <v>0</v>
      </c>
      <c r="K289">
        <v>0</v>
      </c>
      <c r="L289">
        <v>0</v>
      </c>
      <c r="M289">
        <v>20.2013</v>
      </c>
      <c r="N289">
        <v>0</v>
      </c>
      <c r="O289">
        <f>Tabelle13[[#This Row],[Roll]]-+Tabelle13[[#This Row],[Pitch]]</f>
        <v>-17.007800000000003</v>
      </c>
      <c r="P289">
        <f>SQRT(Tabelle13[[#This Row],[X]]^2 + Tabelle13[[#This Row],[Y]]^2 +Tabelle13[[#This Row],[Z]]^2)</f>
        <v>406.24590153611399</v>
      </c>
      <c r="Q289">
        <v>-249.52</v>
      </c>
      <c r="R289">
        <v>19.236499999999999</v>
      </c>
      <c r="S289">
        <v>-153.66900000000001</v>
      </c>
      <c r="T289">
        <v>89.169300000000007</v>
      </c>
      <c r="U289">
        <v>-28.827200000000001</v>
      </c>
      <c r="V289">
        <v>-11.8194</v>
      </c>
    </row>
    <row r="290" spans="1:22">
      <c r="A290">
        <v>6316</v>
      </c>
      <c r="B290">
        <v>0</v>
      </c>
      <c r="C290">
        <v>121.53700000000001</v>
      </c>
      <c r="D290">
        <v>-56.506700000000002</v>
      </c>
      <c r="E290">
        <v>-383.49900000000002</v>
      </c>
      <c r="F290">
        <v>-90.830699999999993</v>
      </c>
      <c r="G290">
        <v>28.827200000000001</v>
      </c>
      <c r="H290">
        <v>11.8194</v>
      </c>
      <c r="I290" t="e">
        <f>IF(AND(Tabelle13[[#This Row],[AreaPx]]&gt;0,NOT(Tabelle13[[#This Row],[AreaPx]]="inf")),Tabelle13[[#This Row],[AreaPx]], NA())</f>
        <v>#N/A</v>
      </c>
      <c r="J290">
        <v>0</v>
      </c>
      <c r="K290">
        <v>0</v>
      </c>
      <c r="L290">
        <v>0</v>
      </c>
      <c r="M290">
        <v>20.2013</v>
      </c>
      <c r="N290">
        <v>0</v>
      </c>
      <c r="O290">
        <f>Tabelle13[[#This Row],[Roll]]-+Tabelle13[[#This Row],[Pitch]]</f>
        <v>-17.007800000000003</v>
      </c>
      <c r="P290">
        <f>SQRT(Tabelle13[[#This Row],[X]]^2 + Tabelle13[[#This Row],[Y]]^2 +Tabelle13[[#This Row],[Z]]^2)</f>
        <v>406.24590153611399</v>
      </c>
      <c r="Q290">
        <v>-249.52</v>
      </c>
      <c r="R290">
        <v>19.236499999999999</v>
      </c>
      <c r="S290">
        <v>-153.66900000000001</v>
      </c>
      <c r="T290">
        <v>89.169300000000007</v>
      </c>
      <c r="U290">
        <v>-28.827200000000001</v>
      </c>
      <c r="V290">
        <v>-11.8194</v>
      </c>
    </row>
    <row r="291" spans="1:22">
      <c r="A291">
        <v>6339</v>
      </c>
      <c r="B291">
        <v>0</v>
      </c>
      <c r="C291">
        <v>121.53700000000001</v>
      </c>
      <c r="D291">
        <v>-56.506700000000002</v>
      </c>
      <c r="E291">
        <v>-383.49900000000002</v>
      </c>
      <c r="F291">
        <v>-90.830699999999993</v>
      </c>
      <c r="G291">
        <v>28.827200000000001</v>
      </c>
      <c r="H291">
        <v>11.8194</v>
      </c>
      <c r="I291" t="e">
        <f>IF(AND(Tabelle13[[#This Row],[AreaPx]]&gt;0,NOT(Tabelle13[[#This Row],[AreaPx]]="inf")),Tabelle13[[#This Row],[AreaPx]], NA())</f>
        <v>#N/A</v>
      </c>
      <c r="J291">
        <v>0</v>
      </c>
      <c r="K291">
        <v>0</v>
      </c>
      <c r="L291">
        <v>0</v>
      </c>
      <c r="M291">
        <v>20.2013</v>
      </c>
      <c r="N291">
        <v>0</v>
      </c>
      <c r="O291">
        <f>Tabelle13[[#This Row],[Roll]]-+Tabelle13[[#This Row],[Pitch]]</f>
        <v>-17.007800000000003</v>
      </c>
      <c r="P291">
        <f>SQRT(Tabelle13[[#This Row],[X]]^2 + Tabelle13[[#This Row],[Y]]^2 +Tabelle13[[#This Row],[Z]]^2)</f>
        <v>406.24590153611399</v>
      </c>
      <c r="Q291">
        <v>-249.52</v>
      </c>
      <c r="R291">
        <v>19.236499999999999</v>
      </c>
      <c r="S291">
        <v>-153.66900000000001</v>
      </c>
      <c r="T291">
        <v>89.169300000000007</v>
      </c>
      <c r="U291">
        <v>-28.827200000000001</v>
      </c>
      <c r="V291">
        <v>-11.8194</v>
      </c>
    </row>
    <row r="292" spans="1:22">
      <c r="A292">
        <v>6363</v>
      </c>
      <c r="B292">
        <v>0</v>
      </c>
      <c r="C292">
        <v>121.53700000000001</v>
      </c>
      <c r="D292">
        <v>-56.506700000000002</v>
      </c>
      <c r="E292">
        <v>-383.49900000000002</v>
      </c>
      <c r="F292">
        <v>-90.830699999999993</v>
      </c>
      <c r="G292">
        <v>28.827200000000001</v>
      </c>
      <c r="H292">
        <v>11.8194</v>
      </c>
      <c r="I292" t="e">
        <f>IF(AND(Tabelle13[[#This Row],[AreaPx]]&gt;0,NOT(Tabelle13[[#This Row],[AreaPx]]="inf")),Tabelle13[[#This Row],[AreaPx]], NA())</f>
        <v>#N/A</v>
      </c>
      <c r="J292">
        <v>0</v>
      </c>
      <c r="K292">
        <v>0</v>
      </c>
      <c r="L292">
        <v>0</v>
      </c>
      <c r="M292">
        <v>20.2013</v>
      </c>
      <c r="N292">
        <v>0</v>
      </c>
      <c r="O292">
        <f>Tabelle13[[#This Row],[Roll]]-+Tabelle13[[#This Row],[Pitch]]</f>
        <v>-17.007800000000003</v>
      </c>
      <c r="P292">
        <f>SQRT(Tabelle13[[#This Row],[X]]^2 + Tabelle13[[#This Row],[Y]]^2 +Tabelle13[[#This Row],[Z]]^2)</f>
        <v>406.24590153611399</v>
      </c>
      <c r="Q292">
        <v>-249.52</v>
      </c>
      <c r="R292">
        <v>19.236499999999999</v>
      </c>
      <c r="S292">
        <v>-153.66900000000001</v>
      </c>
      <c r="T292">
        <v>89.169300000000007</v>
      </c>
      <c r="U292">
        <v>-28.827200000000001</v>
      </c>
      <c r="V292">
        <v>-11.8194</v>
      </c>
    </row>
    <row r="293" spans="1:22">
      <c r="A293">
        <v>6379</v>
      </c>
      <c r="B293">
        <v>0</v>
      </c>
      <c r="C293">
        <v>121.53700000000001</v>
      </c>
      <c r="D293">
        <v>-56.506700000000002</v>
      </c>
      <c r="E293">
        <v>-383.49900000000002</v>
      </c>
      <c r="F293">
        <v>-90.830699999999993</v>
      </c>
      <c r="G293">
        <v>28.827200000000001</v>
      </c>
      <c r="H293">
        <v>11.8194</v>
      </c>
      <c r="I293" t="e">
        <f>IF(AND(Tabelle13[[#This Row],[AreaPx]]&gt;0,NOT(Tabelle13[[#This Row],[AreaPx]]="inf")),Tabelle13[[#This Row],[AreaPx]], NA())</f>
        <v>#N/A</v>
      </c>
      <c r="J293">
        <v>0</v>
      </c>
      <c r="K293">
        <v>0</v>
      </c>
      <c r="L293">
        <v>0</v>
      </c>
      <c r="M293">
        <v>20.2013</v>
      </c>
      <c r="N293">
        <v>0</v>
      </c>
      <c r="O293">
        <f>Tabelle13[[#This Row],[Roll]]-+Tabelle13[[#This Row],[Pitch]]</f>
        <v>-17.007800000000003</v>
      </c>
      <c r="P293">
        <f>SQRT(Tabelle13[[#This Row],[X]]^2 + Tabelle13[[#This Row],[Y]]^2 +Tabelle13[[#This Row],[Z]]^2)</f>
        <v>406.24590153611399</v>
      </c>
      <c r="Q293">
        <v>-249.52</v>
      </c>
      <c r="R293">
        <v>19.236499999999999</v>
      </c>
      <c r="S293">
        <v>-153.66900000000001</v>
      </c>
      <c r="T293">
        <v>89.169300000000007</v>
      </c>
      <c r="U293">
        <v>-28.827200000000001</v>
      </c>
      <c r="V293">
        <v>-11.8194</v>
      </c>
    </row>
    <row r="294" spans="1:22">
      <c r="A294">
        <v>6402</v>
      </c>
      <c r="B294">
        <v>0</v>
      </c>
      <c r="C294">
        <v>121.53700000000001</v>
      </c>
      <c r="D294">
        <v>-56.506700000000002</v>
      </c>
      <c r="E294">
        <v>-383.49900000000002</v>
      </c>
      <c r="F294">
        <v>-90.830699999999993</v>
      </c>
      <c r="G294">
        <v>28.827200000000001</v>
      </c>
      <c r="H294">
        <v>11.8194</v>
      </c>
      <c r="I294" t="e">
        <f>IF(AND(Tabelle13[[#This Row],[AreaPx]]&gt;0,NOT(Tabelle13[[#This Row],[AreaPx]]="inf")),Tabelle13[[#This Row],[AreaPx]], NA())</f>
        <v>#N/A</v>
      </c>
      <c r="J294">
        <v>0</v>
      </c>
      <c r="K294">
        <v>0</v>
      </c>
      <c r="L294">
        <v>0</v>
      </c>
      <c r="M294">
        <v>20.2013</v>
      </c>
      <c r="N294">
        <v>0</v>
      </c>
      <c r="O294">
        <f>Tabelle13[[#This Row],[Roll]]-+Tabelle13[[#This Row],[Pitch]]</f>
        <v>-17.007800000000003</v>
      </c>
      <c r="P294">
        <f>SQRT(Tabelle13[[#This Row],[X]]^2 + Tabelle13[[#This Row],[Y]]^2 +Tabelle13[[#This Row],[Z]]^2)</f>
        <v>406.24590153611399</v>
      </c>
      <c r="Q294">
        <v>-249.52</v>
      </c>
      <c r="R294">
        <v>19.236499999999999</v>
      </c>
      <c r="S294">
        <v>-153.66900000000001</v>
      </c>
      <c r="T294">
        <v>89.169300000000007</v>
      </c>
      <c r="U294">
        <v>-28.827200000000001</v>
      </c>
      <c r="V294">
        <v>-11.8194</v>
      </c>
    </row>
    <row r="295" spans="1:22">
      <c r="A295">
        <v>6410</v>
      </c>
      <c r="B295">
        <v>0</v>
      </c>
      <c r="C295">
        <v>121.53700000000001</v>
      </c>
      <c r="D295">
        <v>-56.506700000000002</v>
      </c>
      <c r="E295">
        <v>-383.49900000000002</v>
      </c>
      <c r="F295">
        <v>-90.830699999999993</v>
      </c>
      <c r="G295">
        <v>28.827200000000001</v>
      </c>
      <c r="H295">
        <v>11.8194</v>
      </c>
      <c r="I295" t="e">
        <f>IF(AND(Tabelle13[[#This Row],[AreaPx]]&gt;0,NOT(Tabelle13[[#This Row],[AreaPx]]="inf")),Tabelle13[[#This Row],[AreaPx]], NA())</f>
        <v>#N/A</v>
      </c>
      <c r="J295">
        <v>0</v>
      </c>
      <c r="K295">
        <v>0</v>
      </c>
      <c r="L295">
        <v>0</v>
      </c>
      <c r="M295">
        <v>20.2013</v>
      </c>
      <c r="N295">
        <v>0</v>
      </c>
      <c r="O295">
        <f>Tabelle13[[#This Row],[Roll]]-+Tabelle13[[#This Row],[Pitch]]</f>
        <v>-17.007800000000003</v>
      </c>
      <c r="P295">
        <f>SQRT(Tabelle13[[#This Row],[X]]^2 + Tabelle13[[#This Row],[Y]]^2 +Tabelle13[[#This Row],[Z]]^2)</f>
        <v>406.24590153611399</v>
      </c>
      <c r="Q295">
        <v>-249.52</v>
      </c>
      <c r="R295">
        <v>19.236499999999999</v>
      </c>
      <c r="S295">
        <v>-153.66900000000001</v>
      </c>
      <c r="T295">
        <v>89.169300000000007</v>
      </c>
      <c r="U295">
        <v>-28.827200000000001</v>
      </c>
      <c r="V295">
        <v>-11.8194</v>
      </c>
    </row>
    <row r="296" spans="1:22">
      <c r="A296">
        <v>6423</v>
      </c>
      <c r="B296">
        <v>0</v>
      </c>
      <c r="C296">
        <v>121.53700000000001</v>
      </c>
      <c r="D296">
        <v>-56.506700000000002</v>
      </c>
      <c r="E296">
        <v>-383.49900000000002</v>
      </c>
      <c r="F296">
        <v>-90.830699999999993</v>
      </c>
      <c r="G296">
        <v>28.827200000000001</v>
      </c>
      <c r="H296">
        <v>11.8194</v>
      </c>
      <c r="I296" t="e">
        <f>IF(AND(Tabelle13[[#This Row],[AreaPx]]&gt;0,NOT(Tabelle13[[#This Row],[AreaPx]]="inf")),Tabelle13[[#This Row],[AreaPx]], NA())</f>
        <v>#N/A</v>
      </c>
      <c r="J296">
        <v>0</v>
      </c>
      <c r="K296">
        <v>0</v>
      </c>
      <c r="L296">
        <v>0</v>
      </c>
      <c r="M296">
        <v>20.2013</v>
      </c>
      <c r="N296">
        <v>0</v>
      </c>
      <c r="O296">
        <f>Tabelle13[[#This Row],[Roll]]-+Tabelle13[[#This Row],[Pitch]]</f>
        <v>-17.007800000000003</v>
      </c>
      <c r="P296">
        <f>SQRT(Tabelle13[[#This Row],[X]]^2 + Tabelle13[[#This Row],[Y]]^2 +Tabelle13[[#This Row],[Z]]^2)</f>
        <v>406.24590153611399</v>
      </c>
      <c r="Q296">
        <v>-249.52</v>
      </c>
      <c r="R296">
        <v>19.236499999999999</v>
      </c>
      <c r="S296">
        <v>-153.66900000000001</v>
      </c>
      <c r="T296">
        <v>89.169300000000007</v>
      </c>
      <c r="U296">
        <v>-28.827200000000001</v>
      </c>
      <c r="V296">
        <v>-11.8194</v>
      </c>
    </row>
    <row r="297" spans="1:22">
      <c r="A297">
        <v>6433</v>
      </c>
      <c r="B297">
        <v>0</v>
      </c>
      <c r="C297">
        <v>121.53700000000001</v>
      </c>
      <c r="D297">
        <v>-56.506700000000002</v>
      </c>
      <c r="E297">
        <v>-383.49900000000002</v>
      </c>
      <c r="F297">
        <v>-90.830699999999993</v>
      </c>
      <c r="G297">
        <v>28.827200000000001</v>
      </c>
      <c r="H297">
        <v>11.8194</v>
      </c>
      <c r="I297" t="e">
        <f>IF(AND(Tabelle13[[#This Row],[AreaPx]]&gt;0,NOT(Tabelle13[[#This Row],[AreaPx]]="inf")),Tabelle13[[#This Row],[AreaPx]], NA())</f>
        <v>#N/A</v>
      </c>
      <c r="J297">
        <v>0</v>
      </c>
      <c r="K297">
        <v>0</v>
      </c>
      <c r="L297">
        <v>0</v>
      </c>
      <c r="M297">
        <v>20.2013</v>
      </c>
      <c r="N297">
        <v>0</v>
      </c>
      <c r="O297">
        <f>Tabelle13[[#This Row],[Roll]]-+Tabelle13[[#This Row],[Pitch]]</f>
        <v>-17.007800000000003</v>
      </c>
      <c r="P297">
        <f>SQRT(Tabelle13[[#This Row],[X]]^2 + Tabelle13[[#This Row],[Y]]^2 +Tabelle13[[#This Row],[Z]]^2)</f>
        <v>406.24590153611399</v>
      </c>
      <c r="Q297">
        <v>-249.52</v>
      </c>
      <c r="R297">
        <v>19.236499999999999</v>
      </c>
      <c r="S297">
        <v>-153.66900000000001</v>
      </c>
      <c r="T297">
        <v>89.169300000000007</v>
      </c>
      <c r="U297">
        <v>-28.827200000000001</v>
      </c>
      <c r="V297">
        <v>-11.8194</v>
      </c>
    </row>
    <row r="298" spans="1:22">
      <c r="A298">
        <v>6440</v>
      </c>
      <c r="B298">
        <v>0</v>
      </c>
      <c r="C298">
        <v>121.53700000000001</v>
      </c>
      <c r="D298">
        <v>-56.506700000000002</v>
      </c>
      <c r="E298">
        <v>-383.49900000000002</v>
      </c>
      <c r="F298">
        <v>-90.830699999999993</v>
      </c>
      <c r="G298">
        <v>28.827200000000001</v>
      </c>
      <c r="H298">
        <v>11.8194</v>
      </c>
      <c r="I298" t="e">
        <f>IF(AND(Tabelle13[[#This Row],[AreaPx]]&gt;0,NOT(Tabelle13[[#This Row],[AreaPx]]="inf")),Tabelle13[[#This Row],[AreaPx]], NA())</f>
        <v>#N/A</v>
      </c>
      <c r="J298">
        <v>0</v>
      </c>
      <c r="K298">
        <v>0</v>
      </c>
      <c r="L298">
        <v>0</v>
      </c>
      <c r="M298">
        <v>20.2013</v>
      </c>
      <c r="N298">
        <v>0</v>
      </c>
      <c r="O298">
        <f>Tabelle13[[#This Row],[Roll]]-+Tabelle13[[#This Row],[Pitch]]</f>
        <v>-17.007800000000003</v>
      </c>
      <c r="P298">
        <f>SQRT(Tabelle13[[#This Row],[X]]^2 + Tabelle13[[#This Row],[Y]]^2 +Tabelle13[[#This Row],[Z]]^2)</f>
        <v>406.24590153611399</v>
      </c>
      <c r="Q298">
        <v>-249.52</v>
      </c>
      <c r="R298">
        <v>19.236499999999999</v>
      </c>
      <c r="S298">
        <v>-153.66900000000001</v>
      </c>
      <c r="T298">
        <v>89.169300000000007</v>
      </c>
      <c r="U298">
        <v>-28.827200000000001</v>
      </c>
      <c r="V298">
        <v>-11.8194</v>
      </c>
    </row>
    <row r="299" spans="1:22">
      <c r="A299">
        <v>6470</v>
      </c>
      <c r="B299">
        <v>0</v>
      </c>
      <c r="C299">
        <v>121.53700000000001</v>
      </c>
      <c r="D299">
        <v>-56.506700000000002</v>
      </c>
      <c r="E299">
        <v>-383.49900000000002</v>
      </c>
      <c r="F299">
        <v>-90.830699999999993</v>
      </c>
      <c r="G299">
        <v>28.827200000000001</v>
      </c>
      <c r="H299">
        <v>11.8194</v>
      </c>
      <c r="I299" t="e">
        <f>IF(AND(Tabelle13[[#This Row],[AreaPx]]&gt;0,NOT(Tabelle13[[#This Row],[AreaPx]]="inf")),Tabelle13[[#This Row],[AreaPx]], NA())</f>
        <v>#N/A</v>
      </c>
      <c r="J299">
        <v>0</v>
      </c>
      <c r="K299">
        <v>0</v>
      </c>
      <c r="L299">
        <v>0</v>
      </c>
      <c r="M299">
        <v>20.2013</v>
      </c>
      <c r="N299">
        <v>0</v>
      </c>
      <c r="O299">
        <f>Tabelle13[[#This Row],[Roll]]-+Tabelle13[[#This Row],[Pitch]]</f>
        <v>-17.007800000000003</v>
      </c>
      <c r="P299">
        <f>SQRT(Tabelle13[[#This Row],[X]]^2 + Tabelle13[[#This Row],[Y]]^2 +Tabelle13[[#This Row],[Z]]^2)</f>
        <v>406.24590153611399</v>
      </c>
      <c r="Q299">
        <v>-249.52</v>
      </c>
      <c r="R299">
        <v>19.236499999999999</v>
      </c>
      <c r="S299">
        <v>-153.66900000000001</v>
      </c>
      <c r="T299">
        <v>89.169300000000007</v>
      </c>
      <c r="U299">
        <v>-28.827200000000001</v>
      </c>
      <c r="V299">
        <v>-11.8194</v>
      </c>
    </row>
    <row r="300" spans="1:22">
      <c r="A300">
        <v>6484</v>
      </c>
      <c r="B300">
        <v>0</v>
      </c>
      <c r="C300">
        <v>121.53700000000001</v>
      </c>
      <c r="D300">
        <v>-56.506700000000002</v>
      </c>
      <c r="E300">
        <v>-383.49900000000002</v>
      </c>
      <c r="F300">
        <v>-90.830699999999993</v>
      </c>
      <c r="G300">
        <v>28.827200000000001</v>
      </c>
      <c r="H300">
        <v>11.8194</v>
      </c>
      <c r="I300" t="e">
        <f>IF(AND(Tabelle13[[#This Row],[AreaPx]]&gt;0,NOT(Tabelle13[[#This Row],[AreaPx]]="inf")),Tabelle13[[#This Row],[AreaPx]], NA())</f>
        <v>#N/A</v>
      </c>
      <c r="J300">
        <v>0</v>
      </c>
      <c r="K300">
        <v>0</v>
      </c>
      <c r="L300">
        <v>0</v>
      </c>
      <c r="M300">
        <v>20.2013</v>
      </c>
      <c r="N300">
        <v>0</v>
      </c>
      <c r="O300">
        <f>Tabelle13[[#This Row],[Roll]]-+Tabelle13[[#This Row],[Pitch]]</f>
        <v>-17.007800000000003</v>
      </c>
      <c r="P300">
        <f>SQRT(Tabelle13[[#This Row],[X]]^2 + Tabelle13[[#This Row],[Y]]^2 +Tabelle13[[#This Row],[Z]]^2)</f>
        <v>406.24590153611399</v>
      </c>
      <c r="Q300">
        <v>-249.52</v>
      </c>
      <c r="R300">
        <v>19.236499999999999</v>
      </c>
      <c r="S300">
        <v>-153.66900000000001</v>
      </c>
      <c r="T300">
        <v>89.169300000000007</v>
      </c>
      <c r="U300">
        <v>-28.827200000000001</v>
      </c>
      <c r="V300">
        <v>-11.8194</v>
      </c>
    </row>
    <row r="301" spans="1:22">
      <c r="A301">
        <v>6510</v>
      </c>
      <c r="B301">
        <v>0</v>
      </c>
      <c r="C301">
        <v>121.53700000000001</v>
      </c>
      <c r="D301">
        <v>-56.506700000000002</v>
      </c>
      <c r="E301">
        <v>-383.49900000000002</v>
      </c>
      <c r="F301">
        <v>-90.830699999999993</v>
      </c>
      <c r="G301">
        <v>28.827200000000001</v>
      </c>
      <c r="H301">
        <v>11.8194</v>
      </c>
      <c r="I301" t="e">
        <f>IF(AND(Tabelle13[[#This Row],[AreaPx]]&gt;0,NOT(Tabelle13[[#This Row],[AreaPx]]="inf")),Tabelle13[[#This Row],[AreaPx]], NA())</f>
        <v>#N/A</v>
      </c>
      <c r="J301">
        <v>0</v>
      </c>
      <c r="K301">
        <v>0</v>
      </c>
      <c r="L301">
        <v>0</v>
      </c>
      <c r="M301">
        <v>20.2013</v>
      </c>
      <c r="N301">
        <v>0</v>
      </c>
      <c r="O301">
        <f>Tabelle13[[#This Row],[Roll]]-+Tabelle13[[#This Row],[Pitch]]</f>
        <v>-17.007800000000003</v>
      </c>
      <c r="P301">
        <f>SQRT(Tabelle13[[#This Row],[X]]^2 + Tabelle13[[#This Row],[Y]]^2 +Tabelle13[[#This Row],[Z]]^2)</f>
        <v>406.24590153611399</v>
      </c>
      <c r="Q301">
        <v>-249.52</v>
      </c>
      <c r="R301">
        <v>19.236499999999999</v>
      </c>
      <c r="S301">
        <v>-153.66900000000001</v>
      </c>
      <c r="T301">
        <v>89.169300000000007</v>
      </c>
      <c r="U301">
        <v>-28.827200000000001</v>
      </c>
      <c r="V301">
        <v>-11.8194</v>
      </c>
    </row>
    <row r="302" spans="1:22">
      <c r="A302">
        <v>6535</v>
      </c>
      <c r="B302">
        <v>0</v>
      </c>
      <c r="C302">
        <v>121.53700000000001</v>
      </c>
      <c r="D302">
        <v>-56.506700000000002</v>
      </c>
      <c r="E302">
        <v>-383.49900000000002</v>
      </c>
      <c r="F302">
        <v>-90.830699999999993</v>
      </c>
      <c r="G302">
        <v>28.827200000000001</v>
      </c>
      <c r="H302">
        <v>11.8194</v>
      </c>
      <c r="I302" t="e">
        <f>IF(AND(Tabelle13[[#This Row],[AreaPx]]&gt;0,NOT(Tabelle13[[#This Row],[AreaPx]]="inf")),Tabelle13[[#This Row],[AreaPx]], NA())</f>
        <v>#N/A</v>
      </c>
      <c r="J302">
        <v>0</v>
      </c>
      <c r="K302">
        <v>0</v>
      </c>
      <c r="L302">
        <v>0</v>
      </c>
      <c r="M302">
        <v>20.2013</v>
      </c>
      <c r="N302">
        <v>0</v>
      </c>
      <c r="O302">
        <f>Tabelle13[[#This Row],[Roll]]-+Tabelle13[[#This Row],[Pitch]]</f>
        <v>-17.007800000000003</v>
      </c>
      <c r="P302">
        <f>SQRT(Tabelle13[[#This Row],[X]]^2 + Tabelle13[[#This Row],[Y]]^2 +Tabelle13[[#This Row],[Z]]^2)</f>
        <v>406.24590153611399</v>
      </c>
      <c r="Q302">
        <v>-249.52</v>
      </c>
      <c r="R302">
        <v>19.236499999999999</v>
      </c>
      <c r="S302">
        <v>-153.66900000000001</v>
      </c>
      <c r="T302">
        <v>89.169300000000007</v>
      </c>
      <c r="U302">
        <v>-28.827200000000001</v>
      </c>
      <c r="V302">
        <v>-11.8194</v>
      </c>
    </row>
    <row r="303" spans="1:22">
      <c r="A303">
        <v>6551</v>
      </c>
      <c r="B303">
        <v>0</v>
      </c>
      <c r="C303">
        <v>121.53700000000001</v>
      </c>
      <c r="D303">
        <v>-56.506700000000002</v>
      </c>
      <c r="E303">
        <v>-383.49900000000002</v>
      </c>
      <c r="F303">
        <v>-90.830699999999993</v>
      </c>
      <c r="G303">
        <v>28.827200000000001</v>
      </c>
      <c r="H303">
        <v>11.8194</v>
      </c>
      <c r="I303" t="e">
        <f>IF(AND(Tabelle13[[#This Row],[AreaPx]]&gt;0,NOT(Tabelle13[[#This Row],[AreaPx]]="inf")),Tabelle13[[#This Row],[AreaPx]], NA())</f>
        <v>#N/A</v>
      </c>
      <c r="J303">
        <v>0</v>
      </c>
      <c r="K303">
        <v>0</v>
      </c>
      <c r="L303">
        <v>0</v>
      </c>
      <c r="M303">
        <v>20.2013</v>
      </c>
      <c r="N303">
        <v>0</v>
      </c>
      <c r="O303">
        <f>Tabelle13[[#This Row],[Roll]]-+Tabelle13[[#This Row],[Pitch]]</f>
        <v>-17.007800000000003</v>
      </c>
      <c r="P303">
        <f>SQRT(Tabelle13[[#This Row],[X]]^2 + Tabelle13[[#This Row],[Y]]^2 +Tabelle13[[#This Row],[Z]]^2)</f>
        <v>406.24590153611399</v>
      </c>
      <c r="Q303">
        <v>-249.52</v>
      </c>
      <c r="R303">
        <v>19.236499999999999</v>
      </c>
      <c r="S303">
        <v>-153.66900000000001</v>
      </c>
      <c r="T303">
        <v>89.169300000000007</v>
      </c>
      <c r="U303">
        <v>-28.827200000000001</v>
      </c>
      <c r="V303">
        <v>-11.8194</v>
      </c>
    </row>
    <row r="304" spans="1:22">
      <c r="A304">
        <v>6572</v>
      </c>
      <c r="B304">
        <v>0</v>
      </c>
      <c r="C304">
        <v>121.53700000000001</v>
      </c>
      <c r="D304">
        <v>-56.506700000000002</v>
      </c>
      <c r="E304">
        <v>-383.49900000000002</v>
      </c>
      <c r="F304">
        <v>-90.830699999999993</v>
      </c>
      <c r="G304">
        <v>28.827200000000001</v>
      </c>
      <c r="H304">
        <v>11.8194</v>
      </c>
      <c r="I304" t="e">
        <f>IF(AND(Tabelle13[[#This Row],[AreaPx]]&gt;0,NOT(Tabelle13[[#This Row],[AreaPx]]="inf")),Tabelle13[[#This Row],[AreaPx]], NA())</f>
        <v>#N/A</v>
      </c>
      <c r="J304">
        <v>0</v>
      </c>
      <c r="K304">
        <v>0</v>
      </c>
      <c r="L304">
        <v>0</v>
      </c>
      <c r="M304">
        <v>20.2013</v>
      </c>
      <c r="N304">
        <v>0</v>
      </c>
      <c r="O304">
        <f>Tabelle13[[#This Row],[Roll]]-+Tabelle13[[#This Row],[Pitch]]</f>
        <v>-17.007800000000003</v>
      </c>
      <c r="P304">
        <f>SQRT(Tabelle13[[#This Row],[X]]^2 + Tabelle13[[#This Row],[Y]]^2 +Tabelle13[[#This Row],[Z]]^2)</f>
        <v>406.24590153611399</v>
      </c>
      <c r="Q304">
        <v>-249.52</v>
      </c>
      <c r="R304">
        <v>19.236499999999999</v>
      </c>
      <c r="S304">
        <v>-153.66900000000001</v>
      </c>
      <c r="T304">
        <v>89.169300000000007</v>
      </c>
      <c r="U304">
        <v>-28.827200000000001</v>
      </c>
      <c r="V304">
        <v>-11.8194</v>
      </c>
    </row>
    <row r="305" spans="1:22">
      <c r="A305">
        <v>6590</v>
      </c>
      <c r="B305">
        <v>0</v>
      </c>
      <c r="C305">
        <v>121.53700000000001</v>
      </c>
      <c r="D305">
        <v>-56.506700000000002</v>
      </c>
      <c r="E305">
        <v>-383.49900000000002</v>
      </c>
      <c r="F305">
        <v>-90.830699999999993</v>
      </c>
      <c r="G305">
        <v>28.827200000000001</v>
      </c>
      <c r="H305">
        <v>11.8194</v>
      </c>
      <c r="I305" t="e">
        <f>IF(AND(Tabelle13[[#This Row],[AreaPx]]&gt;0,NOT(Tabelle13[[#This Row],[AreaPx]]="inf")),Tabelle13[[#This Row],[AreaPx]], NA())</f>
        <v>#N/A</v>
      </c>
      <c r="J305">
        <v>0</v>
      </c>
      <c r="K305">
        <v>0</v>
      </c>
      <c r="L305">
        <v>0</v>
      </c>
      <c r="M305">
        <v>20.2013</v>
      </c>
      <c r="N305">
        <v>0</v>
      </c>
      <c r="O305">
        <f>Tabelle13[[#This Row],[Roll]]-+Tabelle13[[#This Row],[Pitch]]</f>
        <v>-17.007800000000003</v>
      </c>
      <c r="P305">
        <f>SQRT(Tabelle13[[#This Row],[X]]^2 + Tabelle13[[#This Row],[Y]]^2 +Tabelle13[[#This Row],[Z]]^2)</f>
        <v>406.24590153611399</v>
      </c>
      <c r="Q305">
        <v>-249.52</v>
      </c>
      <c r="R305">
        <v>19.236499999999999</v>
      </c>
      <c r="S305">
        <v>-153.66900000000001</v>
      </c>
      <c r="T305">
        <v>89.169300000000007</v>
      </c>
      <c r="U305">
        <v>-28.827200000000001</v>
      </c>
      <c r="V305">
        <v>-11.8194</v>
      </c>
    </row>
    <row r="306" spans="1:22">
      <c r="A306">
        <v>6612</v>
      </c>
      <c r="B306">
        <v>0</v>
      </c>
      <c r="C306">
        <v>121.53700000000001</v>
      </c>
      <c r="D306">
        <v>-56.506700000000002</v>
      </c>
      <c r="E306">
        <v>-383.49900000000002</v>
      </c>
      <c r="F306">
        <v>-90.830699999999993</v>
      </c>
      <c r="G306">
        <v>28.827200000000001</v>
      </c>
      <c r="H306">
        <v>11.8194</v>
      </c>
      <c r="I306" t="e">
        <f>IF(AND(Tabelle13[[#This Row],[AreaPx]]&gt;0,NOT(Tabelle13[[#This Row],[AreaPx]]="inf")),Tabelle13[[#This Row],[AreaPx]], NA())</f>
        <v>#N/A</v>
      </c>
      <c r="J306">
        <v>0</v>
      </c>
      <c r="K306">
        <v>0</v>
      </c>
      <c r="L306">
        <v>0</v>
      </c>
      <c r="M306">
        <v>20.2013</v>
      </c>
      <c r="N306">
        <v>0</v>
      </c>
      <c r="O306">
        <f>Tabelle13[[#This Row],[Roll]]-+Tabelle13[[#This Row],[Pitch]]</f>
        <v>-17.007800000000003</v>
      </c>
      <c r="P306">
        <f>SQRT(Tabelle13[[#This Row],[X]]^2 + Tabelle13[[#This Row],[Y]]^2 +Tabelle13[[#This Row],[Z]]^2)</f>
        <v>406.24590153611399</v>
      </c>
      <c r="Q306">
        <v>-249.52</v>
      </c>
      <c r="R306">
        <v>19.236499999999999</v>
      </c>
      <c r="S306">
        <v>-153.66900000000001</v>
      </c>
      <c r="T306">
        <v>89.169300000000007</v>
      </c>
      <c r="U306">
        <v>-28.827200000000001</v>
      </c>
      <c r="V306">
        <v>-11.8194</v>
      </c>
    </row>
    <row r="307" spans="1:22">
      <c r="A307">
        <v>6635</v>
      </c>
      <c r="B307">
        <v>0</v>
      </c>
      <c r="C307">
        <v>121.53700000000001</v>
      </c>
      <c r="D307">
        <v>-56.506700000000002</v>
      </c>
      <c r="E307">
        <v>-383.49900000000002</v>
      </c>
      <c r="F307">
        <v>-90.830699999999993</v>
      </c>
      <c r="G307">
        <v>28.827200000000001</v>
      </c>
      <c r="H307">
        <v>11.8194</v>
      </c>
      <c r="I307" t="e">
        <f>IF(AND(Tabelle13[[#This Row],[AreaPx]]&gt;0,NOT(Tabelle13[[#This Row],[AreaPx]]="inf")),Tabelle13[[#This Row],[AreaPx]], NA())</f>
        <v>#N/A</v>
      </c>
      <c r="J307">
        <v>0</v>
      </c>
      <c r="K307">
        <v>0</v>
      </c>
      <c r="L307">
        <v>0</v>
      </c>
      <c r="M307">
        <v>20.2013</v>
      </c>
      <c r="N307">
        <v>0</v>
      </c>
      <c r="O307">
        <f>Tabelle13[[#This Row],[Roll]]-+Tabelle13[[#This Row],[Pitch]]</f>
        <v>-17.007800000000003</v>
      </c>
      <c r="P307">
        <f>SQRT(Tabelle13[[#This Row],[X]]^2 + Tabelle13[[#This Row],[Y]]^2 +Tabelle13[[#This Row],[Z]]^2)</f>
        <v>406.24590153611399</v>
      </c>
      <c r="Q307">
        <v>-249.52</v>
      </c>
      <c r="R307">
        <v>19.236499999999999</v>
      </c>
      <c r="S307">
        <v>-153.66900000000001</v>
      </c>
      <c r="T307">
        <v>89.169300000000007</v>
      </c>
      <c r="U307">
        <v>-28.827200000000001</v>
      </c>
      <c r="V307">
        <v>-11.8194</v>
      </c>
    </row>
    <row r="308" spans="1:22">
      <c r="A308">
        <v>6645</v>
      </c>
      <c r="B308">
        <v>0</v>
      </c>
      <c r="C308">
        <v>121.53700000000001</v>
      </c>
      <c r="D308">
        <v>-56.506700000000002</v>
      </c>
      <c r="E308">
        <v>-383.49900000000002</v>
      </c>
      <c r="F308">
        <v>-90.830699999999993</v>
      </c>
      <c r="G308">
        <v>28.827200000000001</v>
      </c>
      <c r="H308">
        <v>11.8194</v>
      </c>
      <c r="I308" t="e">
        <f>IF(AND(Tabelle13[[#This Row],[AreaPx]]&gt;0,NOT(Tabelle13[[#This Row],[AreaPx]]="inf")),Tabelle13[[#This Row],[AreaPx]], NA())</f>
        <v>#N/A</v>
      </c>
      <c r="J308">
        <v>0</v>
      </c>
      <c r="K308">
        <v>0</v>
      </c>
      <c r="L308">
        <v>0</v>
      </c>
      <c r="M308">
        <v>20.2013</v>
      </c>
      <c r="N308">
        <v>0</v>
      </c>
      <c r="O308">
        <f>Tabelle13[[#This Row],[Roll]]-+Tabelle13[[#This Row],[Pitch]]</f>
        <v>-17.007800000000003</v>
      </c>
      <c r="P308">
        <f>SQRT(Tabelle13[[#This Row],[X]]^2 + Tabelle13[[#This Row],[Y]]^2 +Tabelle13[[#This Row],[Z]]^2)</f>
        <v>406.24590153611399</v>
      </c>
      <c r="Q308">
        <v>-249.52</v>
      </c>
      <c r="R308">
        <v>19.236499999999999</v>
      </c>
      <c r="S308">
        <v>-153.66900000000001</v>
      </c>
      <c r="T308">
        <v>89.169300000000007</v>
      </c>
      <c r="U308">
        <v>-28.827200000000001</v>
      </c>
      <c r="V308">
        <v>-11.8194</v>
      </c>
    </row>
    <row r="309" spans="1:22">
      <c r="A309">
        <v>6671</v>
      </c>
      <c r="B309">
        <v>0</v>
      </c>
      <c r="C309">
        <v>121.53700000000001</v>
      </c>
      <c r="D309">
        <v>-56.506700000000002</v>
      </c>
      <c r="E309">
        <v>-383.49900000000002</v>
      </c>
      <c r="F309">
        <v>-90.830699999999993</v>
      </c>
      <c r="G309">
        <v>28.827200000000001</v>
      </c>
      <c r="H309">
        <v>11.8194</v>
      </c>
      <c r="I309" t="e">
        <f>IF(AND(Tabelle13[[#This Row],[AreaPx]]&gt;0,NOT(Tabelle13[[#This Row],[AreaPx]]="inf")),Tabelle13[[#This Row],[AreaPx]], NA())</f>
        <v>#N/A</v>
      </c>
      <c r="J309">
        <v>0</v>
      </c>
      <c r="K309">
        <v>0</v>
      </c>
      <c r="L309">
        <v>0</v>
      </c>
      <c r="M309">
        <v>20.2013</v>
      </c>
      <c r="N309">
        <v>0</v>
      </c>
      <c r="O309">
        <f>Tabelle13[[#This Row],[Roll]]-+Tabelle13[[#This Row],[Pitch]]</f>
        <v>-17.007800000000003</v>
      </c>
      <c r="P309">
        <f>SQRT(Tabelle13[[#This Row],[X]]^2 + Tabelle13[[#This Row],[Y]]^2 +Tabelle13[[#This Row],[Z]]^2)</f>
        <v>406.24590153611399</v>
      </c>
      <c r="Q309">
        <v>-249.52</v>
      </c>
      <c r="R309">
        <v>19.236499999999999</v>
      </c>
      <c r="S309">
        <v>-153.66900000000001</v>
      </c>
      <c r="T309">
        <v>89.169300000000007</v>
      </c>
      <c r="U309">
        <v>-28.827200000000001</v>
      </c>
      <c r="V309">
        <v>-11.8194</v>
      </c>
    </row>
    <row r="310" spans="1:22">
      <c r="A310">
        <v>6685</v>
      </c>
      <c r="B310">
        <v>0</v>
      </c>
      <c r="C310">
        <v>121.53700000000001</v>
      </c>
      <c r="D310">
        <v>-56.506700000000002</v>
      </c>
      <c r="E310">
        <v>-383.49900000000002</v>
      </c>
      <c r="F310">
        <v>-90.830699999999993</v>
      </c>
      <c r="G310">
        <v>28.827200000000001</v>
      </c>
      <c r="H310">
        <v>11.8194</v>
      </c>
      <c r="I310" t="e">
        <f>IF(AND(Tabelle13[[#This Row],[AreaPx]]&gt;0,NOT(Tabelle13[[#This Row],[AreaPx]]="inf")),Tabelle13[[#This Row],[AreaPx]], NA())</f>
        <v>#N/A</v>
      </c>
      <c r="J310">
        <v>0</v>
      </c>
      <c r="K310">
        <v>0</v>
      </c>
      <c r="L310">
        <v>0</v>
      </c>
      <c r="M310">
        <v>20.2013</v>
      </c>
      <c r="N310">
        <v>0</v>
      </c>
      <c r="O310">
        <f>Tabelle13[[#This Row],[Roll]]-+Tabelle13[[#This Row],[Pitch]]</f>
        <v>-17.007800000000003</v>
      </c>
      <c r="P310">
        <f>SQRT(Tabelle13[[#This Row],[X]]^2 + Tabelle13[[#This Row],[Y]]^2 +Tabelle13[[#This Row],[Z]]^2)</f>
        <v>406.24590153611399</v>
      </c>
      <c r="Q310">
        <v>-249.52</v>
      </c>
      <c r="R310">
        <v>19.236499999999999</v>
      </c>
      <c r="S310">
        <v>-153.66900000000001</v>
      </c>
      <c r="T310">
        <v>89.169300000000007</v>
      </c>
      <c r="U310">
        <v>-28.827200000000001</v>
      </c>
      <c r="V310">
        <v>-11.8194</v>
      </c>
    </row>
    <row r="311" spans="1:22">
      <c r="A311">
        <v>6709</v>
      </c>
      <c r="B311">
        <v>0</v>
      </c>
      <c r="C311">
        <v>121.53700000000001</v>
      </c>
      <c r="D311">
        <v>-56.506700000000002</v>
      </c>
      <c r="E311">
        <v>-383.49900000000002</v>
      </c>
      <c r="F311">
        <v>-90.830699999999993</v>
      </c>
      <c r="G311">
        <v>28.827200000000001</v>
      </c>
      <c r="H311">
        <v>11.8194</v>
      </c>
      <c r="I311" t="e">
        <f>IF(AND(Tabelle13[[#This Row],[AreaPx]]&gt;0,NOT(Tabelle13[[#This Row],[AreaPx]]="inf")),Tabelle13[[#This Row],[AreaPx]], NA())</f>
        <v>#N/A</v>
      </c>
      <c r="J311">
        <v>0</v>
      </c>
      <c r="K311">
        <v>0</v>
      </c>
      <c r="L311">
        <v>0</v>
      </c>
      <c r="M311">
        <v>20.2013</v>
      </c>
      <c r="N311">
        <v>0</v>
      </c>
      <c r="O311">
        <f>Tabelle13[[#This Row],[Roll]]-+Tabelle13[[#This Row],[Pitch]]</f>
        <v>-17.007800000000003</v>
      </c>
      <c r="P311">
        <f>SQRT(Tabelle13[[#This Row],[X]]^2 + Tabelle13[[#This Row],[Y]]^2 +Tabelle13[[#This Row],[Z]]^2)</f>
        <v>406.24590153611399</v>
      </c>
      <c r="Q311">
        <v>-249.52</v>
      </c>
      <c r="R311">
        <v>19.236499999999999</v>
      </c>
      <c r="S311">
        <v>-153.66900000000001</v>
      </c>
      <c r="T311">
        <v>89.169300000000007</v>
      </c>
      <c r="U311">
        <v>-28.827200000000001</v>
      </c>
      <c r="V311">
        <v>-11.8194</v>
      </c>
    </row>
    <row r="312" spans="1:22">
      <c r="A312">
        <v>6733</v>
      </c>
      <c r="B312">
        <v>0</v>
      </c>
      <c r="C312">
        <v>121.53700000000001</v>
      </c>
      <c r="D312">
        <v>-56.506700000000002</v>
      </c>
      <c r="E312">
        <v>-383.49900000000002</v>
      </c>
      <c r="F312">
        <v>-90.830699999999993</v>
      </c>
      <c r="G312">
        <v>28.827200000000001</v>
      </c>
      <c r="H312">
        <v>11.8194</v>
      </c>
      <c r="I312" t="e">
        <f>IF(AND(Tabelle13[[#This Row],[AreaPx]]&gt;0,NOT(Tabelle13[[#This Row],[AreaPx]]="inf")),Tabelle13[[#This Row],[AreaPx]], NA())</f>
        <v>#N/A</v>
      </c>
      <c r="J312">
        <v>0</v>
      </c>
      <c r="K312">
        <v>0</v>
      </c>
      <c r="L312">
        <v>0</v>
      </c>
      <c r="M312">
        <v>20.2013</v>
      </c>
      <c r="N312">
        <v>0</v>
      </c>
      <c r="O312">
        <f>Tabelle13[[#This Row],[Roll]]-+Tabelle13[[#This Row],[Pitch]]</f>
        <v>-17.007800000000003</v>
      </c>
      <c r="P312">
        <f>SQRT(Tabelle13[[#This Row],[X]]^2 + Tabelle13[[#This Row],[Y]]^2 +Tabelle13[[#This Row],[Z]]^2)</f>
        <v>406.24590153611399</v>
      </c>
      <c r="Q312">
        <v>-249.52</v>
      </c>
      <c r="R312">
        <v>19.236499999999999</v>
      </c>
      <c r="S312">
        <v>-153.66900000000001</v>
      </c>
      <c r="T312">
        <v>89.169300000000007</v>
      </c>
      <c r="U312">
        <v>-28.827200000000001</v>
      </c>
      <c r="V312">
        <v>-11.8194</v>
      </c>
    </row>
    <row r="313" spans="1:22">
      <c r="A313">
        <v>6748</v>
      </c>
      <c r="B313">
        <v>0</v>
      </c>
      <c r="C313">
        <v>121.53700000000001</v>
      </c>
      <c r="D313">
        <v>-56.506700000000002</v>
      </c>
      <c r="E313">
        <v>-383.49900000000002</v>
      </c>
      <c r="F313">
        <v>-90.830699999999993</v>
      </c>
      <c r="G313">
        <v>28.827200000000001</v>
      </c>
      <c r="H313">
        <v>11.8194</v>
      </c>
      <c r="I313" t="e">
        <f>IF(AND(Tabelle13[[#This Row],[AreaPx]]&gt;0,NOT(Tabelle13[[#This Row],[AreaPx]]="inf")),Tabelle13[[#This Row],[AreaPx]], NA())</f>
        <v>#N/A</v>
      </c>
      <c r="J313">
        <v>0</v>
      </c>
      <c r="K313">
        <v>0</v>
      </c>
      <c r="L313">
        <v>0</v>
      </c>
      <c r="M313">
        <v>20.2013</v>
      </c>
      <c r="N313">
        <v>0</v>
      </c>
      <c r="O313">
        <f>Tabelle13[[#This Row],[Roll]]-+Tabelle13[[#This Row],[Pitch]]</f>
        <v>-17.007800000000003</v>
      </c>
      <c r="P313">
        <f>SQRT(Tabelle13[[#This Row],[X]]^2 + Tabelle13[[#This Row],[Y]]^2 +Tabelle13[[#This Row],[Z]]^2)</f>
        <v>406.24590153611399</v>
      </c>
      <c r="Q313">
        <v>-249.52</v>
      </c>
      <c r="R313">
        <v>19.236499999999999</v>
      </c>
      <c r="S313">
        <v>-153.66900000000001</v>
      </c>
      <c r="T313">
        <v>89.169300000000007</v>
      </c>
      <c r="U313">
        <v>-28.827200000000001</v>
      </c>
      <c r="V313">
        <v>-11.8194</v>
      </c>
    </row>
    <row r="314" spans="1:22">
      <c r="A314">
        <v>6770</v>
      </c>
      <c r="B314">
        <v>0</v>
      </c>
      <c r="C314">
        <v>121.53700000000001</v>
      </c>
      <c r="D314">
        <v>-56.506700000000002</v>
      </c>
      <c r="E314">
        <v>-383.49900000000002</v>
      </c>
      <c r="F314">
        <v>-90.830699999999993</v>
      </c>
      <c r="G314">
        <v>28.827200000000001</v>
      </c>
      <c r="H314">
        <v>11.8194</v>
      </c>
      <c r="I314" t="e">
        <f>IF(AND(Tabelle13[[#This Row],[AreaPx]]&gt;0,NOT(Tabelle13[[#This Row],[AreaPx]]="inf")),Tabelle13[[#This Row],[AreaPx]], NA())</f>
        <v>#N/A</v>
      </c>
      <c r="J314">
        <v>0</v>
      </c>
      <c r="K314">
        <v>0</v>
      </c>
      <c r="L314">
        <v>0</v>
      </c>
      <c r="M314">
        <v>20.2013</v>
      </c>
      <c r="N314">
        <v>0</v>
      </c>
      <c r="O314">
        <f>Tabelle13[[#This Row],[Roll]]-+Tabelle13[[#This Row],[Pitch]]</f>
        <v>-17.007800000000003</v>
      </c>
      <c r="P314">
        <f>SQRT(Tabelle13[[#This Row],[X]]^2 + Tabelle13[[#This Row],[Y]]^2 +Tabelle13[[#This Row],[Z]]^2)</f>
        <v>406.24590153611399</v>
      </c>
      <c r="Q314">
        <v>-249.52</v>
      </c>
      <c r="R314">
        <v>19.236499999999999</v>
      </c>
      <c r="S314">
        <v>-153.66900000000001</v>
      </c>
      <c r="T314">
        <v>89.169300000000007</v>
      </c>
      <c r="U314">
        <v>-28.827200000000001</v>
      </c>
      <c r="V314">
        <v>-11.8194</v>
      </c>
    </row>
    <row r="315" spans="1:22">
      <c r="A315">
        <v>6786</v>
      </c>
      <c r="B315">
        <v>0</v>
      </c>
      <c r="C315">
        <v>121.53700000000001</v>
      </c>
      <c r="D315">
        <v>-56.506700000000002</v>
      </c>
      <c r="E315">
        <v>-383.49900000000002</v>
      </c>
      <c r="F315">
        <v>-90.830699999999993</v>
      </c>
      <c r="G315">
        <v>28.827200000000001</v>
      </c>
      <c r="H315">
        <v>11.8194</v>
      </c>
      <c r="I315" t="e">
        <f>IF(AND(Tabelle13[[#This Row],[AreaPx]]&gt;0,NOT(Tabelle13[[#This Row],[AreaPx]]="inf")),Tabelle13[[#This Row],[AreaPx]], NA())</f>
        <v>#N/A</v>
      </c>
      <c r="J315">
        <v>0</v>
      </c>
      <c r="K315">
        <v>0</v>
      </c>
      <c r="L315">
        <v>0</v>
      </c>
      <c r="M315">
        <v>20.2013</v>
      </c>
      <c r="N315">
        <v>0</v>
      </c>
      <c r="O315">
        <f>Tabelle13[[#This Row],[Roll]]-+Tabelle13[[#This Row],[Pitch]]</f>
        <v>-17.007800000000003</v>
      </c>
      <c r="P315">
        <f>SQRT(Tabelle13[[#This Row],[X]]^2 + Tabelle13[[#This Row],[Y]]^2 +Tabelle13[[#This Row],[Z]]^2)</f>
        <v>406.24590153611399</v>
      </c>
      <c r="Q315">
        <v>-249.52</v>
      </c>
      <c r="R315">
        <v>19.236499999999999</v>
      </c>
      <c r="S315">
        <v>-153.66900000000001</v>
      </c>
      <c r="T315">
        <v>89.169300000000007</v>
      </c>
      <c r="U315">
        <v>-28.827200000000001</v>
      </c>
      <c r="V315">
        <v>-11.8194</v>
      </c>
    </row>
    <row r="316" spans="1:22">
      <c r="A316">
        <v>6808</v>
      </c>
      <c r="B316">
        <v>0</v>
      </c>
      <c r="C316">
        <v>121.53700000000001</v>
      </c>
      <c r="D316">
        <v>-56.506700000000002</v>
      </c>
      <c r="E316">
        <v>-383.49900000000002</v>
      </c>
      <c r="F316">
        <v>-90.830699999999993</v>
      </c>
      <c r="G316">
        <v>28.827200000000001</v>
      </c>
      <c r="H316">
        <v>11.8194</v>
      </c>
      <c r="I316" t="e">
        <f>IF(AND(Tabelle13[[#This Row],[AreaPx]]&gt;0,NOT(Tabelle13[[#This Row],[AreaPx]]="inf")),Tabelle13[[#This Row],[AreaPx]], NA())</f>
        <v>#N/A</v>
      </c>
      <c r="J316">
        <v>0</v>
      </c>
      <c r="K316">
        <v>0</v>
      </c>
      <c r="L316">
        <v>0</v>
      </c>
      <c r="M316">
        <v>20.2013</v>
      </c>
      <c r="N316">
        <v>0</v>
      </c>
      <c r="O316">
        <f>Tabelle13[[#This Row],[Roll]]-+Tabelle13[[#This Row],[Pitch]]</f>
        <v>-17.007800000000003</v>
      </c>
      <c r="P316">
        <f>SQRT(Tabelle13[[#This Row],[X]]^2 + Tabelle13[[#This Row],[Y]]^2 +Tabelle13[[#This Row],[Z]]^2)</f>
        <v>406.24590153611399</v>
      </c>
      <c r="Q316">
        <v>-249.52</v>
      </c>
      <c r="R316">
        <v>19.236499999999999</v>
      </c>
      <c r="S316">
        <v>-153.66900000000001</v>
      </c>
      <c r="T316">
        <v>89.169300000000007</v>
      </c>
      <c r="U316">
        <v>-28.827200000000001</v>
      </c>
      <c r="V316">
        <v>-11.8194</v>
      </c>
    </row>
    <row r="317" spans="1:22">
      <c r="A317">
        <v>6826</v>
      </c>
      <c r="B317">
        <v>0</v>
      </c>
      <c r="C317">
        <v>121.53700000000001</v>
      </c>
      <c r="D317">
        <v>-56.506700000000002</v>
      </c>
      <c r="E317">
        <v>-383.49900000000002</v>
      </c>
      <c r="F317">
        <v>-90.830699999999993</v>
      </c>
      <c r="G317">
        <v>28.827200000000001</v>
      </c>
      <c r="H317">
        <v>11.8194</v>
      </c>
      <c r="I317" t="e">
        <f>IF(AND(Tabelle13[[#This Row],[AreaPx]]&gt;0,NOT(Tabelle13[[#This Row],[AreaPx]]="inf")),Tabelle13[[#This Row],[AreaPx]], NA())</f>
        <v>#N/A</v>
      </c>
      <c r="J317">
        <v>0</v>
      </c>
      <c r="K317">
        <v>0</v>
      </c>
      <c r="L317">
        <v>0</v>
      </c>
      <c r="M317">
        <v>20.2013</v>
      </c>
      <c r="N317">
        <v>0</v>
      </c>
      <c r="O317">
        <f>Tabelle13[[#This Row],[Roll]]-+Tabelle13[[#This Row],[Pitch]]</f>
        <v>-17.007800000000003</v>
      </c>
      <c r="P317">
        <f>SQRT(Tabelle13[[#This Row],[X]]^2 + Tabelle13[[#This Row],[Y]]^2 +Tabelle13[[#This Row],[Z]]^2)</f>
        <v>406.24590153611399</v>
      </c>
      <c r="Q317">
        <v>-249.52</v>
      </c>
      <c r="R317">
        <v>19.236499999999999</v>
      </c>
      <c r="S317">
        <v>-153.66900000000001</v>
      </c>
      <c r="T317">
        <v>89.169300000000007</v>
      </c>
      <c r="U317">
        <v>-28.827200000000001</v>
      </c>
      <c r="V317">
        <v>-11.8194</v>
      </c>
    </row>
    <row r="318" spans="1:22">
      <c r="A318">
        <v>6837</v>
      </c>
      <c r="B318">
        <v>0</v>
      </c>
      <c r="C318">
        <v>121.53700000000001</v>
      </c>
      <c r="D318">
        <v>-56.506700000000002</v>
      </c>
      <c r="E318">
        <v>-383.49900000000002</v>
      </c>
      <c r="F318">
        <v>-90.830699999999993</v>
      </c>
      <c r="G318">
        <v>28.827200000000001</v>
      </c>
      <c r="H318">
        <v>11.8194</v>
      </c>
      <c r="I318" t="e">
        <f>IF(AND(Tabelle13[[#This Row],[AreaPx]]&gt;0,NOT(Tabelle13[[#This Row],[AreaPx]]="inf")),Tabelle13[[#This Row],[AreaPx]], NA())</f>
        <v>#N/A</v>
      </c>
      <c r="J318">
        <v>0</v>
      </c>
      <c r="K318">
        <v>0</v>
      </c>
      <c r="L318">
        <v>0</v>
      </c>
      <c r="M318">
        <v>20.2013</v>
      </c>
      <c r="N318">
        <v>0</v>
      </c>
      <c r="O318">
        <f>Tabelle13[[#This Row],[Roll]]-+Tabelle13[[#This Row],[Pitch]]</f>
        <v>-17.007800000000003</v>
      </c>
      <c r="P318">
        <f>SQRT(Tabelle13[[#This Row],[X]]^2 + Tabelle13[[#This Row],[Y]]^2 +Tabelle13[[#This Row],[Z]]^2)</f>
        <v>406.24590153611399</v>
      </c>
      <c r="Q318">
        <v>-249.52</v>
      </c>
      <c r="R318">
        <v>19.236499999999999</v>
      </c>
      <c r="S318">
        <v>-153.66900000000001</v>
      </c>
      <c r="T318">
        <v>89.169300000000007</v>
      </c>
      <c r="U318">
        <v>-28.827200000000001</v>
      </c>
      <c r="V318">
        <v>-11.8194</v>
      </c>
    </row>
    <row r="319" spans="1:22">
      <c r="A319">
        <v>6844</v>
      </c>
      <c r="B319">
        <v>0</v>
      </c>
      <c r="C319">
        <v>121.53700000000001</v>
      </c>
      <c r="D319">
        <v>-56.506700000000002</v>
      </c>
      <c r="E319">
        <v>-383.49900000000002</v>
      </c>
      <c r="F319">
        <v>-90.830699999999993</v>
      </c>
      <c r="G319">
        <v>28.827200000000001</v>
      </c>
      <c r="H319">
        <v>11.8194</v>
      </c>
      <c r="I319" t="e">
        <f>IF(AND(Tabelle13[[#This Row],[AreaPx]]&gt;0,NOT(Tabelle13[[#This Row],[AreaPx]]="inf")),Tabelle13[[#This Row],[AreaPx]], NA())</f>
        <v>#N/A</v>
      </c>
      <c r="J319">
        <v>0</v>
      </c>
      <c r="K319">
        <v>0</v>
      </c>
      <c r="L319">
        <v>0</v>
      </c>
      <c r="M319">
        <v>20.2013</v>
      </c>
      <c r="N319">
        <v>0</v>
      </c>
      <c r="O319">
        <f>Tabelle13[[#This Row],[Roll]]-+Tabelle13[[#This Row],[Pitch]]</f>
        <v>-17.007800000000003</v>
      </c>
      <c r="P319">
        <f>SQRT(Tabelle13[[#This Row],[X]]^2 + Tabelle13[[#This Row],[Y]]^2 +Tabelle13[[#This Row],[Z]]^2)</f>
        <v>406.24590153611399</v>
      </c>
      <c r="Q319">
        <v>-249.52</v>
      </c>
      <c r="R319">
        <v>19.236499999999999</v>
      </c>
      <c r="S319">
        <v>-153.66900000000001</v>
      </c>
      <c r="T319">
        <v>89.169300000000007</v>
      </c>
      <c r="U319">
        <v>-28.827200000000001</v>
      </c>
      <c r="V319">
        <v>-11.8194</v>
      </c>
    </row>
    <row r="320" spans="1:22">
      <c r="A320">
        <v>6873</v>
      </c>
      <c r="B320">
        <v>0</v>
      </c>
      <c r="C320">
        <v>121.53700000000001</v>
      </c>
      <c r="D320">
        <v>-56.506700000000002</v>
      </c>
      <c r="E320">
        <v>-383.49900000000002</v>
      </c>
      <c r="F320">
        <v>-90.830699999999993</v>
      </c>
      <c r="G320">
        <v>28.827200000000001</v>
      </c>
      <c r="H320">
        <v>11.8194</v>
      </c>
      <c r="I320" t="e">
        <f>IF(AND(Tabelle13[[#This Row],[AreaPx]]&gt;0,NOT(Tabelle13[[#This Row],[AreaPx]]="inf")),Tabelle13[[#This Row],[AreaPx]], NA())</f>
        <v>#N/A</v>
      </c>
      <c r="J320">
        <v>0</v>
      </c>
      <c r="K320">
        <v>0</v>
      </c>
      <c r="L320">
        <v>0</v>
      </c>
      <c r="M320">
        <v>20.2013</v>
      </c>
      <c r="N320">
        <v>0</v>
      </c>
      <c r="O320">
        <f>Tabelle13[[#This Row],[Roll]]-+Tabelle13[[#This Row],[Pitch]]</f>
        <v>-17.007800000000003</v>
      </c>
      <c r="P320">
        <f>SQRT(Tabelle13[[#This Row],[X]]^2 + Tabelle13[[#This Row],[Y]]^2 +Tabelle13[[#This Row],[Z]]^2)</f>
        <v>406.24590153611399</v>
      </c>
      <c r="Q320">
        <v>-249.52</v>
      </c>
      <c r="R320">
        <v>19.236499999999999</v>
      </c>
      <c r="S320">
        <v>-153.66900000000001</v>
      </c>
      <c r="T320">
        <v>89.169300000000007</v>
      </c>
      <c r="U320">
        <v>-28.827200000000001</v>
      </c>
      <c r="V320">
        <v>-11.8194</v>
      </c>
    </row>
    <row r="321" spans="1:22">
      <c r="A321">
        <v>6898</v>
      </c>
      <c r="B321">
        <v>0</v>
      </c>
      <c r="C321">
        <v>121.53700000000001</v>
      </c>
      <c r="D321">
        <v>-56.506700000000002</v>
      </c>
      <c r="E321">
        <v>-383.49900000000002</v>
      </c>
      <c r="F321">
        <v>-90.830699999999993</v>
      </c>
      <c r="G321">
        <v>28.827200000000001</v>
      </c>
      <c r="H321">
        <v>11.8194</v>
      </c>
      <c r="I321" t="e">
        <f>IF(AND(Tabelle13[[#This Row],[AreaPx]]&gt;0,NOT(Tabelle13[[#This Row],[AreaPx]]="inf")),Tabelle13[[#This Row],[AreaPx]], NA())</f>
        <v>#N/A</v>
      </c>
      <c r="J321">
        <v>0</v>
      </c>
      <c r="K321">
        <v>0</v>
      </c>
      <c r="L321">
        <v>0</v>
      </c>
      <c r="M321">
        <v>20.2013</v>
      </c>
      <c r="N321">
        <v>0</v>
      </c>
      <c r="O321">
        <f>Tabelle13[[#This Row],[Roll]]-+Tabelle13[[#This Row],[Pitch]]</f>
        <v>-17.007800000000003</v>
      </c>
      <c r="P321">
        <f>SQRT(Tabelle13[[#This Row],[X]]^2 + Tabelle13[[#This Row],[Y]]^2 +Tabelle13[[#This Row],[Z]]^2)</f>
        <v>406.24590153611399</v>
      </c>
      <c r="Q321">
        <v>-249.52</v>
      </c>
      <c r="R321">
        <v>19.236499999999999</v>
      </c>
      <c r="S321">
        <v>-153.66900000000001</v>
      </c>
      <c r="T321">
        <v>89.169300000000007</v>
      </c>
      <c r="U321">
        <v>-28.827200000000001</v>
      </c>
      <c r="V321">
        <v>-11.8194</v>
      </c>
    </row>
    <row r="322" spans="1:22">
      <c r="A322">
        <v>6906</v>
      </c>
      <c r="B322">
        <v>0</v>
      </c>
      <c r="C322">
        <v>121.53700000000001</v>
      </c>
      <c r="D322">
        <v>-56.506700000000002</v>
      </c>
      <c r="E322">
        <v>-383.49900000000002</v>
      </c>
      <c r="F322">
        <v>-90.830699999999993</v>
      </c>
      <c r="G322">
        <v>28.827200000000001</v>
      </c>
      <c r="H322">
        <v>11.8194</v>
      </c>
      <c r="I322" t="e">
        <f>IF(AND(Tabelle13[[#This Row],[AreaPx]]&gt;0,NOT(Tabelle13[[#This Row],[AreaPx]]="inf")),Tabelle13[[#This Row],[AreaPx]], NA())</f>
        <v>#N/A</v>
      </c>
      <c r="J322">
        <v>0</v>
      </c>
      <c r="K322">
        <v>0</v>
      </c>
      <c r="L322">
        <v>0</v>
      </c>
      <c r="M322">
        <v>20.2013</v>
      </c>
      <c r="N322">
        <v>0</v>
      </c>
      <c r="O322">
        <f>Tabelle13[[#This Row],[Roll]]-+Tabelle13[[#This Row],[Pitch]]</f>
        <v>-17.007800000000003</v>
      </c>
      <c r="P322">
        <f>SQRT(Tabelle13[[#This Row],[X]]^2 + Tabelle13[[#This Row],[Y]]^2 +Tabelle13[[#This Row],[Z]]^2)</f>
        <v>406.24590153611399</v>
      </c>
      <c r="Q322">
        <v>-249.52</v>
      </c>
      <c r="R322">
        <v>19.236499999999999</v>
      </c>
      <c r="S322">
        <v>-153.66900000000001</v>
      </c>
      <c r="T322">
        <v>89.169300000000007</v>
      </c>
      <c r="U322">
        <v>-28.827200000000001</v>
      </c>
      <c r="V322">
        <v>-11.8194</v>
      </c>
    </row>
    <row r="323" spans="1:22">
      <c r="A323">
        <v>6930</v>
      </c>
      <c r="B323">
        <v>0</v>
      </c>
      <c r="C323">
        <v>121.53700000000001</v>
      </c>
      <c r="D323">
        <v>-56.506700000000002</v>
      </c>
      <c r="E323">
        <v>-383.49900000000002</v>
      </c>
      <c r="F323">
        <v>-90.830699999999993</v>
      </c>
      <c r="G323">
        <v>28.827200000000001</v>
      </c>
      <c r="H323">
        <v>11.8194</v>
      </c>
      <c r="I323" t="e">
        <f>IF(AND(Tabelle13[[#This Row],[AreaPx]]&gt;0,NOT(Tabelle13[[#This Row],[AreaPx]]="inf")),Tabelle13[[#This Row],[AreaPx]], NA())</f>
        <v>#N/A</v>
      </c>
      <c r="J323">
        <v>0</v>
      </c>
      <c r="K323">
        <v>0</v>
      </c>
      <c r="L323">
        <v>0</v>
      </c>
      <c r="M323">
        <v>20.2013</v>
      </c>
      <c r="N323">
        <v>0</v>
      </c>
      <c r="O323">
        <f>Tabelle13[[#This Row],[Roll]]-+Tabelle13[[#This Row],[Pitch]]</f>
        <v>-17.007800000000003</v>
      </c>
      <c r="P323">
        <f>SQRT(Tabelle13[[#This Row],[X]]^2 + Tabelle13[[#This Row],[Y]]^2 +Tabelle13[[#This Row],[Z]]^2)</f>
        <v>406.24590153611399</v>
      </c>
      <c r="Q323">
        <v>-249.52</v>
      </c>
      <c r="R323">
        <v>19.236499999999999</v>
      </c>
      <c r="S323">
        <v>-153.66900000000001</v>
      </c>
      <c r="T323">
        <v>89.169300000000007</v>
      </c>
      <c r="U323">
        <v>-28.827200000000001</v>
      </c>
      <c r="V323">
        <v>-11.8194</v>
      </c>
    </row>
    <row r="324" spans="1:22">
      <c r="A324">
        <v>6944</v>
      </c>
      <c r="B324">
        <v>0</v>
      </c>
      <c r="C324">
        <v>121.53700000000001</v>
      </c>
      <c r="D324">
        <v>-56.506700000000002</v>
      </c>
      <c r="E324">
        <v>-383.49900000000002</v>
      </c>
      <c r="F324">
        <v>-90.830699999999993</v>
      </c>
      <c r="G324">
        <v>28.827200000000001</v>
      </c>
      <c r="H324">
        <v>11.8194</v>
      </c>
      <c r="I324" t="e">
        <f>IF(AND(Tabelle13[[#This Row],[AreaPx]]&gt;0,NOT(Tabelle13[[#This Row],[AreaPx]]="inf")),Tabelle13[[#This Row],[AreaPx]], NA())</f>
        <v>#N/A</v>
      </c>
      <c r="J324">
        <v>0</v>
      </c>
      <c r="K324">
        <v>0</v>
      </c>
      <c r="L324">
        <v>0</v>
      </c>
      <c r="M324">
        <v>20.2013</v>
      </c>
      <c r="N324">
        <v>0</v>
      </c>
      <c r="O324">
        <f>Tabelle13[[#This Row],[Roll]]-+Tabelle13[[#This Row],[Pitch]]</f>
        <v>-17.007800000000003</v>
      </c>
      <c r="P324">
        <f>SQRT(Tabelle13[[#This Row],[X]]^2 + Tabelle13[[#This Row],[Y]]^2 +Tabelle13[[#This Row],[Z]]^2)</f>
        <v>406.24590153611399</v>
      </c>
      <c r="Q324">
        <v>-249.52</v>
      </c>
      <c r="R324">
        <v>19.236499999999999</v>
      </c>
      <c r="S324">
        <v>-153.66900000000001</v>
      </c>
      <c r="T324">
        <v>89.169300000000007</v>
      </c>
      <c r="U324">
        <v>-28.827200000000001</v>
      </c>
      <c r="V324">
        <v>-11.8194</v>
      </c>
    </row>
    <row r="325" spans="1:22">
      <c r="A325">
        <v>6965</v>
      </c>
      <c r="B325">
        <v>0</v>
      </c>
      <c r="C325">
        <v>121.53700000000001</v>
      </c>
      <c r="D325">
        <v>-56.506700000000002</v>
      </c>
      <c r="E325">
        <v>-383.49900000000002</v>
      </c>
      <c r="F325">
        <v>-90.830699999999993</v>
      </c>
      <c r="G325">
        <v>28.827200000000001</v>
      </c>
      <c r="H325">
        <v>11.8194</v>
      </c>
      <c r="I325" t="e">
        <f>IF(AND(Tabelle13[[#This Row],[AreaPx]]&gt;0,NOT(Tabelle13[[#This Row],[AreaPx]]="inf")),Tabelle13[[#This Row],[AreaPx]], NA())</f>
        <v>#N/A</v>
      </c>
      <c r="J325">
        <v>0</v>
      </c>
      <c r="K325">
        <v>0</v>
      </c>
      <c r="L325">
        <v>0</v>
      </c>
      <c r="M325">
        <v>20.2013</v>
      </c>
      <c r="N325">
        <v>0</v>
      </c>
      <c r="O325">
        <f>Tabelle13[[#This Row],[Roll]]-+Tabelle13[[#This Row],[Pitch]]</f>
        <v>-17.007800000000003</v>
      </c>
      <c r="P325">
        <f>SQRT(Tabelle13[[#This Row],[X]]^2 + Tabelle13[[#This Row],[Y]]^2 +Tabelle13[[#This Row],[Z]]^2)</f>
        <v>406.24590153611399</v>
      </c>
      <c r="Q325">
        <v>-249.52</v>
      </c>
      <c r="R325">
        <v>19.236499999999999</v>
      </c>
      <c r="S325">
        <v>-153.66900000000001</v>
      </c>
      <c r="T325">
        <v>89.169300000000007</v>
      </c>
      <c r="U325">
        <v>-28.827200000000001</v>
      </c>
      <c r="V325">
        <v>-11.8194</v>
      </c>
    </row>
    <row r="326" spans="1:22">
      <c r="A326">
        <v>6981</v>
      </c>
      <c r="B326">
        <v>0</v>
      </c>
      <c r="C326">
        <v>121.53700000000001</v>
      </c>
      <c r="D326">
        <v>-56.506700000000002</v>
      </c>
      <c r="E326">
        <v>-383.49900000000002</v>
      </c>
      <c r="F326">
        <v>-90.830699999999993</v>
      </c>
      <c r="G326">
        <v>28.827200000000001</v>
      </c>
      <c r="H326">
        <v>11.8194</v>
      </c>
      <c r="I326" t="e">
        <f>IF(AND(Tabelle13[[#This Row],[AreaPx]]&gt;0,NOT(Tabelle13[[#This Row],[AreaPx]]="inf")),Tabelle13[[#This Row],[AreaPx]], NA())</f>
        <v>#N/A</v>
      </c>
      <c r="J326">
        <v>0</v>
      </c>
      <c r="K326">
        <v>0</v>
      </c>
      <c r="L326">
        <v>0</v>
      </c>
      <c r="M326">
        <v>20.2013</v>
      </c>
      <c r="N326">
        <v>0</v>
      </c>
      <c r="O326">
        <f>Tabelle13[[#This Row],[Roll]]-+Tabelle13[[#This Row],[Pitch]]</f>
        <v>-17.007800000000003</v>
      </c>
      <c r="P326">
        <f>SQRT(Tabelle13[[#This Row],[X]]^2 + Tabelle13[[#This Row],[Y]]^2 +Tabelle13[[#This Row],[Z]]^2)</f>
        <v>406.24590153611399</v>
      </c>
      <c r="Q326">
        <v>-249.52</v>
      </c>
      <c r="R326">
        <v>19.236499999999999</v>
      </c>
      <c r="S326">
        <v>-153.66900000000001</v>
      </c>
      <c r="T326">
        <v>89.169300000000007</v>
      </c>
      <c r="U326">
        <v>-28.827200000000001</v>
      </c>
      <c r="V326">
        <v>-11.8194</v>
      </c>
    </row>
    <row r="327" spans="1:22">
      <c r="A327">
        <v>7003</v>
      </c>
      <c r="B327">
        <v>0</v>
      </c>
      <c r="C327">
        <v>121.53700000000001</v>
      </c>
      <c r="D327">
        <v>-56.506700000000002</v>
      </c>
      <c r="E327">
        <v>-383.49900000000002</v>
      </c>
      <c r="F327">
        <v>-90.830699999999993</v>
      </c>
      <c r="G327">
        <v>28.827200000000001</v>
      </c>
      <c r="H327">
        <v>11.8194</v>
      </c>
      <c r="I327" t="e">
        <f>IF(AND(Tabelle13[[#This Row],[AreaPx]]&gt;0,NOT(Tabelle13[[#This Row],[AreaPx]]="inf")),Tabelle13[[#This Row],[AreaPx]], NA())</f>
        <v>#N/A</v>
      </c>
      <c r="J327">
        <v>0</v>
      </c>
      <c r="K327">
        <v>0</v>
      </c>
      <c r="L327">
        <v>0</v>
      </c>
      <c r="M327">
        <v>20.2013</v>
      </c>
      <c r="N327">
        <v>0</v>
      </c>
      <c r="O327">
        <f>Tabelle13[[#This Row],[Roll]]-+Tabelle13[[#This Row],[Pitch]]</f>
        <v>-17.007800000000003</v>
      </c>
      <c r="P327">
        <f>SQRT(Tabelle13[[#This Row],[X]]^2 + Tabelle13[[#This Row],[Y]]^2 +Tabelle13[[#This Row],[Z]]^2)</f>
        <v>406.24590153611399</v>
      </c>
      <c r="Q327">
        <v>-249.52</v>
      </c>
      <c r="R327">
        <v>19.236499999999999</v>
      </c>
      <c r="S327">
        <v>-153.66900000000001</v>
      </c>
      <c r="T327">
        <v>89.169300000000007</v>
      </c>
      <c r="U327">
        <v>-28.827200000000001</v>
      </c>
      <c r="V327">
        <v>-11.8194</v>
      </c>
    </row>
    <row r="328" spans="1:22">
      <c r="A328">
        <v>7017</v>
      </c>
      <c r="B328">
        <v>0</v>
      </c>
      <c r="C328">
        <v>121.53700000000001</v>
      </c>
      <c r="D328">
        <v>-56.506700000000002</v>
      </c>
      <c r="E328">
        <v>-383.49900000000002</v>
      </c>
      <c r="F328">
        <v>-90.830699999999993</v>
      </c>
      <c r="G328">
        <v>28.827200000000001</v>
      </c>
      <c r="H328">
        <v>11.8194</v>
      </c>
      <c r="I328" t="e">
        <f>IF(AND(Tabelle13[[#This Row],[AreaPx]]&gt;0,NOT(Tabelle13[[#This Row],[AreaPx]]="inf")),Tabelle13[[#This Row],[AreaPx]], NA())</f>
        <v>#N/A</v>
      </c>
      <c r="J328">
        <v>0</v>
      </c>
      <c r="K328">
        <v>0</v>
      </c>
      <c r="L328">
        <v>0</v>
      </c>
      <c r="M328">
        <v>20.2013</v>
      </c>
      <c r="N328">
        <v>0</v>
      </c>
      <c r="O328">
        <f>Tabelle13[[#This Row],[Roll]]-+Tabelle13[[#This Row],[Pitch]]</f>
        <v>-17.007800000000003</v>
      </c>
      <c r="P328">
        <f>SQRT(Tabelle13[[#This Row],[X]]^2 + Tabelle13[[#This Row],[Y]]^2 +Tabelle13[[#This Row],[Z]]^2)</f>
        <v>406.24590153611399</v>
      </c>
      <c r="Q328">
        <v>-249.52</v>
      </c>
      <c r="R328">
        <v>19.236499999999999</v>
      </c>
      <c r="S328">
        <v>-153.66900000000001</v>
      </c>
      <c r="T328">
        <v>89.169300000000007</v>
      </c>
      <c r="U328">
        <v>-28.827200000000001</v>
      </c>
      <c r="V328">
        <v>-11.8194</v>
      </c>
    </row>
    <row r="329" spans="1:22">
      <c r="A329">
        <v>7042</v>
      </c>
      <c r="B329">
        <v>0</v>
      </c>
      <c r="C329">
        <v>121.53700000000001</v>
      </c>
      <c r="D329">
        <v>-56.506700000000002</v>
      </c>
      <c r="E329">
        <v>-383.49900000000002</v>
      </c>
      <c r="F329">
        <v>-90.830699999999993</v>
      </c>
      <c r="G329">
        <v>28.827200000000001</v>
      </c>
      <c r="H329">
        <v>11.8194</v>
      </c>
      <c r="I329" t="e">
        <f>IF(AND(Tabelle13[[#This Row],[AreaPx]]&gt;0,NOT(Tabelle13[[#This Row],[AreaPx]]="inf")),Tabelle13[[#This Row],[AreaPx]], NA())</f>
        <v>#N/A</v>
      </c>
      <c r="J329">
        <v>0</v>
      </c>
      <c r="K329">
        <v>0</v>
      </c>
      <c r="L329">
        <v>0</v>
      </c>
      <c r="M329">
        <v>20.2013</v>
      </c>
      <c r="N329">
        <v>0</v>
      </c>
      <c r="O329">
        <f>Tabelle13[[#This Row],[Roll]]-+Tabelle13[[#This Row],[Pitch]]</f>
        <v>-17.007800000000003</v>
      </c>
      <c r="P329">
        <f>SQRT(Tabelle13[[#This Row],[X]]^2 + Tabelle13[[#This Row],[Y]]^2 +Tabelle13[[#This Row],[Z]]^2)</f>
        <v>406.24590153611399</v>
      </c>
      <c r="Q329">
        <v>-249.52</v>
      </c>
      <c r="R329">
        <v>19.236499999999999</v>
      </c>
      <c r="S329">
        <v>-153.66900000000001</v>
      </c>
      <c r="T329">
        <v>89.169300000000007</v>
      </c>
      <c r="U329">
        <v>-28.827200000000001</v>
      </c>
      <c r="V329">
        <v>-11.8194</v>
      </c>
    </row>
    <row r="330" spans="1:22">
      <c r="A330">
        <v>7058</v>
      </c>
      <c r="B330">
        <v>0</v>
      </c>
      <c r="C330">
        <v>121.53700000000001</v>
      </c>
      <c r="D330">
        <v>-56.506700000000002</v>
      </c>
      <c r="E330">
        <v>-383.49900000000002</v>
      </c>
      <c r="F330">
        <v>-90.830699999999993</v>
      </c>
      <c r="G330">
        <v>28.827200000000001</v>
      </c>
      <c r="H330">
        <v>11.8194</v>
      </c>
      <c r="I330" t="e">
        <f>IF(AND(Tabelle13[[#This Row],[AreaPx]]&gt;0,NOT(Tabelle13[[#This Row],[AreaPx]]="inf")),Tabelle13[[#This Row],[AreaPx]], NA())</f>
        <v>#N/A</v>
      </c>
      <c r="J330">
        <v>0</v>
      </c>
      <c r="K330">
        <v>0</v>
      </c>
      <c r="L330">
        <v>0</v>
      </c>
      <c r="M330">
        <v>20.2013</v>
      </c>
      <c r="N330">
        <v>0</v>
      </c>
      <c r="O330">
        <f>Tabelle13[[#This Row],[Roll]]-+Tabelle13[[#This Row],[Pitch]]</f>
        <v>-17.007800000000003</v>
      </c>
      <c r="P330">
        <f>SQRT(Tabelle13[[#This Row],[X]]^2 + Tabelle13[[#This Row],[Y]]^2 +Tabelle13[[#This Row],[Z]]^2)</f>
        <v>406.24590153611399</v>
      </c>
      <c r="Q330">
        <v>-249.52</v>
      </c>
      <c r="R330">
        <v>19.236499999999999</v>
      </c>
      <c r="S330">
        <v>-153.66900000000001</v>
      </c>
      <c r="T330">
        <v>89.169300000000007</v>
      </c>
      <c r="U330">
        <v>-28.827200000000001</v>
      </c>
      <c r="V330">
        <v>-11.8194</v>
      </c>
    </row>
    <row r="331" spans="1:22">
      <c r="A331">
        <v>7066</v>
      </c>
      <c r="B331">
        <v>0</v>
      </c>
      <c r="C331">
        <v>121.53700000000001</v>
      </c>
      <c r="D331">
        <v>-56.506700000000002</v>
      </c>
      <c r="E331">
        <v>-383.49900000000002</v>
      </c>
      <c r="F331">
        <v>-90.830699999999993</v>
      </c>
      <c r="G331">
        <v>28.827200000000001</v>
      </c>
      <c r="H331">
        <v>11.8194</v>
      </c>
      <c r="I331" t="e">
        <f>IF(AND(Tabelle13[[#This Row],[AreaPx]]&gt;0,NOT(Tabelle13[[#This Row],[AreaPx]]="inf")),Tabelle13[[#This Row],[AreaPx]], NA())</f>
        <v>#N/A</v>
      </c>
      <c r="J331">
        <v>0</v>
      </c>
      <c r="K331">
        <v>0</v>
      </c>
      <c r="L331">
        <v>0</v>
      </c>
      <c r="M331">
        <v>20.2013</v>
      </c>
      <c r="N331">
        <v>0</v>
      </c>
      <c r="O331">
        <f>Tabelle13[[#This Row],[Roll]]-+Tabelle13[[#This Row],[Pitch]]</f>
        <v>-17.007800000000003</v>
      </c>
      <c r="P331">
        <f>SQRT(Tabelle13[[#This Row],[X]]^2 + Tabelle13[[#This Row],[Y]]^2 +Tabelle13[[#This Row],[Z]]^2)</f>
        <v>406.24590153611399</v>
      </c>
      <c r="Q331">
        <v>-249.52</v>
      </c>
      <c r="R331">
        <v>19.236499999999999</v>
      </c>
      <c r="S331">
        <v>-153.66900000000001</v>
      </c>
      <c r="T331">
        <v>89.169300000000007</v>
      </c>
      <c r="U331">
        <v>-28.827200000000001</v>
      </c>
      <c r="V331">
        <v>-11.8194</v>
      </c>
    </row>
    <row r="332" spans="1:22">
      <c r="A332">
        <v>7073</v>
      </c>
      <c r="B332">
        <v>0</v>
      </c>
      <c r="C332">
        <v>121.53700000000001</v>
      </c>
      <c r="D332">
        <v>-56.506700000000002</v>
      </c>
      <c r="E332">
        <v>-383.49900000000002</v>
      </c>
      <c r="F332">
        <v>-90.830699999999993</v>
      </c>
      <c r="G332">
        <v>28.827200000000001</v>
      </c>
      <c r="H332">
        <v>11.8194</v>
      </c>
      <c r="I332" t="e">
        <f>IF(AND(Tabelle13[[#This Row],[AreaPx]]&gt;0,NOT(Tabelle13[[#This Row],[AreaPx]]="inf")),Tabelle13[[#This Row],[AreaPx]], NA())</f>
        <v>#N/A</v>
      </c>
      <c r="J332">
        <v>0</v>
      </c>
      <c r="K332">
        <v>0</v>
      </c>
      <c r="L332">
        <v>0</v>
      </c>
      <c r="M332">
        <v>20.2013</v>
      </c>
      <c r="N332">
        <v>0</v>
      </c>
      <c r="O332">
        <f>Tabelle13[[#This Row],[Roll]]-+Tabelle13[[#This Row],[Pitch]]</f>
        <v>-17.007800000000003</v>
      </c>
      <c r="P332">
        <f>SQRT(Tabelle13[[#This Row],[X]]^2 + Tabelle13[[#This Row],[Y]]^2 +Tabelle13[[#This Row],[Z]]^2)</f>
        <v>406.24590153611399</v>
      </c>
      <c r="Q332">
        <v>-249.52</v>
      </c>
      <c r="R332">
        <v>19.236499999999999</v>
      </c>
      <c r="S332">
        <v>-153.66900000000001</v>
      </c>
      <c r="T332">
        <v>89.169300000000007</v>
      </c>
      <c r="U332">
        <v>-28.827200000000001</v>
      </c>
      <c r="V332">
        <v>-11.8194</v>
      </c>
    </row>
    <row r="333" spans="1:22">
      <c r="A333">
        <v>7097</v>
      </c>
      <c r="B333">
        <v>0</v>
      </c>
      <c r="C333">
        <v>121.53700000000001</v>
      </c>
      <c r="D333">
        <v>-56.506700000000002</v>
      </c>
      <c r="E333">
        <v>-383.49900000000002</v>
      </c>
      <c r="F333">
        <v>-90.830699999999993</v>
      </c>
      <c r="G333">
        <v>28.827200000000001</v>
      </c>
      <c r="H333">
        <v>11.8194</v>
      </c>
      <c r="I333" t="e">
        <f>IF(AND(Tabelle13[[#This Row],[AreaPx]]&gt;0,NOT(Tabelle13[[#This Row],[AreaPx]]="inf")),Tabelle13[[#This Row],[AreaPx]], NA())</f>
        <v>#N/A</v>
      </c>
      <c r="J333">
        <v>0</v>
      </c>
      <c r="K333">
        <v>0</v>
      </c>
      <c r="L333">
        <v>0</v>
      </c>
      <c r="M333">
        <v>20.2013</v>
      </c>
      <c r="N333">
        <v>0</v>
      </c>
      <c r="O333">
        <f>Tabelle13[[#This Row],[Roll]]-+Tabelle13[[#This Row],[Pitch]]</f>
        <v>-17.007800000000003</v>
      </c>
      <c r="P333">
        <f>SQRT(Tabelle13[[#This Row],[X]]^2 + Tabelle13[[#This Row],[Y]]^2 +Tabelle13[[#This Row],[Z]]^2)</f>
        <v>406.24590153611399</v>
      </c>
      <c r="Q333">
        <v>-249.52</v>
      </c>
      <c r="R333">
        <v>19.236499999999999</v>
      </c>
      <c r="S333">
        <v>-153.66900000000001</v>
      </c>
      <c r="T333">
        <v>89.169300000000007</v>
      </c>
      <c r="U333">
        <v>-28.827200000000001</v>
      </c>
      <c r="V333">
        <v>-11.8194</v>
      </c>
    </row>
    <row r="334" spans="1:22">
      <c r="A334">
        <v>7112</v>
      </c>
      <c r="B334">
        <v>0</v>
      </c>
      <c r="C334">
        <v>121.53700000000001</v>
      </c>
      <c r="D334">
        <v>-56.506700000000002</v>
      </c>
      <c r="E334">
        <v>-383.49900000000002</v>
      </c>
      <c r="F334">
        <v>-90.830699999999993</v>
      </c>
      <c r="G334">
        <v>28.827200000000001</v>
      </c>
      <c r="H334">
        <v>11.8194</v>
      </c>
      <c r="I334" t="e">
        <f>IF(AND(Tabelle13[[#This Row],[AreaPx]]&gt;0,NOT(Tabelle13[[#This Row],[AreaPx]]="inf")),Tabelle13[[#This Row],[AreaPx]], NA())</f>
        <v>#N/A</v>
      </c>
      <c r="J334">
        <v>0</v>
      </c>
      <c r="K334">
        <v>0</v>
      </c>
      <c r="L334">
        <v>0</v>
      </c>
      <c r="M334">
        <v>20.2013</v>
      </c>
      <c r="N334">
        <v>0</v>
      </c>
      <c r="O334">
        <f>Tabelle13[[#This Row],[Roll]]-+Tabelle13[[#This Row],[Pitch]]</f>
        <v>-17.007800000000003</v>
      </c>
      <c r="P334">
        <f>SQRT(Tabelle13[[#This Row],[X]]^2 + Tabelle13[[#This Row],[Y]]^2 +Tabelle13[[#This Row],[Z]]^2)</f>
        <v>406.24590153611399</v>
      </c>
      <c r="Q334">
        <v>-249.52</v>
      </c>
      <c r="R334">
        <v>19.236499999999999</v>
      </c>
      <c r="S334">
        <v>-153.66900000000001</v>
      </c>
      <c r="T334">
        <v>89.169300000000007</v>
      </c>
      <c r="U334">
        <v>-28.827200000000001</v>
      </c>
      <c r="V334">
        <v>-11.8194</v>
      </c>
    </row>
    <row r="335" spans="1:22">
      <c r="A335">
        <v>7139</v>
      </c>
      <c r="B335">
        <v>0</v>
      </c>
      <c r="C335">
        <v>121.53700000000001</v>
      </c>
      <c r="D335">
        <v>-56.506700000000002</v>
      </c>
      <c r="E335">
        <v>-383.49900000000002</v>
      </c>
      <c r="F335">
        <v>-90.830699999999993</v>
      </c>
      <c r="G335">
        <v>28.827200000000001</v>
      </c>
      <c r="H335">
        <v>11.8194</v>
      </c>
      <c r="I335" t="e">
        <f>IF(AND(Tabelle13[[#This Row],[AreaPx]]&gt;0,NOT(Tabelle13[[#This Row],[AreaPx]]="inf")),Tabelle13[[#This Row],[AreaPx]], NA())</f>
        <v>#N/A</v>
      </c>
      <c r="J335">
        <v>0</v>
      </c>
      <c r="K335">
        <v>0</v>
      </c>
      <c r="L335">
        <v>0</v>
      </c>
      <c r="M335">
        <v>20.2013</v>
      </c>
      <c r="N335">
        <v>0</v>
      </c>
      <c r="O335">
        <f>Tabelle13[[#This Row],[Roll]]-+Tabelle13[[#This Row],[Pitch]]</f>
        <v>-17.007800000000003</v>
      </c>
      <c r="P335">
        <f>SQRT(Tabelle13[[#This Row],[X]]^2 + Tabelle13[[#This Row],[Y]]^2 +Tabelle13[[#This Row],[Z]]^2)</f>
        <v>406.24590153611399</v>
      </c>
      <c r="Q335">
        <v>-249.52</v>
      </c>
      <c r="R335">
        <v>19.236499999999999</v>
      </c>
      <c r="S335">
        <v>-153.66900000000001</v>
      </c>
      <c r="T335">
        <v>89.169300000000007</v>
      </c>
      <c r="U335">
        <v>-28.827200000000001</v>
      </c>
      <c r="V335">
        <v>-11.8194</v>
      </c>
    </row>
    <row r="336" spans="1:22">
      <c r="A336">
        <v>7169</v>
      </c>
      <c r="B336">
        <v>0</v>
      </c>
      <c r="C336">
        <v>121.53700000000001</v>
      </c>
      <c r="D336">
        <v>-56.506700000000002</v>
      </c>
      <c r="E336">
        <v>-383.49900000000002</v>
      </c>
      <c r="F336">
        <v>-90.830699999999993</v>
      </c>
      <c r="G336">
        <v>28.827200000000001</v>
      </c>
      <c r="H336">
        <v>11.8194</v>
      </c>
      <c r="I336" t="e">
        <f>IF(AND(Tabelle13[[#This Row],[AreaPx]]&gt;0,NOT(Tabelle13[[#This Row],[AreaPx]]="inf")),Tabelle13[[#This Row],[AreaPx]], NA())</f>
        <v>#N/A</v>
      </c>
      <c r="J336">
        <v>0</v>
      </c>
      <c r="K336">
        <v>0</v>
      </c>
      <c r="L336">
        <v>0</v>
      </c>
      <c r="M336">
        <v>20.2013</v>
      </c>
      <c r="N336">
        <v>0</v>
      </c>
      <c r="O336">
        <f>Tabelle13[[#This Row],[Roll]]-+Tabelle13[[#This Row],[Pitch]]</f>
        <v>-17.007800000000003</v>
      </c>
      <c r="P336">
        <f>SQRT(Tabelle13[[#This Row],[X]]^2 + Tabelle13[[#This Row],[Y]]^2 +Tabelle13[[#This Row],[Z]]^2)</f>
        <v>406.24590153611399</v>
      </c>
      <c r="Q336">
        <v>-249.52</v>
      </c>
      <c r="R336">
        <v>19.236499999999999</v>
      </c>
      <c r="S336">
        <v>-153.66900000000001</v>
      </c>
      <c r="T336">
        <v>89.169300000000007</v>
      </c>
      <c r="U336">
        <v>-28.827200000000001</v>
      </c>
      <c r="V336">
        <v>-11.8194</v>
      </c>
    </row>
    <row r="337" spans="1:22">
      <c r="A337">
        <v>7187</v>
      </c>
      <c r="B337">
        <v>0</v>
      </c>
      <c r="C337">
        <v>121.53700000000001</v>
      </c>
      <c r="D337">
        <v>-56.506700000000002</v>
      </c>
      <c r="E337">
        <v>-383.49900000000002</v>
      </c>
      <c r="F337">
        <v>-90.830699999999993</v>
      </c>
      <c r="G337">
        <v>28.827200000000001</v>
      </c>
      <c r="H337">
        <v>11.8194</v>
      </c>
      <c r="I337" t="e">
        <f>IF(AND(Tabelle13[[#This Row],[AreaPx]]&gt;0,NOT(Tabelle13[[#This Row],[AreaPx]]="inf")),Tabelle13[[#This Row],[AreaPx]], NA())</f>
        <v>#N/A</v>
      </c>
      <c r="J337">
        <v>0</v>
      </c>
      <c r="K337">
        <v>0</v>
      </c>
      <c r="L337">
        <v>0</v>
      </c>
      <c r="M337">
        <v>20.2013</v>
      </c>
      <c r="N337">
        <v>0</v>
      </c>
      <c r="O337">
        <f>Tabelle13[[#This Row],[Roll]]-+Tabelle13[[#This Row],[Pitch]]</f>
        <v>-17.007800000000003</v>
      </c>
      <c r="P337">
        <f>SQRT(Tabelle13[[#This Row],[X]]^2 + Tabelle13[[#This Row],[Y]]^2 +Tabelle13[[#This Row],[Z]]^2)</f>
        <v>406.24590153611399</v>
      </c>
      <c r="Q337">
        <v>-249.52</v>
      </c>
      <c r="R337">
        <v>19.236499999999999</v>
      </c>
      <c r="S337">
        <v>-153.66900000000001</v>
      </c>
      <c r="T337">
        <v>89.169300000000007</v>
      </c>
      <c r="U337">
        <v>-28.827200000000001</v>
      </c>
      <c r="V337">
        <v>-11.8194</v>
      </c>
    </row>
    <row r="338" spans="1:22">
      <c r="A338">
        <v>7213</v>
      </c>
      <c r="B338">
        <v>0</v>
      </c>
      <c r="C338">
        <v>121.53700000000001</v>
      </c>
      <c r="D338">
        <v>-56.506700000000002</v>
      </c>
      <c r="E338">
        <v>-383.49900000000002</v>
      </c>
      <c r="F338">
        <v>-90.830699999999993</v>
      </c>
      <c r="G338">
        <v>28.827200000000001</v>
      </c>
      <c r="H338">
        <v>11.8194</v>
      </c>
      <c r="I338" t="e">
        <f>IF(AND(Tabelle13[[#This Row],[AreaPx]]&gt;0,NOT(Tabelle13[[#This Row],[AreaPx]]="inf")),Tabelle13[[#This Row],[AreaPx]], NA())</f>
        <v>#N/A</v>
      </c>
      <c r="J338">
        <v>0</v>
      </c>
      <c r="K338">
        <v>0</v>
      </c>
      <c r="L338">
        <v>0</v>
      </c>
      <c r="M338">
        <v>20.2013</v>
      </c>
      <c r="N338">
        <v>0</v>
      </c>
      <c r="O338">
        <f>Tabelle13[[#This Row],[Roll]]-+Tabelle13[[#This Row],[Pitch]]</f>
        <v>-17.007800000000003</v>
      </c>
      <c r="P338">
        <f>SQRT(Tabelle13[[#This Row],[X]]^2 + Tabelle13[[#This Row],[Y]]^2 +Tabelle13[[#This Row],[Z]]^2)</f>
        <v>406.24590153611399</v>
      </c>
      <c r="Q338">
        <v>-249.52</v>
      </c>
      <c r="R338">
        <v>19.236499999999999</v>
      </c>
      <c r="S338">
        <v>-153.66900000000001</v>
      </c>
      <c r="T338">
        <v>89.169300000000007</v>
      </c>
      <c r="U338">
        <v>-28.827200000000001</v>
      </c>
      <c r="V338">
        <v>-11.8194</v>
      </c>
    </row>
    <row r="339" spans="1:22">
      <c r="A339">
        <v>7241</v>
      </c>
      <c r="B339">
        <v>0</v>
      </c>
      <c r="C339">
        <v>121.53700000000001</v>
      </c>
      <c r="D339">
        <v>-56.506700000000002</v>
      </c>
      <c r="E339">
        <v>-383.49900000000002</v>
      </c>
      <c r="F339">
        <v>-90.830699999999993</v>
      </c>
      <c r="G339">
        <v>28.827200000000001</v>
      </c>
      <c r="H339">
        <v>11.8194</v>
      </c>
      <c r="I339" t="e">
        <f>IF(AND(Tabelle13[[#This Row],[AreaPx]]&gt;0,NOT(Tabelle13[[#This Row],[AreaPx]]="inf")),Tabelle13[[#This Row],[AreaPx]], NA())</f>
        <v>#N/A</v>
      </c>
      <c r="J339">
        <v>0</v>
      </c>
      <c r="K339">
        <v>0</v>
      </c>
      <c r="L339">
        <v>0</v>
      </c>
      <c r="M339">
        <v>20.2013</v>
      </c>
      <c r="N339">
        <v>0</v>
      </c>
      <c r="O339">
        <f>Tabelle13[[#This Row],[Roll]]-+Tabelle13[[#This Row],[Pitch]]</f>
        <v>-17.007800000000003</v>
      </c>
      <c r="P339">
        <f>SQRT(Tabelle13[[#This Row],[X]]^2 + Tabelle13[[#This Row],[Y]]^2 +Tabelle13[[#This Row],[Z]]^2)</f>
        <v>406.24590153611399</v>
      </c>
      <c r="Q339">
        <v>-249.52</v>
      </c>
      <c r="R339">
        <v>19.236499999999999</v>
      </c>
      <c r="S339">
        <v>-153.66900000000001</v>
      </c>
      <c r="T339">
        <v>89.169300000000007</v>
      </c>
      <c r="U339">
        <v>-28.827200000000001</v>
      </c>
      <c r="V339">
        <v>-11.8194</v>
      </c>
    </row>
    <row r="340" spans="1:22">
      <c r="A340">
        <v>7260</v>
      </c>
      <c r="B340">
        <v>0</v>
      </c>
      <c r="C340">
        <v>121.53700000000001</v>
      </c>
      <c r="D340">
        <v>-56.506700000000002</v>
      </c>
      <c r="E340">
        <v>-383.49900000000002</v>
      </c>
      <c r="F340">
        <v>-90.830699999999993</v>
      </c>
      <c r="G340">
        <v>28.827200000000001</v>
      </c>
      <c r="H340">
        <v>11.8194</v>
      </c>
      <c r="I340" t="e">
        <f>IF(AND(Tabelle13[[#This Row],[AreaPx]]&gt;0,NOT(Tabelle13[[#This Row],[AreaPx]]="inf")),Tabelle13[[#This Row],[AreaPx]], NA())</f>
        <v>#N/A</v>
      </c>
      <c r="J340">
        <v>0</v>
      </c>
      <c r="K340">
        <v>0</v>
      </c>
      <c r="L340">
        <v>0</v>
      </c>
      <c r="M340">
        <v>20.2013</v>
      </c>
      <c r="N340">
        <v>0</v>
      </c>
      <c r="O340">
        <f>Tabelle13[[#This Row],[Roll]]-+Tabelle13[[#This Row],[Pitch]]</f>
        <v>-17.007800000000003</v>
      </c>
      <c r="P340">
        <f>SQRT(Tabelle13[[#This Row],[X]]^2 + Tabelle13[[#This Row],[Y]]^2 +Tabelle13[[#This Row],[Z]]^2)</f>
        <v>406.24590153611399</v>
      </c>
      <c r="Q340">
        <v>-249.52</v>
      </c>
      <c r="R340">
        <v>19.236499999999999</v>
      </c>
      <c r="S340">
        <v>-153.66900000000001</v>
      </c>
      <c r="T340">
        <v>89.169300000000007</v>
      </c>
      <c r="U340">
        <v>-28.827200000000001</v>
      </c>
      <c r="V340">
        <v>-11.8194</v>
      </c>
    </row>
    <row r="341" spans="1:22">
      <c r="A341">
        <v>7266</v>
      </c>
      <c r="B341">
        <v>0</v>
      </c>
      <c r="C341">
        <v>121.53700000000001</v>
      </c>
      <c r="D341">
        <v>-56.506700000000002</v>
      </c>
      <c r="E341">
        <v>-383.49900000000002</v>
      </c>
      <c r="F341">
        <v>-90.830699999999993</v>
      </c>
      <c r="G341">
        <v>28.827200000000001</v>
      </c>
      <c r="H341">
        <v>11.8194</v>
      </c>
      <c r="I341" t="e">
        <f>IF(AND(Tabelle13[[#This Row],[AreaPx]]&gt;0,NOT(Tabelle13[[#This Row],[AreaPx]]="inf")),Tabelle13[[#This Row],[AreaPx]], NA())</f>
        <v>#N/A</v>
      </c>
      <c r="J341">
        <v>0</v>
      </c>
      <c r="K341">
        <v>0</v>
      </c>
      <c r="L341">
        <v>0</v>
      </c>
      <c r="M341">
        <v>20.2013</v>
      </c>
      <c r="N341">
        <v>0</v>
      </c>
      <c r="O341">
        <f>Tabelle13[[#This Row],[Roll]]-+Tabelle13[[#This Row],[Pitch]]</f>
        <v>-17.007800000000003</v>
      </c>
      <c r="P341">
        <f>SQRT(Tabelle13[[#This Row],[X]]^2 + Tabelle13[[#This Row],[Y]]^2 +Tabelle13[[#This Row],[Z]]^2)</f>
        <v>406.24590153611399</v>
      </c>
      <c r="Q341">
        <v>-249.52</v>
      </c>
      <c r="R341">
        <v>19.236499999999999</v>
      </c>
      <c r="S341">
        <v>-153.66900000000001</v>
      </c>
      <c r="T341">
        <v>89.169300000000007</v>
      </c>
      <c r="U341">
        <v>-28.827200000000001</v>
      </c>
      <c r="V341">
        <v>-11.8194</v>
      </c>
    </row>
    <row r="342" spans="1:22">
      <c r="A342">
        <v>7276</v>
      </c>
      <c r="B342">
        <v>0</v>
      </c>
      <c r="C342">
        <v>121.53700000000001</v>
      </c>
      <c r="D342">
        <v>-56.506700000000002</v>
      </c>
      <c r="E342">
        <v>-383.49900000000002</v>
      </c>
      <c r="F342">
        <v>-90.830699999999993</v>
      </c>
      <c r="G342">
        <v>28.827200000000001</v>
      </c>
      <c r="H342">
        <v>11.8194</v>
      </c>
      <c r="I342" t="e">
        <f>IF(AND(Tabelle13[[#This Row],[AreaPx]]&gt;0,NOT(Tabelle13[[#This Row],[AreaPx]]="inf")),Tabelle13[[#This Row],[AreaPx]], NA())</f>
        <v>#N/A</v>
      </c>
      <c r="J342">
        <v>0</v>
      </c>
      <c r="K342">
        <v>0</v>
      </c>
      <c r="L342">
        <v>0</v>
      </c>
      <c r="M342">
        <v>20.2013</v>
      </c>
      <c r="N342">
        <v>0</v>
      </c>
      <c r="O342">
        <f>Tabelle13[[#This Row],[Roll]]-+Tabelle13[[#This Row],[Pitch]]</f>
        <v>-17.007800000000003</v>
      </c>
      <c r="P342">
        <f>SQRT(Tabelle13[[#This Row],[X]]^2 + Tabelle13[[#This Row],[Y]]^2 +Tabelle13[[#This Row],[Z]]^2)</f>
        <v>406.24590153611399</v>
      </c>
      <c r="Q342">
        <v>-249.52</v>
      </c>
      <c r="R342">
        <v>19.236499999999999</v>
      </c>
      <c r="S342">
        <v>-153.66900000000001</v>
      </c>
      <c r="T342">
        <v>89.169300000000007</v>
      </c>
      <c r="U342">
        <v>-28.827200000000001</v>
      </c>
      <c r="V342">
        <v>-11.8194</v>
      </c>
    </row>
    <row r="343" spans="1:22">
      <c r="A343">
        <v>7301</v>
      </c>
      <c r="B343">
        <v>0</v>
      </c>
      <c r="C343">
        <v>121.53700000000001</v>
      </c>
      <c r="D343">
        <v>-56.506700000000002</v>
      </c>
      <c r="E343">
        <v>-383.49900000000002</v>
      </c>
      <c r="F343">
        <v>-90.830699999999993</v>
      </c>
      <c r="G343">
        <v>28.827200000000001</v>
      </c>
      <c r="H343">
        <v>11.8194</v>
      </c>
      <c r="I343" t="e">
        <f>IF(AND(Tabelle13[[#This Row],[AreaPx]]&gt;0,NOT(Tabelle13[[#This Row],[AreaPx]]="inf")),Tabelle13[[#This Row],[AreaPx]], NA())</f>
        <v>#N/A</v>
      </c>
      <c r="J343">
        <v>0</v>
      </c>
      <c r="K343">
        <v>0</v>
      </c>
      <c r="L343">
        <v>0</v>
      </c>
      <c r="M343">
        <v>20.2013</v>
      </c>
      <c r="N343">
        <v>0</v>
      </c>
      <c r="O343">
        <f>Tabelle13[[#This Row],[Roll]]-+Tabelle13[[#This Row],[Pitch]]</f>
        <v>-17.007800000000003</v>
      </c>
      <c r="P343">
        <f>SQRT(Tabelle13[[#This Row],[X]]^2 + Tabelle13[[#This Row],[Y]]^2 +Tabelle13[[#This Row],[Z]]^2)</f>
        <v>406.24590153611399</v>
      </c>
      <c r="Q343">
        <v>-249.52</v>
      </c>
      <c r="R343">
        <v>19.236499999999999</v>
      </c>
      <c r="S343">
        <v>-153.66900000000001</v>
      </c>
      <c r="T343">
        <v>89.169300000000007</v>
      </c>
      <c r="U343">
        <v>-28.827200000000001</v>
      </c>
      <c r="V343">
        <v>-11.8194</v>
      </c>
    </row>
    <row r="344" spans="1:22">
      <c r="A344">
        <v>7313</v>
      </c>
      <c r="B344">
        <v>0</v>
      </c>
      <c r="C344">
        <v>121.53700000000001</v>
      </c>
      <c r="D344">
        <v>-56.506700000000002</v>
      </c>
      <c r="E344">
        <v>-383.49900000000002</v>
      </c>
      <c r="F344">
        <v>-90.830699999999993</v>
      </c>
      <c r="G344">
        <v>28.827200000000001</v>
      </c>
      <c r="H344">
        <v>11.8194</v>
      </c>
      <c r="I344" t="e">
        <f>IF(AND(Tabelle13[[#This Row],[AreaPx]]&gt;0,NOT(Tabelle13[[#This Row],[AreaPx]]="inf")),Tabelle13[[#This Row],[AreaPx]], NA())</f>
        <v>#N/A</v>
      </c>
      <c r="J344">
        <v>0</v>
      </c>
      <c r="K344">
        <v>0</v>
      </c>
      <c r="L344">
        <v>0</v>
      </c>
      <c r="M344">
        <v>20.2013</v>
      </c>
      <c r="N344">
        <v>0</v>
      </c>
      <c r="O344">
        <f>Tabelle13[[#This Row],[Roll]]-+Tabelle13[[#This Row],[Pitch]]</f>
        <v>-17.007800000000003</v>
      </c>
      <c r="P344">
        <f>SQRT(Tabelle13[[#This Row],[X]]^2 + Tabelle13[[#This Row],[Y]]^2 +Tabelle13[[#This Row],[Z]]^2)</f>
        <v>406.24590153611399</v>
      </c>
      <c r="Q344">
        <v>-249.52</v>
      </c>
      <c r="R344">
        <v>19.236499999999999</v>
      </c>
      <c r="S344">
        <v>-153.66900000000001</v>
      </c>
      <c r="T344">
        <v>89.169300000000007</v>
      </c>
      <c r="U344">
        <v>-28.827200000000001</v>
      </c>
      <c r="V344">
        <v>-11.8194</v>
      </c>
    </row>
    <row r="345" spans="1:22">
      <c r="A345">
        <v>7338</v>
      </c>
      <c r="B345">
        <v>0</v>
      </c>
      <c r="C345">
        <v>121.53700000000001</v>
      </c>
      <c r="D345">
        <v>-56.506700000000002</v>
      </c>
      <c r="E345">
        <v>-383.49900000000002</v>
      </c>
      <c r="F345">
        <v>-90.830699999999993</v>
      </c>
      <c r="G345">
        <v>28.827200000000001</v>
      </c>
      <c r="H345">
        <v>11.8194</v>
      </c>
      <c r="I345" t="e">
        <f>IF(AND(Tabelle13[[#This Row],[AreaPx]]&gt;0,NOT(Tabelle13[[#This Row],[AreaPx]]="inf")),Tabelle13[[#This Row],[AreaPx]], NA())</f>
        <v>#N/A</v>
      </c>
      <c r="J345">
        <v>0</v>
      </c>
      <c r="K345">
        <v>0</v>
      </c>
      <c r="L345">
        <v>0</v>
      </c>
      <c r="M345">
        <v>20.2013</v>
      </c>
      <c r="N345">
        <v>0</v>
      </c>
      <c r="O345">
        <f>Tabelle13[[#This Row],[Roll]]-+Tabelle13[[#This Row],[Pitch]]</f>
        <v>-17.007800000000003</v>
      </c>
      <c r="P345">
        <f>SQRT(Tabelle13[[#This Row],[X]]^2 + Tabelle13[[#This Row],[Y]]^2 +Tabelle13[[#This Row],[Z]]^2)</f>
        <v>406.24590153611399</v>
      </c>
      <c r="Q345">
        <v>-249.52</v>
      </c>
      <c r="R345">
        <v>19.236499999999999</v>
      </c>
      <c r="S345">
        <v>-153.66900000000001</v>
      </c>
      <c r="T345">
        <v>89.169300000000007</v>
      </c>
      <c r="U345">
        <v>-28.827200000000001</v>
      </c>
      <c r="V345">
        <v>-11.8194</v>
      </c>
    </row>
    <row r="346" spans="1:22">
      <c r="A346">
        <v>7349</v>
      </c>
      <c r="B346">
        <v>0</v>
      </c>
      <c r="C346">
        <v>121.53700000000001</v>
      </c>
      <c r="D346">
        <v>-56.506700000000002</v>
      </c>
      <c r="E346">
        <v>-383.49900000000002</v>
      </c>
      <c r="F346">
        <v>-90.830699999999993</v>
      </c>
      <c r="G346">
        <v>28.827200000000001</v>
      </c>
      <c r="H346">
        <v>11.8194</v>
      </c>
      <c r="I346" t="e">
        <f>IF(AND(Tabelle13[[#This Row],[AreaPx]]&gt;0,NOT(Tabelle13[[#This Row],[AreaPx]]="inf")),Tabelle13[[#This Row],[AreaPx]], NA())</f>
        <v>#N/A</v>
      </c>
      <c r="J346">
        <v>0</v>
      </c>
      <c r="K346">
        <v>0</v>
      </c>
      <c r="L346">
        <v>0</v>
      </c>
      <c r="M346">
        <v>20.2013</v>
      </c>
      <c r="N346">
        <v>0</v>
      </c>
      <c r="O346">
        <f>Tabelle13[[#This Row],[Roll]]-+Tabelle13[[#This Row],[Pitch]]</f>
        <v>-17.007800000000003</v>
      </c>
      <c r="P346">
        <f>SQRT(Tabelle13[[#This Row],[X]]^2 + Tabelle13[[#This Row],[Y]]^2 +Tabelle13[[#This Row],[Z]]^2)</f>
        <v>406.24590153611399</v>
      </c>
      <c r="Q346">
        <v>-249.52</v>
      </c>
      <c r="R346">
        <v>19.236499999999999</v>
      </c>
      <c r="S346">
        <v>-153.66900000000001</v>
      </c>
      <c r="T346">
        <v>89.169300000000007</v>
      </c>
      <c r="U346">
        <v>-28.827200000000001</v>
      </c>
      <c r="V346">
        <v>-11.8194</v>
      </c>
    </row>
    <row r="347" spans="1:22">
      <c r="A347">
        <v>7372</v>
      </c>
      <c r="B347">
        <v>0</v>
      </c>
      <c r="C347">
        <v>121.53700000000001</v>
      </c>
      <c r="D347">
        <v>-56.506700000000002</v>
      </c>
      <c r="E347">
        <v>-383.49900000000002</v>
      </c>
      <c r="F347">
        <v>-90.830699999999993</v>
      </c>
      <c r="G347">
        <v>28.827200000000001</v>
      </c>
      <c r="H347">
        <v>11.8194</v>
      </c>
      <c r="I347" t="e">
        <f>IF(AND(Tabelle13[[#This Row],[AreaPx]]&gt;0,NOT(Tabelle13[[#This Row],[AreaPx]]="inf")),Tabelle13[[#This Row],[AreaPx]], NA())</f>
        <v>#N/A</v>
      </c>
      <c r="J347">
        <v>0</v>
      </c>
      <c r="K347">
        <v>0</v>
      </c>
      <c r="L347">
        <v>0</v>
      </c>
      <c r="M347">
        <v>20.2013</v>
      </c>
      <c r="N347">
        <v>0</v>
      </c>
      <c r="O347">
        <f>Tabelle13[[#This Row],[Roll]]-+Tabelle13[[#This Row],[Pitch]]</f>
        <v>-17.007800000000003</v>
      </c>
      <c r="P347">
        <f>SQRT(Tabelle13[[#This Row],[X]]^2 + Tabelle13[[#This Row],[Y]]^2 +Tabelle13[[#This Row],[Z]]^2)</f>
        <v>406.24590153611399</v>
      </c>
      <c r="Q347">
        <v>-249.52</v>
      </c>
      <c r="R347">
        <v>19.236499999999999</v>
      </c>
      <c r="S347">
        <v>-153.66900000000001</v>
      </c>
      <c r="T347">
        <v>89.169300000000007</v>
      </c>
      <c r="U347">
        <v>-28.827200000000001</v>
      </c>
      <c r="V347">
        <v>-11.8194</v>
      </c>
    </row>
    <row r="348" spans="1:22">
      <c r="A348">
        <v>7389</v>
      </c>
      <c r="B348">
        <v>0</v>
      </c>
      <c r="C348">
        <v>121.53700000000001</v>
      </c>
      <c r="D348">
        <v>-56.506700000000002</v>
      </c>
      <c r="E348">
        <v>-383.49900000000002</v>
      </c>
      <c r="F348">
        <v>-90.830699999999993</v>
      </c>
      <c r="G348">
        <v>28.827200000000001</v>
      </c>
      <c r="H348">
        <v>11.8194</v>
      </c>
      <c r="I348" t="e">
        <f>IF(AND(Tabelle13[[#This Row],[AreaPx]]&gt;0,NOT(Tabelle13[[#This Row],[AreaPx]]="inf")),Tabelle13[[#This Row],[AreaPx]], NA())</f>
        <v>#N/A</v>
      </c>
      <c r="J348">
        <v>0</v>
      </c>
      <c r="K348">
        <v>0</v>
      </c>
      <c r="L348">
        <v>0</v>
      </c>
      <c r="M348">
        <v>20.2013</v>
      </c>
      <c r="N348">
        <v>0</v>
      </c>
      <c r="O348">
        <f>Tabelle13[[#This Row],[Roll]]-+Tabelle13[[#This Row],[Pitch]]</f>
        <v>-17.007800000000003</v>
      </c>
      <c r="P348">
        <f>SQRT(Tabelle13[[#This Row],[X]]^2 + Tabelle13[[#This Row],[Y]]^2 +Tabelle13[[#This Row],[Z]]^2)</f>
        <v>406.24590153611399</v>
      </c>
      <c r="Q348">
        <v>-249.52</v>
      </c>
      <c r="R348">
        <v>19.236499999999999</v>
      </c>
      <c r="S348">
        <v>-153.66900000000001</v>
      </c>
      <c r="T348">
        <v>89.169300000000007</v>
      </c>
      <c r="U348">
        <v>-28.827200000000001</v>
      </c>
      <c r="V348">
        <v>-11.8194</v>
      </c>
    </row>
    <row r="349" spans="1:22">
      <c r="A349">
        <v>7409</v>
      </c>
      <c r="B349">
        <v>0</v>
      </c>
      <c r="C349">
        <v>121.53700000000001</v>
      </c>
      <c r="D349">
        <v>-56.506700000000002</v>
      </c>
      <c r="E349">
        <v>-383.49900000000002</v>
      </c>
      <c r="F349">
        <v>-90.830699999999993</v>
      </c>
      <c r="G349">
        <v>28.827200000000001</v>
      </c>
      <c r="H349">
        <v>11.8194</v>
      </c>
      <c r="I349" t="e">
        <f>IF(AND(Tabelle13[[#This Row],[AreaPx]]&gt;0,NOT(Tabelle13[[#This Row],[AreaPx]]="inf")),Tabelle13[[#This Row],[AreaPx]], NA())</f>
        <v>#N/A</v>
      </c>
      <c r="J349">
        <v>0</v>
      </c>
      <c r="K349">
        <v>0</v>
      </c>
      <c r="L349">
        <v>0</v>
      </c>
      <c r="M349">
        <v>20.2013</v>
      </c>
      <c r="N349">
        <v>0</v>
      </c>
      <c r="O349">
        <f>Tabelle13[[#This Row],[Roll]]-+Tabelle13[[#This Row],[Pitch]]</f>
        <v>-17.007800000000003</v>
      </c>
      <c r="P349">
        <f>SQRT(Tabelle13[[#This Row],[X]]^2 + Tabelle13[[#This Row],[Y]]^2 +Tabelle13[[#This Row],[Z]]^2)</f>
        <v>406.24590153611399</v>
      </c>
      <c r="Q349">
        <v>-249.52</v>
      </c>
      <c r="R349">
        <v>19.236499999999999</v>
      </c>
      <c r="S349">
        <v>-153.66900000000001</v>
      </c>
      <c r="T349">
        <v>89.169300000000007</v>
      </c>
      <c r="U349">
        <v>-28.827200000000001</v>
      </c>
      <c r="V349">
        <v>-11.8194</v>
      </c>
    </row>
    <row r="350" spans="1:22">
      <c r="A350">
        <v>7427</v>
      </c>
      <c r="B350">
        <v>0</v>
      </c>
      <c r="C350">
        <v>121.53700000000001</v>
      </c>
      <c r="D350">
        <v>-56.506700000000002</v>
      </c>
      <c r="E350">
        <v>-383.49900000000002</v>
      </c>
      <c r="F350">
        <v>-90.830699999999993</v>
      </c>
      <c r="G350">
        <v>28.827200000000001</v>
      </c>
      <c r="H350">
        <v>11.8194</v>
      </c>
      <c r="I350" t="e">
        <f>IF(AND(Tabelle13[[#This Row],[AreaPx]]&gt;0,NOT(Tabelle13[[#This Row],[AreaPx]]="inf")),Tabelle13[[#This Row],[AreaPx]], NA())</f>
        <v>#N/A</v>
      </c>
      <c r="J350">
        <v>0</v>
      </c>
      <c r="K350">
        <v>0</v>
      </c>
      <c r="L350">
        <v>0</v>
      </c>
      <c r="M350">
        <v>20.2013</v>
      </c>
      <c r="N350">
        <v>0</v>
      </c>
      <c r="O350">
        <f>Tabelle13[[#This Row],[Roll]]-+Tabelle13[[#This Row],[Pitch]]</f>
        <v>-17.007800000000003</v>
      </c>
      <c r="P350">
        <f>SQRT(Tabelle13[[#This Row],[X]]^2 + Tabelle13[[#This Row],[Y]]^2 +Tabelle13[[#This Row],[Z]]^2)</f>
        <v>406.24590153611399</v>
      </c>
      <c r="Q350">
        <v>-249.52</v>
      </c>
      <c r="R350">
        <v>19.236499999999999</v>
      </c>
      <c r="S350">
        <v>-153.66900000000001</v>
      </c>
      <c r="T350">
        <v>89.169300000000007</v>
      </c>
      <c r="U350">
        <v>-28.827200000000001</v>
      </c>
      <c r="V350">
        <v>-11.8194</v>
      </c>
    </row>
    <row r="351" spans="1:22">
      <c r="A351">
        <v>7438</v>
      </c>
      <c r="B351">
        <v>0</v>
      </c>
      <c r="C351">
        <v>121.53700000000001</v>
      </c>
      <c r="D351">
        <v>-56.506700000000002</v>
      </c>
      <c r="E351">
        <v>-383.49900000000002</v>
      </c>
      <c r="F351">
        <v>-90.830699999999993</v>
      </c>
      <c r="G351">
        <v>28.827200000000001</v>
      </c>
      <c r="H351">
        <v>11.8194</v>
      </c>
      <c r="I351" t="e">
        <f>IF(AND(Tabelle13[[#This Row],[AreaPx]]&gt;0,NOT(Tabelle13[[#This Row],[AreaPx]]="inf")),Tabelle13[[#This Row],[AreaPx]], NA())</f>
        <v>#N/A</v>
      </c>
      <c r="J351">
        <v>0</v>
      </c>
      <c r="K351">
        <v>0</v>
      </c>
      <c r="L351">
        <v>0</v>
      </c>
      <c r="M351">
        <v>20.2013</v>
      </c>
      <c r="N351">
        <v>0</v>
      </c>
      <c r="O351">
        <f>Tabelle13[[#This Row],[Roll]]-+Tabelle13[[#This Row],[Pitch]]</f>
        <v>-17.007800000000003</v>
      </c>
      <c r="P351">
        <f>SQRT(Tabelle13[[#This Row],[X]]^2 + Tabelle13[[#This Row],[Y]]^2 +Tabelle13[[#This Row],[Z]]^2)</f>
        <v>406.24590153611399</v>
      </c>
      <c r="Q351">
        <v>-249.52</v>
      </c>
      <c r="R351">
        <v>19.236499999999999</v>
      </c>
      <c r="S351">
        <v>-153.66900000000001</v>
      </c>
      <c r="T351">
        <v>89.169300000000007</v>
      </c>
      <c r="U351">
        <v>-28.827200000000001</v>
      </c>
      <c r="V351">
        <v>-11.8194</v>
      </c>
    </row>
    <row r="352" spans="1:22">
      <c r="A352">
        <v>7446</v>
      </c>
      <c r="B352">
        <v>0</v>
      </c>
      <c r="C352">
        <v>121.53700000000001</v>
      </c>
      <c r="D352">
        <v>-56.506700000000002</v>
      </c>
      <c r="E352">
        <v>-383.49900000000002</v>
      </c>
      <c r="F352">
        <v>-90.830699999999993</v>
      </c>
      <c r="G352">
        <v>28.827200000000001</v>
      </c>
      <c r="H352">
        <v>11.8194</v>
      </c>
      <c r="I352" t="e">
        <f>IF(AND(Tabelle13[[#This Row],[AreaPx]]&gt;0,NOT(Tabelle13[[#This Row],[AreaPx]]="inf")),Tabelle13[[#This Row],[AreaPx]], NA())</f>
        <v>#N/A</v>
      </c>
      <c r="J352">
        <v>0</v>
      </c>
      <c r="K352">
        <v>0</v>
      </c>
      <c r="L352">
        <v>0</v>
      </c>
      <c r="M352">
        <v>20.2013</v>
      </c>
      <c r="N352">
        <v>0</v>
      </c>
      <c r="O352">
        <f>Tabelle13[[#This Row],[Roll]]-+Tabelle13[[#This Row],[Pitch]]</f>
        <v>-17.007800000000003</v>
      </c>
      <c r="P352">
        <f>SQRT(Tabelle13[[#This Row],[X]]^2 + Tabelle13[[#This Row],[Y]]^2 +Tabelle13[[#This Row],[Z]]^2)</f>
        <v>406.24590153611399</v>
      </c>
      <c r="Q352">
        <v>-249.52</v>
      </c>
      <c r="R352">
        <v>19.236499999999999</v>
      </c>
      <c r="S352">
        <v>-153.66900000000001</v>
      </c>
      <c r="T352">
        <v>89.169300000000007</v>
      </c>
      <c r="U352">
        <v>-28.827200000000001</v>
      </c>
      <c r="V352">
        <v>-11.8194</v>
      </c>
    </row>
    <row r="353" spans="1:22">
      <c r="A353">
        <v>7472</v>
      </c>
      <c r="B353">
        <v>0</v>
      </c>
      <c r="C353">
        <v>121.53700000000001</v>
      </c>
      <c r="D353">
        <v>-56.506700000000002</v>
      </c>
      <c r="E353">
        <v>-383.49900000000002</v>
      </c>
      <c r="F353">
        <v>-90.830699999999993</v>
      </c>
      <c r="G353">
        <v>28.827200000000001</v>
      </c>
      <c r="H353">
        <v>11.8194</v>
      </c>
      <c r="I353" t="e">
        <f>IF(AND(Tabelle13[[#This Row],[AreaPx]]&gt;0,NOT(Tabelle13[[#This Row],[AreaPx]]="inf")),Tabelle13[[#This Row],[AreaPx]], NA())</f>
        <v>#N/A</v>
      </c>
      <c r="J353">
        <v>0</v>
      </c>
      <c r="K353">
        <v>0</v>
      </c>
      <c r="L353">
        <v>0</v>
      </c>
      <c r="M353">
        <v>20.2013</v>
      </c>
      <c r="N353">
        <v>0</v>
      </c>
      <c r="O353">
        <f>Tabelle13[[#This Row],[Roll]]-+Tabelle13[[#This Row],[Pitch]]</f>
        <v>-17.007800000000003</v>
      </c>
      <c r="P353">
        <f>SQRT(Tabelle13[[#This Row],[X]]^2 + Tabelle13[[#This Row],[Y]]^2 +Tabelle13[[#This Row],[Z]]^2)</f>
        <v>406.24590153611399</v>
      </c>
      <c r="Q353">
        <v>-249.52</v>
      </c>
      <c r="R353">
        <v>19.236499999999999</v>
      </c>
      <c r="S353">
        <v>-153.66900000000001</v>
      </c>
      <c r="T353">
        <v>89.169300000000007</v>
      </c>
      <c r="U353">
        <v>-28.827200000000001</v>
      </c>
      <c r="V353">
        <v>-11.8194</v>
      </c>
    </row>
    <row r="354" spans="1:22">
      <c r="A354">
        <v>7483</v>
      </c>
      <c r="B354">
        <v>0</v>
      </c>
      <c r="C354">
        <v>121.53700000000001</v>
      </c>
      <c r="D354">
        <v>-56.506700000000002</v>
      </c>
      <c r="E354">
        <v>-383.49900000000002</v>
      </c>
      <c r="F354">
        <v>-90.830699999999993</v>
      </c>
      <c r="G354">
        <v>28.827200000000001</v>
      </c>
      <c r="H354">
        <v>11.8194</v>
      </c>
      <c r="I354" t="e">
        <f>IF(AND(Tabelle13[[#This Row],[AreaPx]]&gt;0,NOT(Tabelle13[[#This Row],[AreaPx]]="inf")),Tabelle13[[#This Row],[AreaPx]], NA())</f>
        <v>#N/A</v>
      </c>
      <c r="J354">
        <v>0</v>
      </c>
      <c r="K354">
        <v>0</v>
      </c>
      <c r="L354">
        <v>0</v>
      </c>
      <c r="M354">
        <v>20.2013</v>
      </c>
      <c r="N354">
        <v>0</v>
      </c>
      <c r="O354">
        <f>Tabelle13[[#This Row],[Roll]]-+Tabelle13[[#This Row],[Pitch]]</f>
        <v>-17.007800000000003</v>
      </c>
      <c r="P354">
        <f>SQRT(Tabelle13[[#This Row],[X]]^2 + Tabelle13[[#This Row],[Y]]^2 +Tabelle13[[#This Row],[Z]]^2)</f>
        <v>406.24590153611399</v>
      </c>
      <c r="Q354">
        <v>-249.52</v>
      </c>
      <c r="R354">
        <v>19.236499999999999</v>
      </c>
      <c r="S354">
        <v>-153.66900000000001</v>
      </c>
      <c r="T354">
        <v>89.169300000000007</v>
      </c>
      <c r="U354">
        <v>-28.827200000000001</v>
      </c>
      <c r="V354">
        <v>-11.8194</v>
      </c>
    </row>
    <row r="355" spans="1:22">
      <c r="A355">
        <v>7515</v>
      </c>
      <c r="B355">
        <v>0</v>
      </c>
      <c r="C355">
        <v>121.53700000000001</v>
      </c>
      <c r="D355">
        <v>-56.506700000000002</v>
      </c>
      <c r="E355">
        <v>-383.49900000000002</v>
      </c>
      <c r="F355">
        <v>-90.830699999999993</v>
      </c>
      <c r="G355">
        <v>28.827200000000001</v>
      </c>
      <c r="H355">
        <v>11.8194</v>
      </c>
      <c r="I355" t="e">
        <f>IF(AND(Tabelle13[[#This Row],[AreaPx]]&gt;0,NOT(Tabelle13[[#This Row],[AreaPx]]="inf")),Tabelle13[[#This Row],[AreaPx]], NA())</f>
        <v>#N/A</v>
      </c>
      <c r="J355">
        <v>0</v>
      </c>
      <c r="K355">
        <v>0</v>
      </c>
      <c r="L355">
        <v>0</v>
      </c>
      <c r="M355">
        <v>20.2013</v>
      </c>
      <c r="N355">
        <v>0</v>
      </c>
      <c r="O355">
        <f>Tabelle13[[#This Row],[Roll]]-+Tabelle13[[#This Row],[Pitch]]</f>
        <v>-17.007800000000003</v>
      </c>
      <c r="P355">
        <f>SQRT(Tabelle13[[#This Row],[X]]^2 + Tabelle13[[#This Row],[Y]]^2 +Tabelle13[[#This Row],[Z]]^2)</f>
        <v>406.24590153611399</v>
      </c>
      <c r="Q355">
        <v>-249.52</v>
      </c>
      <c r="R355">
        <v>19.236499999999999</v>
      </c>
      <c r="S355">
        <v>-153.66900000000001</v>
      </c>
      <c r="T355">
        <v>89.169300000000007</v>
      </c>
      <c r="U355">
        <v>-28.827200000000001</v>
      </c>
      <c r="V355">
        <v>-11.8194</v>
      </c>
    </row>
    <row r="356" spans="1:22">
      <c r="A356">
        <v>7545</v>
      </c>
      <c r="B356">
        <v>0</v>
      </c>
      <c r="C356">
        <v>121.53700000000001</v>
      </c>
      <c r="D356">
        <v>-56.506700000000002</v>
      </c>
      <c r="E356">
        <v>-383.49900000000002</v>
      </c>
      <c r="F356">
        <v>-90.830699999999993</v>
      </c>
      <c r="G356">
        <v>28.827200000000001</v>
      </c>
      <c r="H356">
        <v>11.8194</v>
      </c>
      <c r="I356" t="e">
        <f>IF(AND(Tabelle13[[#This Row],[AreaPx]]&gt;0,NOT(Tabelle13[[#This Row],[AreaPx]]="inf")),Tabelle13[[#This Row],[AreaPx]], NA())</f>
        <v>#N/A</v>
      </c>
      <c r="J356">
        <v>0</v>
      </c>
      <c r="K356">
        <v>0</v>
      </c>
      <c r="L356">
        <v>0</v>
      </c>
      <c r="M356">
        <v>20.2013</v>
      </c>
      <c r="N356">
        <v>0</v>
      </c>
      <c r="O356">
        <f>Tabelle13[[#This Row],[Roll]]-+Tabelle13[[#This Row],[Pitch]]</f>
        <v>-17.007800000000003</v>
      </c>
      <c r="P356">
        <f>SQRT(Tabelle13[[#This Row],[X]]^2 + Tabelle13[[#This Row],[Y]]^2 +Tabelle13[[#This Row],[Z]]^2)</f>
        <v>406.24590153611399</v>
      </c>
      <c r="Q356">
        <v>-249.52</v>
      </c>
      <c r="R356">
        <v>19.236499999999999</v>
      </c>
      <c r="S356">
        <v>-153.66900000000001</v>
      </c>
      <c r="T356">
        <v>89.169300000000007</v>
      </c>
      <c r="U356">
        <v>-28.827200000000001</v>
      </c>
      <c r="V356">
        <v>-11.8194</v>
      </c>
    </row>
    <row r="357" spans="1:22">
      <c r="A357">
        <v>7575</v>
      </c>
      <c r="B357">
        <v>0</v>
      </c>
      <c r="C357">
        <v>121.53700000000001</v>
      </c>
      <c r="D357">
        <v>-56.506700000000002</v>
      </c>
      <c r="E357">
        <v>-383.49900000000002</v>
      </c>
      <c r="F357">
        <v>-90.830699999999993</v>
      </c>
      <c r="G357">
        <v>28.827200000000001</v>
      </c>
      <c r="H357">
        <v>11.8194</v>
      </c>
      <c r="I357" t="e">
        <f>IF(AND(Tabelle13[[#This Row],[AreaPx]]&gt;0,NOT(Tabelle13[[#This Row],[AreaPx]]="inf")),Tabelle13[[#This Row],[AreaPx]], NA())</f>
        <v>#N/A</v>
      </c>
      <c r="J357">
        <v>0</v>
      </c>
      <c r="K357">
        <v>0</v>
      </c>
      <c r="L357">
        <v>0</v>
      </c>
      <c r="M357">
        <v>20.2013</v>
      </c>
      <c r="N357">
        <v>0</v>
      </c>
      <c r="O357">
        <f>Tabelle13[[#This Row],[Roll]]-+Tabelle13[[#This Row],[Pitch]]</f>
        <v>-17.007800000000003</v>
      </c>
      <c r="P357">
        <f>SQRT(Tabelle13[[#This Row],[X]]^2 + Tabelle13[[#This Row],[Y]]^2 +Tabelle13[[#This Row],[Z]]^2)</f>
        <v>406.24590153611399</v>
      </c>
      <c r="Q357">
        <v>-249.52</v>
      </c>
      <c r="R357">
        <v>19.236499999999999</v>
      </c>
      <c r="S357">
        <v>-153.66900000000001</v>
      </c>
      <c r="T357">
        <v>89.169300000000007</v>
      </c>
      <c r="U357">
        <v>-28.827200000000001</v>
      </c>
      <c r="V357">
        <v>-11.8194</v>
      </c>
    </row>
    <row r="358" spans="1:22">
      <c r="A358">
        <v>7597</v>
      </c>
      <c r="B358">
        <v>0</v>
      </c>
      <c r="C358">
        <v>121.53700000000001</v>
      </c>
      <c r="D358">
        <v>-56.506700000000002</v>
      </c>
      <c r="E358">
        <v>-383.49900000000002</v>
      </c>
      <c r="F358">
        <v>-90.830699999999993</v>
      </c>
      <c r="G358">
        <v>28.827200000000001</v>
      </c>
      <c r="H358">
        <v>11.8194</v>
      </c>
      <c r="I358" t="e">
        <f>IF(AND(Tabelle13[[#This Row],[AreaPx]]&gt;0,NOT(Tabelle13[[#This Row],[AreaPx]]="inf")),Tabelle13[[#This Row],[AreaPx]], NA())</f>
        <v>#N/A</v>
      </c>
      <c r="J358">
        <v>0</v>
      </c>
      <c r="K358">
        <v>0</v>
      </c>
      <c r="L358">
        <v>0</v>
      </c>
      <c r="M358">
        <v>20.2013</v>
      </c>
      <c r="N358">
        <v>0</v>
      </c>
      <c r="O358">
        <f>Tabelle13[[#This Row],[Roll]]-+Tabelle13[[#This Row],[Pitch]]</f>
        <v>-17.007800000000003</v>
      </c>
      <c r="P358">
        <f>SQRT(Tabelle13[[#This Row],[X]]^2 + Tabelle13[[#This Row],[Y]]^2 +Tabelle13[[#This Row],[Z]]^2)</f>
        <v>406.24590153611399</v>
      </c>
      <c r="Q358">
        <v>-249.52</v>
      </c>
      <c r="R358">
        <v>19.236499999999999</v>
      </c>
      <c r="S358">
        <v>-153.66900000000001</v>
      </c>
      <c r="T358">
        <v>89.169300000000007</v>
      </c>
      <c r="U358">
        <v>-28.827200000000001</v>
      </c>
      <c r="V358">
        <v>-11.8194</v>
      </c>
    </row>
    <row r="359" spans="1:22">
      <c r="A359">
        <v>7610</v>
      </c>
      <c r="B359">
        <v>0</v>
      </c>
      <c r="C359">
        <v>121.53700000000001</v>
      </c>
      <c r="D359">
        <v>-56.506700000000002</v>
      </c>
      <c r="E359">
        <v>-383.49900000000002</v>
      </c>
      <c r="F359">
        <v>-90.830699999999993</v>
      </c>
      <c r="G359">
        <v>28.827200000000001</v>
      </c>
      <c r="H359">
        <v>11.8194</v>
      </c>
      <c r="I359" t="e">
        <f>IF(AND(Tabelle13[[#This Row],[AreaPx]]&gt;0,NOT(Tabelle13[[#This Row],[AreaPx]]="inf")),Tabelle13[[#This Row],[AreaPx]], NA())</f>
        <v>#N/A</v>
      </c>
      <c r="J359">
        <v>0</v>
      </c>
      <c r="K359">
        <v>0</v>
      </c>
      <c r="L359">
        <v>0</v>
      </c>
      <c r="M359">
        <v>20.2013</v>
      </c>
      <c r="N359">
        <v>0</v>
      </c>
      <c r="O359">
        <f>Tabelle13[[#This Row],[Roll]]-+Tabelle13[[#This Row],[Pitch]]</f>
        <v>-17.007800000000003</v>
      </c>
      <c r="P359">
        <f>SQRT(Tabelle13[[#This Row],[X]]^2 + Tabelle13[[#This Row],[Y]]^2 +Tabelle13[[#This Row],[Z]]^2)</f>
        <v>406.24590153611399</v>
      </c>
      <c r="Q359">
        <v>-249.52</v>
      </c>
      <c r="R359">
        <v>19.236499999999999</v>
      </c>
      <c r="S359">
        <v>-153.66900000000001</v>
      </c>
      <c r="T359">
        <v>89.169300000000007</v>
      </c>
      <c r="U359">
        <v>-28.827200000000001</v>
      </c>
      <c r="V359">
        <v>-11.8194</v>
      </c>
    </row>
    <row r="360" spans="1:22">
      <c r="A360">
        <v>7634</v>
      </c>
      <c r="B360">
        <v>0</v>
      </c>
      <c r="C360">
        <v>121.53700000000001</v>
      </c>
      <c r="D360">
        <v>-56.506700000000002</v>
      </c>
      <c r="E360">
        <v>-383.49900000000002</v>
      </c>
      <c r="F360">
        <v>-90.830699999999993</v>
      </c>
      <c r="G360">
        <v>28.827200000000001</v>
      </c>
      <c r="H360">
        <v>11.8194</v>
      </c>
      <c r="I360" t="e">
        <f>IF(AND(Tabelle13[[#This Row],[AreaPx]]&gt;0,NOT(Tabelle13[[#This Row],[AreaPx]]="inf")),Tabelle13[[#This Row],[AreaPx]], NA())</f>
        <v>#N/A</v>
      </c>
      <c r="J360">
        <v>0</v>
      </c>
      <c r="K360">
        <v>0</v>
      </c>
      <c r="L360">
        <v>0</v>
      </c>
      <c r="M360">
        <v>20.2013</v>
      </c>
      <c r="N360">
        <v>0</v>
      </c>
      <c r="O360">
        <f>Tabelle13[[#This Row],[Roll]]-+Tabelle13[[#This Row],[Pitch]]</f>
        <v>-17.007800000000003</v>
      </c>
      <c r="P360">
        <f>SQRT(Tabelle13[[#This Row],[X]]^2 + Tabelle13[[#This Row],[Y]]^2 +Tabelle13[[#This Row],[Z]]^2)</f>
        <v>406.24590153611399</v>
      </c>
      <c r="Q360">
        <v>-249.52</v>
      </c>
      <c r="R360">
        <v>19.236499999999999</v>
      </c>
      <c r="S360">
        <v>-153.66900000000001</v>
      </c>
      <c r="T360">
        <v>89.169300000000007</v>
      </c>
      <c r="U360">
        <v>-28.827200000000001</v>
      </c>
      <c r="V360">
        <v>-11.8194</v>
      </c>
    </row>
    <row r="361" spans="1:22">
      <c r="A361">
        <v>7649</v>
      </c>
      <c r="B361">
        <v>0</v>
      </c>
      <c r="C361">
        <v>121.53700000000001</v>
      </c>
      <c r="D361">
        <v>-56.506700000000002</v>
      </c>
      <c r="E361">
        <v>-383.49900000000002</v>
      </c>
      <c r="F361">
        <v>-90.830699999999993</v>
      </c>
      <c r="G361">
        <v>28.827200000000001</v>
      </c>
      <c r="H361">
        <v>11.8194</v>
      </c>
      <c r="I361" t="e">
        <f>IF(AND(Tabelle13[[#This Row],[AreaPx]]&gt;0,NOT(Tabelle13[[#This Row],[AreaPx]]="inf")),Tabelle13[[#This Row],[AreaPx]], NA())</f>
        <v>#N/A</v>
      </c>
      <c r="J361">
        <v>0</v>
      </c>
      <c r="K361">
        <v>0</v>
      </c>
      <c r="L361">
        <v>0</v>
      </c>
      <c r="M361">
        <v>20.2013</v>
      </c>
      <c r="N361">
        <v>0</v>
      </c>
      <c r="O361">
        <f>Tabelle13[[#This Row],[Roll]]-+Tabelle13[[#This Row],[Pitch]]</f>
        <v>-17.007800000000003</v>
      </c>
      <c r="P361">
        <f>SQRT(Tabelle13[[#This Row],[X]]^2 + Tabelle13[[#This Row],[Y]]^2 +Tabelle13[[#This Row],[Z]]^2)</f>
        <v>406.24590153611399</v>
      </c>
      <c r="Q361">
        <v>-249.52</v>
      </c>
      <c r="R361">
        <v>19.236499999999999</v>
      </c>
      <c r="S361">
        <v>-153.66900000000001</v>
      </c>
      <c r="T361">
        <v>89.169300000000007</v>
      </c>
      <c r="U361">
        <v>-28.827200000000001</v>
      </c>
      <c r="V361">
        <v>-11.8194</v>
      </c>
    </row>
    <row r="362" spans="1:22">
      <c r="A362">
        <v>7671</v>
      </c>
      <c r="B362">
        <v>0</v>
      </c>
      <c r="C362">
        <v>121.53700000000001</v>
      </c>
      <c r="D362">
        <v>-56.506700000000002</v>
      </c>
      <c r="E362">
        <v>-383.49900000000002</v>
      </c>
      <c r="F362">
        <v>-90.830699999999993</v>
      </c>
      <c r="G362">
        <v>28.827200000000001</v>
      </c>
      <c r="H362">
        <v>11.8194</v>
      </c>
      <c r="I362" t="e">
        <f>IF(AND(Tabelle13[[#This Row],[AreaPx]]&gt;0,NOT(Tabelle13[[#This Row],[AreaPx]]="inf")),Tabelle13[[#This Row],[AreaPx]], NA())</f>
        <v>#N/A</v>
      </c>
      <c r="J362">
        <v>0</v>
      </c>
      <c r="K362">
        <v>0</v>
      </c>
      <c r="L362">
        <v>0</v>
      </c>
      <c r="M362">
        <v>20.2013</v>
      </c>
      <c r="N362">
        <v>0</v>
      </c>
      <c r="O362">
        <f>Tabelle13[[#This Row],[Roll]]-+Tabelle13[[#This Row],[Pitch]]</f>
        <v>-17.007800000000003</v>
      </c>
      <c r="P362">
        <f>SQRT(Tabelle13[[#This Row],[X]]^2 + Tabelle13[[#This Row],[Y]]^2 +Tabelle13[[#This Row],[Z]]^2)</f>
        <v>406.24590153611399</v>
      </c>
      <c r="Q362">
        <v>-249.52</v>
      </c>
      <c r="R362">
        <v>19.236499999999999</v>
      </c>
      <c r="S362">
        <v>-153.66900000000001</v>
      </c>
      <c r="T362">
        <v>89.169300000000007</v>
      </c>
      <c r="U362">
        <v>-28.827200000000001</v>
      </c>
      <c r="V362">
        <v>-11.8194</v>
      </c>
    </row>
    <row r="363" spans="1:22">
      <c r="A363">
        <v>7684</v>
      </c>
      <c r="B363">
        <v>0</v>
      </c>
      <c r="C363">
        <v>121.53700000000001</v>
      </c>
      <c r="D363">
        <v>-56.506700000000002</v>
      </c>
      <c r="E363">
        <v>-383.49900000000002</v>
      </c>
      <c r="F363">
        <v>-90.830699999999993</v>
      </c>
      <c r="G363">
        <v>28.827200000000001</v>
      </c>
      <c r="H363">
        <v>11.8194</v>
      </c>
      <c r="I363" t="e">
        <f>IF(AND(Tabelle13[[#This Row],[AreaPx]]&gt;0,NOT(Tabelle13[[#This Row],[AreaPx]]="inf")),Tabelle13[[#This Row],[AreaPx]], NA())</f>
        <v>#N/A</v>
      </c>
      <c r="J363">
        <v>0</v>
      </c>
      <c r="K363">
        <v>0</v>
      </c>
      <c r="L363">
        <v>0</v>
      </c>
      <c r="M363">
        <v>20.2013</v>
      </c>
      <c r="N363">
        <v>0</v>
      </c>
      <c r="O363">
        <f>Tabelle13[[#This Row],[Roll]]-+Tabelle13[[#This Row],[Pitch]]</f>
        <v>-17.007800000000003</v>
      </c>
      <c r="P363">
        <f>SQRT(Tabelle13[[#This Row],[X]]^2 + Tabelle13[[#This Row],[Y]]^2 +Tabelle13[[#This Row],[Z]]^2)</f>
        <v>406.24590153611399</v>
      </c>
      <c r="Q363">
        <v>-249.52</v>
      </c>
      <c r="R363">
        <v>19.236499999999999</v>
      </c>
      <c r="S363">
        <v>-153.66900000000001</v>
      </c>
      <c r="T363">
        <v>89.169300000000007</v>
      </c>
      <c r="U363">
        <v>-28.827200000000001</v>
      </c>
      <c r="V363">
        <v>-11.8194</v>
      </c>
    </row>
    <row r="364" spans="1:22">
      <c r="A364">
        <v>7708</v>
      </c>
      <c r="B364">
        <v>0</v>
      </c>
      <c r="C364">
        <v>121.53700000000001</v>
      </c>
      <c r="D364">
        <v>-56.506700000000002</v>
      </c>
      <c r="E364">
        <v>-383.49900000000002</v>
      </c>
      <c r="F364">
        <v>-90.830699999999993</v>
      </c>
      <c r="G364">
        <v>28.827200000000001</v>
      </c>
      <c r="H364">
        <v>11.8194</v>
      </c>
      <c r="I364" t="e">
        <f>IF(AND(Tabelle13[[#This Row],[AreaPx]]&gt;0,NOT(Tabelle13[[#This Row],[AreaPx]]="inf")),Tabelle13[[#This Row],[AreaPx]], NA())</f>
        <v>#N/A</v>
      </c>
      <c r="J364">
        <v>0</v>
      </c>
      <c r="K364">
        <v>0</v>
      </c>
      <c r="L364">
        <v>0</v>
      </c>
      <c r="M364">
        <v>20.2013</v>
      </c>
      <c r="N364">
        <v>0</v>
      </c>
      <c r="O364">
        <f>Tabelle13[[#This Row],[Roll]]-+Tabelle13[[#This Row],[Pitch]]</f>
        <v>-17.007800000000003</v>
      </c>
      <c r="P364">
        <f>SQRT(Tabelle13[[#This Row],[X]]^2 + Tabelle13[[#This Row],[Y]]^2 +Tabelle13[[#This Row],[Z]]^2)</f>
        <v>406.24590153611399</v>
      </c>
      <c r="Q364">
        <v>-249.52</v>
      </c>
      <c r="R364">
        <v>19.236499999999999</v>
      </c>
      <c r="S364">
        <v>-153.66900000000001</v>
      </c>
      <c r="T364">
        <v>89.169300000000007</v>
      </c>
      <c r="U364">
        <v>-28.827200000000001</v>
      </c>
      <c r="V364">
        <v>-11.8194</v>
      </c>
    </row>
    <row r="365" spans="1:22">
      <c r="A365">
        <v>7736</v>
      </c>
      <c r="B365">
        <v>0</v>
      </c>
      <c r="C365">
        <v>121.53700000000001</v>
      </c>
      <c r="D365">
        <v>-56.506700000000002</v>
      </c>
      <c r="E365">
        <v>-383.49900000000002</v>
      </c>
      <c r="F365">
        <v>-90.830699999999993</v>
      </c>
      <c r="G365">
        <v>28.827200000000001</v>
      </c>
      <c r="H365">
        <v>11.8194</v>
      </c>
      <c r="I365" t="e">
        <f>IF(AND(Tabelle13[[#This Row],[AreaPx]]&gt;0,NOT(Tabelle13[[#This Row],[AreaPx]]="inf")),Tabelle13[[#This Row],[AreaPx]], NA())</f>
        <v>#N/A</v>
      </c>
      <c r="J365">
        <v>0</v>
      </c>
      <c r="K365">
        <v>0</v>
      </c>
      <c r="L365">
        <v>0</v>
      </c>
      <c r="M365">
        <v>20.2013</v>
      </c>
      <c r="N365">
        <v>0</v>
      </c>
      <c r="O365">
        <f>Tabelle13[[#This Row],[Roll]]-+Tabelle13[[#This Row],[Pitch]]</f>
        <v>-17.007800000000003</v>
      </c>
      <c r="P365">
        <f>SQRT(Tabelle13[[#This Row],[X]]^2 + Tabelle13[[#This Row],[Y]]^2 +Tabelle13[[#This Row],[Z]]^2)</f>
        <v>406.24590153611399</v>
      </c>
      <c r="Q365">
        <v>-249.52</v>
      </c>
      <c r="R365">
        <v>19.236499999999999</v>
      </c>
      <c r="S365">
        <v>-153.66900000000001</v>
      </c>
      <c r="T365">
        <v>89.169300000000007</v>
      </c>
      <c r="U365">
        <v>-28.827200000000001</v>
      </c>
      <c r="V365">
        <v>-11.8194</v>
      </c>
    </row>
    <row r="366" spans="1:22">
      <c r="A366">
        <v>7754</v>
      </c>
      <c r="B366">
        <v>0</v>
      </c>
      <c r="C366">
        <v>121.53700000000001</v>
      </c>
      <c r="D366">
        <v>-56.506700000000002</v>
      </c>
      <c r="E366">
        <v>-383.49900000000002</v>
      </c>
      <c r="F366">
        <v>-90.830699999999993</v>
      </c>
      <c r="G366">
        <v>28.827200000000001</v>
      </c>
      <c r="H366">
        <v>11.8194</v>
      </c>
      <c r="I366" t="e">
        <f>IF(AND(Tabelle13[[#This Row],[AreaPx]]&gt;0,NOT(Tabelle13[[#This Row],[AreaPx]]="inf")),Tabelle13[[#This Row],[AreaPx]], NA())</f>
        <v>#N/A</v>
      </c>
      <c r="J366">
        <v>0</v>
      </c>
      <c r="K366">
        <v>0</v>
      </c>
      <c r="L366">
        <v>0</v>
      </c>
      <c r="M366">
        <v>20.2013</v>
      </c>
      <c r="N366">
        <v>0</v>
      </c>
      <c r="O366">
        <f>Tabelle13[[#This Row],[Roll]]-+Tabelle13[[#This Row],[Pitch]]</f>
        <v>-17.007800000000003</v>
      </c>
      <c r="P366">
        <f>SQRT(Tabelle13[[#This Row],[X]]^2 + Tabelle13[[#This Row],[Y]]^2 +Tabelle13[[#This Row],[Z]]^2)</f>
        <v>406.24590153611399</v>
      </c>
      <c r="Q366">
        <v>-249.52</v>
      </c>
      <c r="R366">
        <v>19.236499999999999</v>
      </c>
      <c r="S366">
        <v>-153.66900000000001</v>
      </c>
      <c r="T366">
        <v>89.169300000000007</v>
      </c>
      <c r="U366">
        <v>-28.827200000000001</v>
      </c>
      <c r="V366">
        <v>-11.8194</v>
      </c>
    </row>
    <row r="367" spans="1:22">
      <c r="A367">
        <v>7778</v>
      </c>
      <c r="B367">
        <v>0</v>
      </c>
      <c r="C367">
        <v>121.53700000000001</v>
      </c>
      <c r="D367">
        <v>-56.506700000000002</v>
      </c>
      <c r="E367">
        <v>-383.49900000000002</v>
      </c>
      <c r="F367">
        <v>-90.830699999999993</v>
      </c>
      <c r="G367">
        <v>28.827200000000001</v>
      </c>
      <c r="H367">
        <v>11.8194</v>
      </c>
      <c r="I367" t="e">
        <f>IF(AND(Tabelle13[[#This Row],[AreaPx]]&gt;0,NOT(Tabelle13[[#This Row],[AreaPx]]="inf")),Tabelle13[[#This Row],[AreaPx]], NA())</f>
        <v>#N/A</v>
      </c>
      <c r="J367">
        <v>0</v>
      </c>
      <c r="K367">
        <v>0</v>
      </c>
      <c r="L367">
        <v>0</v>
      </c>
      <c r="M367">
        <v>20.2013</v>
      </c>
      <c r="N367">
        <v>0</v>
      </c>
      <c r="O367">
        <f>Tabelle13[[#This Row],[Roll]]-+Tabelle13[[#This Row],[Pitch]]</f>
        <v>-17.007800000000003</v>
      </c>
      <c r="P367">
        <f>SQRT(Tabelle13[[#This Row],[X]]^2 + Tabelle13[[#This Row],[Y]]^2 +Tabelle13[[#This Row],[Z]]^2)</f>
        <v>406.24590153611399</v>
      </c>
      <c r="Q367">
        <v>-249.52</v>
      </c>
      <c r="R367">
        <v>19.236499999999999</v>
      </c>
      <c r="S367">
        <v>-153.66900000000001</v>
      </c>
      <c r="T367">
        <v>89.169300000000007</v>
      </c>
      <c r="U367">
        <v>-28.827200000000001</v>
      </c>
      <c r="V367">
        <v>-11.8194</v>
      </c>
    </row>
    <row r="368" spans="1:22">
      <c r="A368">
        <v>7804</v>
      </c>
      <c r="B368">
        <v>0</v>
      </c>
      <c r="C368">
        <v>121.53700000000001</v>
      </c>
      <c r="D368">
        <v>-56.506700000000002</v>
      </c>
      <c r="E368">
        <v>-383.49900000000002</v>
      </c>
      <c r="F368">
        <v>-90.830699999999993</v>
      </c>
      <c r="G368">
        <v>28.827200000000001</v>
      </c>
      <c r="H368">
        <v>11.8194</v>
      </c>
      <c r="I368" t="e">
        <f>IF(AND(Tabelle13[[#This Row],[AreaPx]]&gt;0,NOT(Tabelle13[[#This Row],[AreaPx]]="inf")),Tabelle13[[#This Row],[AreaPx]], NA())</f>
        <v>#N/A</v>
      </c>
      <c r="J368">
        <v>0</v>
      </c>
      <c r="K368">
        <v>0</v>
      </c>
      <c r="L368">
        <v>0</v>
      </c>
      <c r="M368">
        <v>20.2013</v>
      </c>
      <c r="N368">
        <v>0</v>
      </c>
      <c r="O368">
        <f>Tabelle13[[#This Row],[Roll]]-+Tabelle13[[#This Row],[Pitch]]</f>
        <v>-17.007800000000003</v>
      </c>
      <c r="P368">
        <f>SQRT(Tabelle13[[#This Row],[X]]^2 + Tabelle13[[#This Row],[Y]]^2 +Tabelle13[[#This Row],[Z]]^2)</f>
        <v>406.24590153611399</v>
      </c>
      <c r="Q368">
        <v>-249.52</v>
      </c>
      <c r="R368">
        <v>19.236499999999999</v>
      </c>
      <c r="S368">
        <v>-153.66900000000001</v>
      </c>
      <c r="T368">
        <v>89.169300000000007</v>
      </c>
      <c r="U368">
        <v>-28.827200000000001</v>
      </c>
      <c r="V368">
        <v>-11.8194</v>
      </c>
    </row>
    <row r="369" spans="1:22">
      <c r="A369">
        <v>7818</v>
      </c>
      <c r="B369">
        <v>0</v>
      </c>
      <c r="C369">
        <v>121.53700000000001</v>
      </c>
      <c r="D369">
        <v>-56.506700000000002</v>
      </c>
      <c r="E369">
        <v>-383.49900000000002</v>
      </c>
      <c r="F369">
        <v>-90.830699999999993</v>
      </c>
      <c r="G369">
        <v>28.827200000000001</v>
      </c>
      <c r="H369">
        <v>11.8194</v>
      </c>
      <c r="I369" t="e">
        <f>IF(AND(Tabelle13[[#This Row],[AreaPx]]&gt;0,NOT(Tabelle13[[#This Row],[AreaPx]]="inf")),Tabelle13[[#This Row],[AreaPx]], NA())</f>
        <v>#N/A</v>
      </c>
      <c r="J369">
        <v>0</v>
      </c>
      <c r="K369">
        <v>0</v>
      </c>
      <c r="L369">
        <v>0</v>
      </c>
      <c r="M369">
        <v>20.2013</v>
      </c>
      <c r="N369">
        <v>0</v>
      </c>
      <c r="O369">
        <f>Tabelle13[[#This Row],[Roll]]-+Tabelle13[[#This Row],[Pitch]]</f>
        <v>-17.007800000000003</v>
      </c>
      <c r="P369">
        <f>SQRT(Tabelle13[[#This Row],[X]]^2 + Tabelle13[[#This Row],[Y]]^2 +Tabelle13[[#This Row],[Z]]^2)</f>
        <v>406.24590153611399</v>
      </c>
      <c r="Q369">
        <v>-249.52</v>
      </c>
      <c r="R369">
        <v>19.236499999999999</v>
      </c>
      <c r="S369">
        <v>-153.66900000000001</v>
      </c>
      <c r="T369">
        <v>89.169300000000007</v>
      </c>
      <c r="U369">
        <v>-28.827200000000001</v>
      </c>
      <c r="V369">
        <v>-11.8194</v>
      </c>
    </row>
    <row r="370" spans="1:22">
      <c r="A370">
        <v>7843</v>
      </c>
      <c r="B370">
        <v>0</v>
      </c>
      <c r="C370">
        <v>121.53700000000001</v>
      </c>
      <c r="D370">
        <v>-56.506700000000002</v>
      </c>
      <c r="E370">
        <v>-383.49900000000002</v>
      </c>
      <c r="F370">
        <v>-90.830699999999993</v>
      </c>
      <c r="G370">
        <v>28.827200000000001</v>
      </c>
      <c r="H370">
        <v>11.8194</v>
      </c>
      <c r="I370" t="e">
        <f>IF(AND(Tabelle13[[#This Row],[AreaPx]]&gt;0,NOT(Tabelle13[[#This Row],[AreaPx]]="inf")),Tabelle13[[#This Row],[AreaPx]], NA())</f>
        <v>#N/A</v>
      </c>
      <c r="J370">
        <v>0</v>
      </c>
      <c r="K370">
        <v>0</v>
      </c>
      <c r="L370">
        <v>0</v>
      </c>
      <c r="M370">
        <v>20.2013</v>
      </c>
      <c r="N370">
        <v>0</v>
      </c>
      <c r="O370">
        <f>Tabelle13[[#This Row],[Roll]]-+Tabelle13[[#This Row],[Pitch]]</f>
        <v>-17.007800000000003</v>
      </c>
      <c r="P370">
        <f>SQRT(Tabelle13[[#This Row],[X]]^2 + Tabelle13[[#This Row],[Y]]^2 +Tabelle13[[#This Row],[Z]]^2)</f>
        <v>406.24590153611399</v>
      </c>
      <c r="Q370">
        <v>-249.52</v>
      </c>
      <c r="R370">
        <v>19.236499999999999</v>
      </c>
      <c r="S370">
        <v>-153.66900000000001</v>
      </c>
      <c r="T370">
        <v>89.169300000000007</v>
      </c>
      <c r="U370">
        <v>-28.827200000000001</v>
      </c>
      <c r="V370">
        <v>-11.8194</v>
      </c>
    </row>
    <row r="371" spans="1:22">
      <c r="A371">
        <v>7863</v>
      </c>
      <c r="B371">
        <v>0</v>
      </c>
      <c r="C371">
        <v>121.53700000000001</v>
      </c>
      <c r="D371">
        <v>-56.506700000000002</v>
      </c>
      <c r="E371">
        <v>-383.49900000000002</v>
      </c>
      <c r="F371">
        <v>-90.830699999999993</v>
      </c>
      <c r="G371">
        <v>28.827200000000001</v>
      </c>
      <c r="H371">
        <v>11.8194</v>
      </c>
      <c r="I371" t="e">
        <f>IF(AND(Tabelle13[[#This Row],[AreaPx]]&gt;0,NOT(Tabelle13[[#This Row],[AreaPx]]="inf")),Tabelle13[[#This Row],[AreaPx]], NA())</f>
        <v>#N/A</v>
      </c>
      <c r="J371">
        <v>0</v>
      </c>
      <c r="K371">
        <v>0</v>
      </c>
      <c r="L371">
        <v>0</v>
      </c>
      <c r="M371">
        <v>20.2013</v>
      </c>
      <c r="N371">
        <v>0</v>
      </c>
      <c r="O371">
        <f>Tabelle13[[#This Row],[Roll]]-+Tabelle13[[#This Row],[Pitch]]</f>
        <v>-17.007800000000003</v>
      </c>
      <c r="P371">
        <f>SQRT(Tabelle13[[#This Row],[X]]^2 + Tabelle13[[#This Row],[Y]]^2 +Tabelle13[[#This Row],[Z]]^2)</f>
        <v>406.24590153611399</v>
      </c>
      <c r="Q371">
        <v>-249.52</v>
      </c>
      <c r="R371">
        <v>19.236499999999999</v>
      </c>
      <c r="S371">
        <v>-153.66900000000001</v>
      </c>
      <c r="T371">
        <v>89.169300000000007</v>
      </c>
      <c r="U371">
        <v>-28.827200000000001</v>
      </c>
      <c r="V371">
        <v>-11.8194</v>
      </c>
    </row>
    <row r="372" spans="1:22">
      <c r="A372">
        <v>7873</v>
      </c>
      <c r="B372">
        <v>0</v>
      </c>
      <c r="C372">
        <v>121.53700000000001</v>
      </c>
      <c r="D372">
        <v>-56.506700000000002</v>
      </c>
      <c r="E372">
        <v>-383.49900000000002</v>
      </c>
      <c r="F372">
        <v>-90.830699999999993</v>
      </c>
      <c r="G372">
        <v>28.827200000000001</v>
      </c>
      <c r="H372">
        <v>11.8194</v>
      </c>
      <c r="I372" t="e">
        <f>IF(AND(Tabelle13[[#This Row],[AreaPx]]&gt;0,NOT(Tabelle13[[#This Row],[AreaPx]]="inf")),Tabelle13[[#This Row],[AreaPx]], NA())</f>
        <v>#N/A</v>
      </c>
      <c r="J372">
        <v>0</v>
      </c>
      <c r="K372">
        <v>0</v>
      </c>
      <c r="L372">
        <v>0</v>
      </c>
      <c r="M372">
        <v>20.2013</v>
      </c>
      <c r="N372">
        <v>0</v>
      </c>
      <c r="O372">
        <f>Tabelle13[[#This Row],[Roll]]-+Tabelle13[[#This Row],[Pitch]]</f>
        <v>-17.007800000000003</v>
      </c>
      <c r="P372">
        <f>SQRT(Tabelle13[[#This Row],[X]]^2 + Tabelle13[[#This Row],[Y]]^2 +Tabelle13[[#This Row],[Z]]^2)</f>
        <v>406.24590153611399</v>
      </c>
      <c r="Q372">
        <v>-249.52</v>
      </c>
      <c r="R372">
        <v>19.236499999999999</v>
      </c>
      <c r="S372">
        <v>-153.66900000000001</v>
      </c>
      <c r="T372">
        <v>89.169300000000007</v>
      </c>
      <c r="U372">
        <v>-28.827200000000001</v>
      </c>
      <c r="V372">
        <v>-11.8194</v>
      </c>
    </row>
    <row r="373" spans="1:22">
      <c r="A373">
        <v>7899</v>
      </c>
      <c r="B373">
        <v>0</v>
      </c>
      <c r="C373">
        <v>121.53700000000001</v>
      </c>
      <c r="D373">
        <v>-56.506700000000002</v>
      </c>
      <c r="E373">
        <v>-383.49900000000002</v>
      </c>
      <c r="F373">
        <v>-90.830699999999993</v>
      </c>
      <c r="G373">
        <v>28.827200000000001</v>
      </c>
      <c r="H373">
        <v>11.8194</v>
      </c>
      <c r="I373" t="e">
        <f>IF(AND(Tabelle13[[#This Row],[AreaPx]]&gt;0,NOT(Tabelle13[[#This Row],[AreaPx]]="inf")),Tabelle13[[#This Row],[AreaPx]], NA())</f>
        <v>#N/A</v>
      </c>
      <c r="J373">
        <v>0</v>
      </c>
      <c r="K373">
        <v>0</v>
      </c>
      <c r="L373">
        <v>0</v>
      </c>
      <c r="M373">
        <v>20.2013</v>
      </c>
      <c r="N373">
        <v>0</v>
      </c>
      <c r="O373">
        <f>Tabelle13[[#This Row],[Roll]]-+Tabelle13[[#This Row],[Pitch]]</f>
        <v>-17.007800000000003</v>
      </c>
      <c r="P373">
        <f>SQRT(Tabelle13[[#This Row],[X]]^2 + Tabelle13[[#This Row],[Y]]^2 +Tabelle13[[#This Row],[Z]]^2)</f>
        <v>406.24590153611399</v>
      </c>
      <c r="Q373">
        <v>-249.52</v>
      </c>
      <c r="R373">
        <v>19.236499999999999</v>
      </c>
      <c r="S373">
        <v>-153.66900000000001</v>
      </c>
      <c r="T373">
        <v>89.169300000000007</v>
      </c>
      <c r="U373">
        <v>-28.827200000000001</v>
      </c>
      <c r="V373">
        <v>-11.8194</v>
      </c>
    </row>
    <row r="374" spans="1:22">
      <c r="A374">
        <v>7905</v>
      </c>
      <c r="B374">
        <v>0</v>
      </c>
      <c r="C374">
        <v>121.53700000000001</v>
      </c>
      <c r="D374">
        <v>-56.506700000000002</v>
      </c>
      <c r="E374">
        <v>-383.49900000000002</v>
      </c>
      <c r="F374">
        <v>-90.830699999999993</v>
      </c>
      <c r="G374">
        <v>28.827200000000001</v>
      </c>
      <c r="H374">
        <v>11.8194</v>
      </c>
      <c r="I374" t="e">
        <f>IF(AND(Tabelle13[[#This Row],[AreaPx]]&gt;0,NOT(Tabelle13[[#This Row],[AreaPx]]="inf")),Tabelle13[[#This Row],[AreaPx]], NA())</f>
        <v>#N/A</v>
      </c>
      <c r="J374">
        <v>0</v>
      </c>
      <c r="K374">
        <v>0</v>
      </c>
      <c r="L374">
        <v>0</v>
      </c>
      <c r="M374">
        <v>20.2013</v>
      </c>
      <c r="N374">
        <v>0</v>
      </c>
      <c r="O374">
        <f>Tabelle13[[#This Row],[Roll]]-+Tabelle13[[#This Row],[Pitch]]</f>
        <v>-17.007800000000003</v>
      </c>
      <c r="P374">
        <f>SQRT(Tabelle13[[#This Row],[X]]^2 + Tabelle13[[#This Row],[Y]]^2 +Tabelle13[[#This Row],[Z]]^2)</f>
        <v>406.24590153611399</v>
      </c>
      <c r="Q374">
        <v>-249.52</v>
      </c>
      <c r="R374">
        <v>19.236499999999999</v>
      </c>
      <c r="S374">
        <v>-153.66900000000001</v>
      </c>
      <c r="T374">
        <v>89.169300000000007</v>
      </c>
      <c r="U374">
        <v>-28.827200000000001</v>
      </c>
      <c r="V374">
        <v>-11.8194</v>
      </c>
    </row>
    <row r="375" spans="1:22">
      <c r="A375">
        <v>7917</v>
      </c>
      <c r="B375">
        <v>0</v>
      </c>
      <c r="C375">
        <v>121.53700000000001</v>
      </c>
      <c r="D375">
        <v>-56.506700000000002</v>
      </c>
      <c r="E375">
        <v>-383.49900000000002</v>
      </c>
      <c r="F375">
        <v>-90.830699999999993</v>
      </c>
      <c r="G375">
        <v>28.827200000000001</v>
      </c>
      <c r="H375">
        <v>11.8194</v>
      </c>
      <c r="I375" t="e">
        <f>IF(AND(Tabelle13[[#This Row],[AreaPx]]&gt;0,NOT(Tabelle13[[#This Row],[AreaPx]]="inf")),Tabelle13[[#This Row],[AreaPx]], NA())</f>
        <v>#N/A</v>
      </c>
      <c r="J375">
        <v>0</v>
      </c>
      <c r="K375">
        <v>0</v>
      </c>
      <c r="L375">
        <v>0</v>
      </c>
      <c r="M375">
        <v>20.2013</v>
      </c>
      <c r="N375">
        <v>0</v>
      </c>
      <c r="O375">
        <f>Tabelle13[[#This Row],[Roll]]-+Tabelle13[[#This Row],[Pitch]]</f>
        <v>-17.007800000000003</v>
      </c>
      <c r="P375">
        <f>SQRT(Tabelle13[[#This Row],[X]]^2 + Tabelle13[[#This Row],[Y]]^2 +Tabelle13[[#This Row],[Z]]^2)</f>
        <v>406.24590153611399</v>
      </c>
      <c r="Q375">
        <v>-249.52</v>
      </c>
      <c r="R375">
        <v>19.236499999999999</v>
      </c>
      <c r="S375">
        <v>-153.66900000000001</v>
      </c>
      <c r="T375">
        <v>89.169300000000007</v>
      </c>
      <c r="U375">
        <v>-28.827200000000001</v>
      </c>
      <c r="V375">
        <v>-11.8194</v>
      </c>
    </row>
    <row r="376" spans="1:22">
      <c r="A376">
        <v>7943</v>
      </c>
      <c r="B376">
        <v>0</v>
      </c>
      <c r="C376">
        <v>121.53700000000001</v>
      </c>
      <c r="D376">
        <v>-56.506700000000002</v>
      </c>
      <c r="E376">
        <v>-383.49900000000002</v>
      </c>
      <c r="F376">
        <v>-90.830699999999993</v>
      </c>
      <c r="G376">
        <v>28.827200000000001</v>
      </c>
      <c r="H376">
        <v>11.8194</v>
      </c>
      <c r="I376" t="e">
        <f>IF(AND(Tabelle13[[#This Row],[AreaPx]]&gt;0,NOT(Tabelle13[[#This Row],[AreaPx]]="inf")),Tabelle13[[#This Row],[AreaPx]], NA())</f>
        <v>#N/A</v>
      </c>
      <c r="J376">
        <v>0</v>
      </c>
      <c r="K376">
        <v>0</v>
      </c>
      <c r="L376">
        <v>0</v>
      </c>
      <c r="M376">
        <v>20.2013</v>
      </c>
      <c r="N376">
        <v>0</v>
      </c>
      <c r="O376">
        <f>Tabelle13[[#This Row],[Roll]]-+Tabelle13[[#This Row],[Pitch]]</f>
        <v>-17.007800000000003</v>
      </c>
      <c r="P376">
        <f>SQRT(Tabelle13[[#This Row],[X]]^2 + Tabelle13[[#This Row],[Y]]^2 +Tabelle13[[#This Row],[Z]]^2)</f>
        <v>406.24590153611399</v>
      </c>
      <c r="Q376">
        <v>-249.52</v>
      </c>
      <c r="R376">
        <v>19.236499999999999</v>
      </c>
      <c r="S376">
        <v>-153.66900000000001</v>
      </c>
      <c r="T376">
        <v>89.169300000000007</v>
      </c>
      <c r="U376">
        <v>-28.827200000000001</v>
      </c>
      <c r="V376">
        <v>-11.8194</v>
      </c>
    </row>
    <row r="377" spans="1:22">
      <c r="A377">
        <v>7965</v>
      </c>
      <c r="B377">
        <v>0</v>
      </c>
      <c r="C377">
        <v>121.53700000000001</v>
      </c>
      <c r="D377">
        <v>-56.506700000000002</v>
      </c>
      <c r="E377">
        <v>-383.49900000000002</v>
      </c>
      <c r="F377">
        <v>-90.830699999999993</v>
      </c>
      <c r="G377">
        <v>28.827200000000001</v>
      </c>
      <c r="H377">
        <v>11.8194</v>
      </c>
      <c r="I377" t="e">
        <f>IF(AND(Tabelle13[[#This Row],[AreaPx]]&gt;0,NOT(Tabelle13[[#This Row],[AreaPx]]="inf")),Tabelle13[[#This Row],[AreaPx]], NA())</f>
        <v>#N/A</v>
      </c>
      <c r="J377">
        <v>0</v>
      </c>
      <c r="K377">
        <v>0</v>
      </c>
      <c r="L377">
        <v>0</v>
      </c>
      <c r="M377">
        <v>20.2013</v>
      </c>
      <c r="N377">
        <v>0</v>
      </c>
      <c r="O377">
        <f>Tabelle13[[#This Row],[Roll]]-+Tabelle13[[#This Row],[Pitch]]</f>
        <v>-17.007800000000003</v>
      </c>
      <c r="P377">
        <f>SQRT(Tabelle13[[#This Row],[X]]^2 + Tabelle13[[#This Row],[Y]]^2 +Tabelle13[[#This Row],[Z]]^2)</f>
        <v>406.24590153611399</v>
      </c>
      <c r="Q377">
        <v>-249.52</v>
      </c>
      <c r="R377">
        <v>19.236499999999999</v>
      </c>
      <c r="S377">
        <v>-153.66900000000001</v>
      </c>
      <c r="T377">
        <v>89.169300000000007</v>
      </c>
      <c r="U377">
        <v>-28.827200000000001</v>
      </c>
      <c r="V377">
        <v>-11.8194</v>
      </c>
    </row>
    <row r="378" spans="1:22">
      <c r="A378">
        <v>7979</v>
      </c>
      <c r="B378">
        <v>0</v>
      </c>
      <c r="C378">
        <v>121.53700000000001</v>
      </c>
      <c r="D378">
        <v>-56.506700000000002</v>
      </c>
      <c r="E378">
        <v>-383.49900000000002</v>
      </c>
      <c r="F378">
        <v>-90.830699999999993</v>
      </c>
      <c r="G378">
        <v>28.827200000000001</v>
      </c>
      <c r="H378">
        <v>11.8194</v>
      </c>
      <c r="I378" t="e">
        <f>IF(AND(Tabelle13[[#This Row],[AreaPx]]&gt;0,NOT(Tabelle13[[#This Row],[AreaPx]]="inf")),Tabelle13[[#This Row],[AreaPx]], NA())</f>
        <v>#N/A</v>
      </c>
      <c r="J378">
        <v>0</v>
      </c>
      <c r="K378">
        <v>0</v>
      </c>
      <c r="L378">
        <v>0</v>
      </c>
      <c r="M378">
        <v>20.2013</v>
      </c>
      <c r="N378">
        <v>0</v>
      </c>
      <c r="O378">
        <f>Tabelle13[[#This Row],[Roll]]-+Tabelle13[[#This Row],[Pitch]]</f>
        <v>-17.007800000000003</v>
      </c>
      <c r="P378">
        <f>SQRT(Tabelle13[[#This Row],[X]]^2 + Tabelle13[[#This Row],[Y]]^2 +Tabelle13[[#This Row],[Z]]^2)</f>
        <v>406.24590153611399</v>
      </c>
      <c r="Q378">
        <v>-249.52</v>
      </c>
      <c r="R378">
        <v>19.236499999999999</v>
      </c>
      <c r="S378">
        <v>-153.66900000000001</v>
      </c>
      <c r="T378">
        <v>89.169300000000007</v>
      </c>
      <c r="U378">
        <v>-28.827200000000001</v>
      </c>
      <c r="V378">
        <v>-11.8194</v>
      </c>
    </row>
    <row r="379" spans="1:22">
      <c r="A379">
        <v>8006</v>
      </c>
      <c r="B379">
        <v>0</v>
      </c>
      <c r="C379">
        <v>121.53700000000001</v>
      </c>
      <c r="D379">
        <v>-56.506700000000002</v>
      </c>
      <c r="E379">
        <v>-383.49900000000002</v>
      </c>
      <c r="F379">
        <v>-90.830699999999993</v>
      </c>
      <c r="G379">
        <v>28.827200000000001</v>
      </c>
      <c r="H379">
        <v>11.8194</v>
      </c>
      <c r="I379" t="e">
        <f>IF(AND(Tabelle13[[#This Row],[AreaPx]]&gt;0,NOT(Tabelle13[[#This Row],[AreaPx]]="inf")),Tabelle13[[#This Row],[AreaPx]], NA())</f>
        <v>#N/A</v>
      </c>
      <c r="J379">
        <v>0</v>
      </c>
      <c r="K379">
        <v>0</v>
      </c>
      <c r="L379">
        <v>0</v>
      </c>
      <c r="M379">
        <v>20.2013</v>
      </c>
      <c r="N379">
        <v>0</v>
      </c>
      <c r="O379">
        <f>Tabelle13[[#This Row],[Roll]]-+Tabelle13[[#This Row],[Pitch]]</f>
        <v>-17.007800000000003</v>
      </c>
      <c r="P379">
        <f>SQRT(Tabelle13[[#This Row],[X]]^2 + Tabelle13[[#This Row],[Y]]^2 +Tabelle13[[#This Row],[Z]]^2)</f>
        <v>406.24590153611399</v>
      </c>
      <c r="Q379">
        <v>-249.52</v>
      </c>
      <c r="R379">
        <v>19.236499999999999</v>
      </c>
      <c r="S379">
        <v>-153.66900000000001</v>
      </c>
      <c r="T379">
        <v>89.169300000000007</v>
      </c>
      <c r="U379">
        <v>-28.827200000000001</v>
      </c>
      <c r="V379">
        <v>-11.8194</v>
      </c>
    </row>
    <row r="380" spans="1:22">
      <c r="A380">
        <v>8025</v>
      </c>
      <c r="B380">
        <v>0</v>
      </c>
      <c r="C380">
        <v>121.53700000000001</v>
      </c>
      <c r="D380">
        <v>-56.506700000000002</v>
      </c>
      <c r="E380">
        <v>-383.49900000000002</v>
      </c>
      <c r="F380">
        <v>-90.830699999999993</v>
      </c>
      <c r="G380">
        <v>28.827200000000001</v>
      </c>
      <c r="H380">
        <v>11.8194</v>
      </c>
      <c r="I380" t="e">
        <f>IF(AND(Tabelle13[[#This Row],[AreaPx]]&gt;0,NOT(Tabelle13[[#This Row],[AreaPx]]="inf")),Tabelle13[[#This Row],[AreaPx]], NA())</f>
        <v>#N/A</v>
      </c>
      <c r="J380">
        <v>0</v>
      </c>
      <c r="K380">
        <v>0</v>
      </c>
      <c r="L380">
        <v>0</v>
      </c>
      <c r="M380">
        <v>20.2013</v>
      </c>
      <c r="N380">
        <v>0</v>
      </c>
      <c r="O380">
        <f>Tabelle13[[#This Row],[Roll]]-+Tabelle13[[#This Row],[Pitch]]</f>
        <v>-17.007800000000003</v>
      </c>
      <c r="P380">
        <f>SQRT(Tabelle13[[#This Row],[X]]^2 + Tabelle13[[#This Row],[Y]]^2 +Tabelle13[[#This Row],[Z]]^2)</f>
        <v>406.24590153611399</v>
      </c>
      <c r="Q380">
        <v>-249.52</v>
      </c>
      <c r="R380">
        <v>19.236499999999999</v>
      </c>
      <c r="S380">
        <v>-153.66900000000001</v>
      </c>
      <c r="T380">
        <v>89.169300000000007</v>
      </c>
      <c r="U380">
        <v>-28.827200000000001</v>
      </c>
      <c r="V380">
        <v>-11.8194</v>
      </c>
    </row>
    <row r="381" spans="1:22">
      <c r="A381">
        <v>8035</v>
      </c>
      <c r="B381">
        <v>0</v>
      </c>
      <c r="C381">
        <v>121.53700000000001</v>
      </c>
      <c r="D381">
        <v>-56.506700000000002</v>
      </c>
      <c r="E381">
        <v>-383.49900000000002</v>
      </c>
      <c r="F381">
        <v>-90.830699999999993</v>
      </c>
      <c r="G381">
        <v>28.827200000000001</v>
      </c>
      <c r="H381">
        <v>11.8194</v>
      </c>
      <c r="I381" t="e">
        <f>IF(AND(Tabelle13[[#This Row],[AreaPx]]&gt;0,NOT(Tabelle13[[#This Row],[AreaPx]]="inf")),Tabelle13[[#This Row],[AreaPx]], NA())</f>
        <v>#N/A</v>
      </c>
      <c r="J381">
        <v>0</v>
      </c>
      <c r="K381">
        <v>0</v>
      </c>
      <c r="L381">
        <v>0</v>
      </c>
      <c r="M381">
        <v>20.2013</v>
      </c>
      <c r="N381">
        <v>0</v>
      </c>
      <c r="O381">
        <f>Tabelle13[[#This Row],[Roll]]-+Tabelle13[[#This Row],[Pitch]]</f>
        <v>-17.007800000000003</v>
      </c>
      <c r="P381">
        <f>SQRT(Tabelle13[[#This Row],[X]]^2 + Tabelle13[[#This Row],[Y]]^2 +Tabelle13[[#This Row],[Z]]^2)</f>
        <v>406.24590153611399</v>
      </c>
      <c r="Q381">
        <v>-249.52</v>
      </c>
      <c r="R381">
        <v>19.236499999999999</v>
      </c>
      <c r="S381">
        <v>-153.66900000000001</v>
      </c>
      <c r="T381">
        <v>89.169300000000007</v>
      </c>
      <c r="U381">
        <v>-28.827200000000001</v>
      </c>
      <c r="V381">
        <v>-11.8194</v>
      </c>
    </row>
    <row r="382" spans="1:22">
      <c r="A382">
        <v>8042</v>
      </c>
      <c r="B382">
        <v>0</v>
      </c>
      <c r="C382">
        <v>121.53700000000001</v>
      </c>
      <c r="D382">
        <v>-56.506700000000002</v>
      </c>
      <c r="E382">
        <v>-383.49900000000002</v>
      </c>
      <c r="F382">
        <v>-90.830699999999993</v>
      </c>
      <c r="G382">
        <v>28.827200000000001</v>
      </c>
      <c r="H382">
        <v>11.8194</v>
      </c>
      <c r="I382" t="e">
        <f>IF(AND(Tabelle13[[#This Row],[AreaPx]]&gt;0,NOT(Tabelle13[[#This Row],[AreaPx]]="inf")),Tabelle13[[#This Row],[AreaPx]], NA())</f>
        <v>#N/A</v>
      </c>
      <c r="J382">
        <v>0</v>
      </c>
      <c r="K382">
        <v>0</v>
      </c>
      <c r="L382">
        <v>0</v>
      </c>
      <c r="M382">
        <v>20.2013</v>
      </c>
      <c r="N382">
        <v>0</v>
      </c>
      <c r="O382">
        <f>Tabelle13[[#This Row],[Roll]]-+Tabelle13[[#This Row],[Pitch]]</f>
        <v>-17.007800000000003</v>
      </c>
      <c r="P382">
        <f>SQRT(Tabelle13[[#This Row],[X]]^2 + Tabelle13[[#This Row],[Y]]^2 +Tabelle13[[#This Row],[Z]]^2)</f>
        <v>406.24590153611399</v>
      </c>
      <c r="Q382">
        <v>-249.52</v>
      </c>
      <c r="R382">
        <v>19.236499999999999</v>
      </c>
      <c r="S382">
        <v>-153.66900000000001</v>
      </c>
      <c r="T382">
        <v>89.169300000000007</v>
      </c>
      <c r="U382">
        <v>-28.827200000000001</v>
      </c>
      <c r="V382">
        <v>-11.8194</v>
      </c>
    </row>
    <row r="383" spans="1:22">
      <c r="A383">
        <v>8069</v>
      </c>
      <c r="B383">
        <v>0</v>
      </c>
      <c r="C383">
        <v>121.53700000000001</v>
      </c>
      <c r="D383">
        <v>-56.506700000000002</v>
      </c>
      <c r="E383">
        <v>-383.49900000000002</v>
      </c>
      <c r="F383">
        <v>-90.830699999999993</v>
      </c>
      <c r="G383">
        <v>28.827200000000001</v>
      </c>
      <c r="H383">
        <v>11.8194</v>
      </c>
      <c r="I383" t="e">
        <f>IF(AND(Tabelle13[[#This Row],[AreaPx]]&gt;0,NOT(Tabelle13[[#This Row],[AreaPx]]="inf")),Tabelle13[[#This Row],[AreaPx]], NA())</f>
        <v>#N/A</v>
      </c>
      <c r="J383">
        <v>0</v>
      </c>
      <c r="K383">
        <v>0</v>
      </c>
      <c r="L383">
        <v>0</v>
      </c>
      <c r="M383">
        <v>20.2013</v>
      </c>
      <c r="N383">
        <v>0</v>
      </c>
      <c r="O383">
        <f>Tabelle13[[#This Row],[Roll]]-+Tabelle13[[#This Row],[Pitch]]</f>
        <v>-17.007800000000003</v>
      </c>
      <c r="P383">
        <f>SQRT(Tabelle13[[#This Row],[X]]^2 + Tabelle13[[#This Row],[Y]]^2 +Tabelle13[[#This Row],[Z]]^2)</f>
        <v>406.24590153611399</v>
      </c>
      <c r="Q383">
        <v>-249.52</v>
      </c>
      <c r="R383">
        <v>19.236499999999999</v>
      </c>
      <c r="S383">
        <v>-153.66900000000001</v>
      </c>
      <c r="T383">
        <v>89.169300000000007</v>
      </c>
      <c r="U383">
        <v>-28.827200000000001</v>
      </c>
      <c r="V383">
        <v>-11.8194</v>
      </c>
    </row>
    <row r="384" spans="1:22">
      <c r="A384">
        <v>8080</v>
      </c>
      <c r="B384">
        <v>0</v>
      </c>
      <c r="C384">
        <v>121.53700000000001</v>
      </c>
      <c r="D384">
        <v>-56.506700000000002</v>
      </c>
      <c r="E384">
        <v>-383.49900000000002</v>
      </c>
      <c r="F384">
        <v>-90.830699999999993</v>
      </c>
      <c r="G384">
        <v>28.827200000000001</v>
      </c>
      <c r="H384">
        <v>11.8194</v>
      </c>
      <c r="I384" t="e">
        <f>IF(AND(Tabelle13[[#This Row],[AreaPx]]&gt;0,NOT(Tabelle13[[#This Row],[AreaPx]]="inf")),Tabelle13[[#This Row],[AreaPx]], NA())</f>
        <v>#N/A</v>
      </c>
      <c r="J384">
        <v>0</v>
      </c>
      <c r="K384">
        <v>0</v>
      </c>
      <c r="L384">
        <v>0</v>
      </c>
      <c r="M384">
        <v>20.2013</v>
      </c>
      <c r="N384">
        <v>0</v>
      </c>
      <c r="O384">
        <f>Tabelle13[[#This Row],[Roll]]-+Tabelle13[[#This Row],[Pitch]]</f>
        <v>-17.007800000000003</v>
      </c>
      <c r="P384">
        <f>SQRT(Tabelle13[[#This Row],[X]]^2 + Tabelle13[[#This Row],[Y]]^2 +Tabelle13[[#This Row],[Z]]^2)</f>
        <v>406.24590153611399</v>
      </c>
      <c r="Q384">
        <v>-249.52</v>
      </c>
      <c r="R384">
        <v>19.236499999999999</v>
      </c>
      <c r="S384">
        <v>-153.66900000000001</v>
      </c>
      <c r="T384">
        <v>89.169300000000007</v>
      </c>
      <c r="U384">
        <v>-28.827200000000001</v>
      </c>
      <c r="V384">
        <v>-11.8194</v>
      </c>
    </row>
    <row r="385" spans="1:22">
      <c r="A385">
        <v>8111</v>
      </c>
      <c r="B385">
        <v>0</v>
      </c>
      <c r="C385">
        <v>121.53700000000001</v>
      </c>
      <c r="D385">
        <v>-56.506700000000002</v>
      </c>
      <c r="E385">
        <v>-383.49900000000002</v>
      </c>
      <c r="F385">
        <v>-90.830699999999993</v>
      </c>
      <c r="G385">
        <v>28.827200000000001</v>
      </c>
      <c r="H385">
        <v>11.8194</v>
      </c>
      <c r="I385" t="e">
        <f>IF(AND(Tabelle13[[#This Row],[AreaPx]]&gt;0,NOT(Tabelle13[[#This Row],[AreaPx]]="inf")),Tabelle13[[#This Row],[AreaPx]], NA())</f>
        <v>#N/A</v>
      </c>
      <c r="J385">
        <v>0</v>
      </c>
      <c r="K385">
        <v>0</v>
      </c>
      <c r="L385">
        <v>0</v>
      </c>
      <c r="M385">
        <v>20.2013</v>
      </c>
      <c r="N385">
        <v>0</v>
      </c>
      <c r="O385">
        <f>Tabelle13[[#This Row],[Roll]]-+Tabelle13[[#This Row],[Pitch]]</f>
        <v>-17.007800000000003</v>
      </c>
      <c r="P385">
        <f>SQRT(Tabelle13[[#This Row],[X]]^2 + Tabelle13[[#This Row],[Y]]^2 +Tabelle13[[#This Row],[Z]]^2)</f>
        <v>406.24590153611399</v>
      </c>
      <c r="Q385">
        <v>-249.52</v>
      </c>
      <c r="R385">
        <v>19.236499999999999</v>
      </c>
      <c r="S385">
        <v>-153.66900000000001</v>
      </c>
      <c r="T385">
        <v>89.169300000000007</v>
      </c>
      <c r="U385">
        <v>-28.827200000000001</v>
      </c>
      <c r="V385">
        <v>-11.8194</v>
      </c>
    </row>
    <row r="386" spans="1:22">
      <c r="A386">
        <v>8142</v>
      </c>
      <c r="B386">
        <v>0</v>
      </c>
      <c r="C386">
        <v>121.53700000000001</v>
      </c>
      <c r="D386">
        <v>-56.506700000000002</v>
      </c>
      <c r="E386">
        <v>-383.49900000000002</v>
      </c>
      <c r="F386">
        <v>-90.830699999999993</v>
      </c>
      <c r="G386">
        <v>28.827200000000001</v>
      </c>
      <c r="H386">
        <v>11.8194</v>
      </c>
      <c r="I386" t="e">
        <f>IF(AND(Tabelle13[[#This Row],[AreaPx]]&gt;0,NOT(Tabelle13[[#This Row],[AreaPx]]="inf")),Tabelle13[[#This Row],[AreaPx]], NA())</f>
        <v>#N/A</v>
      </c>
      <c r="J386">
        <v>0</v>
      </c>
      <c r="K386">
        <v>0</v>
      </c>
      <c r="L386">
        <v>0</v>
      </c>
      <c r="M386">
        <v>20.2013</v>
      </c>
      <c r="N386">
        <v>0</v>
      </c>
      <c r="O386">
        <f>Tabelle13[[#This Row],[Roll]]-+Tabelle13[[#This Row],[Pitch]]</f>
        <v>-17.007800000000003</v>
      </c>
      <c r="P386">
        <f>SQRT(Tabelle13[[#This Row],[X]]^2 + Tabelle13[[#This Row],[Y]]^2 +Tabelle13[[#This Row],[Z]]^2)</f>
        <v>406.24590153611399</v>
      </c>
      <c r="Q386">
        <v>-249.52</v>
      </c>
      <c r="R386">
        <v>19.236499999999999</v>
      </c>
      <c r="S386">
        <v>-153.66900000000001</v>
      </c>
      <c r="T386">
        <v>89.169300000000007</v>
      </c>
      <c r="U386">
        <v>-28.827200000000001</v>
      </c>
      <c r="V386">
        <v>-11.8194</v>
      </c>
    </row>
    <row r="387" spans="1:22">
      <c r="A387">
        <v>8169</v>
      </c>
      <c r="B387">
        <v>0</v>
      </c>
      <c r="C387">
        <v>121.53700000000001</v>
      </c>
      <c r="D387">
        <v>-56.506700000000002</v>
      </c>
      <c r="E387">
        <v>-383.49900000000002</v>
      </c>
      <c r="F387">
        <v>-90.830699999999993</v>
      </c>
      <c r="G387">
        <v>28.827200000000001</v>
      </c>
      <c r="H387">
        <v>11.8194</v>
      </c>
      <c r="I387" t="e">
        <f>IF(AND(Tabelle13[[#This Row],[AreaPx]]&gt;0,NOT(Tabelle13[[#This Row],[AreaPx]]="inf")),Tabelle13[[#This Row],[AreaPx]], NA())</f>
        <v>#N/A</v>
      </c>
      <c r="J387">
        <v>0</v>
      </c>
      <c r="K387">
        <v>0</v>
      </c>
      <c r="L387">
        <v>0</v>
      </c>
      <c r="M387">
        <v>20.2013</v>
      </c>
      <c r="N387">
        <v>0</v>
      </c>
      <c r="O387">
        <f>Tabelle13[[#This Row],[Roll]]-+Tabelle13[[#This Row],[Pitch]]</f>
        <v>-17.007800000000003</v>
      </c>
      <c r="P387">
        <f>SQRT(Tabelle13[[#This Row],[X]]^2 + Tabelle13[[#This Row],[Y]]^2 +Tabelle13[[#This Row],[Z]]^2)</f>
        <v>406.24590153611399</v>
      </c>
      <c r="Q387">
        <v>-249.52</v>
      </c>
      <c r="R387">
        <v>19.236499999999999</v>
      </c>
      <c r="S387">
        <v>-153.66900000000001</v>
      </c>
      <c r="T387">
        <v>89.169300000000007</v>
      </c>
      <c r="U387">
        <v>-28.827200000000001</v>
      </c>
      <c r="V387">
        <v>-11.8194</v>
      </c>
    </row>
    <row r="388" spans="1:22">
      <c r="A388">
        <v>8184</v>
      </c>
      <c r="B388">
        <v>0</v>
      </c>
      <c r="C388">
        <v>121.53700000000001</v>
      </c>
      <c r="D388">
        <v>-56.506700000000002</v>
      </c>
      <c r="E388">
        <v>-383.49900000000002</v>
      </c>
      <c r="F388">
        <v>-90.830699999999993</v>
      </c>
      <c r="G388">
        <v>28.827200000000001</v>
      </c>
      <c r="H388">
        <v>11.8194</v>
      </c>
      <c r="I388" t="e">
        <f>IF(AND(Tabelle13[[#This Row],[AreaPx]]&gt;0,NOT(Tabelle13[[#This Row],[AreaPx]]="inf")),Tabelle13[[#This Row],[AreaPx]], NA())</f>
        <v>#N/A</v>
      </c>
      <c r="J388">
        <v>0</v>
      </c>
      <c r="K388">
        <v>0</v>
      </c>
      <c r="L388">
        <v>0</v>
      </c>
      <c r="M388">
        <v>20.2013</v>
      </c>
      <c r="N388">
        <v>0</v>
      </c>
      <c r="O388">
        <f>Tabelle13[[#This Row],[Roll]]-+Tabelle13[[#This Row],[Pitch]]</f>
        <v>-17.007800000000003</v>
      </c>
      <c r="P388">
        <f>SQRT(Tabelle13[[#This Row],[X]]^2 + Tabelle13[[#This Row],[Y]]^2 +Tabelle13[[#This Row],[Z]]^2)</f>
        <v>406.24590153611399</v>
      </c>
      <c r="Q388">
        <v>-249.52</v>
      </c>
      <c r="R388">
        <v>19.236499999999999</v>
      </c>
      <c r="S388">
        <v>-153.66900000000001</v>
      </c>
      <c r="T388">
        <v>89.169300000000007</v>
      </c>
      <c r="U388">
        <v>-28.827200000000001</v>
      </c>
      <c r="V388">
        <v>-11.8194</v>
      </c>
    </row>
    <row r="389" spans="1:22">
      <c r="A389">
        <v>8207</v>
      </c>
      <c r="B389">
        <v>0</v>
      </c>
      <c r="C389">
        <v>121.53700000000001</v>
      </c>
      <c r="D389">
        <v>-56.506700000000002</v>
      </c>
      <c r="E389">
        <v>-383.49900000000002</v>
      </c>
      <c r="F389">
        <v>-90.830699999999993</v>
      </c>
      <c r="G389">
        <v>28.827200000000001</v>
      </c>
      <c r="H389">
        <v>11.8194</v>
      </c>
      <c r="I389" t="e">
        <f>IF(AND(Tabelle13[[#This Row],[AreaPx]]&gt;0,NOT(Tabelle13[[#This Row],[AreaPx]]="inf")),Tabelle13[[#This Row],[AreaPx]], NA())</f>
        <v>#N/A</v>
      </c>
      <c r="J389">
        <v>0</v>
      </c>
      <c r="K389">
        <v>0</v>
      </c>
      <c r="L389">
        <v>0</v>
      </c>
      <c r="M389">
        <v>20.2013</v>
      </c>
      <c r="N389">
        <v>0</v>
      </c>
      <c r="O389">
        <f>Tabelle13[[#This Row],[Roll]]-+Tabelle13[[#This Row],[Pitch]]</f>
        <v>-17.007800000000003</v>
      </c>
      <c r="P389">
        <f>SQRT(Tabelle13[[#This Row],[X]]^2 + Tabelle13[[#This Row],[Y]]^2 +Tabelle13[[#This Row],[Z]]^2)</f>
        <v>406.24590153611399</v>
      </c>
      <c r="Q389">
        <v>-249.52</v>
      </c>
      <c r="R389">
        <v>19.236499999999999</v>
      </c>
      <c r="S389">
        <v>-153.66900000000001</v>
      </c>
      <c r="T389">
        <v>89.169300000000007</v>
      </c>
      <c r="U389">
        <v>-28.827200000000001</v>
      </c>
      <c r="V389">
        <v>-11.8194</v>
      </c>
    </row>
    <row r="390" spans="1:22">
      <c r="A390">
        <v>8227</v>
      </c>
      <c r="B390">
        <v>0</v>
      </c>
      <c r="C390">
        <v>121.53700000000001</v>
      </c>
      <c r="D390">
        <v>-56.506700000000002</v>
      </c>
      <c r="E390">
        <v>-383.49900000000002</v>
      </c>
      <c r="F390">
        <v>-90.830699999999993</v>
      </c>
      <c r="G390">
        <v>28.827200000000001</v>
      </c>
      <c r="H390">
        <v>11.8194</v>
      </c>
      <c r="I390" t="e">
        <f>IF(AND(Tabelle13[[#This Row],[AreaPx]]&gt;0,NOT(Tabelle13[[#This Row],[AreaPx]]="inf")),Tabelle13[[#This Row],[AreaPx]], NA())</f>
        <v>#N/A</v>
      </c>
      <c r="J390">
        <v>0</v>
      </c>
      <c r="K390">
        <v>0</v>
      </c>
      <c r="L390">
        <v>0</v>
      </c>
      <c r="M390">
        <v>20.2013</v>
      </c>
      <c r="N390">
        <v>0</v>
      </c>
      <c r="O390">
        <f>Tabelle13[[#This Row],[Roll]]-+Tabelle13[[#This Row],[Pitch]]</f>
        <v>-17.007800000000003</v>
      </c>
      <c r="P390">
        <f>SQRT(Tabelle13[[#This Row],[X]]^2 + Tabelle13[[#This Row],[Y]]^2 +Tabelle13[[#This Row],[Z]]^2)</f>
        <v>406.24590153611399</v>
      </c>
      <c r="Q390">
        <v>-249.52</v>
      </c>
      <c r="R390">
        <v>19.236499999999999</v>
      </c>
      <c r="S390">
        <v>-153.66900000000001</v>
      </c>
      <c r="T390">
        <v>89.169300000000007</v>
      </c>
      <c r="U390">
        <v>-28.827200000000001</v>
      </c>
      <c r="V390">
        <v>-11.8194</v>
      </c>
    </row>
    <row r="391" spans="1:22">
      <c r="A391">
        <v>8237</v>
      </c>
      <c r="B391">
        <v>0</v>
      </c>
      <c r="C391">
        <v>121.53700000000001</v>
      </c>
      <c r="D391">
        <v>-56.506700000000002</v>
      </c>
      <c r="E391">
        <v>-383.49900000000002</v>
      </c>
      <c r="F391">
        <v>-90.830699999999993</v>
      </c>
      <c r="G391">
        <v>28.827200000000001</v>
      </c>
      <c r="H391">
        <v>11.8194</v>
      </c>
      <c r="I391" t="e">
        <f>IF(AND(Tabelle13[[#This Row],[AreaPx]]&gt;0,NOT(Tabelle13[[#This Row],[AreaPx]]="inf")),Tabelle13[[#This Row],[AreaPx]], NA())</f>
        <v>#N/A</v>
      </c>
      <c r="J391">
        <v>0</v>
      </c>
      <c r="K391">
        <v>0</v>
      </c>
      <c r="L391">
        <v>0</v>
      </c>
      <c r="M391">
        <v>20.2013</v>
      </c>
      <c r="N391">
        <v>0</v>
      </c>
      <c r="O391">
        <f>Tabelle13[[#This Row],[Roll]]-+Tabelle13[[#This Row],[Pitch]]</f>
        <v>-17.007800000000003</v>
      </c>
      <c r="P391">
        <f>SQRT(Tabelle13[[#This Row],[X]]^2 + Tabelle13[[#This Row],[Y]]^2 +Tabelle13[[#This Row],[Z]]^2)</f>
        <v>406.24590153611399</v>
      </c>
      <c r="Q391">
        <v>-249.52</v>
      </c>
      <c r="R391">
        <v>19.236499999999999</v>
      </c>
      <c r="S391">
        <v>-153.66900000000001</v>
      </c>
      <c r="T391">
        <v>89.169300000000007</v>
      </c>
      <c r="U391">
        <v>-28.827200000000001</v>
      </c>
      <c r="V391">
        <v>-11.8194</v>
      </c>
    </row>
    <row r="392" spans="1:22">
      <c r="A392">
        <v>8244</v>
      </c>
      <c r="B392">
        <v>0</v>
      </c>
      <c r="C392">
        <v>121.53700000000001</v>
      </c>
      <c r="D392">
        <v>-56.506700000000002</v>
      </c>
      <c r="E392">
        <v>-383.49900000000002</v>
      </c>
      <c r="F392">
        <v>-90.830699999999993</v>
      </c>
      <c r="G392">
        <v>28.827200000000001</v>
      </c>
      <c r="H392">
        <v>11.8194</v>
      </c>
      <c r="I392" t="e">
        <f>IF(AND(Tabelle13[[#This Row],[AreaPx]]&gt;0,NOT(Tabelle13[[#This Row],[AreaPx]]="inf")),Tabelle13[[#This Row],[AreaPx]], NA())</f>
        <v>#N/A</v>
      </c>
      <c r="J392">
        <v>0</v>
      </c>
      <c r="K392">
        <v>0</v>
      </c>
      <c r="L392">
        <v>0</v>
      </c>
      <c r="M392">
        <v>20.2013</v>
      </c>
      <c r="N392">
        <v>0</v>
      </c>
      <c r="O392">
        <f>Tabelle13[[#This Row],[Roll]]-+Tabelle13[[#This Row],[Pitch]]</f>
        <v>-17.007800000000003</v>
      </c>
      <c r="P392">
        <f>SQRT(Tabelle13[[#This Row],[X]]^2 + Tabelle13[[#This Row],[Y]]^2 +Tabelle13[[#This Row],[Z]]^2)</f>
        <v>406.24590153611399</v>
      </c>
      <c r="Q392">
        <v>-249.52</v>
      </c>
      <c r="R392">
        <v>19.236499999999999</v>
      </c>
      <c r="S392">
        <v>-153.66900000000001</v>
      </c>
      <c r="T392">
        <v>89.169300000000007</v>
      </c>
      <c r="U392">
        <v>-28.827200000000001</v>
      </c>
      <c r="V392">
        <v>-11.8194</v>
      </c>
    </row>
    <row r="393" spans="1:22">
      <c r="A393">
        <v>8268</v>
      </c>
      <c r="B393">
        <v>0</v>
      </c>
      <c r="C393">
        <v>121.53700000000001</v>
      </c>
      <c r="D393">
        <v>-56.506700000000002</v>
      </c>
      <c r="E393">
        <v>-383.49900000000002</v>
      </c>
      <c r="F393">
        <v>-90.830699999999993</v>
      </c>
      <c r="G393">
        <v>28.827200000000001</v>
      </c>
      <c r="H393">
        <v>11.8194</v>
      </c>
      <c r="I393" t="e">
        <f>IF(AND(Tabelle13[[#This Row],[AreaPx]]&gt;0,NOT(Tabelle13[[#This Row],[AreaPx]]="inf")),Tabelle13[[#This Row],[AreaPx]], NA())</f>
        <v>#N/A</v>
      </c>
      <c r="J393">
        <v>0</v>
      </c>
      <c r="K393">
        <v>0</v>
      </c>
      <c r="L393">
        <v>0</v>
      </c>
      <c r="M393">
        <v>20.2013</v>
      </c>
      <c r="N393">
        <v>0</v>
      </c>
      <c r="O393">
        <f>Tabelle13[[#This Row],[Roll]]-+Tabelle13[[#This Row],[Pitch]]</f>
        <v>-17.007800000000003</v>
      </c>
      <c r="P393">
        <f>SQRT(Tabelle13[[#This Row],[X]]^2 + Tabelle13[[#This Row],[Y]]^2 +Tabelle13[[#This Row],[Z]]^2)</f>
        <v>406.24590153611399</v>
      </c>
      <c r="Q393">
        <v>-249.52</v>
      </c>
      <c r="R393">
        <v>19.236499999999999</v>
      </c>
      <c r="S393">
        <v>-153.66900000000001</v>
      </c>
      <c r="T393">
        <v>89.169300000000007</v>
      </c>
      <c r="U393">
        <v>-28.827200000000001</v>
      </c>
      <c r="V393">
        <v>-11.8194</v>
      </c>
    </row>
    <row r="394" spans="1:22">
      <c r="A394">
        <v>8282</v>
      </c>
      <c r="B394">
        <v>0</v>
      </c>
      <c r="C394">
        <v>121.53700000000001</v>
      </c>
      <c r="D394">
        <v>-56.506700000000002</v>
      </c>
      <c r="E394">
        <v>-383.49900000000002</v>
      </c>
      <c r="F394">
        <v>-90.830699999999993</v>
      </c>
      <c r="G394">
        <v>28.827200000000001</v>
      </c>
      <c r="H394">
        <v>11.8194</v>
      </c>
      <c r="I394" t="e">
        <f>IF(AND(Tabelle13[[#This Row],[AreaPx]]&gt;0,NOT(Tabelle13[[#This Row],[AreaPx]]="inf")),Tabelle13[[#This Row],[AreaPx]], NA())</f>
        <v>#N/A</v>
      </c>
      <c r="J394">
        <v>0</v>
      </c>
      <c r="K394">
        <v>0</v>
      </c>
      <c r="L394">
        <v>0</v>
      </c>
      <c r="M394">
        <v>20.2013</v>
      </c>
      <c r="N394">
        <v>0</v>
      </c>
      <c r="O394">
        <f>Tabelle13[[#This Row],[Roll]]-+Tabelle13[[#This Row],[Pitch]]</f>
        <v>-17.007800000000003</v>
      </c>
      <c r="P394">
        <f>SQRT(Tabelle13[[#This Row],[X]]^2 + Tabelle13[[#This Row],[Y]]^2 +Tabelle13[[#This Row],[Z]]^2)</f>
        <v>406.24590153611399</v>
      </c>
      <c r="Q394">
        <v>-249.52</v>
      </c>
      <c r="R394">
        <v>19.236499999999999</v>
      </c>
      <c r="S394">
        <v>-153.66900000000001</v>
      </c>
      <c r="T394">
        <v>89.169300000000007</v>
      </c>
      <c r="U394">
        <v>-28.827200000000001</v>
      </c>
      <c r="V394">
        <v>-11.8194</v>
      </c>
    </row>
    <row r="395" spans="1:22">
      <c r="A395">
        <v>8309</v>
      </c>
      <c r="B395">
        <v>0</v>
      </c>
      <c r="C395">
        <v>121.53700000000001</v>
      </c>
      <c r="D395">
        <v>-56.506700000000002</v>
      </c>
      <c r="E395">
        <v>-383.49900000000002</v>
      </c>
      <c r="F395">
        <v>-90.830699999999993</v>
      </c>
      <c r="G395">
        <v>28.827200000000001</v>
      </c>
      <c r="H395">
        <v>11.8194</v>
      </c>
      <c r="I395" t="e">
        <f>IF(AND(Tabelle13[[#This Row],[AreaPx]]&gt;0,NOT(Tabelle13[[#This Row],[AreaPx]]="inf")),Tabelle13[[#This Row],[AreaPx]], NA())</f>
        <v>#N/A</v>
      </c>
      <c r="J395">
        <v>0</v>
      </c>
      <c r="K395">
        <v>0</v>
      </c>
      <c r="L395">
        <v>0</v>
      </c>
      <c r="M395">
        <v>20.2013</v>
      </c>
      <c r="N395">
        <v>0</v>
      </c>
      <c r="O395">
        <f>Tabelle13[[#This Row],[Roll]]-+Tabelle13[[#This Row],[Pitch]]</f>
        <v>-17.007800000000003</v>
      </c>
      <c r="P395">
        <f>SQRT(Tabelle13[[#This Row],[X]]^2 + Tabelle13[[#This Row],[Y]]^2 +Tabelle13[[#This Row],[Z]]^2)</f>
        <v>406.24590153611399</v>
      </c>
      <c r="Q395">
        <v>-249.52</v>
      </c>
      <c r="R395">
        <v>19.236499999999999</v>
      </c>
      <c r="S395">
        <v>-153.66900000000001</v>
      </c>
      <c r="T395">
        <v>89.169300000000007</v>
      </c>
      <c r="U395">
        <v>-28.827200000000001</v>
      </c>
      <c r="V395">
        <v>-11.8194</v>
      </c>
    </row>
    <row r="396" spans="1:22">
      <c r="A396">
        <v>8336</v>
      </c>
      <c r="B396">
        <v>0</v>
      </c>
      <c r="C396">
        <v>121.53700000000001</v>
      </c>
      <c r="D396">
        <v>-56.506700000000002</v>
      </c>
      <c r="E396">
        <v>-383.49900000000002</v>
      </c>
      <c r="F396">
        <v>-90.830699999999993</v>
      </c>
      <c r="G396">
        <v>28.827200000000001</v>
      </c>
      <c r="H396">
        <v>11.8194</v>
      </c>
      <c r="I396" t="e">
        <f>IF(AND(Tabelle13[[#This Row],[AreaPx]]&gt;0,NOT(Tabelle13[[#This Row],[AreaPx]]="inf")),Tabelle13[[#This Row],[AreaPx]], NA())</f>
        <v>#N/A</v>
      </c>
      <c r="J396">
        <v>0</v>
      </c>
      <c r="K396">
        <v>0</v>
      </c>
      <c r="L396">
        <v>0</v>
      </c>
      <c r="M396">
        <v>20.2013</v>
      </c>
      <c r="N396">
        <v>0</v>
      </c>
      <c r="O396">
        <f>Tabelle13[[#This Row],[Roll]]-+Tabelle13[[#This Row],[Pitch]]</f>
        <v>-17.007800000000003</v>
      </c>
      <c r="P396">
        <f>SQRT(Tabelle13[[#This Row],[X]]^2 + Tabelle13[[#This Row],[Y]]^2 +Tabelle13[[#This Row],[Z]]^2)</f>
        <v>406.24590153611399</v>
      </c>
      <c r="Q396">
        <v>-249.52</v>
      </c>
      <c r="R396">
        <v>19.236499999999999</v>
      </c>
      <c r="S396">
        <v>-153.66900000000001</v>
      </c>
      <c r="T396">
        <v>89.169300000000007</v>
      </c>
      <c r="U396">
        <v>-28.827200000000001</v>
      </c>
      <c r="V396">
        <v>-11.8194</v>
      </c>
    </row>
    <row r="397" spans="1:22">
      <c r="A397">
        <v>8349</v>
      </c>
      <c r="B397">
        <v>0</v>
      </c>
      <c r="C397">
        <v>121.53700000000001</v>
      </c>
      <c r="D397">
        <v>-56.506700000000002</v>
      </c>
      <c r="E397">
        <v>-383.49900000000002</v>
      </c>
      <c r="F397">
        <v>-90.830699999999993</v>
      </c>
      <c r="G397">
        <v>28.827200000000001</v>
      </c>
      <c r="H397">
        <v>11.8194</v>
      </c>
      <c r="I397" t="e">
        <f>IF(AND(Tabelle13[[#This Row],[AreaPx]]&gt;0,NOT(Tabelle13[[#This Row],[AreaPx]]="inf")),Tabelle13[[#This Row],[AreaPx]], NA())</f>
        <v>#N/A</v>
      </c>
      <c r="J397">
        <v>0</v>
      </c>
      <c r="K397">
        <v>0</v>
      </c>
      <c r="L397">
        <v>0</v>
      </c>
      <c r="M397">
        <v>20.2013</v>
      </c>
      <c r="N397">
        <v>0</v>
      </c>
      <c r="O397">
        <f>Tabelle13[[#This Row],[Roll]]-+Tabelle13[[#This Row],[Pitch]]</f>
        <v>-17.007800000000003</v>
      </c>
      <c r="P397">
        <f>SQRT(Tabelle13[[#This Row],[X]]^2 + Tabelle13[[#This Row],[Y]]^2 +Tabelle13[[#This Row],[Z]]^2)</f>
        <v>406.24590153611399</v>
      </c>
      <c r="Q397">
        <v>-249.52</v>
      </c>
      <c r="R397">
        <v>19.236499999999999</v>
      </c>
      <c r="S397">
        <v>-153.66900000000001</v>
      </c>
      <c r="T397">
        <v>89.169300000000007</v>
      </c>
      <c r="U397">
        <v>-28.827200000000001</v>
      </c>
      <c r="V397">
        <v>-11.8194</v>
      </c>
    </row>
    <row r="398" spans="1:22">
      <c r="A398">
        <v>8374</v>
      </c>
      <c r="B398">
        <v>0</v>
      </c>
      <c r="C398">
        <v>121.53700000000001</v>
      </c>
      <c r="D398">
        <v>-56.506700000000002</v>
      </c>
      <c r="E398">
        <v>-383.49900000000002</v>
      </c>
      <c r="F398">
        <v>-90.830699999999993</v>
      </c>
      <c r="G398">
        <v>28.827200000000001</v>
      </c>
      <c r="H398">
        <v>11.8194</v>
      </c>
      <c r="I398" t="e">
        <f>IF(AND(Tabelle13[[#This Row],[AreaPx]]&gt;0,NOT(Tabelle13[[#This Row],[AreaPx]]="inf")),Tabelle13[[#This Row],[AreaPx]], NA())</f>
        <v>#N/A</v>
      </c>
      <c r="J398">
        <v>0</v>
      </c>
      <c r="K398">
        <v>0</v>
      </c>
      <c r="L398">
        <v>0</v>
      </c>
      <c r="M398">
        <v>20.2013</v>
      </c>
      <c r="N398">
        <v>0</v>
      </c>
      <c r="O398">
        <f>Tabelle13[[#This Row],[Roll]]-+Tabelle13[[#This Row],[Pitch]]</f>
        <v>-17.007800000000003</v>
      </c>
      <c r="P398">
        <f>SQRT(Tabelle13[[#This Row],[X]]^2 + Tabelle13[[#This Row],[Y]]^2 +Tabelle13[[#This Row],[Z]]^2)</f>
        <v>406.24590153611399</v>
      </c>
      <c r="Q398">
        <v>-249.52</v>
      </c>
      <c r="R398">
        <v>19.236499999999999</v>
      </c>
      <c r="S398">
        <v>-153.66900000000001</v>
      </c>
      <c r="T398">
        <v>89.169300000000007</v>
      </c>
      <c r="U398">
        <v>-28.827200000000001</v>
      </c>
      <c r="V398">
        <v>-11.8194</v>
      </c>
    </row>
    <row r="399" spans="1:22">
      <c r="A399">
        <v>8393</v>
      </c>
      <c r="B399">
        <v>0</v>
      </c>
      <c r="C399">
        <v>121.53700000000001</v>
      </c>
      <c r="D399">
        <v>-56.506700000000002</v>
      </c>
      <c r="E399">
        <v>-383.49900000000002</v>
      </c>
      <c r="F399">
        <v>-90.830699999999993</v>
      </c>
      <c r="G399">
        <v>28.827200000000001</v>
      </c>
      <c r="H399">
        <v>11.8194</v>
      </c>
      <c r="I399" t="e">
        <f>IF(AND(Tabelle13[[#This Row],[AreaPx]]&gt;0,NOT(Tabelle13[[#This Row],[AreaPx]]="inf")),Tabelle13[[#This Row],[AreaPx]], NA())</f>
        <v>#N/A</v>
      </c>
      <c r="J399">
        <v>0</v>
      </c>
      <c r="K399">
        <v>0</v>
      </c>
      <c r="L399">
        <v>0</v>
      </c>
      <c r="M399">
        <v>20.2013</v>
      </c>
      <c r="N399">
        <v>0</v>
      </c>
      <c r="O399">
        <f>Tabelle13[[#This Row],[Roll]]-+Tabelle13[[#This Row],[Pitch]]</f>
        <v>-17.007800000000003</v>
      </c>
      <c r="P399">
        <f>SQRT(Tabelle13[[#This Row],[X]]^2 + Tabelle13[[#This Row],[Y]]^2 +Tabelle13[[#This Row],[Z]]^2)</f>
        <v>406.24590153611399</v>
      </c>
      <c r="Q399">
        <v>-249.52</v>
      </c>
      <c r="R399">
        <v>19.236499999999999</v>
      </c>
      <c r="S399">
        <v>-153.66900000000001</v>
      </c>
      <c r="T399">
        <v>89.169300000000007</v>
      </c>
      <c r="U399">
        <v>-28.827200000000001</v>
      </c>
      <c r="V399">
        <v>-11.8194</v>
      </c>
    </row>
    <row r="400" spans="1:22">
      <c r="A400">
        <v>8404</v>
      </c>
      <c r="B400">
        <v>0</v>
      </c>
      <c r="C400">
        <v>121.53700000000001</v>
      </c>
      <c r="D400">
        <v>-56.506700000000002</v>
      </c>
      <c r="E400">
        <v>-383.49900000000002</v>
      </c>
      <c r="F400">
        <v>-90.830699999999993</v>
      </c>
      <c r="G400">
        <v>28.827200000000001</v>
      </c>
      <c r="H400">
        <v>11.8194</v>
      </c>
      <c r="I400" t="e">
        <f>IF(AND(Tabelle13[[#This Row],[AreaPx]]&gt;0,NOT(Tabelle13[[#This Row],[AreaPx]]="inf")),Tabelle13[[#This Row],[AreaPx]], NA())</f>
        <v>#N/A</v>
      </c>
      <c r="J400">
        <v>0</v>
      </c>
      <c r="K400">
        <v>0</v>
      </c>
      <c r="L400">
        <v>0</v>
      </c>
      <c r="M400">
        <v>20.2013</v>
      </c>
      <c r="N400">
        <v>0</v>
      </c>
      <c r="O400">
        <f>Tabelle13[[#This Row],[Roll]]-+Tabelle13[[#This Row],[Pitch]]</f>
        <v>-17.007800000000003</v>
      </c>
      <c r="P400">
        <f>SQRT(Tabelle13[[#This Row],[X]]^2 + Tabelle13[[#This Row],[Y]]^2 +Tabelle13[[#This Row],[Z]]^2)</f>
        <v>406.24590153611399</v>
      </c>
      <c r="Q400">
        <v>-249.52</v>
      </c>
      <c r="R400">
        <v>19.236499999999999</v>
      </c>
      <c r="S400">
        <v>-153.66900000000001</v>
      </c>
      <c r="T400">
        <v>89.169300000000007</v>
      </c>
      <c r="U400">
        <v>-28.827200000000001</v>
      </c>
      <c r="V400">
        <v>-11.8194</v>
      </c>
    </row>
    <row r="401" spans="1:22">
      <c r="A401">
        <v>8412</v>
      </c>
      <c r="B401">
        <v>0</v>
      </c>
      <c r="C401">
        <v>121.53700000000001</v>
      </c>
      <c r="D401">
        <v>-56.506700000000002</v>
      </c>
      <c r="E401">
        <v>-383.49900000000002</v>
      </c>
      <c r="F401">
        <v>-90.830699999999993</v>
      </c>
      <c r="G401">
        <v>28.827200000000001</v>
      </c>
      <c r="H401">
        <v>11.8194</v>
      </c>
      <c r="I401" t="e">
        <f>IF(AND(Tabelle13[[#This Row],[AreaPx]]&gt;0,NOT(Tabelle13[[#This Row],[AreaPx]]="inf")),Tabelle13[[#This Row],[AreaPx]], NA())</f>
        <v>#N/A</v>
      </c>
      <c r="J401">
        <v>0</v>
      </c>
      <c r="K401">
        <v>0</v>
      </c>
      <c r="L401">
        <v>0</v>
      </c>
      <c r="M401">
        <v>20.2013</v>
      </c>
      <c r="N401">
        <v>0</v>
      </c>
      <c r="O401">
        <f>Tabelle13[[#This Row],[Roll]]-+Tabelle13[[#This Row],[Pitch]]</f>
        <v>-17.007800000000003</v>
      </c>
      <c r="P401">
        <f>SQRT(Tabelle13[[#This Row],[X]]^2 + Tabelle13[[#This Row],[Y]]^2 +Tabelle13[[#This Row],[Z]]^2)</f>
        <v>406.24590153611399</v>
      </c>
      <c r="Q401">
        <v>-249.52</v>
      </c>
      <c r="R401">
        <v>19.236499999999999</v>
      </c>
      <c r="S401">
        <v>-153.66900000000001</v>
      </c>
      <c r="T401">
        <v>89.169300000000007</v>
      </c>
      <c r="U401">
        <v>-28.827200000000001</v>
      </c>
      <c r="V401">
        <v>-11.8194</v>
      </c>
    </row>
    <row r="402" spans="1:22">
      <c r="A402">
        <v>8440</v>
      </c>
      <c r="B402">
        <v>0</v>
      </c>
      <c r="C402">
        <v>121.53700000000001</v>
      </c>
      <c r="D402">
        <v>-56.506700000000002</v>
      </c>
      <c r="E402">
        <v>-383.49900000000002</v>
      </c>
      <c r="F402">
        <v>-90.830699999999993</v>
      </c>
      <c r="G402">
        <v>28.827200000000001</v>
      </c>
      <c r="H402">
        <v>11.8194</v>
      </c>
      <c r="I402" t="e">
        <f>IF(AND(Tabelle13[[#This Row],[AreaPx]]&gt;0,NOT(Tabelle13[[#This Row],[AreaPx]]="inf")),Tabelle13[[#This Row],[AreaPx]], NA())</f>
        <v>#N/A</v>
      </c>
      <c r="J402">
        <v>0</v>
      </c>
      <c r="K402">
        <v>0</v>
      </c>
      <c r="L402">
        <v>0</v>
      </c>
      <c r="M402">
        <v>20.2013</v>
      </c>
      <c r="N402">
        <v>0</v>
      </c>
      <c r="O402">
        <f>Tabelle13[[#This Row],[Roll]]-+Tabelle13[[#This Row],[Pitch]]</f>
        <v>-17.007800000000003</v>
      </c>
      <c r="P402">
        <f>SQRT(Tabelle13[[#This Row],[X]]^2 + Tabelle13[[#This Row],[Y]]^2 +Tabelle13[[#This Row],[Z]]^2)</f>
        <v>406.24590153611399</v>
      </c>
      <c r="Q402">
        <v>-249.52</v>
      </c>
      <c r="R402">
        <v>19.236499999999999</v>
      </c>
      <c r="S402">
        <v>-153.66900000000001</v>
      </c>
      <c r="T402">
        <v>89.169300000000007</v>
      </c>
      <c r="U402">
        <v>-28.827200000000001</v>
      </c>
      <c r="V402">
        <v>-11.8194</v>
      </c>
    </row>
    <row r="403" spans="1:22">
      <c r="A403">
        <v>8469</v>
      </c>
      <c r="B403">
        <v>0</v>
      </c>
      <c r="C403">
        <v>121.53700000000001</v>
      </c>
      <c r="D403">
        <v>-56.506700000000002</v>
      </c>
      <c r="E403">
        <v>-383.49900000000002</v>
      </c>
      <c r="F403">
        <v>-90.830699999999993</v>
      </c>
      <c r="G403">
        <v>28.827200000000001</v>
      </c>
      <c r="H403">
        <v>11.8194</v>
      </c>
      <c r="I403" t="e">
        <f>IF(AND(Tabelle13[[#This Row],[AreaPx]]&gt;0,NOT(Tabelle13[[#This Row],[AreaPx]]="inf")),Tabelle13[[#This Row],[AreaPx]], NA())</f>
        <v>#N/A</v>
      </c>
      <c r="J403">
        <v>0</v>
      </c>
      <c r="K403">
        <v>0</v>
      </c>
      <c r="L403">
        <v>0</v>
      </c>
      <c r="M403">
        <v>20.2013</v>
      </c>
      <c r="N403">
        <v>0</v>
      </c>
      <c r="O403">
        <f>Tabelle13[[#This Row],[Roll]]-+Tabelle13[[#This Row],[Pitch]]</f>
        <v>-17.007800000000003</v>
      </c>
      <c r="P403">
        <f>SQRT(Tabelle13[[#This Row],[X]]^2 + Tabelle13[[#This Row],[Y]]^2 +Tabelle13[[#This Row],[Z]]^2)</f>
        <v>406.24590153611399</v>
      </c>
      <c r="Q403">
        <v>-249.52</v>
      </c>
      <c r="R403">
        <v>19.236499999999999</v>
      </c>
      <c r="S403">
        <v>-153.66900000000001</v>
      </c>
      <c r="T403">
        <v>89.169300000000007</v>
      </c>
      <c r="U403">
        <v>-28.827200000000001</v>
      </c>
      <c r="V403">
        <v>-11.8194</v>
      </c>
    </row>
    <row r="404" spans="1:22">
      <c r="A404">
        <v>8483</v>
      </c>
      <c r="B404">
        <v>0</v>
      </c>
      <c r="C404">
        <v>121.53700000000001</v>
      </c>
      <c r="D404">
        <v>-56.506700000000002</v>
      </c>
      <c r="E404">
        <v>-383.49900000000002</v>
      </c>
      <c r="F404">
        <v>-90.830699999999993</v>
      </c>
      <c r="G404">
        <v>28.827200000000001</v>
      </c>
      <c r="H404">
        <v>11.8194</v>
      </c>
      <c r="I404" t="e">
        <f>IF(AND(Tabelle13[[#This Row],[AreaPx]]&gt;0,NOT(Tabelle13[[#This Row],[AreaPx]]="inf")),Tabelle13[[#This Row],[AreaPx]], NA())</f>
        <v>#N/A</v>
      </c>
      <c r="J404">
        <v>0</v>
      </c>
      <c r="K404">
        <v>0</v>
      </c>
      <c r="L404">
        <v>0</v>
      </c>
      <c r="M404">
        <v>20.2013</v>
      </c>
      <c r="N404">
        <v>0</v>
      </c>
      <c r="O404">
        <f>Tabelle13[[#This Row],[Roll]]-+Tabelle13[[#This Row],[Pitch]]</f>
        <v>-17.007800000000003</v>
      </c>
      <c r="P404">
        <f>SQRT(Tabelle13[[#This Row],[X]]^2 + Tabelle13[[#This Row],[Y]]^2 +Tabelle13[[#This Row],[Z]]^2)</f>
        <v>406.24590153611399</v>
      </c>
      <c r="Q404">
        <v>-249.52</v>
      </c>
      <c r="R404">
        <v>19.236499999999999</v>
      </c>
      <c r="S404">
        <v>-153.66900000000001</v>
      </c>
      <c r="T404">
        <v>89.169300000000007</v>
      </c>
      <c r="U404">
        <v>-28.827200000000001</v>
      </c>
      <c r="V404">
        <v>-11.8194</v>
      </c>
    </row>
    <row r="405" spans="1:22">
      <c r="A405">
        <v>8509</v>
      </c>
      <c r="B405">
        <v>0</v>
      </c>
      <c r="C405">
        <v>121.53700000000001</v>
      </c>
      <c r="D405">
        <v>-56.506700000000002</v>
      </c>
      <c r="E405">
        <v>-383.49900000000002</v>
      </c>
      <c r="F405">
        <v>-90.830699999999993</v>
      </c>
      <c r="G405">
        <v>28.827200000000001</v>
      </c>
      <c r="H405">
        <v>11.8194</v>
      </c>
      <c r="I405" t="e">
        <f>IF(AND(Tabelle13[[#This Row],[AreaPx]]&gt;0,NOT(Tabelle13[[#This Row],[AreaPx]]="inf")),Tabelle13[[#This Row],[AreaPx]], NA())</f>
        <v>#N/A</v>
      </c>
      <c r="J405">
        <v>0</v>
      </c>
      <c r="K405">
        <v>0</v>
      </c>
      <c r="L405">
        <v>0</v>
      </c>
      <c r="M405">
        <v>20.2013</v>
      </c>
      <c r="N405">
        <v>0</v>
      </c>
      <c r="O405">
        <f>Tabelle13[[#This Row],[Roll]]-+Tabelle13[[#This Row],[Pitch]]</f>
        <v>-17.007800000000003</v>
      </c>
      <c r="P405">
        <f>SQRT(Tabelle13[[#This Row],[X]]^2 + Tabelle13[[#This Row],[Y]]^2 +Tabelle13[[#This Row],[Z]]^2)</f>
        <v>406.24590153611399</v>
      </c>
      <c r="Q405">
        <v>-249.52</v>
      </c>
      <c r="R405">
        <v>19.236499999999999</v>
      </c>
      <c r="S405">
        <v>-153.66900000000001</v>
      </c>
      <c r="T405">
        <v>89.169300000000007</v>
      </c>
      <c r="U405">
        <v>-28.827200000000001</v>
      </c>
      <c r="V405">
        <v>-11.8194</v>
      </c>
    </row>
    <row r="406" spans="1:22">
      <c r="A406">
        <v>8537</v>
      </c>
      <c r="B406">
        <v>0</v>
      </c>
      <c r="C406">
        <v>121.53700000000001</v>
      </c>
      <c r="D406">
        <v>-56.506700000000002</v>
      </c>
      <c r="E406">
        <v>-383.49900000000002</v>
      </c>
      <c r="F406">
        <v>-90.830699999999993</v>
      </c>
      <c r="G406">
        <v>28.827200000000001</v>
      </c>
      <c r="H406">
        <v>11.8194</v>
      </c>
      <c r="I406" t="e">
        <f>IF(AND(Tabelle13[[#This Row],[AreaPx]]&gt;0,NOT(Tabelle13[[#This Row],[AreaPx]]="inf")),Tabelle13[[#This Row],[AreaPx]], NA())</f>
        <v>#N/A</v>
      </c>
      <c r="J406">
        <v>0</v>
      </c>
      <c r="K406">
        <v>0</v>
      </c>
      <c r="L406">
        <v>0</v>
      </c>
      <c r="M406">
        <v>20.2013</v>
      </c>
      <c r="N406">
        <v>0</v>
      </c>
      <c r="O406">
        <f>Tabelle13[[#This Row],[Roll]]-+Tabelle13[[#This Row],[Pitch]]</f>
        <v>-17.007800000000003</v>
      </c>
      <c r="P406">
        <f>SQRT(Tabelle13[[#This Row],[X]]^2 + Tabelle13[[#This Row],[Y]]^2 +Tabelle13[[#This Row],[Z]]^2)</f>
        <v>406.24590153611399</v>
      </c>
      <c r="Q406">
        <v>-249.52</v>
      </c>
      <c r="R406">
        <v>19.236499999999999</v>
      </c>
      <c r="S406">
        <v>-153.66900000000001</v>
      </c>
      <c r="T406">
        <v>89.169300000000007</v>
      </c>
      <c r="U406">
        <v>-28.827200000000001</v>
      </c>
      <c r="V406">
        <v>-11.8194</v>
      </c>
    </row>
    <row r="407" spans="1:22">
      <c r="A407">
        <v>8554</v>
      </c>
      <c r="B407">
        <v>0</v>
      </c>
      <c r="C407">
        <v>121.53700000000001</v>
      </c>
      <c r="D407">
        <v>-56.506700000000002</v>
      </c>
      <c r="E407">
        <v>-383.49900000000002</v>
      </c>
      <c r="F407">
        <v>-90.830699999999993</v>
      </c>
      <c r="G407">
        <v>28.827200000000001</v>
      </c>
      <c r="H407">
        <v>11.8194</v>
      </c>
      <c r="I407" t="e">
        <f>IF(AND(Tabelle13[[#This Row],[AreaPx]]&gt;0,NOT(Tabelle13[[#This Row],[AreaPx]]="inf")),Tabelle13[[#This Row],[AreaPx]], NA())</f>
        <v>#N/A</v>
      </c>
      <c r="J407">
        <v>0</v>
      </c>
      <c r="K407">
        <v>0</v>
      </c>
      <c r="L407">
        <v>0</v>
      </c>
      <c r="M407">
        <v>20.2013</v>
      </c>
      <c r="N407">
        <v>0</v>
      </c>
      <c r="O407">
        <f>Tabelle13[[#This Row],[Roll]]-+Tabelle13[[#This Row],[Pitch]]</f>
        <v>-17.007800000000003</v>
      </c>
      <c r="P407">
        <f>SQRT(Tabelle13[[#This Row],[X]]^2 + Tabelle13[[#This Row],[Y]]^2 +Tabelle13[[#This Row],[Z]]^2)</f>
        <v>406.24590153611399</v>
      </c>
      <c r="Q407">
        <v>-249.52</v>
      </c>
      <c r="R407">
        <v>19.236499999999999</v>
      </c>
      <c r="S407">
        <v>-153.66900000000001</v>
      </c>
      <c r="T407">
        <v>89.169300000000007</v>
      </c>
      <c r="U407">
        <v>-28.827200000000001</v>
      </c>
      <c r="V407">
        <v>-11.8194</v>
      </c>
    </row>
    <row r="408" spans="1:22">
      <c r="A408">
        <v>8581</v>
      </c>
      <c r="B408">
        <v>0</v>
      </c>
      <c r="C408">
        <v>121.53700000000001</v>
      </c>
      <c r="D408">
        <v>-56.506700000000002</v>
      </c>
      <c r="E408">
        <v>-383.49900000000002</v>
      </c>
      <c r="F408">
        <v>-90.830699999999993</v>
      </c>
      <c r="G408">
        <v>28.827200000000001</v>
      </c>
      <c r="H408">
        <v>11.8194</v>
      </c>
      <c r="I408" t="e">
        <f>IF(AND(Tabelle13[[#This Row],[AreaPx]]&gt;0,NOT(Tabelle13[[#This Row],[AreaPx]]="inf")),Tabelle13[[#This Row],[AreaPx]], NA())</f>
        <v>#N/A</v>
      </c>
      <c r="J408">
        <v>0</v>
      </c>
      <c r="K408">
        <v>0</v>
      </c>
      <c r="L408">
        <v>0</v>
      </c>
      <c r="M408">
        <v>20.2013</v>
      </c>
      <c r="N408">
        <v>0</v>
      </c>
      <c r="O408">
        <f>Tabelle13[[#This Row],[Roll]]-+Tabelle13[[#This Row],[Pitch]]</f>
        <v>-17.007800000000003</v>
      </c>
      <c r="P408">
        <f>SQRT(Tabelle13[[#This Row],[X]]^2 + Tabelle13[[#This Row],[Y]]^2 +Tabelle13[[#This Row],[Z]]^2)</f>
        <v>406.24590153611399</v>
      </c>
      <c r="Q408">
        <v>-249.52</v>
      </c>
      <c r="R408">
        <v>19.236499999999999</v>
      </c>
      <c r="S408">
        <v>-153.66900000000001</v>
      </c>
      <c r="T408">
        <v>89.169300000000007</v>
      </c>
      <c r="U408">
        <v>-28.827200000000001</v>
      </c>
      <c r="V408">
        <v>-11.8194</v>
      </c>
    </row>
    <row r="409" spans="1:22">
      <c r="A409">
        <v>8610</v>
      </c>
      <c r="B409">
        <v>0</v>
      </c>
      <c r="C409">
        <v>121.53700000000001</v>
      </c>
      <c r="D409">
        <v>-56.506700000000002</v>
      </c>
      <c r="E409">
        <v>-383.49900000000002</v>
      </c>
      <c r="F409">
        <v>-90.830699999999993</v>
      </c>
      <c r="G409">
        <v>28.827200000000001</v>
      </c>
      <c r="H409">
        <v>11.8194</v>
      </c>
      <c r="I409" t="e">
        <f>IF(AND(Tabelle13[[#This Row],[AreaPx]]&gt;0,NOT(Tabelle13[[#This Row],[AreaPx]]="inf")),Tabelle13[[#This Row],[AreaPx]], NA())</f>
        <v>#N/A</v>
      </c>
      <c r="J409">
        <v>0</v>
      </c>
      <c r="K409">
        <v>0</v>
      </c>
      <c r="L409">
        <v>0</v>
      </c>
      <c r="M409">
        <v>20.2013</v>
      </c>
      <c r="N409">
        <v>0</v>
      </c>
      <c r="O409">
        <f>Tabelle13[[#This Row],[Roll]]-+Tabelle13[[#This Row],[Pitch]]</f>
        <v>-17.007800000000003</v>
      </c>
      <c r="P409">
        <f>SQRT(Tabelle13[[#This Row],[X]]^2 + Tabelle13[[#This Row],[Y]]^2 +Tabelle13[[#This Row],[Z]]^2)</f>
        <v>406.24590153611399</v>
      </c>
      <c r="Q409">
        <v>-249.52</v>
      </c>
      <c r="R409">
        <v>19.236499999999999</v>
      </c>
      <c r="S409">
        <v>-153.66900000000001</v>
      </c>
      <c r="T409">
        <v>89.169300000000007</v>
      </c>
      <c r="U409">
        <v>-28.827200000000001</v>
      </c>
      <c r="V409">
        <v>-11.8194</v>
      </c>
    </row>
    <row r="410" spans="1:22">
      <c r="A410">
        <v>8630</v>
      </c>
      <c r="B410">
        <v>0</v>
      </c>
      <c r="C410">
        <v>121.53700000000001</v>
      </c>
      <c r="D410">
        <v>-56.506700000000002</v>
      </c>
      <c r="E410">
        <v>-383.49900000000002</v>
      </c>
      <c r="F410">
        <v>-90.830699999999993</v>
      </c>
      <c r="G410">
        <v>28.827200000000001</v>
      </c>
      <c r="H410">
        <v>11.8194</v>
      </c>
      <c r="I410" t="e">
        <f>IF(AND(Tabelle13[[#This Row],[AreaPx]]&gt;0,NOT(Tabelle13[[#This Row],[AreaPx]]="inf")),Tabelle13[[#This Row],[AreaPx]], NA())</f>
        <v>#N/A</v>
      </c>
      <c r="J410">
        <v>0</v>
      </c>
      <c r="K410">
        <v>0</v>
      </c>
      <c r="L410">
        <v>0</v>
      </c>
      <c r="M410">
        <v>20.2013</v>
      </c>
      <c r="N410">
        <v>0</v>
      </c>
      <c r="O410">
        <f>Tabelle13[[#This Row],[Roll]]-+Tabelle13[[#This Row],[Pitch]]</f>
        <v>-17.007800000000003</v>
      </c>
      <c r="P410">
        <f>SQRT(Tabelle13[[#This Row],[X]]^2 + Tabelle13[[#This Row],[Y]]^2 +Tabelle13[[#This Row],[Z]]^2)</f>
        <v>406.24590153611399</v>
      </c>
      <c r="Q410">
        <v>-249.52</v>
      </c>
      <c r="R410">
        <v>19.236499999999999</v>
      </c>
      <c r="S410">
        <v>-153.66900000000001</v>
      </c>
      <c r="T410">
        <v>89.169300000000007</v>
      </c>
      <c r="U410">
        <v>-28.827200000000001</v>
      </c>
      <c r="V410">
        <v>-11.8194</v>
      </c>
    </row>
    <row r="411" spans="1:22">
      <c r="A411">
        <v>8644</v>
      </c>
      <c r="B411">
        <v>0</v>
      </c>
      <c r="C411">
        <v>121.53700000000001</v>
      </c>
      <c r="D411">
        <v>-56.506700000000002</v>
      </c>
      <c r="E411">
        <v>-383.49900000000002</v>
      </c>
      <c r="F411">
        <v>-90.830699999999993</v>
      </c>
      <c r="G411">
        <v>28.827200000000001</v>
      </c>
      <c r="H411">
        <v>11.8194</v>
      </c>
      <c r="I411" t="e">
        <f>IF(AND(Tabelle13[[#This Row],[AreaPx]]&gt;0,NOT(Tabelle13[[#This Row],[AreaPx]]="inf")),Tabelle13[[#This Row],[AreaPx]], NA())</f>
        <v>#N/A</v>
      </c>
      <c r="J411">
        <v>0</v>
      </c>
      <c r="K411">
        <v>0</v>
      </c>
      <c r="L411">
        <v>0</v>
      </c>
      <c r="M411">
        <v>20.2013</v>
      </c>
      <c r="N411">
        <v>0</v>
      </c>
      <c r="O411">
        <f>Tabelle13[[#This Row],[Roll]]-+Tabelle13[[#This Row],[Pitch]]</f>
        <v>-17.007800000000003</v>
      </c>
      <c r="P411">
        <f>SQRT(Tabelle13[[#This Row],[X]]^2 + Tabelle13[[#This Row],[Y]]^2 +Tabelle13[[#This Row],[Z]]^2)</f>
        <v>406.24590153611399</v>
      </c>
      <c r="Q411">
        <v>-249.52</v>
      </c>
      <c r="R411">
        <v>19.236499999999999</v>
      </c>
      <c r="S411">
        <v>-153.66900000000001</v>
      </c>
      <c r="T411">
        <v>89.169300000000007</v>
      </c>
      <c r="U411">
        <v>-28.827200000000001</v>
      </c>
      <c r="V411">
        <v>-11.8194</v>
      </c>
    </row>
    <row r="412" spans="1:22">
      <c r="A412">
        <v>8674</v>
      </c>
      <c r="B412">
        <v>0</v>
      </c>
      <c r="C412">
        <v>121.53700000000001</v>
      </c>
      <c r="D412">
        <v>-56.506700000000002</v>
      </c>
      <c r="E412">
        <v>-383.49900000000002</v>
      </c>
      <c r="F412">
        <v>-90.830699999999993</v>
      </c>
      <c r="G412">
        <v>28.827200000000001</v>
      </c>
      <c r="H412">
        <v>11.8194</v>
      </c>
      <c r="I412" t="e">
        <f>IF(AND(Tabelle13[[#This Row],[AreaPx]]&gt;0,NOT(Tabelle13[[#This Row],[AreaPx]]="inf")),Tabelle13[[#This Row],[AreaPx]], NA())</f>
        <v>#N/A</v>
      </c>
      <c r="J412">
        <v>0</v>
      </c>
      <c r="K412">
        <v>0</v>
      </c>
      <c r="L412">
        <v>0</v>
      </c>
      <c r="M412">
        <v>20.2013</v>
      </c>
      <c r="N412">
        <v>0</v>
      </c>
      <c r="O412">
        <f>Tabelle13[[#This Row],[Roll]]-+Tabelle13[[#This Row],[Pitch]]</f>
        <v>-17.007800000000003</v>
      </c>
      <c r="P412">
        <f>SQRT(Tabelle13[[#This Row],[X]]^2 + Tabelle13[[#This Row],[Y]]^2 +Tabelle13[[#This Row],[Z]]^2)</f>
        <v>406.24590153611399</v>
      </c>
      <c r="Q412">
        <v>-249.52</v>
      </c>
      <c r="R412">
        <v>19.236499999999999</v>
      </c>
      <c r="S412">
        <v>-153.66900000000001</v>
      </c>
      <c r="T412">
        <v>89.169300000000007</v>
      </c>
      <c r="U412">
        <v>-28.827200000000001</v>
      </c>
      <c r="V412">
        <v>-11.8194</v>
      </c>
    </row>
    <row r="413" spans="1:22">
      <c r="A413">
        <v>8701</v>
      </c>
      <c r="B413">
        <v>0</v>
      </c>
      <c r="C413">
        <v>121.53700000000001</v>
      </c>
      <c r="D413">
        <v>-56.506700000000002</v>
      </c>
      <c r="E413">
        <v>-383.49900000000002</v>
      </c>
      <c r="F413">
        <v>-90.830699999999993</v>
      </c>
      <c r="G413">
        <v>28.827200000000001</v>
      </c>
      <c r="H413">
        <v>11.8194</v>
      </c>
      <c r="I413" t="e">
        <f>IF(AND(Tabelle13[[#This Row],[AreaPx]]&gt;0,NOT(Tabelle13[[#This Row],[AreaPx]]="inf")),Tabelle13[[#This Row],[AreaPx]], NA())</f>
        <v>#N/A</v>
      </c>
      <c r="J413">
        <v>0</v>
      </c>
      <c r="K413">
        <v>0</v>
      </c>
      <c r="L413">
        <v>0</v>
      </c>
      <c r="M413">
        <v>20.2013</v>
      </c>
      <c r="N413">
        <v>0</v>
      </c>
      <c r="O413">
        <f>Tabelle13[[#This Row],[Roll]]-+Tabelle13[[#This Row],[Pitch]]</f>
        <v>-17.007800000000003</v>
      </c>
      <c r="P413">
        <f>SQRT(Tabelle13[[#This Row],[X]]^2 + Tabelle13[[#This Row],[Y]]^2 +Tabelle13[[#This Row],[Z]]^2)</f>
        <v>406.24590153611399</v>
      </c>
      <c r="Q413">
        <v>-249.52</v>
      </c>
      <c r="R413">
        <v>19.236499999999999</v>
      </c>
      <c r="S413">
        <v>-153.66900000000001</v>
      </c>
      <c r="T413">
        <v>89.169300000000007</v>
      </c>
      <c r="U413">
        <v>-28.827200000000001</v>
      </c>
      <c r="V413">
        <v>-11.8194</v>
      </c>
    </row>
    <row r="414" spans="1:22">
      <c r="A414">
        <v>8715</v>
      </c>
      <c r="B414">
        <v>0</v>
      </c>
      <c r="C414">
        <v>121.53700000000001</v>
      </c>
      <c r="D414">
        <v>-56.506700000000002</v>
      </c>
      <c r="E414">
        <v>-383.49900000000002</v>
      </c>
      <c r="F414">
        <v>-90.830699999999993</v>
      </c>
      <c r="G414">
        <v>28.827200000000001</v>
      </c>
      <c r="H414">
        <v>11.8194</v>
      </c>
      <c r="I414" t="e">
        <f>IF(AND(Tabelle13[[#This Row],[AreaPx]]&gt;0,NOT(Tabelle13[[#This Row],[AreaPx]]="inf")),Tabelle13[[#This Row],[AreaPx]], NA())</f>
        <v>#N/A</v>
      </c>
      <c r="J414">
        <v>0</v>
      </c>
      <c r="K414">
        <v>0</v>
      </c>
      <c r="L414">
        <v>0</v>
      </c>
      <c r="M414">
        <v>20.2013</v>
      </c>
      <c r="N414">
        <v>0</v>
      </c>
      <c r="O414">
        <f>Tabelle13[[#This Row],[Roll]]-+Tabelle13[[#This Row],[Pitch]]</f>
        <v>-17.007800000000003</v>
      </c>
      <c r="P414">
        <f>SQRT(Tabelle13[[#This Row],[X]]^2 + Tabelle13[[#This Row],[Y]]^2 +Tabelle13[[#This Row],[Z]]^2)</f>
        <v>406.24590153611399</v>
      </c>
      <c r="Q414">
        <v>-249.52</v>
      </c>
      <c r="R414">
        <v>19.236499999999999</v>
      </c>
      <c r="S414">
        <v>-153.66900000000001</v>
      </c>
      <c r="T414">
        <v>89.169300000000007</v>
      </c>
      <c r="U414">
        <v>-28.827200000000001</v>
      </c>
      <c r="V414">
        <v>-11.8194</v>
      </c>
    </row>
    <row r="415" spans="1:22">
      <c r="A415">
        <v>8735</v>
      </c>
      <c r="B415">
        <v>0</v>
      </c>
      <c r="C415">
        <v>121.53700000000001</v>
      </c>
      <c r="D415">
        <v>-56.506700000000002</v>
      </c>
      <c r="E415">
        <v>-383.49900000000002</v>
      </c>
      <c r="F415">
        <v>-90.830699999999993</v>
      </c>
      <c r="G415">
        <v>28.827200000000001</v>
      </c>
      <c r="H415">
        <v>11.8194</v>
      </c>
      <c r="I415" t="e">
        <f>IF(AND(Tabelle13[[#This Row],[AreaPx]]&gt;0,NOT(Tabelle13[[#This Row],[AreaPx]]="inf")),Tabelle13[[#This Row],[AreaPx]], NA())</f>
        <v>#N/A</v>
      </c>
      <c r="J415">
        <v>0</v>
      </c>
      <c r="K415">
        <v>0</v>
      </c>
      <c r="L415">
        <v>0</v>
      </c>
      <c r="M415">
        <v>20.2013</v>
      </c>
      <c r="N415">
        <v>0</v>
      </c>
      <c r="O415">
        <f>Tabelle13[[#This Row],[Roll]]-+Tabelle13[[#This Row],[Pitch]]</f>
        <v>-17.007800000000003</v>
      </c>
      <c r="P415">
        <f>SQRT(Tabelle13[[#This Row],[X]]^2 + Tabelle13[[#This Row],[Y]]^2 +Tabelle13[[#This Row],[Z]]^2)</f>
        <v>406.24590153611399</v>
      </c>
      <c r="Q415">
        <v>-249.52</v>
      </c>
      <c r="R415">
        <v>19.236499999999999</v>
      </c>
      <c r="S415">
        <v>-153.66900000000001</v>
      </c>
      <c r="T415">
        <v>89.169300000000007</v>
      </c>
      <c r="U415">
        <v>-28.827200000000001</v>
      </c>
      <c r="V415">
        <v>-11.8194</v>
      </c>
    </row>
    <row r="416" spans="1:22">
      <c r="A416">
        <v>8752</v>
      </c>
      <c r="B416">
        <v>0</v>
      </c>
      <c r="C416">
        <v>121.53700000000001</v>
      </c>
      <c r="D416">
        <v>-56.506700000000002</v>
      </c>
      <c r="E416">
        <v>-383.49900000000002</v>
      </c>
      <c r="F416">
        <v>-90.830699999999993</v>
      </c>
      <c r="G416">
        <v>28.827200000000001</v>
      </c>
      <c r="H416">
        <v>11.8194</v>
      </c>
      <c r="I416" t="e">
        <f>IF(AND(Tabelle13[[#This Row],[AreaPx]]&gt;0,NOT(Tabelle13[[#This Row],[AreaPx]]="inf")),Tabelle13[[#This Row],[AreaPx]], NA())</f>
        <v>#N/A</v>
      </c>
      <c r="J416">
        <v>0</v>
      </c>
      <c r="K416">
        <v>0</v>
      </c>
      <c r="L416">
        <v>0</v>
      </c>
      <c r="M416">
        <v>20.2013</v>
      </c>
      <c r="N416">
        <v>0</v>
      </c>
      <c r="O416">
        <f>Tabelle13[[#This Row],[Roll]]-+Tabelle13[[#This Row],[Pitch]]</f>
        <v>-17.007800000000003</v>
      </c>
      <c r="P416">
        <f>SQRT(Tabelle13[[#This Row],[X]]^2 + Tabelle13[[#This Row],[Y]]^2 +Tabelle13[[#This Row],[Z]]^2)</f>
        <v>406.24590153611399</v>
      </c>
      <c r="Q416">
        <v>-249.52</v>
      </c>
      <c r="R416">
        <v>19.236499999999999</v>
      </c>
      <c r="S416">
        <v>-153.66900000000001</v>
      </c>
      <c r="T416">
        <v>89.169300000000007</v>
      </c>
      <c r="U416">
        <v>-28.827200000000001</v>
      </c>
      <c r="V416">
        <v>-11.8194</v>
      </c>
    </row>
    <row r="417" spans="1:22">
      <c r="A417">
        <v>8773</v>
      </c>
      <c r="B417">
        <v>0</v>
      </c>
      <c r="C417">
        <v>121.53700000000001</v>
      </c>
      <c r="D417">
        <v>-56.506700000000002</v>
      </c>
      <c r="E417">
        <v>-383.49900000000002</v>
      </c>
      <c r="F417">
        <v>-90.830699999999993</v>
      </c>
      <c r="G417">
        <v>28.827200000000001</v>
      </c>
      <c r="H417">
        <v>11.8194</v>
      </c>
      <c r="I417" t="e">
        <f>IF(AND(Tabelle13[[#This Row],[AreaPx]]&gt;0,NOT(Tabelle13[[#This Row],[AreaPx]]="inf")),Tabelle13[[#This Row],[AreaPx]], NA())</f>
        <v>#N/A</v>
      </c>
      <c r="J417">
        <v>0</v>
      </c>
      <c r="K417">
        <v>0</v>
      </c>
      <c r="L417">
        <v>0</v>
      </c>
      <c r="M417">
        <v>20.2013</v>
      </c>
      <c r="N417">
        <v>0</v>
      </c>
      <c r="O417">
        <f>Tabelle13[[#This Row],[Roll]]-+Tabelle13[[#This Row],[Pitch]]</f>
        <v>-17.007800000000003</v>
      </c>
      <c r="P417">
        <f>SQRT(Tabelle13[[#This Row],[X]]^2 + Tabelle13[[#This Row],[Y]]^2 +Tabelle13[[#This Row],[Z]]^2)</f>
        <v>406.24590153611399</v>
      </c>
      <c r="Q417">
        <v>-249.52</v>
      </c>
      <c r="R417">
        <v>19.236499999999999</v>
      </c>
      <c r="S417">
        <v>-153.66900000000001</v>
      </c>
      <c r="T417">
        <v>89.169300000000007</v>
      </c>
      <c r="U417">
        <v>-28.827200000000001</v>
      </c>
      <c r="V417">
        <v>-11.8194</v>
      </c>
    </row>
    <row r="418" spans="1:22">
      <c r="A418">
        <v>8796</v>
      </c>
      <c r="B418">
        <v>0</v>
      </c>
      <c r="C418">
        <v>121.53700000000001</v>
      </c>
      <c r="D418">
        <v>-56.506700000000002</v>
      </c>
      <c r="E418">
        <v>-383.49900000000002</v>
      </c>
      <c r="F418">
        <v>-90.830699999999993</v>
      </c>
      <c r="G418">
        <v>28.827200000000001</v>
      </c>
      <c r="H418">
        <v>11.8194</v>
      </c>
      <c r="I418" t="e">
        <f>IF(AND(Tabelle13[[#This Row],[AreaPx]]&gt;0,NOT(Tabelle13[[#This Row],[AreaPx]]="inf")),Tabelle13[[#This Row],[AreaPx]], NA())</f>
        <v>#N/A</v>
      </c>
      <c r="J418">
        <v>0</v>
      </c>
      <c r="K418">
        <v>0</v>
      </c>
      <c r="L418">
        <v>0</v>
      </c>
      <c r="M418">
        <v>20.2013</v>
      </c>
      <c r="N418">
        <v>0</v>
      </c>
      <c r="O418">
        <f>Tabelle13[[#This Row],[Roll]]-+Tabelle13[[#This Row],[Pitch]]</f>
        <v>-17.007800000000003</v>
      </c>
      <c r="P418">
        <f>SQRT(Tabelle13[[#This Row],[X]]^2 + Tabelle13[[#This Row],[Y]]^2 +Tabelle13[[#This Row],[Z]]^2)</f>
        <v>406.24590153611399</v>
      </c>
      <c r="Q418">
        <v>-249.52</v>
      </c>
      <c r="R418">
        <v>19.236499999999999</v>
      </c>
      <c r="S418">
        <v>-153.66900000000001</v>
      </c>
      <c r="T418">
        <v>89.169300000000007</v>
      </c>
      <c r="U418">
        <v>-28.827200000000001</v>
      </c>
      <c r="V418">
        <v>-11.8194</v>
      </c>
    </row>
    <row r="419" spans="1:22">
      <c r="A419">
        <v>8810</v>
      </c>
      <c r="B419">
        <v>0</v>
      </c>
      <c r="C419">
        <v>121.53700000000001</v>
      </c>
      <c r="D419">
        <v>-56.506700000000002</v>
      </c>
      <c r="E419">
        <v>-383.49900000000002</v>
      </c>
      <c r="F419">
        <v>-90.830699999999993</v>
      </c>
      <c r="G419">
        <v>28.827200000000001</v>
      </c>
      <c r="H419">
        <v>11.8194</v>
      </c>
      <c r="I419" t="e">
        <f>IF(AND(Tabelle13[[#This Row],[AreaPx]]&gt;0,NOT(Tabelle13[[#This Row],[AreaPx]]="inf")),Tabelle13[[#This Row],[AreaPx]], NA())</f>
        <v>#N/A</v>
      </c>
      <c r="J419">
        <v>0</v>
      </c>
      <c r="K419">
        <v>0</v>
      </c>
      <c r="L419">
        <v>0</v>
      </c>
      <c r="M419">
        <v>20.2013</v>
      </c>
      <c r="N419">
        <v>0</v>
      </c>
      <c r="O419">
        <f>Tabelle13[[#This Row],[Roll]]-+Tabelle13[[#This Row],[Pitch]]</f>
        <v>-17.007800000000003</v>
      </c>
      <c r="P419">
        <f>SQRT(Tabelle13[[#This Row],[X]]^2 + Tabelle13[[#This Row],[Y]]^2 +Tabelle13[[#This Row],[Z]]^2)</f>
        <v>406.24590153611399</v>
      </c>
      <c r="Q419">
        <v>-249.52</v>
      </c>
      <c r="R419">
        <v>19.236499999999999</v>
      </c>
      <c r="S419">
        <v>-153.66900000000001</v>
      </c>
      <c r="T419">
        <v>89.169300000000007</v>
      </c>
      <c r="U419">
        <v>-28.827200000000001</v>
      </c>
      <c r="V419">
        <v>-11.8194</v>
      </c>
    </row>
    <row r="420" spans="1:22">
      <c r="A420">
        <v>8847</v>
      </c>
      <c r="B420">
        <v>0</v>
      </c>
      <c r="C420">
        <v>121.53700000000001</v>
      </c>
      <c r="D420">
        <v>-56.506700000000002</v>
      </c>
      <c r="E420">
        <v>-383.49900000000002</v>
      </c>
      <c r="F420">
        <v>-90.830699999999993</v>
      </c>
      <c r="G420">
        <v>28.827200000000001</v>
      </c>
      <c r="H420">
        <v>11.8194</v>
      </c>
      <c r="I420" t="e">
        <f>IF(AND(Tabelle13[[#This Row],[AreaPx]]&gt;0,NOT(Tabelle13[[#This Row],[AreaPx]]="inf")),Tabelle13[[#This Row],[AreaPx]], NA())</f>
        <v>#N/A</v>
      </c>
      <c r="J420">
        <v>0</v>
      </c>
      <c r="K420">
        <v>0</v>
      </c>
      <c r="L420">
        <v>0</v>
      </c>
      <c r="M420">
        <v>20.2013</v>
      </c>
      <c r="N420">
        <v>0</v>
      </c>
      <c r="O420">
        <f>Tabelle13[[#This Row],[Roll]]-+Tabelle13[[#This Row],[Pitch]]</f>
        <v>-17.007800000000003</v>
      </c>
      <c r="P420">
        <f>SQRT(Tabelle13[[#This Row],[X]]^2 + Tabelle13[[#This Row],[Y]]^2 +Tabelle13[[#This Row],[Z]]^2)</f>
        <v>406.24590153611399</v>
      </c>
      <c r="Q420">
        <v>-249.52</v>
      </c>
      <c r="R420">
        <v>19.236499999999999</v>
      </c>
      <c r="S420">
        <v>-153.66900000000001</v>
      </c>
      <c r="T420">
        <v>89.169300000000007</v>
      </c>
      <c r="U420">
        <v>-28.827200000000001</v>
      </c>
      <c r="V420">
        <v>-11.8194</v>
      </c>
    </row>
    <row r="421" spans="1:22">
      <c r="A421">
        <v>8875</v>
      </c>
      <c r="B421">
        <v>0</v>
      </c>
      <c r="C421">
        <v>121.53700000000001</v>
      </c>
      <c r="D421">
        <v>-56.506700000000002</v>
      </c>
      <c r="E421">
        <v>-383.49900000000002</v>
      </c>
      <c r="F421">
        <v>-90.830699999999993</v>
      </c>
      <c r="G421">
        <v>28.827200000000001</v>
      </c>
      <c r="H421">
        <v>11.8194</v>
      </c>
      <c r="I421" t="e">
        <f>IF(AND(Tabelle13[[#This Row],[AreaPx]]&gt;0,NOT(Tabelle13[[#This Row],[AreaPx]]="inf")),Tabelle13[[#This Row],[AreaPx]], NA())</f>
        <v>#N/A</v>
      </c>
      <c r="J421">
        <v>0</v>
      </c>
      <c r="K421">
        <v>0</v>
      </c>
      <c r="L421">
        <v>0</v>
      </c>
      <c r="M421">
        <v>20.2013</v>
      </c>
      <c r="N421">
        <v>0</v>
      </c>
      <c r="O421">
        <f>Tabelle13[[#This Row],[Roll]]-+Tabelle13[[#This Row],[Pitch]]</f>
        <v>-17.007800000000003</v>
      </c>
      <c r="P421">
        <f>SQRT(Tabelle13[[#This Row],[X]]^2 + Tabelle13[[#This Row],[Y]]^2 +Tabelle13[[#This Row],[Z]]^2)</f>
        <v>406.24590153611399</v>
      </c>
      <c r="Q421">
        <v>-249.52</v>
      </c>
      <c r="R421">
        <v>19.236499999999999</v>
      </c>
      <c r="S421">
        <v>-153.66900000000001</v>
      </c>
      <c r="T421">
        <v>89.169300000000007</v>
      </c>
      <c r="U421">
        <v>-28.827200000000001</v>
      </c>
      <c r="V421">
        <v>-11.8194</v>
      </c>
    </row>
    <row r="422" spans="1:22">
      <c r="A422">
        <v>8904</v>
      </c>
      <c r="B422">
        <v>0</v>
      </c>
      <c r="C422">
        <v>121.53700000000001</v>
      </c>
      <c r="D422">
        <v>-56.506700000000002</v>
      </c>
      <c r="E422">
        <v>-383.49900000000002</v>
      </c>
      <c r="F422">
        <v>-90.830699999999993</v>
      </c>
      <c r="G422">
        <v>28.827200000000001</v>
      </c>
      <c r="H422">
        <v>11.8194</v>
      </c>
      <c r="I422" t="e">
        <f>IF(AND(Tabelle13[[#This Row],[AreaPx]]&gt;0,NOT(Tabelle13[[#This Row],[AreaPx]]="inf")),Tabelle13[[#This Row],[AreaPx]], NA())</f>
        <v>#N/A</v>
      </c>
      <c r="J422">
        <v>0</v>
      </c>
      <c r="K422">
        <v>0</v>
      </c>
      <c r="L422">
        <v>0</v>
      </c>
      <c r="M422">
        <v>20.2013</v>
      </c>
      <c r="N422">
        <v>0</v>
      </c>
      <c r="O422">
        <f>Tabelle13[[#This Row],[Roll]]-+Tabelle13[[#This Row],[Pitch]]</f>
        <v>-17.007800000000003</v>
      </c>
      <c r="P422">
        <f>SQRT(Tabelle13[[#This Row],[X]]^2 + Tabelle13[[#This Row],[Y]]^2 +Tabelle13[[#This Row],[Z]]^2)</f>
        <v>406.24590153611399</v>
      </c>
      <c r="Q422">
        <v>-249.52</v>
      </c>
      <c r="R422">
        <v>19.236499999999999</v>
      </c>
      <c r="S422">
        <v>-153.66900000000001</v>
      </c>
      <c r="T422">
        <v>89.169300000000007</v>
      </c>
      <c r="U422">
        <v>-28.827200000000001</v>
      </c>
      <c r="V422">
        <v>-11.8194</v>
      </c>
    </row>
    <row r="423" spans="1:22">
      <c r="A423">
        <v>8916</v>
      </c>
      <c r="B423">
        <v>0</v>
      </c>
      <c r="C423">
        <v>121.53700000000001</v>
      </c>
      <c r="D423">
        <v>-56.506700000000002</v>
      </c>
      <c r="E423">
        <v>-383.49900000000002</v>
      </c>
      <c r="F423">
        <v>-90.830699999999993</v>
      </c>
      <c r="G423">
        <v>28.827200000000001</v>
      </c>
      <c r="H423">
        <v>11.8194</v>
      </c>
      <c r="I423" t="e">
        <f>IF(AND(Tabelle13[[#This Row],[AreaPx]]&gt;0,NOT(Tabelle13[[#This Row],[AreaPx]]="inf")),Tabelle13[[#This Row],[AreaPx]], NA())</f>
        <v>#N/A</v>
      </c>
      <c r="J423">
        <v>0</v>
      </c>
      <c r="K423">
        <v>0</v>
      </c>
      <c r="L423">
        <v>0</v>
      </c>
      <c r="M423">
        <v>20.2013</v>
      </c>
      <c r="N423">
        <v>0</v>
      </c>
      <c r="O423">
        <f>Tabelle13[[#This Row],[Roll]]-+Tabelle13[[#This Row],[Pitch]]</f>
        <v>-17.007800000000003</v>
      </c>
      <c r="P423">
        <f>SQRT(Tabelle13[[#This Row],[X]]^2 + Tabelle13[[#This Row],[Y]]^2 +Tabelle13[[#This Row],[Z]]^2)</f>
        <v>406.24590153611399</v>
      </c>
      <c r="Q423">
        <v>-249.52</v>
      </c>
      <c r="R423">
        <v>19.236499999999999</v>
      </c>
      <c r="S423">
        <v>-153.66900000000001</v>
      </c>
      <c r="T423">
        <v>89.169300000000007</v>
      </c>
      <c r="U423">
        <v>-28.827200000000001</v>
      </c>
      <c r="V423">
        <v>-11.8194</v>
      </c>
    </row>
    <row r="424" spans="1:22">
      <c r="A424">
        <v>8940</v>
      </c>
      <c r="B424">
        <v>0</v>
      </c>
      <c r="C424">
        <v>121.53700000000001</v>
      </c>
      <c r="D424">
        <v>-56.506700000000002</v>
      </c>
      <c r="E424">
        <v>-383.49900000000002</v>
      </c>
      <c r="F424">
        <v>-90.830699999999993</v>
      </c>
      <c r="G424">
        <v>28.827200000000001</v>
      </c>
      <c r="H424">
        <v>11.8194</v>
      </c>
      <c r="I424" t="e">
        <f>IF(AND(Tabelle13[[#This Row],[AreaPx]]&gt;0,NOT(Tabelle13[[#This Row],[AreaPx]]="inf")),Tabelle13[[#This Row],[AreaPx]], NA())</f>
        <v>#N/A</v>
      </c>
      <c r="J424">
        <v>0</v>
      </c>
      <c r="K424">
        <v>0</v>
      </c>
      <c r="L424">
        <v>0</v>
      </c>
      <c r="M424">
        <v>20.2013</v>
      </c>
      <c r="N424">
        <v>0</v>
      </c>
      <c r="O424">
        <f>Tabelle13[[#This Row],[Roll]]-+Tabelle13[[#This Row],[Pitch]]</f>
        <v>-17.007800000000003</v>
      </c>
      <c r="P424">
        <f>SQRT(Tabelle13[[#This Row],[X]]^2 + Tabelle13[[#This Row],[Y]]^2 +Tabelle13[[#This Row],[Z]]^2)</f>
        <v>406.24590153611399</v>
      </c>
      <c r="Q424">
        <v>-249.52</v>
      </c>
      <c r="R424">
        <v>19.236499999999999</v>
      </c>
      <c r="S424">
        <v>-153.66900000000001</v>
      </c>
      <c r="T424">
        <v>89.169300000000007</v>
      </c>
      <c r="U424">
        <v>-28.827200000000001</v>
      </c>
      <c r="V424">
        <v>-11.8194</v>
      </c>
    </row>
    <row r="425" spans="1:22">
      <c r="A425">
        <v>8966</v>
      </c>
      <c r="B425">
        <v>0</v>
      </c>
      <c r="C425">
        <v>121.53700000000001</v>
      </c>
      <c r="D425">
        <v>-56.506700000000002</v>
      </c>
      <c r="E425">
        <v>-383.49900000000002</v>
      </c>
      <c r="F425">
        <v>-90.830699999999993</v>
      </c>
      <c r="G425">
        <v>28.827200000000001</v>
      </c>
      <c r="H425">
        <v>11.8194</v>
      </c>
      <c r="I425" t="e">
        <f>IF(AND(Tabelle13[[#This Row],[AreaPx]]&gt;0,NOT(Tabelle13[[#This Row],[AreaPx]]="inf")),Tabelle13[[#This Row],[AreaPx]], NA())</f>
        <v>#N/A</v>
      </c>
      <c r="J425">
        <v>0</v>
      </c>
      <c r="K425">
        <v>0</v>
      </c>
      <c r="L425">
        <v>0</v>
      </c>
      <c r="M425">
        <v>20.2013</v>
      </c>
      <c r="N425">
        <v>0</v>
      </c>
      <c r="O425">
        <f>Tabelle13[[#This Row],[Roll]]-+Tabelle13[[#This Row],[Pitch]]</f>
        <v>-17.007800000000003</v>
      </c>
      <c r="P425">
        <f>SQRT(Tabelle13[[#This Row],[X]]^2 + Tabelle13[[#This Row],[Y]]^2 +Tabelle13[[#This Row],[Z]]^2)</f>
        <v>406.24590153611399</v>
      </c>
      <c r="Q425">
        <v>-249.52</v>
      </c>
      <c r="R425">
        <v>19.236499999999999</v>
      </c>
      <c r="S425">
        <v>-153.66900000000001</v>
      </c>
      <c r="T425">
        <v>89.169300000000007</v>
      </c>
      <c r="U425">
        <v>-28.827200000000001</v>
      </c>
      <c r="V425">
        <v>-11.8194</v>
      </c>
    </row>
    <row r="426" spans="1:22">
      <c r="A426">
        <v>8978</v>
      </c>
      <c r="B426">
        <v>0</v>
      </c>
      <c r="C426">
        <v>121.53700000000001</v>
      </c>
      <c r="D426">
        <v>-56.506700000000002</v>
      </c>
      <c r="E426">
        <v>-383.49900000000002</v>
      </c>
      <c r="F426">
        <v>-90.830699999999993</v>
      </c>
      <c r="G426">
        <v>28.827200000000001</v>
      </c>
      <c r="H426">
        <v>11.8194</v>
      </c>
      <c r="I426" t="e">
        <f>IF(AND(Tabelle13[[#This Row],[AreaPx]]&gt;0,NOT(Tabelle13[[#This Row],[AreaPx]]="inf")),Tabelle13[[#This Row],[AreaPx]], NA())</f>
        <v>#N/A</v>
      </c>
      <c r="J426">
        <v>0</v>
      </c>
      <c r="K426">
        <v>0</v>
      </c>
      <c r="L426">
        <v>0</v>
      </c>
      <c r="M426">
        <v>20.2013</v>
      </c>
      <c r="N426">
        <v>0</v>
      </c>
      <c r="O426">
        <f>Tabelle13[[#This Row],[Roll]]-+Tabelle13[[#This Row],[Pitch]]</f>
        <v>-17.007800000000003</v>
      </c>
      <c r="P426">
        <f>SQRT(Tabelle13[[#This Row],[X]]^2 + Tabelle13[[#This Row],[Y]]^2 +Tabelle13[[#This Row],[Z]]^2)</f>
        <v>406.24590153611399</v>
      </c>
      <c r="Q426">
        <v>-249.52</v>
      </c>
      <c r="R426">
        <v>19.236499999999999</v>
      </c>
      <c r="S426">
        <v>-153.66900000000001</v>
      </c>
      <c r="T426">
        <v>89.169300000000007</v>
      </c>
      <c r="U426">
        <v>-28.827200000000001</v>
      </c>
      <c r="V426">
        <v>-11.8194</v>
      </c>
    </row>
    <row r="427" spans="1:22">
      <c r="A427">
        <v>8992</v>
      </c>
      <c r="B427">
        <v>0</v>
      </c>
      <c r="C427">
        <v>121.53700000000001</v>
      </c>
      <c r="D427">
        <v>-56.506700000000002</v>
      </c>
      <c r="E427">
        <v>-383.49900000000002</v>
      </c>
      <c r="F427">
        <v>-90.830699999999993</v>
      </c>
      <c r="G427">
        <v>28.827200000000001</v>
      </c>
      <c r="H427">
        <v>11.8194</v>
      </c>
      <c r="I427" t="e">
        <f>IF(AND(Tabelle13[[#This Row],[AreaPx]]&gt;0,NOT(Tabelle13[[#This Row],[AreaPx]]="inf")),Tabelle13[[#This Row],[AreaPx]], NA())</f>
        <v>#N/A</v>
      </c>
      <c r="J427">
        <v>0</v>
      </c>
      <c r="K427">
        <v>0</v>
      </c>
      <c r="L427">
        <v>0</v>
      </c>
      <c r="M427">
        <v>20.2013</v>
      </c>
      <c r="N427">
        <v>0</v>
      </c>
      <c r="O427">
        <f>Tabelle13[[#This Row],[Roll]]-+Tabelle13[[#This Row],[Pitch]]</f>
        <v>-17.007800000000003</v>
      </c>
      <c r="P427">
        <f>SQRT(Tabelle13[[#This Row],[X]]^2 + Tabelle13[[#This Row],[Y]]^2 +Tabelle13[[#This Row],[Z]]^2)</f>
        <v>406.24590153611399</v>
      </c>
      <c r="Q427">
        <v>-249.52</v>
      </c>
      <c r="R427">
        <v>19.236499999999999</v>
      </c>
      <c r="S427">
        <v>-153.66900000000001</v>
      </c>
      <c r="T427">
        <v>89.169300000000007</v>
      </c>
      <c r="U427">
        <v>-28.827200000000001</v>
      </c>
      <c r="V427">
        <v>-11.8194</v>
      </c>
    </row>
    <row r="428" spans="1:22">
      <c r="A428">
        <v>9002</v>
      </c>
      <c r="B428">
        <v>0</v>
      </c>
      <c r="C428">
        <v>121.53700000000001</v>
      </c>
      <c r="D428">
        <v>-56.506700000000002</v>
      </c>
      <c r="E428">
        <v>-383.49900000000002</v>
      </c>
      <c r="F428">
        <v>-90.830699999999993</v>
      </c>
      <c r="G428">
        <v>28.827200000000001</v>
      </c>
      <c r="H428">
        <v>11.8194</v>
      </c>
      <c r="I428" t="e">
        <f>IF(AND(Tabelle13[[#This Row],[AreaPx]]&gt;0,NOT(Tabelle13[[#This Row],[AreaPx]]="inf")),Tabelle13[[#This Row],[AreaPx]], NA())</f>
        <v>#N/A</v>
      </c>
      <c r="J428">
        <v>0</v>
      </c>
      <c r="K428">
        <v>0</v>
      </c>
      <c r="L428">
        <v>0</v>
      </c>
      <c r="M428">
        <v>20.2013</v>
      </c>
      <c r="N428">
        <v>0</v>
      </c>
      <c r="O428">
        <f>Tabelle13[[#This Row],[Roll]]-+Tabelle13[[#This Row],[Pitch]]</f>
        <v>-17.007800000000003</v>
      </c>
      <c r="P428">
        <f>SQRT(Tabelle13[[#This Row],[X]]^2 + Tabelle13[[#This Row],[Y]]^2 +Tabelle13[[#This Row],[Z]]^2)</f>
        <v>406.24590153611399</v>
      </c>
      <c r="Q428">
        <v>-249.52</v>
      </c>
      <c r="R428">
        <v>19.236499999999999</v>
      </c>
      <c r="S428">
        <v>-153.66900000000001</v>
      </c>
      <c r="T428">
        <v>89.169300000000007</v>
      </c>
      <c r="U428">
        <v>-28.827200000000001</v>
      </c>
      <c r="V428">
        <v>-11.8194</v>
      </c>
    </row>
    <row r="429" spans="1:22">
      <c r="A429">
        <v>9010</v>
      </c>
      <c r="B429">
        <v>0</v>
      </c>
      <c r="C429">
        <v>121.53700000000001</v>
      </c>
      <c r="D429">
        <v>-56.506700000000002</v>
      </c>
      <c r="E429">
        <v>-383.49900000000002</v>
      </c>
      <c r="F429">
        <v>-90.830699999999993</v>
      </c>
      <c r="G429">
        <v>28.827200000000001</v>
      </c>
      <c r="H429">
        <v>11.8194</v>
      </c>
      <c r="I429" t="e">
        <f>IF(AND(Tabelle13[[#This Row],[AreaPx]]&gt;0,NOT(Tabelle13[[#This Row],[AreaPx]]="inf")),Tabelle13[[#This Row],[AreaPx]], NA())</f>
        <v>#N/A</v>
      </c>
      <c r="J429">
        <v>0</v>
      </c>
      <c r="K429">
        <v>0</v>
      </c>
      <c r="L429">
        <v>0</v>
      </c>
      <c r="M429">
        <v>20.2013</v>
      </c>
      <c r="N429">
        <v>0</v>
      </c>
      <c r="O429">
        <f>Tabelle13[[#This Row],[Roll]]-+Tabelle13[[#This Row],[Pitch]]</f>
        <v>-17.007800000000003</v>
      </c>
      <c r="P429">
        <f>SQRT(Tabelle13[[#This Row],[X]]^2 + Tabelle13[[#This Row],[Y]]^2 +Tabelle13[[#This Row],[Z]]^2)</f>
        <v>406.24590153611399</v>
      </c>
      <c r="Q429">
        <v>-249.52</v>
      </c>
      <c r="R429">
        <v>19.236499999999999</v>
      </c>
      <c r="S429">
        <v>-153.66900000000001</v>
      </c>
      <c r="T429">
        <v>89.169300000000007</v>
      </c>
      <c r="U429">
        <v>-28.827200000000001</v>
      </c>
      <c r="V429">
        <v>-11.8194</v>
      </c>
    </row>
    <row r="430" spans="1:22">
      <c r="A430">
        <v>9038</v>
      </c>
      <c r="B430">
        <v>0</v>
      </c>
      <c r="C430">
        <v>121.53700000000001</v>
      </c>
      <c r="D430">
        <v>-56.506700000000002</v>
      </c>
      <c r="E430">
        <v>-383.49900000000002</v>
      </c>
      <c r="F430">
        <v>-90.830699999999993</v>
      </c>
      <c r="G430">
        <v>28.827200000000001</v>
      </c>
      <c r="H430">
        <v>11.8194</v>
      </c>
      <c r="I430" t="e">
        <f>IF(AND(Tabelle13[[#This Row],[AreaPx]]&gt;0,NOT(Tabelle13[[#This Row],[AreaPx]]="inf")),Tabelle13[[#This Row],[AreaPx]], NA())</f>
        <v>#N/A</v>
      </c>
      <c r="J430">
        <v>0</v>
      </c>
      <c r="K430">
        <v>0</v>
      </c>
      <c r="L430">
        <v>0</v>
      </c>
      <c r="M430">
        <v>20.2013</v>
      </c>
      <c r="N430">
        <v>0</v>
      </c>
      <c r="O430">
        <f>Tabelle13[[#This Row],[Roll]]-+Tabelle13[[#This Row],[Pitch]]</f>
        <v>-17.007800000000003</v>
      </c>
      <c r="P430">
        <f>SQRT(Tabelle13[[#This Row],[X]]^2 + Tabelle13[[#This Row],[Y]]^2 +Tabelle13[[#This Row],[Z]]^2)</f>
        <v>406.24590153611399</v>
      </c>
      <c r="Q430">
        <v>-249.52</v>
      </c>
      <c r="R430">
        <v>19.236499999999999</v>
      </c>
      <c r="S430">
        <v>-153.66900000000001</v>
      </c>
      <c r="T430">
        <v>89.169300000000007</v>
      </c>
      <c r="U430">
        <v>-28.827200000000001</v>
      </c>
      <c r="V430">
        <v>-11.8194</v>
      </c>
    </row>
    <row r="431" spans="1:22">
      <c r="A431">
        <v>9050</v>
      </c>
      <c r="B431">
        <v>0</v>
      </c>
      <c r="C431">
        <v>121.53700000000001</v>
      </c>
      <c r="D431">
        <v>-56.506700000000002</v>
      </c>
      <c r="E431">
        <v>-383.49900000000002</v>
      </c>
      <c r="F431">
        <v>-90.830699999999993</v>
      </c>
      <c r="G431">
        <v>28.827200000000001</v>
      </c>
      <c r="H431">
        <v>11.8194</v>
      </c>
      <c r="I431" t="e">
        <f>IF(AND(Tabelle13[[#This Row],[AreaPx]]&gt;0,NOT(Tabelle13[[#This Row],[AreaPx]]="inf")),Tabelle13[[#This Row],[AreaPx]], NA())</f>
        <v>#N/A</v>
      </c>
      <c r="J431">
        <v>0</v>
      </c>
      <c r="K431">
        <v>0</v>
      </c>
      <c r="L431">
        <v>0</v>
      </c>
      <c r="M431">
        <v>20.2013</v>
      </c>
      <c r="N431">
        <v>0</v>
      </c>
      <c r="O431">
        <f>Tabelle13[[#This Row],[Roll]]-+Tabelle13[[#This Row],[Pitch]]</f>
        <v>-17.007800000000003</v>
      </c>
      <c r="P431">
        <f>SQRT(Tabelle13[[#This Row],[X]]^2 + Tabelle13[[#This Row],[Y]]^2 +Tabelle13[[#This Row],[Z]]^2)</f>
        <v>406.24590153611399</v>
      </c>
      <c r="Q431">
        <v>-249.52</v>
      </c>
      <c r="R431">
        <v>19.236499999999999</v>
      </c>
      <c r="S431">
        <v>-153.66900000000001</v>
      </c>
      <c r="T431">
        <v>89.169300000000007</v>
      </c>
      <c r="U431">
        <v>-28.827200000000001</v>
      </c>
      <c r="V431">
        <v>-11.8194</v>
      </c>
    </row>
    <row r="432" spans="1:22">
      <c r="A432">
        <v>9078</v>
      </c>
      <c r="B432">
        <v>0</v>
      </c>
      <c r="C432">
        <v>121.53700000000001</v>
      </c>
      <c r="D432">
        <v>-56.506700000000002</v>
      </c>
      <c r="E432">
        <v>-383.49900000000002</v>
      </c>
      <c r="F432">
        <v>-90.830699999999993</v>
      </c>
      <c r="G432">
        <v>28.827200000000001</v>
      </c>
      <c r="H432">
        <v>11.8194</v>
      </c>
      <c r="I432" t="e">
        <f>IF(AND(Tabelle13[[#This Row],[AreaPx]]&gt;0,NOT(Tabelle13[[#This Row],[AreaPx]]="inf")),Tabelle13[[#This Row],[AreaPx]], NA())</f>
        <v>#N/A</v>
      </c>
      <c r="J432">
        <v>0</v>
      </c>
      <c r="K432">
        <v>0</v>
      </c>
      <c r="L432">
        <v>0</v>
      </c>
      <c r="M432">
        <v>20.2013</v>
      </c>
      <c r="N432">
        <v>0</v>
      </c>
      <c r="O432">
        <f>Tabelle13[[#This Row],[Roll]]-+Tabelle13[[#This Row],[Pitch]]</f>
        <v>-17.007800000000003</v>
      </c>
      <c r="P432">
        <f>SQRT(Tabelle13[[#This Row],[X]]^2 + Tabelle13[[#This Row],[Y]]^2 +Tabelle13[[#This Row],[Z]]^2)</f>
        <v>406.24590153611399</v>
      </c>
      <c r="Q432">
        <v>-249.52</v>
      </c>
      <c r="R432">
        <v>19.236499999999999</v>
      </c>
      <c r="S432">
        <v>-153.66900000000001</v>
      </c>
      <c r="T432">
        <v>89.169300000000007</v>
      </c>
      <c r="U432">
        <v>-28.827200000000001</v>
      </c>
      <c r="V432">
        <v>-11.8194</v>
      </c>
    </row>
    <row r="433" spans="1:22">
      <c r="A433">
        <v>9104</v>
      </c>
      <c r="B433">
        <v>0</v>
      </c>
      <c r="C433">
        <v>121.53700000000001</v>
      </c>
      <c r="D433">
        <v>-56.506700000000002</v>
      </c>
      <c r="E433">
        <v>-383.49900000000002</v>
      </c>
      <c r="F433">
        <v>-90.830699999999993</v>
      </c>
      <c r="G433">
        <v>28.827200000000001</v>
      </c>
      <c r="H433">
        <v>11.8194</v>
      </c>
      <c r="I433" t="e">
        <f>IF(AND(Tabelle13[[#This Row],[AreaPx]]&gt;0,NOT(Tabelle13[[#This Row],[AreaPx]]="inf")),Tabelle13[[#This Row],[AreaPx]], NA())</f>
        <v>#N/A</v>
      </c>
      <c r="J433">
        <v>0</v>
      </c>
      <c r="K433">
        <v>0</v>
      </c>
      <c r="L433">
        <v>0</v>
      </c>
      <c r="M433">
        <v>20.2013</v>
      </c>
      <c r="N433">
        <v>0</v>
      </c>
      <c r="O433">
        <f>Tabelle13[[#This Row],[Roll]]-+Tabelle13[[#This Row],[Pitch]]</f>
        <v>-17.007800000000003</v>
      </c>
      <c r="P433">
        <f>SQRT(Tabelle13[[#This Row],[X]]^2 + Tabelle13[[#This Row],[Y]]^2 +Tabelle13[[#This Row],[Z]]^2)</f>
        <v>406.24590153611399</v>
      </c>
      <c r="Q433">
        <v>-249.52</v>
      </c>
      <c r="R433">
        <v>19.236499999999999</v>
      </c>
      <c r="S433">
        <v>-153.66900000000001</v>
      </c>
      <c r="T433">
        <v>89.169300000000007</v>
      </c>
      <c r="U433">
        <v>-28.827200000000001</v>
      </c>
      <c r="V433">
        <v>-11.8194</v>
      </c>
    </row>
    <row r="434" spans="1:22">
      <c r="A434">
        <v>9112</v>
      </c>
      <c r="B434">
        <v>0</v>
      </c>
      <c r="C434">
        <v>121.53700000000001</v>
      </c>
      <c r="D434">
        <v>-56.506700000000002</v>
      </c>
      <c r="E434">
        <v>-383.49900000000002</v>
      </c>
      <c r="F434">
        <v>-90.830699999999993</v>
      </c>
      <c r="G434">
        <v>28.827200000000001</v>
      </c>
      <c r="H434">
        <v>11.8194</v>
      </c>
      <c r="I434" t="e">
        <f>IF(AND(Tabelle13[[#This Row],[AreaPx]]&gt;0,NOT(Tabelle13[[#This Row],[AreaPx]]="inf")),Tabelle13[[#This Row],[AreaPx]], NA())</f>
        <v>#N/A</v>
      </c>
      <c r="J434">
        <v>0</v>
      </c>
      <c r="K434">
        <v>0</v>
      </c>
      <c r="L434">
        <v>0</v>
      </c>
      <c r="M434">
        <v>20.2013</v>
      </c>
      <c r="N434">
        <v>0</v>
      </c>
      <c r="O434">
        <f>Tabelle13[[#This Row],[Roll]]-+Tabelle13[[#This Row],[Pitch]]</f>
        <v>-17.007800000000003</v>
      </c>
      <c r="P434">
        <f>SQRT(Tabelle13[[#This Row],[X]]^2 + Tabelle13[[#This Row],[Y]]^2 +Tabelle13[[#This Row],[Z]]^2)</f>
        <v>406.24590153611399</v>
      </c>
      <c r="Q434">
        <v>-249.52</v>
      </c>
      <c r="R434">
        <v>19.236499999999999</v>
      </c>
      <c r="S434">
        <v>-153.66900000000001</v>
      </c>
      <c r="T434">
        <v>89.169300000000007</v>
      </c>
      <c r="U434">
        <v>-28.827200000000001</v>
      </c>
      <c r="V434">
        <v>-11.8194</v>
      </c>
    </row>
    <row r="435" spans="1:22">
      <c r="A435">
        <v>9135</v>
      </c>
      <c r="B435">
        <v>0</v>
      </c>
      <c r="C435">
        <v>121.53700000000001</v>
      </c>
      <c r="D435">
        <v>-56.506700000000002</v>
      </c>
      <c r="E435">
        <v>-383.49900000000002</v>
      </c>
      <c r="F435">
        <v>-90.830699999999993</v>
      </c>
      <c r="G435">
        <v>28.827200000000001</v>
      </c>
      <c r="H435">
        <v>11.8194</v>
      </c>
      <c r="I435" t="e">
        <f>IF(AND(Tabelle13[[#This Row],[AreaPx]]&gt;0,NOT(Tabelle13[[#This Row],[AreaPx]]="inf")),Tabelle13[[#This Row],[AreaPx]], NA())</f>
        <v>#N/A</v>
      </c>
      <c r="J435">
        <v>0</v>
      </c>
      <c r="K435">
        <v>0</v>
      </c>
      <c r="L435">
        <v>0</v>
      </c>
      <c r="M435">
        <v>20.2013</v>
      </c>
      <c r="N435">
        <v>0</v>
      </c>
      <c r="O435">
        <f>Tabelle13[[#This Row],[Roll]]-+Tabelle13[[#This Row],[Pitch]]</f>
        <v>-17.007800000000003</v>
      </c>
      <c r="P435">
        <f>SQRT(Tabelle13[[#This Row],[X]]^2 + Tabelle13[[#This Row],[Y]]^2 +Tabelle13[[#This Row],[Z]]^2)</f>
        <v>406.24590153611399</v>
      </c>
      <c r="Q435">
        <v>-249.52</v>
      </c>
      <c r="R435">
        <v>19.236499999999999</v>
      </c>
      <c r="S435">
        <v>-153.66900000000001</v>
      </c>
      <c r="T435">
        <v>89.169300000000007</v>
      </c>
      <c r="U435">
        <v>-28.827200000000001</v>
      </c>
      <c r="V435">
        <v>-11.8194</v>
      </c>
    </row>
    <row r="436" spans="1:22">
      <c r="A436">
        <v>9150</v>
      </c>
      <c r="B436">
        <v>0</v>
      </c>
      <c r="C436">
        <v>121.53700000000001</v>
      </c>
      <c r="D436">
        <v>-56.506700000000002</v>
      </c>
      <c r="E436">
        <v>-383.49900000000002</v>
      </c>
      <c r="F436">
        <v>-90.830699999999993</v>
      </c>
      <c r="G436">
        <v>28.827200000000001</v>
      </c>
      <c r="H436">
        <v>11.8194</v>
      </c>
      <c r="I436" t="e">
        <f>IF(AND(Tabelle13[[#This Row],[AreaPx]]&gt;0,NOT(Tabelle13[[#This Row],[AreaPx]]="inf")),Tabelle13[[#This Row],[AreaPx]], NA())</f>
        <v>#N/A</v>
      </c>
      <c r="J436">
        <v>0</v>
      </c>
      <c r="K436">
        <v>0</v>
      </c>
      <c r="L436">
        <v>0</v>
      </c>
      <c r="M436">
        <v>20.2013</v>
      </c>
      <c r="N436">
        <v>0</v>
      </c>
      <c r="O436">
        <f>Tabelle13[[#This Row],[Roll]]-+Tabelle13[[#This Row],[Pitch]]</f>
        <v>-17.007800000000003</v>
      </c>
      <c r="P436">
        <f>SQRT(Tabelle13[[#This Row],[X]]^2 + Tabelle13[[#This Row],[Y]]^2 +Tabelle13[[#This Row],[Z]]^2)</f>
        <v>406.24590153611399</v>
      </c>
      <c r="Q436">
        <v>-249.52</v>
      </c>
      <c r="R436">
        <v>19.236499999999999</v>
      </c>
      <c r="S436">
        <v>-153.66900000000001</v>
      </c>
      <c r="T436">
        <v>89.169300000000007</v>
      </c>
      <c r="U436">
        <v>-28.827200000000001</v>
      </c>
      <c r="V436">
        <v>-11.8194</v>
      </c>
    </row>
    <row r="437" spans="1:22">
      <c r="A437">
        <v>9176</v>
      </c>
      <c r="B437">
        <v>0</v>
      </c>
      <c r="C437">
        <v>121.53700000000001</v>
      </c>
      <c r="D437">
        <v>-56.506700000000002</v>
      </c>
      <c r="E437">
        <v>-383.49900000000002</v>
      </c>
      <c r="F437">
        <v>-90.830699999999993</v>
      </c>
      <c r="G437">
        <v>28.827200000000001</v>
      </c>
      <c r="H437">
        <v>11.8194</v>
      </c>
      <c r="I437" t="e">
        <f>IF(AND(Tabelle13[[#This Row],[AreaPx]]&gt;0,NOT(Tabelle13[[#This Row],[AreaPx]]="inf")),Tabelle13[[#This Row],[AreaPx]], NA())</f>
        <v>#N/A</v>
      </c>
      <c r="J437">
        <v>0</v>
      </c>
      <c r="K437">
        <v>0</v>
      </c>
      <c r="L437">
        <v>0</v>
      </c>
      <c r="M437">
        <v>20.2013</v>
      </c>
      <c r="N437">
        <v>0</v>
      </c>
      <c r="O437">
        <f>Tabelle13[[#This Row],[Roll]]-+Tabelle13[[#This Row],[Pitch]]</f>
        <v>-17.007800000000003</v>
      </c>
      <c r="P437">
        <f>SQRT(Tabelle13[[#This Row],[X]]^2 + Tabelle13[[#This Row],[Y]]^2 +Tabelle13[[#This Row],[Z]]^2)</f>
        <v>406.24590153611399</v>
      </c>
      <c r="Q437">
        <v>-249.52</v>
      </c>
      <c r="R437">
        <v>19.236499999999999</v>
      </c>
      <c r="S437">
        <v>-153.66900000000001</v>
      </c>
      <c r="T437">
        <v>89.169300000000007</v>
      </c>
      <c r="U437">
        <v>-28.827200000000001</v>
      </c>
      <c r="V437">
        <v>-11.8194</v>
      </c>
    </row>
    <row r="438" spans="1:22">
      <c r="A438">
        <v>9197</v>
      </c>
      <c r="B438">
        <v>0</v>
      </c>
      <c r="C438">
        <v>121.53700000000001</v>
      </c>
      <c r="D438">
        <v>-56.506700000000002</v>
      </c>
      <c r="E438">
        <v>-383.49900000000002</v>
      </c>
      <c r="F438">
        <v>-90.830699999999993</v>
      </c>
      <c r="G438">
        <v>28.827200000000001</v>
      </c>
      <c r="H438">
        <v>11.8194</v>
      </c>
      <c r="I438" t="e">
        <f>IF(AND(Tabelle13[[#This Row],[AreaPx]]&gt;0,NOT(Tabelle13[[#This Row],[AreaPx]]="inf")),Tabelle13[[#This Row],[AreaPx]], NA())</f>
        <v>#N/A</v>
      </c>
      <c r="J438">
        <v>0</v>
      </c>
      <c r="K438">
        <v>0</v>
      </c>
      <c r="L438">
        <v>0</v>
      </c>
      <c r="M438">
        <v>20.2013</v>
      </c>
      <c r="N438">
        <v>0</v>
      </c>
      <c r="O438">
        <f>Tabelle13[[#This Row],[Roll]]-+Tabelle13[[#This Row],[Pitch]]</f>
        <v>-17.007800000000003</v>
      </c>
      <c r="P438">
        <f>SQRT(Tabelle13[[#This Row],[X]]^2 + Tabelle13[[#This Row],[Y]]^2 +Tabelle13[[#This Row],[Z]]^2)</f>
        <v>406.24590153611399</v>
      </c>
      <c r="Q438">
        <v>-249.52</v>
      </c>
      <c r="R438">
        <v>19.236499999999999</v>
      </c>
      <c r="S438">
        <v>-153.66900000000001</v>
      </c>
      <c r="T438">
        <v>89.169300000000007</v>
      </c>
      <c r="U438">
        <v>-28.827200000000001</v>
      </c>
      <c r="V438">
        <v>-11.8194</v>
      </c>
    </row>
    <row r="439" spans="1:22">
      <c r="A439">
        <v>9211</v>
      </c>
      <c r="B439">
        <v>0</v>
      </c>
      <c r="C439">
        <v>121.53700000000001</v>
      </c>
      <c r="D439">
        <v>-56.506700000000002</v>
      </c>
      <c r="E439">
        <v>-383.49900000000002</v>
      </c>
      <c r="F439">
        <v>-90.830699999999993</v>
      </c>
      <c r="G439">
        <v>28.827200000000001</v>
      </c>
      <c r="H439">
        <v>11.8194</v>
      </c>
      <c r="I439" t="e">
        <f>IF(AND(Tabelle13[[#This Row],[AreaPx]]&gt;0,NOT(Tabelle13[[#This Row],[AreaPx]]="inf")),Tabelle13[[#This Row],[AreaPx]], NA())</f>
        <v>#N/A</v>
      </c>
      <c r="J439">
        <v>0</v>
      </c>
      <c r="K439">
        <v>0</v>
      </c>
      <c r="L439">
        <v>0</v>
      </c>
      <c r="M439">
        <v>20.2013</v>
      </c>
      <c r="N439">
        <v>0</v>
      </c>
      <c r="O439">
        <f>Tabelle13[[#This Row],[Roll]]-+Tabelle13[[#This Row],[Pitch]]</f>
        <v>-17.007800000000003</v>
      </c>
      <c r="P439">
        <f>SQRT(Tabelle13[[#This Row],[X]]^2 + Tabelle13[[#This Row],[Y]]^2 +Tabelle13[[#This Row],[Z]]^2)</f>
        <v>406.24590153611399</v>
      </c>
      <c r="Q439">
        <v>-249.52</v>
      </c>
      <c r="R439">
        <v>19.236499999999999</v>
      </c>
      <c r="S439">
        <v>-153.66900000000001</v>
      </c>
      <c r="T439">
        <v>89.169300000000007</v>
      </c>
      <c r="U439">
        <v>-28.827200000000001</v>
      </c>
      <c r="V439">
        <v>-11.8194</v>
      </c>
    </row>
    <row r="440" spans="1:22">
      <c r="A440">
        <v>9244</v>
      </c>
      <c r="B440">
        <v>0</v>
      </c>
      <c r="C440">
        <v>121.53700000000001</v>
      </c>
      <c r="D440">
        <v>-56.506700000000002</v>
      </c>
      <c r="E440">
        <v>-383.49900000000002</v>
      </c>
      <c r="F440">
        <v>-90.830699999999993</v>
      </c>
      <c r="G440">
        <v>28.827200000000001</v>
      </c>
      <c r="H440">
        <v>11.8194</v>
      </c>
      <c r="I440" t="e">
        <f>IF(AND(Tabelle13[[#This Row],[AreaPx]]&gt;0,NOT(Tabelle13[[#This Row],[AreaPx]]="inf")),Tabelle13[[#This Row],[AreaPx]], NA())</f>
        <v>#N/A</v>
      </c>
      <c r="J440">
        <v>0</v>
      </c>
      <c r="K440">
        <v>0</v>
      </c>
      <c r="L440">
        <v>0</v>
      </c>
      <c r="M440">
        <v>20.2013</v>
      </c>
      <c r="N440">
        <v>0</v>
      </c>
      <c r="O440">
        <f>Tabelle13[[#This Row],[Roll]]-+Tabelle13[[#This Row],[Pitch]]</f>
        <v>-17.007800000000003</v>
      </c>
      <c r="P440">
        <f>SQRT(Tabelle13[[#This Row],[X]]^2 + Tabelle13[[#This Row],[Y]]^2 +Tabelle13[[#This Row],[Z]]^2)</f>
        <v>406.24590153611399</v>
      </c>
      <c r="Q440">
        <v>-249.52</v>
      </c>
      <c r="R440">
        <v>19.236499999999999</v>
      </c>
      <c r="S440">
        <v>-153.66900000000001</v>
      </c>
      <c r="T440">
        <v>89.169300000000007</v>
      </c>
      <c r="U440">
        <v>-28.827200000000001</v>
      </c>
      <c r="V440">
        <v>-11.8194</v>
      </c>
    </row>
    <row r="441" spans="1:22">
      <c r="A441">
        <v>9278</v>
      </c>
      <c r="B441">
        <v>0</v>
      </c>
      <c r="C441">
        <v>121.53700000000001</v>
      </c>
      <c r="D441">
        <v>-56.506700000000002</v>
      </c>
      <c r="E441">
        <v>-383.49900000000002</v>
      </c>
      <c r="F441">
        <v>-90.830699999999993</v>
      </c>
      <c r="G441">
        <v>28.827200000000001</v>
      </c>
      <c r="H441">
        <v>11.8194</v>
      </c>
      <c r="I441" t="e">
        <f>IF(AND(Tabelle13[[#This Row],[AreaPx]]&gt;0,NOT(Tabelle13[[#This Row],[AreaPx]]="inf")),Tabelle13[[#This Row],[AreaPx]], NA())</f>
        <v>#N/A</v>
      </c>
      <c r="J441">
        <v>0</v>
      </c>
      <c r="K441">
        <v>0</v>
      </c>
      <c r="L441">
        <v>0</v>
      </c>
      <c r="M441">
        <v>20.2013</v>
      </c>
      <c r="N441">
        <v>0</v>
      </c>
      <c r="O441">
        <f>Tabelle13[[#This Row],[Roll]]-+Tabelle13[[#This Row],[Pitch]]</f>
        <v>-17.007800000000003</v>
      </c>
      <c r="P441">
        <f>SQRT(Tabelle13[[#This Row],[X]]^2 + Tabelle13[[#This Row],[Y]]^2 +Tabelle13[[#This Row],[Z]]^2)</f>
        <v>406.24590153611399</v>
      </c>
      <c r="Q441">
        <v>-249.52</v>
      </c>
      <c r="R441">
        <v>19.236499999999999</v>
      </c>
      <c r="S441">
        <v>-153.66900000000001</v>
      </c>
      <c r="T441">
        <v>89.169300000000007</v>
      </c>
      <c r="U441">
        <v>-28.827200000000001</v>
      </c>
      <c r="V441">
        <v>-11.8194</v>
      </c>
    </row>
    <row r="442" spans="1:22">
      <c r="A442">
        <v>9315</v>
      </c>
      <c r="B442">
        <v>0</v>
      </c>
      <c r="C442">
        <v>121.53700000000001</v>
      </c>
      <c r="D442">
        <v>-56.506700000000002</v>
      </c>
      <c r="E442">
        <v>-383.49900000000002</v>
      </c>
      <c r="F442">
        <v>-90.830699999999993</v>
      </c>
      <c r="G442">
        <v>28.827200000000001</v>
      </c>
      <c r="H442">
        <v>11.8194</v>
      </c>
      <c r="I442" t="e">
        <f>IF(AND(Tabelle13[[#This Row],[AreaPx]]&gt;0,NOT(Tabelle13[[#This Row],[AreaPx]]="inf")),Tabelle13[[#This Row],[AreaPx]], NA())</f>
        <v>#N/A</v>
      </c>
      <c r="J442">
        <v>0</v>
      </c>
      <c r="K442">
        <v>0</v>
      </c>
      <c r="L442">
        <v>0</v>
      </c>
      <c r="M442">
        <v>20.2013</v>
      </c>
      <c r="N442">
        <v>0</v>
      </c>
      <c r="O442">
        <f>Tabelle13[[#This Row],[Roll]]-+Tabelle13[[#This Row],[Pitch]]</f>
        <v>-17.007800000000003</v>
      </c>
      <c r="P442">
        <f>SQRT(Tabelle13[[#This Row],[X]]^2 + Tabelle13[[#This Row],[Y]]^2 +Tabelle13[[#This Row],[Z]]^2)</f>
        <v>406.24590153611399</v>
      </c>
      <c r="Q442">
        <v>-249.52</v>
      </c>
      <c r="R442">
        <v>19.236499999999999</v>
      </c>
      <c r="S442">
        <v>-153.66900000000001</v>
      </c>
      <c r="T442">
        <v>89.169300000000007</v>
      </c>
      <c r="U442">
        <v>-28.827200000000001</v>
      </c>
      <c r="V442">
        <v>-11.8194</v>
      </c>
    </row>
    <row r="443" spans="1:22">
      <c r="A443">
        <v>9341</v>
      </c>
      <c r="B443">
        <v>0</v>
      </c>
      <c r="C443">
        <v>121.53700000000001</v>
      </c>
      <c r="D443">
        <v>-56.506700000000002</v>
      </c>
      <c r="E443">
        <v>-383.49900000000002</v>
      </c>
      <c r="F443">
        <v>-90.830699999999993</v>
      </c>
      <c r="G443">
        <v>28.827200000000001</v>
      </c>
      <c r="H443">
        <v>11.8194</v>
      </c>
      <c r="I443" t="e">
        <f>IF(AND(Tabelle13[[#This Row],[AreaPx]]&gt;0,NOT(Tabelle13[[#This Row],[AreaPx]]="inf")),Tabelle13[[#This Row],[AreaPx]], NA())</f>
        <v>#N/A</v>
      </c>
      <c r="J443">
        <v>0</v>
      </c>
      <c r="K443">
        <v>0</v>
      </c>
      <c r="L443">
        <v>0</v>
      </c>
      <c r="M443">
        <v>20.2013</v>
      </c>
      <c r="N443">
        <v>0</v>
      </c>
      <c r="O443">
        <f>Tabelle13[[#This Row],[Roll]]-+Tabelle13[[#This Row],[Pitch]]</f>
        <v>-17.007800000000003</v>
      </c>
      <c r="P443">
        <f>SQRT(Tabelle13[[#This Row],[X]]^2 + Tabelle13[[#This Row],[Y]]^2 +Tabelle13[[#This Row],[Z]]^2)</f>
        <v>406.24590153611399</v>
      </c>
      <c r="Q443">
        <v>-249.52</v>
      </c>
      <c r="R443">
        <v>19.236499999999999</v>
      </c>
      <c r="S443">
        <v>-153.66900000000001</v>
      </c>
      <c r="T443">
        <v>89.169300000000007</v>
      </c>
      <c r="U443">
        <v>-28.827200000000001</v>
      </c>
      <c r="V443">
        <v>-11.8194</v>
      </c>
    </row>
    <row r="444" spans="1:22">
      <c r="A444">
        <v>9365</v>
      </c>
      <c r="B444">
        <v>0</v>
      </c>
      <c r="C444">
        <v>121.53700000000001</v>
      </c>
      <c r="D444">
        <v>-56.506700000000002</v>
      </c>
      <c r="E444">
        <v>-383.49900000000002</v>
      </c>
      <c r="F444">
        <v>-90.830699999999993</v>
      </c>
      <c r="G444">
        <v>28.827200000000001</v>
      </c>
      <c r="H444">
        <v>11.8194</v>
      </c>
      <c r="I444" t="e">
        <f>IF(AND(Tabelle13[[#This Row],[AreaPx]]&gt;0,NOT(Tabelle13[[#This Row],[AreaPx]]="inf")),Tabelle13[[#This Row],[AreaPx]], NA())</f>
        <v>#N/A</v>
      </c>
      <c r="J444">
        <v>0</v>
      </c>
      <c r="K444">
        <v>0</v>
      </c>
      <c r="L444">
        <v>0</v>
      </c>
      <c r="M444">
        <v>20.2013</v>
      </c>
      <c r="N444">
        <v>0</v>
      </c>
      <c r="O444">
        <f>Tabelle13[[#This Row],[Roll]]-+Tabelle13[[#This Row],[Pitch]]</f>
        <v>-17.007800000000003</v>
      </c>
      <c r="P444">
        <f>SQRT(Tabelle13[[#This Row],[X]]^2 + Tabelle13[[#This Row],[Y]]^2 +Tabelle13[[#This Row],[Z]]^2)</f>
        <v>406.24590153611399</v>
      </c>
      <c r="Q444">
        <v>-249.52</v>
      </c>
      <c r="R444">
        <v>19.236499999999999</v>
      </c>
      <c r="S444">
        <v>-153.66900000000001</v>
      </c>
      <c r="T444">
        <v>89.169300000000007</v>
      </c>
      <c r="U444">
        <v>-28.827200000000001</v>
      </c>
      <c r="V444">
        <v>-11.8194</v>
      </c>
    </row>
    <row r="445" spans="1:22">
      <c r="A445">
        <v>9379</v>
      </c>
      <c r="B445">
        <v>0</v>
      </c>
      <c r="C445">
        <v>121.53700000000001</v>
      </c>
      <c r="D445">
        <v>-56.506700000000002</v>
      </c>
      <c r="E445">
        <v>-383.49900000000002</v>
      </c>
      <c r="F445">
        <v>-90.830699999999993</v>
      </c>
      <c r="G445">
        <v>28.827200000000001</v>
      </c>
      <c r="H445">
        <v>11.8194</v>
      </c>
      <c r="I445" t="e">
        <f>IF(AND(Tabelle13[[#This Row],[AreaPx]]&gt;0,NOT(Tabelle13[[#This Row],[AreaPx]]="inf")),Tabelle13[[#This Row],[AreaPx]], NA())</f>
        <v>#N/A</v>
      </c>
      <c r="J445">
        <v>0</v>
      </c>
      <c r="K445">
        <v>0</v>
      </c>
      <c r="L445">
        <v>0</v>
      </c>
      <c r="M445">
        <v>20.2013</v>
      </c>
      <c r="N445">
        <v>0</v>
      </c>
      <c r="O445">
        <f>Tabelle13[[#This Row],[Roll]]-+Tabelle13[[#This Row],[Pitch]]</f>
        <v>-17.007800000000003</v>
      </c>
      <c r="P445">
        <f>SQRT(Tabelle13[[#This Row],[X]]^2 + Tabelle13[[#This Row],[Y]]^2 +Tabelle13[[#This Row],[Z]]^2)</f>
        <v>406.24590153611399</v>
      </c>
      <c r="Q445">
        <v>-249.52</v>
      </c>
      <c r="R445">
        <v>19.236499999999999</v>
      </c>
      <c r="S445">
        <v>-153.66900000000001</v>
      </c>
      <c r="T445">
        <v>89.169300000000007</v>
      </c>
      <c r="U445">
        <v>-28.827200000000001</v>
      </c>
      <c r="V445">
        <v>-11.8194</v>
      </c>
    </row>
    <row r="446" spans="1:22">
      <c r="A446">
        <v>9412</v>
      </c>
      <c r="B446">
        <v>0</v>
      </c>
      <c r="C446">
        <v>121.53700000000001</v>
      </c>
      <c r="D446">
        <v>-56.506700000000002</v>
      </c>
      <c r="E446">
        <v>-383.49900000000002</v>
      </c>
      <c r="F446">
        <v>-90.830699999999993</v>
      </c>
      <c r="G446">
        <v>28.827200000000001</v>
      </c>
      <c r="H446">
        <v>11.8194</v>
      </c>
      <c r="I446" t="e">
        <f>IF(AND(Tabelle13[[#This Row],[AreaPx]]&gt;0,NOT(Tabelle13[[#This Row],[AreaPx]]="inf")),Tabelle13[[#This Row],[AreaPx]], NA())</f>
        <v>#N/A</v>
      </c>
      <c r="J446">
        <v>0</v>
      </c>
      <c r="K446">
        <v>0</v>
      </c>
      <c r="L446">
        <v>0</v>
      </c>
      <c r="M446">
        <v>20.2013</v>
      </c>
      <c r="N446">
        <v>0</v>
      </c>
      <c r="O446">
        <f>Tabelle13[[#This Row],[Roll]]-+Tabelle13[[#This Row],[Pitch]]</f>
        <v>-17.007800000000003</v>
      </c>
      <c r="P446">
        <f>SQRT(Tabelle13[[#This Row],[X]]^2 + Tabelle13[[#This Row],[Y]]^2 +Tabelle13[[#This Row],[Z]]^2)</f>
        <v>406.24590153611399</v>
      </c>
      <c r="Q446">
        <v>-249.52</v>
      </c>
      <c r="R446">
        <v>19.236499999999999</v>
      </c>
      <c r="S446">
        <v>-153.66900000000001</v>
      </c>
      <c r="T446">
        <v>89.169300000000007</v>
      </c>
      <c r="U446">
        <v>-28.827200000000001</v>
      </c>
      <c r="V446">
        <v>-11.8194</v>
      </c>
    </row>
    <row r="447" spans="1:22">
      <c r="A447">
        <v>9439</v>
      </c>
      <c r="B447">
        <v>0</v>
      </c>
      <c r="C447">
        <v>121.53700000000001</v>
      </c>
      <c r="D447">
        <v>-56.506700000000002</v>
      </c>
      <c r="E447">
        <v>-383.49900000000002</v>
      </c>
      <c r="F447">
        <v>-90.830699999999993</v>
      </c>
      <c r="G447">
        <v>28.827200000000001</v>
      </c>
      <c r="H447">
        <v>11.8194</v>
      </c>
      <c r="I447" t="e">
        <f>IF(AND(Tabelle13[[#This Row],[AreaPx]]&gt;0,NOT(Tabelle13[[#This Row],[AreaPx]]="inf")),Tabelle13[[#This Row],[AreaPx]], NA())</f>
        <v>#N/A</v>
      </c>
      <c r="J447">
        <v>0</v>
      </c>
      <c r="K447">
        <v>0</v>
      </c>
      <c r="L447">
        <v>0</v>
      </c>
      <c r="M447">
        <v>20.2013</v>
      </c>
      <c r="N447">
        <v>0</v>
      </c>
      <c r="O447">
        <f>Tabelle13[[#This Row],[Roll]]-+Tabelle13[[#This Row],[Pitch]]</f>
        <v>-17.007800000000003</v>
      </c>
      <c r="P447">
        <f>SQRT(Tabelle13[[#This Row],[X]]^2 + Tabelle13[[#This Row],[Y]]^2 +Tabelle13[[#This Row],[Z]]^2)</f>
        <v>406.24590153611399</v>
      </c>
      <c r="Q447">
        <v>-249.52</v>
      </c>
      <c r="R447">
        <v>19.236499999999999</v>
      </c>
      <c r="S447">
        <v>-153.66900000000001</v>
      </c>
      <c r="T447">
        <v>89.169300000000007</v>
      </c>
      <c r="U447">
        <v>-28.827200000000001</v>
      </c>
      <c r="V447">
        <v>-11.8194</v>
      </c>
    </row>
    <row r="448" spans="1:22">
      <c r="A448">
        <v>9475</v>
      </c>
      <c r="B448">
        <v>0</v>
      </c>
      <c r="C448">
        <v>121.53700000000001</v>
      </c>
      <c r="D448">
        <v>-56.506700000000002</v>
      </c>
      <c r="E448">
        <v>-383.49900000000002</v>
      </c>
      <c r="F448">
        <v>-90.830699999999993</v>
      </c>
      <c r="G448">
        <v>28.827200000000001</v>
      </c>
      <c r="H448">
        <v>11.8194</v>
      </c>
      <c r="I448" t="e">
        <f>IF(AND(Tabelle13[[#This Row],[AreaPx]]&gt;0,NOT(Tabelle13[[#This Row],[AreaPx]]="inf")),Tabelle13[[#This Row],[AreaPx]], NA())</f>
        <v>#N/A</v>
      </c>
      <c r="J448">
        <v>0</v>
      </c>
      <c r="K448">
        <v>0</v>
      </c>
      <c r="L448">
        <v>0</v>
      </c>
      <c r="M448">
        <v>20.2013</v>
      </c>
      <c r="N448">
        <v>0</v>
      </c>
      <c r="O448">
        <f>Tabelle13[[#This Row],[Roll]]-+Tabelle13[[#This Row],[Pitch]]</f>
        <v>-17.007800000000003</v>
      </c>
      <c r="P448">
        <f>SQRT(Tabelle13[[#This Row],[X]]^2 + Tabelle13[[#This Row],[Y]]^2 +Tabelle13[[#This Row],[Z]]^2)</f>
        <v>406.24590153611399</v>
      </c>
      <c r="Q448">
        <v>-249.52</v>
      </c>
      <c r="R448">
        <v>19.236499999999999</v>
      </c>
      <c r="S448">
        <v>-153.66900000000001</v>
      </c>
      <c r="T448">
        <v>89.169300000000007</v>
      </c>
      <c r="U448">
        <v>-28.827200000000001</v>
      </c>
      <c r="V448">
        <v>-11.8194</v>
      </c>
    </row>
    <row r="449" spans="1:22">
      <c r="A449">
        <v>9505</v>
      </c>
      <c r="B449">
        <v>0</v>
      </c>
      <c r="C449">
        <v>121.53700000000001</v>
      </c>
      <c r="D449">
        <v>-56.506700000000002</v>
      </c>
      <c r="E449">
        <v>-383.49900000000002</v>
      </c>
      <c r="F449">
        <v>-90.830699999999993</v>
      </c>
      <c r="G449">
        <v>28.827200000000001</v>
      </c>
      <c r="H449">
        <v>11.8194</v>
      </c>
      <c r="I449" t="e">
        <f>IF(AND(Tabelle13[[#This Row],[AreaPx]]&gt;0,NOT(Tabelle13[[#This Row],[AreaPx]]="inf")),Tabelle13[[#This Row],[AreaPx]], NA())</f>
        <v>#N/A</v>
      </c>
      <c r="J449">
        <v>0</v>
      </c>
      <c r="K449">
        <v>0</v>
      </c>
      <c r="L449">
        <v>0</v>
      </c>
      <c r="M449">
        <v>20.2013</v>
      </c>
      <c r="N449">
        <v>0</v>
      </c>
      <c r="O449">
        <f>Tabelle13[[#This Row],[Roll]]-+Tabelle13[[#This Row],[Pitch]]</f>
        <v>-17.007800000000003</v>
      </c>
      <c r="P449">
        <f>SQRT(Tabelle13[[#This Row],[X]]^2 + Tabelle13[[#This Row],[Y]]^2 +Tabelle13[[#This Row],[Z]]^2)</f>
        <v>406.24590153611399</v>
      </c>
      <c r="Q449">
        <v>-249.52</v>
      </c>
      <c r="R449">
        <v>19.236499999999999</v>
      </c>
      <c r="S449">
        <v>-153.66900000000001</v>
      </c>
      <c r="T449">
        <v>89.169300000000007</v>
      </c>
      <c r="U449">
        <v>-28.827200000000001</v>
      </c>
      <c r="V449">
        <v>-11.8194</v>
      </c>
    </row>
    <row r="450" spans="1:22">
      <c r="A450">
        <v>9518</v>
      </c>
      <c r="B450">
        <v>0</v>
      </c>
      <c r="C450">
        <v>121.53700000000001</v>
      </c>
      <c r="D450">
        <v>-56.506700000000002</v>
      </c>
      <c r="E450">
        <v>-383.49900000000002</v>
      </c>
      <c r="F450">
        <v>-90.830699999999993</v>
      </c>
      <c r="G450">
        <v>28.827200000000001</v>
      </c>
      <c r="H450">
        <v>11.8194</v>
      </c>
      <c r="I450" t="e">
        <f>IF(AND(Tabelle13[[#This Row],[AreaPx]]&gt;0,NOT(Tabelle13[[#This Row],[AreaPx]]="inf")),Tabelle13[[#This Row],[AreaPx]], NA())</f>
        <v>#N/A</v>
      </c>
      <c r="J450">
        <v>0</v>
      </c>
      <c r="K450">
        <v>0</v>
      </c>
      <c r="L450">
        <v>0</v>
      </c>
      <c r="M450">
        <v>20.2013</v>
      </c>
      <c r="N450">
        <v>0</v>
      </c>
      <c r="O450">
        <f>Tabelle13[[#This Row],[Roll]]-+Tabelle13[[#This Row],[Pitch]]</f>
        <v>-17.007800000000003</v>
      </c>
      <c r="P450">
        <f>SQRT(Tabelle13[[#This Row],[X]]^2 + Tabelle13[[#This Row],[Y]]^2 +Tabelle13[[#This Row],[Z]]^2)</f>
        <v>406.24590153611399</v>
      </c>
      <c r="Q450">
        <v>-249.52</v>
      </c>
      <c r="R450">
        <v>19.236499999999999</v>
      </c>
      <c r="S450">
        <v>-153.66900000000001</v>
      </c>
      <c r="T450">
        <v>89.169300000000007</v>
      </c>
      <c r="U450">
        <v>-28.827200000000001</v>
      </c>
      <c r="V450">
        <v>-11.8194</v>
      </c>
    </row>
    <row r="451" spans="1:22">
      <c r="A451">
        <v>9537</v>
      </c>
      <c r="B451">
        <v>0</v>
      </c>
      <c r="C451">
        <v>121.53700000000001</v>
      </c>
      <c r="D451">
        <v>-56.506700000000002</v>
      </c>
      <c r="E451">
        <v>-383.49900000000002</v>
      </c>
      <c r="F451">
        <v>-90.830699999999993</v>
      </c>
      <c r="G451">
        <v>28.827200000000001</v>
      </c>
      <c r="H451">
        <v>11.8194</v>
      </c>
      <c r="I451" t="e">
        <f>IF(AND(Tabelle13[[#This Row],[AreaPx]]&gt;0,NOT(Tabelle13[[#This Row],[AreaPx]]="inf")),Tabelle13[[#This Row],[AreaPx]], NA())</f>
        <v>#N/A</v>
      </c>
      <c r="J451">
        <v>0</v>
      </c>
      <c r="K451">
        <v>0</v>
      </c>
      <c r="L451">
        <v>0</v>
      </c>
      <c r="M451">
        <v>20.2013</v>
      </c>
      <c r="N451">
        <v>0</v>
      </c>
      <c r="O451">
        <f>Tabelle13[[#This Row],[Roll]]-+Tabelle13[[#This Row],[Pitch]]</f>
        <v>-17.007800000000003</v>
      </c>
      <c r="P451">
        <f>SQRT(Tabelle13[[#This Row],[X]]^2 + Tabelle13[[#This Row],[Y]]^2 +Tabelle13[[#This Row],[Z]]^2)</f>
        <v>406.24590153611399</v>
      </c>
      <c r="Q451">
        <v>-249.52</v>
      </c>
      <c r="R451">
        <v>19.236499999999999</v>
      </c>
      <c r="S451">
        <v>-153.66900000000001</v>
      </c>
      <c r="T451">
        <v>89.169300000000007</v>
      </c>
      <c r="U451">
        <v>-28.827200000000001</v>
      </c>
      <c r="V451">
        <v>-11.8194</v>
      </c>
    </row>
    <row r="452" spans="1:22">
      <c r="A452">
        <v>9554</v>
      </c>
      <c r="B452">
        <v>0</v>
      </c>
      <c r="C452">
        <v>121.53700000000001</v>
      </c>
      <c r="D452">
        <v>-56.506700000000002</v>
      </c>
      <c r="E452">
        <v>-383.49900000000002</v>
      </c>
      <c r="F452">
        <v>-90.830699999999993</v>
      </c>
      <c r="G452">
        <v>28.827200000000001</v>
      </c>
      <c r="H452">
        <v>11.8194</v>
      </c>
      <c r="I452" t="e">
        <f>IF(AND(Tabelle13[[#This Row],[AreaPx]]&gt;0,NOT(Tabelle13[[#This Row],[AreaPx]]="inf")),Tabelle13[[#This Row],[AreaPx]], NA())</f>
        <v>#N/A</v>
      </c>
      <c r="J452">
        <v>0</v>
      </c>
      <c r="K452">
        <v>0</v>
      </c>
      <c r="L452">
        <v>0</v>
      </c>
      <c r="M452">
        <v>20.2013</v>
      </c>
      <c r="N452">
        <v>0</v>
      </c>
      <c r="O452">
        <f>Tabelle13[[#This Row],[Roll]]-+Tabelle13[[#This Row],[Pitch]]</f>
        <v>-17.007800000000003</v>
      </c>
      <c r="P452">
        <f>SQRT(Tabelle13[[#This Row],[X]]^2 + Tabelle13[[#This Row],[Y]]^2 +Tabelle13[[#This Row],[Z]]^2)</f>
        <v>406.24590153611399</v>
      </c>
      <c r="Q452">
        <v>-249.52</v>
      </c>
      <c r="R452">
        <v>19.236499999999999</v>
      </c>
      <c r="S452">
        <v>-153.66900000000001</v>
      </c>
      <c r="T452">
        <v>89.169300000000007</v>
      </c>
      <c r="U452">
        <v>-28.827200000000001</v>
      </c>
      <c r="V452">
        <v>-11.8194</v>
      </c>
    </row>
    <row r="453" spans="1:22">
      <c r="A453">
        <v>9575</v>
      </c>
      <c r="B453">
        <v>0</v>
      </c>
      <c r="C453">
        <v>121.53700000000001</v>
      </c>
      <c r="D453">
        <v>-56.506700000000002</v>
      </c>
      <c r="E453">
        <v>-383.49900000000002</v>
      </c>
      <c r="F453">
        <v>-90.830699999999993</v>
      </c>
      <c r="G453">
        <v>28.827200000000001</v>
      </c>
      <c r="H453">
        <v>11.8194</v>
      </c>
      <c r="I453" t="e">
        <f>IF(AND(Tabelle13[[#This Row],[AreaPx]]&gt;0,NOT(Tabelle13[[#This Row],[AreaPx]]="inf")),Tabelle13[[#This Row],[AreaPx]], NA())</f>
        <v>#N/A</v>
      </c>
      <c r="J453">
        <v>0</v>
      </c>
      <c r="K453">
        <v>0</v>
      </c>
      <c r="L453">
        <v>0</v>
      </c>
      <c r="M453">
        <v>20.2013</v>
      </c>
      <c r="N453">
        <v>0</v>
      </c>
      <c r="O453">
        <f>Tabelle13[[#This Row],[Roll]]-+Tabelle13[[#This Row],[Pitch]]</f>
        <v>-17.007800000000003</v>
      </c>
      <c r="P453">
        <f>SQRT(Tabelle13[[#This Row],[X]]^2 + Tabelle13[[#This Row],[Y]]^2 +Tabelle13[[#This Row],[Z]]^2)</f>
        <v>406.24590153611399</v>
      </c>
      <c r="Q453">
        <v>-249.52</v>
      </c>
      <c r="R453">
        <v>19.236499999999999</v>
      </c>
      <c r="S453">
        <v>-153.66900000000001</v>
      </c>
      <c r="T453">
        <v>89.169300000000007</v>
      </c>
      <c r="U453">
        <v>-28.827200000000001</v>
      </c>
      <c r="V453">
        <v>-11.8194</v>
      </c>
    </row>
    <row r="454" spans="1:22">
      <c r="A454">
        <v>9597</v>
      </c>
      <c r="B454">
        <v>0</v>
      </c>
      <c r="C454">
        <v>121.53700000000001</v>
      </c>
      <c r="D454">
        <v>-56.506700000000002</v>
      </c>
      <c r="E454">
        <v>-383.49900000000002</v>
      </c>
      <c r="F454">
        <v>-90.830699999999993</v>
      </c>
      <c r="G454">
        <v>28.827200000000001</v>
      </c>
      <c r="H454">
        <v>11.8194</v>
      </c>
      <c r="I454" t="e">
        <f>IF(AND(Tabelle13[[#This Row],[AreaPx]]&gt;0,NOT(Tabelle13[[#This Row],[AreaPx]]="inf")),Tabelle13[[#This Row],[AreaPx]], NA())</f>
        <v>#N/A</v>
      </c>
      <c r="J454">
        <v>0</v>
      </c>
      <c r="K454">
        <v>0</v>
      </c>
      <c r="L454">
        <v>0</v>
      </c>
      <c r="M454">
        <v>20.2013</v>
      </c>
      <c r="N454">
        <v>0</v>
      </c>
      <c r="O454">
        <f>Tabelle13[[#This Row],[Roll]]-+Tabelle13[[#This Row],[Pitch]]</f>
        <v>-17.007800000000003</v>
      </c>
      <c r="P454">
        <f>SQRT(Tabelle13[[#This Row],[X]]^2 + Tabelle13[[#This Row],[Y]]^2 +Tabelle13[[#This Row],[Z]]^2)</f>
        <v>406.24590153611399</v>
      </c>
      <c r="Q454">
        <v>-249.52</v>
      </c>
      <c r="R454">
        <v>19.236499999999999</v>
      </c>
      <c r="S454">
        <v>-153.66900000000001</v>
      </c>
      <c r="T454">
        <v>89.169300000000007</v>
      </c>
      <c r="U454">
        <v>-28.827200000000001</v>
      </c>
      <c r="V454">
        <v>-11.8194</v>
      </c>
    </row>
    <row r="455" spans="1:22">
      <c r="A455">
        <v>9607</v>
      </c>
      <c r="B455">
        <v>0</v>
      </c>
      <c r="C455">
        <v>121.53700000000001</v>
      </c>
      <c r="D455">
        <v>-56.506700000000002</v>
      </c>
      <c r="E455">
        <v>-383.49900000000002</v>
      </c>
      <c r="F455">
        <v>-90.830699999999993</v>
      </c>
      <c r="G455">
        <v>28.827200000000001</v>
      </c>
      <c r="H455">
        <v>11.8194</v>
      </c>
      <c r="I455" t="e">
        <f>IF(AND(Tabelle13[[#This Row],[AreaPx]]&gt;0,NOT(Tabelle13[[#This Row],[AreaPx]]="inf")),Tabelle13[[#This Row],[AreaPx]], NA())</f>
        <v>#N/A</v>
      </c>
      <c r="J455">
        <v>0</v>
      </c>
      <c r="K455">
        <v>0</v>
      </c>
      <c r="L455">
        <v>0</v>
      </c>
      <c r="M455">
        <v>20.2013</v>
      </c>
      <c r="N455">
        <v>0</v>
      </c>
      <c r="O455">
        <f>Tabelle13[[#This Row],[Roll]]-+Tabelle13[[#This Row],[Pitch]]</f>
        <v>-17.007800000000003</v>
      </c>
      <c r="P455">
        <f>SQRT(Tabelle13[[#This Row],[X]]^2 + Tabelle13[[#This Row],[Y]]^2 +Tabelle13[[#This Row],[Z]]^2)</f>
        <v>406.24590153611399</v>
      </c>
      <c r="Q455">
        <v>-249.52</v>
      </c>
      <c r="R455">
        <v>19.236499999999999</v>
      </c>
      <c r="S455">
        <v>-153.66900000000001</v>
      </c>
      <c r="T455">
        <v>89.169300000000007</v>
      </c>
      <c r="U455">
        <v>-28.827200000000001</v>
      </c>
      <c r="V455">
        <v>-11.8194</v>
      </c>
    </row>
    <row r="456" spans="1:22">
      <c r="A456">
        <v>9630</v>
      </c>
      <c r="B456">
        <v>0</v>
      </c>
      <c r="C456">
        <v>121.53700000000001</v>
      </c>
      <c r="D456">
        <v>-56.506700000000002</v>
      </c>
      <c r="E456">
        <v>-383.49900000000002</v>
      </c>
      <c r="F456">
        <v>-90.830699999999993</v>
      </c>
      <c r="G456">
        <v>28.827200000000001</v>
      </c>
      <c r="H456">
        <v>11.8194</v>
      </c>
      <c r="I456" t="e">
        <f>IF(AND(Tabelle13[[#This Row],[AreaPx]]&gt;0,NOT(Tabelle13[[#This Row],[AreaPx]]="inf")),Tabelle13[[#This Row],[AreaPx]], NA())</f>
        <v>#N/A</v>
      </c>
      <c r="J456">
        <v>0</v>
      </c>
      <c r="K456">
        <v>0</v>
      </c>
      <c r="L456">
        <v>0</v>
      </c>
      <c r="M456">
        <v>20.2013</v>
      </c>
      <c r="N456">
        <v>0</v>
      </c>
      <c r="O456">
        <f>Tabelle13[[#This Row],[Roll]]-+Tabelle13[[#This Row],[Pitch]]</f>
        <v>-17.007800000000003</v>
      </c>
      <c r="P456">
        <f>SQRT(Tabelle13[[#This Row],[X]]^2 + Tabelle13[[#This Row],[Y]]^2 +Tabelle13[[#This Row],[Z]]^2)</f>
        <v>406.24590153611399</v>
      </c>
      <c r="Q456">
        <v>-249.52</v>
      </c>
      <c r="R456">
        <v>19.236499999999999</v>
      </c>
      <c r="S456">
        <v>-153.66900000000001</v>
      </c>
      <c r="T456">
        <v>89.169300000000007</v>
      </c>
      <c r="U456">
        <v>-28.827200000000001</v>
      </c>
      <c r="V456">
        <v>-11.8194</v>
      </c>
    </row>
    <row r="457" spans="1:22">
      <c r="A457">
        <v>9645</v>
      </c>
      <c r="B457">
        <v>0</v>
      </c>
      <c r="C457">
        <v>121.53700000000001</v>
      </c>
      <c r="D457">
        <v>-56.506700000000002</v>
      </c>
      <c r="E457">
        <v>-383.49900000000002</v>
      </c>
      <c r="F457">
        <v>-90.830699999999993</v>
      </c>
      <c r="G457">
        <v>28.827200000000001</v>
      </c>
      <c r="H457">
        <v>11.8194</v>
      </c>
      <c r="I457" t="e">
        <f>IF(AND(Tabelle13[[#This Row],[AreaPx]]&gt;0,NOT(Tabelle13[[#This Row],[AreaPx]]="inf")),Tabelle13[[#This Row],[AreaPx]], NA())</f>
        <v>#N/A</v>
      </c>
      <c r="J457">
        <v>0</v>
      </c>
      <c r="K457">
        <v>0</v>
      </c>
      <c r="L457">
        <v>0</v>
      </c>
      <c r="M457">
        <v>20.2013</v>
      </c>
      <c r="N457">
        <v>0</v>
      </c>
      <c r="O457">
        <f>Tabelle13[[#This Row],[Roll]]-+Tabelle13[[#This Row],[Pitch]]</f>
        <v>-17.007800000000003</v>
      </c>
      <c r="P457">
        <f>SQRT(Tabelle13[[#This Row],[X]]^2 + Tabelle13[[#This Row],[Y]]^2 +Tabelle13[[#This Row],[Z]]^2)</f>
        <v>406.24590153611399</v>
      </c>
      <c r="Q457">
        <v>-249.52</v>
      </c>
      <c r="R457">
        <v>19.236499999999999</v>
      </c>
      <c r="S457">
        <v>-153.66900000000001</v>
      </c>
      <c r="T457">
        <v>89.169300000000007</v>
      </c>
      <c r="U457">
        <v>-28.827200000000001</v>
      </c>
      <c r="V457">
        <v>-11.8194</v>
      </c>
    </row>
    <row r="458" spans="1:22">
      <c r="A458">
        <v>9669</v>
      </c>
      <c r="B458">
        <v>0</v>
      </c>
      <c r="C458">
        <v>121.53700000000001</v>
      </c>
      <c r="D458">
        <v>-56.506700000000002</v>
      </c>
      <c r="E458">
        <v>-383.49900000000002</v>
      </c>
      <c r="F458">
        <v>-90.830699999999993</v>
      </c>
      <c r="G458">
        <v>28.827200000000001</v>
      </c>
      <c r="H458">
        <v>11.8194</v>
      </c>
      <c r="I458" t="e">
        <f>IF(AND(Tabelle13[[#This Row],[AreaPx]]&gt;0,NOT(Tabelle13[[#This Row],[AreaPx]]="inf")),Tabelle13[[#This Row],[AreaPx]], NA())</f>
        <v>#N/A</v>
      </c>
      <c r="J458">
        <v>0</v>
      </c>
      <c r="K458">
        <v>0</v>
      </c>
      <c r="L458">
        <v>0</v>
      </c>
      <c r="M458">
        <v>20.2013</v>
      </c>
      <c r="N458">
        <v>0</v>
      </c>
      <c r="O458">
        <f>Tabelle13[[#This Row],[Roll]]-+Tabelle13[[#This Row],[Pitch]]</f>
        <v>-17.007800000000003</v>
      </c>
      <c r="P458">
        <f>SQRT(Tabelle13[[#This Row],[X]]^2 + Tabelle13[[#This Row],[Y]]^2 +Tabelle13[[#This Row],[Z]]^2)</f>
        <v>406.24590153611399</v>
      </c>
      <c r="Q458">
        <v>-249.52</v>
      </c>
      <c r="R458">
        <v>19.236499999999999</v>
      </c>
      <c r="S458">
        <v>-153.66900000000001</v>
      </c>
      <c r="T458">
        <v>89.169300000000007</v>
      </c>
      <c r="U458">
        <v>-28.827200000000001</v>
      </c>
      <c r="V458">
        <v>-11.8194</v>
      </c>
    </row>
    <row r="459" spans="1:22">
      <c r="A459">
        <v>9679</v>
      </c>
      <c r="B459">
        <v>0</v>
      </c>
      <c r="C459">
        <v>121.53700000000001</v>
      </c>
      <c r="D459">
        <v>-56.506700000000002</v>
      </c>
      <c r="E459">
        <v>-383.49900000000002</v>
      </c>
      <c r="F459">
        <v>-90.830699999999993</v>
      </c>
      <c r="G459">
        <v>28.827200000000001</v>
      </c>
      <c r="H459">
        <v>11.8194</v>
      </c>
      <c r="I459" t="e">
        <f>IF(AND(Tabelle13[[#This Row],[AreaPx]]&gt;0,NOT(Tabelle13[[#This Row],[AreaPx]]="inf")),Tabelle13[[#This Row],[AreaPx]], NA())</f>
        <v>#N/A</v>
      </c>
      <c r="J459">
        <v>0</v>
      </c>
      <c r="K459">
        <v>0</v>
      </c>
      <c r="L459">
        <v>0</v>
      </c>
      <c r="M459">
        <v>20.2013</v>
      </c>
      <c r="N459">
        <v>0</v>
      </c>
      <c r="O459">
        <f>Tabelle13[[#This Row],[Roll]]-+Tabelle13[[#This Row],[Pitch]]</f>
        <v>-17.007800000000003</v>
      </c>
      <c r="P459">
        <f>SQRT(Tabelle13[[#This Row],[X]]^2 + Tabelle13[[#This Row],[Y]]^2 +Tabelle13[[#This Row],[Z]]^2)</f>
        <v>406.24590153611399</v>
      </c>
      <c r="Q459">
        <v>-249.52</v>
      </c>
      <c r="R459">
        <v>19.236499999999999</v>
      </c>
      <c r="S459">
        <v>-153.66900000000001</v>
      </c>
      <c r="T459">
        <v>89.169300000000007</v>
      </c>
      <c r="U459">
        <v>-28.827200000000001</v>
      </c>
      <c r="V459">
        <v>-11.8194</v>
      </c>
    </row>
    <row r="460" spans="1:22">
      <c r="A460">
        <v>9702</v>
      </c>
      <c r="B460">
        <v>0</v>
      </c>
      <c r="C460">
        <v>121.53700000000001</v>
      </c>
      <c r="D460">
        <v>-56.506700000000002</v>
      </c>
      <c r="E460">
        <v>-383.49900000000002</v>
      </c>
      <c r="F460">
        <v>-90.830699999999993</v>
      </c>
      <c r="G460">
        <v>28.827200000000001</v>
      </c>
      <c r="H460">
        <v>11.8194</v>
      </c>
      <c r="I460" t="e">
        <f>IF(AND(Tabelle13[[#This Row],[AreaPx]]&gt;0,NOT(Tabelle13[[#This Row],[AreaPx]]="inf")),Tabelle13[[#This Row],[AreaPx]], NA())</f>
        <v>#N/A</v>
      </c>
      <c r="J460">
        <v>0</v>
      </c>
      <c r="K460">
        <v>0</v>
      </c>
      <c r="L460">
        <v>0</v>
      </c>
      <c r="M460">
        <v>20.2013</v>
      </c>
      <c r="N460">
        <v>0</v>
      </c>
      <c r="O460">
        <f>Tabelle13[[#This Row],[Roll]]-+Tabelle13[[#This Row],[Pitch]]</f>
        <v>-17.007800000000003</v>
      </c>
      <c r="P460">
        <f>SQRT(Tabelle13[[#This Row],[X]]^2 + Tabelle13[[#This Row],[Y]]^2 +Tabelle13[[#This Row],[Z]]^2)</f>
        <v>406.24590153611399</v>
      </c>
      <c r="Q460">
        <v>-249.52</v>
      </c>
      <c r="R460">
        <v>19.236499999999999</v>
      </c>
      <c r="S460">
        <v>-153.66900000000001</v>
      </c>
      <c r="T460">
        <v>89.169300000000007</v>
      </c>
      <c r="U460">
        <v>-28.827200000000001</v>
      </c>
      <c r="V460">
        <v>-11.8194</v>
      </c>
    </row>
    <row r="461" spans="1:22">
      <c r="A461">
        <v>9719</v>
      </c>
      <c r="B461">
        <v>0</v>
      </c>
      <c r="C461">
        <v>121.53700000000001</v>
      </c>
      <c r="D461">
        <v>-56.506700000000002</v>
      </c>
      <c r="E461">
        <v>-383.49900000000002</v>
      </c>
      <c r="F461">
        <v>-90.830699999999993</v>
      </c>
      <c r="G461">
        <v>28.827200000000001</v>
      </c>
      <c r="H461">
        <v>11.8194</v>
      </c>
      <c r="I461" t="e">
        <f>IF(AND(Tabelle13[[#This Row],[AreaPx]]&gt;0,NOT(Tabelle13[[#This Row],[AreaPx]]="inf")),Tabelle13[[#This Row],[AreaPx]], NA())</f>
        <v>#N/A</v>
      </c>
      <c r="J461">
        <v>0</v>
      </c>
      <c r="K461">
        <v>0</v>
      </c>
      <c r="L461">
        <v>0</v>
      </c>
      <c r="M461">
        <v>20.2013</v>
      </c>
      <c r="N461">
        <v>0</v>
      </c>
      <c r="O461">
        <f>Tabelle13[[#This Row],[Roll]]-+Tabelle13[[#This Row],[Pitch]]</f>
        <v>-17.007800000000003</v>
      </c>
      <c r="P461">
        <f>SQRT(Tabelle13[[#This Row],[X]]^2 + Tabelle13[[#This Row],[Y]]^2 +Tabelle13[[#This Row],[Z]]^2)</f>
        <v>406.24590153611399</v>
      </c>
      <c r="Q461">
        <v>-249.52</v>
      </c>
      <c r="R461">
        <v>19.236499999999999</v>
      </c>
      <c r="S461">
        <v>-153.66900000000001</v>
      </c>
      <c r="T461">
        <v>89.169300000000007</v>
      </c>
      <c r="U461">
        <v>-28.827200000000001</v>
      </c>
      <c r="V461">
        <v>-11.8194</v>
      </c>
    </row>
    <row r="462" spans="1:22">
      <c r="A462">
        <v>9741</v>
      </c>
      <c r="B462">
        <v>0</v>
      </c>
      <c r="C462">
        <v>121.53700000000001</v>
      </c>
      <c r="D462">
        <v>-56.506700000000002</v>
      </c>
      <c r="E462">
        <v>-383.49900000000002</v>
      </c>
      <c r="F462">
        <v>-90.830699999999993</v>
      </c>
      <c r="G462">
        <v>28.827200000000001</v>
      </c>
      <c r="H462">
        <v>11.8194</v>
      </c>
      <c r="I462" t="e">
        <f>IF(AND(Tabelle13[[#This Row],[AreaPx]]&gt;0,NOT(Tabelle13[[#This Row],[AreaPx]]="inf")),Tabelle13[[#This Row],[AreaPx]], NA())</f>
        <v>#N/A</v>
      </c>
      <c r="J462">
        <v>0</v>
      </c>
      <c r="K462">
        <v>0</v>
      </c>
      <c r="L462">
        <v>0</v>
      </c>
      <c r="M462">
        <v>20.2013</v>
      </c>
      <c r="N462">
        <v>0</v>
      </c>
      <c r="O462">
        <f>Tabelle13[[#This Row],[Roll]]-+Tabelle13[[#This Row],[Pitch]]</f>
        <v>-17.007800000000003</v>
      </c>
      <c r="P462">
        <f>SQRT(Tabelle13[[#This Row],[X]]^2 + Tabelle13[[#This Row],[Y]]^2 +Tabelle13[[#This Row],[Z]]^2)</f>
        <v>406.24590153611399</v>
      </c>
      <c r="Q462">
        <v>-249.52</v>
      </c>
      <c r="R462">
        <v>19.236499999999999</v>
      </c>
      <c r="S462">
        <v>-153.66900000000001</v>
      </c>
      <c r="T462">
        <v>89.169300000000007</v>
      </c>
      <c r="U462">
        <v>-28.827200000000001</v>
      </c>
      <c r="V462">
        <v>-11.8194</v>
      </c>
    </row>
    <row r="463" spans="1:22">
      <c r="A463">
        <v>9762</v>
      </c>
      <c r="B463">
        <v>0</v>
      </c>
      <c r="C463">
        <v>121.53700000000001</v>
      </c>
      <c r="D463">
        <v>-56.506700000000002</v>
      </c>
      <c r="E463">
        <v>-383.49900000000002</v>
      </c>
      <c r="F463">
        <v>-90.830699999999993</v>
      </c>
      <c r="G463">
        <v>28.827200000000001</v>
      </c>
      <c r="H463">
        <v>11.8194</v>
      </c>
      <c r="I463" t="e">
        <f>IF(AND(Tabelle13[[#This Row],[AreaPx]]&gt;0,NOT(Tabelle13[[#This Row],[AreaPx]]="inf")),Tabelle13[[#This Row],[AreaPx]], NA())</f>
        <v>#N/A</v>
      </c>
      <c r="J463">
        <v>0</v>
      </c>
      <c r="K463">
        <v>0</v>
      </c>
      <c r="L463">
        <v>0</v>
      </c>
      <c r="M463">
        <v>20.2013</v>
      </c>
      <c r="N463">
        <v>0</v>
      </c>
      <c r="O463">
        <f>Tabelle13[[#This Row],[Roll]]-+Tabelle13[[#This Row],[Pitch]]</f>
        <v>-17.007800000000003</v>
      </c>
      <c r="P463">
        <f>SQRT(Tabelle13[[#This Row],[X]]^2 + Tabelle13[[#This Row],[Y]]^2 +Tabelle13[[#This Row],[Z]]^2)</f>
        <v>406.24590153611399</v>
      </c>
      <c r="Q463">
        <v>-249.52</v>
      </c>
      <c r="R463">
        <v>19.236499999999999</v>
      </c>
      <c r="S463">
        <v>-153.66900000000001</v>
      </c>
      <c r="T463">
        <v>89.169300000000007</v>
      </c>
      <c r="U463">
        <v>-28.827200000000001</v>
      </c>
      <c r="V463">
        <v>-11.8194</v>
      </c>
    </row>
    <row r="464" spans="1:22">
      <c r="A464">
        <v>9777</v>
      </c>
      <c r="B464">
        <v>0</v>
      </c>
      <c r="C464">
        <v>121.53700000000001</v>
      </c>
      <c r="D464">
        <v>-56.506700000000002</v>
      </c>
      <c r="E464">
        <v>-383.49900000000002</v>
      </c>
      <c r="F464">
        <v>-90.830699999999993</v>
      </c>
      <c r="G464">
        <v>28.827200000000001</v>
      </c>
      <c r="H464">
        <v>11.8194</v>
      </c>
      <c r="I464" t="e">
        <f>IF(AND(Tabelle13[[#This Row],[AreaPx]]&gt;0,NOT(Tabelle13[[#This Row],[AreaPx]]="inf")),Tabelle13[[#This Row],[AreaPx]], NA())</f>
        <v>#N/A</v>
      </c>
      <c r="J464">
        <v>0</v>
      </c>
      <c r="K464">
        <v>0</v>
      </c>
      <c r="L464">
        <v>0</v>
      </c>
      <c r="M464">
        <v>20.2013</v>
      </c>
      <c r="N464">
        <v>0</v>
      </c>
      <c r="O464">
        <f>Tabelle13[[#This Row],[Roll]]-+Tabelle13[[#This Row],[Pitch]]</f>
        <v>-17.007800000000003</v>
      </c>
      <c r="P464">
        <f>SQRT(Tabelle13[[#This Row],[X]]^2 + Tabelle13[[#This Row],[Y]]^2 +Tabelle13[[#This Row],[Z]]^2)</f>
        <v>406.24590153611399</v>
      </c>
      <c r="Q464">
        <v>-249.52</v>
      </c>
      <c r="R464">
        <v>19.236499999999999</v>
      </c>
      <c r="S464">
        <v>-153.66900000000001</v>
      </c>
      <c r="T464">
        <v>89.169300000000007</v>
      </c>
      <c r="U464">
        <v>-28.827200000000001</v>
      </c>
      <c r="V464">
        <v>-11.8194</v>
      </c>
    </row>
    <row r="465" spans="1:22">
      <c r="A465">
        <v>9805</v>
      </c>
      <c r="B465">
        <v>0</v>
      </c>
      <c r="C465">
        <v>121.53700000000001</v>
      </c>
      <c r="D465">
        <v>-56.506700000000002</v>
      </c>
      <c r="E465">
        <v>-383.49900000000002</v>
      </c>
      <c r="F465">
        <v>-90.830699999999993</v>
      </c>
      <c r="G465">
        <v>28.827200000000001</v>
      </c>
      <c r="H465">
        <v>11.8194</v>
      </c>
      <c r="I465" t="e">
        <f>IF(AND(Tabelle13[[#This Row],[AreaPx]]&gt;0,NOT(Tabelle13[[#This Row],[AreaPx]]="inf")),Tabelle13[[#This Row],[AreaPx]], NA())</f>
        <v>#N/A</v>
      </c>
      <c r="J465">
        <v>0</v>
      </c>
      <c r="K465">
        <v>0</v>
      </c>
      <c r="L465">
        <v>0</v>
      </c>
      <c r="M465">
        <v>20.2013</v>
      </c>
      <c r="N465">
        <v>0</v>
      </c>
      <c r="O465">
        <f>Tabelle13[[#This Row],[Roll]]-+Tabelle13[[#This Row],[Pitch]]</f>
        <v>-17.007800000000003</v>
      </c>
      <c r="P465">
        <f>SQRT(Tabelle13[[#This Row],[X]]^2 + Tabelle13[[#This Row],[Y]]^2 +Tabelle13[[#This Row],[Z]]^2)</f>
        <v>406.24590153611399</v>
      </c>
      <c r="Q465">
        <v>-249.52</v>
      </c>
      <c r="R465">
        <v>19.236499999999999</v>
      </c>
      <c r="S465">
        <v>-153.66900000000001</v>
      </c>
      <c r="T465">
        <v>89.169300000000007</v>
      </c>
      <c r="U465">
        <v>-28.827200000000001</v>
      </c>
      <c r="V465">
        <v>-11.8194</v>
      </c>
    </row>
    <row r="466" spans="1:22">
      <c r="A466">
        <v>9816</v>
      </c>
      <c r="B466">
        <v>0</v>
      </c>
      <c r="C466">
        <v>121.53700000000001</v>
      </c>
      <c r="D466">
        <v>-56.506700000000002</v>
      </c>
      <c r="E466">
        <v>-383.49900000000002</v>
      </c>
      <c r="F466">
        <v>-90.830699999999993</v>
      </c>
      <c r="G466">
        <v>28.827200000000001</v>
      </c>
      <c r="H466">
        <v>11.8194</v>
      </c>
      <c r="I466" t="e">
        <f>IF(AND(Tabelle13[[#This Row],[AreaPx]]&gt;0,NOT(Tabelle13[[#This Row],[AreaPx]]="inf")),Tabelle13[[#This Row],[AreaPx]], NA())</f>
        <v>#N/A</v>
      </c>
      <c r="J466">
        <v>0</v>
      </c>
      <c r="K466">
        <v>0</v>
      </c>
      <c r="L466">
        <v>0</v>
      </c>
      <c r="M466">
        <v>20.2013</v>
      </c>
      <c r="N466">
        <v>0</v>
      </c>
      <c r="O466">
        <f>Tabelle13[[#This Row],[Roll]]-+Tabelle13[[#This Row],[Pitch]]</f>
        <v>-17.007800000000003</v>
      </c>
      <c r="P466">
        <f>SQRT(Tabelle13[[#This Row],[X]]^2 + Tabelle13[[#This Row],[Y]]^2 +Tabelle13[[#This Row],[Z]]^2)</f>
        <v>406.24590153611399</v>
      </c>
      <c r="Q466">
        <v>-249.52</v>
      </c>
      <c r="R466">
        <v>19.236499999999999</v>
      </c>
      <c r="S466">
        <v>-153.66900000000001</v>
      </c>
      <c r="T466">
        <v>89.169300000000007</v>
      </c>
      <c r="U466">
        <v>-28.827200000000001</v>
      </c>
      <c r="V466">
        <v>-11.8194</v>
      </c>
    </row>
    <row r="467" spans="1:22">
      <c r="A467">
        <v>9840</v>
      </c>
      <c r="B467">
        <v>0</v>
      </c>
      <c r="C467">
        <v>121.53700000000001</v>
      </c>
      <c r="D467">
        <v>-56.506700000000002</v>
      </c>
      <c r="E467">
        <v>-383.49900000000002</v>
      </c>
      <c r="F467">
        <v>-90.830699999999993</v>
      </c>
      <c r="G467">
        <v>28.827200000000001</v>
      </c>
      <c r="H467">
        <v>11.8194</v>
      </c>
      <c r="I467" t="e">
        <f>IF(AND(Tabelle13[[#This Row],[AreaPx]]&gt;0,NOT(Tabelle13[[#This Row],[AreaPx]]="inf")),Tabelle13[[#This Row],[AreaPx]], NA())</f>
        <v>#N/A</v>
      </c>
      <c r="J467">
        <v>0</v>
      </c>
      <c r="K467">
        <v>0</v>
      </c>
      <c r="L467">
        <v>0</v>
      </c>
      <c r="M467">
        <v>20.2013</v>
      </c>
      <c r="N467">
        <v>0</v>
      </c>
      <c r="O467">
        <f>Tabelle13[[#This Row],[Roll]]-+Tabelle13[[#This Row],[Pitch]]</f>
        <v>-17.007800000000003</v>
      </c>
      <c r="P467">
        <f>SQRT(Tabelle13[[#This Row],[X]]^2 + Tabelle13[[#This Row],[Y]]^2 +Tabelle13[[#This Row],[Z]]^2)</f>
        <v>406.24590153611399</v>
      </c>
      <c r="Q467">
        <v>-249.52</v>
      </c>
      <c r="R467">
        <v>19.236499999999999</v>
      </c>
      <c r="S467">
        <v>-153.66900000000001</v>
      </c>
      <c r="T467">
        <v>89.169300000000007</v>
      </c>
      <c r="U467">
        <v>-28.827200000000001</v>
      </c>
      <c r="V467">
        <v>-11.8194</v>
      </c>
    </row>
    <row r="468" spans="1:22">
      <c r="A468">
        <v>9866</v>
      </c>
      <c r="B468">
        <v>0</v>
      </c>
      <c r="C468">
        <v>121.53700000000001</v>
      </c>
      <c r="D468">
        <v>-56.506700000000002</v>
      </c>
      <c r="E468">
        <v>-383.49900000000002</v>
      </c>
      <c r="F468">
        <v>-90.830699999999993</v>
      </c>
      <c r="G468">
        <v>28.827200000000001</v>
      </c>
      <c r="H468">
        <v>11.8194</v>
      </c>
      <c r="I468" t="e">
        <f>IF(AND(Tabelle13[[#This Row],[AreaPx]]&gt;0,NOT(Tabelle13[[#This Row],[AreaPx]]="inf")),Tabelle13[[#This Row],[AreaPx]], NA())</f>
        <v>#N/A</v>
      </c>
      <c r="J468">
        <v>0</v>
      </c>
      <c r="K468">
        <v>0</v>
      </c>
      <c r="L468">
        <v>0</v>
      </c>
      <c r="M468">
        <v>20.2013</v>
      </c>
      <c r="N468">
        <v>0</v>
      </c>
      <c r="O468">
        <f>Tabelle13[[#This Row],[Roll]]-+Tabelle13[[#This Row],[Pitch]]</f>
        <v>-17.007800000000003</v>
      </c>
      <c r="P468">
        <f>SQRT(Tabelle13[[#This Row],[X]]^2 + Tabelle13[[#This Row],[Y]]^2 +Tabelle13[[#This Row],[Z]]^2)</f>
        <v>406.24590153611399</v>
      </c>
      <c r="Q468">
        <v>-249.52</v>
      </c>
      <c r="R468">
        <v>19.236499999999999</v>
      </c>
      <c r="S468">
        <v>-153.66900000000001</v>
      </c>
      <c r="T468">
        <v>89.169300000000007</v>
      </c>
      <c r="U468">
        <v>-28.827200000000001</v>
      </c>
      <c r="V468">
        <v>-11.8194</v>
      </c>
    </row>
    <row r="469" spans="1:22">
      <c r="A469">
        <v>9878</v>
      </c>
      <c r="B469">
        <v>0</v>
      </c>
      <c r="C469">
        <v>121.53700000000001</v>
      </c>
      <c r="D469">
        <v>-56.506700000000002</v>
      </c>
      <c r="E469">
        <v>-383.49900000000002</v>
      </c>
      <c r="F469">
        <v>-90.830699999999993</v>
      </c>
      <c r="G469">
        <v>28.827200000000001</v>
      </c>
      <c r="H469">
        <v>11.8194</v>
      </c>
      <c r="I469" t="e">
        <f>IF(AND(Tabelle13[[#This Row],[AreaPx]]&gt;0,NOT(Tabelle13[[#This Row],[AreaPx]]="inf")),Tabelle13[[#This Row],[AreaPx]], NA())</f>
        <v>#N/A</v>
      </c>
      <c r="J469">
        <v>0</v>
      </c>
      <c r="K469">
        <v>0</v>
      </c>
      <c r="L469">
        <v>0</v>
      </c>
      <c r="M469">
        <v>20.2013</v>
      </c>
      <c r="N469">
        <v>0</v>
      </c>
      <c r="O469">
        <f>Tabelle13[[#This Row],[Roll]]-+Tabelle13[[#This Row],[Pitch]]</f>
        <v>-17.007800000000003</v>
      </c>
      <c r="P469">
        <f>SQRT(Tabelle13[[#This Row],[X]]^2 + Tabelle13[[#This Row],[Y]]^2 +Tabelle13[[#This Row],[Z]]^2)</f>
        <v>406.24590153611399</v>
      </c>
      <c r="Q469">
        <v>-249.52</v>
      </c>
      <c r="R469">
        <v>19.236499999999999</v>
      </c>
      <c r="S469">
        <v>-153.66900000000001</v>
      </c>
      <c r="T469">
        <v>89.169300000000007</v>
      </c>
      <c r="U469">
        <v>-28.827200000000001</v>
      </c>
      <c r="V469">
        <v>-11.8194</v>
      </c>
    </row>
    <row r="470" spans="1:22">
      <c r="A470">
        <v>9898</v>
      </c>
      <c r="B470">
        <v>0</v>
      </c>
      <c r="C470">
        <v>121.53700000000001</v>
      </c>
      <c r="D470">
        <v>-56.506700000000002</v>
      </c>
      <c r="E470">
        <v>-383.49900000000002</v>
      </c>
      <c r="F470">
        <v>-90.830699999999993</v>
      </c>
      <c r="G470">
        <v>28.827200000000001</v>
      </c>
      <c r="H470">
        <v>11.8194</v>
      </c>
      <c r="I470" t="e">
        <f>IF(AND(Tabelle13[[#This Row],[AreaPx]]&gt;0,NOT(Tabelle13[[#This Row],[AreaPx]]="inf")),Tabelle13[[#This Row],[AreaPx]], NA())</f>
        <v>#N/A</v>
      </c>
      <c r="J470">
        <v>0</v>
      </c>
      <c r="K470">
        <v>0</v>
      </c>
      <c r="L470">
        <v>0</v>
      </c>
      <c r="M470">
        <v>20.2013</v>
      </c>
      <c r="N470">
        <v>0</v>
      </c>
      <c r="O470">
        <f>Tabelle13[[#This Row],[Roll]]-+Tabelle13[[#This Row],[Pitch]]</f>
        <v>-17.007800000000003</v>
      </c>
      <c r="P470">
        <f>SQRT(Tabelle13[[#This Row],[X]]^2 + Tabelle13[[#This Row],[Y]]^2 +Tabelle13[[#This Row],[Z]]^2)</f>
        <v>406.24590153611399</v>
      </c>
      <c r="Q470">
        <v>-249.52</v>
      </c>
      <c r="R470">
        <v>19.236499999999999</v>
      </c>
      <c r="S470">
        <v>-153.66900000000001</v>
      </c>
      <c r="T470">
        <v>89.169300000000007</v>
      </c>
      <c r="U470">
        <v>-28.827200000000001</v>
      </c>
      <c r="V470">
        <v>-11.8194</v>
      </c>
    </row>
    <row r="471" spans="1:22">
      <c r="A471">
        <v>9912</v>
      </c>
      <c r="B471">
        <v>0</v>
      </c>
      <c r="C471">
        <v>121.53700000000001</v>
      </c>
      <c r="D471">
        <v>-56.506700000000002</v>
      </c>
      <c r="E471">
        <v>-383.49900000000002</v>
      </c>
      <c r="F471">
        <v>-90.830699999999993</v>
      </c>
      <c r="G471">
        <v>28.827200000000001</v>
      </c>
      <c r="H471">
        <v>11.8194</v>
      </c>
      <c r="I471" t="e">
        <f>IF(AND(Tabelle13[[#This Row],[AreaPx]]&gt;0,NOT(Tabelle13[[#This Row],[AreaPx]]="inf")),Tabelle13[[#This Row],[AreaPx]], NA())</f>
        <v>#N/A</v>
      </c>
      <c r="J471">
        <v>0</v>
      </c>
      <c r="K471">
        <v>0</v>
      </c>
      <c r="L471">
        <v>0</v>
      </c>
      <c r="M471">
        <v>20.2013</v>
      </c>
      <c r="N471">
        <v>0</v>
      </c>
      <c r="O471">
        <f>Tabelle13[[#This Row],[Roll]]-+Tabelle13[[#This Row],[Pitch]]</f>
        <v>-17.007800000000003</v>
      </c>
      <c r="P471">
        <f>SQRT(Tabelle13[[#This Row],[X]]^2 + Tabelle13[[#This Row],[Y]]^2 +Tabelle13[[#This Row],[Z]]^2)</f>
        <v>406.24590153611399</v>
      </c>
      <c r="Q471">
        <v>-249.52</v>
      </c>
      <c r="R471">
        <v>19.236499999999999</v>
      </c>
      <c r="S471">
        <v>-153.66900000000001</v>
      </c>
      <c r="T471">
        <v>89.169300000000007</v>
      </c>
      <c r="U471">
        <v>-28.827200000000001</v>
      </c>
      <c r="V471">
        <v>-11.8194</v>
      </c>
    </row>
    <row r="472" spans="1:22">
      <c r="A472">
        <v>9933</v>
      </c>
      <c r="B472">
        <v>0</v>
      </c>
      <c r="C472">
        <v>121.53700000000001</v>
      </c>
      <c r="D472">
        <v>-56.506700000000002</v>
      </c>
      <c r="E472">
        <v>-383.49900000000002</v>
      </c>
      <c r="F472">
        <v>-90.830699999999993</v>
      </c>
      <c r="G472">
        <v>28.827200000000001</v>
      </c>
      <c r="H472">
        <v>11.8194</v>
      </c>
      <c r="I472" t="e">
        <f>IF(AND(Tabelle13[[#This Row],[AreaPx]]&gt;0,NOT(Tabelle13[[#This Row],[AreaPx]]="inf")),Tabelle13[[#This Row],[AreaPx]], NA())</f>
        <v>#N/A</v>
      </c>
      <c r="J472">
        <v>0</v>
      </c>
      <c r="K472">
        <v>0</v>
      </c>
      <c r="L472">
        <v>0</v>
      </c>
      <c r="M472">
        <v>20.2013</v>
      </c>
      <c r="N472">
        <v>0</v>
      </c>
      <c r="O472">
        <f>Tabelle13[[#This Row],[Roll]]-+Tabelle13[[#This Row],[Pitch]]</f>
        <v>-17.007800000000003</v>
      </c>
      <c r="P472">
        <f>SQRT(Tabelle13[[#This Row],[X]]^2 + Tabelle13[[#This Row],[Y]]^2 +Tabelle13[[#This Row],[Z]]^2)</f>
        <v>406.24590153611399</v>
      </c>
      <c r="Q472">
        <v>-249.52</v>
      </c>
      <c r="R472">
        <v>19.236499999999999</v>
      </c>
      <c r="S472">
        <v>-153.66900000000001</v>
      </c>
      <c r="T472">
        <v>89.169300000000007</v>
      </c>
      <c r="U472">
        <v>-28.827200000000001</v>
      </c>
      <c r="V472">
        <v>-11.8194</v>
      </c>
    </row>
    <row r="473" spans="1:22">
      <c r="A473">
        <v>9949</v>
      </c>
      <c r="B473">
        <v>0</v>
      </c>
      <c r="C473">
        <v>121.53700000000001</v>
      </c>
      <c r="D473">
        <v>-56.506700000000002</v>
      </c>
      <c r="E473">
        <v>-383.49900000000002</v>
      </c>
      <c r="F473">
        <v>-90.830699999999993</v>
      </c>
      <c r="G473">
        <v>28.827200000000001</v>
      </c>
      <c r="H473">
        <v>11.8194</v>
      </c>
      <c r="I473" t="e">
        <f>IF(AND(Tabelle13[[#This Row],[AreaPx]]&gt;0,NOT(Tabelle13[[#This Row],[AreaPx]]="inf")),Tabelle13[[#This Row],[AreaPx]], NA())</f>
        <v>#N/A</v>
      </c>
      <c r="J473">
        <v>0</v>
      </c>
      <c r="K473">
        <v>0</v>
      </c>
      <c r="L473">
        <v>0</v>
      </c>
      <c r="M473">
        <v>20.2013</v>
      </c>
      <c r="N473">
        <v>0</v>
      </c>
      <c r="O473">
        <f>Tabelle13[[#This Row],[Roll]]-+Tabelle13[[#This Row],[Pitch]]</f>
        <v>-17.007800000000003</v>
      </c>
      <c r="P473">
        <f>SQRT(Tabelle13[[#This Row],[X]]^2 + Tabelle13[[#This Row],[Y]]^2 +Tabelle13[[#This Row],[Z]]^2)</f>
        <v>406.24590153611399</v>
      </c>
      <c r="Q473">
        <v>-249.52</v>
      </c>
      <c r="R473">
        <v>19.236499999999999</v>
      </c>
      <c r="S473">
        <v>-153.66900000000001</v>
      </c>
      <c r="T473">
        <v>89.169300000000007</v>
      </c>
      <c r="U473">
        <v>-28.827200000000001</v>
      </c>
      <c r="V473">
        <v>-11.8194</v>
      </c>
    </row>
    <row r="474" spans="1:22">
      <c r="A474">
        <v>9970</v>
      </c>
      <c r="B474">
        <v>0</v>
      </c>
      <c r="C474">
        <v>121.53700000000001</v>
      </c>
      <c r="D474">
        <v>-56.506700000000002</v>
      </c>
      <c r="E474">
        <v>-383.49900000000002</v>
      </c>
      <c r="F474">
        <v>-90.830699999999993</v>
      </c>
      <c r="G474">
        <v>28.827200000000001</v>
      </c>
      <c r="H474">
        <v>11.8194</v>
      </c>
      <c r="I474" t="e">
        <f>IF(AND(Tabelle13[[#This Row],[AreaPx]]&gt;0,NOT(Tabelle13[[#This Row],[AreaPx]]="inf")),Tabelle13[[#This Row],[AreaPx]], NA())</f>
        <v>#N/A</v>
      </c>
      <c r="J474">
        <v>0</v>
      </c>
      <c r="K474">
        <v>0</v>
      </c>
      <c r="L474">
        <v>0</v>
      </c>
      <c r="M474">
        <v>20.2013</v>
      </c>
      <c r="N474">
        <v>0</v>
      </c>
      <c r="O474">
        <f>Tabelle13[[#This Row],[Roll]]-+Tabelle13[[#This Row],[Pitch]]</f>
        <v>-17.007800000000003</v>
      </c>
      <c r="P474">
        <f>SQRT(Tabelle13[[#This Row],[X]]^2 + Tabelle13[[#This Row],[Y]]^2 +Tabelle13[[#This Row],[Z]]^2)</f>
        <v>406.24590153611399</v>
      </c>
      <c r="Q474">
        <v>-249.52</v>
      </c>
      <c r="R474">
        <v>19.236499999999999</v>
      </c>
      <c r="S474">
        <v>-153.66900000000001</v>
      </c>
      <c r="T474">
        <v>89.169300000000007</v>
      </c>
      <c r="U474">
        <v>-28.827200000000001</v>
      </c>
      <c r="V474">
        <v>-11.8194</v>
      </c>
    </row>
    <row r="475" spans="1:22">
      <c r="A475">
        <v>9981</v>
      </c>
      <c r="B475">
        <v>0</v>
      </c>
      <c r="C475">
        <v>121.53700000000001</v>
      </c>
      <c r="D475">
        <v>-56.506700000000002</v>
      </c>
      <c r="E475">
        <v>-383.49900000000002</v>
      </c>
      <c r="F475">
        <v>-90.830699999999993</v>
      </c>
      <c r="G475">
        <v>28.827200000000001</v>
      </c>
      <c r="H475">
        <v>11.8194</v>
      </c>
      <c r="I475" t="e">
        <f>IF(AND(Tabelle13[[#This Row],[AreaPx]]&gt;0,NOT(Tabelle13[[#This Row],[AreaPx]]="inf")),Tabelle13[[#This Row],[AreaPx]], NA())</f>
        <v>#N/A</v>
      </c>
      <c r="J475">
        <v>0</v>
      </c>
      <c r="K475">
        <v>0</v>
      </c>
      <c r="L475">
        <v>0</v>
      </c>
      <c r="M475">
        <v>20.2013</v>
      </c>
      <c r="N475">
        <v>0</v>
      </c>
      <c r="O475">
        <f>Tabelle13[[#This Row],[Roll]]-+Tabelle13[[#This Row],[Pitch]]</f>
        <v>-17.007800000000003</v>
      </c>
      <c r="P475">
        <f>SQRT(Tabelle13[[#This Row],[X]]^2 + Tabelle13[[#This Row],[Y]]^2 +Tabelle13[[#This Row],[Z]]^2)</f>
        <v>406.24590153611399</v>
      </c>
      <c r="Q475">
        <v>-249.52</v>
      </c>
      <c r="R475">
        <v>19.236499999999999</v>
      </c>
      <c r="S475">
        <v>-153.66900000000001</v>
      </c>
      <c r="T475">
        <v>89.169300000000007</v>
      </c>
      <c r="U475">
        <v>-28.827200000000001</v>
      </c>
      <c r="V475">
        <v>-11.8194</v>
      </c>
    </row>
    <row r="476" spans="1:22">
      <c r="A476">
        <v>9993</v>
      </c>
      <c r="B476">
        <v>0</v>
      </c>
      <c r="C476">
        <v>121.53700000000001</v>
      </c>
      <c r="D476">
        <v>-56.506700000000002</v>
      </c>
      <c r="E476">
        <v>-383.49900000000002</v>
      </c>
      <c r="F476">
        <v>-90.830699999999993</v>
      </c>
      <c r="G476">
        <v>28.827200000000001</v>
      </c>
      <c r="H476">
        <v>11.8194</v>
      </c>
      <c r="I476" t="e">
        <f>IF(AND(Tabelle13[[#This Row],[AreaPx]]&gt;0,NOT(Tabelle13[[#This Row],[AreaPx]]="inf")),Tabelle13[[#This Row],[AreaPx]], NA())</f>
        <v>#N/A</v>
      </c>
      <c r="J476">
        <v>0</v>
      </c>
      <c r="K476">
        <v>0</v>
      </c>
      <c r="L476">
        <v>0</v>
      </c>
      <c r="M476">
        <v>20.2013</v>
      </c>
      <c r="N476">
        <v>0</v>
      </c>
      <c r="O476">
        <f>Tabelle13[[#This Row],[Roll]]-+Tabelle13[[#This Row],[Pitch]]</f>
        <v>-17.007800000000003</v>
      </c>
      <c r="P476">
        <f>SQRT(Tabelle13[[#This Row],[X]]^2 + Tabelle13[[#This Row],[Y]]^2 +Tabelle13[[#This Row],[Z]]^2)</f>
        <v>406.24590153611399</v>
      </c>
      <c r="Q476">
        <v>-249.52</v>
      </c>
      <c r="R476">
        <v>19.236499999999999</v>
      </c>
      <c r="S476">
        <v>-153.66900000000001</v>
      </c>
      <c r="T476">
        <v>89.169300000000007</v>
      </c>
      <c r="U476">
        <v>-28.827200000000001</v>
      </c>
      <c r="V476">
        <v>-11.8194</v>
      </c>
    </row>
    <row r="477" spans="1:22">
      <c r="A477">
        <v>10003</v>
      </c>
      <c r="B477">
        <v>0</v>
      </c>
      <c r="C477">
        <v>121.53700000000001</v>
      </c>
      <c r="D477">
        <v>-56.506700000000002</v>
      </c>
      <c r="E477">
        <v>-383.49900000000002</v>
      </c>
      <c r="F477">
        <v>-90.830699999999993</v>
      </c>
      <c r="G477">
        <v>28.827200000000001</v>
      </c>
      <c r="H477">
        <v>11.8194</v>
      </c>
      <c r="I477" t="e">
        <f>IF(AND(Tabelle13[[#This Row],[AreaPx]]&gt;0,NOT(Tabelle13[[#This Row],[AreaPx]]="inf")),Tabelle13[[#This Row],[AreaPx]], NA())</f>
        <v>#N/A</v>
      </c>
      <c r="J477">
        <v>0</v>
      </c>
      <c r="K477">
        <v>0</v>
      </c>
      <c r="L477">
        <v>0</v>
      </c>
      <c r="M477">
        <v>20.2013</v>
      </c>
      <c r="N477">
        <v>0</v>
      </c>
      <c r="O477">
        <f>Tabelle13[[#This Row],[Roll]]-+Tabelle13[[#This Row],[Pitch]]</f>
        <v>-17.007800000000003</v>
      </c>
      <c r="P477">
        <f>SQRT(Tabelle13[[#This Row],[X]]^2 + Tabelle13[[#This Row],[Y]]^2 +Tabelle13[[#This Row],[Z]]^2)</f>
        <v>406.24590153611399</v>
      </c>
      <c r="Q477">
        <v>-249.52</v>
      </c>
      <c r="R477">
        <v>19.236499999999999</v>
      </c>
      <c r="S477">
        <v>-153.66900000000001</v>
      </c>
      <c r="T477">
        <v>89.169300000000007</v>
      </c>
      <c r="U477">
        <v>-28.827200000000001</v>
      </c>
      <c r="V477">
        <v>-11.8194</v>
      </c>
    </row>
    <row r="478" spans="1:22">
      <c r="A478">
        <v>10010</v>
      </c>
      <c r="B478">
        <v>0</v>
      </c>
      <c r="C478">
        <v>121.53700000000001</v>
      </c>
      <c r="D478">
        <v>-56.506700000000002</v>
      </c>
      <c r="E478">
        <v>-383.49900000000002</v>
      </c>
      <c r="F478">
        <v>-90.830699999999993</v>
      </c>
      <c r="G478">
        <v>28.827200000000001</v>
      </c>
      <c r="H478">
        <v>11.8194</v>
      </c>
      <c r="I478" t="e">
        <f>IF(AND(Tabelle13[[#This Row],[AreaPx]]&gt;0,NOT(Tabelle13[[#This Row],[AreaPx]]="inf")),Tabelle13[[#This Row],[AreaPx]], NA())</f>
        <v>#N/A</v>
      </c>
      <c r="J478">
        <v>0</v>
      </c>
      <c r="K478">
        <v>0</v>
      </c>
      <c r="L478">
        <v>0</v>
      </c>
      <c r="M478">
        <v>20.2013</v>
      </c>
      <c r="N478">
        <v>0</v>
      </c>
      <c r="O478">
        <f>Tabelle13[[#This Row],[Roll]]-+Tabelle13[[#This Row],[Pitch]]</f>
        <v>-17.007800000000003</v>
      </c>
      <c r="P478">
        <f>SQRT(Tabelle13[[#This Row],[X]]^2 + Tabelle13[[#This Row],[Y]]^2 +Tabelle13[[#This Row],[Z]]^2)</f>
        <v>406.24590153611399</v>
      </c>
      <c r="Q478">
        <v>-249.52</v>
      </c>
      <c r="R478">
        <v>19.236499999999999</v>
      </c>
      <c r="S478">
        <v>-153.66900000000001</v>
      </c>
      <c r="T478">
        <v>89.169300000000007</v>
      </c>
      <c r="U478">
        <v>-28.827200000000001</v>
      </c>
      <c r="V478">
        <v>-11.8194</v>
      </c>
    </row>
    <row r="479" spans="1:22">
      <c r="A479">
        <v>10046</v>
      </c>
      <c r="B479">
        <v>0</v>
      </c>
      <c r="C479">
        <v>121.53700000000001</v>
      </c>
      <c r="D479">
        <v>-56.506700000000002</v>
      </c>
      <c r="E479">
        <v>-383.49900000000002</v>
      </c>
      <c r="F479">
        <v>-90.830699999999993</v>
      </c>
      <c r="G479">
        <v>28.827200000000001</v>
      </c>
      <c r="H479">
        <v>11.8194</v>
      </c>
      <c r="I479" t="e">
        <f>IF(AND(Tabelle13[[#This Row],[AreaPx]]&gt;0,NOT(Tabelle13[[#This Row],[AreaPx]]="inf")),Tabelle13[[#This Row],[AreaPx]], NA())</f>
        <v>#N/A</v>
      </c>
      <c r="J479">
        <v>0</v>
      </c>
      <c r="K479">
        <v>0</v>
      </c>
      <c r="L479">
        <v>0</v>
      </c>
      <c r="M479">
        <v>20.2013</v>
      </c>
      <c r="N479">
        <v>0</v>
      </c>
      <c r="O479">
        <f>Tabelle13[[#This Row],[Roll]]-+Tabelle13[[#This Row],[Pitch]]</f>
        <v>-17.007800000000003</v>
      </c>
      <c r="P479">
        <f>SQRT(Tabelle13[[#This Row],[X]]^2 + Tabelle13[[#This Row],[Y]]^2 +Tabelle13[[#This Row],[Z]]^2)</f>
        <v>406.24590153611399</v>
      </c>
      <c r="Q479">
        <v>-249.52</v>
      </c>
      <c r="R479">
        <v>19.236499999999999</v>
      </c>
      <c r="S479">
        <v>-153.66900000000001</v>
      </c>
      <c r="T479">
        <v>89.169300000000007</v>
      </c>
      <c r="U479">
        <v>-28.827200000000001</v>
      </c>
      <c r="V479">
        <v>-11.8194</v>
      </c>
    </row>
    <row r="480" spans="1:22">
      <c r="A480">
        <v>10088</v>
      </c>
      <c r="B480">
        <v>0</v>
      </c>
      <c r="C480">
        <v>121.53700000000001</v>
      </c>
      <c r="D480">
        <v>-56.506700000000002</v>
      </c>
      <c r="E480">
        <v>-383.49900000000002</v>
      </c>
      <c r="F480">
        <v>-90.830699999999993</v>
      </c>
      <c r="G480">
        <v>28.827200000000001</v>
      </c>
      <c r="H480">
        <v>11.8194</v>
      </c>
      <c r="I480" t="e">
        <f>IF(AND(Tabelle13[[#This Row],[AreaPx]]&gt;0,NOT(Tabelle13[[#This Row],[AreaPx]]="inf")),Tabelle13[[#This Row],[AreaPx]], NA())</f>
        <v>#N/A</v>
      </c>
      <c r="J480">
        <v>0</v>
      </c>
      <c r="K480">
        <v>0</v>
      </c>
      <c r="L480">
        <v>0</v>
      </c>
      <c r="M480">
        <v>20.2013</v>
      </c>
      <c r="N480">
        <v>0</v>
      </c>
      <c r="O480">
        <f>Tabelle13[[#This Row],[Roll]]-+Tabelle13[[#This Row],[Pitch]]</f>
        <v>-17.007800000000003</v>
      </c>
      <c r="P480">
        <f>SQRT(Tabelle13[[#This Row],[X]]^2 + Tabelle13[[#This Row],[Y]]^2 +Tabelle13[[#This Row],[Z]]^2)</f>
        <v>406.24590153611399</v>
      </c>
      <c r="Q480">
        <v>-249.52</v>
      </c>
      <c r="R480">
        <v>19.236499999999999</v>
      </c>
      <c r="S480">
        <v>-153.66900000000001</v>
      </c>
      <c r="T480">
        <v>89.169300000000007</v>
      </c>
      <c r="U480">
        <v>-28.827200000000001</v>
      </c>
      <c r="V480">
        <v>-11.8194</v>
      </c>
    </row>
    <row r="481" spans="1:22">
      <c r="A481">
        <v>10126</v>
      </c>
      <c r="B481">
        <v>0</v>
      </c>
      <c r="C481">
        <v>121.53700000000001</v>
      </c>
      <c r="D481">
        <v>-56.506700000000002</v>
      </c>
      <c r="E481">
        <v>-383.49900000000002</v>
      </c>
      <c r="F481">
        <v>-90.830699999999993</v>
      </c>
      <c r="G481">
        <v>28.827200000000001</v>
      </c>
      <c r="H481">
        <v>11.8194</v>
      </c>
      <c r="I481" t="e">
        <f>IF(AND(Tabelle13[[#This Row],[AreaPx]]&gt;0,NOT(Tabelle13[[#This Row],[AreaPx]]="inf")),Tabelle13[[#This Row],[AreaPx]], NA())</f>
        <v>#N/A</v>
      </c>
      <c r="J481">
        <v>0</v>
      </c>
      <c r="K481">
        <v>0</v>
      </c>
      <c r="L481">
        <v>0</v>
      </c>
      <c r="M481">
        <v>20.2013</v>
      </c>
      <c r="N481">
        <v>0</v>
      </c>
      <c r="O481">
        <f>Tabelle13[[#This Row],[Roll]]-+Tabelle13[[#This Row],[Pitch]]</f>
        <v>-17.007800000000003</v>
      </c>
      <c r="P481">
        <f>SQRT(Tabelle13[[#This Row],[X]]^2 + Tabelle13[[#This Row],[Y]]^2 +Tabelle13[[#This Row],[Z]]^2)</f>
        <v>406.24590153611399</v>
      </c>
      <c r="Q481">
        <v>-249.52</v>
      </c>
      <c r="R481">
        <v>19.236499999999999</v>
      </c>
      <c r="S481">
        <v>-153.66900000000001</v>
      </c>
      <c r="T481">
        <v>89.169300000000007</v>
      </c>
      <c r="U481">
        <v>-28.827200000000001</v>
      </c>
      <c r="V481">
        <v>-11.8194</v>
      </c>
    </row>
    <row r="482" spans="1:22">
      <c r="A482">
        <v>10157</v>
      </c>
      <c r="B482">
        <v>0</v>
      </c>
      <c r="C482">
        <v>121.53700000000001</v>
      </c>
      <c r="D482">
        <v>-56.506700000000002</v>
      </c>
      <c r="E482">
        <v>-383.49900000000002</v>
      </c>
      <c r="F482">
        <v>-90.830699999999993</v>
      </c>
      <c r="G482">
        <v>28.827200000000001</v>
      </c>
      <c r="H482">
        <v>11.8194</v>
      </c>
      <c r="I482" t="e">
        <f>IF(AND(Tabelle13[[#This Row],[AreaPx]]&gt;0,NOT(Tabelle13[[#This Row],[AreaPx]]="inf")),Tabelle13[[#This Row],[AreaPx]], NA())</f>
        <v>#N/A</v>
      </c>
      <c r="J482">
        <v>0</v>
      </c>
      <c r="K482">
        <v>0</v>
      </c>
      <c r="L482">
        <v>0</v>
      </c>
      <c r="M482">
        <v>20.2013</v>
      </c>
      <c r="N482">
        <v>0</v>
      </c>
      <c r="O482">
        <f>Tabelle13[[#This Row],[Roll]]-+Tabelle13[[#This Row],[Pitch]]</f>
        <v>-17.007800000000003</v>
      </c>
      <c r="P482">
        <f>SQRT(Tabelle13[[#This Row],[X]]^2 + Tabelle13[[#This Row],[Y]]^2 +Tabelle13[[#This Row],[Z]]^2)</f>
        <v>406.24590153611399</v>
      </c>
      <c r="Q482">
        <v>-249.52</v>
      </c>
      <c r="R482">
        <v>19.236499999999999</v>
      </c>
      <c r="S482">
        <v>-153.66900000000001</v>
      </c>
      <c r="T482">
        <v>89.169300000000007</v>
      </c>
      <c r="U482">
        <v>-28.827200000000001</v>
      </c>
      <c r="V482">
        <v>-11.8194</v>
      </c>
    </row>
    <row r="483" spans="1:22">
      <c r="A483">
        <v>10204</v>
      </c>
      <c r="B483">
        <v>0</v>
      </c>
      <c r="C483">
        <v>121.53700000000001</v>
      </c>
      <c r="D483">
        <v>-56.506700000000002</v>
      </c>
      <c r="E483">
        <v>-383.49900000000002</v>
      </c>
      <c r="F483">
        <v>-90.830699999999993</v>
      </c>
      <c r="G483">
        <v>28.827200000000001</v>
      </c>
      <c r="H483">
        <v>11.8194</v>
      </c>
      <c r="I483" t="e">
        <f>IF(AND(Tabelle13[[#This Row],[AreaPx]]&gt;0,NOT(Tabelle13[[#This Row],[AreaPx]]="inf")),Tabelle13[[#This Row],[AreaPx]], NA())</f>
        <v>#N/A</v>
      </c>
      <c r="J483">
        <v>0</v>
      </c>
      <c r="K483">
        <v>0</v>
      </c>
      <c r="L483">
        <v>0</v>
      </c>
      <c r="M483">
        <v>20.2013</v>
      </c>
      <c r="N483">
        <v>0</v>
      </c>
      <c r="O483">
        <f>Tabelle13[[#This Row],[Roll]]-+Tabelle13[[#This Row],[Pitch]]</f>
        <v>-17.007800000000003</v>
      </c>
      <c r="P483">
        <f>SQRT(Tabelle13[[#This Row],[X]]^2 + Tabelle13[[#This Row],[Y]]^2 +Tabelle13[[#This Row],[Z]]^2)</f>
        <v>406.24590153611399</v>
      </c>
      <c r="Q483">
        <v>-249.52</v>
      </c>
      <c r="R483">
        <v>19.236499999999999</v>
      </c>
      <c r="S483">
        <v>-153.66900000000001</v>
      </c>
      <c r="T483">
        <v>89.169300000000007</v>
      </c>
      <c r="U483">
        <v>-28.827200000000001</v>
      </c>
      <c r="V483">
        <v>-11.8194</v>
      </c>
    </row>
    <row r="484" spans="1:22">
      <c r="A484">
        <v>10238</v>
      </c>
      <c r="B484">
        <v>0</v>
      </c>
      <c r="C484">
        <v>121.53700000000001</v>
      </c>
      <c r="D484">
        <v>-56.506700000000002</v>
      </c>
      <c r="E484">
        <v>-383.49900000000002</v>
      </c>
      <c r="F484">
        <v>-90.830699999999993</v>
      </c>
      <c r="G484">
        <v>28.827200000000001</v>
      </c>
      <c r="H484">
        <v>11.8194</v>
      </c>
      <c r="I484" t="e">
        <f>IF(AND(Tabelle13[[#This Row],[AreaPx]]&gt;0,NOT(Tabelle13[[#This Row],[AreaPx]]="inf")),Tabelle13[[#This Row],[AreaPx]], NA())</f>
        <v>#N/A</v>
      </c>
      <c r="J484">
        <v>0</v>
      </c>
      <c r="K484">
        <v>0</v>
      </c>
      <c r="L484">
        <v>0</v>
      </c>
      <c r="M484">
        <v>20.2013</v>
      </c>
      <c r="N484">
        <v>0</v>
      </c>
      <c r="O484">
        <f>Tabelle13[[#This Row],[Roll]]-+Tabelle13[[#This Row],[Pitch]]</f>
        <v>-17.007800000000003</v>
      </c>
      <c r="P484">
        <f>SQRT(Tabelle13[[#This Row],[X]]^2 + Tabelle13[[#This Row],[Y]]^2 +Tabelle13[[#This Row],[Z]]^2)</f>
        <v>406.24590153611399</v>
      </c>
      <c r="Q484">
        <v>-249.52</v>
      </c>
      <c r="R484">
        <v>19.236499999999999</v>
      </c>
      <c r="S484">
        <v>-153.66900000000001</v>
      </c>
      <c r="T484">
        <v>89.169300000000007</v>
      </c>
      <c r="U484">
        <v>-28.827200000000001</v>
      </c>
      <c r="V484">
        <v>-11.8194</v>
      </c>
    </row>
    <row r="485" spans="1:22">
      <c r="A485">
        <v>10270</v>
      </c>
      <c r="B485">
        <v>0</v>
      </c>
      <c r="C485">
        <v>121.53700000000001</v>
      </c>
      <c r="D485">
        <v>-56.506700000000002</v>
      </c>
      <c r="E485">
        <v>-383.49900000000002</v>
      </c>
      <c r="F485">
        <v>-90.830699999999993</v>
      </c>
      <c r="G485">
        <v>28.827200000000001</v>
      </c>
      <c r="H485">
        <v>11.8194</v>
      </c>
      <c r="I485" t="e">
        <f>IF(AND(Tabelle13[[#This Row],[AreaPx]]&gt;0,NOT(Tabelle13[[#This Row],[AreaPx]]="inf")),Tabelle13[[#This Row],[AreaPx]], NA())</f>
        <v>#N/A</v>
      </c>
      <c r="J485">
        <v>0</v>
      </c>
      <c r="K485">
        <v>0</v>
      </c>
      <c r="L485">
        <v>0</v>
      </c>
      <c r="M485">
        <v>20.2013</v>
      </c>
      <c r="N485">
        <v>0</v>
      </c>
      <c r="O485">
        <f>Tabelle13[[#This Row],[Roll]]-+Tabelle13[[#This Row],[Pitch]]</f>
        <v>-17.007800000000003</v>
      </c>
      <c r="P485">
        <f>SQRT(Tabelle13[[#This Row],[X]]^2 + Tabelle13[[#This Row],[Y]]^2 +Tabelle13[[#This Row],[Z]]^2)</f>
        <v>406.24590153611399</v>
      </c>
      <c r="Q485">
        <v>-249.52</v>
      </c>
      <c r="R485">
        <v>19.236499999999999</v>
      </c>
      <c r="S485">
        <v>-153.66900000000001</v>
      </c>
      <c r="T485">
        <v>89.169300000000007</v>
      </c>
      <c r="U485">
        <v>-28.827200000000001</v>
      </c>
      <c r="V485">
        <v>-11.8194</v>
      </c>
    </row>
    <row r="486" spans="1:22">
      <c r="A486">
        <v>10298</v>
      </c>
      <c r="B486">
        <v>0</v>
      </c>
      <c r="C486">
        <v>121.53700000000001</v>
      </c>
      <c r="D486">
        <v>-56.506700000000002</v>
      </c>
      <c r="E486">
        <v>-383.49900000000002</v>
      </c>
      <c r="F486">
        <v>-90.830699999999993</v>
      </c>
      <c r="G486">
        <v>28.827200000000001</v>
      </c>
      <c r="H486">
        <v>11.8194</v>
      </c>
      <c r="I486" t="e">
        <f>IF(AND(Tabelle13[[#This Row],[AreaPx]]&gt;0,NOT(Tabelle13[[#This Row],[AreaPx]]="inf")),Tabelle13[[#This Row],[AreaPx]], NA())</f>
        <v>#N/A</v>
      </c>
      <c r="J486">
        <v>0</v>
      </c>
      <c r="K486">
        <v>0</v>
      </c>
      <c r="L486">
        <v>0</v>
      </c>
      <c r="M486">
        <v>20.2013</v>
      </c>
      <c r="N486">
        <v>0</v>
      </c>
      <c r="O486">
        <f>Tabelle13[[#This Row],[Roll]]-+Tabelle13[[#This Row],[Pitch]]</f>
        <v>-17.007800000000003</v>
      </c>
      <c r="P486">
        <f>SQRT(Tabelle13[[#This Row],[X]]^2 + Tabelle13[[#This Row],[Y]]^2 +Tabelle13[[#This Row],[Z]]^2)</f>
        <v>406.24590153611399</v>
      </c>
      <c r="Q486">
        <v>-249.52</v>
      </c>
      <c r="R486">
        <v>19.236499999999999</v>
      </c>
      <c r="S486">
        <v>-153.66900000000001</v>
      </c>
      <c r="T486">
        <v>89.169300000000007</v>
      </c>
      <c r="U486">
        <v>-28.827200000000001</v>
      </c>
      <c r="V486">
        <v>-11.8194</v>
      </c>
    </row>
    <row r="487" spans="1:22">
      <c r="A487">
        <v>10322</v>
      </c>
      <c r="B487">
        <v>0</v>
      </c>
      <c r="C487">
        <v>121.53700000000001</v>
      </c>
      <c r="D487">
        <v>-56.506700000000002</v>
      </c>
      <c r="E487">
        <v>-383.49900000000002</v>
      </c>
      <c r="F487">
        <v>-90.830699999999993</v>
      </c>
      <c r="G487">
        <v>28.827200000000001</v>
      </c>
      <c r="H487">
        <v>11.8194</v>
      </c>
      <c r="I487" t="e">
        <f>IF(AND(Tabelle13[[#This Row],[AreaPx]]&gt;0,NOT(Tabelle13[[#This Row],[AreaPx]]="inf")),Tabelle13[[#This Row],[AreaPx]], NA())</f>
        <v>#N/A</v>
      </c>
      <c r="J487">
        <v>0</v>
      </c>
      <c r="K487">
        <v>0</v>
      </c>
      <c r="L487">
        <v>0</v>
      </c>
      <c r="M487">
        <v>20.2013</v>
      </c>
      <c r="N487">
        <v>0</v>
      </c>
      <c r="O487">
        <f>Tabelle13[[#This Row],[Roll]]-+Tabelle13[[#This Row],[Pitch]]</f>
        <v>-17.007800000000003</v>
      </c>
      <c r="P487">
        <f>SQRT(Tabelle13[[#This Row],[X]]^2 + Tabelle13[[#This Row],[Y]]^2 +Tabelle13[[#This Row],[Z]]^2)</f>
        <v>406.24590153611399</v>
      </c>
      <c r="Q487">
        <v>-249.52</v>
      </c>
      <c r="R487">
        <v>19.236499999999999</v>
      </c>
      <c r="S487">
        <v>-153.66900000000001</v>
      </c>
      <c r="T487">
        <v>89.169300000000007</v>
      </c>
      <c r="U487">
        <v>-28.827200000000001</v>
      </c>
      <c r="V487">
        <v>-11.8194</v>
      </c>
    </row>
    <row r="488" spans="1:22">
      <c r="A488">
        <v>10347</v>
      </c>
      <c r="B488">
        <v>0</v>
      </c>
      <c r="C488">
        <v>121.53700000000001</v>
      </c>
      <c r="D488">
        <v>-56.506700000000002</v>
      </c>
      <c r="E488">
        <v>-383.49900000000002</v>
      </c>
      <c r="F488">
        <v>-90.830699999999993</v>
      </c>
      <c r="G488">
        <v>28.827200000000001</v>
      </c>
      <c r="H488">
        <v>11.8194</v>
      </c>
      <c r="I488" t="e">
        <f>IF(AND(Tabelle13[[#This Row],[AreaPx]]&gt;0,NOT(Tabelle13[[#This Row],[AreaPx]]="inf")),Tabelle13[[#This Row],[AreaPx]], NA())</f>
        <v>#N/A</v>
      </c>
      <c r="J488">
        <v>0</v>
      </c>
      <c r="K488">
        <v>0</v>
      </c>
      <c r="L488">
        <v>0</v>
      </c>
      <c r="M488">
        <v>20.2013</v>
      </c>
      <c r="N488">
        <v>0</v>
      </c>
      <c r="O488">
        <f>Tabelle13[[#This Row],[Roll]]-+Tabelle13[[#This Row],[Pitch]]</f>
        <v>-17.007800000000003</v>
      </c>
      <c r="P488">
        <f>SQRT(Tabelle13[[#This Row],[X]]^2 + Tabelle13[[#This Row],[Y]]^2 +Tabelle13[[#This Row],[Z]]^2)</f>
        <v>406.24590153611399</v>
      </c>
      <c r="Q488">
        <v>-249.52</v>
      </c>
      <c r="R488">
        <v>19.236499999999999</v>
      </c>
      <c r="S488">
        <v>-153.66900000000001</v>
      </c>
      <c r="T488">
        <v>89.169300000000007</v>
      </c>
      <c r="U488">
        <v>-28.827200000000001</v>
      </c>
      <c r="V488">
        <v>-11.8194</v>
      </c>
    </row>
    <row r="489" spans="1:22">
      <c r="A489">
        <v>10380</v>
      </c>
      <c r="B489">
        <v>0</v>
      </c>
      <c r="C489">
        <v>121.53700000000001</v>
      </c>
      <c r="D489">
        <v>-56.506700000000002</v>
      </c>
      <c r="E489">
        <v>-383.49900000000002</v>
      </c>
      <c r="F489">
        <v>-90.830699999999993</v>
      </c>
      <c r="G489">
        <v>28.827200000000001</v>
      </c>
      <c r="H489">
        <v>11.8194</v>
      </c>
      <c r="I489" t="e">
        <f>IF(AND(Tabelle13[[#This Row],[AreaPx]]&gt;0,NOT(Tabelle13[[#This Row],[AreaPx]]="inf")),Tabelle13[[#This Row],[AreaPx]], NA())</f>
        <v>#N/A</v>
      </c>
      <c r="J489">
        <v>0</v>
      </c>
      <c r="K489">
        <v>0</v>
      </c>
      <c r="L489">
        <v>0</v>
      </c>
      <c r="M489">
        <v>20.2013</v>
      </c>
      <c r="N489">
        <v>0</v>
      </c>
      <c r="O489">
        <f>Tabelle13[[#This Row],[Roll]]-+Tabelle13[[#This Row],[Pitch]]</f>
        <v>-17.007800000000003</v>
      </c>
      <c r="P489">
        <f>SQRT(Tabelle13[[#This Row],[X]]^2 + Tabelle13[[#This Row],[Y]]^2 +Tabelle13[[#This Row],[Z]]^2)</f>
        <v>406.24590153611399</v>
      </c>
      <c r="Q489">
        <v>-249.52</v>
      </c>
      <c r="R489">
        <v>19.236499999999999</v>
      </c>
      <c r="S489">
        <v>-153.66900000000001</v>
      </c>
      <c r="T489">
        <v>89.169300000000007</v>
      </c>
      <c r="U489">
        <v>-28.827200000000001</v>
      </c>
      <c r="V489">
        <v>-11.8194</v>
      </c>
    </row>
    <row r="490" spans="1:22">
      <c r="A490">
        <v>10401</v>
      </c>
      <c r="B490">
        <v>0</v>
      </c>
      <c r="C490">
        <v>121.53700000000001</v>
      </c>
      <c r="D490">
        <v>-56.506700000000002</v>
      </c>
      <c r="E490">
        <v>-383.49900000000002</v>
      </c>
      <c r="F490">
        <v>-90.830699999999993</v>
      </c>
      <c r="G490">
        <v>28.827200000000001</v>
      </c>
      <c r="H490">
        <v>11.8194</v>
      </c>
      <c r="I490" t="e">
        <f>IF(AND(Tabelle13[[#This Row],[AreaPx]]&gt;0,NOT(Tabelle13[[#This Row],[AreaPx]]="inf")),Tabelle13[[#This Row],[AreaPx]], NA())</f>
        <v>#N/A</v>
      </c>
      <c r="J490">
        <v>0</v>
      </c>
      <c r="K490">
        <v>0</v>
      </c>
      <c r="L490">
        <v>0</v>
      </c>
      <c r="M490">
        <v>20.2013</v>
      </c>
      <c r="N490">
        <v>0</v>
      </c>
      <c r="O490">
        <f>Tabelle13[[#This Row],[Roll]]-+Tabelle13[[#This Row],[Pitch]]</f>
        <v>-17.007800000000003</v>
      </c>
      <c r="P490">
        <f>SQRT(Tabelle13[[#This Row],[X]]^2 + Tabelle13[[#This Row],[Y]]^2 +Tabelle13[[#This Row],[Z]]^2)</f>
        <v>406.24590153611399</v>
      </c>
      <c r="Q490">
        <v>-249.52</v>
      </c>
      <c r="R490">
        <v>19.236499999999999</v>
      </c>
      <c r="S490">
        <v>-153.66900000000001</v>
      </c>
      <c r="T490">
        <v>89.169300000000007</v>
      </c>
      <c r="U490">
        <v>-28.827200000000001</v>
      </c>
      <c r="V490">
        <v>-11.8194</v>
      </c>
    </row>
    <row r="491" spans="1:22">
      <c r="A491">
        <v>10414</v>
      </c>
      <c r="B491">
        <v>0</v>
      </c>
      <c r="C491">
        <v>121.53700000000001</v>
      </c>
      <c r="D491">
        <v>-56.506700000000002</v>
      </c>
      <c r="E491">
        <v>-383.49900000000002</v>
      </c>
      <c r="F491">
        <v>-90.830699999999993</v>
      </c>
      <c r="G491">
        <v>28.827200000000001</v>
      </c>
      <c r="H491">
        <v>11.8194</v>
      </c>
      <c r="I491" t="e">
        <f>IF(AND(Tabelle13[[#This Row],[AreaPx]]&gt;0,NOT(Tabelle13[[#This Row],[AreaPx]]="inf")),Tabelle13[[#This Row],[AreaPx]], NA())</f>
        <v>#N/A</v>
      </c>
      <c r="J491">
        <v>0</v>
      </c>
      <c r="K491">
        <v>0</v>
      </c>
      <c r="L491">
        <v>0</v>
      </c>
      <c r="M491">
        <v>20.2013</v>
      </c>
      <c r="N491">
        <v>0</v>
      </c>
      <c r="O491">
        <f>Tabelle13[[#This Row],[Roll]]-+Tabelle13[[#This Row],[Pitch]]</f>
        <v>-17.007800000000003</v>
      </c>
      <c r="P491">
        <f>SQRT(Tabelle13[[#This Row],[X]]^2 + Tabelle13[[#This Row],[Y]]^2 +Tabelle13[[#This Row],[Z]]^2)</f>
        <v>406.24590153611399</v>
      </c>
      <c r="Q491">
        <v>-249.52</v>
      </c>
      <c r="R491">
        <v>19.236499999999999</v>
      </c>
      <c r="S491">
        <v>-153.66900000000001</v>
      </c>
      <c r="T491">
        <v>89.169300000000007</v>
      </c>
      <c r="U491">
        <v>-28.827200000000001</v>
      </c>
      <c r="V491">
        <v>-11.8194</v>
      </c>
    </row>
    <row r="492" spans="1:22">
      <c r="A492">
        <v>10443</v>
      </c>
      <c r="B492">
        <v>0</v>
      </c>
      <c r="C492">
        <v>121.53700000000001</v>
      </c>
      <c r="D492">
        <v>-56.506700000000002</v>
      </c>
      <c r="E492">
        <v>-383.49900000000002</v>
      </c>
      <c r="F492">
        <v>-90.830699999999993</v>
      </c>
      <c r="G492">
        <v>28.827200000000001</v>
      </c>
      <c r="H492">
        <v>11.8194</v>
      </c>
      <c r="I492" t="e">
        <f>IF(AND(Tabelle13[[#This Row],[AreaPx]]&gt;0,NOT(Tabelle13[[#This Row],[AreaPx]]="inf")),Tabelle13[[#This Row],[AreaPx]], NA())</f>
        <v>#N/A</v>
      </c>
      <c r="J492">
        <v>0</v>
      </c>
      <c r="K492">
        <v>0</v>
      </c>
      <c r="L492">
        <v>0</v>
      </c>
      <c r="M492">
        <v>20.2013</v>
      </c>
      <c r="N492">
        <v>0</v>
      </c>
      <c r="O492">
        <f>Tabelle13[[#This Row],[Roll]]-+Tabelle13[[#This Row],[Pitch]]</f>
        <v>-17.007800000000003</v>
      </c>
      <c r="P492">
        <f>SQRT(Tabelle13[[#This Row],[X]]^2 + Tabelle13[[#This Row],[Y]]^2 +Tabelle13[[#This Row],[Z]]^2)</f>
        <v>406.24590153611399</v>
      </c>
      <c r="Q492">
        <v>-249.52</v>
      </c>
      <c r="R492">
        <v>19.236499999999999</v>
      </c>
      <c r="S492">
        <v>-153.66900000000001</v>
      </c>
      <c r="T492">
        <v>89.169300000000007</v>
      </c>
      <c r="U492">
        <v>-28.827200000000001</v>
      </c>
      <c r="V492">
        <v>-11.8194</v>
      </c>
    </row>
    <row r="493" spans="1:22">
      <c r="A493">
        <v>10469</v>
      </c>
      <c r="B493">
        <v>0</v>
      </c>
      <c r="C493">
        <v>121.53700000000001</v>
      </c>
      <c r="D493">
        <v>-56.506700000000002</v>
      </c>
      <c r="E493">
        <v>-383.49900000000002</v>
      </c>
      <c r="F493">
        <v>-90.830699999999993</v>
      </c>
      <c r="G493">
        <v>28.827200000000001</v>
      </c>
      <c r="H493">
        <v>11.8194</v>
      </c>
      <c r="I493" t="e">
        <f>IF(AND(Tabelle13[[#This Row],[AreaPx]]&gt;0,NOT(Tabelle13[[#This Row],[AreaPx]]="inf")),Tabelle13[[#This Row],[AreaPx]], NA())</f>
        <v>#N/A</v>
      </c>
      <c r="J493">
        <v>0</v>
      </c>
      <c r="K493">
        <v>0</v>
      </c>
      <c r="L493">
        <v>0</v>
      </c>
      <c r="M493">
        <v>20.2013</v>
      </c>
      <c r="N493">
        <v>0</v>
      </c>
      <c r="O493">
        <f>Tabelle13[[#This Row],[Roll]]-+Tabelle13[[#This Row],[Pitch]]</f>
        <v>-17.007800000000003</v>
      </c>
      <c r="P493">
        <f>SQRT(Tabelle13[[#This Row],[X]]^2 + Tabelle13[[#This Row],[Y]]^2 +Tabelle13[[#This Row],[Z]]^2)</f>
        <v>406.24590153611399</v>
      </c>
      <c r="Q493">
        <v>-249.52</v>
      </c>
      <c r="R493">
        <v>19.236499999999999</v>
      </c>
      <c r="S493">
        <v>-153.66900000000001</v>
      </c>
      <c r="T493">
        <v>89.169300000000007</v>
      </c>
      <c r="U493">
        <v>-28.827200000000001</v>
      </c>
      <c r="V493">
        <v>-11.8194</v>
      </c>
    </row>
    <row r="494" spans="1:22">
      <c r="A494">
        <v>10483</v>
      </c>
      <c r="B494">
        <v>0</v>
      </c>
      <c r="C494">
        <v>121.53700000000001</v>
      </c>
      <c r="D494">
        <v>-56.506700000000002</v>
      </c>
      <c r="E494">
        <v>-383.49900000000002</v>
      </c>
      <c r="F494">
        <v>-90.830699999999993</v>
      </c>
      <c r="G494">
        <v>28.827200000000001</v>
      </c>
      <c r="H494">
        <v>11.8194</v>
      </c>
      <c r="I494" t="e">
        <f>IF(AND(Tabelle13[[#This Row],[AreaPx]]&gt;0,NOT(Tabelle13[[#This Row],[AreaPx]]="inf")),Tabelle13[[#This Row],[AreaPx]], NA())</f>
        <v>#N/A</v>
      </c>
      <c r="J494">
        <v>0</v>
      </c>
      <c r="K494">
        <v>0</v>
      </c>
      <c r="L494">
        <v>0</v>
      </c>
      <c r="M494">
        <v>20.2013</v>
      </c>
      <c r="N494">
        <v>0</v>
      </c>
      <c r="O494">
        <f>Tabelle13[[#This Row],[Roll]]-+Tabelle13[[#This Row],[Pitch]]</f>
        <v>-17.007800000000003</v>
      </c>
      <c r="P494">
        <f>SQRT(Tabelle13[[#This Row],[X]]^2 + Tabelle13[[#This Row],[Y]]^2 +Tabelle13[[#This Row],[Z]]^2)</f>
        <v>406.24590153611399</v>
      </c>
      <c r="Q494">
        <v>-249.52</v>
      </c>
      <c r="R494">
        <v>19.236499999999999</v>
      </c>
      <c r="S494">
        <v>-153.66900000000001</v>
      </c>
      <c r="T494">
        <v>89.169300000000007</v>
      </c>
      <c r="U494">
        <v>-28.827200000000001</v>
      </c>
      <c r="V494">
        <v>-11.8194</v>
      </c>
    </row>
    <row r="495" spans="1:22">
      <c r="A495">
        <v>10508</v>
      </c>
      <c r="B495">
        <v>0</v>
      </c>
      <c r="C495">
        <v>121.53700000000001</v>
      </c>
      <c r="D495">
        <v>-56.506700000000002</v>
      </c>
      <c r="E495">
        <v>-383.49900000000002</v>
      </c>
      <c r="F495">
        <v>-90.830699999999993</v>
      </c>
      <c r="G495">
        <v>28.827200000000001</v>
      </c>
      <c r="H495">
        <v>11.8194</v>
      </c>
      <c r="I495" t="e">
        <f>IF(AND(Tabelle13[[#This Row],[AreaPx]]&gt;0,NOT(Tabelle13[[#This Row],[AreaPx]]="inf")),Tabelle13[[#This Row],[AreaPx]], NA())</f>
        <v>#N/A</v>
      </c>
      <c r="J495">
        <v>0</v>
      </c>
      <c r="K495">
        <v>0</v>
      </c>
      <c r="L495">
        <v>0</v>
      </c>
      <c r="M495">
        <v>20.2013</v>
      </c>
      <c r="N495">
        <v>0</v>
      </c>
      <c r="O495">
        <f>Tabelle13[[#This Row],[Roll]]-+Tabelle13[[#This Row],[Pitch]]</f>
        <v>-17.007800000000003</v>
      </c>
      <c r="P495">
        <f>SQRT(Tabelle13[[#This Row],[X]]^2 + Tabelle13[[#This Row],[Y]]^2 +Tabelle13[[#This Row],[Z]]^2)</f>
        <v>406.24590153611399</v>
      </c>
      <c r="Q495">
        <v>-249.52</v>
      </c>
      <c r="R495">
        <v>19.236499999999999</v>
      </c>
      <c r="S495">
        <v>-153.66900000000001</v>
      </c>
      <c r="T495">
        <v>89.169300000000007</v>
      </c>
      <c r="U495">
        <v>-28.827200000000001</v>
      </c>
      <c r="V495">
        <v>-11.8194</v>
      </c>
    </row>
    <row r="496" spans="1:22">
      <c r="A496">
        <v>10541</v>
      </c>
      <c r="B496">
        <v>0</v>
      </c>
      <c r="C496">
        <v>121.53700000000001</v>
      </c>
      <c r="D496">
        <v>-56.506700000000002</v>
      </c>
      <c r="E496">
        <v>-383.49900000000002</v>
      </c>
      <c r="F496">
        <v>-90.830699999999993</v>
      </c>
      <c r="G496">
        <v>28.827200000000001</v>
      </c>
      <c r="H496">
        <v>11.8194</v>
      </c>
      <c r="I496" t="e">
        <f>IF(AND(Tabelle13[[#This Row],[AreaPx]]&gt;0,NOT(Tabelle13[[#This Row],[AreaPx]]="inf")),Tabelle13[[#This Row],[AreaPx]], NA())</f>
        <v>#N/A</v>
      </c>
      <c r="J496">
        <v>0</v>
      </c>
      <c r="K496">
        <v>0</v>
      </c>
      <c r="L496">
        <v>0</v>
      </c>
      <c r="M496">
        <v>20.2013</v>
      </c>
      <c r="N496">
        <v>0</v>
      </c>
      <c r="O496">
        <f>Tabelle13[[#This Row],[Roll]]-+Tabelle13[[#This Row],[Pitch]]</f>
        <v>-17.007800000000003</v>
      </c>
      <c r="P496">
        <f>SQRT(Tabelle13[[#This Row],[X]]^2 + Tabelle13[[#This Row],[Y]]^2 +Tabelle13[[#This Row],[Z]]^2)</f>
        <v>406.24590153611399</v>
      </c>
      <c r="Q496">
        <v>-249.52</v>
      </c>
      <c r="R496">
        <v>19.236499999999999</v>
      </c>
      <c r="S496">
        <v>-153.66900000000001</v>
      </c>
      <c r="T496">
        <v>89.169300000000007</v>
      </c>
      <c r="U496">
        <v>-28.827200000000001</v>
      </c>
      <c r="V496">
        <v>-11.8194</v>
      </c>
    </row>
    <row r="497" spans="1:22">
      <c r="A497">
        <v>10563</v>
      </c>
      <c r="B497">
        <v>0</v>
      </c>
      <c r="C497">
        <v>121.53700000000001</v>
      </c>
      <c r="D497">
        <v>-56.506700000000002</v>
      </c>
      <c r="E497">
        <v>-383.49900000000002</v>
      </c>
      <c r="F497">
        <v>-90.830699999999993</v>
      </c>
      <c r="G497">
        <v>28.827200000000001</v>
      </c>
      <c r="H497">
        <v>11.8194</v>
      </c>
      <c r="I497" t="e">
        <f>IF(AND(Tabelle13[[#This Row],[AreaPx]]&gt;0,NOT(Tabelle13[[#This Row],[AreaPx]]="inf")),Tabelle13[[#This Row],[AreaPx]], NA())</f>
        <v>#N/A</v>
      </c>
      <c r="J497">
        <v>0</v>
      </c>
      <c r="K497">
        <v>0</v>
      </c>
      <c r="L497">
        <v>0</v>
      </c>
      <c r="M497">
        <v>20.2013</v>
      </c>
      <c r="N497">
        <v>0</v>
      </c>
      <c r="O497">
        <f>Tabelle13[[#This Row],[Roll]]-+Tabelle13[[#This Row],[Pitch]]</f>
        <v>-17.007800000000003</v>
      </c>
      <c r="P497">
        <f>SQRT(Tabelle13[[#This Row],[X]]^2 + Tabelle13[[#This Row],[Y]]^2 +Tabelle13[[#This Row],[Z]]^2)</f>
        <v>406.24590153611399</v>
      </c>
      <c r="Q497">
        <v>-249.52</v>
      </c>
      <c r="R497">
        <v>19.236499999999999</v>
      </c>
      <c r="S497">
        <v>-153.66900000000001</v>
      </c>
      <c r="T497">
        <v>89.169300000000007</v>
      </c>
      <c r="U497">
        <v>-28.827200000000001</v>
      </c>
      <c r="V497">
        <v>-11.8194</v>
      </c>
    </row>
    <row r="498" spans="1:22">
      <c r="A498">
        <v>10575</v>
      </c>
      <c r="B498">
        <v>0</v>
      </c>
      <c r="C498">
        <v>121.53700000000001</v>
      </c>
      <c r="D498">
        <v>-56.506700000000002</v>
      </c>
      <c r="E498">
        <v>-383.49900000000002</v>
      </c>
      <c r="F498">
        <v>-90.830699999999993</v>
      </c>
      <c r="G498">
        <v>28.827200000000001</v>
      </c>
      <c r="H498">
        <v>11.8194</v>
      </c>
      <c r="I498" t="e">
        <f>IF(AND(Tabelle13[[#This Row],[AreaPx]]&gt;0,NOT(Tabelle13[[#This Row],[AreaPx]]="inf")),Tabelle13[[#This Row],[AreaPx]], NA())</f>
        <v>#N/A</v>
      </c>
      <c r="J498">
        <v>0</v>
      </c>
      <c r="K498">
        <v>0</v>
      </c>
      <c r="L498">
        <v>0</v>
      </c>
      <c r="M498">
        <v>20.2013</v>
      </c>
      <c r="N498">
        <v>0</v>
      </c>
      <c r="O498">
        <f>Tabelle13[[#This Row],[Roll]]-+Tabelle13[[#This Row],[Pitch]]</f>
        <v>-17.007800000000003</v>
      </c>
      <c r="P498">
        <f>SQRT(Tabelle13[[#This Row],[X]]^2 + Tabelle13[[#This Row],[Y]]^2 +Tabelle13[[#This Row],[Z]]^2)</f>
        <v>406.24590153611399</v>
      </c>
      <c r="Q498">
        <v>-249.52</v>
      </c>
      <c r="R498">
        <v>19.236499999999999</v>
      </c>
      <c r="S498">
        <v>-153.66900000000001</v>
      </c>
      <c r="T498">
        <v>89.169300000000007</v>
      </c>
      <c r="U498">
        <v>-28.827200000000001</v>
      </c>
      <c r="V498">
        <v>-11.8194</v>
      </c>
    </row>
    <row r="499" spans="1:22">
      <c r="A499">
        <v>10601</v>
      </c>
      <c r="B499">
        <v>0</v>
      </c>
      <c r="C499">
        <v>121.53700000000001</v>
      </c>
      <c r="D499">
        <v>-56.506700000000002</v>
      </c>
      <c r="E499">
        <v>-383.49900000000002</v>
      </c>
      <c r="F499">
        <v>-90.830699999999993</v>
      </c>
      <c r="G499">
        <v>28.827200000000001</v>
      </c>
      <c r="H499">
        <v>11.8194</v>
      </c>
      <c r="I499" t="e">
        <f>IF(AND(Tabelle13[[#This Row],[AreaPx]]&gt;0,NOT(Tabelle13[[#This Row],[AreaPx]]="inf")),Tabelle13[[#This Row],[AreaPx]], NA())</f>
        <v>#N/A</v>
      </c>
      <c r="J499">
        <v>0</v>
      </c>
      <c r="K499">
        <v>0</v>
      </c>
      <c r="L499">
        <v>0</v>
      </c>
      <c r="M499">
        <v>20.2013</v>
      </c>
      <c r="N499">
        <v>0</v>
      </c>
      <c r="O499">
        <f>Tabelle13[[#This Row],[Roll]]-+Tabelle13[[#This Row],[Pitch]]</f>
        <v>-17.007800000000003</v>
      </c>
      <c r="P499">
        <f>SQRT(Tabelle13[[#This Row],[X]]^2 + Tabelle13[[#This Row],[Y]]^2 +Tabelle13[[#This Row],[Z]]^2)</f>
        <v>406.24590153611399</v>
      </c>
      <c r="Q499">
        <v>-249.52</v>
      </c>
      <c r="R499">
        <v>19.236499999999999</v>
      </c>
      <c r="S499">
        <v>-153.66900000000001</v>
      </c>
      <c r="T499">
        <v>89.169300000000007</v>
      </c>
      <c r="U499">
        <v>-28.827200000000001</v>
      </c>
      <c r="V499">
        <v>-11.8194</v>
      </c>
    </row>
    <row r="500" spans="1:22">
      <c r="A500">
        <v>10614</v>
      </c>
      <c r="B500">
        <v>0</v>
      </c>
      <c r="C500">
        <v>121.53700000000001</v>
      </c>
      <c r="D500">
        <v>-56.506700000000002</v>
      </c>
      <c r="E500">
        <v>-383.49900000000002</v>
      </c>
      <c r="F500">
        <v>-90.830699999999993</v>
      </c>
      <c r="G500">
        <v>28.827200000000001</v>
      </c>
      <c r="H500">
        <v>11.8194</v>
      </c>
      <c r="I500" t="e">
        <f>IF(AND(Tabelle13[[#This Row],[AreaPx]]&gt;0,NOT(Tabelle13[[#This Row],[AreaPx]]="inf")),Tabelle13[[#This Row],[AreaPx]], NA())</f>
        <v>#N/A</v>
      </c>
      <c r="J500">
        <v>0</v>
      </c>
      <c r="K500">
        <v>0</v>
      </c>
      <c r="L500">
        <v>0</v>
      </c>
      <c r="M500">
        <v>20.2013</v>
      </c>
      <c r="N500">
        <v>0</v>
      </c>
      <c r="O500">
        <f>Tabelle13[[#This Row],[Roll]]-+Tabelle13[[#This Row],[Pitch]]</f>
        <v>-17.007800000000003</v>
      </c>
      <c r="P500">
        <f>SQRT(Tabelle13[[#This Row],[X]]^2 + Tabelle13[[#This Row],[Y]]^2 +Tabelle13[[#This Row],[Z]]^2)</f>
        <v>406.24590153611399</v>
      </c>
      <c r="Q500">
        <v>-249.52</v>
      </c>
      <c r="R500">
        <v>19.236499999999999</v>
      </c>
      <c r="S500">
        <v>-153.66900000000001</v>
      </c>
      <c r="T500">
        <v>89.169300000000007</v>
      </c>
      <c r="U500">
        <v>-28.827200000000001</v>
      </c>
      <c r="V500">
        <v>-11.8194</v>
      </c>
    </row>
    <row r="501" spans="1:22">
      <c r="A501">
        <v>10638</v>
      </c>
      <c r="B501">
        <v>0</v>
      </c>
      <c r="C501">
        <v>121.53700000000001</v>
      </c>
      <c r="D501">
        <v>-56.506700000000002</v>
      </c>
      <c r="E501">
        <v>-383.49900000000002</v>
      </c>
      <c r="F501">
        <v>-90.830699999999993</v>
      </c>
      <c r="G501">
        <v>28.827200000000001</v>
      </c>
      <c r="H501">
        <v>11.8194</v>
      </c>
      <c r="I501" t="e">
        <f>IF(AND(Tabelle13[[#This Row],[AreaPx]]&gt;0,NOT(Tabelle13[[#This Row],[AreaPx]]="inf")),Tabelle13[[#This Row],[AreaPx]], NA())</f>
        <v>#N/A</v>
      </c>
      <c r="J501">
        <v>0</v>
      </c>
      <c r="K501">
        <v>0</v>
      </c>
      <c r="L501">
        <v>0</v>
      </c>
      <c r="M501">
        <v>20.2013</v>
      </c>
      <c r="N501">
        <v>0</v>
      </c>
      <c r="O501">
        <f>Tabelle13[[#This Row],[Roll]]-+Tabelle13[[#This Row],[Pitch]]</f>
        <v>-17.007800000000003</v>
      </c>
      <c r="P501">
        <f>SQRT(Tabelle13[[#This Row],[X]]^2 + Tabelle13[[#This Row],[Y]]^2 +Tabelle13[[#This Row],[Z]]^2)</f>
        <v>406.24590153611399</v>
      </c>
      <c r="Q501">
        <v>-249.52</v>
      </c>
      <c r="R501">
        <v>19.236499999999999</v>
      </c>
      <c r="S501">
        <v>-153.66900000000001</v>
      </c>
      <c r="T501">
        <v>89.169300000000007</v>
      </c>
      <c r="U501">
        <v>-28.827200000000001</v>
      </c>
      <c r="V501">
        <v>-11.8194</v>
      </c>
    </row>
    <row r="502" spans="1:22">
      <c r="A502">
        <v>10649</v>
      </c>
      <c r="B502">
        <v>0</v>
      </c>
      <c r="C502">
        <v>121.53700000000001</v>
      </c>
      <c r="D502">
        <v>-56.506700000000002</v>
      </c>
      <c r="E502">
        <v>-383.49900000000002</v>
      </c>
      <c r="F502">
        <v>-90.830699999999993</v>
      </c>
      <c r="G502">
        <v>28.827200000000001</v>
      </c>
      <c r="H502">
        <v>11.8194</v>
      </c>
      <c r="I502" t="e">
        <f>IF(AND(Tabelle13[[#This Row],[AreaPx]]&gt;0,NOT(Tabelle13[[#This Row],[AreaPx]]="inf")),Tabelle13[[#This Row],[AreaPx]], NA())</f>
        <v>#N/A</v>
      </c>
      <c r="J502">
        <v>0</v>
      </c>
      <c r="K502">
        <v>0</v>
      </c>
      <c r="L502">
        <v>0</v>
      </c>
      <c r="M502">
        <v>20.2013</v>
      </c>
      <c r="N502">
        <v>0</v>
      </c>
      <c r="O502">
        <f>Tabelle13[[#This Row],[Roll]]-+Tabelle13[[#This Row],[Pitch]]</f>
        <v>-17.007800000000003</v>
      </c>
      <c r="P502">
        <f>SQRT(Tabelle13[[#This Row],[X]]^2 + Tabelle13[[#This Row],[Y]]^2 +Tabelle13[[#This Row],[Z]]^2)</f>
        <v>406.24590153611399</v>
      </c>
      <c r="Q502">
        <v>-249.52</v>
      </c>
      <c r="R502">
        <v>19.236499999999999</v>
      </c>
      <c r="S502">
        <v>-153.66900000000001</v>
      </c>
      <c r="T502">
        <v>89.169300000000007</v>
      </c>
      <c r="U502">
        <v>-28.827200000000001</v>
      </c>
      <c r="V502">
        <v>-11.8194</v>
      </c>
    </row>
    <row r="503" spans="1:22">
      <c r="A503">
        <v>10673</v>
      </c>
      <c r="B503">
        <v>0</v>
      </c>
      <c r="C503">
        <v>121.53700000000001</v>
      </c>
      <c r="D503">
        <v>-56.506700000000002</v>
      </c>
      <c r="E503">
        <v>-383.49900000000002</v>
      </c>
      <c r="F503">
        <v>-90.830699999999993</v>
      </c>
      <c r="G503">
        <v>28.827200000000001</v>
      </c>
      <c r="H503">
        <v>11.8194</v>
      </c>
      <c r="I503" t="e">
        <f>IF(AND(Tabelle13[[#This Row],[AreaPx]]&gt;0,NOT(Tabelle13[[#This Row],[AreaPx]]="inf")),Tabelle13[[#This Row],[AreaPx]], NA())</f>
        <v>#N/A</v>
      </c>
      <c r="J503">
        <v>0</v>
      </c>
      <c r="K503">
        <v>0</v>
      </c>
      <c r="L503">
        <v>0</v>
      </c>
      <c r="M503">
        <v>20.2013</v>
      </c>
      <c r="N503">
        <v>0</v>
      </c>
      <c r="O503">
        <f>Tabelle13[[#This Row],[Roll]]-+Tabelle13[[#This Row],[Pitch]]</f>
        <v>-17.007800000000003</v>
      </c>
      <c r="P503">
        <f>SQRT(Tabelle13[[#This Row],[X]]^2 + Tabelle13[[#This Row],[Y]]^2 +Tabelle13[[#This Row],[Z]]^2)</f>
        <v>406.24590153611399</v>
      </c>
      <c r="Q503">
        <v>-249.52</v>
      </c>
      <c r="R503">
        <v>19.236499999999999</v>
      </c>
      <c r="S503">
        <v>-153.66900000000001</v>
      </c>
      <c r="T503">
        <v>89.169300000000007</v>
      </c>
      <c r="U503">
        <v>-28.827200000000001</v>
      </c>
      <c r="V503">
        <v>-11.8194</v>
      </c>
    </row>
    <row r="504" spans="1:22">
      <c r="A504">
        <v>10695</v>
      </c>
      <c r="B504">
        <v>0</v>
      </c>
      <c r="C504">
        <v>121.53700000000001</v>
      </c>
      <c r="D504">
        <v>-56.506700000000002</v>
      </c>
      <c r="E504">
        <v>-383.49900000000002</v>
      </c>
      <c r="F504">
        <v>-90.830699999999993</v>
      </c>
      <c r="G504">
        <v>28.827200000000001</v>
      </c>
      <c r="H504">
        <v>11.8194</v>
      </c>
      <c r="I504" t="e">
        <f>IF(AND(Tabelle13[[#This Row],[AreaPx]]&gt;0,NOT(Tabelle13[[#This Row],[AreaPx]]="inf")),Tabelle13[[#This Row],[AreaPx]], NA())</f>
        <v>#N/A</v>
      </c>
      <c r="J504">
        <v>0</v>
      </c>
      <c r="K504">
        <v>0</v>
      </c>
      <c r="L504">
        <v>0</v>
      </c>
      <c r="M504">
        <v>20.2013</v>
      </c>
      <c r="N504">
        <v>0</v>
      </c>
      <c r="O504">
        <f>Tabelle13[[#This Row],[Roll]]-+Tabelle13[[#This Row],[Pitch]]</f>
        <v>-17.007800000000003</v>
      </c>
      <c r="P504">
        <f>SQRT(Tabelle13[[#This Row],[X]]^2 + Tabelle13[[#This Row],[Y]]^2 +Tabelle13[[#This Row],[Z]]^2)</f>
        <v>406.24590153611399</v>
      </c>
      <c r="Q504">
        <v>-249.52</v>
      </c>
      <c r="R504">
        <v>19.236499999999999</v>
      </c>
      <c r="S504">
        <v>-153.66900000000001</v>
      </c>
      <c r="T504">
        <v>89.169300000000007</v>
      </c>
      <c r="U504">
        <v>-28.827200000000001</v>
      </c>
      <c r="V504">
        <v>-11.8194</v>
      </c>
    </row>
    <row r="505" spans="1:22">
      <c r="A505">
        <v>10707</v>
      </c>
      <c r="B505">
        <v>0</v>
      </c>
      <c r="C505">
        <v>121.53700000000001</v>
      </c>
      <c r="D505">
        <v>-56.506700000000002</v>
      </c>
      <c r="E505">
        <v>-383.49900000000002</v>
      </c>
      <c r="F505">
        <v>-90.830699999999993</v>
      </c>
      <c r="G505">
        <v>28.827200000000001</v>
      </c>
      <c r="H505">
        <v>11.8194</v>
      </c>
      <c r="I505" t="e">
        <f>IF(AND(Tabelle13[[#This Row],[AreaPx]]&gt;0,NOT(Tabelle13[[#This Row],[AreaPx]]="inf")),Tabelle13[[#This Row],[AreaPx]], NA())</f>
        <v>#N/A</v>
      </c>
      <c r="J505">
        <v>0</v>
      </c>
      <c r="K505">
        <v>0</v>
      </c>
      <c r="L505">
        <v>0</v>
      </c>
      <c r="M505">
        <v>20.2013</v>
      </c>
      <c r="N505">
        <v>0</v>
      </c>
      <c r="O505">
        <f>Tabelle13[[#This Row],[Roll]]-+Tabelle13[[#This Row],[Pitch]]</f>
        <v>-17.007800000000003</v>
      </c>
      <c r="P505">
        <f>SQRT(Tabelle13[[#This Row],[X]]^2 + Tabelle13[[#This Row],[Y]]^2 +Tabelle13[[#This Row],[Z]]^2)</f>
        <v>406.24590153611399</v>
      </c>
      <c r="Q505">
        <v>-249.52</v>
      </c>
      <c r="R505">
        <v>19.236499999999999</v>
      </c>
      <c r="S505">
        <v>-153.66900000000001</v>
      </c>
      <c r="T505">
        <v>89.169300000000007</v>
      </c>
      <c r="U505">
        <v>-28.827200000000001</v>
      </c>
      <c r="V505">
        <v>-11.8194</v>
      </c>
    </row>
    <row r="506" spans="1:22">
      <c r="A506">
        <v>10720</v>
      </c>
      <c r="B506">
        <v>0</v>
      </c>
      <c r="C506">
        <v>121.53700000000001</v>
      </c>
      <c r="D506">
        <v>-56.506700000000002</v>
      </c>
      <c r="E506">
        <v>-383.49900000000002</v>
      </c>
      <c r="F506">
        <v>-90.830699999999993</v>
      </c>
      <c r="G506">
        <v>28.827200000000001</v>
      </c>
      <c r="H506">
        <v>11.8194</v>
      </c>
      <c r="I506" t="e">
        <f>IF(AND(Tabelle13[[#This Row],[AreaPx]]&gt;0,NOT(Tabelle13[[#This Row],[AreaPx]]="inf")),Tabelle13[[#This Row],[AreaPx]], NA())</f>
        <v>#N/A</v>
      </c>
      <c r="J506">
        <v>0</v>
      </c>
      <c r="K506">
        <v>0</v>
      </c>
      <c r="L506">
        <v>0</v>
      </c>
      <c r="M506">
        <v>20.2013</v>
      </c>
      <c r="N506">
        <v>0</v>
      </c>
      <c r="O506">
        <f>Tabelle13[[#This Row],[Roll]]-+Tabelle13[[#This Row],[Pitch]]</f>
        <v>-17.007800000000003</v>
      </c>
      <c r="P506">
        <f>SQRT(Tabelle13[[#This Row],[X]]^2 + Tabelle13[[#This Row],[Y]]^2 +Tabelle13[[#This Row],[Z]]^2)</f>
        <v>406.24590153611399</v>
      </c>
      <c r="Q506">
        <v>-249.52</v>
      </c>
      <c r="R506">
        <v>19.236499999999999</v>
      </c>
      <c r="S506">
        <v>-153.66900000000001</v>
      </c>
      <c r="T506">
        <v>89.169300000000007</v>
      </c>
      <c r="U506">
        <v>-28.827200000000001</v>
      </c>
      <c r="V506">
        <v>-11.8194</v>
      </c>
    </row>
    <row r="507" spans="1:22">
      <c r="A507">
        <v>10731</v>
      </c>
      <c r="B507">
        <v>0</v>
      </c>
      <c r="C507">
        <v>121.53700000000001</v>
      </c>
      <c r="D507">
        <v>-56.506700000000002</v>
      </c>
      <c r="E507">
        <v>-383.49900000000002</v>
      </c>
      <c r="F507">
        <v>-90.830699999999993</v>
      </c>
      <c r="G507">
        <v>28.827200000000001</v>
      </c>
      <c r="H507">
        <v>11.8194</v>
      </c>
      <c r="I507" t="e">
        <f>IF(AND(Tabelle13[[#This Row],[AreaPx]]&gt;0,NOT(Tabelle13[[#This Row],[AreaPx]]="inf")),Tabelle13[[#This Row],[AreaPx]], NA())</f>
        <v>#N/A</v>
      </c>
      <c r="J507">
        <v>0</v>
      </c>
      <c r="K507">
        <v>0</v>
      </c>
      <c r="L507">
        <v>0</v>
      </c>
      <c r="M507">
        <v>20.2013</v>
      </c>
      <c r="N507">
        <v>0</v>
      </c>
      <c r="O507">
        <f>Tabelle13[[#This Row],[Roll]]-+Tabelle13[[#This Row],[Pitch]]</f>
        <v>-17.007800000000003</v>
      </c>
      <c r="P507">
        <f>SQRT(Tabelle13[[#This Row],[X]]^2 + Tabelle13[[#This Row],[Y]]^2 +Tabelle13[[#This Row],[Z]]^2)</f>
        <v>406.24590153611399</v>
      </c>
      <c r="Q507">
        <v>-249.52</v>
      </c>
      <c r="R507">
        <v>19.236499999999999</v>
      </c>
      <c r="S507">
        <v>-153.66900000000001</v>
      </c>
      <c r="T507">
        <v>89.169300000000007</v>
      </c>
      <c r="U507">
        <v>-28.827200000000001</v>
      </c>
      <c r="V507">
        <v>-11.8194</v>
      </c>
    </row>
    <row r="508" spans="1:22">
      <c r="A508">
        <v>10739</v>
      </c>
      <c r="B508">
        <v>0</v>
      </c>
      <c r="C508">
        <v>121.53700000000001</v>
      </c>
      <c r="D508">
        <v>-56.506700000000002</v>
      </c>
      <c r="E508">
        <v>-383.49900000000002</v>
      </c>
      <c r="F508">
        <v>-90.830699999999993</v>
      </c>
      <c r="G508">
        <v>28.827200000000001</v>
      </c>
      <c r="H508">
        <v>11.8194</v>
      </c>
      <c r="I508" t="e">
        <f>IF(AND(Tabelle13[[#This Row],[AreaPx]]&gt;0,NOT(Tabelle13[[#This Row],[AreaPx]]="inf")),Tabelle13[[#This Row],[AreaPx]], NA())</f>
        <v>#N/A</v>
      </c>
      <c r="J508">
        <v>0</v>
      </c>
      <c r="K508">
        <v>0</v>
      </c>
      <c r="L508">
        <v>0</v>
      </c>
      <c r="M508">
        <v>20.2013</v>
      </c>
      <c r="N508">
        <v>0</v>
      </c>
      <c r="O508">
        <f>Tabelle13[[#This Row],[Roll]]-+Tabelle13[[#This Row],[Pitch]]</f>
        <v>-17.007800000000003</v>
      </c>
      <c r="P508">
        <f>SQRT(Tabelle13[[#This Row],[X]]^2 + Tabelle13[[#This Row],[Y]]^2 +Tabelle13[[#This Row],[Z]]^2)</f>
        <v>406.24590153611399</v>
      </c>
      <c r="Q508">
        <v>-249.52</v>
      </c>
      <c r="R508">
        <v>19.236499999999999</v>
      </c>
      <c r="S508">
        <v>-153.66900000000001</v>
      </c>
      <c r="T508">
        <v>89.169300000000007</v>
      </c>
      <c r="U508">
        <v>-28.827200000000001</v>
      </c>
      <c r="V508">
        <v>-11.8194</v>
      </c>
    </row>
    <row r="509" spans="1:22">
      <c r="A509">
        <v>10764</v>
      </c>
      <c r="B509">
        <v>0</v>
      </c>
      <c r="C509">
        <v>121.53700000000001</v>
      </c>
      <c r="D509">
        <v>-56.506700000000002</v>
      </c>
      <c r="E509">
        <v>-383.49900000000002</v>
      </c>
      <c r="F509">
        <v>-90.830699999999993</v>
      </c>
      <c r="G509">
        <v>28.827200000000001</v>
      </c>
      <c r="H509">
        <v>11.8194</v>
      </c>
      <c r="I509" t="e">
        <f>IF(AND(Tabelle13[[#This Row],[AreaPx]]&gt;0,NOT(Tabelle13[[#This Row],[AreaPx]]="inf")),Tabelle13[[#This Row],[AreaPx]], NA())</f>
        <v>#N/A</v>
      </c>
      <c r="J509">
        <v>0</v>
      </c>
      <c r="K509">
        <v>0</v>
      </c>
      <c r="L509">
        <v>0</v>
      </c>
      <c r="M509">
        <v>20.2013</v>
      </c>
      <c r="N509">
        <v>0</v>
      </c>
      <c r="O509">
        <f>Tabelle13[[#This Row],[Roll]]-+Tabelle13[[#This Row],[Pitch]]</f>
        <v>-17.007800000000003</v>
      </c>
      <c r="P509">
        <f>SQRT(Tabelle13[[#This Row],[X]]^2 + Tabelle13[[#This Row],[Y]]^2 +Tabelle13[[#This Row],[Z]]^2)</f>
        <v>406.24590153611399</v>
      </c>
      <c r="Q509">
        <v>-249.52</v>
      </c>
      <c r="R509">
        <v>19.236499999999999</v>
      </c>
      <c r="S509">
        <v>-153.66900000000001</v>
      </c>
      <c r="T509">
        <v>89.169300000000007</v>
      </c>
      <c r="U509">
        <v>-28.827200000000001</v>
      </c>
      <c r="V509">
        <v>-11.8194</v>
      </c>
    </row>
    <row r="510" spans="1:22">
      <c r="A510">
        <v>10778</v>
      </c>
      <c r="B510">
        <v>0</v>
      </c>
      <c r="C510">
        <v>121.53700000000001</v>
      </c>
      <c r="D510">
        <v>-56.506700000000002</v>
      </c>
      <c r="E510">
        <v>-383.49900000000002</v>
      </c>
      <c r="F510">
        <v>-90.830699999999993</v>
      </c>
      <c r="G510">
        <v>28.827200000000001</v>
      </c>
      <c r="H510">
        <v>11.8194</v>
      </c>
      <c r="I510" t="e">
        <f>IF(AND(Tabelle13[[#This Row],[AreaPx]]&gt;0,NOT(Tabelle13[[#This Row],[AreaPx]]="inf")),Tabelle13[[#This Row],[AreaPx]], NA())</f>
        <v>#N/A</v>
      </c>
      <c r="J510">
        <v>0</v>
      </c>
      <c r="K510">
        <v>0</v>
      </c>
      <c r="L510">
        <v>0</v>
      </c>
      <c r="M510">
        <v>20.2013</v>
      </c>
      <c r="N510">
        <v>0</v>
      </c>
      <c r="O510">
        <f>Tabelle13[[#This Row],[Roll]]-+Tabelle13[[#This Row],[Pitch]]</f>
        <v>-17.007800000000003</v>
      </c>
      <c r="P510">
        <f>SQRT(Tabelle13[[#This Row],[X]]^2 + Tabelle13[[#This Row],[Y]]^2 +Tabelle13[[#This Row],[Z]]^2)</f>
        <v>406.24590153611399</v>
      </c>
      <c r="Q510">
        <v>-249.52</v>
      </c>
      <c r="R510">
        <v>19.236499999999999</v>
      </c>
      <c r="S510">
        <v>-153.66900000000001</v>
      </c>
      <c r="T510">
        <v>89.169300000000007</v>
      </c>
      <c r="U510">
        <v>-28.827200000000001</v>
      </c>
      <c r="V510">
        <v>-11.8194</v>
      </c>
    </row>
    <row r="511" spans="1:22">
      <c r="A511">
        <v>10802</v>
      </c>
      <c r="B511">
        <v>0</v>
      </c>
      <c r="C511">
        <v>121.53700000000001</v>
      </c>
      <c r="D511">
        <v>-56.506700000000002</v>
      </c>
      <c r="E511">
        <v>-383.49900000000002</v>
      </c>
      <c r="F511">
        <v>-90.830699999999993</v>
      </c>
      <c r="G511">
        <v>28.827200000000001</v>
      </c>
      <c r="H511">
        <v>11.8194</v>
      </c>
      <c r="I511" t="e">
        <f>IF(AND(Tabelle13[[#This Row],[AreaPx]]&gt;0,NOT(Tabelle13[[#This Row],[AreaPx]]="inf")),Tabelle13[[#This Row],[AreaPx]], NA())</f>
        <v>#N/A</v>
      </c>
      <c r="J511">
        <v>0</v>
      </c>
      <c r="K511">
        <v>0</v>
      </c>
      <c r="L511">
        <v>0</v>
      </c>
      <c r="M511">
        <v>20.2013</v>
      </c>
      <c r="N511">
        <v>0</v>
      </c>
      <c r="O511">
        <f>Tabelle13[[#This Row],[Roll]]-+Tabelle13[[#This Row],[Pitch]]</f>
        <v>-17.007800000000003</v>
      </c>
      <c r="P511">
        <f>SQRT(Tabelle13[[#This Row],[X]]^2 + Tabelle13[[#This Row],[Y]]^2 +Tabelle13[[#This Row],[Z]]^2)</f>
        <v>406.24590153611399</v>
      </c>
      <c r="Q511">
        <v>-249.52</v>
      </c>
      <c r="R511">
        <v>19.236499999999999</v>
      </c>
      <c r="S511">
        <v>-153.66900000000001</v>
      </c>
      <c r="T511">
        <v>89.169300000000007</v>
      </c>
      <c r="U511">
        <v>-28.827200000000001</v>
      </c>
      <c r="V511">
        <v>-11.8194</v>
      </c>
    </row>
    <row r="512" spans="1:22">
      <c r="A512">
        <v>10815</v>
      </c>
      <c r="B512">
        <v>0</v>
      </c>
      <c r="C512">
        <v>121.53700000000001</v>
      </c>
      <c r="D512">
        <v>-56.506700000000002</v>
      </c>
      <c r="E512">
        <v>-383.49900000000002</v>
      </c>
      <c r="F512">
        <v>-90.830699999999993</v>
      </c>
      <c r="G512">
        <v>28.827200000000001</v>
      </c>
      <c r="H512">
        <v>11.8194</v>
      </c>
      <c r="I512" t="e">
        <f>IF(AND(Tabelle13[[#This Row],[AreaPx]]&gt;0,NOT(Tabelle13[[#This Row],[AreaPx]]="inf")),Tabelle13[[#This Row],[AreaPx]], NA())</f>
        <v>#N/A</v>
      </c>
      <c r="J512">
        <v>0</v>
      </c>
      <c r="K512">
        <v>0</v>
      </c>
      <c r="L512">
        <v>0</v>
      </c>
      <c r="M512">
        <v>20.2013</v>
      </c>
      <c r="N512">
        <v>0</v>
      </c>
      <c r="O512">
        <f>Tabelle13[[#This Row],[Roll]]-+Tabelle13[[#This Row],[Pitch]]</f>
        <v>-17.007800000000003</v>
      </c>
      <c r="P512">
        <f>SQRT(Tabelle13[[#This Row],[X]]^2 + Tabelle13[[#This Row],[Y]]^2 +Tabelle13[[#This Row],[Z]]^2)</f>
        <v>406.24590153611399</v>
      </c>
      <c r="Q512">
        <v>-249.52</v>
      </c>
      <c r="R512">
        <v>19.236499999999999</v>
      </c>
      <c r="S512">
        <v>-153.66900000000001</v>
      </c>
      <c r="T512">
        <v>89.169300000000007</v>
      </c>
      <c r="U512">
        <v>-28.827200000000001</v>
      </c>
      <c r="V512">
        <v>-11.8194</v>
      </c>
    </row>
    <row r="513" spans="1:22">
      <c r="A513">
        <v>10836</v>
      </c>
      <c r="B513">
        <v>0</v>
      </c>
      <c r="C513">
        <v>121.53700000000001</v>
      </c>
      <c r="D513">
        <v>-56.506700000000002</v>
      </c>
      <c r="E513">
        <v>-383.49900000000002</v>
      </c>
      <c r="F513">
        <v>-90.830699999999993</v>
      </c>
      <c r="G513">
        <v>28.827200000000001</v>
      </c>
      <c r="H513">
        <v>11.8194</v>
      </c>
      <c r="I513" t="e">
        <f>IF(AND(Tabelle13[[#This Row],[AreaPx]]&gt;0,NOT(Tabelle13[[#This Row],[AreaPx]]="inf")),Tabelle13[[#This Row],[AreaPx]], NA())</f>
        <v>#N/A</v>
      </c>
      <c r="J513">
        <v>0</v>
      </c>
      <c r="K513">
        <v>0</v>
      </c>
      <c r="L513">
        <v>0</v>
      </c>
      <c r="M513">
        <v>20.2013</v>
      </c>
      <c r="N513">
        <v>0</v>
      </c>
      <c r="O513">
        <f>Tabelle13[[#This Row],[Roll]]-+Tabelle13[[#This Row],[Pitch]]</f>
        <v>-17.007800000000003</v>
      </c>
      <c r="P513">
        <f>SQRT(Tabelle13[[#This Row],[X]]^2 + Tabelle13[[#This Row],[Y]]^2 +Tabelle13[[#This Row],[Z]]^2)</f>
        <v>406.24590153611399</v>
      </c>
      <c r="Q513">
        <v>-249.52</v>
      </c>
      <c r="R513">
        <v>19.236499999999999</v>
      </c>
      <c r="S513">
        <v>-153.66900000000001</v>
      </c>
      <c r="T513">
        <v>89.169300000000007</v>
      </c>
      <c r="U513">
        <v>-28.827200000000001</v>
      </c>
      <c r="V513">
        <v>-11.8194</v>
      </c>
    </row>
    <row r="514" spans="1:22">
      <c r="A514">
        <v>10842</v>
      </c>
      <c r="B514">
        <v>0</v>
      </c>
      <c r="C514">
        <v>121.53700000000001</v>
      </c>
      <c r="D514">
        <v>-56.506700000000002</v>
      </c>
      <c r="E514">
        <v>-383.49900000000002</v>
      </c>
      <c r="F514">
        <v>-90.830699999999993</v>
      </c>
      <c r="G514">
        <v>28.827200000000001</v>
      </c>
      <c r="H514">
        <v>11.8194</v>
      </c>
      <c r="I514" t="e">
        <f>IF(AND(Tabelle13[[#This Row],[AreaPx]]&gt;0,NOT(Tabelle13[[#This Row],[AreaPx]]="inf")),Tabelle13[[#This Row],[AreaPx]], NA())</f>
        <v>#N/A</v>
      </c>
      <c r="J514">
        <v>0</v>
      </c>
      <c r="K514">
        <v>0</v>
      </c>
      <c r="L514">
        <v>0</v>
      </c>
      <c r="M514">
        <v>20.2013</v>
      </c>
      <c r="N514">
        <v>0</v>
      </c>
      <c r="O514">
        <f>Tabelle13[[#This Row],[Roll]]-+Tabelle13[[#This Row],[Pitch]]</f>
        <v>-17.007800000000003</v>
      </c>
      <c r="P514">
        <f>SQRT(Tabelle13[[#This Row],[X]]^2 + Tabelle13[[#This Row],[Y]]^2 +Tabelle13[[#This Row],[Z]]^2)</f>
        <v>406.24590153611399</v>
      </c>
      <c r="Q514">
        <v>-249.52</v>
      </c>
      <c r="R514">
        <v>19.236499999999999</v>
      </c>
      <c r="S514">
        <v>-153.66900000000001</v>
      </c>
      <c r="T514">
        <v>89.169300000000007</v>
      </c>
      <c r="U514">
        <v>-28.827200000000001</v>
      </c>
      <c r="V514">
        <v>-11.8194</v>
      </c>
    </row>
    <row r="515" spans="1:22">
      <c r="A515">
        <v>10861</v>
      </c>
      <c r="B515">
        <v>0</v>
      </c>
      <c r="C515">
        <v>121.53700000000001</v>
      </c>
      <c r="D515">
        <v>-56.506700000000002</v>
      </c>
      <c r="E515">
        <v>-383.49900000000002</v>
      </c>
      <c r="F515">
        <v>-90.830699999999993</v>
      </c>
      <c r="G515">
        <v>28.827200000000001</v>
      </c>
      <c r="H515">
        <v>11.8194</v>
      </c>
      <c r="I515" t="e">
        <f>IF(AND(Tabelle13[[#This Row],[AreaPx]]&gt;0,NOT(Tabelle13[[#This Row],[AreaPx]]="inf")),Tabelle13[[#This Row],[AreaPx]], NA())</f>
        <v>#N/A</v>
      </c>
      <c r="J515">
        <v>0</v>
      </c>
      <c r="K515">
        <v>0</v>
      </c>
      <c r="L515">
        <v>0</v>
      </c>
      <c r="M515">
        <v>20.2013</v>
      </c>
      <c r="N515">
        <v>0</v>
      </c>
      <c r="O515">
        <f>Tabelle13[[#This Row],[Roll]]-+Tabelle13[[#This Row],[Pitch]]</f>
        <v>-17.007800000000003</v>
      </c>
      <c r="P515">
        <f>SQRT(Tabelle13[[#This Row],[X]]^2 + Tabelle13[[#This Row],[Y]]^2 +Tabelle13[[#This Row],[Z]]^2)</f>
        <v>406.24590153611399</v>
      </c>
      <c r="Q515">
        <v>-249.52</v>
      </c>
      <c r="R515">
        <v>19.236499999999999</v>
      </c>
      <c r="S515">
        <v>-153.66900000000001</v>
      </c>
      <c r="T515">
        <v>89.169300000000007</v>
      </c>
      <c r="U515">
        <v>-28.827200000000001</v>
      </c>
      <c r="V515">
        <v>-11.8194</v>
      </c>
    </row>
    <row r="516" spans="1:22">
      <c r="A516">
        <v>10877</v>
      </c>
      <c r="B516">
        <v>0</v>
      </c>
      <c r="C516">
        <v>121.53700000000001</v>
      </c>
      <c r="D516">
        <v>-56.506700000000002</v>
      </c>
      <c r="E516">
        <v>-383.49900000000002</v>
      </c>
      <c r="F516">
        <v>-90.830699999999993</v>
      </c>
      <c r="G516">
        <v>28.827200000000001</v>
      </c>
      <c r="H516">
        <v>11.8194</v>
      </c>
      <c r="I516" t="e">
        <f>IF(AND(Tabelle13[[#This Row],[AreaPx]]&gt;0,NOT(Tabelle13[[#This Row],[AreaPx]]="inf")),Tabelle13[[#This Row],[AreaPx]], NA())</f>
        <v>#N/A</v>
      </c>
      <c r="J516">
        <v>0</v>
      </c>
      <c r="K516">
        <v>0</v>
      </c>
      <c r="L516">
        <v>0</v>
      </c>
      <c r="M516">
        <v>20.2013</v>
      </c>
      <c r="N516">
        <v>0</v>
      </c>
      <c r="O516">
        <f>Tabelle13[[#This Row],[Roll]]-+Tabelle13[[#This Row],[Pitch]]</f>
        <v>-17.007800000000003</v>
      </c>
      <c r="P516">
        <f>SQRT(Tabelle13[[#This Row],[X]]^2 + Tabelle13[[#This Row],[Y]]^2 +Tabelle13[[#This Row],[Z]]^2)</f>
        <v>406.24590153611399</v>
      </c>
      <c r="Q516">
        <v>-249.52</v>
      </c>
      <c r="R516">
        <v>19.236499999999999</v>
      </c>
      <c r="S516">
        <v>-153.66900000000001</v>
      </c>
      <c r="T516">
        <v>89.169300000000007</v>
      </c>
      <c r="U516">
        <v>-28.827200000000001</v>
      </c>
      <c r="V516">
        <v>-11.8194</v>
      </c>
    </row>
    <row r="517" spans="1:22">
      <c r="A517">
        <v>10904</v>
      </c>
      <c r="B517">
        <v>0</v>
      </c>
      <c r="C517">
        <v>121.53700000000001</v>
      </c>
      <c r="D517">
        <v>-56.506700000000002</v>
      </c>
      <c r="E517">
        <v>-383.49900000000002</v>
      </c>
      <c r="F517">
        <v>-90.830699999999993</v>
      </c>
      <c r="G517">
        <v>28.827200000000001</v>
      </c>
      <c r="H517">
        <v>11.8194</v>
      </c>
      <c r="I517" t="e">
        <f>IF(AND(Tabelle13[[#This Row],[AreaPx]]&gt;0,NOT(Tabelle13[[#This Row],[AreaPx]]="inf")),Tabelle13[[#This Row],[AreaPx]], NA())</f>
        <v>#N/A</v>
      </c>
      <c r="J517">
        <v>0</v>
      </c>
      <c r="K517">
        <v>0</v>
      </c>
      <c r="L517">
        <v>0</v>
      </c>
      <c r="M517">
        <v>20.2013</v>
      </c>
      <c r="N517">
        <v>0</v>
      </c>
      <c r="O517">
        <f>Tabelle13[[#This Row],[Roll]]-+Tabelle13[[#This Row],[Pitch]]</f>
        <v>-17.007800000000003</v>
      </c>
      <c r="P517">
        <f>SQRT(Tabelle13[[#This Row],[X]]^2 + Tabelle13[[#This Row],[Y]]^2 +Tabelle13[[#This Row],[Z]]^2)</f>
        <v>406.24590153611399</v>
      </c>
      <c r="Q517">
        <v>-249.52</v>
      </c>
      <c r="R517">
        <v>19.236499999999999</v>
      </c>
      <c r="S517">
        <v>-153.66900000000001</v>
      </c>
      <c r="T517">
        <v>89.169300000000007</v>
      </c>
      <c r="U517">
        <v>-28.827200000000001</v>
      </c>
      <c r="V517">
        <v>-11.8194</v>
      </c>
    </row>
    <row r="518" spans="1:22">
      <c r="A518">
        <v>10923</v>
      </c>
      <c r="B518">
        <v>0</v>
      </c>
      <c r="C518">
        <v>121.53700000000001</v>
      </c>
      <c r="D518">
        <v>-56.506700000000002</v>
      </c>
      <c r="E518">
        <v>-383.49900000000002</v>
      </c>
      <c r="F518">
        <v>-90.830699999999993</v>
      </c>
      <c r="G518">
        <v>28.827200000000001</v>
      </c>
      <c r="H518">
        <v>11.8194</v>
      </c>
      <c r="I518" t="e">
        <f>IF(AND(Tabelle13[[#This Row],[AreaPx]]&gt;0,NOT(Tabelle13[[#This Row],[AreaPx]]="inf")),Tabelle13[[#This Row],[AreaPx]], NA())</f>
        <v>#N/A</v>
      </c>
      <c r="J518">
        <v>0</v>
      </c>
      <c r="K518">
        <v>0</v>
      </c>
      <c r="L518">
        <v>0</v>
      </c>
      <c r="M518">
        <v>20.2013</v>
      </c>
      <c r="N518">
        <v>0</v>
      </c>
      <c r="O518">
        <f>Tabelle13[[#This Row],[Roll]]-+Tabelle13[[#This Row],[Pitch]]</f>
        <v>-17.007800000000003</v>
      </c>
      <c r="P518">
        <f>SQRT(Tabelle13[[#This Row],[X]]^2 + Tabelle13[[#This Row],[Y]]^2 +Tabelle13[[#This Row],[Z]]^2)</f>
        <v>406.24590153611399</v>
      </c>
      <c r="Q518">
        <v>-249.52</v>
      </c>
      <c r="R518">
        <v>19.236499999999999</v>
      </c>
      <c r="S518">
        <v>-153.66900000000001</v>
      </c>
      <c r="T518">
        <v>89.169300000000007</v>
      </c>
      <c r="U518">
        <v>-28.827200000000001</v>
      </c>
      <c r="V518">
        <v>-11.8194</v>
      </c>
    </row>
    <row r="519" spans="1:22">
      <c r="A519">
        <v>10948</v>
      </c>
      <c r="B519">
        <v>0</v>
      </c>
      <c r="C519">
        <v>121.53700000000001</v>
      </c>
      <c r="D519">
        <v>-56.506700000000002</v>
      </c>
      <c r="E519">
        <v>-383.49900000000002</v>
      </c>
      <c r="F519">
        <v>-90.830699999999993</v>
      </c>
      <c r="G519">
        <v>28.827200000000001</v>
      </c>
      <c r="H519">
        <v>11.8194</v>
      </c>
      <c r="I519" t="e">
        <f>IF(AND(Tabelle13[[#This Row],[AreaPx]]&gt;0,NOT(Tabelle13[[#This Row],[AreaPx]]="inf")),Tabelle13[[#This Row],[AreaPx]], NA())</f>
        <v>#N/A</v>
      </c>
      <c r="J519">
        <v>0</v>
      </c>
      <c r="K519">
        <v>0</v>
      </c>
      <c r="L519">
        <v>0</v>
      </c>
      <c r="M519">
        <v>20.2013</v>
      </c>
      <c r="N519">
        <v>0</v>
      </c>
      <c r="O519">
        <f>Tabelle13[[#This Row],[Roll]]-+Tabelle13[[#This Row],[Pitch]]</f>
        <v>-17.007800000000003</v>
      </c>
      <c r="P519">
        <f>SQRT(Tabelle13[[#This Row],[X]]^2 + Tabelle13[[#This Row],[Y]]^2 +Tabelle13[[#This Row],[Z]]^2)</f>
        <v>406.24590153611399</v>
      </c>
      <c r="Q519">
        <v>-249.52</v>
      </c>
      <c r="R519">
        <v>19.236499999999999</v>
      </c>
      <c r="S519">
        <v>-153.66900000000001</v>
      </c>
      <c r="T519">
        <v>89.169300000000007</v>
      </c>
      <c r="U519">
        <v>-28.827200000000001</v>
      </c>
      <c r="V519">
        <v>-11.8194</v>
      </c>
    </row>
    <row r="520" spans="1:22">
      <c r="A520">
        <v>10979</v>
      </c>
      <c r="B520">
        <v>0</v>
      </c>
      <c r="C520">
        <v>121.53700000000001</v>
      </c>
      <c r="D520">
        <v>-56.506700000000002</v>
      </c>
      <c r="E520">
        <v>-383.49900000000002</v>
      </c>
      <c r="F520">
        <v>-90.830699999999993</v>
      </c>
      <c r="G520">
        <v>28.827200000000001</v>
      </c>
      <c r="H520">
        <v>11.8194</v>
      </c>
      <c r="I520" t="e">
        <f>IF(AND(Tabelle13[[#This Row],[AreaPx]]&gt;0,NOT(Tabelle13[[#This Row],[AreaPx]]="inf")),Tabelle13[[#This Row],[AreaPx]], NA())</f>
        <v>#N/A</v>
      </c>
      <c r="J520">
        <v>0</v>
      </c>
      <c r="K520">
        <v>0</v>
      </c>
      <c r="L520">
        <v>0</v>
      </c>
      <c r="M520">
        <v>20.2013</v>
      </c>
      <c r="N520">
        <v>0</v>
      </c>
      <c r="O520">
        <f>Tabelle13[[#This Row],[Roll]]-+Tabelle13[[#This Row],[Pitch]]</f>
        <v>-17.007800000000003</v>
      </c>
      <c r="P520">
        <f>SQRT(Tabelle13[[#This Row],[X]]^2 + Tabelle13[[#This Row],[Y]]^2 +Tabelle13[[#This Row],[Z]]^2)</f>
        <v>406.24590153611399</v>
      </c>
      <c r="Q520">
        <v>-249.52</v>
      </c>
      <c r="R520">
        <v>19.236499999999999</v>
      </c>
      <c r="S520">
        <v>-153.66900000000001</v>
      </c>
      <c r="T520">
        <v>89.169300000000007</v>
      </c>
      <c r="U520">
        <v>-28.827200000000001</v>
      </c>
      <c r="V520">
        <v>-11.8194</v>
      </c>
    </row>
    <row r="521" spans="1:22">
      <c r="A521">
        <v>11000</v>
      </c>
      <c r="B521">
        <v>0</v>
      </c>
      <c r="C521">
        <v>121.53700000000001</v>
      </c>
      <c r="D521">
        <v>-56.506700000000002</v>
      </c>
      <c r="E521">
        <v>-383.49900000000002</v>
      </c>
      <c r="F521">
        <v>-90.830699999999993</v>
      </c>
      <c r="G521">
        <v>28.827200000000001</v>
      </c>
      <c r="H521">
        <v>11.8194</v>
      </c>
      <c r="I521" t="e">
        <f>IF(AND(Tabelle13[[#This Row],[AreaPx]]&gt;0,NOT(Tabelle13[[#This Row],[AreaPx]]="inf")),Tabelle13[[#This Row],[AreaPx]], NA())</f>
        <v>#N/A</v>
      </c>
      <c r="J521">
        <v>0</v>
      </c>
      <c r="K521">
        <v>0</v>
      </c>
      <c r="L521">
        <v>0</v>
      </c>
      <c r="M521">
        <v>20.2013</v>
      </c>
      <c r="N521">
        <v>0</v>
      </c>
      <c r="O521">
        <f>Tabelle13[[#This Row],[Roll]]-+Tabelle13[[#This Row],[Pitch]]</f>
        <v>-17.007800000000003</v>
      </c>
      <c r="P521">
        <f>SQRT(Tabelle13[[#This Row],[X]]^2 + Tabelle13[[#This Row],[Y]]^2 +Tabelle13[[#This Row],[Z]]^2)</f>
        <v>406.24590153611399</v>
      </c>
      <c r="Q521">
        <v>-249.52</v>
      </c>
      <c r="R521">
        <v>19.236499999999999</v>
      </c>
      <c r="S521">
        <v>-153.66900000000001</v>
      </c>
      <c r="T521">
        <v>89.169300000000007</v>
      </c>
      <c r="U521">
        <v>-28.827200000000001</v>
      </c>
      <c r="V521">
        <v>-11.8194</v>
      </c>
    </row>
    <row r="522" spans="1:22">
      <c r="A522">
        <v>11011</v>
      </c>
      <c r="B522">
        <v>0</v>
      </c>
      <c r="C522">
        <v>121.53700000000001</v>
      </c>
      <c r="D522">
        <v>-56.506700000000002</v>
      </c>
      <c r="E522">
        <v>-383.49900000000002</v>
      </c>
      <c r="F522">
        <v>-90.830699999999993</v>
      </c>
      <c r="G522">
        <v>28.827200000000001</v>
      </c>
      <c r="H522">
        <v>11.8194</v>
      </c>
      <c r="I522" t="e">
        <f>IF(AND(Tabelle13[[#This Row],[AreaPx]]&gt;0,NOT(Tabelle13[[#This Row],[AreaPx]]="inf")),Tabelle13[[#This Row],[AreaPx]], NA())</f>
        <v>#N/A</v>
      </c>
      <c r="J522">
        <v>0</v>
      </c>
      <c r="K522">
        <v>0</v>
      </c>
      <c r="L522">
        <v>0</v>
      </c>
      <c r="M522">
        <v>20.2013</v>
      </c>
      <c r="N522">
        <v>0</v>
      </c>
      <c r="O522">
        <f>Tabelle13[[#This Row],[Roll]]-+Tabelle13[[#This Row],[Pitch]]</f>
        <v>-17.007800000000003</v>
      </c>
      <c r="P522">
        <f>SQRT(Tabelle13[[#This Row],[X]]^2 + Tabelle13[[#This Row],[Y]]^2 +Tabelle13[[#This Row],[Z]]^2)</f>
        <v>406.24590153611399</v>
      </c>
      <c r="Q522">
        <v>-249.52</v>
      </c>
      <c r="R522">
        <v>19.236499999999999</v>
      </c>
      <c r="S522">
        <v>-153.66900000000001</v>
      </c>
      <c r="T522">
        <v>89.169300000000007</v>
      </c>
      <c r="U522">
        <v>-28.827200000000001</v>
      </c>
      <c r="V522">
        <v>-11.8194</v>
      </c>
    </row>
    <row r="523" spans="1:22">
      <c r="A523">
        <v>11042</v>
      </c>
      <c r="B523">
        <v>0</v>
      </c>
      <c r="C523">
        <v>121.53700000000001</v>
      </c>
      <c r="D523">
        <v>-56.506700000000002</v>
      </c>
      <c r="E523">
        <v>-383.49900000000002</v>
      </c>
      <c r="F523">
        <v>-90.830699999999993</v>
      </c>
      <c r="G523">
        <v>28.827200000000001</v>
      </c>
      <c r="H523">
        <v>11.8194</v>
      </c>
      <c r="I523" t="e">
        <f>IF(AND(Tabelle13[[#This Row],[AreaPx]]&gt;0,NOT(Tabelle13[[#This Row],[AreaPx]]="inf")),Tabelle13[[#This Row],[AreaPx]], NA())</f>
        <v>#N/A</v>
      </c>
      <c r="J523">
        <v>0</v>
      </c>
      <c r="K523">
        <v>0</v>
      </c>
      <c r="L523">
        <v>0</v>
      </c>
      <c r="M523">
        <v>20.2013</v>
      </c>
      <c r="N523">
        <v>0</v>
      </c>
      <c r="O523">
        <f>Tabelle13[[#This Row],[Roll]]-+Tabelle13[[#This Row],[Pitch]]</f>
        <v>-17.007800000000003</v>
      </c>
      <c r="P523">
        <f>SQRT(Tabelle13[[#This Row],[X]]^2 + Tabelle13[[#This Row],[Y]]^2 +Tabelle13[[#This Row],[Z]]^2)</f>
        <v>406.24590153611399</v>
      </c>
      <c r="Q523">
        <v>-249.52</v>
      </c>
      <c r="R523">
        <v>19.236499999999999</v>
      </c>
      <c r="S523">
        <v>-153.66900000000001</v>
      </c>
      <c r="T523">
        <v>89.169300000000007</v>
      </c>
      <c r="U523">
        <v>-28.827200000000001</v>
      </c>
      <c r="V523">
        <v>-11.8194</v>
      </c>
    </row>
    <row r="524" spans="1:22">
      <c r="A524">
        <v>11069</v>
      </c>
      <c r="B524">
        <v>0</v>
      </c>
      <c r="C524">
        <v>121.53700000000001</v>
      </c>
      <c r="D524">
        <v>-56.506700000000002</v>
      </c>
      <c r="E524">
        <v>-383.49900000000002</v>
      </c>
      <c r="F524">
        <v>-90.830699999999993</v>
      </c>
      <c r="G524">
        <v>28.827200000000001</v>
      </c>
      <c r="H524">
        <v>11.8194</v>
      </c>
      <c r="I524" t="e">
        <f>IF(AND(Tabelle13[[#This Row],[AreaPx]]&gt;0,NOT(Tabelle13[[#This Row],[AreaPx]]="inf")),Tabelle13[[#This Row],[AreaPx]], NA())</f>
        <v>#N/A</v>
      </c>
      <c r="J524">
        <v>0</v>
      </c>
      <c r="K524">
        <v>0</v>
      </c>
      <c r="L524">
        <v>0</v>
      </c>
      <c r="M524">
        <v>20.2013</v>
      </c>
      <c r="N524">
        <v>0</v>
      </c>
      <c r="O524">
        <f>Tabelle13[[#This Row],[Roll]]-+Tabelle13[[#This Row],[Pitch]]</f>
        <v>-17.007800000000003</v>
      </c>
      <c r="P524">
        <f>SQRT(Tabelle13[[#This Row],[X]]^2 + Tabelle13[[#This Row],[Y]]^2 +Tabelle13[[#This Row],[Z]]^2)</f>
        <v>406.24590153611399</v>
      </c>
      <c r="Q524">
        <v>-249.52</v>
      </c>
      <c r="R524">
        <v>19.236499999999999</v>
      </c>
      <c r="S524">
        <v>-153.66900000000001</v>
      </c>
      <c r="T524">
        <v>89.169300000000007</v>
      </c>
      <c r="U524">
        <v>-28.827200000000001</v>
      </c>
      <c r="V524">
        <v>-11.8194</v>
      </c>
    </row>
    <row r="525" spans="1:22">
      <c r="A525">
        <v>11083</v>
      </c>
      <c r="B525">
        <v>0</v>
      </c>
      <c r="C525">
        <v>121.53700000000001</v>
      </c>
      <c r="D525">
        <v>-56.506700000000002</v>
      </c>
      <c r="E525">
        <v>-383.49900000000002</v>
      </c>
      <c r="F525">
        <v>-90.830699999999993</v>
      </c>
      <c r="G525">
        <v>28.827200000000001</v>
      </c>
      <c r="H525">
        <v>11.8194</v>
      </c>
      <c r="I525" t="e">
        <f>IF(AND(Tabelle13[[#This Row],[AreaPx]]&gt;0,NOT(Tabelle13[[#This Row],[AreaPx]]="inf")),Tabelle13[[#This Row],[AreaPx]], NA())</f>
        <v>#N/A</v>
      </c>
      <c r="J525">
        <v>0</v>
      </c>
      <c r="K525">
        <v>0</v>
      </c>
      <c r="L525">
        <v>0</v>
      </c>
      <c r="M525">
        <v>20.2013</v>
      </c>
      <c r="N525">
        <v>0</v>
      </c>
      <c r="O525">
        <f>Tabelle13[[#This Row],[Roll]]-+Tabelle13[[#This Row],[Pitch]]</f>
        <v>-17.007800000000003</v>
      </c>
      <c r="P525">
        <f>SQRT(Tabelle13[[#This Row],[X]]^2 + Tabelle13[[#This Row],[Y]]^2 +Tabelle13[[#This Row],[Z]]^2)</f>
        <v>406.24590153611399</v>
      </c>
      <c r="Q525">
        <v>-249.52</v>
      </c>
      <c r="R525">
        <v>19.236499999999999</v>
      </c>
      <c r="S525">
        <v>-153.66900000000001</v>
      </c>
      <c r="T525">
        <v>89.169300000000007</v>
      </c>
      <c r="U525">
        <v>-28.827200000000001</v>
      </c>
      <c r="V525">
        <v>-11.8194</v>
      </c>
    </row>
    <row r="526" spans="1:22">
      <c r="A526">
        <v>11104</v>
      </c>
      <c r="B526">
        <v>0</v>
      </c>
      <c r="C526">
        <v>121.53700000000001</v>
      </c>
      <c r="D526">
        <v>-56.506700000000002</v>
      </c>
      <c r="E526">
        <v>-383.49900000000002</v>
      </c>
      <c r="F526">
        <v>-90.830699999999993</v>
      </c>
      <c r="G526">
        <v>28.827200000000001</v>
      </c>
      <c r="H526">
        <v>11.8194</v>
      </c>
      <c r="I526" t="e">
        <f>IF(AND(Tabelle13[[#This Row],[AreaPx]]&gt;0,NOT(Tabelle13[[#This Row],[AreaPx]]="inf")),Tabelle13[[#This Row],[AreaPx]], NA())</f>
        <v>#N/A</v>
      </c>
      <c r="J526">
        <v>0</v>
      </c>
      <c r="K526">
        <v>0</v>
      </c>
      <c r="L526">
        <v>0</v>
      </c>
      <c r="M526">
        <v>20.2013</v>
      </c>
      <c r="N526">
        <v>0</v>
      </c>
      <c r="O526">
        <f>Tabelle13[[#This Row],[Roll]]-+Tabelle13[[#This Row],[Pitch]]</f>
        <v>-17.007800000000003</v>
      </c>
      <c r="P526">
        <f>SQRT(Tabelle13[[#This Row],[X]]^2 + Tabelle13[[#This Row],[Y]]^2 +Tabelle13[[#This Row],[Z]]^2)</f>
        <v>406.24590153611399</v>
      </c>
      <c r="Q526">
        <v>-249.52</v>
      </c>
      <c r="R526">
        <v>19.236499999999999</v>
      </c>
      <c r="S526">
        <v>-153.66900000000001</v>
      </c>
      <c r="T526">
        <v>89.169300000000007</v>
      </c>
      <c r="U526">
        <v>-28.827200000000001</v>
      </c>
      <c r="V526">
        <v>-11.8194</v>
      </c>
    </row>
    <row r="527" spans="1:22">
      <c r="A527">
        <v>11119</v>
      </c>
      <c r="B527">
        <v>0</v>
      </c>
      <c r="C527">
        <v>121.53700000000001</v>
      </c>
      <c r="D527">
        <v>-56.506700000000002</v>
      </c>
      <c r="E527">
        <v>-383.49900000000002</v>
      </c>
      <c r="F527">
        <v>-90.830699999999993</v>
      </c>
      <c r="G527">
        <v>28.827200000000001</v>
      </c>
      <c r="H527">
        <v>11.8194</v>
      </c>
      <c r="I527" t="e">
        <f>IF(AND(Tabelle13[[#This Row],[AreaPx]]&gt;0,NOT(Tabelle13[[#This Row],[AreaPx]]="inf")),Tabelle13[[#This Row],[AreaPx]], NA())</f>
        <v>#N/A</v>
      </c>
      <c r="J527">
        <v>0</v>
      </c>
      <c r="K527">
        <v>0</v>
      </c>
      <c r="L527">
        <v>0</v>
      </c>
      <c r="M527">
        <v>20.2013</v>
      </c>
      <c r="N527">
        <v>0</v>
      </c>
      <c r="O527">
        <f>Tabelle13[[#This Row],[Roll]]-+Tabelle13[[#This Row],[Pitch]]</f>
        <v>-17.007800000000003</v>
      </c>
      <c r="P527">
        <f>SQRT(Tabelle13[[#This Row],[X]]^2 + Tabelle13[[#This Row],[Y]]^2 +Tabelle13[[#This Row],[Z]]^2)</f>
        <v>406.24590153611399</v>
      </c>
      <c r="Q527">
        <v>-249.52</v>
      </c>
      <c r="R527">
        <v>19.236499999999999</v>
      </c>
      <c r="S527">
        <v>-153.66900000000001</v>
      </c>
      <c r="T527">
        <v>89.169300000000007</v>
      </c>
      <c r="U527">
        <v>-28.827200000000001</v>
      </c>
      <c r="V527">
        <v>-11.8194</v>
      </c>
    </row>
    <row r="528" spans="1:22">
      <c r="A528">
        <v>11143</v>
      </c>
      <c r="B528">
        <v>0</v>
      </c>
      <c r="C528">
        <v>121.53700000000001</v>
      </c>
      <c r="D528">
        <v>-56.506700000000002</v>
      </c>
      <c r="E528">
        <v>-383.49900000000002</v>
      </c>
      <c r="F528">
        <v>-90.830699999999993</v>
      </c>
      <c r="G528">
        <v>28.827200000000001</v>
      </c>
      <c r="H528">
        <v>11.8194</v>
      </c>
      <c r="I528" t="e">
        <f>IF(AND(Tabelle13[[#This Row],[AreaPx]]&gt;0,NOT(Tabelle13[[#This Row],[AreaPx]]="inf")),Tabelle13[[#This Row],[AreaPx]], NA())</f>
        <v>#N/A</v>
      </c>
      <c r="J528">
        <v>0</v>
      </c>
      <c r="K528">
        <v>0</v>
      </c>
      <c r="L528">
        <v>0</v>
      </c>
      <c r="M528">
        <v>20.2013</v>
      </c>
      <c r="N528">
        <v>0</v>
      </c>
      <c r="O528">
        <f>Tabelle13[[#This Row],[Roll]]-+Tabelle13[[#This Row],[Pitch]]</f>
        <v>-17.007800000000003</v>
      </c>
      <c r="P528">
        <f>SQRT(Tabelle13[[#This Row],[X]]^2 + Tabelle13[[#This Row],[Y]]^2 +Tabelle13[[#This Row],[Z]]^2)</f>
        <v>406.24590153611399</v>
      </c>
      <c r="Q528">
        <v>-249.52</v>
      </c>
      <c r="R528">
        <v>19.236499999999999</v>
      </c>
      <c r="S528">
        <v>-153.66900000000001</v>
      </c>
      <c r="T528">
        <v>89.169300000000007</v>
      </c>
      <c r="U528">
        <v>-28.827200000000001</v>
      </c>
      <c r="V528">
        <v>-11.8194</v>
      </c>
    </row>
    <row r="529" spans="1:22">
      <c r="A529">
        <v>11162</v>
      </c>
      <c r="B529">
        <v>0</v>
      </c>
      <c r="C529">
        <v>121.53700000000001</v>
      </c>
      <c r="D529">
        <v>-56.506700000000002</v>
      </c>
      <c r="E529">
        <v>-383.49900000000002</v>
      </c>
      <c r="F529">
        <v>-90.830699999999993</v>
      </c>
      <c r="G529">
        <v>28.827200000000001</v>
      </c>
      <c r="H529">
        <v>11.8194</v>
      </c>
      <c r="I529" t="e">
        <f>IF(AND(Tabelle13[[#This Row],[AreaPx]]&gt;0,NOT(Tabelle13[[#This Row],[AreaPx]]="inf")),Tabelle13[[#This Row],[AreaPx]], NA())</f>
        <v>#N/A</v>
      </c>
      <c r="J529">
        <v>0</v>
      </c>
      <c r="K529">
        <v>0</v>
      </c>
      <c r="L529">
        <v>0</v>
      </c>
      <c r="M529">
        <v>20.2013</v>
      </c>
      <c r="N529">
        <v>0</v>
      </c>
      <c r="O529">
        <f>Tabelle13[[#This Row],[Roll]]-+Tabelle13[[#This Row],[Pitch]]</f>
        <v>-17.007800000000003</v>
      </c>
      <c r="P529">
        <f>SQRT(Tabelle13[[#This Row],[X]]^2 + Tabelle13[[#This Row],[Y]]^2 +Tabelle13[[#This Row],[Z]]^2)</f>
        <v>406.24590153611399</v>
      </c>
      <c r="Q529">
        <v>-249.52</v>
      </c>
      <c r="R529">
        <v>19.236499999999999</v>
      </c>
      <c r="S529">
        <v>-153.66900000000001</v>
      </c>
      <c r="T529">
        <v>89.169300000000007</v>
      </c>
      <c r="U529">
        <v>-28.827200000000001</v>
      </c>
      <c r="V529">
        <v>-11.8194</v>
      </c>
    </row>
    <row r="530" spans="1:22">
      <c r="A530">
        <v>11173</v>
      </c>
      <c r="B530">
        <v>0</v>
      </c>
      <c r="C530">
        <v>121.53700000000001</v>
      </c>
      <c r="D530">
        <v>-56.506700000000002</v>
      </c>
      <c r="E530">
        <v>-383.49900000000002</v>
      </c>
      <c r="F530">
        <v>-90.830699999999993</v>
      </c>
      <c r="G530">
        <v>28.827200000000001</v>
      </c>
      <c r="H530">
        <v>11.8194</v>
      </c>
      <c r="I530" t="e">
        <f>IF(AND(Tabelle13[[#This Row],[AreaPx]]&gt;0,NOT(Tabelle13[[#This Row],[AreaPx]]="inf")),Tabelle13[[#This Row],[AreaPx]], NA())</f>
        <v>#N/A</v>
      </c>
      <c r="J530">
        <v>0</v>
      </c>
      <c r="K530">
        <v>0</v>
      </c>
      <c r="L530">
        <v>0</v>
      </c>
      <c r="M530">
        <v>20.2013</v>
      </c>
      <c r="N530">
        <v>0</v>
      </c>
      <c r="O530">
        <f>Tabelle13[[#This Row],[Roll]]-+Tabelle13[[#This Row],[Pitch]]</f>
        <v>-17.007800000000003</v>
      </c>
      <c r="P530">
        <f>SQRT(Tabelle13[[#This Row],[X]]^2 + Tabelle13[[#This Row],[Y]]^2 +Tabelle13[[#This Row],[Z]]^2)</f>
        <v>406.24590153611399</v>
      </c>
      <c r="Q530">
        <v>-249.52</v>
      </c>
      <c r="R530">
        <v>19.236499999999999</v>
      </c>
      <c r="S530">
        <v>-153.66900000000001</v>
      </c>
      <c r="T530">
        <v>89.169300000000007</v>
      </c>
      <c r="U530">
        <v>-28.827200000000001</v>
      </c>
      <c r="V530">
        <v>-11.8194</v>
      </c>
    </row>
    <row r="531" spans="1:22">
      <c r="A531">
        <v>11197</v>
      </c>
      <c r="B531">
        <v>0</v>
      </c>
      <c r="C531">
        <v>121.53700000000001</v>
      </c>
      <c r="D531">
        <v>-56.506700000000002</v>
      </c>
      <c r="E531">
        <v>-383.49900000000002</v>
      </c>
      <c r="F531">
        <v>-90.830699999999993</v>
      </c>
      <c r="G531">
        <v>28.827200000000001</v>
      </c>
      <c r="H531">
        <v>11.8194</v>
      </c>
      <c r="I531" t="e">
        <f>IF(AND(Tabelle13[[#This Row],[AreaPx]]&gt;0,NOT(Tabelle13[[#This Row],[AreaPx]]="inf")),Tabelle13[[#This Row],[AreaPx]], NA())</f>
        <v>#N/A</v>
      </c>
      <c r="J531">
        <v>0</v>
      </c>
      <c r="K531">
        <v>0</v>
      </c>
      <c r="L531">
        <v>0</v>
      </c>
      <c r="M531">
        <v>20.2013</v>
      </c>
      <c r="N531">
        <v>0</v>
      </c>
      <c r="O531">
        <f>Tabelle13[[#This Row],[Roll]]-+Tabelle13[[#This Row],[Pitch]]</f>
        <v>-17.007800000000003</v>
      </c>
      <c r="P531">
        <f>SQRT(Tabelle13[[#This Row],[X]]^2 + Tabelle13[[#This Row],[Y]]^2 +Tabelle13[[#This Row],[Z]]^2)</f>
        <v>406.24590153611399</v>
      </c>
      <c r="Q531">
        <v>-249.52</v>
      </c>
      <c r="R531">
        <v>19.236499999999999</v>
      </c>
      <c r="S531">
        <v>-153.66900000000001</v>
      </c>
      <c r="T531">
        <v>89.169300000000007</v>
      </c>
      <c r="U531">
        <v>-28.827200000000001</v>
      </c>
      <c r="V531">
        <v>-11.8194</v>
      </c>
    </row>
    <row r="532" spans="1:22">
      <c r="A532">
        <v>11208</v>
      </c>
      <c r="B532">
        <v>0</v>
      </c>
      <c r="C532">
        <v>121.53700000000001</v>
      </c>
      <c r="D532">
        <v>-56.506700000000002</v>
      </c>
      <c r="E532">
        <v>-383.49900000000002</v>
      </c>
      <c r="F532">
        <v>-90.830699999999993</v>
      </c>
      <c r="G532">
        <v>28.827200000000001</v>
      </c>
      <c r="H532">
        <v>11.8194</v>
      </c>
      <c r="I532" t="e">
        <f>IF(AND(Tabelle13[[#This Row],[AreaPx]]&gt;0,NOT(Tabelle13[[#This Row],[AreaPx]]="inf")),Tabelle13[[#This Row],[AreaPx]], NA())</f>
        <v>#N/A</v>
      </c>
      <c r="J532">
        <v>0</v>
      </c>
      <c r="K532">
        <v>0</v>
      </c>
      <c r="L532">
        <v>0</v>
      </c>
      <c r="M532">
        <v>20.2013</v>
      </c>
      <c r="N532">
        <v>0</v>
      </c>
      <c r="O532">
        <f>Tabelle13[[#This Row],[Roll]]-+Tabelle13[[#This Row],[Pitch]]</f>
        <v>-17.007800000000003</v>
      </c>
      <c r="P532">
        <f>SQRT(Tabelle13[[#This Row],[X]]^2 + Tabelle13[[#This Row],[Y]]^2 +Tabelle13[[#This Row],[Z]]^2)</f>
        <v>406.24590153611399</v>
      </c>
      <c r="Q532">
        <v>-249.52</v>
      </c>
      <c r="R532">
        <v>19.236499999999999</v>
      </c>
      <c r="S532">
        <v>-153.66900000000001</v>
      </c>
      <c r="T532">
        <v>89.169300000000007</v>
      </c>
      <c r="U532">
        <v>-28.827200000000001</v>
      </c>
      <c r="V532">
        <v>-11.8194</v>
      </c>
    </row>
    <row r="533" spans="1:22">
      <c r="A533">
        <v>11231</v>
      </c>
      <c r="B533">
        <v>0</v>
      </c>
      <c r="C533">
        <v>121.53700000000001</v>
      </c>
      <c r="D533">
        <v>-56.506700000000002</v>
      </c>
      <c r="E533">
        <v>-383.49900000000002</v>
      </c>
      <c r="F533">
        <v>-90.830699999999993</v>
      </c>
      <c r="G533">
        <v>28.827200000000001</v>
      </c>
      <c r="H533">
        <v>11.8194</v>
      </c>
      <c r="I533" t="e">
        <f>IF(AND(Tabelle13[[#This Row],[AreaPx]]&gt;0,NOT(Tabelle13[[#This Row],[AreaPx]]="inf")),Tabelle13[[#This Row],[AreaPx]], NA())</f>
        <v>#N/A</v>
      </c>
      <c r="J533">
        <v>0</v>
      </c>
      <c r="K533">
        <v>0</v>
      </c>
      <c r="L533">
        <v>0</v>
      </c>
      <c r="M533">
        <v>20.2013</v>
      </c>
      <c r="N533">
        <v>0</v>
      </c>
      <c r="O533">
        <f>Tabelle13[[#This Row],[Roll]]-+Tabelle13[[#This Row],[Pitch]]</f>
        <v>-17.007800000000003</v>
      </c>
      <c r="P533">
        <f>SQRT(Tabelle13[[#This Row],[X]]^2 + Tabelle13[[#This Row],[Y]]^2 +Tabelle13[[#This Row],[Z]]^2)</f>
        <v>406.24590153611399</v>
      </c>
      <c r="Q533">
        <v>-249.52</v>
      </c>
      <c r="R533">
        <v>19.236499999999999</v>
      </c>
      <c r="S533">
        <v>-153.66900000000001</v>
      </c>
      <c r="T533">
        <v>89.169300000000007</v>
      </c>
      <c r="U533">
        <v>-28.827200000000001</v>
      </c>
      <c r="V533">
        <v>-11.8194</v>
      </c>
    </row>
    <row r="534" spans="1:22">
      <c r="A534">
        <v>11244</v>
      </c>
      <c r="B534">
        <v>0</v>
      </c>
      <c r="C534">
        <v>121.53700000000001</v>
      </c>
      <c r="D534">
        <v>-56.506700000000002</v>
      </c>
      <c r="E534">
        <v>-383.49900000000002</v>
      </c>
      <c r="F534">
        <v>-90.830699999999993</v>
      </c>
      <c r="G534">
        <v>28.827200000000001</v>
      </c>
      <c r="H534">
        <v>11.8194</v>
      </c>
      <c r="I534" t="e">
        <f>IF(AND(Tabelle13[[#This Row],[AreaPx]]&gt;0,NOT(Tabelle13[[#This Row],[AreaPx]]="inf")),Tabelle13[[#This Row],[AreaPx]], NA())</f>
        <v>#N/A</v>
      </c>
      <c r="J534">
        <v>0</v>
      </c>
      <c r="K534">
        <v>0</v>
      </c>
      <c r="L534">
        <v>0</v>
      </c>
      <c r="M534">
        <v>20.2013</v>
      </c>
      <c r="N534">
        <v>0</v>
      </c>
      <c r="O534">
        <f>Tabelle13[[#This Row],[Roll]]-+Tabelle13[[#This Row],[Pitch]]</f>
        <v>-17.007800000000003</v>
      </c>
      <c r="P534">
        <f>SQRT(Tabelle13[[#This Row],[X]]^2 + Tabelle13[[#This Row],[Y]]^2 +Tabelle13[[#This Row],[Z]]^2)</f>
        <v>406.24590153611399</v>
      </c>
      <c r="Q534">
        <v>-249.52</v>
      </c>
      <c r="R534">
        <v>19.236499999999999</v>
      </c>
      <c r="S534">
        <v>-153.66900000000001</v>
      </c>
      <c r="T534">
        <v>89.169300000000007</v>
      </c>
      <c r="U534">
        <v>-28.827200000000001</v>
      </c>
      <c r="V534">
        <v>-11.8194</v>
      </c>
    </row>
    <row r="535" spans="1:22">
      <c r="A535">
        <v>11277</v>
      </c>
      <c r="B535">
        <v>0</v>
      </c>
      <c r="C535">
        <v>121.53700000000001</v>
      </c>
      <c r="D535">
        <v>-56.506700000000002</v>
      </c>
      <c r="E535">
        <v>-383.49900000000002</v>
      </c>
      <c r="F535">
        <v>-90.830699999999993</v>
      </c>
      <c r="G535">
        <v>28.827200000000001</v>
      </c>
      <c r="H535">
        <v>11.8194</v>
      </c>
      <c r="I535" t="e">
        <f>IF(AND(Tabelle13[[#This Row],[AreaPx]]&gt;0,NOT(Tabelle13[[#This Row],[AreaPx]]="inf")),Tabelle13[[#This Row],[AreaPx]], NA())</f>
        <v>#N/A</v>
      </c>
      <c r="J535">
        <v>0</v>
      </c>
      <c r="K535">
        <v>0</v>
      </c>
      <c r="L535">
        <v>0</v>
      </c>
      <c r="M535">
        <v>20.2013</v>
      </c>
      <c r="N535">
        <v>0</v>
      </c>
      <c r="O535">
        <f>Tabelle13[[#This Row],[Roll]]-+Tabelle13[[#This Row],[Pitch]]</f>
        <v>-17.007800000000003</v>
      </c>
      <c r="P535">
        <f>SQRT(Tabelle13[[#This Row],[X]]^2 + Tabelle13[[#This Row],[Y]]^2 +Tabelle13[[#This Row],[Z]]^2)</f>
        <v>406.24590153611399</v>
      </c>
      <c r="Q535">
        <v>-249.52</v>
      </c>
      <c r="R535">
        <v>19.236499999999999</v>
      </c>
      <c r="S535">
        <v>-153.66900000000001</v>
      </c>
      <c r="T535">
        <v>89.169300000000007</v>
      </c>
      <c r="U535">
        <v>-28.827200000000001</v>
      </c>
      <c r="V535">
        <v>-11.8194</v>
      </c>
    </row>
    <row r="536" spans="1:22">
      <c r="A536">
        <v>11303</v>
      </c>
      <c r="B536">
        <v>0</v>
      </c>
      <c r="C536">
        <v>121.53700000000001</v>
      </c>
      <c r="D536">
        <v>-56.506700000000002</v>
      </c>
      <c r="E536">
        <v>-383.49900000000002</v>
      </c>
      <c r="F536">
        <v>-90.830699999999993</v>
      </c>
      <c r="G536">
        <v>28.827200000000001</v>
      </c>
      <c r="H536">
        <v>11.8194</v>
      </c>
      <c r="I536" t="e">
        <f>IF(AND(Tabelle13[[#This Row],[AreaPx]]&gt;0,NOT(Tabelle13[[#This Row],[AreaPx]]="inf")),Tabelle13[[#This Row],[AreaPx]], NA())</f>
        <v>#N/A</v>
      </c>
      <c r="J536">
        <v>0</v>
      </c>
      <c r="K536">
        <v>0</v>
      </c>
      <c r="L536">
        <v>0</v>
      </c>
      <c r="M536">
        <v>20.2013</v>
      </c>
      <c r="N536">
        <v>0</v>
      </c>
      <c r="O536">
        <f>Tabelle13[[#This Row],[Roll]]-+Tabelle13[[#This Row],[Pitch]]</f>
        <v>-17.007800000000003</v>
      </c>
      <c r="P536">
        <f>SQRT(Tabelle13[[#This Row],[X]]^2 + Tabelle13[[#This Row],[Y]]^2 +Tabelle13[[#This Row],[Z]]^2)</f>
        <v>406.24590153611399</v>
      </c>
      <c r="Q536">
        <v>-249.52</v>
      </c>
      <c r="R536">
        <v>19.236499999999999</v>
      </c>
      <c r="S536">
        <v>-153.66900000000001</v>
      </c>
      <c r="T536">
        <v>89.169300000000007</v>
      </c>
      <c r="U536">
        <v>-28.827200000000001</v>
      </c>
      <c r="V536">
        <v>-11.8194</v>
      </c>
    </row>
    <row r="537" spans="1:22">
      <c r="A537">
        <v>11320</v>
      </c>
      <c r="B537">
        <v>0</v>
      </c>
      <c r="C537">
        <v>121.53700000000001</v>
      </c>
      <c r="D537">
        <v>-56.506700000000002</v>
      </c>
      <c r="E537">
        <v>-383.49900000000002</v>
      </c>
      <c r="F537">
        <v>-90.830699999999993</v>
      </c>
      <c r="G537">
        <v>28.827200000000001</v>
      </c>
      <c r="H537">
        <v>11.8194</v>
      </c>
      <c r="I537" t="e">
        <f>IF(AND(Tabelle13[[#This Row],[AreaPx]]&gt;0,NOT(Tabelle13[[#This Row],[AreaPx]]="inf")),Tabelle13[[#This Row],[AreaPx]], NA())</f>
        <v>#N/A</v>
      </c>
      <c r="J537">
        <v>0</v>
      </c>
      <c r="K537">
        <v>0</v>
      </c>
      <c r="L537">
        <v>0</v>
      </c>
      <c r="M537">
        <v>20.2013</v>
      </c>
      <c r="N537">
        <v>0</v>
      </c>
      <c r="O537">
        <f>Tabelle13[[#This Row],[Roll]]-+Tabelle13[[#This Row],[Pitch]]</f>
        <v>-17.007800000000003</v>
      </c>
      <c r="P537">
        <f>SQRT(Tabelle13[[#This Row],[X]]^2 + Tabelle13[[#This Row],[Y]]^2 +Tabelle13[[#This Row],[Z]]^2)</f>
        <v>406.24590153611399</v>
      </c>
      <c r="Q537">
        <v>-249.52</v>
      </c>
      <c r="R537">
        <v>19.236499999999999</v>
      </c>
      <c r="S537">
        <v>-153.66900000000001</v>
      </c>
      <c r="T537">
        <v>89.169300000000007</v>
      </c>
      <c r="U537">
        <v>-28.827200000000001</v>
      </c>
      <c r="V537">
        <v>-11.8194</v>
      </c>
    </row>
    <row r="538" spans="1:22">
      <c r="A538">
        <v>11343</v>
      </c>
      <c r="B538">
        <v>0</v>
      </c>
      <c r="C538">
        <v>121.53700000000001</v>
      </c>
      <c r="D538">
        <v>-56.506700000000002</v>
      </c>
      <c r="E538">
        <v>-383.49900000000002</v>
      </c>
      <c r="F538">
        <v>-90.830699999999993</v>
      </c>
      <c r="G538">
        <v>28.827200000000001</v>
      </c>
      <c r="H538">
        <v>11.8194</v>
      </c>
      <c r="I538" t="e">
        <f>IF(AND(Tabelle13[[#This Row],[AreaPx]]&gt;0,NOT(Tabelle13[[#This Row],[AreaPx]]="inf")),Tabelle13[[#This Row],[AreaPx]], NA())</f>
        <v>#N/A</v>
      </c>
      <c r="J538">
        <v>0</v>
      </c>
      <c r="K538">
        <v>0</v>
      </c>
      <c r="L538">
        <v>0</v>
      </c>
      <c r="M538">
        <v>20.2013</v>
      </c>
      <c r="N538">
        <v>0</v>
      </c>
      <c r="O538">
        <f>Tabelle13[[#This Row],[Roll]]-+Tabelle13[[#This Row],[Pitch]]</f>
        <v>-17.007800000000003</v>
      </c>
      <c r="P538">
        <f>SQRT(Tabelle13[[#This Row],[X]]^2 + Tabelle13[[#This Row],[Y]]^2 +Tabelle13[[#This Row],[Z]]^2)</f>
        <v>406.24590153611399</v>
      </c>
      <c r="Q538">
        <v>-249.52</v>
      </c>
      <c r="R538">
        <v>19.236499999999999</v>
      </c>
      <c r="S538">
        <v>-153.66900000000001</v>
      </c>
      <c r="T538">
        <v>89.169300000000007</v>
      </c>
      <c r="U538">
        <v>-28.827200000000001</v>
      </c>
      <c r="V538">
        <v>-11.8194</v>
      </c>
    </row>
    <row r="539" spans="1:22">
      <c r="A539">
        <v>11364</v>
      </c>
      <c r="B539">
        <v>0</v>
      </c>
      <c r="C539">
        <v>121.53700000000001</v>
      </c>
      <c r="D539">
        <v>-56.506700000000002</v>
      </c>
      <c r="E539">
        <v>-383.49900000000002</v>
      </c>
      <c r="F539">
        <v>-90.830699999999993</v>
      </c>
      <c r="G539">
        <v>28.827200000000001</v>
      </c>
      <c r="H539">
        <v>11.8194</v>
      </c>
      <c r="I539" t="e">
        <f>IF(AND(Tabelle13[[#This Row],[AreaPx]]&gt;0,NOT(Tabelle13[[#This Row],[AreaPx]]="inf")),Tabelle13[[#This Row],[AreaPx]], NA())</f>
        <v>#N/A</v>
      </c>
      <c r="J539">
        <v>0</v>
      </c>
      <c r="K539">
        <v>0</v>
      </c>
      <c r="L539">
        <v>0</v>
      </c>
      <c r="M539">
        <v>20.2013</v>
      </c>
      <c r="N539">
        <v>0</v>
      </c>
      <c r="O539">
        <f>Tabelle13[[#This Row],[Roll]]-+Tabelle13[[#This Row],[Pitch]]</f>
        <v>-17.007800000000003</v>
      </c>
      <c r="P539">
        <f>SQRT(Tabelle13[[#This Row],[X]]^2 + Tabelle13[[#This Row],[Y]]^2 +Tabelle13[[#This Row],[Z]]^2)</f>
        <v>406.24590153611399</v>
      </c>
      <c r="Q539">
        <v>-249.52</v>
      </c>
      <c r="R539">
        <v>19.236499999999999</v>
      </c>
      <c r="S539">
        <v>-153.66900000000001</v>
      </c>
      <c r="T539">
        <v>89.169300000000007</v>
      </c>
      <c r="U539">
        <v>-28.827200000000001</v>
      </c>
      <c r="V539">
        <v>-11.8194</v>
      </c>
    </row>
    <row r="540" spans="1:22">
      <c r="A540">
        <v>11374</v>
      </c>
      <c r="B540">
        <v>0</v>
      </c>
      <c r="C540">
        <v>121.53700000000001</v>
      </c>
      <c r="D540">
        <v>-56.506700000000002</v>
      </c>
      <c r="E540">
        <v>-383.49900000000002</v>
      </c>
      <c r="F540">
        <v>-90.830699999999993</v>
      </c>
      <c r="G540">
        <v>28.827200000000001</v>
      </c>
      <c r="H540">
        <v>11.8194</v>
      </c>
      <c r="I540" t="e">
        <f>IF(AND(Tabelle13[[#This Row],[AreaPx]]&gt;0,NOT(Tabelle13[[#This Row],[AreaPx]]="inf")),Tabelle13[[#This Row],[AreaPx]], NA())</f>
        <v>#N/A</v>
      </c>
      <c r="J540">
        <v>0</v>
      </c>
      <c r="K540">
        <v>0</v>
      </c>
      <c r="L540">
        <v>0</v>
      </c>
      <c r="M540">
        <v>20.2013</v>
      </c>
      <c r="N540">
        <v>0</v>
      </c>
      <c r="O540">
        <f>Tabelle13[[#This Row],[Roll]]-+Tabelle13[[#This Row],[Pitch]]</f>
        <v>-17.007800000000003</v>
      </c>
      <c r="P540">
        <f>SQRT(Tabelle13[[#This Row],[X]]^2 + Tabelle13[[#This Row],[Y]]^2 +Tabelle13[[#This Row],[Z]]^2)</f>
        <v>406.24590153611399</v>
      </c>
      <c r="Q540">
        <v>-249.52</v>
      </c>
      <c r="R540">
        <v>19.236499999999999</v>
      </c>
      <c r="S540">
        <v>-153.66900000000001</v>
      </c>
      <c r="T540">
        <v>89.169300000000007</v>
      </c>
      <c r="U540">
        <v>-28.827200000000001</v>
      </c>
      <c r="V540">
        <v>-11.8194</v>
      </c>
    </row>
    <row r="541" spans="1:22">
      <c r="A541">
        <v>11398</v>
      </c>
      <c r="B541">
        <v>0</v>
      </c>
      <c r="C541">
        <v>121.53700000000001</v>
      </c>
      <c r="D541">
        <v>-56.506700000000002</v>
      </c>
      <c r="E541">
        <v>-383.49900000000002</v>
      </c>
      <c r="F541">
        <v>-90.830699999999993</v>
      </c>
      <c r="G541">
        <v>28.827200000000001</v>
      </c>
      <c r="H541">
        <v>11.8194</v>
      </c>
      <c r="I541" t="e">
        <f>IF(AND(Tabelle13[[#This Row],[AreaPx]]&gt;0,NOT(Tabelle13[[#This Row],[AreaPx]]="inf")),Tabelle13[[#This Row],[AreaPx]], NA())</f>
        <v>#N/A</v>
      </c>
      <c r="J541">
        <v>0</v>
      </c>
      <c r="K541">
        <v>0</v>
      </c>
      <c r="L541">
        <v>0</v>
      </c>
      <c r="M541">
        <v>20.2013</v>
      </c>
      <c r="N541">
        <v>0</v>
      </c>
      <c r="O541">
        <f>Tabelle13[[#This Row],[Roll]]-+Tabelle13[[#This Row],[Pitch]]</f>
        <v>-17.007800000000003</v>
      </c>
      <c r="P541">
        <f>SQRT(Tabelle13[[#This Row],[X]]^2 + Tabelle13[[#This Row],[Y]]^2 +Tabelle13[[#This Row],[Z]]^2)</f>
        <v>406.24590153611399</v>
      </c>
      <c r="Q541">
        <v>-249.52</v>
      </c>
      <c r="R541">
        <v>19.236499999999999</v>
      </c>
      <c r="S541">
        <v>-153.66900000000001</v>
      </c>
      <c r="T541">
        <v>89.169300000000007</v>
      </c>
      <c r="U541">
        <v>-28.827200000000001</v>
      </c>
      <c r="V541">
        <v>-11.8194</v>
      </c>
    </row>
    <row r="542" spans="1:22">
      <c r="A542">
        <v>11410</v>
      </c>
      <c r="B542">
        <v>0</v>
      </c>
      <c r="C542">
        <v>121.53700000000001</v>
      </c>
      <c r="D542">
        <v>-56.506700000000002</v>
      </c>
      <c r="E542">
        <v>-383.49900000000002</v>
      </c>
      <c r="F542">
        <v>-90.830699999999993</v>
      </c>
      <c r="G542">
        <v>28.827200000000001</v>
      </c>
      <c r="H542">
        <v>11.8194</v>
      </c>
      <c r="I542" t="e">
        <f>IF(AND(Tabelle13[[#This Row],[AreaPx]]&gt;0,NOT(Tabelle13[[#This Row],[AreaPx]]="inf")),Tabelle13[[#This Row],[AreaPx]], NA())</f>
        <v>#N/A</v>
      </c>
      <c r="J542">
        <v>0</v>
      </c>
      <c r="K542">
        <v>0</v>
      </c>
      <c r="L542">
        <v>0</v>
      </c>
      <c r="M542">
        <v>20.2013</v>
      </c>
      <c r="N542">
        <v>0</v>
      </c>
      <c r="O542">
        <f>Tabelle13[[#This Row],[Roll]]-+Tabelle13[[#This Row],[Pitch]]</f>
        <v>-17.007800000000003</v>
      </c>
      <c r="P542">
        <f>SQRT(Tabelle13[[#This Row],[X]]^2 + Tabelle13[[#This Row],[Y]]^2 +Tabelle13[[#This Row],[Z]]^2)</f>
        <v>406.24590153611399</v>
      </c>
      <c r="Q542">
        <v>-249.52</v>
      </c>
      <c r="R542">
        <v>19.236499999999999</v>
      </c>
      <c r="S542">
        <v>-153.66900000000001</v>
      </c>
      <c r="T542">
        <v>89.169300000000007</v>
      </c>
      <c r="U542">
        <v>-28.827200000000001</v>
      </c>
      <c r="V542">
        <v>-11.8194</v>
      </c>
    </row>
    <row r="543" spans="1:22">
      <c r="A543">
        <v>11439</v>
      </c>
      <c r="B543">
        <v>0</v>
      </c>
      <c r="C543">
        <v>121.53700000000001</v>
      </c>
      <c r="D543">
        <v>-56.506700000000002</v>
      </c>
      <c r="E543">
        <v>-383.49900000000002</v>
      </c>
      <c r="F543">
        <v>-90.830699999999993</v>
      </c>
      <c r="G543">
        <v>28.827200000000001</v>
      </c>
      <c r="H543">
        <v>11.8194</v>
      </c>
      <c r="I543" t="e">
        <f>IF(AND(Tabelle13[[#This Row],[AreaPx]]&gt;0,NOT(Tabelle13[[#This Row],[AreaPx]]="inf")),Tabelle13[[#This Row],[AreaPx]], NA())</f>
        <v>#N/A</v>
      </c>
      <c r="J543">
        <v>0</v>
      </c>
      <c r="K543">
        <v>0</v>
      </c>
      <c r="L543">
        <v>0</v>
      </c>
      <c r="M543">
        <v>20.2013</v>
      </c>
      <c r="N543">
        <v>0</v>
      </c>
      <c r="O543">
        <f>Tabelle13[[#This Row],[Roll]]-+Tabelle13[[#This Row],[Pitch]]</f>
        <v>-17.007800000000003</v>
      </c>
      <c r="P543">
        <f>SQRT(Tabelle13[[#This Row],[X]]^2 + Tabelle13[[#This Row],[Y]]^2 +Tabelle13[[#This Row],[Z]]^2)</f>
        <v>406.24590153611399</v>
      </c>
      <c r="Q543">
        <v>-249.52</v>
      </c>
      <c r="R543">
        <v>19.236499999999999</v>
      </c>
      <c r="S543">
        <v>-153.66900000000001</v>
      </c>
      <c r="T543">
        <v>89.169300000000007</v>
      </c>
      <c r="U543">
        <v>-28.827200000000001</v>
      </c>
      <c r="V543">
        <v>-11.8194</v>
      </c>
    </row>
    <row r="544" spans="1:22">
      <c r="A544">
        <v>11465</v>
      </c>
      <c r="B544">
        <v>0</v>
      </c>
      <c r="C544">
        <v>121.53700000000001</v>
      </c>
      <c r="D544">
        <v>-56.506700000000002</v>
      </c>
      <c r="E544">
        <v>-383.49900000000002</v>
      </c>
      <c r="F544">
        <v>-90.830699999999993</v>
      </c>
      <c r="G544">
        <v>28.827200000000001</v>
      </c>
      <c r="H544">
        <v>11.8194</v>
      </c>
      <c r="I544" t="e">
        <f>IF(AND(Tabelle13[[#This Row],[AreaPx]]&gt;0,NOT(Tabelle13[[#This Row],[AreaPx]]="inf")),Tabelle13[[#This Row],[AreaPx]], NA())</f>
        <v>#N/A</v>
      </c>
      <c r="J544">
        <v>0</v>
      </c>
      <c r="K544">
        <v>0</v>
      </c>
      <c r="L544">
        <v>0</v>
      </c>
      <c r="M544">
        <v>20.2013</v>
      </c>
      <c r="N544">
        <v>0</v>
      </c>
      <c r="O544">
        <f>Tabelle13[[#This Row],[Roll]]-+Tabelle13[[#This Row],[Pitch]]</f>
        <v>-17.007800000000003</v>
      </c>
      <c r="P544">
        <f>SQRT(Tabelle13[[#This Row],[X]]^2 + Tabelle13[[#This Row],[Y]]^2 +Tabelle13[[#This Row],[Z]]^2)</f>
        <v>406.24590153611399</v>
      </c>
      <c r="Q544">
        <v>-249.52</v>
      </c>
      <c r="R544">
        <v>19.236499999999999</v>
      </c>
      <c r="S544">
        <v>-153.66900000000001</v>
      </c>
      <c r="T544">
        <v>89.169300000000007</v>
      </c>
      <c r="U544">
        <v>-28.827200000000001</v>
      </c>
      <c r="V544">
        <v>-11.8194</v>
      </c>
    </row>
    <row r="545" spans="1:22">
      <c r="A545">
        <v>11480</v>
      </c>
      <c r="B545">
        <v>0</v>
      </c>
      <c r="C545">
        <v>121.53700000000001</v>
      </c>
      <c r="D545">
        <v>-56.506700000000002</v>
      </c>
      <c r="E545">
        <v>-383.49900000000002</v>
      </c>
      <c r="F545">
        <v>-90.830699999999993</v>
      </c>
      <c r="G545">
        <v>28.827200000000001</v>
      </c>
      <c r="H545">
        <v>11.8194</v>
      </c>
      <c r="I545" t="e">
        <f>IF(AND(Tabelle13[[#This Row],[AreaPx]]&gt;0,NOT(Tabelle13[[#This Row],[AreaPx]]="inf")),Tabelle13[[#This Row],[AreaPx]], NA())</f>
        <v>#N/A</v>
      </c>
      <c r="J545">
        <v>0</v>
      </c>
      <c r="K545">
        <v>0</v>
      </c>
      <c r="L545">
        <v>0</v>
      </c>
      <c r="M545">
        <v>20.2013</v>
      </c>
      <c r="N545">
        <v>0</v>
      </c>
      <c r="O545">
        <f>Tabelle13[[#This Row],[Roll]]-+Tabelle13[[#This Row],[Pitch]]</f>
        <v>-17.007800000000003</v>
      </c>
      <c r="P545">
        <f>SQRT(Tabelle13[[#This Row],[X]]^2 + Tabelle13[[#This Row],[Y]]^2 +Tabelle13[[#This Row],[Z]]^2)</f>
        <v>406.24590153611399</v>
      </c>
      <c r="Q545">
        <v>-249.52</v>
      </c>
      <c r="R545">
        <v>19.236499999999999</v>
      </c>
      <c r="S545">
        <v>-153.66900000000001</v>
      </c>
      <c r="T545">
        <v>89.169300000000007</v>
      </c>
      <c r="U545">
        <v>-28.827200000000001</v>
      </c>
      <c r="V545">
        <v>-11.8194</v>
      </c>
    </row>
    <row r="546" spans="1:22">
      <c r="A546">
        <v>11501</v>
      </c>
      <c r="B546">
        <v>0</v>
      </c>
      <c r="C546">
        <v>121.53700000000001</v>
      </c>
      <c r="D546">
        <v>-56.506700000000002</v>
      </c>
      <c r="E546">
        <v>-383.49900000000002</v>
      </c>
      <c r="F546">
        <v>-90.830699999999993</v>
      </c>
      <c r="G546">
        <v>28.827200000000001</v>
      </c>
      <c r="H546">
        <v>11.8194</v>
      </c>
      <c r="I546" t="e">
        <f>IF(AND(Tabelle13[[#This Row],[AreaPx]]&gt;0,NOT(Tabelle13[[#This Row],[AreaPx]]="inf")),Tabelle13[[#This Row],[AreaPx]], NA())</f>
        <v>#N/A</v>
      </c>
      <c r="J546">
        <v>0</v>
      </c>
      <c r="K546">
        <v>0</v>
      </c>
      <c r="L546">
        <v>0</v>
      </c>
      <c r="M546">
        <v>20.2013</v>
      </c>
      <c r="N546">
        <v>0</v>
      </c>
      <c r="O546">
        <f>Tabelle13[[#This Row],[Roll]]-+Tabelle13[[#This Row],[Pitch]]</f>
        <v>-17.007800000000003</v>
      </c>
      <c r="P546">
        <f>SQRT(Tabelle13[[#This Row],[X]]^2 + Tabelle13[[#This Row],[Y]]^2 +Tabelle13[[#This Row],[Z]]^2)</f>
        <v>406.24590153611399</v>
      </c>
      <c r="Q546">
        <v>-249.52</v>
      </c>
      <c r="R546">
        <v>19.236499999999999</v>
      </c>
      <c r="S546">
        <v>-153.66900000000001</v>
      </c>
      <c r="T546">
        <v>89.169300000000007</v>
      </c>
      <c r="U546">
        <v>-28.827200000000001</v>
      </c>
      <c r="V546">
        <v>-11.8194</v>
      </c>
    </row>
    <row r="547" spans="1:22">
      <c r="A547">
        <v>11520</v>
      </c>
      <c r="B547">
        <v>0</v>
      </c>
      <c r="C547">
        <v>121.53700000000001</v>
      </c>
      <c r="D547">
        <v>-56.506700000000002</v>
      </c>
      <c r="E547">
        <v>-383.49900000000002</v>
      </c>
      <c r="F547">
        <v>-90.830699999999993</v>
      </c>
      <c r="G547">
        <v>28.827200000000001</v>
      </c>
      <c r="H547">
        <v>11.8194</v>
      </c>
      <c r="I547" t="e">
        <f>IF(AND(Tabelle13[[#This Row],[AreaPx]]&gt;0,NOT(Tabelle13[[#This Row],[AreaPx]]="inf")),Tabelle13[[#This Row],[AreaPx]], NA())</f>
        <v>#N/A</v>
      </c>
      <c r="J547">
        <v>0</v>
      </c>
      <c r="K547">
        <v>0</v>
      </c>
      <c r="L547">
        <v>0</v>
      </c>
      <c r="M547">
        <v>20.2013</v>
      </c>
      <c r="N547">
        <v>0</v>
      </c>
      <c r="O547">
        <f>Tabelle13[[#This Row],[Roll]]-+Tabelle13[[#This Row],[Pitch]]</f>
        <v>-17.007800000000003</v>
      </c>
      <c r="P547">
        <f>SQRT(Tabelle13[[#This Row],[X]]^2 + Tabelle13[[#This Row],[Y]]^2 +Tabelle13[[#This Row],[Z]]^2)</f>
        <v>406.24590153611399</v>
      </c>
      <c r="Q547">
        <v>-249.52</v>
      </c>
      <c r="R547">
        <v>19.236499999999999</v>
      </c>
      <c r="S547">
        <v>-153.66900000000001</v>
      </c>
      <c r="T547">
        <v>89.169300000000007</v>
      </c>
      <c r="U547">
        <v>-28.827200000000001</v>
      </c>
      <c r="V547">
        <v>-11.8194</v>
      </c>
    </row>
    <row r="548" spans="1:22">
      <c r="A548">
        <v>11540</v>
      </c>
      <c r="B548">
        <v>0</v>
      </c>
      <c r="C548">
        <v>121.53700000000001</v>
      </c>
      <c r="D548">
        <v>-56.506700000000002</v>
      </c>
      <c r="E548">
        <v>-383.49900000000002</v>
      </c>
      <c r="F548">
        <v>-90.830699999999993</v>
      </c>
      <c r="G548">
        <v>28.827200000000001</v>
      </c>
      <c r="H548">
        <v>11.8194</v>
      </c>
      <c r="I548" t="e">
        <f>IF(AND(Tabelle13[[#This Row],[AreaPx]]&gt;0,NOT(Tabelle13[[#This Row],[AreaPx]]="inf")),Tabelle13[[#This Row],[AreaPx]], NA())</f>
        <v>#N/A</v>
      </c>
      <c r="J548">
        <v>0</v>
      </c>
      <c r="K548">
        <v>0</v>
      </c>
      <c r="L548">
        <v>0</v>
      </c>
      <c r="M548">
        <v>20.2013</v>
      </c>
      <c r="N548">
        <v>0</v>
      </c>
      <c r="O548">
        <f>Tabelle13[[#This Row],[Roll]]-+Tabelle13[[#This Row],[Pitch]]</f>
        <v>-17.007800000000003</v>
      </c>
      <c r="P548">
        <f>SQRT(Tabelle13[[#This Row],[X]]^2 + Tabelle13[[#This Row],[Y]]^2 +Tabelle13[[#This Row],[Z]]^2)</f>
        <v>406.24590153611399</v>
      </c>
      <c r="Q548">
        <v>-249.52</v>
      </c>
      <c r="R548">
        <v>19.236499999999999</v>
      </c>
      <c r="S548">
        <v>-153.66900000000001</v>
      </c>
      <c r="T548">
        <v>89.169300000000007</v>
      </c>
      <c r="U548">
        <v>-28.827200000000001</v>
      </c>
      <c r="V548">
        <v>-11.8194</v>
      </c>
    </row>
    <row r="549" spans="1:22">
      <c r="A549">
        <v>11558</v>
      </c>
      <c r="B549">
        <v>0</v>
      </c>
      <c r="C549">
        <v>121.53700000000001</v>
      </c>
      <c r="D549">
        <v>-56.506700000000002</v>
      </c>
      <c r="E549">
        <v>-383.49900000000002</v>
      </c>
      <c r="F549">
        <v>-90.830699999999993</v>
      </c>
      <c r="G549">
        <v>28.827200000000001</v>
      </c>
      <c r="H549">
        <v>11.8194</v>
      </c>
      <c r="I549" t="e">
        <f>IF(AND(Tabelle13[[#This Row],[AreaPx]]&gt;0,NOT(Tabelle13[[#This Row],[AreaPx]]="inf")),Tabelle13[[#This Row],[AreaPx]], NA())</f>
        <v>#N/A</v>
      </c>
      <c r="J549">
        <v>0</v>
      </c>
      <c r="K549">
        <v>0</v>
      </c>
      <c r="L549">
        <v>0</v>
      </c>
      <c r="M549">
        <v>20.2013</v>
      </c>
      <c r="N549">
        <v>0</v>
      </c>
      <c r="O549">
        <f>Tabelle13[[#This Row],[Roll]]-+Tabelle13[[#This Row],[Pitch]]</f>
        <v>-17.007800000000003</v>
      </c>
      <c r="P549">
        <f>SQRT(Tabelle13[[#This Row],[X]]^2 + Tabelle13[[#This Row],[Y]]^2 +Tabelle13[[#This Row],[Z]]^2)</f>
        <v>406.24590153611399</v>
      </c>
      <c r="Q549">
        <v>-249.52</v>
      </c>
      <c r="R549">
        <v>19.236499999999999</v>
      </c>
      <c r="S549">
        <v>-153.66900000000001</v>
      </c>
      <c r="T549">
        <v>89.169300000000007</v>
      </c>
      <c r="U549">
        <v>-28.827200000000001</v>
      </c>
      <c r="V549">
        <v>-11.8194</v>
      </c>
    </row>
    <row r="550" spans="1:22">
      <c r="A550">
        <v>11567</v>
      </c>
      <c r="B550">
        <v>0</v>
      </c>
      <c r="C550">
        <v>121.53700000000001</v>
      </c>
      <c r="D550">
        <v>-56.506700000000002</v>
      </c>
      <c r="E550">
        <v>-383.49900000000002</v>
      </c>
      <c r="F550">
        <v>-90.830699999999993</v>
      </c>
      <c r="G550">
        <v>28.827200000000001</v>
      </c>
      <c r="H550">
        <v>11.8194</v>
      </c>
      <c r="I550" t="e">
        <f>IF(AND(Tabelle13[[#This Row],[AreaPx]]&gt;0,NOT(Tabelle13[[#This Row],[AreaPx]]="inf")),Tabelle13[[#This Row],[AreaPx]], NA())</f>
        <v>#N/A</v>
      </c>
      <c r="J550">
        <v>0</v>
      </c>
      <c r="K550">
        <v>0</v>
      </c>
      <c r="L550">
        <v>0</v>
      </c>
      <c r="M550">
        <v>20.2013</v>
      </c>
      <c r="N550">
        <v>0</v>
      </c>
      <c r="O550">
        <f>Tabelle13[[#This Row],[Roll]]-+Tabelle13[[#This Row],[Pitch]]</f>
        <v>-17.007800000000003</v>
      </c>
      <c r="P550">
        <f>SQRT(Tabelle13[[#This Row],[X]]^2 + Tabelle13[[#This Row],[Y]]^2 +Tabelle13[[#This Row],[Z]]^2)</f>
        <v>406.24590153611399</v>
      </c>
      <c r="Q550">
        <v>-249.52</v>
      </c>
      <c r="R550">
        <v>19.236499999999999</v>
      </c>
      <c r="S550">
        <v>-153.66900000000001</v>
      </c>
      <c r="T550">
        <v>89.169300000000007</v>
      </c>
      <c r="U550">
        <v>-28.827200000000001</v>
      </c>
      <c r="V550">
        <v>-11.8194</v>
      </c>
    </row>
    <row r="551" spans="1:22">
      <c r="A551">
        <v>11574</v>
      </c>
      <c r="B551">
        <v>0</v>
      </c>
      <c r="C551">
        <v>121.53700000000001</v>
      </c>
      <c r="D551">
        <v>-56.506700000000002</v>
      </c>
      <c r="E551">
        <v>-383.49900000000002</v>
      </c>
      <c r="F551">
        <v>-90.830699999999993</v>
      </c>
      <c r="G551">
        <v>28.827200000000001</v>
      </c>
      <c r="H551">
        <v>11.8194</v>
      </c>
      <c r="I551" t="e">
        <f>IF(AND(Tabelle13[[#This Row],[AreaPx]]&gt;0,NOT(Tabelle13[[#This Row],[AreaPx]]="inf")),Tabelle13[[#This Row],[AreaPx]], NA())</f>
        <v>#N/A</v>
      </c>
      <c r="J551">
        <v>0</v>
      </c>
      <c r="K551">
        <v>0</v>
      </c>
      <c r="L551">
        <v>0</v>
      </c>
      <c r="M551">
        <v>20.2013</v>
      </c>
      <c r="N551">
        <v>0</v>
      </c>
      <c r="O551">
        <f>Tabelle13[[#This Row],[Roll]]-+Tabelle13[[#This Row],[Pitch]]</f>
        <v>-17.007800000000003</v>
      </c>
      <c r="P551">
        <f>SQRT(Tabelle13[[#This Row],[X]]^2 + Tabelle13[[#This Row],[Y]]^2 +Tabelle13[[#This Row],[Z]]^2)</f>
        <v>406.24590153611399</v>
      </c>
      <c r="Q551">
        <v>-249.52</v>
      </c>
      <c r="R551">
        <v>19.236499999999999</v>
      </c>
      <c r="S551">
        <v>-153.66900000000001</v>
      </c>
      <c r="T551">
        <v>89.169300000000007</v>
      </c>
      <c r="U551">
        <v>-28.827200000000001</v>
      </c>
      <c r="V551">
        <v>-11.8194</v>
      </c>
    </row>
    <row r="552" spans="1:22">
      <c r="A552">
        <v>11602</v>
      </c>
      <c r="B552">
        <v>0</v>
      </c>
      <c r="C552">
        <v>121.53700000000001</v>
      </c>
      <c r="D552">
        <v>-56.506700000000002</v>
      </c>
      <c r="E552">
        <v>-383.49900000000002</v>
      </c>
      <c r="F552">
        <v>-90.830699999999993</v>
      </c>
      <c r="G552">
        <v>28.827200000000001</v>
      </c>
      <c r="H552">
        <v>11.8194</v>
      </c>
      <c r="I552" t="e">
        <f>IF(AND(Tabelle13[[#This Row],[AreaPx]]&gt;0,NOT(Tabelle13[[#This Row],[AreaPx]]="inf")),Tabelle13[[#This Row],[AreaPx]], NA())</f>
        <v>#N/A</v>
      </c>
      <c r="J552">
        <v>0</v>
      </c>
      <c r="K552">
        <v>0</v>
      </c>
      <c r="L552">
        <v>0</v>
      </c>
      <c r="M552">
        <v>20.2013</v>
      </c>
      <c r="N552">
        <v>0</v>
      </c>
      <c r="O552">
        <f>Tabelle13[[#This Row],[Roll]]-+Tabelle13[[#This Row],[Pitch]]</f>
        <v>-17.007800000000003</v>
      </c>
      <c r="P552">
        <f>SQRT(Tabelle13[[#This Row],[X]]^2 + Tabelle13[[#This Row],[Y]]^2 +Tabelle13[[#This Row],[Z]]^2)</f>
        <v>406.24590153611399</v>
      </c>
      <c r="Q552">
        <v>-249.52</v>
      </c>
      <c r="R552">
        <v>19.236499999999999</v>
      </c>
      <c r="S552">
        <v>-153.66900000000001</v>
      </c>
      <c r="T552">
        <v>89.169300000000007</v>
      </c>
      <c r="U552">
        <v>-28.827200000000001</v>
      </c>
      <c r="V552">
        <v>-11.8194</v>
      </c>
    </row>
    <row r="553" spans="1:22">
      <c r="A553">
        <v>11614</v>
      </c>
      <c r="B553">
        <v>0</v>
      </c>
      <c r="C553">
        <v>121.53700000000001</v>
      </c>
      <c r="D553">
        <v>-56.506700000000002</v>
      </c>
      <c r="E553">
        <v>-383.49900000000002</v>
      </c>
      <c r="F553">
        <v>-90.830699999999993</v>
      </c>
      <c r="G553">
        <v>28.827200000000001</v>
      </c>
      <c r="H553">
        <v>11.8194</v>
      </c>
      <c r="I553" t="e">
        <f>IF(AND(Tabelle13[[#This Row],[AreaPx]]&gt;0,NOT(Tabelle13[[#This Row],[AreaPx]]="inf")),Tabelle13[[#This Row],[AreaPx]], NA())</f>
        <v>#N/A</v>
      </c>
      <c r="J553">
        <v>0</v>
      </c>
      <c r="K553">
        <v>0</v>
      </c>
      <c r="L553">
        <v>0</v>
      </c>
      <c r="M553">
        <v>20.2013</v>
      </c>
      <c r="N553">
        <v>0</v>
      </c>
      <c r="O553">
        <f>Tabelle13[[#This Row],[Roll]]-+Tabelle13[[#This Row],[Pitch]]</f>
        <v>-17.007800000000003</v>
      </c>
      <c r="P553">
        <f>SQRT(Tabelle13[[#This Row],[X]]^2 + Tabelle13[[#This Row],[Y]]^2 +Tabelle13[[#This Row],[Z]]^2)</f>
        <v>406.24590153611399</v>
      </c>
      <c r="Q553">
        <v>-249.52</v>
      </c>
      <c r="R553">
        <v>19.236499999999999</v>
      </c>
      <c r="S553">
        <v>-153.66900000000001</v>
      </c>
      <c r="T553">
        <v>89.169300000000007</v>
      </c>
      <c r="U553">
        <v>-28.827200000000001</v>
      </c>
      <c r="V553">
        <v>-11.8194</v>
      </c>
    </row>
    <row r="554" spans="1:22">
      <c r="A554">
        <v>11639</v>
      </c>
      <c r="B554">
        <v>0</v>
      </c>
      <c r="C554">
        <v>121.53700000000001</v>
      </c>
      <c r="D554">
        <v>-56.506700000000002</v>
      </c>
      <c r="E554">
        <v>-383.49900000000002</v>
      </c>
      <c r="F554">
        <v>-90.830699999999993</v>
      </c>
      <c r="G554">
        <v>28.827200000000001</v>
      </c>
      <c r="H554">
        <v>11.8194</v>
      </c>
      <c r="I554" t="e">
        <f>IF(AND(Tabelle13[[#This Row],[AreaPx]]&gt;0,NOT(Tabelle13[[#This Row],[AreaPx]]="inf")),Tabelle13[[#This Row],[AreaPx]], NA())</f>
        <v>#N/A</v>
      </c>
      <c r="J554">
        <v>0</v>
      </c>
      <c r="K554">
        <v>0</v>
      </c>
      <c r="L554">
        <v>0</v>
      </c>
      <c r="M554">
        <v>20.2013</v>
      </c>
      <c r="N554">
        <v>0</v>
      </c>
      <c r="O554">
        <f>Tabelle13[[#This Row],[Roll]]-+Tabelle13[[#This Row],[Pitch]]</f>
        <v>-17.007800000000003</v>
      </c>
      <c r="P554">
        <f>SQRT(Tabelle13[[#This Row],[X]]^2 + Tabelle13[[#This Row],[Y]]^2 +Tabelle13[[#This Row],[Z]]^2)</f>
        <v>406.24590153611399</v>
      </c>
      <c r="Q554">
        <v>-249.52</v>
      </c>
      <c r="R554">
        <v>19.236499999999999</v>
      </c>
      <c r="S554">
        <v>-153.66900000000001</v>
      </c>
      <c r="T554">
        <v>89.169300000000007</v>
      </c>
      <c r="U554">
        <v>-28.827200000000001</v>
      </c>
      <c r="V554">
        <v>-11.8194</v>
      </c>
    </row>
    <row r="555" spans="1:22">
      <c r="A555">
        <v>11666</v>
      </c>
      <c r="B555">
        <v>0</v>
      </c>
      <c r="C555">
        <v>121.53700000000001</v>
      </c>
      <c r="D555">
        <v>-56.506700000000002</v>
      </c>
      <c r="E555">
        <v>-383.49900000000002</v>
      </c>
      <c r="F555">
        <v>-90.830699999999993</v>
      </c>
      <c r="G555">
        <v>28.827200000000001</v>
      </c>
      <c r="H555">
        <v>11.8194</v>
      </c>
      <c r="I555" t="e">
        <f>IF(AND(Tabelle13[[#This Row],[AreaPx]]&gt;0,NOT(Tabelle13[[#This Row],[AreaPx]]="inf")),Tabelle13[[#This Row],[AreaPx]], NA())</f>
        <v>#N/A</v>
      </c>
      <c r="J555">
        <v>0</v>
      </c>
      <c r="K555">
        <v>0</v>
      </c>
      <c r="L555">
        <v>0</v>
      </c>
      <c r="M555">
        <v>20.2013</v>
      </c>
      <c r="N555">
        <v>0</v>
      </c>
      <c r="O555">
        <f>Tabelle13[[#This Row],[Roll]]-+Tabelle13[[#This Row],[Pitch]]</f>
        <v>-17.007800000000003</v>
      </c>
      <c r="P555">
        <f>SQRT(Tabelle13[[#This Row],[X]]^2 + Tabelle13[[#This Row],[Y]]^2 +Tabelle13[[#This Row],[Z]]^2)</f>
        <v>406.24590153611399</v>
      </c>
      <c r="Q555">
        <v>-249.52</v>
      </c>
      <c r="R555">
        <v>19.236499999999999</v>
      </c>
      <c r="S555">
        <v>-153.66900000000001</v>
      </c>
      <c r="T555">
        <v>89.169300000000007</v>
      </c>
      <c r="U555">
        <v>-28.827200000000001</v>
      </c>
      <c r="V555">
        <v>-11.8194</v>
      </c>
    </row>
    <row r="556" spans="1:22">
      <c r="A556">
        <v>11681</v>
      </c>
      <c r="B556">
        <v>0</v>
      </c>
      <c r="C556">
        <v>121.53700000000001</v>
      </c>
      <c r="D556">
        <v>-56.506700000000002</v>
      </c>
      <c r="E556">
        <v>-383.49900000000002</v>
      </c>
      <c r="F556">
        <v>-90.830699999999993</v>
      </c>
      <c r="G556">
        <v>28.827200000000001</v>
      </c>
      <c r="H556">
        <v>11.8194</v>
      </c>
      <c r="I556" t="e">
        <f>IF(AND(Tabelle13[[#This Row],[AreaPx]]&gt;0,NOT(Tabelle13[[#This Row],[AreaPx]]="inf")),Tabelle13[[#This Row],[AreaPx]], NA())</f>
        <v>#N/A</v>
      </c>
      <c r="J556">
        <v>0</v>
      </c>
      <c r="K556">
        <v>0</v>
      </c>
      <c r="L556">
        <v>0</v>
      </c>
      <c r="M556">
        <v>20.2013</v>
      </c>
      <c r="N556">
        <v>0</v>
      </c>
      <c r="O556">
        <f>Tabelle13[[#This Row],[Roll]]-+Tabelle13[[#This Row],[Pitch]]</f>
        <v>-17.007800000000003</v>
      </c>
      <c r="P556">
        <f>SQRT(Tabelle13[[#This Row],[X]]^2 + Tabelle13[[#This Row],[Y]]^2 +Tabelle13[[#This Row],[Z]]^2)</f>
        <v>406.24590153611399</v>
      </c>
      <c r="Q556">
        <v>-249.52</v>
      </c>
      <c r="R556">
        <v>19.236499999999999</v>
      </c>
      <c r="S556">
        <v>-153.66900000000001</v>
      </c>
      <c r="T556">
        <v>89.169300000000007</v>
      </c>
      <c r="U556">
        <v>-28.827200000000001</v>
      </c>
      <c r="V556">
        <v>-11.8194</v>
      </c>
    </row>
    <row r="557" spans="1:22">
      <c r="A557">
        <v>11706</v>
      </c>
      <c r="B557">
        <v>0</v>
      </c>
      <c r="C557">
        <v>121.53700000000001</v>
      </c>
      <c r="D557">
        <v>-56.506700000000002</v>
      </c>
      <c r="E557">
        <v>-383.49900000000002</v>
      </c>
      <c r="F557">
        <v>-90.830699999999993</v>
      </c>
      <c r="G557">
        <v>28.827200000000001</v>
      </c>
      <c r="H557">
        <v>11.8194</v>
      </c>
      <c r="I557" t="e">
        <f>IF(AND(Tabelle13[[#This Row],[AreaPx]]&gt;0,NOT(Tabelle13[[#This Row],[AreaPx]]="inf")),Tabelle13[[#This Row],[AreaPx]], NA())</f>
        <v>#N/A</v>
      </c>
      <c r="J557">
        <v>0</v>
      </c>
      <c r="K557">
        <v>0</v>
      </c>
      <c r="L557">
        <v>0</v>
      </c>
      <c r="M557">
        <v>20.2013</v>
      </c>
      <c r="N557">
        <v>0</v>
      </c>
      <c r="O557">
        <f>Tabelle13[[#This Row],[Roll]]-+Tabelle13[[#This Row],[Pitch]]</f>
        <v>-17.007800000000003</v>
      </c>
      <c r="P557">
        <f>SQRT(Tabelle13[[#This Row],[X]]^2 + Tabelle13[[#This Row],[Y]]^2 +Tabelle13[[#This Row],[Z]]^2)</f>
        <v>406.24590153611399</v>
      </c>
      <c r="Q557">
        <v>-249.52</v>
      </c>
      <c r="R557">
        <v>19.236499999999999</v>
      </c>
      <c r="S557">
        <v>-153.66900000000001</v>
      </c>
      <c r="T557">
        <v>89.169300000000007</v>
      </c>
      <c r="U557">
        <v>-28.827200000000001</v>
      </c>
      <c r="V557">
        <v>-11.8194</v>
      </c>
    </row>
    <row r="558" spans="1:22">
      <c r="A558">
        <v>11726</v>
      </c>
      <c r="B558">
        <v>0</v>
      </c>
      <c r="C558">
        <v>121.53700000000001</v>
      </c>
      <c r="D558">
        <v>-56.506700000000002</v>
      </c>
      <c r="E558">
        <v>-383.49900000000002</v>
      </c>
      <c r="F558">
        <v>-90.830699999999993</v>
      </c>
      <c r="G558">
        <v>28.827200000000001</v>
      </c>
      <c r="H558">
        <v>11.8194</v>
      </c>
      <c r="I558" t="e">
        <f>IF(AND(Tabelle13[[#This Row],[AreaPx]]&gt;0,NOT(Tabelle13[[#This Row],[AreaPx]]="inf")),Tabelle13[[#This Row],[AreaPx]], NA())</f>
        <v>#N/A</v>
      </c>
      <c r="J558">
        <v>0</v>
      </c>
      <c r="K558">
        <v>0</v>
      </c>
      <c r="L558">
        <v>0</v>
      </c>
      <c r="M558">
        <v>20.2013</v>
      </c>
      <c r="N558">
        <v>0</v>
      </c>
      <c r="O558">
        <f>Tabelle13[[#This Row],[Roll]]-+Tabelle13[[#This Row],[Pitch]]</f>
        <v>-17.007800000000003</v>
      </c>
      <c r="P558">
        <f>SQRT(Tabelle13[[#This Row],[X]]^2 + Tabelle13[[#This Row],[Y]]^2 +Tabelle13[[#This Row],[Z]]^2)</f>
        <v>406.24590153611399</v>
      </c>
      <c r="Q558">
        <v>-249.52</v>
      </c>
      <c r="R558">
        <v>19.236499999999999</v>
      </c>
      <c r="S558">
        <v>-153.66900000000001</v>
      </c>
      <c r="T558">
        <v>89.169300000000007</v>
      </c>
      <c r="U558">
        <v>-28.827200000000001</v>
      </c>
      <c r="V558">
        <v>-11.8194</v>
      </c>
    </row>
    <row r="559" spans="1:22">
      <c r="A559">
        <v>11739</v>
      </c>
      <c r="B559">
        <v>0</v>
      </c>
      <c r="C559">
        <v>121.53700000000001</v>
      </c>
      <c r="D559">
        <v>-56.506700000000002</v>
      </c>
      <c r="E559">
        <v>-383.49900000000002</v>
      </c>
      <c r="F559">
        <v>-90.830699999999993</v>
      </c>
      <c r="G559">
        <v>28.827200000000001</v>
      </c>
      <c r="H559">
        <v>11.8194</v>
      </c>
      <c r="I559" t="e">
        <f>IF(AND(Tabelle13[[#This Row],[AreaPx]]&gt;0,NOT(Tabelle13[[#This Row],[AreaPx]]="inf")),Tabelle13[[#This Row],[AreaPx]], NA())</f>
        <v>#N/A</v>
      </c>
      <c r="J559">
        <v>0</v>
      </c>
      <c r="K559">
        <v>0</v>
      </c>
      <c r="L559">
        <v>0</v>
      </c>
      <c r="M559">
        <v>20.2013</v>
      </c>
      <c r="N559">
        <v>0</v>
      </c>
      <c r="O559">
        <f>Tabelle13[[#This Row],[Roll]]-+Tabelle13[[#This Row],[Pitch]]</f>
        <v>-17.007800000000003</v>
      </c>
      <c r="P559">
        <f>SQRT(Tabelle13[[#This Row],[X]]^2 + Tabelle13[[#This Row],[Y]]^2 +Tabelle13[[#This Row],[Z]]^2)</f>
        <v>406.24590153611399</v>
      </c>
      <c r="Q559">
        <v>-249.52</v>
      </c>
      <c r="R559">
        <v>19.236499999999999</v>
      </c>
      <c r="S559">
        <v>-153.66900000000001</v>
      </c>
      <c r="T559">
        <v>89.169300000000007</v>
      </c>
      <c r="U559">
        <v>-28.827200000000001</v>
      </c>
      <c r="V559">
        <v>-11.8194</v>
      </c>
    </row>
    <row r="560" spans="1:22">
      <c r="A560">
        <v>11751</v>
      </c>
      <c r="B560">
        <v>0</v>
      </c>
      <c r="C560">
        <v>121.53700000000001</v>
      </c>
      <c r="D560">
        <v>-56.506700000000002</v>
      </c>
      <c r="E560">
        <v>-383.49900000000002</v>
      </c>
      <c r="F560">
        <v>-90.830699999999993</v>
      </c>
      <c r="G560">
        <v>28.827200000000001</v>
      </c>
      <c r="H560">
        <v>11.8194</v>
      </c>
      <c r="I560" t="e">
        <f>IF(AND(Tabelle13[[#This Row],[AreaPx]]&gt;0,NOT(Tabelle13[[#This Row],[AreaPx]]="inf")),Tabelle13[[#This Row],[AreaPx]], NA())</f>
        <v>#N/A</v>
      </c>
      <c r="J560">
        <v>0</v>
      </c>
      <c r="K560">
        <v>0</v>
      </c>
      <c r="L560">
        <v>0</v>
      </c>
      <c r="M560">
        <v>20.2013</v>
      </c>
      <c r="N560">
        <v>0</v>
      </c>
      <c r="O560">
        <f>Tabelle13[[#This Row],[Roll]]-+Tabelle13[[#This Row],[Pitch]]</f>
        <v>-17.007800000000003</v>
      </c>
      <c r="P560">
        <f>SQRT(Tabelle13[[#This Row],[X]]^2 + Tabelle13[[#This Row],[Y]]^2 +Tabelle13[[#This Row],[Z]]^2)</f>
        <v>406.24590153611399</v>
      </c>
      <c r="Q560">
        <v>-249.52</v>
      </c>
      <c r="R560">
        <v>19.236499999999999</v>
      </c>
      <c r="S560">
        <v>-153.66900000000001</v>
      </c>
      <c r="T560">
        <v>89.169300000000007</v>
      </c>
      <c r="U560">
        <v>-28.827200000000001</v>
      </c>
      <c r="V560">
        <v>-11.8194</v>
      </c>
    </row>
    <row r="561" spans="1:22">
      <c r="A561">
        <v>11760</v>
      </c>
      <c r="B561">
        <v>0</v>
      </c>
      <c r="C561">
        <v>121.53700000000001</v>
      </c>
      <c r="D561">
        <v>-56.506700000000002</v>
      </c>
      <c r="E561">
        <v>-383.49900000000002</v>
      </c>
      <c r="F561">
        <v>-90.830699999999993</v>
      </c>
      <c r="G561">
        <v>28.827200000000001</v>
      </c>
      <c r="H561">
        <v>11.8194</v>
      </c>
      <c r="I561" t="e">
        <f>IF(AND(Tabelle13[[#This Row],[AreaPx]]&gt;0,NOT(Tabelle13[[#This Row],[AreaPx]]="inf")),Tabelle13[[#This Row],[AreaPx]], NA())</f>
        <v>#N/A</v>
      </c>
      <c r="J561">
        <v>0</v>
      </c>
      <c r="K561">
        <v>0</v>
      </c>
      <c r="L561">
        <v>0</v>
      </c>
      <c r="M561">
        <v>20.2013</v>
      </c>
      <c r="N561">
        <v>0</v>
      </c>
      <c r="O561">
        <f>Tabelle13[[#This Row],[Roll]]-+Tabelle13[[#This Row],[Pitch]]</f>
        <v>-17.007800000000003</v>
      </c>
      <c r="P561">
        <f>SQRT(Tabelle13[[#This Row],[X]]^2 + Tabelle13[[#This Row],[Y]]^2 +Tabelle13[[#This Row],[Z]]^2)</f>
        <v>406.24590153611399</v>
      </c>
      <c r="Q561">
        <v>-249.52</v>
      </c>
      <c r="R561">
        <v>19.236499999999999</v>
      </c>
      <c r="S561">
        <v>-153.66900000000001</v>
      </c>
      <c r="T561">
        <v>89.169300000000007</v>
      </c>
      <c r="U561">
        <v>-28.827200000000001</v>
      </c>
      <c r="V561">
        <v>-11.8194</v>
      </c>
    </row>
    <row r="562" spans="1:22">
      <c r="A562">
        <v>11769</v>
      </c>
      <c r="B562">
        <v>0</v>
      </c>
      <c r="C562">
        <v>121.53700000000001</v>
      </c>
      <c r="D562">
        <v>-56.506700000000002</v>
      </c>
      <c r="E562">
        <v>-383.49900000000002</v>
      </c>
      <c r="F562">
        <v>-90.830699999999993</v>
      </c>
      <c r="G562">
        <v>28.827200000000001</v>
      </c>
      <c r="H562">
        <v>11.8194</v>
      </c>
      <c r="I562" t="e">
        <f>IF(AND(Tabelle13[[#This Row],[AreaPx]]&gt;0,NOT(Tabelle13[[#This Row],[AreaPx]]="inf")),Tabelle13[[#This Row],[AreaPx]], NA())</f>
        <v>#N/A</v>
      </c>
      <c r="J562">
        <v>0</v>
      </c>
      <c r="K562">
        <v>0</v>
      </c>
      <c r="L562">
        <v>0</v>
      </c>
      <c r="M562">
        <v>20.2013</v>
      </c>
      <c r="N562">
        <v>0</v>
      </c>
      <c r="O562">
        <f>Tabelle13[[#This Row],[Roll]]-+Tabelle13[[#This Row],[Pitch]]</f>
        <v>-17.007800000000003</v>
      </c>
      <c r="P562">
        <f>SQRT(Tabelle13[[#This Row],[X]]^2 + Tabelle13[[#This Row],[Y]]^2 +Tabelle13[[#This Row],[Z]]^2)</f>
        <v>406.24590153611399</v>
      </c>
      <c r="Q562">
        <v>-249.52</v>
      </c>
      <c r="R562">
        <v>19.236499999999999</v>
      </c>
      <c r="S562">
        <v>-153.66900000000001</v>
      </c>
      <c r="T562">
        <v>89.169300000000007</v>
      </c>
      <c r="U562">
        <v>-28.827200000000001</v>
      </c>
      <c r="V562">
        <v>-11.8194</v>
      </c>
    </row>
    <row r="563" spans="1:22">
      <c r="A563">
        <v>11775</v>
      </c>
      <c r="B563">
        <v>0</v>
      </c>
      <c r="C563">
        <v>121.53700000000001</v>
      </c>
      <c r="D563">
        <v>-56.506700000000002</v>
      </c>
      <c r="E563">
        <v>-383.49900000000002</v>
      </c>
      <c r="F563">
        <v>-90.830699999999993</v>
      </c>
      <c r="G563">
        <v>28.827200000000001</v>
      </c>
      <c r="H563">
        <v>11.8194</v>
      </c>
      <c r="I563" t="e">
        <f>IF(AND(Tabelle13[[#This Row],[AreaPx]]&gt;0,NOT(Tabelle13[[#This Row],[AreaPx]]="inf")),Tabelle13[[#This Row],[AreaPx]], NA())</f>
        <v>#N/A</v>
      </c>
      <c r="J563">
        <v>0</v>
      </c>
      <c r="K563">
        <v>0</v>
      </c>
      <c r="L563">
        <v>0</v>
      </c>
      <c r="M563">
        <v>20.2013</v>
      </c>
      <c r="N563">
        <v>0</v>
      </c>
      <c r="O563">
        <f>Tabelle13[[#This Row],[Roll]]-+Tabelle13[[#This Row],[Pitch]]</f>
        <v>-17.007800000000003</v>
      </c>
      <c r="P563">
        <f>SQRT(Tabelle13[[#This Row],[X]]^2 + Tabelle13[[#This Row],[Y]]^2 +Tabelle13[[#This Row],[Z]]^2)</f>
        <v>406.24590153611399</v>
      </c>
      <c r="Q563">
        <v>-249.52</v>
      </c>
      <c r="R563">
        <v>19.236499999999999</v>
      </c>
      <c r="S563">
        <v>-153.66900000000001</v>
      </c>
      <c r="T563">
        <v>89.169300000000007</v>
      </c>
      <c r="U563">
        <v>-28.827200000000001</v>
      </c>
      <c r="V563">
        <v>-11.8194</v>
      </c>
    </row>
    <row r="564" spans="1:22">
      <c r="A564">
        <v>11798</v>
      </c>
      <c r="B564">
        <v>0</v>
      </c>
      <c r="C564">
        <v>121.53700000000001</v>
      </c>
      <c r="D564">
        <v>-56.506700000000002</v>
      </c>
      <c r="E564">
        <v>-383.49900000000002</v>
      </c>
      <c r="F564">
        <v>-90.830699999999993</v>
      </c>
      <c r="G564">
        <v>28.827200000000001</v>
      </c>
      <c r="H564">
        <v>11.8194</v>
      </c>
      <c r="I564" t="e">
        <f>IF(AND(Tabelle13[[#This Row],[AreaPx]]&gt;0,NOT(Tabelle13[[#This Row],[AreaPx]]="inf")),Tabelle13[[#This Row],[AreaPx]], NA())</f>
        <v>#N/A</v>
      </c>
      <c r="J564">
        <v>0</v>
      </c>
      <c r="K564">
        <v>0</v>
      </c>
      <c r="L564">
        <v>0</v>
      </c>
      <c r="M564">
        <v>20.2013</v>
      </c>
      <c r="N564">
        <v>0</v>
      </c>
      <c r="O564">
        <f>Tabelle13[[#This Row],[Roll]]-+Tabelle13[[#This Row],[Pitch]]</f>
        <v>-17.007800000000003</v>
      </c>
      <c r="P564">
        <f>SQRT(Tabelle13[[#This Row],[X]]^2 + Tabelle13[[#This Row],[Y]]^2 +Tabelle13[[#This Row],[Z]]^2)</f>
        <v>406.24590153611399</v>
      </c>
      <c r="Q564">
        <v>-249.52</v>
      </c>
      <c r="R564">
        <v>19.236499999999999</v>
      </c>
      <c r="S564">
        <v>-153.66900000000001</v>
      </c>
      <c r="T564">
        <v>89.169300000000007</v>
      </c>
      <c r="U564">
        <v>-28.827200000000001</v>
      </c>
      <c r="V564">
        <v>-11.8194</v>
      </c>
    </row>
    <row r="565" spans="1:22">
      <c r="A565">
        <v>11818</v>
      </c>
      <c r="B565">
        <v>0</v>
      </c>
      <c r="C565">
        <v>121.53700000000001</v>
      </c>
      <c r="D565">
        <v>-56.506700000000002</v>
      </c>
      <c r="E565">
        <v>-383.49900000000002</v>
      </c>
      <c r="F565">
        <v>-90.830699999999993</v>
      </c>
      <c r="G565">
        <v>28.827200000000001</v>
      </c>
      <c r="H565">
        <v>11.8194</v>
      </c>
      <c r="I565" t="e">
        <f>IF(AND(Tabelle13[[#This Row],[AreaPx]]&gt;0,NOT(Tabelle13[[#This Row],[AreaPx]]="inf")),Tabelle13[[#This Row],[AreaPx]], NA())</f>
        <v>#N/A</v>
      </c>
      <c r="J565">
        <v>0</v>
      </c>
      <c r="K565">
        <v>0</v>
      </c>
      <c r="L565">
        <v>0</v>
      </c>
      <c r="M565">
        <v>20.2013</v>
      </c>
      <c r="N565">
        <v>0</v>
      </c>
      <c r="O565">
        <f>Tabelle13[[#This Row],[Roll]]-+Tabelle13[[#This Row],[Pitch]]</f>
        <v>-17.007800000000003</v>
      </c>
      <c r="P565">
        <f>SQRT(Tabelle13[[#This Row],[X]]^2 + Tabelle13[[#This Row],[Y]]^2 +Tabelle13[[#This Row],[Z]]^2)</f>
        <v>406.24590153611399</v>
      </c>
      <c r="Q565">
        <v>-249.52</v>
      </c>
      <c r="R565">
        <v>19.236499999999999</v>
      </c>
      <c r="S565">
        <v>-153.66900000000001</v>
      </c>
      <c r="T565">
        <v>89.169300000000007</v>
      </c>
      <c r="U565">
        <v>-28.827200000000001</v>
      </c>
      <c r="V565">
        <v>-11.8194</v>
      </c>
    </row>
    <row r="566" spans="1:22">
      <c r="A566">
        <v>11841</v>
      </c>
      <c r="B566">
        <v>0</v>
      </c>
      <c r="C566">
        <v>121.53700000000001</v>
      </c>
      <c r="D566">
        <v>-56.506700000000002</v>
      </c>
      <c r="E566">
        <v>-383.49900000000002</v>
      </c>
      <c r="F566">
        <v>-90.830699999999993</v>
      </c>
      <c r="G566">
        <v>28.827200000000001</v>
      </c>
      <c r="H566">
        <v>11.8194</v>
      </c>
      <c r="I566" t="e">
        <f>IF(AND(Tabelle13[[#This Row],[AreaPx]]&gt;0,NOT(Tabelle13[[#This Row],[AreaPx]]="inf")),Tabelle13[[#This Row],[AreaPx]], NA())</f>
        <v>#N/A</v>
      </c>
      <c r="J566">
        <v>0</v>
      </c>
      <c r="K566">
        <v>0</v>
      </c>
      <c r="L566">
        <v>0</v>
      </c>
      <c r="M566">
        <v>20.2013</v>
      </c>
      <c r="N566">
        <v>0</v>
      </c>
      <c r="O566">
        <f>Tabelle13[[#This Row],[Roll]]-+Tabelle13[[#This Row],[Pitch]]</f>
        <v>-17.007800000000003</v>
      </c>
      <c r="P566">
        <f>SQRT(Tabelle13[[#This Row],[X]]^2 + Tabelle13[[#This Row],[Y]]^2 +Tabelle13[[#This Row],[Z]]^2)</f>
        <v>406.24590153611399</v>
      </c>
      <c r="Q566">
        <v>-249.52</v>
      </c>
      <c r="R566">
        <v>19.236499999999999</v>
      </c>
      <c r="S566">
        <v>-153.66900000000001</v>
      </c>
      <c r="T566">
        <v>89.169300000000007</v>
      </c>
      <c r="U566">
        <v>-28.827200000000001</v>
      </c>
      <c r="V566">
        <v>-11.8194</v>
      </c>
    </row>
    <row r="567" spans="1:22">
      <c r="A567">
        <v>11868</v>
      </c>
      <c r="B567">
        <v>0</v>
      </c>
      <c r="C567">
        <v>121.53700000000001</v>
      </c>
      <c r="D567">
        <v>-56.506700000000002</v>
      </c>
      <c r="E567">
        <v>-383.49900000000002</v>
      </c>
      <c r="F567">
        <v>-90.830699999999993</v>
      </c>
      <c r="G567">
        <v>28.827200000000001</v>
      </c>
      <c r="H567">
        <v>11.8194</v>
      </c>
      <c r="I567" t="e">
        <f>IF(AND(Tabelle13[[#This Row],[AreaPx]]&gt;0,NOT(Tabelle13[[#This Row],[AreaPx]]="inf")),Tabelle13[[#This Row],[AreaPx]], NA())</f>
        <v>#N/A</v>
      </c>
      <c r="J567">
        <v>0</v>
      </c>
      <c r="K567">
        <v>0</v>
      </c>
      <c r="L567">
        <v>0</v>
      </c>
      <c r="M567">
        <v>20.2013</v>
      </c>
      <c r="N567">
        <v>0</v>
      </c>
      <c r="O567">
        <f>Tabelle13[[#This Row],[Roll]]-+Tabelle13[[#This Row],[Pitch]]</f>
        <v>-17.007800000000003</v>
      </c>
      <c r="P567">
        <f>SQRT(Tabelle13[[#This Row],[X]]^2 + Tabelle13[[#This Row],[Y]]^2 +Tabelle13[[#This Row],[Z]]^2)</f>
        <v>406.24590153611399</v>
      </c>
      <c r="Q567">
        <v>-249.52</v>
      </c>
      <c r="R567">
        <v>19.236499999999999</v>
      </c>
      <c r="S567">
        <v>-153.66900000000001</v>
      </c>
      <c r="T567">
        <v>89.169300000000007</v>
      </c>
      <c r="U567">
        <v>-28.827200000000001</v>
      </c>
      <c r="V567">
        <v>-11.8194</v>
      </c>
    </row>
    <row r="568" spans="1:22">
      <c r="A568">
        <v>11877</v>
      </c>
      <c r="B568">
        <v>0</v>
      </c>
      <c r="C568">
        <v>121.53700000000001</v>
      </c>
      <c r="D568">
        <v>-56.506700000000002</v>
      </c>
      <c r="E568">
        <v>-383.49900000000002</v>
      </c>
      <c r="F568">
        <v>-90.830699999999993</v>
      </c>
      <c r="G568">
        <v>28.827200000000001</v>
      </c>
      <c r="H568">
        <v>11.8194</v>
      </c>
      <c r="I568" t="e">
        <f>IF(AND(Tabelle13[[#This Row],[AreaPx]]&gt;0,NOT(Tabelle13[[#This Row],[AreaPx]]="inf")),Tabelle13[[#This Row],[AreaPx]], NA())</f>
        <v>#N/A</v>
      </c>
      <c r="J568">
        <v>0</v>
      </c>
      <c r="K568">
        <v>0</v>
      </c>
      <c r="L568">
        <v>0</v>
      </c>
      <c r="M568">
        <v>20.2013</v>
      </c>
      <c r="N568">
        <v>0</v>
      </c>
      <c r="O568">
        <f>Tabelle13[[#This Row],[Roll]]-+Tabelle13[[#This Row],[Pitch]]</f>
        <v>-17.007800000000003</v>
      </c>
      <c r="P568">
        <f>SQRT(Tabelle13[[#This Row],[X]]^2 + Tabelle13[[#This Row],[Y]]^2 +Tabelle13[[#This Row],[Z]]^2)</f>
        <v>406.24590153611399</v>
      </c>
      <c r="Q568">
        <v>-249.52</v>
      </c>
      <c r="R568">
        <v>19.236499999999999</v>
      </c>
      <c r="S568">
        <v>-153.66900000000001</v>
      </c>
      <c r="T568">
        <v>89.169300000000007</v>
      </c>
      <c r="U568">
        <v>-28.827200000000001</v>
      </c>
      <c r="V568">
        <v>-11.8194</v>
      </c>
    </row>
    <row r="569" spans="1:22">
      <c r="A569">
        <v>11902</v>
      </c>
      <c r="B569">
        <v>0</v>
      </c>
      <c r="C569">
        <v>121.53700000000001</v>
      </c>
      <c r="D569">
        <v>-56.506700000000002</v>
      </c>
      <c r="E569">
        <v>-383.49900000000002</v>
      </c>
      <c r="F569">
        <v>-90.830699999999993</v>
      </c>
      <c r="G569">
        <v>28.827200000000001</v>
      </c>
      <c r="H569">
        <v>11.8194</v>
      </c>
      <c r="I569" t="e">
        <f>IF(AND(Tabelle13[[#This Row],[AreaPx]]&gt;0,NOT(Tabelle13[[#This Row],[AreaPx]]="inf")),Tabelle13[[#This Row],[AreaPx]], NA())</f>
        <v>#N/A</v>
      </c>
      <c r="J569">
        <v>0</v>
      </c>
      <c r="K569">
        <v>0</v>
      </c>
      <c r="L569">
        <v>0</v>
      </c>
      <c r="M569">
        <v>20.2013</v>
      </c>
      <c r="N569">
        <v>0</v>
      </c>
      <c r="O569">
        <f>Tabelle13[[#This Row],[Roll]]-+Tabelle13[[#This Row],[Pitch]]</f>
        <v>-17.007800000000003</v>
      </c>
      <c r="P569">
        <f>SQRT(Tabelle13[[#This Row],[X]]^2 + Tabelle13[[#This Row],[Y]]^2 +Tabelle13[[#This Row],[Z]]^2)</f>
        <v>406.24590153611399</v>
      </c>
      <c r="Q569">
        <v>-249.52</v>
      </c>
      <c r="R569">
        <v>19.236499999999999</v>
      </c>
      <c r="S569">
        <v>-153.66900000000001</v>
      </c>
      <c r="T569">
        <v>89.169300000000007</v>
      </c>
      <c r="U569">
        <v>-28.827200000000001</v>
      </c>
      <c r="V569">
        <v>-11.8194</v>
      </c>
    </row>
    <row r="570" spans="1:22">
      <c r="A570">
        <v>11918</v>
      </c>
      <c r="B570">
        <v>0</v>
      </c>
      <c r="C570">
        <v>121.53700000000001</v>
      </c>
      <c r="D570">
        <v>-56.506700000000002</v>
      </c>
      <c r="E570">
        <v>-383.49900000000002</v>
      </c>
      <c r="F570">
        <v>-90.830699999999993</v>
      </c>
      <c r="G570">
        <v>28.827200000000001</v>
      </c>
      <c r="H570">
        <v>11.8194</v>
      </c>
      <c r="I570" t="e">
        <f>IF(AND(Tabelle13[[#This Row],[AreaPx]]&gt;0,NOT(Tabelle13[[#This Row],[AreaPx]]="inf")),Tabelle13[[#This Row],[AreaPx]], NA())</f>
        <v>#N/A</v>
      </c>
      <c r="J570">
        <v>0</v>
      </c>
      <c r="K570">
        <v>0</v>
      </c>
      <c r="L570">
        <v>0</v>
      </c>
      <c r="M570">
        <v>20.2013</v>
      </c>
      <c r="N570">
        <v>0</v>
      </c>
      <c r="O570">
        <f>Tabelle13[[#This Row],[Roll]]-+Tabelle13[[#This Row],[Pitch]]</f>
        <v>-17.007800000000003</v>
      </c>
      <c r="P570">
        <f>SQRT(Tabelle13[[#This Row],[X]]^2 + Tabelle13[[#This Row],[Y]]^2 +Tabelle13[[#This Row],[Z]]^2)</f>
        <v>406.24590153611399</v>
      </c>
      <c r="Q570">
        <v>-249.52</v>
      </c>
      <c r="R570">
        <v>19.236499999999999</v>
      </c>
      <c r="S570">
        <v>-153.66900000000001</v>
      </c>
      <c r="T570">
        <v>89.169300000000007</v>
      </c>
      <c r="U570">
        <v>-28.827200000000001</v>
      </c>
      <c r="V570">
        <v>-11.8194</v>
      </c>
    </row>
    <row r="571" spans="1:22">
      <c r="A571">
        <v>11944</v>
      </c>
      <c r="B571">
        <v>0</v>
      </c>
      <c r="C571">
        <v>121.53700000000001</v>
      </c>
      <c r="D571">
        <v>-56.506700000000002</v>
      </c>
      <c r="E571">
        <v>-383.49900000000002</v>
      </c>
      <c r="F571">
        <v>-90.830699999999993</v>
      </c>
      <c r="G571">
        <v>28.827200000000001</v>
      </c>
      <c r="H571">
        <v>11.8194</v>
      </c>
      <c r="I571" t="e">
        <f>IF(AND(Tabelle13[[#This Row],[AreaPx]]&gt;0,NOT(Tabelle13[[#This Row],[AreaPx]]="inf")),Tabelle13[[#This Row],[AreaPx]], NA())</f>
        <v>#N/A</v>
      </c>
      <c r="J571">
        <v>0</v>
      </c>
      <c r="K571">
        <v>0</v>
      </c>
      <c r="L571">
        <v>0</v>
      </c>
      <c r="M571">
        <v>20.2013</v>
      </c>
      <c r="N571">
        <v>0</v>
      </c>
      <c r="O571">
        <f>Tabelle13[[#This Row],[Roll]]-+Tabelle13[[#This Row],[Pitch]]</f>
        <v>-17.007800000000003</v>
      </c>
      <c r="P571">
        <f>SQRT(Tabelle13[[#This Row],[X]]^2 + Tabelle13[[#This Row],[Y]]^2 +Tabelle13[[#This Row],[Z]]^2)</f>
        <v>406.24590153611399</v>
      </c>
      <c r="Q571">
        <v>-249.52</v>
      </c>
      <c r="R571">
        <v>19.236499999999999</v>
      </c>
      <c r="S571">
        <v>-153.66900000000001</v>
      </c>
      <c r="T571">
        <v>89.169300000000007</v>
      </c>
      <c r="U571">
        <v>-28.827200000000001</v>
      </c>
      <c r="V571">
        <v>-11.8194</v>
      </c>
    </row>
    <row r="572" spans="1:22">
      <c r="A572">
        <v>11981</v>
      </c>
      <c r="B572">
        <v>0</v>
      </c>
      <c r="C572">
        <v>121.53700000000001</v>
      </c>
      <c r="D572">
        <v>-56.506700000000002</v>
      </c>
      <c r="E572">
        <v>-383.49900000000002</v>
      </c>
      <c r="F572">
        <v>-90.830699999999993</v>
      </c>
      <c r="G572">
        <v>28.827200000000001</v>
      </c>
      <c r="H572">
        <v>11.8194</v>
      </c>
      <c r="I572" t="e">
        <f>IF(AND(Tabelle13[[#This Row],[AreaPx]]&gt;0,NOT(Tabelle13[[#This Row],[AreaPx]]="inf")),Tabelle13[[#This Row],[AreaPx]], NA())</f>
        <v>#N/A</v>
      </c>
      <c r="J572">
        <v>0</v>
      </c>
      <c r="K572">
        <v>0</v>
      </c>
      <c r="L572">
        <v>0</v>
      </c>
      <c r="M572">
        <v>20.2013</v>
      </c>
      <c r="N572">
        <v>0</v>
      </c>
      <c r="O572">
        <f>Tabelle13[[#This Row],[Roll]]-+Tabelle13[[#This Row],[Pitch]]</f>
        <v>-17.007800000000003</v>
      </c>
      <c r="P572">
        <f>SQRT(Tabelle13[[#This Row],[X]]^2 + Tabelle13[[#This Row],[Y]]^2 +Tabelle13[[#This Row],[Z]]^2)</f>
        <v>406.24590153611399</v>
      </c>
      <c r="Q572">
        <v>-249.52</v>
      </c>
      <c r="R572">
        <v>19.236499999999999</v>
      </c>
      <c r="S572">
        <v>-153.66900000000001</v>
      </c>
      <c r="T572">
        <v>89.169300000000007</v>
      </c>
      <c r="U572">
        <v>-28.827200000000001</v>
      </c>
      <c r="V572">
        <v>-11.8194</v>
      </c>
    </row>
    <row r="573" spans="1:22">
      <c r="A573">
        <v>12011</v>
      </c>
      <c r="B573">
        <v>0</v>
      </c>
      <c r="C573">
        <v>121.53700000000001</v>
      </c>
      <c r="D573">
        <v>-56.506700000000002</v>
      </c>
      <c r="E573">
        <v>-383.49900000000002</v>
      </c>
      <c r="F573">
        <v>-90.830699999999993</v>
      </c>
      <c r="G573">
        <v>28.827200000000001</v>
      </c>
      <c r="H573">
        <v>11.8194</v>
      </c>
      <c r="I573" t="e">
        <f>IF(AND(Tabelle13[[#This Row],[AreaPx]]&gt;0,NOT(Tabelle13[[#This Row],[AreaPx]]="inf")),Tabelle13[[#This Row],[AreaPx]], NA())</f>
        <v>#N/A</v>
      </c>
      <c r="J573">
        <v>0</v>
      </c>
      <c r="K573">
        <v>0</v>
      </c>
      <c r="L573">
        <v>0</v>
      </c>
      <c r="M573">
        <v>20.2013</v>
      </c>
      <c r="N573">
        <v>0</v>
      </c>
      <c r="O573">
        <f>Tabelle13[[#This Row],[Roll]]-+Tabelle13[[#This Row],[Pitch]]</f>
        <v>-17.007800000000003</v>
      </c>
      <c r="P573">
        <f>SQRT(Tabelle13[[#This Row],[X]]^2 + Tabelle13[[#This Row],[Y]]^2 +Tabelle13[[#This Row],[Z]]^2)</f>
        <v>406.24590153611399</v>
      </c>
      <c r="Q573">
        <v>-249.52</v>
      </c>
      <c r="R573">
        <v>19.236499999999999</v>
      </c>
      <c r="S573">
        <v>-153.66900000000001</v>
      </c>
      <c r="T573">
        <v>89.169300000000007</v>
      </c>
      <c r="U573">
        <v>-28.827200000000001</v>
      </c>
      <c r="V573">
        <v>-11.8194</v>
      </c>
    </row>
    <row r="574" spans="1:22">
      <c r="A574">
        <v>12053</v>
      </c>
      <c r="B574">
        <v>0</v>
      </c>
      <c r="C574">
        <v>121.53700000000001</v>
      </c>
      <c r="D574">
        <v>-56.506700000000002</v>
      </c>
      <c r="E574">
        <v>-383.49900000000002</v>
      </c>
      <c r="F574">
        <v>-90.830699999999993</v>
      </c>
      <c r="G574">
        <v>28.827200000000001</v>
      </c>
      <c r="H574">
        <v>11.8194</v>
      </c>
      <c r="I574" t="e">
        <f>IF(AND(Tabelle13[[#This Row],[AreaPx]]&gt;0,NOT(Tabelle13[[#This Row],[AreaPx]]="inf")),Tabelle13[[#This Row],[AreaPx]], NA())</f>
        <v>#N/A</v>
      </c>
      <c r="J574">
        <v>0</v>
      </c>
      <c r="K574">
        <v>0</v>
      </c>
      <c r="L574">
        <v>0</v>
      </c>
      <c r="M574">
        <v>20.2013</v>
      </c>
      <c r="N574">
        <v>0</v>
      </c>
      <c r="O574">
        <f>Tabelle13[[#This Row],[Roll]]-+Tabelle13[[#This Row],[Pitch]]</f>
        <v>-17.007800000000003</v>
      </c>
      <c r="P574">
        <f>SQRT(Tabelle13[[#This Row],[X]]^2 + Tabelle13[[#This Row],[Y]]^2 +Tabelle13[[#This Row],[Z]]^2)</f>
        <v>406.24590153611399</v>
      </c>
      <c r="Q574">
        <v>-249.52</v>
      </c>
      <c r="R574">
        <v>19.236499999999999</v>
      </c>
      <c r="S574">
        <v>-153.66900000000001</v>
      </c>
      <c r="T574">
        <v>89.169300000000007</v>
      </c>
      <c r="U574">
        <v>-28.827200000000001</v>
      </c>
      <c r="V574">
        <v>-11.8194</v>
      </c>
    </row>
    <row r="575" spans="1:22">
      <c r="A575">
        <v>12085</v>
      </c>
      <c r="B575">
        <v>0</v>
      </c>
      <c r="C575">
        <v>121.53700000000001</v>
      </c>
      <c r="D575">
        <v>-56.506700000000002</v>
      </c>
      <c r="E575">
        <v>-383.49900000000002</v>
      </c>
      <c r="F575">
        <v>-90.830699999999993</v>
      </c>
      <c r="G575">
        <v>28.827200000000001</v>
      </c>
      <c r="H575">
        <v>11.8194</v>
      </c>
      <c r="I575" t="e">
        <f>IF(AND(Tabelle13[[#This Row],[AreaPx]]&gt;0,NOT(Tabelle13[[#This Row],[AreaPx]]="inf")),Tabelle13[[#This Row],[AreaPx]], NA())</f>
        <v>#N/A</v>
      </c>
      <c r="J575">
        <v>0</v>
      </c>
      <c r="K575">
        <v>0</v>
      </c>
      <c r="L575">
        <v>0</v>
      </c>
      <c r="M575">
        <v>20.2013</v>
      </c>
      <c r="N575">
        <v>0</v>
      </c>
      <c r="O575">
        <f>Tabelle13[[#This Row],[Roll]]-+Tabelle13[[#This Row],[Pitch]]</f>
        <v>-17.007800000000003</v>
      </c>
      <c r="P575">
        <f>SQRT(Tabelle13[[#This Row],[X]]^2 + Tabelle13[[#This Row],[Y]]^2 +Tabelle13[[#This Row],[Z]]^2)</f>
        <v>406.24590153611399</v>
      </c>
      <c r="Q575">
        <v>-249.52</v>
      </c>
      <c r="R575">
        <v>19.236499999999999</v>
      </c>
      <c r="S575">
        <v>-153.66900000000001</v>
      </c>
      <c r="T575">
        <v>89.169300000000007</v>
      </c>
      <c r="U575">
        <v>-28.827200000000001</v>
      </c>
      <c r="V575">
        <v>-11.8194</v>
      </c>
    </row>
    <row r="576" spans="1:22">
      <c r="A576">
        <v>12127</v>
      </c>
      <c r="B576">
        <v>0</v>
      </c>
      <c r="C576">
        <v>121.53700000000001</v>
      </c>
      <c r="D576">
        <v>-56.506700000000002</v>
      </c>
      <c r="E576">
        <v>-383.49900000000002</v>
      </c>
      <c r="F576">
        <v>-90.830699999999993</v>
      </c>
      <c r="G576">
        <v>28.827200000000001</v>
      </c>
      <c r="H576">
        <v>11.8194</v>
      </c>
      <c r="I576" t="e">
        <f>IF(AND(Tabelle13[[#This Row],[AreaPx]]&gt;0,NOT(Tabelle13[[#This Row],[AreaPx]]="inf")),Tabelle13[[#This Row],[AreaPx]], NA())</f>
        <v>#N/A</v>
      </c>
      <c r="J576">
        <v>0</v>
      </c>
      <c r="K576">
        <v>0</v>
      </c>
      <c r="L576">
        <v>0</v>
      </c>
      <c r="M576">
        <v>20.2013</v>
      </c>
      <c r="N576">
        <v>0</v>
      </c>
      <c r="O576">
        <f>Tabelle13[[#This Row],[Roll]]-+Tabelle13[[#This Row],[Pitch]]</f>
        <v>-17.007800000000003</v>
      </c>
      <c r="P576">
        <f>SQRT(Tabelle13[[#This Row],[X]]^2 + Tabelle13[[#This Row],[Y]]^2 +Tabelle13[[#This Row],[Z]]^2)</f>
        <v>406.24590153611399</v>
      </c>
      <c r="Q576">
        <v>-249.52</v>
      </c>
      <c r="R576">
        <v>19.236499999999999</v>
      </c>
      <c r="S576">
        <v>-153.66900000000001</v>
      </c>
      <c r="T576">
        <v>89.169300000000007</v>
      </c>
      <c r="U576">
        <v>-28.827200000000001</v>
      </c>
      <c r="V576">
        <v>-11.8194</v>
      </c>
    </row>
    <row r="577" spans="1:22">
      <c r="A577">
        <v>12166</v>
      </c>
      <c r="B577">
        <v>0</v>
      </c>
      <c r="C577">
        <v>121.53700000000001</v>
      </c>
      <c r="D577">
        <v>-56.506700000000002</v>
      </c>
      <c r="E577">
        <v>-383.49900000000002</v>
      </c>
      <c r="F577">
        <v>-90.830699999999993</v>
      </c>
      <c r="G577">
        <v>28.827200000000001</v>
      </c>
      <c r="H577">
        <v>11.8194</v>
      </c>
      <c r="I577" t="e">
        <f>IF(AND(Tabelle13[[#This Row],[AreaPx]]&gt;0,NOT(Tabelle13[[#This Row],[AreaPx]]="inf")),Tabelle13[[#This Row],[AreaPx]], NA())</f>
        <v>#N/A</v>
      </c>
      <c r="J577">
        <v>0</v>
      </c>
      <c r="K577">
        <v>0</v>
      </c>
      <c r="L577">
        <v>0</v>
      </c>
      <c r="M577">
        <v>20.2013</v>
      </c>
      <c r="N577">
        <v>0</v>
      </c>
      <c r="O577">
        <f>Tabelle13[[#This Row],[Roll]]-+Tabelle13[[#This Row],[Pitch]]</f>
        <v>-17.007800000000003</v>
      </c>
      <c r="P577">
        <f>SQRT(Tabelle13[[#This Row],[X]]^2 + Tabelle13[[#This Row],[Y]]^2 +Tabelle13[[#This Row],[Z]]^2)</f>
        <v>406.24590153611399</v>
      </c>
      <c r="Q577">
        <v>-249.52</v>
      </c>
      <c r="R577">
        <v>19.236499999999999</v>
      </c>
      <c r="S577">
        <v>-153.66900000000001</v>
      </c>
      <c r="T577">
        <v>89.169300000000007</v>
      </c>
      <c r="U577">
        <v>-28.827200000000001</v>
      </c>
      <c r="V577">
        <v>-11.8194</v>
      </c>
    </row>
    <row r="578" spans="1:22">
      <c r="A578">
        <v>12196</v>
      </c>
      <c r="B578">
        <v>0</v>
      </c>
      <c r="C578">
        <v>121.53700000000001</v>
      </c>
      <c r="D578">
        <v>-56.506700000000002</v>
      </c>
      <c r="E578">
        <v>-383.49900000000002</v>
      </c>
      <c r="F578">
        <v>-90.830699999999993</v>
      </c>
      <c r="G578">
        <v>28.827200000000001</v>
      </c>
      <c r="H578">
        <v>11.8194</v>
      </c>
      <c r="I578" t="e">
        <f>IF(AND(Tabelle13[[#This Row],[AreaPx]]&gt;0,NOT(Tabelle13[[#This Row],[AreaPx]]="inf")),Tabelle13[[#This Row],[AreaPx]], NA())</f>
        <v>#N/A</v>
      </c>
      <c r="J578">
        <v>0</v>
      </c>
      <c r="K578">
        <v>0</v>
      </c>
      <c r="L578">
        <v>0</v>
      </c>
      <c r="M578">
        <v>20.2013</v>
      </c>
      <c r="N578">
        <v>0</v>
      </c>
      <c r="O578">
        <f>Tabelle13[[#This Row],[Roll]]-+Tabelle13[[#This Row],[Pitch]]</f>
        <v>-17.007800000000003</v>
      </c>
      <c r="P578">
        <f>SQRT(Tabelle13[[#This Row],[X]]^2 + Tabelle13[[#This Row],[Y]]^2 +Tabelle13[[#This Row],[Z]]^2)</f>
        <v>406.24590153611399</v>
      </c>
      <c r="Q578">
        <v>-249.52</v>
      </c>
      <c r="R578">
        <v>19.236499999999999</v>
      </c>
      <c r="S578">
        <v>-153.66900000000001</v>
      </c>
      <c r="T578">
        <v>89.169300000000007</v>
      </c>
      <c r="U578">
        <v>-28.827200000000001</v>
      </c>
      <c r="V578">
        <v>-11.8194</v>
      </c>
    </row>
    <row r="579" spans="1:22">
      <c r="A579">
        <v>12222</v>
      </c>
      <c r="B579">
        <v>0</v>
      </c>
      <c r="C579">
        <v>121.53700000000001</v>
      </c>
      <c r="D579">
        <v>-56.506700000000002</v>
      </c>
      <c r="E579">
        <v>-383.49900000000002</v>
      </c>
      <c r="F579">
        <v>-90.830699999999993</v>
      </c>
      <c r="G579">
        <v>28.827200000000001</v>
      </c>
      <c r="H579">
        <v>11.8194</v>
      </c>
      <c r="I579" t="e">
        <f>IF(AND(Tabelle13[[#This Row],[AreaPx]]&gt;0,NOT(Tabelle13[[#This Row],[AreaPx]]="inf")),Tabelle13[[#This Row],[AreaPx]], NA())</f>
        <v>#N/A</v>
      </c>
      <c r="J579">
        <v>0</v>
      </c>
      <c r="K579">
        <v>0</v>
      </c>
      <c r="L579">
        <v>0</v>
      </c>
      <c r="M579">
        <v>20.2013</v>
      </c>
      <c r="N579">
        <v>0</v>
      </c>
      <c r="O579">
        <f>Tabelle13[[#This Row],[Roll]]-+Tabelle13[[#This Row],[Pitch]]</f>
        <v>-17.007800000000003</v>
      </c>
      <c r="P579">
        <f>SQRT(Tabelle13[[#This Row],[X]]^2 + Tabelle13[[#This Row],[Y]]^2 +Tabelle13[[#This Row],[Z]]^2)</f>
        <v>406.24590153611399</v>
      </c>
      <c r="Q579">
        <v>-249.52</v>
      </c>
      <c r="R579">
        <v>19.236499999999999</v>
      </c>
      <c r="S579">
        <v>-153.66900000000001</v>
      </c>
      <c r="T579">
        <v>89.169300000000007</v>
      </c>
      <c r="U579">
        <v>-28.827200000000001</v>
      </c>
      <c r="V579">
        <v>-11.8194</v>
      </c>
    </row>
    <row r="580" spans="1:22">
      <c r="A580">
        <v>12252</v>
      </c>
      <c r="B580">
        <v>0</v>
      </c>
      <c r="C580">
        <v>121.53700000000001</v>
      </c>
      <c r="D580">
        <v>-56.506700000000002</v>
      </c>
      <c r="E580">
        <v>-383.49900000000002</v>
      </c>
      <c r="F580">
        <v>-90.830699999999993</v>
      </c>
      <c r="G580">
        <v>28.827200000000001</v>
      </c>
      <c r="H580">
        <v>11.8194</v>
      </c>
      <c r="I580" t="e">
        <f>IF(AND(Tabelle13[[#This Row],[AreaPx]]&gt;0,NOT(Tabelle13[[#This Row],[AreaPx]]="inf")),Tabelle13[[#This Row],[AreaPx]], NA())</f>
        <v>#N/A</v>
      </c>
      <c r="J580">
        <v>0</v>
      </c>
      <c r="K580">
        <v>0</v>
      </c>
      <c r="L580">
        <v>0</v>
      </c>
      <c r="M580">
        <v>20.2013</v>
      </c>
      <c r="N580">
        <v>0</v>
      </c>
      <c r="O580">
        <f>Tabelle13[[#This Row],[Roll]]-+Tabelle13[[#This Row],[Pitch]]</f>
        <v>-17.007800000000003</v>
      </c>
      <c r="P580">
        <f>SQRT(Tabelle13[[#This Row],[X]]^2 + Tabelle13[[#This Row],[Y]]^2 +Tabelle13[[#This Row],[Z]]^2)</f>
        <v>406.24590153611399</v>
      </c>
      <c r="Q580">
        <v>-249.52</v>
      </c>
      <c r="R580">
        <v>19.236499999999999</v>
      </c>
      <c r="S580">
        <v>-153.66900000000001</v>
      </c>
      <c r="T580">
        <v>89.169300000000007</v>
      </c>
      <c r="U580">
        <v>-28.827200000000001</v>
      </c>
      <c r="V580">
        <v>-11.8194</v>
      </c>
    </row>
    <row r="581" spans="1:22">
      <c r="A581">
        <v>12282</v>
      </c>
      <c r="B581">
        <v>0</v>
      </c>
      <c r="C581">
        <v>121.53700000000001</v>
      </c>
      <c r="D581">
        <v>-56.506700000000002</v>
      </c>
      <c r="E581">
        <v>-383.49900000000002</v>
      </c>
      <c r="F581">
        <v>-90.830699999999993</v>
      </c>
      <c r="G581">
        <v>28.827200000000001</v>
      </c>
      <c r="H581">
        <v>11.8194</v>
      </c>
      <c r="I581" t="e">
        <f>IF(AND(Tabelle13[[#This Row],[AreaPx]]&gt;0,NOT(Tabelle13[[#This Row],[AreaPx]]="inf")),Tabelle13[[#This Row],[AreaPx]], NA())</f>
        <v>#N/A</v>
      </c>
      <c r="J581">
        <v>0</v>
      </c>
      <c r="K581">
        <v>0</v>
      </c>
      <c r="L581">
        <v>0</v>
      </c>
      <c r="M581">
        <v>20.2013</v>
      </c>
      <c r="N581">
        <v>0</v>
      </c>
      <c r="O581">
        <f>Tabelle13[[#This Row],[Roll]]-+Tabelle13[[#This Row],[Pitch]]</f>
        <v>-17.007800000000003</v>
      </c>
      <c r="P581">
        <f>SQRT(Tabelle13[[#This Row],[X]]^2 + Tabelle13[[#This Row],[Y]]^2 +Tabelle13[[#This Row],[Z]]^2)</f>
        <v>406.24590153611399</v>
      </c>
      <c r="Q581">
        <v>-249.52</v>
      </c>
      <c r="R581">
        <v>19.236499999999999</v>
      </c>
      <c r="S581">
        <v>-153.66900000000001</v>
      </c>
      <c r="T581">
        <v>89.169300000000007</v>
      </c>
      <c r="U581">
        <v>-28.827200000000001</v>
      </c>
      <c r="V581">
        <v>-11.8194</v>
      </c>
    </row>
    <row r="582" spans="1:22">
      <c r="A582">
        <v>12310</v>
      </c>
      <c r="B582">
        <v>0</v>
      </c>
      <c r="C582">
        <v>121.53700000000001</v>
      </c>
      <c r="D582">
        <v>-56.506700000000002</v>
      </c>
      <c r="E582">
        <v>-383.49900000000002</v>
      </c>
      <c r="F582">
        <v>-90.830699999999993</v>
      </c>
      <c r="G582">
        <v>28.827200000000001</v>
      </c>
      <c r="H582">
        <v>11.8194</v>
      </c>
      <c r="I582" t="e">
        <f>IF(AND(Tabelle13[[#This Row],[AreaPx]]&gt;0,NOT(Tabelle13[[#This Row],[AreaPx]]="inf")),Tabelle13[[#This Row],[AreaPx]], NA())</f>
        <v>#N/A</v>
      </c>
      <c r="J582">
        <v>0</v>
      </c>
      <c r="K582">
        <v>0</v>
      </c>
      <c r="L582">
        <v>0</v>
      </c>
      <c r="M582">
        <v>20.2013</v>
      </c>
      <c r="N582">
        <v>0</v>
      </c>
      <c r="O582">
        <f>Tabelle13[[#This Row],[Roll]]-+Tabelle13[[#This Row],[Pitch]]</f>
        <v>-17.007800000000003</v>
      </c>
      <c r="P582">
        <f>SQRT(Tabelle13[[#This Row],[X]]^2 + Tabelle13[[#This Row],[Y]]^2 +Tabelle13[[#This Row],[Z]]^2)</f>
        <v>406.24590153611399</v>
      </c>
      <c r="Q582">
        <v>-249.52</v>
      </c>
      <c r="R582">
        <v>19.236499999999999</v>
      </c>
      <c r="S582">
        <v>-153.66900000000001</v>
      </c>
      <c r="T582">
        <v>89.169300000000007</v>
      </c>
      <c r="U582">
        <v>-28.827200000000001</v>
      </c>
      <c r="V582">
        <v>-11.8194</v>
      </c>
    </row>
    <row r="583" spans="1:22">
      <c r="A583">
        <v>12333</v>
      </c>
      <c r="B583">
        <v>0</v>
      </c>
      <c r="C583">
        <v>121.53700000000001</v>
      </c>
      <c r="D583">
        <v>-56.506700000000002</v>
      </c>
      <c r="E583">
        <v>-383.49900000000002</v>
      </c>
      <c r="F583">
        <v>-90.830699999999993</v>
      </c>
      <c r="G583">
        <v>28.827200000000001</v>
      </c>
      <c r="H583">
        <v>11.8194</v>
      </c>
      <c r="I583" t="e">
        <f>IF(AND(Tabelle13[[#This Row],[AreaPx]]&gt;0,NOT(Tabelle13[[#This Row],[AreaPx]]="inf")),Tabelle13[[#This Row],[AreaPx]], NA())</f>
        <v>#N/A</v>
      </c>
      <c r="J583">
        <v>0</v>
      </c>
      <c r="K583">
        <v>0</v>
      </c>
      <c r="L583">
        <v>0</v>
      </c>
      <c r="M583">
        <v>20.2013</v>
      </c>
      <c r="N583">
        <v>0</v>
      </c>
      <c r="O583">
        <f>Tabelle13[[#This Row],[Roll]]-+Tabelle13[[#This Row],[Pitch]]</f>
        <v>-17.007800000000003</v>
      </c>
      <c r="P583">
        <f>SQRT(Tabelle13[[#This Row],[X]]^2 + Tabelle13[[#This Row],[Y]]^2 +Tabelle13[[#This Row],[Z]]^2)</f>
        <v>406.24590153611399</v>
      </c>
      <c r="Q583">
        <v>-249.52</v>
      </c>
      <c r="R583">
        <v>19.236499999999999</v>
      </c>
      <c r="S583">
        <v>-153.66900000000001</v>
      </c>
      <c r="T583">
        <v>89.169300000000007</v>
      </c>
      <c r="U583">
        <v>-28.827200000000001</v>
      </c>
      <c r="V583">
        <v>-11.8194</v>
      </c>
    </row>
    <row r="584" spans="1:22">
      <c r="A584">
        <v>12350</v>
      </c>
      <c r="B584">
        <v>0</v>
      </c>
      <c r="C584">
        <v>121.53700000000001</v>
      </c>
      <c r="D584">
        <v>-56.506700000000002</v>
      </c>
      <c r="E584">
        <v>-383.49900000000002</v>
      </c>
      <c r="F584">
        <v>-90.830699999999993</v>
      </c>
      <c r="G584">
        <v>28.827200000000001</v>
      </c>
      <c r="H584">
        <v>11.8194</v>
      </c>
      <c r="I584" t="e">
        <f>IF(AND(Tabelle13[[#This Row],[AreaPx]]&gt;0,NOT(Tabelle13[[#This Row],[AreaPx]]="inf")),Tabelle13[[#This Row],[AreaPx]], NA())</f>
        <v>#N/A</v>
      </c>
      <c r="J584">
        <v>0</v>
      </c>
      <c r="K584">
        <v>0</v>
      </c>
      <c r="L584">
        <v>0</v>
      </c>
      <c r="M584">
        <v>20.2013</v>
      </c>
      <c r="N584">
        <v>0</v>
      </c>
      <c r="O584">
        <f>Tabelle13[[#This Row],[Roll]]-+Tabelle13[[#This Row],[Pitch]]</f>
        <v>-17.007800000000003</v>
      </c>
      <c r="P584">
        <f>SQRT(Tabelle13[[#This Row],[X]]^2 + Tabelle13[[#This Row],[Y]]^2 +Tabelle13[[#This Row],[Z]]^2)</f>
        <v>406.24590153611399</v>
      </c>
      <c r="Q584">
        <v>-249.52</v>
      </c>
      <c r="R584">
        <v>19.236499999999999</v>
      </c>
      <c r="S584">
        <v>-153.66900000000001</v>
      </c>
      <c r="T584">
        <v>89.169300000000007</v>
      </c>
      <c r="U584">
        <v>-28.827200000000001</v>
      </c>
      <c r="V584">
        <v>-11.8194</v>
      </c>
    </row>
    <row r="585" spans="1:22">
      <c r="A585">
        <v>12370</v>
      </c>
      <c r="B585">
        <v>0</v>
      </c>
      <c r="C585">
        <v>121.53700000000001</v>
      </c>
      <c r="D585">
        <v>-56.506700000000002</v>
      </c>
      <c r="E585">
        <v>-383.49900000000002</v>
      </c>
      <c r="F585">
        <v>-90.830699999999993</v>
      </c>
      <c r="G585">
        <v>28.827200000000001</v>
      </c>
      <c r="H585">
        <v>11.8194</v>
      </c>
      <c r="I585" t="e">
        <f>IF(AND(Tabelle13[[#This Row],[AreaPx]]&gt;0,NOT(Tabelle13[[#This Row],[AreaPx]]="inf")),Tabelle13[[#This Row],[AreaPx]], NA())</f>
        <v>#N/A</v>
      </c>
      <c r="J585">
        <v>0</v>
      </c>
      <c r="K585">
        <v>0</v>
      </c>
      <c r="L585">
        <v>0</v>
      </c>
      <c r="M585">
        <v>20.2013</v>
      </c>
      <c r="N585">
        <v>0</v>
      </c>
      <c r="O585">
        <f>Tabelle13[[#This Row],[Roll]]-+Tabelle13[[#This Row],[Pitch]]</f>
        <v>-17.007800000000003</v>
      </c>
      <c r="P585">
        <f>SQRT(Tabelle13[[#This Row],[X]]^2 + Tabelle13[[#This Row],[Y]]^2 +Tabelle13[[#This Row],[Z]]^2)</f>
        <v>406.24590153611399</v>
      </c>
      <c r="Q585">
        <v>-249.52</v>
      </c>
      <c r="R585">
        <v>19.236499999999999</v>
      </c>
      <c r="S585">
        <v>-153.66900000000001</v>
      </c>
      <c r="T585">
        <v>89.169300000000007</v>
      </c>
      <c r="U585">
        <v>-28.827200000000001</v>
      </c>
      <c r="V585">
        <v>-11.8194</v>
      </c>
    </row>
    <row r="586" spans="1:22">
      <c r="A586">
        <v>12378</v>
      </c>
      <c r="B586">
        <v>0</v>
      </c>
      <c r="C586">
        <v>121.53700000000001</v>
      </c>
      <c r="D586">
        <v>-56.506700000000002</v>
      </c>
      <c r="E586">
        <v>-383.49900000000002</v>
      </c>
      <c r="F586">
        <v>-90.830699999999993</v>
      </c>
      <c r="G586">
        <v>28.827200000000001</v>
      </c>
      <c r="H586">
        <v>11.8194</v>
      </c>
      <c r="I586" t="e">
        <f>IF(AND(Tabelle13[[#This Row],[AreaPx]]&gt;0,NOT(Tabelle13[[#This Row],[AreaPx]]="inf")),Tabelle13[[#This Row],[AreaPx]], NA())</f>
        <v>#N/A</v>
      </c>
      <c r="J586">
        <v>0</v>
      </c>
      <c r="K586">
        <v>0</v>
      </c>
      <c r="L586">
        <v>0</v>
      </c>
      <c r="M586">
        <v>20.2013</v>
      </c>
      <c r="N586">
        <v>0</v>
      </c>
      <c r="O586">
        <f>Tabelle13[[#This Row],[Roll]]-+Tabelle13[[#This Row],[Pitch]]</f>
        <v>-17.007800000000003</v>
      </c>
      <c r="P586">
        <f>SQRT(Tabelle13[[#This Row],[X]]^2 + Tabelle13[[#This Row],[Y]]^2 +Tabelle13[[#This Row],[Z]]^2)</f>
        <v>406.24590153611399</v>
      </c>
      <c r="Q586">
        <v>-249.52</v>
      </c>
      <c r="R586">
        <v>19.236499999999999</v>
      </c>
      <c r="S586">
        <v>-153.66900000000001</v>
      </c>
      <c r="T586">
        <v>89.169300000000007</v>
      </c>
      <c r="U586">
        <v>-28.827200000000001</v>
      </c>
      <c r="V586">
        <v>-11.8194</v>
      </c>
    </row>
    <row r="587" spans="1:22">
      <c r="A587">
        <v>12393</v>
      </c>
      <c r="B587">
        <v>0</v>
      </c>
      <c r="C587">
        <v>121.53700000000001</v>
      </c>
      <c r="D587">
        <v>-56.506700000000002</v>
      </c>
      <c r="E587">
        <v>-383.49900000000002</v>
      </c>
      <c r="F587">
        <v>-90.830699999999993</v>
      </c>
      <c r="G587">
        <v>28.827200000000001</v>
      </c>
      <c r="H587">
        <v>11.8194</v>
      </c>
      <c r="I587" t="e">
        <f>IF(AND(Tabelle13[[#This Row],[AreaPx]]&gt;0,NOT(Tabelle13[[#This Row],[AreaPx]]="inf")),Tabelle13[[#This Row],[AreaPx]], NA())</f>
        <v>#N/A</v>
      </c>
      <c r="J587">
        <v>0</v>
      </c>
      <c r="K587">
        <v>0</v>
      </c>
      <c r="L587">
        <v>0</v>
      </c>
      <c r="M587">
        <v>20.2013</v>
      </c>
      <c r="N587">
        <v>0</v>
      </c>
      <c r="O587">
        <f>Tabelle13[[#This Row],[Roll]]-+Tabelle13[[#This Row],[Pitch]]</f>
        <v>-17.007800000000003</v>
      </c>
      <c r="P587">
        <f>SQRT(Tabelle13[[#This Row],[X]]^2 + Tabelle13[[#This Row],[Y]]^2 +Tabelle13[[#This Row],[Z]]^2)</f>
        <v>406.24590153611399</v>
      </c>
      <c r="Q587">
        <v>-249.52</v>
      </c>
      <c r="R587">
        <v>19.236499999999999</v>
      </c>
      <c r="S587">
        <v>-153.66900000000001</v>
      </c>
      <c r="T587">
        <v>89.169300000000007</v>
      </c>
      <c r="U587">
        <v>-28.827200000000001</v>
      </c>
      <c r="V587">
        <v>-11.8194</v>
      </c>
    </row>
    <row r="588" spans="1:22">
      <c r="A588">
        <v>12402</v>
      </c>
      <c r="B588">
        <v>0</v>
      </c>
      <c r="C588">
        <v>121.53700000000001</v>
      </c>
      <c r="D588">
        <v>-56.506700000000002</v>
      </c>
      <c r="E588">
        <v>-383.49900000000002</v>
      </c>
      <c r="F588">
        <v>-90.830699999999993</v>
      </c>
      <c r="G588">
        <v>28.827200000000001</v>
      </c>
      <c r="H588">
        <v>11.8194</v>
      </c>
      <c r="I588" t="e">
        <f>IF(AND(Tabelle13[[#This Row],[AreaPx]]&gt;0,NOT(Tabelle13[[#This Row],[AreaPx]]="inf")),Tabelle13[[#This Row],[AreaPx]], NA())</f>
        <v>#N/A</v>
      </c>
      <c r="J588">
        <v>0</v>
      </c>
      <c r="K588">
        <v>0</v>
      </c>
      <c r="L588">
        <v>0</v>
      </c>
      <c r="M588">
        <v>20.2013</v>
      </c>
      <c r="N588">
        <v>0</v>
      </c>
      <c r="O588">
        <f>Tabelle13[[#This Row],[Roll]]-+Tabelle13[[#This Row],[Pitch]]</f>
        <v>-17.007800000000003</v>
      </c>
      <c r="P588">
        <f>SQRT(Tabelle13[[#This Row],[X]]^2 + Tabelle13[[#This Row],[Y]]^2 +Tabelle13[[#This Row],[Z]]^2)</f>
        <v>406.24590153611399</v>
      </c>
      <c r="Q588">
        <v>-249.52</v>
      </c>
      <c r="R588">
        <v>19.236499999999999</v>
      </c>
      <c r="S588">
        <v>-153.66900000000001</v>
      </c>
      <c r="T588">
        <v>89.169300000000007</v>
      </c>
      <c r="U588">
        <v>-28.827200000000001</v>
      </c>
      <c r="V588">
        <v>-11.8194</v>
      </c>
    </row>
    <row r="589" spans="1:22">
      <c r="A589">
        <v>12411</v>
      </c>
      <c r="B589">
        <v>0</v>
      </c>
      <c r="C589">
        <v>121.53700000000001</v>
      </c>
      <c r="D589">
        <v>-56.506700000000002</v>
      </c>
      <c r="E589">
        <v>-383.49900000000002</v>
      </c>
      <c r="F589">
        <v>-90.830699999999993</v>
      </c>
      <c r="G589">
        <v>28.827200000000001</v>
      </c>
      <c r="H589">
        <v>11.8194</v>
      </c>
      <c r="I589" t="e">
        <f>IF(AND(Tabelle13[[#This Row],[AreaPx]]&gt;0,NOT(Tabelle13[[#This Row],[AreaPx]]="inf")),Tabelle13[[#This Row],[AreaPx]], NA())</f>
        <v>#N/A</v>
      </c>
      <c r="J589">
        <v>0</v>
      </c>
      <c r="K589">
        <v>0</v>
      </c>
      <c r="L589">
        <v>0</v>
      </c>
      <c r="M589">
        <v>20.2013</v>
      </c>
      <c r="N589">
        <v>0</v>
      </c>
      <c r="O589">
        <f>Tabelle13[[#This Row],[Roll]]-+Tabelle13[[#This Row],[Pitch]]</f>
        <v>-17.007800000000003</v>
      </c>
      <c r="P589">
        <f>SQRT(Tabelle13[[#This Row],[X]]^2 + Tabelle13[[#This Row],[Y]]^2 +Tabelle13[[#This Row],[Z]]^2)</f>
        <v>406.24590153611399</v>
      </c>
      <c r="Q589">
        <v>-249.52</v>
      </c>
      <c r="R589">
        <v>19.236499999999999</v>
      </c>
      <c r="S589">
        <v>-153.66900000000001</v>
      </c>
      <c r="T589">
        <v>89.169300000000007</v>
      </c>
      <c r="U589">
        <v>-28.827200000000001</v>
      </c>
      <c r="V589">
        <v>-11.8194</v>
      </c>
    </row>
    <row r="590" spans="1:22">
      <c r="A590">
        <v>12436</v>
      </c>
      <c r="B590">
        <v>0</v>
      </c>
      <c r="C590">
        <v>121.53700000000001</v>
      </c>
      <c r="D590">
        <v>-56.506700000000002</v>
      </c>
      <c r="E590">
        <v>-383.49900000000002</v>
      </c>
      <c r="F590">
        <v>-90.830699999999993</v>
      </c>
      <c r="G590">
        <v>28.827200000000001</v>
      </c>
      <c r="H590">
        <v>11.8194</v>
      </c>
      <c r="I590" t="e">
        <f>IF(AND(Tabelle13[[#This Row],[AreaPx]]&gt;0,NOT(Tabelle13[[#This Row],[AreaPx]]="inf")),Tabelle13[[#This Row],[AreaPx]], NA())</f>
        <v>#N/A</v>
      </c>
      <c r="J590">
        <v>0</v>
      </c>
      <c r="K590">
        <v>0</v>
      </c>
      <c r="L590">
        <v>0</v>
      </c>
      <c r="M590">
        <v>20.2013</v>
      </c>
      <c r="N590">
        <v>0</v>
      </c>
      <c r="O590">
        <f>Tabelle13[[#This Row],[Roll]]-+Tabelle13[[#This Row],[Pitch]]</f>
        <v>-17.007800000000003</v>
      </c>
      <c r="P590">
        <f>SQRT(Tabelle13[[#This Row],[X]]^2 + Tabelle13[[#This Row],[Y]]^2 +Tabelle13[[#This Row],[Z]]^2)</f>
        <v>406.24590153611399</v>
      </c>
      <c r="Q590">
        <v>-249.52</v>
      </c>
      <c r="R590">
        <v>19.236499999999999</v>
      </c>
      <c r="S590">
        <v>-153.66900000000001</v>
      </c>
      <c r="T590">
        <v>89.169300000000007</v>
      </c>
      <c r="U590">
        <v>-28.827200000000001</v>
      </c>
      <c r="V590">
        <v>-11.8194</v>
      </c>
    </row>
    <row r="591" spans="1:22">
      <c r="A591">
        <v>12454</v>
      </c>
      <c r="B591">
        <v>0</v>
      </c>
      <c r="C591">
        <v>121.53700000000001</v>
      </c>
      <c r="D591">
        <v>-56.506700000000002</v>
      </c>
      <c r="E591">
        <v>-383.49900000000002</v>
      </c>
      <c r="F591">
        <v>-90.830699999999993</v>
      </c>
      <c r="G591">
        <v>28.827200000000001</v>
      </c>
      <c r="H591">
        <v>11.8194</v>
      </c>
      <c r="I591" t="e">
        <f>IF(AND(Tabelle13[[#This Row],[AreaPx]]&gt;0,NOT(Tabelle13[[#This Row],[AreaPx]]="inf")),Tabelle13[[#This Row],[AreaPx]], NA())</f>
        <v>#N/A</v>
      </c>
      <c r="J591">
        <v>0</v>
      </c>
      <c r="K591">
        <v>0</v>
      </c>
      <c r="L591">
        <v>0</v>
      </c>
      <c r="M591">
        <v>20.2013</v>
      </c>
      <c r="N591">
        <v>0</v>
      </c>
      <c r="O591">
        <f>Tabelle13[[#This Row],[Roll]]-+Tabelle13[[#This Row],[Pitch]]</f>
        <v>-17.007800000000003</v>
      </c>
      <c r="P591">
        <f>SQRT(Tabelle13[[#This Row],[X]]^2 + Tabelle13[[#This Row],[Y]]^2 +Tabelle13[[#This Row],[Z]]^2)</f>
        <v>406.24590153611399</v>
      </c>
      <c r="Q591">
        <v>-249.52</v>
      </c>
      <c r="R591">
        <v>19.236499999999999</v>
      </c>
      <c r="S591">
        <v>-153.66900000000001</v>
      </c>
      <c r="T591">
        <v>89.169300000000007</v>
      </c>
      <c r="U591">
        <v>-28.827200000000001</v>
      </c>
      <c r="V591">
        <v>-11.8194</v>
      </c>
    </row>
    <row r="592" spans="1:22">
      <c r="A592">
        <v>12483</v>
      </c>
      <c r="B592">
        <v>0</v>
      </c>
      <c r="C592">
        <v>121.53700000000001</v>
      </c>
      <c r="D592">
        <v>-56.506700000000002</v>
      </c>
      <c r="E592">
        <v>-383.49900000000002</v>
      </c>
      <c r="F592">
        <v>-90.830699999999993</v>
      </c>
      <c r="G592">
        <v>28.827200000000001</v>
      </c>
      <c r="H592">
        <v>11.8194</v>
      </c>
      <c r="I592" t="e">
        <f>IF(AND(Tabelle13[[#This Row],[AreaPx]]&gt;0,NOT(Tabelle13[[#This Row],[AreaPx]]="inf")),Tabelle13[[#This Row],[AreaPx]], NA())</f>
        <v>#N/A</v>
      </c>
      <c r="J592">
        <v>0</v>
      </c>
      <c r="K592">
        <v>0</v>
      </c>
      <c r="L592">
        <v>0</v>
      </c>
      <c r="M592">
        <v>20.2013</v>
      </c>
      <c r="N592">
        <v>0</v>
      </c>
      <c r="O592">
        <f>Tabelle13[[#This Row],[Roll]]-+Tabelle13[[#This Row],[Pitch]]</f>
        <v>-17.007800000000003</v>
      </c>
      <c r="P592">
        <f>SQRT(Tabelle13[[#This Row],[X]]^2 + Tabelle13[[#This Row],[Y]]^2 +Tabelle13[[#This Row],[Z]]^2)</f>
        <v>406.24590153611399</v>
      </c>
      <c r="Q592">
        <v>-249.52</v>
      </c>
      <c r="R592">
        <v>19.236499999999999</v>
      </c>
      <c r="S592">
        <v>-153.66900000000001</v>
      </c>
      <c r="T592">
        <v>89.169300000000007</v>
      </c>
      <c r="U592">
        <v>-28.827200000000001</v>
      </c>
      <c r="V592">
        <v>-11.8194</v>
      </c>
    </row>
    <row r="593" spans="1:22">
      <c r="A593">
        <v>12511</v>
      </c>
      <c r="B593">
        <v>0</v>
      </c>
      <c r="C593">
        <v>121.53700000000001</v>
      </c>
      <c r="D593">
        <v>-56.506700000000002</v>
      </c>
      <c r="E593">
        <v>-383.49900000000002</v>
      </c>
      <c r="F593">
        <v>-90.830699999999993</v>
      </c>
      <c r="G593">
        <v>28.827200000000001</v>
      </c>
      <c r="H593">
        <v>11.8194</v>
      </c>
      <c r="I593" t="e">
        <f>IF(AND(Tabelle13[[#This Row],[AreaPx]]&gt;0,NOT(Tabelle13[[#This Row],[AreaPx]]="inf")),Tabelle13[[#This Row],[AreaPx]], NA())</f>
        <v>#N/A</v>
      </c>
      <c r="J593">
        <v>0</v>
      </c>
      <c r="K593">
        <v>0</v>
      </c>
      <c r="L593">
        <v>0</v>
      </c>
      <c r="M593">
        <v>20.2013</v>
      </c>
      <c r="N593">
        <v>0</v>
      </c>
      <c r="O593">
        <f>Tabelle13[[#This Row],[Roll]]-+Tabelle13[[#This Row],[Pitch]]</f>
        <v>-17.007800000000003</v>
      </c>
      <c r="P593">
        <f>SQRT(Tabelle13[[#This Row],[X]]^2 + Tabelle13[[#This Row],[Y]]^2 +Tabelle13[[#This Row],[Z]]^2)</f>
        <v>406.24590153611399</v>
      </c>
      <c r="Q593">
        <v>-249.52</v>
      </c>
      <c r="R593">
        <v>19.236499999999999</v>
      </c>
      <c r="S593">
        <v>-153.66900000000001</v>
      </c>
      <c r="T593">
        <v>89.169300000000007</v>
      </c>
      <c r="U593">
        <v>-28.827200000000001</v>
      </c>
      <c r="V593">
        <v>-11.8194</v>
      </c>
    </row>
    <row r="594" spans="1:22">
      <c r="A594">
        <v>12538</v>
      </c>
      <c r="B594">
        <v>0</v>
      </c>
      <c r="C594">
        <v>121.53700000000001</v>
      </c>
      <c r="D594">
        <v>-56.506700000000002</v>
      </c>
      <c r="E594">
        <v>-383.49900000000002</v>
      </c>
      <c r="F594">
        <v>-90.830699999999993</v>
      </c>
      <c r="G594">
        <v>28.827200000000001</v>
      </c>
      <c r="H594">
        <v>11.8194</v>
      </c>
      <c r="I594" t="e">
        <f>IF(AND(Tabelle13[[#This Row],[AreaPx]]&gt;0,NOT(Tabelle13[[#This Row],[AreaPx]]="inf")),Tabelle13[[#This Row],[AreaPx]], NA())</f>
        <v>#N/A</v>
      </c>
      <c r="J594">
        <v>0</v>
      </c>
      <c r="K594">
        <v>0</v>
      </c>
      <c r="L594">
        <v>0</v>
      </c>
      <c r="M594">
        <v>20.2013</v>
      </c>
      <c r="N594">
        <v>0</v>
      </c>
      <c r="O594">
        <f>Tabelle13[[#This Row],[Roll]]-+Tabelle13[[#This Row],[Pitch]]</f>
        <v>-17.007800000000003</v>
      </c>
      <c r="P594">
        <f>SQRT(Tabelle13[[#This Row],[X]]^2 + Tabelle13[[#This Row],[Y]]^2 +Tabelle13[[#This Row],[Z]]^2)</f>
        <v>406.24590153611399</v>
      </c>
      <c r="Q594">
        <v>-249.52</v>
      </c>
      <c r="R594">
        <v>19.236499999999999</v>
      </c>
      <c r="S594">
        <v>-153.66900000000001</v>
      </c>
      <c r="T594">
        <v>89.169300000000007</v>
      </c>
      <c r="U594">
        <v>-28.827200000000001</v>
      </c>
      <c r="V594">
        <v>-11.8194</v>
      </c>
    </row>
    <row r="595" spans="1:22">
      <c r="A595">
        <v>12555</v>
      </c>
      <c r="B595">
        <v>0</v>
      </c>
      <c r="C595">
        <v>121.53700000000001</v>
      </c>
      <c r="D595">
        <v>-56.506700000000002</v>
      </c>
      <c r="E595">
        <v>-383.49900000000002</v>
      </c>
      <c r="F595">
        <v>-90.830699999999993</v>
      </c>
      <c r="G595">
        <v>28.827200000000001</v>
      </c>
      <c r="H595">
        <v>11.8194</v>
      </c>
      <c r="I595" t="e">
        <f>IF(AND(Tabelle13[[#This Row],[AreaPx]]&gt;0,NOT(Tabelle13[[#This Row],[AreaPx]]="inf")),Tabelle13[[#This Row],[AreaPx]], NA())</f>
        <v>#N/A</v>
      </c>
      <c r="J595">
        <v>0</v>
      </c>
      <c r="K595">
        <v>0</v>
      </c>
      <c r="L595">
        <v>0</v>
      </c>
      <c r="M595">
        <v>20.2013</v>
      </c>
      <c r="N595">
        <v>0</v>
      </c>
      <c r="O595">
        <f>Tabelle13[[#This Row],[Roll]]-+Tabelle13[[#This Row],[Pitch]]</f>
        <v>-17.007800000000003</v>
      </c>
      <c r="P595">
        <f>SQRT(Tabelle13[[#This Row],[X]]^2 + Tabelle13[[#This Row],[Y]]^2 +Tabelle13[[#This Row],[Z]]^2)</f>
        <v>406.24590153611399</v>
      </c>
      <c r="Q595">
        <v>-249.52</v>
      </c>
      <c r="R595">
        <v>19.236499999999999</v>
      </c>
      <c r="S595">
        <v>-153.66900000000001</v>
      </c>
      <c r="T595">
        <v>89.169300000000007</v>
      </c>
      <c r="U595">
        <v>-28.827200000000001</v>
      </c>
      <c r="V595">
        <v>-11.8194</v>
      </c>
    </row>
    <row r="596" spans="1:22">
      <c r="A596">
        <v>12581</v>
      </c>
      <c r="B596">
        <v>0</v>
      </c>
      <c r="C596">
        <v>121.53700000000001</v>
      </c>
      <c r="D596">
        <v>-56.506700000000002</v>
      </c>
      <c r="E596">
        <v>-383.49900000000002</v>
      </c>
      <c r="F596">
        <v>-90.830699999999993</v>
      </c>
      <c r="G596">
        <v>28.827200000000001</v>
      </c>
      <c r="H596">
        <v>11.8194</v>
      </c>
      <c r="I596" t="e">
        <f>IF(AND(Tabelle13[[#This Row],[AreaPx]]&gt;0,NOT(Tabelle13[[#This Row],[AreaPx]]="inf")),Tabelle13[[#This Row],[AreaPx]], NA())</f>
        <v>#N/A</v>
      </c>
      <c r="J596">
        <v>0</v>
      </c>
      <c r="K596">
        <v>0</v>
      </c>
      <c r="L596">
        <v>0</v>
      </c>
      <c r="M596">
        <v>20.2013</v>
      </c>
      <c r="N596">
        <v>0</v>
      </c>
      <c r="O596">
        <f>Tabelle13[[#This Row],[Roll]]-+Tabelle13[[#This Row],[Pitch]]</f>
        <v>-17.007800000000003</v>
      </c>
      <c r="P596">
        <f>SQRT(Tabelle13[[#This Row],[X]]^2 + Tabelle13[[#This Row],[Y]]^2 +Tabelle13[[#This Row],[Z]]^2)</f>
        <v>406.24590153611399</v>
      </c>
      <c r="Q596">
        <v>-249.52</v>
      </c>
      <c r="R596">
        <v>19.236499999999999</v>
      </c>
      <c r="S596">
        <v>-153.66900000000001</v>
      </c>
      <c r="T596">
        <v>89.169300000000007</v>
      </c>
      <c r="U596">
        <v>-28.827200000000001</v>
      </c>
      <c r="V596">
        <v>-11.8194</v>
      </c>
    </row>
    <row r="597" spans="1:22">
      <c r="A597">
        <v>12611</v>
      </c>
      <c r="B597">
        <v>0</v>
      </c>
      <c r="C597">
        <v>121.53700000000001</v>
      </c>
      <c r="D597">
        <v>-56.506700000000002</v>
      </c>
      <c r="E597">
        <v>-383.49900000000002</v>
      </c>
      <c r="F597">
        <v>-90.830699999999993</v>
      </c>
      <c r="G597">
        <v>28.827200000000001</v>
      </c>
      <c r="H597">
        <v>11.8194</v>
      </c>
      <c r="I597" t="e">
        <f>IF(AND(Tabelle13[[#This Row],[AreaPx]]&gt;0,NOT(Tabelle13[[#This Row],[AreaPx]]="inf")),Tabelle13[[#This Row],[AreaPx]], NA())</f>
        <v>#N/A</v>
      </c>
      <c r="J597">
        <v>0</v>
      </c>
      <c r="K597">
        <v>0</v>
      </c>
      <c r="L597">
        <v>0</v>
      </c>
      <c r="M597">
        <v>20.2013</v>
      </c>
      <c r="N597">
        <v>0</v>
      </c>
      <c r="O597">
        <f>Tabelle13[[#This Row],[Roll]]-+Tabelle13[[#This Row],[Pitch]]</f>
        <v>-17.007800000000003</v>
      </c>
      <c r="P597">
        <f>SQRT(Tabelle13[[#This Row],[X]]^2 + Tabelle13[[#This Row],[Y]]^2 +Tabelle13[[#This Row],[Z]]^2)</f>
        <v>406.24590153611399</v>
      </c>
      <c r="Q597">
        <v>-249.52</v>
      </c>
      <c r="R597">
        <v>19.236499999999999</v>
      </c>
      <c r="S597">
        <v>-153.66900000000001</v>
      </c>
      <c r="T597">
        <v>89.169300000000007</v>
      </c>
      <c r="U597">
        <v>-28.827200000000001</v>
      </c>
      <c r="V597">
        <v>-11.8194</v>
      </c>
    </row>
    <row r="598" spans="1:22">
      <c r="A598">
        <v>12645</v>
      </c>
      <c r="B598">
        <v>0</v>
      </c>
      <c r="C598">
        <v>121.53700000000001</v>
      </c>
      <c r="D598">
        <v>-56.506700000000002</v>
      </c>
      <c r="E598">
        <v>-383.49900000000002</v>
      </c>
      <c r="F598">
        <v>-90.830699999999993</v>
      </c>
      <c r="G598">
        <v>28.827200000000001</v>
      </c>
      <c r="H598">
        <v>11.8194</v>
      </c>
      <c r="I598" t="e">
        <f>IF(AND(Tabelle13[[#This Row],[AreaPx]]&gt;0,NOT(Tabelle13[[#This Row],[AreaPx]]="inf")),Tabelle13[[#This Row],[AreaPx]], NA())</f>
        <v>#N/A</v>
      </c>
      <c r="J598">
        <v>0</v>
      </c>
      <c r="K598">
        <v>0</v>
      </c>
      <c r="L598">
        <v>0</v>
      </c>
      <c r="M598">
        <v>20.2013</v>
      </c>
      <c r="N598">
        <v>0</v>
      </c>
      <c r="O598">
        <f>Tabelle13[[#This Row],[Roll]]-+Tabelle13[[#This Row],[Pitch]]</f>
        <v>-17.007800000000003</v>
      </c>
      <c r="P598">
        <f>SQRT(Tabelle13[[#This Row],[X]]^2 + Tabelle13[[#This Row],[Y]]^2 +Tabelle13[[#This Row],[Z]]^2)</f>
        <v>406.24590153611399</v>
      </c>
      <c r="Q598">
        <v>-249.52</v>
      </c>
      <c r="R598">
        <v>19.236499999999999</v>
      </c>
      <c r="S598">
        <v>-153.66900000000001</v>
      </c>
      <c r="T598">
        <v>89.169300000000007</v>
      </c>
      <c r="U598">
        <v>-28.827200000000001</v>
      </c>
      <c r="V598">
        <v>-11.8194</v>
      </c>
    </row>
    <row r="599" spans="1:22">
      <c r="A599">
        <v>12672</v>
      </c>
      <c r="B599">
        <v>0</v>
      </c>
      <c r="C599">
        <v>121.53700000000001</v>
      </c>
      <c r="D599">
        <v>-56.506700000000002</v>
      </c>
      <c r="E599">
        <v>-383.49900000000002</v>
      </c>
      <c r="F599">
        <v>-90.830699999999993</v>
      </c>
      <c r="G599">
        <v>28.827200000000001</v>
      </c>
      <c r="H599">
        <v>11.8194</v>
      </c>
      <c r="I599" t="e">
        <f>IF(AND(Tabelle13[[#This Row],[AreaPx]]&gt;0,NOT(Tabelle13[[#This Row],[AreaPx]]="inf")),Tabelle13[[#This Row],[AreaPx]], NA())</f>
        <v>#N/A</v>
      </c>
      <c r="J599">
        <v>0</v>
      </c>
      <c r="K599">
        <v>0</v>
      </c>
      <c r="L599">
        <v>0</v>
      </c>
      <c r="M599">
        <v>20.2013</v>
      </c>
      <c r="N599">
        <v>0</v>
      </c>
      <c r="O599">
        <f>Tabelle13[[#This Row],[Roll]]-+Tabelle13[[#This Row],[Pitch]]</f>
        <v>-17.007800000000003</v>
      </c>
      <c r="P599">
        <f>SQRT(Tabelle13[[#This Row],[X]]^2 + Tabelle13[[#This Row],[Y]]^2 +Tabelle13[[#This Row],[Z]]^2)</f>
        <v>406.24590153611399</v>
      </c>
      <c r="Q599">
        <v>-249.52</v>
      </c>
      <c r="R599">
        <v>19.236499999999999</v>
      </c>
      <c r="S599">
        <v>-153.66900000000001</v>
      </c>
      <c r="T599">
        <v>89.169300000000007</v>
      </c>
      <c r="U599">
        <v>-28.827200000000001</v>
      </c>
      <c r="V599">
        <v>-11.8194</v>
      </c>
    </row>
    <row r="600" spans="1:22">
      <c r="A600">
        <v>12684</v>
      </c>
      <c r="B600">
        <v>0</v>
      </c>
      <c r="C600">
        <v>121.53700000000001</v>
      </c>
      <c r="D600">
        <v>-56.506700000000002</v>
      </c>
      <c r="E600">
        <v>-383.49900000000002</v>
      </c>
      <c r="F600">
        <v>-90.830699999999993</v>
      </c>
      <c r="G600">
        <v>28.827200000000001</v>
      </c>
      <c r="H600">
        <v>11.8194</v>
      </c>
      <c r="I600" t="e">
        <f>IF(AND(Tabelle13[[#This Row],[AreaPx]]&gt;0,NOT(Tabelle13[[#This Row],[AreaPx]]="inf")),Tabelle13[[#This Row],[AreaPx]], NA())</f>
        <v>#N/A</v>
      </c>
      <c r="J600">
        <v>0</v>
      </c>
      <c r="K600">
        <v>0</v>
      </c>
      <c r="L600">
        <v>0</v>
      </c>
      <c r="M600">
        <v>20.2013</v>
      </c>
      <c r="N600">
        <v>0</v>
      </c>
      <c r="O600">
        <f>Tabelle13[[#This Row],[Roll]]-+Tabelle13[[#This Row],[Pitch]]</f>
        <v>-17.007800000000003</v>
      </c>
      <c r="P600">
        <f>SQRT(Tabelle13[[#This Row],[X]]^2 + Tabelle13[[#This Row],[Y]]^2 +Tabelle13[[#This Row],[Z]]^2)</f>
        <v>406.24590153611399</v>
      </c>
      <c r="Q600">
        <v>-249.52</v>
      </c>
      <c r="R600">
        <v>19.236499999999999</v>
      </c>
      <c r="S600">
        <v>-153.66900000000001</v>
      </c>
      <c r="T600">
        <v>89.169300000000007</v>
      </c>
      <c r="U600">
        <v>-28.827200000000001</v>
      </c>
      <c r="V600">
        <v>-11.8194</v>
      </c>
    </row>
    <row r="601" spans="1:22">
      <c r="A601">
        <v>12707</v>
      </c>
      <c r="B601">
        <v>0</v>
      </c>
      <c r="C601">
        <v>121.53700000000001</v>
      </c>
      <c r="D601">
        <v>-56.506700000000002</v>
      </c>
      <c r="E601">
        <v>-383.49900000000002</v>
      </c>
      <c r="F601">
        <v>-90.830699999999993</v>
      </c>
      <c r="G601">
        <v>28.827200000000001</v>
      </c>
      <c r="H601">
        <v>11.8194</v>
      </c>
      <c r="I601" t="e">
        <f>IF(AND(Tabelle13[[#This Row],[AreaPx]]&gt;0,NOT(Tabelle13[[#This Row],[AreaPx]]="inf")),Tabelle13[[#This Row],[AreaPx]], NA())</f>
        <v>#N/A</v>
      </c>
      <c r="J601">
        <v>0</v>
      </c>
      <c r="K601">
        <v>0</v>
      </c>
      <c r="L601">
        <v>0</v>
      </c>
      <c r="M601">
        <v>20.2013</v>
      </c>
      <c r="N601">
        <v>0</v>
      </c>
      <c r="O601">
        <f>Tabelle13[[#This Row],[Roll]]-+Tabelle13[[#This Row],[Pitch]]</f>
        <v>-17.007800000000003</v>
      </c>
      <c r="P601">
        <f>SQRT(Tabelle13[[#This Row],[X]]^2 + Tabelle13[[#This Row],[Y]]^2 +Tabelle13[[#This Row],[Z]]^2)</f>
        <v>406.24590153611399</v>
      </c>
      <c r="Q601">
        <v>-249.52</v>
      </c>
      <c r="R601">
        <v>19.236499999999999</v>
      </c>
      <c r="S601">
        <v>-153.66900000000001</v>
      </c>
      <c r="T601">
        <v>89.169300000000007</v>
      </c>
      <c r="U601">
        <v>-28.827200000000001</v>
      </c>
      <c r="V601">
        <v>-11.8194</v>
      </c>
    </row>
    <row r="602" spans="1:22">
      <c r="A602">
        <v>12729</v>
      </c>
      <c r="B602">
        <v>0</v>
      </c>
      <c r="C602">
        <v>121.53700000000001</v>
      </c>
      <c r="D602">
        <v>-56.506700000000002</v>
      </c>
      <c r="E602">
        <v>-383.49900000000002</v>
      </c>
      <c r="F602">
        <v>-90.830699999999993</v>
      </c>
      <c r="G602">
        <v>28.827200000000001</v>
      </c>
      <c r="H602">
        <v>11.8194</v>
      </c>
      <c r="I602" t="e">
        <f>IF(AND(Tabelle13[[#This Row],[AreaPx]]&gt;0,NOT(Tabelle13[[#This Row],[AreaPx]]="inf")),Tabelle13[[#This Row],[AreaPx]], NA())</f>
        <v>#N/A</v>
      </c>
      <c r="J602">
        <v>0</v>
      </c>
      <c r="K602">
        <v>0</v>
      </c>
      <c r="L602">
        <v>0</v>
      </c>
      <c r="M602">
        <v>20.2013</v>
      </c>
      <c r="N602">
        <v>0</v>
      </c>
      <c r="O602">
        <f>Tabelle13[[#This Row],[Roll]]-+Tabelle13[[#This Row],[Pitch]]</f>
        <v>-17.007800000000003</v>
      </c>
      <c r="P602">
        <f>SQRT(Tabelle13[[#This Row],[X]]^2 + Tabelle13[[#This Row],[Y]]^2 +Tabelle13[[#This Row],[Z]]^2)</f>
        <v>406.24590153611399</v>
      </c>
      <c r="Q602">
        <v>-249.52</v>
      </c>
      <c r="R602">
        <v>19.236499999999999</v>
      </c>
      <c r="S602">
        <v>-153.66900000000001</v>
      </c>
      <c r="T602">
        <v>89.169300000000007</v>
      </c>
      <c r="U602">
        <v>-28.827200000000001</v>
      </c>
      <c r="V602">
        <v>-11.8194</v>
      </c>
    </row>
    <row r="603" spans="1:22">
      <c r="A603">
        <v>12743</v>
      </c>
      <c r="B603">
        <v>0</v>
      </c>
      <c r="C603">
        <v>121.53700000000001</v>
      </c>
      <c r="D603">
        <v>-56.506700000000002</v>
      </c>
      <c r="E603">
        <v>-383.49900000000002</v>
      </c>
      <c r="F603">
        <v>-90.830699999999993</v>
      </c>
      <c r="G603">
        <v>28.827200000000001</v>
      </c>
      <c r="H603">
        <v>11.8194</v>
      </c>
      <c r="I603" t="e">
        <f>IF(AND(Tabelle13[[#This Row],[AreaPx]]&gt;0,NOT(Tabelle13[[#This Row],[AreaPx]]="inf")),Tabelle13[[#This Row],[AreaPx]], NA())</f>
        <v>#N/A</v>
      </c>
      <c r="J603">
        <v>0</v>
      </c>
      <c r="K603">
        <v>0</v>
      </c>
      <c r="L603">
        <v>0</v>
      </c>
      <c r="M603">
        <v>20.2013</v>
      </c>
      <c r="N603">
        <v>0</v>
      </c>
      <c r="O603">
        <f>Tabelle13[[#This Row],[Roll]]-+Tabelle13[[#This Row],[Pitch]]</f>
        <v>-17.007800000000003</v>
      </c>
      <c r="P603">
        <f>SQRT(Tabelle13[[#This Row],[X]]^2 + Tabelle13[[#This Row],[Y]]^2 +Tabelle13[[#This Row],[Z]]^2)</f>
        <v>406.24590153611399</v>
      </c>
      <c r="Q603">
        <v>-249.52</v>
      </c>
      <c r="R603">
        <v>19.236499999999999</v>
      </c>
      <c r="S603">
        <v>-153.66900000000001</v>
      </c>
      <c r="T603">
        <v>89.169300000000007</v>
      </c>
      <c r="U603">
        <v>-28.827200000000001</v>
      </c>
      <c r="V603">
        <v>-11.8194</v>
      </c>
    </row>
    <row r="604" spans="1:22">
      <c r="A604">
        <v>12769</v>
      </c>
      <c r="B604">
        <v>0</v>
      </c>
      <c r="C604">
        <v>121.53700000000001</v>
      </c>
      <c r="D604">
        <v>-56.506700000000002</v>
      </c>
      <c r="E604">
        <v>-383.49900000000002</v>
      </c>
      <c r="F604">
        <v>-90.830699999999993</v>
      </c>
      <c r="G604">
        <v>28.827200000000001</v>
      </c>
      <c r="H604">
        <v>11.8194</v>
      </c>
      <c r="I604" t="e">
        <f>IF(AND(Tabelle13[[#This Row],[AreaPx]]&gt;0,NOT(Tabelle13[[#This Row],[AreaPx]]="inf")),Tabelle13[[#This Row],[AreaPx]], NA())</f>
        <v>#N/A</v>
      </c>
      <c r="J604">
        <v>0</v>
      </c>
      <c r="K604">
        <v>0</v>
      </c>
      <c r="L604">
        <v>0</v>
      </c>
      <c r="M604">
        <v>20.2013</v>
      </c>
      <c r="N604">
        <v>0</v>
      </c>
      <c r="O604">
        <f>Tabelle13[[#This Row],[Roll]]-+Tabelle13[[#This Row],[Pitch]]</f>
        <v>-17.007800000000003</v>
      </c>
      <c r="P604">
        <f>SQRT(Tabelle13[[#This Row],[X]]^2 + Tabelle13[[#This Row],[Y]]^2 +Tabelle13[[#This Row],[Z]]^2)</f>
        <v>406.24590153611399</v>
      </c>
      <c r="Q604">
        <v>-249.52</v>
      </c>
      <c r="R604">
        <v>19.236499999999999</v>
      </c>
      <c r="S604">
        <v>-153.66900000000001</v>
      </c>
      <c r="T604">
        <v>89.169300000000007</v>
      </c>
      <c r="U604">
        <v>-28.827200000000001</v>
      </c>
      <c r="V604">
        <v>-11.8194</v>
      </c>
    </row>
    <row r="605" spans="1:22">
      <c r="A605">
        <v>12781</v>
      </c>
      <c r="B605">
        <v>0</v>
      </c>
      <c r="C605">
        <v>121.53700000000001</v>
      </c>
      <c r="D605">
        <v>-56.506700000000002</v>
      </c>
      <c r="E605">
        <v>-383.49900000000002</v>
      </c>
      <c r="F605">
        <v>-90.830699999999993</v>
      </c>
      <c r="G605">
        <v>28.827200000000001</v>
      </c>
      <c r="H605">
        <v>11.8194</v>
      </c>
      <c r="I605" t="e">
        <f>IF(AND(Tabelle13[[#This Row],[AreaPx]]&gt;0,NOT(Tabelle13[[#This Row],[AreaPx]]="inf")),Tabelle13[[#This Row],[AreaPx]], NA())</f>
        <v>#N/A</v>
      </c>
      <c r="J605">
        <v>0</v>
      </c>
      <c r="K605">
        <v>0</v>
      </c>
      <c r="L605">
        <v>0</v>
      </c>
      <c r="M605">
        <v>20.2013</v>
      </c>
      <c r="N605">
        <v>0</v>
      </c>
      <c r="O605">
        <f>Tabelle13[[#This Row],[Roll]]-+Tabelle13[[#This Row],[Pitch]]</f>
        <v>-17.007800000000003</v>
      </c>
      <c r="P605">
        <f>SQRT(Tabelle13[[#This Row],[X]]^2 + Tabelle13[[#This Row],[Y]]^2 +Tabelle13[[#This Row],[Z]]^2)</f>
        <v>406.24590153611399</v>
      </c>
      <c r="Q605">
        <v>-249.52</v>
      </c>
      <c r="R605">
        <v>19.236499999999999</v>
      </c>
      <c r="S605">
        <v>-153.66900000000001</v>
      </c>
      <c r="T605">
        <v>89.169300000000007</v>
      </c>
      <c r="U605">
        <v>-28.827200000000001</v>
      </c>
      <c r="V605">
        <v>-11.8194</v>
      </c>
    </row>
    <row r="606" spans="1:22">
      <c r="A606">
        <v>12809</v>
      </c>
      <c r="B606">
        <v>0</v>
      </c>
      <c r="C606">
        <v>121.53700000000001</v>
      </c>
      <c r="D606">
        <v>-56.506700000000002</v>
      </c>
      <c r="E606">
        <v>-383.49900000000002</v>
      </c>
      <c r="F606">
        <v>-90.830699999999993</v>
      </c>
      <c r="G606">
        <v>28.827200000000001</v>
      </c>
      <c r="H606">
        <v>11.8194</v>
      </c>
      <c r="I606" t="e">
        <f>IF(AND(Tabelle13[[#This Row],[AreaPx]]&gt;0,NOT(Tabelle13[[#This Row],[AreaPx]]="inf")),Tabelle13[[#This Row],[AreaPx]], NA())</f>
        <v>#N/A</v>
      </c>
      <c r="J606">
        <v>0</v>
      </c>
      <c r="K606">
        <v>0</v>
      </c>
      <c r="L606">
        <v>0</v>
      </c>
      <c r="M606">
        <v>20.2013</v>
      </c>
      <c r="N606">
        <v>0</v>
      </c>
      <c r="O606">
        <f>Tabelle13[[#This Row],[Roll]]-+Tabelle13[[#This Row],[Pitch]]</f>
        <v>-17.007800000000003</v>
      </c>
      <c r="P606">
        <f>SQRT(Tabelle13[[#This Row],[X]]^2 + Tabelle13[[#This Row],[Y]]^2 +Tabelle13[[#This Row],[Z]]^2)</f>
        <v>406.24590153611399</v>
      </c>
      <c r="Q606">
        <v>-249.52</v>
      </c>
      <c r="R606">
        <v>19.236499999999999</v>
      </c>
      <c r="S606">
        <v>-153.66900000000001</v>
      </c>
      <c r="T606">
        <v>89.169300000000007</v>
      </c>
      <c r="U606">
        <v>-28.827200000000001</v>
      </c>
      <c r="V606">
        <v>-11.8194</v>
      </c>
    </row>
    <row r="607" spans="1:22">
      <c r="A607">
        <v>12836</v>
      </c>
      <c r="B607">
        <v>0</v>
      </c>
      <c r="C607">
        <v>121.53700000000001</v>
      </c>
      <c r="D607">
        <v>-56.506700000000002</v>
      </c>
      <c r="E607">
        <v>-383.49900000000002</v>
      </c>
      <c r="F607">
        <v>-90.830699999999993</v>
      </c>
      <c r="G607">
        <v>28.827200000000001</v>
      </c>
      <c r="H607">
        <v>11.8194</v>
      </c>
      <c r="I607" t="e">
        <f>IF(AND(Tabelle13[[#This Row],[AreaPx]]&gt;0,NOT(Tabelle13[[#This Row],[AreaPx]]="inf")),Tabelle13[[#This Row],[AreaPx]], NA())</f>
        <v>#N/A</v>
      </c>
      <c r="J607">
        <v>0</v>
      </c>
      <c r="K607">
        <v>0</v>
      </c>
      <c r="L607">
        <v>0</v>
      </c>
      <c r="M607">
        <v>20.2013</v>
      </c>
      <c r="N607">
        <v>0</v>
      </c>
      <c r="O607">
        <f>Tabelle13[[#This Row],[Roll]]-+Tabelle13[[#This Row],[Pitch]]</f>
        <v>-17.007800000000003</v>
      </c>
      <c r="P607">
        <f>SQRT(Tabelle13[[#This Row],[X]]^2 + Tabelle13[[#This Row],[Y]]^2 +Tabelle13[[#This Row],[Z]]^2)</f>
        <v>406.24590153611399</v>
      </c>
      <c r="Q607">
        <v>-249.52</v>
      </c>
      <c r="R607">
        <v>19.236499999999999</v>
      </c>
      <c r="S607">
        <v>-153.66900000000001</v>
      </c>
      <c r="T607">
        <v>89.169300000000007</v>
      </c>
      <c r="U607">
        <v>-28.827200000000001</v>
      </c>
      <c r="V607">
        <v>-11.8194</v>
      </c>
    </row>
    <row r="608" spans="1:22">
      <c r="A608">
        <v>12847</v>
      </c>
      <c r="B608">
        <v>0</v>
      </c>
      <c r="C608">
        <v>121.53700000000001</v>
      </c>
      <c r="D608">
        <v>-56.506700000000002</v>
      </c>
      <c r="E608">
        <v>-383.49900000000002</v>
      </c>
      <c r="F608">
        <v>-90.830699999999993</v>
      </c>
      <c r="G608">
        <v>28.827200000000001</v>
      </c>
      <c r="H608">
        <v>11.8194</v>
      </c>
      <c r="I608" t="e">
        <f>IF(AND(Tabelle13[[#This Row],[AreaPx]]&gt;0,NOT(Tabelle13[[#This Row],[AreaPx]]="inf")),Tabelle13[[#This Row],[AreaPx]], NA())</f>
        <v>#N/A</v>
      </c>
      <c r="J608">
        <v>0</v>
      </c>
      <c r="K608">
        <v>0</v>
      </c>
      <c r="L608">
        <v>0</v>
      </c>
      <c r="M608">
        <v>20.2013</v>
      </c>
      <c r="N608">
        <v>0</v>
      </c>
      <c r="O608">
        <f>Tabelle13[[#This Row],[Roll]]-+Tabelle13[[#This Row],[Pitch]]</f>
        <v>-17.007800000000003</v>
      </c>
      <c r="P608">
        <f>SQRT(Tabelle13[[#This Row],[X]]^2 + Tabelle13[[#This Row],[Y]]^2 +Tabelle13[[#This Row],[Z]]^2)</f>
        <v>406.24590153611399</v>
      </c>
      <c r="Q608">
        <v>-249.52</v>
      </c>
      <c r="R608">
        <v>19.236499999999999</v>
      </c>
      <c r="S608">
        <v>-153.66900000000001</v>
      </c>
      <c r="T608">
        <v>89.169300000000007</v>
      </c>
      <c r="U608">
        <v>-28.827200000000001</v>
      </c>
      <c r="V608">
        <v>-11.8194</v>
      </c>
    </row>
    <row r="609" spans="1:22">
      <c r="A609">
        <v>12876</v>
      </c>
      <c r="B609">
        <v>0</v>
      </c>
      <c r="C609">
        <v>121.53700000000001</v>
      </c>
      <c r="D609">
        <v>-56.506700000000002</v>
      </c>
      <c r="E609">
        <v>-383.49900000000002</v>
      </c>
      <c r="F609">
        <v>-90.830699999999993</v>
      </c>
      <c r="G609">
        <v>28.827200000000001</v>
      </c>
      <c r="H609">
        <v>11.8194</v>
      </c>
      <c r="I609" t="e">
        <f>IF(AND(Tabelle13[[#This Row],[AreaPx]]&gt;0,NOT(Tabelle13[[#This Row],[AreaPx]]="inf")),Tabelle13[[#This Row],[AreaPx]], NA())</f>
        <v>#N/A</v>
      </c>
      <c r="J609">
        <v>0</v>
      </c>
      <c r="K609">
        <v>0</v>
      </c>
      <c r="L609">
        <v>0</v>
      </c>
      <c r="M609">
        <v>20.2013</v>
      </c>
      <c r="N609">
        <v>0</v>
      </c>
      <c r="O609">
        <f>Tabelle13[[#This Row],[Roll]]-+Tabelle13[[#This Row],[Pitch]]</f>
        <v>-17.007800000000003</v>
      </c>
      <c r="P609">
        <f>SQRT(Tabelle13[[#This Row],[X]]^2 + Tabelle13[[#This Row],[Y]]^2 +Tabelle13[[#This Row],[Z]]^2)</f>
        <v>406.24590153611399</v>
      </c>
      <c r="Q609">
        <v>-249.52</v>
      </c>
      <c r="R609">
        <v>19.236499999999999</v>
      </c>
      <c r="S609">
        <v>-153.66900000000001</v>
      </c>
      <c r="T609">
        <v>89.169300000000007</v>
      </c>
      <c r="U609">
        <v>-28.827200000000001</v>
      </c>
      <c r="V609">
        <v>-11.8194</v>
      </c>
    </row>
    <row r="610" spans="1:22">
      <c r="A610">
        <v>12905</v>
      </c>
      <c r="B610">
        <v>0</v>
      </c>
      <c r="C610">
        <v>121.53700000000001</v>
      </c>
      <c r="D610">
        <v>-56.506700000000002</v>
      </c>
      <c r="E610">
        <v>-383.49900000000002</v>
      </c>
      <c r="F610">
        <v>-90.830699999999993</v>
      </c>
      <c r="G610">
        <v>28.827200000000001</v>
      </c>
      <c r="H610">
        <v>11.8194</v>
      </c>
      <c r="I610" t="e">
        <f>IF(AND(Tabelle13[[#This Row],[AreaPx]]&gt;0,NOT(Tabelle13[[#This Row],[AreaPx]]="inf")),Tabelle13[[#This Row],[AreaPx]], NA())</f>
        <v>#N/A</v>
      </c>
      <c r="J610">
        <v>0</v>
      </c>
      <c r="K610">
        <v>0</v>
      </c>
      <c r="L610">
        <v>0</v>
      </c>
      <c r="M610">
        <v>20.2013</v>
      </c>
      <c r="N610">
        <v>0</v>
      </c>
      <c r="O610">
        <f>Tabelle13[[#This Row],[Roll]]-+Tabelle13[[#This Row],[Pitch]]</f>
        <v>-17.007800000000003</v>
      </c>
      <c r="P610">
        <f>SQRT(Tabelle13[[#This Row],[X]]^2 + Tabelle13[[#This Row],[Y]]^2 +Tabelle13[[#This Row],[Z]]^2)</f>
        <v>406.24590153611399</v>
      </c>
      <c r="Q610">
        <v>-249.52</v>
      </c>
      <c r="R610">
        <v>19.236499999999999</v>
      </c>
      <c r="S610">
        <v>-153.66900000000001</v>
      </c>
      <c r="T610">
        <v>89.169300000000007</v>
      </c>
      <c r="U610">
        <v>-28.827200000000001</v>
      </c>
      <c r="V610">
        <v>-11.8194</v>
      </c>
    </row>
    <row r="611" spans="1:22">
      <c r="A611">
        <v>12920</v>
      </c>
      <c r="B611">
        <v>0</v>
      </c>
      <c r="C611">
        <v>121.53700000000001</v>
      </c>
      <c r="D611">
        <v>-56.506700000000002</v>
      </c>
      <c r="E611">
        <v>-383.49900000000002</v>
      </c>
      <c r="F611">
        <v>-90.830699999999993</v>
      </c>
      <c r="G611">
        <v>28.827200000000001</v>
      </c>
      <c r="H611">
        <v>11.8194</v>
      </c>
      <c r="I611" t="e">
        <f>IF(AND(Tabelle13[[#This Row],[AreaPx]]&gt;0,NOT(Tabelle13[[#This Row],[AreaPx]]="inf")),Tabelle13[[#This Row],[AreaPx]], NA())</f>
        <v>#N/A</v>
      </c>
      <c r="J611">
        <v>0</v>
      </c>
      <c r="K611">
        <v>0</v>
      </c>
      <c r="L611">
        <v>0</v>
      </c>
      <c r="M611">
        <v>20.2013</v>
      </c>
      <c r="N611">
        <v>0</v>
      </c>
      <c r="O611">
        <f>Tabelle13[[#This Row],[Roll]]-+Tabelle13[[#This Row],[Pitch]]</f>
        <v>-17.007800000000003</v>
      </c>
      <c r="P611">
        <f>SQRT(Tabelle13[[#This Row],[X]]^2 + Tabelle13[[#This Row],[Y]]^2 +Tabelle13[[#This Row],[Z]]^2)</f>
        <v>406.24590153611399</v>
      </c>
      <c r="Q611">
        <v>-249.52</v>
      </c>
      <c r="R611">
        <v>19.236499999999999</v>
      </c>
      <c r="S611">
        <v>-153.66900000000001</v>
      </c>
      <c r="T611">
        <v>89.169300000000007</v>
      </c>
      <c r="U611">
        <v>-28.827200000000001</v>
      </c>
      <c r="V611">
        <v>-11.8194</v>
      </c>
    </row>
    <row r="612" spans="1:22">
      <c r="A612">
        <v>12947</v>
      </c>
      <c r="B612">
        <v>0</v>
      </c>
      <c r="C612">
        <v>121.53700000000001</v>
      </c>
      <c r="D612">
        <v>-56.506700000000002</v>
      </c>
      <c r="E612">
        <v>-383.49900000000002</v>
      </c>
      <c r="F612">
        <v>-90.830699999999993</v>
      </c>
      <c r="G612">
        <v>28.827200000000001</v>
      </c>
      <c r="H612">
        <v>11.8194</v>
      </c>
      <c r="I612" t="e">
        <f>IF(AND(Tabelle13[[#This Row],[AreaPx]]&gt;0,NOT(Tabelle13[[#This Row],[AreaPx]]="inf")),Tabelle13[[#This Row],[AreaPx]], NA())</f>
        <v>#N/A</v>
      </c>
      <c r="J612">
        <v>0</v>
      </c>
      <c r="K612">
        <v>0</v>
      </c>
      <c r="L612">
        <v>0</v>
      </c>
      <c r="M612">
        <v>20.2013</v>
      </c>
      <c r="N612">
        <v>0</v>
      </c>
      <c r="O612">
        <f>Tabelle13[[#This Row],[Roll]]-+Tabelle13[[#This Row],[Pitch]]</f>
        <v>-17.007800000000003</v>
      </c>
      <c r="P612">
        <f>SQRT(Tabelle13[[#This Row],[X]]^2 + Tabelle13[[#This Row],[Y]]^2 +Tabelle13[[#This Row],[Z]]^2)</f>
        <v>406.24590153611399</v>
      </c>
      <c r="Q612">
        <v>-249.52</v>
      </c>
      <c r="R612">
        <v>19.236499999999999</v>
      </c>
      <c r="S612">
        <v>-153.66900000000001</v>
      </c>
      <c r="T612">
        <v>89.169300000000007</v>
      </c>
      <c r="U612">
        <v>-28.827200000000001</v>
      </c>
      <c r="V612">
        <v>-11.8194</v>
      </c>
    </row>
    <row r="613" spans="1:22">
      <c r="A613">
        <v>12967</v>
      </c>
      <c r="B613">
        <v>0</v>
      </c>
      <c r="C613">
        <v>121.53700000000001</v>
      </c>
      <c r="D613">
        <v>-56.506700000000002</v>
      </c>
      <c r="E613">
        <v>-383.49900000000002</v>
      </c>
      <c r="F613">
        <v>-90.830699999999993</v>
      </c>
      <c r="G613">
        <v>28.827200000000001</v>
      </c>
      <c r="H613">
        <v>11.8194</v>
      </c>
      <c r="I613" t="e">
        <f>IF(AND(Tabelle13[[#This Row],[AreaPx]]&gt;0,NOT(Tabelle13[[#This Row],[AreaPx]]="inf")),Tabelle13[[#This Row],[AreaPx]], NA())</f>
        <v>#N/A</v>
      </c>
      <c r="J613">
        <v>0</v>
      </c>
      <c r="K613">
        <v>0</v>
      </c>
      <c r="L613">
        <v>0</v>
      </c>
      <c r="M613">
        <v>20.2013</v>
      </c>
      <c r="N613">
        <v>0</v>
      </c>
      <c r="O613">
        <f>Tabelle13[[#This Row],[Roll]]-+Tabelle13[[#This Row],[Pitch]]</f>
        <v>-17.007800000000003</v>
      </c>
      <c r="P613">
        <f>SQRT(Tabelle13[[#This Row],[X]]^2 + Tabelle13[[#This Row],[Y]]^2 +Tabelle13[[#This Row],[Z]]^2)</f>
        <v>406.24590153611399</v>
      </c>
      <c r="Q613">
        <v>-249.52</v>
      </c>
      <c r="R613">
        <v>19.236499999999999</v>
      </c>
      <c r="S613">
        <v>-153.66900000000001</v>
      </c>
      <c r="T613">
        <v>89.169300000000007</v>
      </c>
      <c r="U613">
        <v>-28.827200000000001</v>
      </c>
      <c r="V613">
        <v>-11.8194</v>
      </c>
    </row>
    <row r="614" spans="1:22">
      <c r="A614">
        <v>12982</v>
      </c>
      <c r="B614">
        <v>0</v>
      </c>
      <c r="C614">
        <v>121.53700000000001</v>
      </c>
      <c r="D614">
        <v>-56.506700000000002</v>
      </c>
      <c r="E614">
        <v>-383.49900000000002</v>
      </c>
      <c r="F614">
        <v>-90.830699999999993</v>
      </c>
      <c r="G614">
        <v>28.827200000000001</v>
      </c>
      <c r="H614">
        <v>11.8194</v>
      </c>
      <c r="I614" t="e">
        <f>IF(AND(Tabelle13[[#This Row],[AreaPx]]&gt;0,NOT(Tabelle13[[#This Row],[AreaPx]]="inf")),Tabelle13[[#This Row],[AreaPx]], NA())</f>
        <v>#N/A</v>
      </c>
      <c r="J614">
        <v>0</v>
      </c>
      <c r="K614">
        <v>0</v>
      </c>
      <c r="L614">
        <v>0</v>
      </c>
      <c r="M614">
        <v>20.2013</v>
      </c>
      <c r="N614">
        <v>0</v>
      </c>
      <c r="O614">
        <f>Tabelle13[[#This Row],[Roll]]-+Tabelle13[[#This Row],[Pitch]]</f>
        <v>-17.007800000000003</v>
      </c>
      <c r="P614">
        <f>SQRT(Tabelle13[[#This Row],[X]]^2 + Tabelle13[[#This Row],[Y]]^2 +Tabelle13[[#This Row],[Z]]^2)</f>
        <v>406.24590153611399</v>
      </c>
      <c r="Q614">
        <v>-249.52</v>
      </c>
      <c r="R614">
        <v>19.236499999999999</v>
      </c>
      <c r="S614">
        <v>-153.66900000000001</v>
      </c>
      <c r="T614">
        <v>89.169300000000007</v>
      </c>
      <c r="U614">
        <v>-28.827200000000001</v>
      </c>
      <c r="V614">
        <v>-11.8194</v>
      </c>
    </row>
    <row r="615" spans="1:22">
      <c r="A615">
        <v>13006</v>
      </c>
      <c r="B615">
        <v>0</v>
      </c>
      <c r="C615">
        <v>121.53700000000001</v>
      </c>
      <c r="D615">
        <v>-56.506700000000002</v>
      </c>
      <c r="E615">
        <v>-383.49900000000002</v>
      </c>
      <c r="F615">
        <v>-90.830699999999993</v>
      </c>
      <c r="G615">
        <v>28.827200000000001</v>
      </c>
      <c r="H615">
        <v>11.8194</v>
      </c>
      <c r="I615" t="e">
        <f>IF(AND(Tabelle13[[#This Row],[AreaPx]]&gt;0,NOT(Tabelle13[[#This Row],[AreaPx]]="inf")),Tabelle13[[#This Row],[AreaPx]], NA())</f>
        <v>#N/A</v>
      </c>
      <c r="J615">
        <v>0</v>
      </c>
      <c r="K615">
        <v>0</v>
      </c>
      <c r="L615">
        <v>0</v>
      </c>
      <c r="M615">
        <v>20.2013</v>
      </c>
      <c r="N615">
        <v>0</v>
      </c>
      <c r="O615">
        <f>Tabelle13[[#This Row],[Roll]]-+Tabelle13[[#This Row],[Pitch]]</f>
        <v>-17.007800000000003</v>
      </c>
      <c r="P615">
        <f>SQRT(Tabelle13[[#This Row],[X]]^2 + Tabelle13[[#This Row],[Y]]^2 +Tabelle13[[#This Row],[Z]]^2)</f>
        <v>406.24590153611399</v>
      </c>
      <c r="Q615">
        <v>-249.52</v>
      </c>
      <c r="R615">
        <v>19.236499999999999</v>
      </c>
      <c r="S615">
        <v>-153.66900000000001</v>
      </c>
      <c r="T615">
        <v>89.169300000000007</v>
      </c>
      <c r="U615">
        <v>-28.827200000000001</v>
      </c>
      <c r="V615">
        <v>-11.8194</v>
      </c>
    </row>
    <row r="616" spans="1:22">
      <c r="A616">
        <v>13038</v>
      </c>
      <c r="B616">
        <v>0</v>
      </c>
      <c r="C616">
        <v>121.53700000000001</v>
      </c>
      <c r="D616">
        <v>-56.506700000000002</v>
      </c>
      <c r="E616">
        <v>-383.49900000000002</v>
      </c>
      <c r="F616">
        <v>-90.830699999999993</v>
      </c>
      <c r="G616">
        <v>28.827200000000001</v>
      </c>
      <c r="H616">
        <v>11.8194</v>
      </c>
      <c r="I616" t="e">
        <f>IF(AND(Tabelle13[[#This Row],[AreaPx]]&gt;0,NOT(Tabelle13[[#This Row],[AreaPx]]="inf")),Tabelle13[[#This Row],[AreaPx]], NA())</f>
        <v>#N/A</v>
      </c>
      <c r="J616">
        <v>0</v>
      </c>
      <c r="K616">
        <v>0</v>
      </c>
      <c r="L616">
        <v>0</v>
      </c>
      <c r="M616">
        <v>20.2013</v>
      </c>
      <c r="N616">
        <v>0</v>
      </c>
      <c r="O616">
        <f>Tabelle13[[#This Row],[Roll]]-+Tabelle13[[#This Row],[Pitch]]</f>
        <v>-17.007800000000003</v>
      </c>
      <c r="P616">
        <f>SQRT(Tabelle13[[#This Row],[X]]^2 + Tabelle13[[#This Row],[Y]]^2 +Tabelle13[[#This Row],[Z]]^2)</f>
        <v>406.24590153611399</v>
      </c>
      <c r="Q616">
        <v>-249.52</v>
      </c>
      <c r="R616">
        <v>19.236499999999999</v>
      </c>
      <c r="S616">
        <v>-153.66900000000001</v>
      </c>
      <c r="T616">
        <v>89.169300000000007</v>
      </c>
      <c r="U616">
        <v>-28.827200000000001</v>
      </c>
      <c r="V616">
        <v>-11.8194</v>
      </c>
    </row>
    <row r="617" spans="1:22">
      <c r="A617">
        <v>13051</v>
      </c>
      <c r="B617">
        <v>0</v>
      </c>
      <c r="C617">
        <v>121.53700000000001</v>
      </c>
      <c r="D617">
        <v>-56.506700000000002</v>
      </c>
      <c r="E617">
        <v>-383.49900000000002</v>
      </c>
      <c r="F617">
        <v>-90.830699999999993</v>
      </c>
      <c r="G617">
        <v>28.827200000000001</v>
      </c>
      <c r="H617">
        <v>11.8194</v>
      </c>
      <c r="I617" t="e">
        <f>IF(AND(Tabelle13[[#This Row],[AreaPx]]&gt;0,NOT(Tabelle13[[#This Row],[AreaPx]]="inf")),Tabelle13[[#This Row],[AreaPx]], NA())</f>
        <v>#N/A</v>
      </c>
      <c r="J617">
        <v>0</v>
      </c>
      <c r="K617">
        <v>0</v>
      </c>
      <c r="L617">
        <v>0</v>
      </c>
      <c r="M617">
        <v>20.2013</v>
      </c>
      <c r="N617">
        <v>0</v>
      </c>
      <c r="O617">
        <f>Tabelle13[[#This Row],[Roll]]-+Tabelle13[[#This Row],[Pitch]]</f>
        <v>-17.007800000000003</v>
      </c>
      <c r="P617">
        <f>SQRT(Tabelle13[[#This Row],[X]]^2 + Tabelle13[[#This Row],[Y]]^2 +Tabelle13[[#This Row],[Z]]^2)</f>
        <v>406.24590153611399</v>
      </c>
      <c r="Q617">
        <v>-249.52</v>
      </c>
      <c r="R617">
        <v>19.236499999999999</v>
      </c>
      <c r="S617">
        <v>-153.66900000000001</v>
      </c>
      <c r="T617">
        <v>89.169300000000007</v>
      </c>
      <c r="U617">
        <v>-28.827200000000001</v>
      </c>
      <c r="V617">
        <v>-11.8194</v>
      </c>
    </row>
    <row r="618" spans="1:22">
      <c r="A618">
        <v>13078</v>
      </c>
      <c r="B618">
        <v>0</v>
      </c>
      <c r="C618">
        <v>121.53700000000001</v>
      </c>
      <c r="D618">
        <v>-56.506700000000002</v>
      </c>
      <c r="E618">
        <v>-383.49900000000002</v>
      </c>
      <c r="F618">
        <v>-90.830699999999993</v>
      </c>
      <c r="G618">
        <v>28.827200000000001</v>
      </c>
      <c r="H618">
        <v>11.8194</v>
      </c>
      <c r="I618" t="e">
        <f>IF(AND(Tabelle13[[#This Row],[AreaPx]]&gt;0,NOT(Tabelle13[[#This Row],[AreaPx]]="inf")),Tabelle13[[#This Row],[AreaPx]], NA())</f>
        <v>#N/A</v>
      </c>
      <c r="J618">
        <v>0</v>
      </c>
      <c r="K618">
        <v>0</v>
      </c>
      <c r="L618">
        <v>0</v>
      </c>
      <c r="M618">
        <v>20.2013</v>
      </c>
      <c r="N618">
        <v>0</v>
      </c>
      <c r="O618">
        <f>Tabelle13[[#This Row],[Roll]]-+Tabelle13[[#This Row],[Pitch]]</f>
        <v>-17.007800000000003</v>
      </c>
      <c r="P618">
        <f>SQRT(Tabelle13[[#This Row],[X]]^2 + Tabelle13[[#This Row],[Y]]^2 +Tabelle13[[#This Row],[Z]]^2)</f>
        <v>406.24590153611399</v>
      </c>
      <c r="Q618">
        <v>-249.52</v>
      </c>
      <c r="R618">
        <v>19.236499999999999</v>
      </c>
      <c r="S618">
        <v>-153.66900000000001</v>
      </c>
      <c r="T618">
        <v>89.169300000000007</v>
      </c>
      <c r="U618">
        <v>-28.827200000000001</v>
      </c>
      <c r="V618">
        <v>-11.8194</v>
      </c>
    </row>
    <row r="619" spans="1:22">
      <c r="A619">
        <v>13103</v>
      </c>
      <c r="B619">
        <v>0</v>
      </c>
      <c r="C619">
        <v>121.53700000000001</v>
      </c>
      <c r="D619">
        <v>-56.506700000000002</v>
      </c>
      <c r="E619">
        <v>-383.49900000000002</v>
      </c>
      <c r="F619">
        <v>-90.830699999999993</v>
      </c>
      <c r="G619">
        <v>28.827200000000001</v>
      </c>
      <c r="H619">
        <v>11.8194</v>
      </c>
      <c r="I619" t="e">
        <f>IF(AND(Tabelle13[[#This Row],[AreaPx]]&gt;0,NOT(Tabelle13[[#This Row],[AreaPx]]="inf")),Tabelle13[[#This Row],[AreaPx]], NA())</f>
        <v>#N/A</v>
      </c>
      <c r="J619">
        <v>0</v>
      </c>
      <c r="K619">
        <v>0</v>
      </c>
      <c r="L619">
        <v>0</v>
      </c>
      <c r="M619">
        <v>20.2013</v>
      </c>
      <c r="N619">
        <v>0</v>
      </c>
      <c r="O619">
        <f>Tabelle13[[#This Row],[Roll]]-+Tabelle13[[#This Row],[Pitch]]</f>
        <v>-17.007800000000003</v>
      </c>
      <c r="P619">
        <f>SQRT(Tabelle13[[#This Row],[X]]^2 + Tabelle13[[#This Row],[Y]]^2 +Tabelle13[[#This Row],[Z]]^2)</f>
        <v>406.24590153611399</v>
      </c>
      <c r="Q619">
        <v>-249.52</v>
      </c>
      <c r="R619">
        <v>19.236499999999999</v>
      </c>
      <c r="S619">
        <v>-153.66900000000001</v>
      </c>
      <c r="T619">
        <v>89.169300000000007</v>
      </c>
      <c r="U619">
        <v>-28.827200000000001</v>
      </c>
      <c r="V619">
        <v>-11.8194</v>
      </c>
    </row>
    <row r="620" spans="1:22">
      <c r="A620">
        <v>13117</v>
      </c>
      <c r="B620">
        <v>0</v>
      </c>
      <c r="C620">
        <v>121.53700000000001</v>
      </c>
      <c r="D620">
        <v>-56.506700000000002</v>
      </c>
      <c r="E620">
        <v>-383.49900000000002</v>
      </c>
      <c r="F620">
        <v>-90.830699999999993</v>
      </c>
      <c r="G620">
        <v>28.827200000000001</v>
      </c>
      <c r="H620">
        <v>11.8194</v>
      </c>
      <c r="I620" t="e">
        <f>IF(AND(Tabelle13[[#This Row],[AreaPx]]&gt;0,NOT(Tabelle13[[#This Row],[AreaPx]]="inf")),Tabelle13[[#This Row],[AreaPx]], NA())</f>
        <v>#N/A</v>
      </c>
      <c r="J620">
        <v>0</v>
      </c>
      <c r="K620">
        <v>0</v>
      </c>
      <c r="L620">
        <v>0</v>
      </c>
      <c r="M620">
        <v>20.2013</v>
      </c>
      <c r="N620">
        <v>0</v>
      </c>
      <c r="O620">
        <f>Tabelle13[[#This Row],[Roll]]-+Tabelle13[[#This Row],[Pitch]]</f>
        <v>-17.007800000000003</v>
      </c>
      <c r="P620">
        <f>SQRT(Tabelle13[[#This Row],[X]]^2 + Tabelle13[[#This Row],[Y]]^2 +Tabelle13[[#This Row],[Z]]^2)</f>
        <v>406.24590153611399</v>
      </c>
      <c r="Q620">
        <v>-249.52</v>
      </c>
      <c r="R620">
        <v>19.236499999999999</v>
      </c>
      <c r="S620">
        <v>-153.66900000000001</v>
      </c>
      <c r="T620">
        <v>89.169300000000007</v>
      </c>
      <c r="U620">
        <v>-28.827200000000001</v>
      </c>
      <c r="V620">
        <v>-11.8194</v>
      </c>
    </row>
    <row r="621" spans="1:22">
      <c r="A621">
        <v>13143</v>
      </c>
      <c r="B621">
        <v>0</v>
      </c>
      <c r="C621">
        <v>121.53700000000001</v>
      </c>
      <c r="D621">
        <v>-56.506700000000002</v>
      </c>
      <c r="E621">
        <v>-383.49900000000002</v>
      </c>
      <c r="F621">
        <v>-90.830699999999993</v>
      </c>
      <c r="G621">
        <v>28.827200000000001</v>
      </c>
      <c r="H621">
        <v>11.8194</v>
      </c>
      <c r="I621" t="e">
        <f>IF(AND(Tabelle13[[#This Row],[AreaPx]]&gt;0,NOT(Tabelle13[[#This Row],[AreaPx]]="inf")),Tabelle13[[#This Row],[AreaPx]], NA())</f>
        <v>#N/A</v>
      </c>
      <c r="J621">
        <v>0</v>
      </c>
      <c r="K621">
        <v>0</v>
      </c>
      <c r="L621">
        <v>0</v>
      </c>
      <c r="M621">
        <v>20.2013</v>
      </c>
      <c r="N621">
        <v>0</v>
      </c>
      <c r="O621">
        <f>Tabelle13[[#This Row],[Roll]]-+Tabelle13[[#This Row],[Pitch]]</f>
        <v>-17.007800000000003</v>
      </c>
      <c r="P621">
        <f>SQRT(Tabelle13[[#This Row],[X]]^2 + Tabelle13[[#This Row],[Y]]^2 +Tabelle13[[#This Row],[Z]]^2)</f>
        <v>406.24590153611399</v>
      </c>
      <c r="Q621">
        <v>-249.52</v>
      </c>
      <c r="R621">
        <v>19.236499999999999</v>
      </c>
      <c r="S621">
        <v>-153.66900000000001</v>
      </c>
      <c r="T621">
        <v>89.169300000000007</v>
      </c>
      <c r="U621">
        <v>-28.827200000000001</v>
      </c>
      <c r="V621">
        <v>-11.8194</v>
      </c>
    </row>
    <row r="622" spans="1:22">
      <c r="A622">
        <v>13165</v>
      </c>
      <c r="B622">
        <v>0</v>
      </c>
      <c r="C622">
        <v>121.53700000000001</v>
      </c>
      <c r="D622">
        <v>-56.506700000000002</v>
      </c>
      <c r="E622">
        <v>-383.49900000000002</v>
      </c>
      <c r="F622">
        <v>-90.830699999999993</v>
      </c>
      <c r="G622">
        <v>28.827200000000001</v>
      </c>
      <c r="H622">
        <v>11.8194</v>
      </c>
      <c r="I622" t="e">
        <f>IF(AND(Tabelle13[[#This Row],[AreaPx]]&gt;0,NOT(Tabelle13[[#This Row],[AreaPx]]="inf")),Tabelle13[[#This Row],[AreaPx]], NA())</f>
        <v>#N/A</v>
      </c>
      <c r="J622">
        <v>0</v>
      </c>
      <c r="K622">
        <v>0</v>
      </c>
      <c r="L622">
        <v>0</v>
      </c>
      <c r="M622">
        <v>20.2013</v>
      </c>
      <c r="N622">
        <v>0</v>
      </c>
      <c r="O622">
        <f>Tabelle13[[#This Row],[Roll]]-+Tabelle13[[#This Row],[Pitch]]</f>
        <v>-17.007800000000003</v>
      </c>
      <c r="P622">
        <f>SQRT(Tabelle13[[#This Row],[X]]^2 + Tabelle13[[#This Row],[Y]]^2 +Tabelle13[[#This Row],[Z]]^2)</f>
        <v>406.24590153611399</v>
      </c>
      <c r="Q622">
        <v>-249.52</v>
      </c>
      <c r="R622">
        <v>19.236499999999999</v>
      </c>
      <c r="S622">
        <v>-153.66900000000001</v>
      </c>
      <c r="T622">
        <v>89.169300000000007</v>
      </c>
      <c r="U622">
        <v>-28.827200000000001</v>
      </c>
      <c r="V622">
        <v>-11.8194</v>
      </c>
    </row>
    <row r="623" spans="1:22">
      <c r="A623">
        <v>13179</v>
      </c>
      <c r="B623">
        <v>0</v>
      </c>
      <c r="C623">
        <v>121.53700000000001</v>
      </c>
      <c r="D623">
        <v>-56.506700000000002</v>
      </c>
      <c r="E623">
        <v>-383.49900000000002</v>
      </c>
      <c r="F623">
        <v>-90.830699999999993</v>
      </c>
      <c r="G623">
        <v>28.827200000000001</v>
      </c>
      <c r="H623">
        <v>11.8194</v>
      </c>
      <c r="I623" t="e">
        <f>IF(AND(Tabelle13[[#This Row],[AreaPx]]&gt;0,NOT(Tabelle13[[#This Row],[AreaPx]]="inf")),Tabelle13[[#This Row],[AreaPx]], NA())</f>
        <v>#N/A</v>
      </c>
      <c r="J623">
        <v>0</v>
      </c>
      <c r="K623">
        <v>0</v>
      </c>
      <c r="L623">
        <v>0</v>
      </c>
      <c r="M623">
        <v>20.2013</v>
      </c>
      <c r="N623">
        <v>0</v>
      </c>
      <c r="O623">
        <f>Tabelle13[[#This Row],[Roll]]-+Tabelle13[[#This Row],[Pitch]]</f>
        <v>-17.007800000000003</v>
      </c>
      <c r="P623">
        <f>SQRT(Tabelle13[[#This Row],[X]]^2 + Tabelle13[[#This Row],[Y]]^2 +Tabelle13[[#This Row],[Z]]^2)</f>
        <v>406.24590153611399</v>
      </c>
      <c r="Q623">
        <v>-249.52</v>
      </c>
      <c r="R623">
        <v>19.236499999999999</v>
      </c>
      <c r="S623">
        <v>-153.66900000000001</v>
      </c>
      <c r="T623">
        <v>89.169300000000007</v>
      </c>
      <c r="U623">
        <v>-28.827200000000001</v>
      </c>
      <c r="V623">
        <v>-11.8194</v>
      </c>
    </row>
    <row r="624" spans="1:22">
      <c r="A624">
        <v>13206</v>
      </c>
      <c r="B624">
        <v>0</v>
      </c>
      <c r="C624">
        <v>121.53700000000001</v>
      </c>
      <c r="D624">
        <v>-56.506700000000002</v>
      </c>
      <c r="E624">
        <v>-383.49900000000002</v>
      </c>
      <c r="F624">
        <v>-90.830699999999993</v>
      </c>
      <c r="G624">
        <v>28.827200000000001</v>
      </c>
      <c r="H624">
        <v>11.8194</v>
      </c>
      <c r="I624" t="e">
        <f>IF(AND(Tabelle13[[#This Row],[AreaPx]]&gt;0,NOT(Tabelle13[[#This Row],[AreaPx]]="inf")),Tabelle13[[#This Row],[AreaPx]], NA())</f>
        <v>#N/A</v>
      </c>
      <c r="J624">
        <v>0</v>
      </c>
      <c r="K624">
        <v>0</v>
      </c>
      <c r="L624">
        <v>0</v>
      </c>
      <c r="M624">
        <v>20.2013</v>
      </c>
      <c r="N624">
        <v>0</v>
      </c>
      <c r="O624">
        <f>Tabelle13[[#This Row],[Roll]]-+Tabelle13[[#This Row],[Pitch]]</f>
        <v>-17.007800000000003</v>
      </c>
      <c r="P624">
        <f>SQRT(Tabelle13[[#This Row],[X]]^2 + Tabelle13[[#This Row],[Y]]^2 +Tabelle13[[#This Row],[Z]]^2)</f>
        <v>406.24590153611399</v>
      </c>
      <c r="Q624">
        <v>-249.52</v>
      </c>
      <c r="R624">
        <v>19.236499999999999</v>
      </c>
      <c r="S624">
        <v>-153.66900000000001</v>
      </c>
      <c r="T624">
        <v>89.169300000000007</v>
      </c>
      <c r="U624">
        <v>-28.827200000000001</v>
      </c>
      <c r="V624">
        <v>-11.8194</v>
      </c>
    </row>
    <row r="625" spans="1:22">
      <c r="A625">
        <v>13235</v>
      </c>
      <c r="B625">
        <v>0</v>
      </c>
      <c r="C625">
        <v>121.53700000000001</v>
      </c>
      <c r="D625">
        <v>-56.506700000000002</v>
      </c>
      <c r="E625">
        <v>-383.49900000000002</v>
      </c>
      <c r="F625">
        <v>-90.830699999999993</v>
      </c>
      <c r="G625">
        <v>28.827200000000001</v>
      </c>
      <c r="H625">
        <v>11.8194</v>
      </c>
      <c r="I625" t="e">
        <f>IF(AND(Tabelle13[[#This Row],[AreaPx]]&gt;0,NOT(Tabelle13[[#This Row],[AreaPx]]="inf")),Tabelle13[[#This Row],[AreaPx]], NA())</f>
        <v>#N/A</v>
      </c>
      <c r="J625">
        <v>0</v>
      </c>
      <c r="K625">
        <v>0</v>
      </c>
      <c r="L625">
        <v>0</v>
      </c>
      <c r="M625">
        <v>20.2013</v>
      </c>
      <c r="N625">
        <v>0</v>
      </c>
      <c r="O625">
        <f>Tabelle13[[#This Row],[Roll]]-+Tabelle13[[#This Row],[Pitch]]</f>
        <v>-17.007800000000003</v>
      </c>
      <c r="P625">
        <f>SQRT(Tabelle13[[#This Row],[X]]^2 + Tabelle13[[#This Row],[Y]]^2 +Tabelle13[[#This Row],[Z]]^2)</f>
        <v>406.24590153611399</v>
      </c>
      <c r="Q625">
        <v>-249.52</v>
      </c>
      <c r="R625">
        <v>19.236499999999999</v>
      </c>
      <c r="S625">
        <v>-153.66900000000001</v>
      </c>
      <c r="T625">
        <v>89.169300000000007</v>
      </c>
      <c r="U625">
        <v>-28.827200000000001</v>
      </c>
      <c r="V625">
        <v>-11.8194</v>
      </c>
    </row>
    <row r="626" spans="1:22">
      <c r="A626">
        <v>13250</v>
      </c>
      <c r="B626">
        <v>0</v>
      </c>
      <c r="C626">
        <v>121.53700000000001</v>
      </c>
      <c r="D626">
        <v>-56.506700000000002</v>
      </c>
      <c r="E626">
        <v>-383.49900000000002</v>
      </c>
      <c r="F626">
        <v>-90.830699999999993</v>
      </c>
      <c r="G626">
        <v>28.827200000000001</v>
      </c>
      <c r="H626">
        <v>11.8194</v>
      </c>
      <c r="I626" t="e">
        <f>IF(AND(Tabelle13[[#This Row],[AreaPx]]&gt;0,NOT(Tabelle13[[#This Row],[AreaPx]]="inf")),Tabelle13[[#This Row],[AreaPx]], NA())</f>
        <v>#N/A</v>
      </c>
      <c r="J626">
        <v>0</v>
      </c>
      <c r="K626">
        <v>0</v>
      </c>
      <c r="L626">
        <v>0</v>
      </c>
      <c r="M626">
        <v>20.2013</v>
      </c>
      <c r="N626">
        <v>0</v>
      </c>
      <c r="O626">
        <f>Tabelle13[[#This Row],[Roll]]-+Tabelle13[[#This Row],[Pitch]]</f>
        <v>-17.007800000000003</v>
      </c>
      <c r="P626">
        <f>SQRT(Tabelle13[[#This Row],[X]]^2 + Tabelle13[[#This Row],[Y]]^2 +Tabelle13[[#This Row],[Z]]^2)</f>
        <v>406.24590153611399</v>
      </c>
      <c r="Q626">
        <v>-249.52</v>
      </c>
      <c r="R626">
        <v>19.236499999999999</v>
      </c>
      <c r="S626">
        <v>-153.66900000000001</v>
      </c>
      <c r="T626">
        <v>89.169300000000007</v>
      </c>
      <c r="U626">
        <v>-28.827200000000001</v>
      </c>
      <c r="V626">
        <v>-11.8194</v>
      </c>
    </row>
    <row r="627" spans="1:22">
      <c r="A627">
        <v>13279</v>
      </c>
      <c r="B627">
        <v>0</v>
      </c>
      <c r="C627">
        <v>121.53700000000001</v>
      </c>
      <c r="D627">
        <v>-56.506700000000002</v>
      </c>
      <c r="E627">
        <v>-383.49900000000002</v>
      </c>
      <c r="F627">
        <v>-90.830699999999993</v>
      </c>
      <c r="G627">
        <v>28.827200000000001</v>
      </c>
      <c r="H627">
        <v>11.8194</v>
      </c>
      <c r="I627" t="e">
        <f>IF(AND(Tabelle13[[#This Row],[AreaPx]]&gt;0,NOT(Tabelle13[[#This Row],[AreaPx]]="inf")),Tabelle13[[#This Row],[AreaPx]], NA())</f>
        <v>#N/A</v>
      </c>
      <c r="J627">
        <v>0</v>
      </c>
      <c r="K627">
        <v>0</v>
      </c>
      <c r="L627">
        <v>0</v>
      </c>
      <c r="M627">
        <v>20.2013</v>
      </c>
      <c r="N627">
        <v>0</v>
      </c>
      <c r="O627">
        <f>Tabelle13[[#This Row],[Roll]]-+Tabelle13[[#This Row],[Pitch]]</f>
        <v>-17.007800000000003</v>
      </c>
      <c r="P627">
        <f>SQRT(Tabelle13[[#This Row],[X]]^2 + Tabelle13[[#This Row],[Y]]^2 +Tabelle13[[#This Row],[Z]]^2)</f>
        <v>406.24590153611399</v>
      </c>
      <c r="Q627">
        <v>-249.52</v>
      </c>
      <c r="R627">
        <v>19.236499999999999</v>
      </c>
      <c r="S627">
        <v>-153.66900000000001</v>
      </c>
      <c r="T627">
        <v>89.169300000000007</v>
      </c>
      <c r="U627">
        <v>-28.827200000000001</v>
      </c>
      <c r="V627">
        <v>-11.8194</v>
      </c>
    </row>
    <row r="628" spans="1:22">
      <c r="A628">
        <v>13304</v>
      </c>
      <c r="B628">
        <v>0</v>
      </c>
      <c r="C628">
        <v>121.53700000000001</v>
      </c>
      <c r="D628">
        <v>-56.506700000000002</v>
      </c>
      <c r="E628">
        <v>-383.49900000000002</v>
      </c>
      <c r="F628">
        <v>-90.830699999999993</v>
      </c>
      <c r="G628">
        <v>28.827200000000001</v>
      </c>
      <c r="H628">
        <v>11.8194</v>
      </c>
      <c r="I628" t="e">
        <f>IF(AND(Tabelle13[[#This Row],[AreaPx]]&gt;0,NOT(Tabelle13[[#This Row],[AreaPx]]="inf")),Tabelle13[[#This Row],[AreaPx]], NA())</f>
        <v>#N/A</v>
      </c>
      <c r="J628">
        <v>0</v>
      </c>
      <c r="K628">
        <v>0</v>
      </c>
      <c r="L628">
        <v>0</v>
      </c>
      <c r="M628">
        <v>20.2013</v>
      </c>
      <c r="N628">
        <v>0</v>
      </c>
      <c r="O628">
        <f>Tabelle13[[#This Row],[Roll]]-+Tabelle13[[#This Row],[Pitch]]</f>
        <v>-17.007800000000003</v>
      </c>
      <c r="P628">
        <f>SQRT(Tabelle13[[#This Row],[X]]^2 + Tabelle13[[#This Row],[Y]]^2 +Tabelle13[[#This Row],[Z]]^2)</f>
        <v>406.24590153611399</v>
      </c>
      <c r="Q628">
        <v>-249.52</v>
      </c>
      <c r="R628">
        <v>19.236499999999999</v>
      </c>
      <c r="S628">
        <v>-153.66900000000001</v>
      </c>
      <c r="T628">
        <v>89.169300000000007</v>
      </c>
      <c r="U628">
        <v>-28.827200000000001</v>
      </c>
      <c r="V628">
        <v>-11.8194</v>
      </c>
    </row>
    <row r="629" spans="1:22">
      <c r="A629">
        <v>13320</v>
      </c>
      <c r="B629">
        <v>0</v>
      </c>
      <c r="C629">
        <v>121.53700000000001</v>
      </c>
      <c r="D629">
        <v>-56.506700000000002</v>
      </c>
      <c r="E629">
        <v>-383.49900000000002</v>
      </c>
      <c r="F629">
        <v>-90.830699999999993</v>
      </c>
      <c r="G629">
        <v>28.827200000000001</v>
      </c>
      <c r="H629">
        <v>11.8194</v>
      </c>
      <c r="I629" t="e">
        <f>IF(AND(Tabelle13[[#This Row],[AreaPx]]&gt;0,NOT(Tabelle13[[#This Row],[AreaPx]]="inf")),Tabelle13[[#This Row],[AreaPx]], NA())</f>
        <v>#N/A</v>
      </c>
      <c r="J629">
        <v>0</v>
      </c>
      <c r="K629">
        <v>0</v>
      </c>
      <c r="L629">
        <v>0</v>
      </c>
      <c r="M629">
        <v>20.2013</v>
      </c>
      <c r="N629">
        <v>0</v>
      </c>
      <c r="O629">
        <f>Tabelle13[[#This Row],[Roll]]-+Tabelle13[[#This Row],[Pitch]]</f>
        <v>-17.007800000000003</v>
      </c>
      <c r="P629">
        <f>SQRT(Tabelle13[[#This Row],[X]]^2 + Tabelle13[[#This Row],[Y]]^2 +Tabelle13[[#This Row],[Z]]^2)</f>
        <v>406.24590153611399</v>
      </c>
      <c r="Q629">
        <v>-249.52</v>
      </c>
      <c r="R629">
        <v>19.236499999999999</v>
      </c>
      <c r="S629">
        <v>-153.66900000000001</v>
      </c>
      <c r="T629">
        <v>89.169300000000007</v>
      </c>
      <c r="U629">
        <v>-28.827200000000001</v>
      </c>
      <c r="V629">
        <v>-11.8194</v>
      </c>
    </row>
    <row r="630" spans="1:22">
      <c r="A630">
        <v>13343</v>
      </c>
      <c r="B630">
        <v>0</v>
      </c>
      <c r="C630">
        <v>121.53700000000001</v>
      </c>
      <c r="D630">
        <v>-56.506700000000002</v>
      </c>
      <c r="E630">
        <v>-383.49900000000002</v>
      </c>
      <c r="F630">
        <v>-90.830699999999993</v>
      </c>
      <c r="G630">
        <v>28.827200000000001</v>
      </c>
      <c r="H630">
        <v>11.8194</v>
      </c>
      <c r="I630" t="e">
        <f>IF(AND(Tabelle13[[#This Row],[AreaPx]]&gt;0,NOT(Tabelle13[[#This Row],[AreaPx]]="inf")),Tabelle13[[#This Row],[AreaPx]], NA())</f>
        <v>#N/A</v>
      </c>
      <c r="J630">
        <v>0</v>
      </c>
      <c r="K630">
        <v>0</v>
      </c>
      <c r="L630">
        <v>0</v>
      </c>
      <c r="M630">
        <v>20.2013</v>
      </c>
      <c r="N630">
        <v>0</v>
      </c>
      <c r="O630">
        <f>Tabelle13[[#This Row],[Roll]]-+Tabelle13[[#This Row],[Pitch]]</f>
        <v>-17.007800000000003</v>
      </c>
      <c r="P630">
        <f>SQRT(Tabelle13[[#This Row],[X]]^2 + Tabelle13[[#This Row],[Y]]^2 +Tabelle13[[#This Row],[Z]]^2)</f>
        <v>406.24590153611399</v>
      </c>
      <c r="Q630">
        <v>-249.52</v>
      </c>
      <c r="R630">
        <v>19.236499999999999</v>
      </c>
      <c r="S630">
        <v>-153.66900000000001</v>
      </c>
      <c r="T630">
        <v>89.169300000000007</v>
      </c>
      <c r="U630">
        <v>-28.827200000000001</v>
      </c>
      <c r="V630">
        <v>-11.8194</v>
      </c>
    </row>
    <row r="631" spans="1:22">
      <c r="A631">
        <v>13367</v>
      </c>
      <c r="B631">
        <v>0</v>
      </c>
      <c r="C631">
        <v>121.53700000000001</v>
      </c>
      <c r="D631">
        <v>-56.506700000000002</v>
      </c>
      <c r="E631">
        <v>-383.49900000000002</v>
      </c>
      <c r="F631">
        <v>-90.830699999999993</v>
      </c>
      <c r="G631">
        <v>28.827200000000001</v>
      </c>
      <c r="H631">
        <v>11.8194</v>
      </c>
      <c r="I631" t="e">
        <f>IF(AND(Tabelle13[[#This Row],[AreaPx]]&gt;0,NOT(Tabelle13[[#This Row],[AreaPx]]="inf")),Tabelle13[[#This Row],[AreaPx]], NA())</f>
        <v>#N/A</v>
      </c>
      <c r="J631">
        <v>0</v>
      </c>
      <c r="K631">
        <v>0</v>
      </c>
      <c r="L631">
        <v>0</v>
      </c>
      <c r="M631">
        <v>20.2013</v>
      </c>
      <c r="N631">
        <v>0</v>
      </c>
      <c r="O631">
        <f>Tabelle13[[#This Row],[Roll]]-+Tabelle13[[#This Row],[Pitch]]</f>
        <v>-17.007800000000003</v>
      </c>
      <c r="P631">
        <f>SQRT(Tabelle13[[#This Row],[X]]^2 + Tabelle13[[#This Row],[Y]]^2 +Tabelle13[[#This Row],[Z]]^2)</f>
        <v>406.24590153611399</v>
      </c>
      <c r="Q631">
        <v>-249.52</v>
      </c>
      <c r="R631">
        <v>19.236499999999999</v>
      </c>
      <c r="S631">
        <v>-153.66900000000001</v>
      </c>
      <c r="T631">
        <v>89.169300000000007</v>
      </c>
      <c r="U631">
        <v>-28.827200000000001</v>
      </c>
      <c r="V631">
        <v>-11.8194</v>
      </c>
    </row>
    <row r="632" spans="1:22">
      <c r="A632">
        <v>13378</v>
      </c>
      <c r="B632">
        <v>0</v>
      </c>
      <c r="C632">
        <v>121.53700000000001</v>
      </c>
      <c r="D632">
        <v>-56.506700000000002</v>
      </c>
      <c r="E632">
        <v>-383.49900000000002</v>
      </c>
      <c r="F632">
        <v>-90.830699999999993</v>
      </c>
      <c r="G632">
        <v>28.827200000000001</v>
      </c>
      <c r="H632">
        <v>11.8194</v>
      </c>
      <c r="I632" t="e">
        <f>IF(AND(Tabelle13[[#This Row],[AreaPx]]&gt;0,NOT(Tabelle13[[#This Row],[AreaPx]]="inf")),Tabelle13[[#This Row],[AreaPx]], NA())</f>
        <v>#N/A</v>
      </c>
      <c r="J632">
        <v>0</v>
      </c>
      <c r="K632">
        <v>0</v>
      </c>
      <c r="L632">
        <v>0</v>
      </c>
      <c r="M632">
        <v>20.2013</v>
      </c>
      <c r="N632">
        <v>0</v>
      </c>
      <c r="O632">
        <f>Tabelle13[[#This Row],[Roll]]-+Tabelle13[[#This Row],[Pitch]]</f>
        <v>-17.007800000000003</v>
      </c>
      <c r="P632">
        <f>SQRT(Tabelle13[[#This Row],[X]]^2 + Tabelle13[[#This Row],[Y]]^2 +Tabelle13[[#This Row],[Z]]^2)</f>
        <v>406.24590153611399</v>
      </c>
      <c r="Q632">
        <v>-249.52</v>
      </c>
      <c r="R632">
        <v>19.236499999999999</v>
      </c>
      <c r="S632">
        <v>-153.66900000000001</v>
      </c>
      <c r="T632">
        <v>89.169300000000007</v>
      </c>
      <c r="U632">
        <v>-28.827200000000001</v>
      </c>
      <c r="V632">
        <v>-11.8194</v>
      </c>
    </row>
    <row r="633" spans="1:22">
      <c r="A633">
        <v>13406</v>
      </c>
      <c r="B633">
        <v>0</v>
      </c>
      <c r="C633">
        <v>121.53700000000001</v>
      </c>
      <c r="D633">
        <v>-56.506700000000002</v>
      </c>
      <c r="E633">
        <v>-383.49900000000002</v>
      </c>
      <c r="F633">
        <v>-90.830699999999993</v>
      </c>
      <c r="G633">
        <v>28.827200000000001</v>
      </c>
      <c r="H633">
        <v>11.8194</v>
      </c>
      <c r="I633" t="e">
        <f>IF(AND(Tabelle13[[#This Row],[AreaPx]]&gt;0,NOT(Tabelle13[[#This Row],[AreaPx]]="inf")),Tabelle13[[#This Row],[AreaPx]], NA())</f>
        <v>#N/A</v>
      </c>
      <c r="J633">
        <v>0</v>
      </c>
      <c r="K633">
        <v>0</v>
      </c>
      <c r="L633">
        <v>0</v>
      </c>
      <c r="M633">
        <v>20.2013</v>
      </c>
      <c r="N633">
        <v>0</v>
      </c>
      <c r="O633">
        <f>Tabelle13[[#This Row],[Roll]]-+Tabelle13[[#This Row],[Pitch]]</f>
        <v>-17.007800000000003</v>
      </c>
      <c r="P633">
        <f>SQRT(Tabelle13[[#This Row],[X]]^2 + Tabelle13[[#This Row],[Y]]^2 +Tabelle13[[#This Row],[Z]]^2)</f>
        <v>406.24590153611399</v>
      </c>
      <c r="Q633">
        <v>-249.52</v>
      </c>
      <c r="R633">
        <v>19.236499999999999</v>
      </c>
      <c r="S633">
        <v>-153.66900000000001</v>
      </c>
      <c r="T633">
        <v>89.169300000000007</v>
      </c>
      <c r="U633">
        <v>-28.827200000000001</v>
      </c>
      <c r="V633">
        <v>-11.8194</v>
      </c>
    </row>
    <row r="634" spans="1:22">
      <c r="A634">
        <v>13433</v>
      </c>
      <c r="B634">
        <v>0</v>
      </c>
      <c r="C634">
        <v>121.53700000000001</v>
      </c>
      <c r="D634">
        <v>-56.506700000000002</v>
      </c>
      <c r="E634">
        <v>-383.49900000000002</v>
      </c>
      <c r="F634">
        <v>-90.830699999999993</v>
      </c>
      <c r="G634">
        <v>28.827200000000001</v>
      </c>
      <c r="H634">
        <v>11.8194</v>
      </c>
      <c r="I634" t="e">
        <f>IF(AND(Tabelle13[[#This Row],[AreaPx]]&gt;0,NOT(Tabelle13[[#This Row],[AreaPx]]="inf")),Tabelle13[[#This Row],[AreaPx]], NA())</f>
        <v>#N/A</v>
      </c>
      <c r="J634">
        <v>0</v>
      </c>
      <c r="K634">
        <v>0</v>
      </c>
      <c r="L634">
        <v>0</v>
      </c>
      <c r="M634">
        <v>20.2013</v>
      </c>
      <c r="N634">
        <v>0</v>
      </c>
      <c r="O634">
        <f>Tabelle13[[#This Row],[Roll]]-+Tabelle13[[#This Row],[Pitch]]</f>
        <v>-17.007800000000003</v>
      </c>
      <c r="P634">
        <f>SQRT(Tabelle13[[#This Row],[X]]^2 + Tabelle13[[#This Row],[Y]]^2 +Tabelle13[[#This Row],[Z]]^2)</f>
        <v>406.24590153611399</v>
      </c>
      <c r="Q634">
        <v>-249.52</v>
      </c>
      <c r="R634">
        <v>19.236499999999999</v>
      </c>
      <c r="S634">
        <v>-153.66900000000001</v>
      </c>
      <c r="T634">
        <v>89.169300000000007</v>
      </c>
      <c r="U634">
        <v>-28.827200000000001</v>
      </c>
      <c r="V634">
        <v>-11.8194</v>
      </c>
    </row>
    <row r="635" spans="1:22">
      <c r="A635">
        <v>13450</v>
      </c>
      <c r="B635">
        <v>0</v>
      </c>
      <c r="C635">
        <v>121.53700000000001</v>
      </c>
      <c r="D635">
        <v>-56.506700000000002</v>
      </c>
      <c r="E635">
        <v>-383.49900000000002</v>
      </c>
      <c r="F635">
        <v>-90.830699999999993</v>
      </c>
      <c r="G635">
        <v>28.827200000000001</v>
      </c>
      <c r="H635">
        <v>11.8194</v>
      </c>
      <c r="I635" t="e">
        <f>IF(AND(Tabelle13[[#This Row],[AreaPx]]&gt;0,NOT(Tabelle13[[#This Row],[AreaPx]]="inf")),Tabelle13[[#This Row],[AreaPx]], NA())</f>
        <v>#N/A</v>
      </c>
      <c r="J635">
        <v>0</v>
      </c>
      <c r="K635">
        <v>0</v>
      </c>
      <c r="L635">
        <v>0</v>
      </c>
      <c r="M635">
        <v>20.2013</v>
      </c>
      <c r="N635">
        <v>0</v>
      </c>
      <c r="O635">
        <f>Tabelle13[[#This Row],[Roll]]-+Tabelle13[[#This Row],[Pitch]]</f>
        <v>-17.007800000000003</v>
      </c>
      <c r="P635">
        <f>SQRT(Tabelle13[[#This Row],[X]]^2 + Tabelle13[[#This Row],[Y]]^2 +Tabelle13[[#This Row],[Z]]^2)</f>
        <v>406.24590153611399</v>
      </c>
      <c r="Q635">
        <v>-249.52</v>
      </c>
      <c r="R635">
        <v>19.236499999999999</v>
      </c>
      <c r="S635">
        <v>-153.66900000000001</v>
      </c>
      <c r="T635">
        <v>89.169300000000007</v>
      </c>
      <c r="U635">
        <v>-28.827200000000001</v>
      </c>
      <c r="V635">
        <v>-11.8194</v>
      </c>
    </row>
    <row r="636" spans="1:22">
      <c r="A636">
        <v>13479</v>
      </c>
      <c r="B636">
        <v>0</v>
      </c>
      <c r="C636">
        <v>121.53700000000001</v>
      </c>
      <c r="D636">
        <v>-56.506700000000002</v>
      </c>
      <c r="E636">
        <v>-383.49900000000002</v>
      </c>
      <c r="F636">
        <v>-90.830699999999993</v>
      </c>
      <c r="G636">
        <v>28.827200000000001</v>
      </c>
      <c r="H636">
        <v>11.8194</v>
      </c>
      <c r="I636" t="e">
        <f>IF(AND(Tabelle13[[#This Row],[AreaPx]]&gt;0,NOT(Tabelle13[[#This Row],[AreaPx]]="inf")),Tabelle13[[#This Row],[AreaPx]], NA())</f>
        <v>#N/A</v>
      </c>
      <c r="J636">
        <v>0</v>
      </c>
      <c r="K636">
        <v>0</v>
      </c>
      <c r="L636">
        <v>0</v>
      </c>
      <c r="M636">
        <v>20.2013</v>
      </c>
      <c r="N636">
        <v>0</v>
      </c>
      <c r="O636">
        <f>Tabelle13[[#This Row],[Roll]]-+Tabelle13[[#This Row],[Pitch]]</f>
        <v>-17.007800000000003</v>
      </c>
      <c r="P636">
        <f>SQRT(Tabelle13[[#This Row],[X]]^2 + Tabelle13[[#This Row],[Y]]^2 +Tabelle13[[#This Row],[Z]]^2)</f>
        <v>406.24590153611399</v>
      </c>
      <c r="Q636">
        <v>-249.52</v>
      </c>
      <c r="R636">
        <v>19.236499999999999</v>
      </c>
      <c r="S636">
        <v>-153.66900000000001</v>
      </c>
      <c r="T636">
        <v>89.169300000000007</v>
      </c>
      <c r="U636">
        <v>-28.827200000000001</v>
      </c>
      <c r="V636">
        <v>-11.8194</v>
      </c>
    </row>
    <row r="637" spans="1:22">
      <c r="A637">
        <v>13508</v>
      </c>
      <c r="B637">
        <v>0</v>
      </c>
      <c r="C637">
        <v>121.53700000000001</v>
      </c>
      <c r="D637">
        <v>-56.506700000000002</v>
      </c>
      <c r="E637">
        <v>-383.49900000000002</v>
      </c>
      <c r="F637">
        <v>-90.830699999999993</v>
      </c>
      <c r="G637">
        <v>28.827200000000001</v>
      </c>
      <c r="H637">
        <v>11.8194</v>
      </c>
      <c r="I637" t="e">
        <f>IF(AND(Tabelle13[[#This Row],[AreaPx]]&gt;0,NOT(Tabelle13[[#This Row],[AreaPx]]="inf")),Tabelle13[[#This Row],[AreaPx]], NA())</f>
        <v>#N/A</v>
      </c>
      <c r="J637">
        <v>0</v>
      </c>
      <c r="K637">
        <v>0</v>
      </c>
      <c r="L637">
        <v>0</v>
      </c>
      <c r="M637">
        <v>20.2013</v>
      </c>
      <c r="N637">
        <v>0</v>
      </c>
      <c r="O637">
        <f>Tabelle13[[#This Row],[Roll]]-+Tabelle13[[#This Row],[Pitch]]</f>
        <v>-17.007800000000003</v>
      </c>
      <c r="P637">
        <f>SQRT(Tabelle13[[#This Row],[X]]^2 + Tabelle13[[#This Row],[Y]]^2 +Tabelle13[[#This Row],[Z]]^2)</f>
        <v>406.24590153611399</v>
      </c>
      <c r="Q637">
        <v>-249.52</v>
      </c>
      <c r="R637">
        <v>19.236499999999999</v>
      </c>
      <c r="S637">
        <v>-153.66900000000001</v>
      </c>
      <c r="T637">
        <v>89.169300000000007</v>
      </c>
      <c r="U637">
        <v>-28.827200000000001</v>
      </c>
      <c r="V637">
        <v>-11.8194</v>
      </c>
    </row>
    <row r="638" spans="1:22">
      <c r="A638">
        <v>13530</v>
      </c>
      <c r="B638">
        <v>0</v>
      </c>
      <c r="C638">
        <v>121.53700000000001</v>
      </c>
      <c r="D638">
        <v>-56.506700000000002</v>
      </c>
      <c r="E638">
        <v>-383.49900000000002</v>
      </c>
      <c r="F638">
        <v>-90.830699999999993</v>
      </c>
      <c r="G638">
        <v>28.827200000000001</v>
      </c>
      <c r="H638">
        <v>11.8194</v>
      </c>
      <c r="I638" t="e">
        <f>IF(AND(Tabelle13[[#This Row],[AreaPx]]&gt;0,NOT(Tabelle13[[#This Row],[AreaPx]]="inf")),Tabelle13[[#This Row],[AreaPx]], NA())</f>
        <v>#N/A</v>
      </c>
      <c r="J638">
        <v>0</v>
      </c>
      <c r="K638">
        <v>0</v>
      </c>
      <c r="L638">
        <v>0</v>
      </c>
      <c r="M638">
        <v>20.2013</v>
      </c>
      <c r="N638">
        <v>0</v>
      </c>
      <c r="O638">
        <f>Tabelle13[[#This Row],[Roll]]-+Tabelle13[[#This Row],[Pitch]]</f>
        <v>-17.007800000000003</v>
      </c>
      <c r="P638">
        <f>SQRT(Tabelle13[[#This Row],[X]]^2 + Tabelle13[[#This Row],[Y]]^2 +Tabelle13[[#This Row],[Z]]^2)</f>
        <v>406.24590153611399</v>
      </c>
      <c r="Q638">
        <v>-249.52</v>
      </c>
      <c r="R638">
        <v>19.236499999999999</v>
      </c>
      <c r="S638">
        <v>-153.66900000000001</v>
      </c>
      <c r="T638">
        <v>89.169300000000007</v>
      </c>
      <c r="U638">
        <v>-28.827200000000001</v>
      </c>
      <c r="V638">
        <v>-11.8194</v>
      </c>
    </row>
    <row r="639" spans="1:22">
      <c r="A639">
        <v>13541</v>
      </c>
      <c r="B639">
        <v>0</v>
      </c>
      <c r="C639">
        <v>121.53700000000001</v>
      </c>
      <c r="D639">
        <v>-56.506700000000002</v>
      </c>
      <c r="E639">
        <v>-383.49900000000002</v>
      </c>
      <c r="F639">
        <v>-90.830699999999993</v>
      </c>
      <c r="G639">
        <v>28.827200000000001</v>
      </c>
      <c r="H639">
        <v>11.8194</v>
      </c>
      <c r="I639" t="e">
        <f>IF(AND(Tabelle13[[#This Row],[AreaPx]]&gt;0,NOT(Tabelle13[[#This Row],[AreaPx]]="inf")),Tabelle13[[#This Row],[AreaPx]], NA())</f>
        <v>#N/A</v>
      </c>
      <c r="J639">
        <v>0</v>
      </c>
      <c r="K639">
        <v>0</v>
      </c>
      <c r="L639">
        <v>0</v>
      </c>
      <c r="M639">
        <v>20.2013</v>
      </c>
      <c r="N639">
        <v>0</v>
      </c>
      <c r="O639">
        <f>Tabelle13[[#This Row],[Roll]]-+Tabelle13[[#This Row],[Pitch]]</f>
        <v>-17.007800000000003</v>
      </c>
      <c r="P639">
        <f>SQRT(Tabelle13[[#This Row],[X]]^2 + Tabelle13[[#This Row],[Y]]^2 +Tabelle13[[#This Row],[Z]]^2)</f>
        <v>406.24590153611399</v>
      </c>
      <c r="Q639">
        <v>-249.52</v>
      </c>
      <c r="R639">
        <v>19.236499999999999</v>
      </c>
      <c r="S639">
        <v>-153.66900000000001</v>
      </c>
      <c r="T639">
        <v>89.169300000000007</v>
      </c>
      <c r="U639">
        <v>-28.827200000000001</v>
      </c>
      <c r="V639">
        <v>-11.8194</v>
      </c>
    </row>
    <row r="640" spans="1:22">
      <c r="A640">
        <v>13564</v>
      </c>
      <c r="B640">
        <v>0</v>
      </c>
      <c r="C640">
        <v>121.53700000000001</v>
      </c>
      <c r="D640">
        <v>-56.506700000000002</v>
      </c>
      <c r="E640">
        <v>-383.49900000000002</v>
      </c>
      <c r="F640">
        <v>-90.830699999999993</v>
      </c>
      <c r="G640">
        <v>28.827200000000001</v>
      </c>
      <c r="H640">
        <v>11.8194</v>
      </c>
      <c r="I640" t="e">
        <f>IF(AND(Tabelle13[[#This Row],[AreaPx]]&gt;0,NOT(Tabelle13[[#This Row],[AreaPx]]="inf")),Tabelle13[[#This Row],[AreaPx]], NA())</f>
        <v>#N/A</v>
      </c>
      <c r="J640">
        <v>0</v>
      </c>
      <c r="K640">
        <v>0</v>
      </c>
      <c r="L640">
        <v>0</v>
      </c>
      <c r="M640">
        <v>20.2013</v>
      </c>
      <c r="N640">
        <v>0</v>
      </c>
      <c r="O640">
        <f>Tabelle13[[#This Row],[Roll]]-+Tabelle13[[#This Row],[Pitch]]</f>
        <v>-17.007800000000003</v>
      </c>
      <c r="P640">
        <f>SQRT(Tabelle13[[#This Row],[X]]^2 + Tabelle13[[#This Row],[Y]]^2 +Tabelle13[[#This Row],[Z]]^2)</f>
        <v>406.24590153611399</v>
      </c>
      <c r="Q640">
        <v>-249.52</v>
      </c>
      <c r="R640">
        <v>19.236499999999999</v>
      </c>
      <c r="S640">
        <v>-153.66900000000001</v>
      </c>
      <c r="T640">
        <v>89.169300000000007</v>
      </c>
      <c r="U640">
        <v>-28.827200000000001</v>
      </c>
      <c r="V640">
        <v>-11.8194</v>
      </c>
    </row>
    <row r="641" spans="1:22">
      <c r="A641">
        <v>13579</v>
      </c>
      <c r="B641">
        <v>0</v>
      </c>
      <c r="C641">
        <v>121.53700000000001</v>
      </c>
      <c r="D641">
        <v>-56.506700000000002</v>
      </c>
      <c r="E641">
        <v>-383.49900000000002</v>
      </c>
      <c r="F641">
        <v>-90.830699999999993</v>
      </c>
      <c r="G641">
        <v>28.827200000000001</v>
      </c>
      <c r="H641">
        <v>11.8194</v>
      </c>
      <c r="I641" t="e">
        <f>IF(AND(Tabelle13[[#This Row],[AreaPx]]&gt;0,NOT(Tabelle13[[#This Row],[AreaPx]]="inf")),Tabelle13[[#This Row],[AreaPx]], NA())</f>
        <v>#N/A</v>
      </c>
      <c r="J641">
        <v>0</v>
      </c>
      <c r="K641">
        <v>0</v>
      </c>
      <c r="L641">
        <v>0</v>
      </c>
      <c r="M641">
        <v>20.2013</v>
      </c>
      <c r="N641">
        <v>0</v>
      </c>
      <c r="O641">
        <f>Tabelle13[[#This Row],[Roll]]-+Tabelle13[[#This Row],[Pitch]]</f>
        <v>-17.007800000000003</v>
      </c>
      <c r="P641">
        <f>SQRT(Tabelle13[[#This Row],[X]]^2 + Tabelle13[[#This Row],[Y]]^2 +Tabelle13[[#This Row],[Z]]^2)</f>
        <v>406.24590153611399</v>
      </c>
      <c r="Q641">
        <v>-249.52</v>
      </c>
      <c r="R641">
        <v>19.236499999999999</v>
      </c>
      <c r="S641">
        <v>-153.66900000000001</v>
      </c>
      <c r="T641">
        <v>89.169300000000007</v>
      </c>
      <c r="U641">
        <v>-28.827200000000001</v>
      </c>
      <c r="V641">
        <v>-11.8194</v>
      </c>
    </row>
    <row r="642" spans="1:22">
      <c r="A642">
        <v>13604</v>
      </c>
      <c r="B642">
        <v>0</v>
      </c>
      <c r="C642">
        <v>121.53700000000001</v>
      </c>
      <c r="D642">
        <v>-56.506700000000002</v>
      </c>
      <c r="E642">
        <v>-383.49900000000002</v>
      </c>
      <c r="F642">
        <v>-90.830699999999993</v>
      </c>
      <c r="G642">
        <v>28.827200000000001</v>
      </c>
      <c r="H642">
        <v>11.8194</v>
      </c>
      <c r="I642" t="e">
        <f>IF(AND(Tabelle13[[#This Row],[AreaPx]]&gt;0,NOT(Tabelle13[[#This Row],[AreaPx]]="inf")),Tabelle13[[#This Row],[AreaPx]], NA())</f>
        <v>#N/A</v>
      </c>
      <c r="J642">
        <v>0</v>
      </c>
      <c r="K642">
        <v>0</v>
      </c>
      <c r="L642">
        <v>0</v>
      </c>
      <c r="M642">
        <v>20.2013</v>
      </c>
      <c r="N642">
        <v>0</v>
      </c>
      <c r="O642">
        <f>Tabelle13[[#This Row],[Roll]]-+Tabelle13[[#This Row],[Pitch]]</f>
        <v>-17.007800000000003</v>
      </c>
      <c r="P642">
        <f>SQRT(Tabelle13[[#This Row],[X]]^2 + Tabelle13[[#This Row],[Y]]^2 +Tabelle13[[#This Row],[Z]]^2)</f>
        <v>406.24590153611399</v>
      </c>
      <c r="Q642">
        <v>-249.52</v>
      </c>
      <c r="R642">
        <v>19.236499999999999</v>
      </c>
      <c r="S642">
        <v>-153.66900000000001</v>
      </c>
      <c r="T642">
        <v>89.169300000000007</v>
      </c>
      <c r="U642">
        <v>-28.827200000000001</v>
      </c>
      <c r="V642">
        <v>-11.8194</v>
      </c>
    </row>
    <row r="643" spans="1:22">
      <c r="A643">
        <v>13617</v>
      </c>
      <c r="B643">
        <v>0</v>
      </c>
      <c r="C643">
        <v>121.53700000000001</v>
      </c>
      <c r="D643">
        <v>-56.506700000000002</v>
      </c>
      <c r="E643">
        <v>-383.49900000000002</v>
      </c>
      <c r="F643">
        <v>-90.830699999999993</v>
      </c>
      <c r="G643">
        <v>28.827200000000001</v>
      </c>
      <c r="H643">
        <v>11.8194</v>
      </c>
      <c r="I643" t="e">
        <f>IF(AND(Tabelle13[[#This Row],[AreaPx]]&gt;0,NOT(Tabelle13[[#This Row],[AreaPx]]="inf")),Tabelle13[[#This Row],[AreaPx]], NA())</f>
        <v>#N/A</v>
      </c>
      <c r="J643">
        <v>0</v>
      </c>
      <c r="K643">
        <v>0</v>
      </c>
      <c r="L643">
        <v>0</v>
      </c>
      <c r="M643">
        <v>20.2013</v>
      </c>
      <c r="N643">
        <v>0</v>
      </c>
      <c r="O643">
        <f>Tabelle13[[#This Row],[Roll]]-+Tabelle13[[#This Row],[Pitch]]</f>
        <v>-17.007800000000003</v>
      </c>
      <c r="P643">
        <f>SQRT(Tabelle13[[#This Row],[X]]^2 + Tabelle13[[#This Row],[Y]]^2 +Tabelle13[[#This Row],[Z]]^2)</f>
        <v>406.24590153611399</v>
      </c>
      <c r="Q643">
        <v>-249.52</v>
      </c>
      <c r="R643">
        <v>19.236499999999999</v>
      </c>
      <c r="S643">
        <v>-153.66900000000001</v>
      </c>
      <c r="T643">
        <v>89.169300000000007</v>
      </c>
      <c r="U643">
        <v>-28.827200000000001</v>
      </c>
      <c r="V643">
        <v>-11.8194</v>
      </c>
    </row>
    <row r="644" spans="1:22">
      <c r="A644">
        <v>13642</v>
      </c>
      <c r="B644">
        <v>0</v>
      </c>
      <c r="C644">
        <v>121.53700000000001</v>
      </c>
      <c r="D644">
        <v>-56.506700000000002</v>
      </c>
      <c r="E644">
        <v>-383.49900000000002</v>
      </c>
      <c r="F644">
        <v>-90.830699999999993</v>
      </c>
      <c r="G644">
        <v>28.827200000000001</v>
      </c>
      <c r="H644">
        <v>11.8194</v>
      </c>
      <c r="I644" t="e">
        <f>IF(AND(Tabelle13[[#This Row],[AreaPx]]&gt;0,NOT(Tabelle13[[#This Row],[AreaPx]]="inf")),Tabelle13[[#This Row],[AreaPx]], NA())</f>
        <v>#N/A</v>
      </c>
      <c r="J644">
        <v>0</v>
      </c>
      <c r="K644">
        <v>0</v>
      </c>
      <c r="L644">
        <v>0</v>
      </c>
      <c r="M644">
        <v>20.2013</v>
      </c>
      <c r="N644">
        <v>0</v>
      </c>
      <c r="O644">
        <f>Tabelle13[[#This Row],[Roll]]-+Tabelle13[[#This Row],[Pitch]]</f>
        <v>-17.007800000000003</v>
      </c>
      <c r="P644">
        <f>SQRT(Tabelle13[[#This Row],[X]]^2 + Tabelle13[[#This Row],[Y]]^2 +Tabelle13[[#This Row],[Z]]^2)</f>
        <v>406.24590153611399</v>
      </c>
      <c r="Q644">
        <v>-249.52</v>
      </c>
      <c r="R644">
        <v>19.236499999999999</v>
      </c>
      <c r="S644">
        <v>-153.66900000000001</v>
      </c>
      <c r="T644">
        <v>89.169300000000007</v>
      </c>
      <c r="U644">
        <v>-28.827200000000001</v>
      </c>
      <c r="V644">
        <v>-11.8194</v>
      </c>
    </row>
    <row r="645" spans="1:22">
      <c r="A645">
        <v>13662</v>
      </c>
      <c r="B645">
        <v>0</v>
      </c>
      <c r="C645">
        <v>121.53700000000001</v>
      </c>
      <c r="D645">
        <v>-56.506700000000002</v>
      </c>
      <c r="E645">
        <v>-383.49900000000002</v>
      </c>
      <c r="F645">
        <v>-90.830699999999993</v>
      </c>
      <c r="G645">
        <v>28.827200000000001</v>
      </c>
      <c r="H645">
        <v>11.8194</v>
      </c>
      <c r="I645" t="e">
        <f>IF(AND(Tabelle13[[#This Row],[AreaPx]]&gt;0,NOT(Tabelle13[[#This Row],[AreaPx]]="inf")),Tabelle13[[#This Row],[AreaPx]], NA())</f>
        <v>#N/A</v>
      </c>
      <c r="J645">
        <v>0</v>
      </c>
      <c r="K645">
        <v>0</v>
      </c>
      <c r="L645">
        <v>0</v>
      </c>
      <c r="M645">
        <v>20.2013</v>
      </c>
      <c r="N645">
        <v>0</v>
      </c>
      <c r="O645">
        <f>Tabelle13[[#This Row],[Roll]]-+Tabelle13[[#This Row],[Pitch]]</f>
        <v>-17.007800000000003</v>
      </c>
      <c r="P645">
        <f>SQRT(Tabelle13[[#This Row],[X]]^2 + Tabelle13[[#This Row],[Y]]^2 +Tabelle13[[#This Row],[Z]]^2)</f>
        <v>406.24590153611399</v>
      </c>
      <c r="Q645">
        <v>-249.52</v>
      </c>
      <c r="R645">
        <v>19.236499999999999</v>
      </c>
      <c r="S645">
        <v>-153.66900000000001</v>
      </c>
      <c r="T645">
        <v>89.169300000000007</v>
      </c>
      <c r="U645">
        <v>-28.827200000000001</v>
      </c>
      <c r="V645">
        <v>-11.8194</v>
      </c>
    </row>
    <row r="646" spans="1:22">
      <c r="A646">
        <v>13679</v>
      </c>
      <c r="B646">
        <v>0</v>
      </c>
      <c r="C646">
        <v>121.53700000000001</v>
      </c>
      <c r="D646">
        <v>-56.506700000000002</v>
      </c>
      <c r="E646">
        <v>-383.49900000000002</v>
      </c>
      <c r="F646">
        <v>-90.830699999999993</v>
      </c>
      <c r="G646">
        <v>28.827200000000001</v>
      </c>
      <c r="H646">
        <v>11.8194</v>
      </c>
      <c r="I646" t="e">
        <f>IF(AND(Tabelle13[[#This Row],[AreaPx]]&gt;0,NOT(Tabelle13[[#This Row],[AreaPx]]="inf")),Tabelle13[[#This Row],[AreaPx]], NA())</f>
        <v>#N/A</v>
      </c>
      <c r="J646">
        <v>0</v>
      </c>
      <c r="K646">
        <v>0</v>
      </c>
      <c r="L646">
        <v>0</v>
      </c>
      <c r="M646">
        <v>20.2013</v>
      </c>
      <c r="N646">
        <v>0</v>
      </c>
      <c r="O646">
        <f>Tabelle13[[#This Row],[Roll]]-+Tabelle13[[#This Row],[Pitch]]</f>
        <v>-17.007800000000003</v>
      </c>
      <c r="P646">
        <f>SQRT(Tabelle13[[#This Row],[X]]^2 + Tabelle13[[#This Row],[Y]]^2 +Tabelle13[[#This Row],[Z]]^2)</f>
        <v>406.24590153611399</v>
      </c>
      <c r="Q646">
        <v>-249.52</v>
      </c>
      <c r="R646">
        <v>19.236499999999999</v>
      </c>
      <c r="S646">
        <v>-153.66900000000001</v>
      </c>
      <c r="T646">
        <v>89.169300000000007</v>
      </c>
      <c r="U646">
        <v>-28.827200000000001</v>
      </c>
      <c r="V646">
        <v>-11.8194</v>
      </c>
    </row>
    <row r="647" spans="1:22">
      <c r="A647">
        <v>13708</v>
      </c>
      <c r="B647">
        <v>0</v>
      </c>
      <c r="C647">
        <v>121.53700000000001</v>
      </c>
      <c r="D647">
        <v>-56.506700000000002</v>
      </c>
      <c r="E647">
        <v>-383.49900000000002</v>
      </c>
      <c r="F647">
        <v>-90.830699999999993</v>
      </c>
      <c r="G647">
        <v>28.827200000000001</v>
      </c>
      <c r="H647">
        <v>11.8194</v>
      </c>
      <c r="I647" t="e">
        <f>IF(AND(Tabelle13[[#This Row],[AreaPx]]&gt;0,NOT(Tabelle13[[#This Row],[AreaPx]]="inf")),Tabelle13[[#This Row],[AreaPx]], NA())</f>
        <v>#N/A</v>
      </c>
      <c r="J647">
        <v>0</v>
      </c>
      <c r="K647">
        <v>0</v>
      </c>
      <c r="L647">
        <v>0</v>
      </c>
      <c r="M647">
        <v>20.2013</v>
      </c>
      <c r="N647">
        <v>0</v>
      </c>
      <c r="O647">
        <f>Tabelle13[[#This Row],[Roll]]-+Tabelle13[[#This Row],[Pitch]]</f>
        <v>-17.007800000000003</v>
      </c>
      <c r="P647">
        <f>SQRT(Tabelle13[[#This Row],[X]]^2 + Tabelle13[[#This Row],[Y]]^2 +Tabelle13[[#This Row],[Z]]^2)</f>
        <v>406.24590153611399</v>
      </c>
      <c r="Q647">
        <v>-249.52</v>
      </c>
      <c r="R647">
        <v>19.236499999999999</v>
      </c>
      <c r="S647">
        <v>-153.66900000000001</v>
      </c>
      <c r="T647">
        <v>89.169300000000007</v>
      </c>
      <c r="U647">
        <v>-28.827200000000001</v>
      </c>
      <c r="V647">
        <v>-11.8194</v>
      </c>
    </row>
    <row r="648" spans="1:22">
      <c r="A648">
        <v>13735</v>
      </c>
      <c r="B648">
        <v>0</v>
      </c>
      <c r="C648">
        <v>121.53700000000001</v>
      </c>
      <c r="D648">
        <v>-56.506700000000002</v>
      </c>
      <c r="E648">
        <v>-383.49900000000002</v>
      </c>
      <c r="F648">
        <v>-90.830699999999993</v>
      </c>
      <c r="G648">
        <v>28.827200000000001</v>
      </c>
      <c r="H648">
        <v>11.8194</v>
      </c>
      <c r="I648" t="e">
        <f>IF(AND(Tabelle13[[#This Row],[AreaPx]]&gt;0,NOT(Tabelle13[[#This Row],[AreaPx]]="inf")),Tabelle13[[#This Row],[AreaPx]], NA())</f>
        <v>#N/A</v>
      </c>
      <c r="J648">
        <v>0</v>
      </c>
      <c r="K648">
        <v>0</v>
      </c>
      <c r="L648">
        <v>0</v>
      </c>
      <c r="M648">
        <v>20.2013</v>
      </c>
      <c r="N648">
        <v>0</v>
      </c>
      <c r="O648">
        <f>Tabelle13[[#This Row],[Roll]]-+Tabelle13[[#This Row],[Pitch]]</f>
        <v>-17.007800000000003</v>
      </c>
      <c r="P648">
        <f>SQRT(Tabelle13[[#This Row],[X]]^2 + Tabelle13[[#This Row],[Y]]^2 +Tabelle13[[#This Row],[Z]]^2)</f>
        <v>406.24590153611399</v>
      </c>
      <c r="Q648">
        <v>-249.52</v>
      </c>
      <c r="R648">
        <v>19.236499999999999</v>
      </c>
      <c r="S648">
        <v>-153.66900000000001</v>
      </c>
      <c r="T648">
        <v>89.169300000000007</v>
      </c>
      <c r="U648">
        <v>-28.827200000000001</v>
      </c>
      <c r="V648">
        <v>-11.8194</v>
      </c>
    </row>
    <row r="649" spans="1:22">
      <c r="A649">
        <v>13748</v>
      </c>
      <c r="B649">
        <v>0</v>
      </c>
      <c r="C649">
        <v>121.53700000000001</v>
      </c>
      <c r="D649">
        <v>-56.506700000000002</v>
      </c>
      <c r="E649">
        <v>-383.49900000000002</v>
      </c>
      <c r="F649">
        <v>-90.830699999999993</v>
      </c>
      <c r="G649">
        <v>28.827200000000001</v>
      </c>
      <c r="H649">
        <v>11.8194</v>
      </c>
      <c r="I649" t="e">
        <f>IF(AND(Tabelle13[[#This Row],[AreaPx]]&gt;0,NOT(Tabelle13[[#This Row],[AreaPx]]="inf")),Tabelle13[[#This Row],[AreaPx]], NA())</f>
        <v>#N/A</v>
      </c>
      <c r="J649">
        <v>0</v>
      </c>
      <c r="K649">
        <v>0</v>
      </c>
      <c r="L649">
        <v>0</v>
      </c>
      <c r="M649">
        <v>20.2013</v>
      </c>
      <c r="N649">
        <v>0</v>
      </c>
      <c r="O649">
        <f>Tabelle13[[#This Row],[Roll]]-+Tabelle13[[#This Row],[Pitch]]</f>
        <v>-17.007800000000003</v>
      </c>
      <c r="P649">
        <f>SQRT(Tabelle13[[#This Row],[X]]^2 + Tabelle13[[#This Row],[Y]]^2 +Tabelle13[[#This Row],[Z]]^2)</f>
        <v>406.24590153611399</v>
      </c>
      <c r="Q649">
        <v>-249.52</v>
      </c>
      <c r="R649">
        <v>19.236499999999999</v>
      </c>
      <c r="S649">
        <v>-153.66900000000001</v>
      </c>
      <c r="T649">
        <v>89.169300000000007</v>
      </c>
      <c r="U649">
        <v>-28.827200000000001</v>
      </c>
      <c r="V649">
        <v>-11.8194</v>
      </c>
    </row>
    <row r="650" spans="1:22">
      <c r="A650">
        <v>13778</v>
      </c>
      <c r="B650">
        <v>0</v>
      </c>
      <c r="C650">
        <v>121.53700000000001</v>
      </c>
      <c r="D650">
        <v>-56.506700000000002</v>
      </c>
      <c r="E650">
        <v>-383.49900000000002</v>
      </c>
      <c r="F650">
        <v>-90.830699999999993</v>
      </c>
      <c r="G650">
        <v>28.827200000000001</v>
      </c>
      <c r="H650">
        <v>11.8194</v>
      </c>
      <c r="I650" t="e">
        <f>IF(AND(Tabelle13[[#This Row],[AreaPx]]&gt;0,NOT(Tabelle13[[#This Row],[AreaPx]]="inf")),Tabelle13[[#This Row],[AreaPx]], NA())</f>
        <v>#N/A</v>
      </c>
      <c r="J650">
        <v>0</v>
      </c>
      <c r="K650">
        <v>0</v>
      </c>
      <c r="L650">
        <v>0</v>
      </c>
      <c r="M650">
        <v>20.2013</v>
      </c>
      <c r="N650">
        <v>0</v>
      </c>
      <c r="O650">
        <f>Tabelle13[[#This Row],[Roll]]-+Tabelle13[[#This Row],[Pitch]]</f>
        <v>-17.007800000000003</v>
      </c>
      <c r="P650">
        <f>SQRT(Tabelle13[[#This Row],[X]]^2 + Tabelle13[[#This Row],[Y]]^2 +Tabelle13[[#This Row],[Z]]^2)</f>
        <v>406.24590153611399</v>
      </c>
      <c r="Q650">
        <v>-249.52</v>
      </c>
      <c r="R650">
        <v>19.236499999999999</v>
      </c>
      <c r="S650">
        <v>-153.66900000000001</v>
      </c>
      <c r="T650">
        <v>89.169300000000007</v>
      </c>
      <c r="U650">
        <v>-28.827200000000001</v>
      </c>
      <c r="V650">
        <v>-11.8194</v>
      </c>
    </row>
    <row r="651" spans="1:22">
      <c r="A651">
        <v>13829</v>
      </c>
      <c r="B651">
        <v>0</v>
      </c>
      <c r="C651">
        <v>121.53700000000001</v>
      </c>
      <c r="D651">
        <v>-56.506700000000002</v>
      </c>
      <c r="E651">
        <v>-383.49900000000002</v>
      </c>
      <c r="F651">
        <v>-90.830699999999993</v>
      </c>
      <c r="G651">
        <v>28.827200000000001</v>
      </c>
      <c r="H651">
        <v>11.8194</v>
      </c>
      <c r="I651" t="e">
        <f>IF(AND(Tabelle13[[#This Row],[AreaPx]]&gt;0,NOT(Tabelle13[[#This Row],[AreaPx]]="inf")),Tabelle13[[#This Row],[AreaPx]], NA())</f>
        <v>#N/A</v>
      </c>
      <c r="J651">
        <v>0</v>
      </c>
      <c r="K651">
        <v>0</v>
      </c>
      <c r="L651">
        <v>0</v>
      </c>
      <c r="M651">
        <v>20.2013</v>
      </c>
      <c r="N651">
        <v>0</v>
      </c>
      <c r="O651">
        <f>Tabelle13[[#This Row],[Roll]]-+Tabelle13[[#This Row],[Pitch]]</f>
        <v>-17.007800000000003</v>
      </c>
      <c r="P651">
        <f>SQRT(Tabelle13[[#This Row],[X]]^2 + Tabelle13[[#This Row],[Y]]^2 +Tabelle13[[#This Row],[Z]]^2)</f>
        <v>406.24590153611399</v>
      </c>
      <c r="Q651">
        <v>-249.52</v>
      </c>
      <c r="R651">
        <v>19.236499999999999</v>
      </c>
      <c r="S651">
        <v>-153.66900000000001</v>
      </c>
      <c r="T651">
        <v>89.169300000000007</v>
      </c>
      <c r="U651">
        <v>-28.827200000000001</v>
      </c>
      <c r="V651">
        <v>-11.8194</v>
      </c>
    </row>
    <row r="652" spans="1:22">
      <c r="A652">
        <v>13913</v>
      </c>
      <c r="B652">
        <v>0</v>
      </c>
      <c r="C652">
        <v>121.53700000000001</v>
      </c>
      <c r="D652">
        <v>-56.506700000000002</v>
      </c>
      <c r="E652">
        <v>-383.49900000000002</v>
      </c>
      <c r="F652">
        <v>-90.830699999999993</v>
      </c>
      <c r="G652">
        <v>28.827200000000001</v>
      </c>
      <c r="H652">
        <v>11.8194</v>
      </c>
      <c r="I652" t="e">
        <f>IF(AND(Tabelle13[[#This Row],[AreaPx]]&gt;0,NOT(Tabelle13[[#This Row],[AreaPx]]="inf")),Tabelle13[[#This Row],[AreaPx]], NA())</f>
        <v>#N/A</v>
      </c>
      <c r="J652">
        <v>0</v>
      </c>
      <c r="K652">
        <v>0</v>
      </c>
      <c r="L652">
        <v>0</v>
      </c>
      <c r="M652">
        <v>20.2013</v>
      </c>
      <c r="N652">
        <v>0</v>
      </c>
      <c r="O652">
        <f>Tabelle13[[#This Row],[Roll]]-+Tabelle13[[#This Row],[Pitch]]</f>
        <v>-17.007800000000003</v>
      </c>
      <c r="P652">
        <f>SQRT(Tabelle13[[#This Row],[X]]^2 + Tabelle13[[#This Row],[Y]]^2 +Tabelle13[[#This Row],[Z]]^2)</f>
        <v>406.24590153611399</v>
      </c>
      <c r="Q652">
        <v>-249.52</v>
      </c>
      <c r="R652">
        <v>19.236499999999999</v>
      </c>
      <c r="S652">
        <v>-153.66900000000001</v>
      </c>
      <c r="T652">
        <v>89.169300000000007</v>
      </c>
      <c r="U652">
        <v>-28.827200000000001</v>
      </c>
      <c r="V652">
        <v>-11.8194</v>
      </c>
    </row>
    <row r="653" spans="1:22">
      <c r="A653">
        <v>14012</v>
      </c>
      <c r="B653">
        <v>0</v>
      </c>
      <c r="C653">
        <v>121.53700000000001</v>
      </c>
      <c r="D653">
        <v>-56.506700000000002</v>
      </c>
      <c r="E653">
        <v>-383.49900000000002</v>
      </c>
      <c r="F653">
        <v>-90.830699999999993</v>
      </c>
      <c r="G653">
        <v>28.827200000000001</v>
      </c>
      <c r="H653">
        <v>11.8194</v>
      </c>
      <c r="I653" t="e">
        <f>IF(AND(Tabelle13[[#This Row],[AreaPx]]&gt;0,NOT(Tabelle13[[#This Row],[AreaPx]]="inf")),Tabelle13[[#This Row],[AreaPx]], NA())</f>
        <v>#N/A</v>
      </c>
      <c r="J653">
        <v>0</v>
      </c>
      <c r="K653">
        <v>0</v>
      </c>
      <c r="L653">
        <v>0</v>
      </c>
      <c r="M653">
        <v>20.2013</v>
      </c>
      <c r="N653">
        <v>0</v>
      </c>
      <c r="O653">
        <f>Tabelle13[[#This Row],[Roll]]-+Tabelle13[[#This Row],[Pitch]]</f>
        <v>-17.007800000000003</v>
      </c>
      <c r="P653">
        <f>SQRT(Tabelle13[[#This Row],[X]]^2 + Tabelle13[[#This Row],[Y]]^2 +Tabelle13[[#This Row],[Z]]^2)</f>
        <v>406.24590153611399</v>
      </c>
      <c r="Q653">
        <v>-249.52</v>
      </c>
      <c r="R653">
        <v>19.236499999999999</v>
      </c>
      <c r="S653">
        <v>-153.66900000000001</v>
      </c>
      <c r="T653">
        <v>89.169300000000007</v>
      </c>
      <c r="U653">
        <v>-28.827200000000001</v>
      </c>
      <c r="V653">
        <v>-11.8194</v>
      </c>
    </row>
    <row r="654" spans="1:22">
      <c r="A654">
        <v>14093</v>
      </c>
      <c r="B654">
        <v>0</v>
      </c>
      <c r="C654">
        <v>121.53700000000001</v>
      </c>
      <c r="D654">
        <v>-56.506700000000002</v>
      </c>
      <c r="E654">
        <v>-383.49900000000002</v>
      </c>
      <c r="F654">
        <v>-90.830699999999993</v>
      </c>
      <c r="G654">
        <v>28.827200000000001</v>
      </c>
      <c r="H654">
        <v>11.8194</v>
      </c>
      <c r="I654" t="e">
        <f>IF(AND(Tabelle13[[#This Row],[AreaPx]]&gt;0,NOT(Tabelle13[[#This Row],[AreaPx]]="inf")),Tabelle13[[#This Row],[AreaPx]], NA())</f>
        <v>#N/A</v>
      </c>
      <c r="J654">
        <v>0</v>
      </c>
      <c r="K654">
        <v>0</v>
      </c>
      <c r="L654">
        <v>0</v>
      </c>
      <c r="M654">
        <v>20.2013</v>
      </c>
      <c r="N654">
        <v>0</v>
      </c>
      <c r="O654">
        <f>Tabelle13[[#This Row],[Roll]]-+Tabelle13[[#This Row],[Pitch]]</f>
        <v>-17.007800000000003</v>
      </c>
      <c r="P654">
        <f>SQRT(Tabelle13[[#This Row],[X]]^2 + Tabelle13[[#This Row],[Y]]^2 +Tabelle13[[#This Row],[Z]]^2)</f>
        <v>406.24590153611399</v>
      </c>
      <c r="Q654">
        <v>-249.52</v>
      </c>
      <c r="R654">
        <v>19.236499999999999</v>
      </c>
      <c r="S654">
        <v>-153.66900000000001</v>
      </c>
      <c r="T654">
        <v>89.169300000000007</v>
      </c>
      <c r="U654">
        <v>-28.827200000000001</v>
      </c>
      <c r="V654">
        <v>-11.8194</v>
      </c>
    </row>
    <row r="655" spans="1:22">
      <c r="A655">
        <v>14179</v>
      </c>
      <c r="B655">
        <v>0</v>
      </c>
      <c r="C655">
        <v>121.53700000000001</v>
      </c>
      <c r="D655">
        <v>-56.506700000000002</v>
      </c>
      <c r="E655">
        <v>-383.49900000000002</v>
      </c>
      <c r="F655">
        <v>-90.830699999999993</v>
      </c>
      <c r="G655">
        <v>28.827200000000001</v>
      </c>
      <c r="H655">
        <v>11.8194</v>
      </c>
      <c r="I655" t="e">
        <f>IF(AND(Tabelle13[[#This Row],[AreaPx]]&gt;0,NOT(Tabelle13[[#This Row],[AreaPx]]="inf")),Tabelle13[[#This Row],[AreaPx]], NA())</f>
        <v>#N/A</v>
      </c>
      <c r="J655">
        <v>0</v>
      </c>
      <c r="K655">
        <v>0</v>
      </c>
      <c r="L655">
        <v>0</v>
      </c>
      <c r="M655">
        <v>20.2013</v>
      </c>
      <c r="N655">
        <v>0</v>
      </c>
      <c r="O655">
        <f>Tabelle13[[#This Row],[Roll]]-+Tabelle13[[#This Row],[Pitch]]</f>
        <v>-17.007800000000003</v>
      </c>
      <c r="P655">
        <f>SQRT(Tabelle13[[#This Row],[X]]^2 + Tabelle13[[#This Row],[Y]]^2 +Tabelle13[[#This Row],[Z]]^2)</f>
        <v>406.24590153611399</v>
      </c>
      <c r="Q655">
        <v>-249.52</v>
      </c>
      <c r="R655">
        <v>19.236499999999999</v>
      </c>
      <c r="S655">
        <v>-153.66900000000001</v>
      </c>
      <c r="T655">
        <v>89.169300000000007</v>
      </c>
      <c r="U655">
        <v>-28.827200000000001</v>
      </c>
      <c r="V655">
        <v>-11.8194</v>
      </c>
    </row>
    <row r="656" spans="1:22">
      <c r="A656">
        <v>14203</v>
      </c>
      <c r="B656">
        <v>0</v>
      </c>
      <c r="C656">
        <v>121.53700000000001</v>
      </c>
      <c r="D656">
        <v>-56.506700000000002</v>
      </c>
      <c r="E656">
        <v>-383.49900000000002</v>
      </c>
      <c r="F656">
        <v>-90.830699999999993</v>
      </c>
      <c r="G656">
        <v>28.827200000000001</v>
      </c>
      <c r="H656">
        <v>11.8194</v>
      </c>
      <c r="I656" t="e">
        <f>IF(AND(Tabelle13[[#This Row],[AreaPx]]&gt;0,NOT(Tabelle13[[#This Row],[AreaPx]]="inf")),Tabelle13[[#This Row],[AreaPx]], NA())</f>
        <v>#N/A</v>
      </c>
      <c r="J656">
        <v>0</v>
      </c>
      <c r="K656">
        <v>0</v>
      </c>
      <c r="L656">
        <v>0</v>
      </c>
      <c r="M656">
        <v>20.2013</v>
      </c>
      <c r="N656">
        <v>0</v>
      </c>
      <c r="O656">
        <f>Tabelle13[[#This Row],[Roll]]-+Tabelle13[[#This Row],[Pitch]]</f>
        <v>-17.007800000000003</v>
      </c>
      <c r="P656">
        <f>SQRT(Tabelle13[[#This Row],[X]]^2 + Tabelle13[[#This Row],[Y]]^2 +Tabelle13[[#This Row],[Z]]^2)</f>
        <v>406.24590153611399</v>
      </c>
      <c r="Q656">
        <v>-249.52</v>
      </c>
      <c r="R656">
        <v>19.236499999999999</v>
      </c>
      <c r="S656">
        <v>-153.66900000000001</v>
      </c>
      <c r="T656">
        <v>89.169300000000007</v>
      </c>
      <c r="U656">
        <v>-28.827200000000001</v>
      </c>
      <c r="V656">
        <v>-11.8194</v>
      </c>
    </row>
    <row r="657" spans="1:22">
      <c r="A657">
        <v>14216</v>
      </c>
      <c r="B657">
        <v>0</v>
      </c>
      <c r="C657">
        <v>121.53700000000001</v>
      </c>
      <c r="D657">
        <v>-56.506700000000002</v>
      </c>
      <c r="E657">
        <v>-383.49900000000002</v>
      </c>
      <c r="F657">
        <v>-90.830699999999993</v>
      </c>
      <c r="G657">
        <v>28.827200000000001</v>
      </c>
      <c r="H657">
        <v>11.8194</v>
      </c>
      <c r="I657" t="e">
        <f>IF(AND(Tabelle13[[#This Row],[AreaPx]]&gt;0,NOT(Tabelle13[[#This Row],[AreaPx]]="inf")),Tabelle13[[#This Row],[AreaPx]], NA())</f>
        <v>#N/A</v>
      </c>
      <c r="J657">
        <v>0</v>
      </c>
      <c r="K657">
        <v>0</v>
      </c>
      <c r="L657">
        <v>0</v>
      </c>
      <c r="M657">
        <v>20.2013</v>
      </c>
      <c r="N657">
        <v>0</v>
      </c>
      <c r="O657">
        <f>Tabelle13[[#This Row],[Roll]]-+Tabelle13[[#This Row],[Pitch]]</f>
        <v>-17.007800000000003</v>
      </c>
      <c r="P657">
        <f>SQRT(Tabelle13[[#This Row],[X]]^2 + Tabelle13[[#This Row],[Y]]^2 +Tabelle13[[#This Row],[Z]]^2)</f>
        <v>406.24590153611399</v>
      </c>
      <c r="Q657">
        <v>-249.52</v>
      </c>
      <c r="R657">
        <v>19.236499999999999</v>
      </c>
      <c r="S657">
        <v>-153.66900000000001</v>
      </c>
      <c r="T657">
        <v>89.169300000000007</v>
      </c>
      <c r="U657">
        <v>-28.827200000000001</v>
      </c>
      <c r="V657">
        <v>-11.8194</v>
      </c>
    </row>
    <row r="658" spans="1:22">
      <c r="A658">
        <v>14235</v>
      </c>
      <c r="B658">
        <v>0</v>
      </c>
      <c r="C658">
        <v>121.53700000000001</v>
      </c>
      <c r="D658">
        <v>-56.506700000000002</v>
      </c>
      <c r="E658">
        <v>-383.49900000000002</v>
      </c>
      <c r="F658">
        <v>-90.830699999999993</v>
      </c>
      <c r="G658">
        <v>28.827200000000001</v>
      </c>
      <c r="H658">
        <v>11.8194</v>
      </c>
      <c r="I658" t="e">
        <f>IF(AND(Tabelle13[[#This Row],[AreaPx]]&gt;0,NOT(Tabelle13[[#This Row],[AreaPx]]="inf")),Tabelle13[[#This Row],[AreaPx]], NA())</f>
        <v>#N/A</v>
      </c>
      <c r="J658">
        <v>0</v>
      </c>
      <c r="K658">
        <v>0</v>
      </c>
      <c r="L658">
        <v>0</v>
      </c>
      <c r="M658">
        <v>20.2013</v>
      </c>
      <c r="N658">
        <v>0</v>
      </c>
      <c r="O658">
        <f>Tabelle13[[#This Row],[Roll]]-+Tabelle13[[#This Row],[Pitch]]</f>
        <v>-17.007800000000003</v>
      </c>
      <c r="P658">
        <f>SQRT(Tabelle13[[#This Row],[X]]^2 + Tabelle13[[#This Row],[Y]]^2 +Tabelle13[[#This Row],[Z]]^2)</f>
        <v>406.24590153611399</v>
      </c>
      <c r="Q658">
        <v>-249.52</v>
      </c>
      <c r="R658">
        <v>19.236499999999999</v>
      </c>
      <c r="S658">
        <v>-153.66900000000001</v>
      </c>
      <c r="T658">
        <v>89.169300000000007</v>
      </c>
      <c r="U658">
        <v>-28.827200000000001</v>
      </c>
      <c r="V658">
        <v>-11.8194</v>
      </c>
    </row>
    <row r="659" spans="1:22">
      <c r="A659">
        <v>14247</v>
      </c>
      <c r="B659">
        <v>0</v>
      </c>
      <c r="C659">
        <v>121.53700000000001</v>
      </c>
      <c r="D659">
        <v>-56.506700000000002</v>
      </c>
      <c r="E659">
        <v>-383.49900000000002</v>
      </c>
      <c r="F659">
        <v>-90.830699999999993</v>
      </c>
      <c r="G659">
        <v>28.827200000000001</v>
      </c>
      <c r="H659">
        <v>11.8194</v>
      </c>
      <c r="I659" t="e">
        <f>IF(AND(Tabelle13[[#This Row],[AreaPx]]&gt;0,NOT(Tabelle13[[#This Row],[AreaPx]]="inf")),Tabelle13[[#This Row],[AreaPx]], NA())</f>
        <v>#N/A</v>
      </c>
      <c r="J659">
        <v>0</v>
      </c>
      <c r="K659">
        <v>0</v>
      </c>
      <c r="L659">
        <v>0</v>
      </c>
      <c r="M659">
        <v>20.2013</v>
      </c>
      <c r="N659">
        <v>0</v>
      </c>
      <c r="O659">
        <f>Tabelle13[[#This Row],[Roll]]-+Tabelle13[[#This Row],[Pitch]]</f>
        <v>-17.007800000000003</v>
      </c>
      <c r="P659">
        <f>SQRT(Tabelle13[[#This Row],[X]]^2 + Tabelle13[[#This Row],[Y]]^2 +Tabelle13[[#This Row],[Z]]^2)</f>
        <v>406.24590153611399</v>
      </c>
      <c r="Q659">
        <v>-249.52</v>
      </c>
      <c r="R659">
        <v>19.236499999999999</v>
      </c>
      <c r="S659">
        <v>-153.66900000000001</v>
      </c>
      <c r="T659">
        <v>89.169300000000007</v>
      </c>
      <c r="U659">
        <v>-28.827200000000001</v>
      </c>
      <c r="V659">
        <v>-11.8194</v>
      </c>
    </row>
    <row r="660" spans="1:22">
      <c r="A660">
        <v>14264</v>
      </c>
      <c r="B660">
        <v>0</v>
      </c>
      <c r="C660">
        <v>121.53700000000001</v>
      </c>
      <c r="D660">
        <v>-56.506700000000002</v>
      </c>
      <c r="E660">
        <v>-383.49900000000002</v>
      </c>
      <c r="F660">
        <v>-90.830699999999993</v>
      </c>
      <c r="G660">
        <v>28.827200000000001</v>
      </c>
      <c r="H660">
        <v>11.8194</v>
      </c>
      <c r="I660" t="e">
        <f>IF(AND(Tabelle13[[#This Row],[AreaPx]]&gt;0,NOT(Tabelle13[[#This Row],[AreaPx]]="inf")),Tabelle13[[#This Row],[AreaPx]], NA())</f>
        <v>#N/A</v>
      </c>
      <c r="J660">
        <v>0</v>
      </c>
      <c r="K660">
        <v>0</v>
      </c>
      <c r="L660">
        <v>0</v>
      </c>
      <c r="M660">
        <v>20.2013</v>
      </c>
      <c r="N660">
        <v>0</v>
      </c>
      <c r="O660">
        <f>Tabelle13[[#This Row],[Roll]]-+Tabelle13[[#This Row],[Pitch]]</f>
        <v>-17.007800000000003</v>
      </c>
      <c r="P660">
        <f>SQRT(Tabelle13[[#This Row],[X]]^2 + Tabelle13[[#This Row],[Y]]^2 +Tabelle13[[#This Row],[Z]]^2)</f>
        <v>406.24590153611399</v>
      </c>
      <c r="Q660">
        <v>-249.52</v>
      </c>
      <c r="R660">
        <v>19.236499999999999</v>
      </c>
      <c r="S660">
        <v>-153.66900000000001</v>
      </c>
      <c r="T660">
        <v>89.169300000000007</v>
      </c>
      <c r="U660">
        <v>-28.827200000000001</v>
      </c>
      <c r="V660">
        <v>-11.8194</v>
      </c>
    </row>
    <row r="661" spans="1:22">
      <c r="A661">
        <v>14276</v>
      </c>
      <c r="B661">
        <v>0</v>
      </c>
      <c r="C661">
        <v>121.53700000000001</v>
      </c>
      <c r="D661">
        <v>-56.506700000000002</v>
      </c>
      <c r="E661">
        <v>-383.49900000000002</v>
      </c>
      <c r="F661">
        <v>-90.830699999999993</v>
      </c>
      <c r="G661">
        <v>28.827200000000001</v>
      </c>
      <c r="H661">
        <v>11.8194</v>
      </c>
      <c r="I661" t="e">
        <f>IF(AND(Tabelle13[[#This Row],[AreaPx]]&gt;0,NOT(Tabelle13[[#This Row],[AreaPx]]="inf")),Tabelle13[[#This Row],[AreaPx]], NA())</f>
        <v>#N/A</v>
      </c>
      <c r="J661">
        <v>0</v>
      </c>
      <c r="K661">
        <v>0</v>
      </c>
      <c r="L661">
        <v>0</v>
      </c>
      <c r="M661">
        <v>20.2013</v>
      </c>
      <c r="N661">
        <v>0</v>
      </c>
      <c r="O661">
        <f>Tabelle13[[#This Row],[Roll]]-+Tabelle13[[#This Row],[Pitch]]</f>
        <v>-17.007800000000003</v>
      </c>
      <c r="P661">
        <f>SQRT(Tabelle13[[#This Row],[X]]^2 + Tabelle13[[#This Row],[Y]]^2 +Tabelle13[[#This Row],[Z]]^2)</f>
        <v>406.24590153611399</v>
      </c>
      <c r="Q661">
        <v>-249.52</v>
      </c>
      <c r="R661">
        <v>19.236499999999999</v>
      </c>
      <c r="S661">
        <v>-153.66900000000001</v>
      </c>
      <c r="T661">
        <v>89.169300000000007</v>
      </c>
      <c r="U661">
        <v>-28.827200000000001</v>
      </c>
      <c r="V661">
        <v>-11.8194</v>
      </c>
    </row>
    <row r="662" spans="1:22">
      <c r="A662">
        <v>14293</v>
      </c>
      <c r="B662">
        <v>0</v>
      </c>
      <c r="C662">
        <v>121.53700000000001</v>
      </c>
      <c r="D662">
        <v>-56.506700000000002</v>
      </c>
      <c r="E662">
        <v>-383.49900000000002</v>
      </c>
      <c r="F662">
        <v>-90.830699999999993</v>
      </c>
      <c r="G662">
        <v>28.827200000000001</v>
      </c>
      <c r="H662">
        <v>11.8194</v>
      </c>
      <c r="I662" t="e">
        <f>IF(AND(Tabelle13[[#This Row],[AreaPx]]&gt;0,NOT(Tabelle13[[#This Row],[AreaPx]]="inf")),Tabelle13[[#This Row],[AreaPx]], NA())</f>
        <v>#N/A</v>
      </c>
      <c r="J662">
        <v>0</v>
      </c>
      <c r="K662">
        <v>0</v>
      </c>
      <c r="L662">
        <v>0</v>
      </c>
      <c r="M662">
        <v>20.2013</v>
      </c>
      <c r="N662">
        <v>0</v>
      </c>
      <c r="O662">
        <f>Tabelle13[[#This Row],[Roll]]-+Tabelle13[[#This Row],[Pitch]]</f>
        <v>-17.007800000000003</v>
      </c>
      <c r="P662">
        <f>SQRT(Tabelle13[[#This Row],[X]]^2 + Tabelle13[[#This Row],[Y]]^2 +Tabelle13[[#This Row],[Z]]^2)</f>
        <v>406.24590153611399</v>
      </c>
      <c r="Q662">
        <v>-249.52</v>
      </c>
      <c r="R662">
        <v>19.236499999999999</v>
      </c>
      <c r="S662">
        <v>-153.66900000000001</v>
      </c>
      <c r="T662">
        <v>89.169300000000007</v>
      </c>
      <c r="U662">
        <v>-28.827200000000001</v>
      </c>
      <c r="V662">
        <v>-11.8194</v>
      </c>
    </row>
    <row r="663" spans="1:22">
      <c r="A663">
        <v>14305</v>
      </c>
      <c r="B663">
        <v>0</v>
      </c>
      <c r="C663">
        <v>121.53700000000001</v>
      </c>
      <c r="D663">
        <v>-56.506700000000002</v>
      </c>
      <c r="E663">
        <v>-383.49900000000002</v>
      </c>
      <c r="F663">
        <v>-90.830699999999993</v>
      </c>
      <c r="G663">
        <v>28.827200000000001</v>
      </c>
      <c r="H663">
        <v>11.8194</v>
      </c>
      <c r="I663" t="e">
        <f>IF(AND(Tabelle13[[#This Row],[AreaPx]]&gt;0,NOT(Tabelle13[[#This Row],[AreaPx]]="inf")),Tabelle13[[#This Row],[AreaPx]], NA())</f>
        <v>#N/A</v>
      </c>
      <c r="J663">
        <v>0</v>
      </c>
      <c r="K663">
        <v>0</v>
      </c>
      <c r="L663">
        <v>0</v>
      </c>
      <c r="M663">
        <v>20.2013</v>
      </c>
      <c r="N663">
        <v>0</v>
      </c>
      <c r="O663">
        <f>Tabelle13[[#This Row],[Roll]]-+Tabelle13[[#This Row],[Pitch]]</f>
        <v>-17.007800000000003</v>
      </c>
      <c r="P663">
        <f>SQRT(Tabelle13[[#This Row],[X]]^2 + Tabelle13[[#This Row],[Y]]^2 +Tabelle13[[#This Row],[Z]]^2)</f>
        <v>406.24590153611399</v>
      </c>
      <c r="Q663">
        <v>-249.52</v>
      </c>
      <c r="R663">
        <v>19.236499999999999</v>
      </c>
      <c r="S663">
        <v>-153.66900000000001</v>
      </c>
      <c r="T663">
        <v>89.169300000000007</v>
      </c>
      <c r="U663">
        <v>-28.827200000000001</v>
      </c>
      <c r="V663">
        <v>-11.8194</v>
      </c>
    </row>
    <row r="664" spans="1:22">
      <c r="A664">
        <v>14315</v>
      </c>
      <c r="B664">
        <v>0</v>
      </c>
      <c r="C664">
        <v>121.53700000000001</v>
      </c>
      <c r="D664">
        <v>-56.506700000000002</v>
      </c>
      <c r="E664">
        <v>-383.49900000000002</v>
      </c>
      <c r="F664">
        <v>-90.830699999999993</v>
      </c>
      <c r="G664">
        <v>28.827200000000001</v>
      </c>
      <c r="H664">
        <v>11.8194</v>
      </c>
      <c r="I664" t="e">
        <f>IF(AND(Tabelle13[[#This Row],[AreaPx]]&gt;0,NOT(Tabelle13[[#This Row],[AreaPx]]="inf")),Tabelle13[[#This Row],[AreaPx]], NA())</f>
        <v>#N/A</v>
      </c>
      <c r="J664">
        <v>0</v>
      </c>
      <c r="K664">
        <v>0</v>
      </c>
      <c r="L664">
        <v>0</v>
      </c>
      <c r="M664">
        <v>20.2013</v>
      </c>
      <c r="N664">
        <v>0</v>
      </c>
      <c r="O664">
        <f>Tabelle13[[#This Row],[Roll]]-+Tabelle13[[#This Row],[Pitch]]</f>
        <v>-17.007800000000003</v>
      </c>
      <c r="P664">
        <f>SQRT(Tabelle13[[#This Row],[X]]^2 + Tabelle13[[#This Row],[Y]]^2 +Tabelle13[[#This Row],[Z]]^2)</f>
        <v>406.24590153611399</v>
      </c>
      <c r="Q664">
        <v>-249.52</v>
      </c>
      <c r="R664">
        <v>19.236499999999999</v>
      </c>
      <c r="S664">
        <v>-153.66900000000001</v>
      </c>
      <c r="T664">
        <v>89.169300000000007</v>
      </c>
      <c r="U664">
        <v>-28.827200000000001</v>
      </c>
      <c r="V664">
        <v>-11.8194</v>
      </c>
    </row>
    <row r="665" spans="1:22">
      <c r="A665">
        <v>14336</v>
      </c>
      <c r="B665">
        <v>0</v>
      </c>
      <c r="C665">
        <v>121.53700000000001</v>
      </c>
      <c r="D665">
        <v>-56.506700000000002</v>
      </c>
      <c r="E665">
        <v>-383.49900000000002</v>
      </c>
      <c r="F665">
        <v>-90.830699999999993</v>
      </c>
      <c r="G665">
        <v>28.827200000000001</v>
      </c>
      <c r="H665">
        <v>11.8194</v>
      </c>
      <c r="I665" t="e">
        <f>IF(AND(Tabelle13[[#This Row],[AreaPx]]&gt;0,NOT(Tabelle13[[#This Row],[AreaPx]]="inf")),Tabelle13[[#This Row],[AreaPx]], NA())</f>
        <v>#N/A</v>
      </c>
      <c r="J665">
        <v>0</v>
      </c>
      <c r="K665">
        <v>0</v>
      </c>
      <c r="L665">
        <v>0</v>
      </c>
      <c r="M665">
        <v>20.2013</v>
      </c>
      <c r="N665">
        <v>0</v>
      </c>
      <c r="O665">
        <f>Tabelle13[[#This Row],[Roll]]-+Tabelle13[[#This Row],[Pitch]]</f>
        <v>-17.007800000000003</v>
      </c>
      <c r="P665">
        <f>SQRT(Tabelle13[[#This Row],[X]]^2 + Tabelle13[[#This Row],[Y]]^2 +Tabelle13[[#This Row],[Z]]^2)</f>
        <v>406.24590153611399</v>
      </c>
      <c r="Q665">
        <v>-249.52</v>
      </c>
      <c r="R665">
        <v>19.236499999999999</v>
      </c>
      <c r="S665">
        <v>-153.66900000000001</v>
      </c>
      <c r="T665">
        <v>89.169300000000007</v>
      </c>
      <c r="U665">
        <v>-28.827200000000001</v>
      </c>
      <c r="V665">
        <v>-11.8194</v>
      </c>
    </row>
    <row r="666" spans="1:22">
      <c r="A666">
        <v>14349</v>
      </c>
      <c r="B666">
        <v>0</v>
      </c>
      <c r="C666">
        <v>121.53700000000001</v>
      </c>
      <c r="D666">
        <v>-56.506700000000002</v>
      </c>
      <c r="E666">
        <v>-383.49900000000002</v>
      </c>
      <c r="F666">
        <v>-90.830699999999993</v>
      </c>
      <c r="G666">
        <v>28.827200000000001</v>
      </c>
      <c r="H666">
        <v>11.8194</v>
      </c>
      <c r="I666" t="e">
        <f>IF(AND(Tabelle13[[#This Row],[AreaPx]]&gt;0,NOT(Tabelle13[[#This Row],[AreaPx]]="inf")),Tabelle13[[#This Row],[AreaPx]], NA())</f>
        <v>#N/A</v>
      </c>
      <c r="J666">
        <v>0</v>
      </c>
      <c r="K666">
        <v>0</v>
      </c>
      <c r="L666">
        <v>0</v>
      </c>
      <c r="M666">
        <v>20.2013</v>
      </c>
      <c r="N666">
        <v>0</v>
      </c>
      <c r="O666">
        <f>Tabelle13[[#This Row],[Roll]]-+Tabelle13[[#This Row],[Pitch]]</f>
        <v>-17.007800000000003</v>
      </c>
      <c r="P666">
        <f>SQRT(Tabelle13[[#This Row],[X]]^2 + Tabelle13[[#This Row],[Y]]^2 +Tabelle13[[#This Row],[Z]]^2)</f>
        <v>406.24590153611399</v>
      </c>
      <c r="Q666">
        <v>-249.52</v>
      </c>
      <c r="R666">
        <v>19.236499999999999</v>
      </c>
      <c r="S666">
        <v>-153.66900000000001</v>
      </c>
      <c r="T666">
        <v>89.169300000000007</v>
      </c>
      <c r="U666">
        <v>-28.827200000000001</v>
      </c>
      <c r="V666">
        <v>-11.8194</v>
      </c>
    </row>
    <row r="667" spans="1:22">
      <c r="A667">
        <v>14365</v>
      </c>
      <c r="B667">
        <v>0</v>
      </c>
      <c r="C667">
        <v>121.53700000000001</v>
      </c>
      <c r="D667">
        <v>-56.506700000000002</v>
      </c>
      <c r="E667">
        <v>-383.49900000000002</v>
      </c>
      <c r="F667">
        <v>-90.830699999999993</v>
      </c>
      <c r="G667">
        <v>28.827200000000001</v>
      </c>
      <c r="H667">
        <v>11.8194</v>
      </c>
      <c r="I667" t="e">
        <f>IF(AND(Tabelle13[[#This Row],[AreaPx]]&gt;0,NOT(Tabelle13[[#This Row],[AreaPx]]="inf")),Tabelle13[[#This Row],[AreaPx]], NA())</f>
        <v>#N/A</v>
      </c>
      <c r="J667">
        <v>0</v>
      </c>
      <c r="K667">
        <v>0</v>
      </c>
      <c r="L667">
        <v>0</v>
      </c>
      <c r="M667">
        <v>20.2013</v>
      </c>
      <c r="N667">
        <v>0</v>
      </c>
      <c r="O667">
        <f>Tabelle13[[#This Row],[Roll]]-+Tabelle13[[#This Row],[Pitch]]</f>
        <v>-17.007800000000003</v>
      </c>
      <c r="P667">
        <f>SQRT(Tabelle13[[#This Row],[X]]^2 + Tabelle13[[#This Row],[Y]]^2 +Tabelle13[[#This Row],[Z]]^2)</f>
        <v>406.24590153611399</v>
      </c>
      <c r="Q667">
        <v>-249.52</v>
      </c>
      <c r="R667">
        <v>19.236499999999999</v>
      </c>
      <c r="S667">
        <v>-153.66900000000001</v>
      </c>
      <c r="T667">
        <v>89.169300000000007</v>
      </c>
      <c r="U667">
        <v>-28.827200000000001</v>
      </c>
      <c r="V667">
        <v>-11.8194</v>
      </c>
    </row>
    <row r="668" spans="1:22">
      <c r="A668">
        <v>14375</v>
      </c>
      <c r="B668">
        <v>0</v>
      </c>
      <c r="C668">
        <v>121.53700000000001</v>
      </c>
      <c r="D668">
        <v>-56.506700000000002</v>
      </c>
      <c r="E668">
        <v>-383.49900000000002</v>
      </c>
      <c r="F668">
        <v>-90.830699999999993</v>
      </c>
      <c r="G668">
        <v>28.827200000000001</v>
      </c>
      <c r="H668">
        <v>11.8194</v>
      </c>
      <c r="I668" t="e">
        <f>IF(AND(Tabelle13[[#This Row],[AreaPx]]&gt;0,NOT(Tabelle13[[#This Row],[AreaPx]]="inf")),Tabelle13[[#This Row],[AreaPx]], NA())</f>
        <v>#N/A</v>
      </c>
      <c r="J668">
        <v>0</v>
      </c>
      <c r="K668">
        <v>0</v>
      </c>
      <c r="L668">
        <v>0</v>
      </c>
      <c r="M668">
        <v>20.2013</v>
      </c>
      <c r="N668">
        <v>0</v>
      </c>
      <c r="O668">
        <f>Tabelle13[[#This Row],[Roll]]-+Tabelle13[[#This Row],[Pitch]]</f>
        <v>-17.007800000000003</v>
      </c>
      <c r="P668">
        <f>SQRT(Tabelle13[[#This Row],[X]]^2 + Tabelle13[[#This Row],[Y]]^2 +Tabelle13[[#This Row],[Z]]^2)</f>
        <v>406.24590153611399</v>
      </c>
      <c r="Q668">
        <v>-249.52</v>
      </c>
      <c r="R668">
        <v>19.236499999999999</v>
      </c>
      <c r="S668">
        <v>-153.66900000000001</v>
      </c>
      <c r="T668">
        <v>89.169300000000007</v>
      </c>
      <c r="U668">
        <v>-28.827200000000001</v>
      </c>
      <c r="V668">
        <v>-11.8194</v>
      </c>
    </row>
    <row r="669" spans="1:22">
      <c r="A669">
        <v>14391</v>
      </c>
      <c r="B669">
        <v>0</v>
      </c>
      <c r="C669">
        <v>121.53700000000001</v>
      </c>
      <c r="D669">
        <v>-56.506700000000002</v>
      </c>
      <c r="E669">
        <v>-383.49900000000002</v>
      </c>
      <c r="F669">
        <v>-90.830699999999993</v>
      </c>
      <c r="G669">
        <v>28.827200000000001</v>
      </c>
      <c r="H669">
        <v>11.8194</v>
      </c>
      <c r="I669" t="e">
        <f>IF(AND(Tabelle13[[#This Row],[AreaPx]]&gt;0,NOT(Tabelle13[[#This Row],[AreaPx]]="inf")),Tabelle13[[#This Row],[AreaPx]], NA())</f>
        <v>#N/A</v>
      </c>
      <c r="J669">
        <v>0</v>
      </c>
      <c r="K669">
        <v>0</v>
      </c>
      <c r="L669">
        <v>0</v>
      </c>
      <c r="M669">
        <v>20.2013</v>
      </c>
      <c r="N669">
        <v>0</v>
      </c>
      <c r="O669">
        <f>Tabelle13[[#This Row],[Roll]]-+Tabelle13[[#This Row],[Pitch]]</f>
        <v>-17.007800000000003</v>
      </c>
      <c r="P669">
        <f>SQRT(Tabelle13[[#This Row],[X]]^2 + Tabelle13[[#This Row],[Y]]^2 +Tabelle13[[#This Row],[Z]]^2)</f>
        <v>406.24590153611399</v>
      </c>
      <c r="Q669">
        <v>-249.52</v>
      </c>
      <c r="R669">
        <v>19.236499999999999</v>
      </c>
      <c r="S669">
        <v>-153.66900000000001</v>
      </c>
      <c r="T669">
        <v>89.169300000000007</v>
      </c>
      <c r="U669">
        <v>-28.827200000000001</v>
      </c>
      <c r="V669">
        <v>-11.8194</v>
      </c>
    </row>
    <row r="670" spans="1:22">
      <c r="A670">
        <v>14405</v>
      </c>
      <c r="B670">
        <v>0</v>
      </c>
      <c r="C670">
        <v>121.53700000000001</v>
      </c>
      <c r="D670">
        <v>-56.506700000000002</v>
      </c>
      <c r="E670">
        <v>-383.49900000000002</v>
      </c>
      <c r="F670">
        <v>-90.830699999999993</v>
      </c>
      <c r="G670">
        <v>28.827200000000001</v>
      </c>
      <c r="H670">
        <v>11.8194</v>
      </c>
      <c r="I670" t="e">
        <f>IF(AND(Tabelle13[[#This Row],[AreaPx]]&gt;0,NOT(Tabelle13[[#This Row],[AreaPx]]="inf")),Tabelle13[[#This Row],[AreaPx]], NA())</f>
        <v>#N/A</v>
      </c>
      <c r="J670">
        <v>0</v>
      </c>
      <c r="K670">
        <v>0</v>
      </c>
      <c r="L670">
        <v>0</v>
      </c>
      <c r="M670">
        <v>20.2013</v>
      </c>
      <c r="N670">
        <v>0</v>
      </c>
      <c r="O670">
        <f>Tabelle13[[#This Row],[Roll]]-+Tabelle13[[#This Row],[Pitch]]</f>
        <v>-17.007800000000003</v>
      </c>
      <c r="P670">
        <f>SQRT(Tabelle13[[#This Row],[X]]^2 + Tabelle13[[#This Row],[Y]]^2 +Tabelle13[[#This Row],[Z]]^2)</f>
        <v>406.24590153611399</v>
      </c>
      <c r="Q670">
        <v>-249.52</v>
      </c>
      <c r="R670">
        <v>19.236499999999999</v>
      </c>
      <c r="S670">
        <v>-153.66900000000001</v>
      </c>
      <c r="T670">
        <v>89.169300000000007</v>
      </c>
      <c r="U670">
        <v>-28.827200000000001</v>
      </c>
      <c r="V670">
        <v>-11.8194</v>
      </c>
    </row>
    <row r="671" spans="1:22">
      <c r="A671">
        <v>14411</v>
      </c>
      <c r="B671">
        <v>0</v>
      </c>
      <c r="C671">
        <v>121.53700000000001</v>
      </c>
      <c r="D671">
        <v>-56.506700000000002</v>
      </c>
      <c r="E671">
        <v>-383.49900000000002</v>
      </c>
      <c r="F671">
        <v>-90.830699999999993</v>
      </c>
      <c r="G671">
        <v>28.827200000000001</v>
      </c>
      <c r="H671">
        <v>11.8194</v>
      </c>
      <c r="I671" t="e">
        <f>IF(AND(Tabelle13[[#This Row],[AreaPx]]&gt;0,NOT(Tabelle13[[#This Row],[AreaPx]]="inf")),Tabelle13[[#This Row],[AreaPx]], NA())</f>
        <v>#N/A</v>
      </c>
      <c r="J671">
        <v>0</v>
      </c>
      <c r="K671">
        <v>0</v>
      </c>
      <c r="L671">
        <v>0</v>
      </c>
      <c r="M671">
        <v>20.2013</v>
      </c>
      <c r="N671">
        <v>0</v>
      </c>
      <c r="O671">
        <f>Tabelle13[[#This Row],[Roll]]-+Tabelle13[[#This Row],[Pitch]]</f>
        <v>-17.007800000000003</v>
      </c>
      <c r="P671">
        <f>SQRT(Tabelle13[[#This Row],[X]]^2 + Tabelle13[[#This Row],[Y]]^2 +Tabelle13[[#This Row],[Z]]^2)</f>
        <v>406.24590153611399</v>
      </c>
      <c r="Q671">
        <v>-249.52</v>
      </c>
      <c r="R671">
        <v>19.236499999999999</v>
      </c>
      <c r="S671">
        <v>-153.66900000000001</v>
      </c>
      <c r="T671">
        <v>89.169300000000007</v>
      </c>
      <c r="U671">
        <v>-28.827200000000001</v>
      </c>
      <c r="V671">
        <v>-11.8194</v>
      </c>
    </row>
    <row r="672" spans="1:22">
      <c r="A672">
        <v>14426</v>
      </c>
      <c r="B672">
        <v>0</v>
      </c>
      <c r="C672">
        <v>121.53700000000001</v>
      </c>
      <c r="D672">
        <v>-56.506700000000002</v>
      </c>
      <c r="E672">
        <v>-383.49900000000002</v>
      </c>
      <c r="F672">
        <v>-90.830699999999993</v>
      </c>
      <c r="G672">
        <v>28.827200000000001</v>
      </c>
      <c r="H672">
        <v>11.8194</v>
      </c>
      <c r="I672" t="e">
        <f>IF(AND(Tabelle13[[#This Row],[AreaPx]]&gt;0,NOT(Tabelle13[[#This Row],[AreaPx]]="inf")),Tabelle13[[#This Row],[AreaPx]], NA())</f>
        <v>#N/A</v>
      </c>
      <c r="J672">
        <v>0</v>
      </c>
      <c r="K672">
        <v>0</v>
      </c>
      <c r="L672">
        <v>0</v>
      </c>
      <c r="M672">
        <v>20.2013</v>
      </c>
      <c r="N672">
        <v>0</v>
      </c>
      <c r="O672">
        <f>Tabelle13[[#This Row],[Roll]]-+Tabelle13[[#This Row],[Pitch]]</f>
        <v>-17.007800000000003</v>
      </c>
      <c r="P672">
        <f>SQRT(Tabelle13[[#This Row],[X]]^2 + Tabelle13[[#This Row],[Y]]^2 +Tabelle13[[#This Row],[Z]]^2)</f>
        <v>406.24590153611399</v>
      </c>
      <c r="Q672">
        <v>-249.52</v>
      </c>
      <c r="R672">
        <v>19.236499999999999</v>
      </c>
      <c r="S672">
        <v>-153.66900000000001</v>
      </c>
      <c r="T672">
        <v>89.169300000000007</v>
      </c>
      <c r="U672">
        <v>-28.827200000000001</v>
      </c>
      <c r="V672">
        <v>-11.8194</v>
      </c>
    </row>
    <row r="673" spans="1:22">
      <c r="A673">
        <v>14439</v>
      </c>
      <c r="B673">
        <v>0</v>
      </c>
      <c r="C673">
        <v>121.53700000000001</v>
      </c>
      <c r="D673">
        <v>-56.506700000000002</v>
      </c>
      <c r="E673">
        <v>-383.49900000000002</v>
      </c>
      <c r="F673">
        <v>-90.830699999999993</v>
      </c>
      <c r="G673">
        <v>28.827200000000001</v>
      </c>
      <c r="H673">
        <v>11.8194</v>
      </c>
      <c r="I673" t="e">
        <f>IF(AND(Tabelle13[[#This Row],[AreaPx]]&gt;0,NOT(Tabelle13[[#This Row],[AreaPx]]="inf")),Tabelle13[[#This Row],[AreaPx]], NA())</f>
        <v>#N/A</v>
      </c>
      <c r="J673">
        <v>0</v>
      </c>
      <c r="K673">
        <v>0</v>
      </c>
      <c r="L673">
        <v>0</v>
      </c>
      <c r="M673">
        <v>20.2013</v>
      </c>
      <c r="N673">
        <v>0</v>
      </c>
      <c r="O673">
        <f>Tabelle13[[#This Row],[Roll]]-+Tabelle13[[#This Row],[Pitch]]</f>
        <v>-17.007800000000003</v>
      </c>
      <c r="P673">
        <f>SQRT(Tabelle13[[#This Row],[X]]^2 + Tabelle13[[#This Row],[Y]]^2 +Tabelle13[[#This Row],[Z]]^2)</f>
        <v>406.24590153611399</v>
      </c>
      <c r="Q673">
        <v>-249.52</v>
      </c>
      <c r="R673">
        <v>19.236499999999999</v>
      </c>
      <c r="S673">
        <v>-153.66900000000001</v>
      </c>
      <c r="T673">
        <v>89.169300000000007</v>
      </c>
      <c r="U673">
        <v>-28.827200000000001</v>
      </c>
      <c r="V673">
        <v>-11.8194</v>
      </c>
    </row>
    <row r="674" spans="1:22">
      <c r="A674">
        <v>14455</v>
      </c>
      <c r="B674">
        <v>0</v>
      </c>
      <c r="C674">
        <v>121.53700000000001</v>
      </c>
      <c r="D674">
        <v>-56.506700000000002</v>
      </c>
      <c r="E674">
        <v>-383.49900000000002</v>
      </c>
      <c r="F674">
        <v>-90.830699999999993</v>
      </c>
      <c r="G674">
        <v>28.827200000000001</v>
      </c>
      <c r="H674">
        <v>11.8194</v>
      </c>
      <c r="I674" t="e">
        <f>IF(AND(Tabelle13[[#This Row],[AreaPx]]&gt;0,NOT(Tabelle13[[#This Row],[AreaPx]]="inf")),Tabelle13[[#This Row],[AreaPx]], NA())</f>
        <v>#N/A</v>
      </c>
      <c r="J674">
        <v>0</v>
      </c>
      <c r="K674">
        <v>0</v>
      </c>
      <c r="L674">
        <v>0</v>
      </c>
      <c r="M674">
        <v>20.2013</v>
      </c>
      <c r="N674">
        <v>0</v>
      </c>
      <c r="O674">
        <f>Tabelle13[[#This Row],[Roll]]-+Tabelle13[[#This Row],[Pitch]]</f>
        <v>-17.007800000000003</v>
      </c>
      <c r="P674">
        <f>SQRT(Tabelle13[[#This Row],[X]]^2 + Tabelle13[[#This Row],[Y]]^2 +Tabelle13[[#This Row],[Z]]^2)</f>
        <v>406.24590153611399</v>
      </c>
      <c r="Q674">
        <v>-249.52</v>
      </c>
      <c r="R674">
        <v>19.236499999999999</v>
      </c>
      <c r="S674">
        <v>-153.66900000000001</v>
      </c>
      <c r="T674">
        <v>89.169300000000007</v>
      </c>
      <c r="U674">
        <v>-28.827200000000001</v>
      </c>
      <c r="V674">
        <v>-11.8194</v>
      </c>
    </row>
    <row r="675" spans="1:22">
      <c r="A675">
        <v>14468</v>
      </c>
      <c r="B675">
        <v>0</v>
      </c>
      <c r="C675">
        <v>121.53700000000001</v>
      </c>
      <c r="D675">
        <v>-56.506700000000002</v>
      </c>
      <c r="E675">
        <v>-383.49900000000002</v>
      </c>
      <c r="F675">
        <v>-90.830699999999993</v>
      </c>
      <c r="G675">
        <v>28.827200000000001</v>
      </c>
      <c r="H675">
        <v>11.8194</v>
      </c>
      <c r="I675" t="e">
        <f>IF(AND(Tabelle13[[#This Row],[AreaPx]]&gt;0,NOT(Tabelle13[[#This Row],[AreaPx]]="inf")),Tabelle13[[#This Row],[AreaPx]], NA())</f>
        <v>#N/A</v>
      </c>
      <c r="J675">
        <v>0</v>
      </c>
      <c r="K675">
        <v>0</v>
      </c>
      <c r="L675">
        <v>0</v>
      </c>
      <c r="M675">
        <v>20.2013</v>
      </c>
      <c r="N675">
        <v>0</v>
      </c>
      <c r="O675">
        <f>Tabelle13[[#This Row],[Roll]]-+Tabelle13[[#This Row],[Pitch]]</f>
        <v>-17.007800000000003</v>
      </c>
      <c r="P675">
        <f>SQRT(Tabelle13[[#This Row],[X]]^2 + Tabelle13[[#This Row],[Y]]^2 +Tabelle13[[#This Row],[Z]]^2)</f>
        <v>406.24590153611399</v>
      </c>
      <c r="Q675">
        <v>-249.52</v>
      </c>
      <c r="R675">
        <v>19.236499999999999</v>
      </c>
      <c r="S675">
        <v>-153.66900000000001</v>
      </c>
      <c r="T675">
        <v>89.169300000000007</v>
      </c>
      <c r="U675">
        <v>-28.827200000000001</v>
      </c>
      <c r="V675">
        <v>-11.8194</v>
      </c>
    </row>
    <row r="676" spans="1:22">
      <c r="A676">
        <v>14476</v>
      </c>
      <c r="B676">
        <v>0</v>
      </c>
      <c r="C676">
        <v>121.53700000000001</v>
      </c>
      <c r="D676">
        <v>-56.506700000000002</v>
      </c>
      <c r="E676">
        <v>-383.49900000000002</v>
      </c>
      <c r="F676">
        <v>-90.830699999999993</v>
      </c>
      <c r="G676">
        <v>28.827200000000001</v>
      </c>
      <c r="H676">
        <v>11.8194</v>
      </c>
      <c r="I676" t="e">
        <f>IF(AND(Tabelle13[[#This Row],[AreaPx]]&gt;0,NOT(Tabelle13[[#This Row],[AreaPx]]="inf")),Tabelle13[[#This Row],[AreaPx]], NA())</f>
        <v>#N/A</v>
      </c>
      <c r="J676">
        <v>0</v>
      </c>
      <c r="K676">
        <v>0</v>
      </c>
      <c r="L676">
        <v>0</v>
      </c>
      <c r="M676">
        <v>20.2013</v>
      </c>
      <c r="N676">
        <v>0</v>
      </c>
      <c r="O676">
        <f>Tabelle13[[#This Row],[Roll]]-+Tabelle13[[#This Row],[Pitch]]</f>
        <v>-17.007800000000003</v>
      </c>
      <c r="P676">
        <f>SQRT(Tabelle13[[#This Row],[X]]^2 + Tabelle13[[#This Row],[Y]]^2 +Tabelle13[[#This Row],[Z]]^2)</f>
        <v>406.24590153611399</v>
      </c>
      <c r="Q676">
        <v>-249.52</v>
      </c>
      <c r="R676">
        <v>19.236499999999999</v>
      </c>
      <c r="S676">
        <v>-153.66900000000001</v>
      </c>
      <c r="T676">
        <v>89.169300000000007</v>
      </c>
      <c r="U676">
        <v>-28.827200000000001</v>
      </c>
      <c r="V676">
        <v>-11.8194</v>
      </c>
    </row>
    <row r="677" spans="1:22">
      <c r="A677">
        <v>14495</v>
      </c>
      <c r="B677">
        <v>0</v>
      </c>
      <c r="C677">
        <v>121.53700000000001</v>
      </c>
      <c r="D677">
        <v>-56.506700000000002</v>
      </c>
      <c r="E677">
        <v>-383.49900000000002</v>
      </c>
      <c r="F677">
        <v>-90.830699999999993</v>
      </c>
      <c r="G677">
        <v>28.827200000000001</v>
      </c>
      <c r="H677">
        <v>11.8194</v>
      </c>
      <c r="I677" t="e">
        <f>IF(AND(Tabelle13[[#This Row],[AreaPx]]&gt;0,NOT(Tabelle13[[#This Row],[AreaPx]]="inf")),Tabelle13[[#This Row],[AreaPx]], NA())</f>
        <v>#N/A</v>
      </c>
      <c r="J677">
        <v>0</v>
      </c>
      <c r="K677">
        <v>0</v>
      </c>
      <c r="L677">
        <v>0</v>
      </c>
      <c r="M677">
        <v>20.2013</v>
      </c>
      <c r="N677">
        <v>0</v>
      </c>
      <c r="O677">
        <f>Tabelle13[[#This Row],[Roll]]-+Tabelle13[[#This Row],[Pitch]]</f>
        <v>-17.007800000000003</v>
      </c>
      <c r="P677">
        <f>SQRT(Tabelle13[[#This Row],[X]]^2 + Tabelle13[[#This Row],[Y]]^2 +Tabelle13[[#This Row],[Z]]^2)</f>
        <v>406.24590153611399</v>
      </c>
      <c r="Q677">
        <v>-249.52</v>
      </c>
      <c r="R677">
        <v>19.236499999999999</v>
      </c>
      <c r="S677">
        <v>-153.66900000000001</v>
      </c>
      <c r="T677">
        <v>89.169300000000007</v>
      </c>
      <c r="U677">
        <v>-28.827200000000001</v>
      </c>
      <c r="V677">
        <v>-11.8194</v>
      </c>
    </row>
    <row r="678" spans="1:22">
      <c r="A678">
        <v>14506</v>
      </c>
      <c r="B678">
        <v>0</v>
      </c>
      <c r="C678">
        <v>121.53700000000001</v>
      </c>
      <c r="D678">
        <v>-56.506700000000002</v>
      </c>
      <c r="E678">
        <v>-383.49900000000002</v>
      </c>
      <c r="F678">
        <v>-90.830699999999993</v>
      </c>
      <c r="G678">
        <v>28.827200000000001</v>
      </c>
      <c r="H678">
        <v>11.8194</v>
      </c>
      <c r="I678" t="e">
        <f>IF(AND(Tabelle13[[#This Row],[AreaPx]]&gt;0,NOT(Tabelle13[[#This Row],[AreaPx]]="inf")),Tabelle13[[#This Row],[AreaPx]], NA())</f>
        <v>#N/A</v>
      </c>
      <c r="J678">
        <v>0</v>
      </c>
      <c r="K678">
        <v>0</v>
      </c>
      <c r="L678">
        <v>0</v>
      </c>
      <c r="M678">
        <v>20.2013</v>
      </c>
      <c r="N678">
        <v>0</v>
      </c>
      <c r="O678">
        <f>Tabelle13[[#This Row],[Roll]]-+Tabelle13[[#This Row],[Pitch]]</f>
        <v>-17.007800000000003</v>
      </c>
      <c r="P678">
        <f>SQRT(Tabelle13[[#This Row],[X]]^2 + Tabelle13[[#This Row],[Y]]^2 +Tabelle13[[#This Row],[Z]]^2)</f>
        <v>406.24590153611399</v>
      </c>
      <c r="Q678">
        <v>-249.52</v>
      </c>
      <c r="R678">
        <v>19.236499999999999</v>
      </c>
      <c r="S678">
        <v>-153.66900000000001</v>
      </c>
      <c r="T678">
        <v>89.169300000000007</v>
      </c>
      <c r="U678">
        <v>-28.827200000000001</v>
      </c>
      <c r="V678">
        <v>-11.8194</v>
      </c>
    </row>
    <row r="679" spans="1:22">
      <c r="A679">
        <v>14525</v>
      </c>
      <c r="B679">
        <v>0</v>
      </c>
      <c r="C679">
        <v>121.53700000000001</v>
      </c>
      <c r="D679">
        <v>-56.506700000000002</v>
      </c>
      <c r="E679">
        <v>-383.49900000000002</v>
      </c>
      <c r="F679">
        <v>-90.830699999999993</v>
      </c>
      <c r="G679">
        <v>28.827200000000001</v>
      </c>
      <c r="H679">
        <v>11.8194</v>
      </c>
      <c r="I679" t="e">
        <f>IF(AND(Tabelle13[[#This Row],[AreaPx]]&gt;0,NOT(Tabelle13[[#This Row],[AreaPx]]="inf")),Tabelle13[[#This Row],[AreaPx]], NA())</f>
        <v>#N/A</v>
      </c>
      <c r="J679">
        <v>0</v>
      </c>
      <c r="K679">
        <v>0</v>
      </c>
      <c r="L679">
        <v>0</v>
      </c>
      <c r="M679">
        <v>20.2013</v>
      </c>
      <c r="N679">
        <v>0</v>
      </c>
      <c r="O679">
        <f>Tabelle13[[#This Row],[Roll]]-+Tabelle13[[#This Row],[Pitch]]</f>
        <v>-17.007800000000003</v>
      </c>
      <c r="P679">
        <f>SQRT(Tabelle13[[#This Row],[X]]^2 + Tabelle13[[#This Row],[Y]]^2 +Tabelle13[[#This Row],[Z]]^2)</f>
        <v>406.24590153611399</v>
      </c>
      <c r="Q679">
        <v>-249.52</v>
      </c>
      <c r="R679">
        <v>19.236499999999999</v>
      </c>
      <c r="S679">
        <v>-153.66900000000001</v>
      </c>
      <c r="T679">
        <v>89.169300000000007</v>
      </c>
      <c r="U679">
        <v>-28.827200000000001</v>
      </c>
      <c r="V679">
        <v>-11.8194</v>
      </c>
    </row>
    <row r="680" spans="1:22">
      <c r="A680">
        <v>14537</v>
      </c>
      <c r="B680">
        <v>0</v>
      </c>
      <c r="C680">
        <v>121.53700000000001</v>
      </c>
      <c r="D680">
        <v>-56.506700000000002</v>
      </c>
      <c r="E680">
        <v>-383.49900000000002</v>
      </c>
      <c r="F680">
        <v>-90.830699999999993</v>
      </c>
      <c r="G680">
        <v>28.827200000000001</v>
      </c>
      <c r="H680">
        <v>11.8194</v>
      </c>
      <c r="I680" t="e">
        <f>IF(AND(Tabelle13[[#This Row],[AreaPx]]&gt;0,NOT(Tabelle13[[#This Row],[AreaPx]]="inf")),Tabelle13[[#This Row],[AreaPx]], NA())</f>
        <v>#N/A</v>
      </c>
      <c r="J680">
        <v>0</v>
      </c>
      <c r="K680">
        <v>0</v>
      </c>
      <c r="L680">
        <v>0</v>
      </c>
      <c r="M680">
        <v>20.2013</v>
      </c>
      <c r="N680">
        <v>0</v>
      </c>
      <c r="O680">
        <f>Tabelle13[[#This Row],[Roll]]-+Tabelle13[[#This Row],[Pitch]]</f>
        <v>-17.007800000000003</v>
      </c>
      <c r="P680">
        <f>SQRT(Tabelle13[[#This Row],[X]]^2 + Tabelle13[[#This Row],[Y]]^2 +Tabelle13[[#This Row],[Z]]^2)</f>
        <v>406.24590153611399</v>
      </c>
      <c r="Q680">
        <v>-249.52</v>
      </c>
      <c r="R680">
        <v>19.236499999999999</v>
      </c>
      <c r="S680">
        <v>-153.66900000000001</v>
      </c>
      <c r="T680">
        <v>89.169300000000007</v>
      </c>
      <c r="U680">
        <v>-28.827200000000001</v>
      </c>
      <c r="V680">
        <v>-11.8194</v>
      </c>
    </row>
    <row r="681" spans="1:22">
      <c r="A681">
        <v>14546</v>
      </c>
      <c r="B681">
        <v>0</v>
      </c>
      <c r="C681">
        <v>121.53700000000001</v>
      </c>
      <c r="D681">
        <v>-56.506700000000002</v>
      </c>
      <c r="E681">
        <v>-383.49900000000002</v>
      </c>
      <c r="F681">
        <v>-90.830699999999993</v>
      </c>
      <c r="G681">
        <v>28.827200000000001</v>
      </c>
      <c r="H681">
        <v>11.8194</v>
      </c>
      <c r="I681" t="e">
        <f>IF(AND(Tabelle13[[#This Row],[AreaPx]]&gt;0,NOT(Tabelle13[[#This Row],[AreaPx]]="inf")),Tabelle13[[#This Row],[AreaPx]], NA())</f>
        <v>#N/A</v>
      </c>
      <c r="J681">
        <v>0</v>
      </c>
      <c r="K681">
        <v>0</v>
      </c>
      <c r="L681">
        <v>0</v>
      </c>
      <c r="M681">
        <v>20.2013</v>
      </c>
      <c r="N681">
        <v>0</v>
      </c>
      <c r="O681">
        <f>Tabelle13[[#This Row],[Roll]]-+Tabelle13[[#This Row],[Pitch]]</f>
        <v>-17.007800000000003</v>
      </c>
      <c r="P681">
        <f>SQRT(Tabelle13[[#This Row],[X]]^2 + Tabelle13[[#This Row],[Y]]^2 +Tabelle13[[#This Row],[Z]]^2)</f>
        <v>406.24590153611399</v>
      </c>
      <c r="Q681">
        <v>-249.52</v>
      </c>
      <c r="R681">
        <v>19.236499999999999</v>
      </c>
      <c r="S681">
        <v>-153.66900000000001</v>
      </c>
      <c r="T681">
        <v>89.169300000000007</v>
      </c>
      <c r="U681">
        <v>-28.827200000000001</v>
      </c>
      <c r="V681">
        <v>-11.8194</v>
      </c>
    </row>
    <row r="682" spans="1:22">
      <c r="A682">
        <v>14563</v>
      </c>
      <c r="B682">
        <v>0</v>
      </c>
      <c r="C682">
        <v>121.53700000000001</v>
      </c>
      <c r="D682">
        <v>-56.506700000000002</v>
      </c>
      <c r="E682">
        <v>-383.49900000000002</v>
      </c>
      <c r="F682">
        <v>-90.830699999999993</v>
      </c>
      <c r="G682">
        <v>28.827200000000001</v>
      </c>
      <c r="H682">
        <v>11.8194</v>
      </c>
      <c r="I682" t="e">
        <f>IF(AND(Tabelle13[[#This Row],[AreaPx]]&gt;0,NOT(Tabelle13[[#This Row],[AreaPx]]="inf")),Tabelle13[[#This Row],[AreaPx]], NA())</f>
        <v>#N/A</v>
      </c>
      <c r="J682">
        <v>0</v>
      </c>
      <c r="K682">
        <v>0</v>
      </c>
      <c r="L682">
        <v>0</v>
      </c>
      <c r="M682">
        <v>20.2013</v>
      </c>
      <c r="N682">
        <v>0</v>
      </c>
      <c r="O682">
        <f>Tabelle13[[#This Row],[Roll]]-+Tabelle13[[#This Row],[Pitch]]</f>
        <v>-17.007800000000003</v>
      </c>
      <c r="P682">
        <f>SQRT(Tabelle13[[#This Row],[X]]^2 + Tabelle13[[#This Row],[Y]]^2 +Tabelle13[[#This Row],[Z]]^2)</f>
        <v>406.24590153611399</v>
      </c>
      <c r="Q682">
        <v>-249.52</v>
      </c>
      <c r="R682">
        <v>19.236499999999999</v>
      </c>
      <c r="S682">
        <v>-153.66900000000001</v>
      </c>
      <c r="T682">
        <v>89.169300000000007</v>
      </c>
      <c r="U682">
        <v>-28.827200000000001</v>
      </c>
      <c r="V682">
        <v>-11.8194</v>
      </c>
    </row>
    <row r="683" spans="1:22">
      <c r="A683">
        <v>14577</v>
      </c>
      <c r="B683">
        <v>0</v>
      </c>
      <c r="C683">
        <v>121.53700000000001</v>
      </c>
      <c r="D683">
        <v>-56.506700000000002</v>
      </c>
      <c r="E683">
        <v>-383.49900000000002</v>
      </c>
      <c r="F683">
        <v>-90.830699999999993</v>
      </c>
      <c r="G683">
        <v>28.827200000000001</v>
      </c>
      <c r="H683">
        <v>11.8194</v>
      </c>
      <c r="I683" t="e">
        <f>IF(AND(Tabelle13[[#This Row],[AreaPx]]&gt;0,NOT(Tabelle13[[#This Row],[AreaPx]]="inf")),Tabelle13[[#This Row],[AreaPx]], NA())</f>
        <v>#N/A</v>
      </c>
      <c r="J683">
        <v>0</v>
      </c>
      <c r="K683">
        <v>0</v>
      </c>
      <c r="L683">
        <v>0</v>
      </c>
      <c r="M683">
        <v>20.2013</v>
      </c>
      <c r="N683">
        <v>0</v>
      </c>
      <c r="O683">
        <f>Tabelle13[[#This Row],[Roll]]-+Tabelle13[[#This Row],[Pitch]]</f>
        <v>-17.007800000000003</v>
      </c>
      <c r="P683">
        <f>SQRT(Tabelle13[[#This Row],[X]]^2 + Tabelle13[[#This Row],[Y]]^2 +Tabelle13[[#This Row],[Z]]^2)</f>
        <v>406.24590153611399</v>
      </c>
      <c r="Q683">
        <v>-249.52</v>
      </c>
      <c r="R683">
        <v>19.236499999999999</v>
      </c>
      <c r="S683">
        <v>-153.66900000000001</v>
      </c>
      <c r="T683">
        <v>89.169300000000007</v>
      </c>
      <c r="U683">
        <v>-28.827200000000001</v>
      </c>
      <c r="V683">
        <v>-11.8194</v>
      </c>
    </row>
    <row r="684" spans="1:22">
      <c r="A684">
        <v>14592</v>
      </c>
      <c r="B684">
        <v>0</v>
      </c>
      <c r="C684">
        <v>121.53700000000001</v>
      </c>
      <c r="D684">
        <v>-56.506700000000002</v>
      </c>
      <c r="E684">
        <v>-383.49900000000002</v>
      </c>
      <c r="F684">
        <v>-90.830699999999993</v>
      </c>
      <c r="G684">
        <v>28.827200000000001</v>
      </c>
      <c r="H684">
        <v>11.8194</v>
      </c>
      <c r="I684" t="e">
        <f>IF(AND(Tabelle13[[#This Row],[AreaPx]]&gt;0,NOT(Tabelle13[[#This Row],[AreaPx]]="inf")),Tabelle13[[#This Row],[AreaPx]], NA())</f>
        <v>#N/A</v>
      </c>
      <c r="J684">
        <v>0</v>
      </c>
      <c r="K684">
        <v>0</v>
      </c>
      <c r="L684">
        <v>0</v>
      </c>
      <c r="M684">
        <v>20.2013</v>
      </c>
      <c r="N684">
        <v>0</v>
      </c>
      <c r="O684">
        <f>Tabelle13[[#This Row],[Roll]]-+Tabelle13[[#This Row],[Pitch]]</f>
        <v>-17.007800000000003</v>
      </c>
      <c r="P684">
        <f>SQRT(Tabelle13[[#This Row],[X]]^2 + Tabelle13[[#This Row],[Y]]^2 +Tabelle13[[#This Row],[Z]]^2)</f>
        <v>406.24590153611399</v>
      </c>
      <c r="Q684">
        <v>-249.52</v>
      </c>
      <c r="R684">
        <v>19.236499999999999</v>
      </c>
      <c r="S684">
        <v>-153.66900000000001</v>
      </c>
      <c r="T684">
        <v>89.169300000000007</v>
      </c>
      <c r="U684">
        <v>-28.827200000000001</v>
      </c>
      <c r="V684">
        <v>-11.8194</v>
      </c>
    </row>
    <row r="685" spans="1:22">
      <c r="A685">
        <v>14605</v>
      </c>
      <c r="B685">
        <v>0</v>
      </c>
      <c r="C685">
        <v>121.53700000000001</v>
      </c>
      <c r="D685">
        <v>-56.506700000000002</v>
      </c>
      <c r="E685">
        <v>-383.49900000000002</v>
      </c>
      <c r="F685">
        <v>-90.830699999999993</v>
      </c>
      <c r="G685">
        <v>28.827200000000001</v>
      </c>
      <c r="H685">
        <v>11.8194</v>
      </c>
      <c r="I685" t="e">
        <f>IF(AND(Tabelle13[[#This Row],[AreaPx]]&gt;0,NOT(Tabelle13[[#This Row],[AreaPx]]="inf")),Tabelle13[[#This Row],[AreaPx]], NA())</f>
        <v>#N/A</v>
      </c>
      <c r="J685">
        <v>0</v>
      </c>
      <c r="K685">
        <v>0</v>
      </c>
      <c r="L685">
        <v>0</v>
      </c>
      <c r="M685">
        <v>20.2013</v>
      </c>
      <c r="N685">
        <v>0</v>
      </c>
      <c r="O685">
        <f>Tabelle13[[#This Row],[Roll]]-+Tabelle13[[#This Row],[Pitch]]</f>
        <v>-17.007800000000003</v>
      </c>
      <c r="P685">
        <f>SQRT(Tabelle13[[#This Row],[X]]^2 + Tabelle13[[#This Row],[Y]]^2 +Tabelle13[[#This Row],[Z]]^2)</f>
        <v>406.24590153611399</v>
      </c>
      <c r="Q685">
        <v>-249.52</v>
      </c>
      <c r="R685">
        <v>19.236499999999999</v>
      </c>
      <c r="S685">
        <v>-153.66900000000001</v>
      </c>
      <c r="T685">
        <v>89.169300000000007</v>
      </c>
      <c r="U685">
        <v>-28.827200000000001</v>
      </c>
      <c r="V685">
        <v>-11.8194</v>
      </c>
    </row>
    <row r="686" spans="1:22">
      <c r="A686">
        <v>14613</v>
      </c>
      <c r="B686">
        <v>0</v>
      </c>
      <c r="C686">
        <v>121.53700000000001</v>
      </c>
      <c r="D686">
        <v>-56.506700000000002</v>
      </c>
      <c r="E686">
        <v>-383.49900000000002</v>
      </c>
      <c r="F686">
        <v>-90.830699999999993</v>
      </c>
      <c r="G686">
        <v>28.827200000000001</v>
      </c>
      <c r="H686">
        <v>11.8194</v>
      </c>
      <c r="I686" t="e">
        <f>IF(AND(Tabelle13[[#This Row],[AreaPx]]&gt;0,NOT(Tabelle13[[#This Row],[AreaPx]]="inf")),Tabelle13[[#This Row],[AreaPx]], NA())</f>
        <v>#N/A</v>
      </c>
      <c r="J686">
        <v>0</v>
      </c>
      <c r="K686">
        <v>0</v>
      </c>
      <c r="L686">
        <v>0</v>
      </c>
      <c r="M686">
        <v>20.2013</v>
      </c>
      <c r="N686">
        <v>0</v>
      </c>
      <c r="O686">
        <f>Tabelle13[[#This Row],[Roll]]-+Tabelle13[[#This Row],[Pitch]]</f>
        <v>-17.007800000000003</v>
      </c>
      <c r="P686">
        <f>SQRT(Tabelle13[[#This Row],[X]]^2 + Tabelle13[[#This Row],[Y]]^2 +Tabelle13[[#This Row],[Z]]^2)</f>
        <v>406.24590153611399</v>
      </c>
      <c r="Q686">
        <v>-249.52</v>
      </c>
      <c r="R686">
        <v>19.236499999999999</v>
      </c>
      <c r="S686">
        <v>-153.66900000000001</v>
      </c>
      <c r="T686">
        <v>89.169300000000007</v>
      </c>
      <c r="U686">
        <v>-28.827200000000001</v>
      </c>
      <c r="V686">
        <v>-11.8194</v>
      </c>
    </row>
    <row r="687" spans="1:22">
      <c r="A687">
        <v>14627</v>
      </c>
      <c r="B687">
        <v>0</v>
      </c>
      <c r="C687">
        <v>121.53700000000001</v>
      </c>
      <c r="D687">
        <v>-56.506700000000002</v>
      </c>
      <c r="E687">
        <v>-383.49900000000002</v>
      </c>
      <c r="F687">
        <v>-90.830699999999993</v>
      </c>
      <c r="G687">
        <v>28.827200000000001</v>
      </c>
      <c r="H687">
        <v>11.8194</v>
      </c>
      <c r="I687" t="e">
        <f>IF(AND(Tabelle13[[#This Row],[AreaPx]]&gt;0,NOT(Tabelle13[[#This Row],[AreaPx]]="inf")),Tabelle13[[#This Row],[AreaPx]], NA())</f>
        <v>#N/A</v>
      </c>
      <c r="J687">
        <v>0</v>
      </c>
      <c r="K687">
        <v>0</v>
      </c>
      <c r="L687">
        <v>0</v>
      </c>
      <c r="M687">
        <v>20.2013</v>
      </c>
      <c r="N687">
        <v>0</v>
      </c>
      <c r="O687">
        <f>Tabelle13[[#This Row],[Roll]]-+Tabelle13[[#This Row],[Pitch]]</f>
        <v>-17.007800000000003</v>
      </c>
      <c r="P687">
        <f>SQRT(Tabelle13[[#This Row],[X]]^2 + Tabelle13[[#This Row],[Y]]^2 +Tabelle13[[#This Row],[Z]]^2)</f>
        <v>406.24590153611399</v>
      </c>
      <c r="Q687">
        <v>-249.52</v>
      </c>
      <c r="R687">
        <v>19.236499999999999</v>
      </c>
      <c r="S687">
        <v>-153.66900000000001</v>
      </c>
      <c r="T687">
        <v>89.169300000000007</v>
      </c>
      <c r="U687">
        <v>-28.827200000000001</v>
      </c>
      <c r="V687">
        <v>-11.8194</v>
      </c>
    </row>
    <row r="688" spans="1:22">
      <c r="A688">
        <v>14640</v>
      </c>
      <c r="B688">
        <v>0</v>
      </c>
      <c r="C688">
        <v>121.53700000000001</v>
      </c>
      <c r="D688">
        <v>-56.506700000000002</v>
      </c>
      <c r="E688">
        <v>-383.49900000000002</v>
      </c>
      <c r="F688">
        <v>-90.830699999999993</v>
      </c>
      <c r="G688">
        <v>28.827200000000001</v>
      </c>
      <c r="H688">
        <v>11.8194</v>
      </c>
      <c r="I688" t="e">
        <f>IF(AND(Tabelle13[[#This Row],[AreaPx]]&gt;0,NOT(Tabelle13[[#This Row],[AreaPx]]="inf")),Tabelle13[[#This Row],[AreaPx]], NA())</f>
        <v>#N/A</v>
      </c>
      <c r="J688">
        <v>0</v>
      </c>
      <c r="K688">
        <v>0</v>
      </c>
      <c r="L688">
        <v>0</v>
      </c>
      <c r="M688">
        <v>20.2013</v>
      </c>
      <c r="N688">
        <v>0</v>
      </c>
      <c r="O688">
        <f>Tabelle13[[#This Row],[Roll]]-+Tabelle13[[#This Row],[Pitch]]</f>
        <v>-17.007800000000003</v>
      </c>
      <c r="P688">
        <f>SQRT(Tabelle13[[#This Row],[X]]^2 + Tabelle13[[#This Row],[Y]]^2 +Tabelle13[[#This Row],[Z]]^2)</f>
        <v>406.24590153611399</v>
      </c>
      <c r="Q688">
        <v>-249.52</v>
      </c>
      <c r="R688">
        <v>19.236499999999999</v>
      </c>
      <c r="S688">
        <v>-153.66900000000001</v>
      </c>
      <c r="T688">
        <v>89.169300000000007</v>
      </c>
      <c r="U688">
        <v>-28.827200000000001</v>
      </c>
      <c r="V688">
        <v>-11.8194</v>
      </c>
    </row>
    <row r="689" spans="1:22">
      <c r="A689">
        <v>14657</v>
      </c>
      <c r="B689">
        <v>0</v>
      </c>
      <c r="C689">
        <v>121.53700000000001</v>
      </c>
      <c r="D689">
        <v>-56.506700000000002</v>
      </c>
      <c r="E689">
        <v>-383.49900000000002</v>
      </c>
      <c r="F689">
        <v>-90.830699999999993</v>
      </c>
      <c r="G689">
        <v>28.827200000000001</v>
      </c>
      <c r="H689">
        <v>11.8194</v>
      </c>
      <c r="I689" t="e">
        <f>IF(AND(Tabelle13[[#This Row],[AreaPx]]&gt;0,NOT(Tabelle13[[#This Row],[AreaPx]]="inf")),Tabelle13[[#This Row],[AreaPx]], NA())</f>
        <v>#N/A</v>
      </c>
      <c r="J689">
        <v>0</v>
      </c>
      <c r="K689">
        <v>0</v>
      </c>
      <c r="L689">
        <v>0</v>
      </c>
      <c r="M689">
        <v>20.2013</v>
      </c>
      <c r="N689">
        <v>0</v>
      </c>
      <c r="O689">
        <f>Tabelle13[[#This Row],[Roll]]-+Tabelle13[[#This Row],[Pitch]]</f>
        <v>-17.007800000000003</v>
      </c>
      <c r="P689">
        <f>SQRT(Tabelle13[[#This Row],[X]]^2 + Tabelle13[[#This Row],[Y]]^2 +Tabelle13[[#This Row],[Z]]^2)</f>
        <v>406.24590153611399</v>
      </c>
      <c r="Q689">
        <v>-249.52</v>
      </c>
      <c r="R689">
        <v>19.236499999999999</v>
      </c>
      <c r="S689">
        <v>-153.66900000000001</v>
      </c>
      <c r="T689">
        <v>89.169300000000007</v>
      </c>
      <c r="U689">
        <v>-28.827200000000001</v>
      </c>
      <c r="V689">
        <v>-11.8194</v>
      </c>
    </row>
    <row r="690" spans="1:22">
      <c r="A690">
        <v>14669</v>
      </c>
      <c r="B690">
        <v>0</v>
      </c>
      <c r="C690">
        <v>121.53700000000001</v>
      </c>
      <c r="D690">
        <v>-56.506700000000002</v>
      </c>
      <c r="E690">
        <v>-383.49900000000002</v>
      </c>
      <c r="F690">
        <v>-90.830699999999993</v>
      </c>
      <c r="G690">
        <v>28.827200000000001</v>
      </c>
      <c r="H690">
        <v>11.8194</v>
      </c>
      <c r="I690" t="e">
        <f>IF(AND(Tabelle13[[#This Row],[AreaPx]]&gt;0,NOT(Tabelle13[[#This Row],[AreaPx]]="inf")),Tabelle13[[#This Row],[AreaPx]], NA())</f>
        <v>#N/A</v>
      </c>
      <c r="J690">
        <v>0</v>
      </c>
      <c r="K690">
        <v>0</v>
      </c>
      <c r="L690">
        <v>0</v>
      </c>
      <c r="M690">
        <v>20.2013</v>
      </c>
      <c r="N690">
        <v>0</v>
      </c>
      <c r="O690">
        <f>Tabelle13[[#This Row],[Roll]]-+Tabelle13[[#This Row],[Pitch]]</f>
        <v>-17.007800000000003</v>
      </c>
      <c r="P690">
        <f>SQRT(Tabelle13[[#This Row],[X]]^2 + Tabelle13[[#This Row],[Y]]^2 +Tabelle13[[#This Row],[Z]]^2)</f>
        <v>406.24590153611399</v>
      </c>
      <c r="Q690">
        <v>-249.52</v>
      </c>
      <c r="R690">
        <v>19.236499999999999</v>
      </c>
      <c r="S690">
        <v>-153.66900000000001</v>
      </c>
      <c r="T690">
        <v>89.169300000000007</v>
      </c>
      <c r="U690">
        <v>-28.827200000000001</v>
      </c>
      <c r="V690">
        <v>-11.8194</v>
      </c>
    </row>
    <row r="691" spans="1:22">
      <c r="A691">
        <v>14679</v>
      </c>
      <c r="B691">
        <v>0</v>
      </c>
      <c r="C691">
        <v>121.53700000000001</v>
      </c>
      <c r="D691">
        <v>-56.506700000000002</v>
      </c>
      <c r="E691">
        <v>-383.49900000000002</v>
      </c>
      <c r="F691">
        <v>-90.830699999999993</v>
      </c>
      <c r="G691">
        <v>28.827200000000001</v>
      </c>
      <c r="H691">
        <v>11.8194</v>
      </c>
      <c r="I691" t="e">
        <f>IF(AND(Tabelle13[[#This Row],[AreaPx]]&gt;0,NOT(Tabelle13[[#This Row],[AreaPx]]="inf")),Tabelle13[[#This Row],[AreaPx]], NA())</f>
        <v>#N/A</v>
      </c>
      <c r="J691">
        <v>0</v>
      </c>
      <c r="K691">
        <v>0</v>
      </c>
      <c r="L691">
        <v>0</v>
      </c>
      <c r="M691">
        <v>20.2013</v>
      </c>
      <c r="N691">
        <v>0</v>
      </c>
      <c r="O691">
        <f>Tabelle13[[#This Row],[Roll]]-+Tabelle13[[#This Row],[Pitch]]</f>
        <v>-17.007800000000003</v>
      </c>
      <c r="P691">
        <f>SQRT(Tabelle13[[#This Row],[X]]^2 + Tabelle13[[#This Row],[Y]]^2 +Tabelle13[[#This Row],[Z]]^2)</f>
        <v>406.24590153611399</v>
      </c>
      <c r="Q691">
        <v>-249.52</v>
      </c>
      <c r="R691">
        <v>19.236499999999999</v>
      </c>
      <c r="S691">
        <v>-153.66900000000001</v>
      </c>
      <c r="T691">
        <v>89.169300000000007</v>
      </c>
      <c r="U691">
        <v>-28.827200000000001</v>
      </c>
      <c r="V691">
        <v>-11.8194</v>
      </c>
    </row>
    <row r="692" spans="1:22">
      <c r="A692">
        <v>14697</v>
      </c>
      <c r="B692">
        <v>0</v>
      </c>
      <c r="C692">
        <v>121.53700000000001</v>
      </c>
      <c r="D692">
        <v>-56.506700000000002</v>
      </c>
      <c r="E692">
        <v>-383.49900000000002</v>
      </c>
      <c r="F692">
        <v>-90.830699999999993</v>
      </c>
      <c r="G692">
        <v>28.827200000000001</v>
      </c>
      <c r="H692">
        <v>11.8194</v>
      </c>
      <c r="I692" t="e">
        <f>IF(AND(Tabelle13[[#This Row],[AreaPx]]&gt;0,NOT(Tabelle13[[#This Row],[AreaPx]]="inf")),Tabelle13[[#This Row],[AreaPx]], NA())</f>
        <v>#N/A</v>
      </c>
      <c r="J692">
        <v>0</v>
      </c>
      <c r="K692">
        <v>0</v>
      </c>
      <c r="L692">
        <v>0</v>
      </c>
      <c r="M692">
        <v>20.2013</v>
      </c>
      <c r="N692">
        <v>0</v>
      </c>
      <c r="O692">
        <f>Tabelle13[[#This Row],[Roll]]-+Tabelle13[[#This Row],[Pitch]]</f>
        <v>-17.007800000000003</v>
      </c>
      <c r="P692">
        <f>SQRT(Tabelle13[[#This Row],[X]]^2 + Tabelle13[[#This Row],[Y]]^2 +Tabelle13[[#This Row],[Z]]^2)</f>
        <v>406.24590153611399</v>
      </c>
      <c r="Q692">
        <v>-249.52</v>
      </c>
      <c r="R692">
        <v>19.236499999999999</v>
      </c>
      <c r="S692">
        <v>-153.66900000000001</v>
      </c>
      <c r="T692">
        <v>89.169300000000007</v>
      </c>
      <c r="U692">
        <v>-28.827200000000001</v>
      </c>
      <c r="V692">
        <v>-11.8194</v>
      </c>
    </row>
    <row r="693" spans="1:22">
      <c r="A693">
        <v>14711</v>
      </c>
      <c r="B693">
        <v>0</v>
      </c>
      <c r="C693">
        <v>121.53700000000001</v>
      </c>
      <c r="D693">
        <v>-56.506700000000002</v>
      </c>
      <c r="E693">
        <v>-383.49900000000002</v>
      </c>
      <c r="F693">
        <v>-90.830699999999993</v>
      </c>
      <c r="G693">
        <v>28.827200000000001</v>
      </c>
      <c r="H693">
        <v>11.8194</v>
      </c>
      <c r="I693" t="e">
        <f>IF(AND(Tabelle13[[#This Row],[AreaPx]]&gt;0,NOT(Tabelle13[[#This Row],[AreaPx]]="inf")),Tabelle13[[#This Row],[AreaPx]], NA())</f>
        <v>#N/A</v>
      </c>
      <c r="J693">
        <v>0</v>
      </c>
      <c r="K693">
        <v>0</v>
      </c>
      <c r="L693">
        <v>0</v>
      </c>
      <c r="M693">
        <v>20.2013</v>
      </c>
      <c r="N693">
        <v>0</v>
      </c>
      <c r="O693">
        <f>Tabelle13[[#This Row],[Roll]]-+Tabelle13[[#This Row],[Pitch]]</f>
        <v>-17.007800000000003</v>
      </c>
      <c r="P693">
        <f>SQRT(Tabelle13[[#This Row],[X]]^2 + Tabelle13[[#This Row],[Y]]^2 +Tabelle13[[#This Row],[Z]]^2)</f>
        <v>406.24590153611399</v>
      </c>
      <c r="Q693">
        <v>-249.52</v>
      </c>
      <c r="R693">
        <v>19.236499999999999</v>
      </c>
      <c r="S693">
        <v>-153.66900000000001</v>
      </c>
      <c r="T693">
        <v>89.169300000000007</v>
      </c>
      <c r="U693">
        <v>-28.827200000000001</v>
      </c>
      <c r="V693">
        <v>-11.8194</v>
      </c>
    </row>
    <row r="694" spans="1:22">
      <c r="A694">
        <v>14728</v>
      </c>
      <c r="B694">
        <v>0</v>
      </c>
      <c r="C694">
        <v>121.53700000000001</v>
      </c>
      <c r="D694">
        <v>-56.506700000000002</v>
      </c>
      <c r="E694">
        <v>-383.49900000000002</v>
      </c>
      <c r="F694">
        <v>-90.830699999999993</v>
      </c>
      <c r="G694">
        <v>28.827200000000001</v>
      </c>
      <c r="H694">
        <v>11.8194</v>
      </c>
      <c r="I694" t="e">
        <f>IF(AND(Tabelle13[[#This Row],[AreaPx]]&gt;0,NOT(Tabelle13[[#This Row],[AreaPx]]="inf")),Tabelle13[[#This Row],[AreaPx]], NA())</f>
        <v>#N/A</v>
      </c>
      <c r="J694">
        <v>0</v>
      </c>
      <c r="K694">
        <v>0</v>
      </c>
      <c r="L694">
        <v>0</v>
      </c>
      <c r="M694">
        <v>20.2013</v>
      </c>
      <c r="N694">
        <v>0</v>
      </c>
      <c r="O694">
        <f>Tabelle13[[#This Row],[Roll]]-+Tabelle13[[#This Row],[Pitch]]</f>
        <v>-17.007800000000003</v>
      </c>
      <c r="P694">
        <f>SQRT(Tabelle13[[#This Row],[X]]^2 + Tabelle13[[#This Row],[Y]]^2 +Tabelle13[[#This Row],[Z]]^2)</f>
        <v>406.24590153611399</v>
      </c>
      <c r="Q694">
        <v>-249.52</v>
      </c>
      <c r="R694">
        <v>19.236499999999999</v>
      </c>
      <c r="S694">
        <v>-153.66900000000001</v>
      </c>
      <c r="T694">
        <v>89.169300000000007</v>
      </c>
      <c r="U694">
        <v>-28.827200000000001</v>
      </c>
      <c r="V694">
        <v>-11.8194</v>
      </c>
    </row>
    <row r="695" spans="1:22">
      <c r="A695">
        <v>14741</v>
      </c>
      <c r="B695">
        <v>0</v>
      </c>
      <c r="C695">
        <v>121.53700000000001</v>
      </c>
      <c r="D695">
        <v>-56.506700000000002</v>
      </c>
      <c r="E695">
        <v>-383.49900000000002</v>
      </c>
      <c r="F695">
        <v>-90.830699999999993</v>
      </c>
      <c r="G695">
        <v>28.827200000000001</v>
      </c>
      <c r="H695">
        <v>11.8194</v>
      </c>
      <c r="I695" t="e">
        <f>IF(AND(Tabelle13[[#This Row],[AreaPx]]&gt;0,NOT(Tabelle13[[#This Row],[AreaPx]]="inf")),Tabelle13[[#This Row],[AreaPx]], NA())</f>
        <v>#N/A</v>
      </c>
      <c r="J695">
        <v>0</v>
      </c>
      <c r="K695">
        <v>0</v>
      </c>
      <c r="L695">
        <v>0</v>
      </c>
      <c r="M695">
        <v>20.2013</v>
      </c>
      <c r="N695">
        <v>0</v>
      </c>
      <c r="O695">
        <f>Tabelle13[[#This Row],[Roll]]-+Tabelle13[[#This Row],[Pitch]]</f>
        <v>-17.007800000000003</v>
      </c>
      <c r="P695">
        <f>SQRT(Tabelle13[[#This Row],[X]]^2 + Tabelle13[[#This Row],[Y]]^2 +Tabelle13[[#This Row],[Z]]^2)</f>
        <v>406.24590153611399</v>
      </c>
      <c r="Q695">
        <v>-249.52</v>
      </c>
      <c r="R695">
        <v>19.236499999999999</v>
      </c>
      <c r="S695">
        <v>-153.66900000000001</v>
      </c>
      <c r="T695">
        <v>89.169300000000007</v>
      </c>
      <c r="U695">
        <v>-28.827200000000001</v>
      </c>
      <c r="V695">
        <v>-11.8194</v>
      </c>
    </row>
    <row r="696" spans="1:22">
      <c r="A696">
        <v>14755</v>
      </c>
      <c r="B696">
        <v>0</v>
      </c>
      <c r="C696">
        <v>121.53700000000001</v>
      </c>
      <c r="D696">
        <v>-56.506700000000002</v>
      </c>
      <c r="E696">
        <v>-383.49900000000002</v>
      </c>
      <c r="F696">
        <v>-90.830699999999993</v>
      </c>
      <c r="G696">
        <v>28.827200000000001</v>
      </c>
      <c r="H696">
        <v>11.8194</v>
      </c>
      <c r="I696" t="e">
        <f>IF(AND(Tabelle13[[#This Row],[AreaPx]]&gt;0,NOT(Tabelle13[[#This Row],[AreaPx]]="inf")),Tabelle13[[#This Row],[AreaPx]], NA())</f>
        <v>#N/A</v>
      </c>
      <c r="J696">
        <v>0</v>
      </c>
      <c r="K696">
        <v>0</v>
      </c>
      <c r="L696">
        <v>0</v>
      </c>
      <c r="M696">
        <v>20.2013</v>
      </c>
      <c r="N696">
        <v>0</v>
      </c>
      <c r="O696">
        <f>Tabelle13[[#This Row],[Roll]]-+Tabelle13[[#This Row],[Pitch]]</f>
        <v>-17.007800000000003</v>
      </c>
      <c r="P696">
        <f>SQRT(Tabelle13[[#This Row],[X]]^2 + Tabelle13[[#This Row],[Y]]^2 +Tabelle13[[#This Row],[Z]]^2)</f>
        <v>406.24590153611399</v>
      </c>
      <c r="Q696">
        <v>-249.52</v>
      </c>
      <c r="R696">
        <v>19.236499999999999</v>
      </c>
      <c r="S696">
        <v>-153.66900000000001</v>
      </c>
      <c r="T696">
        <v>89.169300000000007</v>
      </c>
      <c r="U696">
        <v>-28.827200000000001</v>
      </c>
      <c r="V696">
        <v>-11.8194</v>
      </c>
    </row>
    <row r="697" spans="1:22">
      <c r="A697">
        <v>14771</v>
      </c>
      <c r="B697">
        <v>0</v>
      </c>
      <c r="C697">
        <v>121.53700000000001</v>
      </c>
      <c r="D697">
        <v>-56.506700000000002</v>
      </c>
      <c r="E697">
        <v>-383.49900000000002</v>
      </c>
      <c r="F697">
        <v>-90.830699999999993</v>
      </c>
      <c r="G697">
        <v>28.827200000000001</v>
      </c>
      <c r="H697">
        <v>11.8194</v>
      </c>
      <c r="I697" t="e">
        <f>IF(AND(Tabelle13[[#This Row],[AreaPx]]&gt;0,NOT(Tabelle13[[#This Row],[AreaPx]]="inf")),Tabelle13[[#This Row],[AreaPx]], NA())</f>
        <v>#N/A</v>
      </c>
      <c r="J697">
        <v>0</v>
      </c>
      <c r="K697">
        <v>0</v>
      </c>
      <c r="L697">
        <v>0</v>
      </c>
      <c r="M697">
        <v>20.2013</v>
      </c>
      <c r="N697">
        <v>0</v>
      </c>
      <c r="O697">
        <f>Tabelle13[[#This Row],[Roll]]-+Tabelle13[[#This Row],[Pitch]]</f>
        <v>-17.007800000000003</v>
      </c>
      <c r="P697">
        <f>SQRT(Tabelle13[[#This Row],[X]]^2 + Tabelle13[[#This Row],[Y]]^2 +Tabelle13[[#This Row],[Z]]^2)</f>
        <v>406.24590153611399</v>
      </c>
      <c r="Q697">
        <v>-249.52</v>
      </c>
      <c r="R697">
        <v>19.236499999999999</v>
      </c>
      <c r="S697">
        <v>-153.66900000000001</v>
      </c>
      <c r="T697">
        <v>89.169300000000007</v>
      </c>
      <c r="U697">
        <v>-28.827200000000001</v>
      </c>
      <c r="V697">
        <v>-11.8194</v>
      </c>
    </row>
    <row r="698" spans="1:22">
      <c r="A698">
        <v>14779</v>
      </c>
      <c r="B698">
        <v>0</v>
      </c>
      <c r="C698">
        <v>121.53700000000001</v>
      </c>
      <c r="D698">
        <v>-56.506700000000002</v>
      </c>
      <c r="E698">
        <v>-383.49900000000002</v>
      </c>
      <c r="F698">
        <v>-90.830699999999993</v>
      </c>
      <c r="G698">
        <v>28.827200000000001</v>
      </c>
      <c r="H698">
        <v>11.8194</v>
      </c>
      <c r="I698" t="e">
        <f>IF(AND(Tabelle13[[#This Row],[AreaPx]]&gt;0,NOT(Tabelle13[[#This Row],[AreaPx]]="inf")),Tabelle13[[#This Row],[AreaPx]], NA())</f>
        <v>#N/A</v>
      </c>
      <c r="J698">
        <v>0</v>
      </c>
      <c r="K698">
        <v>0</v>
      </c>
      <c r="L698">
        <v>0</v>
      </c>
      <c r="M698">
        <v>20.2013</v>
      </c>
      <c r="N698">
        <v>0</v>
      </c>
      <c r="O698">
        <f>Tabelle13[[#This Row],[Roll]]-+Tabelle13[[#This Row],[Pitch]]</f>
        <v>-17.007800000000003</v>
      </c>
      <c r="P698">
        <f>SQRT(Tabelle13[[#This Row],[X]]^2 + Tabelle13[[#This Row],[Y]]^2 +Tabelle13[[#This Row],[Z]]^2)</f>
        <v>406.24590153611399</v>
      </c>
      <c r="Q698">
        <v>-249.52</v>
      </c>
      <c r="R698">
        <v>19.236499999999999</v>
      </c>
      <c r="S698">
        <v>-153.66900000000001</v>
      </c>
      <c r="T698">
        <v>89.169300000000007</v>
      </c>
      <c r="U698">
        <v>-28.827200000000001</v>
      </c>
      <c r="V698">
        <v>-11.8194</v>
      </c>
    </row>
    <row r="699" spans="1:22">
      <c r="A699">
        <v>14793</v>
      </c>
      <c r="B699">
        <v>0</v>
      </c>
      <c r="C699">
        <v>121.53700000000001</v>
      </c>
      <c r="D699">
        <v>-56.506700000000002</v>
      </c>
      <c r="E699">
        <v>-383.49900000000002</v>
      </c>
      <c r="F699">
        <v>-90.830699999999993</v>
      </c>
      <c r="G699">
        <v>28.827200000000001</v>
      </c>
      <c r="H699">
        <v>11.8194</v>
      </c>
      <c r="I699" t="e">
        <f>IF(AND(Tabelle13[[#This Row],[AreaPx]]&gt;0,NOT(Tabelle13[[#This Row],[AreaPx]]="inf")),Tabelle13[[#This Row],[AreaPx]], NA())</f>
        <v>#N/A</v>
      </c>
      <c r="J699">
        <v>0</v>
      </c>
      <c r="K699">
        <v>0</v>
      </c>
      <c r="L699">
        <v>0</v>
      </c>
      <c r="M699">
        <v>20.2013</v>
      </c>
      <c r="N699">
        <v>0</v>
      </c>
      <c r="O699">
        <f>Tabelle13[[#This Row],[Roll]]-+Tabelle13[[#This Row],[Pitch]]</f>
        <v>-17.007800000000003</v>
      </c>
      <c r="P699">
        <f>SQRT(Tabelle13[[#This Row],[X]]^2 + Tabelle13[[#This Row],[Y]]^2 +Tabelle13[[#This Row],[Z]]^2)</f>
        <v>406.24590153611399</v>
      </c>
      <c r="Q699">
        <v>-249.52</v>
      </c>
      <c r="R699">
        <v>19.236499999999999</v>
      </c>
      <c r="S699">
        <v>-153.66900000000001</v>
      </c>
      <c r="T699">
        <v>89.169300000000007</v>
      </c>
      <c r="U699">
        <v>-28.827200000000001</v>
      </c>
      <c r="V699">
        <v>-11.8194</v>
      </c>
    </row>
    <row r="700" spans="1:22">
      <c r="A700">
        <v>14807</v>
      </c>
      <c r="B700">
        <v>0</v>
      </c>
      <c r="C700">
        <v>121.53700000000001</v>
      </c>
      <c r="D700">
        <v>-56.506700000000002</v>
      </c>
      <c r="E700">
        <v>-383.49900000000002</v>
      </c>
      <c r="F700">
        <v>-90.830699999999993</v>
      </c>
      <c r="G700">
        <v>28.827200000000001</v>
      </c>
      <c r="H700">
        <v>11.8194</v>
      </c>
      <c r="I700" t="e">
        <f>IF(AND(Tabelle13[[#This Row],[AreaPx]]&gt;0,NOT(Tabelle13[[#This Row],[AreaPx]]="inf")),Tabelle13[[#This Row],[AreaPx]], NA())</f>
        <v>#N/A</v>
      </c>
      <c r="J700">
        <v>0</v>
      </c>
      <c r="K700">
        <v>0</v>
      </c>
      <c r="L700">
        <v>0</v>
      </c>
      <c r="M700">
        <v>20.2013</v>
      </c>
      <c r="N700">
        <v>0</v>
      </c>
      <c r="O700">
        <f>Tabelle13[[#This Row],[Roll]]-+Tabelle13[[#This Row],[Pitch]]</f>
        <v>-17.007800000000003</v>
      </c>
      <c r="P700">
        <f>SQRT(Tabelle13[[#This Row],[X]]^2 + Tabelle13[[#This Row],[Y]]^2 +Tabelle13[[#This Row],[Z]]^2)</f>
        <v>406.24590153611399</v>
      </c>
      <c r="Q700">
        <v>-249.52</v>
      </c>
      <c r="R700">
        <v>19.236499999999999</v>
      </c>
      <c r="S700">
        <v>-153.66900000000001</v>
      </c>
      <c r="T700">
        <v>89.169300000000007</v>
      </c>
      <c r="U700">
        <v>-28.827200000000001</v>
      </c>
      <c r="V700">
        <v>-11.8194</v>
      </c>
    </row>
    <row r="701" spans="1:22">
      <c r="A701">
        <v>14822</v>
      </c>
      <c r="B701">
        <v>0</v>
      </c>
      <c r="C701">
        <v>121.53700000000001</v>
      </c>
      <c r="D701">
        <v>-56.506700000000002</v>
      </c>
      <c r="E701">
        <v>-383.49900000000002</v>
      </c>
      <c r="F701">
        <v>-90.830699999999993</v>
      </c>
      <c r="G701">
        <v>28.827200000000001</v>
      </c>
      <c r="H701">
        <v>11.8194</v>
      </c>
      <c r="I701" t="e">
        <f>IF(AND(Tabelle13[[#This Row],[AreaPx]]&gt;0,NOT(Tabelle13[[#This Row],[AreaPx]]="inf")),Tabelle13[[#This Row],[AreaPx]], NA())</f>
        <v>#N/A</v>
      </c>
      <c r="J701">
        <v>0</v>
      </c>
      <c r="K701">
        <v>0</v>
      </c>
      <c r="L701">
        <v>0</v>
      </c>
      <c r="M701">
        <v>20.2013</v>
      </c>
      <c r="N701">
        <v>0</v>
      </c>
      <c r="O701">
        <f>Tabelle13[[#This Row],[Roll]]-+Tabelle13[[#This Row],[Pitch]]</f>
        <v>-17.007800000000003</v>
      </c>
      <c r="P701">
        <f>SQRT(Tabelle13[[#This Row],[X]]^2 + Tabelle13[[#This Row],[Y]]^2 +Tabelle13[[#This Row],[Z]]^2)</f>
        <v>406.24590153611399</v>
      </c>
      <c r="Q701">
        <v>-249.52</v>
      </c>
      <c r="R701">
        <v>19.236499999999999</v>
      </c>
      <c r="S701">
        <v>-153.66900000000001</v>
      </c>
      <c r="T701">
        <v>89.169300000000007</v>
      </c>
      <c r="U701">
        <v>-28.827200000000001</v>
      </c>
      <c r="V701">
        <v>-11.8194</v>
      </c>
    </row>
    <row r="702" spans="1:22">
      <c r="A702">
        <v>14835</v>
      </c>
      <c r="B702">
        <v>0</v>
      </c>
      <c r="C702">
        <v>121.53700000000001</v>
      </c>
      <c r="D702">
        <v>-56.506700000000002</v>
      </c>
      <c r="E702">
        <v>-383.49900000000002</v>
      </c>
      <c r="F702">
        <v>-90.830699999999993</v>
      </c>
      <c r="G702">
        <v>28.827200000000001</v>
      </c>
      <c r="H702">
        <v>11.8194</v>
      </c>
      <c r="I702" t="e">
        <f>IF(AND(Tabelle13[[#This Row],[AreaPx]]&gt;0,NOT(Tabelle13[[#This Row],[AreaPx]]="inf")),Tabelle13[[#This Row],[AreaPx]], NA())</f>
        <v>#N/A</v>
      </c>
      <c r="J702">
        <v>0</v>
      </c>
      <c r="K702">
        <v>0</v>
      </c>
      <c r="L702">
        <v>0</v>
      </c>
      <c r="M702">
        <v>20.2013</v>
      </c>
      <c r="N702">
        <v>0</v>
      </c>
      <c r="O702">
        <f>Tabelle13[[#This Row],[Roll]]-+Tabelle13[[#This Row],[Pitch]]</f>
        <v>-17.007800000000003</v>
      </c>
      <c r="P702">
        <f>SQRT(Tabelle13[[#This Row],[X]]^2 + Tabelle13[[#This Row],[Y]]^2 +Tabelle13[[#This Row],[Z]]^2)</f>
        <v>406.24590153611399</v>
      </c>
      <c r="Q702">
        <v>-249.52</v>
      </c>
      <c r="R702">
        <v>19.236499999999999</v>
      </c>
      <c r="S702">
        <v>-153.66900000000001</v>
      </c>
      <c r="T702">
        <v>89.169300000000007</v>
      </c>
      <c r="U702">
        <v>-28.827200000000001</v>
      </c>
      <c r="V702">
        <v>-11.8194</v>
      </c>
    </row>
    <row r="703" spans="1:22">
      <c r="A703">
        <v>14846</v>
      </c>
      <c r="B703">
        <v>0</v>
      </c>
      <c r="C703">
        <v>121.53700000000001</v>
      </c>
      <c r="D703">
        <v>-56.506700000000002</v>
      </c>
      <c r="E703">
        <v>-383.49900000000002</v>
      </c>
      <c r="F703">
        <v>-90.830699999999993</v>
      </c>
      <c r="G703">
        <v>28.827200000000001</v>
      </c>
      <c r="H703">
        <v>11.8194</v>
      </c>
      <c r="I703" t="e">
        <f>IF(AND(Tabelle13[[#This Row],[AreaPx]]&gt;0,NOT(Tabelle13[[#This Row],[AreaPx]]="inf")),Tabelle13[[#This Row],[AreaPx]], NA())</f>
        <v>#N/A</v>
      </c>
      <c r="J703">
        <v>0</v>
      </c>
      <c r="K703">
        <v>0</v>
      </c>
      <c r="L703">
        <v>0</v>
      </c>
      <c r="M703">
        <v>20.2013</v>
      </c>
      <c r="N703">
        <v>0</v>
      </c>
      <c r="O703">
        <f>Tabelle13[[#This Row],[Roll]]-+Tabelle13[[#This Row],[Pitch]]</f>
        <v>-17.007800000000003</v>
      </c>
      <c r="P703">
        <f>SQRT(Tabelle13[[#This Row],[X]]^2 + Tabelle13[[#This Row],[Y]]^2 +Tabelle13[[#This Row],[Z]]^2)</f>
        <v>406.24590153611399</v>
      </c>
      <c r="Q703">
        <v>-249.52</v>
      </c>
      <c r="R703">
        <v>19.236499999999999</v>
      </c>
      <c r="S703">
        <v>-153.66900000000001</v>
      </c>
      <c r="T703">
        <v>89.169300000000007</v>
      </c>
      <c r="U703">
        <v>-28.827200000000001</v>
      </c>
      <c r="V703">
        <v>-11.8194</v>
      </c>
    </row>
    <row r="704" spans="1:22">
      <c r="A704">
        <v>14863</v>
      </c>
      <c r="B704">
        <v>0</v>
      </c>
      <c r="C704">
        <v>121.53700000000001</v>
      </c>
      <c r="D704">
        <v>-56.506700000000002</v>
      </c>
      <c r="E704">
        <v>-383.49900000000002</v>
      </c>
      <c r="F704">
        <v>-90.830699999999993</v>
      </c>
      <c r="G704">
        <v>28.827200000000001</v>
      </c>
      <c r="H704">
        <v>11.8194</v>
      </c>
      <c r="I704" t="e">
        <f>IF(AND(Tabelle13[[#This Row],[AreaPx]]&gt;0,NOT(Tabelle13[[#This Row],[AreaPx]]="inf")),Tabelle13[[#This Row],[AreaPx]], NA())</f>
        <v>#N/A</v>
      </c>
      <c r="J704">
        <v>0</v>
      </c>
      <c r="K704">
        <v>0</v>
      </c>
      <c r="L704">
        <v>0</v>
      </c>
      <c r="M704">
        <v>20.2013</v>
      </c>
      <c r="N704">
        <v>0</v>
      </c>
      <c r="O704">
        <f>Tabelle13[[#This Row],[Roll]]-+Tabelle13[[#This Row],[Pitch]]</f>
        <v>-17.007800000000003</v>
      </c>
      <c r="P704">
        <f>SQRT(Tabelle13[[#This Row],[X]]^2 + Tabelle13[[#This Row],[Y]]^2 +Tabelle13[[#This Row],[Z]]^2)</f>
        <v>406.24590153611399</v>
      </c>
      <c r="Q704">
        <v>-249.52</v>
      </c>
      <c r="R704">
        <v>19.236499999999999</v>
      </c>
      <c r="S704">
        <v>-153.66900000000001</v>
      </c>
      <c r="T704">
        <v>89.169300000000007</v>
      </c>
      <c r="U704">
        <v>-28.827200000000001</v>
      </c>
      <c r="V704">
        <v>-11.8194</v>
      </c>
    </row>
    <row r="705" spans="1:22">
      <c r="A705">
        <v>14876</v>
      </c>
      <c r="B705">
        <v>0</v>
      </c>
      <c r="C705">
        <v>121.53700000000001</v>
      </c>
      <c r="D705">
        <v>-56.506700000000002</v>
      </c>
      <c r="E705">
        <v>-383.49900000000002</v>
      </c>
      <c r="F705">
        <v>-90.830699999999993</v>
      </c>
      <c r="G705">
        <v>28.827200000000001</v>
      </c>
      <c r="H705">
        <v>11.8194</v>
      </c>
      <c r="I705" t="e">
        <f>IF(AND(Tabelle13[[#This Row],[AreaPx]]&gt;0,NOT(Tabelle13[[#This Row],[AreaPx]]="inf")),Tabelle13[[#This Row],[AreaPx]], NA())</f>
        <v>#N/A</v>
      </c>
      <c r="J705">
        <v>0</v>
      </c>
      <c r="K705">
        <v>0</v>
      </c>
      <c r="L705">
        <v>0</v>
      </c>
      <c r="M705">
        <v>20.2013</v>
      </c>
      <c r="N705">
        <v>0</v>
      </c>
      <c r="O705">
        <f>Tabelle13[[#This Row],[Roll]]-+Tabelle13[[#This Row],[Pitch]]</f>
        <v>-17.007800000000003</v>
      </c>
      <c r="P705">
        <f>SQRT(Tabelle13[[#This Row],[X]]^2 + Tabelle13[[#This Row],[Y]]^2 +Tabelle13[[#This Row],[Z]]^2)</f>
        <v>406.24590153611399</v>
      </c>
      <c r="Q705">
        <v>-249.52</v>
      </c>
      <c r="R705">
        <v>19.236499999999999</v>
      </c>
      <c r="S705">
        <v>-153.66900000000001</v>
      </c>
      <c r="T705">
        <v>89.169300000000007</v>
      </c>
      <c r="U705">
        <v>-28.827200000000001</v>
      </c>
      <c r="V705">
        <v>-11.8194</v>
      </c>
    </row>
    <row r="706" spans="1:22">
      <c r="A706">
        <v>14893</v>
      </c>
      <c r="B706">
        <v>0</v>
      </c>
      <c r="C706">
        <v>121.53700000000001</v>
      </c>
      <c r="D706">
        <v>-56.506700000000002</v>
      </c>
      <c r="E706">
        <v>-383.49900000000002</v>
      </c>
      <c r="F706">
        <v>-90.830699999999993</v>
      </c>
      <c r="G706">
        <v>28.827200000000001</v>
      </c>
      <c r="H706">
        <v>11.8194</v>
      </c>
      <c r="I706" t="e">
        <f>IF(AND(Tabelle13[[#This Row],[AreaPx]]&gt;0,NOT(Tabelle13[[#This Row],[AreaPx]]="inf")),Tabelle13[[#This Row],[AreaPx]], NA())</f>
        <v>#N/A</v>
      </c>
      <c r="J706">
        <v>0</v>
      </c>
      <c r="K706">
        <v>0</v>
      </c>
      <c r="L706">
        <v>0</v>
      </c>
      <c r="M706">
        <v>20.2013</v>
      </c>
      <c r="N706">
        <v>0</v>
      </c>
      <c r="O706">
        <f>Tabelle13[[#This Row],[Roll]]-+Tabelle13[[#This Row],[Pitch]]</f>
        <v>-17.007800000000003</v>
      </c>
      <c r="P706">
        <f>SQRT(Tabelle13[[#This Row],[X]]^2 + Tabelle13[[#This Row],[Y]]^2 +Tabelle13[[#This Row],[Z]]^2)</f>
        <v>406.24590153611399</v>
      </c>
      <c r="Q706">
        <v>-249.52</v>
      </c>
      <c r="R706">
        <v>19.236499999999999</v>
      </c>
      <c r="S706">
        <v>-153.66900000000001</v>
      </c>
      <c r="T706">
        <v>89.169300000000007</v>
      </c>
      <c r="U706">
        <v>-28.827200000000001</v>
      </c>
      <c r="V706">
        <v>-11.8194</v>
      </c>
    </row>
    <row r="707" spans="1:22">
      <c r="A707">
        <v>14901</v>
      </c>
      <c r="B707">
        <v>0</v>
      </c>
      <c r="C707">
        <v>121.53700000000001</v>
      </c>
      <c r="D707">
        <v>-56.506700000000002</v>
      </c>
      <c r="E707">
        <v>-383.49900000000002</v>
      </c>
      <c r="F707">
        <v>-90.830699999999993</v>
      </c>
      <c r="G707">
        <v>28.827200000000001</v>
      </c>
      <c r="H707">
        <v>11.8194</v>
      </c>
      <c r="I707" t="e">
        <f>IF(AND(Tabelle13[[#This Row],[AreaPx]]&gt;0,NOT(Tabelle13[[#This Row],[AreaPx]]="inf")),Tabelle13[[#This Row],[AreaPx]], NA())</f>
        <v>#N/A</v>
      </c>
      <c r="J707">
        <v>0</v>
      </c>
      <c r="K707">
        <v>0</v>
      </c>
      <c r="L707">
        <v>0</v>
      </c>
      <c r="M707">
        <v>20.2013</v>
      </c>
      <c r="N707">
        <v>0</v>
      </c>
      <c r="O707">
        <f>Tabelle13[[#This Row],[Roll]]-+Tabelle13[[#This Row],[Pitch]]</f>
        <v>-17.007800000000003</v>
      </c>
      <c r="P707">
        <f>SQRT(Tabelle13[[#This Row],[X]]^2 + Tabelle13[[#This Row],[Y]]^2 +Tabelle13[[#This Row],[Z]]^2)</f>
        <v>406.24590153611399</v>
      </c>
      <c r="Q707">
        <v>-249.52</v>
      </c>
      <c r="R707">
        <v>19.236499999999999</v>
      </c>
      <c r="S707">
        <v>-153.66900000000001</v>
      </c>
      <c r="T707">
        <v>89.169300000000007</v>
      </c>
      <c r="U707">
        <v>-28.827200000000001</v>
      </c>
      <c r="V707">
        <v>-11.8194</v>
      </c>
    </row>
    <row r="708" spans="1:22">
      <c r="A708">
        <v>14910</v>
      </c>
      <c r="B708">
        <v>0</v>
      </c>
      <c r="C708">
        <v>121.53700000000001</v>
      </c>
      <c r="D708">
        <v>-56.506700000000002</v>
      </c>
      <c r="E708">
        <v>-383.49900000000002</v>
      </c>
      <c r="F708">
        <v>-90.830699999999993</v>
      </c>
      <c r="G708">
        <v>28.827200000000001</v>
      </c>
      <c r="H708">
        <v>11.8194</v>
      </c>
      <c r="I708" t="e">
        <f>IF(AND(Tabelle13[[#This Row],[AreaPx]]&gt;0,NOT(Tabelle13[[#This Row],[AreaPx]]="inf")),Tabelle13[[#This Row],[AreaPx]], NA())</f>
        <v>#N/A</v>
      </c>
      <c r="J708">
        <v>0</v>
      </c>
      <c r="K708">
        <v>0</v>
      </c>
      <c r="L708">
        <v>0</v>
      </c>
      <c r="M708">
        <v>20.2013</v>
      </c>
      <c r="N708">
        <v>0</v>
      </c>
      <c r="O708">
        <f>Tabelle13[[#This Row],[Roll]]-+Tabelle13[[#This Row],[Pitch]]</f>
        <v>-17.007800000000003</v>
      </c>
      <c r="P708">
        <f>SQRT(Tabelle13[[#This Row],[X]]^2 + Tabelle13[[#This Row],[Y]]^2 +Tabelle13[[#This Row],[Z]]^2)</f>
        <v>406.24590153611399</v>
      </c>
      <c r="Q708">
        <v>-249.52</v>
      </c>
      <c r="R708">
        <v>19.236499999999999</v>
      </c>
      <c r="S708">
        <v>-153.66900000000001</v>
      </c>
      <c r="T708">
        <v>89.169300000000007</v>
      </c>
      <c r="U708">
        <v>-28.827200000000001</v>
      </c>
      <c r="V708">
        <v>-11.8194</v>
      </c>
    </row>
    <row r="709" spans="1:22">
      <c r="A709">
        <v>14928</v>
      </c>
      <c r="B709">
        <v>0</v>
      </c>
      <c r="C709">
        <v>121.53700000000001</v>
      </c>
      <c r="D709">
        <v>-56.506700000000002</v>
      </c>
      <c r="E709">
        <v>-383.49900000000002</v>
      </c>
      <c r="F709">
        <v>-90.830699999999993</v>
      </c>
      <c r="G709">
        <v>28.827200000000001</v>
      </c>
      <c r="H709">
        <v>11.8194</v>
      </c>
      <c r="I709" t="e">
        <f>IF(AND(Tabelle13[[#This Row],[AreaPx]]&gt;0,NOT(Tabelle13[[#This Row],[AreaPx]]="inf")),Tabelle13[[#This Row],[AreaPx]], NA())</f>
        <v>#N/A</v>
      </c>
      <c r="J709">
        <v>0</v>
      </c>
      <c r="K709">
        <v>0</v>
      </c>
      <c r="L709">
        <v>0</v>
      </c>
      <c r="M709">
        <v>20.2013</v>
      </c>
      <c r="N709">
        <v>0</v>
      </c>
      <c r="O709">
        <f>Tabelle13[[#This Row],[Roll]]-+Tabelle13[[#This Row],[Pitch]]</f>
        <v>-17.007800000000003</v>
      </c>
      <c r="P709">
        <f>SQRT(Tabelle13[[#This Row],[X]]^2 + Tabelle13[[#This Row],[Y]]^2 +Tabelle13[[#This Row],[Z]]^2)</f>
        <v>406.24590153611399</v>
      </c>
      <c r="Q709">
        <v>-249.52</v>
      </c>
      <c r="R709">
        <v>19.236499999999999</v>
      </c>
      <c r="S709">
        <v>-153.66900000000001</v>
      </c>
      <c r="T709">
        <v>89.169300000000007</v>
      </c>
      <c r="U709">
        <v>-28.827200000000001</v>
      </c>
      <c r="V709">
        <v>-11.8194</v>
      </c>
    </row>
    <row r="710" spans="1:22">
      <c r="A710">
        <v>14942</v>
      </c>
      <c r="B710">
        <v>0</v>
      </c>
      <c r="C710">
        <v>121.53700000000001</v>
      </c>
      <c r="D710">
        <v>-56.506700000000002</v>
      </c>
      <c r="E710">
        <v>-383.49900000000002</v>
      </c>
      <c r="F710">
        <v>-90.830699999999993</v>
      </c>
      <c r="G710">
        <v>28.827200000000001</v>
      </c>
      <c r="H710">
        <v>11.8194</v>
      </c>
      <c r="I710" t="e">
        <f>IF(AND(Tabelle13[[#This Row],[AreaPx]]&gt;0,NOT(Tabelle13[[#This Row],[AreaPx]]="inf")),Tabelle13[[#This Row],[AreaPx]], NA())</f>
        <v>#N/A</v>
      </c>
      <c r="J710">
        <v>0</v>
      </c>
      <c r="K710">
        <v>0</v>
      </c>
      <c r="L710">
        <v>0</v>
      </c>
      <c r="M710">
        <v>20.2013</v>
      </c>
      <c r="N710">
        <v>0</v>
      </c>
      <c r="O710">
        <f>Tabelle13[[#This Row],[Roll]]-+Tabelle13[[#This Row],[Pitch]]</f>
        <v>-17.007800000000003</v>
      </c>
      <c r="P710">
        <f>SQRT(Tabelle13[[#This Row],[X]]^2 + Tabelle13[[#This Row],[Y]]^2 +Tabelle13[[#This Row],[Z]]^2)</f>
        <v>406.24590153611399</v>
      </c>
      <c r="Q710">
        <v>-249.52</v>
      </c>
      <c r="R710">
        <v>19.236499999999999</v>
      </c>
      <c r="S710">
        <v>-153.66900000000001</v>
      </c>
      <c r="T710">
        <v>89.169300000000007</v>
      </c>
      <c r="U710">
        <v>-28.827200000000001</v>
      </c>
      <c r="V710">
        <v>-11.8194</v>
      </c>
    </row>
    <row r="711" spans="1:22">
      <c r="A711">
        <v>14957</v>
      </c>
      <c r="B711">
        <v>0</v>
      </c>
      <c r="C711">
        <v>121.53700000000001</v>
      </c>
      <c r="D711">
        <v>-56.506700000000002</v>
      </c>
      <c r="E711">
        <v>-383.49900000000002</v>
      </c>
      <c r="F711">
        <v>-90.830699999999993</v>
      </c>
      <c r="G711">
        <v>28.827200000000001</v>
      </c>
      <c r="H711">
        <v>11.8194</v>
      </c>
      <c r="I711" t="e">
        <f>IF(AND(Tabelle13[[#This Row],[AreaPx]]&gt;0,NOT(Tabelle13[[#This Row],[AreaPx]]="inf")),Tabelle13[[#This Row],[AreaPx]], NA())</f>
        <v>#N/A</v>
      </c>
      <c r="J711">
        <v>0</v>
      </c>
      <c r="K711">
        <v>0</v>
      </c>
      <c r="L711">
        <v>0</v>
      </c>
      <c r="M711">
        <v>20.2013</v>
      </c>
      <c r="N711">
        <v>0</v>
      </c>
      <c r="O711">
        <f>Tabelle13[[#This Row],[Roll]]-+Tabelle13[[#This Row],[Pitch]]</f>
        <v>-17.007800000000003</v>
      </c>
      <c r="P711">
        <f>SQRT(Tabelle13[[#This Row],[X]]^2 + Tabelle13[[#This Row],[Y]]^2 +Tabelle13[[#This Row],[Z]]^2)</f>
        <v>406.24590153611399</v>
      </c>
      <c r="Q711">
        <v>-249.52</v>
      </c>
      <c r="R711">
        <v>19.236499999999999</v>
      </c>
      <c r="S711">
        <v>-153.66900000000001</v>
      </c>
      <c r="T711">
        <v>89.169300000000007</v>
      </c>
      <c r="U711">
        <v>-28.827200000000001</v>
      </c>
      <c r="V711">
        <v>-11.8194</v>
      </c>
    </row>
    <row r="712" spans="1:22">
      <c r="A712">
        <v>14971</v>
      </c>
      <c r="B712">
        <v>0</v>
      </c>
      <c r="C712">
        <v>121.53700000000001</v>
      </c>
      <c r="D712">
        <v>-56.506700000000002</v>
      </c>
      <c r="E712">
        <v>-383.49900000000002</v>
      </c>
      <c r="F712">
        <v>-90.830699999999993</v>
      </c>
      <c r="G712">
        <v>28.827200000000001</v>
      </c>
      <c r="H712">
        <v>11.8194</v>
      </c>
      <c r="I712" t="e">
        <f>IF(AND(Tabelle13[[#This Row],[AreaPx]]&gt;0,NOT(Tabelle13[[#This Row],[AreaPx]]="inf")),Tabelle13[[#This Row],[AreaPx]], NA())</f>
        <v>#N/A</v>
      </c>
      <c r="J712">
        <v>0</v>
      </c>
      <c r="K712">
        <v>0</v>
      </c>
      <c r="L712">
        <v>0</v>
      </c>
      <c r="M712">
        <v>20.2013</v>
      </c>
      <c r="N712">
        <v>0</v>
      </c>
      <c r="O712">
        <f>Tabelle13[[#This Row],[Roll]]-+Tabelle13[[#This Row],[Pitch]]</f>
        <v>-17.007800000000003</v>
      </c>
      <c r="P712">
        <f>SQRT(Tabelle13[[#This Row],[X]]^2 + Tabelle13[[#This Row],[Y]]^2 +Tabelle13[[#This Row],[Z]]^2)</f>
        <v>406.24590153611399</v>
      </c>
      <c r="Q712">
        <v>-249.52</v>
      </c>
      <c r="R712">
        <v>19.236499999999999</v>
      </c>
      <c r="S712">
        <v>-153.66900000000001</v>
      </c>
      <c r="T712">
        <v>89.169300000000007</v>
      </c>
      <c r="U712">
        <v>-28.827200000000001</v>
      </c>
      <c r="V712">
        <v>-11.8194</v>
      </c>
    </row>
    <row r="713" spans="1:22">
      <c r="A713">
        <v>14979</v>
      </c>
      <c r="B713">
        <v>0</v>
      </c>
      <c r="C713">
        <v>121.53700000000001</v>
      </c>
      <c r="D713">
        <v>-56.506700000000002</v>
      </c>
      <c r="E713">
        <v>-383.49900000000002</v>
      </c>
      <c r="F713">
        <v>-90.830699999999993</v>
      </c>
      <c r="G713">
        <v>28.827200000000001</v>
      </c>
      <c r="H713">
        <v>11.8194</v>
      </c>
      <c r="I713" t="e">
        <f>IF(AND(Tabelle13[[#This Row],[AreaPx]]&gt;0,NOT(Tabelle13[[#This Row],[AreaPx]]="inf")),Tabelle13[[#This Row],[AreaPx]], NA())</f>
        <v>#N/A</v>
      </c>
      <c r="J713">
        <v>0</v>
      </c>
      <c r="K713">
        <v>0</v>
      </c>
      <c r="L713">
        <v>0</v>
      </c>
      <c r="M713">
        <v>20.2013</v>
      </c>
      <c r="N713">
        <v>0</v>
      </c>
      <c r="O713">
        <f>Tabelle13[[#This Row],[Roll]]-+Tabelle13[[#This Row],[Pitch]]</f>
        <v>-17.007800000000003</v>
      </c>
      <c r="P713">
        <f>SQRT(Tabelle13[[#This Row],[X]]^2 + Tabelle13[[#This Row],[Y]]^2 +Tabelle13[[#This Row],[Z]]^2)</f>
        <v>406.24590153611399</v>
      </c>
      <c r="Q713">
        <v>-249.52</v>
      </c>
      <c r="R713">
        <v>19.236499999999999</v>
      </c>
      <c r="S713">
        <v>-153.66900000000001</v>
      </c>
      <c r="T713">
        <v>89.169300000000007</v>
      </c>
      <c r="U713">
        <v>-28.827200000000001</v>
      </c>
      <c r="V713">
        <v>-11.8194</v>
      </c>
    </row>
    <row r="714" spans="1:22">
      <c r="A714">
        <v>14993</v>
      </c>
      <c r="B714">
        <v>0</v>
      </c>
      <c r="C714">
        <v>121.53700000000001</v>
      </c>
      <c r="D714">
        <v>-56.506700000000002</v>
      </c>
      <c r="E714">
        <v>-383.49900000000002</v>
      </c>
      <c r="F714">
        <v>-90.830699999999993</v>
      </c>
      <c r="G714">
        <v>28.827200000000001</v>
      </c>
      <c r="H714">
        <v>11.8194</v>
      </c>
      <c r="I714" t="e">
        <f>IF(AND(Tabelle13[[#This Row],[AreaPx]]&gt;0,NOT(Tabelle13[[#This Row],[AreaPx]]="inf")),Tabelle13[[#This Row],[AreaPx]], NA())</f>
        <v>#N/A</v>
      </c>
      <c r="J714">
        <v>0</v>
      </c>
      <c r="K714">
        <v>0</v>
      </c>
      <c r="L714">
        <v>0</v>
      </c>
      <c r="M714">
        <v>20.2013</v>
      </c>
      <c r="N714">
        <v>0</v>
      </c>
      <c r="O714">
        <f>Tabelle13[[#This Row],[Roll]]-+Tabelle13[[#This Row],[Pitch]]</f>
        <v>-17.007800000000003</v>
      </c>
      <c r="P714">
        <f>SQRT(Tabelle13[[#This Row],[X]]^2 + Tabelle13[[#This Row],[Y]]^2 +Tabelle13[[#This Row],[Z]]^2)</f>
        <v>406.24590153611399</v>
      </c>
      <c r="Q714">
        <v>-249.52</v>
      </c>
      <c r="R714">
        <v>19.236499999999999</v>
      </c>
      <c r="S714">
        <v>-153.66900000000001</v>
      </c>
      <c r="T714">
        <v>89.169300000000007</v>
      </c>
      <c r="U714">
        <v>-28.827200000000001</v>
      </c>
      <c r="V714">
        <v>-11.8194</v>
      </c>
    </row>
    <row r="715" spans="1:22">
      <c r="A715">
        <v>15007</v>
      </c>
      <c r="B715">
        <v>0</v>
      </c>
      <c r="C715">
        <v>121.53700000000001</v>
      </c>
      <c r="D715">
        <v>-56.506700000000002</v>
      </c>
      <c r="E715">
        <v>-383.49900000000002</v>
      </c>
      <c r="F715">
        <v>-90.830699999999993</v>
      </c>
      <c r="G715">
        <v>28.827200000000001</v>
      </c>
      <c r="H715">
        <v>11.8194</v>
      </c>
      <c r="I715" t="e">
        <f>IF(AND(Tabelle13[[#This Row],[AreaPx]]&gt;0,NOT(Tabelle13[[#This Row],[AreaPx]]="inf")),Tabelle13[[#This Row],[AreaPx]], NA())</f>
        <v>#N/A</v>
      </c>
      <c r="J715">
        <v>0</v>
      </c>
      <c r="K715">
        <v>0</v>
      </c>
      <c r="L715">
        <v>0</v>
      </c>
      <c r="M715">
        <v>20.2013</v>
      </c>
      <c r="N715">
        <v>0</v>
      </c>
      <c r="O715">
        <f>Tabelle13[[#This Row],[Roll]]-+Tabelle13[[#This Row],[Pitch]]</f>
        <v>-17.007800000000003</v>
      </c>
      <c r="P715">
        <f>SQRT(Tabelle13[[#This Row],[X]]^2 + Tabelle13[[#This Row],[Y]]^2 +Tabelle13[[#This Row],[Z]]^2)</f>
        <v>406.24590153611399</v>
      </c>
      <c r="Q715">
        <v>-249.52</v>
      </c>
      <c r="R715">
        <v>19.236499999999999</v>
      </c>
      <c r="S715">
        <v>-153.66900000000001</v>
      </c>
      <c r="T715">
        <v>89.169300000000007</v>
      </c>
      <c r="U715">
        <v>-28.827200000000001</v>
      </c>
      <c r="V715">
        <v>-11.8194</v>
      </c>
    </row>
    <row r="716" spans="1:22">
      <c r="A716">
        <v>15025</v>
      </c>
      <c r="B716">
        <v>0</v>
      </c>
      <c r="C716">
        <v>121.53700000000001</v>
      </c>
      <c r="D716">
        <v>-56.506700000000002</v>
      </c>
      <c r="E716">
        <v>-383.49900000000002</v>
      </c>
      <c r="F716">
        <v>-90.830699999999993</v>
      </c>
      <c r="G716">
        <v>28.827200000000001</v>
      </c>
      <c r="H716">
        <v>11.8194</v>
      </c>
      <c r="I716" t="e">
        <f>IF(AND(Tabelle13[[#This Row],[AreaPx]]&gt;0,NOT(Tabelle13[[#This Row],[AreaPx]]="inf")),Tabelle13[[#This Row],[AreaPx]], NA())</f>
        <v>#N/A</v>
      </c>
      <c r="J716">
        <v>0</v>
      </c>
      <c r="K716">
        <v>0</v>
      </c>
      <c r="L716">
        <v>0</v>
      </c>
      <c r="M716">
        <v>20.2013</v>
      </c>
      <c r="N716">
        <v>0</v>
      </c>
      <c r="O716">
        <f>Tabelle13[[#This Row],[Roll]]-+Tabelle13[[#This Row],[Pitch]]</f>
        <v>-17.007800000000003</v>
      </c>
      <c r="P716">
        <f>SQRT(Tabelle13[[#This Row],[X]]^2 + Tabelle13[[#This Row],[Y]]^2 +Tabelle13[[#This Row],[Z]]^2)</f>
        <v>406.24590153611399</v>
      </c>
      <c r="Q716">
        <v>-249.52</v>
      </c>
      <c r="R716">
        <v>19.236499999999999</v>
      </c>
      <c r="S716">
        <v>-153.66900000000001</v>
      </c>
      <c r="T716">
        <v>89.169300000000007</v>
      </c>
      <c r="U716">
        <v>-28.827200000000001</v>
      </c>
      <c r="V716">
        <v>-11.8194</v>
      </c>
    </row>
    <row r="717" spans="1:22">
      <c r="A717">
        <v>15036</v>
      </c>
      <c r="B717">
        <v>0</v>
      </c>
      <c r="C717">
        <v>121.53700000000001</v>
      </c>
      <c r="D717">
        <v>-56.506700000000002</v>
      </c>
      <c r="E717">
        <v>-383.49900000000002</v>
      </c>
      <c r="F717">
        <v>-90.830699999999993</v>
      </c>
      <c r="G717">
        <v>28.827200000000001</v>
      </c>
      <c r="H717">
        <v>11.8194</v>
      </c>
      <c r="I717" t="e">
        <f>IF(AND(Tabelle13[[#This Row],[AreaPx]]&gt;0,NOT(Tabelle13[[#This Row],[AreaPx]]="inf")),Tabelle13[[#This Row],[AreaPx]], NA())</f>
        <v>#N/A</v>
      </c>
      <c r="J717">
        <v>0</v>
      </c>
      <c r="K717">
        <v>0</v>
      </c>
      <c r="L717">
        <v>0</v>
      </c>
      <c r="M717">
        <v>20.2013</v>
      </c>
      <c r="N717">
        <v>0</v>
      </c>
      <c r="O717">
        <f>Tabelle13[[#This Row],[Roll]]-+Tabelle13[[#This Row],[Pitch]]</f>
        <v>-17.007800000000003</v>
      </c>
      <c r="P717">
        <f>SQRT(Tabelle13[[#This Row],[X]]^2 + Tabelle13[[#This Row],[Y]]^2 +Tabelle13[[#This Row],[Z]]^2)</f>
        <v>406.24590153611399</v>
      </c>
      <c r="Q717">
        <v>-249.52</v>
      </c>
      <c r="R717">
        <v>19.236499999999999</v>
      </c>
      <c r="S717">
        <v>-153.66900000000001</v>
      </c>
      <c r="T717">
        <v>89.169300000000007</v>
      </c>
      <c r="U717">
        <v>-28.827200000000001</v>
      </c>
      <c r="V717">
        <v>-11.8194</v>
      </c>
    </row>
    <row r="718" spans="1:22">
      <c r="A718">
        <v>15048</v>
      </c>
      <c r="B718">
        <v>0</v>
      </c>
      <c r="C718">
        <v>121.53700000000001</v>
      </c>
      <c r="D718">
        <v>-56.506700000000002</v>
      </c>
      <c r="E718">
        <v>-383.49900000000002</v>
      </c>
      <c r="F718">
        <v>-90.830699999999993</v>
      </c>
      <c r="G718">
        <v>28.827200000000001</v>
      </c>
      <c r="H718">
        <v>11.8194</v>
      </c>
      <c r="I718" t="e">
        <f>IF(AND(Tabelle13[[#This Row],[AreaPx]]&gt;0,NOT(Tabelle13[[#This Row],[AreaPx]]="inf")),Tabelle13[[#This Row],[AreaPx]], NA())</f>
        <v>#N/A</v>
      </c>
      <c r="J718">
        <v>0</v>
      </c>
      <c r="K718">
        <v>0</v>
      </c>
      <c r="L718">
        <v>0</v>
      </c>
      <c r="M718">
        <v>20.2013</v>
      </c>
      <c r="N718">
        <v>0</v>
      </c>
      <c r="O718">
        <f>Tabelle13[[#This Row],[Roll]]-+Tabelle13[[#This Row],[Pitch]]</f>
        <v>-17.007800000000003</v>
      </c>
      <c r="P718">
        <f>SQRT(Tabelle13[[#This Row],[X]]^2 + Tabelle13[[#This Row],[Y]]^2 +Tabelle13[[#This Row],[Z]]^2)</f>
        <v>406.24590153611399</v>
      </c>
      <c r="Q718">
        <v>-249.52</v>
      </c>
      <c r="R718">
        <v>19.236499999999999</v>
      </c>
      <c r="S718">
        <v>-153.66900000000001</v>
      </c>
      <c r="T718">
        <v>89.169300000000007</v>
      </c>
      <c r="U718">
        <v>-28.827200000000001</v>
      </c>
      <c r="V718">
        <v>-11.8194</v>
      </c>
    </row>
    <row r="719" spans="1:22">
      <c r="A719">
        <v>15065</v>
      </c>
      <c r="B719">
        <v>0</v>
      </c>
      <c r="C719">
        <v>121.53700000000001</v>
      </c>
      <c r="D719">
        <v>-56.506700000000002</v>
      </c>
      <c r="E719">
        <v>-383.49900000000002</v>
      </c>
      <c r="F719">
        <v>-90.830699999999993</v>
      </c>
      <c r="G719">
        <v>28.827200000000001</v>
      </c>
      <c r="H719">
        <v>11.8194</v>
      </c>
      <c r="I719" t="e">
        <f>IF(AND(Tabelle13[[#This Row],[AreaPx]]&gt;0,NOT(Tabelle13[[#This Row],[AreaPx]]="inf")),Tabelle13[[#This Row],[AreaPx]], NA())</f>
        <v>#N/A</v>
      </c>
      <c r="J719">
        <v>0</v>
      </c>
      <c r="K719">
        <v>0</v>
      </c>
      <c r="L719">
        <v>0</v>
      </c>
      <c r="M719">
        <v>20.2013</v>
      </c>
      <c r="N719">
        <v>0</v>
      </c>
      <c r="O719">
        <f>Tabelle13[[#This Row],[Roll]]-+Tabelle13[[#This Row],[Pitch]]</f>
        <v>-17.007800000000003</v>
      </c>
      <c r="P719">
        <f>SQRT(Tabelle13[[#This Row],[X]]^2 + Tabelle13[[#This Row],[Y]]^2 +Tabelle13[[#This Row],[Z]]^2)</f>
        <v>406.24590153611399</v>
      </c>
      <c r="Q719">
        <v>-249.52</v>
      </c>
      <c r="R719">
        <v>19.236499999999999</v>
      </c>
      <c r="S719">
        <v>-153.66900000000001</v>
      </c>
      <c r="T719">
        <v>89.169300000000007</v>
      </c>
      <c r="U719">
        <v>-28.827200000000001</v>
      </c>
      <c r="V719">
        <v>-11.8194</v>
      </c>
    </row>
    <row r="720" spans="1:22">
      <c r="A720">
        <v>15078</v>
      </c>
      <c r="B720">
        <v>0</v>
      </c>
      <c r="C720">
        <v>121.53700000000001</v>
      </c>
      <c r="D720">
        <v>-56.506700000000002</v>
      </c>
      <c r="E720">
        <v>-383.49900000000002</v>
      </c>
      <c r="F720">
        <v>-90.830699999999993</v>
      </c>
      <c r="G720">
        <v>28.827200000000001</v>
      </c>
      <c r="H720">
        <v>11.8194</v>
      </c>
      <c r="I720" t="e">
        <f>IF(AND(Tabelle13[[#This Row],[AreaPx]]&gt;0,NOT(Tabelle13[[#This Row],[AreaPx]]="inf")),Tabelle13[[#This Row],[AreaPx]], NA())</f>
        <v>#N/A</v>
      </c>
      <c r="J720">
        <v>0</v>
      </c>
      <c r="K720">
        <v>0</v>
      </c>
      <c r="L720">
        <v>0</v>
      </c>
      <c r="M720">
        <v>20.2013</v>
      </c>
      <c r="N720">
        <v>0</v>
      </c>
      <c r="O720">
        <f>Tabelle13[[#This Row],[Roll]]-+Tabelle13[[#This Row],[Pitch]]</f>
        <v>-17.007800000000003</v>
      </c>
      <c r="P720">
        <f>SQRT(Tabelle13[[#This Row],[X]]^2 + Tabelle13[[#This Row],[Y]]^2 +Tabelle13[[#This Row],[Z]]^2)</f>
        <v>406.24590153611399</v>
      </c>
      <c r="Q720">
        <v>-249.52</v>
      </c>
      <c r="R720">
        <v>19.236499999999999</v>
      </c>
      <c r="S720">
        <v>-153.66900000000001</v>
      </c>
      <c r="T720">
        <v>89.169300000000007</v>
      </c>
      <c r="U720">
        <v>-28.827200000000001</v>
      </c>
      <c r="V720">
        <v>-11.8194</v>
      </c>
    </row>
    <row r="721" spans="1:22">
      <c r="A721">
        <v>15095</v>
      </c>
      <c r="B721">
        <v>0</v>
      </c>
      <c r="C721">
        <v>121.53700000000001</v>
      </c>
      <c r="D721">
        <v>-56.506700000000002</v>
      </c>
      <c r="E721">
        <v>-383.49900000000002</v>
      </c>
      <c r="F721">
        <v>-90.830699999999993</v>
      </c>
      <c r="G721">
        <v>28.827200000000001</v>
      </c>
      <c r="H721">
        <v>11.8194</v>
      </c>
      <c r="I721" t="e">
        <f>IF(AND(Tabelle13[[#This Row],[AreaPx]]&gt;0,NOT(Tabelle13[[#This Row],[AreaPx]]="inf")),Tabelle13[[#This Row],[AreaPx]], NA())</f>
        <v>#N/A</v>
      </c>
      <c r="J721">
        <v>0</v>
      </c>
      <c r="K721">
        <v>0</v>
      </c>
      <c r="L721">
        <v>0</v>
      </c>
      <c r="M721">
        <v>20.2013</v>
      </c>
      <c r="N721">
        <v>0</v>
      </c>
      <c r="O721">
        <f>Tabelle13[[#This Row],[Roll]]-+Tabelle13[[#This Row],[Pitch]]</f>
        <v>-17.007800000000003</v>
      </c>
      <c r="P721">
        <f>SQRT(Tabelle13[[#This Row],[X]]^2 + Tabelle13[[#This Row],[Y]]^2 +Tabelle13[[#This Row],[Z]]^2)</f>
        <v>406.24590153611399</v>
      </c>
      <c r="Q721">
        <v>-249.52</v>
      </c>
      <c r="R721">
        <v>19.236499999999999</v>
      </c>
      <c r="S721">
        <v>-153.66900000000001</v>
      </c>
      <c r="T721">
        <v>89.169300000000007</v>
      </c>
      <c r="U721">
        <v>-28.827200000000001</v>
      </c>
      <c r="V721">
        <v>-11.8194</v>
      </c>
    </row>
    <row r="722" spans="1:22">
      <c r="A722">
        <v>15108</v>
      </c>
      <c r="B722">
        <v>0</v>
      </c>
      <c r="C722">
        <v>121.53700000000001</v>
      </c>
      <c r="D722">
        <v>-56.506700000000002</v>
      </c>
      <c r="E722">
        <v>-383.49900000000002</v>
      </c>
      <c r="F722">
        <v>-90.830699999999993</v>
      </c>
      <c r="G722">
        <v>28.827200000000001</v>
      </c>
      <c r="H722">
        <v>11.8194</v>
      </c>
      <c r="I722" t="e">
        <f>IF(AND(Tabelle13[[#This Row],[AreaPx]]&gt;0,NOT(Tabelle13[[#This Row],[AreaPx]]="inf")),Tabelle13[[#This Row],[AreaPx]], NA())</f>
        <v>#N/A</v>
      </c>
      <c r="J722">
        <v>0</v>
      </c>
      <c r="K722">
        <v>0</v>
      </c>
      <c r="L722">
        <v>0</v>
      </c>
      <c r="M722">
        <v>20.2013</v>
      </c>
      <c r="N722">
        <v>0</v>
      </c>
      <c r="O722">
        <f>Tabelle13[[#This Row],[Roll]]-+Tabelle13[[#This Row],[Pitch]]</f>
        <v>-17.007800000000003</v>
      </c>
      <c r="P722">
        <f>SQRT(Tabelle13[[#This Row],[X]]^2 + Tabelle13[[#This Row],[Y]]^2 +Tabelle13[[#This Row],[Z]]^2)</f>
        <v>406.24590153611399</v>
      </c>
      <c r="Q722">
        <v>-249.52</v>
      </c>
      <c r="R722">
        <v>19.236499999999999</v>
      </c>
      <c r="S722">
        <v>-153.66900000000001</v>
      </c>
      <c r="T722">
        <v>89.169300000000007</v>
      </c>
      <c r="U722">
        <v>-28.827200000000001</v>
      </c>
      <c r="V722">
        <v>-11.8194</v>
      </c>
    </row>
    <row r="723" spans="1:22">
      <c r="A723">
        <v>15125</v>
      </c>
      <c r="B723">
        <v>0</v>
      </c>
      <c r="C723">
        <v>121.53700000000001</v>
      </c>
      <c r="D723">
        <v>-56.506700000000002</v>
      </c>
      <c r="E723">
        <v>-383.49900000000002</v>
      </c>
      <c r="F723">
        <v>-90.830699999999993</v>
      </c>
      <c r="G723">
        <v>28.827200000000001</v>
      </c>
      <c r="H723">
        <v>11.8194</v>
      </c>
      <c r="I723" t="e">
        <f>IF(AND(Tabelle13[[#This Row],[AreaPx]]&gt;0,NOT(Tabelle13[[#This Row],[AreaPx]]="inf")),Tabelle13[[#This Row],[AreaPx]], NA())</f>
        <v>#N/A</v>
      </c>
      <c r="J723">
        <v>0</v>
      </c>
      <c r="K723">
        <v>0</v>
      </c>
      <c r="L723">
        <v>0</v>
      </c>
      <c r="M723">
        <v>20.2013</v>
      </c>
      <c r="N723">
        <v>0</v>
      </c>
      <c r="O723">
        <f>Tabelle13[[#This Row],[Roll]]-+Tabelle13[[#This Row],[Pitch]]</f>
        <v>-17.007800000000003</v>
      </c>
      <c r="P723">
        <f>SQRT(Tabelle13[[#This Row],[X]]^2 + Tabelle13[[#This Row],[Y]]^2 +Tabelle13[[#This Row],[Z]]^2)</f>
        <v>406.24590153611399</v>
      </c>
      <c r="Q723">
        <v>-249.52</v>
      </c>
      <c r="R723">
        <v>19.236499999999999</v>
      </c>
      <c r="S723">
        <v>-153.66900000000001</v>
      </c>
      <c r="T723">
        <v>89.169300000000007</v>
      </c>
      <c r="U723">
        <v>-28.827200000000001</v>
      </c>
      <c r="V723">
        <v>-11.8194</v>
      </c>
    </row>
    <row r="724" spans="1:22">
      <c r="A724">
        <v>15132</v>
      </c>
      <c r="B724">
        <v>0</v>
      </c>
      <c r="C724">
        <v>121.53700000000001</v>
      </c>
      <c r="D724">
        <v>-56.506700000000002</v>
      </c>
      <c r="E724">
        <v>-383.49900000000002</v>
      </c>
      <c r="F724">
        <v>-90.830699999999993</v>
      </c>
      <c r="G724">
        <v>28.827200000000001</v>
      </c>
      <c r="H724">
        <v>11.8194</v>
      </c>
      <c r="I724" t="e">
        <f>IF(AND(Tabelle13[[#This Row],[AreaPx]]&gt;0,NOT(Tabelle13[[#This Row],[AreaPx]]="inf")),Tabelle13[[#This Row],[AreaPx]], NA())</f>
        <v>#N/A</v>
      </c>
      <c r="J724">
        <v>0</v>
      </c>
      <c r="K724">
        <v>0</v>
      </c>
      <c r="L724">
        <v>0</v>
      </c>
      <c r="M724">
        <v>20.2013</v>
      </c>
      <c r="N724">
        <v>0</v>
      </c>
      <c r="O724">
        <f>Tabelle13[[#This Row],[Roll]]-+Tabelle13[[#This Row],[Pitch]]</f>
        <v>-17.007800000000003</v>
      </c>
      <c r="P724">
        <f>SQRT(Tabelle13[[#This Row],[X]]^2 + Tabelle13[[#This Row],[Y]]^2 +Tabelle13[[#This Row],[Z]]^2)</f>
        <v>406.24590153611399</v>
      </c>
      <c r="Q724">
        <v>-249.52</v>
      </c>
      <c r="R724">
        <v>19.236499999999999</v>
      </c>
      <c r="S724">
        <v>-153.66900000000001</v>
      </c>
      <c r="T724">
        <v>89.169300000000007</v>
      </c>
      <c r="U724">
        <v>-28.827200000000001</v>
      </c>
      <c r="V724">
        <v>-11.8194</v>
      </c>
    </row>
    <row r="725" spans="1:22">
      <c r="A725">
        <v>15144</v>
      </c>
      <c r="B725">
        <v>0</v>
      </c>
      <c r="C725">
        <v>121.53700000000001</v>
      </c>
      <c r="D725">
        <v>-56.506700000000002</v>
      </c>
      <c r="E725">
        <v>-383.49900000000002</v>
      </c>
      <c r="F725">
        <v>-90.830699999999993</v>
      </c>
      <c r="G725">
        <v>28.827200000000001</v>
      </c>
      <c r="H725">
        <v>11.8194</v>
      </c>
      <c r="I725" t="e">
        <f>IF(AND(Tabelle13[[#This Row],[AreaPx]]&gt;0,NOT(Tabelle13[[#This Row],[AreaPx]]="inf")),Tabelle13[[#This Row],[AreaPx]], NA())</f>
        <v>#N/A</v>
      </c>
      <c r="J725">
        <v>0</v>
      </c>
      <c r="K725">
        <v>0</v>
      </c>
      <c r="L725">
        <v>0</v>
      </c>
      <c r="M725">
        <v>20.2013</v>
      </c>
      <c r="N725">
        <v>0</v>
      </c>
      <c r="O725">
        <f>Tabelle13[[#This Row],[Roll]]-+Tabelle13[[#This Row],[Pitch]]</f>
        <v>-17.007800000000003</v>
      </c>
      <c r="P725">
        <f>SQRT(Tabelle13[[#This Row],[X]]^2 + Tabelle13[[#This Row],[Y]]^2 +Tabelle13[[#This Row],[Z]]^2)</f>
        <v>406.24590153611399</v>
      </c>
      <c r="Q725">
        <v>-249.52</v>
      </c>
      <c r="R725">
        <v>19.236499999999999</v>
      </c>
      <c r="S725">
        <v>-153.66900000000001</v>
      </c>
      <c r="T725">
        <v>89.169300000000007</v>
      </c>
      <c r="U725">
        <v>-28.827200000000001</v>
      </c>
      <c r="V725">
        <v>-11.8194</v>
      </c>
    </row>
    <row r="726" spans="1:22">
      <c r="A726">
        <v>15157</v>
      </c>
      <c r="B726">
        <v>0</v>
      </c>
      <c r="C726">
        <v>121.53700000000001</v>
      </c>
      <c r="D726">
        <v>-56.506700000000002</v>
      </c>
      <c r="E726">
        <v>-383.49900000000002</v>
      </c>
      <c r="F726">
        <v>-90.830699999999993</v>
      </c>
      <c r="G726">
        <v>28.827200000000001</v>
      </c>
      <c r="H726">
        <v>11.8194</v>
      </c>
      <c r="I726" t="e">
        <f>IF(AND(Tabelle13[[#This Row],[AreaPx]]&gt;0,NOT(Tabelle13[[#This Row],[AreaPx]]="inf")),Tabelle13[[#This Row],[AreaPx]], NA())</f>
        <v>#N/A</v>
      </c>
      <c r="J726">
        <v>0</v>
      </c>
      <c r="K726">
        <v>0</v>
      </c>
      <c r="L726">
        <v>0</v>
      </c>
      <c r="M726">
        <v>20.2013</v>
      </c>
      <c r="N726">
        <v>0</v>
      </c>
      <c r="O726">
        <f>Tabelle13[[#This Row],[Roll]]-+Tabelle13[[#This Row],[Pitch]]</f>
        <v>-17.007800000000003</v>
      </c>
      <c r="P726">
        <f>SQRT(Tabelle13[[#This Row],[X]]^2 + Tabelle13[[#This Row],[Y]]^2 +Tabelle13[[#This Row],[Z]]^2)</f>
        <v>406.24590153611399</v>
      </c>
      <c r="Q726">
        <v>-249.52</v>
      </c>
      <c r="R726">
        <v>19.236499999999999</v>
      </c>
      <c r="S726">
        <v>-153.66900000000001</v>
      </c>
      <c r="T726">
        <v>89.169300000000007</v>
      </c>
      <c r="U726">
        <v>-28.827200000000001</v>
      </c>
      <c r="V726">
        <v>-11.8194</v>
      </c>
    </row>
    <row r="727" spans="1:22">
      <c r="A727">
        <v>15174</v>
      </c>
      <c r="B727">
        <v>0</v>
      </c>
      <c r="C727">
        <v>121.53700000000001</v>
      </c>
      <c r="D727">
        <v>-56.506700000000002</v>
      </c>
      <c r="E727">
        <v>-383.49900000000002</v>
      </c>
      <c r="F727">
        <v>-90.830699999999993</v>
      </c>
      <c r="G727">
        <v>28.827200000000001</v>
      </c>
      <c r="H727">
        <v>11.8194</v>
      </c>
      <c r="I727" t="e">
        <f>IF(AND(Tabelle13[[#This Row],[AreaPx]]&gt;0,NOT(Tabelle13[[#This Row],[AreaPx]]="inf")),Tabelle13[[#This Row],[AreaPx]], NA())</f>
        <v>#N/A</v>
      </c>
      <c r="J727">
        <v>0</v>
      </c>
      <c r="K727">
        <v>0</v>
      </c>
      <c r="L727">
        <v>0</v>
      </c>
      <c r="M727">
        <v>20.2013</v>
      </c>
      <c r="N727">
        <v>0</v>
      </c>
      <c r="O727">
        <f>Tabelle13[[#This Row],[Roll]]-+Tabelle13[[#This Row],[Pitch]]</f>
        <v>-17.007800000000003</v>
      </c>
      <c r="P727">
        <f>SQRT(Tabelle13[[#This Row],[X]]^2 + Tabelle13[[#This Row],[Y]]^2 +Tabelle13[[#This Row],[Z]]^2)</f>
        <v>406.24590153611399</v>
      </c>
      <c r="Q727">
        <v>-249.52</v>
      </c>
      <c r="R727">
        <v>19.236499999999999</v>
      </c>
      <c r="S727">
        <v>-153.66900000000001</v>
      </c>
      <c r="T727">
        <v>89.169300000000007</v>
      </c>
      <c r="U727">
        <v>-28.827200000000001</v>
      </c>
      <c r="V727">
        <v>-11.8194</v>
      </c>
    </row>
    <row r="728" spans="1:22">
      <c r="A728">
        <v>15190</v>
      </c>
      <c r="B728">
        <v>0</v>
      </c>
      <c r="C728">
        <v>121.53700000000001</v>
      </c>
      <c r="D728">
        <v>-56.506700000000002</v>
      </c>
      <c r="E728">
        <v>-383.49900000000002</v>
      </c>
      <c r="F728">
        <v>-90.830699999999993</v>
      </c>
      <c r="G728">
        <v>28.827200000000001</v>
      </c>
      <c r="H728">
        <v>11.8194</v>
      </c>
      <c r="I728" t="e">
        <f>IF(AND(Tabelle13[[#This Row],[AreaPx]]&gt;0,NOT(Tabelle13[[#This Row],[AreaPx]]="inf")),Tabelle13[[#This Row],[AreaPx]], NA())</f>
        <v>#N/A</v>
      </c>
      <c r="J728">
        <v>0</v>
      </c>
      <c r="K728">
        <v>0</v>
      </c>
      <c r="L728">
        <v>0</v>
      </c>
      <c r="M728">
        <v>20.2013</v>
      </c>
      <c r="N728">
        <v>0</v>
      </c>
      <c r="O728">
        <f>Tabelle13[[#This Row],[Roll]]-+Tabelle13[[#This Row],[Pitch]]</f>
        <v>-17.007800000000003</v>
      </c>
      <c r="P728">
        <f>SQRT(Tabelle13[[#This Row],[X]]^2 + Tabelle13[[#This Row],[Y]]^2 +Tabelle13[[#This Row],[Z]]^2)</f>
        <v>406.24590153611399</v>
      </c>
      <c r="Q728">
        <v>-249.52</v>
      </c>
      <c r="R728">
        <v>19.236499999999999</v>
      </c>
      <c r="S728">
        <v>-153.66900000000001</v>
      </c>
      <c r="T728">
        <v>89.169300000000007</v>
      </c>
      <c r="U728">
        <v>-28.827200000000001</v>
      </c>
      <c r="V728">
        <v>-11.8194</v>
      </c>
    </row>
    <row r="729" spans="1:22">
      <c r="A729">
        <v>15206</v>
      </c>
      <c r="B729">
        <v>0</v>
      </c>
      <c r="C729">
        <v>121.53700000000001</v>
      </c>
      <c r="D729">
        <v>-56.506700000000002</v>
      </c>
      <c r="E729">
        <v>-383.49900000000002</v>
      </c>
      <c r="F729">
        <v>-90.830699999999993</v>
      </c>
      <c r="G729">
        <v>28.827200000000001</v>
      </c>
      <c r="H729">
        <v>11.8194</v>
      </c>
      <c r="I729" t="e">
        <f>IF(AND(Tabelle13[[#This Row],[AreaPx]]&gt;0,NOT(Tabelle13[[#This Row],[AreaPx]]="inf")),Tabelle13[[#This Row],[AreaPx]], NA())</f>
        <v>#N/A</v>
      </c>
      <c r="J729">
        <v>0</v>
      </c>
      <c r="K729">
        <v>0</v>
      </c>
      <c r="L729">
        <v>0</v>
      </c>
      <c r="M729">
        <v>20.2013</v>
      </c>
      <c r="N729">
        <v>0</v>
      </c>
      <c r="O729">
        <f>Tabelle13[[#This Row],[Roll]]-+Tabelle13[[#This Row],[Pitch]]</f>
        <v>-17.007800000000003</v>
      </c>
      <c r="P729">
        <f>SQRT(Tabelle13[[#This Row],[X]]^2 + Tabelle13[[#This Row],[Y]]^2 +Tabelle13[[#This Row],[Z]]^2)</f>
        <v>406.24590153611399</v>
      </c>
      <c r="Q729">
        <v>-249.52</v>
      </c>
      <c r="R729">
        <v>19.236499999999999</v>
      </c>
      <c r="S729">
        <v>-153.66900000000001</v>
      </c>
      <c r="T729">
        <v>89.169300000000007</v>
      </c>
      <c r="U729">
        <v>-28.827200000000001</v>
      </c>
      <c r="V729">
        <v>-11.8194</v>
      </c>
    </row>
    <row r="730" spans="1:22">
      <c r="A730">
        <v>15219</v>
      </c>
      <c r="B730">
        <v>0</v>
      </c>
      <c r="C730">
        <v>121.53700000000001</v>
      </c>
      <c r="D730">
        <v>-56.506700000000002</v>
      </c>
      <c r="E730">
        <v>-383.49900000000002</v>
      </c>
      <c r="F730">
        <v>-90.830699999999993</v>
      </c>
      <c r="G730">
        <v>28.827200000000001</v>
      </c>
      <c r="H730">
        <v>11.8194</v>
      </c>
      <c r="I730" t="e">
        <f>IF(AND(Tabelle13[[#This Row],[AreaPx]]&gt;0,NOT(Tabelle13[[#This Row],[AreaPx]]="inf")),Tabelle13[[#This Row],[AreaPx]], NA())</f>
        <v>#N/A</v>
      </c>
      <c r="J730">
        <v>0</v>
      </c>
      <c r="K730">
        <v>0</v>
      </c>
      <c r="L730">
        <v>0</v>
      </c>
      <c r="M730">
        <v>20.2013</v>
      </c>
      <c r="N730">
        <v>0</v>
      </c>
      <c r="O730">
        <f>Tabelle13[[#This Row],[Roll]]-+Tabelle13[[#This Row],[Pitch]]</f>
        <v>-17.007800000000003</v>
      </c>
      <c r="P730">
        <f>SQRT(Tabelle13[[#This Row],[X]]^2 + Tabelle13[[#This Row],[Y]]^2 +Tabelle13[[#This Row],[Z]]^2)</f>
        <v>406.24590153611399</v>
      </c>
      <c r="Q730">
        <v>-249.52</v>
      </c>
      <c r="R730">
        <v>19.236499999999999</v>
      </c>
      <c r="S730">
        <v>-153.66900000000001</v>
      </c>
      <c r="T730">
        <v>89.169300000000007</v>
      </c>
      <c r="U730">
        <v>-28.827200000000001</v>
      </c>
      <c r="V730">
        <v>-11.8194</v>
      </c>
    </row>
    <row r="731" spans="1:22">
      <c r="A731">
        <v>15229</v>
      </c>
      <c r="B731">
        <v>0</v>
      </c>
      <c r="C731">
        <v>121.53700000000001</v>
      </c>
      <c r="D731">
        <v>-56.506700000000002</v>
      </c>
      <c r="E731">
        <v>-383.49900000000002</v>
      </c>
      <c r="F731">
        <v>-90.830699999999993</v>
      </c>
      <c r="G731">
        <v>28.827200000000001</v>
      </c>
      <c r="H731">
        <v>11.8194</v>
      </c>
      <c r="I731" t="e">
        <f>IF(AND(Tabelle13[[#This Row],[AreaPx]]&gt;0,NOT(Tabelle13[[#This Row],[AreaPx]]="inf")),Tabelle13[[#This Row],[AreaPx]], NA())</f>
        <v>#N/A</v>
      </c>
      <c r="J731">
        <v>0</v>
      </c>
      <c r="K731">
        <v>0</v>
      </c>
      <c r="L731">
        <v>0</v>
      </c>
      <c r="M731">
        <v>20.2013</v>
      </c>
      <c r="N731">
        <v>0</v>
      </c>
      <c r="O731">
        <f>Tabelle13[[#This Row],[Roll]]-+Tabelle13[[#This Row],[Pitch]]</f>
        <v>-17.007800000000003</v>
      </c>
      <c r="P731">
        <f>SQRT(Tabelle13[[#This Row],[X]]^2 + Tabelle13[[#This Row],[Y]]^2 +Tabelle13[[#This Row],[Z]]^2)</f>
        <v>406.24590153611399</v>
      </c>
      <c r="Q731">
        <v>-249.52</v>
      </c>
      <c r="R731">
        <v>19.236499999999999</v>
      </c>
      <c r="S731">
        <v>-153.66900000000001</v>
      </c>
      <c r="T731">
        <v>89.169300000000007</v>
      </c>
      <c r="U731">
        <v>-28.827200000000001</v>
      </c>
      <c r="V731">
        <v>-11.8194</v>
      </c>
    </row>
    <row r="732" spans="1:22">
      <c r="A732">
        <v>15237</v>
      </c>
      <c r="B732">
        <v>0</v>
      </c>
      <c r="C732">
        <v>121.53700000000001</v>
      </c>
      <c r="D732">
        <v>-56.506700000000002</v>
      </c>
      <c r="E732">
        <v>-383.49900000000002</v>
      </c>
      <c r="F732">
        <v>-90.830699999999993</v>
      </c>
      <c r="G732">
        <v>28.827200000000001</v>
      </c>
      <c r="H732">
        <v>11.8194</v>
      </c>
      <c r="I732" t="e">
        <f>IF(AND(Tabelle13[[#This Row],[AreaPx]]&gt;0,NOT(Tabelle13[[#This Row],[AreaPx]]="inf")),Tabelle13[[#This Row],[AreaPx]], NA())</f>
        <v>#N/A</v>
      </c>
      <c r="J732">
        <v>0</v>
      </c>
      <c r="K732">
        <v>0</v>
      </c>
      <c r="L732">
        <v>0</v>
      </c>
      <c r="M732">
        <v>20.2013</v>
      </c>
      <c r="N732">
        <v>0</v>
      </c>
      <c r="O732">
        <f>Tabelle13[[#This Row],[Roll]]-+Tabelle13[[#This Row],[Pitch]]</f>
        <v>-17.007800000000003</v>
      </c>
      <c r="P732">
        <f>SQRT(Tabelle13[[#This Row],[X]]^2 + Tabelle13[[#This Row],[Y]]^2 +Tabelle13[[#This Row],[Z]]^2)</f>
        <v>406.24590153611399</v>
      </c>
      <c r="Q732">
        <v>-249.52</v>
      </c>
      <c r="R732">
        <v>19.236499999999999</v>
      </c>
      <c r="S732">
        <v>-153.66900000000001</v>
      </c>
      <c r="T732">
        <v>89.169300000000007</v>
      </c>
      <c r="U732">
        <v>-28.827200000000001</v>
      </c>
      <c r="V732">
        <v>-11.8194</v>
      </c>
    </row>
    <row r="733" spans="1:22">
      <c r="A733">
        <v>15247</v>
      </c>
      <c r="B733">
        <v>0</v>
      </c>
      <c r="C733">
        <v>121.53700000000001</v>
      </c>
      <c r="D733">
        <v>-56.506700000000002</v>
      </c>
      <c r="E733">
        <v>-383.49900000000002</v>
      </c>
      <c r="F733">
        <v>-90.830699999999993</v>
      </c>
      <c r="G733">
        <v>28.827200000000001</v>
      </c>
      <c r="H733">
        <v>11.8194</v>
      </c>
      <c r="I733" t="e">
        <f>IF(AND(Tabelle13[[#This Row],[AreaPx]]&gt;0,NOT(Tabelle13[[#This Row],[AreaPx]]="inf")),Tabelle13[[#This Row],[AreaPx]], NA())</f>
        <v>#N/A</v>
      </c>
      <c r="J733">
        <v>0</v>
      </c>
      <c r="K733">
        <v>0</v>
      </c>
      <c r="L733">
        <v>0</v>
      </c>
      <c r="M733">
        <v>20.2013</v>
      </c>
      <c r="N733">
        <v>0</v>
      </c>
      <c r="O733">
        <f>Tabelle13[[#This Row],[Roll]]-+Tabelle13[[#This Row],[Pitch]]</f>
        <v>-17.007800000000003</v>
      </c>
      <c r="P733">
        <f>SQRT(Tabelle13[[#This Row],[X]]^2 + Tabelle13[[#This Row],[Y]]^2 +Tabelle13[[#This Row],[Z]]^2)</f>
        <v>406.24590153611399</v>
      </c>
      <c r="Q733">
        <v>-249.52</v>
      </c>
      <c r="R733">
        <v>19.236499999999999</v>
      </c>
      <c r="S733">
        <v>-153.66900000000001</v>
      </c>
      <c r="T733">
        <v>89.169300000000007</v>
      </c>
      <c r="U733">
        <v>-28.827200000000001</v>
      </c>
      <c r="V733">
        <v>-11.8194</v>
      </c>
    </row>
    <row r="734" spans="1:22">
      <c r="A734">
        <v>15261</v>
      </c>
      <c r="B734">
        <v>0</v>
      </c>
      <c r="C734">
        <v>121.53700000000001</v>
      </c>
      <c r="D734">
        <v>-56.506700000000002</v>
      </c>
      <c r="E734">
        <v>-383.49900000000002</v>
      </c>
      <c r="F734">
        <v>-90.830699999999993</v>
      </c>
      <c r="G734">
        <v>28.827200000000001</v>
      </c>
      <c r="H734">
        <v>11.8194</v>
      </c>
      <c r="I734" t="e">
        <f>IF(AND(Tabelle13[[#This Row],[AreaPx]]&gt;0,NOT(Tabelle13[[#This Row],[AreaPx]]="inf")),Tabelle13[[#This Row],[AreaPx]], NA())</f>
        <v>#N/A</v>
      </c>
      <c r="J734">
        <v>0</v>
      </c>
      <c r="K734">
        <v>0</v>
      </c>
      <c r="L734">
        <v>0</v>
      </c>
      <c r="M734">
        <v>20.2013</v>
      </c>
      <c r="N734">
        <v>0</v>
      </c>
      <c r="O734">
        <f>Tabelle13[[#This Row],[Roll]]-+Tabelle13[[#This Row],[Pitch]]</f>
        <v>-17.007800000000003</v>
      </c>
      <c r="P734">
        <f>SQRT(Tabelle13[[#This Row],[X]]^2 + Tabelle13[[#This Row],[Y]]^2 +Tabelle13[[#This Row],[Z]]^2)</f>
        <v>406.24590153611399</v>
      </c>
      <c r="Q734">
        <v>-249.52</v>
      </c>
      <c r="R734">
        <v>19.236499999999999</v>
      </c>
      <c r="S734">
        <v>-153.66900000000001</v>
      </c>
      <c r="T734">
        <v>89.169300000000007</v>
      </c>
      <c r="U734">
        <v>-28.827200000000001</v>
      </c>
      <c r="V734">
        <v>-11.8194</v>
      </c>
    </row>
    <row r="735" spans="1:22">
      <c r="A735">
        <v>15272</v>
      </c>
      <c r="B735">
        <v>0</v>
      </c>
      <c r="C735">
        <v>121.53700000000001</v>
      </c>
      <c r="D735">
        <v>-56.506700000000002</v>
      </c>
      <c r="E735">
        <v>-383.49900000000002</v>
      </c>
      <c r="F735">
        <v>-90.830699999999993</v>
      </c>
      <c r="G735">
        <v>28.827200000000001</v>
      </c>
      <c r="H735">
        <v>11.8194</v>
      </c>
      <c r="I735" t="e">
        <f>IF(AND(Tabelle13[[#This Row],[AreaPx]]&gt;0,NOT(Tabelle13[[#This Row],[AreaPx]]="inf")),Tabelle13[[#This Row],[AreaPx]], NA())</f>
        <v>#N/A</v>
      </c>
      <c r="J735">
        <v>0</v>
      </c>
      <c r="K735">
        <v>0</v>
      </c>
      <c r="L735">
        <v>0</v>
      </c>
      <c r="M735">
        <v>20.2013</v>
      </c>
      <c r="N735">
        <v>0</v>
      </c>
      <c r="O735">
        <f>Tabelle13[[#This Row],[Roll]]-+Tabelle13[[#This Row],[Pitch]]</f>
        <v>-17.007800000000003</v>
      </c>
      <c r="P735">
        <f>SQRT(Tabelle13[[#This Row],[X]]^2 + Tabelle13[[#This Row],[Y]]^2 +Tabelle13[[#This Row],[Z]]^2)</f>
        <v>406.24590153611399</v>
      </c>
      <c r="Q735">
        <v>-249.52</v>
      </c>
      <c r="R735">
        <v>19.236499999999999</v>
      </c>
      <c r="S735">
        <v>-153.66900000000001</v>
      </c>
      <c r="T735">
        <v>89.169300000000007</v>
      </c>
      <c r="U735">
        <v>-28.827200000000001</v>
      </c>
      <c r="V735">
        <v>-11.8194</v>
      </c>
    </row>
    <row r="736" spans="1:22">
      <c r="A736">
        <v>15285</v>
      </c>
      <c r="B736">
        <v>0</v>
      </c>
      <c r="C736">
        <v>121.53700000000001</v>
      </c>
      <c r="D736">
        <v>-56.506700000000002</v>
      </c>
      <c r="E736">
        <v>-383.49900000000002</v>
      </c>
      <c r="F736">
        <v>-90.830699999999993</v>
      </c>
      <c r="G736">
        <v>28.827200000000001</v>
      </c>
      <c r="H736">
        <v>11.8194</v>
      </c>
      <c r="I736" t="e">
        <f>IF(AND(Tabelle13[[#This Row],[AreaPx]]&gt;0,NOT(Tabelle13[[#This Row],[AreaPx]]="inf")),Tabelle13[[#This Row],[AreaPx]], NA())</f>
        <v>#N/A</v>
      </c>
      <c r="J736">
        <v>0</v>
      </c>
      <c r="K736">
        <v>0</v>
      </c>
      <c r="L736">
        <v>0</v>
      </c>
      <c r="M736">
        <v>20.2013</v>
      </c>
      <c r="N736">
        <v>0</v>
      </c>
      <c r="O736">
        <f>Tabelle13[[#This Row],[Roll]]-+Tabelle13[[#This Row],[Pitch]]</f>
        <v>-17.007800000000003</v>
      </c>
      <c r="P736">
        <f>SQRT(Tabelle13[[#This Row],[X]]^2 + Tabelle13[[#This Row],[Y]]^2 +Tabelle13[[#This Row],[Z]]^2)</f>
        <v>406.24590153611399</v>
      </c>
      <c r="Q736">
        <v>-249.52</v>
      </c>
      <c r="R736">
        <v>19.236499999999999</v>
      </c>
      <c r="S736">
        <v>-153.66900000000001</v>
      </c>
      <c r="T736">
        <v>89.169300000000007</v>
      </c>
      <c r="U736">
        <v>-28.827200000000001</v>
      </c>
      <c r="V736">
        <v>-11.8194</v>
      </c>
    </row>
    <row r="737" spans="1:22">
      <c r="A737">
        <v>15304</v>
      </c>
      <c r="B737">
        <v>0</v>
      </c>
      <c r="C737">
        <v>121.53700000000001</v>
      </c>
      <c r="D737">
        <v>-56.506700000000002</v>
      </c>
      <c r="E737">
        <v>-383.49900000000002</v>
      </c>
      <c r="F737">
        <v>-90.830699999999993</v>
      </c>
      <c r="G737">
        <v>28.827200000000001</v>
      </c>
      <c r="H737">
        <v>11.8194</v>
      </c>
      <c r="I737" t="e">
        <f>IF(AND(Tabelle13[[#This Row],[AreaPx]]&gt;0,NOT(Tabelle13[[#This Row],[AreaPx]]="inf")),Tabelle13[[#This Row],[AreaPx]], NA())</f>
        <v>#N/A</v>
      </c>
      <c r="J737">
        <v>0</v>
      </c>
      <c r="K737">
        <v>0</v>
      </c>
      <c r="L737">
        <v>0</v>
      </c>
      <c r="M737">
        <v>20.2013</v>
      </c>
      <c r="N737">
        <v>0</v>
      </c>
      <c r="O737">
        <f>Tabelle13[[#This Row],[Roll]]-+Tabelle13[[#This Row],[Pitch]]</f>
        <v>-17.007800000000003</v>
      </c>
      <c r="P737">
        <f>SQRT(Tabelle13[[#This Row],[X]]^2 + Tabelle13[[#This Row],[Y]]^2 +Tabelle13[[#This Row],[Z]]^2)</f>
        <v>406.24590153611399</v>
      </c>
      <c r="Q737">
        <v>-249.52</v>
      </c>
      <c r="R737">
        <v>19.236499999999999</v>
      </c>
      <c r="S737">
        <v>-153.66900000000001</v>
      </c>
      <c r="T737">
        <v>89.169300000000007</v>
      </c>
      <c r="U737">
        <v>-28.827200000000001</v>
      </c>
      <c r="V737">
        <v>-11.8194</v>
      </c>
    </row>
    <row r="738" spans="1:22">
      <c r="A738">
        <v>15317</v>
      </c>
      <c r="B738">
        <v>0</v>
      </c>
      <c r="C738">
        <v>121.53700000000001</v>
      </c>
      <c r="D738">
        <v>-56.506700000000002</v>
      </c>
      <c r="E738">
        <v>-383.49900000000002</v>
      </c>
      <c r="F738">
        <v>-90.830699999999993</v>
      </c>
      <c r="G738">
        <v>28.827200000000001</v>
      </c>
      <c r="H738">
        <v>11.8194</v>
      </c>
      <c r="I738" t="e">
        <f>IF(AND(Tabelle13[[#This Row],[AreaPx]]&gt;0,NOT(Tabelle13[[#This Row],[AreaPx]]="inf")),Tabelle13[[#This Row],[AreaPx]], NA())</f>
        <v>#N/A</v>
      </c>
      <c r="J738">
        <v>0</v>
      </c>
      <c r="K738">
        <v>0</v>
      </c>
      <c r="L738">
        <v>0</v>
      </c>
      <c r="M738">
        <v>20.2013</v>
      </c>
      <c r="N738">
        <v>0</v>
      </c>
      <c r="O738">
        <f>Tabelle13[[#This Row],[Roll]]-+Tabelle13[[#This Row],[Pitch]]</f>
        <v>-17.007800000000003</v>
      </c>
      <c r="P738">
        <f>SQRT(Tabelle13[[#This Row],[X]]^2 + Tabelle13[[#This Row],[Y]]^2 +Tabelle13[[#This Row],[Z]]^2)</f>
        <v>406.24590153611399</v>
      </c>
      <c r="Q738">
        <v>-249.52</v>
      </c>
      <c r="R738">
        <v>19.236499999999999</v>
      </c>
      <c r="S738">
        <v>-153.66900000000001</v>
      </c>
      <c r="T738">
        <v>89.169300000000007</v>
      </c>
      <c r="U738">
        <v>-28.827200000000001</v>
      </c>
      <c r="V738">
        <v>-11.8194</v>
      </c>
    </row>
    <row r="739" spans="1:22">
      <c r="A739">
        <v>15336</v>
      </c>
      <c r="B739">
        <v>0</v>
      </c>
      <c r="C739">
        <v>121.53700000000001</v>
      </c>
      <c r="D739">
        <v>-56.506700000000002</v>
      </c>
      <c r="E739">
        <v>-383.49900000000002</v>
      </c>
      <c r="F739">
        <v>-90.830699999999993</v>
      </c>
      <c r="G739">
        <v>28.827200000000001</v>
      </c>
      <c r="H739">
        <v>11.8194</v>
      </c>
      <c r="I739" t="e">
        <f>IF(AND(Tabelle13[[#This Row],[AreaPx]]&gt;0,NOT(Tabelle13[[#This Row],[AreaPx]]="inf")),Tabelle13[[#This Row],[AreaPx]], NA())</f>
        <v>#N/A</v>
      </c>
      <c r="J739">
        <v>0</v>
      </c>
      <c r="K739">
        <v>0</v>
      </c>
      <c r="L739">
        <v>0</v>
      </c>
      <c r="M739">
        <v>20.2013</v>
      </c>
      <c r="N739">
        <v>0</v>
      </c>
      <c r="O739">
        <f>Tabelle13[[#This Row],[Roll]]-+Tabelle13[[#This Row],[Pitch]]</f>
        <v>-17.007800000000003</v>
      </c>
      <c r="P739">
        <f>SQRT(Tabelle13[[#This Row],[X]]^2 + Tabelle13[[#This Row],[Y]]^2 +Tabelle13[[#This Row],[Z]]^2)</f>
        <v>406.24590153611399</v>
      </c>
      <c r="Q739">
        <v>-249.52</v>
      </c>
      <c r="R739">
        <v>19.236499999999999</v>
      </c>
      <c r="S739">
        <v>-153.66900000000001</v>
      </c>
      <c r="T739">
        <v>89.169300000000007</v>
      </c>
      <c r="U739">
        <v>-28.827200000000001</v>
      </c>
      <c r="V739">
        <v>-11.8194</v>
      </c>
    </row>
    <row r="740" spans="1:22">
      <c r="A740">
        <v>15347</v>
      </c>
      <c r="B740">
        <v>0</v>
      </c>
      <c r="C740">
        <v>121.53700000000001</v>
      </c>
      <c r="D740">
        <v>-56.506700000000002</v>
      </c>
      <c r="E740">
        <v>-383.49900000000002</v>
      </c>
      <c r="F740">
        <v>-90.830699999999993</v>
      </c>
      <c r="G740">
        <v>28.827200000000001</v>
      </c>
      <c r="H740">
        <v>11.8194</v>
      </c>
      <c r="I740" t="e">
        <f>IF(AND(Tabelle13[[#This Row],[AreaPx]]&gt;0,NOT(Tabelle13[[#This Row],[AreaPx]]="inf")),Tabelle13[[#This Row],[AreaPx]], NA())</f>
        <v>#N/A</v>
      </c>
      <c r="J740">
        <v>0</v>
      </c>
      <c r="K740">
        <v>0</v>
      </c>
      <c r="L740">
        <v>0</v>
      </c>
      <c r="M740">
        <v>20.2013</v>
      </c>
      <c r="N740">
        <v>0</v>
      </c>
      <c r="O740">
        <f>Tabelle13[[#This Row],[Roll]]-+Tabelle13[[#This Row],[Pitch]]</f>
        <v>-17.007800000000003</v>
      </c>
      <c r="P740">
        <f>SQRT(Tabelle13[[#This Row],[X]]^2 + Tabelle13[[#This Row],[Y]]^2 +Tabelle13[[#This Row],[Z]]^2)</f>
        <v>406.24590153611399</v>
      </c>
      <c r="Q740">
        <v>-249.52</v>
      </c>
      <c r="R740">
        <v>19.236499999999999</v>
      </c>
      <c r="S740">
        <v>-153.66900000000001</v>
      </c>
      <c r="T740">
        <v>89.169300000000007</v>
      </c>
      <c r="U740">
        <v>-28.827200000000001</v>
      </c>
      <c r="V740">
        <v>-11.8194</v>
      </c>
    </row>
    <row r="741" spans="1:22">
      <c r="A741">
        <v>15367</v>
      </c>
      <c r="B741">
        <v>0</v>
      </c>
      <c r="C741">
        <v>121.53700000000001</v>
      </c>
      <c r="D741">
        <v>-56.506700000000002</v>
      </c>
      <c r="E741">
        <v>-383.49900000000002</v>
      </c>
      <c r="F741">
        <v>-90.830699999999993</v>
      </c>
      <c r="G741">
        <v>28.827200000000001</v>
      </c>
      <c r="H741">
        <v>11.8194</v>
      </c>
      <c r="I741" t="e">
        <f>IF(AND(Tabelle13[[#This Row],[AreaPx]]&gt;0,NOT(Tabelle13[[#This Row],[AreaPx]]="inf")),Tabelle13[[#This Row],[AreaPx]], NA())</f>
        <v>#N/A</v>
      </c>
      <c r="J741">
        <v>0</v>
      </c>
      <c r="K741">
        <v>0</v>
      </c>
      <c r="L741">
        <v>0</v>
      </c>
      <c r="M741">
        <v>20.2013</v>
      </c>
      <c r="N741">
        <v>0</v>
      </c>
      <c r="O741">
        <f>Tabelle13[[#This Row],[Roll]]-+Tabelle13[[#This Row],[Pitch]]</f>
        <v>-17.007800000000003</v>
      </c>
      <c r="P741">
        <f>SQRT(Tabelle13[[#This Row],[X]]^2 + Tabelle13[[#This Row],[Y]]^2 +Tabelle13[[#This Row],[Z]]^2)</f>
        <v>406.24590153611399</v>
      </c>
      <c r="Q741">
        <v>-249.52</v>
      </c>
      <c r="R741">
        <v>19.236499999999999</v>
      </c>
      <c r="S741">
        <v>-153.66900000000001</v>
      </c>
      <c r="T741">
        <v>89.169300000000007</v>
      </c>
      <c r="U741">
        <v>-28.827200000000001</v>
      </c>
      <c r="V741">
        <v>-11.8194</v>
      </c>
    </row>
    <row r="742" spans="1:22">
      <c r="A742">
        <v>15376</v>
      </c>
      <c r="B742">
        <v>0</v>
      </c>
      <c r="C742">
        <v>121.53700000000001</v>
      </c>
      <c r="D742">
        <v>-56.506700000000002</v>
      </c>
      <c r="E742">
        <v>-383.49900000000002</v>
      </c>
      <c r="F742">
        <v>-90.830699999999993</v>
      </c>
      <c r="G742">
        <v>28.827200000000001</v>
      </c>
      <c r="H742">
        <v>11.8194</v>
      </c>
      <c r="I742" t="e">
        <f>IF(AND(Tabelle13[[#This Row],[AreaPx]]&gt;0,NOT(Tabelle13[[#This Row],[AreaPx]]="inf")),Tabelle13[[#This Row],[AreaPx]], NA())</f>
        <v>#N/A</v>
      </c>
      <c r="J742">
        <v>0</v>
      </c>
      <c r="K742">
        <v>0</v>
      </c>
      <c r="L742">
        <v>0</v>
      </c>
      <c r="M742">
        <v>20.2013</v>
      </c>
      <c r="N742">
        <v>0</v>
      </c>
      <c r="O742">
        <f>Tabelle13[[#This Row],[Roll]]-+Tabelle13[[#This Row],[Pitch]]</f>
        <v>-17.007800000000003</v>
      </c>
      <c r="P742">
        <f>SQRT(Tabelle13[[#This Row],[X]]^2 + Tabelle13[[#This Row],[Y]]^2 +Tabelle13[[#This Row],[Z]]^2)</f>
        <v>406.24590153611399</v>
      </c>
      <c r="Q742">
        <v>-249.52</v>
      </c>
      <c r="R742">
        <v>19.236499999999999</v>
      </c>
      <c r="S742">
        <v>-153.66900000000001</v>
      </c>
      <c r="T742">
        <v>89.169300000000007</v>
      </c>
      <c r="U742">
        <v>-28.827200000000001</v>
      </c>
      <c r="V742">
        <v>-11.8194</v>
      </c>
    </row>
    <row r="743" spans="1:22">
      <c r="A743">
        <v>15405</v>
      </c>
      <c r="B743">
        <v>0</v>
      </c>
      <c r="C743">
        <v>121.53700000000001</v>
      </c>
      <c r="D743">
        <v>-56.506700000000002</v>
      </c>
      <c r="E743">
        <v>-383.49900000000002</v>
      </c>
      <c r="F743">
        <v>-90.830699999999993</v>
      </c>
      <c r="G743">
        <v>28.827200000000001</v>
      </c>
      <c r="H743">
        <v>11.8194</v>
      </c>
      <c r="I743" t="e">
        <f>IF(AND(Tabelle13[[#This Row],[AreaPx]]&gt;0,NOT(Tabelle13[[#This Row],[AreaPx]]="inf")),Tabelle13[[#This Row],[AreaPx]], NA())</f>
        <v>#N/A</v>
      </c>
      <c r="J743">
        <v>0</v>
      </c>
      <c r="K743">
        <v>0</v>
      </c>
      <c r="L743">
        <v>0</v>
      </c>
      <c r="M743">
        <v>20.2013</v>
      </c>
      <c r="N743">
        <v>0</v>
      </c>
      <c r="O743">
        <f>Tabelle13[[#This Row],[Roll]]-+Tabelle13[[#This Row],[Pitch]]</f>
        <v>-17.007800000000003</v>
      </c>
      <c r="P743">
        <f>SQRT(Tabelle13[[#This Row],[X]]^2 + Tabelle13[[#This Row],[Y]]^2 +Tabelle13[[#This Row],[Z]]^2)</f>
        <v>406.24590153611399</v>
      </c>
      <c r="Q743">
        <v>-249.52</v>
      </c>
      <c r="R743">
        <v>19.236499999999999</v>
      </c>
      <c r="S743">
        <v>-153.66900000000001</v>
      </c>
      <c r="T743">
        <v>89.169300000000007</v>
      </c>
      <c r="U743">
        <v>-28.827200000000001</v>
      </c>
      <c r="V743">
        <v>-11.8194</v>
      </c>
    </row>
    <row r="744" spans="1:22">
      <c r="A744">
        <v>15414</v>
      </c>
      <c r="B744">
        <v>0</v>
      </c>
      <c r="C744">
        <v>121.53700000000001</v>
      </c>
      <c r="D744">
        <v>-56.506700000000002</v>
      </c>
      <c r="E744">
        <v>-383.49900000000002</v>
      </c>
      <c r="F744">
        <v>-90.830699999999993</v>
      </c>
      <c r="G744">
        <v>28.827200000000001</v>
      </c>
      <c r="H744">
        <v>11.8194</v>
      </c>
      <c r="I744" t="e">
        <f>IF(AND(Tabelle13[[#This Row],[AreaPx]]&gt;0,NOT(Tabelle13[[#This Row],[AreaPx]]="inf")),Tabelle13[[#This Row],[AreaPx]], NA())</f>
        <v>#N/A</v>
      </c>
      <c r="J744">
        <v>0</v>
      </c>
      <c r="K744">
        <v>0</v>
      </c>
      <c r="L744">
        <v>0</v>
      </c>
      <c r="M744">
        <v>20.2013</v>
      </c>
      <c r="N744">
        <v>0</v>
      </c>
      <c r="O744">
        <f>Tabelle13[[#This Row],[Roll]]-+Tabelle13[[#This Row],[Pitch]]</f>
        <v>-17.007800000000003</v>
      </c>
      <c r="P744">
        <f>SQRT(Tabelle13[[#This Row],[X]]^2 + Tabelle13[[#This Row],[Y]]^2 +Tabelle13[[#This Row],[Z]]^2)</f>
        <v>406.24590153611399</v>
      </c>
      <c r="Q744">
        <v>-249.52</v>
      </c>
      <c r="R744">
        <v>19.236499999999999</v>
      </c>
      <c r="S744">
        <v>-153.66900000000001</v>
      </c>
      <c r="T744">
        <v>89.169300000000007</v>
      </c>
      <c r="U744">
        <v>-28.827200000000001</v>
      </c>
      <c r="V744">
        <v>-11.8194</v>
      </c>
    </row>
    <row r="745" spans="1:22">
      <c r="A745">
        <v>15449</v>
      </c>
      <c r="B745">
        <v>0</v>
      </c>
      <c r="C745">
        <v>121.53700000000001</v>
      </c>
      <c r="D745">
        <v>-56.506700000000002</v>
      </c>
      <c r="E745">
        <v>-383.49900000000002</v>
      </c>
      <c r="F745">
        <v>-90.830699999999993</v>
      </c>
      <c r="G745">
        <v>28.827200000000001</v>
      </c>
      <c r="H745">
        <v>11.8194</v>
      </c>
      <c r="I745" t="e">
        <f>IF(AND(Tabelle13[[#This Row],[AreaPx]]&gt;0,NOT(Tabelle13[[#This Row],[AreaPx]]="inf")),Tabelle13[[#This Row],[AreaPx]], NA())</f>
        <v>#N/A</v>
      </c>
      <c r="J745">
        <v>0</v>
      </c>
      <c r="K745">
        <v>0</v>
      </c>
      <c r="L745">
        <v>0</v>
      </c>
      <c r="M745">
        <v>20.2013</v>
      </c>
      <c r="N745">
        <v>0</v>
      </c>
      <c r="O745">
        <f>Tabelle13[[#This Row],[Roll]]-+Tabelle13[[#This Row],[Pitch]]</f>
        <v>-17.007800000000003</v>
      </c>
      <c r="P745">
        <f>SQRT(Tabelle13[[#This Row],[X]]^2 + Tabelle13[[#This Row],[Y]]^2 +Tabelle13[[#This Row],[Z]]^2)</f>
        <v>406.24590153611399</v>
      </c>
      <c r="Q745">
        <v>-249.52</v>
      </c>
      <c r="R745">
        <v>19.236499999999999</v>
      </c>
      <c r="S745">
        <v>-153.66900000000001</v>
      </c>
      <c r="T745">
        <v>89.169300000000007</v>
      </c>
      <c r="U745">
        <v>-28.827200000000001</v>
      </c>
      <c r="V745">
        <v>-11.8194</v>
      </c>
    </row>
    <row r="746" spans="1:22">
      <c r="A746">
        <v>15486</v>
      </c>
      <c r="B746">
        <v>0</v>
      </c>
      <c r="C746">
        <v>121.53700000000001</v>
      </c>
      <c r="D746">
        <v>-56.506700000000002</v>
      </c>
      <c r="E746">
        <v>-383.49900000000002</v>
      </c>
      <c r="F746">
        <v>-90.830699999999993</v>
      </c>
      <c r="G746">
        <v>28.827200000000001</v>
      </c>
      <c r="H746">
        <v>11.8194</v>
      </c>
      <c r="I746" t="e">
        <f>IF(AND(Tabelle13[[#This Row],[AreaPx]]&gt;0,NOT(Tabelle13[[#This Row],[AreaPx]]="inf")),Tabelle13[[#This Row],[AreaPx]], NA())</f>
        <v>#N/A</v>
      </c>
      <c r="J746">
        <v>0</v>
      </c>
      <c r="K746">
        <v>0</v>
      </c>
      <c r="L746">
        <v>0</v>
      </c>
      <c r="M746">
        <v>20.2013</v>
      </c>
      <c r="N746">
        <v>0</v>
      </c>
      <c r="O746">
        <f>Tabelle13[[#This Row],[Roll]]-+Tabelle13[[#This Row],[Pitch]]</f>
        <v>-17.007800000000003</v>
      </c>
      <c r="P746">
        <f>SQRT(Tabelle13[[#This Row],[X]]^2 + Tabelle13[[#This Row],[Y]]^2 +Tabelle13[[#This Row],[Z]]^2)</f>
        <v>406.24590153611399</v>
      </c>
      <c r="Q746">
        <v>-249.52</v>
      </c>
      <c r="R746">
        <v>19.236499999999999</v>
      </c>
      <c r="S746">
        <v>-153.66900000000001</v>
      </c>
      <c r="T746">
        <v>89.169300000000007</v>
      </c>
      <c r="U746">
        <v>-28.827200000000001</v>
      </c>
      <c r="V746">
        <v>-11.8194</v>
      </c>
    </row>
    <row r="747" spans="1:22">
      <c r="A747">
        <v>15507</v>
      </c>
      <c r="B747">
        <v>0</v>
      </c>
      <c r="C747">
        <v>121.53700000000001</v>
      </c>
      <c r="D747">
        <v>-56.506700000000002</v>
      </c>
      <c r="E747">
        <v>-383.49900000000002</v>
      </c>
      <c r="F747">
        <v>-90.830699999999993</v>
      </c>
      <c r="G747">
        <v>28.827200000000001</v>
      </c>
      <c r="H747">
        <v>11.8194</v>
      </c>
      <c r="I747" t="e">
        <f>IF(AND(Tabelle13[[#This Row],[AreaPx]]&gt;0,NOT(Tabelle13[[#This Row],[AreaPx]]="inf")),Tabelle13[[#This Row],[AreaPx]], NA())</f>
        <v>#N/A</v>
      </c>
      <c r="J747">
        <v>0</v>
      </c>
      <c r="K747">
        <v>0</v>
      </c>
      <c r="L747">
        <v>0</v>
      </c>
      <c r="M747">
        <v>20.2013</v>
      </c>
      <c r="N747">
        <v>0</v>
      </c>
      <c r="O747">
        <f>Tabelle13[[#This Row],[Roll]]-+Tabelle13[[#This Row],[Pitch]]</f>
        <v>-17.007800000000003</v>
      </c>
      <c r="P747">
        <f>SQRT(Tabelle13[[#This Row],[X]]^2 + Tabelle13[[#This Row],[Y]]^2 +Tabelle13[[#This Row],[Z]]^2)</f>
        <v>406.24590153611399</v>
      </c>
      <c r="Q747">
        <v>-249.52</v>
      </c>
      <c r="R747">
        <v>19.236499999999999</v>
      </c>
      <c r="S747">
        <v>-153.66900000000001</v>
      </c>
      <c r="T747">
        <v>89.169300000000007</v>
      </c>
      <c r="U747">
        <v>-28.827200000000001</v>
      </c>
      <c r="V747">
        <v>-11.8194</v>
      </c>
    </row>
    <row r="748" spans="1:22">
      <c r="A748">
        <v>15523</v>
      </c>
      <c r="B748">
        <v>0</v>
      </c>
      <c r="C748">
        <v>121.53700000000001</v>
      </c>
      <c r="D748">
        <v>-56.506700000000002</v>
      </c>
      <c r="E748">
        <v>-383.49900000000002</v>
      </c>
      <c r="F748">
        <v>-90.830699999999993</v>
      </c>
      <c r="G748">
        <v>28.827200000000001</v>
      </c>
      <c r="H748">
        <v>11.8194</v>
      </c>
      <c r="I748" t="e">
        <f>IF(AND(Tabelle13[[#This Row],[AreaPx]]&gt;0,NOT(Tabelle13[[#This Row],[AreaPx]]="inf")),Tabelle13[[#This Row],[AreaPx]], NA())</f>
        <v>#N/A</v>
      </c>
      <c r="J748">
        <v>0</v>
      </c>
      <c r="K748">
        <v>0</v>
      </c>
      <c r="L748">
        <v>0</v>
      </c>
      <c r="M748">
        <v>20.2013</v>
      </c>
      <c r="N748">
        <v>0</v>
      </c>
      <c r="O748">
        <f>Tabelle13[[#This Row],[Roll]]-+Tabelle13[[#This Row],[Pitch]]</f>
        <v>-17.007800000000003</v>
      </c>
      <c r="P748">
        <f>SQRT(Tabelle13[[#This Row],[X]]^2 + Tabelle13[[#This Row],[Y]]^2 +Tabelle13[[#This Row],[Z]]^2)</f>
        <v>406.24590153611399</v>
      </c>
      <c r="Q748">
        <v>-249.52</v>
      </c>
      <c r="R748">
        <v>19.236499999999999</v>
      </c>
      <c r="S748">
        <v>-153.66900000000001</v>
      </c>
      <c r="T748">
        <v>89.169300000000007</v>
      </c>
      <c r="U748">
        <v>-28.827200000000001</v>
      </c>
      <c r="V748">
        <v>-11.8194</v>
      </c>
    </row>
    <row r="749" spans="1:22">
      <c r="A749">
        <v>15534</v>
      </c>
      <c r="B749">
        <v>0</v>
      </c>
      <c r="C749">
        <v>121.53700000000001</v>
      </c>
      <c r="D749">
        <v>-56.506700000000002</v>
      </c>
      <c r="E749">
        <v>-383.49900000000002</v>
      </c>
      <c r="F749">
        <v>-90.830699999999993</v>
      </c>
      <c r="G749">
        <v>28.827200000000001</v>
      </c>
      <c r="H749">
        <v>11.8194</v>
      </c>
      <c r="I749" t="e">
        <f>IF(AND(Tabelle13[[#This Row],[AreaPx]]&gt;0,NOT(Tabelle13[[#This Row],[AreaPx]]="inf")),Tabelle13[[#This Row],[AreaPx]], NA())</f>
        <v>#N/A</v>
      </c>
      <c r="J749">
        <v>0</v>
      </c>
      <c r="K749">
        <v>0</v>
      </c>
      <c r="L749">
        <v>0</v>
      </c>
      <c r="M749">
        <v>20.2013</v>
      </c>
      <c r="N749">
        <v>0</v>
      </c>
      <c r="O749">
        <f>Tabelle13[[#This Row],[Roll]]-+Tabelle13[[#This Row],[Pitch]]</f>
        <v>-17.007800000000003</v>
      </c>
      <c r="P749">
        <f>SQRT(Tabelle13[[#This Row],[X]]^2 + Tabelle13[[#This Row],[Y]]^2 +Tabelle13[[#This Row],[Z]]^2)</f>
        <v>406.24590153611399</v>
      </c>
      <c r="Q749">
        <v>-249.52</v>
      </c>
      <c r="R749">
        <v>19.236499999999999</v>
      </c>
      <c r="S749">
        <v>-153.66900000000001</v>
      </c>
      <c r="T749">
        <v>89.169300000000007</v>
      </c>
      <c r="U749">
        <v>-28.827200000000001</v>
      </c>
      <c r="V749">
        <v>-11.8194</v>
      </c>
    </row>
    <row r="750" spans="1:22">
      <c r="A750">
        <v>15544</v>
      </c>
      <c r="B750">
        <v>0</v>
      </c>
      <c r="C750">
        <v>121.53700000000001</v>
      </c>
      <c r="D750">
        <v>-56.506700000000002</v>
      </c>
      <c r="E750">
        <v>-383.49900000000002</v>
      </c>
      <c r="F750">
        <v>-90.830699999999993</v>
      </c>
      <c r="G750">
        <v>28.827200000000001</v>
      </c>
      <c r="H750">
        <v>11.8194</v>
      </c>
      <c r="I750" t="e">
        <f>IF(AND(Tabelle13[[#This Row],[AreaPx]]&gt;0,NOT(Tabelle13[[#This Row],[AreaPx]]="inf")),Tabelle13[[#This Row],[AreaPx]], NA())</f>
        <v>#N/A</v>
      </c>
      <c r="J750">
        <v>0</v>
      </c>
      <c r="K750">
        <v>0</v>
      </c>
      <c r="L750">
        <v>0</v>
      </c>
      <c r="M750">
        <v>20.2013</v>
      </c>
      <c r="N750">
        <v>0</v>
      </c>
      <c r="O750">
        <f>Tabelle13[[#This Row],[Roll]]-+Tabelle13[[#This Row],[Pitch]]</f>
        <v>-17.007800000000003</v>
      </c>
      <c r="P750">
        <f>SQRT(Tabelle13[[#This Row],[X]]^2 + Tabelle13[[#This Row],[Y]]^2 +Tabelle13[[#This Row],[Z]]^2)</f>
        <v>406.24590153611399</v>
      </c>
      <c r="Q750">
        <v>-249.52</v>
      </c>
      <c r="R750">
        <v>19.236499999999999</v>
      </c>
      <c r="S750">
        <v>-153.66900000000001</v>
      </c>
      <c r="T750">
        <v>89.169300000000007</v>
      </c>
      <c r="U750">
        <v>-28.827200000000001</v>
      </c>
      <c r="V750">
        <v>-11.8194</v>
      </c>
    </row>
    <row r="751" spans="1:22">
      <c r="A751">
        <v>15568</v>
      </c>
      <c r="B751">
        <v>0</v>
      </c>
      <c r="C751">
        <v>121.53700000000001</v>
      </c>
      <c r="D751">
        <v>-56.506700000000002</v>
      </c>
      <c r="E751">
        <v>-383.49900000000002</v>
      </c>
      <c r="F751">
        <v>-90.830699999999993</v>
      </c>
      <c r="G751">
        <v>28.827200000000001</v>
      </c>
      <c r="H751">
        <v>11.8194</v>
      </c>
      <c r="I751" t="e">
        <f>IF(AND(Tabelle13[[#This Row],[AreaPx]]&gt;0,NOT(Tabelle13[[#This Row],[AreaPx]]="inf")),Tabelle13[[#This Row],[AreaPx]], NA())</f>
        <v>#N/A</v>
      </c>
      <c r="J751">
        <v>0</v>
      </c>
      <c r="K751">
        <v>0</v>
      </c>
      <c r="L751">
        <v>0</v>
      </c>
      <c r="M751">
        <v>20.2013</v>
      </c>
      <c r="N751">
        <v>0</v>
      </c>
      <c r="O751">
        <f>Tabelle13[[#This Row],[Roll]]-+Tabelle13[[#This Row],[Pitch]]</f>
        <v>-17.007800000000003</v>
      </c>
      <c r="P751">
        <f>SQRT(Tabelle13[[#This Row],[X]]^2 + Tabelle13[[#This Row],[Y]]^2 +Tabelle13[[#This Row],[Z]]^2)</f>
        <v>406.24590153611399</v>
      </c>
      <c r="Q751">
        <v>-249.52</v>
      </c>
      <c r="R751">
        <v>19.236499999999999</v>
      </c>
      <c r="S751">
        <v>-153.66900000000001</v>
      </c>
      <c r="T751">
        <v>89.169300000000007</v>
      </c>
      <c r="U751">
        <v>-28.827200000000001</v>
      </c>
      <c r="V751">
        <v>-11.8194</v>
      </c>
    </row>
    <row r="752" spans="1:22">
      <c r="A752">
        <v>15580</v>
      </c>
      <c r="B752">
        <v>0</v>
      </c>
      <c r="C752">
        <v>121.53700000000001</v>
      </c>
      <c r="D752">
        <v>-56.506700000000002</v>
      </c>
      <c r="E752">
        <v>-383.49900000000002</v>
      </c>
      <c r="F752">
        <v>-90.830699999999993</v>
      </c>
      <c r="G752">
        <v>28.827200000000001</v>
      </c>
      <c r="H752">
        <v>11.8194</v>
      </c>
      <c r="I752" t="e">
        <f>IF(AND(Tabelle13[[#This Row],[AreaPx]]&gt;0,NOT(Tabelle13[[#This Row],[AreaPx]]="inf")),Tabelle13[[#This Row],[AreaPx]], NA())</f>
        <v>#N/A</v>
      </c>
      <c r="J752">
        <v>0</v>
      </c>
      <c r="K752">
        <v>0</v>
      </c>
      <c r="L752">
        <v>0</v>
      </c>
      <c r="M752">
        <v>20.2013</v>
      </c>
      <c r="N752">
        <v>0</v>
      </c>
      <c r="O752">
        <f>Tabelle13[[#This Row],[Roll]]-+Tabelle13[[#This Row],[Pitch]]</f>
        <v>-17.007800000000003</v>
      </c>
      <c r="P752">
        <f>SQRT(Tabelle13[[#This Row],[X]]^2 + Tabelle13[[#This Row],[Y]]^2 +Tabelle13[[#This Row],[Z]]^2)</f>
        <v>406.24590153611399</v>
      </c>
      <c r="Q752">
        <v>-249.52</v>
      </c>
      <c r="R752">
        <v>19.236499999999999</v>
      </c>
      <c r="S752">
        <v>-153.66900000000001</v>
      </c>
      <c r="T752">
        <v>89.169300000000007</v>
      </c>
      <c r="U752">
        <v>-28.827200000000001</v>
      </c>
      <c r="V752">
        <v>-11.8194</v>
      </c>
    </row>
    <row r="753" spans="1:22">
      <c r="A753">
        <v>15598</v>
      </c>
      <c r="B753">
        <v>0</v>
      </c>
      <c r="C753">
        <v>121.53700000000001</v>
      </c>
      <c r="D753">
        <v>-56.506700000000002</v>
      </c>
      <c r="E753">
        <v>-383.49900000000002</v>
      </c>
      <c r="F753">
        <v>-90.830699999999993</v>
      </c>
      <c r="G753">
        <v>28.827200000000001</v>
      </c>
      <c r="H753">
        <v>11.8194</v>
      </c>
      <c r="I753" t="e">
        <f>IF(AND(Tabelle13[[#This Row],[AreaPx]]&gt;0,NOT(Tabelle13[[#This Row],[AreaPx]]="inf")),Tabelle13[[#This Row],[AreaPx]], NA())</f>
        <v>#N/A</v>
      </c>
      <c r="J753">
        <v>0</v>
      </c>
      <c r="K753">
        <v>0</v>
      </c>
      <c r="L753">
        <v>0</v>
      </c>
      <c r="M753">
        <v>20.2013</v>
      </c>
      <c r="N753">
        <v>0</v>
      </c>
      <c r="O753">
        <f>Tabelle13[[#This Row],[Roll]]-+Tabelle13[[#This Row],[Pitch]]</f>
        <v>-17.007800000000003</v>
      </c>
      <c r="P753">
        <f>SQRT(Tabelle13[[#This Row],[X]]^2 + Tabelle13[[#This Row],[Y]]^2 +Tabelle13[[#This Row],[Z]]^2)</f>
        <v>406.24590153611399</v>
      </c>
      <c r="Q753">
        <v>-249.52</v>
      </c>
      <c r="R753">
        <v>19.236499999999999</v>
      </c>
      <c r="S753">
        <v>-153.66900000000001</v>
      </c>
      <c r="T753">
        <v>89.169300000000007</v>
      </c>
      <c r="U753">
        <v>-28.827200000000001</v>
      </c>
      <c r="V753">
        <v>-11.8194</v>
      </c>
    </row>
    <row r="754" spans="1:22">
      <c r="A754">
        <v>15609</v>
      </c>
      <c r="B754">
        <v>0</v>
      </c>
      <c r="C754">
        <v>121.53700000000001</v>
      </c>
      <c r="D754">
        <v>-56.506700000000002</v>
      </c>
      <c r="E754">
        <v>-383.49900000000002</v>
      </c>
      <c r="F754">
        <v>-90.830699999999993</v>
      </c>
      <c r="G754">
        <v>28.827200000000001</v>
      </c>
      <c r="H754">
        <v>11.8194</v>
      </c>
      <c r="I754" t="e">
        <f>IF(AND(Tabelle13[[#This Row],[AreaPx]]&gt;0,NOT(Tabelle13[[#This Row],[AreaPx]]="inf")),Tabelle13[[#This Row],[AreaPx]], NA())</f>
        <v>#N/A</v>
      </c>
      <c r="J754">
        <v>0</v>
      </c>
      <c r="K754">
        <v>0</v>
      </c>
      <c r="L754">
        <v>0</v>
      </c>
      <c r="M754">
        <v>20.2013</v>
      </c>
      <c r="N754">
        <v>0</v>
      </c>
      <c r="O754">
        <f>Tabelle13[[#This Row],[Roll]]-+Tabelle13[[#This Row],[Pitch]]</f>
        <v>-17.007800000000003</v>
      </c>
      <c r="P754">
        <f>SQRT(Tabelle13[[#This Row],[X]]^2 + Tabelle13[[#This Row],[Y]]^2 +Tabelle13[[#This Row],[Z]]^2)</f>
        <v>406.24590153611399</v>
      </c>
      <c r="Q754">
        <v>-249.52</v>
      </c>
      <c r="R754">
        <v>19.236499999999999</v>
      </c>
      <c r="S754">
        <v>-153.66900000000001</v>
      </c>
      <c r="T754">
        <v>89.169300000000007</v>
      </c>
      <c r="U754">
        <v>-28.827200000000001</v>
      </c>
      <c r="V754">
        <v>-11.8194</v>
      </c>
    </row>
    <row r="755" spans="1:22">
      <c r="A755">
        <v>15630</v>
      </c>
      <c r="B755">
        <v>0</v>
      </c>
      <c r="C755">
        <v>121.53700000000001</v>
      </c>
      <c r="D755">
        <v>-56.506700000000002</v>
      </c>
      <c r="E755">
        <v>-383.49900000000002</v>
      </c>
      <c r="F755">
        <v>-90.830699999999993</v>
      </c>
      <c r="G755">
        <v>28.827200000000001</v>
      </c>
      <c r="H755">
        <v>11.8194</v>
      </c>
      <c r="I755" t="e">
        <f>IF(AND(Tabelle13[[#This Row],[AreaPx]]&gt;0,NOT(Tabelle13[[#This Row],[AreaPx]]="inf")),Tabelle13[[#This Row],[AreaPx]], NA())</f>
        <v>#N/A</v>
      </c>
      <c r="J755">
        <v>0</v>
      </c>
      <c r="K755">
        <v>0</v>
      </c>
      <c r="L755">
        <v>0</v>
      </c>
      <c r="M755">
        <v>20.2013</v>
      </c>
      <c r="N755">
        <v>0</v>
      </c>
      <c r="O755">
        <f>Tabelle13[[#This Row],[Roll]]-+Tabelle13[[#This Row],[Pitch]]</f>
        <v>-17.007800000000003</v>
      </c>
      <c r="P755">
        <f>SQRT(Tabelle13[[#This Row],[X]]^2 + Tabelle13[[#This Row],[Y]]^2 +Tabelle13[[#This Row],[Z]]^2)</f>
        <v>406.24590153611399</v>
      </c>
      <c r="Q755">
        <v>-249.52</v>
      </c>
      <c r="R755">
        <v>19.236499999999999</v>
      </c>
      <c r="S755">
        <v>-153.66900000000001</v>
      </c>
      <c r="T755">
        <v>89.169300000000007</v>
      </c>
      <c r="U755">
        <v>-28.827200000000001</v>
      </c>
      <c r="V755">
        <v>-11.8194</v>
      </c>
    </row>
    <row r="756" spans="1:22">
      <c r="A756">
        <v>15641</v>
      </c>
      <c r="B756">
        <v>0</v>
      </c>
      <c r="C756">
        <v>121.53700000000001</v>
      </c>
      <c r="D756">
        <v>-56.506700000000002</v>
      </c>
      <c r="E756">
        <v>-383.49900000000002</v>
      </c>
      <c r="F756">
        <v>-90.830699999999993</v>
      </c>
      <c r="G756">
        <v>28.827200000000001</v>
      </c>
      <c r="H756">
        <v>11.8194</v>
      </c>
      <c r="I756" t="e">
        <f>IF(AND(Tabelle13[[#This Row],[AreaPx]]&gt;0,NOT(Tabelle13[[#This Row],[AreaPx]]="inf")),Tabelle13[[#This Row],[AreaPx]], NA())</f>
        <v>#N/A</v>
      </c>
      <c r="J756">
        <v>0</v>
      </c>
      <c r="K756">
        <v>0</v>
      </c>
      <c r="L756">
        <v>0</v>
      </c>
      <c r="M756">
        <v>20.2013</v>
      </c>
      <c r="N756">
        <v>0</v>
      </c>
      <c r="O756">
        <f>Tabelle13[[#This Row],[Roll]]-+Tabelle13[[#This Row],[Pitch]]</f>
        <v>-17.007800000000003</v>
      </c>
      <c r="P756">
        <f>SQRT(Tabelle13[[#This Row],[X]]^2 + Tabelle13[[#This Row],[Y]]^2 +Tabelle13[[#This Row],[Z]]^2)</f>
        <v>406.24590153611399</v>
      </c>
      <c r="Q756">
        <v>-249.52</v>
      </c>
      <c r="R756">
        <v>19.236499999999999</v>
      </c>
      <c r="S756">
        <v>-153.66900000000001</v>
      </c>
      <c r="T756">
        <v>89.169300000000007</v>
      </c>
      <c r="U756">
        <v>-28.827200000000001</v>
      </c>
      <c r="V756">
        <v>-11.8194</v>
      </c>
    </row>
    <row r="757" spans="1:22">
      <c r="A757">
        <v>15665</v>
      </c>
      <c r="B757">
        <v>0</v>
      </c>
      <c r="C757">
        <v>121.53700000000001</v>
      </c>
      <c r="D757">
        <v>-56.506700000000002</v>
      </c>
      <c r="E757">
        <v>-383.49900000000002</v>
      </c>
      <c r="F757">
        <v>-90.830699999999993</v>
      </c>
      <c r="G757">
        <v>28.827200000000001</v>
      </c>
      <c r="H757">
        <v>11.8194</v>
      </c>
      <c r="I757" t="e">
        <f>IF(AND(Tabelle13[[#This Row],[AreaPx]]&gt;0,NOT(Tabelle13[[#This Row],[AreaPx]]="inf")),Tabelle13[[#This Row],[AreaPx]], NA())</f>
        <v>#N/A</v>
      </c>
      <c r="J757">
        <v>0</v>
      </c>
      <c r="K757">
        <v>0</v>
      </c>
      <c r="L757">
        <v>0</v>
      </c>
      <c r="M757">
        <v>20.2013</v>
      </c>
      <c r="N757">
        <v>0</v>
      </c>
      <c r="O757">
        <f>Tabelle13[[#This Row],[Roll]]-+Tabelle13[[#This Row],[Pitch]]</f>
        <v>-17.007800000000003</v>
      </c>
      <c r="P757">
        <f>SQRT(Tabelle13[[#This Row],[X]]^2 + Tabelle13[[#This Row],[Y]]^2 +Tabelle13[[#This Row],[Z]]^2)</f>
        <v>406.24590153611399</v>
      </c>
      <c r="Q757">
        <v>-249.52</v>
      </c>
      <c r="R757">
        <v>19.236499999999999</v>
      </c>
      <c r="S757">
        <v>-153.66900000000001</v>
      </c>
      <c r="T757">
        <v>89.169300000000007</v>
      </c>
      <c r="U757">
        <v>-28.827200000000001</v>
      </c>
      <c r="V757">
        <v>-11.8194</v>
      </c>
    </row>
    <row r="758" spans="1:22">
      <c r="A758">
        <v>15676</v>
      </c>
      <c r="B758">
        <v>0</v>
      </c>
      <c r="C758">
        <v>121.53700000000001</v>
      </c>
      <c r="D758">
        <v>-56.506700000000002</v>
      </c>
      <c r="E758">
        <v>-383.49900000000002</v>
      </c>
      <c r="F758">
        <v>-90.830699999999993</v>
      </c>
      <c r="G758">
        <v>28.827200000000001</v>
      </c>
      <c r="H758">
        <v>11.8194</v>
      </c>
      <c r="I758" t="e">
        <f>IF(AND(Tabelle13[[#This Row],[AreaPx]]&gt;0,NOT(Tabelle13[[#This Row],[AreaPx]]="inf")),Tabelle13[[#This Row],[AreaPx]], NA())</f>
        <v>#N/A</v>
      </c>
      <c r="J758">
        <v>0</v>
      </c>
      <c r="K758">
        <v>0</v>
      </c>
      <c r="L758">
        <v>0</v>
      </c>
      <c r="M758">
        <v>20.2013</v>
      </c>
      <c r="N758">
        <v>0</v>
      </c>
      <c r="O758">
        <f>Tabelle13[[#This Row],[Roll]]-+Tabelle13[[#This Row],[Pitch]]</f>
        <v>-17.007800000000003</v>
      </c>
      <c r="P758">
        <f>SQRT(Tabelle13[[#This Row],[X]]^2 + Tabelle13[[#This Row],[Y]]^2 +Tabelle13[[#This Row],[Z]]^2)</f>
        <v>406.24590153611399</v>
      </c>
      <c r="Q758">
        <v>-249.52</v>
      </c>
      <c r="R758">
        <v>19.236499999999999</v>
      </c>
      <c r="S758">
        <v>-153.66900000000001</v>
      </c>
      <c r="T758">
        <v>89.169300000000007</v>
      </c>
      <c r="U758">
        <v>-28.827200000000001</v>
      </c>
      <c r="V758">
        <v>-11.8194</v>
      </c>
    </row>
    <row r="759" spans="1:22">
      <c r="A759">
        <v>15686</v>
      </c>
      <c r="B759">
        <v>0</v>
      </c>
      <c r="C759">
        <v>121.53700000000001</v>
      </c>
      <c r="D759">
        <v>-56.506700000000002</v>
      </c>
      <c r="E759">
        <v>-383.49900000000002</v>
      </c>
      <c r="F759">
        <v>-90.830699999999993</v>
      </c>
      <c r="G759">
        <v>28.827200000000001</v>
      </c>
      <c r="H759">
        <v>11.8194</v>
      </c>
      <c r="I759" t="e">
        <f>IF(AND(Tabelle13[[#This Row],[AreaPx]]&gt;0,NOT(Tabelle13[[#This Row],[AreaPx]]="inf")),Tabelle13[[#This Row],[AreaPx]], NA())</f>
        <v>#N/A</v>
      </c>
      <c r="J759">
        <v>0</v>
      </c>
      <c r="K759">
        <v>0</v>
      </c>
      <c r="L759">
        <v>0</v>
      </c>
      <c r="M759">
        <v>20.2013</v>
      </c>
      <c r="N759">
        <v>0</v>
      </c>
      <c r="O759">
        <f>Tabelle13[[#This Row],[Roll]]-+Tabelle13[[#This Row],[Pitch]]</f>
        <v>-17.007800000000003</v>
      </c>
      <c r="P759">
        <f>SQRT(Tabelle13[[#This Row],[X]]^2 + Tabelle13[[#This Row],[Y]]^2 +Tabelle13[[#This Row],[Z]]^2)</f>
        <v>406.24590153611399</v>
      </c>
      <c r="Q759">
        <v>-249.52</v>
      </c>
      <c r="R759">
        <v>19.236499999999999</v>
      </c>
      <c r="S759">
        <v>-153.66900000000001</v>
      </c>
      <c r="T759">
        <v>89.169300000000007</v>
      </c>
      <c r="U759">
        <v>-28.827200000000001</v>
      </c>
      <c r="V759">
        <v>-11.8194</v>
      </c>
    </row>
    <row r="760" spans="1:22">
      <c r="A760">
        <v>15695</v>
      </c>
      <c r="B760">
        <v>0</v>
      </c>
      <c r="C760">
        <v>121.53700000000001</v>
      </c>
      <c r="D760">
        <v>-56.506700000000002</v>
      </c>
      <c r="E760">
        <v>-383.49900000000002</v>
      </c>
      <c r="F760">
        <v>-90.830699999999993</v>
      </c>
      <c r="G760">
        <v>28.827200000000001</v>
      </c>
      <c r="H760">
        <v>11.8194</v>
      </c>
      <c r="I760" t="e">
        <f>IF(AND(Tabelle13[[#This Row],[AreaPx]]&gt;0,NOT(Tabelle13[[#This Row],[AreaPx]]="inf")),Tabelle13[[#This Row],[AreaPx]], NA())</f>
        <v>#N/A</v>
      </c>
      <c r="J760">
        <v>0</v>
      </c>
      <c r="K760">
        <v>0</v>
      </c>
      <c r="L760">
        <v>0</v>
      </c>
      <c r="M760">
        <v>20.2013</v>
      </c>
      <c r="N760">
        <v>0</v>
      </c>
      <c r="O760">
        <f>Tabelle13[[#This Row],[Roll]]-+Tabelle13[[#This Row],[Pitch]]</f>
        <v>-17.007800000000003</v>
      </c>
      <c r="P760">
        <f>SQRT(Tabelle13[[#This Row],[X]]^2 + Tabelle13[[#This Row],[Y]]^2 +Tabelle13[[#This Row],[Z]]^2)</f>
        <v>406.24590153611399</v>
      </c>
      <c r="Q760">
        <v>-249.52</v>
      </c>
      <c r="R760">
        <v>19.236499999999999</v>
      </c>
      <c r="S760">
        <v>-153.66900000000001</v>
      </c>
      <c r="T760">
        <v>89.169300000000007</v>
      </c>
      <c r="U760">
        <v>-28.827200000000001</v>
      </c>
      <c r="V760">
        <v>-11.8194</v>
      </c>
    </row>
    <row r="761" spans="1:22">
      <c r="A761">
        <v>15704</v>
      </c>
      <c r="B761">
        <v>0</v>
      </c>
      <c r="C761">
        <v>121.53700000000001</v>
      </c>
      <c r="D761">
        <v>-56.506700000000002</v>
      </c>
      <c r="E761">
        <v>-383.49900000000002</v>
      </c>
      <c r="F761">
        <v>-90.830699999999993</v>
      </c>
      <c r="G761">
        <v>28.827200000000001</v>
      </c>
      <c r="H761">
        <v>11.8194</v>
      </c>
      <c r="I761" t="e">
        <f>IF(AND(Tabelle13[[#This Row],[AreaPx]]&gt;0,NOT(Tabelle13[[#This Row],[AreaPx]]="inf")),Tabelle13[[#This Row],[AreaPx]], NA())</f>
        <v>#N/A</v>
      </c>
      <c r="J761">
        <v>0</v>
      </c>
      <c r="K761">
        <v>0</v>
      </c>
      <c r="L761">
        <v>0</v>
      </c>
      <c r="M761">
        <v>20.2013</v>
      </c>
      <c r="N761">
        <v>0</v>
      </c>
      <c r="O761">
        <f>Tabelle13[[#This Row],[Roll]]-+Tabelle13[[#This Row],[Pitch]]</f>
        <v>-17.007800000000003</v>
      </c>
      <c r="P761">
        <f>SQRT(Tabelle13[[#This Row],[X]]^2 + Tabelle13[[#This Row],[Y]]^2 +Tabelle13[[#This Row],[Z]]^2)</f>
        <v>406.24590153611399</v>
      </c>
      <c r="Q761">
        <v>-249.52</v>
      </c>
      <c r="R761">
        <v>19.236499999999999</v>
      </c>
      <c r="S761">
        <v>-153.66900000000001</v>
      </c>
      <c r="T761">
        <v>89.169300000000007</v>
      </c>
      <c r="U761">
        <v>-28.827200000000001</v>
      </c>
      <c r="V761">
        <v>-11.8194</v>
      </c>
    </row>
    <row r="762" spans="1:22">
      <c r="A762">
        <v>15711</v>
      </c>
      <c r="B762">
        <v>0</v>
      </c>
      <c r="C762">
        <v>121.53700000000001</v>
      </c>
      <c r="D762">
        <v>-56.506700000000002</v>
      </c>
      <c r="E762">
        <v>-383.49900000000002</v>
      </c>
      <c r="F762">
        <v>-90.830699999999993</v>
      </c>
      <c r="G762">
        <v>28.827200000000001</v>
      </c>
      <c r="H762">
        <v>11.8194</v>
      </c>
      <c r="I762" t="e">
        <f>IF(AND(Tabelle13[[#This Row],[AreaPx]]&gt;0,NOT(Tabelle13[[#This Row],[AreaPx]]="inf")),Tabelle13[[#This Row],[AreaPx]], NA())</f>
        <v>#N/A</v>
      </c>
      <c r="J762">
        <v>0</v>
      </c>
      <c r="K762">
        <v>0</v>
      </c>
      <c r="L762">
        <v>0</v>
      </c>
      <c r="M762">
        <v>20.2013</v>
      </c>
      <c r="N762">
        <v>0</v>
      </c>
      <c r="O762">
        <f>Tabelle13[[#This Row],[Roll]]-+Tabelle13[[#This Row],[Pitch]]</f>
        <v>-17.007800000000003</v>
      </c>
      <c r="P762">
        <f>SQRT(Tabelle13[[#This Row],[X]]^2 + Tabelle13[[#This Row],[Y]]^2 +Tabelle13[[#This Row],[Z]]^2)</f>
        <v>406.24590153611399</v>
      </c>
      <c r="Q762">
        <v>-249.52</v>
      </c>
      <c r="R762">
        <v>19.236499999999999</v>
      </c>
      <c r="S762">
        <v>-153.66900000000001</v>
      </c>
      <c r="T762">
        <v>89.169300000000007</v>
      </c>
      <c r="U762">
        <v>-28.827200000000001</v>
      </c>
      <c r="V762">
        <v>-11.8194</v>
      </c>
    </row>
    <row r="763" spans="1:22">
      <c r="A763">
        <v>15785</v>
      </c>
      <c r="B763">
        <v>0</v>
      </c>
      <c r="C763">
        <v>121.53700000000001</v>
      </c>
      <c r="D763">
        <v>-56.506700000000002</v>
      </c>
      <c r="E763">
        <v>-383.49900000000002</v>
      </c>
      <c r="F763">
        <v>-90.830699999999993</v>
      </c>
      <c r="G763">
        <v>28.827200000000001</v>
      </c>
      <c r="H763">
        <v>11.8194</v>
      </c>
      <c r="I763" t="e">
        <f>IF(AND(Tabelle13[[#This Row],[AreaPx]]&gt;0,NOT(Tabelle13[[#This Row],[AreaPx]]="inf")),Tabelle13[[#This Row],[AreaPx]], NA())</f>
        <v>#N/A</v>
      </c>
      <c r="J763">
        <v>0</v>
      </c>
      <c r="K763">
        <v>0</v>
      </c>
      <c r="L763">
        <v>0</v>
      </c>
      <c r="M763">
        <v>20.2013</v>
      </c>
      <c r="N763">
        <v>0</v>
      </c>
      <c r="O763">
        <f>Tabelle13[[#This Row],[Roll]]-+Tabelle13[[#This Row],[Pitch]]</f>
        <v>-17.007800000000003</v>
      </c>
      <c r="P763">
        <f>SQRT(Tabelle13[[#This Row],[X]]^2 + Tabelle13[[#This Row],[Y]]^2 +Tabelle13[[#This Row],[Z]]^2)</f>
        <v>406.24590153611399</v>
      </c>
      <c r="Q763">
        <v>-249.52</v>
      </c>
      <c r="R763">
        <v>19.236499999999999</v>
      </c>
      <c r="S763">
        <v>-153.66900000000001</v>
      </c>
      <c r="T763">
        <v>89.169300000000007</v>
      </c>
      <c r="U763">
        <v>-28.827200000000001</v>
      </c>
      <c r="V763">
        <v>-11.8194</v>
      </c>
    </row>
    <row r="764" spans="1:22">
      <c r="A764">
        <v>15812</v>
      </c>
      <c r="B764">
        <v>0</v>
      </c>
      <c r="C764">
        <v>121.53700000000001</v>
      </c>
      <c r="D764">
        <v>-56.506700000000002</v>
      </c>
      <c r="E764">
        <v>-383.49900000000002</v>
      </c>
      <c r="F764">
        <v>-90.830699999999993</v>
      </c>
      <c r="G764">
        <v>28.827200000000001</v>
      </c>
      <c r="H764">
        <v>11.8194</v>
      </c>
      <c r="I764" t="e">
        <f>IF(AND(Tabelle13[[#This Row],[AreaPx]]&gt;0,NOT(Tabelle13[[#This Row],[AreaPx]]="inf")),Tabelle13[[#This Row],[AreaPx]], NA())</f>
        <v>#N/A</v>
      </c>
      <c r="J764">
        <v>0</v>
      </c>
      <c r="K764">
        <v>0</v>
      </c>
      <c r="L764">
        <v>0</v>
      </c>
      <c r="M764">
        <v>20.2013</v>
      </c>
      <c r="N764">
        <v>0</v>
      </c>
      <c r="O764">
        <f>Tabelle13[[#This Row],[Roll]]-+Tabelle13[[#This Row],[Pitch]]</f>
        <v>-17.007800000000003</v>
      </c>
      <c r="P764">
        <f>SQRT(Tabelle13[[#This Row],[X]]^2 + Tabelle13[[#This Row],[Y]]^2 +Tabelle13[[#This Row],[Z]]^2)</f>
        <v>406.24590153611399</v>
      </c>
      <c r="Q764">
        <v>-249.52</v>
      </c>
      <c r="R764">
        <v>19.236499999999999</v>
      </c>
      <c r="S764">
        <v>-153.66900000000001</v>
      </c>
      <c r="T764">
        <v>89.169300000000007</v>
      </c>
      <c r="U764">
        <v>-28.827200000000001</v>
      </c>
      <c r="V764">
        <v>-11.8194</v>
      </c>
    </row>
    <row r="765" spans="1:22">
      <c r="A765">
        <v>15841</v>
      </c>
      <c r="B765">
        <v>0</v>
      </c>
      <c r="C765">
        <v>121.53700000000001</v>
      </c>
      <c r="D765">
        <v>-56.506700000000002</v>
      </c>
      <c r="E765">
        <v>-383.49900000000002</v>
      </c>
      <c r="F765">
        <v>-90.830699999999993</v>
      </c>
      <c r="G765">
        <v>28.827200000000001</v>
      </c>
      <c r="H765">
        <v>11.8194</v>
      </c>
      <c r="I765" t="e">
        <f>IF(AND(Tabelle13[[#This Row],[AreaPx]]&gt;0,NOT(Tabelle13[[#This Row],[AreaPx]]="inf")),Tabelle13[[#This Row],[AreaPx]], NA())</f>
        <v>#N/A</v>
      </c>
      <c r="J765">
        <v>0</v>
      </c>
      <c r="K765">
        <v>0</v>
      </c>
      <c r="L765">
        <v>0</v>
      </c>
      <c r="M765">
        <v>20.2013</v>
      </c>
      <c r="N765">
        <v>0</v>
      </c>
      <c r="O765">
        <f>Tabelle13[[#This Row],[Roll]]-+Tabelle13[[#This Row],[Pitch]]</f>
        <v>-17.007800000000003</v>
      </c>
      <c r="P765">
        <f>SQRT(Tabelle13[[#This Row],[X]]^2 + Tabelle13[[#This Row],[Y]]^2 +Tabelle13[[#This Row],[Z]]^2)</f>
        <v>406.24590153611399</v>
      </c>
      <c r="Q765">
        <v>-249.52</v>
      </c>
      <c r="R765">
        <v>19.236499999999999</v>
      </c>
      <c r="S765">
        <v>-153.66900000000001</v>
      </c>
      <c r="T765">
        <v>89.169300000000007</v>
      </c>
      <c r="U765">
        <v>-28.827200000000001</v>
      </c>
      <c r="V765">
        <v>-11.8194</v>
      </c>
    </row>
    <row r="766" spans="1:22">
      <c r="A766">
        <v>15869</v>
      </c>
      <c r="B766">
        <v>0</v>
      </c>
      <c r="C766">
        <v>121.53700000000001</v>
      </c>
      <c r="D766">
        <v>-56.506700000000002</v>
      </c>
      <c r="E766">
        <v>-383.49900000000002</v>
      </c>
      <c r="F766">
        <v>-90.830699999999993</v>
      </c>
      <c r="G766">
        <v>28.827200000000001</v>
      </c>
      <c r="H766">
        <v>11.8194</v>
      </c>
      <c r="I766" t="e">
        <f>IF(AND(Tabelle13[[#This Row],[AreaPx]]&gt;0,NOT(Tabelle13[[#This Row],[AreaPx]]="inf")),Tabelle13[[#This Row],[AreaPx]], NA())</f>
        <v>#N/A</v>
      </c>
      <c r="J766">
        <v>0</v>
      </c>
      <c r="K766">
        <v>0</v>
      </c>
      <c r="L766">
        <v>0</v>
      </c>
      <c r="M766">
        <v>20.2013</v>
      </c>
      <c r="N766">
        <v>0</v>
      </c>
      <c r="O766">
        <f>Tabelle13[[#This Row],[Roll]]-+Tabelle13[[#This Row],[Pitch]]</f>
        <v>-17.007800000000003</v>
      </c>
      <c r="P766">
        <f>SQRT(Tabelle13[[#This Row],[X]]^2 + Tabelle13[[#This Row],[Y]]^2 +Tabelle13[[#This Row],[Z]]^2)</f>
        <v>406.24590153611399</v>
      </c>
      <c r="Q766">
        <v>-249.52</v>
      </c>
      <c r="R766">
        <v>19.236499999999999</v>
      </c>
      <c r="S766">
        <v>-153.66900000000001</v>
      </c>
      <c r="T766">
        <v>89.169300000000007</v>
      </c>
      <c r="U766">
        <v>-28.827200000000001</v>
      </c>
      <c r="V766">
        <v>-11.8194</v>
      </c>
    </row>
    <row r="767" spans="1:22">
      <c r="A767">
        <v>15889</v>
      </c>
      <c r="B767">
        <v>0</v>
      </c>
      <c r="C767">
        <v>121.53700000000001</v>
      </c>
      <c r="D767">
        <v>-56.506700000000002</v>
      </c>
      <c r="E767">
        <v>-383.49900000000002</v>
      </c>
      <c r="F767">
        <v>-90.830699999999993</v>
      </c>
      <c r="G767">
        <v>28.827200000000001</v>
      </c>
      <c r="H767">
        <v>11.8194</v>
      </c>
      <c r="I767" t="e">
        <f>IF(AND(Tabelle13[[#This Row],[AreaPx]]&gt;0,NOT(Tabelle13[[#This Row],[AreaPx]]="inf")),Tabelle13[[#This Row],[AreaPx]], NA())</f>
        <v>#N/A</v>
      </c>
      <c r="J767">
        <v>0</v>
      </c>
      <c r="K767">
        <v>0</v>
      </c>
      <c r="L767">
        <v>0</v>
      </c>
      <c r="M767">
        <v>20.2013</v>
      </c>
      <c r="N767">
        <v>0</v>
      </c>
      <c r="O767">
        <f>Tabelle13[[#This Row],[Roll]]-+Tabelle13[[#This Row],[Pitch]]</f>
        <v>-17.007800000000003</v>
      </c>
      <c r="P767">
        <f>SQRT(Tabelle13[[#This Row],[X]]^2 + Tabelle13[[#This Row],[Y]]^2 +Tabelle13[[#This Row],[Z]]^2)</f>
        <v>406.24590153611399</v>
      </c>
      <c r="Q767">
        <v>-249.52</v>
      </c>
      <c r="R767">
        <v>19.236499999999999</v>
      </c>
      <c r="S767">
        <v>-153.66900000000001</v>
      </c>
      <c r="T767">
        <v>89.169300000000007</v>
      </c>
      <c r="U767">
        <v>-28.827200000000001</v>
      </c>
      <c r="V767">
        <v>-11.8194</v>
      </c>
    </row>
    <row r="768" spans="1:22">
      <c r="A768">
        <v>15921</v>
      </c>
      <c r="B768">
        <v>0</v>
      </c>
      <c r="C768">
        <v>121.53700000000001</v>
      </c>
      <c r="D768">
        <v>-56.506700000000002</v>
      </c>
      <c r="E768">
        <v>-383.49900000000002</v>
      </c>
      <c r="F768">
        <v>-90.830699999999993</v>
      </c>
      <c r="G768">
        <v>28.827200000000001</v>
      </c>
      <c r="H768">
        <v>11.8194</v>
      </c>
      <c r="I768" t="e">
        <f>IF(AND(Tabelle13[[#This Row],[AreaPx]]&gt;0,NOT(Tabelle13[[#This Row],[AreaPx]]="inf")),Tabelle13[[#This Row],[AreaPx]], NA())</f>
        <v>#N/A</v>
      </c>
      <c r="J768">
        <v>0</v>
      </c>
      <c r="K768">
        <v>0</v>
      </c>
      <c r="L768">
        <v>0</v>
      </c>
      <c r="M768">
        <v>20.2013</v>
      </c>
      <c r="N768">
        <v>0</v>
      </c>
      <c r="O768">
        <f>Tabelle13[[#This Row],[Roll]]-+Tabelle13[[#This Row],[Pitch]]</f>
        <v>-17.007800000000003</v>
      </c>
      <c r="P768">
        <f>SQRT(Tabelle13[[#This Row],[X]]^2 + Tabelle13[[#This Row],[Y]]^2 +Tabelle13[[#This Row],[Z]]^2)</f>
        <v>406.24590153611399</v>
      </c>
      <c r="Q768">
        <v>-249.52</v>
      </c>
      <c r="R768">
        <v>19.236499999999999</v>
      </c>
      <c r="S768">
        <v>-153.66900000000001</v>
      </c>
      <c r="T768">
        <v>89.169300000000007</v>
      </c>
      <c r="U768">
        <v>-28.827200000000001</v>
      </c>
      <c r="V768">
        <v>-11.8194</v>
      </c>
    </row>
    <row r="769" spans="1:22">
      <c r="A769">
        <v>15946</v>
      </c>
      <c r="B769">
        <v>0</v>
      </c>
      <c r="C769">
        <v>121.53700000000001</v>
      </c>
      <c r="D769">
        <v>-56.506700000000002</v>
      </c>
      <c r="E769">
        <v>-383.49900000000002</v>
      </c>
      <c r="F769">
        <v>-90.830699999999993</v>
      </c>
      <c r="G769">
        <v>28.827200000000001</v>
      </c>
      <c r="H769">
        <v>11.8194</v>
      </c>
      <c r="I769" t="e">
        <f>IF(AND(Tabelle13[[#This Row],[AreaPx]]&gt;0,NOT(Tabelle13[[#This Row],[AreaPx]]="inf")),Tabelle13[[#This Row],[AreaPx]], NA())</f>
        <v>#N/A</v>
      </c>
      <c r="J769">
        <v>0</v>
      </c>
      <c r="K769">
        <v>0</v>
      </c>
      <c r="L769">
        <v>0</v>
      </c>
      <c r="M769">
        <v>20.2013</v>
      </c>
      <c r="N769">
        <v>0</v>
      </c>
      <c r="O769">
        <f>Tabelle13[[#This Row],[Roll]]-+Tabelle13[[#This Row],[Pitch]]</f>
        <v>-17.007800000000003</v>
      </c>
      <c r="P769">
        <f>SQRT(Tabelle13[[#This Row],[X]]^2 + Tabelle13[[#This Row],[Y]]^2 +Tabelle13[[#This Row],[Z]]^2)</f>
        <v>406.24590153611399</v>
      </c>
      <c r="Q769">
        <v>-249.52</v>
      </c>
      <c r="R769">
        <v>19.236499999999999</v>
      </c>
      <c r="S769">
        <v>-153.66900000000001</v>
      </c>
      <c r="T769">
        <v>89.169300000000007</v>
      </c>
      <c r="U769">
        <v>-28.827200000000001</v>
      </c>
      <c r="V769">
        <v>-11.8194</v>
      </c>
    </row>
    <row r="770" spans="1:22">
      <c r="A770">
        <v>15974</v>
      </c>
      <c r="B770">
        <v>0</v>
      </c>
      <c r="C770">
        <v>121.53700000000001</v>
      </c>
      <c r="D770">
        <v>-56.506700000000002</v>
      </c>
      <c r="E770">
        <v>-383.49900000000002</v>
      </c>
      <c r="F770">
        <v>-90.830699999999993</v>
      </c>
      <c r="G770">
        <v>28.827200000000001</v>
      </c>
      <c r="H770">
        <v>11.8194</v>
      </c>
      <c r="I770" t="e">
        <f>IF(AND(Tabelle13[[#This Row],[AreaPx]]&gt;0,NOT(Tabelle13[[#This Row],[AreaPx]]="inf")),Tabelle13[[#This Row],[AreaPx]], NA())</f>
        <v>#N/A</v>
      </c>
      <c r="J770">
        <v>0</v>
      </c>
      <c r="K770">
        <v>0</v>
      </c>
      <c r="L770">
        <v>0</v>
      </c>
      <c r="M770">
        <v>20.2013</v>
      </c>
      <c r="N770">
        <v>0</v>
      </c>
      <c r="O770">
        <f>Tabelle13[[#This Row],[Roll]]-+Tabelle13[[#This Row],[Pitch]]</f>
        <v>-17.007800000000003</v>
      </c>
      <c r="P770">
        <f>SQRT(Tabelle13[[#This Row],[X]]^2 + Tabelle13[[#This Row],[Y]]^2 +Tabelle13[[#This Row],[Z]]^2)</f>
        <v>406.24590153611399</v>
      </c>
      <c r="Q770">
        <v>-249.52</v>
      </c>
      <c r="R770">
        <v>19.236499999999999</v>
      </c>
      <c r="S770">
        <v>-153.66900000000001</v>
      </c>
      <c r="T770">
        <v>89.169300000000007</v>
      </c>
      <c r="U770">
        <v>-28.827200000000001</v>
      </c>
      <c r="V770">
        <v>-11.8194</v>
      </c>
    </row>
    <row r="771" spans="1:22">
      <c r="A771">
        <v>16001</v>
      </c>
      <c r="B771">
        <v>0</v>
      </c>
      <c r="C771">
        <v>121.53700000000001</v>
      </c>
      <c r="D771">
        <v>-56.506700000000002</v>
      </c>
      <c r="E771">
        <v>-383.49900000000002</v>
      </c>
      <c r="F771">
        <v>-90.830699999999993</v>
      </c>
      <c r="G771">
        <v>28.827200000000001</v>
      </c>
      <c r="H771">
        <v>11.8194</v>
      </c>
      <c r="I771" t="e">
        <f>IF(AND(Tabelle13[[#This Row],[AreaPx]]&gt;0,NOT(Tabelle13[[#This Row],[AreaPx]]="inf")),Tabelle13[[#This Row],[AreaPx]], NA())</f>
        <v>#N/A</v>
      </c>
      <c r="J771">
        <v>0</v>
      </c>
      <c r="K771">
        <v>0</v>
      </c>
      <c r="L771">
        <v>0</v>
      </c>
      <c r="M771">
        <v>20.2013</v>
      </c>
      <c r="N771">
        <v>0</v>
      </c>
      <c r="O771">
        <f>Tabelle13[[#This Row],[Roll]]-+Tabelle13[[#This Row],[Pitch]]</f>
        <v>-17.007800000000003</v>
      </c>
      <c r="P771">
        <f>SQRT(Tabelle13[[#This Row],[X]]^2 + Tabelle13[[#This Row],[Y]]^2 +Tabelle13[[#This Row],[Z]]^2)</f>
        <v>406.24590153611399</v>
      </c>
      <c r="Q771">
        <v>-249.52</v>
      </c>
      <c r="R771">
        <v>19.236499999999999</v>
      </c>
      <c r="S771">
        <v>-153.66900000000001</v>
      </c>
      <c r="T771">
        <v>89.169300000000007</v>
      </c>
      <c r="U771">
        <v>-28.827200000000001</v>
      </c>
      <c r="V771">
        <v>-11.8194</v>
      </c>
    </row>
    <row r="772" spans="1:22">
      <c r="A772">
        <v>16018</v>
      </c>
      <c r="B772">
        <v>0</v>
      </c>
      <c r="C772">
        <v>121.53700000000001</v>
      </c>
      <c r="D772">
        <v>-56.506700000000002</v>
      </c>
      <c r="E772">
        <v>-383.49900000000002</v>
      </c>
      <c r="F772">
        <v>-90.830699999999993</v>
      </c>
      <c r="G772">
        <v>28.827200000000001</v>
      </c>
      <c r="H772">
        <v>11.8194</v>
      </c>
      <c r="I772" t="e">
        <f>IF(AND(Tabelle13[[#This Row],[AreaPx]]&gt;0,NOT(Tabelle13[[#This Row],[AreaPx]]="inf")),Tabelle13[[#This Row],[AreaPx]], NA())</f>
        <v>#N/A</v>
      </c>
      <c r="J772">
        <v>0</v>
      </c>
      <c r="K772">
        <v>0</v>
      </c>
      <c r="L772">
        <v>0</v>
      </c>
      <c r="M772">
        <v>20.2013</v>
      </c>
      <c r="N772">
        <v>0</v>
      </c>
      <c r="O772">
        <f>Tabelle13[[#This Row],[Roll]]-+Tabelle13[[#This Row],[Pitch]]</f>
        <v>-17.007800000000003</v>
      </c>
      <c r="P772">
        <f>SQRT(Tabelle13[[#This Row],[X]]^2 + Tabelle13[[#This Row],[Y]]^2 +Tabelle13[[#This Row],[Z]]^2)</f>
        <v>406.24590153611399</v>
      </c>
      <c r="Q772">
        <v>-249.52</v>
      </c>
      <c r="R772">
        <v>19.236499999999999</v>
      </c>
      <c r="S772">
        <v>-153.66900000000001</v>
      </c>
      <c r="T772">
        <v>89.169300000000007</v>
      </c>
      <c r="U772">
        <v>-28.827200000000001</v>
      </c>
      <c r="V772">
        <v>-11.8194</v>
      </c>
    </row>
    <row r="773" spans="1:22">
      <c r="A773">
        <v>16045</v>
      </c>
      <c r="B773">
        <v>0</v>
      </c>
      <c r="C773">
        <v>121.53700000000001</v>
      </c>
      <c r="D773">
        <v>-56.506700000000002</v>
      </c>
      <c r="E773">
        <v>-383.49900000000002</v>
      </c>
      <c r="F773">
        <v>-90.830699999999993</v>
      </c>
      <c r="G773">
        <v>28.827200000000001</v>
      </c>
      <c r="H773">
        <v>11.8194</v>
      </c>
      <c r="I773" t="e">
        <f>IF(AND(Tabelle13[[#This Row],[AreaPx]]&gt;0,NOT(Tabelle13[[#This Row],[AreaPx]]="inf")),Tabelle13[[#This Row],[AreaPx]], NA())</f>
        <v>#N/A</v>
      </c>
      <c r="J773">
        <v>0</v>
      </c>
      <c r="K773">
        <v>0</v>
      </c>
      <c r="L773">
        <v>0</v>
      </c>
      <c r="M773">
        <v>20.2013</v>
      </c>
      <c r="N773">
        <v>0</v>
      </c>
      <c r="O773">
        <f>Tabelle13[[#This Row],[Roll]]-+Tabelle13[[#This Row],[Pitch]]</f>
        <v>-17.007800000000003</v>
      </c>
      <c r="P773">
        <f>SQRT(Tabelle13[[#This Row],[X]]^2 + Tabelle13[[#This Row],[Y]]^2 +Tabelle13[[#This Row],[Z]]^2)</f>
        <v>406.24590153611399</v>
      </c>
      <c r="Q773">
        <v>-249.52</v>
      </c>
      <c r="R773">
        <v>19.236499999999999</v>
      </c>
      <c r="S773">
        <v>-153.66900000000001</v>
      </c>
      <c r="T773">
        <v>89.169300000000007</v>
      </c>
      <c r="U773">
        <v>-28.827200000000001</v>
      </c>
      <c r="V773">
        <v>-11.8194</v>
      </c>
    </row>
    <row r="774" spans="1:22">
      <c r="A774">
        <v>16070</v>
      </c>
      <c r="B774">
        <v>0</v>
      </c>
      <c r="C774">
        <v>121.53700000000001</v>
      </c>
      <c r="D774">
        <v>-56.506700000000002</v>
      </c>
      <c r="E774">
        <v>-383.49900000000002</v>
      </c>
      <c r="F774">
        <v>-90.830699999999993</v>
      </c>
      <c r="G774">
        <v>28.827200000000001</v>
      </c>
      <c r="H774">
        <v>11.8194</v>
      </c>
      <c r="I774" t="e">
        <f>IF(AND(Tabelle13[[#This Row],[AreaPx]]&gt;0,NOT(Tabelle13[[#This Row],[AreaPx]]="inf")),Tabelle13[[#This Row],[AreaPx]], NA())</f>
        <v>#N/A</v>
      </c>
      <c r="J774">
        <v>0</v>
      </c>
      <c r="K774">
        <v>0</v>
      </c>
      <c r="L774">
        <v>0</v>
      </c>
      <c r="M774">
        <v>20.2013</v>
      </c>
      <c r="N774">
        <v>0</v>
      </c>
      <c r="O774">
        <f>Tabelle13[[#This Row],[Roll]]-+Tabelle13[[#This Row],[Pitch]]</f>
        <v>-17.007800000000003</v>
      </c>
      <c r="P774">
        <f>SQRT(Tabelle13[[#This Row],[X]]^2 + Tabelle13[[#This Row],[Y]]^2 +Tabelle13[[#This Row],[Z]]^2)</f>
        <v>406.24590153611399</v>
      </c>
      <c r="Q774">
        <v>-249.52</v>
      </c>
      <c r="R774">
        <v>19.236499999999999</v>
      </c>
      <c r="S774">
        <v>-153.66900000000001</v>
      </c>
      <c r="T774">
        <v>89.169300000000007</v>
      </c>
      <c r="U774">
        <v>-28.827200000000001</v>
      </c>
      <c r="V774">
        <v>-11.8194</v>
      </c>
    </row>
    <row r="775" spans="1:22">
      <c r="A775">
        <v>16084</v>
      </c>
      <c r="B775">
        <v>0</v>
      </c>
      <c r="C775">
        <v>121.53700000000001</v>
      </c>
      <c r="D775">
        <v>-56.506700000000002</v>
      </c>
      <c r="E775">
        <v>-383.49900000000002</v>
      </c>
      <c r="F775">
        <v>-90.830699999999993</v>
      </c>
      <c r="G775">
        <v>28.827200000000001</v>
      </c>
      <c r="H775">
        <v>11.8194</v>
      </c>
      <c r="I775" t="e">
        <f>IF(AND(Tabelle13[[#This Row],[AreaPx]]&gt;0,NOT(Tabelle13[[#This Row],[AreaPx]]="inf")),Tabelle13[[#This Row],[AreaPx]], NA())</f>
        <v>#N/A</v>
      </c>
      <c r="J775">
        <v>0</v>
      </c>
      <c r="K775">
        <v>0</v>
      </c>
      <c r="L775">
        <v>0</v>
      </c>
      <c r="M775">
        <v>20.2013</v>
      </c>
      <c r="N775">
        <v>0</v>
      </c>
      <c r="O775">
        <f>Tabelle13[[#This Row],[Roll]]-+Tabelle13[[#This Row],[Pitch]]</f>
        <v>-17.007800000000003</v>
      </c>
      <c r="P775">
        <f>SQRT(Tabelle13[[#This Row],[X]]^2 + Tabelle13[[#This Row],[Y]]^2 +Tabelle13[[#This Row],[Z]]^2)</f>
        <v>406.24590153611399</v>
      </c>
      <c r="Q775">
        <v>-249.52</v>
      </c>
      <c r="R775">
        <v>19.236499999999999</v>
      </c>
      <c r="S775">
        <v>-153.66900000000001</v>
      </c>
      <c r="T775">
        <v>89.169300000000007</v>
      </c>
      <c r="U775">
        <v>-28.827200000000001</v>
      </c>
      <c r="V775">
        <v>-11.8194</v>
      </c>
    </row>
    <row r="776" spans="1:22">
      <c r="A776">
        <v>16110</v>
      </c>
      <c r="B776">
        <v>0</v>
      </c>
      <c r="C776">
        <v>121.53700000000001</v>
      </c>
      <c r="D776">
        <v>-56.506700000000002</v>
      </c>
      <c r="E776">
        <v>-383.49900000000002</v>
      </c>
      <c r="F776">
        <v>-90.830699999999993</v>
      </c>
      <c r="G776">
        <v>28.827200000000001</v>
      </c>
      <c r="H776">
        <v>11.8194</v>
      </c>
      <c r="I776" t="e">
        <f>IF(AND(Tabelle13[[#This Row],[AreaPx]]&gt;0,NOT(Tabelle13[[#This Row],[AreaPx]]="inf")),Tabelle13[[#This Row],[AreaPx]], NA())</f>
        <v>#N/A</v>
      </c>
      <c r="J776">
        <v>0</v>
      </c>
      <c r="K776">
        <v>0</v>
      </c>
      <c r="L776">
        <v>0</v>
      </c>
      <c r="M776">
        <v>20.2013</v>
      </c>
      <c r="N776">
        <v>0</v>
      </c>
      <c r="O776">
        <f>Tabelle13[[#This Row],[Roll]]-+Tabelle13[[#This Row],[Pitch]]</f>
        <v>-17.007800000000003</v>
      </c>
      <c r="P776">
        <f>SQRT(Tabelle13[[#This Row],[X]]^2 + Tabelle13[[#This Row],[Y]]^2 +Tabelle13[[#This Row],[Z]]^2)</f>
        <v>406.24590153611399</v>
      </c>
      <c r="Q776">
        <v>-249.52</v>
      </c>
      <c r="R776">
        <v>19.236499999999999</v>
      </c>
      <c r="S776">
        <v>-153.66900000000001</v>
      </c>
      <c r="T776">
        <v>89.169300000000007</v>
      </c>
      <c r="U776">
        <v>-28.827200000000001</v>
      </c>
      <c r="V776">
        <v>-11.8194</v>
      </c>
    </row>
    <row r="777" spans="1:22">
      <c r="A777">
        <v>16128</v>
      </c>
      <c r="B777">
        <v>0</v>
      </c>
      <c r="C777">
        <v>121.53700000000001</v>
      </c>
      <c r="D777">
        <v>-56.506700000000002</v>
      </c>
      <c r="E777">
        <v>-383.49900000000002</v>
      </c>
      <c r="F777">
        <v>-90.830699999999993</v>
      </c>
      <c r="G777">
        <v>28.827200000000001</v>
      </c>
      <c r="H777">
        <v>11.8194</v>
      </c>
      <c r="I777" t="e">
        <f>IF(AND(Tabelle13[[#This Row],[AreaPx]]&gt;0,NOT(Tabelle13[[#This Row],[AreaPx]]="inf")),Tabelle13[[#This Row],[AreaPx]], NA())</f>
        <v>#N/A</v>
      </c>
      <c r="J777">
        <v>0</v>
      </c>
      <c r="K777">
        <v>0</v>
      </c>
      <c r="L777">
        <v>0</v>
      </c>
      <c r="M777">
        <v>20.2013</v>
      </c>
      <c r="N777">
        <v>0</v>
      </c>
      <c r="O777">
        <f>Tabelle13[[#This Row],[Roll]]-+Tabelle13[[#This Row],[Pitch]]</f>
        <v>-17.007800000000003</v>
      </c>
      <c r="P777">
        <f>SQRT(Tabelle13[[#This Row],[X]]^2 + Tabelle13[[#This Row],[Y]]^2 +Tabelle13[[#This Row],[Z]]^2)</f>
        <v>406.24590153611399</v>
      </c>
      <c r="Q777">
        <v>-249.52</v>
      </c>
      <c r="R777">
        <v>19.236499999999999</v>
      </c>
      <c r="S777">
        <v>-153.66900000000001</v>
      </c>
      <c r="T777">
        <v>89.169300000000007</v>
      </c>
      <c r="U777">
        <v>-28.827200000000001</v>
      </c>
      <c r="V777">
        <v>-11.8194</v>
      </c>
    </row>
    <row r="778" spans="1:22">
      <c r="A778">
        <v>16138</v>
      </c>
      <c r="B778">
        <v>0</v>
      </c>
      <c r="C778">
        <v>121.53700000000001</v>
      </c>
      <c r="D778">
        <v>-56.506700000000002</v>
      </c>
      <c r="E778">
        <v>-383.49900000000002</v>
      </c>
      <c r="F778">
        <v>-90.830699999999993</v>
      </c>
      <c r="G778">
        <v>28.827200000000001</v>
      </c>
      <c r="H778">
        <v>11.8194</v>
      </c>
      <c r="I778" t="e">
        <f>IF(AND(Tabelle13[[#This Row],[AreaPx]]&gt;0,NOT(Tabelle13[[#This Row],[AreaPx]]="inf")),Tabelle13[[#This Row],[AreaPx]], NA())</f>
        <v>#N/A</v>
      </c>
      <c r="J778">
        <v>0</v>
      </c>
      <c r="K778">
        <v>0</v>
      </c>
      <c r="L778">
        <v>0</v>
      </c>
      <c r="M778">
        <v>20.2013</v>
      </c>
      <c r="N778">
        <v>0</v>
      </c>
      <c r="O778">
        <f>Tabelle13[[#This Row],[Roll]]-+Tabelle13[[#This Row],[Pitch]]</f>
        <v>-17.007800000000003</v>
      </c>
      <c r="P778">
        <f>SQRT(Tabelle13[[#This Row],[X]]^2 + Tabelle13[[#This Row],[Y]]^2 +Tabelle13[[#This Row],[Z]]^2)</f>
        <v>406.24590153611399</v>
      </c>
      <c r="Q778">
        <v>-249.52</v>
      </c>
      <c r="R778">
        <v>19.236499999999999</v>
      </c>
      <c r="S778">
        <v>-153.66900000000001</v>
      </c>
      <c r="T778">
        <v>89.169300000000007</v>
      </c>
      <c r="U778">
        <v>-28.827200000000001</v>
      </c>
      <c r="V778">
        <v>-11.8194</v>
      </c>
    </row>
    <row r="779" spans="1:22">
      <c r="A779">
        <v>16147</v>
      </c>
      <c r="B779">
        <v>0</v>
      </c>
      <c r="C779">
        <v>121.53700000000001</v>
      </c>
      <c r="D779">
        <v>-56.506700000000002</v>
      </c>
      <c r="E779">
        <v>-383.49900000000002</v>
      </c>
      <c r="F779">
        <v>-90.830699999999993</v>
      </c>
      <c r="G779">
        <v>28.827200000000001</v>
      </c>
      <c r="H779">
        <v>11.8194</v>
      </c>
      <c r="I779" t="e">
        <f>IF(AND(Tabelle13[[#This Row],[AreaPx]]&gt;0,NOT(Tabelle13[[#This Row],[AreaPx]]="inf")),Tabelle13[[#This Row],[AreaPx]], NA())</f>
        <v>#N/A</v>
      </c>
      <c r="J779">
        <v>0</v>
      </c>
      <c r="K779">
        <v>0</v>
      </c>
      <c r="L779">
        <v>0</v>
      </c>
      <c r="M779">
        <v>20.2013</v>
      </c>
      <c r="N779">
        <v>0</v>
      </c>
      <c r="O779">
        <f>Tabelle13[[#This Row],[Roll]]-+Tabelle13[[#This Row],[Pitch]]</f>
        <v>-17.007800000000003</v>
      </c>
      <c r="P779">
        <f>SQRT(Tabelle13[[#This Row],[X]]^2 + Tabelle13[[#This Row],[Y]]^2 +Tabelle13[[#This Row],[Z]]^2)</f>
        <v>406.24590153611399</v>
      </c>
      <c r="Q779">
        <v>-249.52</v>
      </c>
      <c r="R779">
        <v>19.236499999999999</v>
      </c>
      <c r="S779">
        <v>-153.66900000000001</v>
      </c>
      <c r="T779">
        <v>89.169300000000007</v>
      </c>
      <c r="U779">
        <v>-28.827200000000001</v>
      </c>
      <c r="V779">
        <v>-11.8194</v>
      </c>
    </row>
    <row r="780" spans="1:22">
      <c r="A780">
        <v>16174</v>
      </c>
      <c r="B780">
        <v>0</v>
      </c>
      <c r="C780">
        <v>121.53700000000001</v>
      </c>
      <c r="D780">
        <v>-56.506700000000002</v>
      </c>
      <c r="E780">
        <v>-383.49900000000002</v>
      </c>
      <c r="F780">
        <v>-90.830699999999993</v>
      </c>
      <c r="G780">
        <v>28.827200000000001</v>
      </c>
      <c r="H780">
        <v>11.8194</v>
      </c>
      <c r="I780" t="e">
        <f>IF(AND(Tabelle13[[#This Row],[AreaPx]]&gt;0,NOT(Tabelle13[[#This Row],[AreaPx]]="inf")),Tabelle13[[#This Row],[AreaPx]], NA())</f>
        <v>#N/A</v>
      </c>
      <c r="J780">
        <v>0</v>
      </c>
      <c r="K780">
        <v>0</v>
      </c>
      <c r="L780">
        <v>0</v>
      </c>
      <c r="M780">
        <v>20.2013</v>
      </c>
      <c r="N780">
        <v>0</v>
      </c>
      <c r="O780">
        <f>Tabelle13[[#This Row],[Roll]]-+Tabelle13[[#This Row],[Pitch]]</f>
        <v>-17.007800000000003</v>
      </c>
      <c r="P780">
        <f>SQRT(Tabelle13[[#This Row],[X]]^2 + Tabelle13[[#This Row],[Y]]^2 +Tabelle13[[#This Row],[Z]]^2)</f>
        <v>406.24590153611399</v>
      </c>
      <c r="Q780">
        <v>-249.52</v>
      </c>
      <c r="R780">
        <v>19.236499999999999</v>
      </c>
      <c r="S780">
        <v>-153.66900000000001</v>
      </c>
      <c r="T780">
        <v>89.169300000000007</v>
      </c>
      <c r="U780">
        <v>-28.827200000000001</v>
      </c>
      <c r="V780">
        <v>-11.8194</v>
      </c>
    </row>
    <row r="781" spans="1:22">
      <c r="A781">
        <v>16199</v>
      </c>
      <c r="B781">
        <v>0</v>
      </c>
      <c r="C781">
        <v>121.53700000000001</v>
      </c>
      <c r="D781">
        <v>-56.506700000000002</v>
      </c>
      <c r="E781">
        <v>-383.49900000000002</v>
      </c>
      <c r="F781">
        <v>-90.830699999999993</v>
      </c>
      <c r="G781">
        <v>28.827200000000001</v>
      </c>
      <c r="H781">
        <v>11.8194</v>
      </c>
      <c r="I781" t="e">
        <f>IF(AND(Tabelle13[[#This Row],[AreaPx]]&gt;0,NOT(Tabelle13[[#This Row],[AreaPx]]="inf")),Tabelle13[[#This Row],[AreaPx]], NA())</f>
        <v>#N/A</v>
      </c>
      <c r="J781">
        <v>0</v>
      </c>
      <c r="K781">
        <v>0</v>
      </c>
      <c r="L781">
        <v>0</v>
      </c>
      <c r="M781">
        <v>20.2013</v>
      </c>
      <c r="N781">
        <v>0</v>
      </c>
      <c r="O781">
        <f>Tabelle13[[#This Row],[Roll]]-+Tabelle13[[#This Row],[Pitch]]</f>
        <v>-17.007800000000003</v>
      </c>
      <c r="P781">
        <f>SQRT(Tabelle13[[#This Row],[X]]^2 + Tabelle13[[#This Row],[Y]]^2 +Tabelle13[[#This Row],[Z]]^2)</f>
        <v>406.24590153611399</v>
      </c>
      <c r="Q781">
        <v>-249.52</v>
      </c>
      <c r="R781">
        <v>19.236499999999999</v>
      </c>
      <c r="S781">
        <v>-153.66900000000001</v>
      </c>
      <c r="T781">
        <v>89.169300000000007</v>
      </c>
      <c r="U781">
        <v>-28.827200000000001</v>
      </c>
      <c r="V781">
        <v>-11.8194</v>
      </c>
    </row>
    <row r="782" spans="1:22">
      <c r="A782">
        <v>16214</v>
      </c>
      <c r="B782">
        <v>0</v>
      </c>
      <c r="C782">
        <v>121.53700000000001</v>
      </c>
      <c r="D782">
        <v>-56.506700000000002</v>
      </c>
      <c r="E782">
        <v>-383.49900000000002</v>
      </c>
      <c r="F782">
        <v>-90.830699999999993</v>
      </c>
      <c r="G782">
        <v>28.827200000000001</v>
      </c>
      <c r="H782">
        <v>11.8194</v>
      </c>
      <c r="I782" t="e">
        <f>IF(AND(Tabelle13[[#This Row],[AreaPx]]&gt;0,NOT(Tabelle13[[#This Row],[AreaPx]]="inf")),Tabelle13[[#This Row],[AreaPx]], NA())</f>
        <v>#N/A</v>
      </c>
      <c r="J782">
        <v>0</v>
      </c>
      <c r="K782">
        <v>0</v>
      </c>
      <c r="L782">
        <v>0</v>
      </c>
      <c r="M782">
        <v>20.2013</v>
      </c>
      <c r="N782">
        <v>0</v>
      </c>
      <c r="O782">
        <f>Tabelle13[[#This Row],[Roll]]-+Tabelle13[[#This Row],[Pitch]]</f>
        <v>-17.007800000000003</v>
      </c>
      <c r="P782">
        <f>SQRT(Tabelle13[[#This Row],[X]]^2 + Tabelle13[[#This Row],[Y]]^2 +Tabelle13[[#This Row],[Z]]^2)</f>
        <v>406.24590153611399</v>
      </c>
      <c r="Q782">
        <v>-249.52</v>
      </c>
      <c r="R782">
        <v>19.236499999999999</v>
      </c>
      <c r="S782">
        <v>-153.66900000000001</v>
      </c>
      <c r="T782">
        <v>89.169300000000007</v>
      </c>
      <c r="U782">
        <v>-28.827200000000001</v>
      </c>
      <c r="V782">
        <v>-11.8194</v>
      </c>
    </row>
    <row r="783" spans="1:22">
      <c r="A783">
        <v>16236</v>
      </c>
      <c r="B783">
        <v>0</v>
      </c>
      <c r="C783">
        <v>121.53700000000001</v>
      </c>
      <c r="D783">
        <v>-56.506700000000002</v>
      </c>
      <c r="E783">
        <v>-383.49900000000002</v>
      </c>
      <c r="F783">
        <v>-90.830699999999993</v>
      </c>
      <c r="G783">
        <v>28.827200000000001</v>
      </c>
      <c r="H783">
        <v>11.8194</v>
      </c>
      <c r="I783" t="e">
        <f>IF(AND(Tabelle13[[#This Row],[AreaPx]]&gt;0,NOT(Tabelle13[[#This Row],[AreaPx]]="inf")),Tabelle13[[#This Row],[AreaPx]], NA())</f>
        <v>#N/A</v>
      </c>
      <c r="J783">
        <v>0</v>
      </c>
      <c r="K783">
        <v>0</v>
      </c>
      <c r="L783">
        <v>0</v>
      </c>
      <c r="M783">
        <v>20.2013</v>
      </c>
      <c r="N783">
        <v>0</v>
      </c>
      <c r="O783">
        <f>Tabelle13[[#This Row],[Roll]]-+Tabelle13[[#This Row],[Pitch]]</f>
        <v>-17.007800000000003</v>
      </c>
      <c r="P783">
        <f>SQRT(Tabelle13[[#This Row],[X]]^2 + Tabelle13[[#This Row],[Y]]^2 +Tabelle13[[#This Row],[Z]]^2)</f>
        <v>406.24590153611399</v>
      </c>
      <c r="Q783">
        <v>-249.52</v>
      </c>
      <c r="R783">
        <v>19.236499999999999</v>
      </c>
      <c r="S783">
        <v>-153.66900000000001</v>
      </c>
      <c r="T783">
        <v>89.169300000000007</v>
      </c>
      <c r="U783">
        <v>-28.827200000000001</v>
      </c>
      <c r="V783">
        <v>-11.8194</v>
      </c>
    </row>
    <row r="784" spans="1:22">
      <c r="A784">
        <v>16249</v>
      </c>
      <c r="B784">
        <v>0</v>
      </c>
      <c r="C784">
        <v>121.53700000000001</v>
      </c>
      <c r="D784">
        <v>-56.506700000000002</v>
      </c>
      <c r="E784">
        <v>-383.49900000000002</v>
      </c>
      <c r="F784">
        <v>-90.830699999999993</v>
      </c>
      <c r="G784">
        <v>28.827200000000001</v>
      </c>
      <c r="H784">
        <v>11.8194</v>
      </c>
      <c r="I784" t="e">
        <f>IF(AND(Tabelle13[[#This Row],[AreaPx]]&gt;0,NOT(Tabelle13[[#This Row],[AreaPx]]="inf")),Tabelle13[[#This Row],[AreaPx]], NA())</f>
        <v>#N/A</v>
      </c>
      <c r="J784">
        <v>0</v>
      </c>
      <c r="K784">
        <v>0</v>
      </c>
      <c r="L784">
        <v>0</v>
      </c>
      <c r="M784">
        <v>20.2013</v>
      </c>
      <c r="N784">
        <v>0</v>
      </c>
      <c r="O784">
        <f>Tabelle13[[#This Row],[Roll]]-+Tabelle13[[#This Row],[Pitch]]</f>
        <v>-17.007800000000003</v>
      </c>
      <c r="P784">
        <f>SQRT(Tabelle13[[#This Row],[X]]^2 + Tabelle13[[#This Row],[Y]]^2 +Tabelle13[[#This Row],[Z]]^2)</f>
        <v>406.24590153611399</v>
      </c>
      <c r="Q784">
        <v>-249.52</v>
      </c>
      <c r="R784">
        <v>19.236499999999999</v>
      </c>
      <c r="S784">
        <v>-153.66900000000001</v>
      </c>
      <c r="T784">
        <v>89.169300000000007</v>
      </c>
      <c r="U784">
        <v>-28.827200000000001</v>
      </c>
      <c r="V784">
        <v>-11.8194</v>
      </c>
    </row>
    <row r="785" spans="1:22">
      <c r="A785">
        <v>16268</v>
      </c>
      <c r="B785">
        <v>0</v>
      </c>
      <c r="C785">
        <v>121.53700000000001</v>
      </c>
      <c r="D785">
        <v>-56.506700000000002</v>
      </c>
      <c r="E785">
        <v>-383.49900000000002</v>
      </c>
      <c r="F785">
        <v>-90.830699999999993</v>
      </c>
      <c r="G785">
        <v>28.827200000000001</v>
      </c>
      <c r="H785">
        <v>11.8194</v>
      </c>
      <c r="I785" t="e">
        <f>IF(AND(Tabelle13[[#This Row],[AreaPx]]&gt;0,NOT(Tabelle13[[#This Row],[AreaPx]]="inf")),Tabelle13[[#This Row],[AreaPx]], NA())</f>
        <v>#N/A</v>
      </c>
      <c r="J785">
        <v>0</v>
      </c>
      <c r="K785">
        <v>0</v>
      </c>
      <c r="L785">
        <v>0</v>
      </c>
      <c r="M785">
        <v>20.2013</v>
      </c>
      <c r="N785">
        <v>0</v>
      </c>
      <c r="O785">
        <f>Tabelle13[[#This Row],[Roll]]-+Tabelle13[[#This Row],[Pitch]]</f>
        <v>-17.007800000000003</v>
      </c>
      <c r="P785">
        <f>SQRT(Tabelle13[[#This Row],[X]]^2 + Tabelle13[[#This Row],[Y]]^2 +Tabelle13[[#This Row],[Z]]^2)</f>
        <v>406.24590153611399</v>
      </c>
      <c r="Q785">
        <v>-249.52</v>
      </c>
      <c r="R785">
        <v>19.236499999999999</v>
      </c>
      <c r="S785">
        <v>-153.66900000000001</v>
      </c>
      <c r="T785">
        <v>89.169300000000007</v>
      </c>
      <c r="U785">
        <v>-28.827200000000001</v>
      </c>
      <c r="V785">
        <v>-11.8194</v>
      </c>
    </row>
    <row r="786" spans="1:22">
      <c r="A786">
        <v>16282</v>
      </c>
      <c r="B786">
        <v>0</v>
      </c>
      <c r="C786">
        <v>121.53700000000001</v>
      </c>
      <c r="D786">
        <v>-56.506700000000002</v>
      </c>
      <c r="E786">
        <v>-383.49900000000002</v>
      </c>
      <c r="F786">
        <v>-90.830699999999993</v>
      </c>
      <c r="G786">
        <v>28.827200000000001</v>
      </c>
      <c r="H786">
        <v>11.8194</v>
      </c>
      <c r="I786" t="e">
        <f>IF(AND(Tabelle13[[#This Row],[AreaPx]]&gt;0,NOT(Tabelle13[[#This Row],[AreaPx]]="inf")),Tabelle13[[#This Row],[AreaPx]], NA())</f>
        <v>#N/A</v>
      </c>
      <c r="J786">
        <v>0</v>
      </c>
      <c r="K786">
        <v>0</v>
      </c>
      <c r="L786">
        <v>0</v>
      </c>
      <c r="M786">
        <v>20.2013</v>
      </c>
      <c r="N786">
        <v>0</v>
      </c>
      <c r="O786">
        <f>Tabelle13[[#This Row],[Roll]]-+Tabelle13[[#This Row],[Pitch]]</f>
        <v>-17.007800000000003</v>
      </c>
      <c r="P786">
        <f>SQRT(Tabelle13[[#This Row],[X]]^2 + Tabelle13[[#This Row],[Y]]^2 +Tabelle13[[#This Row],[Z]]^2)</f>
        <v>406.24590153611399</v>
      </c>
      <c r="Q786">
        <v>-249.52</v>
      </c>
      <c r="R786">
        <v>19.236499999999999</v>
      </c>
      <c r="S786">
        <v>-153.66900000000001</v>
      </c>
      <c r="T786">
        <v>89.169300000000007</v>
      </c>
      <c r="U786">
        <v>-28.827200000000001</v>
      </c>
      <c r="V786">
        <v>-11.8194</v>
      </c>
    </row>
    <row r="787" spans="1:22">
      <c r="A787">
        <v>16305</v>
      </c>
      <c r="B787">
        <v>0</v>
      </c>
      <c r="C787">
        <v>121.53700000000001</v>
      </c>
      <c r="D787">
        <v>-56.506700000000002</v>
      </c>
      <c r="E787">
        <v>-383.49900000000002</v>
      </c>
      <c r="F787">
        <v>-90.830699999999993</v>
      </c>
      <c r="G787">
        <v>28.827200000000001</v>
      </c>
      <c r="H787">
        <v>11.8194</v>
      </c>
      <c r="I787" t="e">
        <f>IF(AND(Tabelle13[[#This Row],[AreaPx]]&gt;0,NOT(Tabelle13[[#This Row],[AreaPx]]="inf")),Tabelle13[[#This Row],[AreaPx]], NA())</f>
        <v>#N/A</v>
      </c>
      <c r="J787">
        <v>0</v>
      </c>
      <c r="K787">
        <v>0</v>
      </c>
      <c r="L787">
        <v>0</v>
      </c>
      <c r="M787">
        <v>20.2013</v>
      </c>
      <c r="N787">
        <v>0</v>
      </c>
      <c r="O787">
        <f>Tabelle13[[#This Row],[Roll]]-+Tabelle13[[#This Row],[Pitch]]</f>
        <v>-17.007800000000003</v>
      </c>
      <c r="P787">
        <f>SQRT(Tabelle13[[#This Row],[X]]^2 + Tabelle13[[#This Row],[Y]]^2 +Tabelle13[[#This Row],[Z]]^2)</f>
        <v>406.24590153611399</v>
      </c>
      <c r="Q787">
        <v>-249.52</v>
      </c>
      <c r="R787">
        <v>19.236499999999999</v>
      </c>
      <c r="S787">
        <v>-153.66900000000001</v>
      </c>
      <c r="T787">
        <v>89.169300000000007</v>
      </c>
      <c r="U787">
        <v>-28.827200000000001</v>
      </c>
      <c r="V787">
        <v>-11.8194</v>
      </c>
    </row>
    <row r="788" spans="1:22">
      <c r="A788">
        <v>16315</v>
      </c>
      <c r="B788">
        <v>0</v>
      </c>
      <c r="C788">
        <v>121.53700000000001</v>
      </c>
      <c r="D788">
        <v>-56.506700000000002</v>
      </c>
      <c r="E788">
        <v>-383.49900000000002</v>
      </c>
      <c r="F788">
        <v>-90.830699999999993</v>
      </c>
      <c r="G788">
        <v>28.827200000000001</v>
      </c>
      <c r="H788">
        <v>11.8194</v>
      </c>
      <c r="I788" t="e">
        <f>IF(AND(Tabelle13[[#This Row],[AreaPx]]&gt;0,NOT(Tabelle13[[#This Row],[AreaPx]]="inf")),Tabelle13[[#This Row],[AreaPx]], NA())</f>
        <v>#N/A</v>
      </c>
      <c r="J788">
        <v>0</v>
      </c>
      <c r="K788">
        <v>0</v>
      </c>
      <c r="L788">
        <v>0</v>
      </c>
      <c r="M788">
        <v>20.2013</v>
      </c>
      <c r="N788">
        <v>0</v>
      </c>
      <c r="O788">
        <f>Tabelle13[[#This Row],[Roll]]-+Tabelle13[[#This Row],[Pitch]]</f>
        <v>-17.007800000000003</v>
      </c>
      <c r="P788">
        <f>SQRT(Tabelle13[[#This Row],[X]]^2 + Tabelle13[[#This Row],[Y]]^2 +Tabelle13[[#This Row],[Z]]^2)</f>
        <v>406.24590153611399</v>
      </c>
      <c r="Q788">
        <v>-249.52</v>
      </c>
      <c r="R788">
        <v>19.236499999999999</v>
      </c>
      <c r="S788">
        <v>-153.66900000000001</v>
      </c>
      <c r="T788">
        <v>89.169300000000007</v>
      </c>
      <c r="U788">
        <v>-28.827200000000001</v>
      </c>
      <c r="V788">
        <v>-11.8194</v>
      </c>
    </row>
    <row r="789" spans="1:22">
      <c r="A789">
        <v>16327</v>
      </c>
      <c r="B789">
        <v>0</v>
      </c>
      <c r="C789">
        <v>121.53700000000001</v>
      </c>
      <c r="D789">
        <v>-56.506700000000002</v>
      </c>
      <c r="E789">
        <v>-383.49900000000002</v>
      </c>
      <c r="F789">
        <v>-90.830699999999993</v>
      </c>
      <c r="G789">
        <v>28.827200000000001</v>
      </c>
      <c r="H789">
        <v>11.8194</v>
      </c>
      <c r="I789" t="e">
        <f>IF(AND(Tabelle13[[#This Row],[AreaPx]]&gt;0,NOT(Tabelle13[[#This Row],[AreaPx]]="inf")),Tabelle13[[#This Row],[AreaPx]], NA())</f>
        <v>#N/A</v>
      </c>
      <c r="J789">
        <v>0</v>
      </c>
      <c r="K789">
        <v>0</v>
      </c>
      <c r="L789">
        <v>0</v>
      </c>
      <c r="M789">
        <v>20.2013</v>
      </c>
      <c r="N789">
        <v>0</v>
      </c>
      <c r="O789">
        <f>Tabelle13[[#This Row],[Roll]]-+Tabelle13[[#This Row],[Pitch]]</f>
        <v>-17.007800000000003</v>
      </c>
      <c r="P789">
        <f>SQRT(Tabelle13[[#This Row],[X]]^2 + Tabelle13[[#This Row],[Y]]^2 +Tabelle13[[#This Row],[Z]]^2)</f>
        <v>406.24590153611399</v>
      </c>
      <c r="Q789">
        <v>-249.52</v>
      </c>
      <c r="R789">
        <v>19.236499999999999</v>
      </c>
      <c r="S789">
        <v>-153.66900000000001</v>
      </c>
      <c r="T789">
        <v>89.169300000000007</v>
      </c>
      <c r="U789">
        <v>-28.827200000000001</v>
      </c>
      <c r="V789">
        <v>-11.8194</v>
      </c>
    </row>
    <row r="790" spans="1:22">
      <c r="A790">
        <v>16339</v>
      </c>
      <c r="B790">
        <v>0</v>
      </c>
      <c r="C790">
        <v>121.53700000000001</v>
      </c>
      <c r="D790">
        <v>-56.506700000000002</v>
      </c>
      <c r="E790">
        <v>-383.49900000000002</v>
      </c>
      <c r="F790">
        <v>-90.830699999999993</v>
      </c>
      <c r="G790">
        <v>28.827200000000001</v>
      </c>
      <c r="H790">
        <v>11.8194</v>
      </c>
      <c r="I790" t="e">
        <f>IF(AND(Tabelle13[[#This Row],[AreaPx]]&gt;0,NOT(Tabelle13[[#This Row],[AreaPx]]="inf")),Tabelle13[[#This Row],[AreaPx]], NA())</f>
        <v>#N/A</v>
      </c>
      <c r="J790">
        <v>0</v>
      </c>
      <c r="K790">
        <v>0</v>
      </c>
      <c r="L790">
        <v>0</v>
      </c>
      <c r="M790">
        <v>20.2013</v>
      </c>
      <c r="N790">
        <v>0</v>
      </c>
      <c r="O790">
        <f>Tabelle13[[#This Row],[Roll]]-+Tabelle13[[#This Row],[Pitch]]</f>
        <v>-17.007800000000003</v>
      </c>
      <c r="P790">
        <f>SQRT(Tabelle13[[#This Row],[X]]^2 + Tabelle13[[#This Row],[Y]]^2 +Tabelle13[[#This Row],[Z]]^2)</f>
        <v>406.24590153611399</v>
      </c>
      <c r="Q790">
        <v>-249.52</v>
      </c>
      <c r="R790">
        <v>19.236499999999999</v>
      </c>
      <c r="S790">
        <v>-153.66900000000001</v>
      </c>
      <c r="T790">
        <v>89.169300000000007</v>
      </c>
      <c r="U790">
        <v>-28.827200000000001</v>
      </c>
      <c r="V790">
        <v>-11.8194</v>
      </c>
    </row>
    <row r="791" spans="1:22">
      <c r="A791">
        <v>16363</v>
      </c>
      <c r="B791">
        <v>0</v>
      </c>
      <c r="C791">
        <v>121.53700000000001</v>
      </c>
      <c r="D791">
        <v>-56.506700000000002</v>
      </c>
      <c r="E791">
        <v>-383.49900000000002</v>
      </c>
      <c r="F791">
        <v>-90.830699999999993</v>
      </c>
      <c r="G791">
        <v>28.827200000000001</v>
      </c>
      <c r="H791">
        <v>11.8194</v>
      </c>
      <c r="I791" t="e">
        <f>IF(AND(Tabelle13[[#This Row],[AreaPx]]&gt;0,NOT(Tabelle13[[#This Row],[AreaPx]]="inf")),Tabelle13[[#This Row],[AreaPx]], NA())</f>
        <v>#N/A</v>
      </c>
      <c r="J791">
        <v>0</v>
      </c>
      <c r="K791">
        <v>0</v>
      </c>
      <c r="L791">
        <v>0</v>
      </c>
      <c r="M791">
        <v>20.2013</v>
      </c>
      <c r="N791">
        <v>0</v>
      </c>
      <c r="O791">
        <f>Tabelle13[[#This Row],[Roll]]-+Tabelle13[[#This Row],[Pitch]]</f>
        <v>-17.007800000000003</v>
      </c>
      <c r="P791">
        <f>SQRT(Tabelle13[[#This Row],[X]]^2 + Tabelle13[[#This Row],[Y]]^2 +Tabelle13[[#This Row],[Z]]^2)</f>
        <v>406.24590153611399</v>
      </c>
      <c r="Q791">
        <v>-249.52</v>
      </c>
      <c r="R791">
        <v>19.236499999999999</v>
      </c>
      <c r="S791">
        <v>-153.66900000000001</v>
      </c>
      <c r="T791">
        <v>89.169300000000007</v>
      </c>
      <c r="U791">
        <v>-28.827200000000001</v>
      </c>
      <c r="V791">
        <v>-11.8194</v>
      </c>
    </row>
    <row r="792" spans="1:22">
      <c r="A792">
        <v>16375</v>
      </c>
      <c r="B792">
        <v>0</v>
      </c>
      <c r="C792">
        <v>121.53700000000001</v>
      </c>
      <c r="D792">
        <v>-56.506700000000002</v>
      </c>
      <c r="E792">
        <v>-383.49900000000002</v>
      </c>
      <c r="F792">
        <v>-90.830699999999993</v>
      </c>
      <c r="G792">
        <v>28.827200000000001</v>
      </c>
      <c r="H792">
        <v>11.8194</v>
      </c>
      <c r="I792" t="e">
        <f>IF(AND(Tabelle13[[#This Row],[AreaPx]]&gt;0,NOT(Tabelle13[[#This Row],[AreaPx]]="inf")),Tabelle13[[#This Row],[AreaPx]], NA())</f>
        <v>#N/A</v>
      </c>
      <c r="J792">
        <v>0</v>
      </c>
      <c r="K792">
        <v>0</v>
      </c>
      <c r="L792">
        <v>0</v>
      </c>
      <c r="M792">
        <v>20.2013</v>
      </c>
      <c r="N792">
        <v>0</v>
      </c>
      <c r="O792">
        <f>Tabelle13[[#This Row],[Roll]]-+Tabelle13[[#This Row],[Pitch]]</f>
        <v>-17.007800000000003</v>
      </c>
      <c r="P792">
        <f>SQRT(Tabelle13[[#This Row],[X]]^2 + Tabelle13[[#This Row],[Y]]^2 +Tabelle13[[#This Row],[Z]]^2)</f>
        <v>406.24590153611399</v>
      </c>
      <c r="Q792">
        <v>-249.52</v>
      </c>
      <c r="R792">
        <v>19.236499999999999</v>
      </c>
      <c r="S792">
        <v>-153.66900000000001</v>
      </c>
      <c r="T792">
        <v>89.169300000000007</v>
      </c>
      <c r="U792">
        <v>-28.827200000000001</v>
      </c>
      <c r="V792">
        <v>-11.8194</v>
      </c>
    </row>
    <row r="793" spans="1:22">
      <c r="A793">
        <v>16397</v>
      </c>
      <c r="B793">
        <v>0</v>
      </c>
      <c r="C793">
        <v>121.53700000000001</v>
      </c>
      <c r="D793">
        <v>-56.506700000000002</v>
      </c>
      <c r="E793">
        <v>-383.49900000000002</v>
      </c>
      <c r="F793">
        <v>-90.830699999999993</v>
      </c>
      <c r="G793">
        <v>28.827200000000001</v>
      </c>
      <c r="H793">
        <v>11.8194</v>
      </c>
      <c r="I793" t="e">
        <f>IF(AND(Tabelle13[[#This Row],[AreaPx]]&gt;0,NOT(Tabelle13[[#This Row],[AreaPx]]="inf")),Tabelle13[[#This Row],[AreaPx]], NA())</f>
        <v>#N/A</v>
      </c>
      <c r="J793">
        <v>0</v>
      </c>
      <c r="K793">
        <v>0</v>
      </c>
      <c r="L793">
        <v>0</v>
      </c>
      <c r="M793">
        <v>20.2013</v>
      </c>
      <c r="N793">
        <v>0</v>
      </c>
      <c r="O793">
        <f>Tabelle13[[#This Row],[Roll]]-+Tabelle13[[#This Row],[Pitch]]</f>
        <v>-17.007800000000003</v>
      </c>
      <c r="P793">
        <f>SQRT(Tabelle13[[#This Row],[X]]^2 + Tabelle13[[#This Row],[Y]]^2 +Tabelle13[[#This Row],[Z]]^2)</f>
        <v>406.24590153611399</v>
      </c>
      <c r="Q793">
        <v>-249.52</v>
      </c>
      <c r="R793">
        <v>19.236499999999999</v>
      </c>
      <c r="S793">
        <v>-153.66900000000001</v>
      </c>
      <c r="T793">
        <v>89.169300000000007</v>
      </c>
      <c r="U793">
        <v>-28.827200000000001</v>
      </c>
      <c r="V793">
        <v>-11.8194</v>
      </c>
    </row>
    <row r="794" spans="1:22">
      <c r="A794">
        <v>16412</v>
      </c>
      <c r="B794">
        <v>0</v>
      </c>
      <c r="C794">
        <v>121.53700000000001</v>
      </c>
      <c r="D794">
        <v>-56.506700000000002</v>
      </c>
      <c r="E794">
        <v>-383.49900000000002</v>
      </c>
      <c r="F794">
        <v>-90.830699999999993</v>
      </c>
      <c r="G794">
        <v>28.827200000000001</v>
      </c>
      <c r="H794">
        <v>11.8194</v>
      </c>
      <c r="I794" t="e">
        <f>IF(AND(Tabelle13[[#This Row],[AreaPx]]&gt;0,NOT(Tabelle13[[#This Row],[AreaPx]]="inf")),Tabelle13[[#This Row],[AreaPx]], NA())</f>
        <v>#N/A</v>
      </c>
      <c r="J794">
        <v>0</v>
      </c>
      <c r="K794">
        <v>0</v>
      </c>
      <c r="L794">
        <v>0</v>
      </c>
      <c r="M794">
        <v>20.2013</v>
      </c>
      <c r="N794">
        <v>0</v>
      </c>
      <c r="O794">
        <f>Tabelle13[[#This Row],[Roll]]-+Tabelle13[[#This Row],[Pitch]]</f>
        <v>-17.007800000000003</v>
      </c>
      <c r="P794">
        <f>SQRT(Tabelle13[[#This Row],[X]]^2 + Tabelle13[[#This Row],[Y]]^2 +Tabelle13[[#This Row],[Z]]^2)</f>
        <v>406.24590153611399</v>
      </c>
      <c r="Q794">
        <v>-249.52</v>
      </c>
      <c r="R794">
        <v>19.236499999999999</v>
      </c>
      <c r="S794">
        <v>-153.66900000000001</v>
      </c>
      <c r="T794">
        <v>89.169300000000007</v>
      </c>
      <c r="U794">
        <v>-28.827200000000001</v>
      </c>
      <c r="V794">
        <v>-11.8194</v>
      </c>
    </row>
    <row r="795" spans="1:22">
      <c r="A795">
        <v>16438</v>
      </c>
      <c r="B795">
        <v>0</v>
      </c>
      <c r="C795">
        <v>121.53700000000001</v>
      </c>
      <c r="D795">
        <v>-56.506700000000002</v>
      </c>
      <c r="E795">
        <v>-383.49900000000002</v>
      </c>
      <c r="F795">
        <v>-90.830699999999993</v>
      </c>
      <c r="G795">
        <v>28.827200000000001</v>
      </c>
      <c r="H795">
        <v>11.8194</v>
      </c>
      <c r="I795" t="e">
        <f>IF(AND(Tabelle13[[#This Row],[AreaPx]]&gt;0,NOT(Tabelle13[[#This Row],[AreaPx]]="inf")),Tabelle13[[#This Row],[AreaPx]], NA())</f>
        <v>#N/A</v>
      </c>
      <c r="J795">
        <v>0</v>
      </c>
      <c r="K795">
        <v>0</v>
      </c>
      <c r="L795">
        <v>0</v>
      </c>
      <c r="M795">
        <v>20.2013</v>
      </c>
      <c r="N795">
        <v>0</v>
      </c>
      <c r="O795">
        <f>Tabelle13[[#This Row],[Roll]]-+Tabelle13[[#This Row],[Pitch]]</f>
        <v>-17.007800000000003</v>
      </c>
      <c r="P795">
        <f>SQRT(Tabelle13[[#This Row],[X]]^2 + Tabelle13[[#This Row],[Y]]^2 +Tabelle13[[#This Row],[Z]]^2)</f>
        <v>406.24590153611399</v>
      </c>
      <c r="Q795">
        <v>-249.52</v>
      </c>
      <c r="R795">
        <v>19.236499999999999</v>
      </c>
      <c r="S795">
        <v>-153.66900000000001</v>
      </c>
      <c r="T795">
        <v>89.169300000000007</v>
      </c>
      <c r="U795">
        <v>-28.827200000000001</v>
      </c>
      <c r="V795">
        <v>-11.8194</v>
      </c>
    </row>
    <row r="796" spans="1:22">
      <c r="A796">
        <v>16450</v>
      </c>
      <c r="B796">
        <v>0</v>
      </c>
      <c r="C796">
        <v>121.53700000000001</v>
      </c>
      <c r="D796">
        <v>-56.506700000000002</v>
      </c>
      <c r="E796">
        <v>-383.49900000000002</v>
      </c>
      <c r="F796">
        <v>-90.830699999999993</v>
      </c>
      <c r="G796">
        <v>28.827200000000001</v>
      </c>
      <c r="H796">
        <v>11.8194</v>
      </c>
      <c r="I796" t="e">
        <f>IF(AND(Tabelle13[[#This Row],[AreaPx]]&gt;0,NOT(Tabelle13[[#This Row],[AreaPx]]="inf")),Tabelle13[[#This Row],[AreaPx]], NA())</f>
        <v>#N/A</v>
      </c>
      <c r="J796">
        <v>0</v>
      </c>
      <c r="K796">
        <v>0</v>
      </c>
      <c r="L796">
        <v>0</v>
      </c>
      <c r="M796">
        <v>20.2013</v>
      </c>
      <c r="N796">
        <v>0</v>
      </c>
      <c r="O796">
        <f>Tabelle13[[#This Row],[Roll]]-+Tabelle13[[#This Row],[Pitch]]</f>
        <v>-17.007800000000003</v>
      </c>
      <c r="P796">
        <f>SQRT(Tabelle13[[#This Row],[X]]^2 + Tabelle13[[#This Row],[Y]]^2 +Tabelle13[[#This Row],[Z]]^2)</f>
        <v>406.24590153611399</v>
      </c>
      <c r="Q796">
        <v>-249.52</v>
      </c>
      <c r="R796">
        <v>19.236499999999999</v>
      </c>
      <c r="S796">
        <v>-153.66900000000001</v>
      </c>
      <c r="T796">
        <v>89.169300000000007</v>
      </c>
      <c r="U796">
        <v>-28.827200000000001</v>
      </c>
      <c r="V796">
        <v>-11.8194</v>
      </c>
    </row>
    <row r="797" spans="1:22">
      <c r="A797">
        <v>16472</v>
      </c>
      <c r="B797">
        <v>0</v>
      </c>
      <c r="C797">
        <v>121.53700000000001</v>
      </c>
      <c r="D797">
        <v>-56.506700000000002</v>
      </c>
      <c r="E797">
        <v>-383.49900000000002</v>
      </c>
      <c r="F797">
        <v>-90.830699999999993</v>
      </c>
      <c r="G797">
        <v>28.827200000000001</v>
      </c>
      <c r="H797">
        <v>11.8194</v>
      </c>
      <c r="I797" t="e">
        <f>IF(AND(Tabelle13[[#This Row],[AreaPx]]&gt;0,NOT(Tabelle13[[#This Row],[AreaPx]]="inf")),Tabelle13[[#This Row],[AreaPx]], NA())</f>
        <v>#N/A</v>
      </c>
      <c r="J797">
        <v>0</v>
      </c>
      <c r="K797">
        <v>0</v>
      </c>
      <c r="L797">
        <v>0</v>
      </c>
      <c r="M797">
        <v>20.2013</v>
      </c>
      <c r="N797">
        <v>0</v>
      </c>
      <c r="O797">
        <f>Tabelle13[[#This Row],[Roll]]-+Tabelle13[[#This Row],[Pitch]]</f>
        <v>-17.007800000000003</v>
      </c>
      <c r="P797">
        <f>SQRT(Tabelle13[[#This Row],[X]]^2 + Tabelle13[[#This Row],[Y]]^2 +Tabelle13[[#This Row],[Z]]^2)</f>
        <v>406.24590153611399</v>
      </c>
      <c r="Q797">
        <v>-249.52</v>
      </c>
      <c r="R797">
        <v>19.236499999999999</v>
      </c>
      <c r="S797">
        <v>-153.66900000000001</v>
      </c>
      <c r="T797">
        <v>89.169300000000007</v>
      </c>
      <c r="U797">
        <v>-28.827200000000001</v>
      </c>
      <c r="V797">
        <v>-11.8194</v>
      </c>
    </row>
    <row r="798" spans="1:22">
      <c r="A798">
        <v>16484</v>
      </c>
      <c r="B798">
        <v>0</v>
      </c>
      <c r="C798">
        <v>121.53700000000001</v>
      </c>
      <c r="D798">
        <v>-56.506700000000002</v>
      </c>
      <c r="E798">
        <v>-383.49900000000002</v>
      </c>
      <c r="F798">
        <v>-90.830699999999993</v>
      </c>
      <c r="G798">
        <v>28.827200000000001</v>
      </c>
      <c r="H798">
        <v>11.8194</v>
      </c>
      <c r="I798" t="e">
        <f>IF(AND(Tabelle13[[#This Row],[AreaPx]]&gt;0,NOT(Tabelle13[[#This Row],[AreaPx]]="inf")),Tabelle13[[#This Row],[AreaPx]], NA())</f>
        <v>#N/A</v>
      </c>
      <c r="J798">
        <v>0</v>
      </c>
      <c r="K798">
        <v>0</v>
      </c>
      <c r="L798">
        <v>0</v>
      </c>
      <c r="M798">
        <v>20.2013</v>
      </c>
      <c r="N798">
        <v>0</v>
      </c>
      <c r="O798">
        <f>Tabelle13[[#This Row],[Roll]]-+Tabelle13[[#This Row],[Pitch]]</f>
        <v>-17.007800000000003</v>
      </c>
      <c r="P798">
        <f>SQRT(Tabelle13[[#This Row],[X]]^2 + Tabelle13[[#This Row],[Y]]^2 +Tabelle13[[#This Row],[Z]]^2)</f>
        <v>406.24590153611399</v>
      </c>
      <c r="Q798">
        <v>-249.52</v>
      </c>
      <c r="R798">
        <v>19.236499999999999</v>
      </c>
      <c r="S798">
        <v>-153.66900000000001</v>
      </c>
      <c r="T798">
        <v>89.169300000000007</v>
      </c>
      <c r="U798">
        <v>-28.827200000000001</v>
      </c>
      <c r="V798">
        <v>-11.8194</v>
      </c>
    </row>
    <row r="799" spans="1:22">
      <c r="A799">
        <v>16512</v>
      </c>
      <c r="B799">
        <v>0</v>
      </c>
      <c r="C799">
        <v>121.53700000000001</v>
      </c>
      <c r="D799">
        <v>-56.506700000000002</v>
      </c>
      <c r="E799">
        <v>-383.49900000000002</v>
      </c>
      <c r="F799">
        <v>-90.830699999999993</v>
      </c>
      <c r="G799">
        <v>28.827200000000001</v>
      </c>
      <c r="H799">
        <v>11.8194</v>
      </c>
      <c r="I799" t="e">
        <f>IF(AND(Tabelle13[[#This Row],[AreaPx]]&gt;0,NOT(Tabelle13[[#This Row],[AreaPx]]="inf")),Tabelle13[[#This Row],[AreaPx]], NA())</f>
        <v>#N/A</v>
      </c>
      <c r="J799">
        <v>0</v>
      </c>
      <c r="K799">
        <v>0</v>
      </c>
      <c r="L799">
        <v>0</v>
      </c>
      <c r="M799">
        <v>20.2013</v>
      </c>
      <c r="N799">
        <v>0</v>
      </c>
      <c r="O799">
        <f>Tabelle13[[#This Row],[Roll]]-+Tabelle13[[#This Row],[Pitch]]</f>
        <v>-17.007800000000003</v>
      </c>
      <c r="P799">
        <f>SQRT(Tabelle13[[#This Row],[X]]^2 + Tabelle13[[#This Row],[Y]]^2 +Tabelle13[[#This Row],[Z]]^2)</f>
        <v>406.24590153611399</v>
      </c>
      <c r="Q799">
        <v>-249.52</v>
      </c>
      <c r="R799">
        <v>19.236499999999999</v>
      </c>
      <c r="S799">
        <v>-153.66900000000001</v>
      </c>
      <c r="T799">
        <v>89.169300000000007</v>
      </c>
      <c r="U799">
        <v>-28.827200000000001</v>
      </c>
      <c r="V799">
        <v>-11.8194</v>
      </c>
    </row>
    <row r="800" spans="1:22">
      <c r="A800">
        <v>16532</v>
      </c>
      <c r="B800">
        <v>0</v>
      </c>
      <c r="C800">
        <v>121.53700000000001</v>
      </c>
      <c r="D800">
        <v>-56.506700000000002</v>
      </c>
      <c r="E800">
        <v>-383.49900000000002</v>
      </c>
      <c r="F800">
        <v>-90.830699999999993</v>
      </c>
      <c r="G800">
        <v>28.827200000000001</v>
      </c>
      <c r="H800">
        <v>11.8194</v>
      </c>
      <c r="I800" t="e">
        <f>IF(AND(Tabelle13[[#This Row],[AreaPx]]&gt;0,NOT(Tabelle13[[#This Row],[AreaPx]]="inf")),Tabelle13[[#This Row],[AreaPx]], NA())</f>
        <v>#N/A</v>
      </c>
      <c r="J800">
        <v>0</v>
      </c>
      <c r="K800">
        <v>0</v>
      </c>
      <c r="L800">
        <v>0</v>
      </c>
      <c r="M800">
        <v>20.2013</v>
      </c>
      <c r="N800">
        <v>0</v>
      </c>
      <c r="O800">
        <f>Tabelle13[[#This Row],[Roll]]-+Tabelle13[[#This Row],[Pitch]]</f>
        <v>-17.007800000000003</v>
      </c>
      <c r="P800">
        <f>SQRT(Tabelle13[[#This Row],[X]]^2 + Tabelle13[[#This Row],[Y]]^2 +Tabelle13[[#This Row],[Z]]^2)</f>
        <v>406.24590153611399</v>
      </c>
      <c r="Q800">
        <v>-249.52</v>
      </c>
      <c r="R800">
        <v>19.236499999999999</v>
      </c>
      <c r="S800">
        <v>-153.66900000000001</v>
      </c>
      <c r="T800">
        <v>89.169300000000007</v>
      </c>
      <c r="U800">
        <v>-28.827200000000001</v>
      </c>
      <c r="V800">
        <v>-11.8194</v>
      </c>
    </row>
    <row r="801" spans="1:22">
      <c r="A801">
        <v>16547</v>
      </c>
      <c r="B801">
        <v>0</v>
      </c>
      <c r="C801">
        <v>121.53700000000001</v>
      </c>
      <c r="D801">
        <v>-56.506700000000002</v>
      </c>
      <c r="E801">
        <v>-383.49900000000002</v>
      </c>
      <c r="F801">
        <v>-90.830699999999993</v>
      </c>
      <c r="G801">
        <v>28.827200000000001</v>
      </c>
      <c r="H801">
        <v>11.8194</v>
      </c>
      <c r="I801" t="e">
        <f>IF(AND(Tabelle13[[#This Row],[AreaPx]]&gt;0,NOT(Tabelle13[[#This Row],[AreaPx]]="inf")),Tabelle13[[#This Row],[AreaPx]], NA())</f>
        <v>#N/A</v>
      </c>
      <c r="J801">
        <v>0</v>
      </c>
      <c r="K801">
        <v>0</v>
      </c>
      <c r="L801">
        <v>0</v>
      </c>
      <c r="M801">
        <v>20.2013</v>
      </c>
      <c r="N801">
        <v>0</v>
      </c>
      <c r="O801">
        <f>Tabelle13[[#This Row],[Roll]]-+Tabelle13[[#This Row],[Pitch]]</f>
        <v>-17.007800000000003</v>
      </c>
      <c r="P801">
        <f>SQRT(Tabelle13[[#This Row],[X]]^2 + Tabelle13[[#This Row],[Y]]^2 +Tabelle13[[#This Row],[Z]]^2)</f>
        <v>406.24590153611399</v>
      </c>
      <c r="Q801">
        <v>-249.52</v>
      </c>
      <c r="R801">
        <v>19.236499999999999</v>
      </c>
      <c r="S801">
        <v>-153.66900000000001</v>
      </c>
      <c r="T801">
        <v>89.169300000000007</v>
      </c>
      <c r="U801">
        <v>-28.827200000000001</v>
      </c>
      <c r="V801">
        <v>-11.8194</v>
      </c>
    </row>
    <row r="802" spans="1:22">
      <c r="A802">
        <v>16571</v>
      </c>
      <c r="B802">
        <v>0</v>
      </c>
      <c r="C802">
        <v>121.53700000000001</v>
      </c>
      <c r="D802">
        <v>-56.506700000000002</v>
      </c>
      <c r="E802">
        <v>-383.49900000000002</v>
      </c>
      <c r="F802">
        <v>-90.830699999999993</v>
      </c>
      <c r="G802">
        <v>28.827200000000001</v>
      </c>
      <c r="H802">
        <v>11.8194</v>
      </c>
      <c r="I802" t="e">
        <f>IF(AND(Tabelle13[[#This Row],[AreaPx]]&gt;0,NOT(Tabelle13[[#This Row],[AreaPx]]="inf")),Tabelle13[[#This Row],[AreaPx]], NA())</f>
        <v>#N/A</v>
      </c>
      <c r="J802">
        <v>0</v>
      </c>
      <c r="K802">
        <v>0</v>
      </c>
      <c r="L802">
        <v>0</v>
      </c>
      <c r="M802">
        <v>20.2013</v>
      </c>
      <c r="N802">
        <v>0</v>
      </c>
      <c r="O802">
        <f>Tabelle13[[#This Row],[Roll]]-+Tabelle13[[#This Row],[Pitch]]</f>
        <v>-17.007800000000003</v>
      </c>
      <c r="P802">
        <f>SQRT(Tabelle13[[#This Row],[X]]^2 + Tabelle13[[#This Row],[Y]]^2 +Tabelle13[[#This Row],[Z]]^2)</f>
        <v>406.24590153611399</v>
      </c>
      <c r="Q802">
        <v>-249.52</v>
      </c>
      <c r="R802">
        <v>19.236499999999999</v>
      </c>
      <c r="S802">
        <v>-153.66900000000001</v>
      </c>
      <c r="T802">
        <v>89.169300000000007</v>
      </c>
      <c r="U802">
        <v>-28.827200000000001</v>
      </c>
      <c r="V802">
        <v>-11.8194</v>
      </c>
    </row>
    <row r="803" spans="1:22">
      <c r="A803">
        <v>16583</v>
      </c>
      <c r="B803">
        <v>0</v>
      </c>
      <c r="C803">
        <v>121.53700000000001</v>
      </c>
      <c r="D803">
        <v>-56.506700000000002</v>
      </c>
      <c r="E803">
        <v>-383.49900000000002</v>
      </c>
      <c r="F803">
        <v>-90.830699999999993</v>
      </c>
      <c r="G803">
        <v>28.827200000000001</v>
      </c>
      <c r="H803">
        <v>11.8194</v>
      </c>
      <c r="I803" t="e">
        <f>IF(AND(Tabelle13[[#This Row],[AreaPx]]&gt;0,NOT(Tabelle13[[#This Row],[AreaPx]]="inf")),Tabelle13[[#This Row],[AreaPx]], NA())</f>
        <v>#N/A</v>
      </c>
      <c r="J803">
        <v>0</v>
      </c>
      <c r="K803">
        <v>0</v>
      </c>
      <c r="L803">
        <v>0</v>
      </c>
      <c r="M803">
        <v>20.2013</v>
      </c>
      <c r="N803">
        <v>0</v>
      </c>
      <c r="O803">
        <f>Tabelle13[[#This Row],[Roll]]-+Tabelle13[[#This Row],[Pitch]]</f>
        <v>-17.007800000000003</v>
      </c>
      <c r="P803">
        <f>SQRT(Tabelle13[[#This Row],[X]]^2 + Tabelle13[[#This Row],[Y]]^2 +Tabelle13[[#This Row],[Z]]^2)</f>
        <v>406.24590153611399</v>
      </c>
      <c r="Q803">
        <v>-249.52</v>
      </c>
      <c r="R803">
        <v>19.236499999999999</v>
      </c>
      <c r="S803">
        <v>-153.66900000000001</v>
      </c>
      <c r="T803">
        <v>89.169300000000007</v>
      </c>
      <c r="U803">
        <v>-28.827200000000001</v>
      </c>
      <c r="V803">
        <v>-11.8194</v>
      </c>
    </row>
    <row r="804" spans="1:22">
      <c r="A804">
        <v>16608</v>
      </c>
      <c r="B804">
        <v>0</v>
      </c>
      <c r="C804">
        <v>121.53700000000001</v>
      </c>
      <c r="D804">
        <v>-56.506700000000002</v>
      </c>
      <c r="E804">
        <v>-383.49900000000002</v>
      </c>
      <c r="F804">
        <v>-90.830699999999993</v>
      </c>
      <c r="G804">
        <v>28.827200000000001</v>
      </c>
      <c r="H804">
        <v>11.8194</v>
      </c>
      <c r="I804" t="e">
        <f>IF(AND(Tabelle13[[#This Row],[AreaPx]]&gt;0,NOT(Tabelle13[[#This Row],[AreaPx]]="inf")),Tabelle13[[#This Row],[AreaPx]], NA())</f>
        <v>#N/A</v>
      </c>
      <c r="J804">
        <v>0</v>
      </c>
      <c r="K804">
        <v>0</v>
      </c>
      <c r="L804">
        <v>0</v>
      </c>
      <c r="M804">
        <v>20.2013</v>
      </c>
      <c r="N804">
        <v>0</v>
      </c>
      <c r="O804">
        <f>Tabelle13[[#This Row],[Roll]]-+Tabelle13[[#This Row],[Pitch]]</f>
        <v>-17.007800000000003</v>
      </c>
      <c r="P804">
        <f>SQRT(Tabelle13[[#This Row],[X]]^2 + Tabelle13[[#This Row],[Y]]^2 +Tabelle13[[#This Row],[Z]]^2)</f>
        <v>406.24590153611399</v>
      </c>
      <c r="Q804">
        <v>-249.52</v>
      </c>
      <c r="R804">
        <v>19.236499999999999</v>
      </c>
      <c r="S804">
        <v>-153.66900000000001</v>
      </c>
      <c r="T804">
        <v>89.169300000000007</v>
      </c>
      <c r="U804">
        <v>-28.827200000000001</v>
      </c>
      <c r="V804">
        <v>-11.8194</v>
      </c>
    </row>
    <row r="805" spans="1:22">
      <c r="A805">
        <v>16634</v>
      </c>
      <c r="B805">
        <v>0</v>
      </c>
      <c r="C805">
        <v>121.53700000000001</v>
      </c>
      <c r="D805">
        <v>-56.506700000000002</v>
      </c>
      <c r="E805">
        <v>-383.49900000000002</v>
      </c>
      <c r="F805">
        <v>-90.830699999999993</v>
      </c>
      <c r="G805">
        <v>28.827200000000001</v>
      </c>
      <c r="H805">
        <v>11.8194</v>
      </c>
      <c r="I805" t="e">
        <f>IF(AND(Tabelle13[[#This Row],[AreaPx]]&gt;0,NOT(Tabelle13[[#This Row],[AreaPx]]="inf")),Tabelle13[[#This Row],[AreaPx]], NA())</f>
        <v>#N/A</v>
      </c>
      <c r="J805">
        <v>0</v>
      </c>
      <c r="K805">
        <v>0</v>
      </c>
      <c r="L805">
        <v>0</v>
      </c>
      <c r="M805">
        <v>20.2013</v>
      </c>
      <c r="N805">
        <v>0</v>
      </c>
      <c r="O805">
        <f>Tabelle13[[#This Row],[Roll]]-+Tabelle13[[#This Row],[Pitch]]</f>
        <v>-17.007800000000003</v>
      </c>
      <c r="P805">
        <f>SQRT(Tabelle13[[#This Row],[X]]^2 + Tabelle13[[#This Row],[Y]]^2 +Tabelle13[[#This Row],[Z]]^2)</f>
        <v>406.24590153611399</v>
      </c>
      <c r="Q805">
        <v>-249.52</v>
      </c>
      <c r="R805">
        <v>19.236499999999999</v>
      </c>
      <c r="S805">
        <v>-153.66900000000001</v>
      </c>
      <c r="T805">
        <v>89.169300000000007</v>
      </c>
      <c r="U805">
        <v>-28.827200000000001</v>
      </c>
      <c r="V805">
        <v>-11.8194</v>
      </c>
    </row>
    <row r="806" spans="1:22">
      <c r="A806">
        <v>16649</v>
      </c>
      <c r="B806">
        <v>0</v>
      </c>
      <c r="C806">
        <v>121.53700000000001</v>
      </c>
      <c r="D806">
        <v>-56.506700000000002</v>
      </c>
      <c r="E806">
        <v>-383.49900000000002</v>
      </c>
      <c r="F806">
        <v>-90.830699999999993</v>
      </c>
      <c r="G806">
        <v>28.827200000000001</v>
      </c>
      <c r="H806">
        <v>11.8194</v>
      </c>
      <c r="I806" t="e">
        <f>IF(AND(Tabelle13[[#This Row],[AreaPx]]&gt;0,NOT(Tabelle13[[#This Row],[AreaPx]]="inf")),Tabelle13[[#This Row],[AreaPx]], NA())</f>
        <v>#N/A</v>
      </c>
      <c r="J806">
        <v>0</v>
      </c>
      <c r="K806">
        <v>0</v>
      </c>
      <c r="L806">
        <v>0</v>
      </c>
      <c r="M806">
        <v>20.2013</v>
      </c>
      <c r="N806">
        <v>0</v>
      </c>
      <c r="O806">
        <f>Tabelle13[[#This Row],[Roll]]-+Tabelle13[[#This Row],[Pitch]]</f>
        <v>-17.007800000000003</v>
      </c>
      <c r="P806">
        <f>SQRT(Tabelle13[[#This Row],[X]]^2 + Tabelle13[[#This Row],[Y]]^2 +Tabelle13[[#This Row],[Z]]^2)</f>
        <v>406.24590153611399</v>
      </c>
      <c r="Q806">
        <v>-249.52</v>
      </c>
      <c r="R806">
        <v>19.236499999999999</v>
      </c>
      <c r="S806">
        <v>-153.66900000000001</v>
      </c>
      <c r="T806">
        <v>89.169300000000007</v>
      </c>
      <c r="U806">
        <v>-28.827200000000001</v>
      </c>
      <c r="V806">
        <v>-11.8194</v>
      </c>
    </row>
    <row r="807" spans="1:22">
      <c r="A807">
        <v>16674</v>
      </c>
      <c r="B807">
        <v>0</v>
      </c>
      <c r="C807">
        <v>121.53700000000001</v>
      </c>
      <c r="D807">
        <v>-56.506700000000002</v>
      </c>
      <c r="E807">
        <v>-383.49900000000002</v>
      </c>
      <c r="F807">
        <v>-90.830699999999993</v>
      </c>
      <c r="G807">
        <v>28.827200000000001</v>
      </c>
      <c r="H807">
        <v>11.8194</v>
      </c>
      <c r="I807" t="e">
        <f>IF(AND(Tabelle13[[#This Row],[AreaPx]]&gt;0,NOT(Tabelle13[[#This Row],[AreaPx]]="inf")),Tabelle13[[#This Row],[AreaPx]], NA())</f>
        <v>#N/A</v>
      </c>
      <c r="J807">
        <v>0</v>
      </c>
      <c r="K807">
        <v>0</v>
      </c>
      <c r="L807">
        <v>0</v>
      </c>
      <c r="M807">
        <v>20.2013</v>
      </c>
      <c r="N807">
        <v>0</v>
      </c>
      <c r="O807">
        <f>Tabelle13[[#This Row],[Roll]]-+Tabelle13[[#This Row],[Pitch]]</f>
        <v>-17.007800000000003</v>
      </c>
      <c r="P807">
        <f>SQRT(Tabelle13[[#This Row],[X]]^2 + Tabelle13[[#This Row],[Y]]^2 +Tabelle13[[#This Row],[Z]]^2)</f>
        <v>406.24590153611399</v>
      </c>
      <c r="Q807">
        <v>-249.52</v>
      </c>
      <c r="R807">
        <v>19.236499999999999</v>
      </c>
      <c r="S807">
        <v>-153.66900000000001</v>
      </c>
      <c r="T807">
        <v>89.169300000000007</v>
      </c>
      <c r="U807">
        <v>-28.827200000000001</v>
      </c>
      <c r="V807">
        <v>-11.8194</v>
      </c>
    </row>
    <row r="808" spans="1:22">
      <c r="A808">
        <v>16692</v>
      </c>
      <c r="B808">
        <v>0</v>
      </c>
      <c r="C808">
        <v>121.53700000000001</v>
      </c>
      <c r="D808">
        <v>-56.506700000000002</v>
      </c>
      <c r="E808">
        <v>-383.49900000000002</v>
      </c>
      <c r="F808">
        <v>-90.830699999999993</v>
      </c>
      <c r="G808">
        <v>28.827200000000001</v>
      </c>
      <c r="H808">
        <v>11.8194</v>
      </c>
      <c r="I808" t="e">
        <f>IF(AND(Tabelle13[[#This Row],[AreaPx]]&gt;0,NOT(Tabelle13[[#This Row],[AreaPx]]="inf")),Tabelle13[[#This Row],[AreaPx]], NA())</f>
        <v>#N/A</v>
      </c>
      <c r="J808">
        <v>0</v>
      </c>
      <c r="K808">
        <v>0</v>
      </c>
      <c r="L808">
        <v>0</v>
      </c>
      <c r="M808">
        <v>20.2013</v>
      </c>
      <c r="N808">
        <v>0</v>
      </c>
      <c r="O808">
        <f>Tabelle13[[#This Row],[Roll]]-+Tabelle13[[#This Row],[Pitch]]</f>
        <v>-17.007800000000003</v>
      </c>
      <c r="P808">
        <f>SQRT(Tabelle13[[#This Row],[X]]^2 + Tabelle13[[#This Row],[Y]]^2 +Tabelle13[[#This Row],[Z]]^2)</f>
        <v>406.24590153611399</v>
      </c>
      <c r="Q808">
        <v>-249.52</v>
      </c>
      <c r="R808">
        <v>19.236499999999999</v>
      </c>
      <c r="S808">
        <v>-153.66900000000001</v>
      </c>
      <c r="T808">
        <v>89.169300000000007</v>
      </c>
      <c r="U808">
        <v>-28.827200000000001</v>
      </c>
      <c r="V808">
        <v>-11.8194</v>
      </c>
    </row>
    <row r="809" spans="1:22">
      <c r="A809">
        <v>16702</v>
      </c>
      <c r="B809">
        <v>0</v>
      </c>
      <c r="C809">
        <v>121.53700000000001</v>
      </c>
      <c r="D809">
        <v>-56.506700000000002</v>
      </c>
      <c r="E809">
        <v>-383.49900000000002</v>
      </c>
      <c r="F809">
        <v>-90.830699999999993</v>
      </c>
      <c r="G809">
        <v>28.827200000000001</v>
      </c>
      <c r="H809">
        <v>11.8194</v>
      </c>
      <c r="I809" t="e">
        <f>IF(AND(Tabelle13[[#This Row],[AreaPx]]&gt;0,NOT(Tabelle13[[#This Row],[AreaPx]]="inf")),Tabelle13[[#This Row],[AreaPx]], NA())</f>
        <v>#N/A</v>
      </c>
      <c r="J809">
        <v>0</v>
      </c>
      <c r="K809">
        <v>0</v>
      </c>
      <c r="L809">
        <v>0</v>
      </c>
      <c r="M809">
        <v>20.2013</v>
      </c>
      <c r="N809">
        <v>0</v>
      </c>
      <c r="O809">
        <f>Tabelle13[[#This Row],[Roll]]-+Tabelle13[[#This Row],[Pitch]]</f>
        <v>-17.007800000000003</v>
      </c>
      <c r="P809">
        <f>SQRT(Tabelle13[[#This Row],[X]]^2 + Tabelle13[[#This Row],[Y]]^2 +Tabelle13[[#This Row],[Z]]^2)</f>
        <v>406.24590153611399</v>
      </c>
      <c r="Q809">
        <v>-249.52</v>
      </c>
      <c r="R809">
        <v>19.236499999999999</v>
      </c>
      <c r="S809">
        <v>-153.66900000000001</v>
      </c>
      <c r="T809">
        <v>89.169300000000007</v>
      </c>
      <c r="U809">
        <v>-28.827200000000001</v>
      </c>
      <c r="V809">
        <v>-11.8194</v>
      </c>
    </row>
    <row r="810" spans="1:22">
      <c r="A810">
        <v>16709</v>
      </c>
      <c r="B810">
        <v>0</v>
      </c>
      <c r="C810">
        <v>121.53700000000001</v>
      </c>
      <c r="D810">
        <v>-56.506700000000002</v>
      </c>
      <c r="E810">
        <v>-383.49900000000002</v>
      </c>
      <c r="F810">
        <v>-90.830699999999993</v>
      </c>
      <c r="G810">
        <v>28.827200000000001</v>
      </c>
      <c r="H810">
        <v>11.8194</v>
      </c>
      <c r="I810" t="e">
        <f>IF(AND(Tabelle13[[#This Row],[AreaPx]]&gt;0,NOT(Tabelle13[[#This Row],[AreaPx]]="inf")),Tabelle13[[#This Row],[AreaPx]], NA())</f>
        <v>#N/A</v>
      </c>
      <c r="J810">
        <v>0</v>
      </c>
      <c r="K810">
        <v>0</v>
      </c>
      <c r="L810">
        <v>0</v>
      </c>
      <c r="M810">
        <v>20.2013</v>
      </c>
      <c r="N810">
        <v>0</v>
      </c>
      <c r="O810">
        <f>Tabelle13[[#This Row],[Roll]]-+Tabelle13[[#This Row],[Pitch]]</f>
        <v>-17.007800000000003</v>
      </c>
      <c r="P810">
        <f>SQRT(Tabelle13[[#This Row],[X]]^2 + Tabelle13[[#This Row],[Y]]^2 +Tabelle13[[#This Row],[Z]]^2)</f>
        <v>406.24590153611399</v>
      </c>
      <c r="Q810">
        <v>-249.52</v>
      </c>
      <c r="R810">
        <v>19.236499999999999</v>
      </c>
      <c r="S810">
        <v>-153.66900000000001</v>
      </c>
      <c r="T810">
        <v>89.169300000000007</v>
      </c>
      <c r="U810">
        <v>-28.827200000000001</v>
      </c>
      <c r="V810">
        <v>-11.8194</v>
      </c>
    </row>
    <row r="811" spans="1:22">
      <c r="A811">
        <v>16735</v>
      </c>
      <c r="B811">
        <v>0</v>
      </c>
      <c r="C811">
        <v>121.53700000000001</v>
      </c>
      <c r="D811">
        <v>-56.506700000000002</v>
      </c>
      <c r="E811">
        <v>-383.49900000000002</v>
      </c>
      <c r="F811">
        <v>-90.830699999999993</v>
      </c>
      <c r="G811">
        <v>28.827200000000001</v>
      </c>
      <c r="H811">
        <v>11.8194</v>
      </c>
      <c r="I811" t="e">
        <f>IF(AND(Tabelle13[[#This Row],[AreaPx]]&gt;0,NOT(Tabelle13[[#This Row],[AreaPx]]="inf")),Tabelle13[[#This Row],[AreaPx]], NA())</f>
        <v>#N/A</v>
      </c>
      <c r="J811">
        <v>0</v>
      </c>
      <c r="K811">
        <v>0</v>
      </c>
      <c r="L811">
        <v>0</v>
      </c>
      <c r="M811">
        <v>20.2013</v>
      </c>
      <c r="N811">
        <v>0</v>
      </c>
      <c r="O811">
        <f>Tabelle13[[#This Row],[Roll]]-+Tabelle13[[#This Row],[Pitch]]</f>
        <v>-17.007800000000003</v>
      </c>
      <c r="P811">
        <f>SQRT(Tabelle13[[#This Row],[X]]^2 + Tabelle13[[#This Row],[Y]]^2 +Tabelle13[[#This Row],[Z]]^2)</f>
        <v>406.24590153611399</v>
      </c>
      <c r="Q811">
        <v>-249.52</v>
      </c>
      <c r="R811">
        <v>19.236499999999999</v>
      </c>
      <c r="S811">
        <v>-153.66900000000001</v>
      </c>
      <c r="T811">
        <v>89.169300000000007</v>
      </c>
      <c r="U811">
        <v>-28.827200000000001</v>
      </c>
      <c r="V811">
        <v>-11.8194</v>
      </c>
    </row>
    <row r="812" spans="1:22">
      <c r="A812">
        <v>16746</v>
      </c>
      <c r="B812">
        <v>0</v>
      </c>
      <c r="C812">
        <v>121.53700000000001</v>
      </c>
      <c r="D812">
        <v>-56.506700000000002</v>
      </c>
      <c r="E812">
        <v>-383.49900000000002</v>
      </c>
      <c r="F812">
        <v>-90.830699999999993</v>
      </c>
      <c r="G812">
        <v>28.827200000000001</v>
      </c>
      <c r="H812">
        <v>11.8194</v>
      </c>
      <c r="I812" t="e">
        <f>IF(AND(Tabelle13[[#This Row],[AreaPx]]&gt;0,NOT(Tabelle13[[#This Row],[AreaPx]]="inf")),Tabelle13[[#This Row],[AreaPx]], NA())</f>
        <v>#N/A</v>
      </c>
      <c r="J812">
        <v>0</v>
      </c>
      <c r="K812">
        <v>0</v>
      </c>
      <c r="L812">
        <v>0</v>
      </c>
      <c r="M812">
        <v>20.2013</v>
      </c>
      <c r="N812">
        <v>0</v>
      </c>
      <c r="O812">
        <f>Tabelle13[[#This Row],[Roll]]-+Tabelle13[[#This Row],[Pitch]]</f>
        <v>-17.007800000000003</v>
      </c>
      <c r="P812">
        <f>SQRT(Tabelle13[[#This Row],[X]]^2 + Tabelle13[[#This Row],[Y]]^2 +Tabelle13[[#This Row],[Z]]^2)</f>
        <v>406.24590153611399</v>
      </c>
      <c r="Q812">
        <v>-249.52</v>
      </c>
      <c r="R812">
        <v>19.236499999999999</v>
      </c>
      <c r="S812">
        <v>-153.66900000000001</v>
      </c>
      <c r="T812">
        <v>89.169300000000007</v>
      </c>
      <c r="U812">
        <v>-28.827200000000001</v>
      </c>
      <c r="V812">
        <v>-11.8194</v>
      </c>
    </row>
    <row r="813" spans="1:22">
      <c r="A813">
        <v>16775</v>
      </c>
      <c r="B813">
        <v>0</v>
      </c>
      <c r="C813">
        <v>121.53700000000001</v>
      </c>
      <c r="D813">
        <v>-56.506700000000002</v>
      </c>
      <c r="E813">
        <v>-383.49900000000002</v>
      </c>
      <c r="F813">
        <v>-90.830699999999993</v>
      </c>
      <c r="G813">
        <v>28.827200000000001</v>
      </c>
      <c r="H813">
        <v>11.8194</v>
      </c>
      <c r="I813" t="e">
        <f>IF(AND(Tabelle13[[#This Row],[AreaPx]]&gt;0,NOT(Tabelle13[[#This Row],[AreaPx]]="inf")),Tabelle13[[#This Row],[AreaPx]], NA())</f>
        <v>#N/A</v>
      </c>
      <c r="J813">
        <v>0</v>
      </c>
      <c r="K813">
        <v>0</v>
      </c>
      <c r="L813">
        <v>0</v>
      </c>
      <c r="M813">
        <v>20.2013</v>
      </c>
      <c r="N813">
        <v>0</v>
      </c>
      <c r="O813">
        <f>Tabelle13[[#This Row],[Roll]]-+Tabelle13[[#This Row],[Pitch]]</f>
        <v>-17.007800000000003</v>
      </c>
      <c r="P813">
        <f>SQRT(Tabelle13[[#This Row],[X]]^2 + Tabelle13[[#This Row],[Y]]^2 +Tabelle13[[#This Row],[Z]]^2)</f>
        <v>406.24590153611399</v>
      </c>
      <c r="Q813">
        <v>-249.52</v>
      </c>
      <c r="R813">
        <v>19.236499999999999</v>
      </c>
      <c r="S813">
        <v>-153.66900000000001</v>
      </c>
      <c r="T813">
        <v>89.169300000000007</v>
      </c>
      <c r="U813">
        <v>-28.827200000000001</v>
      </c>
      <c r="V813">
        <v>-11.8194</v>
      </c>
    </row>
    <row r="814" spans="1:22">
      <c r="A814">
        <v>16801</v>
      </c>
      <c r="B814">
        <v>0</v>
      </c>
      <c r="C814">
        <v>121.53700000000001</v>
      </c>
      <c r="D814">
        <v>-56.506700000000002</v>
      </c>
      <c r="E814">
        <v>-383.49900000000002</v>
      </c>
      <c r="F814">
        <v>-90.830699999999993</v>
      </c>
      <c r="G814">
        <v>28.827200000000001</v>
      </c>
      <c r="H814">
        <v>11.8194</v>
      </c>
      <c r="I814" t="e">
        <f>IF(AND(Tabelle13[[#This Row],[AreaPx]]&gt;0,NOT(Tabelle13[[#This Row],[AreaPx]]="inf")),Tabelle13[[#This Row],[AreaPx]], NA())</f>
        <v>#N/A</v>
      </c>
      <c r="J814">
        <v>0</v>
      </c>
      <c r="K814">
        <v>0</v>
      </c>
      <c r="L814">
        <v>0</v>
      </c>
      <c r="M814">
        <v>20.2013</v>
      </c>
      <c r="N814">
        <v>0</v>
      </c>
      <c r="O814">
        <f>Tabelle13[[#This Row],[Roll]]-+Tabelle13[[#This Row],[Pitch]]</f>
        <v>-17.007800000000003</v>
      </c>
      <c r="P814">
        <f>SQRT(Tabelle13[[#This Row],[X]]^2 + Tabelle13[[#This Row],[Y]]^2 +Tabelle13[[#This Row],[Z]]^2)</f>
        <v>406.24590153611399</v>
      </c>
      <c r="Q814">
        <v>-249.52</v>
      </c>
      <c r="R814">
        <v>19.236499999999999</v>
      </c>
      <c r="S814">
        <v>-153.66900000000001</v>
      </c>
      <c r="T814">
        <v>89.169300000000007</v>
      </c>
      <c r="U814">
        <v>-28.827200000000001</v>
      </c>
      <c r="V814">
        <v>-11.8194</v>
      </c>
    </row>
    <row r="815" spans="1:22">
      <c r="A815">
        <v>16814</v>
      </c>
      <c r="B815">
        <v>0</v>
      </c>
      <c r="C815">
        <v>121.53700000000001</v>
      </c>
      <c r="D815">
        <v>-56.506700000000002</v>
      </c>
      <c r="E815">
        <v>-383.49900000000002</v>
      </c>
      <c r="F815">
        <v>-90.830699999999993</v>
      </c>
      <c r="G815">
        <v>28.827200000000001</v>
      </c>
      <c r="H815">
        <v>11.8194</v>
      </c>
      <c r="I815" t="e">
        <f>IF(AND(Tabelle13[[#This Row],[AreaPx]]&gt;0,NOT(Tabelle13[[#This Row],[AreaPx]]="inf")),Tabelle13[[#This Row],[AreaPx]], NA())</f>
        <v>#N/A</v>
      </c>
      <c r="J815">
        <v>0</v>
      </c>
      <c r="K815">
        <v>0</v>
      </c>
      <c r="L815">
        <v>0</v>
      </c>
      <c r="M815">
        <v>20.2013</v>
      </c>
      <c r="N815">
        <v>0</v>
      </c>
      <c r="O815">
        <f>Tabelle13[[#This Row],[Roll]]-+Tabelle13[[#This Row],[Pitch]]</f>
        <v>-17.007800000000003</v>
      </c>
      <c r="P815">
        <f>SQRT(Tabelle13[[#This Row],[X]]^2 + Tabelle13[[#This Row],[Y]]^2 +Tabelle13[[#This Row],[Z]]^2)</f>
        <v>406.24590153611399</v>
      </c>
      <c r="Q815">
        <v>-249.52</v>
      </c>
      <c r="R815">
        <v>19.236499999999999</v>
      </c>
      <c r="S815">
        <v>-153.66900000000001</v>
      </c>
      <c r="T815">
        <v>89.169300000000007</v>
      </c>
      <c r="U815">
        <v>-28.827200000000001</v>
      </c>
      <c r="V815">
        <v>-11.8194</v>
      </c>
    </row>
    <row r="816" spans="1:22">
      <c r="A816">
        <v>16840</v>
      </c>
      <c r="B816">
        <v>0</v>
      </c>
      <c r="C816">
        <v>121.53700000000001</v>
      </c>
      <c r="D816">
        <v>-56.506700000000002</v>
      </c>
      <c r="E816">
        <v>-383.49900000000002</v>
      </c>
      <c r="F816">
        <v>-90.830699999999993</v>
      </c>
      <c r="G816">
        <v>28.827200000000001</v>
      </c>
      <c r="H816">
        <v>11.8194</v>
      </c>
      <c r="I816" t="e">
        <f>IF(AND(Tabelle13[[#This Row],[AreaPx]]&gt;0,NOT(Tabelle13[[#This Row],[AreaPx]]="inf")),Tabelle13[[#This Row],[AreaPx]], NA())</f>
        <v>#N/A</v>
      </c>
      <c r="J816">
        <v>0</v>
      </c>
      <c r="K816">
        <v>0</v>
      </c>
      <c r="L816">
        <v>0</v>
      </c>
      <c r="M816">
        <v>20.2013</v>
      </c>
      <c r="N816">
        <v>0</v>
      </c>
      <c r="O816">
        <f>Tabelle13[[#This Row],[Roll]]-+Tabelle13[[#This Row],[Pitch]]</f>
        <v>-17.007800000000003</v>
      </c>
      <c r="P816">
        <f>SQRT(Tabelle13[[#This Row],[X]]^2 + Tabelle13[[#This Row],[Y]]^2 +Tabelle13[[#This Row],[Z]]^2)</f>
        <v>406.24590153611399</v>
      </c>
      <c r="Q816">
        <v>-249.52</v>
      </c>
      <c r="R816">
        <v>19.236499999999999</v>
      </c>
      <c r="S816">
        <v>-153.66900000000001</v>
      </c>
      <c r="T816">
        <v>89.169300000000007</v>
      </c>
      <c r="U816">
        <v>-28.827200000000001</v>
      </c>
      <c r="V816">
        <v>-11.8194</v>
      </c>
    </row>
    <row r="817" spans="1:22">
      <c r="A817">
        <v>16865</v>
      </c>
      <c r="B817">
        <v>0</v>
      </c>
      <c r="C817">
        <v>121.53700000000001</v>
      </c>
      <c r="D817">
        <v>-56.506700000000002</v>
      </c>
      <c r="E817">
        <v>-383.49900000000002</v>
      </c>
      <c r="F817">
        <v>-90.830699999999993</v>
      </c>
      <c r="G817">
        <v>28.827200000000001</v>
      </c>
      <c r="H817">
        <v>11.8194</v>
      </c>
      <c r="I817" t="e">
        <f>IF(AND(Tabelle13[[#This Row],[AreaPx]]&gt;0,NOT(Tabelle13[[#This Row],[AreaPx]]="inf")),Tabelle13[[#This Row],[AreaPx]], NA())</f>
        <v>#N/A</v>
      </c>
      <c r="J817">
        <v>0</v>
      </c>
      <c r="K817">
        <v>0</v>
      </c>
      <c r="L817">
        <v>0</v>
      </c>
      <c r="M817">
        <v>20.2013</v>
      </c>
      <c r="N817">
        <v>0</v>
      </c>
      <c r="O817">
        <f>Tabelle13[[#This Row],[Roll]]-+Tabelle13[[#This Row],[Pitch]]</f>
        <v>-17.007800000000003</v>
      </c>
      <c r="P817">
        <f>SQRT(Tabelle13[[#This Row],[X]]^2 + Tabelle13[[#This Row],[Y]]^2 +Tabelle13[[#This Row],[Z]]^2)</f>
        <v>406.24590153611399</v>
      </c>
      <c r="Q817">
        <v>-249.52</v>
      </c>
      <c r="R817">
        <v>19.236499999999999</v>
      </c>
      <c r="S817">
        <v>-153.66900000000001</v>
      </c>
      <c r="T817">
        <v>89.169300000000007</v>
      </c>
      <c r="U817">
        <v>-28.827200000000001</v>
      </c>
      <c r="V817">
        <v>-11.8194</v>
      </c>
    </row>
    <row r="818" spans="1:22">
      <c r="A818">
        <v>16880</v>
      </c>
      <c r="B818">
        <v>0</v>
      </c>
      <c r="C818">
        <v>121.53700000000001</v>
      </c>
      <c r="D818">
        <v>-56.506700000000002</v>
      </c>
      <c r="E818">
        <v>-383.49900000000002</v>
      </c>
      <c r="F818">
        <v>-90.830699999999993</v>
      </c>
      <c r="G818">
        <v>28.827200000000001</v>
      </c>
      <c r="H818">
        <v>11.8194</v>
      </c>
      <c r="I818" t="e">
        <f>IF(AND(Tabelle13[[#This Row],[AreaPx]]&gt;0,NOT(Tabelle13[[#This Row],[AreaPx]]="inf")),Tabelle13[[#This Row],[AreaPx]], NA())</f>
        <v>#N/A</v>
      </c>
      <c r="J818">
        <v>0</v>
      </c>
      <c r="K818">
        <v>0</v>
      </c>
      <c r="L818">
        <v>0</v>
      </c>
      <c r="M818">
        <v>20.2013</v>
      </c>
      <c r="N818">
        <v>0</v>
      </c>
      <c r="O818">
        <f>Tabelle13[[#This Row],[Roll]]-+Tabelle13[[#This Row],[Pitch]]</f>
        <v>-17.007800000000003</v>
      </c>
      <c r="P818">
        <f>SQRT(Tabelle13[[#This Row],[X]]^2 + Tabelle13[[#This Row],[Y]]^2 +Tabelle13[[#This Row],[Z]]^2)</f>
        <v>406.24590153611399</v>
      </c>
      <c r="Q818">
        <v>-249.52</v>
      </c>
      <c r="R818">
        <v>19.236499999999999</v>
      </c>
      <c r="S818">
        <v>-153.66900000000001</v>
      </c>
      <c r="T818">
        <v>89.169300000000007</v>
      </c>
      <c r="U818">
        <v>-28.827200000000001</v>
      </c>
      <c r="V818">
        <v>-11.8194</v>
      </c>
    </row>
    <row r="819" spans="1:22">
      <c r="A819">
        <v>16908</v>
      </c>
      <c r="B819">
        <v>0</v>
      </c>
      <c r="C819">
        <v>121.53700000000001</v>
      </c>
      <c r="D819">
        <v>-56.506700000000002</v>
      </c>
      <c r="E819">
        <v>-383.49900000000002</v>
      </c>
      <c r="F819">
        <v>-90.830699999999993</v>
      </c>
      <c r="G819">
        <v>28.827200000000001</v>
      </c>
      <c r="H819">
        <v>11.8194</v>
      </c>
      <c r="I819" t="e">
        <f>IF(AND(Tabelle13[[#This Row],[AreaPx]]&gt;0,NOT(Tabelle13[[#This Row],[AreaPx]]="inf")),Tabelle13[[#This Row],[AreaPx]], NA())</f>
        <v>#N/A</v>
      </c>
      <c r="J819">
        <v>0</v>
      </c>
      <c r="K819">
        <v>0</v>
      </c>
      <c r="L819">
        <v>0</v>
      </c>
      <c r="M819">
        <v>20.2013</v>
      </c>
      <c r="N819">
        <v>0</v>
      </c>
      <c r="O819">
        <f>Tabelle13[[#This Row],[Roll]]-+Tabelle13[[#This Row],[Pitch]]</f>
        <v>-17.007800000000003</v>
      </c>
      <c r="P819">
        <f>SQRT(Tabelle13[[#This Row],[X]]^2 + Tabelle13[[#This Row],[Y]]^2 +Tabelle13[[#This Row],[Z]]^2)</f>
        <v>406.24590153611399</v>
      </c>
      <c r="Q819">
        <v>-249.52</v>
      </c>
      <c r="R819">
        <v>19.236499999999999</v>
      </c>
      <c r="S819">
        <v>-153.66900000000001</v>
      </c>
      <c r="T819">
        <v>89.169300000000007</v>
      </c>
      <c r="U819">
        <v>-28.827200000000001</v>
      </c>
      <c r="V819">
        <v>-11.8194</v>
      </c>
    </row>
    <row r="820" spans="1:22">
      <c r="A820">
        <v>16926</v>
      </c>
      <c r="B820">
        <v>0</v>
      </c>
      <c r="C820">
        <v>121.53700000000001</v>
      </c>
      <c r="D820">
        <v>-56.506700000000002</v>
      </c>
      <c r="E820">
        <v>-383.49900000000002</v>
      </c>
      <c r="F820">
        <v>-90.830699999999993</v>
      </c>
      <c r="G820">
        <v>28.827200000000001</v>
      </c>
      <c r="H820">
        <v>11.8194</v>
      </c>
      <c r="I820" t="e">
        <f>IF(AND(Tabelle13[[#This Row],[AreaPx]]&gt;0,NOT(Tabelle13[[#This Row],[AreaPx]]="inf")),Tabelle13[[#This Row],[AreaPx]], NA())</f>
        <v>#N/A</v>
      </c>
      <c r="J820">
        <v>0</v>
      </c>
      <c r="K820">
        <v>0</v>
      </c>
      <c r="L820">
        <v>0</v>
      </c>
      <c r="M820">
        <v>20.2013</v>
      </c>
      <c r="N820">
        <v>0</v>
      </c>
      <c r="O820">
        <f>Tabelle13[[#This Row],[Roll]]-+Tabelle13[[#This Row],[Pitch]]</f>
        <v>-17.007800000000003</v>
      </c>
      <c r="P820">
        <f>SQRT(Tabelle13[[#This Row],[X]]^2 + Tabelle13[[#This Row],[Y]]^2 +Tabelle13[[#This Row],[Z]]^2)</f>
        <v>406.24590153611399</v>
      </c>
      <c r="Q820">
        <v>-249.52</v>
      </c>
      <c r="R820">
        <v>19.236499999999999</v>
      </c>
      <c r="S820">
        <v>-153.66900000000001</v>
      </c>
      <c r="T820">
        <v>89.169300000000007</v>
      </c>
      <c r="U820">
        <v>-28.827200000000001</v>
      </c>
      <c r="V820">
        <v>-11.8194</v>
      </c>
    </row>
    <row r="821" spans="1:22">
      <c r="A821">
        <v>16937</v>
      </c>
      <c r="B821">
        <v>0</v>
      </c>
      <c r="C821">
        <v>121.53700000000001</v>
      </c>
      <c r="D821">
        <v>-56.506700000000002</v>
      </c>
      <c r="E821">
        <v>-383.49900000000002</v>
      </c>
      <c r="F821">
        <v>-90.830699999999993</v>
      </c>
      <c r="G821">
        <v>28.827200000000001</v>
      </c>
      <c r="H821">
        <v>11.8194</v>
      </c>
      <c r="I821" t="e">
        <f>IF(AND(Tabelle13[[#This Row],[AreaPx]]&gt;0,NOT(Tabelle13[[#This Row],[AreaPx]]="inf")),Tabelle13[[#This Row],[AreaPx]], NA())</f>
        <v>#N/A</v>
      </c>
      <c r="J821">
        <v>0</v>
      </c>
      <c r="K821">
        <v>0</v>
      </c>
      <c r="L821">
        <v>0</v>
      </c>
      <c r="M821">
        <v>20.2013</v>
      </c>
      <c r="N821">
        <v>0</v>
      </c>
      <c r="O821">
        <f>Tabelle13[[#This Row],[Roll]]-+Tabelle13[[#This Row],[Pitch]]</f>
        <v>-17.007800000000003</v>
      </c>
      <c r="P821">
        <f>SQRT(Tabelle13[[#This Row],[X]]^2 + Tabelle13[[#This Row],[Y]]^2 +Tabelle13[[#This Row],[Z]]^2)</f>
        <v>406.24590153611399</v>
      </c>
      <c r="Q821">
        <v>-249.52</v>
      </c>
      <c r="R821">
        <v>19.236499999999999</v>
      </c>
      <c r="S821">
        <v>-153.66900000000001</v>
      </c>
      <c r="T821">
        <v>89.169300000000007</v>
      </c>
      <c r="U821">
        <v>-28.827200000000001</v>
      </c>
      <c r="V821">
        <v>-11.8194</v>
      </c>
    </row>
    <row r="822" spans="1:22">
      <c r="A822">
        <v>16945</v>
      </c>
      <c r="B822">
        <v>0</v>
      </c>
      <c r="C822">
        <v>121.53700000000001</v>
      </c>
      <c r="D822">
        <v>-56.506700000000002</v>
      </c>
      <c r="E822">
        <v>-383.49900000000002</v>
      </c>
      <c r="F822">
        <v>-90.830699999999993</v>
      </c>
      <c r="G822">
        <v>28.827200000000001</v>
      </c>
      <c r="H822">
        <v>11.8194</v>
      </c>
      <c r="I822" t="e">
        <f>IF(AND(Tabelle13[[#This Row],[AreaPx]]&gt;0,NOT(Tabelle13[[#This Row],[AreaPx]]="inf")),Tabelle13[[#This Row],[AreaPx]], NA())</f>
        <v>#N/A</v>
      </c>
      <c r="J822">
        <v>0</v>
      </c>
      <c r="K822">
        <v>0</v>
      </c>
      <c r="L822">
        <v>0</v>
      </c>
      <c r="M822">
        <v>20.2013</v>
      </c>
      <c r="N822">
        <v>0</v>
      </c>
      <c r="O822">
        <f>Tabelle13[[#This Row],[Roll]]-+Tabelle13[[#This Row],[Pitch]]</f>
        <v>-17.007800000000003</v>
      </c>
      <c r="P822">
        <f>SQRT(Tabelle13[[#This Row],[X]]^2 + Tabelle13[[#This Row],[Y]]^2 +Tabelle13[[#This Row],[Z]]^2)</f>
        <v>406.24590153611399</v>
      </c>
      <c r="Q822">
        <v>-249.52</v>
      </c>
      <c r="R822">
        <v>19.236499999999999</v>
      </c>
      <c r="S822">
        <v>-153.66900000000001</v>
      </c>
      <c r="T822">
        <v>89.169300000000007</v>
      </c>
      <c r="U822">
        <v>-28.827200000000001</v>
      </c>
      <c r="V822">
        <v>-11.8194</v>
      </c>
    </row>
    <row r="823" spans="1:22">
      <c r="A823">
        <v>16973</v>
      </c>
      <c r="B823">
        <v>0</v>
      </c>
      <c r="C823">
        <v>121.53700000000001</v>
      </c>
      <c r="D823">
        <v>-56.506700000000002</v>
      </c>
      <c r="E823">
        <v>-383.49900000000002</v>
      </c>
      <c r="F823">
        <v>-90.830699999999993</v>
      </c>
      <c r="G823">
        <v>28.827200000000001</v>
      </c>
      <c r="H823">
        <v>11.8194</v>
      </c>
      <c r="I823" t="e">
        <f>IF(AND(Tabelle13[[#This Row],[AreaPx]]&gt;0,NOT(Tabelle13[[#This Row],[AreaPx]]="inf")),Tabelle13[[#This Row],[AreaPx]], NA())</f>
        <v>#N/A</v>
      </c>
      <c r="J823">
        <v>0</v>
      </c>
      <c r="K823">
        <v>0</v>
      </c>
      <c r="L823">
        <v>0</v>
      </c>
      <c r="M823">
        <v>20.2013</v>
      </c>
      <c r="N823">
        <v>0</v>
      </c>
      <c r="O823">
        <f>Tabelle13[[#This Row],[Roll]]-+Tabelle13[[#This Row],[Pitch]]</f>
        <v>-17.007800000000003</v>
      </c>
      <c r="P823">
        <f>SQRT(Tabelle13[[#This Row],[X]]^2 + Tabelle13[[#This Row],[Y]]^2 +Tabelle13[[#This Row],[Z]]^2)</f>
        <v>406.24590153611399</v>
      </c>
      <c r="Q823">
        <v>-249.52</v>
      </c>
      <c r="R823">
        <v>19.236499999999999</v>
      </c>
      <c r="S823">
        <v>-153.66900000000001</v>
      </c>
      <c r="T823">
        <v>89.169300000000007</v>
      </c>
      <c r="U823">
        <v>-28.827200000000001</v>
      </c>
      <c r="V823">
        <v>-11.8194</v>
      </c>
    </row>
    <row r="824" spans="1:22">
      <c r="A824">
        <v>16998</v>
      </c>
      <c r="B824">
        <v>0</v>
      </c>
      <c r="C824">
        <v>121.53700000000001</v>
      </c>
      <c r="D824">
        <v>-56.506700000000002</v>
      </c>
      <c r="E824">
        <v>-383.49900000000002</v>
      </c>
      <c r="F824">
        <v>-90.830699999999993</v>
      </c>
      <c r="G824">
        <v>28.827200000000001</v>
      </c>
      <c r="H824">
        <v>11.8194</v>
      </c>
      <c r="I824" t="e">
        <f>IF(AND(Tabelle13[[#This Row],[AreaPx]]&gt;0,NOT(Tabelle13[[#This Row],[AreaPx]]="inf")),Tabelle13[[#This Row],[AreaPx]], NA())</f>
        <v>#N/A</v>
      </c>
      <c r="J824">
        <v>0</v>
      </c>
      <c r="K824">
        <v>0</v>
      </c>
      <c r="L824">
        <v>0</v>
      </c>
      <c r="M824">
        <v>20.2013</v>
      </c>
      <c r="N824">
        <v>0</v>
      </c>
      <c r="O824">
        <f>Tabelle13[[#This Row],[Roll]]-+Tabelle13[[#This Row],[Pitch]]</f>
        <v>-17.007800000000003</v>
      </c>
      <c r="P824">
        <f>SQRT(Tabelle13[[#This Row],[X]]^2 + Tabelle13[[#This Row],[Y]]^2 +Tabelle13[[#This Row],[Z]]^2)</f>
        <v>406.24590153611399</v>
      </c>
      <c r="Q824">
        <v>-249.52</v>
      </c>
      <c r="R824">
        <v>19.236499999999999</v>
      </c>
      <c r="S824">
        <v>-153.66900000000001</v>
      </c>
      <c r="T824">
        <v>89.169300000000007</v>
      </c>
      <c r="U824">
        <v>-28.827200000000001</v>
      </c>
      <c r="V824">
        <v>-11.8194</v>
      </c>
    </row>
    <row r="825" spans="1:22">
      <c r="A825">
        <v>17011</v>
      </c>
      <c r="B825">
        <v>0</v>
      </c>
      <c r="C825">
        <v>121.53700000000001</v>
      </c>
      <c r="D825">
        <v>-56.506700000000002</v>
      </c>
      <c r="E825">
        <v>-383.49900000000002</v>
      </c>
      <c r="F825">
        <v>-90.830699999999993</v>
      </c>
      <c r="G825">
        <v>28.827200000000001</v>
      </c>
      <c r="H825">
        <v>11.8194</v>
      </c>
      <c r="I825" t="e">
        <f>IF(AND(Tabelle13[[#This Row],[AreaPx]]&gt;0,NOT(Tabelle13[[#This Row],[AreaPx]]="inf")),Tabelle13[[#This Row],[AreaPx]], NA())</f>
        <v>#N/A</v>
      </c>
      <c r="J825">
        <v>0</v>
      </c>
      <c r="K825">
        <v>0</v>
      </c>
      <c r="L825">
        <v>0</v>
      </c>
      <c r="M825">
        <v>20.2013</v>
      </c>
      <c r="N825">
        <v>0</v>
      </c>
      <c r="O825">
        <f>Tabelle13[[#This Row],[Roll]]-+Tabelle13[[#This Row],[Pitch]]</f>
        <v>-17.007800000000003</v>
      </c>
      <c r="P825">
        <f>SQRT(Tabelle13[[#This Row],[X]]^2 + Tabelle13[[#This Row],[Y]]^2 +Tabelle13[[#This Row],[Z]]^2)</f>
        <v>406.24590153611399</v>
      </c>
      <c r="Q825">
        <v>-249.52</v>
      </c>
      <c r="R825">
        <v>19.236499999999999</v>
      </c>
      <c r="S825">
        <v>-153.66900000000001</v>
      </c>
      <c r="T825">
        <v>89.169300000000007</v>
      </c>
      <c r="U825">
        <v>-28.827200000000001</v>
      </c>
      <c r="V825">
        <v>-11.8194</v>
      </c>
    </row>
    <row r="826" spans="1:22">
      <c r="A826">
        <v>17032</v>
      </c>
      <c r="B826">
        <v>0</v>
      </c>
      <c r="C826">
        <v>121.53700000000001</v>
      </c>
      <c r="D826">
        <v>-56.506700000000002</v>
      </c>
      <c r="E826">
        <v>-383.49900000000002</v>
      </c>
      <c r="F826">
        <v>-90.830699999999993</v>
      </c>
      <c r="G826">
        <v>28.827200000000001</v>
      </c>
      <c r="H826">
        <v>11.8194</v>
      </c>
      <c r="I826" t="e">
        <f>IF(AND(Tabelle13[[#This Row],[AreaPx]]&gt;0,NOT(Tabelle13[[#This Row],[AreaPx]]="inf")),Tabelle13[[#This Row],[AreaPx]], NA())</f>
        <v>#N/A</v>
      </c>
      <c r="J826">
        <v>0</v>
      </c>
      <c r="K826">
        <v>0</v>
      </c>
      <c r="L826">
        <v>0</v>
      </c>
      <c r="M826">
        <v>20.2013</v>
      </c>
      <c r="N826">
        <v>0</v>
      </c>
      <c r="O826">
        <f>Tabelle13[[#This Row],[Roll]]-+Tabelle13[[#This Row],[Pitch]]</f>
        <v>-17.007800000000003</v>
      </c>
      <c r="P826">
        <f>SQRT(Tabelle13[[#This Row],[X]]^2 + Tabelle13[[#This Row],[Y]]^2 +Tabelle13[[#This Row],[Z]]^2)</f>
        <v>406.24590153611399</v>
      </c>
      <c r="Q826">
        <v>-249.52</v>
      </c>
      <c r="R826">
        <v>19.236499999999999</v>
      </c>
      <c r="S826">
        <v>-153.66900000000001</v>
      </c>
      <c r="T826">
        <v>89.169300000000007</v>
      </c>
      <c r="U826">
        <v>-28.827200000000001</v>
      </c>
      <c r="V826">
        <v>-11.8194</v>
      </c>
    </row>
    <row r="827" spans="1:22">
      <c r="A827">
        <v>17046</v>
      </c>
      <c r="B827">
        <v>0</v>
      </c>
      <c r="C827">
        <v>121.53700000000001</v>
      </c>
      <c r="D827">
        <v>-56.506700000000002</v>
      </c>
      <c r="E827">
        <v>-383.49900000000002</v>
      </c>
      <c r="F827">
        <v>-90.830699999999993</v>
      </c>
      <c r="G827">
        <v>28.827200000000001</v>
      </c>
      <c r="H827">
        <v>11.8194</v>
      </c>
      <c r="I827" t="e">
        <f>IF(AND(Tabelle13[[#This Row],[AreaPx]]&gt;0,NOT(Tabelle13[[#This Row],[AreaPx]]="inf")),Tabelle13[[#This Row],[AreaPx]], NA())</f>
        <v>#N/A</v>
      </c>
      <c r="J827">
        <v>0</v>
      </c>
      <c r="K827">
        <v>0</v>
      </c>
      <c r="L827">
        <v>0</v>
      </c>
      <c r="M827">
        <v>20.2013</v>
      </c>
      <c r="N827">
        <v>0</v>
      </c>
      <c r="O827">
        <f>Tabelle13[[#This Row],[Roll]]-+Tabelle13[[#This Row],[Pitch]]</f>
        <v>-17.007800000000003</v>
      </c>
      <c r="P827">
        <f>SQRT(Tabelle13[[#This Row],[X]]^2 + Tabelle13[[#This Row],[Y]]^2 +Tabelle13[[#This Row],[Z]]^2)</f>
        <v>406.24590153611399</v>
      </c>
      <c r="Q827">
        <v>-249.52</v>
      </c>
      <c r="R827">
        <v>19.236499999999999</v>
      </c>
      <c r="S827">
        <v>-153.66900000000001</v>
      </c>
      <c r="T827">
        <v>89.169300000000007</v>
      </c>
      <c r="U827">
        <v>-28.827200000000001</v>
      </c>
      <c r="V827">
        <v>-11.8194</v>
      </c>
    </row>
    <row r="828" spans="1:22">
      <c r="A828">
        <v>17069</v>
      </c>
      <c r="B828">
        <v>0</v>
      </c>
      <c r="C828">
        <v>121.53700000000001</v>
      </c>
      <c r="D828">
        <v>-56.506700000000002</v>
      </c>
      <c r="E828">
        <v>-383.49900000000002</v>
      </c>
      <c r="F828">
        <v>-90.830699999999993</v>
      </c>
      <c r="G828">
        <v>28.827200000000001</v>
      </c>
      <c r="H828">
        <v>11.8194</v>
      </c>
      <c r="I828" t="e">
        <f>IF(AND(Tabelle13[[#This Row],[AreaPx]]&gt;0,NOT(Tabelle13[[#This Row],[AreaPx]]="inf")),Tabelle13[[#This Row],[AreaPx]], NA())</f>
        <v>#N/A</v>
      </c>
      <c r="J828">
        <v>0</v>
      </c>
      <c r="K828">
        <v>0</v>
      </c>
      <c r="L828">
        <v>0</v>
      </c>
      <c r="M828">
        <v>20.2013</v>
      </c>
      <c r="N828">
        <v>0</v>
      </c>
      <c r="O828">
        <f>Tabelle13[[#This Row],[Roll]]-+Tabelle13[[#This Row],[Pitch]]</f>
        <v>-17.007800000000003</v>
      </c>
      <c r="P828">
        <f>SQRT(Tabelle13[[#This Row],[X]]^2 + Tabelle13[[#This Row],[Y]]^2 +Tabelle13[[#This Row],[Z]]^2)</f>
        <v>406.24590153611399</v>
      </c>
      <c r="Q828">
        <v>-249.52</v>
      </c>
      <c r="R828">
        <v>19.236499999999999</v>
      </c>
      <c r="S828">
        <v>-153.66900000000001</v>
      </c>
      <c r="T828">
        <v>89.169300000000007</v>
      </c>
      <c r="U828">
        <v>-28.827200000000001</v>
      </c>
      <c r="V828">
        <v>-11.8194</v>
      </c>
    </row>
    <row r="829" spans="1:22">
      <c r="A829">
        <v>17085</v>
      </c>
      <c r="B829">
        <v>0</v>
      </c>
      <c r="C829">
        <v>121.53700000000001</v>
      </c>
      <c r="D829">
        <v>-56.506700000000002</v>
      </c>
      <c r="E829">
        <v>-383.49900000000002</v>
      </c>
      <c r="F829">
        <v>-90.830699999999993</v>
      </c>
      <c r="G829">
        <v>28.827200000000001</v>
      </c>
      <c r="H829">
        <v>11.8194</v>
      </c>
      <c r="I829" t="e">
        <f>IF(AND(Tabelle13[[#This Row],[AreaPx]]&gt;0,NOT(Tabelle13[[#This Row],[AreaPx]]="inf")),Tabelle13[[#This Row],[AreaPx]], NA())</f>
        <v>#N/A</v>
      </c>
      <c r="J829">
        <v>0</v>
      </c>
      <c r="K829">
        <v>0</v>
      </c>
      <c r="L829">
        <v>0</v>
      </c>
      <c r="M829">
        <v>20.2013</v>
      </c>
      <c r="N829">
        <v>0</v>
      </c>
      <c r="O829">
        <f>Tabelle13[[#This Row],[Roll]]-+Tabelle13[[#This Row],[Pitch]]</f>
        <v>-17.007800000000003</v>
      </c>
      <c r="P829">
        <f>SQRT(Tabelle13[[#This Row],[X]]^2 + Tabelle13[[#This Row],[Y]]^2 +Tabelle13[[#This Row],[Z]]^2)</f>
        <v>406.24590153611399</v>
      </c>
      <c r="Q829">
        <v>-249.52</v>
      </c>
      <c r="R829">
        <v>19.236499999999999</v>
      </c>
      <c r="S829">
        <v>-153.66900000000001</v>
      </c>
      <c r="T829">
        <v>89.169300000000007</v>
      </c>
      <c r="U829">
        <v>-28.827200000000001</v>
      </c>
      <c r="V829">
        <v>-11.8194</v>
      </c>
    </row>
    <row r="830" spans="1:22">
      <c r="A830">
        <v>17104</v>
      </c>
      <c r="B830">
        <v>0</v>
      </c>
      <c r="C830">
        <v>121.53700000000001</v>
      </c>
      <c r="D830">
        <v>-56.506700000000002</v>
      </c>
      <c r="E830">
        <v>-383.49900000000002</v>
      </c>
      <c r="F830">
        <v>-90.830699999999993</v>
      </c>
      <c r="G830">
        <v>28.827200000000001</v>
      </c>
      <c r="H830">
        <v>11.8194</v>
      </c>
      <c r="I830" t="e">
        <f>IF(AND(Tabelle13[[#This Row],[AreaPx]]&gt;0,NOT(Tabelle13[[#This Row],[AreaPx]]="inf")),Tabelle13[[#This Row],[AreaPx]], NA())</f>
        <v>#N/A</v>
      </c>
      <c r="J830">
        <v>0</v>
      </c>
      <c r="K830">
        <v>0</v>
      </c>
      <c r="L830">
        <v>0</v>
      </c>
      <c r="M830">
        <v>20.2013</v>
      </c>
      <c r="N830">
        <v>0</v>
      </c>
      <c r="O830">
        <f>Tabelle13[[#This Row],[Roll]]-+Tabelle13[[#This Row],[Pitch]]</f>
        <v>-17.007800000000003</v>
      </c>
      <c r="P830">
        <f>SQRT(Tabelle13[[#This Row],[X]]^2 + Tabelle13[[#This Row],[Y]]^2 +Tabelle13[[#This Row],[Z]]^2)</f>
        <v>406.24590153611399</v>
      </c>
      <c r="Q830">
        <v>-249.52</v>
      </c>
      <c r="R830">
        <v>19.236499999999999</v>
      </c>
      <c r="S830">
        <v>-153.66900000000001</v>
      </c>
      <c r="T830">
        <v>89.169300000000007</v>
      </c>
      <c r="U830">
        <v>-28.827200000000001</v>
      </c>
      <c r="V830">
        <v>-11.8194</v>
      </c>
    </row>
    <row r="831" spans="1:22">
      <c r="A831">
        <v>17123</v>
      </c>
      <c r="B831">
        <v>0</v>
      </c>
      <c r="C831">
        <v>121.53700000000001</v>
      </c>
      <c r="D831">
        <v>-56.506700000000002</v>
      </c>
      <c r="E831">
        <v>-383.49900000000002</v>
      </c>
      <c r="F831">
        <v>-90.830699999999993</v>
      </c>
      <c r="G831">
        <v>28.827200000000001</v>
      </c>
      <c r="H831">
        <v>11.8194</v>
      </c>
      <c r="I831" t="e">
        <f>IF(AND(Tabelle13[[#This Row],[AreaPx]]&gt;0,NOT(Tabelle13[[#This Row],[AreaPx]]="inf")),Tabelle13[[#This Row],[AreaPx]], NA())</f>
        <v>#N/A</v>
      </c>
      <c r="J831">
        <v>0</v>
      </c>
      <c r="K831">
        <v>0</v>
      </c>
      <c r="L831">
        <v>0</v>
      </c>
      <c r="M831">
        <v>20.2013</v>
      </c>
      <c r="N831">
        <v>0</v>
      </c>
      <c r="O831">
        <f>Tabelle13[[#This Row],[Roll]]-+Tabelle13[[#This Row],[Pitch]]</f>
        <v>-17.007800000000003</v>
      </c>
      <c r="P831">
        <f>SQRT(Tabelle13[[#This Row],[X]]^2 + Tabelle13[[#This Row],[Y]]^2 +Tabelle13[[#This Row],[Z]]^2)</f>
        <v>406.24590153611399</v>
      </c>
      <c r="Q831">
        <v>-249.52</v>
      </c>
      <c r="R831">
        <v>19.236499999999999</v>
      </c>
      <c r="S831">
        <v>-153.66900000000001</v>
      </c>
      <c r="T831">
        <v>89.169300000000007</v>
      </c>
      <c r="U831">
        <v>-28.827200000000001</v>
      </c>
      <c r="V831">
        <v>-11.8194</v>
      </c>
    </row>
    <row r="832" spans="1:22">
      <c r="A832">
        <v>17150</v>
      </c>
      <c r="B832">
        <v>0</v>
      </c>
      <c r="C832">
        <v>121.53700000000001</v>
      </c>
      <c r="D832">
        <v>-56.506700000000002</v>
      </c>
      <c r="E832">
        <v>-383.49900000000002</v>
      </c>
      <c r="F832">
        <v>-90.830699999999993</v>
      </c>
      <c r="G832">
        <v>28.827200000000001</v>
      </c>
      <c r="H832">
        <v>11.8194</v>
      </c>
      <c r="I832" t="e">
        <f>IF(AND(Tabelle13[[#This Row],[AreaPx]]&gt;0,NOT(Tabelle13[[#This Row],[AreaPx]]="inf")),Tabelle13[[#This Row],[AreaPx]], NA())</f>
        <v>#N/A</v>
      </c>
      <c r="J832">
        <v>0</v>
      </c>
      <c r="K832">
        <v>0</v>
      </c>
      <c r="L832">
        <v>0</v>
      </c>
      <c r="M832">
        <v>20.2013</v>
      </c>
      <c r="N832">
        <v>0</v>
      </c>
      <c r="O832">
        <f>Tabelle13[[#This Row],[Roll]]-+Tabelle13[[#This Row],[Pitch]]</f>
        <v>-17.007800000000003</v>
      </c>
      <c r="P832">
        <f>SQRT(Tabelle13[[#This Row],[X]]^2 + Tabelle13[[#This Row],[Y]]^2 +Tabelle13[[#This Row],[Z]]^2)</f>
        <v>406.24590153611399</v>
      </c>
      <c r="Q832">
        <v>-249.52</v>
      </c>
      <c r="R832">
        <v>19.236499999999999</v>
      </c>
      <c r="S832">
        <v>-153.66900000000001</v>
      </c>
      <c r="T832">
        <v>89.169300000000007</v>
      </c>
      <c r="U832">
        <v>-28.827200000000001</v>
      </c>
      <c r="V832">
        <v>-11.8194</v>
      </c>
    </row>
    <row r="833" spans="1:22">
      <c r="A833">
        <v>17171</v>
      </c>
      <c r="B833">
        <v>0</v>
      </c>
      <c r="C833">
        <v>121.53700000000001</v>
      </c>
      <c r="D833">
        <v>-56.506700000000002</v>
      </c>
      <c r="E833">
        <v>-383.49900000000002</v>
      </c>
      <c r="F833">
        <v>-90.830699999999993</v>
      </c>
      <c r="G833">
        <v>28.827200000000001</v>
      </c>
      <c r="H833">
        <v>11.8194</v>
      </c>
      <c r="I833" t="e">
        <f>IF(AND(Tabelle13[[#This Row],[AreaPx]]&gt;0,NOT(Tabelle13[[#This Row],[AreaPx]]="inf")),Tabelle13[[#This Row],[AreaPx]], NA())</f>
        <v>#N/A</v>
      </c>
      <c r="J833">
        <v>0</v>
      </c>
      <c r="K833">
        <v>0</v>
      </c>
      <c r="L833">
        <v>0</v>
      </c>
      <c r="M833">
        <v>20.2013</v>
      </c>
      <c r="N833">
        <v>0</v>
      </c>
      <c r="O833">
        <f>Tabelle13[[#This Row],[Roll]]-+Tabelle13[[#This Row],[Pitch]]</f>
        <v>-17.007800000000003</v>
      </c>
      <c r="P833">
        <f>SQRT(Tabelle13[[#This Row],[X]]^2 + Tabelle13[[#This Row],[Y]]^2 +Tabelle13[[#This Row],[Z]]^2)</f>
        <v>406.24590153611399</v>
      </c>
      <c r="Q833">
        <v>-249.52</v>
      </c>
      <c r="R833">
        <v>19.236499999999999</v>
      </c>
      <c r="S833">
        <v>-153.66900000000001</v>
      </c>
      <c r="T833">
        <v>89.169300000000007</v>
      </c>
      <c r="U833">
        <v>-28.827200000000001</v>
      </c>
      <c r="V833">
        <v>-11.8194</v>
      </c>
    </row>
    <row r="834" spans="1:22">
      <c r="A834">
        <v>17186</v>
      </c>
      <c r="B834">
        <v>0</v>
      </c>
      <c r="C834">
        <v>121.53700000000001</v>
      </c>
      <c r="D834">
        <v>-56.506700000000002</v>
      </c>
      <c r="E834">
        <v>-383.49900000000002</v>
      </c>
      <c r="F834">
        <v>-90.830699999999993</v>
      </c>
      <c r="G834">
        <v>28.827200000000001</v>
      </c>
      <c r="H834">
        <v>11.8194</v>
      </c>
      <c r="I834" t="e">
        <f>IF(AND(Tabelle13[[#This Row],[AreaPx]]&gt;0,NOT(Tabelle13[[#This Row],[AreaPx]]="inf")),Tabelle13[[#This Row],[AreaPx]], NA())</f>
        <v>#N/A</v>
      </c>
      <c r="J834">
        <v>0</v>
      </c>
      <c r="K834">
        <v>0</v>
      </c>
      <c r="L834">
        <v>0</v>
      </c>
      <c r="M834">
        <v>20.2013</v>
      </c>
      <c r="N834">
        <v>0</v>
      </c>
      <c r="O834">
        <f>Tabelle13[[#This Row],[Roll]]-+Tabelle13[[#This Row],[Pitch]]</f>
        <v>-17.007800000000003</v>
      </c>
      <c r="P834">
        <f>SQRT(Tabelle13[[#This Row],[X]]^2 + Tabelle13[[#This Row],[Y]]^2 +Tabelle13[[#This Row],[Z]]^2)</f>
        <v>406.24590153611399</v>
      </c>
      <c r="Q834">
        <v>-249.52</v>
      </c>
      <c r="R834">
        <v>19.236499999999999</v>
      </c>
      <c r="S834">
        <v>-153.66900000000001</v>
      </c>
      <c r="T834">
        <v>89.169300000000007</v>
      </c>
      <c r="U834">
        <v>-28.827200000000001</v>
      </c>
      <c r="V834">
        <v>-11.8194</v>
      </c>
    </row>
    <row r="835" spans="1:22">
      <c r="A835">
        <v>17210</v>
      </c>
      <c r="B835">
        <v>0</v>
      </c>
      <c r="C835">
        <v>121.53700000000001</v>
      </c>
      <c r="D835">
        <v>-56.506700000000002</v>
      </c>
      <c r="E835">
        <v>-383.49900000000002</v>
      </c>
      <c r="F835">
        <v>-90.830699999999993</v>
      </c>
      <c r="G835">
        <v>28.827200000000001</v>
      </c>
      <c r="H835">
        <v>11.8194</v>
      </c>
      <c r="I835" t="e">
        <f>IF(AND(Tabelle13[[#This Row],[AreaPx]]&gt;0,NOT(Tabelle13[[#This Row],[AreaPx]]="inf")),Tabelle13[[#This Row],[AreaPx]], NA())</f>
        <v>#N/A</v>
      </c>
      <c r="J835">
        <v>0</v>
      </c>
      <c r="K835">
        <v>0</v>
      </c>
      <c r="L835">
        <v>0</v>
      </c>
      <c r="M835">
        <v>20.2013</v>
      </c>
      <c r="N835">
        <v>0</v>
      </c>
      <c r="O835">
        <f>Tabelle13[[#This Row],[Roll]]-+Tabelle13[[#This Row],[Pitch]]</f>
        <v>-17.007800000000003</v>
      </c>
      <c r="P835">
        <f>SQRT(Tabelle13[[#This Row],[X]]^2 + Tabelle13[[#This Row],[Y]]^2 +Tabelle13[[#This Row],[Z]]^2)</f>
        <v>406.24590153611399</v>
      </c>
      <c r="Q835">
        <v>-249.52</v>
      </c>
      <c r="R835">
        <v>19.236499999999999</v>
      </c>
      <c r="S835">
        <v>-153.66900000000001</v>
      </c>
      <c r="T835">
        <v>89.169300000000007</v>
      </c>
      <c r="U835">
        <v>-28.827200000000001</v>
      </c>
      <c r="V835">
        <v>-11.8194</v>
      </c>
    </row>
    <row r="836" spans="1:22">
      <c r="A836">
        <v>17238</v>
      </c>
      <c r="B836">
        <v>0</v>
      </c>
      <c r="C836">
        <v>121.53700000000001</v>
      </c>
      <c r="D836">
        <v>-56.506700000000002</v>
      </c>
      <c r="E836">
        <v>-383.49900000000002</v>
      </c>
      <c r="F836">
        <v>-90.830699999999993</v>
      </c>
      <c r="G836">
        <v>28.827200000000001</v>
      </c>
      <c r="H836">
        <v>11.8194</v>
      </c>
      <c r="I836" t="e">
        <f>IF(AND(Tabelle13[[#This Row],[AreaPx]]&gt;0,NOT(Tabelle13[[#This Row],[AreaPx]]="inf")),Tabelle13[[#This Row],[AreaPx]], NA())</f>
        <v>#N/A</v>
      </c>
      <c r="J836">
        <v>0</v>
      </c>
      <c r="K836">
        <v>0</v>
      </c>
      <c r="L836">
        <v>0</v>
      </c>
      <c r="M836">
        <v>20.2013</v>
      </c>
      <c r="N836">
        <v>0</v>
      </c>
      <c r="O836">
        <f>Tabelle13[[#This Row],[Roll]]-+Tabelle13[[#This Row],[Pitch]]</f>
        <v>-17.007800000000003</v>
      </c>
      <c r="P836">
        <f>SQRT(Tabelle13[[#This Row],[X]]^2 + Tabelle13[[#This Row],[Y]]^2 +Tabelle13[[#This Row],[Z]]^2)</f>
        <v>406.24590153611399</v>
      </c>
      <c r="Q836">
        <v>-249.52</v>
      </c>
      <c r="R836">
        <v>19.236499999999999</v>
      </c>
      <c r="S836">
        <v>-153.66900000000001</v>
      </c>
      <c r="T836">
        <v>89.169300000000007</v>
      </c>
      <c r="U836">
        <v>-28.827200000000001</v>
      </c>
      <c r="V836">
        <v>-11.8194</v>
      </c>
    </row>
    <row r="837" spans="1:22">
      <c r="A837">
        <v>17252</v>
      </c>
      <c r="B837">
        <v>0</v>
      </c>
      <c r="C837">
        <v>121.53700000000001</v>
      </c>
      <c r="D837">
        <v>-56.506700000000002</v>
      </c>
      <c r="E837">
        <v>-383.49900000000002</v>
      </c>
      <c r="F837">
        <v>-90.830699999999993</v>
      </c>
      <c r="G837">
        <v>28.827200000000001</v>
      </c>
      <c r="H837">
        <v>11.8194</v>
      </c>
      <c r="I837" t="e">
        <f>IF(AND(Tabelle13[[#This Row],[AreaPx]]&gt;0,NOT(Tabelle13[[#This Row],[AreaPx]]="inf")),Tabelle13[[#This Row],[AreaPx]], NA())</f>
        <v>#N/A</v>
      </c>
      <c r="J837">
        <v>0</v>
      </c>
      <c r="K837">
        <v>0</v>
      </c>
      <c r="L837">
        <v>0</v>
      </c>
      <c r="M837">
        <v>20.2013</v>
      </c>
      <c r="N837">
        <v>0</v>
      </c>
      <c r="O837">
        <f>Tabelle13[[#This Row],[Roll]]-+Tabelle13[[#This Row],[Pitch]]</f>
        <v>-17.007800000000003</v>
      </c>
      <c r="P837">
        <f>SQRT(Tabelle13[[#This Row],[X]]^2 + Tabelle13[[#This Row],[Y]]^2 +Tabelle13[[#This Row],[Z]]^2)</f>
        <v>406.24590153611399</v>
      </c>
      <c r="Q837">
        <v>-249.52</v>
      </c>
      <c r="R837">
        <v>19.236499999999999</v>
      </c>
      <c r="S837">
        <v>-153.66900000000001</v>
      </c>
      <c r="T837">
        <v>89.169300000000007</v>
      </c>
      <c r="U837">
        <v>-28.827200000000001</v>
      </c>
      <c r="V837">
        <v>-11.8194</v>
      </c>
    </row>
    <row r="838" spans="1:22">
      <c r="A838">
        <v>17272</v>
      </c>
      <c r="B838">
        <v>0</v>
      </c>
      <c r="C838">
        <v>121.53700000000001</v>
      </c>
      <c r="D838">
        <v>-56.506700000000002</v>
      </c>
      <c r="E838">
        <v>-383.49900000000002</v>
      </c>
      <c r="F838">
        <v>-90.830699999999993</v>
      </c>
      <c r="G838">
        <v>28.827200000000001</v>
      </c>
      <c r="H838">
        <v>11.8194</v>
      </c>
      <c r="I838" t="e">
        <f>IF(AND(Tabelle13[[#This Row],[AreaPx]]&gt;0,NOT(Tabelle13[[#This Row],[AreaPx]]="inf")),Tabelle13[[#This Row],[AreaPx]], NA())</f>
        <v>#N/A</v>
      </c>
      <c r="J838">
        <v>0</v>
      </c>
      <c r="K838">
        <v>0</v>
      </c>
      <c r="L838">
        <v>0</v>
      </c>
      <c r="M838">
        <v>20.2013</v>
      </c>
      <c r="N838">
        <v>0</v>
      </c>
      <c r="O838">
        <f>Tabelle13[[#This Row],[Roll]]-+Tabelle13[[#This Row],[Pitch]]</f>
        <v>-17.007800000000003</v>
      </c>
      <c r="P838">
        <f>SQRT(Tabelle13[[#This Row],[X]]^2 + Tabelle13[[#This Row],[Y]]^2 +Tabelle13[[#This Row],[Z]]^2)</f>
        <v>406.24590153611399</v>
      </c>
      <c r="Q838">
        <v>-249.52</v>
      </c>
      <c r="R838">
        <v>19.236499999999999</v>
      </c>
      <c r="S838">
        <v>-153.66900000000001</v>
      </c>
      <c r="T838">
        <v>89.169300000000007</v>
      </c>
      <c r="U838">
        <v>-28.827200000000001</v>
      </c>
      <c r="V838">
        <v>-11.8194</v>
      </c>
    </row>
    <row r="839" spans="1:22">
      <c r="A839">
        <v>17286</v>
      </c>
      <c r="B839">
        <v>0</v>
      </c>
      <c r="C839">
        <v>121.53700000000001</v>
      </c>
      <c r="D839">
        <v>-56.506700000000002</v>
      </c>
      <c r="E839">
        <v>-383.49900000000002</v>
      </c>
      <c r="F839">
        <v>-90.830699999999993</v>
      </c>
      <c r="G839">
        <v>28.827200000000001</v>
      </c>
      <c r="H839">
        <v>11.8194</v>
      </c>
      <c r="I839" t="e">
        <f>IF(AND(Tabelle13[[#This Row],[AreaPx]]&gt;0,NOT(Tabelle13[[#This Row],[AreaPx]]="inf")),Tabelle13[[#This Row],[AreaPx]], NA())</f>
        <v>#N/A</v>
      </c>
      <c r="J839">
        <v>0</v>
      </c>
      <c r="K839">
        <v>0</v>
      </c>
      <c r="L839">
        <v>0</v>
      </c>
      <c r="M839">
        <v>20.2013</v>
      </c>
      <c r="N839">
        <v>0</v>
      </c>
      <c r="O839">
        <f>Tabelle13[[#This Row],[Roll]]-+Tabelle13[[#This Row],[Pitch]]</f>
        <v>-17.007800000000003</v>
      </c>
      <c r="P839">
        <f>SQRT(Tabelle13[[#This Row],[X]]^2 + Tabelle13[[#This Row],[Y]]^2 +Tabelle13[[#This Row],[Z]]^2)</f>
        <v>406.24590153611399</v>
      </c>
      <c r="Q839">
        <v>-249.52</v>
      </c>
      <c r="R839">
        <v>19.236499999999999</v>
      </c>
      <c r="S839">
        <v>-153.66900000000001</v>
      </c>
      <c r="T839">
        <v>89.169300000000007</v>
      </c>
      <c r="U839">
        <v>-28.827200000000001</v>
      </c>
      <c r="V839">
        <v>-11.8194</v>
      </c>
    </row>
    <row r="840" spans="1:22">
      <c r="A840">
        <v>17314</v>
      </c>
      <c r="B840">
        <v>0</v>
      </c>
      <c r="C840">
        <v>121.53700000000001</v>
      </c>
      <c r="D840">
        <v>-56.506700000000002</v>
      </c>
      <c r="E840">
        <v>-383.49900000000002</v>
      </c>
      <c r="F840">
        <v>-90.830699999999993</v>
      </c>
      <c r="G840">
        <v>28.827200000000001</v>
      </c>
      <c r="H840">
        <v>11.8194</v>
      </c>
      <c r="I840" t="e">
        <f>IF(AND(Tabelle13[[#This Row],[AreaPx]]&gt;0,NOT(Tabelle13[[#This Row],[AreaPx]]="inf")),Tabelle13[[#This Row],[AreaPx]], NA())</f>
        <v>#N/A</v>
      </c>
      <c r="J840">
        <v>0</v>
      </c>
      <c r="K840">
        <v>0</v>
      </c>
      <c r="L840">
        <v>0</v>
      </c>
      <c r="M840">
        <v>20.2013</v>
      </c>
      <c r="N840">
        <v>0</v>
      </c>
      <c r="O840">
        <f>Tabelle13[[#This Row],[Roll]]-+Tabelle13[[#This Row],[Pitch]]</f>
        <v>-17.007800000000003</v>
      </c>
      <c r="P840">
        <f>SQRT(Tabelle13[[#This Row],[X]]^2 + Tabelle13[[#This Row],[Y]]^2 +Tabelle13[[#This Row],[Z]]^2)</f>
        <v>406.24590153611399</v>
      </c>
      <c r="Q840">
        <v>-249.52</v>
      </c>
      <c r="R840">
        <v>19.236499999999999</v>
      </c>
      <c r="S840">
        <v>-153.66900000000001</v>
      </c>
      <c r="T840">
        <v>89.169300000000007</v>
      </c>
      <c r="U840">
        <v>-28.827200000000001</v>
      </c>
      <c r="V840">
        <v>-11.8194</v>
      </c>
    </row>
    <row r="841" spans="1:22">
      <c r="A841">
        <v>17333</v>
      </c>
      <c r="B841">
        <v>0</v>
      </c>
      <c r="C841">
        <v>121.53700000000001</v>
      </c>
      <c r="D841">
        <v>-56.506700000000002</v>
      </c>
      <c r="E841">
        <v>-383.49900000000002</v>
      </c>
      <c r="F841">
        <v>-90.830699999999993</v>
      </c>
      <c r="G841">
        <v>28.827200000000001</v>
      </c>
      <c r="H841">
        <v>11.8194</v>
      </c>
      <c r="I841" t="e">
        <f>IF(AND(Tabelle13[[#This Row],[AreaPx]]&gt;0,NOT(Tabelle13[[#This Row],[AreaPx]]="inf")),Tabelle13[[#This Row],[AreaPx]], NA())</f>
        <v>#N/A</v>
      </c>
      <c r="J841">
        <v>0</v>
      </c>
      <c r="K841">
        <v>0</v>
      </c>
      <c r="L841">
        <v>0</v>
      </c>
      <c r="M841">
        <v>20.2013</v>
      </c>
      <c r="N841">
        <v>0</v>
      </c>
      <c r="O841">
        <f>Tabelle13[[#This Row],[Roll]]-+Tabelle13[[#This Row],[Pitch]]</f>
        <v>-17.007800000000003</v>
      </c>
      <c r="P841">
        <f>SQRT(Tabelle13[[#This Row],[X]]^2 + Tabelle13[[#This Row],[Y]]^2 +Tabelle13[[#This Row],[Z]]^2)</f>
        <v>406.24590153611399</v>
      </c>
      <c r="Q841">
        <v>-249.52</v>
      </c>
      <c r="R841">
        <v>19.236499999999999</v>
      </c>
      <c r="S841">
        <v>-153.66900000000001</v>
      </c>
      <c r="T841">
        <v>89.169300000000007</v>
      </c>
      <c r="U841">
        <v>-28.827200000000001</v>
      </c>
      <c r="V841">
        <v>-11.8194</v>
      </c>
    </row>
    <row r="842" spans="1:22">
      <c r="A842">
        <v>17343</v>
      </c>
      <c r="B842">
        <v>0</v>
      </c>
      <c r="C842">
        <v>121.53700000000001</v>
      </c>
      <c r="D842">
        <v>-56.506700000000002</v>
      </c>
      <c r="E842">
        <v>-383.49900000000002</v>
      </c>
      <c r="F842">
        <v>-90.830699999999993</v>
      </c>
      <c r="G842">
        <v>28.827200000000001</v>
      </c>
      <c r="H842">
        <v>11.8194</v>
      </c>
      <c r="I842" t="e">
        <f>IF(AND(Tabelle13[[#This Row],[AreaPx]]&gt;0,NOT(Tabelle13[[#This Row],[AreaPx]]="inf")),Tabelle13[[#This Row],[AreaPx]], NA())</f>
        <v>#N/A</v>
      </c>
      <c r="J842">
        <v>0</v>
      </c>
      <c r="K842">
        <v>0</v>
      </c>
      <c r="L842">
        <v>0</v>
      </c>
      <c r="M842">
        <v>20.2013</v>
      </c>
      <c r="N842">
        <v>0</v>
      </c>
      <c r="O842">
        <f>Tabelle13[[#This Row],[Roll]]-+Tabelle13[[#This Row],[Pitch]]</f>
        <v>-17.007800000000003</v>
      </c>
      <c r="P842">
        <f>SQRT(Tabelle13[[#This Row],[X]]^2 + Tabelle13[[#This Row],[Y]]^2 +Tabelle13[[#This Row],[Z]]^2)</f>
        <v>406.24590153611399</v>
      </c>
      <c r="Q842">
        <v>-249.52</v>
      </c>
      <c r="R842">
        <v>19.236499999999999</v>
      </c>
      <c r="S842">
        <v>-153.66900000000001</v>
      </c>
      <c r="T842">
        <v>89.169300000000007</v>
      </c>
      <c r="U842">
        <v>-28.827200000000001</v>
      </c>
      <c r="V842">
        <v>-11.8194</v>
      </c>
    </row>
    <row r="843" spans="1:22">
      <c r="A843">
        <v>17369</v>
      </c>
      <c r="B843">
        <v>0</v>
      </c>
      <c r="C843">
        <v>121.53700000000001</v>
      </c>
      <c r="D843">
        <v>-56.506700000000002</v>
      </c>
      <c r="E843">
        <v>-383.49900000000002</v>
      </c>
      <c r="F843">
        <v>-90.830699999999993</v>
      </c>
      <c r="G843">
        <v>28.827200000000001</v>
      </c>
      <c r="H843">
        <v>11.8194</v>
      </c>
      <c r="I843" t="e">
        <f>IF(AND(Tabelle13[[#This Row],[AreaPx]]&gt;0,NOT(Tabelle13[[#This Row],[AreaPx]]="inf")),Tabelle13[[#This Row],[AreaPx]], NA())</f>
        <v>#N/A</v>
      </c>
      <c r="J843">
        <v>0</v>
      </c>
      <c r="K843">
        <v>0</v>
      </c>
      <c r="L843">
        <v>0</v>
      </c>
      <c r="M843">
        <v>20.2013</v>
      </c>
      <c r="N843">
        <v>0</v>
      </c>
      <c r="O843">
        <f>Tabelle13[[#This Row],[Roll]]-+Tabelle13[[#This Row],[Pitch]]</f>
        <v>-17.007800000000003</v>
      </c>
      <c r="P843">
        <f>SQRT(Tabelle13[[#This Row],[X]]^2 + Tabelle13[[#This Row],[Y]]^2 +Tabelle13[[#This Row],[Z]]^2)</f>
        <v>406.24590153611399</v>
      </c>
      <c r="Q843">
        <v>-249.52</v>
      </c>
      <c r="R843">
        <v>19.236499999999999</v>
      </c>
      <c r="S843">
        <v>-153.66900000000001</v>
      </c>
      <c r="T843">
        <v>89.169300000000007</v>
      </c>
      <c r="U843">
        <v>-28.827200000000001</v>
      </c>
      <c r="V843">
        <v>-11.8194</v>
      </c>
    </row>
    <row r="844" spans="1:22">
      <c r="A844">
        <v>17386</v>
      </c>
      <c r="B844">
        <v>0</v>
      </c>
      <c r="C844">
        <v>121.53700000000001</v>
      </c>
      <c r="D844">
        <v>-56.506700000000002</v>
      </c>
      <c r="E844">
        <v>-383.49900000000002</v>
      </c>
      <c r="F844">
        <v>-90.830699999999993</v>
      </c>
      <c r="G844">
        <v>28.827200000000001</v>
      </c>
      <c r="H844">
        <v>11.8194</v>
      </c>
      <c r="I844" t="e">
        <f>IF(AND(Tabelle13[[#This Row],[AreaPx]]&gt;0,NOT(Tabelle13[[#This Row],[AreaPx]]="inf")),Tabelle13[[#This Row],[AreaPx]], NA())</f>
        <v>#N/A</v>
      </c>
      <c r="J844">
        <v>0</v>
      </c>
      <c r="K844">
        <v>0</v>
      </c>
      <c r="L844">
        <v>0</v>
      </c>
      <c r="M844">
        <v>20.2013</v>
      </c>
      <c r="N844">
        <v>0</v>
      </c>
      <c r="O844">
        <f>Tabelle13[[#This Row],[Roll]]-+Tabelle13[[#This Row],[Pitch]]</f>
        <v>-17.007800000000003</v>
      </c>
      <c r="P844">
        <f>SQRT(Tabelle13[[#This Row],[X]]^2 + Tabelle13[[#This Row],[Y]]^2 +Tabelle13[[#This Row],[Z]]^2)</f>
        <v>406.24590153611399</v>
      </c>
      <c r="Q844">
        <v>-249.52</v>
      </c>
      <c r="R844">
        <v>19.236499999999999</v>
      </c>
      <c r="S844">
        <v>-153.66900000000001</v>
      </c>
      <c r="T844">
        <v>89.169300000000007</v>
      </c>
      <c r="U844">
        <v>-28.827200000000001</v>
      </c>
      <c r="V844">
        <v>-11.8194</v>
      </c>
    </row>
    <row r="845" spans="1:22">
      <c r="A845">
        <v>17412</v>
      </c>
      <c r="B845">
        <v>0</v>
      </c>
      <c r="C845">
        <v>121.53700000000001</v>
      </c>
      <c r="D845">
        <v>-56.506700000000002</v>
      </c>
      <c r="E845">
        <v>-383.49900000000002</v>
      </c>
      <c r="F845">
        <v>-90.830699999999993</v>
      </c>
      <c r="G845">
        <v>28.827200000000001</v>
      </c>
      <c r="H845">
        <v>11.8194</v>
      </c>
      <c r="I845" t="e">
        <f>IF(AND(Tabelle13[[#This Row],[AreaPx]]&gt;0,NOT(Tabelle13[[#This Row],[AreaPx]]="inf")),Tabelle13[[#This Row],[AreaPx]], NA())</f>
        <v>#N/A</v>
      </c>
      <c r="J845">
        <v>0</v>
      </c>
      <c r="K845">
        <v>0</v>
      </c>
      <c r="L845">
        <v>0</v>
      </c>
      <c r="M845">
        <v>20.2013</v>
      </c>
      <c r="N845">
        <v>0</v>
      </c>
      <c r="O845">
        <f>Tabelle13[[#This Row],[Roll]]-+Tabelle13[[#This Row],[Pitch]]</f>
        <v>-17.007800000000003</v>
      </c>
      <c r="P845">
        <f>SQRT(Tabelle13[[#This Row],[X]]^2 + Tabelle13[[#This Row],[Y]]^2 +Tabelle13[[#This Row],[Z]]^2)</f>
        <v>406.24590153611399</v>
      </c>
      <c r="Q845">
        <v>-249.52</v>
      </c>
      <c r="R845">
        <v>19.236499999999999</v>
      </c>
      <c r="S845">
        <v>-153.66900000000001</v>
      </c>
      <c r="T845">
        <v>89.169300000000007</v>
      </c>
      <c r="U845">
        <v>-28.827200000000001</v>
      </c>
      <c r="V845">
        <v>-11.8194</v>
      </c>
    </row>
    <row r="846" spans="1:22">
      <c r="A846">
        <v>17437</v>
      </c>
      <c r="B846">
        <v>0</v>
      </c>
      <c r="C846">
        <v>121.53700000000001</v>
      </c>
      <c r="D846">
        <v>-56.506700000000002</v>
      </c>
      <c r="E846">
        <v>-383.49900000000002</v>
      </c>
      <c r="F846">
        <v>-90.830699999999993</v>
      </c>
      <c r="G846">
        <v>28.827200000000001</v>
      </c>
      <c r="H846">
        <v>11.8194</v>
      </c>
      <c r="I846" t="e">
        <f>IF(AND(Tabelle13[[#This Row],[AreaPx]]&gt;0,NOT(Tabelle13[[#This Row],[AreaPx]]="inf")),Tabelle13[[#This Row],[AreaPx]], NA())</f>
        <v>#N/A</v>
      </c>
      <c r="J846">
        <v>0</v>
      </c>
      <c r="K846">
        <v>0</v>
      </c>
      <c r="L846">
        <v>0</v>
      </c>
      <c r="M846">
        <v>20.2013</v>
      </c>
      <c r="N846">
        <v>0</v>
      </c>
      <c r="O846">
        <f>Tabelle13[[#This Row],[Roll]]-+Tabelle13[[#This Row],[Pitch]]</f>
        <v>-17.007800000000003</v>
      </c>
      <c r="P846">
        <f>SQRT(Tabelle13[[#This Row],[X]]^2 + Tabelle13[[#This Row],[Y]]^2 +Tabelle13[[#This Row],[Z]]^2)</f>
        <v>406.24590153611399</v>
      </c>
      <c r="Q846">
        <v>-249.52</v>
      </c>
      <c r="R846">
        <v>19.236499999999999</v>
      </c>
      <c r="S846">
        <v>-153.66900000000001</v>
      </c>
      <c r="T846">
        <v>89.169300000000007</v>
      </c>
      <c r="U846">
        <v>-28.827200000000001</v>
      </c>
      <c r="V846">
        <v>-11.8194</v>
      </c>
    </row>
    <row r="847" spans="1:22">
      <c r="A847">
        <v>17453</v>
      </c>
      <c r="B847">
        <v>0</v>
      </c>
      <c r="C847">
        <v>121.53700000000001</v>
      </c>
      <c r="D847">
        <v>-56.506700000000002</v>
      </c>
      <c r="E847">
        <v>-383.49900000000002</v>
      </c>
      <c r="F847">
        <v>-90.830699999999993</v>
      </c>
      <c r="G847">
        <v>28.827200000000001</v>
      </c>
      <c r="H847">
        <v>11.8194</v>
      </c>
      <c r="I847" t="e">
        <f>IF(AND(Tabelle13[[#This Row],[AreaPx]]&gt;0,NOT(Tabelle13[[#This Row],[AreaPx]]="inf")),Tabelle13[[#This Row],[AreaPx]], NA())</f>
        <v>#N/A</v>
      </c>
      <c r="J847">
        <v>0</v>
      </c>
      <c r="K847">
        <v>0</v>
      </c>
      <c r="L847">
        <v>0</v>
      </c>
      <c r="M847">
        <v>20.2013</v>
      </c>
      <c r="N847">
        <v>0</v>
      </c>
      <c r="O847">
        <f>Tabelle13[[#This Row],[Roll]]-+Tabelle13[[#This Row],[Pitch]]</f>
        <v>-17.007800000000003</v>
      </c>
      <c r="P847">
        <f>SQRT(Tabelle13[[#This Row],[X]]^2 + Tabelle13[[#This Row],[Y]]^2 +Tabelle13[[#This Row],[Z]]^2)</f>
        <v>406.24590153611399</v>
      </c>
      <c r="Q847">
        <v>-249.52</v>
      </c>
      <c r="R847">
        <v>19.236499999999999</v>
      </c>
      <c r="S847">
        <v>-153.66900000000001</v>
      </c>
      <c r="T847">
        <v>89.169300000000007</v>
      </c>
      <c r="U847">
        <v>-28.827200000000001</v>
      </c>
      <c r="V847">
        <v>-11.8194</v>
      </c>
    </row>
    <row r="848" spans="1:22">
      <c r="A848">
        <v>17478</v>
      </c>
      <c r="B848">
        <v>0</v>
      </c>
      <c r="C848">
        <v>121.53700000000001</v>
      </c>
      <c r="D848">
        <v>-56.506700000000002</v>
      </c>
      <c r="E848">
        <v>-383.49900000000002</v>
      </c>
      <c r="F848">
        <v>-90.830699999999993</v>
      </c>
      <c r="G848">
        <v>28.827200000000001</v>
      </c>
      <c r="H848">
        <v>11.8194</v>
      </c>
      <c r="I848" t="e">
        <f>IF(AND(Tabelle13[[#This Row],[AreaPx]]&gt;0,NOT(Tabelle13[[#This Row],[AreaPx]]="inf")),Tabelle13[[#This Row],[AreaPx]], NA())</f>
        <v>#N/A</v>
      </c>
      <c r="J848">
        <v>0</v>
      </c>
      <c r="K848">
        <v>0</v>
      </c>
      <c r="L848">
        <v>0</v>
      </c>
      <c r="M848">
        <v>20.2013</v>
      </c>
      <c r="N848">
        <v>0</v>
      </c>
      <c r="O848">
        <f>Tabelle13[[#This Row],[Roll]]-+Tabelle13[[#This Row],[Pitch]]</f>
        <v>-17.007800000000003</v>
      </c>
      <c r="P848">
        <f>SQRT(Tabelle13[[#This Row],[X]]^2 + Tabelle13[[#This Row],[Y]]^2 +Tabelle13[[#This Row],[Z]]^2)</f>
        <v>406.24590153611399</v>
      </c>
      <c r="Q848">
        <v>-249.52</v>
      </c>
      <c r="R848">
        <v>19.236499999999999</v>
      </c>
      <c r="S848">
        <v>-153.66900000000001</v>
      </c>
      <c r="T848">
        <v>89.169300000000007</v>
      </c>
      <c r="U848">
        <v>-28.827200000000001</v>
      </c>
      <c r="V848">
        <v>-11.8194</v>
      </c>
    </row>
    <row r="849" spans="1:22">
      <c r="A849">
        <v>17506</v>
      </c>
      <c r="B849">
        <v>0</v>
      </c>
      <c r="C849">
        <v>121.53700000000001</v>
      </c>
      <c r="D849">
        <v>-56.506700000000002</v>
      </c>
      <c r="E849">
        <v>-383.49900000000002</v>
      </c>
      <c r="F849">
        <v>-90.830699999999993</v>
      </c>
      <c r="G849">
        <v>28.827200000000001</v>
      </c>
      <c r="H849">
        <v>11.8194</v>
      </c>
      <c r="I849" t="e">
        <f>IF(AND(Tabelle13[[#This Row],[AreaPx]]&gt;0,NOT(Tabelle13[[#This Row],[AreaPx]]="inf")),Tabelle13[[#This Row],[AreaPx]], NA())</f>
        <v>#N/A</v>
      </c>
      <c r="J849">
        <v>0</v>
      </c>
      <c r="K849">
        <v>0</v>
      </c>
      <c r="L849">
        <v>0</v>
      </c>
      <c r="M849">
        <v>20.2013</v>
      </c>
      <c r="N849">
        <v>0</v>
      </c>
      <c r="O849">
        <f>Tabelle13[[#This Row],[Roll]]-+Tabelle13[[#This Row],[Pitch]]</f>
        <v>-17.007800000000003</v>
      </c>
      <c r="P849">
        <f>SQRT(Tabelle13[[#This Row],[X]]^2 + Tabelle13[[#This Row],[Y]]^2 +Tabelle13[[#This Row],[Z]]^2)</f>
        <v>406.24590153611399</v>
      </c>
      <c r="Q849">
        <v>-249.52</v>
      </c>
      <c r="R849">
        <v>19.236499999999999</v>
      </c>
      <c r="S849">
        <v>-153.66900000000001</v>
      </c>
      <c r="T849">
        <v>89.169300000000007</v>
      </c>
      <c r="U849">
        <v>-28.827200000000001</v>
      </c>
      <c r="V849">
        <v>-11.8194</v>
      </c>
    </row>
    <row r="850" spans="1:22">
      <c r="A850">
        <v>17528</v>
      </c>
      <c r="B850">
        <v>0</v>
      </c>
      <c r="C850">
        <v>121.53700000000001</v>
      </c>
      <c r="D850">
        <v>-56.506700000000002</v>
      </c>
      <c r="E850">
        <v>-383.49900000000002</v>
      </c>
      <c r="F850">
        <v>-90.830699999999993</v>
      </c>
      <c r="G850">
        <v>28.827200000000001</v>
      </c>
      <c r="H850">
        <v>11.8194</v>
      </c>
      <c r="I850" t="e">
        <f>IF(AND(Tabelle13[[#This Row],[AreaPx]]&gt;0,NOT(Tabelle13[[#This Row],[AreaPx]]="inf")),Tabelle13[[#This Row],[AreaPx]], NA())</f>
        <v>#N/A</v>
      </c>
      <c r="J850">
        <v>0</v>
      </c>
      <c r="K850">
        <v>0</v>
      </c>
      <c r="L850">
        <v>0</v>
      </c>
      <c r="M850">
        <v>20.2013</v>
      </c>
      <c r="N850">
        <v>0</v>
      </c>
      <c r="O850">
        <f>Tabelle13[[#This Row],[Roll]]-+Tabelle13[[#This Row],[Pitch]]</f>
        <v>-17.007800000000003</v>
      </c>
      <c r="P850">
        <f>SQRT(Tabelle13[[#This Row],[X]]^2 + Tabelle13[[#This Row],[Y]]^2 +Tabelle13[[#This Row],[Z]]^2)</f>
        <v>406.24590153611399</v>
      </c>
      <c r="Q850">
        <v>-249.52</v>
      </c>
      <c r="R850">
        <v>19.236499999999999</v>
      </c>
      <c r="S850">
        <v>-153.66900000000001</v>
      </c>
      <c r="T850">
        <v>89.169300000000007</v>
      </c>
      <c r="U850">
        <v>-28.827200000000001</v>
      </c>
      <c r="V850">
        <v>-11.8194</v>
      </c>
    </row>
    <row r="851" spans="1:22">
      <c r="A851">
        <v>17539</v>
      </c>
      <c r="B851">
        <v>0</v>
      </c>
      <c r="C851">
        <v>121.53700000000001</v>
      </c>
      <c r="D851">
        <v>-56.506700000000002</v>
      </c>
      <c r="E851">
        <v>-383.49900000000002</v>
      </c>
      <c r="F851">
        <v>-90.830699999999993</v>
      </c>
      <c r="G851">
        <v>28.827200000000001</v>
      </c>
      <c r="H851">
        <v>11.8194</v>
      </c>
      <c r="I851" t="e">
        <f>IF(AND(Tabelle13[[#This Row],[AreaPx]]&gt;0,NOT(Tabelle13[[#This Row],[AreaPx]]="inf")),Tabelle13[[#This Row],[AreaPx]], NA())</f>
        <v>#N/A</v>
      </c>
      <c r="J851">
        <v>0</v>
      </c>
      <c r="K851">
        <v>0</v>
      </c>
      <c r="L851">
        <v>0</v>
      </c>
      <c r="M851">
        <v>20.2013</v>
      </c>
      <c r="N851">
        <v>0</v>
      </c>
      <c r="O851">
        <f>Tabelle13[[#This Row],[Roll]]-+Tabelle13[[#This Row],[Pitch]]</f>
        <v>-17.007800000000003</v>
      </c>
      <c r="P851">
        <f>SQRT(Tabelle13[[#This Row],[X]]^2 + Tabelle13[[#This Row],[Y]]^2 +Tabelle13[[#This Row],[Z]]^2)</f>
        <v>406.24590153611399</v>
      </c>
      <c r="Q851">
        <v>-249.52</v>
      </c>
      <c r="R851">
        <v>19.236499999999999</v>
      </c>
      <c r="S851">
        <v>-153.66900000000001</v>
      </c>
      <c r="T851">
        <v>89.169300000000007</v>
      </c>
      <c r="U851">
        <v>-28.827200000000001</v>
      </c>
      <c r="V851">
        <v>-11.8194</v>
      </c>
    </row>
    <row r="852" spans="1:22">
      <c r="A852">
        <v>17566</v>
      </c>
      <c r="B852">
        <v>0</v>
      </c>
      <c r="C852">
        <v>121.53700000000001</v>
      </c>
      <c r="D852">
        <v>-56.506700000000002</v>
      </c>
      <c r="E852">
        <v>-383.49900000000002</v>
      </c>
      <c r="F852">
        <v>-90.830699999999993</v>
      </c>
      <c r="G852">
        <v>28.827200000000001</v>
      </c>
      <c r="H852">
        <v>11.8194</v>
      </c>
      <c r="I852" t="e">
        <f>IF(AND(Tabelle13[[#This Row],[AreaPx]]&gt;0,NOT(Tabelle13[[#This Row],[AreaPx]]="inf")),Tabelle13[[#This Row],[AreaPx]], NA())</f>
        <v>#N/A</v>
      </c>
      <c r="J852">
        <v>0</v>
      </c>
      <c r="K852">
        <v>0</v>
      </c>
      <c r="L852">
        <v>0</v>
      </c>
      <c r="M852">
        <v>20.2013</v>
      </c>
      <c r="N852">
        <v>0</v>
      </c>
      <c r="O852">
        <f>Tabelle13[[#This Row],[Roll]]-+Tabelle13[[#This Row],[Pitch]]</f>
        <v>-17.007800000000003</v>
      </c>
      <c r="P852">
        <f>SQRT(Tabelle13[[#This Row],[X]]^2 + Tabelle13[[#This Row],[Y]]^2 +Tabelle13[[#This Row],[Z]]^2)</f>
        <v>406.24590153611399</v>
      </c>
      <c r="Q852">
        <v>-249.52</v>
      </c>
      <c r="R852">
        <v>19.236499999999999</v>
      </c>
      <c r="S852">
        <v>-153.66900000000001</v>
      </c>
      <c r="T852">
        <v>89.169300000000007</v>
      </c>
      <c r="U852">
        <v>-28.827200000000001</v>
      </c>
      <c r="V852">
        <v>-11.8194</v>
      </c>
    </row>
    <row r="853" spans="1:22">
      <c r="A853">
        <v>17579</v>
      </c>
      <c r="B853">
        <v>0</v>
      </c>
      <c r="C853">
        <v>121.53700000000001</v>
      </c>
      <c r="D853">
        <v>-56.506700000000002</v>
      </c>
      <c r="E853">
        <v>-383.49900000000002</v>
      </c>
      <c r="F853">
        <v>-90.830699999999993</v>
      </c>
      <c r="G853">
        <v>28.827200000000001</v>
      </c>
      <c r="H853">
        <v>11.8194</v>
      </c>
      <c r="I853" t="e">
        <f>IF(AND(Tabelle13[[#This Row],[AreaPx]]&gt;0,NOT(Tabelle13[[#This Row],[AreaPx]]="inf")),Tabelle13[[#This Row],[AreaPx]], NA())</f>
        <v>#N/A</v>
      </c>
      <c r="J853">
        <v>0</v>
      </c>
      <c r="K853">
        <v>0</v>
      </c>
      <c r="L853">
        <v>0</v>
      </c>
      <c r="M853">
        <v>20.2013</v>
      </c>
      <c r="N853">
        <v>0</v>
      </c>
      <c r="O853">
        <f>Tabelle13[[#This Row],[Roll]]-+Tabelle13[[#This Row],[Pitch]]</f>
        <v>-17.007800000000003</v>
      </c>
      <c r="P853">
        <f>SQRT(Tabelle13[[#This Row],[X]]^2 + Tabelle13[[#This Row],[Y]]^2 +Tabelle13[[#This Row],[Z]]^2)</f>
        <v>406.24590153611399</v>
      </c>
      <c r="Q853">
        <v>-249.52</v>
      </c>
      <c r="R853">
        <v>19.236499999999999</v>
      </c>
      <c r="S853">
        <v>-153.66900000000001</v>
      </c>
      <c r="T853">
        <v>89.169300000000007</v>
      </c>
      <c r="U853">
        <v>-28.827200000000001</v>
      </c>
      <c r="V853">
        <v>-11.8194</v>
      </c>
    </row>
    <row r="854" spans="1:22">
      <c r="A854">
        <v>17609</v>
      </c>
      <c r="B854">
        <v>0</v>
      </c>
      <c r="C854">
        <v>121.53700000000001</v>
      </c>
      <c r="D854">
        <v>-56.506700000000002</v>
      </c>
      <c r="E854">
        <v>-383.49900000000002</v>
      </c>
      <c r="F854">
        <v>-90.830699999999993</v>
      </c>
      <c r="G854">
        <v>28.827200000000001</v>
      </c>
      <c r="H854">
        <v>11.8194</v>
      </c>
      <c r="I854" t="e">
        <f>IF(AND(Tabelle13[[#This Row],[AreaPx]]&gt;0,NOT(Tabelle13[[#This Row],[AreaPx]]="inf")),Tabelle13[[#This Row],[AreaPx]], NA())</f>
        <v>#N/A</v>
      </c>
      <c r="J854">
        <v>0</v>
      </c>
      <c r="K854">
        <v>0</v>
      </c>
      <c r="L854">
        <v>0</v>
      </c>
      <c r="M854">
        <v>20.2013</v>
      </c>
      <c r="N854">
        <v>0</v>
      </c>
      <c r="O854">
        <f>Tabelle13[[#This Row],[Roll]]-+Tabelle13[[#This Row],[Pitch]]</f>
        <v>-17.007800000000003</v>
      </c>
      <c r="P854">
        <f>SQRT(Tabelle13[[#This Row],[X]]^2 + Tabelle13[[#This Row],[Y]]^2 +Tabelle13[[#This Row],[Z]]^2)</f>
        <v>406.24590153611399</v>
      </c>
      <c r="Q854">
        <v>-249.52</v>
      </c>
      <c r="R854">
        <v>19.236499999999999</v>
      </c>
      <c r="S854">
        <v>-153.66900000000001</v>
      </c>
      <c r="T854">
        <v>89.169300000000007</v>
      </c>
      <c r="U854">
        <v>-28.827200000000001</v>
      </c>
      <c r="V854">
        <v>-11.8194</v>
      </c>
    </row>
    <row r="855" spans="1:22">
      <c r="A855">
        <v>17637</v>
      </c>
      <c r="B855">
        <v>0</v>
      </c>
      <c r="C855">
        <v>121.53700000000001</v>
      </c>
      <c r="D855">
        <v>-56.506700000000002</v>
      </c>
      <c r="E855">
        <v>-383.49900000000002</v>
      </c>
      <c r="F855">
        <v>-90.830699999999993</v>
      </c>
      <c r="G855">
        <v>28.827200000000001</v>
      </c>
      <c r="H855">
        <v>11.8194</v>
      </c>
      <c r="I855" t="e">
        <f>IF(AND(Tabelle13[[#This Row],[AreaPx]]&gt;0,NOT(Tabelle13[[#This Row],[AreaPx]]="inf")),Tabelle13[[#This Row],[AreaPx]], NA())</f>
        <v>#N/A</v>
      </c>
      <c r="J855">
        <v>0</v>
      </c>
      <c r="K855">
        <v>0</v>
      </c>
      <c r="L855">
        <v>0</v>
      </c>
      <c r="M855">
        <v>20.2013</v>
      </c>
      <c r="N855">
        <v>0</v>
      </c>
      <c r="O855">
        <f>Tabelle13[[#This Row],[Roll]]-+Tabelle13[[#This Row],[Pitch]]</f>
        <v>-17.007800000000003</v>
      </c>
      <c r="P855">
        <f>SQRT(Tabelle13[[#This Row],[X]]^2 + Tabelle13[[#This Row],[Y]]^2 +Tabelle13[[#This Row],[Z]]^2)</f>
        <v>406.24590153611399</v>
      </c>
      <c r="Q855">
        <v>-249.52</v>
      </c>
      <c r="R855">
        <v>19.236499999999999</v>
      </c>
      <c r="S855">
        <v>-153.66900000000001</v>
      </c>
      <c r="T855">
        <v>89.169300000000007</v>
      </c>
      <c r="U855">
        <v>-28.827200000000001</v>
      </c>
      <c r="V855">
        <v>-11.8194</v>
      </c>
    </row>
    <row r="856" spans="1:22">
      <c r="A856">
        <v>17652</v>
      </c>
      <c r="B856">
        <v>0</v>
      </c>
      <c r="C856">
        <v>121.53700000000001</v>
      </c>
      <c r="D856">
        <v>-56.506700000000002</v>
      </c>
      <c r="E856">
        <v>-383.49900000000002</v>
      </c>
      <c r="F856">
        <v>-90.830699999999993</v>
      </c>
      <c r="G856">
        <v>28.827200000000001</v>
      </c>
      <c r="H856">
        <v>11.8194</v>
      </c>
      <c r="I856" t="e">
        <f>IF(AND(Tabelle13[[#This Row],[AreaPx]]&gt;0,NOT(Tabelle13[[#This Row],[AreaPx]]="inf")),Tabelle13[[#This Row],[AreaPx]], NA())</f>
        <v>#N/A</v>
      </c>
      <c r="J856">
        <v>0</v>
      </c>
      <c r="K856">
        <v>0</v>
      </c>
      <c r="L856">
        <v>0</v>
      </c>
      <c r="M856">
        <v>20.2013</v>
      </c>
      <c r="N856">
        <v>0</v>
      </c>
      <c r="O856">
        <f>Tabelle13[[#This Row],[Roll]]-+Tabelle13[[#This Row],[Pitch]]</f>
        <v>-17.007800000000003</v>
      </c>
      <c r="P856">
        <f>SQRT(Tabelle13[[#This Row],[X]]^2 + Tabelle13[[#This Row],[Y]]^2 +Tabelle13[[#This Row],[Z]]^2)</f>
        <v>406.24590153611399</v>
      </c>
      <c r="Q856">
        <v>-249.52</v>
      </c>
      <c r="R856">
        <v>19.236499999999999</v>
      </c>
      <c r="S856">
        <v>-153.66900000000001</v>
      </c>
      <c r="T856">
        <v>89.169300000000007</v>
      </c>
      <c r="U856">
        <v>-28.827200000000001</v>
      </c>
      <c r="V856">
        <v>-11.8194</v>
      </c>
    </row>
    <row r="857" spans="1:22">
      <c r="A857">
        <v>17673</v>
      </c>
      <c r="B857">
        <v>0</v>
      </c>
      <c r="C857">
        <v>121.53700000000001</v>
      </c>
      <c r="D857">
        <v>-56.506700000000002</v>
      </c>
      <c r="E857">
        <v>-383.49900000000002</v>
      </c>
      <c r="F857">
        <v>-90.830699999999993</v>
      </c>
      <c r="G857">
        <v>28.827200000000001</v>
      </c>
      <c r="H857">
        <v>11.8194</v>
      </c>
      <c r="I857" t="e">
        <f>IF(AND(Tabelle13[[#This Row],[AreaPx]]&gt;0,NOT(Tabelle13[[#This Row],[AreaPx]]="inf")),Tabelle13[[#This Row],[AreaPx]], NA())</f>
        <v>#N/A</v>
      </c>
      <c r="J857">
        <v>0</v>
      </c>
      <c r="K857">
        <v>0</v>
      </c>
      <c r="L857">
        <v>0</v>
      </c>
      <c r="M857">
        <v>20.2013</v>
      </c>
      <c r="N857">
        <v>0</v>
      </c>
      <c r="O857">
        <f>Tabelle13[[#This Row],[Roll]]-+Tabelle13[[#This Row],[Pitch]]</f>
        <v>-17.007800000000003</v>
      </c>
      <c r="P857">
        <f>SQRT(Tabelle13[[#This Row],[X]]^2 + Tabelle13[[#This Row],[Y]]^2 +Tabelle13[[#This Row],[Z]]^2)</f>
        <v>406.24590153611399</v>
      </c>
      <c r="Q857">
        <v>-249.52</v>
      </c>
      <c r="R857">
        <v>19.236499999999999</v>
      </c>
      <c r="S857">
        <v>-153.66900000000001</v>
      </c>
      <c r="T857">
        <v>89.169300000000007</v>
      </c>
      <c r="U857">
        <v>-28.827200000000001</v>
      </c>
      <c r="V857">
        <v>-11.8194</v>
      </c>
    </row>
    <row r="858" spans="1:22">
      <c r="A858">
        <v>17694</v>
      </c>
      <c r="B858">
        <v>0</v>
      </c>
      <c r="C858">
        <v>121.53700000000001</v>
      </c>
      <c r="D858">
        <v>-56.506700000000002</v>
      </c>
      <c r="E858">
        <v>-383.49900000000002</v>
      </c>
      <c r="F858">
        <v>-90.830699999999993</v>
      </c>
      <c r="G858">
        <v>28.827200000000001</v>
      </c>
      <c r="H858">
        <v>11.8194</v>
      </c>
      <c r="I858" t="e">
        <f>IF(AND(Tabelle13[[#This Row],[AreaPx]]&gt;0,NOT(Tabelle13[[#This Row],[AreaPx]]="inf")),Tabelle13[[#This Row],[AreaPx]], NA())</f>
        <v>#N/A</v>
      </c>
      <c r="J858">
        <v>0</v>
      </c>
      <c r="K858">
        <v>0</v>
      </c>
      <c r="L858">
        <v>0</v>
      </c>
      <c r="M858">
        <v>20.2013</v>
      </c>
      <c r="N858">
        <v>0</v>
      </c>
      <c r="O858">
        <f>Tabelle13[[#This Row],[Roll]]-+Tabelle13[[#This Row],[Pitch]]</f>
        <v>-17.007800000000003</v>
      </c>
      <c r="P858">
        <f>SQRT(Tabelle13[[#This Row],[X]]^2 + Tabelle13[[#This Row],[Y]]^2 +Tabelle13[[#This Row],[Z]]^2)</f>
        <v>406.24590153611399</v>
      </c>
      <c r="Q858">
        <v>-249.52</v>
      </c>
      <c r="R858">
        <v>19.236499999999999</v>
      </c>
      <c r="S858">
        <v>-153.66900000000001</v>
      </c>
      <c r="T858">
        <v>89.169300000000007</v>
      </c>
      <c r="U858">
        <v>-28.827200000000001</v>
      </c>
      <c r="V858">
        <v>-11.8194</v>
      </c>
    </row>
    <row r="859" spans="1:22">
      <c r="A859">
        <v>17705</v>
      </c>
      <c r="B859">
        <v>0</v>
      </c>
      <c r="C859">
        <v>121.53700000000001</v>
      </c>
      <c r="D859">
        <v>-56.506700000000002</v>
      </c>
      <c r="E859">
        <v>-383.49900000000002</v>
      </c>
      <c r="F859">
        <v>-90.830699999999993</v>
      </c>
      <c r="G859">
        <v>28.827200000000001</v>
      </c>
      <c r="H859">
        <v>11.8194</v>
      </c>
      <c r="I859" t="e">
        <f>IF(AND(Tabelle13[[#This Row],[AreaPx]]&gt;0,NOT(Tabelle13[[#This Row],[AreaPx]]="inf")),Tabelle13[[#This Row],[AreaPx]], NA())</f>
        <v>#N/A</v>
      </c>
      <c r="J859">
        <v>0</v>
      </c>
      <c r="K859">
        <v>0</v>
      </c>
      <c r="L859">
        <v>0</v>
      </c>
      <c r="M859">
        <v>20.2013</v>
      </c>
      <c r="N859">
        <v>0</v>
      </c>
      <c r="O859">
        <f>Tabelle13[[#This Row],[Roll]]-+Tabelle13[[#This Row],[Pitch]]</f>
        <v>-17.007800000000003</v>
      </c>
      <c r="P859">
        <f>SQRT(Tabelle13[[#This Row],[X]]^2 + Tabelle13[[#This Row],[Y]]^2 +Tabelle13[[#This Row],[Z]]^2)</f>
        <v>406.24590153611399</v>
      </c>
      <c r="Q859">
        <v>-249.52</v>
      </c>
      <c r="R859">
        <v>19.236499999999999</v>
      </c>
      <c r="S859">
        <v>-153.66900000000001</v>
      </c>
      <c r="T859">
        <v>89.169300000000007</v>
      </c>
      <c r="U859">
        <v>-28.827200000000001</v>
      </c>
      <c r="V859">
        <v>-11.8194</v>
      </c>
    </row>
    <row r="860" spans="1:22">
      <c r="A860">
        <v>17712</v>
      </c>
      <c r="B860">
        <v>0</v>
      </c>
      <c r="C860">
        <v>121.53700000000001</v>
      </c>
      <c r="D860">
        <v>-56.506700000000002</v>
      </c>
      <c r="E860">
        <v>-383.49900000000002</v>
      </c>
      <c r="F860">
        <v>-90.830699999999993</v>
      </c>
      <c r="G860">
        <v>28.827200000000001</v>
      </c>
      <c r="H860">
        <v>11.8194</v>
      </c>
      <c r="I860" t="e">
        <f>IF(AND(Tabelle13[[#This Row],[AreaPx]]&gt;0,NOT(Tabelle13[[#This Row],[AreaPx]]="inf")),Tabelle13[[#This Row],[AreaPx]], NA())</f>
        <v>#N/A</v>
      </c>
      <c r="J860">
        <v>0</v>
      </c>
      <c r="K860">
        <v>0</v>
      </c>
      <c r="L860">
        <v>0</v>
      </c>
      <c r="M860">
        <v>20.2013</v>
      </c>
      <c r="N860">
        <v>0</v>
      </c>
      <c r="O860">
        <f>Tabelle13[[#This Row],[Roll]]-+Tabelle13[[#This Row],[Pitch]]</f>
        <v>-17.007800000000003</v>
      </c>
      <c r="P860">
        <f>SQRT(Tabelle13[[#This Row],[X]]^2 + Tabelle13[[#This Row],[Y]]^2 +Tabelle13[[#This Row],[Z]]^2)</f>
        <v>406.24590153611399</v>
      </c>
      <c r="Q860">
        <v>-249.52</v>
      </c>
      <c r="R860">
        <v>19.236499999999999</v>
      </c>
      <c r="S860">
        <v>-153.66900000000001</v>
      </c>
      <c r="T860">
        <v>89.169300000000007</v>
      </c>
      <c r="U860">
        <v>-28.827200000000001</v>
      </c>
      <c r="V860">
        <v>-11.8194</v>
      </c>
    </row>
    <row r="861" spans="1:22">
      <c r="A861">
        <v>17736</v>
      </c>
      <c r="B861">
        <v>0</v>
      </c>
      <c r="C861">
        <v>121.53700000000001</v>
      </c>
      <c r="D861">
        <v>-56.506700000000002</v>
      </c>
      <c r="E861">
        <v>-383.49900000000002</v>
      </c>
      <c r="F861">
        <v>-90.830699999999993</v>
      </c>
      <c r="G861">
        <v>28.827200000000001</v>
      </c>
      <c r="H861">
        <v>11.8194</v>
      </c>
      <c r="I861" t="e">
        <f>IF(AND(Tabelle13[[#This Row],[AreaPx]]&gt;0,NOT(Tabelle13[[#This Row],[AreaPx]]="inf")),Tabelle13[[#This Row],[AreaPx]], NA())</f>
        <v>#N/A</v>
      </c>
      <c r="J861">
        <v>0</v>
      </c>
      <c r="K861">
        <v>0</v>
      </c>
      <c r="L861">
        <v>0</v>
      </c>
      <c r="M861">
        <v>20.2013</v>
      </c>
      <c r="N861">
        <v>0</v>
      </c>
      <c r="O861">
        <f>Tabelle13[[#This Row],[Roll]]-+Tabelle13[[#This Row],[Pitch]]</f>
        <v>-17.007800000000003</v>
      </c>
      <c r="P861">
        <f>SQRT(Tabelle13[[#This Row],[X]]^2 + Tabelle13[[#This Row],[Y]]^2 +Tabelle13[[#This Row],[Z]]^2)</f>
        <v>406.24590153611399</v>
      </c>
      <c r="Q861">
        <v>-249.52</v>
      </c>
      <c r="R861">
        <v>19.236499999999999</v>
      </c>
      <c r="S861">
        <v>-153.66900000000001</v>
      </c>
      <c r="T861">
        <v>89.169300000000007</v>
      </c>
      <c r="U861">
        <v>-28.827200000000001</v>
      </c>
      <c r="V861">
        <v>-11.8194</v>
      </c>
    </row>
    <row r="862" spans="1:22">
      <c r="A862">
        <v>17752</v>
      </c>
      <c r="B862">
        <v>0</v>
      </c>
      <c r="C862">
        <v>121.53700000000001</v>
      </c>
      <c r="D862">
        <v>-56.506700000000002</v>
      </c>
      <c r="E862">
        <v>-383.49900000000002</v>
      </c>
      <c r="F862">
        <v>-90.830699999999993</v>
      </c>
      <c r="G862">
        <v>28.827200000000001</v>
      </c>
      <c r="H862">
        <v>11.8194</v>
      </c>
      <c r="I862" t="e">
        <f>IF(AND(Tabelle13[[#This Row],[AreaPx]]&gt;0,NOT(Tabelle13[[#This Row],[AreaPx]]="inf")),Tabelle13[[#This Row],[AreaPx]], NA())</f>
        <v>#N/A</v>
      </c>
      <c r="J862">
        <v>0</v>
      </c>
      <c r="K862">
        <v>0</v>
      </c>
      <c r="L862">
        <v>0</v>
      </c>
      <c r="M862">
        <v>20.2013</v>
      </c>
      <c r="N862">
        <v>0</v>
      </c>
      <c r="O862">
        <f>Tabelle13[[#This Row],[Roll]]-+Tabelle13[[#This Row],[Pitch]]</f>
        <v>-17.007800000000003</v>
      </c>
      <c r="P862">
        <f>SQRT(Tabelle13[[#This Row],[X]]^2 + Tabelle13[[#This Row],[Y]]^2 +Tabelle13[[#This Row],[Z]]^2)</f>
        <v>406.24590153611399</v>
      </c>
      <c r="Q862">
        <v>-249.52</v>
      </c>
      <c r="R862">
        <v>19.236499999999999</v>
      </c>
      <c r="S862">
        <v>-153.66900000000001</v>
      </c>
      <c r="T862">
        <v>89.169300000000007</v>
      </c>
      <c r="U862">
        <v>-28.827200000000001</v>
      </c>
      <c r="V862">
        <v>-11.8194</v>
      </c>
    </row>
    <row r="863" spans="1:22">
      <c r="A863">
        <v>17775</v>
      </c>
      <c r="B863">
        <v>0</v>
      </c>
      <c r="C863">
        <v>121.53700000000001</v>
      </c>
      <c r="D863">
        <v>-56.506700000000002</v>
      </c>
      <c r="E863">
        <v>-383.49900000000002</v>
      </c>
      <c r="F863">
        <v>-90.830699999999993</v>
      </c>
      <c r="G863">
        <v>28.827200000000001</v>
      </c>
      <c r="H863">
        <v>11.8194</v>
      </c>
      <c r="I863" t="e">
        <f>IF(AND(Tabelle13[[#This Row],[AreaPx]]&gt;0,NOT(Tabelle13[[#This Row],[AreaPx]]="inf")),Tabelle13[[#This Row],[AreaPx]], NA())</f>
        <v>#N/A</v>
      </c>
      <c r="J863">
        <v>0</v>
      </c>
      <c r="K863">
        <v>0</v>
      </c>
      <c r="L863">
        <v>0</v>
      </c>
      <c r="M863">
        <v>20.2013</v>
      </c>
      <c r="N863">
        <v>0</v>
      </c>
      <c r="O863">
        <f>Tabelle13[[#This Row],[Roll]]-+Tabelle13[[#This Row],[Pitch]]</f>
        <v>-17.007800000000003</v>
      </c>
      <c r="P863">
        <f>SQRT(Tabelle13[[#This Row],[X]]^2 + Tabelle13[[#This Row],[Y]]^2 +Tabelle13[[#This Row],[Z]]^2)</f>
        <v>406.24590153611399</v>
      </c>
      <c r="Q863">
        <v>-249.52</v>
      </c>
      <c r="R863">
        <v>19.236499999999999</v>
      </c>
      <c r="S863">
        <v>-153.66900000000001</v>
      </c>
      <c r="T863">
        <v>89.169300000000007</v>
      </c>
      <c r="U863">
        <v>-28.827200000000001</v>
      </c>
      <c r="V863">
        <v>-11.8194</v>
      </c>
    </row>
    <row r="864" spans="1:22">
      <c r="A864">
        <v>17801</v>
      </c>
      <c r="B864">
        <v>0</v>
      </c>
      <c r="C864">
        <v>121.53700000000001</v>
      </c>
      <c r="D864">
        <v>-56.506700000000002</v>
      </c>
      <c r="E864">
        <v>-383.49900000000002</v>
      </c>
      <c r="F864">
        <v>-90.830699999999993</v>
      </c>
      <c r="G864">
        <v>28.827200000000001</v>
      </c>
      <c r="H864">
        <v>11.8194</v>
      </c>
      <c r="I864" t="e">
        <f>IF(AND(Tabelle13[[#This Row],[AreaPx]]&gt;0,NOT(Tabelle13[[#This Row],[AreaPx]]="inf")),Tabelle13[[#This Row],[AreaPx]], NA())</f>
        <v>#N/A</v>
      </c>
      <c r="J864">
        <v>0</v>
      </c>
      <c r="K864">
        <v>0</v>
      </c>
      <c r="L864">
        <v>0</v>
      </c>
      <c r="M864">
        <v>20.2013</v>
      </c>
      <c r="N864">
        <v>0</v>
      </c>
      <c r="O864">
        <f>Tabelle13[[#This Row],[Roll]]-+Tabelle13[[#This Row],[Pitch]]</f>
        <v>-17.007800000000003</v>
      </c>
      <c r="P864">
        <f>SQRT(Tabelle13[[#This Row],[X]]^2 + Tabelle13[[#This Row],[Y]]^2 +Tabelle13[[#This Row],[Z]]^2)</f>
        <v>406.24590153611399</v>
      </c>
      <c r="Q864">
        <v>-249.52</v>
      </c>
      <c r="R864">
        <v>19.236499999999999</v>
      </c>
      <c r="S864">
        <v>-153.66900000000001</v>
      </c>
      <c r="T864">
        <v>89.169300000000007</v>
      </c>
      <c r="U864">
        <v>-28.827200000000001</v>
      </c>
      <c r="V864">
        <v>-11.8194</v>
      </c>
    </row>
    <row r="865" spans="1:22">
      <c r="A865">
        <v>17816</v>
      </c>
      <c r="B865">
        <v>0</v>
      </c>
      <c r="C865">
        <v>121.53700000000001</v>
      </c>
      <c r="D865">
        <v>-56.506700000000002</v>
      </c>
      <c r="E865">
        <v>-383.49900000000002</v>
      </c>
      <c r="F865">
        <v>-90.830699999999993</v>
      </c>
      <c r="G865">
        <v>28.827200000000001</v>
      </c>
      <c r="H865">
        <v>11.8194</v>
      </c>
      <c r="I865" t="e">
        <f>IF(AND(Tabelle13[[#This Row],[AreaPx]]&gt;0,NOT(Tabelle13[[#This Row],[AreaPx]]="inf")),Tabelle13[[#This Row],[AreaPx]], NA())</f>
        <v>#N/A</v>
      </c>
      <c r="J865">
        <v>0</v>
      </c>
      <c r="K865">
        <v>0</v>
      </c>
      <c r="L865">
        <v>0</v>
      </c>
      <c r="M865">
        <v>20.2013</v>
      </c>
      <c r="N865">
        <v>0</v>
      </c>
      <c r="O865">
        <f>Tabelle13[[#This Row],[Roll]]-+Tabelle13[[#This Row],[Pitch]]</f>
        <v>-17.007800000000003</v>
      </c>
      <c r="P865">
        <f>SQRT(Tabelle13[[#This Row],[X]]^2 + Tabelle13[[#This Row],[Y]]^2 +Tabelle13[[#This Row],[Z]]^2)</f>
        <v>406.24590153611399</v>
      </c>
      <c r="Q865">
        <v>-249.52</v>
      </c>
      <c r="R865">
        <v>19.236499999999999</v>
      </c>
      <c r="S865">
        <v>-153.66900000000001</v>
      </c>
      <c r="T865">
        <v>89.169300000000007</v>
      </c>
      <c r="U865">
        <v>-28.827200000000001</v>
      </c>
      <c r="V865">
        <v>-11.8194</v>
      </c>
    </row>
    <row r="866" spans="1:22">
      <c r="A866">
        <v>17836</v>
      </c>
      <c r="B866">
        <v>0</v>
      </c>
      <c r="C866">
        <v>121.53700000000001</v>
      </c>
      <c r="D866">
        <v>-56.506700000000002</v>
      </c>
      <c r="E866">
        <v>-383.49900000000002</v>
      </c>
      <c r="F866">
        <v>-90.830699999999993</v>
      </c>
      <c r="G866">
        <v>28.827200000000001</v>
      </c>
      <c r="H866">
        <v>11.8194</v>
      </c>
      <c r="I866" t="e">
        <f>IF(AND(Tabelle13[[#This Row],[AreaPx]]&gt;0,NOT(Tabelle13[[#This Row],[AreaPx]]="inf")),Tabelle13[[#This Row],[AreaPx]], NA())</f>
        <v>#N/A</v>
      </c>
      <c r="J866">
        <v>0</v>
      </c>
      <c r="K866">
        <v>0</v>
      </c>
      <c r="L866">
        <v>0</v>
      </c>
      <c r="M866">
        <v>20.2013</v>
      </c>
      <c r="N866">
        <v>0</v>
      </c>
      <c r="O866">
        <f>Tabelle13[[#This Row],[Roll]]-+Tabelle13[[#This Row],[Pitch]]</f>
        <v>-17.007800000000003</v>
      </c>
      <c r="P866">
        <f>SQRT(Tabelle13[[#This Row],[X]]^2 + Tabelle13[[#This Row],[Y]]^2 +Tabelle13[[#This Row],[Z]]^2)</f>
        <v>406.24590153611399</v>
      </c>
      <c r="Q866">
        <v>-249.52</v>
      </c>
      <c r="R866">
        <v>19.236499999999999</v>
      </c>
      <c r="S866">
        <v>-153.66900000000001</v>
      </c>
      <c r="T866">
        <v>89.169300000000007</v>
      </c>
      <c r="U866">
        <v>-28.827200000000001</v>
      </c>
      <c r="V866">
        <v>-11.8194</v>
      </c>
    </row>
    <row r="867" spans="1:22">
      <c r="A867">
        <v>17852</v>
      </c>
      <c r="B867">
        <v>0</v>
      </c>
      <c r="C867">
        <v>121.53700000000001</v>
      </c>
      <c r="D867">
        <v>-56.506700000000002</v>
      </c>
      <c r="E867">
        <v>-383.49900000000002</v>
      </c>
      <c r="F867">
        <v>-90.830699999999993</v>
      </c>
      <c r="G867">
        <v>28.827200000000001</v>
      </c>
      <c r="H867">
        <v>11.8194</v>
      </c>
      <c r="I867" t="e">
        <f>IF(AND(Tabelle13[[#This Row],[AreaPx]]&gt;0,NOT(Tabelle13[[#This Row],[AreaPx]]="inf")),Tabelle13[[#This Row],[AreaPx]], NA())</f>
        <v>#N/A</v>
      </c>
      <c r="J867">
        <v>0</v>
      </c>
      <c r="K867">
        <v>0</v>
      </c>
      <c r="L867">
        <v>0</v>
      </c>
      <c r="M867">
        <v>20.2013</v>
      </c>
      <c r="N867">
        <v>0</v>
      </c>
      <c r="O867">
        <f>Tabelle13[[#This Row],[Roll]]-+Tabelle13[[#This Row],[Pitch]]</f>
        <v>-17.007800000000003</v>
      </c>
      <c r="P867">
        <f>SQRT(Tabelle13[[#This Row],[X]]^2 + Tabelle13[[#This Row],[Y]]^2 +Tabelle13[[#This Row],[Z]]^2)</f>
        <v>406.24590153611399</v>
      </c>
      <c r="Q867">
        <v>-249.52</v>
      </c>
      <c r="R867">
        <v>19.236499999999999</v>
      </c>
      <c r="S867">
        <v>-153.66900000000001</v>
      </c>
      <c r="T867">
        <v>89.169300000000007</v>
      </c>
      <c r="U867">
        <v>-28.827200000000001</v>
      </c>
      <c r="V867">
        <v>-11.8194</v>
      </c>
    </row>
    <row r="868" spans="1:22">
      <c r="A868">
        <v>17873</v>
      </c>
      <c r="B868">
        <v>0</v>
      </c>
      <c r="C868">
        <v>121.53700000000001</v>
      </c>
      <c r="D868">
        <v>-56.506700000000002</v>
      </c>
      <c r="E868">
        <v>-383.49900000000002</v>
      </c>
      <c r="F868">
        <v>-90.830699999999993</v>
      </c>
      <c r="G868">
        <v>28.827200000000001</v>
      </c>
      <c r="H868">
        <v>11.8194</v>
      </c>
      <c r="I868" t="e">
        <f>IF(AND(Tabelle13[[#This Row],[AreaPx]]&gt;0,NOT(Tabelle13[[#This Row],[AreaPx]]="inf")),Tabelle13[[#This Row],[AreaPx]], NA())</f>
        <v>#N/A</v>
      </c>
      <c r="J868">
        <v>0</v>
      </c>
      <c r="K868">
        <v>0</v>
      </c>
      <c r="L868">
        <v>0</v>
      </c>
      <c r="M868">
        <v>20.2013</v>
      </c>
      <c r="N868">
        <v>0</v>
      </c>
      <c r="O868">
        <f>Tabelle13[[#This Row],[Roll]]-+Tabelle13[[#This Row],[Pitch]]</f>
        <v>-17.007800000000003</v>
      </c>
      <c r="P868">
        <f>SQRT(Tabelle13[[#This Row],[X]]^2 + Tabelle13[[#This Row],[Y]]^2 +Tabelle13[[#This Row],[Z]]^2)</f>
        <v>406.24590153611399</v>
      </c>
      <c r="Q868">
        <v>-249.52</v>
      </c>
      <c r="R868">
        <v>19.236499999999999</v>
      </c>
      <c r="S868">
        <v>-153.66900000000001</v>
      </c>
      <c r="T868">
        <v>89.169300000000007</v>
      </c>
      <c r="U868">
        <v>-28.827200000000001</v>
      </c>
      <c r="V868">
        <v>-11.8194</v>
      </c>
    </row>
    <row r="869" spans="1:22">
      <c r="A869">
        <v>17895</v>
      </c>
      <c r="B869">
        <v>0</v>
      </c>
      <c r="C869">
        <v>121.53700000000001</v>
      </c>
      <c r="D869">
        <v>-56.506700000000002</v>
      </c>
      <c r="E869">
        <v>-383.49900000000002</v>
      </c>
      <c r="F869">
        <v>-90.830699999999993</v>
      </c>
      <c r="G869">
        <v>28.827200000000001</v>
      </c>
      <c r="H869">
        <v>11.8194</v>
      </c>
      <c r="I869" t="e">
        <f>IF(AND(Tabelle13[[#This Row],[AreaPx]]&gt;0,NOT(Tabelle13[[#This Row],[AreaPx]]="inf")),Tabelle13[[#This Row],[AreaPx]], NA())</f>
        <v>#N/A</v>
      </c>
      <c r="J869">
        <v>0</v>
      </c>
      <c r="K869">
        <v>0</v>
      </c>
      <c r="L869">
        <v>0</v>
      </c>
      <c r="M869">
        <v>20.2013</v>
      </c>
      <c r="N869">
        <v>0</v>
      </c>
      <c r="O869">
        <f>Tabelle13[[#This Row],[Roll]]-+Tabelle13[[#This Row],[Pitch]]</f>
        <v>-17.007800000000003</v>
      </c>
      <c r="P869">
        <f>SQRT(Tabelle13[[#This Row],[X]]^2 + Tabelle13[[#This Row],[Y]]^2 +Tabelle13[[#This Row],[Z]]^2)</f>
        <v>406.24590153611399</v>
      </c>
      <c r="Q869">
        <v>-249.52</v>
      </c>
      <c r="R869">
        <v>19.236499999999999</v>
      </c>
      <c r="S869">
        <v>-153.66900000000001</v>
      </c>
      <c r="T869">
        <v>89.169300000000007</v>
      </c>
      <c r="U869">
        <v>-28.827200000000001</v>
      </c>
      <c r="V869">
        <v>-11.8194</v>
      </c>
    </row>
    <row r="870" spans="1:22">
      <c r="A870">
        <v>17907</v>
      </c>
      <c r="B870">
        <v>0</v>
      </c>
      <c r="C870">
        <v>121.53700000000001</v>
      </c>
      <c r="D870">
        <v>-56.506700000000002</v>
      </c>
      <c r="E870">
        <v>-383.49900000000002</v>
      </c>
      <c r="F870">
        <v>-90.830699999999993</v>
      </c>
      <c r="G870">
        <v>28.827200000000001</v>
      </c>
      <c r="H870">
        <v>11.8194</v>
      </c>
      <c r="I870" t="e">
        <f>IF(AND(Tabelle13[[#This Row],[AreaPx]]&gt;0,NOT(Tabelle13[[#This Row],[AreaPx]]="inf")),Tabelle13[[#This Row],[AreaPx]], NA())</f>
        <v>#N/A</v>
      </c>
      <c r="J870">
        <v>0</v>
      </c>
      <c r="K870">
        <v>0</v>
      </c>
      <c r="L870">
        <v>0</v>
      </c>
      <c r="M870">
        <v>20.2013</v>
      </c>
      <c r="N870">
        <v>0</v>
      </c>
      <c r="O870">
        <f>Tabelle13[[#This Row],[Roll]]-+Tabelle13[[#This Row],[Pitch]]</f>
        <v>-17.007800000000003</v>
      </c>
      <c r="P870">
        <f>SQRT(Tabelle13[[#This Row],[X]]^2 + Tabelle13[[#This Row],[Y]]^2 +Tabelle13[[#This Row],[Z]]^2)</f>
        <v>406.24590153611399</v>
      </c>
      <c r="Q870">
        <v>-249.52</v>
      </c>
      <c r="R870">
        <v>19.236499999999999</v>
      </c>
      <c r="S870">
        <v>-153.66900000000001</v>
      </c>
      <c r="T870">
        <v>89.169300000000007</v>
      </c>
      <c r="U870">
        <v>-28.827200000000001</v>
      </c>
      <c r="V870">
        <v>-11.8194</v>
      </c>
    </row>
    <row r="871" spans="1:22">
      <c r="A871">
        <v>17931</v>
      </c>
      <c r="B871">
        <v>0</v>
      </c>
      <c r="C871">
        <v>121.53700000000001</v>
      </c>
      <c r="D871">
        <v>-56.506700000000002</v>
      </c>
      <c r="E871">
        <v>-383.49900000000002</v>
      </c>
      <c r="F871">
        <v>-90.830699999999993</v>
      </c>
      <c r="G871">
        <v>28.827200000000001</v>
      </c>
      <c r="H871">
        <v>11.8194</v>
      </c>
      <c r="I871" t="e">
        <f>IF(AND(Tabelle13[[#This Row],[AreaPx]]&gt;0,NOT(Tabelle13[[#This Row],[AreaPx]]="inf")),Tabelle13[[#This Row],[AreaPx]], NA())</f>
        <v>#N/A</v>
      </c>
      <c r="J871">
        <v>0</v>
      </c>
      <c r="K871">
        <v>0</v>
      </c>
      <c r="L871">
        <v>0</v>
      </c>
      <c r="M871">
        <v>20.2013</v>
      </c>
      <c r="N871">
        <v>0</v>
      </c>
      <c r="O871">
        <f>Tabelle13[[#This Row],[Roll]]-+Tabelle13[[#This Row],[Pitch]]</f>
        <v>-17.007800000000003</v>
      </c>
      <c r="P871">
        <f>SQRT(Tabelle13[[#This Row],[X]]^2 + Tabelle13[[#This Row],[Y]]^2 +Tabelle13[[#This Row],[Z]]^2)</f>
        <v>406.24590153611399</v>
      </c>
      <c r="Q871">
        <v>-249.52</v>
      </c>
      <c r="R871">
        <v>19.236499999999999</v>
      </c>
      <c r="S871">
        <v>-153.66900000000001</v>
      </c>
      <c r="T871">
        <v>89.169300000000007</v>
      </c>
      <c r="U871">
        <v>-28.827200000000001</v>
      </c>
      <c r="V871">
        <v>-11.8194</v>
      </c>
    </row>
    <row r="872" spans="1:22">
      <c r="A872">
        <v>17946</v>
      </c>
      <c r="B872">
        <v>0</v>
      </c>
      <c r="C872">
        <v>121.53700000000001</v>
      </c>
      <c r="D872">
        <v>-56.506700000000002</v>
      </c>
      <c r="E872">
        <v>-383.49900000000002</v>
      </c>
      <c r="F872">
        <v>-90.830699999999993</v>
      </c>
      <c r="G872">
        <v>28.827200000000001</v>
      </c>
      <c r="H872">
        <v>11.8194</v>
      </c>
      <c r="I872" t="e">
        <f>IF(AND(Tabelle13[[#This Row],[AreaPx]]&gt;0,NOT(Tabelle13[[#This Row],[AreaPx]]="inf")),Tabelle13[[#This Row],[AreaPx]], NA())</f>
        <v>#N/A</v>
      </c>
      <c r="J872">
        <v>0</v>
      </c>
      <c r="K872">
        <v>0</v>
      </c>
      <c r="L872">
        <v>0</v>
      </c>
      <c r="M872">
        <v>20.2013</v>
      </c>
      <c r="N872">
        <v>0</v>
      </c>
      <c r="O872">
        <f>Tabelle13[[#This Row],[Roll]]-+Tabelle13[[#This Row],[Pitch]]</f>
        <v>-17.007800000000003</v>
      </c>
      <c r="P872">
        <f>SQRT(Tabelle13[[#This Row],[X]]^2 + Tabelle13[[#This Row],[Y]]^2 +Tabelle13[[#This Row],[Z]]^2)</f>
        <v>406.24590153611399</v>
      </c>
      <c r="Q872">
        <v>-249.52</v>
      </c>
      <c r="R872">
        <v>19.236499999999999</v>
      </c>
      <c r="S872">
        <v>-153.66900000000001</v>
      </c>
      <c r="T872">
        <v>89.169300000000007</v>
      </c>
      <c r="U872">
        <v>-28.827200000000001</v>
      </c>
      <c r="V872">
        <v>-11.8194</v>
      </c>
    </row>
    <row r="873" spans="1:22">
      <c r="A873">
        <v>17970</v>
      </c>
      <c r="B873">
        <v>0</v>
      </c>
      <c r="C873">
        <v>121.53700000000001</v>
      </c>
      <c r="D873">
        <v>-56.506700000000002</v>
      </c>
      <c r="E873">
        <v>-383.49900000000002</v>
      </c>
      <c r="F873">
        <v>-90.830699999999993</v>
      </c>
      <c r="G873">
        <v>28.827200000000001</v>
      </c>
      <c r="H873">
        <v>11.8194</v>
      </c>
      <c r="I873" t="e">
        <f>IF(AND(Tabelle13[[#This Row],[AreaPx]]&gt;0,NOT(Tabelle13[[#This Row],[AreaPx]]="inf")),Tabelle13[[#This Row],[AreaPx]], NA())</f>
        <v>#N/A</v>
      </c>
      <c r="J873">
        <v>0</v>
      </c>
      <c r="K873">
        <v>0</v>
      </c>
      <c r="L873">
        <v>0</v>
      </c>
      <c r="M873">
        <v>20.2013</v>
      </c>
      <c r="N873">
        <v>0</v>
      </c>
      <c r="O873">
        <f>Tabelle13[[#This Row],[Roll]]-+Tabelle13[[#This Row],[Pitch]]</f>
        <v>-17.007800000000003</v>
      </c>
      <c r="P873">
        <f>SQRT(Tabelle13[[#This Row],[X]]^2 + Tabelle13[[#This Row],[Y]]^2 +Tabelle13[[#This Row],[Z]]^2)</f>
        <v>406.24590153611399</v>
      </c>
      <c r="Q873">
        <v>-249.52</v>
      </c>
      <c r="R873">
        <v>19.236499999999999</v>
      </c>
      <c r="S873">
        <v>-153.66900000000001</v>
      </c>
      <c r="T873">
        <v>89.169300000000007</v>
      </c>
      <c r="U873">
        <v>-28.827200000000001</v>
      </c>
      <c r="V873">
        <v>-11.8194</v>
      </c>
    </row>
    <row r="874" spans="1:22">
      <c r="A874">
        <v>17982</v>
      </c>
      <c r="B874">
        <v>0</v>
      </c>
      <c r="C874">
        <v>121.53700000000001</v>
      </c>
      <c r="D874">
        <v>-56.506700000000002</v>
      </c>
      <c r="E874">
        <v>-383.49900000000002</v>
      </c>
      <c r="F874">
        <v>-90.830699999999993</v>
      </c>
      <c r="G874">
        <v>28.827200000000001</v>
      </c>
      <c r="H874">
        <v>11.8194</v>
      </c>
      <c r="I874" t="e">
        <f>IF(AND(Tabelle13[[#This Row],[AreaPx]]&gt;0,NOT(Tabelle13[[#This Row],[AreaPx]]="inf")),Tabelle13[[#This Row],[AreaPx]], NA())</f>
        <v>#N/A</v>
      </c>
      <c r="J874">
        <v>0</v>
      </c>
      <c r="K874">
        <v>0</v>
      </c>
      <c r="L874">
        <v>0</v>
      </c>
      <c r="M874">
        <v>20.2013</v>
      </c>
      <c r="N874">
        <v>0</v>
      </c>
      <c r="O874">
        <f>Tabelle13[[#This Row],[Roll]]-+Tabelle13[[#This Row],[Pitch]]</f>
        <v>-17.007800000000003</v>
      </c>
      <c r="P874">
        <f>SQRT(Tabelle13[[#This Row],[X]]^2 + Tabelle13[[#This Row],[Y]]^2 +Tabelle13[[#This Row],[Z]]^2)</f>
        <v>406.24590153611399</v>
      </c>
      <c r="Q874">
        <v>-249.52</v>
      </c>
      <c r="R874">
        <v>19.236499999999999</v>
      </c>
      <c r="S874">
        <v>-153.66900000000001</v>
      </c>
      <c r="T874">
        <v>89.169300000000007</v>
      </c>
      <c r="U874">
        <v>-28.827200000000001</v>
      </c>
      <c r="V874">
        <v>-11.8194</v>
      </c>
    </row>
    <row r="875" spans="1:22">
      <c r="A875">
        <v>18011</v>
      </c>
      <c r="B875">
        <v>0</v>
      </c>
      <c r="C875">
        <v>121.53700000000001</v>
      </c>
      <c r="D875">
        <v>-56.506700000000002</v>
      </c>
      <c r="E875">
        <v>-383.49900000000002</v>
      </c>
      <c r="F875">
        <v>-90.830699999999993</v>
      </c>
      <c r="G875">
        <v>28.827200000000001</v>
      </c>
      <c r="H875">
        <v>11.8194</v>
      </c>
      <c r="I875" t="e">
        <f>IF(AND(Tabelle13[[#This Row],[AreaPx]]&gt;0,NOT(Tabelle13[[#This Row],[AreaPx]]="inf")),Tabelle13[[#This Row],[AreaPx]], NA())</f>
        <v>#N/A</v>
      </c>
      <c r="J875">
        <v>0</v>
      </c>
      <c r="K875">
        <v>0</v>
      </c>
      <c r="L875">
        <v>0</v>
      </c>
      <c r="M875">
        <v>20.2013</v>
      </c>
      <c r="N875">
        <v>0</v>
      </c>
      <c r="O875">
        <f>Tabelle13[[#This Row],[Roll]]-+Tabelle13[[#This Row],[Pitch]]</f>
        <v>-17.007800000000003</v>
      </c>
      <c r="P875">
        <f>SQRT(Tabelle13[[#This Row],[X]]^2 + Tabelle13[[#This Row],[Y]]^2 +Tabelle13[[#This Row],[Z]]^2)</f>
        <v>406.24590153611399</v>
      </c>
      <c r="Q875">
        <v>-249.52</v>
      </c>
      <c r="R875">
        <v>19.236499999999999</v>
      </c>
      <c r="S875">
        <v>-153.66900000000001</v>
      </c>
      <c r="T875">
        <v>89.169300000000007</v>
      </c>
      <c r="U875">
        <v>-28.827200000000001</v>
      </c>
      <c r="V875">
        <v>-11.8194</v>
      </c>
    </row>
    <row r="876" spans="1:22">
      <c r="A876">
        <v>18036</v>
      </c>
      <c r="B876">
        <v>0</v>
      </c>
      <c r="C876">
        <v>121.53700000000001</v>
      </c>
      <c r="D876">
        <v>-56.506700000000002</v>
      </c>
      <c r="E876">
        <v>-383.49900000000002</v>
      </c>
      <c r="F876">
        <v>-90.830699999999993</v>
      </c>
      <c r="G876">
        <v>28.827200000000001</v>
      </c>
      <c r="H876">
        <v>11.8194</v>
      </c>
      <c r="I876" t="e">
        <f>IF(AND(Tabelle13[[#This Row],[AreaPx]]&gt;0,NOT(Tabelle13[[#This Row],[AreaPx]]="inf")),Tabelle13[[#This Row],[AreaPx]], NA())</f>
        <v>#N/A</v>
      </c>
      <c r="J876">
        <v>0</v>
      </c>
      <c r="K876">
        <v>0</v>
      </c>
      <c r="L876">
        <v>0</v>
      </c>
      <c r="M876">
        <v>20.2013</v>
      </c>
      <c r="N876">
        <v>0</v>
      </c>
      <c r="O876">
        <f>Tabelle13[[#This Row],[Roll]]-+Tabelle13[[#This Row],[Pitch]]</f>
        <v>-17.007800000000003</v>
      </c>
      <c r="P876">
        <f>SQRT(Tabelle13[[#This Row],[X]]^2 + Tabelle13[[#This Row],[Y]]^2 +Tabelle13[[#This Row],[Z]]^2)</f>
        <v>406.24590153611399</v>
      </c>
      <c r="Q876">
        <v>-249.52</v>
      </c>
      <c r="R876">
        <v>19.236499999999999</v>
      </c>
      <c r="S876">
        <v>-153.66900000000001</v>
      </c>
      <c r="T876">
        <v>89.169300000000007</v>
      </c>
      <c r="U876">
        <v>-28.827200000000001</v>
      </c>
      <c r="V876">
        <v>-11.8194</v>
      </c>
    </row>
    <row r="877" spans="1:22">
      <c r="A877">
        <v>18052</v>
      </c>
      <c r="B877">
        <v>0</v>
      </c>
      <c r="C877">
        <v>121.53700000000001</v>
      </c>
      <c r="D877">
        <v>-56.506700000000002</v>
      </c>
      <c r="E877">
        <v>-383.49900000000002</v>
      </c>
      <c r="F877">
        <v>-90.830699999999993</v>
      </c>
      <c r="G877">
        <v>28.827200000000001</v>
      </c>
      <c r="H877">
        <v>11.8194</v>
      </c>
      <c r="I877" t="e">
        <f>IF(AND(Tabelle13[[#This Row],[AreaPx]]&gt;0,NOT(Tabelle13[[#This Row],[AreaPx]]="inf")),Tabelle13[[#This Row],[AreaPx]], NA())</f>
        <v>#N/A</v>
      </c>
      <c r="J877">
        <v>0</v>
      </c>
      <c r="K877">
        <v>0</v>
      </c>
      <c r="L877">
        <v>0</v>
      </c>
      <c r="M877">
        <v>20.2013</v>
      </c>
      <c r="N877">
        <v>0</v>
      </c>
      <c r="O877">
        <f>Tabelle13[[#This Row],[Roll]]-+Tabelle13[[#This Row],[Pitch]]</f>
        <v>-17.007800000000003</v>
      </c>
      <c r="P877">
        <f>SQRT(Tabelle13[[#This Row],[X]]^2 + Tabelle13[[#This Row],[Y]]^2 +Tabelle13[[#This Row],[Z]]^2)</f>
        <v>406.24590153611399</v>
      </c>
      <c r="Q877">
        <v>-249.52</v>
      </c>
      <c r="R877">
        <v>19.236499999999999</v>
      </c>
      <c r="S877">
        <v>-153.66900000000001</v>
      </c>
      <c r="T877">
        <v>89.169300000000007</v>
      </c>
      <c r="U877">
        <v>-28.827200000000001</v>
      </c>
      <c r="V877">
        <v>-11.8194</v>
      </c>
    </row>
    <row r="878" spans="1:22">
      <c r="A878">
        <v>18077</v>
      </c>
      <c r="B878">
        <v>0</v>
      </c>
      <c r="C878">
        <v>121.53700000000001</v>
      </c>
      <c r="D878">
        <v>-56.506700000000002</v>
      </c>
      <c r="E878">
        <v>-383.49900000000002</v>
      </c>
      <c r="F878">
        <v>-90.830699999999993</v>
      </c>
      <c r="G878">
        <v>28.827200000000001</v>
      </c>
      <c r="H878">
        <v>11.8194</v>
      </c>
      <c r="I878" t="e">
        <f>IF(AND(Tabelle13[[#This Row],[AreaPx]]&gt;0,NOT(Tabelle13[[#This Row],[AreaPx]]="inf")),Tabelle13[[#This Row],[AreaPx]], NA())</f>
        <v>#N/A</v>
      </c>
      <c r="J878">
        <v>0</v>
      </c>
      <c r="K878">
        <v>0</v>
      </c>
      <c r="L878">
        <v>0</v>
      </c>
      <c r="M878">
        <v>20.2013</v>
      </c>
      <c r="N878">
        <v>0</v>
      </c>
      <c r="O878">
        <f>Tabelle13[[#This Row],[Roll]]-+Tabelle13[[#This Row],[Pitch]]</f>
        <v>-17.007800000000003</v>
      </c>
      <c r="P878">
        <f>SQRT(Tabelle13[[#This Row],[X]]^2 + Tabelle13[[#This Row],[Y]]^2 +Tabelle13[[#This Row],[Z]]^2)</f>
        <v>406.24590153611399</v>
      </c>
      <c r="Q878">
        <v>-249.52</v>
      </c>
      <c r="R878">
        <v>19.236499999999999</v>
      </c>
      <c r="S878">
        <v>-153.66900000000001</v>
      </c>
      <c r="T878">
        <v>89.169300000000007</v>
      </c>
      <c r="U878">
        <v>-28.827200000000001</v>
      </c>
      <c r="V878">
        <v>-11.8194</v>
      </c>
    </row>
    <row r="879" spans="1:22">
      <c r="A879">
        <v>18104</v>
      </c>
      <c r="B879">
        <v>0</v>
      </c>
      <c r="C879">
        <v>121.53700000000001</v>
      </c>
      <c r="D879">
        <v>-56.506700000000002</v>
      </c>
      <c r="E879">
        <v>-383.49900000000002</v>
      </c>
      <c r="F879">
        <v>-90.830699999999993</v>
      </c>
      <c r="G879">
        <v>28.827200000000001</v>
      </c>
      <c r="H879">
        <v>11.8194</v>
      </c>
      <c r="I879" t="e">
        <f>IF(AND(Tabelle13[[#This Row],[AreaPx]]&gt;0,NOT(Tabelle13[[#This Row],[AreaPx]]="inf")),Tabelle13[[#This Row],[AreaPx]], NA())</f>
        <v>#N/A</v>
      </c>
      <c r="J879">
        <v>0</v>
      </c>
      <c r="K879">
        <v>0</v>
      </c>
      <c r="L879">
        <v>0</v>
      </c>
      <c r="M879">
        <v>20.2013</v>
      </c>
      <c r="N879">
        <v>0</v>
      </c>
      <c r="O879">
        <f>Tabelle13[[#This Row],[Roll]]-+Tabelle13[[#This Row],[Pitch]]</f>
        <v>-17.007800000000003</v>
      </c>
      <c r="P879">
        <f>SQRT(Tabelle13[[#This Row],[X]]^2 + Tabelle13[[#This Row],[Y]]^2 +Tabelle13[[#This Row],[Z]]^2)</f>
        <v>406.24590153611399</v>
      </c>
      <c r="Q879">
        <v>-249.52</v>
      </c>
      <c r="R879">
        <v>19.236499999999999</v>
      </c>
      <c r="S879">
        <v>-153.66900000000001</v>
      </c>
      <c r="T879">
        <v>89.169300000000007</v>
      </c>
      <c r="U879">
        <v>-28.827200000000001</v>
      </c>
      <c r="V879">
        <v>-11.8194</v>
      </c>
    </row>
    <row r="880" spans="1:22">
      <c r="A880">
        <v>18121</v>
      </c>
      <c r="B880">
        <v>0</v>
      </c>
      <c r="C880">
        <v>121.53700000000001</v>
      </c>
      <c r="D880">
        <v>-56.506700000000002</v>
      </c>
      <c r="E880">
        <v>-383.49900000000002</v>
      </c>
      <c r="F880">
        <v>-90.830699999999993</v>
      </c>
      <c r="G880">
        <v>28.827200000000001</v>
      </c>
      <c r="H880">
        <v>11.8194</v>
      </c>
      <c r="I880" t="e">
        <f>IF(AND(Tabelle13[[#This Row],[AreaPx]]&gt;0,NOT(Tabelle13[[#This Row],[AreaPx]]="inf")),Tabelle13[[#This Row],[AreaPx]], NA())</f>
        <v>#N/A</v>
      </c>
      <c r="J880">
        <v>0</v>
      </c>
      <c r="K880">
        <v>0</v>
      </c>
      <c r="L880">
        <v>0</v>
      </c>
      <c r="M880">
        <v>20.2013</v>
      </c>
      <c r="N880">
        <v>0</v>
      </c>
      <c r="O880">
        <f>Tabelle13[[#This Row],[Roll]]-+Tabelle13[[#This Row],[Pitch]]</f>
        <v>-17.007800000000003</v>
      </c>
      <c r="P880">
        <f>SQRT(Tabelle13[[#This Row],[X]]^2 + Tabelle13[[#This Row],[Y]]^2 +Tabelle13[[#This Row],[Z]]^2)</f>
        <v>406.24590153611399</v>
      </c>
      <c r="Q880">
        <v>-249.52</v>
      </c>
      <c r="R880">
        <v>19.236499999999999</v>
      </c>
      <c r="S880">
        <v>-153.66900000000001</v>
      </c>
      <c r="T880">
        <v>89.169300000000007</v>
      </c>
      <c r="U880">
        <v>-28.827200000000001</v>
      </c>
      <c r="V880">
        <v>-11.8194</v>
      </c>
    </row>
    <row r="881" spans="1:22">
      <c r="A881">
        <v>18152</v>
      </c>
      <c r="B881">
        <v>0</v>
      </c>
      <c r="C881">
        <v>121.53700000000001</v>
      </c>
      <c r="D881">
        <v>-56.506700000000002</v>
      </c>
      <c r="E881">
        <v>-383.49900000000002</v>
      </c>
      <c r="F881">
        <v>-90.830699999999993</v>
      </c>
      <c r="G881">
        <v>28.827200000000001</v>
      </c>
      <c r="H881">
        <v>11.8194</v>
      </c>
      <c r="I881" t="e">
        <f>IF(AND(Tabelle13[[#This Row],[AreaPx]]&gt;0,NOT(Tabelle13[[#This Row],[AreaPx]]="inf")),Tabelle13[[#This Row],[AreaPx]], NA())</f>
        <v>#N/A</v>
      </c>
      <c r="J881">
        <v>0</v>
      </c>
      <c r="K881">
        <v>0</v>
      </c>
      <c r="L881">
        <v>0</v>
      </c>
      <c r="M881">
        <v>20.2013</v>
      </c>
      <c r="N881">
        <v>0</v>
      </c>
      <c r="O881">
        <f>Tabelle13[[#This Row],[Roll]]-+Tabelle13[[#This Row],[Pitch]]</f>
        <v>-17.007800000000003</v>
      </c>
      <c r="P881">
        <f>SQRT(Tabelle13[[#This Row],[X]]^2 + Tabelle13[[#This Row],[Y]]^2 +Tabelle13[[#This Row],[Z]]^2)</f>
        <v>406.24590153611399</v>
      </c>
      <c r="Q881">
        <v>-249.52</v>
      </c>
      <c r="R881">
        <v>19.236499999999999</v>
      </c>
      <c r="S881">
        <v>-153.66900000000001</v>
      </c>
      <c r="T881">
        <v>89.169300000000007</v>
      </c>
      <c r="U881">
        <v>-28.827200000000001</v>
      </c>
      <c r="V881">
        <v>-11.8194</v>
      </c>
    </row>
    <row r="882" spans="1:22">
      <c r="A882">
        <v>18181</v>
      </c>
      <c r="B882">
        <v>0</v>
      </c>
      <c r="C882">
        <v>121.53700000000001</v>
      </c>
      <c r="D882">
        <v>-56.506700000000002</v>
      </c>
      <c r="E882">
        <v>-383.49900000000002</v>
      </c>
      <c r="F882">
        <v>-90.830699999999993</v>
      </c>
      <c r="G882">
        <v>28.827200000000001</v>
      </c>
      <c r="H882">
        <v>11.8194</v>
      </c>
      <c r="I882" t="e">
        <f>IF(AND(Tabelle13[[#This Row],[AreaPx]]&gt;0,NOT(Tabelle13[[#This Row],[AreaPx]]="inf")),Tabelle13[[#This Row],[AreaPx]], NA())</f>
        <v>#N/A</v>
      </c>
      <c r="J882">
        <v>0</v>
      </c>
      <c r="K882">
        <v>0</v>
      </c>
      <c r="L882">
        <v>0</v>
      </c>
      <c r="M882">
        <v>20.2013</v>
      </c>
      <c r="N882">
        <v>0</v>
      </c>
      <c r="O882">
        <f>Tabelle13[[#This Row],[Roll]]-+Tabelle13[[#This Row],[Pitch]]</f>
        <v>-17.007800000000003</v>
      </c>
      <c r="P882">
        <f>SQRT(Tabelle13[[#This Row],[X]]^2 + Tabelle13[[#This Row],[Y]]^2 +Tabelle13[[#This Row],[Z]]^2)</f>
        <v>406.24590153611399</v>
      </c>
      <c r="Q882">
        <v>-249.52</v>
      </c>
      <c r="R882">
        <v>19.236499999999999</v>
      </c>
      <c r="S882">
        <v>-153.66900000000001</v>
      </c>
      <c r="T882">
        <v>89.169300000000007</v>
      </c>
      <c r="U882">
        <v>-28.827200000000001</v>
      </c>
      <c r="V882">
        <v>-11.8194</v>
      </c>
    </row>
    <row r="883" spans="1:22">
      <c r="A883">
        <v>18217</v>
      </c>
      <c r="B883">
        <v>0</v>
      </c>
      <c r="C883">
        <v>121.53700000000001</v>
      </c>
      <c r="D883">
        <v>-56.506700000000002</v>
      </c>
      <c r="E883">
        <v>-383.49900000000002</v>
      </c>
      <c r="F883">
        <v>-90.830699999999993</v>
      </c>
      <c r="G883">
        <v>28.827200000000001</v>
      </c>
      <c r="H883">
        <v>11.8194</v>
      </c>
      <c r="I883" t="e">
        <f>IF(AND(Tabelle13[[#This Row],[AreaPx]]&gt;0,NOT(Tabelle13[[#This Row],[AreaPx]]="inf")),Tabelle13[[#This Row],[AreaPx]], NA())</f>
        <v>#N/A</v>
      </c>
      <c r="J883">
        <v>0</v>
      </c>
      <c r="K883">
        <v>0</v>
      </c>
      <c r="L883">
        <v>0</v>
      </c>
      <c r="M883">
        <v>20.2013</v>
      </c>
      <c r="N883">
        <v>0</v>
      </c>
      <c r="O883">
        <f>Tabelle13[[#This Row],[Roll]]-+Tabelle13[[#This Row],[Pitch]]</f>
        <v>-17.007800000000003</v>
      </c>
      <c r="P883">
        <f>SQRT(Tabelle13[[#This Row],[X]]^2 + Tabelle13[[#This Row],[Y]]^2 +Tabelle13[[#This Row],[Z]]^2)</f>
        <v>406.24590153611399</v>
      </c>
      <c r="Q883">
        <v>-249.52</v>
      </c>
      <c r="R883">
        <v>19.236499999999999</v>
      </c>
      <c r="S883">
        <v>-153.66900000000001</v>
      </c>
      <c r="T883">
        <v>89.169300000000007</v>
      </c>
      <c r="U883">
        <v>-28.827200000000001</v>
      </c>
      <c r="V883">
        <v>-11.8194</v>
      </c>
    </row>
    <row r="884" spans="1:22">
      <c r="A884">
        <v>18253</v>
      </c>
      <c r="B884">
        <v>0</v>
      </c>
      <c r="C884">
        <v>121.53700000000001</v>
      </c>
      <c r="D884">
        <v>-56.506700000000002</v>
      </c>
      <c r="E884">
        <v>-383.49900000000002</v>
      </c>
      <c r="F884">
        <v>-90.830699999999993</v>
      </c>
      <c r="G884">
        <v>28.827200000000001</v>
      </c>
      <c r="H884">
        <v>11.8194</v>
      </c>
      <c r="I884" t="e">
        <f>IF(AND(Tabelle13[[#This Row],[AreaPx]]&gt;0,NOT(Tabelle13[[#This Row],[AreaPx]]="inf")),Tabelle13[[#This Row],[AreaPx]], NA())</f>
        <v>#N/A</v>
      </c>
      <c r="J884">
        <v>0</v>
      </c>
      <c r="K884">
        <v>0</v>
      </c>
      <c r="L884">
        <v>0</v>
      </c>
      <c r="M884">
        <v>20.2013</v>
      </c>
      <c r="N884">
        <v>0</v>
      </c>
      <c r="O884">
        <f>Tabelle13[[#This Row],[Roll]]-+Tabelle13[[#This Row],[Pitch]]</f>
        <v>-17.007800000000003</v>
      </c>
      <c r="P884">
        <f>SQRT(Tabelle13[[#This Row],[X]]^2 + Tabelle13[[#This Row],[Y]]^2 +Tabelle13[[#This Row],[Z]]^2)</f>
        <v>406.24590153611399</v>
      </c>
      <c r="Q884">
        <v>-249.52</v>
      </c>
      <c r="R884">
        <v>19.236499999999999</v>
      </c>
      <c r="S884">
        <v>-153.66900000000001</v>
      </c>
      <c r="T884">
        <v>89.169300000000007</v>
      </c>
      <c r="U884">
        <v>-28.827200000000001</v>
      </c>
      <c r="V884">
        <v>-11.8194</v>
      </c>
    </row>
    <row r="885" spans="1:22">
      <c r="A885">
        <v>18284</v>
      </c>
      <c r="B885">
        <v>0</v>
      </c>
      <c r="C885">
        <v>121.53700000000001</v>
      </c>
      <c r="D885">
        <v>-56.506700000000002</v>
      </c>
      <c r="E885">
        <v>-383.49900000000002</v>
      </c>
      <c r="F885">
        <v>-90.830699999999993</v>
      </c>
      <c r="G885">
        <v>28.827200000000001</v>
      </c>
      <c r="H885">
        <v>11.8194</v>
      </c>
      <c r="I885" t="e">
        <f>IF(AND(Tabelle13[[#This Row],[AreaPx]]&gt;0,NOT(Tabelle13[[#This Row],[AreaPx]]="inf")),Tabelle13[[#This Row],[AreaPx]], NA())</f>
        <v>#N/A</v>
      </c>
      <c r="J885">
        <v>0</v>
      </c>
      <c r="K885">
        <v>0</v>
      </c>
      <c r="L885">
        <v>0</v>
      </c>
      <c r="M885">
        <v>20.2013</v>
      </c>
      <c r="N885">
        <v>0</v>
      </c>
      <c r="O885">
        <f>Tabelle13[[#This Row],[Roll]]-+Tabelle13[[#This Row],[Pitch]]</f>
        <v>-17.007800000000003</v>
      </c>
      <c r="P885">
        <f>SQRT(Tabelle13[[#This Row],[X]]^2 + Tabelle13[[#This Row],[Y]]^2 +Tabelle13[[#This Row],[Z]]^2)</f>
        <v>406.24590153611399</v>
      </c>
      <c r="Q885">
        <v>-249.52</v>
      </c>
      <c r="R885">
        <v>19.236499999999999</v>
      </c>
      <c r="S885">
        <v>-153.66900000000001</v>
      </c>
      <c r="T885">
        <v>89.169300000000007</v>
      </c>
      <c r="U885">
        <v>-28.827200000000001</v>
      </c>
      <c r="V885">
        <v>-11.8194</v>
      </c>
    </row>
    <row r="886" spans="1:22">
      <c r="A886">
        <v>18317</v>
      </c>
      <c r="B886">
        <v>0</v>
      </c>
      <c r="C886">
        <v>121.53700000000001</v>
      </c>
      <c r="D886">
        <v>-56.506700000000002</v>
      </c>
      <c r="E886">
        <v>-383.49900000000002</v>
      </c>
      <c r="F886">
        <v>-90.830699999999993</v>
      </c>
      <c r="G886">
        <v>28.827200000000001</v>
      </c>
      <c r="H886">
        <v>11.8194</v>
      </c>
      <c r="I886" t="e">
        <f>IF(AND(Tabelle13[[#This Row],[AreaPx]]&gt;0,NOT(Tabelle13[[#This Row],[AreaPx]]="inf")),Tabelle13[[#This Row],[AreaPx]], NA())</f>
        <v>#N/A</v>
      </c>
      <c r="J886">
        <v>0</v>
      </c>
      <c r="K886">
        <v>0</v>
      </c>
      <c r="L886">
        <v>0</v>
      </c>
      <c r="M886">
        <v>20.2013</v>
      </c>
      <c r="N886">
        <v>0</v>
      </c>
      <c r="O886">
        <f>Tabelle13[[#This Row],[Roll]]-+Tabelle13[[#This Row],[Pitch]]</f>
        <v>-17.007800000000003</v>
      </c>
      <c r="P886">
        <f>SQRT(Tabelle13[[#This Row],[X]]^2 + Tabelle13[[#This Row],[Y]]^2 +Tabelle13[[#This Row],[Z]]^2)</f>
        <v>406.24590153611399</v>
      </c>
      <c r="Q886">
        <v>-249.52</v>
      </c>
      <c r="R886">
        <v>19.236499999999999</v>
      </c>
      <c r="S886">
        <v>-153.66900000000001</v>
      </c>
      <c r="T886">
        <v>89.169300000000007</v>
      </c>
      <c r="U886">
        <v>-28.827200000000001</v>
      </c>
      <c r="V886">
        <v>-11.8194</v>
      </c>
    </row>
    <row r="887" spans="1:22">
      <c r="A887">
        <v>18340</v>
      </c>
      <c r="B887">
        <v>0</v>
      </c>
      <c r="C887">
        <v>121.53700000000001</v>
      </c>
      <c r="D887">
        <v>-56.506700000000002</v>
      </c>
      <c r="E887">
        <v>-383.49900000000002</v>
      </c>
      <c r="F887">
        <v>-90.830699999999993</v>
      </c>
      <c r="G887">
        <v>28.827200000000001</v>
      </c>
      <c r="H887">
        <v>11.8194</v>
      </c>
      <c r="I887" t="e">
        <f>IF(AND(Tabelle13[[#This Row],[AreaPx]]&gt;0,NOT(Tabelle13[[#This Row],[AreaPx]]="inf")),Tabelle13[[#This Row],[AreaPx]], NA())</f>
        <v>#N/A</v>
      </c>
      <c r="J887">
        <v>0</v>
      </c>
      <c r="K887">
        <v>0</v>
      </c>
      <c r="L887">
        <v>0</v>
      </c>
      <c r="M887">
        <v>20.2013</v>
      </c>
      <c r="N887">
        <v>0</v>
      </c>
      <c r="O887">
        <f>Tabelle13[[#This Row],[Roll]]-+Tabelle13[[#This Row],[Pitch]]</f>
        <v>-17.007800000000003</v>
      </c>
      <c r="P887">
        <f>SQRT(Tabelle13[[#This Row],[X]]^2 + Tabelle13[[#This Row],[Y]]^2 +Tabelle13[[#This Row],[Z]]^2)</f>
        <v>406.24590153611399</v>
      </c>
      <c r="Q887">
        <v>-249.52</v>
      </c>
      <c r="R887">
        <v>19.236499999999999</v>
      </c>
      <c r="S887">
        <v>-153.66900000000001</v>
      </c>
      <c r="T887">
        <v>89.169300000000007</v>
      </c>
      <c r="U887">
        <v>-28.827200000000001</v>
      </c>
      <c r="V887">
        <v>-11.8194</v>
      </c>
    </row>
    <row r="888" spans="1:22">
      <c r="A888">
        <v>18374</v>
      </c>
      <c r="B888">
        <v>0</v>
      </c>
      <c r="C888">
        <v>121.53700000000001</v>
      </c>
      <c r="D888">
        <v>-56.506700000000002</v>
      </c>
      <c r="E888">
        <v>-383.49900000000002</v>
      </c>
      <c r="F888">
        <v>-90.830699999999993</v>
      </c>
      <c r="G888">
        <v>28.827200000000001</v>
      </c>
      <c r="H888">
        <v>11.8194</v>
      </c>
      <c r="I888" t="e">
        <f>IF(AND(Tabelle13[[#This Row],[AreaPx]]&gt;0,NOT(Tabelle13[[#This Row],[AreaPx]]="inf")),Tabelle13[[#This Row],[AreaPx]], NA())</f>
        <v>#N/A</v>
      </c>
      <c r="J888">
        <v>0</v>
      </c>
      <c r="K888">
        <v>0</v>
      </c>
      <c r="L888">
        <v>0</v>
      </c>
      <c r="M888">
        <v>20.2013</v>
      </c>
      <c r="N888">
        <v>0</v>
      </c>
      <c r="O888">
        <f>Tabelle13[[#This Row],[Roll]]-+Tabelle13[[#This Row],[Pitch]]</f>
        <v>-17.007800000000003</v>
      </c>
      <c r="P888">
        <f>SQRT(Tabelle13[[#This Row],[X]]^2 + Tabelle13[[#This Row],[Y]]^2 +Tabelle13[[#This Row],[Z]]^2)</f>
        <v>406.24590153611399</v>
      </c>
      <c r="Q888">
        <v>-249.52</v>
      </c>
      <c r="R888">
        <v>19.236499999999999</v>
      </c>
      <c r="S888">
        <v>-153.66900000000001</v>
      </c>
      <c r="T888">
        <v>89.169300000000007</v>
      </c>
      <c r="U888">
        <v>-28.827200000000001</v>
      </c>
      <c r="V888">
        <v>-11.8194</v>
      </c>
    </row>
    <row r="889" spans="1:22">
      <c r="A889">
        <v>18404</v>
      </c>
      <c r="B889">
        <v>0</v>
      </c>
      <c r="C889">
        <v>121.53700000000001</v>
      </c>
      <c r="D889">
        <v>-56.506700000000002</v>
      </c>
      <c r="E889">
        <v>-383.49900000000002</v>
      </c>
      <c r="F889">
        <v>-90.830699999999993</v>
      </c>
      <c r="G889">
        <v>28.827200000000001</v>
      </c>
      <c r="H889">
        <v>11.8194</v>
      </c>
      <c r="I889" t="e">
        <f>IF(AND(Tabelle13[[#This Row],[AreaPx]]&gt;0,NOT(Tabelle13[[#This Row],[AreaPx]]="inf")),Tabelle13[[#This Row],[AreaPx]], NA())</f>
        <v>#N/A</v>
      </c>
      <c r="J889">
        <v>0</v>
      </c>
      <c r="K889">
        <v>0</v>
      </c>
      <c r="L889">
        <v>0</v>
      </c>
      <c r="M889">
        <v>20.2013</v>
      </c>
      <c r="N889">
        <v>0</v>
      </c>
      <c r="O889">
        <f>Tabelle13[[#This Row],[Roll]]-+Tabelle13[[#This Row],[Pitch]]</f>
        <v>-17.007800000000003</v>
      </c>
      <c r="P889">
        <f>SQRT(Tabelle13[[#This Row],[X]]^2 + Tabelle13[[#This Row],[Y]]^2 +Tabelle13[[#This Row],[Z]]^2)</f>
        <v>406.24590153611399</v>
      </c>
      <c r="Q889">
        <v>-249.52</v>
      </c>
      <c r="R889">
        <v>19.236499999999999</v>
      </c>
      <c r="S889">
        <v>-153.66900000000001</v>
      </c>
      <c r="T889">
        <v>89.169300000000007</v>
      </c>
      <c r="U889">
        <v>-28.827200000000001</v>
      </c>
      <c r="V889">
        <v>-11.8194</v>
      </c>
    </row>
    <row r="890" spans="1:22">
      <c r="A890">
        <v>18421</v>
      </c>
      <c r="B890">
        <v>0</v>
      </c>
      <c r="C890">
        <v>121.53700000000001</v>
      </c>
      <c r="D890">
        <v>-56.506700000000002</v>
      </c>
      <c r="E890">
        <v>-383.49900000000002</v>
      </c>
      <c r="F890">
        <v>-90.830699999999993</v>
      </c>
      <c r="G890">
        <v>28.827200000000001</v>
      </c>
      <c r="H890">
        <v>11.8194</v>
      </c>
      <c r="I890" t="e">
        <f>IF(AND(Tabelle13[[#This Row],[AreaPx]]&gt;0,NOT(Tabelle13[[#This Row],[AreaPx]]="inf")),Tabelle13[[#This Row],[AreaPx]], NA())</f>
        <v>#N/A</v>
      </c>
      <c r="J890">
        <v>0</v>
      </c>
      <c r="K890">
        <v>0</v>
      </c>
      <c r="L890">
        <v>0</v>
      </c>
      <c r="M890">
        <v>20.2013</v>
      </c>
      <c r="N890">
        <v>0</v>
      </c>
      <c r="O890">
        <f>Tabelle13[[#This Row],[Roll]]-+Tabelle13[[#This Row],[Pitch]]</f>
        <v>-17.007800000000003</v>
      </c>
      <c r="P890">
        <f>SQRT(Tabelle13[[#This Row],[X]]^2 + Tabelle13[[#This Row],[Y]]^2 +Tabelle13[[#This Row],[Z]]^2)</f>
        <v>406.24590153611399</v>
      </c>
      <c r="Q890">
        <v>-249.52</v>
      </c>
      <c r="R890">
        <v>19.236499999999999</v>
      </c>
      <c r="S890">
        <v>-153.66900000000001</v>
      </c>
      <c r="T890">
        <v>89.169300000000007</v>
      </c>
      <c r="U890">
        <v>-28.827200000000001</v>
      </c>
      <c r="V890">
        <v>-11.8194</v>
      </c>
    </row>
    <row r="891" spans="1:22">
      <c r="A891">
        <v>18451</v>
      </c>
      <c r="B891">
        <v>0</v>
      </c>
      <c r="C891">
        <v>121.53700000000001</v>
      </c>
      <c r="D891">
        <v>-56.506700000000002</v>
      </c>
      <c r="E891">
        <v>-383.49900000000002</v>
      </c>
      <c r="F891">
        <v>-90.830699999999993</v>
      </c>
      <c r="G891">
        <v>28.827200000000001</v>
      </c>
      <c r="H891">
        <v>11.8194</v>
      </c>
      <c r="I891" t="e">
        <f>IF(AND(Tabelle13[[#This Row],[AreaPx]]&gt;0,NOT(Tabelle13[[#This Row],[AreaPx]]="inf")),Tabelle13[[#This Row],[AreaPx]], NA())</f>
        <v>#N/A</v>
      </c>
      <c r="J891">
        <v>0</v>
      </c>
      <c r="K891">
        <v>0</v>
      </c>
      <c r="L891">
        <v>0</v>
      </c>
      <c r="M891">
        <v>20.2013</v>
      </c>
      <c r="N891">
        <v>0</v>
      </c>
      <c r="O891">
        <f>Tabelle13[[#This Row],[Roll]]-+Tabelle13[[#This Row],[Pitch]]</f>
        <v>-17.007800000000003</v>
      </c>
      <c r="P891">
        <f>SQRT(Tabelle13[[#This Row],[X]]^2 + Tabelle13[[#This Row],[Y]]^2 +Tabelle13[[#This Row],[Z]]^2)</f>
        <v>406.24590153611399</v>
      </c>
      <c r="Q891">
        <v>-249.52</v>
      </c>
      <c r="R891">
        <v>19.236499999999999</v>
      </c>
      <c r="S891">
        <v>-153.66900000000001</v>
      </c>
      <c r="T891">
        <v>89.169300000000007</v>
      </c>
      <c r="U891">
        <v>-28.827200000000001</v>
      </c>
      <c r="V891">
        <v>-11.8194</v>
      </c>
    </row>
    <row r="892" spans="1:22">
      <c r="A892">
        <v>18477</v>
      </c>
      <c r="B892">
        <v>0</v>
      </c>
      <c r="C892">
        <v>121.53700000000001</v>
      </c>
      <c r="D892">
        <v>-56.506700000000002</v>
      </c>
      <c r="E892">
        <v>-383.49900000000002</v>
      </c>
      <c r="F892">
        <v>-90.830699999999993</v>
      </c>
      <c r="G892">
        <v>28.827200000000001</v>
      </c>
      <c r="H892">
        <v>11.8194</v>
      </c>
      <c r="I892" t="e">
        <f>IF(AND(Tabelle13[[#This Row],[AreaPx]]&gt;0,NOT(Tabelle13[[#This Row],[AreaPx]]="inf")),Tabelle13[[#This Row],[AreaPx]], NA())</f>
        <v>#N/A</v>
      </c>
      <c r="J892">
        <v>0</v>
      </c>
      <c r="K892">
        <v>0</v>
      </c>
      <c r="L892">
        <v>0</v>
      </c>
      <c r="M892">
        <v>20.2013</v>
      </c>
      <c r="N892">
        <v>0</v>
      </c>
      <c r="O892">
        <f>Tabelle13[[#This Row],[Roll]]-+Tabelle13[[#This Row],[Pitch]]</f>
        <v>-17.007800000000003</v>
      </c>
      <c r="P892">
        <f>SQRT(Tabelle13[[#This Row],[X]]^2 + Tabelle13[[#This Row],[Y]]^2 +Tabelle13[[#This Row],[Z]]^2)</f>
        <v>406.24590153611399</v>
      </c>
      <c r="Q892">
        <v>-249.52</v>
      </c>
      <c r="R892">
        <v>19.236499999999999</v>
      </c>
      <c r="S892">
        <v>-153.66900000000001</v>
      </c>
      <c r="T892">
        <v>89.169300000000007</v>
      </c>
      <c r="U892">
        <v>-28.827200000000001</v>
      </c>
      <c r="V892">
        <v>-11.8194</v>
      </c>
    </row>
    <row r="893" spans="1:22">
      <c r="A893">
        <v>18497</v>
      </c>
      <c r="B893">
        <v>0</v>
      </c>
      <c r="C893">
        <v>121.53700000000001</v>
      </c>
      <c r="D893">
        <v>-56.506700000000002</v>
      </c>
      <c r="E893">
        <v>-383.49900000000002</v>
      </c>
      <c r="F893">
        <v>-90.830699999999993</v>
      </c>
      <c r="G893">
        <v>28.827200000000001</v>
      </c>
      <c r="H893">
        <v>11.8194</v>
      </c>
      <c r="I893" t="e">
        <f>IF(AND(Tabelle13[[#This Row],[AreaPx]]&gt;0,NOT(Tabelle13[[#This Row],[AreaPx]]="inf")),Tabelle13[[#This Row],[AreaPx]], NA())</f>
        <v>#N/A</v>
      </c>
      <c r="J893">
        <v>0</v>
      </c>
      <c r="K893">
        <v>0</v>
      </c>
      <c r="L893">
        <v>0</v>
      </c>
      <c r="M893">
        <v>20.2013</v>
      </c>
      <c r="N893">
        <v>0</v>
      </c>
      <c r="O893">
        <f>Tabelle13[[#This Row],[Roll]]-+Tabelle13[[#This Row],[Pitch]]</f>
        <v>-17.007800000000003</v>
      </c>
      <c r="P893">
        <f>SQRT(Tabelle13[[#This Row],[X]]^2 + Tabelle13[[#This Row],[Y]]^2 +Tabelle13[[#This Row],[Z]]^2)</f>
        <v>406.24590153611399</v>
      </c>
      <c r="Q893">
        <v>-249.52</v>
      </c>
      <c r="R893">
        <v>19.236499999999999</v>
      </c>
      <c r="S893">
        <v>-153.66900000000001</v>
      </c>
      <c r="T893">
        <v>89.169300000000007</v>
      </c>
      <c r="U893">
        <v>-28.827200000000001</v>
      </c>
      <c r="V893">
        <v>-11.8194</v>
      </c>
    </row>
    <row r="894" spans="1:22">
      <c r="A894">
        <v>18508</v>
      </c>
      <c r="B894">
        <v>0</v>
      </c>
      <c r="C894">
        <v>121.53700000000001</v>
      </c>
      <c r="D894">
        <v>-56.506700000000002</v>
      </c>
      <c r="E894">
        <v>-383.49900000000002</v>
      </c>
      <c r="F894">
        <v>-90.830699999999993</v>
      </c>
      <c r="G894">
        <v>28.827200000000001</v>
      </c>
      <c r="H894">
        <v>11.8194</v>
      </c>
      <c r="I894" t="e">
        <f>IF(AND(Tabelle13[[#This Row],[AreaPx]]&gt;0,NOT(Tabelle13[[#This Row],[AreaPx]]="inf")),Tabelle13[[#This Row],[AreaPx]], NA())</f>
        <v>#N/A</v>
      </c>
      <c r="J894">
        <v>0</v>
      </c>
      <c r="K894">
        <v>0</v>
      </c>
      <c r="L894">
        <v>0</v>
      </c>
      <c r="M894">
        <v>20.2013</v>
      </c>
      <c r="N894">
        <v>0</v>
      </c>
      <c r="O894">
        <f>Tabelle13[[#This Row],[Roll]]-+Tabelle13[[#This Row],[Pitch]]</f>
        <v>-17.007800000000003</v>
      </c>
      <c r="P894">
        <f>SQRT(Tabelle13[[#This Row],[X]]^2 + Tabelle13[[#This Row],[Y]]^2 +Tabelle13[[#This Row],[Z]]^2)</f>
        <v>406.24590153611399</v>
      </c>
      <c r="Q894">
        <v>-249.52</v>
      </c>
      <c r="R894">
        <v>19.236499999999999</v>
      </c>
      <c r="S894">
        <v>-153.66900000000001</v>
      </c>
      <c r="T894">
        <v>89.169300000000007</v>
      </c>
      <c r="U894">
        <v>-28.827200000000001</v>
      </c>
      <c r="V894">
        <v>-11.8194</v>
      </c>
    </row>
    <row r="895" spans="1:22">
      <c r="A895">
        <v>18535</v>
      </c>
      <c r="B895">
        <v>0</v>
      </c>
      <c r="C895">
        <v>121.53700000000001</v>
      </c>
      <c r="D895">
        <v>-56.506700000000002</v>
      </c>
      <c r="E895">
        <v>-383.49900000000002</v>
      </c>
      <c r="F895">
        <v>-90.830699999999993</v>
      </c>
      <c r="G895">
        <v>28.827200000000001</v>
      </c>
      <c r="H895">
        <v>11.8194</v>
      </c>
      <c r="I895" t="e">
        <f>IF(AND(Tabelle13[[#This Row],[AreaPx]]&gt;0,NOT(Tabelle13[[#This Row],[AreaPx]]="inf")),Tabelle13[[#This Row],[AreaPx]], NA())</f>
        <v>#N/A</v>
      </c>
      <c r="J895">
        <v>0</v>
      </c>
      <c r="K895">
        <v>0</v>
      </c>
      <c r="L895">
        <v>0</v>
      </c>
      <c r="M895">
        <v>20.2013</v>
      </c>
      <c r="N895">
        <v>0</v>
      </c>
      <c r="O895">
        <f>Tabelle13[[#This Row],[Roll]]-+Tabelle13[[#This Row],[Pitch]]</f>
        <v>-17.007800000000003</v>
      </c>
      <c r="P895">
        <f>SQRT(Tabelle13[[#This Row],[X]]^2 + Tabelle13[[#This Row],[Y]]^2 +Tabelle13[[#This Row],[Z]]^2)</f>
        <v>406.24590153611399</v>
      </c>
      <c r="Q895">
        <v>-249.52</v>
      </c>
      <c r="R895">
        <v>19.236499999999999</v>
      </c>
      <c r="S895">
        <v>-153.66900000000001</v>
      </c>
      <c r="T895">
        <v>89.169300000000007</v>
      </c>
      <c r="U895">
        <v>-28.827200000000001</v>
      </c>
      <c r="V895">
        <v>-11.8194</v>
      </c>
    </row>
    <row r="896" spans="1:22">
      <c r="A896">
        <v>18548</v>
      </c>
      <c r="B896">
        <v>0</v>
      </c>
      <c r="C896">
        <v>121.53700000000001</v>
      </c>
      <c r="D896">
        <v>-56.506700000000002</v>
      </c>
      <c r="E896">
        <v>-383.49900000000002</v>
      </c>
      <c r="F896">
        <v>-90.830699999999993</v>
      </c>
      <c r="G896">
        <v>28.827200000000001</v>
      </c>
      <c r="H896">
        <v>11.8194</v>
      </c>
      <c r="I896" t="e">
        <f>IF(AND(Tabelle13[[#This Row],[AreaPx]]&gt;0,NOT(Tabelle13[[#This Row],[AreaPx]]="inf")),Tabelle13[[#This Row],[AreaPx]], NA())</f>
        <v>#N/A</v>
      </c>
      <c r="J896">
        <v>0</v>
      </c>
      <c r="K896">
        <v>0</v>
      </c>
      <c r="L896">
        <v>0</v>
      </c>
      <c r="M896">
        <v>20.2013</v>
      </c>
      <c r="N896">
        <v>0</v>
      </c>
      <c r="O896">
        <f>Tabelle13[[#This Row],[Roll]]-+Tabelle13[[#This Row],[Pitch]]</f>
        <v>-17.007800000000003</v>
      </c>
      <c r="P896">
        <f>SQRT(Tabelle13[[#This Row],[X]]^2 + Tabelle13[[#This Row],[Y]]^2 +Tabelle13[[#This Row],[Z]]^2)</f>
        <v>406.24590153611399</v>
      </c>
      <c r="Q896">
        <v>-249.52</v>
      </c>
      <c r="R896">
        <v>19.236499999999999</v>
      </c>
      <c r="S896">
        <v>-153.66900000000001</v>
      </c>
      <c r="T896">
        <v>89.169300000000007</v>
      </c>
      <c r="U896">
        <v>-28.827200000000001</v>
      </c>
      <c r="V896">
        <v>-11.8194</v>
      </c>
    </row>
    <row r="897" spans="1:22">
      <c r="A897">
        <v>18577</v>
      </c>
      <c r="B897">
        <v>0</v>
      </c>
      <c r="C897">
        <v>121.53700000000001</v>
      </c>
      <c r="D897">
        <v>-56.506700000000002</v>
      </c>
      <c r="E897">
        <v>-383.49900000000002</v>
      </c>
      <c r="F897">
        <v>-90.830699999999993</v>
      </c>
      <c r="G897">
        <v>28.827200000000001</v>
      </c>
      <c r="H897">
        <v>11.8194</v>
      </c>
      <c r="I897" t="e">
        <f>IF(AND(Tabelle13[[#This Row],[AreaPx]]&gt;0,NOT(Tabelle13[[#This Row],[AreaPx]]="inf")),Tabelle13[[#This Row],[AreaPx]], NA())</f>
        <v>#N/A</v>
      </c>
      <c r="J897">
        <v>0</v>
      </c>
      <c r="K897">
        <v>0</v>
      </c>
      <c r="L897">
        <v>0</v>
      </c>
      <c r="M897">
        <v>20.2013</v>
      </c>
      <c r="N897">
        <v>0</v>
      </c>
      <c r="O897">
        <f>Tabelle13[[#This Row],[Roll]]-+Tabelle13[[#This Row],[Pitch]]</f>
        <v>-17.007800000000003</v>
      </c>
      <c r="P897">
        <f>SQRT(Tabelle13[[#This Row],[X]]^2 + Tabelle13[[#This Row],[Y]]^2 +Tabelle13[[#This Row],[Z]]^2)</f>
        <v>406.24590153611399</v>
      </c>
      <c r="Q897">
        <v>-249.52</v>
      </c>
      <c r="R897">
        <v>19.236499999999999</v>
      </c>
      <c r="S897">
        <v>-153.66900000000001</v>
      </c>
      <c r="T897">
        <v>89.169300000000007</v>
      </c>
      <c r="U897">
        <v>-28.827200000000001</v>
      </c>
      <c r="V897">
        <v>-11.8194</v>
      </c>
    </row>
    <row r="898" spans="1:22">
      <c r="A898">
        <v>18606</v>
      </c>
      <c r="B898">
        <v>0</v>
      </c>
      <c r="C898">
        <v>121.53700000000001</v>
      </c>
      <c r="D898">
        <v>-56.506700000000002</v>
      </c>
      <c r="E898">
        <v>-383.49900000000002</v>
      </c>
      <c r="F898">
        <v>-90.830699999999993</v>
      </c>
      <c r="G898">
        <v>28.827200000000001</v>
      </c>
      <c r="H898">
        <v>11.8194</v>
      </c>
      <c r="I898" t="e">
        <f>IF(AND(Tabelle13[[#This Row],[AreaPx]]&gt;0,NOT(Tabelle13[[#This Row],[AreaPx]]="inf")),Tabelle13[[#This Row],[AreaPx]], NA())</f>
        <v>#N/A</v>
      </c>
      <c r="J898">
        <v>0</v>
      </c>
      <c r="K898">
        <v>0</v>
      </c>
      <c r="L898">
        <v>0</v>
      </c>
      <c r="M898">
        <v>20.2013</v>
      </c>
      <c r="N898">
        <v>0</v>
      </c>
      <c r="O898">
        <f>Tabelle13[[#This Row],[Roll]]-+Tabelle13[[#This Row],[Pitch]]</f>
        <v>-17.007800000000003</v>
      </c>
      <c r="P898">
        <f>SQRT(Tabelle13[[#This Row],[X]]^2 + Tabelle13[[#This Row],[Y]]^2 +Tabelle13[[#This Row],[Z]]^2)</f>
        <v>406.24590153611399</v>
      </c>
      <c r="Q898">
        <v>-249.52</v>
      </c>
      <c r="R898">
        <v>19.236499999999999</v>
      </c>
      <c r="S898">
        <v>-153.66900000000001</v>
      </c>
      <c r="T898">
        <v>89.169300000000007</v>
      </c>
      <c r="U898">
        <v>-28.827200000000001</v>
      </c>
      <c r="V898">
        <v>-11.8194</v>
      </c>
    </row>
    <row r="899" spans="1:22">
      <c r="A899">
        <v>18631</v>
      </c>
      <c r="B899">
        <v>0</v>
      </c>
      <c r="C899">
        <v>121.53700000000001</v>
      </c>
      <c r="D899">
        <v>-56.506700000000002</v>
      </c>
      <c r="E899">
        <v>-383.49900000000002</v>
      </c>
      <c r="F899">
        <v>-90.830699999999993</v>
      </c>
      <c r="G899">
        <v>28.827200000000001</v>
      </c>
      <c r="H899">
        <v>11.8194</v>
      </c>
      <c r="I899" t="e">
        <f>IF(AND(Tabelle13[[#This Row],[AreaPx]]&gt;0,NOT(Tabelle13[[#This Row],[AreaPx]]="inf")),Tabelle13[[#This Row],[AreaPx]], NA())</f>
        <v>#N/A</v>
      </c>
      <c r="J899">
        <v>0</v>
      </c>
      <c r="K899">
        <v>0</v>
      </c>
      <c r="L899">
        <v>0</v>
      </c>
      <c r="M899">
        <v>20.2013</v>
      </c>
      <c r="N899">
        <v>0</v>
      </c>
      <c r="O899">
        <f>Tabelle13[[#This Row],[Roll]]-+Tabelle13[[#This Row],[Pitch]]</f>
        <v>-17.007800000000003</v>
      </c>
      <c r="P899">
        <f>SQRT(Tabelle13[[#This Row],[X]]^2 + Tabelle13[[#This Row],[Y]]^2 +Tabelle13[[#This Row],[Z]]^2)</f>
        <v>406.24590153611399</v>
      </c>
      <c r="Q899">
        <v>-249.52</v>
      </c>
      <c r="R899">
        <v>19.236499999999999</v>
      </c>
      <c r="S899">
        <v>-153.66900000000001</v>
      </c>
      <c r="T899">
        <v>89.169300000000007</v>
      </c>
      <c r="U899">
        <v>-28.827200000000001</v>
      </c>
      <c r="V899">
        <v>-11.8194</v>
      </c>
    </row>
    <row r="900" spans="1:22">
      <c r="A900">
        <v>18645</v>
      </c>
      <c r="B900">
        <v>0</v>
      </c>
      <c r="C900">
        <v>121.53700000000001</v>
      </c>
      <c r="D900">
        <v>-56.506700000000002</v>
      </c>
      <c r="E900">
        <v>-383.49900000000002</v>
      </c>
      <c r="F900">
        <v>-90.830699999999993</v>
      </c>
      <c r="G900">
        <v>28.827200000000001</v>
      </c>
      <c r="H900">
        <v>11.8194</v>
      </c>
      <c r="I900" t="e">
        <f>IF(AND(Tabelle13[[#This Row],[AreaPx]]&gt;0,NOT(Tabelle13[[#This Row],[AreaPx]]="inf")),Tabelle13[[#This Row],[AreaPx]], NA())</f>
        <v>#N/A</v>
      </c>
      <c r="J900">
        <v>0</v>
      </c>
      <c r="K900">
        <v>0</v>
      </c>
      <c r="L900">
        <v>0</v>
      </c>
      <c r="M900">
        <v>20.2013</v>
      </c>
      <c r="N900">
        <v>0</v>
      </c>
      <c r="O900">
        <f>Tabelle13[[#This Row],[Roll]]-+Tabelle13[[#This Row],[Pitch]]</f>
        <v>-17.007800000000003</v>
      </c>
      <c r="P900">
        <f>SQRT(Tabelle13[[#This Row],[X]]^2 + Tabelle13[[#This Row],[Y]]^2 +Tabelle13[[#This Row],[Z]]^2)</f>
        <v>406.24590153611399</v>
      </c>
      <c r="Q900">
        <v>-249.52</v>
      </c>
      <c r="R900">
        <v>19.236499999999999</v>
      </c>
      <c r="S900">
        <v>-153.66900000000001</v>
      </c>
      <c r="T900">
        <v>89.169300000000007</v>
      </c>
      <c r="U900">
        <v>-28.827200000000001</v>
      </c>
      <c r="V900">
        <v>-11.8194</v>
      </c>
    </row>
    <row r="901" spans="1:22">
      <c r="A901">
        <v>18667</v>
      </c>
      <c r="B901">
        <v>0</v>
      </c>
      <c r="C901">
        <v>121.53700000000001</v>
      </c>
      <c r="D901">
        <v>-56.506700000000002</v>
      </c>
      <c r="E901">
        <v>-383.49900000000002</v>
      </c>
      <c r="F901">
        <v>-90.830699999999993</v>
      </c>
      <c r="G901">
        <v>28.827200000000001</v>
      </c>
      <c r="H901">
        <v>11.8194</v>
      </c>
      <c r="I901" t="e">
        <f>IF(AND(Tabelle13[[#This Row],[AreaPx]]&gt;0,NOT(Tabelle13[[#This Row],[AreaPx]]="inf")),Tabelle13[[#This Row],[AreaPx]], NA())</f>
        <v>#N/A</v>
      </c>
      <c r="J901">
        <v>0</v>
      </c>
      <c r="K901">
        <v>0</v>
      </c>
      <c r="L901">
        <v>0</v>
      </c>
      <c r="M901">
        <v>20.2013</v>
      </c>
      <c r="N901">
        <v>0</v>
      </c>
      <c r="O901">
        <f>Tabelle13[[#This Row],[Roll]]-+Tabelle13[[#This Row],[Pitch]]</f>
        <v>-17.007800000000003</v>
      </c>
      <c r="P901">
        <f>SQRT(Tabelle13[[#This Row],[X]]^2 + Tabelle13[[#This Row],[Y]]^2 +Tabelle13[[#This Row],[Z]]^2)</f>
        <v>406.24590153611399</v>
      </c>
      <c r="Q901">
        <v>-249.52</v>
      </c>
      <c r="R901">
        <v>19.236499999999999</v>
      </c>
      <c r="S901">
        <v>-153.66900000000001</v>
      </c>
      <c r="T901">
        <v>89.169300000000007</v>
      </c>
      <c r="U901">
        <v>-28.827200000000001</v>
      </c>
      <c r="V901">
        <v>-11.8194</v>
      </c>
    </row>
    <row r="902" spans="1:22">
      <c r="A902">
        <v>18678</v>
      </c>
      <c r="B902">
        <v>0</v>
      </c>
      <c r="C902">
        <v>121.53700000000001</v>
      </c>
      <c r="D902">
        <v>-56.506700000000002</v>
      </c>
      <c r="E902">
        <v>-383.49900000000002</v>
      </c>
      <c r="F902">
        <v>-90.830699999999993</v>
      </c>
      <c r="G902">
        <v>28.827200000000001</v>
      </c>
      <c r="H902">
        <v>11.8194</v>
      </c>
      <c r="I902" t="e">
        <f>IF(AND(Tabelle13[[#This Row],[AreaPx]]&gt;0,NOT(Tabelle13[[#This Row],[AreaPx]]="inf")),Tabelle13[[#This Row],[AreaPx]], NA())</f>
        <v>#N/A</v>
      </c>
      <c r="J902">
        <v>0</v>
      </c>
      <c r="K902">
        <v>0</v>
      </c>
      <c r="L902">
        <v>0</v>
      </c>
      <c r="M902">
        <v>20.2013</v>
      </c>
      <c r="N902">
        <v>0</v>
      </c>
      <c r="O902">
        <f>Tabelle13[[#This Row],[Roll]]-+Tabelle13[[#This Row],[Pitch]]</f>
        <v>-17.007800000000003</v>
      </c>
      <c r="P902">
        <f>SQRT(Tabelle13[[#This Row],[X]]^2 + Tabelle13[[#This Row],[Y]]^2 +Tabelle13[[#This Row],[Z]]^2)</f>
        <v>406.24590153611399</v>
      </c>
      <c r="Q902">
        <v>-249.52</v>
      </c>
      <c r="R902">
        <v>19.236499999999999</v>
      </c>
      <c r="S902">
        <v>-153.66900000000001</v>
      </c>
      <c r="T902">
        <v>89.169300000000007</v>
      </c>
      <c r="U902">
        <v>-28.827200000000001</v>
      </c>
      <c r="V902">
        <v>-11.8194</v>
      </c>
    </row>
    <row r="903" spans="1:22">
      <c r="A903">
        <v>18692</v>
      </c>
      <c r="B903">
        <v>0</v>
      </c>
      <c r="C903">
        <v>121.53700000000001</v>
      </c>
      <c r="D903">
        <v>-56.506700000000002</v>
      </c>
      <c r="E903">
        <v>-383.49900000000002</v>
      </c>
      <c r="F903">
        <v>-90.830699999999993</v>
      </c>
      <c r="G903">
        <v>28.827200000000001</v>
      </c>
      <c r="H903">
        <v>11.8194</v>
      </c>
      <c r="I903" t="e">
        <f>IF(AND(Tabelle13[[#This Row],[AreaPx]]&gt;0,NOT(Tabelle13[[#This Row],[AreaPx]]="inf")),Tabelle13[[#This Row],[AreaPx]], NA())</f>
        <v>#N/A</v>
      </c>
      <c r="J903">
        <v>0</v>
      </c>
      <c r="K903">
        <v>0</v>
      </c>
      <c r="L903">
        <v>0</v>
      </c>
      <c r="M903">
        <v>20.2013</v>
      </c>
      <c r="N903">
        <v>0</v>
      </c>
      <c r="O903">
        <f>Tabelle13[[#This Row],[Roll]]-+Tabelle13[[#This Row],[Pitch]]</f>
        <v>-17.007800000000003</v>
      </c>
      <c r="P903">
        <f>SQRT(Tabelle13[[#This Row],[X]]^2 + Tabelle13[[#This Row],[Y]]^2 +Tabelle13[[#This Row],[Z]]^2)</f>
        <v>406.24590153611399</v>
      </c>
      <c r="Q903">
        <v>-249.52</v>
      </c>
      <c r="R903">
        <v>19.236499999999999</v>
      </c>
      <c r="S903">
        <v>-153.66900000000001</v>
      </c>
      <c r="T903">
        <v>89.169300000000007</v>
      </c>
      <c r="U903">
        <v>-28.827200000000001</v>
      </c>
      <c r="V903">
        <v>-11.8194</v>
      </c>
    </row>
    <row r="904" spans="1:22">
      <c r="A904">
        <v>18705</v>
      </c>
      <c r="B904">
        <v>0</v>
      </c>
      <c r="C904">
        <v>121.53700000000001</v>
      </c>
      <c r="D904">
        <v>-56.506700000000002</v>
      </c>
      <c r="E904">
        <v>-383.49900000000002</v>
      </c>
      <c r="F904">
        <v>-90.830699999999993</v>
      </c>
      <c r="G904">
        <v>28.827200000000001</v>
      </c>
      <c r="H904">
        <v>11.8194</v>
      </c>
      <c r="I904" t="e">
        <f>IF(AND(Tabelle13[[#This Row],[AreaPx]]&gt;0,NOT(Tabelle13[[#This Row],[AreaPx]]="inf")),Tabelle13[[#This Row],[AreaPx]], NA())</f>
        <v>#N/A</v>
      </c>
      <c r="J904">
        <v>0</v>
      </c>
      <c r="K904">
        <v>0</v>
      </c>
      <c r="L904">
        <v>0</v>
      </c>
      <c r="M904">
        <v>20.2013</v>
      </c>
      <c r="N904">
        <v>0</v>
      </c>
      <c r="O904">
        <f>Tabelle13[[#This Row],[Roll]]-+Tabelle13[[#This Row],[Pitch]]</f>
        <v>-17.007800000000003</v>
      </c>
      <c r="P904">
        <f>SQRT(Tabelle13[[#This Row],[X]]^2 + Tabelle13[[#This Row],[Y]]^2 +Tabelle13[[#This Row],[Z]]^2)</f>
        <v>406.24590153611399</v>
      </c>
      <c r="Q904">
        <v>-249.52</v>
      </c>
      <c r="R904">
        <v>19.236499999999999</v>
      </c>
      <c r="S904">
        <v>-153.66900000000001</v>
      </c>
      <c r="T904">
        <v>89.169300000000007</v>
      </c>
      <c r="U904">
        <v>-28.827200000000001</v>
      </c>
      <c r="V904">
        <v>-11.8194</v>
      </c>
    </row>
    <row r="905" spans="1:22">
      <c r="A905">
        <v>18712</v>
      </c>
      <c r="B905">
        <v>0</v>
      </c>
      <c r="C905">
        <v>121.53700000000001</v>
      </c>
      <c r="D905">
        <v>-56.506700000000002</v>
      </c>
      <c r="E905">
        <v>-383.49900000000002</v>
      </c>
      <c r="F905">
        <v>-90.830699999999993</v>
      </c>
      <c r="G905">
        <v>28.827200000000001</v>
      </c>
      <c r="H905">
        <v>11.8194</v>
      </c>
      <c r="I905" t="e">
        <f>IF(AND(Tabelle13[[#This Row],[AreaPx]]&gt;0,NOT(Tabelle13[[#This Row],[AreaPx]]="inf")),Tabelle13[[#This Row],[AreaPx]], NA())</f>
        <v>#N/A</v>
      </c>
      <c r="J905">
        <v>0</v>
      </c>
      <c r="K905">
        <v>0</v>
      </c>
      <c r="L905">
        <v>0</v>
      </c>
      <c r="M905">
        <v>20.2013</v>
      </c>
      <c r="N905">
        <v>0</v>
      </c>
      <c r="O905">
        <f>Tabelle13[[#This Row],[Roll]]-+Tabelle13[[#This Row],[Pitch]]</f>
        <v>-17.007800000000003</v>
      </c>
      <c r="P905">
        <f>SQRT(Tabelle13[[#This Row],[X]]^2 + Tabelle13[[#This Row],[Y]]^2 +Tabelle13[[#This Row],[Z]]^2)</f>
        <v>406.24590153611399</v>
      </c>
      <c r="Q905">
        <v>-249.52</v>
      </c>
      <c r="R905">
        <v>19.236499999999999</v>
      </c>
      <c r="S905">
        <v>-153.66900000000001</v>
      </c>
      <c r="T905">
        <v>89.169300000000007</v>
      </c>
      <c r="U905">
        <v>-28.827200000000001</v>
      </c>
      <c r="V905">
        <v>-11.8194</v>
      </c>
    </row>
    <row r="906" spans="1:22">
      <c r="A906">
        <v>18740</v>
      </c>
      <c r="B906">
        <v>0</v>
      </c>
      <c r="C906">
        <v>121.53700000000001</v>
      </c>
      <c r="D906">
        <v>-56.506700000000002</v>
      </c>
      <c r="E906">
        <v>-383.49900000000002</v>
      </c>
      <c r="F906">
        <v>-90.830699999999993</v>
      </c>
      <c r="G906">
        <v>28.827200000000001</v>
      </c>
      <c r="H906">
        <v>11.8194</v>
      </c>
      <c r="I906" t="e">
        <f>IF(AND(Tabelle13[[#This Row],[AreaPx]]&gt;0,NOT(Tabelle13[[#This Row],[AreaPx]]="inf")),Tabelle13[[#This Row],[AreaPx]], NA())</f>
        <v>#N/A</v>
      </c>
      <c r="J906">
        <v>0</v>
      </c>
      <c r="K906">
        <v>0</v>
      </c>
      <c r="L906">
        <v>0</v>
      </c>
      <c r="M906">
        <v>20.2013</v>
      </c>
      <c r="N906">
        <v>0</v>
      </c>
      <c r="O906">
        <f>Tabelle13[[#This Row],[Roll]]-+Tabelle13[[#This Row],[Pitch]]</f>
        <v>-17.007800000000003</v>
      </c>
      <c r="P906">
        <f>SQRT(Tabelle13[[#This Row],[X]]^2 + Tabelle13[[#This Row],[Y]]^2 +Tabelle13[[#This Row],[Z]]^2)</f>
        <v>406.24590153611399</v>
      </c>
      <c r="Q906">
        <v>-249.52</v>
      </c>
      <c r="R906">
        <v>19.236499999999999</v>
      </c>
      <c r="S906">
        <v>-153.66900000000001</v>
      </c>
      <c r="T906">
        <v>89.169300000000007</v>
      </c>
      <c r="U906">
        <v>-28.827200000000001</v>
      </c>
      <c r="V906">
        <v>-11.8194</v>
      </c>
    </row>
    <row r="907" spans="1:22">
      <c r="A907">
        <v>18766</v>
      </c>
      <c r="B907">
        <v>0</v>
      </c>
      <c r="C907">
        <v>121.53700000000001</v>
      </c>
      <c r="D907">
        <v>-56.506700000000002</v>
      </c>
      <c r="E907">
        <v>-383.49900000000002</v>
      </c>
      <c r="F907">
        <v>-90.830699999999993</v>
      </c>
      <c r="G907">
        <v>28.827200000000001</v>
      </c>
      <c r="H907">
        <v>11.8194</v>
      </c>
      <c r="I907" t="e">
        <f>IF(AND(Tabelle13[[#This Row],[AreaPx]]&gt;0,NOT(Tabelle13[[#This Row],[AreaPx]]="inf")),Tabelle13[[#This Row],[AreaPx]], NA())</f>
        <v>#N/A</v>
      </c>
      <c r="J907">
        <v>0</v>
      </c>
      <c r="K907">
        <v>0</v>
      </c>
      <c r="L907">
        <v>0</v>
      </c>
      <c r="M907">
        <v>20.2013</v>
      </c>
      <c r="N907">
        <v>0</v>
      </c>
      <c r="O907">
        <f>Tabelle13[[#This Row],[Roll]]-+Tabelle13[[#This Row],[Pitch]]</f>
        <v>-17.007800000000003</v>
      </c>
      <c r="P907">
        <f>SQRT(Tabelle13[[#This Row],[X]]^2 + Tabelle13[[#This Row],[Y]]^2 +Tabelle13[[#This Row],[Z]]^2)</f>
        <v>406.24590153611399</v>
      </c>
      <c r="Q907">
        <v>-249.52</v>
      </c>
      <c r="R907">
        <v>19.236499999999999</v>
      </c>
      <c r="S907">
        <v>-153.66900000000001</v>
      </c>
      <c r="T907">
        <v>89.169300000000007</v>
      </c>
      <c r="U907">
        <v>-28.827200000000001</v>
      </c>
      <c r="V907">
        <v>-11.8194</v>
      </c>
    </row>
    <row r="908" spans="1:22">
      <c r="A908">
        <v>18774</v>
      </c>
      <c r="B908">
        <v>0</v>
      </c>
      <c r="C908">
        <v>121.53700000000001</v>
      </c>
      <c r="D908">
        <v>-56.506700000000002</v>
      </c>
      <c r="E908">
        <v>-383.49900000000002</v>
      </c>
      <c r="F908">
        <v>-90.830699999999993</v>
      </c>
      <c r="G908">
        <v>28.827200000000001</v>
      </c>
      <c r="H908">
        <v>11.8194</v>
      </c>
      <c r="I908" t="e">
        <f>IF(AND(Tabelle13[[#This Row],[AreaPx]]&gt;0,NOT(Tabelle13[[#This Row],[AreaPx]]="inf")),Tabelle13[[#This Row],[AreaPx]], NA())</f>
        <v>#N/A</v>
      </c>
      <c r="J908">
        <v>0</v>
      </c>
      <c r="K908">
        <v>0</v>
      </c>
      <c r="L908">
        <v>0</v>
      </c>
      <c r="M908">
        <v>20.2013</v>
      </c>
      <c r="N908">
        <v>0</v>
      </c>
      <c r="O908">
        <f>Tabelle13[[#This Row],[Roll]]-+Tabelle13[[#This Row],[Pitch]]</f>
        <v>-17.007800000000003</v>
      </c>
      <c r="P908">
        <f>SQRT(Tabelle13[[#This Row],[X]]^2 + Tabelle13[[#This Row],[Y]]^2 +Tabelle13[[#This Row],[Z]]^2)</f>
        <v>406.24590153611399</v>
      </c>
      <c r="Q908">
        <v>-249.52</v>
      </c>
      <c r="R908">
        <v>19.236499999999999</v>
      </c>
      <c r="S908">
        <v>-153.66900000000001</v>
      </c>
      <c r="T908">
        <v>89.169300000000007</v>
      </c>
      <c r="U908">
        <v>-28.827200000000001</v>
      </c>
      <c r="V908">
        <v>-11.8194</v>
      </c>
    </row>
    <row r="909" spans="1:22">
      <c r="A909">
        <v>18799</v>
      </c>
      <c r="B909">
        <v>0</v>
      </c>
      <c r="C909">
        <v>121.53700000000001</v>
      </c>
      <c r="D909">
        <v>-56.506700000000002</v>
      </c>
      <c r="E909">
        <v>-383.49900000000002</v>
      </c>
      <c r="F909">
        <v>-90.830699999999993</v>
      </c>
      <c r="G909">
        <v>28.827200000000001</v>
      </c>
      <c r="H909">
        <v>11.8194</v>
      </c>
      <c r="I909" t="e">
        <f>IF(AND(Tabelle13[[#This Row],[AreaPx]]&gt;0,NOT(Tabelle13[[#This Row],[AreaPx]]="inf")),Tabelle13[[#This Row],[AreaPx]], NA())</f>
        <v>#N/A</v>
      </c>
      <c r="J909">
        <v>0</v>
      </c>
      <c r="K909">
        <v>0</v>
      </c>
      <c r="L909">
        <v>0</v>
      </c>
      <c r="M909">
        <v>20.2013</v>
      </c>
      <c r="N909">
        <v>0</v>
      </c>
      <c r="O909">
        <f>Tabelle13[[#This Row],[Roll]]-+Tabelle13[[#This Row],[Pitch]]</f>
        <v>-17.007800000000003</v>
      </c>
      <c r="P909">
        <f>SQRT(Tabelle13[[#This Row],[X]]^2 + Tabelle13[[#This Row],[Y]]^2 +Tabelle13[[#This Row],[Z]]^2)</f>
        <v>406.24590153611399</v>
      </c>
      <c r="Q909">
        <v>-249.52</v>
      </c>
      <c r="R909">
        <v>19.236499999999999</v>
      </c>
      <c r="S909">
        <v>-153.66900000000001</v>
      </c>
      <c r="T909">
        <v>89.169300000000007</v>
      </c>
      <c r="U909">
        <v>-28.827200000000001</v>
      </c>
      <c r="V909">
        <v>-11.8194</v>
      </c>
    </row>
    <row r="910" spans="1:22">
      <c r="A910">
        <v>18813</v>
      </c>
      <c r="B910">
        <v>0</v>
      </c>
      <c r="C910">
        <v>121.53700000000001</v>
      </c>
      <c r="D910">
        <v>-56.506700000000002</v>
      </c>
      <c r="E910">
        <v>-383.49900000000002</v>
      </c>
      <c r="F910">
        <v>-90.830699999999993</v>
      </c>
      <c r="G910">
        <v>28.827200000000001</v>
      </c>
      <c r="H910">
        <v>11.8194</v>
      </c>
      <c r="I910" t="e">
        <f>IF(AND(Tabelle13[[#This Row],[AreaPx]]&gt;0,NOT(Tabelle13[[#This Row],[AreaPx]]="inf")),Tabelle13[[#This Row],[AreaPx]], NA())</f>
        <v>#N/A</v>
      </c>
      <c r="J910">
        <v>0</v>
      </c>
      <c r="K910">
        <v>0</v>
      </c>
      <c r="L910">
        <v>0</v>
      </c>
      <c r="M910">
        <v>20.2013</v>
      </c>
      <c r="N910">
        <v>0</v>
      </c>
      <c r="O910">
        <f>Tabelle13[[#This Row],[Roll]]-+Tabelle13[[#This Row],[Pitch]]</f>
        <v>-17.007800000000003</v>
      </c>
      <c r="P910">
        <f>SQRT(Tabelle13[[#This Row],[X]]^2 + Tabelle13[[#This Row],[Y]]^2 +Tabelle13[[#This Row],[Z]]^2)</f>
        <v>406.24590153611399</v>
      </c>
      <c r="Q910">
        <v>-249.52</v>
      </c>
      <c r="R910">
        <v>19.236499999999999</v>
      </c>
      <c r="S910">
        <v>-153.66900000000001</v>
      </c>
      <c r="T910">
        <v>89.169300000000007</v>
      </c>
      <c r="U910">
        <v>-28.827200000000001</v>
      </c>
      <c r="V910">
        <v>-11.8194</v>
      </c>
    </row>
    <row r="911" spans="1:22">
      <c r="A911">
        <v>18835</v>
      </c>
      <c r="B911">
        <v>0</v>
      </c>
      <c r="C911">
        <v>121.53700000000001</v>
      </c>
      <c r="D911">
        <v>-56.506700000000002</v>
      </c>
      <c r="E911">
        <v>-383.49900000000002</v>
      </c>
      <c r="F911">
        <v>-90.830699999999993</v>
      </c>
      <c r="G911">
        <v>28.827200000000001</v>
      </c>
      <c r="H911">
        <v>11.8194</v>
      </c>
      <c r="I911" t="e">
        <f>IF(AND(Tabelle13[[#This Row],[AreaPx]]&gt;0,NOT(Tabelle13[[#This Row],[AreaPx]]="inf")),Tabelle13[[#This Row],[AreaPx]], NA())</f>
        <v>#N/A</v>
      </c>
      <c r="J911">
        <v>0</v>
      </c>
      <c r="K911">
        <v>0</v>
      </c>
      <c r="L911">
        <v>0</v>
      </c>
      <c r="M911">
        <v>20.2013</v>
      </c>
      <c r="N911">
        <v>0</v>
      </c>
      <c r="O911">
        <f>Tabelle13[[#This Row],[Roll]]-+Tabelle13[[#This Row],[Pitch]]</f>
        <v>-17.007800000000003</v>
      </c>
      <c r="P911">
        <f>SQRT(Tabelle13[[#This Row],[X]]^2 + Tabelle13[[#This Row],[Y]]^2 +Tabelle13[[#This Row],[Z]]^2)</f>
        <v>406.24590153611399</v>
      </c>
      <c r="Q911">
        <v>-249.52</v>
      </c>
      <c r="R911">
        <v>19.236499999999999</v>
      </c>
      <c r="S911">
        <v>-153.66900000000001</v>
      </c>
      <c r="T911">
        <v>89.169300000000007</v>
      </c>
      <c r="U911">
        <v>-28.827200000000001</v>
      </c>
      <c r="V911">
        <v>-11.8194</v>
      </c>
    </row>
    <row r="912" spans="1:22">
      <c r="A912">
        <v>18854</v>
      </c>
      <c r="B912">
        <v>0</v>
      </c>
      <c r="C912">
        <v>121.53700000000001</v>
      </c>
      <c r="D912">
        <v>-56.506700000000002</v>
      </c>
      <c r="E912">
        <v>-383.49900000000002</v>
      </c>
      <c r="F912">
        <v>-90.830699999999993</v>
      </c>
      <c r="G912">
        <v>28.827200000000001</v>
      </c>
      <c r="H912">
        <v>11.8194</v>
      </c>
      <c r="I912" t="e">
        <f>IF(AND(Tabelle13[[#This Row],[AreaPx]]&gt;0,NOT(Tabelle13[[#This Row],[AreaPx]]="inf")),Tabelle13[[#This Row],[AreaPx]], NA())</f>
        <v>#N/A</v>
      </c>
      <c r="J912">
        <v>0</v>
      </c>
      <c r="K912">
        <v>0</v>
      </c>
      <c r="L912">
        <v>0</v>
      </c>
      <c r="M912">
        <v>20.2013</v>
      </c>
      <c r="N912">
        <v>0</v>
      </c>
      <c r="O912">
        <f>Tabelle13[[#This Row],[Roll]]-+Tabelle13[[#This Row],[Pitch]]</f>
        <v>-17.007800000000003</v>
      </c>
      <c r="P912">
        <f>SQRT(Tabelle13[[#This Row],[X]]^2 + Tabelle13[[#This Row],[Y]]^2 +Tabelle13[[#This Row],[Z]]^2)</f>
        <v>406.24590153611399</v>
      </c>
      <c r="Q912">
        <v>-249.52</v>
      </c>
      <c r="R912">
        <v>19.236499999999999</v>
      </c>
      <c r="S912">
        <v>-153.66900000000001</v>
      </c>
      <c r="T912">
        <v>89.169300000000007</v>
      </c>
      <c r="U912">
        <v>-28.827200000000001</v>
      </c>
      <c r="V912">
        <v>-11.8194</v>
      </c>
    </row>
    <row r="913" spans="1:22">
      <c r="A913">
        <v>18876</v>
      </c>
      <c r="B913">
        <v>0</v>
      </c>
      <c r="C913">
        <v>121.53700000000001</v>
      </c>
      <c r="D913">
        <v>-56.506700000000002</v>
      </c>
      <c r="E913">
        <v>-383.49900000000002</v>
      </c>
      <c r="F913">
        <v>-90.830699999999993</v>
      </c>
      <c r="G913">
        <v>28.827200000000001</v>
      </c>
      <c r="H913">
        <v>11.8194</v>
      </c>
      <c r="I913" t="e">
        <f>IF(AND(Tabelle13[[#This Row],[AreaPx]]&gt;0,NOT(Tabelle13[[#This Row],[AreaPx]]="inf")),Tabelle13[[#This Row],[AreaPx]], NA())</f>
        <v>#N/A</v>
      </c>
      <c r="J913">
        <v>0</v>
      </c>
      <c r="K913">
        <v>0</v>
      </c>
      <c r="L913">
        <v>0</v>
      </c>
      <c r="M913">
        <v>20.2013</v>
      </c>
      <c r="N913">
        <v>0</v>
      </c>
      <c r="O913">
        <f>Tabelle13[[#This Row],[Roll]]-+Tabelle13[[#This Row],[Pitch]]</f>
        <v>-17.007800000000003</v>
      </c>
      <c r="P913">
        <f>SQRT(Tabelle13[[#This Row],[X]]^2 + Tabelle13[[#This Row],[Y]]^2 +Tabelle13[[#This Row],[Z]]^2)</f>
        <v>406.24590153611399</v>
      </c>
      <c r="Q913">
        <v>-249.52</v>
      </c>
      <c r="R913">
        <v>19.236499999999999</v>
      </c>
      <c r="S913">
        <v>-153.66900000000001</v>
      </c>
      <c r="T913">
        <v>89.169300000000007</v>
      </c>
      <c r="U913">
        <v>-28.827200000000001</v>
      </c>
      <c r="V913">
        <v>-11.8194</v>
      </c>
    </row>
    <row r="914" spans="1:22">
      <c r="A914">
        <v>18896</v>
      </c>
      <c r="B914">
        <v>0</v>
      </c>
      <c r="C914">
        <v>121.53700000000001</v>
      </c>
      <c r="D914">
        <v>-56.506700000000002</v>
      </c>
      <c r="E914">
        <v>-383.49900000000002</v>
      </c>
      <c r="F914">
        <v>-90.830699999999993</v>
      </c>
      <c r="G914">
        <v>28.827200000000001</v>
      </c>
      <c r="H914">
        <v>11.8194</v>
      </c>
      <c r="I914" t="e">
        <f>IF(AND(Tabelle13[[#This Row],[AreaPx]]&gt;0,NOT(Tabelle13[[#This Row],[AreaPx]]="inf")),Tabelle13[[#This Row],[AreaPx]], NA())</f>
        <v>#N/A</v>
      </c>
      <c r="J914">
        <v>0</v>
      </c>
      <c r="K914">
        <v>0</v>
      </c>
      <c r="L914">
        <v>0</v>
      </c>
      <c r="M914">
        <v>20.2013</v>
      </c>
      <c r="N914">
        <v>0</v>
      </c>
      <c r="O914">
        <f>Tabelle13[[#This Row],[Roll]]-+Tabelle13[[#This Row],[Pitch]]</f>
        <v>-17.007800000000003</v>
      </c>
      <c r="P914">
        <f>SQRT(Tabelle13[[#This Row],[X]]^2 + Tabelle13[[#This Row],[Y]]^2 +Tabelle13[[#This Row],[Z]]^2)</f>
        <v>406.24590153611399</v>
      </c>
      <c r="Q914">
        <v>-249.52</v>
      </c>
      <c r="R914">
        <v>19.236499999999999</v>
      </c>
      <c r="S914">
        <v>-153.66900000000001</v>
      </c>
      <c r="T914">
        <v>89.169300000000007</v>
      </c>
      <c r="U914">
        <v>-28.827200000000001</v>
      </c>
      <c r="V914">
        <v>-11.8194</v>
      </c>
    </row>
    <row r="915" spans="1:22">
      <c r="A915">
        <v>18906</v>
      </c>
      <c r="B915">
        <v>0</v>
      </c>
      <c r="C915">
        <v>121.53700000000001</v>
      </c>
      <c r="D915">
        <v>-56.506700000000002</v>
      </c>
      <c r="E915">
        <v>-383.49900000000002</v>
      </c>
      <c r="F915">
        <v>-90.830699999999993</v>
      </c>
      <c r="G915">
        <v>28.827200000000001</v>
      </c>
      <c r="H915">
        <v>11.8194</v>
      </c>
      <c r="I915" t="e">
        <f>IF(AND(Tabelle13[[#This Row],[AreaPx]]&gt;0,NOT(Tabelle13[[#This Row],[AreaPx]]="inf")),Tabelle13[[#This Row],[AreaPx]], NA())</f>
        <v>#N/A</v>
      </c>
      <c r="J915">
        <v>0</v>
      </c>
      <c r="K915">
        <v>0</v>
      </c>
      <c r="L915">
        <v>0</v>
      </c>
      <c r="M915">
        <v>20.2013</v>
      </c>
      <c r="N915">
        <v>0</v>
      </c>
      <c r="O915">
        <f>Tabelle13[[#This Row],[Roll]]-+Tabelle13[[#This Row],[Pitch]]</f>
        <v>-17.007800000000003</v>
      </c>
      <c r="P915">
        <f>SQRT(Tabelle13[[#This Row],[X]]^2 + Tabelle13[[#This Row],[Y]]^2 +Tabelle13[[#This Row],[Z]]^2)</f>
        <v>406.24590153611399</v>
      </c>
      <c r="Q915">
        <v>-249.52</v>
      </c>
      <c r="R915">
        <v>19.236499999999999</v>
      </c>
      <c r="S915">
        <v>-153.66900000000001</v>
      </c>
      <c r="T915">
        <v>89.169300000000007</v>
      </c>
      <c r="U915">
        <v>-28.827200000000001</v>
      </c>
      <c r="V915">
        <v>-11.8194</v>
      </c>
    </row>
    <row r="916" spans="1:22">
      <c r="A916">
        <v>18931</v>
      </c>
      <c r="B916">
        <v>0</v>
      </c>
      <c r="C916">
        <v>121.53700000000001</v>
      </c>
      <c r="D916">
        <v>-56.506700000000002</v>
      </c>
      <c r="E916">
        <v>-383.49900000000002</v>
      </c>
      <c r="F916">
        <v>-90.830699999999993</v>
      </c>
      <c r="G916">
        <v>28.827200000000001</v>
      </c>
      <c r="H916">
        <v>11.8194</v>
      </c>
      <c r="I916" t="e">
        <f>IF(AND(Tabelle13[[#This Row],[AreaPx]]&gt;0,NOT(Tabelle13[[#This Row],[AreaPx]]="inf")),Tabelle13[[#This Row],[AreaPx]], NA())</f>
        <v>#N/A</v>
      </c>
      <c r="J916">
        <v>0</v>
      </c>
      <c r="K916">
        <v>0</v>
      </c>
      <c r="L916">
        <v>0</v>
      </c>
      <c r="M916">
        <v>20.2013</v>
      </c>
      <c r="N916">
        <v>0</v>
      </c>
      <c r="O916">
        <f>Tabelle13[[#This Row],[Roll]]-+Tabelle13[[#This Row],[Pitch]]</f>
        <v>-17.007800000000003</v>
      </c>
      <c r="P916">
        <f>SQRT(Tabelle13[[#This Row],[X]]^2 + Tabelle13[[#This Row],[Y]]^2 +Tabelle13[[#This Row],[Z]]^2)</f>
        <v>406.24590153611399</v>
      </c>
      <c r="Q916">
        <v>-249.52</v>
      </c>
      <c r="R916">
        <v>19.236499999999999</v>
      </c>
      <c r="S916">
        <v>-153.66900000000001</v>
      </c>
      <c r="T916">
        <v>89.169300000000007</v>
      </c>
      <c r="U916">
        <v>-28.827200000000001</v>
      </c>
      <c r="V916">
        <v>-11.8194</v>
      </c>
    </row>
    <row r="917" spans="1:22">
      <c r="A917">
        <v>18945</v>
      </c>
      <c r="B917">
        <v>0</v>
      </c>
      <c r="C917">
        <v>121.53700000000001</v>
      </c>
      <c r="D917">
        <v>-56.506700000000002</v>
      </c>
      <c r="E917">
        <v>-383.49900000000002</v>
      </c>
      <c r="F917">
        <v>-90.830699999999993</v>
      </c>
      <c r="G917">
        <v>28.827200000000001</v>
      </c>
      <c r="H917">
        <v>11.8194</v>
      </c>
      <c r="I917" t="e">
        <f>IF(AND(Tabelle13[[#This Row],[AreaPx]]&gt;0,NOT(Tabelle13[[#This Row],[AreaPx]]="inf")),Tabelle13[[#This Row],[AreaPx]], NA())</f>
        <v>#N/A</v>
      </c>
      <c r="J917">
        <v>0</v>
      </c>
      <c r="K917">
        <v>0</v>
      </c>
      <c r="L917">
        <v>0</v>
      </c>
      <c r="M917">
        <v>20.2013</v>
      </c>
      <c r="N917">
        <v>0</v>
      </c>
      <c r="O917">
        <f>Tabelle13[[#This Row],[Roll]]-+Tabelle13[[#This Row],[Pitch]]</f>
        <v>-17.007800000000003</v>
      </c>
      <c r="P917">
        <f>SQRT(Tabelle13[[#This Row],[X]]^2 + Tabelle13[[#This Row],[Y]]^2 +Tabelle13[[#This Row],[Z]]^2)</f>
        <v>406.24590153611399</v>
      </c>
      <c r="Q917">
        <v>-249.52</v>
      </c>
      <c r="R917">
        <v>19.236499999999999</v>
      </c>
      <c r="S917">
        <v>-153.66900000000001</v>
      </c>
      <c r="T917">
        <v>89.169300000000007</v>
      </c>
      <c r="U917">
        <v>-28.827200000000001</v>
      </c>
      <c r="V917">
        <v>-11.8194</v>
      </c>
    </row>
    <row r="918" spans="1:22">
      <c r="A918">
        <v>18971</v>
      </c>
      <c r="B918">
        <v>0</v>
      </c>
      <c r="C918">
        <v>121.53700000000001</v>
      </c>
      <c r="D918">
        <v>-56.506700000000002</v>
      </c>
      <c r="E918">
        <v>-383.49900000000002</v>
      </c>
      <c r="F918">
        <v>-90.830699999999993</v>
      </c>
      <c r="G918">
        <v>28.827200000000001</v>
      </c>
      <c r="H918">
        <v>11.8194</v>
      </c>
      <c r="I918" t="e">
        <f>IF(AND(Tabelle13[[#This Row],[AreaPx]]&gt;0,NOT(Tabelle13[[#This Row],[AreaPx]]="inf")),Tabelle13[[#This Row],[AreaPx]], NA())</f>
        <v>#N/A</v>
      </c>
      <c r="J918">
        <v>0</v>
      </c>
      <c r="K918">
        <v>0</v>
      </c>
      <c r="L918">
        <v>0</v>
      </c>
      <c r="M918">
        <v>20.2013</v>
      </c>
      <c r="N918">
        <v>0</v>
      </c>
      <c r="O918">
        <f>Tabelle13[[#This Row],[Roll]]-+Tabelle13[[#This Row],[Pitch]]</f>
        <v>-17.007800000000003</v>
      </c>
      <c r="P918">
        <f>SQRT(Tabelle13[[#This Row],[X]]^2 + Tabelle13[[#This Row],[Y]]^2 +Tabelle13[[#This Row],[Z]]^2)</f>
        <v>406.24590153611399</v>
      </c>
      <c r="Q918">
        <v>-249.52</v>
      </c>
      <c r="R918">
        <v>19.236499999999999</v>
      </c>
      <c r="S918">
        <v>-153.66900000000001</v>
      </c>
      <c r="T918">
        <v>89.169300000000007</v>
      </c>
      <c r="U918">
        <v>-28.827200000000001</v>
      </c>
      <c r="V918">
        <v>-11.8194</v>
      </c>
    </row>
    <row r="919" spans="1:22">
      <c r="A919">
        <v>18984</v>
      </c>
      <c r="B919">
        <v>0</v>
      </c>
      <c r="C919">
        <v>121.53700000000001</v>
      </c>
      <c r="D919">
        <v>-56.506700000000002</v>
      </c>
      <c r="E919">
        <v>-383.49900000000002</v>
      </c>
      <c r="F919">
        <v>-90.830699999999993</v>
      </c>
      <c r="G919">
        <v>28.827200000000001</v>
      </c>
      <c r="H919">
        <v>11.8194</v>
      </c>
      <c r="I919" t="e">
        <f>IF(AND(Tabelle13[[#This Row],[AreaPx]]&gt;0,NOT(Tabelle13[[#This Row],[AreaPx]]="inf")),Tabelle13[[#This Row],[AreaPx]], NA())</f>
        <v>#N/A</v>
      </c>
      <c r="J919">
        <v>0</v>
      </c>
      <c r="K919">
        <v>0</v>
      </c>
      <c r="L919">
        <v>0</v>
      </c>
      <c r="M919">
        <v>20.2013</v>
      </c>
      <c r="N919">
        <v>0</v>
      </c>
      <c r="O919">
        <f>Tabelle13[[#This Row],[Roll]]-+Tabelle13[[#This Row],[Pitch]]</f>
        <v>-17.007800000000003</v>
      </c>
      <c r="P919">
        <f>SQRT(Tabelle13[[#This Row],[X]]^2 + Tabelle13[[#This Row],[Y]]^2 +Tabelle13[[#This Row],[Z]]^2)</f>
        <v>406.24590153611399</v>
      </c>
      <c r="Q919">
        <v>-249.52</v>
      </c>
      <c r="R919">
        <v>19.236499999999999</v>
      </c>
      <c r="S919">
        <v>-153.66900000000001</v>
      </c>
      <c r="T919">
        <v>89.169300000000007</v>
      </c>
      <c r="U919">
        <v>-28.827200000000001</v>
      </c>
      <c r="V919">
        <v>-11.8194</v>
      </c>
    </row>
    <row r="920" spans="1:22">
      <c r="A920">
        <v>19010</v>
      </c>
      <c r="B920">
        <v>0</v>
      </c>
      <c r="C920">
        <v>121.53700000000001</v>
      </c>
      <c r="D920">
        <v>-56.506700000000002</v>
      </c>
      <c r="E920">
        <v>-383.49900000000002</v>
      </c>
      <c r="F920">
        <v>-90.830699999999993</v>
      </c>
      <c r="G920">
        <v>28.827200000000001</v>
      </c>
      <c r="H920">
        <v>11.8194</v>
      </c>
      <c r="I920" t="e">
        <f>IF(AND(Tabelle13[[#This Row],[AreaPx]]&gt;0,NOT(Tabelle13[[#This Row],[AreaPx]]="inf")),Tabelle13[[#This Row],[AreaPx]], NA())</f>
        <v>#N/A</v>
      </c>
      <c r="J920">
        <v>0</v>
      </c>
      <c r="K920">
        <v>0</v>
      </c>
      <c r="L920">
        <v>0</v>
      </c>
      <c r="M920">
        <v>20.2013</v>
      </c>
      <c r="N920">
        <v>0</v>
      </c>
      <c r="O920">
        <f>Tabelle13[[#This Row],[Roll]]-+Tabelle13[[#This Row],[Pitch]]</f>
        <v>-17.007800000000003</v>
      </c>
      <c r="P920">
        <f>SQRT(Tabelle13[[#This Row],[X]]^2 + Tabelle13[[#This Row],[Y]]^2 +Tabelle13[[#This Row],[Z]]^2)</f>
        <v>406.24590153611399</v>
      </c>
      <c r="Q920">
        <v>-249.52</v>
      </c>
      <c r="R920">
        <v>19.236499999999999</v>
      </c>
      <c r="S920">
        <v>-153.66900000000001</v>
      </c>
      <c r="T920">
        <v>89.169300000000007</v>
      </c>
      <c r="U920">
        <v>-28.827200000000001</v>
      </c>
      <c r="V920">
        <v>-11.8194</v>
      </c>
    </row>
    <row r="921" spans="1:22">
      <c r="A921">
        <v>19040</v>
      </c>
      <c r="B921">
        <v>0</v>
      </c>
      <c r="C921">
        <v>121.53700000000001</v>
      </c>
      <c r="D921">
        <v>-56.506700000000002</v>
      </c>
      <c r="E921">
        <v>-383.49900000000002</v>
      </c>
      <c r="F921">
        <v>-90.830699999999993</v>
      </c>
      <c r="G921">
        <v>28.827200000000001</v>
      </c>
      <c r="H921">
        <v>11.8194</v>
      </c>
      <c r="I921" t="e">
        <f>IF(AND(Tabelle13[[#This Row],[AreaPx]]&gt;0,NOT(Tabelle13[[#This Row],[AreaPx]]="inf")),Tabelle13[[#This Row],[AreaPx]], NA())</f>
        <v>#N/A</v>
      </c>
      <c r="J921">
        <v>0</v>
      </c>
      <c r="K921">
        <v>0</v>
      </c>
      <c r="L921">
        <v>0</v>
      </c>
      <c r="M921">
        <v>20.2013</v>
      </c>
      <c r="N921">
        <v>0</v>
      </c>
      <c r="O921">
        <f>Tabelle13[[#This Row],[Roll]]-+Tabelle13[[#This Row],[Pitch]]</f>
        <v>-17.007800000000003</v>
      </c>
      <c r="P921">
        <f>SQRT(Tabelle13[[#This Row],[X]]^2 + Tabelle13[[#This Row],[Y]]^2 +Tabelle13[[#This Row],[Z]]^2)</f>
        <v>406.24590153611399</v>
      </c>
      <c r="Q921">
        <v>-249.52</v>
      </c>
      <c r="R921">
        <v>19.236499999999999</v>
      </c>
      <c r="S921">
        <v>-153.66900000000001</v>
      </c>
      <c r="T921">
        <v>89.169300000000007</v>
      </c>
      <c r="U921">
        <v>-28.827200000000001</v>
      </c>
      <c r="V921">
        <v>-11.8194</v>
      </c>
    </row>
    <row r="922" spans="1:22">
      <c r="A922">
        <v>19070</v>
      </c>
      <c r="B922">
        <v>0</v>
      </c>
      <c r="C922">
        <v>121.53700000000001</v>
      </c>
      <c r="D922">
        <v>-56.506700000000002</v>
      </c>
      <c r="E922">
        <v>-383.49900000000002</v>
      </c>
      <c r="F922">
        <v>-90.830699999999993</v>
      </c>
      <c r="G922">
        <v>28.827200000000001</v>
      </c>
      <c r="H922">
        <v>11.8194</v>
      </c>
      <c r="I922" t="e">
        <f>IF(AND(Tabelle13[[#This Row],[AreaPx]]&gt;0,NOT(Tabelle13[[#This Row],[AreaPx]]="inf")),Tabelle13[[#This Row],[AreaPx]], NA())</f>
        <v>#N/A</v>
      </c>
      <c r="J922">
        <v>0</v>
      </c>
      <c r="K922">
        <v>0</v>
      </c>
      <c r="L922">
        <v>0</v>
      </c>
      <c r="M922">
        <v>20.2013</v>
      </c>
      <c r="N922">
        <v>0</v>
      </c>
      <c r="O922">
        <f>Tabelle13[[#This Row],[Roll]]-+Tabelle13[[#This Row],[Pitch]]</f>
        <v>-17.007800000000003</v>
      </c>
      <c r="P922">
        <f>SQRT(Tabelle13[[#This Row],[X]]^2 + Tabelle13[[#This Row],[Y]]^2 +Tabelle13[[#This Row],[Z]]^2)</f>
        <v>406.24590153611399</v>
      </c>
      <c r="Q922">
        <v>-249.52</v>
      </c>
      <c r="R922">
        <v>19.236499999999999</v>
      </c>
      <c r="S922">
        <v>-153.66900000000001</v>
      </c>
      <c r="T922">
        <v>89.169300000000007</v>
      </c>
      <c r="U922">
        <v>-28.827200000000001</v>
      </c>
      <c r="V922">
        <v>-11.8194</v>
      </c>
    </row>
    <row r="923" spans="1:22">
      <c r="A923">
        <v>19084</v>
      </c>
      <c r="B923">
        <v>0</v>
      </c>
      <c r="C923">
        <v>121.53700000000001</v>
      </c>
      <c r="D923">
        <v>-56.506700000000002</v>
      </c>
      <c r="E923">
        <v>-383.49900000000002</v>
      </c>
      <c r="F923">
        <v>-90.830699999999993</v>
      </c>
      <c r="G923">
        <v>28.827200000000001</v>
      </c>
      <c r="H923">
        <v>11.8194</v>
      </c>
      <c r="I923" t="e">
        <f>IF(AND(Tabelle13[[#This Row],[AreaPx]]&gt;0,NOT(Tabelle13[[#This Row],[AreaPx]]="inf")),Tabelle13[[#This Row],[AreaPx]], NA())</f>
        <v>#N/A</v>
      </c>
      <c r="J923">
        <v>0</v>
      </c>
      <c r="K923">
        <v>0</v>
      </c>
      <c r="L923">
        <v>0</v>
      </c>
      <c r="M923">
        <v>20.2013</v>
      </c>
      <c r="N923">
        <v>0</v>
      </c>
      <c r="O923">
        <f>Tabelle13[[#This Row],[Roll]]-+Tabelle13[[#This Row],[Pitch]]</f>
        <v>-17.007800000000003</v>
      </c>
      <c r="P923">
        <f>SQRT(Tabelle13[[#This Row],[X]]^2 + Tabelle13[[#This Row],[Y]]^2 +Tabelle13[[#This Row],[Z]]^2)</f>
        <v>406.24590153611399</v>
      </c>
      <c r="Q923">
        <v>-249.52</v>
      </c>
      <c r="R923">
        <v>19.236499999999999</v>
      </c>
      <c r="S923">
        <v>-153.66900000000001</v>
      </c>
      <c r="T923">
        <v>89.169300000000007</v>
      </c>
      <c r="U923">
        <v>-28.827200000000001</v>
      </c>
      <c r="V923">
        <v>-11.8194</v>
      </c>
    </row>
    <row r="924" spans="1:22">
      <c r="A924">
        <v>19107</v>
      </c>
      <c r="B924">
        <v>0</v>
      </c>
      <c r="C924">
        <v>121.53700000000001</v>
      </c>
      <c r="D924">
        <v>-56.506700000000002</v>
      </c>
      <c r="E924">
        <v>-383.49900000000002</v>
      </c>
      <c r="F924">
        <v>-90.830699999999993</v>
      </c>
      <c r="G924">
        <v>28.827200000000001</v>
      </c>
      <c r="H924">
        <v>11.8194</v>
      </c>
      <c r="I924" t="e">
        <f>IF(AND(Tabelle13[[#This Row],[AreaPx]]&gt;0,NOT(Tabelle13[[#This Row],[AreaPx]]="inf")),Tabelle13[[#This Row],[AreaPx]], NA())</f>
        <v>#N/A</v>
      </c>
      <c r="J924">
        <v>0</v>
      </c>
      <c r="K924">
        <v>0</v>
      </c>
      <c r="L924">
        <v>0</v>
      </c>
      <c r="M924">
        <v>20.2013</v>
      </c>
      <c r="N924">
        <v>0</v>
      </c>
      <c r="O924">
        <f>Tabelle13[[#This Row],[Roll]]-+Tabelle13[[#This Row],[Pitch]]</f>
        <v>-17.007800000000003</v>
      </c>
      <c r="P924">
        <f>SQRT(Tabelle13[[#This Row],[X]]^2 + Tabelle13[[#This Row],[Y]]^2 +Tabelle13[[#This Row],[Z]]^2)</f>
        <v>406.24590153611399</v>
      </c>
      <c r="Q924">
        <v>-249.52</v>
      </c>
      <c r="R924">
        <v>19.236499999999999</v>
      </c>
      <c r="S924">
        <v>-153.66900000000001</v>
      </c>
      <c r="T924">
        <v>89.169300000000007</v>
      </c>
      <c r="U924">
        <v>-28.827200000000001</v>
      </c>
      <c r="V924">
        <v>-11.8194</v>
      </c>
    </row>
    <row r="925" spans="1:22">
      <c r="A925">
        <v>19127</v>
      </c>
      <c r="B925">
        <v>0</v>
      </c>
      <c r="C925">
        <v>121.53700000000001</v>
      </c>
      <c r="D925">
        <v>-56.506700000000002</v>
      </c>
      <c r="E925">
        <v>-383.49900000000002</v>
      </c>
      <c r="F925">
        <v>-90.830699999999993</v>
      </c>
      <c r="G925">
        <v>28.827200000000001</v>
      </c>
      <c r="H925">
        <v>11.8194</v>
      </c>
      <c r="I925" t="e">
        <f>IF(AND(Tabelle13[[#This Row],[AreaPx]]&gt;0,NOT(Tabelle13[[#This Row],[AreaPx]]="inf")),Tabelle13[[#This Row],[AreaPx]], NA())</f>
        <v>#N/A</v>
      </c>
      <c r="J925">
        <v>0</v>
      </c>
      <c r="K925">
        <v>0</v>
      </c>
      <c r="L925">
        <v>0</v>
      </c>
      <c r="M925">
        <v>20.2013</v>
      </c>
      <c r="N925">
        <v>0</v>
      </c>
      <c r="O925">
        <f>Tabelle13[[#This Row],[Roll]]-+Tabelle13[[#This Row],[Pitch]]</f>
        <v>-17.007800000000003</v>
      </c>
      <c r="P925">
        <f>SQRT(Tabelle13[[#This Row],[X]]^2 + Tabelle13[[#This Row],[Y]]^2 +Tabelle13[[#This Row],[Z]]^2)</f>
        <v>406.24590153611399</v>
      </c>
      <c r="Q925">
        <v>-249.52</v>
      </c>
      <c r="R925">
        <v>19.236499999999999</v>
      </c>
      <c r="S925">
        <v>-153.66900000000001</v>
      </c>
      <c r="T925">
        <v>89.169300000000007</v>
      </c>
      <c r="U925">
        <v>-28.827200000000001</v>
      </c>
      <c r="V925">
        <v>-11.8194</v>
      </c>
    </row>
    <row r="926" spans="1:22">
      <c r="A926">
        <v>19143</v>
      </c>
      <c r="B926">
        <v>0</v>
      </c>
      <c r="C926">
        <v>121.53700000000001</v>
      </c>
      <c r="D926">
        <v>-56.506700000000002</v>
      </c>
      <c r="E926">
        <v>-383.49900000000002</v>
      </c>
      <c r="F926">
        <v>-90.830699999999993</v>
      </c>
      <c r="G926">
        <v>28.827200000000001</v>
      </c>
      <c r="H926">
        <v>11.8194</v>
      </c>
      <c r="I926" t="e">
        <f>IF(AND(Tabelle13[[#This Row],[AreaPx]]&gt;0,NOT(Tabelle13[[#This Row],[AreaPx]]="inf")),Tabelle13[[#This Row],[AreaPx]], NA())</f>
        <v>#N/A</v>
      </c>
      <c r="J926">
        <v>0</v>
      </c>
      <c r="K926">
        <v>0</v>
      </c>
      <c r="L926">
        <v>0</v>
      </c>
      <c r="M926">
        <v>20.2013</v>
      </c>
      <c r="N926">
        <v>0</v>
      </c>
      <c r="O926">
        <f>Tabelle13[[#This Row],[Roll]]-+Tabelle13[[#This Row],[Pitch]]</f>
        <v>-17.007800000000003</v>
      </c>
      <c r="P926">
        <f>SQRT(Tabelle13[[#This Row],[X]]^2 + Tabelle13[[#This Row],[Y]]^2 +Tabelle13[[#This Row],[Z]]^2)</f>
        <v>406.24590153611399</v>
      </c>
      <c r="Q926">
        <v>-249.52</v>
      </c>
      <c r="R926">
        <v>19.236499999999999</v>
      </c>
      <c r="S926">
        <v>-153.66900000000001</v>
      </c>
      <c r="T926">
        <v>89.169300000000007</v>
      </c>
      <c r="U926">
        <v>-28.827200000000001</v>
      </c>
      <c r="V926">
        <v>-11.8194</v>
      </c>
    </row>
    <row r="927" spans="1:22">
      <c r="A927">
        <v>19174</v>
      </c>
      <c r="B927">
        <v>0</v>
      </c>
      <c r="C927">
        <v>121.53700000000001</v>
      </c>
      <c r="D927">
        <v>-56.506700000000002</v>
      </c>
      <c r="E927">
        <v>-383.49900000000002</v>
      </c>
      <c r="F927">
        <v>-90.830699999999993</v>
      </c>
      <c r="G927">
        <v>28.827200000000001</v>
      </c>
      <c r="H927">
        <v>11.8194</v>
      </c>
      <c r="I927" t="e">
        <f>IF(AND(Tabelle13[[#This Row],[AreaPx]]&gt;0,NOT(Tabelle13[[#This Row],[AreaPx]]="inf")),Tabelle13[[#This Row],[AreaPx]], NA())</f>
        <v>#N/A</v>
      </c>
      <c r="J927">
        <v>0</v>
      </c>
      <c r="K927">
        <v>0</v>
      </c>
      <c r="L927">
        <v>0</v>
      </c>
      <c r="M927">
        <v>20.2013</v>
      </c>
      <c r="N927">
        <v>0</v>
      </c>
      <c r="O927">
        <f>Tabelle13[[#This Row],[Roll]]-+Tabelle13[[#This Row],[Pitch]]</f>
        <v>-17.007800000000003</v>
      </c>
      <c r="P927">
        <f>SQRT(Tabelle13[[#This Row],[X]]^2 + Tabelle13[[#This Row],[Y]]^2 +Tabelle13[[#This Row],[Z]]^2)</f>
        <v>406.24590153611399</v>
      </c>
      <c r="Q927">
        <v>-249.52</v>
      </c>
      <c r="R927">
        <v>19.236499999999999</v>
      </c>
      <c r="S927">
        <v>-153.66900000000001</v>
      </c>
      <c r="T927">
        <v>89.169300000000007</v>
      </c>
      <c r="U927">
        <v>-28.827200000000001</v>
      </c>
      <c r="V927">
        <v>-11.8194</v>
      </c>
    </row>
    <row r="928" spans="1:22">
      <c r="A928">
        <v>19203</v>
      </c>
      <c r="B928">
        <v>0</v>
      </c>
      <c r="C928">
        <v>121.53700000000001</v>
      </c>
      <c r="D928">
        <v>-56.506700000000002</v>
      </c>
      <c r="E928">
        <v>-383.49900000000002</v>
      </c>
      <c r="F928">
        <v>-90.830699999999993</v>
      </c>
      <c r="G928">
        <v>28.827200000000001</v>
      </c>
      <c r="H928">
        <v>11.8194</v>
      </c>
      <c r="I928" t="e">
        <f>IF(AND(Tabelle13[[#This Row],[AreaPx]]&gt;0,NOT(Tabelle13[[#This Row],[AreaPx]]="inf")),Tabelle13[[#This Row],[AreaPx]], NA())</f>
        <v>#N/A</v>
      </c>
      <c r="J928">
        <v>0</v>
      </c>
      <c r="K928">
        <v>0</v>
      </c>
      <c r="L928">
        <v>0</v>
      </c>
      <c r="M928">
        <v>20.2013</v>
      </c>
      <c r="N928">
        <v>0</v>
      </c>
      <c r="O928">
        <f>Tabelle13[[#This Row],[Roll]]-+Tabelle13[[#This Row],[Pitch]]</f>
        <v>-17.007800000000003</v>
      </c>
      <c r="P928">
        <f>SQRT(Tabelle13[[#This Row],[X]]^2 + Tabelle13[[#This Row],[Y]]^2 +Tabelle13[[#This Row],[Z]]^2)</f>
        <v>406.24590153611399</v>
      </c>
      <c r="Q928">
        <v>-249.52</v>
      </c>
      <c r="R928">
        <v>19.236499999999999</v>
      </c>
      <c r="S928">
        <v>-153.66900000000001</v>
      </c>
      <c r="T928">
        <v>89.169300000000007</v>
      </c>
      <c r="U928">
        <v>-28.827200000000001</v>
      </c>
      <c r="V928">
        <v>-11.8194</v>
      </c>
    </row>
    <row r="929" spans="1:22">
      <c r="A929">
        <v>19218</v>
      </c>
      <c r="B929">
        <v>0</v>
      </c>
      <c r="C929">
        <v>121.53700000000001</v>
      </c>
      <c r="D929">
        <v>-56.506700000000002</v>
      </c>
      <c r="E929">
        <v>-383.49900000000002</v>
      </c>
      <c r="F929">
        <v>-90.830699999999993</v>
      </c>
      <c r="G929">
        <v>28.827200000000001</v>
      </c>
      <c r="H929">
        <v>11.8194</v>
      </c>
      <c r="I929" t="e">
        <f>IF(AND(Tabelle13[[#This Row],[AreaPx]]&gt;0,NOT(Tabelle13[[#This Row],[AreaPx]]="inf")),Tabelle13[[#This Row],[AreaPx]], NA())</f>
        <v>#N/A</v>
      </c>
      <c r="J929">
        <v>0</v>
      </c>
      <c r="K929">
        <v>0</v>
      </c>
      <c r="L929">
        <v>0</v>
      </c>
      <c r="M929">
        <v>20.2013</v>
      </c>
      <c r="N929">
        <v>0</v>
      </c>
      <c r="O929">
        <f>Tabelle13[[#This Row],[Roll]]-+Tabelle13[[#This Row],[Pitch]]</f>
        <v>-17.007800000000003</v>
      </c>
      <c r="P929">
        <f>SQRT(Tabelle13[[#This Row],[X]]^2 + Tabelle13[[#This Row],[Y]]^2 +Tabelle13[[#This Row],[Z]]^2)</f>
        <v>406.24590153611399</v>
      </c>
      <c r="Q929">
        <v>-249.52</v>
      </c>
      <c r="R929">
        <v>19.236499999999999</v>
      </c>
      <c r="S929">
        <v>-153.66900000000001</v>
      </c>
      <c r="T929">
        <v>89.169300000000007</v>
      </c>
      <c r="U929">
        <v>-28.827200000000001</v>
      </c>
      <c r="V929">
        <v>-11.8194</v>
      </c>
    </row>
    <row r="930" spans="1:22">
      <c r="A930">
        <v>19244</v>
      </c>
      <c r="B930">
        <v>0</v>
      </c>
      <c r="C930">
        <v>121.53700000000001</v>
      </c>
      <c r="D930">
        <v>-56.506700000000002</v>
      </c>
      <c r="E930">
        <v>-383.49900000000002</v>
      </c>
      <c r="F930">
        <v>-90.830699999999993</v>
      </c>
      <c r="G930">
        <v>28.827200000000001</v>
      </c>
      <c r="H930">
        <v>11.8194</v>
      </c>
      <c r="I930" t="e">
        <f>IF(AND(Tabelle13[[#This Row],[AreaPx]]&gt;0,NOT(Tabelle13[[#This Row],[AreaPx]]="inf")),Tabelle13[[#This Row],[AreaPx]], NA())</f>
        <v>#N/A</v>
      </c>
      <c r="J930">
        <v>0</v>
      </c>
      <c r="K930">
        <v>0</v>
      </c>
      <c r="L930">
        <v>0</v>
      </c>
      <c r="M930">
        <v>20.2013</v>
      </c>
      <c r="N930">
        <v>0</v>
      </c>
      <c r="O930">
        <f>Tabelle13[[#This Row],[Roll]]-+Tabelle13[[#This Row],[Pitch]]</f>
        <v>-17.007800000000003</v>
      </c>
      <c r="P930">
        <f>SQRT(Tabelle13[[#This Row],[X]]^2 + Tabelle13[[#This Row],[Y]]^2 +Tabelle13[[#This Row],[Z]]^2)</f>
        <v>406.24590153611399</v>
      </c>
      <c r="Q930">
        <v>-249.52</v>
      </c>
      <c r="R930">
        <v>19.236499999999999</v>
      </c>
      <c r="S930">
        <v>-153.66900000000001</v>
      </c>
      <c r="T930">
        <v>89.169300000000007</v>
      </c>
      <c r="U930">
        <v>-28.827200000000001</v>
      </c>
      <c r="V930">
        <v>-11.8194</v>
      </c>
    </row>
    <row r="931" spans="1:22">
      <c r="A931">
        <v>19272</v>
      </c>
      <c r="B931">
        <v>0</v>
      </c>
      <c r="C931">
        <v>121.53700000000001</v>
      </c>
      <c r="D931">
        <v>-56.506700000000002</v>
      </c>
      <c r="E931">
        <v>-383.49900000000002</v>
      </c>
      <c r="F931">
        <v>-90.830699999999993</v>
      </c>
      <c r="G931">
        <v>28.827200000000001</v>
      </c>
      <c r="H931">
        <v>11.8194</v>
      </c>
      <c r="I931" t="e">
        <f>IF(AND(Tabelle13[[#This Row],[AreaPx]]&gt;0,NOT(Tabelle13[[#This Row],[AreaPx]]="inf")),Tabelle13[[#This Row],[AreaPx]], NA())</f>
        <v>#N/A</v>
      </c>
      <c r="J931">
        <v>0</v>
      </c>
      <c r="K931">
        <v>0</v>
      </c>
      <c r="L931">
        <v>0</v>
      </c>
      <c r="M931">
        <v>20.2013</v>
      </c>
      <c r="N931">
        <v>0</v>
      </c>
      <c r="O931">
        <f>Tabelle13[[#This Row],[Roll]]-+Tabelle13[[#This Row],[Pitch]]</f>
        <v>-17.007800000000003</v>
      </c>
      <c r="P931">
        <f>SQRT(Tabelle13[[#This Row],[X]]^2 + Tabelle13[[#This Row],[Y]]^2 +Tabelle13[[#This Row],[Z]]^2)</f>
        <v>406.24590153611399</v>
      </c>
      <c r="Q931">
        <v>-249.52</v>
      </c>
      <c r="R931">
        <v>19.236499999999999</v>
      </c>
      <c r="S931">
        <v>-153.66900000000001</v>
      </c>
      <c r="T931">
        <v>89.169300000000007</v>
      </c>
      <c r="U931">
        <v>-28.827200000000001</v>
      </c>
      <c r="V931">
        <v>-11.8194</v>
      </c>
    </row>
    <row r="932" spans="1:22">
      <c r="A932">
        <v>19288</v>
      </c>
      <c r="B932">
        <v>0</v>
      </c>
      <c r="C932">
        <v>121.53700000000001</v>
      </c>
      <c r="D932">
        <v>-56.506700000000002</v>
      </c>
      <c r="E932">
        <v>-383.49900000000002</v>
      </c>
      <c r="F932">
        <v>-90.830699999999993</v>
      </c>
      <c r="G932">
        <v>28.827200000000001</v>
      </c>
      <c r="H932">
        <v>11.8194</v>
      </c>
      <c r="I932" t="e">
        <f>IF(AND(Tabelle13[[#This Row],[AreaPx]]&gt;0,NOT(Tabelle13[[#This Row],[AreaPx]]="inf")),Tabelle13[[#This Row],[AreaPx]], NA())</f>
        <v>#N/A</v>
      </c>
      <c r="J932">
        <v>0</v>
      </c>
      <c r="K932">
        <v>0</v>
      </c>
      <c r="L932">
        <v>0</v>
      </c>
      <c r="M932">
        <v>20.2013</v>
      </c>
      <c r="N932">
        <v>0</v>
      </c>
      <c r="O932">
        <f>Tabelle13[[#This Row],[Roll]]-+Tabelle13[[#This Row],[Pitch]]</f>
        <v>-17.007800000000003</v>
      </c>
      <c r="P932">
        <f>SQRT(Tabelle13[[#This Row],[X]]^2 + Tabelle13[[#This Row],[Y]]^2 +Tabelle13[[#This Row],[Z]]^2)</f>
        <v>406.24590153611399</v>
      </c>
      <c r="Q932">
        <v>-249.52</v>
      </c>
      <c r="R932">
        <v>19.236499999999999</v>
      </c>
      <c r="S932">
        <v>-153.66900000000001</v>
      </c>
      <c r="T932">
        <v>89.169300000000007</v>
      </c>
      <c r="U932">
        <v>-28.827200000000001</v>
      </c>
      <c r="V932">
        <v>-11.8194</v>
      </c>
    </row>
    <row r="933" spans="1:22">
      <c r="A933">
        <v>19309</v>
      </c>
      <c r="B933">
        <v>0</v>
      </c>
      <c r="C933">
        <v>121.53700000000001</v>
      </c>
      <c r="D933">
        <v>-56.506700000000002</v>
      </c>
      <c r="E933">
        <v>-383.49900000000002</v>
      </c>
      <c r="F933">
        <v>-90.830699999999993</v>
      </c>
      <c r="G933">
        <v>28.827200000000001</v>
      </c>
      <c r="H933">
        <v>11.8194</v>
      </c>
      <c r="I933" t="e">
        <f>IF(AND(Tabelle13[[#This Row],[AreaPx]]&gt;0,NOT(Tabelle13[[#This Row],[AreaPx]]="inf")),Tabelle13[[#This Row],[AreaPx]], NA())</f>
        <v>#N/A</v>
      </c>
      <c r="J933">
        <v>0</v>
      </c>
      <c r="K933">
        <v>0</v>
      </c>
      <c r="L933">
        <v>0</v>
      </c>
      <c r="M933">
        <v>20.2013</v>
      </c>
      <c r="N933">
        <v>0</v>
      </c>
      <c r="O933">
        <f>Tabelle13[[#This Row],[Roll]]-+Tabelle13[[#This Row],[Pitch]]</f>
        <v>-17.007800000000003</v>
      </c>
      <c r="P933">
        <f>SQRT(Tabelle13[[#This Row],[X]]^2 + Tabelle13[[#This Row],[Y]]^2 +Tabelle13[[#This Row],[Z]]^2)</f>
        <v>406.24590153611399</v>
      </c>
      <c r="Q933">
        <v>-249.52</v>
      </c>
      <c r="R933">
        <v>19.236499999999999</v>
      </c>
      <c r="S933">
        <v>-153.66900000000001</v>
      </c>
      <c r="T933">
        <v>89.169300000000007</v>
      </c>
      <c r="U933">
        <v>-28.827200000000001</v>
      </c>
      <c r="V933">
        <v>-11.8194</v>
      </c>
    </row>
    <row r="934" spans="1:22">
      <c r="A934">
        <v>19330</v>
      </c>
      <c r="B934">
        <v>0</v>
      </c>
      <c r="C934">
        <v>121.53700000000001</v>
      </c>
      <c r="D934">
        <v>-56.506700000000002</v>
      </c>
      <c r="E934">
        <v>-383.49900000000002</v>
      </c>
      <c r="F934">
        <v>-90.830699999999993</v>
      </c>
      <c r="G934">
        <v>28.827200000000001</v>
      </c>
      <c r="H934">
        <v>11.8194</v>
      </c>
      <c r="I934" t="e">
        <f>IF(AND(Tabelle13[[#This Row],[AreaPx]]&gt;0,NOT(Tabelle13[[#This Row],[AreaPx]]="inf")),Tabelle13[[#This Row],[AreaPx]], NA())</f>
        <v>#N/A</v>
      </c>
      <c r="J934">
        <v>0</v>
      </c>
      <c r="K934">
        <v>0</v>
      </c>
      <c r="L934">
        <v>0</v>
      </c>
      <c r="M934">
        <v>20.2013</v>
      </c>
      <c r="N934">
        <v>0</v>
      </c>
      <c r="O934">
        <f>Tabelle13[[#This Row],[Roll]]-+Tabelle13[[#This Row],[Pitch]]</f>
        <v>-17.007800000000003</v>
      </c>
      <c r="P934">
        <f>SQRT(Tabelle13[[#This Row],[X]]^2 + Tabelle13[[#This Row],[Y]]^2 +Tabelle13[[#This Row],[Z]]^2)</f>
        <v>406.24590153611399</v>
      </c>
      <c r="Q934">
        <v>-249.52</v>
      </c>
      <c r="R934">
        <v>19.236499999999999</v>
      </c>
      <c r="S934">
        <v>-153.66900000000001</v>
      </c>
      <c r="T934">
        <v>89.169300000000007</v>
      </c>
      <c r="U934">
        <v>-28.827200000000001</v>
      </c>
      <c r="V934">
        <v>-11.8194</v>
      </c>
    </row>
    <row r="935" spans="1:22">
      <c r="A935">
        <v>19336</v>
      </c>
      <c r="B935">
        <v>0</v>
      </c>
      <c r="C935">
        <v>121.53700000000001</v>
      </c>
      <c r="D935">
        <v>-56.506700000000002</v>
      </c>
      <c r="E935">
        <v>-383.49900000000002</v>
      </c>
      <c r="F935">
        <v>-90.830699999999993</v>
      </c>
      <c r="G935">
        <v>28.827200000000001</v>
      </c>
      <c r="H935">
        <v>11.8194</v>
      </c>
      <c r="I935" t="e">
        <f>IF(AND(Tabelle13[[#This Row],[AreaPx]]&gt;0,NOT(Tabelle13[[#This Row],[AreaPx]]="inf")),Tabelle13[[#This Row],[AreaPx]], NA())</f>
        <v>#N/A</v>
      </c>
      <c r="J935">
        <v>0</v>
      </c>
      <c r="K935">
        <v>0</v>
      </c>
      <c r="L935">
        <v>0</v>
      </c>
      <c r="M935">
        <v>20.2013</v>
      </c>
      <c r="N935">
        <v>0</v>
      </c>
      <c r="O935">
        <f>Tabelle13[[#This Row],[Roll]]-+Tabelle13[[#This Row],[Pitch]]</f>
        <v>-17.007800000000003</v>
      </c>
      <c r="P935">
        <f>SQRT(Tabelle13[[#This Row],[X]]^2 + Tabelle13[[#This Row],[Y]]^2 +Tabelle13[[#This Row],[Z]]^2)</f>
        <v>406.24590153611399</v>
      </c>
      <c r="Q935">
        <v>-249.52</v>
      </c>
      <c r="R935">
        <v>19.236499999999999</v>
      </c>
      <c r="S935">
        <v>-153.66900000000001</v>
      </c>
      <c r="T935">
        <v>89.169300000000007</v>
      </c>
      <c r="U935">
        <v>-28.827200000000001</v>
      </c>
      <c r="V935">
        <v>-11.8194</v>
      </c>
    </row>
    <row r="936" spans="1:22">
      <c r="A936">
        <v>19348</v>
      </c>
      <c r="B936">
        <v>0</v>
      </c>
      <c r="C936">
        <v>121.53700000000001</v>
      </c>
      <c r="D936">
        <v>-56.506700000000002</v>
      </c>
      <c r="E936">
        <v>-383.49900000000002</v>
      </c>
      <c r="F936">
        <v>-90.830699999999993</v>
      </c>
      <c r="G936">
        <v>28.827200000000001</v>
      </c>
      <c r="H936">
        <v>11.8194</v>
      </c>
      <c r="I936" t="e">
        <f>IF(AND(Tabelle13[[#This Row],[AreaPx]]&gt;0,NOT(Tabelle13[[#This Row],[AreaPx]]="inf")),Tabelle13[[#This Row],[AreaPx]], NA())</f>
        <v>#N/A</v>
      </c>
      <c r="J936">
        <v>0</v>
      </c>
      <c r="K936">
        <v>0</v>
      </c>
      <c r="L936">
        <v>0</v>
      </c>
      <c r="M936">
        <v>20.2013</v>
      </c>
      <c r="N936">
        <v>0</v>
      </c>
      <c r="O936">
        <f>Tabelle13[[#This Row],[Roll]]-+Tabelle13[[#This Row],[Pitch]]</f>
        <v>-17.007800000000003</v>
      </c>
      <c r="P936">
        <f>SQRT(Tabelle13[[#This Row],[X]]^2 + Tabelle13[[#This Row],[Y]]^2 +Tabelle13[[#This Row],[Z]]^2)</f>
        <v>406.24590153611399</v>
      </c>
      <c r="Q936">
        <v>-249.52</v>
      </c>
      <c r="R936">
        <v>19.236499999999999</v>
      </c>
      <c r="S936">
        <v>-153.66900000000001</v>
      </c>
      <c r="T936">
        <v>89.169300000000007</v>
      </c>
      <c r="U936">
        <v>-28.827200000000001</v>
      </c>
      <c r="V936">
        <v>-11.8194</v>
      </c>
    </row>
    <row r="937" spans="1:22">
      <c r="A937">
        <v>19372</v>
      </c>
      <c r="B937">
        <v>0</v>
      </c>
      <c r="C937">
        <v>121.53700000000001</v>
      </c>
      <c r="D937">
        <v>-56.506700000000002</v>
      </c>
      <c r="E937">
        <v>-383.49900000000002</v>
      </c>
      <c r="F937">
        <v>-90.830699999999993</v>
      </c>
      <c r="G937">
        <v>28.827200000000001</v>
      </c>
      <c r="H937">
        <v>11.8194</v>
      </c>
      <c r="I937" t="e">
        <f>IF(AND(Tabelle13[[#This Row],[AreaPx]]&gt;0,NOT(Tabelle13[[#This Row],[AreaPx]]="inf")),Tabelle13[[#This Row],[AreaPx]], NA())</f>
        <v>#N/A</v>
      </c>
      <c r="J937">
        <v>0</v>
      </c>
      <c r="K937">
        <v>0</v>
      </c>
      <c r="L937">
        <v>0</v>
      </c>
      <c r="M937">
        <v>20.2013</v>
      </c>
      <c r="N937">
        <v>0</v>
      </c>
      <c r="O937">
        <f>Tabelle13[[#This Row],[Roll]]-+Tabelle13[[#This Row],[Pitch]]</f>
        <v>-17.007800000000003</v>
      </c>
      <c r="P937">
        <f>SQRT(Tabelle13[[#This Row],[X]]^2 + Tabelle13[[#This Row],[Y]]^2 +Tabelle13[[#This Row],[Z]]^2)</f>
        <v>406.24590153611399</v>
      </c>
      <c r="Q937">
        <v>-249.52</v>
      </c>
      <c r="R937">
        <v>19.236499999999999</v>
      </c>
      <c r="S937">
        <v>-153.66900000000001</v>
      </c>
      <c r="T937">
        <v>89.169300000000007</v>
      </c>
      <c r="U937">
        <v>-28.827200000000001</v>
      </c>
      <c r="V937">
        <v>-11.8194</v>
      </c>
    </row>
    <row r="938" spans="1:22">
      <c r="A938">
        <v>19383</v>
      </c>
      <c r="B938">
        <v>0</v>
      </c>
      <c r="C938">
        <v>121.53700000000001</v>
      </c>
      <c r="D938">
        <v>-56.506700000000002</v>
      </c>
      <c r="E938">
        <v>-383.49900000000002</v>
      </c>
      <c r="F938">
        <v>-90.830699999999993</v>
      </c>
      <c r="G938">
        <v>28.827200000000001</v>
      </c>
      <c r="H938">
        <v>11.8194</v>
      </c>
      <c r="I938" t="e">
        <f>IF(AND(Tabelle13[[#This Row],[AreaPx]]&gt;0,NOT(Tabelle13[[#This Row],[AreaPx]]="inf")),Tabelle13[[#This Row],[AreaPx]], NA())</f>
        <v>#N/A</v>
      </c>
      <c r="J938">
        <v>0</v>
      </c>
      <c r="K938">
        <v>0</v>
      </c>
      <c r="L938">
        <v>0</v>
      </c>
      <c r="M938">
        <v>20.2013</v>
      </c>
      <c r="N938">
        <v>0</v>
      </c>
      <c r="O938">
        <f>Tabelle13[[#This Row],[Roll]]-+Tabelle13[[#This Row],[Pitch]]</f>
        <v>-17.007800000000003</v>
      </c>
      <c r="P938">
        <f>SQRT(Tabelle13[[#This Row],[X]]^2 + Tabelle13[[#This Row],[Y]]^2 +Tabelle13[[#This Row],[Z]]^2)</f>
        <v>406.24590153611399</v>
      </c>
      <c r="Q938">
        <v>-249.52</v>
      </c>
      <c r="R938">
        <v>19.236499999999999</v>
      </c>
      <c r="S938">
        <v>-153.66900000000001</v>
      </c>
      <c r="T938">
        <v>89.169300000000007</v>
      </c>
      <c r="U938">
        <v>-28.827200000000001</v>
      </c>
      <c r="V938">
        <v>-11.8194</v>
      </c>
    </row>
    <row r="939" spans="1:22">
      <c r="A939">
        <v>19408</v>
      </c>
      <c r="B939">
        <v>0</v>
      </c>
      <c r="C939">
        <v>121.53700000000001</v>
      </c>
      <c r="D939">
        <v>-56.506700000000002</v>
      </c>
      <c r="E939">
        <v>-383.49900000000002</v>
      </c>
      <c r="F939">
        <v>-90.830699999999993</v>
      </c>
      <c r="G939">
        <v>28.827200000000001</v>
      </c>
      <c r="H939">
        <v>11.8194</v>
      </c>
      <c r="I939" t="e">
        <f>IF(AND(Tabelle13[[#This Row],[AreaPx]]&gt;0,NOT(Tabelle13[[#This Row],[AreaPx]]="inf")),Tabelle13[[#This Row],[AreaPx]], NA())</f>
        <v>#N/A</v>
      </c>
      <c r="J939">
        <v>0</v>
      </c>
      <c r="K939">
        <v>0</v>
      </c>
      <c r="L939">
        <v>0</v>
      </c>
      <c r="M939">
        <v>20.2013</v>
      </c>
      <c r="N939">
        <v>0</v>
      </c>
      <c r="O939">
        <f>Tabelle13[[#This Row],[Roll]]-+Tabelle13[[#This Row],[Pitch]]</f>
        <v>-17.007800000000003</v>
      </c>
      <c r="P939">
        <f>SQRT(Tabelle13[[#This Row],[X]]^2 + Tabelle13[[#This Row],[Y]]^2 +Tabelle13[[#This Row],[Z]]^2)</f>
        <v>406.24590153611399</v>
      </c>
      <c r="Q939">
        <v>-249.52</v>
      </c>
      <c r="R939">
        <v>19.236499999999999</v>
      </c>
      <c r="S939">
        <v>-153.66900000000001</v>
      </c>
      <c r="T939">
        <v>89.169300000000007</v>
      </c>
      <c r="U939">
        <v>-28.827200000000001</v>
      </c>
      <c r="V939">
        <v>-11.8194</v>
      </c>
    </row>
    <row r="940" spans="1:22">
      <c r="A940">
        <v>19430</v>
      </c>
      <c r="B940">
        <v>0</v>
      </c>
      <c r="C940">
        <v>121.53700000000001</v>
      </c>
      <c r="D940">
        <v>-56.506700000000002</v>
      </c>
      <c r="E940">
        <v>-383.49900000000002</v>
      </c>
      <c r="F940">
        <v>-90.830699999999993</v>
      </c>
      <c r="G940">
        <v>28.827200000000001</v>
      </c>
      <c r="H940">
        <v>11.8194</v>
      </c>
      <c r="I940" t="e">
        <f>IF(AND(Tabelle13[[#This Row],[AreaPx]]&gt;0,NOT(Tabelle13[[#This Row],[AreaPx]]="inf")),Tabelle13[[#This Row],[AreaPx]], NA())</f>
        <v>#N/A</v>
      </c>
      <c r="J940">
        <v>0</v>
      </c>
      <c r="K940">
        <v>0</v>
      </c>
      <c r="L940">
        <v>0</v>
      </c>
      <c r="M940">
        <v>20.2013</v>
      </c>
      <c r="N940">
        <v>0</v>
      </c>
      <c r="O940">
        <f>Tabelle13[[#This Row],[Roll]]-+Tabelle13[[#This Row],[Pitch]]</f>
        <v>-17.007800000000003</v>
      </c>
      <c r="P940">
        <f>SQRT(Tabelle13[[#This Row],[X]]^2 + Tabelle13[[#This Row],[Y]]^2 +Tabelle13[[#This Row],[Z]]^2)</f>
        <v>406.24590153611399</v>
      </c>
      <c r="Q940">
        <v>-249.52</v>
      </c>
      <c r="R940">
        <v>19.236499999999999</v>
      </c>
      <c r="S940">
        <v>-153.66900000000001</v>
      </c>
      <c r="T940">
        <v>89.169300000000007</v>
      </c>
      <c r="U940">
        <v>-28.827200000000001</v>
      </c>
      <c r="V940">
        <v>-11.8194</v>
      </c>
    </row>
    <row r="941" spans="1:22">
      <c r="A941">
        <v>19444</v>
      </c>
      <c r="B941">
        <v>0</v>
      </c>
      <c r="C941">
        <v>121.53700000000001</v>
      </c>
      <c r="D941">
        <v>-56.506700000000002</v>
      </c>
      <c r="E941">
        <v>-383.49900000000002</v>
      </c>
      <c r="F941">
        <v>-90.830699999999993</v>
      </c>
      <c r="G941">
        <v>28.827200000000001</v>
      </c>
      <c r="H941">
        <v>11.8194</v>
      </c>
      <c r="I941" t="e">
        <f>IF(AND(Tabelle13[[#This Row],[AreaPx]]&gt;0,NOT(Tabelle13[[#This Row],[AreaPx]]="inf")),Tabelle13[[#This Row],[AreaPx]], NA())</f>
        <v>#N/A</v>
      </c>
      <c r="J941">
        <v>0</v>
      </c>
      <c r="K941">
        <v>0</v>
      </c>
      <c r="L941">
        <v>0</v>
      </c>
      <c r="M941">
        <v>20.2013</v>
      </c>
      <c r="N941">
        <v>0</v>
      </c>
      <c r="O941">
        <f>Tabelle13[[#This Row],[Roll]]-+Tabelle13[[#This Row],[Pitch]]</f>
        <v>-17.007800000000003</v>
      </c>
      <c r="P941">
        <f>SQRT(Tabelle13[[#This Row],[X]]^2 + Tabelle13[[#This Row],[Y]]^2 +Tabelle13[[#This Row],[Z]]^2)</f>
        <v>406.24590153611399</v>
      </c>
      <c r="Q941">
        <v>-249.52</v>
      </c>
      <c r="R941">
        <v>19.236499999999999</v>
      </c>
      <c r="S941">
        <v>-153.66900000000001</v>
      </c>
      <c r="T941">
        <v>89.169300000000007</v>
      </c>
      <c r="U941">
        <v>-28.827200000000001</v>
      </c>
      <c r="V941">
        <v>-11.8194</v>
      </c>
    </row>
    <row r="942" spans="1:22">
      <c r="A942">
        <v>19468</v>
      </c>
      <c r="B942">
        <v>0</v>
      </c>
      <c r="C942">
        <v>121.53700000000001</v>
      </c>
      <c r="D942">
        <v>-56.506700000000002</v>
      </c>
      <c r="E942">
        <v>-383.49900000000002</v>
      </c>
      <c r="F942">
        <v>-90.830699999999993</v>
      </c>
      <c r="G942">
        <v>28.827200000000001</v>
      </c>
      <c r="H942">
        <v>11.8194</v>
      </c>
      <c r="I942" t="e">
        <f>IF(AND(Tabelle13[[#This Row],[AreaPx]]&gt;0,NOT(Tabelle13[[#This Row],[AreaPx]]="inf")),Tabelle13[[#This Row],[AreaPx]], NA())</f>
        <v>#N/A</v>
      </c>
      <c r="J942">
        <v>0</v>
      </c>
      <c r="K942">
        <v>0</v>
      </c>
      <c r="L942">
        <v>0</v>
      </c>
      <c r="M942">
        <v>20.2013</v>
      </c>
      <c r="N942">
        <v>0</v>
      </c>
      <c r="O942">
        <f>Tabelle13[[#This Row],[Roll]]-+Tabelle13[[#This Row],[Pitch]]</f>
        <v>-17.007800000000003</v>
      </c>
      <c r="P942">
        <f>SQRT(Tabelle13[[#This Row],[X]]^2 + Tabelle13[[#This Row],[Y]]^2 +Tabelle13[[#This Row],[Z]]^2)</f>
        <v>406.24590153611399</v>
      </c>
      <c r="Q942">
        <v>-249.52</v>
      </c>
      <c r="R942">
        <v>19.236499999999999</v>
      </c>
      <c r="S942">
        <v>-153.66900000000001</v>
      </c>
      <c r="T942">
        <v>89.169300000000007</v>
      </c>
      <c r="U942">
        <v>-28.827200000000001</v>
      </c>
      <c r="V942">
        <v>-11.8194</v>
      </c>
    </row>
    <row r="943" spans="1:22">
      <c r="A943">
        <v>19481</v>
      </c>
      <c r="B943">
        <v>0</v>
      </c>
      <c r="C943">
        <v>121.53700000000001</v>
      </c>
      <c r="D943">
        <v>-56.506700000000002</v>
      </c>
      <c r="E943">
        <v>-383.49900000000002</v>
      </c>
      <c r="F943">
        <v>-90.830699999999993</v>
      </c>
      <c r="G943">
        <v>28.827200000000001</v>
      </c>
      <c r="H943">
        <v>11.8194</v>
      </c>
      <c r="I943" t="e">
        <f>IF(AND(Tabelle13[[#This Row],[AreaPx]]&gt;0,NOT(Tabelle13[[#This Row],[AreaPx]]="inf")),Tabelle13[[#This Row],[AreaPx]], NA())</f>
        <v>#N/A</v>
      </c>
      <c r="J943">
        <v>0</v>
      </c>
      <c r="K943">
        <v>0</v>
      </c>
      <c r="L943">
        <v>0</v>
      </c>
      <c r="M943">
        <v>20.2013</v>
      </c>
      <c r="N943">
        <v>0</v>
      </c>
      <c r="O943">
        <f>Tabelle13[[#This Row],[Roll]]-+Tabelle13[[#This Row],[Pitch]]</f>
        <v>-17.007800000000003</v>
      </c>
      <c r="P943">
        <f>SQRT(Tabelle13[[#This Row],[X]]^2 + Tabelle13[[#This Row],[Y]]^2 +Tabelle13[[#This Row],[Z]]^2)</f>
        <v>406.24590153611399</v>
      </c>
      <c r="Q943">
        <v>-249.52</v>
      </c>
      <c r="R943">
        <v>19.236499999999999</v>
      </c>
      <c r="S943">
        <v>-153.66900000000001</v>
      </c>
      <c r="T943">
        <v>89.169300000000007</v>
      </c>
      <c r="U943">
        <v>-28.827200000000001</v>
      </c>
      <c r="V943">
        <v>-11.8194</v>
      </c>
    </row>
    <row r="944" spans="1:22">
      <c r="A944">
        <v>19494</v>
      </c>
      <c r="B944">
        <v>0</v>
      </c>
      <c r="C944">
        <v>121.53700000000001</v>
      </c>
      <c r="D944">
        <v>-56.506700000000002</v>
      </c>
      <c r="E944">
        <v>-383.49900000000002</v>
      </c>
      <c r="F944">
        <v>-90.830699999999993</v>
      </c>
      <c r="G944">
        <v>28.827200000000001</v>
      </c>
      <c r="H944">
        <v>11.8194</v>
      </c>
      <c r="I944" t="e">
        <f>IF(AND(Tabelle13[[#This Row],[AreaPx]]&gt;0,NOT(Tabelle13[[#This Row],[AreaPx]]="inf")),Tabelle13[[#This Row],[AreaPx]], NA())</f>
        <v>#N/A</v>
      </c>
      <c r="J944">
        <v>0</v>
      </c>
      <c r="K944">
        <v>0</v>
      </c>
      <c r="L944">
        <v>0</v>
      </c>
      <c r="M944">
        <v>20.2013</v>
      </c>
      <c r="N944">
        <v>0</v>
      </c>
      <c r="O944">
        <f>Tabelle13[[#This Row],[Roll]]-+Tabelle13[[#This Row],[Pitch]]</f>
        <v>-17.007800000000003</v>
      </c>
      <c r="P944">
        <f>SQRT(Tabelle13[[#This Row],[X]]^2 + Tabelle13[[#This Row],[Y]]^2 +Tabelle13[[#This Row],[Z]]^2)</f>
        <v>406.24590153611399</v>
      </c>
      <c r="Q944">
        <v>-249.52</v>
      </c>
      <c r="R944">
        <v>19.236499999999999</v>
      </c>
      <c r="S944">
        <v>-153.66900000000001</v>
      </c>
      <c r="T944">
        <v>89.169300000000007</v>
      </c>
      <c r="U944">
        <v>-28.827200000000001</v>
      </c>
      <c r="V944">
        <v>-11.8194</v>
      </c>
    </row>
    <row r="945" spans="1:22">
      <c r="A945">
        <v>19503</v>
      </c>
      <c r="B945">
        <v>0</v>
      </c>
      <c r="C945">
        <v>121.53700000000001</v>
      </c>
      <c r="D945">
        <v>-56.506700000000002</v>
      </c>
      <c r="E945">
        <v>-383.49900000000002</v>
      </c>
      <c r="F945">
        <v>-90.830699999999993</v>
      </c>
      <c r="G945">
        <v>28.827200000000001</v>
      </c>
      <c r="H945">
        <v>11.8194</v>
      </c>
      <c r="I945" t="e">
        <f>IF(AND(Tabelle13[[#This Row],[AreaPx]]&gt;0,NOT(Tabelle13[[#This Row],[AreaPx]]="inf")),Tabelle13[[#This Row],[AreaPx]], NA())</f>
        <v>#N/A</v>
      </c>
      <c r="J945">
        <v>0</v>
      </c>
      <c r="K945">
        <v>0</v>
      </c>
      <c r="L945">
        <v>0</v>
      </c>
      <c r="M945">
        <v>20.2013</v>
      </c>
      <c r="N945">
        <v>0</v>
      </c>
      <c r="O945">
        <f>Tabelle13[[#This Row],[Roll]]-+Tabelle13[[#This Row],[Pitch]]</f>
        <v>-17.007800000000003</v>
      </c>
      <c r="P945">
        <f>SQRT(Tabelle13[[#This Row],[X]]^2 + Tabelle13[[#This Row],[Y]]^2 +Tabelle13[[#This Row],[Z]]^2)</f>
        <v>406.24590153611399</v>
      </c>
      <c r="Q945">
        <v>-249.52</v>
      </c>
      <c r="R945">
        <v>19.236499999999999</v>
      </c>
      <c r="S945">
        <v>-153.66900000000001</v>
      </c>
      <c r="T945">
        <v>89.169300000000007</v>
      </c>
      <c r="U945">
        <v>-28.827200000000001</v>
      </c>
      <c r="V945">
        <v>-11.8194</v>
      </c>
    </row>
    <row r="946" spans="1:22">
      <c r="A946">
        <v>19512</v>
      </c>
      <c r="B946">
        <v>0</v>
      </c>
      <c r="C946">
        <v>121.53700000000001</v>
      </c>
      <c r="D946">
        <v>-56.506700000000002</v>
      </c>
      <c r="E946">
        <v>-383.49900000000002</v>
      </c>
      <c r="F946">
        <v>-90.830699999999993</v>
      </c>
      <c r="G946">
        <v>28.827200000000001</v>
      </c>
      <c r="H946">
        <v>11.8194</v>
      </c>
      <c r="I946" t="e">
        <f>IF(AND(Tabelle13[[#This Row],[AreaPx]]&gt;0,NOT(Tabelle13[[#This Row],[AreaPx]]="inf")),Tabelle13[[#This Row],[AreaPx]], NA())</f>
        <v>#N/A</v>
      </c>
      <c r="J946">
        <v>0</v>
      </c>
      <c r="K946">
        <v>0</v>
      </c>
      <c r="L946">
        <v>0</v>
      </c>
      <c r="M946">
        <v>20.2013</v>
      </c>
      <c r="N946">
        <v>0</v>
      </c>
      <c r="O946">
        <f>Tabelle13[[#This Row],[Roll]]-+Tabelle13[[#This Row],[Pitch]]</f>
        <v>-17.007800000000003</v>
      </c>
      <c r="P946">
        <f>SQRT(Tabelle13[[#This Row],[X]]^2 + Tabelle13[[#This Row],[Y]]^2 +Tabelle13[[#This Row],[Z]]^2)</f>
        <v>406.24590153611399</v>
      </c>
      <c r="Q946">
        <v>-249.52</v>
      </c>
      <c r="R946">
        <v>19.236499999999999</v>
      </c>
      <c r="S946">
        <v>-153.66900000000001</v>
      </c>
      <c r="T946">
        <v>89.169300000000007</v>
      </c>
      <c r="U946">
        <v>-28.827200000000001</v>
      </c>
      <c r="V946">
        <v>-11.8194</v>
      </c>
    </row>
    <row r="947" spans="1:22">
      <c r="A947">
        <v>19541</v>
      </c>
      <c r="B947">
        <v>0</v>
      </c>
      <c r="C947">
        <v>121.53700000000001</v>
      </c>
      <c r="D947">
        <v>-56.506700000000002</v>
      </c>
      <c r="E947">
        <v>-383.49900000000002</v>
      </c>
      <c r="F947">
        <v>-90.830699999999993</v>
      </c>
      <c r="G947">
        <v>28.827200000000001</v>
      </c>
      <c r="H947">
        <v>11.8194</v>
      </c>
      <c r="I947" t="e">
        <f>IF(AND(Tabelle13[[#This Row],[AreaPx]]&gt;0,NOT(Tabelle13[[#This Row],[AreaPx]]="inf")),Tabelle13[[#This Row],[AreaPx]], NA())</f>
        <v>#N/A</v>
      </c>
      <c r="J947">
        <v>0</v>
      </c>
      <c r="K947">
        <v>0</v>
      </c>
      <c r="L947">
        <v>0</v>
      </c>
      <c r="M947">
        <v>20.2013</v>
      </c>
      <c r="N947">
        <v>0</v>
      </c>
      <c r="O947">
        <f>Tabelle13[[#This Row],[Roll]]-+Tabelle13[[#This Row],[Pitch]]</f>
        <v>-17.007800000000003</v>
      </c>
      <c r="P947">
        <f>SQRT(Tabelle13[[#This Row],[X]]^2 + Tabelle13[[#This Row],[Y]]^2 +Tabelle13[[#This Row],[Z]]^2)</f>
        <v>406.24590153611399</v>
      </c>
      <c r="Q947">
        <v>-249.52</v>
      </c>
      <c r="R947">
        <v>19.236499999999999</v>
      </c>
      <c r="S947">
        <v>-153.66900000000001</v>
      </c>
      <c r="T947">
        <v>89.169300000000007</v>
      </c>
      <c r="U947">
        <v>-28.827200000000001</v>
      </c>
      <c r="V947">
        <v>-11.8194</v>
      </c>
    </row>
    <row r="948" spans="1:22">
      <c r="A948">
        <v>19562</v>
      </c>
      <c r="B948">
        <v>0</v>
      </c>
      <c r="C948">
        <v>121.53700000000001</v>
      </c>
      <c r="D948">
        <v>-56.506700000000002</v>
      </c>
      <c r="E948">
        <v>-383.49900000000002</v>
      </c>
      <c r="F948">
        <v>-90.830699999999993</v>
      </c>
      <c r="G948">
        <v>28.827200000000001</v>
      </c>
      <c r="H948">
        <v>11.8194</v>
      </c>
      <c r="I948" t="e">
        <f>IF(AND(Tabelle13[[#This Row],[AreaPx]]&gt;0,NOT(Tabelle13[[#This Row],[AreaPx]]="inf")),Tabelle13[[#This Row],[AreaPx]], NA())</f>
        <v>#N/A</v>
      </c>
      <c r="J948">
        <v>0</v>
      </c>
      <c r="K948">
        <v>0</v>
      </c>
      <c r="L948">
        <v>0</v>
      </c>
      <c r="M948">
        <v>20.2013</v>
      </c>
      <c r="N948">
        <v>0</v>
      </c>
      <c r="O948">
        <f>Tabelle13[[#This Row],[Roll]]-+Tabelle13[[#This Row],[Pitch]]</f>
        <v>-17.007800000000003</v>
      </c>
      <c r="P948">
        <f>SQRT(Tabelle13[[#This Row],[X]]^2 + Tabelle13[[#This Row],[Y]]^2 +Tabelle13[[#This Row],[Z]]^2)</f>
        <v>406.24590153611399</v>
      </c>
      <c r="Q948">
        <v>-249.52</v>
      </c>
      <c r="R948">
        <v>19.236499999999999</v>
      </c>
      <c r="S948">
        <v>-153.66900000000001</v>
      </c>
      <c r="T948">
        <v>89.169300000000007</v>
      </c>
      <c r="U948">
        <v>-28.827200000000001</v>
      </c>
      <c r="V948">
        <v>-11.8194</v>
      </c>
    </row>
    <row r="949" spans="1:22">
      <c r="A949">
        <v>19581</v>
      </c>
      <c r="B949">
        <v>0</v>
      </c>
      <c r="C949">
        <v>121.53700000000001</v>
      </c>
      <c r="D949">
        <v>-56.506700000000002</v>
      </c>
      <c r="E949">
        <v>-383.49900000000002</v>
      </c>
      <c r="F949">
        <v>-90.830699999999993</v>
      </c>
      <c r="G949">
        <v>28.827200000000001</v>
      </c>
      <c r="H949">
        <v>11.8194</v>
      </c>
      <c r="I949" t="e">
        <f>IF(AND(Tabelle13[[#This Row],[AreaPx]]&gt;0,NOT(Tabelle13[[#This Row],[AreaPx]]="inf")),Tabelle13[[#This Row],[AreaPx]], NA())</f>
        <v>#N/A</v>
      </c>
      <c r="J949">
        <v>0</v>
      </c>
      <c r="K949">
        <v>0</v>
      </c>
      <c r="L949">
        <v>0</v>
      </c>
      <c r="M949">
        <v>20.2013</v>
      </c>
      <c r="N949">
        <v>0</v>
      </c>
      <c r="O949">
        <f>Tabelle13[[#This Row],[Roll]]-+Tabelle13[[#This Row],[Pitch]]</f>
        <v>-17.007800000000003</v>
      </c>
      <c r="P949">
        <f>SQRT(Tabelle13[[#This Row],[X]]^2 + Tabelle13[[#This Row],[Y]]^2 +Tabelle13[[#This Row],[Z]]^2)</f>
        <v>406.24590153611399</v>
      </c>
      <c r="Q949">
        <v>-249.52</v>
      </c>
      <c r="R949">
        <v>19.236499999999999</v>
      </c>
      <c r="S949">
        <v>-153.66900000000001</v>
      </c>
      <c r="T949">
        <v>89.169300000000007</v>
      </c>
      <c r="U949">
        <v>-28.827200000000001</v>
      </c>
      <c r="V949">
        <v>-11.8194</v>
      </c>
    </row>
    <row r="950" spans="1:22">
      <c r="A950">
        <v>19606</v>
      </c>
      <c r="B950">
        <v>0</v>
      </c>
      <c r="C950">
        <v>121.53700000000001</v>
      </c>
      <c r="D950">
        <v>-56.506700000000002</v>
      </c>
      <c r="E950">
        <v>-383.49900000000002</v>
      </c>
      <c r="F950">
        <v>-90.830699999999993</v>
      </c>
      <c r="G950">
        <v>28.827200000000001</v>
      </c>
      <c r="H950">
        <v>11.8194</v>
      </c>
      <c r="I950" t="e">
        <f>IF(AND(Tabelle13[[#This Row],[AreaPx]]&gt;0,NOT(Tabelle13[[#This Row],[AreaPx]]="inf")),Tabelle13[[#This Row],[AreaPx]], NA())</f>
        <v>#N/A</v>
      </c>
      <c r="J950">
        <v>0</v>
      </c>
      <c r="K950">
        <v>0</v>
      </c>
      <c r="L950">
        <v>0</v>
      </c>
      <c r="M950">
        <v>20.2013</v>
      </c>
      <c r="N950">
        <v>0</v>
      </c>
      <c r="O950">
        <f>Tabelle13[[#This Row],[Roll]]-+Tabelle13[[#This Row],[Pitch]]</f>
        <v>-17.007800000000003</v>
      </c>
      <c r="P950">
        <f>SQRT(Tabelle13[[#This Row],[X]]^2 + Tabelle13[[#This Row],[Y]]^2 +Tabelle13[[#This Row],[Z]]^2)</f>
        <v>406.24590153611399</v>
      </c>
      <c r="Q950">
        <v>-249.52</v>
      </c>
      <c r="R950">
        <v>19.236499999999999</v>
      </c>
      <c r="S950">
        <v>-153.66900000000001</v>
      </c>
      <c r="T950">
        <v>89.169300000000007</v>
      </c>
      <c r="U950">
        <v>-28.827200000000001</v>
      </c>
      <c r="V950">
        <v>-11.8194</v>
      </c>
    </row>
    <row r="951" spans="1:22">
      <c r="A951">
        <v>19627</v>
      </c>
      <c r="B951">
        <v>0</v>
      </c>
      <c r="C951">
        <v>121.53700000000001</v>
      </c>
      <c r="D951">
        <v>-56.506700000000002</v>
      </c>
      <c r="E951">
        <v>-383.49900000000002</v>
      </c>
      <c r="F951">
        <v>-90.830699999999993</v>
      </c>
      <c r="G951">
        <v>28.827200000000001</v>
      </c>
      <c r="H951">
        <v>11.8194</v>
      </c>
      <c r="I951" t="e">
        <f>IF(AND(Tabelle13[[#This Row],[AreaPx]]&gt;0,NOT(Tabelle13[[#This Row],[AreaPx]]="inf")),Tabelle13[[#This Row],[AreaPx]], NA())</f>
        <v>#N/A</v>
      </c>
      <c r="J951">
        <v>0</v>
      </c>
      <c r="K951">
        <v>0</v>
      </c>
      <c r="L951">
        <v>0</v>
      </c>
      <c r="M951">
        <v>20.2013</v>
      </c>
      <c r="N951">
        <v>0</v>
      </c>
      <c r="O951">
        <f>Tabelle13[[#This Row],[Roll]]-+Tabelle13[[#This Row],[Pitch]]</f>
        <v>-17.007800000000003</v>
      </c>
      <c r="P951">
        <f>SQRT(Tabelle13[[#This Row],[X]]^2 + Tabelle13[[#This Row],[Y]]^2 +Tabelle13[[#This Row],[Z]]^2)</f>
        <v>406.24590153611399</v>
      </c>
      <c r="Q951">
        <v>-249.52</v>
      </c>
      <c r="R951">
        <v>19.236499999999999</v>
      </c>
      <c r="S951">
        <v>-153.66900000000001</v>
      </c>
      <c r="T951">
        <v>89.169300000000007</v>
      </c>
      <c r="U951">
        <v>-28.827200000000001</v>
      </c>
      <c r="V951">
        <v>-11.8194</v>
      </c>
    </row>
    <row r="952" spans="1:22">
      <c r="A952">
        <v>19640</v>
      </c>
      <c r="B952">
        <v>0</v>
      </c>
      <c r="C952">
        <v>121.53700000000001</v>
      </c>
      <c r="D952">
        <v>-56.506700000000002</v>
      </c>
      <c r="E952">
        <v>-383.49900000000002</v>
      </c>
      <c r="F952">
        <v>-90.830699999999993</v>
      </c>
      <c r="G952">
        <v>28.827200000000001</v>
      </c>
      <c r="H952">
        <v>11.8194</v>
      </c>
      <c r="I952" t="e">
        <f>IF(AND(Tabelle13[[#This Row],[AreaPx]]&gt;0,NOT(Tabelle13[[#This Row],[AreaPx]]="inf")),Tabelle13[[#This Row],[AreaPx]], NA())</f>
        <v>#N/A</v>
      </c>
      <c r="J952">
        <v>0</v>
      </c>
      <c r="K952">
        <v>0</v>
      </c>
      <c r="L952">
        <v>0</v>
      </c>
      <c r="M952">
        <v>20.2013</v>
      </c>
      <c r="N952">
        <v>0</v>
      </c>
      <c r="O952">
        <f>Tabelle13[[#This Row],[Roll]]-+Tabelle13[[#This Row],[Pitch]]</f>
        <v>-17.007800000000003</v>
      </c>
      <c r="P952">
        <f>SQRT(Tabelle13[[#This Row],[X]]^2 + Tabelle13[[#This Row],[Y]]^2 +Tabelle13[[#This Row],[Z]]^2)</f>
        <v>406.24590153611399</v>
      </c>
      <c r="Q952">
        <v>-249.52</v>
      </c>
      <c r="R952">
        <v>19.236499999999999</v>
      </c>
      <c r="S952">
        <v>-153.66900000000001</v>
      </c>
      <c r="T952">
        <v>89.169300000000007</v>
      </c>
      <c r="U952">
        <v>-28.827200000000001</v>
      </c>
      <c r="V952">
        <v>-11.8194</v>
      </c>
    </row>
    <row r="953" spans="1:22">
      <c r="A953">
        <v>19663</v>
      </c>
      <c r="B953">
        <v>0</v>
      </c>
      <c r="C953">
        <v>121.53700000000001</v>
      </c>
      <c r="D953">
        <v>-56.506700000000002</v>
      </c>
      <c r="E953">
        <v>-383.49900000000002</v>
      </c>
      <c r="F953">
        <v>-90.830699999999993</v>
      </c>
      <c r="G953">
        <v>28.827200000000001</v>
      </c>
      <c r="H953">
        <v>11.8194</v>
      </c>
      <c r="I953" t="e">
        <f>IF(AND(Tabelle13[[#This Row],[AreaPx]]&gt;0,NOT(Tabelle13[[#This Row],[AreaPx]]="inf")),Tabelle13[[#This Row],[AreaPx]], NA())</f>
        <v>#N/A</v>
      </c>
      <c r="J953">
        <v>0</v>
      </c>
      <c r="K953">
        <v>0</v>
      </c>
      <c r="L953">
        <v>0</v>
      </c>
      <c r="M953">
        <v>20.2013</v>
      </c>
      <c r="N953">
        <v>0</v>
      </c>
      <c r="O953">
        <f>Tabelle13[[#This Row],[Roll]]-+Tabelle13[[#This Row],[Pitch]]</f>
        <v>-17.007800000000003</v>
      </c>
      <c r="P953">
        <f>SQRT(Tabelle13[[#This Row],[X]]^2 + Tabelle13[[#This Row],[Y]]^2 +Tabelle13[[#This Row],[Z]]^2)</f>
        <v>406.24590153611399</v>
      </c>
      <c r="Q953">
        <v>-249.52</v>
      </c>
      <c r="R953">
        <v>19.236499999999999</v>
      </c>
      <c r="S953">
        <v>-153.66900000000001</v>
      </c>
      <c r="T953">
        <v>89.169300000000007</v>
      </c>
      <c r="U953">
        <v>-28.827200000000001</v>
      </c>
      <c r="V953">
        <v>-11.8194</v>
      </c>
    </row>
    <row r="954" spans="1:22">
      <c r="A954">
        <v>19675</v>
      </c>
      <c r="B954">
        <v>0</v>
      </c>
      <c r="C954">
        <v>121.53700000000001</v>
      </c>
      <c r="D954">
        <v>-56.506700000000002</v>
      </c>
      <c r="E954">
        <v>-383.49900000000002</v>
      </c>
      <c r="F954">
        <v>-90.830699999999993</v>
      </c>
      <c r="G954">
        <v>28.827200000000001</v>
      </c>
      <c r="H954">
        <v>11.8194</v>
      </c>
      <c r="I954" t="e">
        <f>IF(AND(Tabelle13[[#This Row],[AreaPx]]&gt;0,NOT(Tabelle13[[#This Row],[AreaPx]]="inf")),Tabelle13[[#This Row],[AreaPx]], NA())</f>
        <v>#N/A</v>
      </c>
      <c r="J954">
        <v>0</v>
      </c>
      <c r="K954">
        <v>0</v>
      </c>
      <c r="L954">
        <v>0</v>
      </c>
      <c r="M954">
        <v>20.2013</v>
      </c>
      <c r="N954">
        <v>0</v>
      </c>
      <c r="O954">
        <f>Tabelle13[[#This Row],[Roll]]-+Tabelle13[[#This Row],[Pitch]]</f>
        <v>-17.007800000000003</v>
      </c>
      <c r="P954">
        <f>SQRT(Tabelle13[[#This Row],[X]]^2 + Tabelle13[[#This Row],[Y]]^2 +Tabelle13[[#This Row],[Z]]^2)</f>
        <v>406.24590153611399</v>
      </c>
      <c r="Q954">
        <v>-249.52</v>
      </c>
      <c r="R954">
        <v>19.236499999999999</v>
      </c>
      <c r="S954">
        <v>-153.66900000000001</v>
      </c>
      <c r="T954">
        <v>89.169300000000007</v>
      </c>
      <c r="U954">
        <v>-28.827200000000001</v>
      </c>
      <c r="V954">
        <v>-11.8194</v>
      </c>
    </row>
    <row r="955" spans="1:22">
      <c r="A955">
        <v>19692</v>
      </c>
      <c r="B955">
        <v>0</v>
      </c>
      <c r="C955">
        <v>121.53700000000001</v>
      </c>
      <c r="D955">
        <v>-56.506700000000002</v>
      </c>
      <c r="E955">
        <v>-383.49900000000002</v>
      </c>
      <c r="F955">
        <v>-90.830699999999993</v>
      </c>
      <c r="G955">
        <v>28.827200000000001</v>
      </c>
      <c r="H955">
        <v>11.8194</v>
      </c>
      <c r="I955" t="e">
        <f>IF(AND(Tabelle13[[#This Row],[AreaPx]]&gt;0,NOT(Tabelle13[[#This Row],[AreaPx]]="inf")),Tabelle13[[#This Row],[AreaPx]], NA())</f>
        <v>#N/A</v>
      </c>
      <c r="J955">
        <v>0</v>
      </c>
      <c r="K955">
        <v>0</v>
      </c>
      <c r="L955">
        <v>0</v>
      </c>
      <c r="M955">
        <v>20.2013</v>
      </c>
      <c r="N955">
        <v>0</v>
      </c>
      <c r="O955">
        <f>Tabelle13[[#This Row],[Roll]]-+Tabelle13[[#This Row],[Pitch]]</f>
        <v>-17.007800000000003</v>
      </c>
      <c r="P955">
        <f>SQRT(Tabelle13[[#This Row],[X]]^2 + Tabelle13[[#This Row],[Y]]^2 +Tabelle13[[#This Row],[Z]]^2)</f>
        <v>406.24590153611399</v>
      </c>
      <c r="Q955">
        <v>-249.52</v>
      </c>
      <c r="R955">
        <v>19.236499999999999</v>
      </c>
      <c r="S955">
        <v>-153.66900000000001</v>
      </c>
      <c r="T955">
        <v>89.169300000000007</v>
      </c>
      <c r="U955">
        <v>-28.827200000000001</v>
      </c>
      <c r="V955">
        <v>-11.8194</v>
      </c>
    </row>
    <row r="956" spans="1:22">
      <c r="A956">
        <v>19706</v>
      </c>
      <c r="B956">
        <v>0</v>
      </c>
      <c r="C956">
        <v>121.53700000000001</v>
      </c>
      <c r="D956">
        <v>-56.506700000000002</v>
      </c>
      <c r="E956">
        <v>-383.49900000000002</v>
      </c>
      <c r="F956">
        <v>-90.830699999999993</v>
      </c>
      <c r="G956">
        <v>28.827200000000001</v>
      </c>
      <c r="H956">
        <v>11.8194</v>
      </c>
      <c r="I956" t="e">
        <f>IF(AND(Tabelle13[[#This Row],[AreaPx]]&gt;0,NOT(Tabelle13[[#This Row],[AreaPx]]="inf")),Tabelle13[[#This Row],[AreaPx]], NA())</f>
        <v>#N/A</v>
      </c>
      <c r="J956">
        <v>0</v>
      </c>
      <c r="K956">
        <v>0</v>
      </c>
      <c r="L956">
        <v>0</v>
      </c>
      <c r="M956">
        <v>20.2013</v>
      </c>
      <c r="N956">
        <v>0</v>
      </c>
      <c r="O956">
        <f>Tabelle13[[#This Row],[Roll]]-+Tabelle13[[#This Row],[Pitch]]</f>
        <v>-17.007800000000003</v>
      </c>
      <c r="P956">
        <f>SQRT(Tabelle13[[#This Row],[X]]^2 + Tabelle13[[#This Row],[Y]]^2 +Tabelle13[[#This Row],[Z]]^2)</f>
        <v>406.24590153611399</v>
      </c>
      <c r="Q956">
        <v>-249.52</v>
      </c>
      <c r="R956">
        <v>19.236499999999999</v>
      </c>
      <c r="S956">
        <v>-153.66900000000001</v>
      </c>
      <c r="T956">
        <v>89.169300000000007</v>
      </c>
      <c r="U956">
        <v>-28.827200000000001</v>
      </c>
      <c r="V956">
        <v>-11.8194</v>
      </c>
    </row>
    <row r="957" spans="1:22">
      <c r="A957">
        <v>19733</v>
      </c>
      <c r="B957">
        <v>0</v>
      </c>
      <c r="C957">
        <v>121.53700000000001</v>
      </c>
      <c r="D957">
        <v>-56.506700000000002</v>
      </c>
      <c r="E957">
        <v>-383.49900000000002</v>
      </c>
      <c r="F957">
        <v>-90.830699999999993</v>
      </c>
      <c r="G957">
        <v>28.827200000000001</v>
      </c>
      <c r="H957">
        <v>11.8194</v>
      </c>
      <c r="I957" t="e">
        <f>IF(AND(Tabelle13[[#This Row],[AreaPx]]&gt;0,NOT(Tabelle13[[#This Row],[AreaPx]]="inf")),Tabelle13[[#This Row],[AreaPx]], NA())</f>
        <v>#N/A</v>
      </c>
      <c r="J957">
        <v>0</v>
      </c>
      <c r="K957">
        <v>0</v>
      </c>
      <c r="L957">
        <v>0</v>
      </c>
      <c r="M957">
        <v>20.2013</v>
      </c>
      <c r="N957">
        <v>0</v>
      </c>
      <c r="O957">
        <f>Tabelle13[[#This Row],[Roll]]-+Tabelle13[[#This Row],[Pitch]]</f>
        <v>-17.007800000000003</v>
      </c>
      <c r="P957">
        <f>SQRT(Tabelle13[[#This Row],[X]]^2 + Tabelle13[[#This Row],[Y]]^2 +Tabelle13[[#This Row],[Z]]^2)</f>
        <v>406.24590153611399</v>
      </c>
      <c r="Q957">
        <v>-249.52</v>
      </c>
      <c r="R957">
        <v>19.236499999999999</v>
      </c>
      <c r="S957">
        <v>-153.66900000000001</v>
      </c>
      <c r="T957">
        <v>89.169300000000007</v>
      </c>
      <c r="U957">
        <v>-28.827200000000001</v>
      </c>
      <c r="V957">
        <v>-11.8194</v>
      </c>
    </row>
    <row r="958" spans="1:22">
      <c r="A958">
        <v>19747</v>
      </c>
      <c r="B958">
        <v>0</v>
      </c>
      <c r="C958">
        <v>121.53700000000001</v>
      </c>
      <c r="D958">
        <v>-56.506700000000002</v>
      </c>
      <c r="E958">
        <v>-383.49900000000002</v>
      </c>
      <c r="F958">
        <v>-90.830699999999993</v>
      </c>
      <c r="G958">
        <v>28.827200000000001</v>
      </c>
      <c r="H958">
        <v>11.8194</v>
      </c>
      <c r="I958" t="e">
        <f>IF(AND(Tabelle13[[#This Row],[AreaPx]]&gt;0,NOT(Tabelle13[[#This Row],[AreaPx]]="inf")),Tabelle13[[#This Row],[AreaPx]], NA())</f>
        <v>#N/A</v>
      </c>
      <c r="J958">
        <v>0</v>
      </c>
      <c r="K958">
        <v>0</v>
      </c>
      <c r="L958">
        <v>0</v>
      </c>
      <c r="M958">
        <v>20.2013</v>
      </c>
      <c r="N958">
        <v>0</v>
      </c>
      <c r="O958">
        <f>Tabelle13[[#This Row],[Roll]]-+Tabelle13[[#This Row],[Pitch]]</f>
        <v>-17.007800000000003</v>
      </c>
      <c r="P958">
        <f>SQRT(Tabelle13[[#This Row],[X]]^2 + Tabelle13[[#This Row],[Y]]^2 +Tabelle13[[#This Row],[Z]]^2)</f>
        <v>406.24590153611399</v>
      </c>
      <c r="Q958">
        <v>-249.52</v>
      </c>
      <c r="R958">
        <v>19.236499999999999</v>
      </c>
      <c r="S958">
        <v>-153.66900000000001</v>
      </c>
      <c r="T958">
        <v>89.169300000000007</v>
      </c>
      <c r="U958">
        <v>-28.827200000000001</v>
      </c>
      <c r="V958">
        <v>-11.8194</v>
      </c>
    </row>
    <row r="959" spans="1:22">
      <c r="A959">
        <v>19776</v>
      </c>
      <c r="B959">
        <v>0</v>
      </c>
      <c r="C959">
        <v>121.53700000000001</v>
      </c>
      <c r="D959">
        <v>-56.506700000000002</v>
      </c>
      <c r="E959">
        <v>-383.49900000000002</v>
      </c>
      <c r="F959">
        <v>-90.830699999999993</v>
      </c>
      <c r="G959">
        <v>28.827200000000001</v>
      </c>
      <c r="H959">
        <v>11.8194</v>
      </c>
      <c r="I959" t="e">
        <f>IF(AND(Tabelle13[[#This Row],[AreaPx]]&gt;0,NOT(Tabelle13[[#This Row],[AreaPx]]="inf")),Tabelle13[[#This Row],[AreaPx]], NA())</f>
        <v>#N/A</v>
      </c>
      <c r="J959">
        <v>0</v>
      </c>
      <c r="K959">
        <v>0</v>
      </c>
      <c r="L959">
        <v>0</v>
      </c>
      <c r="M959">
        <v>20.2013</v>
      </c>
      <c r="N959">
        <v>0</v>
      </c>
      <c r="O959">
        <f>Tabelle13[[#This Row],[Roll]]-+Tabelle13[[#This Row],[Pitch]]</f>
        <v>-17.007800000000003</v>
      </c>
      <c r="P959">
        <f>SQRT(Tabelle13[[#This Row],[X]]^2 + Tabelle13[[#This Row],[Y]]^2 +Tabelle13[[#This Row],[Z]]^2)</f>
        <v>406.24590153611399</v>
      </c>
      <c r="Q959">
        <v>-249.52</v>
      </c>
      <c r="R959">
        <v>19.236499999999999</v>
      </c>
      <c r="S959">
        <v>-153.66900000000001</v>
      </c>
      <c r="T959">
        <v>89.169300000000007</v>
      </c>
      <c r="U959">
        <v>-28.827200000000001</v>
      </c>
      <c r="V959">
        <v>-11.8194</v>
      </c>
    </row>
    <row r="960" spans="1:22">
      <c r="A960">
        <v>19803</v>
      </c>
      <c r="B960">
        <v>0</v>
      </c>
      <c r="C960">
        <v>121.53700000000001</v>
      </c>
      <c r="D960">
        <v>-56.506700000000002</v>
      </c>
      <c r="E960">
        <v>-383.49900000000002</v>
      </c>
      <c r="F960">
        <v>-90.830699999999993</v>
      </c>
      <c r="G960">
        <v>28.827200000000001</v>
      </c>
      <c r="H960">
        <v>11.8194</v>
      </c>
      <c r="I960" t="e">
        <f>IF(AND(Tabelle13[[#This Row],[AreaPx]]&gt;0,NOT(Tabelle13[[#This Row],[AreaPx]]="inf")),Tabelle13[[#This Row],[AreaPx]], NA())</f>
        <v>#N/A</v>
      </c>
      <c r="J960">
        <v>0</v>
      </c>
      <c r="K960">
        <v>0</v>
      </c>
      <c r="L960">
        <v>0</v>
      </c>
      <c r="M960">
        <v>20.2013</v>
      </c>
      <c r="N960">
        <v>0</v>
      </c>
      <c r="O960">
        <f>Tabelle13[[#This Row],[Roll]]-+Tabelle13[[#This Row],[Pitch]]</f>
        <v>-17.007800000000003</v>
      </c>
      <c r="P960">
        <f>SQRT(Tabelle13[[#This Row],[X]]^2 + Tabelle13[[#This Row],[Y]]^2 +Tabelle13[[#This Row],[Z]]^2)</f>
        <v>406.24590153611399</v>
      </c>
      <c r="Q960">
        <v>-249.52</v>
      </c>
      <c r="R960">
        <v>19.236499999999999</v>
      </c>
      <c r="S960">
        <v>-153.66900000000001</v>
      </c>
      <c r="T960">
        <v>89.169300000000007</v>
      </c>
      <c r="U960">
        <v>-28.827200000000001</v>
      </c>
      <c r="V960">
        <v>-11.8194</v>
      </c>
    </row>
    <row r="961" spans="1:22">
      <c r="A961">
        <v>19815</v>
      </c>
      <c r="B961">
        <v>0</v>
      </c>
      <c r="C961">
        <v>121.53700000000001</v>
      </c>
      <c r="D961">
        <v>-56.506700000000002</v>
      </c>
      <c r="E961">
        <v>-383.49900000000002</v>
      </c>
      <c r="F961">
        <v>-90.830699999999993</v>
      </c>
      <c r="G961">
        <v>28.827200000000001</v>
      </c>
      <c r="H961">
        <v>11.8194</v>
      </c>
      <c r="I961" t="e">
        <f>IF(AND(Tabelle13[[#This Row],[AreaPx]]&gt;0,NOT(Tabelle13[[#This Row],[AreaPx]]="inf")),Tabelle13[[#This Row],[AreaPx]], NA())</f>
        <v>#N/A</v>
      </c>
      <c r="J961">
        <v>0</v>
      </c>
      <c r="K961">
        <v>0</v>
      </c>
      <c r="L961">
        <v>0</v>
      </c>
      <c r="M961">
        <v>20.2013</v>
      </c>
      <c r="N961">
        <v>0</v>
      </c>
      <c r="O961">
        <f>Tabelle13[[#This Row],[Roll]]-+Tabelle13[[#This Row],[Pitch]]</f>
        <v>-17.007800000000003</v>
      </c>
      <c r="P961">
        <f>SQRT(Tabelle13[[#This Row],[X]]^2 + Tabelle13[[#This Row],[Y]]^2 +Tabelle13[[#This Row],[Z]]^2)</f>
        <v>406.24590153611399</v>
      </c>
      <c r="Q961">
        <v>-249.52</v>
      </c>
      <c r="R961">
        <v>19.236499999999999</v>
      </c>
      <c r="S961">
        <v>-153.66900000000001</v>
      </c>
      <c r="T961">
        <v>89.169300000000007</v>
      </c>
      <c r="U961">
        <v>-28.827200000000001</v>
      </c>
      <c r="V961">
        <v>-11.8194</v>
      </c>
    </row>
    <row r="962" spans="1:22">
      <c r="A962">
        <v>19848</v>
      </c>
      <c r="B962">
        <v>0</v>
      </c>
      <c r="C962">
        <v>121.53700000000001</v>
      </c>
      <c r="D962">
        <v>-56.506700000000002</v>
      </c>
      <c r="E962">
        <v>-383.49900000000002</v>
      </c>
      <c r="F962">
        <v>-90.830699999999993</v>
      </c>
      <c r="G962">
        <v>28.827200000000001</v>
      </c>
      <c r="H962">
        <v>11.8194</v>
      </c>
      <c r="I962" t="e">
        <f>IF(AND(Tabelle13[[#This Row],[AreaPx]]&gt;0,NOT(Tabelle13[[#This Row],[AreaPx]]="inf")),Tabelle13[[#This Row],[AreaPx]], NA())</f>
        <v>#N/A</v>
      </c>
      <c r="J962">
        <v>0</v>
      </c>
      <c r="K962">
        <v>0</v>
      </c>
      <c r="L962">
        <v>0</v>
      </c>
      <c r="M962">
        <v>20.2013</v>
      </c>
      <c r="N962">
        <v>0</v>
      </c>
      <c r="O962">
        <f>Tabelle13[[#This Row],[Roll]]-+Tabelle13[[#This Row],[Pitch]]</f>
        <v>-17.007800000000003</v>
      </c>
      <c r="P962">
        <f>SQRT(Tabelle13[[#This Row],[X]]^2 + Tabelle13[[#This Row],[Y]]^2 +Tabelle13[[#This Row],[Z]]^2)</f>
        <v>406.24590153611399</v>
      </c>
      <c r="Q962">
        <v>-249.52</v>
      </c>
      <c r="R962">
        <v>19.236499999999999</v>
      </c>
      <c r="S962">
        <v>-153.66900000000001</v>
      </c>
      <c r="T962">
        <v>89.169300000000007</v>
      </c>
      <c r="U962">
        <v>-28.827200000000001</v>
      </c>
      <c r="V962">
        <v>-11.8194</v>
      </c>
    </row>
    <row r="963" spans="1:22">
      <c r="A963">
        <v>19875</v>
      </c>
      <c r="B963">
        <v>0</v>
      </c>
      <c r="C963">
        <v>121.53700000000001</v>
      </c>
      <c r="D963">
        <v>-56.506700000000002</v>
      </c>
      <c r="E963">
        <v>-383.49900000000002</v>
      </c>
      <c r="F963">
        <v>-90.830699999999993</v>
      </c>
      <c r="G963">
        <v>28.827200000000001</v>
      </c>
      <c r="H963">
        <v>11.8194</v>
      </c>
      <c r="I963" t="e">
        <f>IF(AND(Tabelle13[[#This Row],[AreaPx]]&gt;0,NOT(Tabelle13[[#This Row],[AreaPx]]="inf")),Tabelle13[[#This Row],[AreaPx]], NA())</f>
        <v>#N/A</v>
      </c>
      <c r="J963">
        <v>0</v>
      </c>
      <c r="K963">
        <v>0</v>
      </c>
      <c r="L963">
        <v>0</v>
      </c>
      <c r="M963">
        <v>20.2013</v>
      </c>
      <c r="N963">
        <v>0</v>
      </c>
      <c r="O963">
        <f>Tabelle13[[#This Row],[Roll]]-+Tabelle13[[#This Row],[Pitch]]</f>
        <v>-17.007800000000003</v>
      </c>
      <c r="P963">
        <f>SQRT(Tabelle13[[#This Row],[X]]^2 + Tabelle13[[#This Row],[Y]]^2 +Tabelle13[[#This Row],[Z]]^2)</f>
        <v>406.24590153611399</v>
      </c>
      <c r="Q963">
        <v>-249.52</v>
      </c>
      <c r="R963">
        <v>19.236499999999999</v>
      </c>
      <c r="S963">
        <v>-153.66900000000001</v>
      </c>
      <c r="T963">
        <v>89.169300000000007</v>
      </c>
      <c r="U963">
        <v>-28.827200000000001</v>
      </c>
      <c r="V963">
        <v>-11.8194</v>
      </c>
    </row>
    <row r="964" spans="1:22">
      <c r="A964">
        <v>19901</v>
      </c>
      <c r="B964">
        <v>0</v>
      </c>
      <c r="C964">
        <v>121.53700000000001</v>
      </c>
      <c r="D964">
        <v>-56.506700000000002</v>
      </c>
      <c r="E964">
        <v>-383.49900000000002</v>
      </c>
      <c r="F964">
        <v>-90.830699999999993</v>
      </c>
      <c r="G964">
        <v>28.827200000000001</v>
      </c>
      <c r="H964">
        <v>11.8194</v>
      </c>
      <c r="I964" t="e">
        <f>IF(AND(Tabelle13[[#This Row],[AreaPx]]&gt;0,NOT(Tabelle13[[#This Row],[AreaPx]]="inf")),Tabelle13[[#This Row],[AreaPx]], NA())</f>
        <v>#N/A</v>
      </c>
      <c r="J964">
        <v>0</v>
      </c>
      <c r="K964">
        <v>0</v>
      </c>
      <c r="L964">
        <v>0</v>
      </c>
      <c r="M964">
        <v>20.2013</v>
      </c>
      <c r="N964">
        <v>0</v>
      </c>
      <c r="O964">
        <f>Tabelle13[[#This Row],[Roll]]-+Tabelle13[[#This Row],[Pitch]]</f>
        <v>-17.007800000000003</v>
      </c>
      <c r="P964">
        <f>SQRT(Tabelle13[[#This Row],[X]]^2 + Tabelle13[[#This Row],[Y]]^2 +Tabelle13[[#This Row],[Z]]^2)</f>
        <v>406.24590153611399</v>
      </c>
      <c r="Q964">
        <v>-249.52</v>
      </c>
      <c r="R964">
        <v>19.236499999999999</v>
      </c>
      <c r="S964">
        <v>-153.66900000000001</v>
      </c>
      <c r="T964">
        <v>89.169300000000007</v>
      </c>
      <c r="U964">
        <v>-28.827200000000001</v>
      </c>
      <c r="V964">
        <v>-11.8194</v>
      </c>
    </row>
    <row r="965" spans="1:22">
      <c r="A965">
        <v>19917</v>
      </c>
      <c r="B965">
        <v>0</v>
      </c>
      <c r="C965">
        <v>121.53700000000001</v>
      </c>
      <c r="D965">
        <v>-56.506700000000002</v>
      </c>
      <c r="E965">
        <v>-383.49900000000002</v>
      </c>
      <c r="F965">
        <v>-90.830699999999993</v>
      </c>
      <c r="G965">
        <v>28.827200000000001</v>
      </c>
      <c r="H965">
        <v>11.8194</v>
      </c>
      <c r="I965" t="e">
        <f>IF(AND(Tabelle13[[#This Row],[AreaPx]]&gt;0,NOT(Tabelle13[[#This Row],[AreaPx]]="inf")),Tabelle13[[#This Row],[AreaPx]], NA())</f>
        <v>#N/A</v>
      </c>
      <c r="J965">
        <v>0</v>
      </c>
      <c r="K965">
        <v>0</v>
      </c>
      <c r="L965">
        <v>0</v>
      </c>
      <c r="M965">
        <v>20.2013</v>
      </c>
      <c r="N965">
        <v>0</v>
      </c>
      <c r="O965">
        <f>Tabelle13[[#This Row],[Roll]]-+Tabelle13[[#This Row],[Pitch]]</f>
        <v>-17.007800000000003</v>
      </c>
      <c r="P965">
        <f>SQRT(Tabelle13[[#This Row],[X]]^2 + Tabelle13[[#This Row],[Y]]^2 +Tabelle13[[#This Row],[Z]]^2)</f>
        <v>406.24590153611399</v>
      </c>
      <c r="Q965">
        <v>-249.52</v>
      </c>
      <c r="R965">
        <v>19.236499999999999</v>
      </c>
      <c r="S965">
        <v>-153.66900000000001</v>
      </c>
      <c r="T965">
        <v>89.169300000000007</v>
      </c>
      <c r="U965">
        <v>-28.827200000000001</v>
      </c>
      <c r="V965">
        <v>-11.8194</v>
      </c>
    </row>
    <row r="966" spans="1:22">
      <c r="A966">
        <v>19949</v>
      </c>
      <c r="B966">
        <v>0</v>
      </c>
      <c r="C966">
        <v>121.53700000000001</v>
      </c>
      <c r="D966">
        <v>-56.506700000000002</v>
      </c>
      <c r="E966">
        <v>-383.49900000000002</v>
      </c>
      <c r="F966">
        <v>-90.830699999999993</v>
      </c>
      <c r="G966">
        <v>28.827200000000001</v>
      </c>
      <c r="H966">
        <v>11.8194</v>
      </c>
      <c r="I966" t="e">
        <f>IF(AND(Tabelle13[[#This Row],[AreaPx]]&gt;0,NOT(Tabelle13[[#This Row],[AreaPx]]="inf")),Tabelle13[[#This Row],[AreaPx]], NA())</f>
        <v>#N/A</v>
      </c>
      <c r="J966">
        <v>0</v>
      </c>
      <c r="K966">
        <v>0</v>
      </c>
      <c r="L966">
        <v>0</v>
      </c>
      <c r="M966">
        <v>20.2013</v>
      </c>
      <c r="N966">
        <v>0</v>
      </c>
      <c r="O966">
        <f>Tabelle13[[#This Row],[Roll]]-+Tabelle13[[#This Row],[Pitch]]</f>
        <v>-17.007800000000003</v>
      </c>
      <c r="P966">
        <f>SQRT(Tabelle13[[#This Row],[X]]^2 + Tabelle13[[#This Row],[Y]]^2 +Tabelle13[[#This Row],[Z]]^2)</f>
        <v>406.24590153611399</v>
      </c>
      <c r="Q966">
        <v>-249.52</v>
      </c>
      <c r="R966">
        <v>19.236499999999999</v>
      </c>
      <c r="S966">
        <v>-153.66900000000001</v>
      </c>
      <c r="T966">
        <v>89.169300000000007</v>
      </c>
      <c r="U966">
        <v>-28.827200000000001</v>
      </c>
      <c r="V966">
        <v>-11.8194</v>
      </c>
    </row>
    <row r="967" spans="1:22">
      <c r="A967">
        <v>19979</v>
      </c>
      <c r="B967">
        <v>0</v>
      </c>
      <c r="C967">
        <v>121.53700000000001</v>
      </c>
      <c r="D967">
        <v>-56.506700000000002</v>
      </c>
      <c r="E967">
        <v>-383.49900000000002</v>
      </c>
      <c r="F967">
        <v>-90.830699999999993</v>
      </c>
      <c r="G967">
        <v>28.827200000000001</v>
      </c>
      <c r="H967">
        <v>11.8194</v>
      </c>
      <c r="I967" t="e">
        <f>IF(AND(Tabelle13[[#This Row],[AreaPx]]&gt;0,NOT(Tabelle13[[#This Row],[AreaPx]]="inf")),Tabelle13[[#This Row],[AreaPx]], NA())</f>
        <v>#N/A</v>
      </c>
      <c r="J967">
        <v>0</v>
      </c>
      <c r="K967">
        <v>0</v>
      </c>
      <c r="L967">
        <v>0</v>
      </c>
      <c r="M967">
        <v>20.2013</v>
      </c>
      <c r="N967">
        <v>0</v>
      </c>
      <c r="O967">
        <f>Tabelle13[[#This Row],[Roll]]-+Tabelle13[[#This Row],[Pitch]]</f>
        <v>-17.007800000000003</v>
      </c>
      <c r="P967">
        <f>SQRT(Tabelle13[[#This Row],[X]]^2 + Tabelle13[[#This Row],[Y]]^2 +Tabelle13[[#This Row],[Z]]^2)</f>
        <v>406.24590153611399</v>
      </c>
      <c r="Q967">
        <v>-249.52</v>
      </c>
      <c r="R967">
        <v>19.236499999999999</v>
      </c>
      <c r="S967">
        <v>-153.66900000000001</v>
      </c>
      <c r="T967">
        <v>89.169300000000007</v>
      </c>
      <c r="U967">
        <v>-28.827200000000001</v>
      </c>
      <c r="V967">
        <v>-11.8194</v>
      </c>
    </row>
    <row r="968" spans="1:22">
      <c r="A968">
        <v>20007</v>
      </c>
      <c r="B968">
        <v>0</v>
      </c>
      <c r="C968">
        <v>121.53700000000001</v>
      </c>
      <c r="D968">
        <v>-56.506700000000002</v>
      </c>
      <c r="E968">
        <v>-383.49900000000002</v>
      </c>
      <c r="F968">
        <v>-90.830699999999993</v>
      </c>
      <c r="G968">
        <v>28.827200000000001</v>
      </c>
      <c r="H968">
        <v>11.8194</v>
      </c>
      <c r="I968" t="e">
        <f>IF(AND(Tabelle13[[#This Row],[AreaPx]]&gt;0,NOT(Tabelle13[[#This Row],[AreaPx]]="inf")),Tabelle13[[#This Row],[AreaPx]], NA())</f>
        <v>#N/A</v>
      </c>
      <c r="J968">
        <v>0</v>
      </c>
      <c r="K968">
        <v>0</v>
      </c>
      <c r="L968">
        <v>0</v>
      </c>
      <c r="M968">
        <v>20.2013</v>
      </c>
      <c r="N968">
        <v>0</v>
      </c>
      <c r="O968">
        <f>Tabelle13[[#This Row],[Roll]]-+Tabelle13[[#This Row],[Pitch]]</f>
        <v>-17.007800000000003</v>
      </c>
      <c r="P968">
        <f>SQRT(Tabelle13[[#This Row],[X]]^2 + Tabelle13[[#This Row],[Y]]^2 +Tabelle13[[#This Row],[Z]]^2)</f>
        <v>406.24590153611399</v>
      </c>
      <c r="Q968">
        <v>-249.52</v>
      </c>
      <c r="R968">
        <v>19.236499999999999</v>
      </c>
      <c r="S968">
        <v>-153.66900000000001</v>
      </c>
      <c r="T968">
        <v>89.169300000000007</v>
      </c>
      <c r="U968">
        <v>-28.827200000000001</v>
      </c>
      <c r="V968">
        <v>-11.8194</v>
      </c>
    </row>
    <row r="969" spans="1:22">
      <c r="A969">
        <v>20033</v>
      </c>
      <c r="B969">
        <v>0</v>
      </c>
      <c r="C969">
        <v>121.53700000000001</v>
      </c>
      <c r="D969">
        <v>-56.506700000000002</v>
      </c>
      <c r="E969">
        <v>-383.49900000000002</v>
      </c>
      <c r="F969">
        <v>-90.830699999999993</v>
      </c>
      <c r="G969">
        <v>28.827200000000001</v>
      </c>
      <c r="H969">
        <v>11.8194</v>
      </c>
      <c r="I969" t="e">
        <f>IF(AND(Tabelle13[[#This Row],[AreaPx]]&gt;0,NOT(Tabelle13[[#This Row],[AreaPx]]="inf")),Tabelle13[[#This Row],[AreaPx]], NA())</f>
        <v>#N/A</v>
      </c>
      <c r="J969">
        <v>0</v>
      </c>
      <c r="K969">
        <v>0</v>
      </c>
      <c r="L969">
        <v>0</v>
      </c>
      <c r="M969">
        <v>20.2013</v>
      </c>
      <c r="N969">
        <v>0</v>
      </c>
      <c r="O969">
        <f>Tabelle13[[#This Row],[Roll]]-+Tabelle13[[#This Row],[Pitch]]</f>
        <v>-17.007800000000003</v>
      </c>
      <c r="P969">
        <f>SQRT(Tabelle13[[#This Row],[X]]^2 + Tabelle13[[#This Row],[Y]]^2 +Tabelle13[[#This Row],[Z]]^2)</f>
        <v>406.24590153611399</v>
      </c>
      <c r="Q969">
        <v>-249.52</v>
      </c>
      <c r="R969">
        <v>19.236499999999999</v>
      </c>
      <c r="S969">
        <v>-153.66900000000001</v>
      </c>
      <c r="T969">
        <v>89.169300000000007</v>
      </c>
      <c r="U969">
        <v>-28.827200000000001</v>
      </c>
      <c r="V969">
        <v>-11.8194</v>
      </c>
    </row>
    <row r="970" spans="1:22">
      <c r="A970">
        <v>20049</v>
      </c>
      <c r="B970">
        <v>0</v>
      </c>
      <c r="C970">
        <v>121.53700000000001</v>
      </c>
      <c r="D970">
        <v>-56.506700000000002</v>
      </c>
      <c r="E970">
        <v>-383.49900000000002</v>
      </c>
      <c r="F970">
        <v>-90.830699999999993</v>
      </c>
      <c r="G970">
        <v>28.827200000000001</v>
      </c>
      <c r="H970">
        <v>11.8194</v>
      </c>
      <c r="I970" t="e">
        <f>IF(AND(Tabelle13[[#This Row],[AreaPx]]&gt;0,NOT(Tabelle13[[#This Row],[AreaPx]]="inf")),Tabelle13[[#This Row],[AreaPx]], NA())</f>
        <v>#N/A</v>
      </c>
      <c r="J970">
        <v>0</v>
      </c>
      <c r="K970">
        <v>0</v>
      </c>
      <c r="L970">
        <v>0</v>
      </c>
      <c r="M970">
        <v>20.2013</v>
      </c>
      <c r="N970">
        <v>0</v>
      </c>
      <c r="O970">
        <f>Tabelle13[[#This Row],[Roll]]-+Tabelle13[[#This Row],[Pitch]]</f>
        <v>-17.007800000000003</v>
      </c>
      <c r="P970">
        <f>SQRT(Tabelle13[[#This Row],[X]]^2 + Tabelle13[[#This Row],[Y]]^2 +Tabelle13[[#This Row],[Z]]^2)</f>
        <v>406.24590153611399</v>
      </c>
      <c r="Q970">
        <v>-249.52</v>
      </c>
      <c r="R970">
        <v>19.236499999999999</v>
      </c>
      <c r="S970">
        <v>-153.66900000000001</v>
      </c>
      <c r="T970">
        <v>89.169300000000007</v>
      </c>
      <c r="U970">
        <v>-28.827200000000001</v>
      </c>
      <c r="V970">
        <v>-11.8194</v>
      </c>
    </row>
    <row r="971" spans="1:22">
      <c r="A971">
        <v>20076</v>
      </c>
      <c r="B971">
        <v>0</v>
      </c>
      <c r="C971">
        <v>121.53700000000001</v>
      </c>
      <c r="D971">
        <v>-56.506700000000002</v>
      </c>
      <c r="E971">
        <v>-383.49900000000002</v>
      </c>
      <c r="F971">
        <v>-90.830699999999993</v>
      </c>
      <c r="G971">
        <v>28.827200000000001</v>
      </c>
      <c r="H971">
        <v>11.8194</v>
      </c>
      <c r="I971" t="e">
        <f>IF(AND(Tabelle13[[#This Row],[AreaPx]]&gt;0,NOT(Tabelle13[[#This Row],[AreaPx]]="inf")),Tabelle13[[#This Row],[AreaPx]], NA())</f>
        <v>#N/A</v>
      </c>
      <c r="J971">
        <v>0</v>
      </c>
      <c r="K971">
        <v>0</v>
      </c>
      <c r="L971">
        <v>0</v>
      </c>
      <c r="M971">
        <v>20.2013</v>
      </c>
      <c r="N971">
        <v>0</v>
      </c>
      <c r="O971">
        <f>Tabelle13[[#This Row],[Roll]]-+Tabelle13[[#This Row],[Pitch]]</f>
        <v>-17.007800000000003</v>
      </c>
      <c r="P971">
        <f>SQRT(Tabelle13[[#This Row],[X]]^2 + Tabelle13[[#This Row],[Y]]^2 +Tabelle13[[#This Row],[Z]]^2)</f>
        <v>406.24590153611399</v>
      </c>
      <c r="Q971">
        <v>-249.52</v>
      </c>
      <c r="R971">
        <v>19.236499999999999</v>
      </c>
      <c r="S971">
        <v>-153.66900000000001</v>
      </c>
      <c r="T971">
        <v>89.169300000000007</v>
      </c>
      <c r="U971">
        <v>-28.827200000000001</v>
      </c>
      <c r="V971">
        <v>-11.8194</v>
      </c>
    </row>
    <row r="972" spans="1:22">
      <c r="A972">
        <v>20096</v>
      </c>
      <c r="B972">
        <v>0</v>
      </c>
      <c r="C972">
        <v>121.53700000000001</v>
      </c>
      <c r="D972">
        <v>-56.506700000000002</v>
      </c>
      <c r="E972">
        <v>-383.49900000000002</v>
      </c>
      <c r="F972">
        <v>-90.830699999999993</v>
      </c>
      <c r="G972">
        <v>28.827200000000001</v>
      </c>
      <c r="H972">
        <v>11.8194</v>
      </c>
      <c r="I972" t="e">
        <f>IF(AND(Tabelle13[[#This Row],[AreaPx]]&gt;0,NOT(Tabelle13[[#This Row],[AreaPx]]="inf")),Tabelle13[[#This Row],[AreaPx]], NA())</f>
        <v>#N/A</v>
      </c>
      <c r="J972">
        <v>0</v>
      </c>
      <c r="K972">
        <v>0</v>
      </c>
      <c r="L972">
        <v>0</v>
      </c>
      <c r="M972">
        <v>20.2013</v>
      </c>
      <c r="N972">
        <v>0</v>
      </c>
      <c r="O972">
        <f>Tabelle13[[#This Row],[Roll]]-+Tabelle13[[#This Row],[Pitch]]</f>
        <v>-17.007800000000003</v>
      </c>
      <c r="P972">
        <f>SQRT(Tabelle13[[#This Row],[X]]^2 + Tabelle13[[#This Row],[Y]]^2 +Tabelle13[[#This Row],[Z]]^2)</f>
        <v>406.24590153611399</v>
      </c>
      <c r="Q972">
        <v>-249.52</v>
      </c>
      <c r="R972">
        <v>19.236499999999999</v>
      </c>
      <c r="S972">
        <v>-153.66900000000001</v>
      </c>
      <c r="T972">
        <v>89.169300000000007</v>
      </c>
      <c r="U972">
        <v>-28.827200000000001</v>
      </c>
      <c r="V972">
        <v>-11.8194</v>
      </c>
    </row>
    <row r="973" spans="1:22">
      <c r="A973">
        <v>20106</v>
      </c>
      <c r="B973">
        <v>0</v>
      </c>
      <c r="C973">
        <v>121.53700000000001</v>
      </c>
      <c r="D973">
        <v>-56.506700000000002</v>
      </c>
      <c r="E973">
        <v>-383.49900000000002</v>
      </c>
      <c r="F973">
        <v>-90.830699999999993</v>
      </c>
      <c r="G973">
        <v>28.827200000000001</v>
      </c>
      <c r="H973">
        <v>11.8194</v>
      </c>
      <c r="I973" t="e">
        <f>IF(AND(Tabelle13[[#This Row],[AreaPx]]&gt;0,NOT(Tabelle13[[#This Row],[AreaPx]]="inf")),Tabelle13[[#This Row],[AreaPx]], NA())</f>
        <v>#N/A</v>
      </c>
      <c r="J973">
        <v>0</v>
      </c>
      <c r="K973">
        <v>0</v>
      </c>
      <c r="L973">
        <v>0</v>
      </c>
      <c r="M973">
        <v>20.2013</v>
      </c>
      <c r="N973">
        <v>0</v>
      </c>
      <c r="O973">
        <f>Tabelle13[[#This Row],[Roll]]-+Tabelle13[[#This Row],[Pitch]]</f>
        <v>-17.007800000000003</v>
      </c>
      <c r="P973">
        <f>SQRT(Tabelle13[[#This Row],[X]]^2 + Tabelle13[[#This Row],[Y]]^2 +Tabelle13[[#This Row],[Z]]^2)</f>
        <v>406.24590153611399</v>
      </c>
      <c r="Q973">
        <v>-249.52</v>
      </c>
      <c r="R973">
        <v>19.236499999999999</v>
      </c>
      <c r="S973">
        <v>-153.66900000000001</v>
      </c>
      <c r="T973">
        <v>89.169300000000007</v>
      </c>
      <c r="U973">
        <v>-28.827200000000001</v>
      </c>
      <c r="V973">
        <v>-11.8194</v>
      </c>
    </row>
    <row r="974" spans="1:22">
      <c r="A974">
        <v>20131</v>
      </c>
      <c r="B974">
        <v>0</v>
      </c>
      <c r="C974">
        <v>121.53700000000001</v>
      </c>
      <c r="D974">
        <v>-56.506700000000002</v>
      </c>
      <c r="E974">
        <v>-383.49900000000002</v>
      </c>
      <c r="F974">
        <v>-90.830699999999993</v>
      </c>
      <c r="G974">
        <v>28.827200000000001</v>
      </c>
      <c r="H974">
        <v>11.8194</v>
      </c>
      <c r="I974" t="e">
        <f>IF(AND(Tabelle13[[#This Row],[AreaPx]]&gt;0,NOT(Tabelle13[[#This Row],[AreaPx]]="inf")),Tabelle13[[#This Row],[AreaPx]], NA())</f>
        <v>#N/A</v>
      </c>
      <c r="J974">
        <v>0</v>
      </c>
      <c r="K974">
        <v>0</v>
      </c>
      <c r="L974">
        <v>0</v>
      </c>
      <c r="M974">
        <v>20.2013</v>
      </c>
      <c r="N974">
        <v>0</v>
      </c>
      <c r="O974">
        <f>Tabelle13[[#This Row],[Roll]]-+Tabelle13[[#This Row],[Pitch]]</f>
        <v>-17.007800000000003</v>
      </c>
      <c r="P974">
        <f>SQRT(Tabelle13[[#This Row],[X]]^2 + Tabelle13[[#This Row],[Y]]^2 +Tabelle13[[#This Row],[Z]]^2)</f>
        <v>406.24590153611399</v>
      </c>
      <c r="Q974">
        <v>-249.52</v>
      </c>
      <c r="R974">
        <v>19.236499999999999</v>
      </c>
      <c r="S974">
        <v>-153.66900000000001</v>
      </c>
      <c r="T974">
        <v>89.169300000000007</v>
      </c>
      <c r="U974">
        <v>-28.827200000000001</v>
      </c>
      <c r="V974">
        <v>-11.8194</v>
      </c>
    </row>
    <row r="975" spans="1:22">
      <c r="A975">
        <v>20144</v>
      </c>
      <c r="B975">
        <v>0</v>
      </c>
      <c r="C975">
        <v>121.53700000000001</v>
      </c>
      <c r="D975">
        <v>-56.506700000000002</v>
      </c>
      <c r="E975">
        <v>-383.49900000000002</v>
      </c>
      <c r="F975">
        <v>-90.830699999999993</v>
      </c>
      <c r="G975">
        <v>28.827200000000001</v>
      </c>
      <c r="H975">
        <v>11.8194</v>
      </c>
      <c r="I975" t="e">
        <f>IF(AND(Tabelle13[[#This Row],[AreaPx]]&gt;0,NOT(Tabelle13[[#This Row],[AreaPx]]="inf")),Tabelle13[[#This Row],[AreaPx]], NA())</f>
        <v>#N/A</v>
      </c>
      <c r="J975">
        <v>0</v>
      </c>
      <c r="K975">
        <v>0</v>
      </c>
      <c r="L975">
        <v>0</v>
      </c>
      <c r="M975">
        <v>20.2013</v>
      </c>
      <c r="N975">
        <v>0</v>
      </c>
      <c r="O975">
        <f>Tabelle13[[#This Row],[Roll]]-+Tabelle13[[#This Row],[Pitch]]</f>
        <v>-17.007800000000003</v>
      </c>
      <c r="P975">
        <f>SQRT(Tabelle13[[#This Row],[X]]^2 + Tabelle13[[#This Row],[Y]]^2 +Tabelle13[[#This Row],[Z]]^2)</f>
        <v>406.24590153611399</v>
      </c>
      <c r="Q975">
        <v>-249.52</v>
      </c>
      <c r="R975">
        <v>19.236499999999999</v>
      </c>
      <c r="S975">
        <v>-153.66900000000001</v>
      </c>
      <c r="T975">
        <v>89.169300000000007</v>
      </c>
      <c r="U975">
        <v>-28.827200000000001</v>
      </c>
      <c r="V975">
        <v>-11.8194</v>
      </c>
    </row>
    <row r="976" spans="1:22">
      <c r="A976">
        <v>20170</v>
      </c>
      <c r="B976">
        <v>0</v>
      </c>
      <c r="C976">
        <v>121.53700000000001</v>
      </c>
      <c r="D976">
        <v>-56.506700000000002</v>
      </c>
      <c r="E976">
        <v>-383.49900000000002</v>
      </c>
      <c r="F976">
        <v>-90.830699999999993</v>
      </c>
      <c r="G976">
        <v>28.827200000000001</v>
      </c>
      <c r="H976">
        <v>11.8194</v>
      </c>
      <c r="I976" t="e">
        <f>IF(AND(Tabelle13[[#This Row],[AreaPx]]&gt;0,NOT(Tabelle13[[#This Row],[AreaPx]]="inf")),Tabelle13[[#This Row],[AreaPx]], NA())</f>
        <v>#N/A</v>
      </c>
      <c r="J976">
        <v>0</v>
      </c>
      <c r="K976">
        <v>0</v>
      </c>
      <c r="L976">
        <v>0</v>
      </c>
      <c r="M976">
        <v>20.2013</v>
      </c>
      <c r="N976">
        <v>0</v>
      </c>
      <c r="O976">
        <f>Tabelle13[[#This Row],[Roll]]-+Tabelle13[[#This Row],[Pitch]]</f>
        <v>-17.007800000000003</v>
      </c>
      <c r="P976">
        <f>SQRT(Tabelle13[[#This Row],[X]]^2 + Tabelle13[[#This Row],[Y]]^2 +Tabelle13[[#This Row],[Z]]^2)</f>
        <v>406.24590153611399</v>
      </c>
      <c r="Q976">
        <v>-249.52</v>
      </c>
      <c r="R976">
        <v>19.236499999999999</v>
      </c>
      <c r="S976">
        <v>-153.66900000000001</v>
      </c>
      <c r="T976">
        <v>89.169300000000007</v>
      </c>
      <c r="U976">
        <v>-28.827200000000001</v>
      </c>
      <c r="V976">
        <v>-11.8194</v>
      </c>
    </row>
    <row r="977" spans="1:22">
      <c r="A977">
        <v>20182</v>
      </c>
      <c r="B977">
        <v>0</v>
      </c>
      <c r="C977">
        <v>121.53700000000001</v>
      </c>
      <c r="D977">
        <v>-56.506700000000002</v>
      </c>
      <c r="E977">
        <v>-383.49900000000002</v>
      </c>
      <c r="F977">
        <v>-90.830699999999993</v>
      </c>
      <c r="G977">
        <v>28.827200000000001</v>
      </c>
      <c r="H977">
        <v>11.8194</v>
      </c>
      <c r="I977" t="e">
        <f>IF(AND(Tabelle13[[#This Row],[AreaPx]]&gt;0,NOT(Tabelle13[[#This Row],[AreaPx]]="inf")),Tabelle13[[#This Row],[AreaPx]], NA())</f>
        <v>#N/A</v>
      </c>
      <c r="J977">
        <v>0</v>
      </c>
      <c r="K977">
        <v>0</v>
      </c>
      <c r="L977">
        <v>0</v>
      </c>
      <c r="M977">
        <v>20.2013</v>
      </c>
      <c r="N977">
        <v>0</v>
      </c>
      <c r="O977">
        <f>Tabelle13[[#This Row],[Roll]]-+Tabelle13[[#This Row],[Pitch]]</f>
        <v>-17.007800000000003</v>
      </c>
      <c r="P977">
        <f>SQRT(Tabelle13[[#This Row],[X]]^2 + Tabelle13[[#This Row],[Y]]^2 +Tabelle13[[#This Row],[Z]]^2)</f>
        <v>406.24590153611399</v>
      </c>
      <c r="Q977">
        <v>-249.52</v>
      </c>
      <c r="R977">
        <v>19.236499999999999</v>
      </c>
      <c r="S977">
        <v>-153.66900000000001</v>
      </c>
      <c r="T977">
        <v>89.169300000000007</v>
      </c>
      <c r="U977">
        <v>-28.827200000000001</v>
      </c>
      <c r="V977">
        <v>-11.8194</v>
      </c>
    </row>
    <row r="978" spans="1:22">
      <c r="A978">
        <v>20210</v>
      </c>
      <c r="B978">
        <v>0</v>
      </c>
      <c r="C978">
        <v>121.53700000000001</v>
      </c>
      <c r="D978">
        <v>-56.506700000000002</v>
      </c>
      <c r="E978">
        <v>-383.49900000000002</v>
      </c>
      <c r="F978">
        <v>-90.830699999999993</v>
      </c>
      <c r="G978">
        <v>28.827200000000001</v>
      </c>
      <c r="H978">
        <v>11.8194</v>
      </c>
      <c r="I978" t="e">
        <f>IF(AND(Tabelle13[[#This Row],[AreaPx]]&gt;0,NOT(Tabelle13[[#This Row],[AreaPx]]="inf")),Tabelle13[[#This Row],[AreaPx]], NA())</f>
        <v>#N/A</v>
      </c>
      <c r="J978">
        <v>0</v>
      </c>
      <c r="K978">
        <v>0</v>
      </c>
      <c r="L978">
        <v>0</v>
      </c>
      <c r="M978">
        <v>20.2013</v>
      </c>
      <c r="N978">
        <v>0</v>
      </c>
      <c r="O978">
        <f>Tabelle13[[#This Row],[Roll]]-+Tabelle13[[#This Row],[Pitch]]</f>
        <v>-17.007800000000003</v>
      </c>
      <c r="P978">
        <f>SQRT(Tabelle13[[#This Row],[X]]^2 + Tabelle13[[#This Row],[Y]]^2 +Tabelle13[[#This Row],[Z]]^2)</f>
        <v>406.24590153611399</v>
      </c>
      <c r="Q978">
        <v>-249.52</v>
      </c>
      <c r="R978">
        <v>19.236499999999999</v>
      </c>
      <c r="S978">
        <v>-153.66900000000001</v>
      </c>
      <c r="T978">
        <v>89.169300000000007</v>
      </c>
      <c r="U978">
        <v>-28.827200000000001</v>
      </c>
      <c r="V978">
        <v>-11.8194</v>
      </c>
    </row>
    <row r="979" spans="1:22">
      <c r="A979">
        <v>20235</v>
      </c>
      <c r="B979">
        <v>0</v>
      </c>
      <c r="C979">
        <v>121.53700000000001</v>
      </c>
      <c r="D979">
        <v>-56.506700000000002</v>
      </c>
      <c r="E979">
        <v>-383.49900000000002</v>
      </c>
      <c r="F979">
        <v>-90.830699999999993</v>
      </c>
      <c r="G979">
        <v>28.827200000000001</v>
      </c>
      <c r="H979">
        <v>11.8194</v>
      </c>
      <c r="I979" t="e">
        <f>IF(AND(Tabelle13[[#This Row],[AreaPx]]&gt;0,NOT(Tabelle13[[#This Row],[AreaPx]]="inf")),Tabelle13[[#This Row],[AreaPx]], NA())</f>
        <v>#N/A</v>
      </c>
      <c r="J979">
        <v>0</v>
      </c>
      <c r="K979">
        <v>0</v>
      </c>
      <c r="L979">
        <v>0</v>
      </c>
      <c r="M979">
        <v>20.2013</v>
      </c>
      <c r="N979">
        <v>0</v>
      </c>
      <c r="O979">
        <f>Tabelle13[[#This Row],[Roll]]-+Tabelle13[[#This Row],[Pitch]]</f>
        <v>-17.007800000000003</v>
      </c>
      <c r="P979">
        <f>SQRT(Tabelle13[[#This Row],[X]]^2 + Tabelle13[[#This Row],[Y]]^2 +Tabelle13[[#This Row],[Z]]^2)</f>
        <v>406.24590153611399</v>
      </c>
      <c r="Q979">
        <v>-249.52</v>
      </c>
      <c r="R979">
        <v>19.236499999999999</v>
      </c>
      <c r="S979">
        <v>-153.66900000000001</v>
      </c>
      <c r="T979">
        <v>89.169300000000007</v>
      </c>
      <c r="U979">
        <v>-28.827200000000001</v>
      </c>
      <c r="V979">
        <v>-11.8194</v>
      </c>
    </row>
    <row r="980" spans="1:22">
      <c r="A980">
        <v>20249</v>
      </c>
      <c r="B980">
        <v>0</v>
      </c>
      <c r="C980">
        <v>121.53700000000001</v>
      </c>
      <c r="D980">
        <v>-56.506700000000002</v>
      </c>
      <c r="E980">
        <v>-383.49900000000002</v>
      </c>
      <c r="F980">
        <v>-90.830699999999993</v>
      </c>
      <c r="G980">
        <v>28.827200000000001</v>
      </c>
      <c r="H980">
        <v>11.8194</v>
      </c>
      <c r="I980" t="e">
        <f>IF(AND(Tabelle13[[#This Row],[AreaPx]]&gt;0,NOT(Tabelle13[[#This Row],[AreaPx]]="inf")),Tabelle13[[#This Row],[AreaPx]], NA())</f>
        <v>#N/A</v>
      </c>
      <c r="J980">
        <v>0</v>
      </c>
      <c r="K980">
        <v>0</v>
      </c>
      <c r="L980">
        <v>0</v>
      </c>
      <c r="M980">
        <v>20.2013</v>
      </c>
      <c r="N980">
        <v>0</v>
      </c>
      <c r="O980">
        <f>Tabelle13[[#This Row],[Roll]]-+Tabelle13[[#This Row],[Pitch]]</f>
        <v>-17.007800000000003</v>
      </c>
      <c r="P980">
        <f>SQRT(Tabelle13[[#This Row],[X]]^2 + Tabelle13[[#This Row],[Y]]^2 +Tabelle13[[#This Row],[Z]]^2)</f>
        <v>406.24590153611399</v>
      </c>
      <c r="Q980">
        <v>-249.52</v>
      </c>
      <c r="R980">
        <v>19.236499999999999</v>
      </c>
      <c r="S980">
        <v>-153.66900000000001</v>
      </c>
      <c r="T980">
        <v>89.169300000000007</v>
      </c>
      <c r="U980">
        <v>-28.827200000000001</v>
      </c>
      <c r="V980">
        <v>-11.8194</v>
      </c>
    </row>
    <row r="981" spans="1:22">
      <c r="A981">
        <v>20268</v>
      </c>
      <c r="B981">
        <v>0</v>
      </c>
      <c r="C981">
        <v>121.53700000000001</v>
      </c>
      <c r="D981">
        <v>-56.506700000000002</v>
      </c>
      <c r="E981">
        <v>-383.49900000000002</v>
      </c>
      <c r="F981">
        <v>-90.830699999999993</v>
      </c>
      <c r="G981">
        <v>28.827200000000001</v>
      </c>
      <c r="H981">
        <v>11.8194</v>
      </c>
      <c r="I981" t="e">
        <f>IF(AND(Tabelle13[[#This Row],[AreaPx]]&gt;0,NOT(Tabelle13[[#This Row],[AreaPx]]="inf")),Tabelle13[[#This Row],[AreaPx]], NA())</f>
        <v>#N/A</v>
      </c>
      <c r="J981">
        <v>0</v>
      </c>
      <c r="K981">
        <v>0</v>
      </c>
      <c r="L981">
        <v>0</v>
      </c>
      <c r="M981">
        <v>20.2013</v>
      </c>
      <c r="N981">
        <v>0</v>
      </c>
      <c r="O981">
        <f>Tabelle13[[#This Row],[Roll]]-+Tabelle13[[#This Row],[Pitch]]</f>
        <v>-17.007800000000003</v>
      </c>
      <c r="P981">
        <f>SQRT(Tabelle13[[#This Row],[X]]^2 + Tabelle13[[#This Row],[Y]]^2 +Tabelle13[[#This Row],[Z]]^2)</f>
        <v>406.24590153611399</v>
      </c>
      <c r="Q981">
        <v>-249.52</v>
      </c>
      <c r="R981">
        <v>19.236499999999999</v>
      </c>
      <c r="S981">
        <v>-153.66900000000001</v>
      </c>
      <c r="T981">
        <v>89.169300000000007</v>
      </c>
      <c r="U981">
        <v>-28.827200000000001</v>
      </c>
      <c r="V981">
        <v>-11.8194</v>
      </c>
    </row>
    <row r="982" spans="1:22">
      <c r="A982">
        <v>20282</v>
      </c>
      <c r="B982">
        <v>0</v>
      </c>
      <c r="C982">
        <v>121.53700000000001</v>
      </c>
      <c r="D982">
        <v>-56.506700000000002</v>
      </c>
      <c r="E982">
        <v>-383.49900000000002</v>
      </c>
      <c r="F982">
        <v>-90.830699999999993</v>
      </c>
      <c r="G982">
        <v>28.827200000000001</v>
      </c>
      <c r="H982">
        <v>11.8194</v>
      </c>
      <c r="I982" t="e">
        <f>IF(AND(Tabelle13[[#This Row],[AreaPx]]&gt;0,NOT(Tabelle13[[#This Row],[AreaPx]]="inf")),Tabelle13[[#This Row],[AreaPx]], NA())</f>
        <v>#N/A</v>
      </c>
      <c r="J982">
        <v>0</v>
      </c>
      <c r="K982">
        <v>0</v>
      </c>
      <c r="L982">
        <v>0</v>
      </c>
      <c r="M982">
        <v>20.2013</v>
      </c>
      <c r="N982">
        <v>0</v>
      </c>
      <c r="O982">
        <f>Tabelle13[[#This Row],[Roll]]-+Tabelle13[[#This Row],[Pitch]]</f>
        <v>-17.007800000000003</v>
      </c>
      <c r="P982">
        <f>SQRT(Tabelle13[[#This Row],[X]]^2 + Tabelle13[[#This Row],[Y]]^2 +Tabelle13[[#This Row],[Z]]^2)</f>
        <v>406.24590153611399</v>
      </c>
      <c r="Q982">
        <v>-249.52</v>
      </c>
      <c r="R982">
        <v>19.236499999999999</v>
      </c>
      <c r="S982">
        <v>-153.66900000000001</v>
      </c>
      <c r="T982">
        <v>89.169300000000007</v>
      </c>
      <c r="U982">
        <v>-28.827200000000001</v>
      </c>
      <c r="V982">
        <v>-11.8194</v>
      </c>
    </row>
    <row r="983" spans="1:22">
      <c r="A983">
        <v>20296</v>
      </c>
      <c r="B983">
        <v>0</v>
      </c>
      <c r="C983">
        <v>121.53700000000001</v>
      </c>
      <c r="D983">
        <v>-56.506700000000002</v>
      </c>
      <c r="E983">
        <v>-383.49900000000002</v>
      </c>
      <c r="F983">
        <v>-90.830699999999993</v>
      </c>
      <c r="G983">
        <v>28.827200000000001</v>
      </c>
      <c r="H983">
        <v>11.8194</v>
      </c>
      <c r="I983" t="e">
        <f>IF(AND(Tabelle13[[#This Row],[AreaPx]]&gt;0,NOT(Tabelle13[[#This Row],[AreaPx]]="inf")),Tabelle13[[#This Row],[AreaPx]], NA())</f>
        <v>#N/A</v>
      </c>
      <c r="J983">
        <v>0</v>
      </c>
      <c r="K983">
        <v>0</v>
      </c>
      <c r="L983">
        <v>0</v>
      </c>
      <c r="M983">
        <v>20.2013</v>
      </c>
      <c r="N983">
        <v>0</v>
      </c>
      <c r="O983">
        <f>Tabelle13[[#This Row],[Roll]]-+Tabelle13[[#This Row],[Pitch]]</f>
        <v>-17.007800000000003</v>
      </c>
      <c r="P983">
        <f>SQRT(Tabelle13[[#This Row],[X]]^2 + Tabelle13[[#This Row],[Y]]^2 +Tabelle13[[#This Row],[Z]]^2)</f>
        <v>406.24590153611399</v>
      </c>
      <c r="Q983">
        <v>-249.52</v>
      </c>
      <c r="R983">
        <v>19.236499999999999</v>
      </c>
      <c r="S983">
        <v>-153.66900000000001</v>
      </c>
      <c r="T983">
        <v>89.169300000000007</v>
      </c>
      <c r="U983">
        <v>-28.827200000000001</v>
      </c>
      <c r="V983">
        <v>-11.8194</v>
      </c>
    </row>
    <row r="984" spans="1:22">
      <c r="A984">
        <v>20308</v>
      </c>
      <c r="B984">
        <v>0</v>
      </c>
      <c r="C984">
        <v>121.53700000000001</v>
      </c>
      <c r="D984">
        <v>-56.506700000000002</v>
      </c>
      <c r="E984">
        <v>-383.49900000000002</v>
      </c>
      <c r="F984">
        <v>-90.830699999999993</v>
      </c>
      <c r="G984">
        <v>28.827200000000001</v>
      </c>
      <c r="H984">
        <v>11.8194</v>
      </c>
      <c r="I984" t="e">
        <f>IF(AND(Tabelle13[[#This Row],[AreaPx]]&gt;0,NOT(Tabelle13[[#This Row],[AreaPx]]="inf")),Tabelle13[[#This Row],[AreaPx]], NA())</f>
        <v>#N/A</v>
      </c>
      <c r="J984">
        <v>0</v>
      </c>
      <c r="K984">
        <v>0</v>
      </c>
      <c r="L984">
        <v>0</v>
      </c>
      <c r="M984">
        <v>20.2013</v>
      </c>
      <c r="N984">
        <v>0</v>
      </c>
      <c r="O984">
        <f>Tabelle13[[#This Row],[Roll]]-+Tabelle13[[#This Row],[Pitch]]</f>
        <v>-17.007800000000003</v>
      </c>
      <c r="P984">
        <f>SQRT(Tabelle13[[#This Row],[X]]^2 + Tabelle13[[#This Row],[Y]]^2 +Tabelle13[[#This Row],[Z]]^2)</f>
        <v>406.24590153611399</v>
      </c>
      <c r="Q984">
        <v>-249.52</v>
      </c>
      <c r="R984">
        <v>19.236499999999999</v>
      </c>
      <c r="S984">
        <v>-153.66900000000001</v>
      </c>
      <c r="T984">
        <v>89.169300000000007</v>
      </c>
      <c r="U984">
        <v>-28.827200000000001</v>
      </c>
      <c r="V984">
        <v>-11.8194</v>
      </c>
    </row>
    <row r="985" spans="1:22">
      <c r="A985">
        <v>20336</v>
      </c>
      <c r="B985">
        <v>0</v>
      </c>
      <c r="C985">
        <v>121.53700000000001</v>
      </c>
      <c r="D985">
        <v>-56.506700000000002</v>
      </c>
      <c r="E985">
        <v>-383.49900000000002</v>
      </c>
      <c r="F985">
        <v>-90.830699999999993</v>
      </c>
      <c r="G985">
        <v>28.827200000000001</v>
      </c>
      <c r="H985">
        <v>11.8194</v>
      </c>
      <c r="I985" t="e">
        <f>IF(AND(Tabelle13[[#This Row],[AreaPx]]&gt;0,NOT(Tabelle13[[#This Row],[AreaPx]]="inf")),Tabelle13[[#This Row],[AreaPx]], NA())</f>
        <v>#N/A</v>
      </c>
      <c r="J985">
        <v>0</v>
      </c>
      <c r="K985">
        <v>0</v>
      </c>
      <c r="L985">
        <v>0</v>
      </c>
      <c r="M985">
        <v>20.2013</v>
      </c>
      <c r="N985">
        <v>0</v>
      </c>
      <c r="O985">
        <f>Tabelle13[[#This Row],[Roll]]-+Tabelle13[[#This Row],[Pitch]]</f>
        <v>-17.007800000000003</v>
      </c>
      <c r="P985">
        <f>SQRT(Tabelle13[[#This Row],[X]]^2 + Tabelle13[[#This Row],[Y]]^2 +Tabelle13[[#This Row],[Z]]^2)</f>
        <v>406.24590153611399</v>
      </c>
      <c r="Q985">
        <v>-249.52</v>
      </c>
      <c r="R985">
        <v>19.236499999999999</v>
      </c>
      <c r="S985">
        <v>-153.66900000000001</v>
      </c>
      <c r="T985">
        <v>89.169300000000007</v>
      </c>
      <c r="U985">
        <v>-28.827200000000001</v>
      </c>
      <c r="V985">
        <v>-11.8194</v>
      </c>
    </row>
    <row r="986" spans="1:22">
      <c r="A986">
        <v>20347</v>
      </c>
      <c r="B986">
        <v>0</v>
      </c>
      <c r="C986">
        <v>121.53700000000001</v>
      </c>
      <c r="D986">
        <v>-56.506700000000002</v>
      </c>
      <c r="E986">
        <v>-383.49900000000002</v>
      </c>
      <c r="F986">
        <v>-90.830699999999993</v>
      </c>
      <c r="G986">
        <v>28.827200000000001</v>
      </c>
      <c r="H986">
        <v>11.8194</v>
      </c>
      <c r="I986" t="e">
        <f>IF(AND(Tabelle13[[#This Row],[AreaPx]]&gt;0,NOT(Tabelle13[[#This Row],[AreaPx]]="inf")),Tabelle13[[#This Row],[AreaPx]], NA())</f>
        <v>#N/A</v>
      </c>
      <c r="J986">
        <v>0</v>
      </c>
      <c r="K986">
        <v>0</v>
      </c>
      <c r="L986">
        <v>0</v>
      </c>
      <c r="M986">
        <v>20.2013</v>
      </c>
      <c r="N986">
        <v>0</v>
      </c>
      <c r="O986">
        <f>Tabelle13[[#This Row],[Roll]]-+Tabelle13[[#This Row],[Pitch]]</f>
        <v>-17.007800000000003</v>
      </c>
      <c r="P986">
        <f>SQRT(Tabelle13[[#This Row],[X]]^2 + Tabelle13[[#This Row],[Y]]^2 +Tabelle13[[#This Row],[Z]]^2)</f>
        <v>406.24590153611399</v>
      </c>
      <c r="Q986">
        <v>-249.52</v>
      </c>
      <c r="R986">
        <v>19.236499999999999</v>
      </c>
      <c r="S986">
        <v>-153.66900000000001</v>
      </c>
      <c r="T986">
        <v>89.169300000000007</v>
      </c>
      <c r="U986">
        <v>-28.827200000000001</v>
      </c>
      <c r="V986">
        <v>-11.8194</v>
      </c>
    </row>
    <row r="987" spans="1:22">
      <c r="A987">
        <v>20380</v>
      </c>
      <c r="B987">
        <v>0</v>
      </c>
      <c r="C987">
        <v>121.53700000000001</v>
      </c>
      <c r="D987">
        <v>-56.506700000000002</v>
      </c>
      <c r="E987">
        <v>-383.49900000000002</v>
      </c>
      <c r="F987">
        <v>-90.830699999999993</v>
      </c>
      <c r="G987">
        <v>28.827200000000001</v>
      </c>
      <c r="H987">
        <v>11.8194</v>
      </c>
      <c r="I987" t="e">
        <f>IF(AND(Tabelle13[[#This Row],[AreaPx]]&gt;0,NOT(Tabelle13[[#This Row],[AreaPx]]="inf")),Tabelle13[[#This Row],[AreaPx]], NA())</f>
        <v>#N/A</v>
      </c>
      <c r="J987">
        <v>0</v>
      </c>
      <c r="K987">
        <v>0</v>
      </c>
      <c r="L987">
        <v>0</v>
      </c>
      <c r="M987">
        <v>20.2013</v>
      </c>
      <c r="N987">
        <v>0</v>
      </c>
      <c r="O987">
        <f>Tabelle13[[#This Row],[Roll]]-+Tabelle13[[#This Row],[Pitch]]</f>
        <v>-17.007800000000003</v>
      </c>
      <c r="P987">
        <f>SQRT(Tabelle13[[#This Row],[X]]^2 + Tabelle13[[#This Row],[Y]]^2 +Tabelle13[[#This Row],[Z]]^2)</f>
        <v>406.24590153611399</v>
      </c>
      <c r="Q987">
        <v>-249.52</v>
      </c>
      <c r="R987">
        <v>19.236499999999999</v>
      </c>
      <c r="S987">
        <v>-153.66900000000001</v>
      </c>
      <c r="T987">
        <v>89.169300000000007</v>
      </c>
      <c r="U987">
        <v>-28.827200000000001</v>
      </c>
      <c r="V987">
        <v>-11.8194</v>
      </c>
    </row>
    <row r="988" spans="1:22">
      <c r="A988">
        <v>20407</v>
      </c>
      <c r="B988">
        <v>0</v>
      </c>
      <c r="C988">
        <v>121.53700000000001</v>
      </c>
      <c r="D988">
        <v>-56.506700000000002</v>
      </c>
      <c r="E988">
        <v>-383.49900000000002</v>
      </c>
      <c r="F988">
        <v>-90.830699999999993</v>
      </c>
      <c r="G988">
        <v>28.827200000000001</v>
      </c>
      <c r="H988">
        <v>11.8194</v>
      </c>
      <c r="I988" t="e">
        <f>IF(AND(Tabelle13[[#This Row],[AreaPx]]&gt;0,NOT(Tabelle13[[#This Row],[AreaPx]]="inf")),Tabelle13[[#This Row],[AreaPx]], NA())</f>
        <v>#N/A</v>
      </c>
      <c r="J988">
        <v>0</v>
      </c>
      <c r="K988">
        <v>0</v>
      </c>
      <c r="L988">
        <v>0</v>
      </c>
      <c r="M988">
        <v>20.2013</v>
      </c>
      <c r="N988">
        <v>0</v>
      </c>
      <c r="O988">
        <f>Tabelle13[[#This Row],[Roll]]-+Tabelle13[[#This Row],[Pitch]]</f>
        <v>-17.007800000000003</v>
      </c>
      <c r="P988">
        <f>SQRT(Tabelle13[[#This Row],[X]]^2 + Tabelle13[[#This Row],[Y]]^2 +Tabelle13[[#This Row],[Z]]^2)</f>
        <v>406.24590153611399</v>
      </c>
      <c r="Q988">
        <v>-249.52</v>
      </c>
      <c r="R988">
        <v>19.236499999999999</v>
      </c>
      <c r="S988">
        <v>-153.66900000000001</v>
      </c>
      <c r="T988">
        <v>89.169300000000007</v>
      </c>
      <c r="U988">
        <v>-28.827200000000001</v>
      </c>
      <c r="V988">
        <v>-11.8194</v>
      </c>
    </row>
    <row r="989" spans="1:22">
      <c r="A989">
        <v>20432</v>
      </c>
      <c r="B989">
        <v>0</v>
      </c>
      <c r="C989">
        <v>121.53700000000001</v>
      </c>
      <c r="D989">
        <v>-56.506700000000002</v>
      </c>
      <c r="E989">
        <v>-383.49900000000002</v>
      </c>
      <c r="F989">
        <v>-90.830699999999993</v>
      </c>
      <c r="G989">
        <v>28.827200000000001</v>
      </c>
      <c r="H989">
        <v>11.8194</v>
      </c>
      <c r="I989" t="e">
        <f>IF(AND(Tabelle13[[#This Row],[AreaPx]]&gt;0,NOT(Tabelle13[[#This Row],[AreaPx]]="inf")),Tabelle13[[#This Row],[AreaPx]], NA())</f>
        <v>#N/A</v>
      </c>
      <c r="J989">
        <v>0</v>
      </c>
      <c r="K989">
        <v>0</v>
      </c>
      <c r="L989">
        <v>0</v>
      </c>
      <c r="M989">
        <v>20.2013</v>
      </c>
      <c r="N989">
        <v>0</v>
      </c>
      <c r="O989">
        <f>Tabelle13[[#This Row],[Roll]]-+Tabelle13[[#This Row],[Pitch]]</f>
        <v>-17.007800000000003</v>
      </c>
      <c r="P989">
        <f>SQRT(Tabelle13[[#This Row],[X]]^2 + Tabelle13[[#This Row],[Y]]^2 +Tabelle13[[#This Row],[Z]]^2)</f>
        <v>406.24590153611399</v>
      </c>
      <c r="Q989">
        <v>-249.52</v>
      </c>
      <c r="R989">
        <v>19.236499999999999</v>
      </c>
      <c r="S989">
        <v>-153.66900000000001</v>
      </c>
      <c r="T989">
        <v>89.169300000000007</v>
      </c>
      <c r="U989">
        <v>-28.827200000000001</v>
      </c>
      <c r="V989">
        <v>-11.8194</v>
      </c>
    </row>
    <row r="990" spans="1:22">
      <c r="A990">
        <v>20444</v>
      </c>
      <c r="B990">
        <v>0</v>
      </c>
      <c r="C990">
        <v>121.53700000000001</v>
      </c>
      <c r="D990">
        <v>-56.506700000000002</v>
      </c>
      <c r="E990">
        <v>-383.49900000000002</v>
      </c>
      <c r="F990">
        <v>-90.830699999999993</v>
      </c>
      <c r="G990">
        <v>28.827200000000001</v>
      </c>
      <c r="H990">
        <v>11.8194</v>
      </c>
      <c r="I990" t="e">
        <f>IF(AND(Tabelle13[[#This Row],[AreaPx]]&gt;0,NOT(Tabelle13[[#This Row],[AreaPx]]="inf")),Tabelle13[[#This Row],[AreaPx]], NA())</f>
        <v>#N/A</v>
      </c>
      <c r="J990">
        <v>0</v>
      </c>
      <c r="K990">
        <v>0</v>
      </c>
      <c r="L990">
        <v>0</v>
      </c>
      <c r="M990">
        <v>20.2013</v>
      </c>
      <c r="N990">
        <v>0</v>
      </c>
      <c r="O990">
        <f>Tabelle13[[#This Row],[Roll]]-+Tabelle13[[#This Row],[Pitch]]</f>
        <v>-17.007800000000003</v>
      </c>
      <c r="P990">
        <f>SQRT(Tabelle13[[#This Row],[X]]^2 + Tabelle13[[#This Row],[Y]]^2 +Tabelle13[[#This Row],[Z]]^2)</f>
        <v>406.24590153611399</v>
      </c>
      <c r="Q990">
        <v>-249.52</v>
      </c>
      <c r="R990">
        <v>19.236499999999999</v>
      </c>
      <c r="S990">
        <v>-153.66900000000001</v>
      </c>
      <c r="T990">
        <v>89.169300000000007</v>
      </c>
      <c r="U990">
        <v>-28.827200000000001</v>
      </c>
      <c r="V990">
        <v>-11.8194</v>
      </c>
    </row>
    <row r="991" spans="1:22">
      <c r="A991">
        <v>20457</v>
      </c>
      <c r="B991">
        <v>0</v>
      </c>
      <c r="C991">
        <v>121.53700000000001</v>
      </c>
      <c r="D991">
        <v>-56.506700000000002</v>
      </c>
      <c r="E991">
        <v>-383.49900000000002</v>
      </c>
      <c r="F991">
        <v>-90.830699999999993</v>
      </c>
      <c r="G991">
        <v>28.827200000000001</v>
      </c>
      <c r="H991">
        <v>11.8194</v>
      </c>
      <c r="I991" t="e">
        <f>IF(AND(Tabelle13[[#This Row],[AreaPx]]&gt;0,NOT(Tabelle13[[#This Row],[AreaPx]]="inf")),Tabelle13[[#This Row],[AreaPx]], NA())</f>
        <v>#N/A</v>
      </c>
      <c r="J991">
        <v>0</v>
      </c>
      <c r="K991">
        <v>0</v>
      </c>
      <c r="L991">
        <v>0</v>
      </c>
      <c r="M991">
        <v>20.2013</v>
      </c>
      <c r="N991">
        <v>0</v>
      </c>
      <c r="O991">
        <f>Tabelle13[[#This Row],[Roll]]-+Tabelle13[[#This Row],[Pitch]]</f>
        <v>-17.007800000000003</v>
      </c>
      <c r="P991">
        <f>SQRT(Tabelle13[[#This Row],[X]]^2 + Tabelle13[[#This Row],[Y]]^2 +Tabelle13[[#This Row],[Z]]^2)</f>
        <v>406.24590153611399</v>
      </c>
      <c r="Q991">
        <v>-249.52</v>
      </c>
      <c r="R991">
        <v>19.236499999999999</v>
      </c>
      <c r="S991">
        <v>-153.66900000000001</v>
      </c>
      <c r="T991">
        <v>89.169300000000007</v>
      </c>
      <c r="U991">
        <v>-28.827200000000001</v>
      </c>
      <c r="V991">
        <v>-11.8194</v>
      </c>
    </row>
    <row r="992" spans="1:22">
      <c r="A992">
        <v>20467</v>
      </c>
      <c r="B992">
        <v>0</v>
      </c>
      <c r="C992">
        <v>121.53700000000001</v>
      </c>
      <c r="D992">
        <v>-56.506700000000002</v>
      </c>
      <c r="E992">
        <v>-383.49900000000002</v>
      </c>
      <c r="F992">
        <v>-90.830699999999993</v>
      </c>
      <c r="G992">
        <v>28.827200000000001</v>
      </c>
      <c r="H992">
        <v>11.8194</v>
      </c>
      <c r="I992" t="e">
        <f>IF(AND(Tabelle13[[#This Row],[AreaPx]]&gt;0,NOT(Tabelle13[[#This Row],[AreaPx]]="inf")),Tabelle13[[#This Row],[AreaPx]], NA())</f>
        <v>#N/A</v>
      </c>
      <c r="J992">
        <v>0</v>
      </c>
      <c r="K992">
        <v>0</v>
      </c>
      <c r="L992">
        <v>0</v>
      </c>
      <c r="M992">
        <v>20.2013</v>
      </c>
      <c r="N992">
        <v>0</v>
      </c>
      <c r="O992">
        <f>Tabelle13[[#This Row],[Roll]]-+Tabelle13[[#This Row],[Pitch]]</f>
        <v>-17.007800000000003</v>
      </c>
      <c r="P992">
        <f>SQRT(Tabelle13[[#This Row],[X]]^2 + Tabelle13[[#This Row],[Y]]^2 +Tabelle13[[#This Row],[Z]]^2)</f>
        <v>406.24590153611399</v>
      </c>
      <c r="Q992">
        <v>-249.52</v>
      </c>
      <c r="R992">
        <v>19.236499999999999</v>
      </c>
      <c r="S992">
        <v>-153.66900000000001</v>
      </c>
      <c r="T992">
        <v>89.169300000000007</v>
      </c>
      <c r="U992">
        <v>-28.827200000000001</v>
      </c>
      <c r="V992">
        <v>-11.8194</v>
      </c>
    </row>
    <row r="993" spans="1:22">
      <c r="A993">
        <v>20474</v>
      </c>
      <c r="B993">
        <v>0</v>
      </c>
      <c r="C993">
        <v>121.53700000000001</v>
      </c>
      <c r="D993">
        <v>-56.506700000000002</v>
      </c>
      <c r="E993">
        <v>-383.49900000000002</v>
      </c>
      <c r="F993">
        <v>-90.830699999999993</v>
      </c>
      <c r="G993">
        <v>28.827200000000001</v>
      </c>
      <c r="H993">
        <v>11.8194</v>
      </c>
      <c r="I993" t="e">
        <f>IF(AND(Tabelle13[[#This Row],[AreaPx]]&gt;0,NOT(Tabelle13[[#This Row],[AreaPx]]="inf")),Tabelle13[[#This Row],[AreaPx]], NA())</f>
        <v>#N/A</v>
      </c>
      <c r="J993">
        <v>0</v>
      </c>
      <c r="K993">
        <v>0</v>
      </c>
      <c r="L993">
        <v>0</v>
      </c>
      <c r="M993">
        <v>20.2013</v>
      </c>
      <c r="N993">
        <v>0</v>
      </c>
      <c r="O993">
        <f>Tabelle13[[#This Row],[Roll]]-+Tabelle13[[#This Row],[Pitch]]</f>
        <v>-17.007800000000003</v>
      </c>
      <c r="P993">
        <f>SQRT(Tabelle13[[#This Row],[X]]^2 + Tabelle13[[#This Row],[Y]]^2 +Tabelle13[[#This Row],[Z]]^2)</f>
        <v>406.24590153611399</v>
      </c>
      <c r="Q993">
        <v>-249.52</v>
      </c>
      <c r="R993">
        <v>19.236499999999999</v>
      </c>
      <c r="S993">
        <v>-153.66900000000001</v>
      </c>
      <c r="T993">
        <v>89.169300000000007</v>
      </c>
      <c r="U993">
        <v>-28.827200000000001</v>
      </c>
      <c r="V993">
        <v>-11.8194</v>
      </c>
    </row>
    <row r="994" spans="1:22">
      <c r="A994">
        <v>20500</v>
      </c>
      <c r="B994">
        <v>0</v>
      </c>
      <c r="C994">
        <v>121.53700000000001</v>
      </c>
      <c r="D994">
        <v>-56.506700000000002</v>
      </c>
      <c r="E994">
        <v>-383.49900000000002</v>
      </c>
      <c r="F994">
        <v>-90.830699999999993</v>
      </c>
      <c r="G994">
        <v>28.827200000000001</v>
      </c>
      <c r="H994">
        <v>11.8194</v>
      </c>
      <c r="I994" t="e">
        <f>IF(AND(Tabelle13[[#This Row],[AreaPx]]&gt;0,NOT(Tabelle13[[#This Row],[AreaPx]]="inf")),Tabelle13[[#This Row],[AreaPx]], NA())</f>
        <v>#N/A</v>
      </c>
      <c r="J994">
        <v>0</v>
      </c>
      <c r="K994">
        <v>0</v>
      </c>
      <c r="L994">
        <v>0</v>
      </c>
      <c r="M994">
        <v>20.2013</v>
      </c>
      <c r="N994">
        <v>0</v>
      </c>
      <c r="O994">
        <f>Tabelle13[[#This Row],[Roll]]-+Tabelle13[[#This Row],[Pitch]]</f>
        <v>-17.007800000000003</v>
      </c>
      <c r="P994">
        <f>SQRT(Tabelle13[[#This Row],[X]]^2 + Tabelle13[[#This Row],[Y]]^2 +Tabelle13[[#This Row],[Z]]^2)</f>
        <v>406.24590153611399</v>
      </c>
      <c r="Q994">
        <v>-249.52</v>
      </c>
      <c r="R994">
        <v>19.236499999999999</v>
      </c>
      <c r="S994">
        <v>-153.66900000000001</v>
      </c>
      <c r="T994">
        <v>89.169300000000007</v>
      </c>
      <c r="U994">
        <v>-28.827200000000001</v>
      </c>
      <c r="V994">
        <v>-11.8194</v>
      </c>
    </row>
    <row r="995" spans="1:22">
      <c r="A995">
        <v>20510</v>
      </c>
      <c r="B995">
        <v>0</v>
      </c>
      <c r="C995">
        <v>121.53700000000001</v>
      </c>
      <c r="D995">
        <v>-56.506700000000002</v>
      </c>
      <c r="E995">
        <v>-383.49900000000002</v>
      </c>
      <c r="F995">
        <v>-90.830699999999993</v>
      </c>
      <c r="G995">
        <v>28.827200000000001</v>
      </c>
      <c r="H995">
        <v>11.8194</v>
      </c>
      <c r="I995" t="e">
        <f>IF(AND(Tabelle13[[#This Row],[AreaPx]]&gt;0,NOT(Tabelle13[[#This Row],[AreaPx]]="inf")),Tabelle13[[#This Row],[AreaPx]], NA())</f>
        <v>#N/A</v>
      </c>
      <c r="J995">
        <v>0</v>
      </c>
      <c r="K995">
        <v>0</v>
      </c>
      <c r="L995">
        <v>0</v>
      </c>
      <c r="M995">
        <v>20.2013</v>
      </c>
      <c r="N995">
        <v>0</v>
      </c>
      <c r="O995">
        <f>Tabelle13[[#This Row],[Roll]]-+Tabelle13[[#This Row],[Pitch]]</f>
        <v>-17.007800000000003</v>
      </c>
      <c r="P995">
        <f>SQRT(Tabelle13[[#This Row],[X]]^2 + Tabelle13[[#This Row],[Y]]^2 +Tabelle13[[#This Row],[Z]]^2)</f>
        <v>406.24590153611399</v>
      </c>
      <c r="Q995">
        <v>-249.52</v>
      </c>
      <c r="R995">
        <v>19.236499999999999</v>
      </c>
      <c r="S995">
        <v>-153.66900000000001</v>
      </c>
      <c r="T995">
        <v>89.169300000000007</v>
      </c>
      <c r="U995">
        <v>-28.827200000000001</v>
      </c>
      <c r="V995">
        <v>-11.8194</v>
      </c>
    </row>
    <row r="996" spans="1:22">
      <c r="A996">
        <v>20540</v>
      </c>
      <c r="B996">
        <v>0</v>
      </c>
      <c r="C996">
        <v>121.53700000000001</v>
      </c>
      <c r="D996">
        <v>-56.506700000000002</v>
      </c>
      <c r="E996">
        <v>-383.49900000000002</v>
      </c>
      <c r="F996">
        <v>-90.830699999999993</v>
      </c>
      <c r="G996">
        <v>28.827200000000001</v>
      </c>
      <c r="H996">
        <v>11.8194</v>
      </c>
      <c r="I996" t="e">
        <f>IF(AND(Tabelle13[[#This Row],[AreaPx]]&gt;0,NOT(Tabelle13[[#This Row],[AreaPx]]="inf")),Tabelle13[[#This Row],[AreaPx]], NA())</f>
        <v>#N/A</v>
      </c>
      <c r="J996">
        <v>0</v>
      </c>
      <c r="K996">
        <v>0</v>
      </c>
      <c r="L996">
        <v>0</v>
      </c>
      <c r="M996">
        <v>20.2013</v>
      </c>
      <c r="N996">
        <v>0</v>
      </c>
      <c r="O996">
        <f>Tabelle13[[#This Row],[Roll]]-+Tabelle13[[#This Row],[Pitch]]</f>
        <v>-17.007800000000003</v>
      </c>
      <c r="P996">
        <f>SQRT(Tabelle13[[#This Row],[X]]^2 + Tabelle13[[#This Row],[Y]]^2 +Tabelle13[[#This Row],[Z]]^2)</f>
        <v>406.24590153611399</v>
      </c>
      <c r="Q996">
        <v>-249.52</v>
      </c>
      <c r="R996">
        <v>19.236499999999999</v>
      </c>
      <c r="S996">
        <v>-153.66900000000001</v>
      </c>
      <c r="T996">
        <v>89.169300000000007</v>
      </c>
      <c r="U996">
        <v>-28.827200000000001</v>
      </c>
      <c r="V996">
        <v>-11.8194</v>
      </c>
    </row>
    <row r="997" spans="1:22">
      <c r="A997">
        <v>20566</v>
      </c>
      <c r="B997">
        <v>0</v>
      </c>
      <c r="C997">
        <v>121.53700000000001</v>
      </c>
      <c r="D997">
        <v>-56.506700000000002</v>
      </c>
      <c r="E997">
        <v>-383.49900000000002</v>
      </c>
      <c r="F997">
        <v>-90.830699999999993</v>
      </c>
      <c r="G997">
        <v>28.827200000000001</v>
      </c>
      <c r="H997">
        <v>11.8194</v>
      </c>
      <c r="I997" t="e">
        <f>IF(AND(Tabelle13[[#This Row],[AreaPx]]&gt;0,NOT(Tabelle13[[#This Row],[AreaPx]]="inf")),Tabelle13[[#This Row],[AreaPx]], NA())</f>
        <v>#N/A</v>
      </c>
      <c r="J997">
        <v>0</v>
      </c>
      <c r="K997">
        <v>0</v>
      </c>
      <c r="L997">
        <v>0</v>
      </c>
      <c r="M997">
        <v>20.2013</v>
      </c>
      <c r="N997">
        <v>0</v>
      </c>
      <c r="O997">
        <f>Tabelle13[[#This Row],[Roll]]-+Tabelle13[[#This Row],[Pitch]]</f>
        <v>-17.007800000000003</v>
      </c>
      <c r="P997">
        <f>SQRT(Tabelle13[[#This Row],[X]]^2 + Tabelle13[[#This Row],[Y]]^2 +Tabelle13[[#This Row],[Z]]^2)</f>
        <v>406.24590153611399</v>
      </c>
      <c r="Q997">
        <v>-249.52</v>
      </c>
      <c r="R997">
        <v>19.236499999999999</v>
      </c>
      <c r="S997">
        <v>-153.66900000000001</v>
      </c>
      <c r="T997">
        <v>89.169300000000007</v>
      </c>
      <c r="U997">
        <v>-28.827200000000001</v>
      </c>
      <c r="V997">
        <v>-11.8194</v>
      </c>
    </row>
    <row r="998" spans="1:22">
      <c r="A998">
        <v>20578</v>
      </c>
      <c r="B998">
        <v>0</v>
      </c>
      <c r="C998">
        <v>121.53700000000001</v>
      </c>
      <c r="D998">
        <v>-56.506700000000002</v>
      </c>
      <c r="E998">
        <v>-383.49900000000002</v>
      </c>
      <c r="F998">
        <v>-90.830699999999993</v>
      </c>
      <c r="G998">
        <v>28.827200000000001</v>
      </c>
      <c r="H998">
        <v>11.8194</v>
      </c>
      <c r="I998" t="e">
        <f>IF(AND(Tabelle13[[#This Row],[AreaPx]]&gt;0,NOT(Tabelle13[[#This Row],[AreaPx]]="inf")),Tabelle13[[#This Row],[AreaPx]], NA())</f>
        <v>#N/A</v>
      </c>
      <c r="J998">
        <v>0</v>
      </c>
      <c r="K998">
        <v>0</v>
      </c>
      <c r="L998">
        <v>0</v>
      </c>
      <c r="M998">
        <v>20.2013</v>
      </c>
      <c r="N998">
        <v>0</v>
      </c>
      <c r="O998">
        <f>Tabelle13[[#This Row],[Roll]]-+Tabelle13[[#This Row],[Pitch]]</f>
        <v>-17.007800000000003</v>
      </c>
      <c r="P998">
        <f>SQRT(Tabelle13[[#This Row],[X]]^2 + Tabelle13[[#This Row],[Y]]^2 +Tabelle13[[#This Row],[Z]]^2)</f>
        <v>406.24590153611399</v>
      </c>
      <c r="Q998">
        <v>-249.52</v>
      </c>
      <c r="R998">
        <v>19.236499999999999</v>
      </c>
      <c r="S998">
        <v>-153.66900000000001</v>
      </c>
      <c r="T998">
        <v>89.169300000000007</v>
      </c>
      <c r="U998">
        <v>-28.827200000000001</v>
      </c>
      <c r="V998">
        <v>-11.8194</v>
      </c>
    </row>
    <row r="999" spans="1:22">
      <c r="A999">
        <v>20606</v>
      </c>
      <c r="B999">
        <v>0</v>
      </c>
      <c r="C999">
        <v>121.53700000000001</v>
      </c>
      <c r="D999">
        <v>-56.506700000000002</v>
      </c>
      <c r="E999">
        <v>-383.49900000000002</v>
      </c>
      <c r="F999">
        <v>-90.830699999999993</v>
      </c>
      <c r="G999">
        <v>28.827200000000001</v>
      </c>
      <c r="H999">
        <v>11.8194</v>
      </c>
      <c r="I999" t="e">
        <f>IF(AND(Tabelle13[[#This Row],[AreaPx]]&gt;0,NOT(Tabelle13[[#This Row],[AreaPx]]="inf")),Tabelle13[[#This Row],[AreaPx]], NA())</f>
        <v>#N/A</v>
      </c>
      <c r="J999">
        <v>0</v>
      </c>
      <c r="K999">
        <v>0</v>
      </c>
      <c r="L999">
        <v>0</v>
      </c>
      <c r="M999">
        <v>20.2013</v>
      </c>
      <c r="N999">
        <v>0</v>
      </c>
      <c r="O999">
        <f>Tabelle13[[#This Row],[Roll]]-+Tabelle13[[#This Row],[Pitch]]</f>
        <v>-17.007800000000003</v>
      </c>
      <c r="P999">
        <f>SQRT(Tabelle13[[#This Row],[X]]^2 + Tabelle13[[#This Row],[Y]]^2 +Tabelle13[[#This Row],[Z]]^2)</f>
        <v>406.24590153611399</v>
      </c>
      <c r="Q999">
        <v>-249.52</v>
      </c>
      <c r="R999">
        <v>19.236499999999999</v>
      </c>
      <c r="S999">
        <v>-153.66900000000001</v>
      </c>
      <c r="T999">
        <v>89.169300000000007</v>
      </c>
      <c r="U999">
        <v>-28.827200000000001</v>
      </c>
      <c r="V999">
        <v>-11.8194</v>
      </c>
    </row>
    <row r="1000" spans="1:22">
      <c r="A1000">
        <v>20634</v>
      </c>
      <c r="B1000">
        <v>0</v>
      </c>
      <c r="C1000">
        <v>121.53700000000001</v>
      </c>
      <c r="D1000">
        <v>-56.506700000000002</v>
      </c>
      <c r="E1000">
        <v>-383.49900000000002</v>
      </c>
      <c r="F1000">
        <v>-90.830699999999993</v>
      </c>
      <c r="G1000">
        <v>28.827200000000001</v>
      </c>
      <c r="H1000">
        <v>11.8194</v>
      </c>
      <c r="I1000" t="e">
        <f>IF(AND(Tabelle13[[#This Row],[AreaPx]]&gt;0,NOT(Tabelle13[[#This Row],[AreaPx]]="inf")),Tabelle13[[#This Row],[AreaPx]], NA())</f>
        <v>#N/A</v>
      </c>
      <c r="J1000">
        <v>0</v>
      </c>
      <c r="K1000">
        <v>0</v>
      </c>
      <c r="L1000">
        <v>0</v>
      </c>
      <c r="M1000">
        <v>20.2013</v>
      </c>
      <c r="N1000">
        <v>0</v>
      </c>
      <c r="O1000">
        <f>Tabelle13[[#This Row],[Roll]]-+Tabelle13[[#This Row],[Pitch]]</f>
        <v>-17.007800000000003</v>
      </c>
      <c r="P1000">
        <f>SQRT(Tabelle13[[#This Row],[X]]^2 + Tabelle13[[#This Row],[Y]]^2 +Tabelle13[[#This Row],[Z]]^2)</f>
        <v>406.24590153611399</v>
      </c>
      <c r="Q1000">
        <v>-249.52</v>
      </c>
      <c r="R1000">
        <v>19.236499999999999</v>
      </c>
      <c r="S1000">
        <v>-153.66900000000001</v>
      </c>
      <c r="T1000">
        <v>89.169300000000007</v>
      </c>
      <c r="U1000">
        <v>-28.827200000000001</v>
      </c>
      <c r="V1000">
        <v>-11.8194</v>
      </c>
    </row>
    <row r="1001" spans="1:22">
      <c r="A1001">
        <v>20646</v>
      </c>
      <c r="B1001">
        <v>0</v>
      </c>
      <c r="C1001">
        <v>121.53700000000001</v>
      </c>
      <c r="D1001">
        <v>-56.506700000000002</v>
      </c>
      <c r="E1001">
        <v>-383.49900000000002</v>
      </c>
      <c r="F1001">
        <v>-90.830699999999993</v>
      </c>
      <c r="G1001">
        <v>28.827200000000001</v>
      </c>
      <c r="H1001">
        <v>11.8194</v>
      </c>
      <c r="I1001" t="e">
        <f>IF(AND(Tabelle13[[#This Row],[AreaPx]]&gt;0,NOT(Tabelle13[[#This Row],[AreaPx]]="inf")),Tabelle13[[#This Row],[AreaPx]], NA())</f>
        <v>#N/A</v>
      </c>
      <c r="J1001">
        <v>0</v>
      </c>
      <c r="K1001">
        <v>0</v>
      </c>
      <c r="L1001">
        <v>0</v>
      </c>
      <c r="M1001">
        <v>20.2013</v>
      </c>
      <c r="N1001">
        <v>0</v>
      </c>
      <c r="O1001">
        <f>Tabelle13[[#This Row],[Roll]]-+Tabelle13[[#This Row],[Pitch]]</f>
        <v>-17.007800000000003</v>
      </c>
      <c r="P1001">
        <f>SQRT(Tabelle13[[#This Row],[X]]^2 + Tabelle13[[#This Row],[Y]]^2 +Tabelle13[[#This Row],[Z]]^2)</f>
        <v>406.24590153611399</v>
      </c>
      <c r="Q1001">
        <v>-249.52</v>
      </c>
      <c r="R1001">
        <v>19.236499999999999</v>
      </c>
      <c r="S1001">
        <v>-153.66900000000001</v>
      </c>
      <c r="T1001">
        <v>89.169300000000007</v>
      </c>
      <c r="U1001">
        <v>-28.827200000000001</v>
      </c>
      <c r="V1001">
        <v>-11.8194</v>
      </c>
    </row>
    <row r="1002" spans="1:22">
      <c r="A1002">
        <v>20669</v>
      </c>
      <c r="B1002">
        <v>0</v>
      </c>
      <c r="C1002">
        <v>121.53700000000001</v>
      </c>
      <c r="D1002">
        <v>-56.506700000000002</v>
      </c>
      <c r="E1002">
        <v>-383.49900000000002</v>
      </c>
      <c r="F1002">
        <v>-90.830699999999993</v>
      </c>
      <c r="G1002">
        <v>28.827200000000001</v>
      </c>
      <c r="H1002">
        <v>11.8194</v>
      </c>
      <c r="I1002" t="e">
        <f>IF(AND(Tabelle13[[#This Row],[AreaPx]]&gt;0,NOT(Tabelle13[[#This Row],[AreaPx]]="inf")),Tabelle13[[#This Row],[AreaPx]], NA())</f>
        <v>#N/A</v>
      </c>
      <c r="J1002">
        <v>0</v>
      </c>
      <c r="K1002">
        <v>0</v>
      </c>
      <c r="L1002">
        <v>0</v>
      </c>
      <c r="M1002">
        <v>20.2013</v>
      </c>
      <c r="N1002">
        <v>0</v>
      </c>
      <c r="O1002">
        <f>Tabelle13[[#This Row],[Roll]]-+Tabelle13[[#This Row],[Pitch]]</f>
        <v>-17.007800000000003</v>
      </c>
      <c r="P1002">
        <f>SQRT(Tabelle13[[#This Row],[X]]^2 + Tabelle13[[#This Row],[Y]]^2 +Tabelle13[[#This Row],[Z]]^2)</f>
        <v>406.24590153611399</v>
      </c>
      <c r="Q1002">
        <v>-249.52</v>
      </c>
      <c r="R1002">
        <v>19.236499999999999</v>
      </c>
      <c r="S1002">
        <v>-153.66900000000001</v>
      </c>
      <c r="T1002">
        <v>89.169300000000007</v>
      </c>
      <c r="U1002">
        <v>-28.827200000000001</v>
      </c>
      <c r="V1002">
        <v>-11.8194</v>
      </c>
    </row>
    <row r="1003" spans="1:22">
      <c r="A1003">
        <v>20681</v>
      </c>
      <c r="B1003">
        <v>0</v>
      </c>
      <c r="C1003">
        <v>121.53700000000001</v>
      </c>
      <c r="D1003">
        <v>-56.506700000000002</v>
      </c>
      <c r="E1003">
        <v>-383.49900000000002</v>
      </c>
      <c r="F1003">
        <v>-90.830699999999993</v>
      </c>
      <c r="G1003">
        <v>28.827200000000001</v>
      </c>
      <c r="H1003">
        <v>11.8194</v>
      </c>
      <c r="I1003" t="e">
        <f>IF(AND(Tabelle13[[#This Row],[AreaPx]]&gt;0,NOT(Tabelle13[[#This Row],[AreaPx]]="inf")),Tabelle13[[#This Row],[AreaPx]], NA())</f>
        <v>#N/A</v>
      </c>
      <c r="J1003">
        <v>0</v>
      </c>
      <c r="K1003">
        <v>0</v>
      </c>
      <c r="L1003">
        <v>0</v>
      </c>
      <c r="M1003">
        <v>20.2013</v>
      </c>
      <c r="N1003">
        <v>0</v>
      </c>
      <c r="O1003">
        <f>Tabelle13[[#This Row],[Roll]]-+Tabelle13[[#This Row],[Pitch]]</f>
        <v>-17.007800000000003</v>
      </c>
      <c r="P1003">
        <f>SQRT(Tabelle13[[#This Row],[X]]^2 + Tabelle13[[#This Row],[Y]]^2 +Tabelle13[[#This Row],[Z]]^2)</f>
        <v>406.24590153611399</v>
      </c>
      <c r="Q1003">
        <v>-249.52</v>
      </c>
      <c r="R1003">
        <v>19.236499999999999</v>
      </c>
      <c r="S1003">
        <v>-153.66900000000001</v>
      </c>
      <c r="T1003">
        <v>89.169300000000007</v>
      </c>
      <c r="U1003">
        <v>-28.827200000000001</v>
      </c>
      <c r="V1003">
        <v>-11.8194</v>
      </c>
    </row>
    <row r="1004" spans="1:22">
      <c r="A1004">
        <v>20697</v>
      </c>
      <c r="B1004">
        <v>0</v>
      </c>
      <c r="C1004">
        <v>121.53700000000001</v>
      </c>
      <c r="D1004">
        <v>-56.506700000000002</v>
      </c>
      <c r="E1004">
        <v>-383.49900000000002</v>
      </c>
      <c r="F1004">
        <v>-90.830699999999993</v>
      </c>
      <c r="G1004">
        <v>28.827200000000001</v>
      </c>
      <c r="H1004">
        <v>11.8194</v>
      </c>
      <c r="I1004" t="e">
        <f>IF(AND(Tabelle13[[#This Row],[AreaPx]]&gt;0,NOT(Tabelle13[[#This Row],[AreaPx]]="inf")),Tabelle13[[#This Row],[AreaPx]], NA())</f>
        <v>#N/A</v>
      </c>
      <c r="J1004">
        <v>0</v>
      </c>
      <c r="K1004">
        <v>0</v>
      </c>
      <c r="L1004">
        <v>0</v>
      </c>
      <c r="M1004">
        <v>20.2013</v>
      </c>
      <c r="N1004">
        <v>0</v>
      </c>
      <c r="O1004">
        <f>Tabelle13[[#This Row],[Roll]]-+Tabelle13[[#This Row],[Pitch]]</f>
        <v>-17.007800000000003</v>
      </c>
      <c r="P1004">
        <f>SQRT(Tabelle13[[#This Row],[X]]^2 + Tabelle13[[#This Row],[Y]]^2 +Tabelle13[[#This Row],[Z]]^2)</f>
        <v>406.24590153611399</v>
      </c>
      <c r="Q1004">
        <v>-249.52</v>
      </c>
      <c r="R1004">
        <v>19.236499999999999</v>
      </c>
      <c r="S1004">
        <v>-153.66900000000001</v>
      </c>
      <c r="T1004">
        <v>89.169300000000007</v>
      </c>
      <c r="U1004">
        <v>-28.827200000000001</v>
      </c>
      <c r="V1004">
        <v>-11.8194</v>
      </c>
    </row>
    <row r="1005" spans="1:22">
      <c r="A1005">
        <v>20707</v>
      </c>
      <c r="B1005">
        <v>0</v>
      </c>
      <c r="C1005">
        <v>121.53700000000001</v>
      </c>
      <c r="D1005">
        <v>-56.506700000000002</v>
      </c>
      <c r="E1005">
        <v>-383.49900000000002</v>
      </c>
      <c r="F1005">
        <v>-90.830699999999993</v>
      </c>
      <c r="G1005">
        <v>28.827200000000001</v>
      </c>
      <c r="H1005">
        <v>11.8194</v>
      </c>
      <c r="I1005" t="e">
        <f>IF(AND(Tabelle13[[#This Row],[AreaPx]]&gt;0,NOT(Tabelle13[[#This Row],[AreaPx]]="inf")),Tabelle13[[#This Row],[AreaPx]], NA())</f>
        <v>#N/A</v>
      </c>
      <c r="J1005">
        <v>0</v>
      </c>
      <c r="K1005">
        <v>0</v>
      </c>
      <c r="L1005">
        <v>0</v>
      </c>
      <c r="M1005">
        <v>20.2013</v>
      </c>
      <c r="N1005">
        <v>0</v>
      </c>
      <c r="O1005">
        <f>Tabelle13[[#This Row],[Roll]]-+Tabelle13[[#This Row],[Pitch]]</f>
        <v>-17.007800000000003</v>
      </c>
      <c r="P1005">
        <f>SQRT(Tabelle13[[#This Row],[X]]^2 + Tabelle13[[#This Row],[Y]]^2 +Tabelle13[[#This Row],[Z]]^2)</f>
        <v>406.24590153611399</v>
      </c>
      <c r="Q1005">
        <v>-249.52</v>
      </c>
      <c r="R1005">
        <v>19.236499999999999</v>
      </c>
      <c r="S1005">
        <v>-153.66900000000001</v>
      </c>
      <c r="T1005">
        <v>89.169300000000007</v>
      </c>
      <c r="U1005">
        <v>-28.827200000000001</v>
      </c>
      <c r="V1005">
        <v>-11.8194</v>
      </c>
    </row>
    <row r="1006" spans="1:22">
      <c r="A1006">
        <v>20732</v>
      </c>
      <c r="B1006">
        <v>0</v>
      </c>
      <c r="C1006">
        <v>121.53700000000001</v>
      </c>
      <c r="D1006">
        <v>-56.506700000000002</v>
      </c>
      <c r="E1006">
        <v>-383.49900000000002</v>
      </c>
      <c r="F1006">
        <v>-90.830699999999993</v>
      </c>
      <c r="G1006">
        <v>28.827200000000001</v>
      </c>
      <c r="H1006">
        <v>11.8194</v>
      </c>
      <c r="I1006" t="e">
        <f>IF(AND(Tabelle13[[#This Row],[AreaPx]]&gt;0,NOT(Tabelle13[[#This Row],[AreaPx]]="inf")),Tabelle13[[#This Row],[AreaPx]], NA())</f>
        <v>#N/A</v>
      </c>
      <c r="J1006">
        <v>0</v>
      </c>
      <c r="K1006">
        <v>0</v>
      </c>
      <c r="L1006">
        <v>0</v>
      </c>
      <c r="M1006">
        <v>20.2013</v>
      </c>
      <c r="N1006">
        <v>0</v>
      </c>
      <c r="O1006">
        <f>Tabelle13[[#This Row],[Roll]]-+Tabelle13[[#This Row],[Pitch]]</f>
        <v>-17.007800000000003</v>
      </c>
      <c r="P1006">
        <f>SQRT(Tabelle13[[#This Row],[X]]^2 + Tabelle13[[#This Row],[Y]]^2 +Tabelle13[[#This Row],[Z]]^2)</f>
        <v>406.24590153611399</v>
      </c>
      <c r="Q1006">
        <v>-249.52</v>
      </c>
      <c r="R1006">
        <v>19.236499999999999</v>
      </c>
      <c r="S1006">
        <v>-153.66900000000001</v>
      </c>
      <c r="T1006">
        <v>89.169300000000007</v>
      </c>
      <c r="U1006">
        <v>-28.827200000000001</v>
      </c>
      <c r="V1006">
        <v>-11.8194</v>
      </c>
    </row>
    <row r="1007" spans="1:22">
      <c r="A1007">
        <v>20744</v>
      </c>
      <c r="B1007">
        <v>0</v>
      </c>
      <c r="C1007">
        <v>121.53700000000001</v>
      </c>
      <c r="D1007">
        <v>-56.506700000000002</v>
      </c>
      <c r="E1007">
        <v>-383.49900000000002</v>
      </c>
      <c r="F1007">
        <v>-90.830699999999993</v>
      </c>
      <c r="G1007">
        <v>28.827200000000001</v>
      </c>
      <c r="H1007">
        <v>11.8194</v>
      </c>
      <c r="I1007" t="e">
        <f>IF(AND(Tabelle13[[#This Row],[AreaPx]]&gt;0,NOT(Tabelle13[[#This Row],[AreaPx]]="inf")),Tabelle13[[#This Row],[AreaPx]], NA())</f>
        <v>#N/A</v>
      </c>
      <c r="J1007">
        <v>0</v>
      </c>
      <c r="K1007">
        <v>0</v>
      </c>
      <c r="L1007">
        <v>0</v>
      </c>
      <c r="M1007">
        <v>20.2013</v>
      </c>
      <c r="N1007">
        <v>0</v>
      </c>
      <c r="O1007">
        <f>Tabelle13[[#This Row],[Roll]]-+Tabelle13[[#This Row],[Pitch]]</f>
        <v>-17.007800000000003</v>
      </c>
      <c r="P1007">
        <f>SQRT(Tabelle13[[#This Row],[X]]^2 + Tabelle13[[#This Row],[Y]]^2 +Tabelle13[[#This Row],[Z]]^2)</f>
        <v>406.24590153611399</v>
      </c>
      <c r="Q1007">
        <v>-249.52</v>
      </c>
      <c r="R1007">
        <v>19.236499999999999</v>
      </c>
      <c r="S1007">
        <v>-153.66900000000001</v>
      </c>
      <c r="T1007">
        <v>89.169300000000007</v>
      </c>
      <c r="U1007">
        <v>-28.827200000000001</v>
      </c>
      <c r="V1007">
        <v>-11.8194</v>
      </c>
    </row>
    <row r="1008" spans="1:22">
      <c r="A1008">
        <v>20770</v>
      </c>
      <c r="B1008">
        <v>0</v>
      </c>
      <c r="C1008">
        <v>121.53700000000001</v>
      </c>
      <c r="D1008">
        <v>-56.506700000000002</v>
      </c>
      <c r="E1008">
        <v>-383.49900000000002</v>
      </c>
      <c r="F1008">
        <v>-90.830699999999993</v>
      </c>
      <c r="G1008">
        <v>28.827200000000001</v>
      </c>
      <c r="H1008">
        <v>11.8194</v>
      </c>
      <c r="I1008" t="e">
        <f>IF(AND(Tabelle13[[#This Row],[AreaPx]]&gt;0,NOT(Tabelle13[[#This Row],[AreaPx]]="inf")),Tabelle13[[#This Row],[AreaPx]], NA())</f>
        <v>#N/A</v>
      </c>
      <c r="J1008">
        <v>0</v>
      </c>
      <c r="K1008">
        <v>0</v>
      </c>
      <c r="L1008">
        <v>0</v>
      </c>
      <c r="M1008">
        <v>20.2013</v>
      </c>
      <c r="N1008">
        <v>0</v>
      </c>
      <c r="O1008">
        <f>Tabelle13[[#This Row],[Roll]]-+Tabelle13[[#This Row],[Pitch]]</f>
        <v>-17.007800000000003</v>
      </c>
      <c r="P1008">
        <f>SQRT(Tabelle13[[#This Row],[X]]^2 + Tabelle13[[#This Row],[Y]]^2 +Tabelle13[[#This Row],[Z]]^2)</f>
        <v>406.24590153611399</v>
      </c>
      <c r="Q1008">
        <v>-249.52</v>
      </c>
      <c r="R1008">
        <v>19.236499999999999</v>
      </c>
      <c r="S1008">
        <v>-153.66900000000001</v>
      </c>
      <c r="T1008">
        <v>89.169300000000007</v>
      </c>
      <c r="U1008">
        <v>-28.827200000000001</v>
      </c>
      <c r="V1008">
        <v>-11.8194</v>
      </c>
    </row>
    <row r="1009" spans="1:22">
      <c r="A1009">
        <v>20782</v>
      </c>
      <c r="B1009">
        <v>0</v>
      </c>
      <c r="C1009">
        <v>121.53700000000001</v>
      </c>
      <c r="D1009">
        <v>-56.506700000000002</v>
      </c>
      <c r="E1009">
        <v>-383.49900000000002</v>
      </c>
      <c r="F1009">
        <v>-90.830699999999993</v>
      </c>
      <c r="G1009">
        <v>28.827200000000001</v>
      </c>
      <c r="H1009">
        <v>11.8194</v>
      </c>
      <c r="I1009" t="e">
        <f>IF(AND(Tabelle13[[#This Row],[AreaPx]]&gt;0,NOT(Tabelle13[[#This Row],[AreaPx]]="inf")),Tabelle13[[#This Row],[AreaPx]], NA())</f>
        <v>#N/A</v>
      </c>
      <c r="J1009">
        <v>0</v>
      </c>
      <c r="K1009">
        <v>0</v>
      </c>
      <c r="L1009">
        <v>0</v>
      </c>
      <c r="M1009">
        <v>20.2013</v>
      </c>
      <c r="N1009">
        <v>0</v>
      </c>
      <c r="O1009">
        <f>Tabelle13[[#This Row],[Roll]]-+Tabelle13[[#This Row],[Pitch]]</f>
        <v>-17.007800000000003</v>
      </c>
      <c r="P1009">
        <f>SQRT(Tabelle13[[#This Row],[X]]^2 + Tabelle13[[#This Row],[Y]]^2 +Tabelle13[[#This Row],[Z]]^2)</f>
        <v>406.24590153611399</v>
      </c>
      <c r="Q1009">
        <v>-249.52</v>
      </c>
      <c r="R1009">
        <v>19.236499999999999</v>
      </c>
      <c r="S1009">
        <v>-153.66900000000001</v>
      </c>
      <c r="T1009">
        <v>89.169300000000007</v>
      </c>
      <c r="U1009">
        <v>-28.827200000000001</v>
      </c>
      <c r="V1009">
        <v>-11.8194</v>
      </c>
    </row>
    <row r="1010" spans="1:22">
      <c r="A1010">
        <v>20811</v>
      </c>
      <c r="B1010">
        <v>0</v>
      </c>
      <c r="C1010">
        <v>121.53700000000001</v>
      </c>
      <c r="D1010">
        <v>-56.506700000000002</v>
      </c>
      <c r="E1010">
        <v>-383.49900000000002</v>
      </c>
      <c r="F1010">
        <v>-90.830699999999993</v>
      </c>
      <c r="G1010">
        <v>28.827200000000001</v>
      </c>
      <c r="H1010">
        <v>11.8194</v>
      </c>
      <c r="I1010" t="e">
        <f>IF(AND(Tabelle13[[#This Row],[AreaPx]]&gt;0,NOT(Tabelle13[[#This Row],[AreaPx]]="inf")),Tabelle13[[#This Row],[AreaPx]], NA())</f>
        <v>#N/A</v>
      </c>
      <c r="J1010">
        <v>0</v>
      </c>
      <c r="K1010">
        <v>0</v>
      </c>
      <c r="L1010">
        <v>0</v>
      </c>
      <c r="M1010">
        <v>20.2013</v>
      </c>
      <c r="N1010">
        <v>0</v>
      </c>
      <c r="O1010">
        <f>Tabelle13[[#This Row],[Roll]]-+Tabelle13[[#This Row],[Pitch]]</f>
        <v>-17.007800000000003</v>
      </c>
      <c r="P1010">
        <f>SQRT(Tabelle13[[#This Row],[X]]^2 + Tabelle13[[#This Row],[Y]]^2 +Tabelle13[[#This Row],[Z]]^2)</f>
        <v>406.24590153611399</v>
      </c>
      <c r="Q1010">
        <v>-249.52</v>
      </c>
      <c r="R1010">
        <v>19.236499999999999</v>
      </c>
      <c r="S1010">
        <v>-153.66900000000001</v>
      </c>
      <c r="T1010">
        <v>89.169300000000007</v>
      </c>
      <c r="U1010">
        <v>-28.827200000000001</v>
      </c>
      <c r="V1010">
        <v>-11.8194</v>
      </c>
    </row>
    <row r="1011" spans="1:22">
      <c r="A1011">
        <v>20838</v>
      </c>
      <c r="B1011">
        <v>0</v>
      </c>
      <c r="C1011">
        <v>121.53700000000001</v>
      </c>
      <c r="D1011">
        <v>-56.506700000000002</v>
      </c>
      <c r="E1011">
        <v>-383.49900000000002</v>
      </c>
      <c r="F1011">
        <v>-90.830699999999993</v>
      </c>
      <c r="G1011">
        <v>28.827200000000001</v>
      </c>
      <c r="H1011">
        <v>11.8194</v>
      </c>
      <c r="I1011" t="e">
        <f>IF(AND(Tabelle13[[#This Row],[AreaPx]]&gt;0,NOT(Tabelle13[[#This Row],[AreaPx]]="inf")),Tabelle13[[#This Row],[AreaPx]], NA())</f>
        <v>#N/A</v>
      </c>
      <c r="J1011">
        <v>0</v>
      </c>
      <c r="K1011">
        <v>0</v>
      </c>
      <c r="L1011">
        <v>0</v>
      </c>
      <c r="M1011">
        <v>20.2013</v>
      </c>
      <c r="N1011">
        <v>0</v>
      </c>
      <c r="O1011">
        <f>Tabelle13[[#This Row],[Roll]]-+Tabelle13[[#This Row],[Pitch]]</f>
        <v>-17.007800000000003</v>
      </c>
      <c r="P1011">
        <f>SQRT(Tabelle13[[#This Row],[X]]^2 + Tabelle13[[#This Row],[Y]]^2 +Tabelle13[[#This Row],[Z]]^2)</f>
        <v>406.24590153611399</v>
      </c>
      <c r="Q1011">
        <v>-249.52</v>
      </c>
      <c r="R1011">
        <v>19.236499999999999</v>
      </c>
      <c r="S1011">
        <v>-153.66900000000001</v>
      </c>
      <c r="T1011">
        <v>89.169300000000007</v>
      </c>
      <c r="U1011">
        <v>-28.827200000000001</v>
      </c>
      <c r="V1011">
        <v>-11.8194</v>
      </c>
    </row>
    <row r="1012" spans="1:22">
      <c r="A1012">
        <v>20855</v>
      </c>
      <c r="B1012">
        <v>0</v>
      </c>
      <c r="C1012">
        <v>121.53700000000001</v>
      </c>
      <c r="D1012">
        <v>-56.506700000000002</v>
      </c>
      <c r="E1012">
        <v>-383.49900000000002</v>
      </c>
      <c r="F1012">
        <v>-90.830699999999993</v>
      </c>
      <c r="G1012">
        <v>28.827200000000001</v>
      </c>
      <c r="H1012">
        <v>11.8194</v>
      </c>
      <c r="I1012" t="e">
        <f>IF(AND(Tabelle13[[#This Row],[AreaPx]]&gt;0,NOT(Tabelle13[[#This Row],[AreaPx]]="inf")),Tabelle13[[#This Row],[AreaPx]], NA())</f>
        <v>#N/A</v>
      </c>
      <c r="J1012">
        <v>0</v>
      </c>
      <c r="K1012">
        <v>0</v>
      </c>
      <c r="L1012">
        <v>0</v>
      </c>
      <c r="M1012">
        <v>20.2013</v>
      </c>
      <c r="N1012">
        <v>0</v>
      </c>
      <c r="O1012">
        <f>Tabelle13[[#This Row],[Roll]]-+Tabelle13[[#This Row],[Pitch]]</f>
        <v>-17.007800000000003</v>
      </c>
      <c r="P1012">
        <f>SQRT(Tabelle13[[#This Row],[X]]^2 + Tabelle13[[#This Row],[Y]]^2 +Tabelle13[[#This Row],[Z]]^2)</f>
        <v>406.24590153611399</v>
      </c>
      <c r="Q1012">
        <v>-249.52</v>
      </c>
      <c r="R1012">
        <v>19.236499999999999</v>
      </c>
      <c r="S1012">
        <v>-153.66900000000001</v>
      </c>
      <c r="T1012">
        <v>89.169300000000007</v>
      </c>
      <c r="U1012">
        <v>-28.827200000000001</v>
      </c>
      <c r="V1012">
        <v>-11.8194</v>
      </c>
    </row>
    <row r="1013" spans="1:22">
      <c r="A1013">
        <v>20885</v>
      </c>
      <c r="B1013">
        <v>0</v>
      </c>
      <c r="C1013">
        <v>121.53700000000001</v>
      </c>
      <c r="D1013">
        <v>-56.506700000000002</v>
      </c>
      <c r="E1013">
        <v>-383.49900000000002</v>
      </c>
      <c r="F1013">
        <v>-90.830699999999993</v>
      </c>
      <c r="G1013">
        <v>28.827200000000001</v>
      </c>
      <c r="H1013">
        <v>11.8194</v>
      </c>
      <c r="I1013" t="e">
        <f>IF(AND(Tabelle13[[#This Row],[AreaPx]]&gt;0,NOT(Tabelle13[[#This Row],[AreaPx]]="inf")),Tabelle13[[#This Row],[AreaPx]], NA())</f>
        <v>#N/A</v>
      </c>
      <c r="J1013">
        <v>0</v>
      </c>
      <c r="K1013">
        <v>0</v>
      </c>
      <c r="L1013">
        <v>0</v>
      </c>
      <c r="M1013">
        <v>20.2013</v>
      </c>
      <c r="N1013">
        <v>0</v>
      </c>
      <c r="O1013">
        <f>Tabelle13[[#This Row],[Roll]]-+Tabelle13[[#This Row],[Pitch]]</f>
        <v>-17.007800000000003</v>
      </c>
      <c r="P1013">
        <f>SQRT(Tabelle13[[#This Row],[X]]^2 + Tabelle13[[#This Row],[Y]]^2 +Tabelle13[[#This Row],[Z]]^2)</f>
        <v>406.24590153611399</v>
      </c>
      <c r="Q1013">
        <v>-249.52</v>
      </c>
      <c r="R1013">
        <v>19.236499999999999</v>
      </c>
      <c r="S1013">
        <v>-153.66900000000001</v>
      </c>
      <c r="T1013">
        <v>89.169300000000007</v>
      </c>
      <c r="U1013">
        <v>-28.827200000000001</v>
      </c>
      <c r="V1013">
        <v>-11.8194</v>
      </c>
    </row>
    <row r="1014" spans="1:22">
      <c r="A1014">
        <v>20919</v>
      </c>
      <c r="B1014">
        <v>0</v>
      </c>
      <c r="C1014">
        <v>121.53700000000001</v>
      </c>
      <c r="D1014">
        <v>-56.506700000000002</v>
      </c>
      <c r="E1014">
        <v>-383.49900000000002</v>
      </c>
      <c r="F1014">
        <v>-90.830699999999993</v>
      </c>
      <c r="G1014">
        <v>28.827200000000001</v>
      </c>
      <c r="H1014">
        <v>11.8194</v>
      </c>
      <c r="I1014" t="e">
        <f>IF(AND(Tabelle13[[#This Row],[AreaPx]]&gt;0,NOT(Tabelle13[[#This Row],[AreaPx]]="inf")),Tabelle13[[#This Row],[AreaPx]], NA())</f>
        <v>#N/A</v>
      </c>
      <c r="J1014">
        <v>0</v>
      </c>
      <c r="K1014">
        <v>0</v>
      </c>
      <c r="L1014">
        <v>0</v>
      </c>
      <c r="M1014">
        <v>20.2013</v>
      </c>
      <c r="N1014">
        <v>0</v>
      </c>
      <c r="O1014">
        <f>Tabelle13[[#This Row],[Roll]]-+Tabelle13[[#This Row],[Pitch]]</f>
        <v>-17.007800000000003</v>
      </c>
      <c r="P1014">
        <f>SQRT(Tabelle13[[#This Row],[X]]^2 + Tabelle13[[#This Row],[Y]]^2 +Tabelle13[[#This Row],[Z]]^2)</f>
        <v>406.24590153611399</v>
      </c>
      <c r="Q1014">
        <v>-249.52</v>
      </c>
      <c r="R1014">
        <v>19.236499999999999</v>
      </c>
      <c r="S1014">
        <v>-153.66900000000001</v>
      </c>
      <c r="T1014">
        <v>89.169300000000007</v>
      </c>
      <c r="U1014">
        <v>-28.827200000000001</v>
      </c>
      <c r="V1014">
        <v>-11.8194</v>
      </c>
    </row>
    <row r="1015" spans="1:22">
      <c r="A1015">
        <v>20942</v>
      </c>
      <c r="B1015">
        <v>0</v>
      </c>
      <c r="C1015">
        <v>121.53700000000001</v>
      </c>
      <c r="D1015">
        <v>-56.506700000000002</v>
      </c>
      <c r="E1015">
        <v>-383.49900000000002</v>
      </c>
      <c r="F1015">
        <v>-90.830699999999993</v>
      </c>
      <c r="G1015">
        <v>28.827200000000001</v>
      </c>
      <c r="H1015">
        <v>11.8194</v>
      </c>
      <c r="I1015" t="e">
        <f>IF(AND(Tabelle13[[#This Row],[AreaPx]]&gt;0,NOT(Tabelle13[[#This Row],[AreaPx]]="inf")),Tabelle13[[#This Row],[AreaPx]], NA())</f>
        <v>#N/A</v>
      </c>
      <c r="J1015">
        <v>0</v>
      </c>
      <c r="K1015">
        <v>0</v>
      </c>
      <c r="L1015">
        <v>0</v>
      </c>
      <c r="M1015">
        <v>20.2013</v>
      </c>
      <c r="N1015">
        <v>0</v>
      </c>
      <c r="O1015">
        <f>Tabelle13[[#This Row],[Roll]]-+Tabelle13[[#This Row],[Pitch]]</f>
        <v>-17.007800000000003</v>
      </c>
      <c r="P1015">
        <f>SQRT(Tabelle13[[#This Row],[X]]^2 + Tabelle13[[#This Row],[Y]]^2 +Tabelle13[[#This Row],[Z]]^2)</f>
        <v>406.24590153611399</v>
      </c>
      <c r="Q1015">
        <v>-249.52</v>
      </c>
      <c r="R1015">
        <v>19.236499999999999</v>
      </c>
      <c r="S1015">
        <v>-153.66900000000001</v>
      </c>
      <c r="T1015">
        <v>89.169300000000007</v>
      </c>
      <c r="U1015">
        <v>-28.827200000000001</v>
      </c>
      <c r="V1015">
        <v>-11.8194</v>
      </c>
    </row>
    <row r="1016" spans="1:22">
      <c r="A1016">
        <v>20973</v>
      </c>
      <c r="B1016">
        <v>0</v>
      </c>
      <c r="C1016">
        <v>121.53700000000001</v>
      </c>
      <c r="D1016">
        <v>-56.506700000000002</v>
      </c>
      <c r="E1016">
        <v>-383.49900000000002</v>
      </c>
      <c r="F1016">
        <v>-90.830699999999993</v>
      </c>
      <c r="G1016">
        <v>28.827200000000001</v>
      </c>
      <c r="H1016">
        <v>11.8194</v>
      </c>
      <c r="I1016" t="e">
        <f>IF(AND(Tabelle13[[#This Row],[AreaPx]]&gt;0,NOT(Tabelle13[[#This Row],[AreaPx]]="inf")),Tabelle13[[#This Row],[AreaPx]], NA())</f>
        <v>#N/A</v>
      </c>
      <c r="J1016">
        <v>0</v>
      </c>
      <c r="K1016">
        <v>0</v>
      </c>
      <c r="L1016">
        <v>0</v>
      </c>
      <c r="M1016">
        <v>20.2013</v>
      </c>
      <c r="N1016">
        <v>0</v>
      </c>
      <c r="O1016">
        <f>Tabelle13[[#This Row],[Roll]]-+Tabelle13[[#This Row],[Pitch]]</f>
        <v>-17.007800000000003</v>
      </c>
      <c r="P1016">
        <f>SQRT(Tabelle13[[#This Row],[X]]^2 + Tabelle13[[#This Row],[Y]]^2 +Tabelle13[[#This Row],[Z]]^2)</f>
        <v>406.24590153611399</v>
      </c>
      <c r="Q1016">
        <v>-249.52</v>
      </c>
      <c r="R1016">
        <v>19.236499999999999</v>
      </c>
      <c r="S1016">
        <v>-153.66900000000001</v>
      </c>
      <c r="T1016">
        <v>89.169300000000007</v>
      </c>
      <c r="U1016">
        <v>-28.827200000000001</v>
      </c>
      <c r="V1016">
        <v>-11.8194</v>
      </c>
    </row>
    <row r="1017" spans="1:22">
      <c r="A1017">
        <v>21001</v>
      </c>
      <c r="B1017">
        <v>0</v>
      </c>
      <c r="C1017">
        <v>121.53700000000001</v>
      </c>
      <c r="D1017">
        <v>-56.506700000000002</v>
      </c>
      <c r="E1017">
        <v>-383.49900000000002</v>
      </c>
      <c r="F1017">
        <v>-90.830699999999993</v>
      </c>
      <c r="G1017">
        <v>28.827200000000001</v>
      </c>
      <c r="H1017">
        <v>11.8194</v>
      </c>
      <c r="I1017" t="e">
        <f>IF(AND(Tabelle13[[#This Row],[AreaPx]]&gt;0,NOT(Tabelle13[[#This Row],[AreaPx]]="inf")),Tabelle13[[#This Row],[AreaPx]], NA())</f>
        <v>#N/A</v>
      </c>
      <c r="J1017">
        <v>0</v>
      </c>
      <c r="K1017">
        <v>0</v>
      </c>
      <c r="L1017">
        <v>0</v>
      </c>
      <c r="M1017">
        <v>20.2013</v>
      </c>
      <c r="N1017">
        <v>0</v>
      </c>
      <c r="O1017">
        <f>Tabelle13[[#This Row],[Roll]]-+Tabelle13[[#This Row],[Pitch]]</f>
        <v>-17.007800000000003</v>
      </c>
      <c r="P1017">
        <f>SQRT(Tabelle13[[#This Row],[X]]^2 + Tabelle13[[#This Row],[Y]]^2 +Tabelle13[[#This Row],[Z]]^2)</f>
        <v>406.24590153611399</v>
      </c>
      <c r="Q1017">
        <v>-249.52</v>
      </c>
      <c r="R1017">
        <v>19.236499999999999</v>
      </c>
      <c r="S1017">
        <v>-153.66900000000001</v>
      </c>
      <c r="T1017">
        <v>89.169300000000007</v>
      </c>
      <c r="U1017">
        <v>-28.827200000000001</v>
      </c>
      <c r="V1017">
        <v>-11.8194</v>
      </c>
    </row>
    <row r="1018" spans="1:22">
      <c r="A1018">
        <v>21019</v>
      </c>
      <c r="B1018">
        <v>0</v>
      </c>
      <c r="C1018">
        <v>121.53700000000001</v>
      </c>
      <c r="D1018">
        <v>-56.506700000000002</v>
      </c>
      <c r="E1018">
        <v>-383.49900000000002</v>
      </c>
      <c r="F1018">
        <v>-90.830699999999993</v>
      </c>
      <c r="G1018">
        <v>28.827200000000001</v>
      </c>
      <c r="H1018">
        <v>11.8194</v>
      </c>
      <c r="I1018" t="e">
        <f>IF(AND(Tabelle13[[#This Row],[AreaPx]]&gt;0,NOT(Tabelle13[[#This Row],[AreaPx]]="inf")),Tabelle13[[#This Row],[AreaPx]], NA())</f>
        <v>#N/A</v>
      </c>
      <c r="J1018">
        <v>0</v>
      </c>
      <c r="K1018">
        <v>0</v>
      </c>
      <c r="L1018">
        <v>0</v>
      </c>
      <c r="M1018">
        <v>20.2013</v>
      </c>
      <c r="N1018">
        <v>0</v>
      </c>
      <c r="O1018">
        <f>Tabelle13[[#This Row],[Roll]]-+Tabelle13[[#This Row],[Pitch]]</f>
        <v>-17.007800000000003</v>
      </c>
      <c r="P1018">
        <f>SQRT(Tabelle13[[#This Row],[X]]^2 + Tabelle13[[#This Row],[Y]]^2 +Tabelle13[[#This Row],[Z]]^2)</f>
        <v>406.24590153611399</v>
      </c>
      <c r="Q1018">
        <v>-249.52</v>
      </c>
      <c r="R1018">
        <v>19.236499999999999</v>
      </c>
      <c r="S1018">
        <v>-153.66900000000001</v>
      </c>
      <c r="T1018">
        <v>89.169300000000007</v>
      </c>
      <c r="U1018">
        <v>-28.827200000000001</v>
      </c>
      <c r="V1018">
        <v>-11.8194</v>
      </c>
    </row>
    <row r="1019" spans="1:22">
      <c r="A1019">
        <v>21046</v>
      </c>
      <c r="B1019">
        <v>0</v>
      </c>
      <c r="C1019">
        <v>121.53700000000001</v>
      </c>
      <c r="D1019">
        <v>-56.506700000000002</v>
      </c>
      <c r="E1019">
        <v>-383.49900000000002</v>
      </c>
      <c r="F1019">
        <v>-90.830699999999993</v>
      </c>
      <c r="G1019">
        <v>28.827200000000001</v>
      </c>
      <c r="H1019">
        <v>11.8194</v>
      </c>
      <c r="I1019" t="e">
        <f>IF(AND(Tabelle13[[#This Row],[AreaPx]]&gt;0,NOT(Tabelle13[[#This Row],[AreaPx]]="inf")),Tabelle13[[#This Row],[AreaPx]], NA())</f>
        <v>#N/A</v>
      </c>
      <c r="J1019">
        <v>0</v>
      </c>
      <c r="K1019">
        <v>0</v>
      </c>
      <c r="L1019">
        <v>0</v>
      </c>
      <c r="M1019">
        <v>20.2013</v>
      </c>
      <c r="N1019">
        <v>0</v>
      </c>
      <c r="O1019">
        <f>Tabelle13[[#This Row],[Roll]]-+Tabelle13[[#This Row],[Pitch]]</f>
        <v>-17.007800000000003</v>
      </c>
      <c r="P1019">
        <f>SQRT(Tabelle13[[#This Row],[X]]^2 + Tabelle13[[#This Row],[Y]]^2 +Tabelle13[[#This Row],[Z]]^2)</f>
        <v>406.24590153611399</v>
      </c>
      <c r="Q1019">
        <v>-249.52</v>
      </c>
      <c r="R1019">
        <v>19.236499999999999</v>
      </c>
      <c r="S1019">
        <v>-153.66900000000001</v>
      </c>
      <c r="T1019">
        <v>89.169300000000007</v>
      </c>
      <c r="U1019">
        <v>-28.827200000000001</v>
      </c>
      <c r="V1019">
        <v>-11.8194</v>
      </c>
    </row>
    <row r="1020" spans="1:22">
      <c r="A1020">
        <v>21070</v>
      </c>
      <c r="B1020">
        <v>0</v>
      </c>
      <c r="C1020">
        <v>121.53700000000001</v>
      </c>
      <c r="D1020">
        <v>-56.506700000000002</v>
      </c>
      <c r="E1020">
        <v>-383.49900000000002</v>
      </c>
      <c r="F1020">
        <v>-90.830699999999993</v>
      </c>
      <c r="G1020">
        <v>28.827200000000001</v>
      </c>
      <c r="H1020">
        <v>11.8194</v>
      </c>
      <c r="I1020" t="e">
        <f>IF(AND(Tabelle13[[#This Row],[AreaPx]]&gt;0,NOT(Tabelle13[[#This Row],[AreaPx]]="inf")),Tabelle13[[#This Row],[AreaPx]], NA())</f>
        <v>#N/A</v>
      </c>
      <c r="J1020">
        <v>0</v>
      </c>
      <c r="K1020">
        <v>0</v>
      </c>
      <c r="L1020">
        <v>0</v>
      </c>
      <c r="M1020">
        <v>20.2013</v>
      </c>
      <c r="N1020">
        <v>0</v>
      </c>
      <c r="O1020">
        <f>Tabelle13[[#This Row],[Roll]]-+Tabelle13[[#This Row],[Pitch]]</f>
        <v>-17.007800000000003</v>
      </c>
      <c r="P1020">
        <f>SQRT(Tabelle13[[#This Row],[X]]^2 + Tabelle13[[#This Row],[Y]]^2 +Tabelle13[[#This Row],[Z]]^2)</f>
        <v>406.24590153611399</v>
      </c>
      <c r="Q1020">
        <v>-249.52</v>
      </c>
      <c r="R1020">
        <v>19.236499999999999</v>
      </c>
      <c r="S1020">
        <v>-153.66900000000001</v>
      </c>
      <c r="T1020">
        <v>89.169300000000007</v>
      </c>
      <c r="U1020">
        <v>-28.827200000000001</v>
      </c>
      <c r="V1020">
        <v>-11.8194</v>
      </c>
    </row>
    <row r="1021" spans="1:22">
      <c r="A1021">
        <v>21086</v>
      </c>
      <c r="B1021">
        <v>0</v>
      </c>
      <c r="C1021">
        <v>121.53700000000001</v>
      </c>
      <c r="D1021">
        <v>-56.506700000000002</v>
      </c>
      <c r="E1021">
        <v>-383.49900000000002</v>
      </c>
      <c r="F1021">
        <v>-90.830699999999993</v>
      </c>
      <c r="G1021">
        <v>28.827200000000001</v>
      </c>
      <c r="H1021">
        <v>11.8194</v>
      </c>
      <c r="I1021" t="e">
        <f>IF(AND(Tabelle13[[#This Row],[AreaPx]]&gt;0,NOT(Tabelle13[[#This Row],[AreaPx]]="inf")),Tabelle13[[#This Row],[AreaPx]], NA())</f>
        <v>#N/A</v>
      </c>
      <c r="J1021">
        <v>0</v>
      </c>
      <c r="K1021">
        <v>0</v>
      </c>
      <c r="L1021">
        <v>0</v>
      </c>
      <c r="M1021">
        <v>20.2013</v>
      </c>
      <c r="N1021">
        <v>0</v>
      </c>
      <c r="O1021">
        <f>Tabelle13[[#This Row],[Roll]]-+Tabelle13[[#This Row],[Pitch]]</f>
        <v>-17.007800000000003</v>
      </c>
      <c r="P1021">
        <f>SQRT(Tabelle13[[#This Row],[X]]^2 + Tabelle13[[#This Row],[Y]]^2 +Tabelle13[[#This Row],[Z]]^2)</f>
        <v>406.24590153611399</v>
      </c>
      <c r="Q1021">
        <v>-249.52</v>
      </c>
      <c r="R1021">
        <v>19.236499999999999</v>
      </c>
      <c r="S1021">
        <v>-153.66900000000001</v>
      </c>
      <c r="T1021">
        <v>89.169300000000007</v>
      </c>
      <c r="U1021">
        <v>-28.827200000000001</v>
      </c>
      <c r="V1021">
        <v>-11.8194</v>
      </c>
    </row>
    <row r="1022" spans="1:22">
      <c r="A1022">
        <v>21113</v>
      </c>
      <c r="B1022">
        <v>0</v>
      </c>
      <c r="C1022">
        <v>121.53700000000001</v>
      </c>
      <c r="D1022">
        <v>-56.506700000000002</v>
      </c>
      <c r="E1022">
        <v>-383.49900000000002</v>
      </c>
      <c r="F1022">
        <v>-90.830699999999993</v>
      </c>
      <c r="G1022">
        <v>28.827200000000001</v>
      </c>
      <c r="H1022">
        <v>11.8194</v>
      </c>
      <c r="I1022" t="e">
        <f>IF(AND(Tabelle13[[#This Row],[AreaPx]]&gt;0,NOT(Tabelle13[[#This Row],[AreaPx]]="inf")),Tabelle13[[#This Row],[AreaPx]], NA())</f>
        <v>#N/A</v>
      </c>
      <c r="J1022">
        <v>0</v>
      </c>
      <c r="K1022">
        <v>0</v>
      </c>
      <c r="L1022">
        <v>0</v>
      </c>
      <c r="M1022">
        <v>20.2013</v>
      </c>
      <c r="N1022">
        <v>0</v>
      </c>
      <c r="O1022">
        <f>Tabelle13[[#This Row],[Roll]]-+Tabelle13[[#This Row],[Pitch]]</f>
        <v>-17.007800000000003</v>
      </c>
      <c r="P1022">
        <f>SQRT(Tabelle13[[#This Row],[X]]^2 + Tabelle13[[#This Row],[Y]]^2 +Tabelle13[[#This Row],[Z]]^2)</f>
        <v>406.24590153611399</v>
      </c>
      <c r="Q1022">
        <v>-249.52</v>
      </c>
      <c r="R1022">
        <v>19.236499999999999</v>
      </c>
      <c r="S1022">
        <v>-153.66900000000001</v>
      </c>
      <c r="T1022">
        <v>89.169300000000007</v>
      </c>
      <c r="U1022">
        <v>-28.827200000000001</v>
      </c>
      <c r="V1022">
        <v>-11.8194</v>
      </c>
    </row>
    <row r="1023" spans="1:22">
      <c r="A1023">
        <v>21130</v>
      </c>
      <c r="B1023">
        <v>0</v>
      </c>
      <c r="C1023">
        <v>121.53700000000001</v>
      </c>
      <c r="D1023">
        <v>-56.506700000000002</v>
      </c>
      <c r="E1023">
        <v>-383.49900000000002</v>
      </c>
      <c r="F1023">
        <v>-90.830699999999993</v>
      </c>
      <c r="G1023">
        <v>28.827200000000001</v>
      </c>
      <c r="H1023">
        <v>11.8194</v>
      </c>
      <c r="I1023" t="e">
        <f>IF(AND(Tabelle13[[#This Row],[AreaPx]]&gt;0,NOT(Tabelle13[[#This Row],[AreaPx]]="inf")),Tabelle13[[#This Row],[AreaPx]], NA())</f>
        <v>#N/A</v>
      </c>
      <c r="J1023">
        <v>0</v>
      </c>
      <c r="K1023">
        <v>0</v>
      </c>
      <c r="L1023">
        <v>0</v>
      </c>
      <c r="M1023">
        <v>20.2013</v>
      </c>
      <c r="N1023">
        <v>0</v>
      </c>
      <c r="O1023">
        <f>Tabelle13[[#This Row],[Roll]]-+Tabelle13[[#This Row],[Pitch]]</f>
        <v>-17.007800000000003</v>
      </c>
      <c r="P1023">
        <f>SQRT(Tabelle13[[#This Row],[X]]^2 + Tabelle13[[#This Row],[Y]]^2 +Tabelle13[[#This Row],[Z]]^2)</f>
        <v>406.24590153611399</v>
      </c>
      <c r="Q1023">
        <v>-249.52</v>
      </c>
      <c r="R1023">
        <v>19.236499999999999</v>
      </c>
      <c r="S1023">
        <v>-153.66900000000001</v>
      </c>
      <c r="T1023">
        <v>89.169300000000007</v>
      </c>
      <c r="U1023">
        <v>-28.827200000000001</v>
      </c>
      <c r="V1023">
        <v>-11.8194</v>
      </c>
    </row>
    <row r="1024" spans="1:22">
      <c r="A1024">
        <v>21144</v>
      </c>
      <c r="B1024">
        <v>0</v>
      </c>
      <c r="C1024">
        <v>121.53700000000001</v>
      </c>
      <c r="D1024">
        <v>-56.506700000000002</v>
      </c>
      <c r="E1024">
        <v>-383.49900000000002</v>
      </c>
      <c r="F1024">
        <v>-90.830699999999993</v>
      </c>
      <c r="G1024">
        <v>28.827200000000001</v>
      </c>
      <c r="H1024">
        <v>11.8194</v>
      </c>
      <c r="I1024" t="e">
        <f>IF(AND(Tabelle13[[#This Row],[AreaPx]]&gt;0,NOT(Tabelle13[[#This Row],[AreaPx]]="inf")),Tabelle13[[#This Row],[AreaPx]], NA())</f>
        <v>#N/A</v>
      </c>
      <c r="J1024">
        <v>0</v>
      </c>
      <c r="K1024">
        <v>0</v>
      </c>
      <c r="L1024">
        <v>0</v>
      </c>
      <c r="M1024">
        <v>20.2013</v>
      </c>
      <c r="N1024">
        <v>0</v>
      </c>
      <c r="O1024">
        <f>Tabelle13[[#This Row],[Roll]]-+Tabelle13[[#This Row],[Pitch]]</f>
        <v>-17.007800000000003</v>
      </c>
      <c r="P1024">
        <f>SQRT(Tabelle13[[#This Row],[X]]^2 + Tabelle13[[#This Row],[Y]]^2 +Tabelle13[[#This Row],[Z]]^2)</f>
        <v>406.24590153611399</v>
      </c>
      <c r="Q1024">
        <v>-249.52</v>
      </c>
      <c r="R1024">
        <v>19.236499999999999</v>
      </c>
      <c r="S1024">
        <v>-153.66900000000001</v>
      </c>
      <c r="T1024">
        <v>89.169300000000007</v>
      </c>
      <c r="U1024">
        <v>-28.827200000000001</v>
      </c>
      <c r="V1024">
        <v>-11.8194</v>
      </c>
    </row>
    <row r="1025" spans="1:22">
      <c r="A1025">
        <v>21164</v>
      </c>
      <c r="B1025">
        <v>0</v>
      </c>
      <c r="C1025">
        <v>121.53700000000001</v>
      </c>
      <c r="D1025">
        <v>-56.506700000000002</v>
      </c>
      <c r="E1025">
        <v>-383.49900000000002</v>
      </c>
      <c r="F1025">
        <v>-90.830699999999993</v>
      </c>
      <c r="G1025">
        <v>28.827200000000001</v>
      </c>
      <c r="H1025">
        <v>11.8194</v>
      </c>
      <c r="I1025" t="e">
        <f>IF(AND(Tabelle13[[#This Row],[AreaPx]]&gt;0,NOT(Tabelle13[[#This Row],[AreaPx]]="inf")),Tabelle13[[#This Row],[AreaPx]], NA())</f>
        <v>#N/A</v>
      </c>
      <c r="J1025">
        <v>0</v>
      </c>
      <c r="K1025">
        <v>0</v>
      </c>
      <c r="L1025">
        <v>0</v>
      </c>
      <c r="M1025">
        <v>20.2013</v>
      </c>
      <c r="N1025">
        <v>0</v>
      </c>
      <c r="O1025">
        <f>Tabelle13[[#This Row],[Roll]]-+Tabelle13[[#This Row],[Pitch]]</f>
        <v>-17.007800000000003</v>
      </c>
      <c r="P1025">
        <f>SQRT(Tabelle13[[#This Row],[X]]^2 + Tabelle13[[#This Row],[Y]]^2 +Tabelle13[[#This Row],[Z]]^2)</f>
        <v>406.24590153611399</v>
      </c>
      <c r="Q1025">
        <v>-249.52</v>
      </c>
      <c r="R1025">
        <v>19.236499999999999</v>
      </c>
      <c r="S1025">
        <v>-153.66900000000001</v>
      </c>
      <c r="T1025">
        <v>89.169300000000007</v>
      </c>
      <c r="U1025">
        <v>-28.827200000000001</v>
      </c>
      <c r="V1025">
        <v>-11.8194</v>
      </c>
    </row>
    <row r="1026" spans="1:22">
      <c r="A1026">
        <v>21178</v>
      </c>
      <c r="B1026">
        <v>0</v>
      </c>
      <c r="C1026">
        <v>121.53700000000001</v>
      </c>
      <c r="D1026">
        <v>-56.506700000000002</v>
      </c>
      <c r="E1026">
        <v>-383.49900000000002</v>
      </c>
      <c r="F1026">
        <v>-90.830699999999993</v>
      </c>
      <c r="G1026">
        <v>28.827200000000001</v>
      </c>
      <c r="H1026">
        <v>11.8194</v>
      </c>
      <c r="I1026" t="e">
        <f>IF(AND(Tabelle13[[#This Row],[AreaPx]]&gt;0,NOT(Tabelle13[[#This Row],[AreaPx]]="inf")),Tabelle13[[#This Row],[AreaPx]], NA())</f>
        <v>#N/A</v>
      </c>
      <c r="J1026">
        <v>0</v>
      </c>
      <c r="K1026">
        <v>0</v>
      </c>
      <c r="L1026">
        <v>0</v>
      </c>
      <c r="M1026">
        <v>20.2013</v>
      </c>
      <c r="N1026">
        <v>0</v>
      </c>
      <c r="O1026">
        <f>Tabelle13[[#This Row],[Roll]]-+Tabelle13[[#This Row],[Pitch]]</f>
        <v>-17.007800000000003</v>
      </c>
      <c r="P1026">
        <f>SQRT(Tabelle13[[#This Row],[X]]^2 + Tabelle13[[#This Row],[Y]]^2 +Tabelle13[[#This Row],[Z]]^2)</f>
        <v>406.24590153611399</v>
      </c>
      <c r="Q1026">
        <v>-249.52</v>
      </c>
      <c r="R1026">
        <v>19.236499999999999</v>
      </c>
      <c r="S1026">
        <v>-153.66900000000001</v>
      </c>
      <c r="T1026">
        <v>89.169300000000007</v>
      </c>
      <c r="U1026">
        <v>-28.827200000000001</v>
      </c>
      <c r="V1026">
        <v>-11.8194</v>
      </c>
    </row>
    <row r="1027" spans="1:22">
      <c r="A1027">
        <v>21199</v>
      </c>
      <c r="B1027">
        <v>0</v>
      </c>
      <c r="C1027">
        <v>121.53700000000001</v>
      </c>
      <c r="D1027">
        <v>-56.506700000000002</v>
      </c>
      <c r="E1027">
        <v>-383.49900000000002</v>
      </c>
      <c r="F1027">
        <v>-90.830699999999993</v>
      </c>
      <c r="G1027">
        <v>28.827200000000001</v>
      </c>
      <c r="H1027">
        <v>11.8194</v>
      </c>
      <c r="I1027" t="e">
        <f>IF(AND(Tabelle13[[#This Row],[AreaPx]]&gt;0,NOT(Tabelle13[[#This Row],[AreaPx]]="inf")),Tabelle13[[#This Row],[AreaPx]], NA())</f>
        <v>#N/A</v>
      </c>
      <c r="J1027">
        <v>0</v>
      </c>
      <c r="K1027">
        <v>0</v>
      </c>
      <c r="L1027">
        <v>0</v>
      </c>
      <c r="M1027">
        <v>20.2013</v>
      </c>
      <c r="N1027">
        <v>0</v>
      </c>
      <c r="O1027">
        <f>Tabelle13[[#This Row],[Roll]]-+Tabelle13[[#This Row],[Pitch]]</f>
        <v>-17.007800000000003</v>
      </c>
      <c r="P1027">
        <f>SQRT(Tabelle13[[#This Row],[X]]^2 + Tabelle13[[#This Row],[Y]]^2 +Tabelle13[[#This Row],[Z]]^2)</f>
        <v>406.24590153611399</v>
      </c>
      <c r="Q1027">
        <v>-249.52</v>
      </c>
      <c r="R1027">
        <v>19.236499999999999</v>
      </c>
      <c r="S1027">
        <v>-153.66900000000001</v>
      </c>
      <c r="T1027">
        <v>89.169300000000007</v>
      </c>
      <c r="U1027">
        <v>-28.827200000000001</v>
      </c>
      <c r="V1027">
        <v>-11.8194</v>
      </c>
    </row>
    <row r="1028" spans="1:22">
      <c r="A1028">
        <v>21211</v>
      </c>
      <c r="B1028">
        <v>0</v>
      </c>
      <c r="C1028">
        <v>121.53700000000001</v>
      </c>
      <c r="D1028">
        <v>-56.506700000000002</v>
      </c>
      <c r="E1028">
        <v>-383.49900000000002</v>
      </c>
      <c r="F1028">
        <v>-90.830699999999993</v>
      </c>
      <c r="G1028">
        <v>28.827200000000001</v>
      </c>
      <c r="H1028">
        <v>11.8194</v>
      </c>
      <c r="I1028" t="e">
        <f>IF(AND(Tabelle13[[#This Row],[AreaPx]]&gt;0,NOT(Tabelle13[[#This Row],[AreaPx]]="inf")),Tabelle13[[#This Row],[AreaPx]], NA())</f>
        <v>#N/A</v>
      </c>
      <c r="J1028">
        <v>0</v>
      </c>
      <c r="K1028">
        <v>0</v>
      </c>
      <c r="L1028">
        <v>0</v>
      </c>
      <c r="M1028">
        <v>20.2013</v>
      </c>
      <c r="N1028">
        <v>0</v>
      </c>
      <c r="O1028">
        <f>Tabelle13[[#This Row],[Roll]]-+Tabelle13[[#This Row],[Pitch]]</f>
        <v>-17.007800000000003</v>
      </c>
      <c r="P1028">
        <f>SQRT(Tabelle13[[#This Row],[X]]^2 + Tabelle13[[#This Row],[Y]]^2 +Tabelle13[[#This Row],[Z]]^2)</f>
        <v>406.24590153611399</v>
      </c>
      <c r="Q1028">
        <v>-249.52</v>
      </c>
      <c r="R1028">
        <v>19.236499999999999</v>
      </c>
      <c r="S1028">
        <v>-153.66900000000001</v>
      </c>
      <c r="T1028">
        <v>89.169300000000007</v>
      </c>
      <c r="U1028">
        <v>-28.827200000000001</v>
      </c>
      <c r="V1028">
        <v>-11.8194</v>
      </c>
    </row>
    <row r="1029" spans="1:22">
      <c r="A1029">
        <v>21233</v>
      </c>
      <c r="B1029">
        <v>0</v>
      </c>
      <c r="C1029">
        <v>121.53700000000001</v>
      </c>
      <c r="D1029">
        <v>-56.506700000000002</v>
      </c>
      <c r="E1029">
        <v>-383.49900000000002</v>
      </c>
      <c r="F1029">
        <v>-90.830699999999993</v>
      </c>
      <c r="G1029">
        <v>28.827200000000001</v>
      </c>
      <c r="H1029">
        <v>11.8194</v>
      </c>
      <c r="I1029" t="e">
        <f>IF(AND(Tabelle13[[#This Row],[AreaPx]]&gt;0,NOT(Tabelle13[[#This Row],[AreaPx]]="inf")),Tabelle13[[#This Row],[AreaPx]], NA())</f>
        <v>#N/A</v>
      </c>
      <c r="J1029">
        <v>0</v>
      </c>
      <c r="K1029">
        <v>0</v>
      </c>
      <c r="L1029">
        <v>0</v>
      </c>
      <c r="M1029">
        <v>20.2013</v>
      </c>
      <c r="N1029">
        <v>0</v>
      </c>
      <c r="O1029">
        <f>Tabelle13[[#This Row],[Roll]]-+Tabelle13[[#This Row],[Pitch]]</f>
        <v>-17.007800000000003</v>
      </c>
      <c r="P1029">
        <f>SQRT(Tabelle13[[#This Row],[X]]^2 + Tabelle13[[#This Row],[Y]]^2 +Tabelle13[[#This Row],[Z]]^2)</f>
        <v>406.24590153611399</v>
      </c>
      <c r="Q1029">
        <v>-249.52</v>
      </c>
      <c r="R1029">
        <v>19.236499999999999</v>
      </c>
      <c r="S1029">
        <v>-153.66900000000001</v>
      </c>
      <c r="T1029">
        <v>89.169300000000007</v>
      </c>
      <c r="U1029">
        <v>-28.827200000000001</v>
      </c>
      <c r="V1029">
        <v>-11.8194</v>
      </c>
    </row>
    <row r="1030" spans="1:22">
      <c r="A1030">
        <v>21245</v>
      </c>
      <c r="B1030">
        <v>0</v>
      </c>
      <c r="C1030">
        <v>121.53700000000001</v>
      </c>
      <c r="D1030">
        <v>-56.506700000000002</v>
      </c>
      <c r="E1030">
        <v>-383.49900000000002</v>
      </c>
      <c r="F1030">
        <v>-90.830699999999993</v>
      </c>
      <c r="G1030">
        <v>28.827200000000001</v>
      </c>
      <c r="H1030">
        <v>11.8194</v>
      </c>
      <c r="I1030" t="e">
        <f>IF(AND(Tabelle13[[#This Row],[AreaPx]]&gt;0,NOT(Tabelle13[[#This Row],[AreaPx]]="inf")),Tabelle13[[#This Row],[AreaPx]], NA())</f>
        <v>#N/A</v>
      </c>
      <c r="J1030">
        <v>0</v>
      </c>
      <c r="K1030">
        <v>0</v>
      </c>
      <c r="L1030">
        <v>0</v>
      </c>
      <c r="M1030">
        <v>20.2013</v>
      </c>
      <c r="N1030">
        <v>0</v>
      </c>
      <c r="O1030">
        <f>Tabelle13[[#This Row],[Roll]]-+Tabelle13[[#This Row],[Pitch]]</f>
        <v>-17.007800000000003</v>
      </c>
      <c r="P1030">
        <f>SQRT(Tabelle13[[#This Row],[X]]^2 + Tabelle13[[#This Row],[Y]]^2 +Tabelle13[[#This Row],[Z]]^2)</f>
        <v>406.24590153611399</v>
      </c>
      <c r="Q1030">
        <v>-249.52</v>
      </c>
      <c r="R1030">
        <v>19.236499999999999</v>
      </c>
      <c r="S1030">
        <v>-153.66900000000001</v>
      </c>
      <c r="T1030">
        <v>89.169300000000007</v>
      </c>
      <c r="U1030">
        <v>-28.827200000000001</v>
      </c>
      <c r="V1030">
        <v>-11.8194</v>
      </c>
    </row>
    <row r="1031" spans="1:22">
      <c r="A1031">
        <v>21270</v>
      </c>
      <c r="B1031">
        <v>0</v>
      </c>
      <c r="C1031">
        <v>121.53700000000001</v>
      </c>
      <c r="D1031">
        <v>-56.506700000000002</v>
      </c>
      <c r="E1031">
        <v>-383.49900000000002</v>
      </c>
      <c r="F1031">
        <v>-90.830699999999993</v>
      </c>
      <c r="G1031">
        <v>28.827200000000001</v>
      </c>
      <c r="H1031">
        <v>11.8194</v>
      </c>
      <c r="I1031" t="e">
        <f>IF(AND(Tabelle13[[#This Row],[AreaPx]]&gt;0,NOT(Tabelle13[[#This Row],[AreaPx]]="inf")),Tabelle13[[#This Row],[AreaPx]], NA())</f>
        <v>#N/A</v>
      </c>
      <c r="J1031">
        <v>0</v>
      </c>
      <c r="K1031">
        <v>0</v>
      </c>
      <c r="L1031">
        <v>0</v>
      </c>
      <c r="M1031">
        <v>20.2013</v>
      </c>
      <c r="N1031">
        <v>0</v>
      </c>
      <c r="O1031">
        <f>Tabelle13[[#This Row],[Roll]]-+Tabelle13[[#This Row],[Pitch]]</f>
        <v>-17.007800000000003</v>
      </c>
      <c r="P1031">
        <f>SQRT(Tabelle13[[#This Row],[X]]^2 + Tabelle13[[#This Row],[Y]]^2 +Tabelle13[[#This Row],[Z]]^2)</f>
        <v>406.24590153611399</v>
      </c>
      <c r="Q1031">
        <v>-249.52</v>
      </c>
      <c r="R1031">
        <v>19.236499999999999</v>
      </c>
      <c r="S1031">
        <v>-153.66900000000001</v>
      </c>
      <c r="T1031">
        <v>89.169300000000007</v>
      </c>
      <c r="U1031">
        <v>-28.827200000000001</v>
      </c>
      <c r="V1031">
        <v>-11.8194</v>
      </c>
    </row>
    <row r="1032" spans="1:22">
      <c r="A1032">
        <v>21285</v>
      </c>
      <c r="B1032">
        <v>0</v>
      </c>
      <c r="C1032">
        <v>121.53700000000001</v>
      </c>
      <c r="D1032">
        <v>-56.506700000000002</v>
      </c>
      <c r="E1032">
        <v>-383.49900000000002</v>
      </c>
      <c r="F1032">
        <v>-90.830699999999993</v>
      </c>
      <c r="G1032">
        <v>28.827200000000001</v>
      </c>
      <c r="H1032">
        <v>11.8194</v>
      </c>
      <c r="I1032" t="e">
        <f>IF(AND(Tabelle13[[#This Row],[AreaPx]]&gt;0,NOT(Tabelle13[[#This Row],[AreaPx]]="inf")),Tabelle13[[#This Row],[AreaPx]], NA())</f>
        <v>#N/A</v>
      </c>
      <c r="J1032">
        <v>0</v>
      </c>
      <c r="K1032">
        <v>0</v>
      </c>
      <c r="L1032">
        <v>0</v>
      </c>
      <c r="M1032">
        <v>20.2013</v>
      </c>
      <c r="N1032">
        <v>0</v>
      </c>
      <c r="O1032">
        <f>Tabelle13[[#This Row],[Roll]]-+Tabelle13[[#This Row],[Pitch]]</f>
        <v>-17.007800000000003</v>
      </c>
      <c r="P1032">
        <f>SQRT(Tabelle13[[#This Row],[X]]^2 + Tabelle13[[#This Row],[Y]]^2 +Tabelle13[[#This Row],[Z]]^2)</f>
        <v>406.24590153611399</v>
      </c>
      <c r="Q1032">
        <v>-249.52</v>
      </c>
      <c r="R1032">
        <v>19.236499999999999</v>
      </c>
      <c r="S1032">
        <v>-153.66900000000001</v>
      </c>
      <c r="T1032">
        <v>89.169300000000007</v>
      </c>
      <c r="U1032">
        <v>-28.827200000000001</v>
      </c>
      <c r="V1032">
        <v>-11.8194</v>
      </c>
    </row>
    <row r="1033" spans="1:22">
      <c r="A1033">
        <v>21309</v>
      </c>
      <c r="B1033">
        <v>0</v>
      </c>
      <c r="C1033">
        <v>121.53700000000001</v>
      </c>
      <c r="D1033">
        <v>-56.506700000000002</v>
      </c>
      <c r="E1033">
        <v>-383.49900000000002</v>
      </c>
      <c r="F1033">
        <v>-90.830699999999993</v>
      </c>
      <c r="G1033">
        <v>28.827200000000001</v>
      </c>
      <c r="H1033">
        <v>11.8194</v>
      </c>
      <c r="I1033" t="e">
        <f>IF(AND(Tabelle13[[#This Row],[AreaPx]]&gt;0,NOT(Tabelle13[[#This Row],[AreaPx]]="inf")),Tabelle13[[#This Row],[AreaPx]], NA())</f>
        <v>#N/A</v>
      </c>
      <c r="J1033">
        <v>0</v>
      </c>
      <c r="K1033">
        <v>0</v>
      </c>
      <c r="L1033">
        <v>0</v>
      </c>
      <c r="M1033">
        <v>20.2013</v>
      </c>
      <c r="N1033">
        <v>0</v>
      </c>
      <c r="O1033">
        <f>Tabelle13[[#This Row],[Roll]]-+Tabelle13[[#This Row],[Pitch]]</f>
        <v>-17.007800000000003</v>
      </c>
      <c r="P1033">
        <f>SQRT(Tabelle13[[#This Row],[X]]^2 + Tabelle13[[#This Row],[Y]]^2 +Tabelle13[[#This Row],[Z]]^2)</f>
        <v>406.24590153611399</v>
      </c>
      <c r="Q1033">
        <v>-249.52</v>
      </c>
      <c r="R1033">
        <v>19.236499999999999</v>
      </c>
      <c r="S1033">
        <v>-153.66900000000001</v>
      </c>
      <c r="T1033">
        <v>89.169300000000007</v>
      </c>
      <c r="U1033">
        <v>-28.827200000000001</v>
      </c>
      <c r="V1033">
        <v>-11.8194</v>
      </c>
    </row>
    <row r="1034" spans="1:22">
      <c r="A1034">
        <v>21331</v>
      </c>
      <c r="B1034">
        <v>0</v>
      </c>
      <c r="C1034">
        <v>121.53700000000001</v>
      </c>
      <c r="D1034">
        <v>-56.506700000000002</v>
      </c>
      <c r="E1034">
        <v>-383.49900000000002</v>
      </c>
      <c r="F1034">
        <v>-90.830699999999993</v>
      </c>
      <c r="G1034">
        <v>28.827200000000001</v>
      </c>
      <c r="H1034">
        <v>11.8194</v>
      </c>
      <c r="I1034" t="e">
        <f>IF(AND(Tabelle13[[#This Row],[AreaPx]]&gt;0,NOT(Tabelle13[[#This Row],[AreaPx]]="inf")),Tabelle13[[#This Row],[AreaPx]], NA())</f>
        <v>#N/A</v>
      </c>
      <c r="J1034">
        <v>0</v>
      </c>
      <c r="K1034">
        <v>0</v>
      </c>
      <c r="L1034">
        <v>0</v>
      </c>
      <c r="M1034">
        <v>20.2013</v>
      </c>
      <c r="N1034">
        <v>0</v>
      </c>
      <c r="O1034">
        <f>Tabelle13[[#This Row],[Roll]]-+Tabelle13[[#This Row],[Pitch]]</f>
        <v>-17.007800000000003</v>
      </c>
      <c r="P1034">
        <f>SQRT(Tabelle13[[#This Row],[X]]^2 + Tabelle13[[#This Row],[Y]]^2 +Tabelle13[[#This Row],[Z]]^2)</f>
        <v>406.24590153611399</v>
      </c>
      <c r="Q1034">
        <v>-249.52</v>
      </c>
      <c r="R1034">
        <v>19.236499999999999</v>
      </c>
      <c r="S1034">
        <v>-153.66900000000001</v>
      </c>
      <c r="T1034">
        <v>89.169300000000007</v>
      </c>
      <c r="U1034">
        <v>-28.827200000000001</v>
      </c>
      <c r="V1034">
        <v>-11.8194</v>
      </c>
    </row>
    <row r="1035" spans="1:22">
      <c r="A1035">
        <v>21341</v>
      </c>
      <c r="B1035">
        <v>0</v>
      </c>
      <c r="C1035">
        <v>121.53700000000001</v>
      </c>
      <c r="D1035">
        <v>-56.506700000000002</v>
      </c>
      <c r="E1035">
        <v>-383.49900000000002</v>
      </c>
      <c r="F1035">
        <v>-90.830699999999993</v>
      </c>
      <c r="G1035">
        <v>28.827200000000001</v>
      </c>
      <c r="H1035">
        <v>11.8194</v>
      </c>
      <c r="I1035" t="e">
        <f>IF(AND(Tabelle13[[#This Row],[AreaPx]]&gt;0,NOT(Tabelle13[[#This Row],[AreaPx]]="inf")),Tabelle13[[#This Row],[AreaPx]], NA())</f>
        <v>#N/A</v>
      </c>
      <c r="J1035">
        <v>0</v>
      </c>
      <c r="K1035">
        <v>0</v>
      </c>
      <c r="L1035">
        <v>0</v>
      </c>
      <c r="M1035">
        <v>20.2013</v>
      </c>
      <c r="N1035">
        <v>0</v>
      </c>
      <c r="O1035">
        <f>Tabelle13[[#This Row],[Roll]]-+Tabelle13[[#This Row],[Pitch]]</f>
        <v>-17.007800000000003</v>
      </c>
      <c r="P1035">
        <f>SQRT(Tabelle13[[#This Row],[X]]^2 + Tabelle13[[#This Row],[Y]]^2 +Tabelle13[[#This Row],[Z]]^2)</f>
        <v>406.24590153611399</v>
      </c>
      <c r="Q1035">
        <v>-249.52</v>
      </c>
      <c r="R1035">
        <v>19.236499999999999</v>
      </c>
      <c r="S1035">
        <v>-153.66900000000001</v>
      </c>
      <c r="T1035">
        <v>89.169300000000007</v>
      </c>
      <c r="U1035">
        <v>-28.827200000000001</v>
      </c>
      <c r="V1035">
        <v>-11.8194</v>
      </c>
    </row>
    <row r="1036" spans="1:22">
      <c r="A1036">
        <v>21369</v>
      </c>
      <c r="B1036">
        <v>0</v>
      </c>
      <c r="C1036">
        <v>121.53700000000001</v>
      </c>
      <c r="D1036">
        <v>-56.506700000000002</v>
      </c>
      <c r="E1036">
        <v>-383.49900000000002</v>
      </c>
      <c r="F1036">
        <v>-90.830699999999993</v>
      </c>
      <c r="G1036">
        <v>28.827200000000001</v>
      </c>
      <c r="H1036">
        <v>11.8194</v>
      </c>
      <c r="I1036" t="e">
        <f>IF(AND(Tabelle13[[#This Row],[AreaPx]]&gt;0,NOT(Tabelle13[[#This Row],[AreaPx]]="inf")),Tabelle13[[#This Row],[AreaPx]], NA())</f>
        <v>#N/A</v>
      </c>
      <c r="J1036">
        <v>0</v>
      </c>
      <c r="K1036">
        <v>0</v>
      </c>
      <c r="L1036">
        <v>0</v>
      </c>
      <c r="M1036">
        <v>20.2013</v>
      </c>
      <c r="N1036">
        <v>0</v>
      </c>
      <c r="O1036">
        <f>Tabelle13[[#This Row],[Roll]]-+Tabelle13[[#This Row],[Pitch]]</f>
        <v>-17.007800000000003</v>
      </c>
      <c r="P1036">
        <f>SQRT(Tabelle13[[#This Row],[X]]^2 + Tabelle13[[#This Row],[Y]]^2 +Tabelle13[[#This Row],[Z]]^2)</f>
        <v>406.24590153611399</v>
      </c>
      <c r="Q1036">
        <v>-249.52</v>
      </c>
      <c r="R1036">
        <v>19.236499999999999</v>
      </c>
      <c r="S1036">
        <v>-153.66900000000001</v>
      </c>
      <c r="T1036">
        <v>89.169300000000007</v>
      </c>
      <c r="U1036">
        <v>-28.827200000000001</v>
      </c>
      <c r="V1036">
        <v>-11.8194</v>
      </c>
    </row>
    <row r="1037" spans="1:22">
      <c r="A1037">
        <v>21383</v>
      </c>
      <c r="B1037">
        <v>0</v>
      </c>
      <c r="C1037">
        <v>121.53700000000001</v>
      </c>
      <c r="D1037">
        <v>-56.506700000000002</v>
      </c>
      <c r="E1037">
        <v>-383.49900000000002</v>
      </c>
      <c r="F1037">
        <v>-90.830699999999993</v>
      </c>
      <c r="G1037">
        <v>28.827200000000001</v>
      </c>
      <c r="H1037">
        <v>11.8194</v>
      </c>
      <c r="I1037" t="e">
        <f>IF(AND(Tabelle13[[#This Row],[AreaPx]]&gt;0,NOT(Tabelle13[[#This Row],[AreaPx]]="inf")),Tabelle13[[#This Row],[AreaPx]], NA())</f>
        <v>#N/A</v>
      </c>
      <c r="J1037">
        <v>0</v>
      </c>
      <c r="K1037">
        <v>0</v>
      </c>
      <c r="L1037">
        <v>0</v>
      </c>
      <c r="M1037">
        <v>20.2013</v>
      </c>
      <c r="N1037">
        <v>0</v>
      </c>
      <c r="O1037">
        <f>Tabelle13[[#This Row],[Roll]]-+Tabelle13[[#This Row],[Pitch]]</f>
        <v>-17.007800000000003</v>
      </c>
      <c r="P1037">
        <f>SQRT(Tabelle13[[#This Row],[X]]^2 + Tabelle13[[#This Row],[Y]]^2 +Tabelle13[[#This Row],[Z]]^2)</f>
        <v>406.24590153611399</v>
      </c>
      <c r="Q1037">
        <v>-249.52</v>
      </c>
      <c r="R1037">
        <v>19.236499999999999</v>
      </c>
      <c r="S1037">
        <v>-153.66900000000001</v>
      </c>
      <c r="T1037">
        <v>89.169300000000007</v>
      </c>
      <c r="U1037">
        <v>-28.827200000000001</v>
      </c>
      <c r="V1037">
        <v>-11.8194</v>
      </c>
    </row>
    <row r="1038" spans="1:22">
      <c r="A1038">
        <v>21408</v>
      </c>
      <c r="B1038">
        <v>0</v>
      </c>
      <c r="C1038">
        <v>121.53700000000001</v>
      </c>
      <c r="D1038">
        <v>-56.506700000000002</v>
      </c>
      <c r="E1038">
        <v>-383.49900000000002</v>
      </c>
      <c r="F1038">
        <v>-90.830699999999993</v>
      </c>
      <c r="G1038">
        <v>28.827200000000001</v>
      </c>
      <c r="H1038">
        <v>11.8194</v>
      </c>
      <c r="I1038" t="e">
        <f>IF(AND(Tabelle13[[#This Row],[AreaPx]]&gt;0,NOT(Tabelle13[[#This Row],[AreaPx]]="inf")),Tabelle13[[#This Row],[AreaPx]], NA())</f>
        <v>#N/A</v>
      </c>
      <c r="J1038">
        <v>0</v>
      </c>
      <c r="K1038">
        <v>0</v>
      </c>
      <c r="L1038">
        <v>0</v>
      </c>
      <c r="M1038">
        <v>20.2013</v>
      </c>
      <c r="N1038">
        <v>0</v>
      </c>
      <c r="O1038">
        <f>Tabelle13[[#This Row],[Roll]]-+Tabelle13[[#This Row],[Pitch]]</f>
        <v>-17.007800000000003</v>
      </c>
      <c r="P1038">
        <f>SQRT(Tabelle13[[#This Row],[X]]^2 + Tabelle13[[#This Row],[Y]]^2 +Tabelle13[[#This Row],[Z]]^2)</f>
        <v>406.24590153611399</v>
      </c>
      <c r="Q1038">
        <v>-249.52</v>
      </c>
      <c r="R1038">
        <v>19.236499999999999</v>
      </c>
      <c r="S1038">
        <v>-153.66900000000001</v>
      </c>
      <c r="T1038">
        <v>89.169300000000007</v>
      </c>
      <c r="U1038">
        <v>-28.827200000000001</v>
      </c>
      <c r="V1038">
        <v>-11.8194</v>
      </c>
    </row>
    <row r="1039" spans="1:22">
      <c r="A1039">
        <v>21435</v>
      </c>
      <c r="B1039">
        <v>0</v>
      </c>
      <c r="C1039">
        <v>121.53700000000001</v>
      </c>
      <c r="D1039">
        <v>-56.506700000000002</v>
      </c>
      <c r="E1039">
        <v>-383.49900000000002</v>
      </c>
      <c r="F1039">
        <v>-90.830699999999993</v>
      </c>
      <c r="G1039">
        <v>28.827200000000001</v>
      </c>
      <c r="H1039">
        <v>11.8194</v>
      </c>
      <c r="I1039" t="e">
        <f>IF(AND(Tabelle13[[#This Row],[AreaPx]]&gt;0,NOT(Tabelle13[[#This Row],[AreaPx]]="inf")),Tabelle13[[#This Row],[AreaPx]], NA())</f>
        <v>#N/A</v>
      </c>
      <c r="J1039">
        <v>0</v>
      </c>
      <c r="K1039">
        <v>0</v>
      </c>
      <c r="L1039">
        <v>0</v>
      </c>
      <c r="M1039">
        <v>20.2013</v>
      </c>
      <c r="N1039">
        <v>0</v>
      </c>
      <c r="O1039">
        <f>Tabelle13[[#This Row],[Roll]]-+Tabelle13[[#This Row],[Pitch]]</f>
        <v>-17.007800000000003</v>
      </c>
      <c r="P1039">
        <f>SQRT(Tabelle13[[#This Row],[X]]^2 + Tabelle13[[#This Row],[Y]]^2 +Tabelle13[[#This Row],[Z]]^2)</f>
        <v>406.24590153611399</v>
      </c>
      <c r="Q1039">
        <v>-249.52</v>
      </c>
      <c r="R1039">
        <v>19.236499999999999</v>
      </c>
      <c r="S1039">
        <v>-153.66900000000001</v>
      </c>
      <c r="T1039">
        <v>89.169300000000007</v>
      </c>
      <c r="U1039">
        <v>-28.827200000000001</v>
      </c>
      <c r="V1039">
        <v>-11.8194</v>
      </c>
    </row>
    <row r="1040" spans="1:22">
      <c r="A1040">
        <v>21451</v>
      </c>
      <c r="B1040">
        <v>0</v>
      </c>
      <c r="C1040">
        <v>121.53700000000001</v>
      </c>
      <c r="D1040">
        <v>-56.506700000000002</v>
      </c>
      <c r="E1040">
        <v>-383.49900000000002</v>
      </c>
      <c r="F1040">
        <v>-90.830699999999993</v>
      </c>
      <c r="G1040">
        <v>28.827200000000001</v>
      </c>
      <c r="H1040">
        <v>11.8194</v>
      </c>
      <c r="I1040" t="e">
        <f>IF(AND(Tabelle13[[#This Row],[AreaPx]]&gt;0,NOT(Tabelle13[[#This Row],[AreaPx]]="inf")),Tabelle13[[#This Row],[AreaPx]], NA())</f>
        <v>#N/A</v>
      </c>
      <c r="J1040">
        <v>0</v>
      </c>
      <c r="K1040">
        <v>0</v>
      </c>
      <c r="L1040">
        <v>0</v>
      </c>
      <c r="M1040">
        <v>20.2013</v>
      </c>
      <c r="N1040">
        <v>0</v>
      </c>
      <c r="O1040">
        <f>Tabelle13[[#This Row],[Roll]]-+Tabelle13[[#This Row],[Pitch]]</f>
        <v>-17.007800000000003</v>
      </c>
      <c r="P1040">
        <f>SQRT(Tabelle13[[#This Row],[X]]^2 + Tabelle13[[#This Row],[Y]]^2 +Tabelle13[[#This Row],[Z]]^2)</f>
        <v>406.24590153611399</v>
      </c>
      <c r="Q1040">
        <v>-249.52</v>
      </c>
      <c r="R1040">
        <v>19.236499999999999</v>
      </c>
      <c r="S1040">
        <v>-153.66900000000001</v>
      </c>
      <c r="T1040">
        <v>89.169300000000007</v>
      </c>
      <c r="U1040">
        <v>-28.827200000000001</v>
      </c>
      <c r="V1040">
        <v>-11.8194</v>
      </c>
    </row>
    <row r="1041" spans="1:22">
      <c r="A1041">
        <v>21475</v>
      </c>
      <c r="B1041">
        <v>0</v>
      </c>
      <c r="C1041">
        <v>121.53700000000001</v>
      </c>
      <c r="D1041">
        <v>-56.506700000000002</v>
      </c>
      <c r="E1041">
        <v>-383.49900000000002</v>
      </c>
      <c r="F1041">
        <v>-90.830699999999993</v>
      </c>
      <c r="G1041">
        <v>28.827200000000001</v>
      </c>
      <c r="H1041">
        <v>11.8194</v>
      </c>
      <c r="I1041" t="e">
        <f>IF(AND(Tabelle13[[#This Row],[AreaPx]]&gt;0,NOT(Tabelle13[[#This Row],[AreaPx]]="inf")),Tabelle13[[#This Row],[AreaPx]], NA())</f>
        <v>#N/A</v>
      </c>
      <c r="J1041">
        <v>0</v>
      </c>
      <c r="K1041">
        <v>0</v>
      </c>
      <c r="L1041">
        <v>0</v>
      </c>
      <c r="M1041">
        <v>20.2013</v>
      </c>
      <c r="N1041">
        <v>0</v>
      </c>
      <c r="O1041">
        <f>Tabelle13[[#This Row],[Roll]]-+Tabelle13[[#This Row],[Pitch]]</f>
        <v>-17.007800000000003</v>
      </c>
      <c r="P1041">
        <f>SQRT(Tabelle13[[#This Row],[X]]^2 + Tabelle13[[#This Row],[Y]]^2 +Tabelle13[[#This Row],[Z]]^2)</f>
        <v>406.24590153611399</v>
      </c>
      <c r="Q1041">
        <v>-249.52</v>
      </c>
      <c r="R1041">
        <v>19.236499999999999</v>
      </c>
      <c r="S1041">
        <v>-153.66900000000001</v>
      </c>
      <c r="T1041">
        <v>89.169300000000007</v>
      </c>
      <c r="U1041">
        <v>-28.827200000000001</v>
      </c>
      <c r="V1041">
        <v>-11.8194</v>
      </c>
    </row>
    <row r="1042" spans="1:22">
      <c r="A1042">
        <v>21500</v>
      </c>
      <c r="B1042">
        <v>0</v>
      </c>
      <c r="C1042">
        <v>121.53700000000001</v>
      </c>
      <c r="D1042">
        <v>-56.506700000000002</v>
      </c>
      <c r="E1042">
        <v>-383.49900000000002</v>
      </c>
      <c r="F1042">
        <v>-90.830699999999993</v>
      </c>
      <c r="G1042">
        <v>28.827200000000001</v>
      </c>
      <c r="H1042">
        <v>11.8194</v>
      </c>
      <c r="I1042" t="e">
        <f>IF(AND(Tabelle13[[#This Row],[AreaPx]]&gt;0,NOT(Tabelle13[[#This Row],[AreaPx]]="inf")),Tabelle13[[#This Row],[AreaPx]], NA())</f>
        <v>#N/A</v>
      </c>
      <c r="J1042">
        <v>0</v>
      </c>
      <c r="K1042">
        <v>0</v>
      </c>
      <c r="L1042">
        <v>0</v>
      </c>
      <c r="M1042">
        <v>20.2013</v>
      </c>
      <c r="N1042">
        <v>0</v>
      </c>
      <c r="O1042">
        <f>Tabelle13[[#This Row],[Roll]]-+Tabelle13[[#This Row],[Pitch]]</f>
        <v>-17.007800000000003</v>
      </c>
      <c r="P1042">
        <f>SQRT(Tabelle13[[#This Row],[X]]^2 + Tabelle13[[#This Row],[Y]]^2 +Tabelle13[[#This Row],[Z]]^2)</f>
        <v>406.24590153611399</v>
      </c>
      <c r="Q1042">
        <v>-249.52</v>
      </c>
      <c r="R1042">
        <v>19.236499999999999</v>
      </c>
      <c r="S1042">
        <v>-153.66900000000001</v>
      </c>
      <c r="T1042">
        <v>89.169300000000007</v>
      </c>
      <c r="U1042">
        <v>-28.827200000000001</v>
      </c>
      <c r="V1042">
        <v>-11.8194</v>
      </c>
    </row>
    <row r="1043" spans="1:22">
      <c r="A1043">
        <v>21511</v>
      </c>
      <c r="B1043">
        <v>0</v>
      </c>
      <c r="C1043">
        <v>121.53700000000001</v>
      </c>
      <c r="D1043">
        <v>-56.506700000000002</v>
      </c>
      <c r="E1043">
        <v>-383.49900000000002</v>
      </c>
      <c r="F1043">
        <v>-90.830699999999993</v>
      </c>
      <c r="G1043">
        <v>28.827200000000001</v>
      </c>
      <c r="H1043">
        <v>11.8194</v>
      </c>
      <c r="I1043" t="e">
        <f>IF(AND(Tabelle13[[#This Row],[AreaPx]]&gt;0,NOT(Tabelle13[[#This Row],[AreaPx]]="inf")),Tabelle13[[#This Row],[AreaPx]], NA())</f>
        <v>#N/A</v>
      </c>
      <c r="J1043">
        <v>0</v>
      </c>
      <c r="K1043">
        <v>0</v>
      </c>
      <c r="L1043">
        <v>0</v>
      </c>
      <c r="M1043">
        <v>20.2013</v>
      </c>
      <c r="N1043">
        <v>0</v>
      </c>
      <c r="O1043">
        <f>Tabelle13[[#This Row],[Roll]]-+Tabelle13[[#This Row],[Pitch]]</f>
        <v>-17.007800000000003</v>
      </c>
      <c r="P1043">
        <f>SQRT(Tabelle13[[#This Row],[X]]^2 + Tabelle13[[#This Row],[Y]]^2 +Tabelle13[[#This Row],[Z]]^2)</f>
        <v>406.24590153611399</v>
      </c>
      <c r="Q1043">
        <v>-249.52</v>
      </c>
      <c r="R1043">
        <v>19.236499999999999</v>
      </c>
      <c r="S1043">
        <v>-153.66900000000001</v>
      </c>
      <c r="T1043">
        <v>89.169300000000007</v>
      </c>
      <c r="U1043">
        <v>-28.827200000000001</v>
      </c>
      <c r="V1043">
        <v>-11.8194</v>
      </c>
    </row>
    <row r="1044" spans="1:22">
      <c r="A1044">
        <v>21541</v>
      </c>
      <c r="B1044">
        <v>0</v>
      </c>
      <c r="C1044">
        <v>121.53700000000001</v>
      </c>
      <c r="D1044">
        <v>-56.506700000000002</v>
      </c>
      <c r="E1044">
        <v>-383.49900000000002</v>
      </c>
      <c r="F1044">
        <v>-90.830699999999993</v>
      </c>
      <c r="G1044">
        <v>28.827200000000001</v>
      </c>
      <c r="H1044">
        <v>11.8194</v>
      </c>
      <c r="I1044" t="e">
        <f>IF(AND(Tabelle13[[#This Row],[AreaPx]]&gt;0,NOT(Tabelle13[[#This Row],[AreaPx]]="inf")),Tabelle13[[#This Row],[AreaPx]], NA())</f>
        <v>#N/A</v>
      </c>
      <c r="J1044">
        <v>0</v>
      </c>
      <c r="K1044">
        <v>0</v>
      </c>
      <c r="L1044">
        <v>0</v>
      </c>
      <c r="M1044">
        <v>20.2013</v>
      </c>
      <c r="N1044">
        <v>0</v>
      </c>
      <c r="O1044">
        <f>Tabelle13[[#This Row],[Roll]]-+Tabelle13[[#This Row],[Pitch]]</f>
        <v>-17.007800000000003</v>
      </c>
      <c r="P1044">
        <f>SQRT(Tabelle13[[#This Row],[X]]^2 + Tabelle13[[#This Row],[Y]]^2 +Tabelle13[[#This Row],[Z]]^2)</f>
        <v>406.24590153611399</v>
      </c>
      <c r="Q1044">
        <v>-249.52</v>
      </c>
      <c r="R1044">
        <v>19.236499999999999</v>
      </c>
      <c r="S1044">
        <v>-153.66900000000001</v>
      </c>
      <c r="T1044">
        <v>89.169300000000007</v>
      </c>
      <c r="U1044">
        <v>-28.827200000000001</v>
      </c>
      <c r="V1044">
        <v>-11.8194</v>
      </c>
    </row>
    <row r="1045" spans="1:22">
      <c r="A1045">
        <v>21571</v>
      </c>
      <c r="B1045">
        <v>0</v>
      </c>
      <c r="C1045">
        <v>121.53700000000001</v>
      </c>
      <c r="D1045">
        <v>-56.506700000000002</v>
      </c>
      <c r="E1045">
        <v>-383.49900000000002</v>
      </c>
      <c r="F1045">
        <v>-90.830699999999993</v>
      </c>
      <c r="G1045">
        <v>28.827200000000001</v>
      </c>
      <c r="H1045">
        <v>11.8194</v>
      </c>
      <c r="I1045" t="e">
        <f>IF(AND(Tabelle13[[#This Row],[AreaPx]]&gt;0,NOT(Tabelle13[[#This Row],[AreaPx]]="inf")),Tabelle13[[#This Row],[AreaPx]], NA())</f>
        <v>#N/A</v>
      </c>
      <c r="J1045">
        <v>0</v>
      </c>
      <c r="K1045">
        <v>0</v>
      </c>
      <c r="L1045">
        <v>0</v>
      </c>
      <c r="M1045">
        <v>20.2013</v>
      </c>
      <c r="N1045">
        <v>0</v>
      </c>
      <c r="O1045">
        <f>Tabelle13[[#This Row],[Roll]]-+Tabelle13[[#This Row],[Pitch]]</f>
        <v>-17.007800000000003</v>
      </c>
      <c r="P1045">
        <f>SQRT(Tabelle13[[#This Row],[X]]^2 + Tabelle13[[#This Row],[Y]]^2 +Tabelle13[[#This Row],[Z]]^2)</f>
        <v>406.24590153611399</v>
      </c>
      <c r="Q1045">
        <v>-249.52</v>
      </c>
      <c r="R1045">
        <v>19.236499999999999</v>
      </c>
      <c r="S1045">
        <v>-153.66900000000001</v>
      </c>
      <c r="T1045">
        <v>89.169300000000007</v>
      </c>
      <c r="U1045">
        <v>-28.827200000000001</v>
      </c>
      <c r="V1045">
        <v>-11.8194</v>
      </c>
    </row>
    <row r="1046" spans="1:22">
      <c r="A1046">
        <v>21580</v>
      </c>
      <c r="B1046">
        <v>0</v>
      </c>
      <c r="C1046">
        <v>121.53700000000001</v>
      </c>
      <c r="D1046">
        <v>-56.506700000000002</v>
      </c>
      <c r="E1046">
        <v>-383.49900000000002</v>
      </c>
      <c r="F1046">
        <v>-90.830699999999993</v>
      </c>
      <c r="G1046">
        <v>28.827200000000001</v>
      </c>
      <c r="H1046">
        <v>11.8194</v>
      </c>
      <c r="I1046" t="e">
        <f>IF(AND(Tabelle13[[#This Row],[AreaPx]]&gt;0,NOT(Tabelle13[[#This Row],[AreaPx]]="inf")),Tabelle13[[#This Row],[AreaPx]], NA())</f>
        <v>#N/A</v>
      </c>
      <c r="J1046">
        <v>0</v>
      </c>
      <c r="K1046">
        <v>0</v>
      </c>
      <c r="L1046">
        <v>0</v>
      </c>
      <c r="M1046">
        <v>20.2013</v>
      </c>
      <c r="N1046">
        <v>0</v>
      </c>
      <c r="O1046">
        <f>Tabelle13[[#This Row],[Roll]]-+Tabelle13[[#This Row],[Pitch]]</f>
        <v>-17.007800000000003</v>
      </c>
      <c r="P1046">
        <f>SQRT(Tabelle13[[#This Row],[X]]^2 + Tabelle13[[#This Row],[Y]]^2 +Tabelle13[[#This Row],[Z]]^2)</f>
        <v>406.24590153611399</v>
      </c>
      <c r="Q1046">
        <v>-249.52</v>
      </c>
      <c r="R1046">
        <v>19.236499999999999</v>
      </c>
      <c r="S1046">
        <v>-153.66900000000001</v>
      </c>
      <c r="T1046">
        <v>89.169300000000007</v>
      </c>
      <c r="U1046">
        <v>-28.827200000000001</v>
      </c>
      <c r="V1046">
        <v>-11.8194</v>
      </c>
    </row>
    <row r="1047" spans="1:22">
      <c r="A1047">
        <v>21603</v>
      </c>
      <c r="B1047">
        <v>0</v>
      </c>
      <c r="C1047">
        <v>121.53700000000001</v>
      </c>
      <c r="D1047">
        <v>-56.506700000000002</v>
      </c>
      <c r="E1047">
        <v>-383.49900000000002</v>
      </c>
      <c r="F1047">
        <v>-90.830699999999993</v>
      </c>
      <c r="G1047">
        <v>28.827200000000001</v>
      </c>
      <c r="H1047">
        <v>11.8194</v>
      </c>
      <c r="I1047" t="e">
        <f>IF(AND(Tabelle13[[#This Row],[AreaPx]]&gt;0,NOT(Tabelle13[[#This Row],[AreaPx]]="inf")),Tabelle13[[#This Row],[AreaPx]], NA())</f>
        <v>#N/A</v>
      </c>
      <c r="J1047">
        <v>0</v>
      </c>
      <c r="K1047">
        <v>0</v>
      </c>
      <c r="L1047">
        <v>0</v>
      </c>
      <c r="M1047">
        <v>20.2013</v>
      </c>
      <c r="N1047">
        <v>0</v>
      </c>
      <c r="O1047">
        <f>Tabelle13[[#This Row],[Roll]]-+Tabelle13[[#This Row],[Pitch]]</f>
        <v>-17.007800000000003</v>
      </c>
      <c r="P1047">
        <f>SQRT(Tabelle13[[#This Row],[X]]^2 + Tabelle13[[#This Row],[Y]]^2 +Tabelle13[[#This Row],[Z]]^2)</f>
        <v>406.24590153611399</v>
      </c>
      <c r="Q1047">
        <v>-249.52</v>
      </c>
      <c r="R1047">
        <v>19.236499999999999</v>
      </c>
      <c r="S1047">
        <v>-153.66900000000001</v>
      </c>
      <c r="T1047">
        <v>89.169300000000007</v>
      </c>
      <c r="U1047">
        <v>-28.827200000000001</v>
      </c>
      <c r="V1047">
        <v>-11.8194</v>
      </c>
    </row>
    <row r="1048" spans="1:22">
      <c r="A1048">
        <v>21617</v>
      </c>
      <c r="B1048">
        <v>0</v>
      </c>
      <c r="C1048">
        <v>121.53700000000001</v>
      </c>
      <c r="D1048">
        <v>-56.506700000000002</v>
      </c>
      <c r="E1048">
        <v>-383.49900000000002</v>
      </c>
      <c r="F1048">
        <v>-90.830699999999993</v>
      </c>
      <c r="G1048">
        <v>28.827200000000001</v>
      </c>
      <c r="H1048">
        <v>11.8194</v>
      </c>
      <c r="I1048" t="e">
        <f>IF(AND(Tabelle13[[#This Row],[AreaPx]]&gt;0,NOT(Tabelle13[[#This Row],[AreaPx]]="inf")),Tabelle13[[#This Row],[AreaPx]], NA())</f>
        <v>#N/A</v>
      </c>
      <c r="J1048">
        <v>0</v>
      </c>
      <c r="K1048">
        <v>0</v>
      </c>
      <c r="L1048">
        <v>0</v>
      </c>
      <c r="M1048">
        <v>20.2013</v>
      </c>
      <c r="N1048">
        <v>0</v>
      </c>
      <c r="O1048">
        <f>Tabelle13[[#This Row],[Roll]]-+Tabelle13[[#This Row],[Pitch]]</f>
        <v>-17.007800000000003</v>
      </c>
      <c r="P1048">
        <f>SQRT(Tabelle13[[#This Row],[X]]^2 + Tabelle13[[#This Row],[Y]]^2 +Tabelle13[[#This Row],[Z]]^2)</f>
        <v>406.24590153611399</v>
      </c>
      <c r="Q1048">
        <v>-249.52</v>
      </c>
      <c r="R1048">
        <v>19.236499999999999</v>
      </c>
      <c r="S1048">
        <v>-153.66900000000001</v>
      </c>
      <c r="T1048">
        <v>89.169300000000007</v>
      </c>
      <c r="U1048">
        <v>-28.827200000000001</v>
      </c>
      <c r="V1048">
        <v>-11.8194</v>
      </c>
    </row>
    <row r="1049" spans="1:22">
      <c r="A1049">
        <v>21643</v>
      </c>
      <c r="B1049">
        <v>0</v>
      </c>
      <c r="C1049">
        <v>121.53700000000001</v>
      </c>
      <c r="D1049">
        <v>-56.506700000000002</v>
      </c>
      <c r="E1049">
        <v>-383.49900000000002</v>
      </c>
      <c r="F1049">
        <v>-90.830699999999993</v>
      </c>
      <c r="G1049">
        <v>28.827200000000001</v>
      </c>
      <c r="H1049">
        <v>11.8194</v>
      </c>
      <c r="I1049" t="e">
        <f>IF(AND(Tabelle13[[#This Row],[AreaPx]]&gt;0,NOT(Tabelle13[[#This Row],[AreaPx]]="inf")),Tabelle13[[#This Row],[AreaPx]], NA())</f>
        <v>#N/A</v>
      </c>
      <c r="J1049">
        <v>0</v>
      </c>
      <c r="K1049">
        <v>0</v>
      </c>
      <c r="L1049">
        <v>0</v>
      </c>
      <c r="M1049">
        <v>20.2013</v>
      </c>
      <c r="N1049">
        <v>0</v>
      </c>
      <c r="O1049">
        <f>Tabelle13[[#This Row],[Roll]]-+Tabelle13[[#This Row],[Pitch]]</f>
        <v>-17.007800000000003</v>
      </c>
      <c r="P1049">
        <f>SQRT(Tabelle13[[#This Row],[X]]^2 + Tabelle13[[#This Row],[Y]]^2 +Tabelle13[[#This Row],[Z]]^2)</f>
        <v>406.24590153611399</v>
      </c>
      <c r="Q1049">
        <v>-249.52</v>
      </c>
      <c r="R1049">
        <v>19.236499999999999</v>
      </c>
      <c r="S1049">
        <v>-153.66900000000001</v>
      </c>
      <c r="T1049">
        <v>89.169300000000007</v>
      </c>
      <c r="U1049">
        <v>-28.827200000000001</v>
      </c>
      <c r="V1049">
        <v>-11.8194</v>
      </c>
    </row>
    <row r="1050" spans="1:22">
      <c r="A1050">
        <v>21666</v>
      </c>
      <c r="B1050">
        <v>0</v>
      </c>
      <c r="C1050">
        <v>121.53700000000001</v>
      </c>
      <c r="D1050">
        <v>-56.506700000000002</v>
      </c>
      <c r="E1050">
        <v>-383.49900000000002</v>
      </c>
      <c r="F1050">
        <v>-90.830699999999993</v>
      </c>
      <c r="G1050">
        <v>28.827200000000001</v>
      </c>
      <c r="H1050">
        <v>11.8194</v>
      </c>
      <c r="I1050" t="e">
        <f>IF(AND(Tabelle13[[#This Row],[AreaPx]]&gt;0,NOT(Tabelle13[[#This Row],[AreaPx]]="inf")),Tabelle13[[#This Row],[AreaPx]], NA())</f>
        <v>#N/A</v>
      </c>
      <c r="J1050">
        <v>0</v>
      </c>
      <c r="K1050">
        <v>0</v>
      </c>
      <c r="L1050">
        <v>0</v>
      </c>
      <c r="M1050">
        <v>20.2013</v>
      </c>
      <c r="N1050">
        <v>0</v>
      </c>
      <c r="O1050">
        <f>Tabelle13[[#This Row],[Roll]]-+Tabelle13[[#This Row],[Pitch]]</f>
        <v>-17.007800000000003</v>
      </c>
      <c r="P1050">
        <f>SQRT(Tabelle13[[#This Row],[X]]^2 + Tabelle13[[#This Row],[Y]]^2 +Tabelle13[[#This Row],[Z]]^2)</f>
        <v>406.24590153611399</v>
      </c>
      <c r="Q1050">
        <v>-249.52</v>
      </c>
      <c r="R1050">
        <v>19.236499999999999</v>
      </c>
      <c r="S1050">
        <v>-153.66900000000001</v>
      </c>
      <c r="T1050">
        <v>89.169300000000007</v>
      </c>
      <c r="U1050">
        <v>-28.827200000000001</v>
      </c>
      <c r="V1050">
        <v>-11.8194</v>
      </c>
    </row>
    <row r="1051" spans="1:22">
      <c r="A1051">
        <v>21678</v>
      </c>
      <c r="B1051">
        <v>0</v>
      </c>
      <c r="C1051">
        <v>121.53700000000001</v>
      </c>
      <c r="D1051">
        <v>-56.506700000000002</v>
      </c>
      <c r="E1051">
        <v>-383.49900000000002</v>
      </c>
      <c r="F1051">
        <v>-90.830699999999993</v>
      </c>
      <c r="G1051">
        <v>28.827200000000001</v>
      </c>
      <c r="H1051">
        <v>11.8194</v>
      </c>
      <c r="I1051" t="e">
        <f>IF(AND(Tabelle13[[#This Row],[AreaPx]]&gt;0,NOT(Tabelle13[[#This Row],[AreaPx]]="inf")),Tabelle13[[#This Row],[AreaPx]], NA())</f>
        <v>#N/A</v>
      </c>
      <c r="J1051">
        <v>0</v>
      </c>
      <c r="K1051">
        <v>0</v>
      </c>
      <c r="L1051">
        <v>0</v>
      </c>
      <c r="M1051">
        <v>20.2013</v>
      </c>
      <c r="N1051">
        <v>0</v>
      </c>
      <c r="O1051">
        <f>Tabelle13[[#This Row],[Roll]]-+Tabelle13[[#This Row],[Pitch]]</f>
        <v>-17.007800000000003</v>
      </c>
      <c r="P1051">
        <f>SQRT(Tabelle13[[#This Row],[X]]^2 + Tabelle13[[#This Row],[Y]]^2 +Tabelle13[[#This Row],[Z]]^2)</f>
        <v>406.24590153611399</v>
      </c>
      <c r="Q1051">
        <v>-249.52</v>
      </c>
      <c r="R1051">
        <v>19.236499999999999</v>
      </c>
      <c r="S1051">
        <v>-153.66900000000001</v>
      </c>
      <c r="T1051">
        <v>89.169300000000007</v>
      </c>
      <c r="U1051">
        <v>-28.827200000000001</v>
      </c>
      <c r="V1051">
        <v>-11.8194</v>
      </c>
    </row>
    <row r="1052" spans="1:22">
      <c r="A1052">
        <v>21705</v>
      </c>
      <c r="B1052">
        <v>0</v>
      </c>
      <c r="C1052">
        <v>121.53700000000001</v>
      </c>
      <c r="D1052">
        <v>-56.506700000000002</v>
      </c>
      <c r="E1052">
        <v>-383.49900000000002</v>
      </c>
      <c r="F1052">
        <v>-90.830699999999993</v>
      </c>
      <c r="G1052">
        <v>28.827200000000001</v>
      </c>
      <c r="H1052">
        <v>11.8194</v>
      </c>
      <c r="I1052" t="e">
        <f>IF(AND(Tabelle13[[#This Row],[AreaPx]]&gt;0,NOT(Tabelle13[[#This Row],[AreaPx]]="inf")),Tabelle13[[#This Row],[AreaPx]], NA())</f>
        <v>#N/A</v>
      </c>
      <c r="J1052">
        <v>0</v>
      </c>
      <c r="K1052">
        <v>0</v>
      </c>
      <c r="L1052">
        <v>0</v>
      </c>
      <c r="M1052">
        <v>20.2013</v>
      </c>
      <c r="N1052">
        <v>0</v>
      </c>
      <c r="O1052">
        <f>Tabelle13[[#This Row],[Roll]]-+Tabelle13[[#This Row],[Pitch]]</f>
        <v>-17.007800000000003</v>
      </c>
      <c r="P1052">
        <f>SQRT(Tabelle13[[#This Row],[X]]^2 + Tabelle13[[#This Row],[Y]]^2 +Tabelle13[[#This Row],[Z]]^2)</f>
        <v>406.24590153611399</v>
      </c>
      <c r="Q1052">
        <v>-249.52</v>
      </c>
      <c r="R1052">
        <v>19.236499999999999</v>
      </c>
      <c r="S1052">
        <v>-153.66900000000001</v>
      </c>
      <c r="T1052">
        <v>89.169300000000007</v>
      </c>
      <c r="U1052">
        <v>-28.827200000000001</v>
      </c>
      <c r="V1052">
        <v>-11.8194</v>
      </c>
    </row>
    <row r="1053" spans="1:22">
      <c r="A1053">
        <v>21718</v>
      </c>
      <c r="B1053">
        <v>0</v>
      </c>
      <c r="C1053">
        <v>121.53700000000001</v>
      </c>
      <c r="D1053">
        <v>-56.506700000000002</v>
      </c>
      <c r="E1053">
        <v>-383.49900000000002</v>
      </c>
      <c r="F1053">
        <v>-90.830699999999993</v>
      </c>
      <c r="G1053">
        <v>28.827200000000001</v>
      </c>
      <c r="H1053">
        <v>11.8194</v>
      </c>
      <c r="I1053" t="e">
        <f>IF(AND(Tabelle13[[#This Row],[AreaPx]]&gt;0,NOT(Tabelle13[[#This Row],[AreaPx]]="inf")),Tabelle13[[#This Row],[AreaPx]], NA())</f>
        <v>#N/A</v>
      </c>
      <c r="J1053">
        <v>0</v>
      </c>
      <c r="K1053">
        <v>0</v>
      </c>
      <c r="L1053">
        <v>0</v>
      </c>
      <c r="M1053">
        <v>20.2013</v>
      </c>
      <c r="N1053">
        <v>0</v>
      </c>
      <c r="O1053">
        <f>Tabelle13[[#This Row],[Roll]]-+Tabelle13[[#This Row],[Pitch]]</f>
        <v>-17.007800000000003</v>
      </c>
      <c r="P1053">
        <f>SQRT(Tabelle13[[#This Row],[X]]^2 + Tabelle13[[#This Row],[Y]]^2 +Tabelle13[[#This Row],[Z]]^2)</f>
        <v>406.24590153611399</v>
      </c>
      <c r="Q1053">
        <v>-249.52</v>
      </c>
      <c r="R1053">
        <v>19.236499999999999</v>
      </c>
      <c r="S1053">
        <v>-153.66900000000001</v>
      </c>
      <c r="T1053">
        <v>89.169300000000007</v>
      </c>
      <c r="U1053">
        <v>-28.827200000000001</v>
      </c>
      <c r="V1053">
        <v>-11.8194</v>
      </c>
    </row>
    <row r="1054" spans="1:22">
      <c r="A1054">
        <v>21747</v>
      </c>
      <c r="B1054">
        <v>0</v>
      </c>
      <c r="C1054">
        <v>121.53700000000001</v>
      </c>
      <c r="D1054">
        <v>-56.506700000000002</v>
      </c>
      <c r="E1054">
        <v>-383.49900000000002</v>
      </c>
      <c r="F1054">
        <v>-90.830699999999993</v>
      </c>
      <c r="G1054">
        <v>28.827200000000001</v>
      </c>
      <c r="H1054">
        <v>11.8194</v>
      </c>
      <c r="I1054" t="e">
        <f>IF(AND(Tabelle13[[#This Row],[AreaPx]]&gt;0,NOT(Tabelle13[[#This Row],[AreaPx]]="inf")),Tabelle13[[#This Row],[AreaPx]], NA())</f>
        <v>#N/A</v>
      </c>
      <c r="J1054">
        <v>0</v>
      </c>
      <c r="K1054">
        <v>0</v>
      </c>
      <c r="L1054">
        <v>0</v>
      </c>
      <c r="M1054">
        <v>20.2013</v>
      </c>
      <c r="N1054">
        <v>0</v>
      </c>
      <c r="O1054">
        <f>Tabelle13[[#This Row],[Roll]]-+Tabelle13[[#This Row],[Pitch]]</f>
        <v>-17.007800000000003</v>
      </c>
      <c r="P1054">
        <f>SQRT(Tabelle13[[#This Row],[X]]^2 + Tabelle13[[#This Row],[Y]]^2 +Tabelle13[[#This Row],[Z]]^2)</f>
        <v>406.24590153611399</v>
      </c>
      <c r="Q1054">
        <v>-249.52</v>
      </c>
      <c r="R1054">
        <v>19.236499999999999</v>
      </c>
      <c r="S1054">
        <v>-153.66900000000001</v>
      </c>
      <c r="T1054">
        <v>89.169300000000007</v>
      </c>
      <c r="U1054">
        <v>-28.827200000000001</v>
      </c>
      <c r="V1054">
        <v>-11.8194</v>
      </c>
    </row>
    <row r="1055" spans="1:22">
      <c r="A1055">
        <v>21777</v>
      </c>
      <c r="B1055">
        <v>0</v>
      </c>
      <c r="C1055">
        <v>121.53700000000001</v>
      </c>
      <c r="D1055">
        <v>-56.506700000000002</v>
      </c>
      <c r="E1055">
        <v>-383.49900000000002</v>
      </c>
      <c r="F1055">
        <v>-90.830699999999993</v>
      </c>
      <c r="G1055">
        <v>28.827200000000001</v>
      </c>
      <c r="H1055">
        <v>11.8194</v>
      </c>
      <c r="I1055" t="e">
        <f>IF(AND(Tabelle13[[#This Row],[AreaPx]]&gt;0,NOT(Tabelle13[[#This Row],[AreaPx]]="inf")),Tabelle13[[#This Row],[AreaPx]], NA())</f>
        <v>#N/A</v>
      </c>
      <c r="J1055">
        <v>0</v>
      </c>
      <c r="K1055">
        <v>0</v>
      </c>
      <c r="L1055">
        <v>0</v>
      </c>
      <c r="M1055">
        <v>20.2013</v>
      </c>
      <c r="N1055">
        <v>0</v>
      </c>
      <c r="O1055">
        <f>Tabelle13[[#This Row],[Roll]]-+Tabelle13[[#This Row],[Pitch]]</f>
        <v>-17.007800000000003</v>
      </c>
      <c r="P1055">
        <f>SQRT(Tabelle13[[#This Row],[X]]^2 + Tabelle13[[#This Row],[Y]]^2 +Tabelle13[[#This Row],[Z]]^2)</f>
        <v>406.24590153611399</v>
      </c>
      <c r="Q1055">
        <v>-249.52</v>
      </c>
      <c r="R1055">
        <v>19.236499999999999</v>
      </c>
      <c r="S1055">
        <v>-153.66900000000001</v>
      </c>
      <c r="T1055">
        <v>89.169300000000007</v>
      </c>
      <c r="U1055">
        <v>-28.827200000000001</v>
      </c>
      <c r="V1055">
        <v>-11.8194</v>
      </c>
    </row>
    <row r="1056" spans="1:22">
      <c r="A1056">
        <v>21804</v>
      </c>
      <c r="B1056">
        <v>0</v>
      </c>
      <c r="C1056">
        <v>121.53700000000001</v>
      </c>
      <c r="D1056">
        <v>-56.506700000000002</v>
      </c>
      <c r="E1056">
        <v>-383.49900000000002</v>
      </c>
      <c r="F1056">
        <v>-90.830699999999993</v>
      </c>
      <c r="G1056">
        <v>28.827200000000001</v>
      </c>
      <c r="H1056">
        <v>11.8194</v>
      </c>
      <c r="I1056" t="e">
        <f>IF(AND(Tabelle13[[#This Row],[AreaPx]]&gt;0,NOT(Tabelle13[[#This Row],[AreaPx]]="inf")),Tabelle13[[#This Row],[AreaPx]], NA())</f>
        <v>#N/A</v>
      </c>
      <c r="J1056">
        <v>0</v>
      </c>
      <c r="K1056">
        <v>0</v>
      </c>
      <c r="L1056">
        <v>0</v>
      </c>
      <c r="M1056">
        <v>20.2013</v>
      </c>
      <c r="N1056">
        <v>0</v>
      </c>
      <c r="O1056">
        <f>Tabelle13[[#This Row],[Roll]]-+Tabelle13[[#This Row],[Pitch]]</f>
        <v>-17.007800000000003</v>
      </c>
      <c r="P1056">
        <f>SQRT(Tabelle13[[#This Row],[X]]^2 + Tabelle13[[#This Row],[Y]]^2 +Tabelle13[[#This Row],[Z]]^2)</f>
        <v>406.24590153611399</v>
      </c>
      <c r="Q1056">
        <v>-249.52</v>
      </c>
      <c r="R1056">
        <v>19.236499999999999</v>
      </c>
      <c r="S1056">
        <v>-153.66900000000001</v>
      </c>
      <c r="T1056">
        <v>89.169300000000007</v>
      </c>
      <c r="U1056">
        <v>-28.827200000000001</v>
      </c>
      <c r="V1056">
        <v>-11.8194</v>
      </c>
    </row>
    <row r="1057" spans="1:22">
      <c r="A1057">
        <v>21821</v>
      </c>
      <c r="B1057">
        <v>0</v>
      </c>
      <c r="C1057">
        <v>121.53700000000001</v>
      </c>
      <c r="D1057">
        <v>-56.506700000000002</v>
      </c>
      <c r="E1057">
        <v>-383.49900000000002</v>
      </c>
      <c r="F1057">
        <v>-90.830699999999993</v>
      </c>
      <c r="G1057">
        <v>28.827200000000001</v>
      </c>
      <c r="H1057">
        <v>11.8194</v>
      </c>
      <c r="I1057" t="e">
        <f>IF(AND(Tabelle13[[#This Row],[AreaPx]]&gt;0,NOT(Tabelle13[[#This Row],[AreaPx]]="inf")),Tabelle13[[#This Row],[AreaPx]], NA())</f>
        <v>#N/A</v>
      </c>
      <c r="J1057">
        <v>0</v>
      </c>
      <c r="K1057">
        <v>0</v>
      </c>
      <c r="L1057">
        <v>0</v>
      </c>
      <c r="M1057">
        <v>20.2013</v>
      </c>
      <c r="N1057">
        <v>0</v>
      </c>
      <c r="O1057">
        <f>Tabelle13[[#This Row],[Roll]]-+Tabelle13[[#This Row],[Pitch]]</f>
        <v>-17.007800000000003</v>
      </c>
      <c r="P1057">
        <f>SQRT(Tabelle13[[#This Row],[X]]^2 + Tabelle13[[#This Row],[Y]]^2 +Tabelle13[[#This Row],[Z]]^2)</f>
        <v>406.24590153611399</v>
      </c>
      <c r="Q1057">
        <v>-249.52</v>
      </c>
      <c r="R1057">
        <v>19.236499999999999</v>
      </c>
      <c r="S1057">
        <v>-153.66900000000001</v>
      </c>
      <c r="T1057">
        <v>89.169300000000007</v>
      </c>
      <c r="U1057">
        <v>-28.827200000000001</v>
      </c>
      <c r="V1057">
        <v>-11.8194</v>
      </c>
    </row>
    <row r="1058" spans="1:22">
      <c r="A1058">
        <v>21854</v>
      </c>
      <c r="B1058">
        <v>0</v>
      </c>
      <c r="C1058">
        <v>121.53700000000001</v>
      </c>
      <c r="D1058">
        <v>-56.506700000000002</v>
      </c>
      <c r="E1058">
        <v>-383.49900000000002</v>
      </c>
      <c r="F1058">
        <v>-90.830699999999993</v>
      </c>
      <c r="G1058">
        <v>28.827200000000001</v>
      </c>
      <c r="H1058">
        <v>11.8194</v>
      </c>
      <c r="I1058" t="e">
        <f>IF(AND(Tabelle13[[#This Row],[AreaPx]]&gt;0,NOT(Tabelle13[[#This Row],[AreaPx]]="inf")),Tabelle13[[#This Row],[AreaPx]], NA())</f>
        <v>#N/A</v>
      </c>
      <c r="J1058">
        <v>0</v>
      </c>
      <c r="K1058">
        <v>0</v>
      </c>
      <c r="L1058">
        <v>0</v>
      </c>
      <c r="M1058">
        <v>20.2013</v>
      </c>
      <c r="N1058">
        <v>0</v>
      </c>
      <c r="O1058">
        <f>Tabelle13[[#This Row],[Roll]]-+Tabelle13[[#This Row],[Pitch]]</f>
        <v>-17.007800000000003</v>
      </c>
      <c r="P1058">
        <f>SQRT(Tabelle13[[#This Row],[X]]^2 + Tabelle13[[#This Row],[Y]]^2 +Tabelle13[[#This Row],[Z]]^2)</f>
        <v>406.24590153611399</v>
      </c>
      <c r="Q1058">
        <v>-249.52</v>
      </c>
      <c r="R1058">
        <v>19.236499999999999</v>
      </c>
      <c r="S1058">
        <v>-153.66900000000001</v>
      </c>
      <c r="T1058">
        <v>89.169300000000007</v>
      </c>
      <c r="U1058">
        <v>-28.827200000000001</v>
      </c>
      <c r="V1058">
        <v>-11.8194</v>
      </c>
    </row>
    <row r="1059" spans="1:22">
      <c r="A1059">
        <v>21890</v>
      </c>
      <c r="B1059">
        <v>0</v>
      </c>
      <c r="C1059">
        <v>121.53700000000001</v>
      </c>
      <c r="D1059">
        <v>-56.506700000000002</v>
      </c>
      <c r="E1059">
        <v>-383.49900000000002</v>
      </c>
      <c r="F1059">
        <v>-90.830699999999993</v>
      </c>
      <c r="G1059">
        <v>28.827200000000001</v>
      </c>
      <c r="H1059">
        <v>11.8194</v>
      </c>
      <c r="I1059" t="e">
        <f>IF(AND(Tabelle13[[#This Row],[AreaPx]]&gt;0,NOT(Tabelle13[[#This Row],[AreaPx]]="inf")),Tabelle13[[#This Row],[AreaPx]], NA())</f>
        <v>#N/A</v>
      </c>
      <c r="J1059">
        <v>0</v>
      </c>
      <c r="K1059">
        <v>0</v>
      </c>
      <c r="L1059">
        <v>0</v>
      </c>
      <c r="M1059">
        <v>20.2013</v>
      </c>
      <c r="N1059">
        <v>0</v>
      </c>
      <c r="O1059">
        <f>Tabelle13[[#This Row],[Roll]]-+Tabelle13[[#This Row],[Pitch]]</f>
        <v>-17.007800000000003</v>
      </c>
      <c r="P1059">
        <f>SQRT(Tabelle13[[#This Row],[X]]^2 + Tabelle13[[#This Row],[Y]]^2 +Tabelle13[[#This Row],[Z]]^2)</f>
        <v>406.24590153611399</v>
      </c>
      <c r="Q1059">
        <v>-249.52</v>
      </c>
      <c r="R1059">
        <v>19.236499999999999</v>
      </c>
      <c r="S1059">
        <v>-153.66900000000001</v>
      </c>
      <c r="T1059">
        <v>89.169300000000007</v>
      </c>
      <c r="U1059">
        <v>-28.827200000000001</v>
      </c>
      <c r="V1059">
        <v>-11.8194</v>
      </c>
    </row>
    <row r="1060" spans="1:22">
      <c r="A1060">
        <v>21911</v>
      </c>
      <c r="B1060">
        <v>0</v>
      </c>
      <c r="C1060">
        <v>121.53700000000001</v>
      </c>
      <c r="D1060">
        <v>-56.506700000000002</v>
      </c>
      <c r="E1060">
        <v>-383.49900000000002</v>
      </c>
      <c r="F1060">
        <v>-90.830699999999993</v>
      </c>
      <c r="G1060">
        <v>28.827200000000001</v>
      </c>
      <c r="H1060">
        <v>11.8194</v>
      </c>
      <c r="I1060" t="e">
        <f>IF(AND(Tabelle13[[#This Row],[AreaPx]]&gt;0,NOT(Tabelle13[[#This Row],[AreaPx]]="inf")),Tabelle13[[#This Row],[AreaPx]], NA())</f>
        <v>#N/A</v>
      </c>
      <c r="J1060">
        <v>0</v>
      </c>
      <c r="K1060">
        <v>0</v>
      </c>
      <c r="L1060">
        <v>0</v>
      </c>
      <c r="M1060">
        <v>20.2013</v>
      </c>
      <c r="N1060">
        <v>0</v>
      </c>
      <c r="O1060">
        <f>Tabelle13[[#This Row],[Roll]]-+Tabelle13[[#This Row],[Pitch]]</f>
        <v>-17.007800000000003</v>
      </c>
      <c r="P1060">
        <f>SQRT(Tabelle13[[#This Row],[X]]^2 + Tabelle13[[#This Row],[Y]]^2 +Tabelle13[[#This Row],[Z]]^2)</f>
        <v>406.24590153611399</v>
      </c>
      <c r="Q1060">
        <v>-249.52</v>
      </c>
      <c r="R1060">
        <v>19.236499999999999</v>
      </c>
      <c r="S1060">
        <v>-153.66900000000001</v>
      </c>
      <c r="T1060">
        <v>89.169300000000007</v>
      </c>
      <c r="U1060">
        <v>-28.827200000000001</v>
      </c>
      <c r="V1060">
        <v>-11.8194</v>
      </c>
    </row>
    <row r="1061" spans="1:22">
      <c r="A1061">
        <v>21930</v>
      </c>
      <c r="B1061">
        <v>0</v>
      </c>
      <c r="C1061">
        <v>121.53700000000001</v>
      </c>
      <c r="D1061">
        <v>-56.506700000000002</v>
      </c>
      <c r="E1061">
        <v>-383.49900000000002</v>
      </c>
      <c r="F1061">
        <v>-90.830699999999993</v>
      </c>
      <c r="G1061">
        <v>28.827200000000001</v>
      </c>
      <c r="H1061">
        <v>11.8194</v>
      </c>
      <c r="I1061" t="e">
        <f>IF(AND(Tabelle13[[#This Row],[AreaPx]]&gt;0,NOT(Tabelle13[[#This Row],[AreaPx]]="inf")),Tabelle13[[#This Row],[AreaPx]], NA())</f>
        <v>#N/A</v>
      </c>
      <c r="J1061">
        <v>0</v>
      </c>
      <c r="K1061">
        <v>0</v>
      </c>
      <c r="L1061">
        <v>0</v>
      </c>
      <c r="M1061">
        <v>20.2013</v>
      </c>
      <c r="N1061">
        <v>0</v>
      </c>
      <c r="O1061">
        <f>Tabelle13[[#This Row],[Roll]]-+Tabelle13[[#This Row],[Pitch]]</f>
        <v>-17.007800000000003</v>
      </c>
      <c r="P1061">
        <f>SQRT(Tabelle13[[#This Row],[X]]^2 + Tabelle13[[#This Row],[Y]]^2 +Tabelle13[[#This Row],[Z]]^2)</f>
        <v>406.24590153611399</v>
      </c>
      <c r="Q1061">
        <v>-249.52</v>
      </c>
      <c r="R1061">
        <v>19.236499999999999</v>
      </c>
      <c r="S1061">
        <v>-153.66900000000001</v>
      </c>
      <c r="T1061">
        <v>89.169300000000007</v>
      </c>
      <c r="U1061">
        <v>-28.827200000000001</v>
      </c>
      <c r="V1061">
        <v>-11.8194</v>
      </c>
    </row>
    <row r="1062" spans="1:22">
      <c r="A1062">
        <v>21938</v>
      </c>
      <c r="B1062">
        <v>0</v>
      </c>
      <c r="C1062">
        <v>121.53700000000001</v>
      </c>
      <c r="D1062">
        <v>-56.506700000000002</v>
      </c>
      <c r="E1062">
        <v>-383.49900000000002</v>
      </c>
      <c r="F1062">
        <v>-90.830699999999993</v>
      </c>
      <c r="G1062">
        <v>28.827200000000001</v>
      </c>
      <c r="H1062">
        <v>11.8194</v>
      </c>
      <c r="I1062" t="e">
        <f>IF(AND(Tabelle13[[#This Row],[AreaPx]]&gt;0,NOT(Tabelle13[[#This Row],[AreaPx]]="inf")),Tabelle13[[#This Row],[AreaPx]], NA())</f>
        <v>#N/A</v>
      </c>
      <c r="J1062">
        <v>0</v>
      </c>
      <c r="K1062">
        <v>0</v>
      </c>
      <c r="L1062">
        <v>0</v>
      </c>
      <c r="M1062">
        <v>20.2013</v>
      </c>
      <c r="N1062">
        <v>0</v>
      </c>
      <c r="O1062">
        <f>Tabelle13[[#This Row],[Roll]]-+Tabelle13[[#This Row],[Pitch]]</f>
        <v>-17.007800000000003</v>
      </c>
      <c r="P1062">
        <f>SQRT(Tabelle13[[#This Row],[X]]^2 + Tabelle13[[#This Row],[Y]]^2 +Tabelle13[[#This Row],[Z]]^2)</f>
        <v>406.24590153611399</v>
      </c>
      <c r="Q1062">
        <v>-249.52</v>
      </c>
      <c r="R1062">
        <v>19.236499999999999</v>
      </c>
      <c r="S1062">
        <v>-153.66900000000001</v>
      </c>
      <c r="T1062">
        <v>89.169300000000007</v>
      </c>
      <c r="U1062">
        <v>-28.827200000000001</v>
      </c>
      <c r="V1062">
        <v>-11.8194</v>
      </c>
    </row>
    <row r="1063" spans="1:22">
      <c r="A1063">
        <v>21952</v>
      </c>
      <c r="B1063">
        <v>0</v>
      </c>
      <c r="C1063">
        <v>121.53700000000001</v>
      </c>
      <c r="D1063">
        <v>-56.506700000000002</v>
      </c>
      <c r="E1063">
        <v>-383.49900000000002</v>
      </c>
      <c r="F1063">
        <v>-90.830699999999993</v>
      </c>
      <c r="G1063">
        <v>28.827200000000001</v>
      </c>
      <c r="H1063">
        <v>11.8194</v>
      </c>
      <c r="I1063" t="e">
        <f>IF(AND(Tabelle13[[#This Row],[AreaPx]]&gt;0,NOT(Tabelle13[[#This Row],[AreaPx]]="inf")),Tabelle13[[#This Row],[AreaPx]], NA())</f>
        <v>#N/A</v>
      </c>
      <c r="J1063">
        <v>0</v>
      </c>
      <c r="K1063">
        <v>0</v>
      </c>
      <c r="L1063">
        <v>0</v>
      </c>
      <c r="M1063">
        <v>20.2013</v>
      </c>
      <c r="N1063">
        <v>0</v>
      </c>
      <c r="O1063">
        <f>Tabelle13[[#This Row],[Roll]]-+Tabelle13[[#This Row],[Pitch]]</f>
        <v>-17.007800000000003</v>
      </c>
      <c r="P1063">
        <f>SQRT(Tabelle13[[#This Row],[X]]^2 + Tabelle13[[#This Row],[Y]]^2 +Tabelle13[[#This Row],[Z]]^2)</f>
        <v>406.24590153611399</v>
      </c>
      <c r="Q1063">
        <v>-249.52</v>
      </c>
      <c r="R1063">
        <v>19.236499999999999</v>
      </c>
      <c r="S1063">
        <v>-153.66900000000001</v>
      </c>
      <c r="T1063">
        <v>89.169300000000007</v>
      </c>
      <c r="U1063">
        <v>-28.827200000000001</v>
      </c>
      <c r="V1063">
        <v>-11.8194</v>
      </c>
    </row>
    <row r="1064" spans="1:22">
      <c r="A1064">
        <v>21980</v>
      </c>
      <c r="B1064">
        <v>0</v>
      </c>
      <c r="C1064">
        <v>121.53700000000001</v>
      </c>
      <c r="D1064">
        <v>-56.506700000000002</v>
      </c>
      <c r="E1064">
        <v>-383.49900000000002</v>
      </c>
      <c r="F1064">
        <v>-90.830699999999993</v>
      </c>
      <c r="G1064">
        <v>28.827200000000001</v>
      </c>
      <c r="H1064">
        <v>11.8194</v>
      </c>
      <c r="I1064" t="e">
        <f>IF(AND(Tabelle13[[#This Row],[AreaPx]]&gt;0,NOT(Tabelle13[[#This Row],[AreaPx]]="inf")),Tabelle13[[#This Row],[AreaPx]], NA())</f>
        <v>#N/A</v>
      </c>
      <c r="J1064">
        <v>0</v>
      </c>
      <c r="K1064">
        <v>0</v>
      </c>
      <c r="L1064">
        <v>0</v>
      </c>
      <c r="M1064">
        <v>20.2013</v>
      </c>
      <c r="N1064">
        <v>0</v>
      </c>
      <c r="O1064">
        <f>Tabelle13[[#This Row],[Roll]]-+Tabelle13[[#This Row],[Pitch]]</f>
        <v>-17.007800000000003</v>
      </c>
      <c r="P1064">
        <f>SQRT(Tabelle13[[#This Row],[X]]^2 + Tabelle13[[#This Row],[Y]]^2 +Tabelle13[[#This Row],[Z]]^2)</f>
        <v>406.24590153611399</v>
      </c>
      <c r="Q1064">
        <v>-249.52</v>
      </c>
      <c r="R1064">
        <v>19.236499999999999</v>
      </c>
      <c r="S1064">
        <v>-153.66900000000001</v>
      </c>
      <c r="T1064">
        <v>89.169300000000007</v>
      </c>
      <c r="U1064">
        <v>-28.827200000000001</v>
      </c>
      <c r="V1064">
        <v>-11.8194</v>
      </c>
    </row>
    <row r="1065" spans="1:22">
      <c r="A1065">
        <v>22011</v>
      </c>
      <c r="B1065">
        <v>0</v>
      </c>
      <c r="C1065">
        <v>121.53700000000001</v>
      </c>
      <c r="D1065">
        <v>-56.506700000000002</v>
      </c>
      <c r="E1065">
        <v>-383.49900000000002</v>
      </c>
      <c r="F1065">
        <v>-90.830699999999993</v>
      </c>
      <c r="G1065">
        <v>28.827200000000001</v>
      </c>
      <c r="H1065">
        <v>11.8194</v>
      </c>
      <c r="I1065" t="e">
        <f>IF(AND(Tabelle13[[#This Row],[AreaPx]]&gt;0,NOT(Tabelle13[[#This Row],[AreaPx]]="inf")),Tabelle13[[#This Row],[AreaPx]], NA())</f>
        <v>#N/A</v>
      </c>
      <c r="J1065">
        <v>0</v>
      </c>
      <c r="K1065">
        <v>0</v>
      </c>
      <c r="L1065">
        <v>0</v>
      </c>
      <c r="M1065">
        <v>20.2013</v>
      </c>
      <c r="N1065">
        <v>0</v>
      </c>
      <c r="O1065">
        <f>Tabelle13[[#This Row],[Roll]]-+Tabelle13[[#This Row],[Pitch]]</f>
        <v>-17.007800000000003</v>
      </c>
      <c r="P1065">
        <f>SQRT(Tabelle13[[#This Row],[X]]^2 + Tabelle13[[#This Row],[Y]]^2 +Tabelle13[[#This Row],[Z]]^2)</f>
        <v>406.24590153611399</v>
      </c>
      <c r="Q1065">
        <v>-249.52</v>
      </c>
      <c r="R1065">
        <v>19.236499999999999</v>
      </c>
      <c r="S1065">
        <v>-153.66900000000001</v>
      </c>
      <c r="T1065">
        <v>89.169300000000007</v>
      </c>
      <c r="U1065">
        <v>-28.827200000000001</v>
      </c>
      <c r="V1065">
        <v>-11.8194</v>
      </c>
    </row>
    <row r="1066" spans="1:22">
      <c r="A1066">
        <v>22037</v>
      </c>
      <c r="B1066">
        <v>0</v>
      </c>
      <c r="C1066">
        <v>121.53700000000001</v>
      </c>
      <c r="D1066">
        <v>-56.506700000000002</v>
      </c>
      <c r="E1066">
        <v>-383.49900000000002</v>
      </c>
      <c r="F1066">
        <v>-90.830699999999993</v>
      </c>
      <c r="G1066">
        <v>28.827200000000001</v>
      </c>
      <c r="H1066">
        <v>11.8194</v>
      </c>
      <c r="I1066" t="e">
        <f>IF(AND(Tabelle13[[#This Row],[AreaPx]]&gt;0,NOT(Tabelle13[[#This Row],[AreaPx]]="inf")),Tabelle13[[#This Row],[AreaPx]], NA())</f>
        <v>#N/A</v>
      </c>
      <c r="J1066">
        <v>0</v>
      </c>
      <c r="K1066">
        <v>0</v>
      </c>
      <c r="L1066">
        <v>0</v>
      </c>
      <c r="M1066">
        <v>20.2013</v>
      </c>
      <c r="N1066">
        <v>0</v>
      </c>
      <c r="O1066">
        <f>Tabelle13[[#This Row],[Roll]]-+Tabelle13[[#This Row],[Pitch]]</f>
        <v>-17.007800000000003</v>
      </c>
      <c r="P1066">
        <f>SQRT(Tabelle13[[#This Row],[X]]^2 + Tabelle13[[#This Row],[Y]]^2 +Tabelle13[[#This Row],[Z]]^2)</f>
        <v>406.24590153611399</v>
      </c>
      <c r="Q1066">
        <v>-249.52</v>
      </c>
      <c r="R1066">
        <v>19.236499999999999</v>
      </c>
      <c r="S1066">
        <v>-153.66900000000001</v>
      </c>
      <c r="T1066">
        <v>89.169300000000007</v>
      </c>
      <c r="U1066">
        <v>-28.827200000000001</v>
      </c>
      <c r="V1066">
        <v>-11.8194</v>
      </c>
    </row>
    <row r="1067" spans="1:22">
      <c r="A1067">
        <v>22055</v>
      </c>
      <c r="B1067">
        <v>0</v>
      </c>
      <c r="C1067">
        <v>121.53700000000001</v>
      </c>
      <c r="D1067">
        <v>-56.506700000000002</v>
      </c>
      <c r="E1067">
        <v>-383.49900000000002</v>
      </c>
      <c r="F1067">
        <v>-90.830699999999993</v>
      </c>
      <c r="G1067">
        <v>28.827200000000001</v>
      </c>
      <c r="H1067">
        <v>11.8194</v>
      </c>
      <c r="I1067" t="e">
        <f>IF(AND(Tabelle13[[#This Row],[AreaPx]]&gt;0,NOT(Tabelle13[[#This Row],[AreaPx]]="inf")),Tabelle13[[#This Row],[AreaPx]], NA())</f>
        <v>#N/A</v>
      </c>
      <c r="J1067">
        <v>0</v>
      </c>
      <c r="K1067">
        <v>0</v>
      </c>
      <c r="L1067">
        <v>0</v>
      </c>
      <c r="M1067">
        <v>20.2013</v>
      </c>
      <c r="N1067">
        <v>0</v>
      </c>
      <c r="O1067">
        <f>Tabelle13[[#This Row],[Roll]]-+Tabelle13[[#This Row],[Pitch]]</f>
        <v>-17.007800000000003</v>
      </c>
      <c r="P1067">
        <f>SQRT(Tabelle13[[#This Row],[X]]^2 + Tabelle13[[#This Row],[Y]]^2 +Tabelle13[[#This Row],[Z]]^2)</f>
        <v>406.24590153611399</v>
      </c>
      <c r="Q1067">
        <v>-249.52</v>
      </c>
      <c r="R1067">
        <v>19.236499999999999</v>
      </c>
      <c r="S1067">
        <v>-153.66900000000001</v>
      </c>
      <c r="T1067">
        <v>89.169300000000007</v>
      </c>
      <c r="U1067">
        <v>-28.827200000000001</v>
      </c>
      <c r="V1067">
        <v>-11.8194</v>
      </c>
    </row>
    <row r="1068" spans="1:22">
      <c r="A1068">
        <v>22079</v>
      </c>
      <c r="B1068">
        <v>0</v>
      </c>
      <c r="C1068">
        <v>121.53700000000001</v>
      </c>
      <c r="D1068">
        <v>-56.506700000000002</v>
      </c>
      <c r="E1068">
        <v>-383.49900000000002</v>
      </c>
      <c r="F1068">
        <v>-90.830699999999993</v>
      </c>
      <c r="G1068">
        <v>28.827200000000001</v>
      </c>
      <c r="H1068">
        <v>11.8194</v>
      </c>
      <c r="I1068" t="e">
        <f>IF(AND(Tabelle13[[#This Row],[AreaPx]]&gt;0,NOT(Tabelle13[[#This Row],[AreaPx]]="inf")),Tabelle13[[#This Row],[AreaPx]], NA())</f>
        <v>#N/A</v>
      </c>
      <c r="J1068">
        <v>0</v>
      </c>
      <c r="K1068">
        <v>0</v>
      </c>
      <c r="L1068">
        <v>0</v>
      </c>
      <c r="M1068">
        <v>20.2013</v>
      </c>
      <c r="N1068">
        <v>0</v>
      </c>
      <c r="O1068">
        <f>Tabelle13[[#This Row],[Roll]]-+Tabelle13[[#This Row],[Pitch]]</f>
        <v>-17.007800000000003</v>
      </c>
      <c r="P1068">
        <f>SQRT(Tabelle13[[#This Row],[X]]^2 + Tabelle13[[#This Row],[Y]]^2 +Tabelle13[[#This Row],[Z]]^2)</f>
        <v>406.24590153611399</v>
      </c>
      <c r="Q1068">
        <v>-249.52</v>
      </c>
      <c r="R1068">
        <v>19.236499999999999</v>
      </c>
      <c r="S1068">
        <v>-153.66900000000001</v>
      </c>
      <c r="T1068">
        <v>89.169300000000007</v>
      </c>
      <c r="U1068">
        <v>-28.827200000000001</v>
      </c>
      <c r="V1068">
        <v>-11.8194</v>
      </c>
    </row>
    <row r="1069" spans="1:22">
      <c r="A1069">
        <v>22101</v>
      </c>
      <c r="B1069">
        <v>0</v>
      </c>
      <c r="C1069">
        <v>121.53700000000001</v>
      </c>
      <c r="D1069">
        <v>-56.506700000000002</v>
      </c>
      <c r="E1069">
        <v>-383.49900000000002</v>
      </c>
      <c r="F1069">
        <v>-90.830699999999993</v>
      </c>
      <c r="G1069">
        <v>28.827200000000001</v>
      </c>
      <c r="H1069">
        <v>11.8194</v>
      </c>
      <c r="I1069" t="e">
        <f>IF(AND(Tabelle13[[#This Row],[AreaPx]]&gt;0,NOT(Tabelle13[[#This Row],[AreaPx]]="inf")),Tabelle13[[#This Row],[AreaPx]], NA())</f>
        <v>#N/A</v>
      </c>
      <c r="J1069">
        <v>0</v>
      </c>
      <c r="K1069">
        <v>0</v>
      </c>
      <c r="L1069">
        <v>0</v>
      </c>
      <c r="M1069">
        <v>20.2013</v>
      </c>
      <c r="N1069">
        <v>0</v>
      </c>
      <c r="O1069">
        <f>Tabelle13[[#This Row],[Roll]]-+Tabelle13[[#This Row],[Pitch]]</f>
        <v>-17.007800000000003</v>
      </c>
      <c r="P1069">
        <f>SQRT(Tabelle13[[#This Row],[X]]^2 + Tabelle13[[#This Row],[Y]]^2 +Tabelle13[[#This Row],[Z]]^2)</f>
        <v>406.24590153611399</v>
      </c>
      <c r="Q1069">
        <v>-249.52</v>
      </c>
      <c r="R1069">
        <v>19.236499999999999</v>
      </c>
      <c r="S1069">
        <v>-153.66900000000001</v>
      </c>
      <c r="T1069">
        <v>89.169300000000007</v>
      </c>
      <c r="U1069">
        <v>-28.827200000000001</v>
      </c>
      <c r="V1069">
        <v>-11.8194</v>
      </c>
    </row>
    <row r="1070" spans="1:22">
      <c r="A1070">
        <v>22112</v>
      </c>
      <c r="B1070">
        <v>0</v>
      </c>
      <c r="C1070">
        <v>121.53700000000001</v>
      </c>
      <c r="D1070">
        <v>-56.506700000000002</v>
      </c>
      <c r="E1070">
        <v>-383.49900000000002</v>
      </c>
      <c r="F1070">
        <v>-90.830699999999993</v>
      </c>
      <c r="G1070">
        <v>28.827200000000001</v>
      </c>
      <c r="H1070">
        <v>11.8194</v>
      </c>
      <c r="I1070" t="e">
        <f>IF(AND(Tabelle13[[#This Row],[AreaPx]]&gt;0,NOT(Tabelle13[[#This Row],[AreaPx]]="inf")),Tabelle13[[#This Row],[AreaPx]], NA())</f>
        <v>#N/A</v>
      </c>
      <c r="J1070">
        <v>0</v>
      </c>
      <c r="K1070">
        <v>0</v>
      </c>
      <c r="L1070">
        <v>0</v>
      </c>
      <c r="M1070">
        <v>20.2013</v>
      </c>
      <c r="N1070">
        <v>0</v>
      </c>
      <c r="O1070">
        <f>Tabelle13[[#This Row],[Roll]]-+Tabelle13[[#This Row],[Pitch]]</f>
        <v>-17.007800000000003</v>
      </c>
      <c r="P1070">
        <f>SQRT(Tabelle13[[#This Row],[X]]^2 + Tabelle13[[#This Row],[Y]]^2 +Tabelle13[[#This Row],[Z]]^2)</f>
        <v>406.24590153611399</v>
      </c>
      <c r="Q1070">
        <v>-249.52</v>
      </c>
      <c r="R1070">
        <v>19.236499999999999</v>
      </c>
      <c r="S1070">
        <v>-153.66900000000001</v>
      </c>
      <c r="T1070">
        <v>89.169300000000007</v>
      </c>
      <c r="U1070">
        <v>-28.827200000000001</v>
      </c>
      <c r="V1070">
        <v>-11.8194</v>
      </c>
    </row>
    <row r="1071" spans="1:22">
      <c r="A1071">
        <v>22137</v>
      </c>
      <c r="B1071">
        <v>0</v>
      </c>
      <c r="C1071">
        <v>121.53700000000001</v>
      </c>
      <c r="D1071">
        <v>-56.506700000000002</v>
      </c>
      <c r="E1071">
        <v>-383.49900000000002</v>
      </c>
      <c r="F1071">
        <v>-90.830699999999993</v>
      </c>
      <c r="G1071">
        <v>28.827200000000001</v>
      </c>
      <c r="H1071">
        <v>11.8194</v>
      </c>
      <c r="I1071" t="e">
        <f>IF(AND(Tabelle13[[#This Row],[AreaPx]]&gt;0,NOT(Tabelle13[[#This Row],[AreaPx]]="inf")),Tabelle13[[#This Row],[AreaPx]], NA())</f>
        <v>#N/A</v>
      </c>
      <c r="J1071">
        <v>0</v>
      </c>
      <c r="K1071">
        <v>0</v>
      </c>
      <c r="L1071">
        <v>0</v>
      </c>
      <c r="M1071">
        <v>20.2013</v>
      </c>
      <c r="N1071">
        <v>0</v>
      </c>
      <c r="O1071">
        <f>Tabelle13[[#This Row],[Roll]]-+Tabelle13[[#This Row],[Pitch]]</f>
        <v>-17.007800000000003</v>
      </c>
      <c r="P1071">
        <f>SQRT(Tabelle13[[#This Row],[X]]^2 + Tabelle13[[#This Row],[Y]]^2 +Tabelle13[[#This Row],[Z]]^2)</f>
        <v>406.24590153611399</v>
      </c>
      <c r="Q1071">
        <v>-249.52</v>
      </c>
      <c r="R1071">
        <v>19.236499999999999</v>
      </c>
      <c r="S1071">
        <v>-153.66900000000001</v>
      </c>
      <c r="T1071">
        <v>89.169300000000007</v>
      </c>
      <c r="U1071">
        <v>-28.827200000000001</v>
      </c>
      <c r="V1071">
        <v>-11.8194</v>
      </c>
    </row>
    <row r="1072" spans="1:22">
      <c r="A1072">
        <v>22148</v>
      </c>
      <c r="B1072">
        <v>0</v>
      </c>
      <c r="C1072">
        <v>121.53700000000001</v>
      </c>
      <c r="D1072">
        <v>-56.506700000000002</v>
      </c>
      <c r="E1072">
        <v>-383.49900000000002</v>
      </c>
      <c r="F1072">
        <v>-90.830699999999993</v>
      </c>
      <c r="G1072">
        <v>28.827200000000001</v>
      </c>
      <c r="H1072">
        <v>11.8194</v>
      </c>
      <c r="I1072" t="e">
        <f>IF(AND(Tabelle13[[#This Row],[AreaPx]]&gt;0,NOT(Tabelle13[[#This Row],[AreaPx]]="inf")),Tabelle13[[#This Row],[AreaPx]], NA())</f>
        <v>#N/A</v>
      </c>
      <c r="J1072">
        <v>0</v>
      </c>
      <c r="K1072">
        <v>0</v>
      </c>
      <c r="L1072">
        <v>0</v>
      </c>
      <c r="M1072">
        <v>20.2013</v>
      </c>
      <c r="N1072">
        <v>0</v>
      </c>
      <c r="O1072">
        <f>Tabelle13[[#This Row],[Roll]]-+Tabelle13[[#This Row],[Pitch]]</f>
        <v>-17.007800000000003</v>
      </c>
      <c r="P1072">
        <f>SQRT(Tabelle13[[#This Row],[X]]^2 + Tabelle13[[#This Row],[Y]]^2 +Tabelle13[[#This Row],[Z]]^2)</f>
        <v>406.24590153611399</v>
      </c>
      <c r="Q1072">
        <v>-249.52</v>
      </c>
      <c r="R1072">
        <v>19.236499999999999</v>
      </c>
      <c r="S1072">
        <v>-153.66900000000001</v>
      </c>
      <c r="T1072">
        <v>89.169300000000007</v>
      </c>
      <c r="U1072">
        <v>-28.827200000000001</v>
      </c>
      <c r="V1072">
        <v>-11.8194</v>
      </c>
    </row>
    <row r="1073" spans="1:22">
      <c r="A1073">
        <v>22170</v>
      </c>
      <c r="B1073">
        <v>0</v>
      </c>
      <c r="C1073">
        <v>121.53700000000001</v>
      </c>
      <c r="D1073">
        <v>-56.506700000000002</v>
      </c>
      <c r="E1073">
        <v>-383.49900000000002</v>
      </c>
      <c r="F1073">
        <v>-90.830699999999993</v>
      </c>
      <c r="G1073">
        <v>28.827200000000001</v>
      </c>
      <c r="H1073">
        <v>11.8194</v>
      </c>
      <c r="I1073" t="e">
        <f>IF(AND(Tabelle13[[#This Row],[AreaPx]]&gt;0,NOT(Tabelle13[[#This Row],[AreaPx]]="inf")),Tabelle13[[#This Row],[AreaPx]], NA())</f>
        <v>#N/A</v>
      </c>
      <c r="J1073">
        <v>0</v>
      </c>
      <c r="K1073">
        <v>0</v>
      </c>
      <c r="L1073">
        <v>0</v>
      </c>
      <c r="M1073">
        <v>20.2013</v>
      </c>
      <c r="N1073">
        <v>0</v>
      </c>
      <c r="O1073">
        <f>Tabelle13[[#This Row],[Roll]]-+Tabelle13[[#This Row],[Pitch]]</f>
        <v>-17.007800000000003</v>
      </c>
      <c r="P1073">
        <f>SQRT(Tabelle13[[#This Row],[X]]^2 + Tabelle13[[#This Row],[Y]]^2 +Tabelle13[[#This Row],[Z]]^2)</f>
        <v>406.24590153611399</v>
      </c>
      <c r="Q1073">
        <v>-249.52</v>
      </c>
      <c r="R1073">
        <v>19.236499999999999</v>
      </c>
      <c r="S1073">
        <v>-153.66900000000001</v>
      </c>
      <c r="T1073">
        <v>89.169300000000007</v>
      </c>
      <c r="U1073">
        <v>-28.827200000000001</v>
      </c>
      <c r="V1073">
        <v>-11.8194</v>
      </c>
    </row>
    <row r="1074" spans="1:22">
      <c r="A1074">
        <v>22184</v>
      </c>
      <c r="B1074">
        <v>0</v>
      </c>
      <c r="C1074">
        <v>121.53700000000001</v>
      </c>
      <c r="D1074">
        <v>-56.506700000000002</v>
      </c>
      <c r="E1074">
        <v>-383.49900000000002</v>
      </c>
      <c r="F1074">
        <v>-90.830699999999993</v>
      </c>
      <c r="G1074">
        <v>28.827200000000001</v>
      </c>
      <c r="H1074">
        <v>11.8194</v>
      </c>
      <c r="I1074" t="e">
        <f>IF(AND(Tabelle13[[#This Row],[AreaPx]]&gt;0,NOT(Tabelle13[[#This Row],[AreaPx]]="inf")),Tabelle13[[#This Row],[AreaPx]], NA())</f>
        <v>#N/A</v>
      </c>
      <c r="J1074">
        <v>0</v>
      </c>
      <c r="K1074">
        <v>0</v>
      </c>
      <c r="L1074">
        <v>0</v>
      </c>
      <c r="M1074">
        <v>20.2013</v>
      </c>
      <c r="N1074">
        <v>0</v>
      </c>
      <c r="O1074">
        <f>Tabelle13[[#This Row],[Roll]]-+Tabelle13[[#This Row],[Pitch]]</f>
        <v>-17.007800000000003</v>
      </c>
      <c r="P1074">
        <f>SQRT(Tabelle13[[#This Row],[X]]^2 + Tabelle13[[#This Row],[Y]]^2 +Tabelle13[[#This Row],[Z]]^2)</f>
        <v>406.24590153611399</v>
      </c>
      <c r="Q1074">
        <v>-249.52</v>
      </c>
      <c r="R1074">
        <v>19.236499999999999</v>
      </c>
      <c r="S1074">
        <v>-153.66900000000001</v>
      </c>
      <c r="T1074">
        <v>89.169300000000007</v>
      </c>
      <c r="U1074">
        <v>-28.827200000000001</v>
      </c>
      <c r="V1074">
        <v>-11.8194</v>
      </c>
    </row>
    <row r="1075" spans="1:22">
      <c r="A1075">
        <v>22206</v>
      </c>
      <c r="B1075">
        <v>0</v>
      </c>
      <c r="C1075">
        <v>121.53700000000001</v>
      </c>
      <c r="D1075">
        <v>-56.506700000000002</v>
      </c>
      <c r="E1075">
        <v>-383.49900000000002</v>
      </c>
      <c r="F1075">
        <v>-90.830699999999993</v>
      </c>
      <c r="G1075">
        <v>28.827200000000001</v>
      </c>
      <c r="H1075">
        <v>11.8194</v>
      </c>
      <c r="I1075" t="e">
        <f>IF(AND(Tabelle13[[#This Row],[AreaPx]]&gt;0,NOT(Tabelle13[[#This Row],[AreaPx]]="inf")),Tabelle13[[#This Row],[AreaPx]], NA())</f>
        <v>#N/A</v>
      </c>
      <c r="J1075">
        <v>0</v>
      </c>
      <c r="K1075">
        <v>0</v>
      </c>
      <c r="L1075">
        <v>0</v>
      </c>
      <c r="M1075">
        <v>20.2013</v>
      </c>
      <c r="N1075">
        <v>0</v>
      </c>
      <c r="O1075">
        <f>Tabelle13[[#This Row],[Roll]]-+Tabelle13[[#This Row],[Pitch]]</f>
        <v>-17.007800000000003</v>
      </c>
      <c r="P1075">
        <f>SQRT(Tabelle13[[#This Row],[X]]^2 + Tabelle13[[#This Row],[Y]]^2 +Tabelle13[[#This Row],[Z]]^2)</f>
        <v>406.24590153611399</v>
      </c>
      <c r="Q1075">
        <v>-249.52</v>
      </c>
      <c r="R1075">
        <v>19.236499999999999</v>
      </c>
      <c r="S1075">
        <v>-153.66900000000001</v>
      </c>
      <c r="T1075">
        <v>89.169300000000007</v>
      </c>
      <c r="U1075">
        <v>-28.827200000000001</v>
      </c>
      <c r="V1075">
        <v>-11.8194</v>
      </c>
    </row>
    <row r="1076" spans="1:22">
      <c r="A1076">
        <v>22231</v>
      </c>
      <c r="B1076">
        <v>0</v>
      </c>
      <c r="C1076">
        <v>121.53700000000001</v>
      </c>
      <c r="D1076">
        <v>-56.506700000000002</v>
      </c>
      <c r="E1076">
        <v>-383.49900000000002</v>
      </c>
      <c r="F1076">
        <v>-90.830699999999993</v>
      </c>
      <c r="G1076">
        <v>28.827200000000001</v>
      </c>
      <c r="H1076">
        <v>11.8194</v>
      </c>
      <c r="I1076" t="e">
        <f>IF(AND(Tabelle13[[#This Row],[AreaPx]]&gt;0,NOT(Tabelle13[[#This Row],[AreaPx]]="inf")),Tabelle13[[#This Row],[AreaPx]], NA())</f>
        <v>#N/A</v>
      </c>
      <c r="J1076">
        <v>0</v>
      </c>
      <c r="K1076">
        <v>0</v>
      </c>
      <c r="L1076">
        <v>0</v>
      </c>
      <c r="M1076">
        <v>20.2013</v>
      </c>
      <c r="N1076">
        <v>0</v>
      </c>
      <c r="O1076">
        <f>Tabelle13[[#This Row],[Roll]]-+Tabelle13[[#This Row],[Pitch]]</f>
        <v>-17.007800000000003</v>
      </c>
      <c r="P1076">
        <f>SQRT(Tabelle13[[#This Row],[X]]^2 + Tabelle13[[#This Row],[Y]]^2 +Tabelle13[[#This Row],[Z]]^2)</f>
        <v>406.24590153611399</v>
      </c>
      <c r="Q1076">
        <v>-249.52</v>
      </c>
      <c r="R1076">
        <v>19.236499999999999</v>
      </c>
      <c r="S1076">
        <v>-153.66900000000001</v>
      </c>
      <c r="T1076">
        <v>89.169300000000007</v>
      </c>
      <c r="U1076">
        <v>-28.827200000000001</v>
      </c>
      <c r="V1076">
        <v>-11.8194</v>
      </c>
    </row>
    <row r="1077" spans="1:22">
      <c r="A1077">
        <v>22242</v>
      </c>
      <c r="B1077">
        <v>0</v>
      </c>
      <c r="C1077">
        <v>121.53700000000001</v>
      </c>
      <c r="D1077">
        <v>-56.506700000000002</v>
      </c>
      <c r="E1077">
        <v>-383.49900000000002</v>
      </c>
      <c r="F1077">
        <v>-90.830699999999993</v>
      </c>
      <c r="G1077">
        <v>28.827200000000001</v>
      </c>
      <c r="H1077">
        <v>11.8194</v>
      </c>
      <c r="I1077" t="e">
        <f>IF(AND(Tabelle13[[#This Row],[AreaPx]]&gt;0,NOT(Tabelle13[[#This Row],[AreaPx]]="inf")),Tabelle13[[#This Row],[AreaPx]], NA())</f>
        <v>#N/A</v>
      </c>
      <c r="J1077">
        <v>0</v>
      </c>
      <c r="K1077">
        <v>0</v>
      </c>
      <c r="L1077">
        <v>0</v>
      </c>
      <c r="M1077">
        <v>20.2013</v>
      </c>
      <c r="N1077">
        <v>0</v>
      </c>
      <c r="O1077">
        <f>Tabelle13[[#This Row],[Roll]]-+Tabelle13[[#This Row],[Pitch]]</f>
        <v>-17.007800000000003</v>
      </c>
      <c r="P1077">
        <f>SQRT(Tabelle13[[#This Row],[X]]^2 + Tabelle13[[#This Row],[Y]]^2 +Tabelle13[[#This Row],[Z]]^2)</f>
        <v>406.24590153611399</v>
      </c>
      <c r="Q1077">
        <v>-249.52</v>
      </c>
      <c r="R1077">
        <v>19.236499999999999</v>
      </c>
      <c r="S1077">
        <v>-153.66900000000001</v>
      </c>
      <c r="T1077">
        <v>89.169300000000007</v>
      </c>
      <c r="U1077">
        <v>-28.827200000000001</v>
      </c>
      <c r="V1077">
        <v>-11.8194</v>
      </c>
    </row>
    <row r="1078" spans="1:22">
      <c r="A1078">
        <v>22273</v>
      </c>
      <c r="B1078">
        <v>0</v>
      </c>
      <c r="C1078">
        <v>121.53700000000001</v>
      </c>
      <c r="D1078">
        <v>-56.506700000000002</v>
      </c>
      <c r="E1078">
        <v>-383.49900000000002</v>
      </c>
      <c r="F1078">
        <v>-90.830699999999993</v>
      </c>
      <c r="G1078">
        <v>28.827200000000001</v>
      </c>
      <c r="H1078">
        <v>11.8194</v>
      </c>
      <c r="I1078" t="e">
        <f>IF(AND(Tabelle13[[#This Row],[AreaPx]]&gt;0,NOT(Tabelle13[[#This Row],[AreaPx]]="inf")),Tabelle13[[#This Row],[AreaPx]], NA())</f>
        <v>#N/A</v>
      </c>
      <c r="J1078">
        <v>0</v>
      </c>
      <c r="K1078">
        <v>0</v>
      </c>
      <c r="L1078">
        <v>0</v>
      </c>
      <c r="M1078">
        <v>20.2013</v>
      </c>
      <c r="N1078">
        <v>0</v>
      </c>
      <c r="O1078">
        <f>Tabelle13[[#This Row],[Roll]]-+Tabelle13[[#This Row],[Pitch]]</f>
        <v>-17.007800000000003</v>
      </c>
      <c r="P1078">
        <f>SQRT(Tabelle13[[#This Row],[X]]^2 + Tabelle13[[#This Row],[Y]]^2 +Tabelle13[[#This Row],[Z]]^2)</f>
        <v>406.24590153611399</v>
      </c>
      <c r="Q1078">
        <v>-249.52</v>
      </c>
      <c r="R1078">
        <v>19.236499999999999</v>
      </c>
      <c r="S1078">
        <v>-153.66900000000001</v>
      </c>
      <c r="T1078">
        <v>89.169300000000007</v>
      </c>
      <c r="U1078">
        <v>-28.827200000000001</v>
      </c>
      <c r="V1078">
        <v>-11.8194</v>
      </c>
    </row>
    <row r="1079" spans="1:22">
      <c r="A1079">
        <v>22299</v>
      </c>
      <c r="B1079">
        <v>0</v>
      </c>
      <c r="C1079">
        <v>121.53700000000001</v>
      </c>
      <c r="D1079">
        <v>-56.506700000000002</v>
      </c>
      <c r="E1079">
        <v>-383.49900000000002</v>
      </c>
      <c r="F1079">
        <v>-90.830699999999993</v>
      </c>
      <c r="G1079">
        <v>28.827200000000001</v>
      </c>
      <c r="H1079">
        <v>11.8194</v>
      </c>
      <c r="I1079" t="e">
        <f>IF(AND(Tabelle13[[#This Row],[AreaPx]]&gt;0,NOT(Tabelle13[[#This Row],[AreaPx]]="inf")),Tabelle13[[#This Row],[AreaPx]], NA())</f>
        <v>#N/A</v>
      </c>
      <c r="J1079">
        <v>0</v>
      </c>
      <c r="K1079">
        <v>0</v>
      </c>
      <c r="L1079">
        <v>0</v>
      </c>
      <c r="M1079">
        <v>20.2013</v>
      </c>
      <c r="N1079">
        <v>0</v>
      </c>
      <c r="O1079">
        <f>Tabelle13[[#This Row],[Roll]]-+Tabelle13[[#This Row],[Pitch]]</f>
        <v>-17.007800000000003</v>
      </c>
      <c r="P1079">
        <f>SQRT(Tabelle13[[#This Row],[X]]^2 + Tabelle13[[#This Row],[Y]]^2 +Tabelle13[[#This Row],[Z]]^2)</f>
        <v>406.24590153611399</v>
      </c>
      <c r="Q1079">
        <v>-249.52</v>
      </c>
      <c r="R1079">
        <v>19.236499999999999</v>
      </c>
      <c r="S1079">
        <v>-153.66900000000001</v>
      </c>
      <c r="T1079">
        <v>89.169300000000007</v>
      </c>
      <c r="U1079">
        <v>-28.827200000000001</v>
      </c>
      <c r="V1079">
        <v>-11.8194</v>
      </c>
    </row>
    <row r="1080" spans="1:22">
      <c r="A1080">
        <v>22314</v>
      </c>
      <c r="B1080">
        <v>0</v>
      </c>
      <c r="C1080">
        <v>121.53700000000001</v>
      </c>
      <c r="D1080">
        <v>-56.506700000000002</v>
      </c>
      <c r="E1080">
        <v>-383.49900000000002</v>
      </c>
      <c r="F1080">
        <v>-90.830699999999993</v>
      </c>
      <c r="G1080">
        <v>28.827200000000001</v>
      </c>
      <c r="H1080">
        <v>11.8194</v>
      </c>
      <c r="I1080" t="e">
        <f>IF(AND(Tabelle13[[#This Row],[AreaPx]]&gt;0,NOT(Tabelle13[[#This Row],[AreaPx]]="inf")),Tabelle13[[#This Row],[AreaPx]], NA())</f>
        <v>#N/A</v>
      </c>
      <c r="J1080">
        <v>0</v>
      </c>
      <c r="K1080">
        <v>0</v>
      </c>
      <c r="L1080">
        <v>0</v>
      </c>
      <c r="M1080">
        <v>20.2013</v>
      </c>
      <c r="N1080">
        <v>0</v>
      </c>
      <c r="O1080">
        <f>Tabelle13[[#This Row],[Roll]]-+Tabelle13[[#This Row],[Pitch]]</f>
        <v>-17.007800000000003</v>
      </c>
      <c r="P1080">
        <f>SQRT(Tabelle13[[#This Row],[X]]^2 + Tabelle13[[#This Row],[Y]]^2 +Tabelle13[[#This Row],[Z]]^2)</f>
        <v>406.24590153611399</v>
      </c>
      <c r="Q1080">
        <v>-249.52</v>
      </c>
      <c r="R1080">
        <v>19.236499999999999</v>
      </c>
      <c r="S1080">
        <v>-153.66900000000001</v>
      </c>
      <c r="T1080">
        <v>89.169300000000007</v>
      </c>
      <c r="U1080">
        <v>-28.827200000000001</v>
      </c>
      <c r="V1080">
        <v>-11.8194</v>
      </c>
    </row>
    <row r="1081" spans="1:22">
      <c r="A1081">
        <v>22336</v>
      </c>
      <c r="B1081">
        <v>0</v>
      </c>
      <c r="C1081">
        <v>121.53700000000001</v>
      </c>
      <c r="D1081">
        <v>-56.506700000000002</v>
      </c>
      <c r="E1081">
        <v>-383.49900000000002</v>
      </c>
      <c r="F1081">
        <v>-90.830699999999993</v>
      </c>
      <c r="G1081">
        <v>28.827200000000001</v>
      </c>
      <c r="H1081">
        <v>11.8194</v>
      </c>
      <c r="I1081" t="e">
        <f>IF(AND(Tabelle13[[#This Row],[AreaPx]]&gt;0,NOT(Tabelle13[[#This Row],[AreaPx]]="inf")),Tabelle13[[#This Row],[AreaPx]], NA())</f>
        <v>#N/A</v>
      </c>
      <c r="J1081">
        <v>0</v>
      </c>
      <c r="K1081">
        <v>0</v>
      </c>
      <c r="L1081">
        <v>0</v>
      </c>
      <c r="M1081">
        <v>20.2013</v>
      </c>
      <c r="N1081">
        <v>0</v>
      </c>
      <c r="O1081">
        <f>Tabelle13[[#This Row],[Roll]]-+Tabelle13[[#This Row],[Pitch]]</f>
        <v>-17.007800000000003</v>
      </c>
      <c r="P1081">
        <f>SQRT(Tabelle13[[#This Row],[X]]^2 + Tabelle13[[#This Row],[Y]]^2 +Tabelle13[[#This Row],[Z]]^2)</f>
        <v>406.24590153611399</v>
      </c>
      <c r="Q1081">
        <v>-249.52</v>
      </c>
      <c r="R1081">
        <v>19.236499999999999</v>
      </c>
      <c r="S1081">
        <v>-153.66900000000001</v>
      </c>
      <c r="T1081">
        <v>89.169300000000007</v>
      </c>
      <c r="U1081">
        <v>-28.827200000000001</v>
      </c>
      <c r="V1081">
        <v>-11.8194</v>
      </c>
    </row>
    <row r="1082" spans="1:22">
      <c r="A1082">
        <v>22348</v>
      </c>
      <c r="B1082">
        <v>0</v>
      </c>
      <c r="C1082">
        <v>121.53700000000001</v>
      </c>
      <c r="D1082">
        <v>-56.506700000000002</v>
      </c>
      <c r="E1082">
        <v>-383.49900000000002</v>
      </c>
      <c r="F1082">
        <v>-90.830699999999993</v>
      </c>
      <c r="G1082">
        <v>28.827200000000001</v>
      </c>
      <c r="H1082">
        <v>11.8194</v>
      </c>
      <c r="I1082" t="e">
        <f>IF(AND(Tabelle13[[#This Row],[AreaPx]]&gt;0,NOT(Tabelle13[[#This Row],[AreaPx]]="inf")),Tabelle13[[#This Row],[AreaPx]], NA())</f>
        <v>#N/A</v>
      </c>
      <c r="J1082">
        <v>0</v>
      </c>
      <c r="K1082">
        <v>0</v>
      </c>
      <c r="L1082">
        <v>0</v>
      </c>
      <c r="M1082">
        <v>20.2013</v>
      </c>
      <c r="N1082">
        <v>0</v>
      </c>
      <c r="O1082">
        <f>Tabelle13[[#This Row],[Roll]]-+Tabelle13[[#This Row],[Pitch]]</f>
        <v>-17.007800000000003</v>
      </c>
      <c r="P1082">
        <f>SQRT(Tabelle13[[#This Row],[X]]^2 + Tabelle13[[#This Row],[Y]]^2 +Tabelle13[[#This Row],[Z]]^2)</f>
        <v>406.24590153611399</v>
      </c>
      <c r="Q1082">
        <v>-249.52</v>
      </c>
      <c r="R1082">
        <v>19.236499999999999</v>
      </c>
      <c r="S1082">
        <v>-153.66900000000001</v>
      </c>
      <c r="T1082">
        <v>89.169300000000007</v>
      </c>
      <c r="U1082">
        <v>-28.827200000000001</v>
      </c>
      <c r="V1082">
        <v>-11.8194</v>
      </c>
    </row>
    <row r="1083" spans="1:22">
      <c r="A1083">
        <v>22370</v>
      </c>
      <c r="B1083">
        <v>0</v>
      </c>
      <c r="C1083">
        <v>121.53700000000001</v>
      </c>
      <c r="D1083">
        <v>-56.506700000000002</v>
      </c>
      <c r="E1083">
        <v>-383.49900000000002</v>
      </c>
      <c r="F1083">
        <v>-90.830699999999993</v>
      </c>
      <c r="G1083">
        <v>28.827200000000001</v>
      </c>
      <c r="H1083">
        <v>11.8194</v>
      </c>
      <c r="I1083" t="e">
        <f>IF(AND(Tabelle13[[#This Row],[AreaPx]]&gt;0,NOT(Tabelle13[[#This Row],[AreaPx]]="inf")),Tabelle13[[#This Row],[AreaPx]], NA())</f>
        <v>#N/A</v>
      </c>
      <c r="J1083">
        <v>0</v>
      </c>
      <c r="K1083">
        <v>0</v>
      </c>
      <c r="L1083">
        <v>0</v>
      </c>
      <c r="M1083">
        <v>20.2013</v>
      </c>
      <c r="N1083">
        <v>0</v>
      </c>
      <c r="O1083">
        <f>Tabelle13[[#This Row],[Roll]]-+Tabelle13[[#This Row],[Pitch]]</f>
        <v>-17.007800000000003</v>
      </c>
      <c r="P1083">
        <f>SQRT(Tabelle13[[#This Row],[X]]^2 + Tabelle13[[#This Row],[Y]]^2 +Tabelle13[[#This Row],[Z]]^2)</f>
        <v>406.24590153611399</v>
      </c>
      <c r="Q1083">
        <v>-249.52</v>
      </c>
      <c r="R1083">
        <v>19.236499999999999</v>
      </c>
      <c r="S1083">
        <v>-153.66900000000001</v>
      </c>
      <c r="T1083">
        <v>89.169300000000007</v>
      </c>
      <c r="U1083">
        <v>-28.827200000000001</v>
      </c>
      <c r="V1083">
        <v>-11.8194</v>
      </c>
    </row>
    <row r="1084" spans="1:22">
      <c r="A1084">
        <v>22385</v>
      </c>
      <c r="B1084">
        <v>0</v>
      </c>
      <c r="C1084">
        <v>121.53700000000001</v>
      </c>
      <c r="D1084">
        <v>-56.506700000000002</v>
      </c>
      <c r="E1084">
        <v>-383.49900000000002</v>
      </c>
      <c r="F1084">
        <v>-90.830699999999993</v>
      </c>
      <c r="G1084">
        <v>28.827200000000001</v>
      </c>
      <c r="H1084">
        <v>11.8194</v>
      </c>
      <c r="I1084" t="e">
        <f>IF(AND(Tabelle13[[#This Row],[AreaPx]]&gt;0,NOT(Tabelle13[[#This Row],[AreaPx]]="inf")),Tabelle13[[#This Row],[AreaPx]], NA())</f>
        <v>#N/A</v>
      </c>
      <c r="J1084">
        <v>0</v>
      </c>
      <c r="K1084">
        <v>0</v>
      </c>
      <c r="L1084">
        <v>0</v>
      </c>
      <c r="M1084">
        <v>20.2013</v>
      </c>
      <c r="N1084">
        <v>0</v>
      </c>
      <c r="O1084">
        <f>Tabelle13[[#This Row],[Roll]]-+Tabelle13[[#This Row],[Pitch]]</f>
        <v>-17.007800000000003</v>
      </c>
      <c r="P1084">
        <f>SQRT(Tabelle13[[#This Row],[X]]^2 + Tabelle13[[#This Row],[Y]]^2 +Tabelle13[[#This Row],[Z]]^2)</f>
        <v>406.24590153611399</v>
      </c>
      <c r="Q1084">
        <v>-249.52</v>
      </c>
      <c r="R1084">
        <v>19.236499999999999</v>
      </c>
      <c r="S1084">
        <v>-153.66900000000001</v>
      </c>
      <c r="T1084">
        <v>89.169300000000007</v>
      </c>
      <c r="U1084">
        <v>-28.827200000000001</v>
      </c>
      <c r="V1084">
        <v>-11.8194</v>
      </c>
    </row>
    <row r="1085" spans="1:22">
      <c r="A1085">
        <v>22409</v>
      </c>
      <c r="B1085">
        <v>0</v>
      </c>
      <c r="C1085">
        <v>121.53700000000001</v>
      </c>
      <c r="D1085">
        <v>-56.506700000000002</v>
      </c>
      <c r="E1085">
        <v>-383.49900000000002</v>
      </c>
      <c r="F1085">
        <v>-90.830699999999993</v>
      </c>
      <c r="G1085">
        <v>28.827200000000001</v>
      </c>
      <c r="H1085">
        <v>11.8194</v>
      </c>
      <c r="I1085" t="e">
        <f>IF(AND(Tabelle13[[#This Row],[AreaPx]]&gt;0,NOT(Tabelle13[[#This Row],[AreaPx]]="inf")),Tabelle13[[#This Row],[AreaPx]], NA())</f>
        <v>#N/A</v>
      </c>
      <c r="J1085">
        <v>0</v>
      </c>
      <c r="K1085">
        <v>0</v>
      </c>
      <c r="L1085">
        <v>0</v>
      </c>
      <c r="M1085">
        <v>20.2013</v>
      </c>
      <c r="N1085">
        <v>0</v>
      </c>
      <c r="O1085">
        <f>Tabelle13[[#This Row],[Roll]]-+Tabelle13[[#This Row],[Pitch]]</f>
        <v>-17.007800000000003</v>
      </c>
      <c r="P1085">
        <f>SQRT(Tabelle13[[#This Row],[X]]^2 + Tabelle13[[#This Row],[Y]]^2 +Tabelle13[[#This Row],[Z]]^2)</f>
        <v>406.24590153611399</v>
      </c>
      <c r="Q1085">
        <v>-249.52</v>
      </c>
      <c r="R1085">
        <v>19.236499999999999</v>
      </c>
      <c r="S1085">
        <v>-153.66900000000001</v>
      </c>
      <c r="T1085">
        <v>89.169300000000007</v>
      </c>
      <c r="U1085">
        <v>-28.827200000000001</v>
      </c>
      <c r="V1085">
        <v>-11.8194</v>
      </c>
    </row>
    <row r="1086" spans="1:22">
      <c r="A1086">
        <v>22433</v>
      </c>
      <c r="B1086">
        <v>0</v>
      </c>
      <c r="C1086">
        <v>121.53700000000001</v>
      </c>
      <c r="D1086">
        <v>-56.506700000000002</v>
      </c>
      <c r="E1086">
        <v>-383.49900000000002</v>
      </c>
      <c r="F1086">
        <v>-90.830699999999993</v>
      </c>
      <c r="G1086">
        <v>28.827200000000001</v>
      </c>
      <c r="H1086">
        <v>11.8194</v>
      </c>
      <c r="I1086" t="e">
        <f>IF(AND(Tabelle13[[#This Row],[AreaPx]]&gt;0,NOT(Tabelle13[[#This Row],[AreaPx]]="inf")),Tabelle13[[#This Row],[AreaPx]], NA())</f>
        <v>#N/A</v>
      </c>
      <c r="J1086">
        <v>0</v>
      </c>
      <c r="K1086">
        <v>0</v>
      </c>
      <c r="L1086">
        <v>0</v>
      </c>
      <c r="M1086">
        <v>20.2013</v>
      </c>
      <c r="N1086">
        <v>0</v>
      </c>
      <c r="O1086">
        <f>Tabelle13[[#This Row],[Roll]]-+Tabelle13[[#This Row],[Pitch]]</f>
        <v>-17.007800000000003</v>
      </c>
      <c r="P1086">
        <f>SQRT(Tabelle13[[#This Row],[X]]^2 + Tabelle13[[#This Row],[Y]]^2 +Tabelle13[[#This Row],[Z]]^2)</f>
        <v>406.24590153611399</v>
      </c>
      <c r="Q1086">
        <v>-249.52</v>
      </c>
      <c r="R1086">
        <v>19.236499999999999</v>
      </c>
      <c r="S1086">
        <v>-153.66900000000001</v>
      </c>
      <c r="T1086">
        <v>89.169300000000007</v>
      </c>
      <c r="U1086">
        <v>-28.827200000000001</v>
      </c>
      <c r="V1086">
        <v>-11.8194</v>
      </c>
    </row>
    <row r="1087" spans="1:22">
      <c r="A1087">
        <v>22445</v>
      </c>
      <c r="B1087">
        <v>0</v>
      </c>
      <c r="C1087">
        <v>121.53700000000001</v>
      </c>
      <c r="D1087">
        <v>-56.506700000000002</v>
      </c>
      <c r="E1087">
        <v>-383.49900000000002</v>
      </c>
      <c r="F1087">
        <v>-90.830699999999993</v>
      </c>
      <c r="G1087">
        <v>28.827200000000001</v>
      </c>
      <c r="H1087">
        <v>11.8194</v>
      </c>
      <c r="I1087" t="e">
        <f>IF(AND(Tabelle13[[#This Row],[AreaPx]]&gt;0,NOT(Tabelle13[[#This Row],[AreaPx]]="inf")),Tabelle13[[#This Row],[AreaPx]], NA())</f>
        <v>#N/A</v>
      </c>
      <c r="J1087">
        <v>0</v>
      </c>
      <c r="K1087">
        <v>0</v>
      </c>
      <c r="L1087">
        <v>0</v>
      </c>
      <c r="M1087">
        <v>20.2013</v>
      </c>
      <c r="N1087">
        <v>0</v>
      </c>
      <c r="O1087">
        <f>Tabelle13[[#This Row],[Roll]]-+Tabelle13[[#This Row],[Pitch]]</f>
        <v>-17.007800000000003</v>
      </c>
      <c r="P1087">
        <f>SQRT(Tabelle13[[#This Row],[X]]^2 + Tabelle13[[#This Row],[Y]]^2 +Tabelle13[[#This Row],[Z]]^2)</f>
        <v>406.24590153611399</v>
      </c>
      <c r="Q1087">
        <v>-249.52</v>
      </c>
      <c r="R1087">
        <v>19.236499999999999</v>
      </c>
      <c r="S1087">
        <v>-153.66900000000001</v>
      </c>
      <c r="T1087">
        <v>89.169300000000007</v>
      </c>
      <c r="U1087">
        <v>-28.827200000000001</v>
      </c>
      <c r="V1087">
        <v>-11.8194</v>
      </c>
    </row>
    <row r="1088" spans="1:22">
      <c r="A1088">
        <v>22459</v>
      </c>
      <c r="B1088">
        <v>0</v>
      </c>
      <c r="C1088">
        <v>121.53700000000001</v>
      </c>
      <c r="D1088">
        <v>-56.506700000000002</v>
      </c>
      <c r="E1088">
        <v>-383.49900000000002</v>
      </c>
      <c r="F1088">
        <v>-90.830699999999993</v>
      </c>
      <c r="G1088">
        <v>28.827200000000001</v>
      </c>
      <c r="H1088">
        <v>11.8194</v>
      </c>
      <c r="I1088" t="e">
        <f>IF(AND(Tabelle13[[#This Row],[AreaPx]]&gt;0,NOT(Tabelle13[[#This Row],[AreaPx]]="inf")),Tabelle13[[#This Row],[AreaPx]], NA())</f>
        <v>#N/A</v>
      </c>
      <c r="J1088">
        <v>0</v>
      </c>
      <c r="K1088">
        <v>0</v>
      </c>
      <c r="L1088">
        <v>0</v>
      </c>
      <c r="M1088">
        <v>20.2013</v>
      </c>
      <c r="N1088">
        <v>0</v>
      </c>
      <c r="O1088">
        <f>Tabelle13[[#This Row],[Roll]]-+Tabelle13[[#This Row],[Pitch]]</f>
        <v>-17.007800000000003</v>
      </c>
      <c r="P1088">
        <f>SQRT(Tabelle13[[#This Row],[X]]^2 + Tabelle13[[#This Row],[Y]]^2 +Tabelle13[[#This Row],[Z]]^2)</f>
        <v>406.24590153611399</v>
      </c>
      <c r="Q1088">
        <v>-249.52</v>
      </c>
      <c r="R1088">
        <v>19.236499999999999</v>
      </c>
      <c r="S1088">
        <v>-153.66900000000001</v>
      </c>
      <c r="T1088">
        <v>89.169300000000007</v>
      </c>
      <c r="U1088">
        <v>-28.827200000000001</v>
      </c>
      <c r="V1088">
        <v>-11.8194</v>
      </c>
    </row>
    <row r="1089" spans="1:22">
      <c r="A1089">
        <v>22469</v>
      </c>
      <c r="B1089">
        <v>0</v>
      </c>
      <c r="C1089">
        <v>121.53700000000001</v>
      </c>
      <c r="D1089">
        <v>-56.506700000000002</v>
      </c>
      <c r="E1089">
        <v>-383.49900000000002</v>
      </c>
      <c r="F1089">
        <v>-90.830699999999993</v>
      </c>
      <c r="G1089">
        <v>28.827200000000001</v>
      </c>
      <c r="H1089">
        <v>11.8194</v>
      </c>
      <c r="I1089" t="e">
        <f>IF(AND(Tabelle13[[#This Row],[AreaPx]]&gt;0,NOT(Tabelle13[[#This Row],[AreaPx]]="inf")),Tabelle13[[#This Row],[AreaPx]], NA())</f>
        <v>#N/A</v>
      </c>
      <c r="J1089">
        <v>0</v>
      </c>
      <c r="K1089">
        <v>0</v>
      </c>
      <c r="L1089">
        <v>0</v>
      </c>
      <c r="M1089">
        <v>20.2013</v>
      </c>
      <c r="N1089">
        <v>0</v>
      </c>
      <c r="O1089">
        <f>Tabelle13[[#This Row],[Roll]]-+Tabelle13[[#This Row],[Pitch]]</f>
        <v>-17.007800000000003</v>
      </c>
      <c r="P1089">
        <f>SQRT(Tabelle13[[#This Row],[X]]^2 + Tabelle13[[#This Row],[Y]]^2 +Tabelle13[[#This Row],[Z]]^2)</f>
        <v>406.24590153611399</v>
      </c>
      <c r="Q1089">
        <v>-249.52</v>
      </c>
      <c r="R1089">
        <v>19.236499999999999</v>
      </c>
      <c r="S1089">
        <v>-153.66900000000001</v>
      </c>
      <c r="T1089">
        <v>89.169300000000007</v>
      </c>
      <c r="U1089">
        <v>-28.827200000000001</v>
      </c>
      <c r="V1089">
        <v>-11.8194</v>
      </c>
    </row>
    <row r="1090" spans="1:22">
      <c r="A1090">
        <v>22477</v>
      </c>
      <c r="B1090">
        <v>0</v>
      </c>
      <c r="C1090">
        <v>121.53700000000001</v>
      </c>
      <c r="D1090">
        <v>-56.506700000000002</v>
      </c>
      <c r="E1090">
        <v>-383.49900000000002</v>
      </c>
      <c r="F1090">
        <v>-90.830699999999993</v>
      </c>
      <c r="G1090">
        <v>28.827200000000001</v>
      </c>
      <c r="H1090">
        <v>11.8194</v>
      </c>
      <c r="I1090" t="e">
        <f>IF(AND(Tabelle13[[#This Row],[AreaPx]]&gt;0,NOT(Tabelle13[[#This Row],[AreaPx]]="inf")),Tabelle13[[#This Row],[AreaPx]], NA())</f>
        <v>#N/A</v>
      </c>
      <c r="J1090">
        <v>0</v>
      </c>
      <c r="K1090">
        <v>0</v>
      </c>
      <c r="L1090">
        <v>0</v>
      </c>
      <c r="M1090">
        <v>20.2013</v>
      </c>
      <c r="N1090">
        <v>0</v>
      </c>
      <c r="O1090">
        <f>Tabelle13[[#This Row],[Roll]]-+Tabelle13[[#This Row],[Pitch]]</f>
        <v>-17.007800000000003</v>
      </c>
      <c r="P1090">
        <f>SQRT(Tabelle13[[#This Row],[X]]^2 + Tabelle13[[#This Row],[Y]]^2 +Tabelle13[[#This Row],[Z]]^2)</f>
        <v>406.24590153611399</v>
      </c>
      <c r="Q1090">
        <v>-249.52</v>
      </c>
      <c r="R1090">
        <v>19.236499999999999</v>
      </c>
      <c r="S1090">
        <v>-153.66900000000001</v>
      </c>
      <c r="T1090">
        <v>89.169300000000007</v>
      </c>
      <c r="U1090">
        <v>-28.827200000000001</v>
      </c>
      <c r="V1090">
        <v>-11.8194</v>
      </c>
    </row>
    <row r="1091" spans="1:22">
      <c r="A1091">
        <v>22510</v>
      </c>
      <c r="B1091">
        <v>0</v>
      </c>
      <c r="C1091">
        <v>121.53700000000001</v>
      </c>
      <c r="D1091">
        <v>-56.506700000000002</v>
      </c>
      <c r="E1091">
        <v>-383.49900000000002</v>
      </c>
      <c r="F1091">
        <v>-90.830699999999993</v>
      </c>
      <c r="G1091">
        <v>28.827200000000001</v>
      </c>
      <c r="H1091">
        <v>11.8194</v>
      </c>
      <c r="I1091" t="e">
        <f>IF(AND(Tabelle13[[#This Row],[AreaPx]]&gt;0,NOT(Tabelle13[[#This Row],[AreaPx]]="inf")),Tabelle13[[#This Row],[AreaPx]], NA())</f>
        <v>#N/A</v>
      </c>
      <c r="J1091">
        <v>0</v>
      </c>
      <c r="K1091">
        <v>0</v>
      </c>
      <c r="L1091">
        <v>0</v>
      </c>
      <c r="M1091">
        <v>20.2013</v>
      </c>
      <c r="N1091">
        <v>0</v>
      </c>
      <c r="O1091">
        <f>Tabelle13[[#This Row],[Roll]]-+Tabelle13[[#This Row],[Pitch]]</f>
        <v>-17.007800000000003</v>
      </c>
      <c r="P1091">
        <f>SQRT(Tabelle13[[#This Row],[X]]^2 + Tabelle13[[#This Row],[Y]]^2 +Tabelle13[[#This Row],[Z]]^2)</f>
        <v>406.24590153611399</v>
      </c>
      <c r="Q1091">
        <v>-249.52</v>
      </c>
      <c r="R1091">
        <v>19.236499999999999</v>
      </c>
      <c r="S1091">
        <v>-153.66900000000001</v>
      </c>
      <c r="T1091">
        <v>89.169300000000007</v>
      </c>
      <c r="U1091">
        <v>-28.827200000000001</v>
      </c>
      <c r="V1091">
        <v>-11.8194</v>
      </c>
    </row>
    <row r="1092" spans="1:22">
      <c r="A1092">
        <v>22537</v>
      </c>
      <c r="B1092">
        <v>0</v>
      </c>
      <c r="C1092">
        <v>121.53700000000001</v>
      </c>
      <c r="D1092">
        <v>-56.506700000000002</v>
      </c>
      <c r="E1092">
        <v>-383.49900000000002</v>
      </c>
      <c r="F1092">
        <v>-90.830699999999993</v>
      </c>
      <c r="G1092">
        <v>28.827200000000001</v>
      </c>
      <c r="H1092">
        <v>11.8194</v>
      </c>
      <c r="I1092" t="e">
        <f>IF(AND(Tabelle13[[#This Row],[AreaPx]]&gt;0,NOT(Tabelle13[[#This Row],[AreaPx]]="inf")),Tabelle13[[#This Row],[AreaPx]], NA())</f>
        <v>#N/A</v>
      </c>
      <c r="J1092">
        <v>0</v>
      </c>
      <c r="K1092">
        <v>0</v>
      </c>
      <c r="L1092">
        <v>0</v>
      </c>
      <c r="M1092">
        <v>20.2013</v>
      </c>
      <c r="N1092">
        <v>0</v>
      </c>
      <c r="O1092">
        <f>Tabelle13[[#This Row],[Roll]]-+Tabelle13[[#This Row],[Pitch]]</f>
        <v>-17.007800000000003</v>
      </c>
      <c r="P1092">
        <f>SQRT(Tabelle13[[#This Row],[X]]^2 + Tabelle13[[#This Row],[Y]]^2 +Tabelle13[[#This Row],[Z]]^2)</f>
        <v>406.24590153611399</v>
      </c>
      <c r="Q1092">
        <v>-249.52</v>
      </c>
      <c r="R1092">
        <v>19.236499999999999</v>
      </c>
      <c r="S1092">
        <v>-153.66900000000001</v>
      </c>
      <c r="T1092">
        <v>89.169300000000007</v>
      </c>
      <c r="U1092">
        <v>-28.827200000000001</v>
      </c>
      <c r="V1092">
        <v>-11.8194</v>
      </c>
    </row>
    <row r="1093" spans="1:22">
      <c r="A1093">
        <v>22547</v>
      </c>
      <c r="B1093">
        <v>0</v>
      </c>
      <c r="C1093">
        <v>121.53700000000001</v>
      </c>
      <c r="D1093">
        <v>-56.506700000000002</v>
      </c>
      <c r="E1093">
        <v>-383.49900000000002</v>
      </c>
      <c r="F1093">
        <v>-90.830699999999993</v>
      </c>
      <c r="G1093">
        <v>28.827200000000001</v>
      </c>
      <c r="H1093">
        <v>11.8194</v>
      </c>
      <c r="I1093" t="e">
        <f>IF(AND(Tabelle13[[#This Row],[AreaPx]]&gt;0,NOT(Tabelle13[[#This Row],[AreaPx]]="inf")),Tabelle13[[#This Row],[AreaPx]], NA())</f>
        <v>#N/A</v>
      </c>
      <c r="J1093">
        <v>0</v>
      </c>
      <c r="K1093">
        <v>0</v>
      </c>
      <c r="L1093">
        <v>0</v>
      </c>
      <c r="M1093">
        <v>20.2013</v>
      </c>
      <c r="N1093">
        <v>0</v>
      </c>
      <c r="O1093">
        <f>Tabelle13[[#This Row],[Roll]]-+Tabelle13[[#This Row],[Pitch]]</f>
        <v>-17.007800000000003</v>
      </c>
      <c r="P1093">
        <f>SQRT(Tabelle13[[#This Row],[X]]^2 + Tabelle13[[#This Row],[Y]]^2 +Tabelle13[[#This Row],[Z]]^2)</f>
        <v>406.24590153611399</v>
      </c>
      <c r="Q1093">
        <v>-249.52</v>
      </c>
      <c r="R1093">
        <v>19.236499999999999</v>
      </c>
      <c r="S1093">
        <v>-153.66900000000001</v>
      </c>
      <c r="T1093">
        <v>89.169300000000007</v>
      </c>
      <c r="U1093">
        <v>-28.827200000000001</v>
      </c>
      <c r="V1093">
        <v>-11.8194</v>
      </c>
    </row>
    <row r="1094" spans="1:22">
      <c r="A1094">
        <v>22573</v>
      </c>
      <c r="B1094">
        <v>0</v>
      </c>
      <c r="C1094">
        <v>121.53700000000001</v>
      </c>
      <c r="D1094">
        <v>-56.506700000000002</v>
      </c>
      <c r="E1094">
        <v>-383.49900000000002</v>
      </c>
      <c r="F1094">
        <v>-90.830699999999993</v>
      </c>
      <c r="G1094">
        <v>28.827200000000001</v>
      </c>
      <c r="H1094">
        <v>11.8194</v>
      </c>
      <c r="I1094" t="e">
        <f>IF(AND(Tabelle13[[#This Row],[AreaPx]]&gt;0,NOT(Tabelle13[[#This Row],[AreaPx]]="inf")),Tabelle13[[#This Row],[AreaPx]], NA())</f>
        <v>#N/A</v>
      </c>
      <c r="J1094">
        <v>0</v>
      </c>
      <c r="K1094">
        <v>0</v>
      </c>
      <c r="L1094">
        <v>0</v>
      </c>
      <c r="M1094">
        <v>20.2013</v>
      </c>
      <c r="N1094">
        <v>0</v>
      </c>
      <c r="O1094">
        <f>Tabelle13[[#This Row],[Roll]]-+Tabelle13[[#This Row],[Pitch]]</f>
        <v>-17.007800000000003</v>
      </c>
      <c r="P1094">
        <f>SQRT(Tabelle13[[#This Row],[X]]^2 + Tabelle13[[#This Row],[Y]]^2 +Tabelle13[[#This Row],[Z]]^2)</f>
        <v>406.24590153611399</v>
      </c>
      <c r="Q1094">
        <v>-249.52</v>
      </c>
      <c r="R1094">
        <v>19.236499999999999</v>
      </c>
      <c r="S1094">
        <v>-153.66900000000001</v>
      </c>
      <c r="T1094">
        <v>89.169300000000007</v>
      </c>
      <c r="U1094">
        <v>-28.827200000000001</v>
      </c>
      <c r="V1094">
        <v>-11.8194</v>
      </c>
    </row>
    <row r="1095" spans="1:22">
      <c r="A1095">
        <v>22594</v>
      </c>
      <c r="B1095">
        <v>0</v>
      </c>
      <c r="C1095">
        <v>121.53700000000001</v>
      </c>
      <c r="D1095">
        <v>-56.506700000000002</v>
      </c>
      <c r="E1095">
        <v>-383.49900000000002</v>
      </c>
      <c r="F1095">
        <v>-90.830699999999993</v>
      </c>
      <c r="G1095">
        <v>28.827200000000001</v>
      </c>
      <c r="H1095">
        <v>11.8194</v>
      </c>
      <c r="I1095" t="e">
        <f>IF(AND(Tabelle13[[#This Row],[AreaPx]]&gt;0,NOT(Tabelle13[[#This Row],[AreaPx]]="inf")),Tabelle13[[#This Row],[AreaPx]], NA())</f>
        <v>#N/A</v>
      </c>
      <c r="J1095">
        <v>0</v>
      </c>
      <c r="K1095">
        <v>0</v>
      </c>
      <c r="L1095">
        <v>0</v>
      </c>
      <c r="M1095">
        <v>20.2013</v>
      </c>
      <c r="N1095">
        <v>0</v>
      </c>
      <c r="O1095">
        <f>Tabelle13[[#This Row],[Roll]]-+Tabelle13[[#This Row],[Pitch]]</f>
        <v>-17.007800000000003</v>
      </c>
      <c r="P1095">
        <f>SQRT(Tabelle13[[#This Row],[X]]^2 + Tabelle13[[#This Row],[Y]]^2 +Tabelle13[[#This Row],[Z]]^2)</f>
        <v>406.24590153611399</v>
      </c>
      <c r="Q1095">
        <v>-249.52</v>
      </c>
      <c r="R1095">
        <v>19.236499999999999</v>
      </c>
      <c r="S1095">
        <v>-153.66900000000001</v>
      </c>
      <c r="T1095">
        <v>89.169300000000007</v>
      </c>
      <c r="U1095">
        <v>-28.827200000000001</v>
      </c>
      <c r="V1095">
        <v>-11.8194</v>
      </c>
    </row>
    <row r="1096" spans="1:22">
      <c r="A1096">
        <v>22605</v>
      </c>
      <c r="B1096">
        <v>0</v>
      </c>
      <c r="C1096">
        <v>121.53700000000001</v>
      </c>
      <c r="D1096">
        <v>-56.506700000000002</v>
      </c>
      <c r="E1096">
        <v>-383.49900000000002</v>
      </c>
      <c r="F1096">
        <v>-90.830699999999993</v>
      </c>
      <c r="G1096">
        <v>28.827200000000001</v>
      </c>
      <c r="H1096">
        <v>11.8194</v>
      </c>
      <c r="I1096" t="e">
        <f>IF(AND(Tabelle13[[#This Row],[AreaPx]]&gt;0,NOT(Tabelle13[[#This Row],[AreaPx]]="inf")),Tabelle13[[#This Row],[AreaPx]], NA())</f>
        <v>#N/A</v>
      </c>
      <c r="J1096">
        <v>0</v>
      </c>
      <c r="K1096">
        <v>0</v>
      </c>
      <c r="L1096">
        <v>0</v>
      </c>
      <c r="M1096">
        <v>20.2013</v>
      </c>
      <c r="N1096">
        <v>0</v>
      </c>
      <c r="O1096">
        <f>Tabelle13[[#This Row],[Roll]]-+Tabelle13[[#This Row],[Pitch]]</f>
        <v>-17.007800000000003</v>
      </c>
      <c r="P1096">
        <f>SQRT(Tabelle13[[#This Row],[X]]^2 + Tabelle13[[#This Row],[Y]]^2 +Tabelle13[[#This Row],[Z]]^2)</f>
        <v>406.24590153611399</v>
      </c>
      <c r="Q1096">
        <v>-249.52</v>
      </c>
      <c r="R1096">
        <v>19.236499999999999</v>
      </c>
      <c r="S1096">
        <v>-153.66900000000001</v>
      </c>
      <c r="T1096">
        <v>89.169300000000007</v>
      </c>
      <c r="U1096">
        <v>-28.827200000000001</v>
      </c>
      <c r="V1096">
        <v>-11.8194</v>
      </c>
    </row>
    <row r="1097" spans="1:22">
      <c r="A1097">
        <v>22615</v>
      </c>
      <c r="B1097">
        <v>0</v>
      </c>
      <c r="C1097">
        <v>121.53700000000001</v>
      </c>
      <c r="D1097">
        <v>-56.506700000000002</v>
      </c>
      <c r="E1097">
        <v>-383.49900000000002</v>
      </c>
      <c r="F1097">
        <v>-90.830699999999993</v>
      </c>
      <c r="G1097">
        <v>28.827200000000001</v>
      </c>
      <c r="H1097">
        <v>11.8194</v>
      </c>
      <c r="I1097" t="e">
        <f>IF(AND(Tabelle13[[#This Row],[AreaPx]]&gt;0,NOT(Tabelle13[[#This Row],[AreaPx]]="inf")),Tabelle13[[#This Row],[AreaPx]], NA())</f>
        <v>#N/A</v>
      </c>
      <c r="J1097">
        <v>0</v>
      </c>
      <c r="K1097">
        <v>0</v>
      </c>
      <c r="L1097">
        <v>0</v>
      </c>
      <c r="M1097">
        <v>20.2013</v>
      </c>
      <c r="N1097">
        <v>0</v>
      </c>
      <c r="O1097">
        <f>Tabelle13[[#This Row],[Roll]]-+Tabelle13[[#This Row],[Pitch]]</f>
        <v>-17.007800000000003</v>
      </c>
      <c r="P1097">
        <f>SQRT(Tabelle13[[#This Row],[X]]^2 + Tabelle13[[#This Row],[Y]]^2 +Tabelle13[[#This Row],[Z]]^2)</f>
        <v>406.24590153611399</v>
      </c>
      <c r="Q1097">
        <v>-249.52</v>
      </c>
      <c r="R1097">
        <v>19.236499999999999</v>
      </c>
      <c r="S1097">
        <v>-153.66900000000001</v>
      </c>
      <c r="T1097">
        <v>89.169300000000007</v>
      </c>
      <c r="U1097">
        <v>-28.827200000000001</v>
      </c>
      <c r="V1097">
        <v>-11.8194</v>
      </c>
    </row>
    <row r="1098" spans="1:22">
      <c r="A1098">
        <v>22640</v>
      </c>
      <c r="B1098">
        <v>0</v>
      </c>
      <c r="C1098">
        <v>121.53700000000001</v>
      </c>
      <c r="D1098">
        <v>-56.506700000000002</v>
      </c>
      <c r="E1098">
        <v>-383.49900000000002</v>
      </c>
      <c r="F1098">
        <v>-90.830699999999993</v>
      </c>
      <c r="G1098">
        <v>28.827200000000001</v>
      </c>
      <c r="H1098">
        <v>11.8194</v>
      </c>
      <c r="I1098" t="e">
        <f>IF(AND(Tabelle13[[#This Row],[AreaPx]]&gt;0,NOT(Tabelle13[[#This Row],[AreaPx]]="inf")),Tabelle13[[#This Row],[AreaPx]], NA())</f>
        <v>#N/A</v>
      </c>
      <c r="J1098">
        <v>0</v>
      </c>
      <c r="K1098">
        <v>0</v>
      </c>
      <c r="L1098">
        <v>0</v>
      </c>
      <c r="M1098">
        <v>20.2013</v>
      </c>
      <c r="N1098">
        <v>0</v>
      </c>
      <c r="O1098">
        <f>Tabelle13[[#This Row],[Roll]]-+Tabelle13[[#This Row],[Pitch]]</f>
        <v>-17.007800000000003</v>
      </c>
      <c r="P1098">
        <f>SQRT(Tabelle13[[#This Row],[X]]^2 + Tabelle13[[#This Row],[Y]]^2 +Tabelle13[[#This Row],[Z]]^2)</f>
        <v>406.24590153611399</v>
      </c>
      <c r="Q1098">
        <v>-249.52</v>
      </c>
      <c r="R1098">
        <v>19.236499999999999</v>
      </c>
      <c r="S1098">
        <v>-153.66900000000001</v>
      </c>
      <c r="T1098">
        <v>89.169300000000007</v>
      </c>
      <c r="U1098">
        <v>-28.827200000000001</v>
      </c>
      <c r="V1098">
        <v>-11.8194</v>
      </c>
    </row>
    <row r="1099" spans="1:22">
      <c r="A1099">
        <v>22657</v>
      </c>
      <c r="B1099">
        <v>0</v>
      </c>
      <c r="C1099">
        <v>121.53700000000001</v>
      </c>
      <c r="D1099">
        <v>-56.506700000000002</v>
      </c>
      <c r="E1099">
        <v>-383.49900000000002</v>
      </c>
      <c r="F1099">
        <v>-90.830699999999993</v>
      </c>
      <c r="G1099">
        <v>28.827200000000001</v>
      </c>
      <c r="H1099">
        <v>11.8194</v>
      </c>
      <c r="I1099" t="e">
        <f>IF(AND(Tabelle13[[#This Row],[AreaPx]]&gt;0,NOT(Tabelle13[[#This Row],[AreaPx]]="inf")),Tabelle13[[#This Row],[AreaPx]], NA())</f>
        <v>#N/A</v>
      </c>
      <c r="J1099">
        <v>0</v>
      </c>
      <c r="K1099">
        <v>0</v>
      </c>
      <c r="L1099">
        <v>0</v>
      </c>
      <c r="M1099">
        <v>20.2013</v>
      </c>
      <c r="N1099">
        <v>0</v>
      </c>
      <c r="O1099">
        <f>Tabelle13[[#This Row],[Roll]]-+Tabelle13[[#This Row],[Pitch]]</f>
        <v>-17.007800000000003</v>
      </c>
      <c r="P1099">
        <f>SQRT(Tabelle13[[#This Row],[X]]^2 + Tabelle13[[#This Row],[Y]]^2 +Tabelle13[[#This Row],[Z]]^2)</f>
        <v>406.24590153611399</v>
      </c>
      <c r="Q1099">
        <v>-249.52</v>
      </c>
      <c r="R1099">
        <v>19.236499999999999</v>
      </c>
      <c r="S1099">
        <v>-153.66900000000001</v>
      </c>
      <c r="T1099">
        <v>89.169300000000007</v>
      </c>
      <c r="U1099">
        <v>-28.827200000000001</v>
      </c>
      <c r="V1099">
        <v>-11.8194</v>
      </c>
    </row>
    <row r="1100" spans="1:22">
      <c r="A1100">
        <v>22670</v>
      </c>
      <c r="B1100">
        <v>0</v>
      </c>
      <c r="C1100">
        <v>121.53700000000001</v>
      </c>
      <c r="D1100">
        <v>-56.506700000000002</v>
      </c>
      <c r="E1100">
        <v>-383.49900000000002</v>
      </c>
      <c r="F1100">
        <v>-90.830699999999993</v>
      </c>
      <c r="G1100">
        <v>28.827200000000001</v>
      </c>
      <c r="H1100">
        <v>11.8194</v>
      </c>
      <c r="I1100" t="e">
        <f>IF(AND(Tabelle13[[#This Row],[AreaPx]]&gt;0,NOT(Tabelle13[[#This Row],[AreaPx]]="inf")),Tabelle13[[#This Row],[AreaPx]], NA())</f>
        <v>#N/A</v>
      </c>
      <c r="J1100">
        <v>0</v>
      </c>
      <c r="K1100">
        <v>0</v>
      </c>
      <c r="L1100">
        <v>0</v>
      </c>
      <c r="M1100">
        <v>20.2013</v>
      </c>
      <c r="N1100">
        <v>0</v>
      </c>
      <c r="O1100">
        <f>Tabelle13[[#This Row],[Roll]]-+Tabelle13[[#This Row],[Pitch]]</f>
        <v>-17.007800000000003</v>
      </c>
      <c r="P1100">
        <f>SQRT(Tabelle13[[#This Row],[X]]^2 + Tabelle13[[#This Row],[Y]]^2 +Tabelle13[[#This Row],[Z]]^2)</f>
        <v>406.24590153611399</v>
      </c>
      <c r="Q1100">
        <v>-249.52</v>
      </c>
      <c r="R1100">
        <v>19.236499999999999</v>
      </c>
      <c r="S1100">
        <v>-153.66900000000001</v>
      </c>
      <c r="T1100">
        <v>89.169300000000007</v>
      </c>
      <c r="U1100">
        <v>-28.827200000000001</v>
      </c>
      <c r="V1100">
        <v>-11.8194</v>
      </c>
    </row>
    <row r="1101" spans="1:22">
      <c r="A1101">
        <v>22677</v>
      </c>
      <c r="B1101">
        <v>0</v>
      </c>
      <c r="C1101">
        <v>121.53700000000001</v>
      </c>
      <c r="D1101">
        <v>-56.506700000000002</v>
      </c>
      <c r="E1101">
        <v>-383.49900000000002</v>
      </c>
      <c r="F1101">
        <v>-90.830699999999993</v>
      </c>
      <c r="G1101">
        <v>28.827200000000001</v>
      </c>
      <c r="H1101">
        <v>11.8194</v>
      </c>
      <c r="I1101" t="e">
        <f>IF(AND(Tabelle13[[#This Row],[AreaPx]]&gt;0,NOT(Tabelle13[[#This Row],[AreaPx]]="inf")),Tabelle13[[#This Row],[AreaPx]], NA())</f>
        <v>#N/A</v>
      </c>
      <c r="J1101">
        <v>0</v>
      </c>
      <c r="K1101">
        <v>0</v>
      </c>
      <c r="L1101">
        <v>0</v>
      </c>
      <c r="M1101">
        <v>20.2013</v>
      </c>
      <c r="N1101">
        <v>0</v>
      </c>
      <c r="O1101">
        <f>Tabelle13[[#This Row],[Roll]]-+Tabelle13[[#This Row],[Pitch]]</f>
        <v>-17.007800000000003</v>
      </c>
      <c r="P1101">
        <f>SQRT(Tabelle13[[#This Row],[X]]^2 + Tabelle13[[#This Row],[Y]]^2 +Tabelle13[[#This Row],[Z]]^2)</f>
        <v>406.24590153611399</v>
      </c>
      <c r="Q1101">
        <v>-249.52</v>
      </c>
      <c r="R1101">
        <v>19.236499999999999</v>
      </c>
      <c r="S1101">
        <v>-153.66900000000001</v>
      </c>
      <c r="T1101">
        <v>89.169300000000007</v>
      </c>
      <c r="U1101">
        <v>-28.827200000000001</v>
      </c>
      <c r="V1101">
        <v>-11.8194</v>
      </c>
    </row>
    <row r="1102" spans="1:22">
      <c r="A1102">
        <v>22705</v>
      </c>
      <c r="B1102">
        <v>0</v>
      </c>
      <c r="C1102">
        <v>121.53700000000001</v>
      </c>
      <c r="D1102">
        <v>-56.506700000000002</v>
      </c>
      <c r="E1102">
        <v>-383.49900000000002</v>
      </c>
      <c r="F1102">
        <v>-90.830699999999993</v>
      </c>
      <c r="G1102">
        <v>28.827200000000001</v>
      </c>
      <c r="H1102">
        <v>11.8194</v>
      </c>
      <c r="I1102" t="e">
        <f>IF(AND(Tabelle13[[#This Row],[AreaPx]]&gt;0,NOT(Tabelle13[[#This Row],[AreaPx]]="inf")),Tabelle13[[#This Row],[AreaPx]], NA())</f>
        <v>#N/A</v>
      </c>
      <c r="J1102">
        <v>0</v>
      </c>
      <c r="K1102">
        <v>0</v>
      </c>
      <c r="L1102">
        <v>0</v>
      </c>
      <c r="M1102">
        <v>20.2013</v>
      </c>
      <c r="N1102">
        <v>0</v>
      </c>
      <c r="O1102">
        <f>Tabelle13[[#This Row],[Roll]]-+Tabelle13[[#This Row],[Pitch]]</f>
        <v>-17.007800000000003</v>
      </c>
      <c r="P1102">
        <f>SQRT(Tabelle13[[#This Row],[X]]^2 + Tabelle13[[#This Row],[Y]]^2 +Tabelle13[[#This Row],[Z]]^2)</f>
        <v>406.24590153611399</v>
      </c>
      <c r="Q1102">
        <v>-249.52</v>
      </c>
      <c r="R1102">
        <v>19.236499999999999</v>
      </c>
      <c r="S1102">
        <v>-153.66900000000001</v>
      </c>
      <c r="T1102">
        <v>89.169300000000007</v>
      </c>
      <c r="U1102">
        <v>-28.827200000000001</v>
      </c>
      <c r="V1102">
        <v>-11.8194</v>
      </c>
    </row>
    <row r="1103" spans="1:22">
      <c r="A1103">
        <v>22718</v>
      </c>
      <c r="B1103">
        <v>0</v>
      </c>
      <c r="C1103">
        <v>121.53700000000001</v>
      </c>
      <c r="D1103">
        <v>-56.506700000000002</v>
      </c>
      <c r="E1103">
        <v>-383.49900000000002</v>
      </c>
      <c r="F1103">
        <v>-90.830699999999993</v>
      </c>
      <c r="G1103">
        <v>28.827200000000001</v>
      </c>
      <c r="H1103">
        <v>11.8194</v>
      </c>
      <c r="I1103" t="e">
        <f>IF(AND(Tabelle13[[#This Row],[AreaPx]]&gt;0,NOT(Tabelle13[[#This Row],[AreaPx]]="inf")),Tabelle13[[#This Row],[AreaPx]], NA())</f>
        <v>#N/A</v>
      </c>
      <c r="J1103">
        <v>0</v>
      </c>
      <c r="K1103">
        <v>0</v>
      </c>
      <c r="L1103">
        <v>0</v>
      </c>
      <c r="M1103">
        <v>20.2013</v>
      </c>
      <c r="N1103">
        <v>0</v>
      </c>
      <c r="O1103">
        <f>Tabelle13[[#This Row],[Roll]]-+Tabelle13[[#This Row],[Pitch]]</f>
        <v>-17.007800000000003</v>
      </c>
      <c r="P1103">
        <f>SQRT(Tabelle13[[#This Row],[X]]^2 + Tabelle13[[#This Row],[Y]]^2 +Tabelle13[[#This Row],[Z]]^2)</f>
        <v>406.24590153611399</v>
      </c>
      <c r="Q1103">
        <v>-249.52</v>
      </c>
      <c r="R1103">
        <v>19.236499999999999</v>
      </c>
      <c r="S1103">
        <v>-153.66900000000001</v>
      </c>
      <c r="T1103">
        <v>89.169300000000007</v>
      </c>
      <c r="U1103">
        <v>-28.827200000000001</v>
      </c>
      <c r="V1103">
        <v>-11.8194</v>
      </c>
    </row>
    <row r="1104" spans="1:22">
      <c r="A1104">
        <v>22743</v>
      </c>
      <c r="B1104">
        <v>0</v>
      </c>
      <c r="C1104">
        <v>121.53700000000001</v>
      </c>
      <c r="D1104">
        <v>-56.506700000000002</v>
      </c>
      <c r="E1104">
        <v>-383.49900000000002</v>
      </c>
      <c r="F1104">
        <v>-90.830699999999993</v>
      </c>
      <c r="G1104">
        <v>28.827200000000001</v>
      </c>
      <c r="H1104">
        <v>11.8194</v>
      </c>
      <c r="I1104" t="e">
        <f>IF(AND(Tabelle13[[#This Row],[AreaPx]]&gt;0,NOT(Tabelle13[[#This Row],[AreaPx]]="inf")),Tabelle13[[#This Row],[AreaPx]], NA())</f>
        <v>#N/A</v>
      </c>
      <c r="J1104">
        <v>0</v>
      </c>
      <c r="K1104">
        <v>0</v>
      </c>
      <c r="L1104">
        <v>0</v>
      </c>
      <c r="M1104">
        <v>20.2013</v>
      </c>
      <c r="N1104">
        <v>0</v>
      </c>
      <c r="O1104">
        <f>Tabelle13[[#This Row],[Roll]]-+Tabelle13[[#This Row],[Pitch]]</f>
        <v>-17.007800000000003</v>
      </c>
      <c r="P1104">
        <f>SQRT(Tabelle13[[#This Row],[X]]^2 + Tabelle13[[#This Row],[Y]]^2 +Tabelle13[[#This Row],[Z]]^2)</f>
        <v>406.24590153611399</v>
      </c>
      <c r="Q1104">
        <v>-249.52</v>
      </c>
      <c r="R1104">
        <v>19.236499999999999</v>
      </c>
      <c r="S1104">
        <v>-153.66900000000001</v>
      </c>
      <c r="T1104">
        <v>89.169300000000007</v>
      </c>
      <c r="U1104">
        <v>-28.827200000000001</v>
      </c>
      <c r="V1104">
        <v>-11.8194</v>
      </c>
    </row>
    <row r="1105" spans="1:22">
      <c r="A1105">
        <v>22768</v>
      </c>
      <c r="B1105">
        <v>0</v>
      </c>
      <c r="C1105">
        <v>121.53700000000001</v>
      </c>
      <c r="D1105">
        <v>-56.506700000000002</v>
      </c>
      <c r="E1105">
        <v>-383.49900000000002</v>
      </c>
      <c r="F1105">
        <v>-90.830699999999993</v>
      </c>
      <c r="G1105">
        <v>28.827200000000001</v>
      </c>
      <c r="H1105">
        <v>11.8194</v>
      </c>
      <c r="I1105" t="e">
        <f>IF(AND(Tabelle13[[#This Row],[AreaPx]]&gt;0,NOT(Tabelle13[[#This Row],[AreaPx]]="inf")),Tabelle13[[#This Row],[AreaPx]], NA())</f>
        <v>#N/A</v>
      </c>
      <c r="J1105">
        <v>0</v>
      </c>
      <c r="K1105">
        <v>0</v>
      </c>
      <c r="L1105">
        <v>0</v>
      </c>
      <c r="M1105">
        <v>20.2013</v>
      </c>
      <c r="N1105">
        <v>0</v>
      </c>
      <c r="O1105">
        <f>Tabelle13[[#This Row],[Roll]]-+Tabelle13[[#This Row],[Pitch]]</f>
        <v>-17.007800000000003</v>
      </c>
      <c r="P1105">
        <f>SQRT(Tabelle13[[#This Row],[X]]^2 + Tabelle13[[#This Row],[Y]]^2 +Tabelle13[[#This Row],[Z]]^2)</f>
        <v>406.24590153611399</v>
      </c>
      <c r="Q1105">
        <v>-249.52</v>
      </c>
      <c r="R1105">
        <v>19.236499999999999</v>
      </c>
      <c r="S1105">
        <v>-153.66900000000001</v>
      </c>
      <c r="T1105">
        <v>89.169300000000007</v>
      </c>
      <c r="U1105">
        <v>-28.827200000000001</v>
      </c>
      <c r="V1105">
        <v>-11.8194</v>
      </c>
    </row>
    <row r="1106" spans="1:22">
      <c r="A1106">
        <v>22785</v>
      </c>
      <c r="B1106">
        <v>0</v>
      </c>
      <c r="C1106">
        <v>121.53700000000001</v>
      </c>
      <c r="D1106">
        <v>-56.506700000000002</v>
      </c>
      <c r="E1106">
        <v>-383.49900000000002</v>
      </c>
      <c r="F1106">
        <v>-90.830699999999993</v>
      </c>
      <c r="G1106">
        <v>28.827200000000001</v>
      </c>
      <c r="H1106">
        <v>11.8194</v>
      </c>
      <c r="I1106" t="e">
        <f>IF(AND(Tabelle13[[#This Row],[AreaPx]]&gt;0,NOT(Tabelle13[[#This Row],[AreaPx]]="inf")),Tabelle13[[#This Row],[AreaPx]], NA())</f>
        <v>#N/A</v>
      </c>
      <c r="J1106">
        <v>0</v>
      </c>
      <c r="K1106">
        <v>0</v>
      </c>
      <c r="L1106">
        <v>0</v>
      </c>
      <c r="M1106">
        <v>20.2013</v>
      </c>
      <c r="N1106">
        <v>0</v>
      </c>
      <c r="O1106">
        <f>Tabelle13[[#This Row],[Roll]]-+Tabelle13[[#This Row],[Pitch]]</f>
        <v>-17.007800000000003</v>
      </c>
      <c r="P1106">
        <f>SQRT(Tabelle13[[#This Row],[X]]^2 + Tabelle13[[#This Row],[Y]]^2 +Tabelle13[[#This Row],[Z]]^2)</f>
        <v>406.24590153611399</v>
      </c>
      <c r="Q1106">
        <v>-249.52</v>
      </c>
      <c r="R1106">
        <v>19.236499999999999</v>
      </c>
      <c r="S1106">
        <v>-153.66900000000001</v>
      </c>
      <c r="T1106">
        <v>89.169300000000007</v>
      </c>
      <c r="U1106">
        <v>-28.827200000000001</v>
      </c>
      <c r="V1106">
        <v>-11.8194</v>
      </c>
    </row>
    <row r="1107" spans="1:22">
      <c r="A1107">
        <v>22812</v>
      </c>
      <c r="B1107">
        <v>0</v>
      </c>
      <c r="C1107">
        <v>121.53700000000001</v>
      </c>
      <c r="D1107">
        <v>-56.506700000000002</v>
      </c>
      <c r="E1107">
        <v>-383.49900000000002</v>
      </c>
      <c r="F1107">
        <v>-90.830699999999993</v>
      </c>
      <c r="G1107">
        <v>28.827200000000001</v>
      </c>
      <c r="H1107">
        <v>11.8194</v>
      </c>
      <c r="I1107" t="e">
        <f>IF(AND(Tabelle13[[#This Row],[AreaPx]]&gt;0,NOT(Tabelle13[[#This Row],[AreaPx]]="inf")),Tabelle13[[#This Row],[AreaPx]], NA())</f>
        <v>#N/A</v>
      </c>
      <c r="J1107">
        <v>0</v>
      </c>
      <c r="K1107">
        <v>0</v>
      </c>
      <c r="L1107">
        <v>0</v>
      </c>
      <c r="M1107">
        <v>20.2013</v>
      </c>
      <c r="N1107">
        <v>0</v>
      </c>
      <c r="O1107">
        <f>Tabelle13[[#This Row],[Roll]]-+Tabelle13[[#This Row],[Pitch]]</f>
        <v>-17.007800000000003</v>
      </c>
      <c r="P1107">
        <f>SQRT(Tabelle13[[#This Row],[X]]^2 + Tabelle13[[#This Row],[Y]]^2 +Tabelle13[[#This Row],[Z]]^2)</f>
        <v>406.24590153611399</v>
      </c>
      <c r="Q1107">
        <v>-249.52</v>
      </c>
      <c r="R1107">
        <v>19.236499999999999</v>
      </c>
      <c r="S1107">
        <v>-153.66900000000001</v>
      </c>
      <c r="T1107">
        <v>89.169300000000007</v>
      </c>
      <c r="U1107">
        <v>-28.827200000000001</v>
      </c>
      <c r="V1107">
        <v>-11.8194</v>
      </c>
    </row>
    <row r="1108" spans="1:22">
      <c r="A1108">
        <v>22837</v>
      </c>
      <c r="B1108">
        <v>0</v>
      </c>
      <c r="C1108">
        <v>121.53700000000001</v>
      </c>
      <c r="D1108">
        <v>-56.506700000000002</v>
      </c>
      <c r="E1108">
        <v>-383.49900000000002</v>
      </c>
      <c r="F1108">
        <v>-90.830699999999993</v>
      </c>
      <c r="G1108">
        <v>28.827200000000001</v>
      </c>
      <c r="H1108">
        <v>11.8194</v>
      </c>
      <c r="I1108" t="e">
        <f>IF(AND(Tabelle13[[#This Row],[AreaPx]]&gt;0,NOT(Tabelle13[[#This Row],[AreaPx]]="inf")),Tabelle13[[#This Row],[AreaPx]], NA())</f>
        <v>#N/A</v>
      </c>
      <c r="J1108">
        <v>0</v>
      </c>
      <c r="K1108">
        <v>0</v>
      </c>
      <c r="L1108">
        <v>0</v>
      </c>
      <c r="M1108">
        <v>20.2013</v>
      </c>
      <c r="N1108">
        <v>0</v>
      </c>
      <c r="O1108">
        <f>Tabelle13[[#This Row],[Roll]]-+Tabelle13[[#This Row],[Pitch]]</f>
        <v>-17.007800000000003</v>
      </c>
      <c r="P1108">
        <f>SQRT(Tabelle13[[#This Row],[X]]^2 + Tabelle13[[#This Row],[Y]]^2 +Tabelle13[[#This Row],[Z]]^2)</f>
        <v>406.24590153611399</v>
      </c>
      <c r="Q1108">
        <v>-249.52</v>
      </c>
      <c r="R1108">
        <v>19.236499999999999</v>
      </c>
      <c r="S1108">
        <v>-153.66900000000001</v>
      </c>
      <c r="T1108">
        <v>89.169300000000007</v>
      </c>
      <c r="U1108">
        <v>-28.827200000000001</v>
      </c>
      <c r="V1108">
        <v>-11.8194</v>
      </c>
    </row>
    <row r="1109" spans="1:22">
      <c r="A1109">
        <v>22851</v>
      </c>
      <c r="B1109">
        <v>0</v>
      </c>
      <c r="C1109">
        <v>121.53700000000001</v>
      </c>
      <c r="D1109">
        <v>-56.506700000000002</v>
      </c>
      <c r="E1109">
        <v>-383.49900000000002</v>
      </c>
      <c r="F1109">
        <v>-90.830699999999993</v>
      </c>
      <c r="G1109">
        <v>28.827200000000001</v>
      </c>
      <c r="H1109">
        <v>11.8194</v>
      </c>
      <c r="I1109" t="e">
        <f>IF(AND(Tabelle13[[#This Row],[AreaPx]]&gt;0,NOT(Tabelle13[[#This Row],[AreaPx]]="inf")),Tabelle13[[#This Row],[AreaPx]], NA())</f>
        <v>#N/A</v>
      </c>
      <c r="J1109">
        <v>0</v>
      </c>
      <c r="K1109">
        <v>0</v>
      </c>
      <c r="L1109">
        <v>0</v>
      </c>
      <c r="M1109">
        <v>20.2013</v>
      </c>
      <c r="N1109">
        <v>0</v>
      </c>
      <c r="O1109">
        <f>Tabelle13[[#This Row],[Roll]]-+Tabelle13[[#This Row],[Pitch]]</f>
        <v>-17.007800000000003</v>
      </c>
      <c r="P1109">
        <f>SQRT(Tabelle13[[#This Row],[X]]^2 + Tabelle13[[#This Row],[Y]]^2 +Tabelle13[[#This Row],[Z]]^2)</f>
        <v>406.24590153611399</v>
      </c>
      <c r="Q1109">
        <v>-249.52</v>
      </c>
      <c r="R1109">
        <v>19.236499999999999</v>
      </c>
      <c r="S1109">
        <v>-153.66900000000001</v>
      </c>
      <c r="T1109">
        <v>89.169300000000007</v>
      </c>
      <c r="U1109">
        <v>-28.827200000000001</v>
      </c>
      <c r="V1109">
        <v>-11.8194</v>
      </c>
    </row>
    <row r="1110" spans="1:22">
      <c r="A1110">
        <v>22877</v>
      </c>
      <c r="B1110">
        <v>0</v>
      </c>
      <c r="C1110">
        <v>121.53700000000001</v>
      </c>
      <c r="D1110">
        <v>-56.506700000000002</v>
      </c>
      <c r="E1110">
        <v>-383.49900000000002</v>
      </c>
      <c r="F1110">
        <v>-90.830699999999993</v>
      </c>
      <c r="G1110">
        <v>28.827200000000001</v>
      </c>
      <c r="H1110">
        <v>11.8194</v>
      </c>
      <c r="I1110" t="e">
        <f>IF(AND(Tabelle13[[#This Row],[AreaPx]]&gt;0,NOT(Tabelle13[[#This Row],[AreaPx]]="inf")),Tabelle13[[#This Row],[AreaPx]], NA())</f>
        <v>#N/A</v>
      </c>
      <c r="J1110">
        <v>0</v>
      </c>
      <c r="K1110">
        <v>0</v>
      </c>
      <c r="L1110">
        <v>0</v>
      </c>
      <c r="M1110">
        <v>20.2013</v>
      </c>
      <c r="N1110">
        <v>0</v>
      </c>
      <c r="O1110">
        <f>Tabelle13[[#This Row],[Roll]]-+Tabelle13[[#This Row],[Pitch]]</f>
        <v>-17.007800000000003</v>
      </c>
      <c r="P1110">
        <f>SQRT(Tabelle13[[#This Row],[X]]^2 + Tabelle13[[#This Row],[Y]]^2 +Tabelle13[[#This Row],[Z]]^2)</f>
        <v>406.24590153611399</v>
      </c>
      <c r="Q1110">
        <v>-249.52</v>
      </c>
      <c r="R1110">
        <v>19.236499999999999</v>
      </c>
      <c r="S1110">
        <v>-153.66900000000001</v>
      </c>
      <c r="T1110">
        <v>89.169300000000007</v>
      </c>
      <c r="U1110">
        <v>-28.827200000000001</v>
      </c>
      <c r="V1110">
        <v>-11.8194</v>
      </c>
    </row>
    <row r="1111" spans="1:22">
      <c r="A1111">
        <v>22898</v>
      </c>
      <c r="B1111">
        <v>0</v>
      </c>
      <c r="C1111">
        <v>121.53700000000001</v>
      </c>
      <c r="D1111">
        <v>-56.506700000000002</v>
      </c>
      <c r="E1111">
        <v>-383.49900000000002</v>
      </c>
      <c r="F1111">
        <v>-90.830699999999993</v>
      </c>
      <c r="G1111">
        <v>28.827200000000001</v>
      </c>
      <c r="H1111">
        <v>11.8194</v>
      </c>
      <c r="I1111" t="e">
        <f>IF(AND(Tabelle13[[#This Row],[AreaPx]]&gt;0,NOT(Tabelle13[[#This Row],[AreaPx]]="inf")),Tabelle13[[#This Row],[AreaPx]], NA())</f>
        <v>#N/A</v>
      </c>
      <c r="J1111">
        <v>0</v>
      </c>
      <c r="K1111">
        <v>0</v>
      </c>
      <c r="L1111">
        <v>0</v>
      </c>
      <c r="M1111">
        <v>20.2013</v>
      </c>
      <c r="N1111">
        <v>0</v>
      </c>
      <c r="O1111">
        <f>Tabelle13[[#This Row],[Roll]]-+Tabelle13[[#This Row],[Pitch]]</f>
        <v>-17.007800000000003</v>
      </c>
      <c r="P1111">
        <f>SQRT(Tabelle13[[#This Row],[X]]^2 + Tabelle13[[#This Row],[Y]]^2 +Tabelle13[[#This Row],[Z]]^2)</f>
        <v>406.24590153611399</v>
      </c>
      <c r="Q1111">
        <v>-249.52</v>
      </c>
      <c r="R1111">
        <v>19.236499999999999</v>
      </c>
      <c r="S1111">
        <v>-153.66900000000001</v>
      </c>
      <c r="T1111">
        <v>89.169300000000007</v>
      </c>
      <c r="U1111">
        <v>-28.827200000000001</v>
      </c>
      <c r="V1111">
        <v>-11.8194</v>
      </c>
    </row>
    <row r="1112" spans="1:22">
      <c r="A1112">
        <v>22910</v>
      </c>
      <c r="B1112">
        <v>0</v>
      </c>
      <c r="C1112">
        <v>121.53700000000001</v>
      </c>
      <c r="D1112">
        <v>-56.506700000000002</v>
      </c>
      <c r="E1112">
        <v>-383.49900000000002</v>
      </c>
      <c r="F1112">
        <v>-90.830699999999993</v>
      </c>
      <c r="G1112">
        <v>28.827200000000001</v>
      </c>
      <c r="H1112">
        <v>11.8194</v>
      </c>
      <c r="I1112" t="e">
        <f>IF(AND(Tabelle13[[#This Row],[AreaPx]]&gt;0,NOT(Tabelle13[[#This Row],[AreaPx]]="inf")),Tabelle13[[#This Row],[AreaPx]], NA())</f>
        <v>#N/A</v>
      </c>
      <c r="J1112">
        <v>0</v>
      </c>
      <c r="K1112">
        <v>0</v>
      </c>
      <c r="L1112">
        <v>0</v>
      </c>
      <c r="M1112">
        <v>20.2013</v>
      </c>
      <c r="N1112">
        <v>0</v>
      </c>
      <c r="O1112">
        <f>Tabelle13[[#This Row],[Roll]]-+Tabelle13[[#This Row],[Pitch]]</f>
        <v>-17.007800000000003</v>
      </c>
      <c r="P1112">
        <f>SQRT(Tabelle13[[#This Row],[X]]^2 + Tabelle13[[#This Row],[Y]]^2 +Tabelle13[[#This Row],[Z]]^2)</f>
        <v>406.24590153611399</v>
      </c>
      <c r="Q1112">
        <v>-249.52</v>
      </c>
      <c r="R1112">
        <v>19.236499999999999</v>
      </c>
      <c r="S1112">
        <v>-153.66900000000001</v>
      </c>
      <c r="T1112">
        <v>89.169300000000007</v>
      </c>
      <c r="U1112">
        <v>-28.827200000000001</v>
      </c>
      <c r="V1112">
        <v>-11.8194</v>
      </c>
    </row>
    <row r="1113" spans="1:22">
      <c r="A1113">
        <v>22931</v>
      </c>
      <c r="B1113">
        <v>0</v>
      </c>
      <c r="C1113">
        <v>121.53700000000001</v>
      </c>
      <c r="D1113">
        <v>-56.506700000000002</v>
      </c>
      <c r="E1113">
        <v>-383.49900000000002</v>
      </c>
      <c r="F1113">
        <v>-90.830699999999993</v>
      </c>
      <c r="G1113">
        <v>28.827200000000001</v>
      </c>
      <c r="H1113">
        <v>11.8194</v>
      </c>
      <c r="I1113" t="e">
        <f>IF(AND(Tabelle13[[#This Row],[AreaPx]]&gt;0,NOT(Tabelle13[[#This Row],[AreaPx]]="inf")),Tabelle13[[#This Row],[AreaPx]], NA())</f>
        <v>#N/A</v>
      </c>
      <c r="J1113">
        <v>0</v>
      </c>
      <c r="K1113">
        <v>0</v>
      </c>
      <c r="L1113">
        <v>0</v>
      </c>
      <c r="M1113">
        <v>20.2013</v>
      </c>
      <c r="N1113">
        <v>0</v>
      </c>
      <c r="O1113">
        <f>Tabelle13[[#This Row],[Roll]]-+Tabelle13[[#This Row],[Pitch]]</f>
        <v>-17.007800000000003</v>
      </c>
      <c r="P1113">
        <f>SQRT(Tabelle13[[#This Row],[X]]^2 + Tabelle13[[#This Row],[Y]]^2 +Tabelle13[[#This Row],[Z]]^2)</f>
        <v>406.24590153611399</v>
      </c>
      <c r="Q1113">
        <v>-249.52</v>
      </c>
      <c r="R1113">
        <v>19.236499999999999</v>
      </c>
      <c r="S1113">
        <v>-153.66900000000001</v>
      </c>
      <c r="T1113">
        <v>89.169300000000007</v>
      </c>
      <c r="U1113">
        <v>-28.827200000000001</v>
      </c>
      <c r="V1113">
        <v>-11.8194</v>
      </c>
    </row>
    <row r="1114" spans="1:22">
      <c r="A1114">
        <v>22940</v>
      </c>
      <c r="B1114">
        <v>0</v>
      </c>
      <c r="C1114">
        <v>121.53700000000001</v>
      </c>
      <c r="D1114">
        <v>-56.506700000000002</v>
      </c>
      <c r="E1114">
        <v>-383.49900000000002</v>
      </c>
      <c r="F1114">
        <v>-90.830699999999993</v>
      </c>
      <c r="G1114">
        <v>28.827200000000001</v>
      </c>
      <c r="H1114">
        <v>11.8194</v>
      </c>
      <c r="I1114" t="e">
        <f>IF(AND(Tabelle13[[#This Row],[AreaPx]]&gt;0,NOT(Tabelle13[[#This Row],[AreaPx]]="inf")),Tabelle13[[#This Row],[AreaPx]], NA())</f>
        <v>#N/A</v>
      </c>
      <c r="J1114">
        <v>0</v>
      </c>
      <c r="K1114">
        <v>0</v>
      </c>
      <c r="L1114">
        <v>0</v>
      </c>
      <c r="M1114">
        <v>20.2013</v>
      </c>
      <c r="N1114">
        <v>0</v>
      </c>
      <c r="O1114">
        <f>Tabelle13[[#This Row],[Roll]]-+Tabelle13[[#This Row],[Pitch]]</f>
        <v>-17.007800000000003</v>
      </c>
      <c r="P1114">
        <f>SQRT(Tabelle13[[#This Row],[X]]^2 + Tabelle13[[#This Row],[Y]]^2 +Tabelle13[[#This Row],[Z]]^2)</f>
        <v>406.24590153611399</v>
      </c>
      <c r="Q1114">
        <v>-249.52</v>
      </c>
      <c r="R1114">
        <v>19.236499999999999</v>
      </c>
      <c r="S1114">
        <v>-153.66900000000001</v>
      </c>
      <c r="T1114">
        <v>89.169300000000007</v>
      </c>
      <c r="U1114">
        <v>-28.827200000000001</v>
      </c>
      <c r="V1114">
        <v>-11.8194</v>
      </c>
    </row>
    <row r="1115" spans="1:22">
      <c r="A1115">
        <v>22964</v>
      </c>
      <c r="B1115">
        <v>0</v>
      </c>
      <c r="C1115">
        <v>121.53700000000001</v>
      </c>
      <c r="D1115">
        <v>-56.506700000000002</v>
      </c>
      <c r="E1115">
        <v>-383.49900000000002</v>
      </c>
      <c r="F1115">
        <v>-90.830699999999993</v>
      </c>
      <c r="G1115">
        <v>28.827200000000001</v>
      </c>
      <c r="H1115">
        <v>11.8194</v>
      </c>
      <c r="I1115" t="e">
        <f>IF(AND(Tabelle13[[#This Row],[AreaPx]]&gt;0,NOT(Tabelle13[[#This Row],[AreaPx]]="inf")),Tabelle13[[#This Row],[AreaPx]], NA())</f>
        <v>#N/A</v>
      </c>
      <c r="J1115">
        <v>0</v>
      </c>
      <c r="K1115">
        <v>0</v>
      </c>
      <c r="L1115">
        <v>0</v>
      </c>
      <c r="M1115">
        <v>20.2013</v>
      </c>
      <c r="N1115">
        <v>0</v>
      </c>
      <c r="O1115">
        <f>Tabelle13[[#This Row],[Roll]]-+Tabelle13[[#This Row],[Pitch]]</f>
        <v>-17.007800000000003</v>
      </c>
      <c r="P1115">
        <f>SQRT(Tabelle13[[#This Row],[X]]^2 + Tabelle13[[#This Row],[Y]]^2 +Tabelle13[[#This Row],[Z]]^2)</f>
        <v>406.24590153611399</v>
      </c>
      <c r="Q1115">
        <v>-249.52</v>
      </c>
      <c r="R1115">
        <v>19.236499999999999</v>
      </c>
      <c r="S1115">
        <v>-153.66900000000001</v>
      </c>
      <c r="T1115">
        <v>89.169300000000007</v>
      </c>
      <c r="U1115">
        <v>-28.827200000000001</v>
      </c>
      <c r="V1115">
        <v>-11.8194</v>
      </c>
    </row>
    <row r="1116" spans="1:22">
      <c r="A1116">
        <v>22980</v>
      </c>
      <c r="B1116">
        <v>0</v>
      </c>
      <c r="C1116">
        <v>121.53700000000001</v>
      </c>
      <c r="D1116">
        <v>-56.506700000000002</v>
      </c>
      <c r="E1116">
        <v>-383.49900000000002</v>
      </c>
      <c r="F1116">
        <v>-90.830699999999993</v>
      </c>
      <c r="G1116">
        <v>28.827200000000001</v>
      </c>
      <c r="H1116">
        <v>11.8194</v>
      </c>
      <c r="I1116" t="e">
        <f>IF(AND(Tabelle13[[#This Row],[AreaPx]]&gt;0,NOT(Tabelle13[[#This Row],[AreaPx]]="inf")),Tabelle13[[#This Row],[AreaPx]], NA())</f>
        <v>#N/A</v>
      </c>
      <c r="J1116">
        <v>0</v>
      </c>
      <c r="K1116">
        <v>0</v>
      </c>
      <c r="L1116">
        <v>0</v>
      </c>
      <c r="M1116">
        <v>20.2013</v>
      </c>
      <c r="N1116">
        <v>0</v>
      </c>
      <c r="O1116">
        <f>Tabelle13[[#This Row],[Roll]]-+Tabelle13[[#This Row],[Pitch]]</f>
        <v>-17.007800000000003</v>
      </c>
      <c r="P1116">
        <f>SQRT(Tabelle13[[#This Row],[X]]^2 + Tabelle13[[#This Row],[Y]]^2 +Tabelle13[[#This Row],[Z]]^2)</f>
        <v>406.24590153611399</v>
      </c>
      <c r="Q1116">
        <v>-249.52</v>
      </c>
      <c r="R1116">
        <v>19.236499999999999</v>
      </c>
      <c r="S1116">
        <v>-153.66900000000001</v>
      </c>
      <c r="T1116">
        <v>89.169300000000007</v>
      </c>
      <c r="U1116">
        <v>-28.827200000000001</v>
      </c>
      <c r="V1116">
        <v>-11.8194</v>
      </c>
    </row>
    <row r="1117" spans="1:22">
      <c r="A1117">
        <v>23004</v>
      </c>
      <c r="B1117">
        <v>0</v>
      </c>
      <c r="C1117">
        <v>121.53700000000001</v>
      </c>
      <c r="D1117">
        <v>-56.506700000000002</v>
      </c>
      <c r="E1117">
        <v>-383.49900000000002</v>
      </c>
      <c r="F1117">
        <v>-90.830699999999993</v>
      </c>
      <c r="G1117">
        <v>28.827200000000001</v>
      </c>
      <c r="H1117">
        <v>11.8194</v>
      </c>
      <c r="I1117" t="e">
        <f>IF(AND(Tabelle13[[#This Row],[AreaPx]]&gt;0,NOT(Tabelle13[[#This Row],[AreaPx]]="inf")),Tabelle13[[#This Row],[AreaPx]], NA())</f>
        <v>#N/A</v>
      </c>
      <c r="J1117">
        <v>0</v>
      </c>
      <c r="K1117">
        <v>0</v>
      </c>
      <c r="L1117">
        <v>0</v>
      </c>
      <c r="M1117">
        <v>20.2013</v>
      </c>
      <c r="N1117">
        <v>0</v>
      </c>
      <c r="O1117">
        <f>Tabelle13[[#This Row],[Roll]]-+Tabelle13[[#This Row],[Pitch]]</f>
        <v>-17.007800000000003</v>
      </c>
      <c r="P1117">
        <f>SQRT(Tabelle13[[#This Row],[X]]^2 + Tabelle13[[#This Row],[Y]]^2 +Tabelle13[[#This Row],[Z]]^2)</f>
        <v>406.24590153611399</v>
      </c>
      <c r="Q1117">
        <v>-249.52</v>
      </c>
      <c r="R1117">
        <v>19.236499999999999</v>
      </c>
      <c r="S1117">
        <v>-153.66900000000001</v>
      </c>
      <c r="T1117">
        <v>89.169300000000007</v>
      </c>
      <c r="U1117">
        <v>-28.827200000000001</v>
      </c>
      <c r="V1117">
        <v>-11.8194</v>
      </c>
    </row>
    <row r="1118" spans="1:22">
      <c r="A1118">
        <v>23018</v>
      </c>
      <c r="B1118">
        <v>0</v>
      </c>
      <c r="C1118">
        <v>121.53700000000001</v>
      </c>
      <c r="D1118">
        <v>-56.506700000000002</v>
      </c>
      <c r="E1118">
        <v>-383.49900000000002</v>
      </c>
      <c r="F1118">
        <v>-90.830699999999993</v>
      </c>
      <c r="G1118">
        <v>28.827200000000001</v>
      </c>
      <c r="H1118">
        <v>11.8194</v>
      </c>
      <c r="I1118" t="e">
        <f>IF(AND(Tabelle13[[#This Row],[AreaPx]]&gt;0,NOT(Tabelle13[[#This Row],[AreaPx]]="inf")),Tabelle13[[#This Row],[AreaPx]], NA())</f>
        <v>#N/A</v>
      </c>
      <c r="J1118">
        <v>0</v>
      </c>
      <c r="K1118">
        <v>0</v>
      </c>
      <c r="L1118">
        <v>0</v>
      </c>
      <c r="M1118">
        <v>20.2013</v>
      </c>
      <c r="N1118">
        <v>0</v>
      </c>
      <c r="O1118">
        <f>Tabelle13[[#This Row],[Roll]]-+Tabelle13[[#This Row],[Pitch]]</f>
        <v>-17.007800000000003</v>
      </c>
      <c r="P1118">
        <f>SQRT(Tabelle13[[#This Row],[X]]^2 + Tabelle13[[#This Row],[Y]]^2 +Tabelle13[[#This Row],[Z]]^2)</f>
        <v>406.24590153611399</v>
      </c>
      <c r="Q1118">
        <v>-249.52</v>
      </c>
      <c r="R1118">
        <v>19.236499999999999</v>
      </c>
      <c r="S1118">
        <v>-153.66900000000001</v>
      </c>
      <c r="T1118">
        <v>89.169300000000007</v>
      </c>
      <c r="U1118">
        <v>-28.827200000000001</v>
      </c>
      <c r="V1118">
        <v>-11.8194</v>
      </c>
    </row>
    <row r="1119" spans="1:22">
      <c r="A1119">
        <v>23043</v>
      </c>
      <c r="B1119">
        <v>0</v>
      </c>
      <c r="C1119">
        <v>121.53700000000001</v>
      </c>
      <c r="D1119">
        <v>-56.506700000000002</v>
      </c>
      <c r="E1119">
        <v>-383.49900000000002</v>
      </c>
      <c r="F1119">
        <v>-90.830699999999993</v>
      </c>
      <c r="G1119">
        <v>28.827200000000001</v>
      </c>
      <c r="H1119">
        <v>11.8194</v>
      </c>
      <c r="I1119" t="e">
        <f>IF(AND(Tabelle13[[#This Row],[AreaPx]]&gt;0,NOT(Tabelle13[[#This Row],[AreaPx]]="inf")),Tabelle13[[#This Row],[AreaPx]], NA())</f>
        <v>#N/A</v>
      </c>
      <c r="J1119">
        <v>0</v>
      </c>
      <c r="K1119">
        <v>0</v>
      </c>
      <c r="L1119">
        <v>0</v>
      </c>
      <c r="M1119">
        <v>20.2013</v>
      </c>
      <c r="N1119">
        <v>0</v>
      </c>
      <c r="O1119">
        <f>Tabelle13[[#This Row],[Roll]]-+Tabelle13[[#This Row],[Pitch]]</f>
        <v>-17.007800000000003</v>
      </c>
      <c r="P1119">
        <f>SQRT(Tabelle13[[#This Row],[X]]^2 + Tabelle13[[#This Row],[Y]]^2 +Tabelle13[[#This Row],[Z]]^2)</f>
        <v>406.24590153611399</v>
      </c>
      <c r="Q1119">
        <v>-249.52</v>
      </c>
      <c r="R1119">
        <v>19.236499999999999</v>
      </c>
      <c r="S1119">
        <v>-153.66900000000001</v>
      </c>
      <c r="T1119">
        <v>89.169300000000007</v>
      </c>
      <c r="U1119">
        <v>-28.827200000000001</v>
      </c>
      <c r="V1119">
        <v>-11.8194</v>
      </c>
    </row>
    <row r="1120" spans="1:22">
      <c r="A1120">
        <v>23063</v>
      </c>
      <c r="B1120">
        <v>0</v>
      </c>
      <c r="C1120">
        <v>121.53700000000001</v>
      </c>
      <c r="D1120">
        <v>-56.506700000000002</v>
      </c>
      <c r="E1120">
        <v>-383.49900000000002</v>
      </c>
      <c r="F1120">
        <v>-90.830699999999993</v>
      </c>
      <c r="G1120">
        <v>28.827200000000001</v>
      </c>
      <c r="H1120">
        <v>11.8194</v>
      </c>
      <c r="I1120" t="e">
        <f>IF(AND(Tabelle13[[#This Row],[AreaPx]]&gt;0,NOT(Tabelle13[[#This Row],[AreaPx]]="inf")),Tabelle13[[#This Row],[AreaPx]], NA())</f>
        <v>#N/A</v>
      </c>
      <c r="J1120">
        <v>0</v>
      </c>
      <c r="K1120">
        <v>0</v>
      </c>
      <c r="L1120">
        <v>0</v>
      </c>
      <c r="M1120">
        <v>20.2013</v>
      </c>
      <c r="N1120">
        <v>0</v>
      </c>
      <c r="O1120">
        <f>Tabelle13[[#This Row],[Roll]]-+Tabelle13[[#This Row],[Pitch]]</f>
        <v>-17.007800000000003</v>
      </c>
      <c r="P1120">
        <f>SQRT(Tabelle13[[#This Row],[X]]^2 + Tabelle13[[#This Row],[Y]]^2 +Tabelle13[[#This Row],[Z]]^2)</f>
        <v>406.24590153611399</v>
      </c>
      <c r="Q1120">
        <v>-249.52</v>
      </c>
      <c r="R1120">
        <v>19.236499999999999</v>
      </c>
      <c r="S1120">
        <v>-153.66900000000001</v>
      </c>
      <c r="T1120">
        <v>89.169300000000007</v>
      </c>
      <c r="U1120">
        <v>-28.827200000000001</v>
      </c>
      <c r="V1120">
        <v>-11.8194</v>
      </c>
    </row>
    <row r="1121" spans="1:22">
      <c r="A1121">
        <v>23074</v>
      </c>
      <c r="B1121">
        <v>0</v>
      </c>
      <c r="C1121">
        <v>121.53700000000001</v>
      </c>
      <c r="D1121">
        <v>-56.506700000000002</v>
      </c>
      <c r="E1121">
        <v>-383.49900000000002</v>
      </c>
      <c r="F1121">
        <v>-90.830699999999993</v>
      </c>
      <c r="G1121">
        <v>28.827200000000001</v>
      </c>
      <c r="H1121">
        <v>11.8194</v>
      </c>
      <c r="I1121" t="e">
        <f>IF(AND(Tabelle13[[#This Row],[AreaPx]]&gt;0,NOT(Tabelle13[[#This Row],[AreaPx]]="inf")),Tabelle13[[#This Row],[AreaPx]], NA())</f>
        <v>#N/A</v>
      </c>
      <c r="J1121">
        <v>0</v>
      </c>
      <c r="K1121">
        <v>0</v>
      </c>
      <c r="L1121">
        <v>0</v>
      </c>
      <c r="M1121">
        <v>20.2013</v>
      </c>
      <c r="N1121">
        <v>0</v>
      </c>
      <c r="O1121">
        <f>Tabelle13[[#This Row],[Roll]]-+Tabelle13[[#This Row],[Pitch]]</f>
        <v>-17.007800000000003</v>
      </c>
      <c r="P1121">
        <f>SQRT(Tabelle13[[#This Row],[X]]^2 + Tabelle13[[#This Row],[Y]]^2 +Tabelle13[[#This Row],[Z]]^2)</f>
        <v>406.24590153611399</v>
      </c>
      <c r="Q1121">
        <v>-249.52</v>
      </c>
      <c r="R1121">
        <v>19.236499999999999</v>
      </c>
      <c r="S1121">
        <v>-153.66900000000001</v>
      </c>
      <c r="T1121">
        <v>89.169300000000007</v>
      </c>
      <c r="U1121">
        <v>-28.827200000000001</v>
      </c>
      <c r="V1121">
        <v>-11.8194</v>
      </c>
    </row>
    <row r="1122" spans="1:22">
      <c r="A1122">
        <v>23099</v>
      </c>
      <c r="B1122">
        <v>0</v>
      </c>
      <c r="C1122">
        <v>121.53700000000001</v>
      </c>
      <c r="D1122">
        <v>-56.506700000000002</v>
      </c>
      <c r="E1122">
        <v>-383.49900000000002</v>
      </c>
      <c r="F1122">
        <v>-90.830699999999993</v>
      </c>
      <c r="G1122">
        <v>28.827200000000001</v>
      </c>
      <c r="H1122">
        <v>11.8194</v>
      </c>
      <c r="I1122" t="e">
        <f>IF(AND(Tabelle13[[#This Row],[AreaPx]]&gt;0,NOT(Tabelle13[[#This Row],[AreaPx]]="inf")),Tabelle13[[#This Row],[AreaPx]], NA())</f>
        <v>#N/A</v>
      </c>
      <c r="J1122">
        <v>0</v>
      </c>
      <c r="K1122">
        <v>0</v>
      </c>
      <c r="L1122">
        <v>0</v>
      </c>
      <c r="M1122">
        <v>20.2013</v>
      </c>
      <c r="N1122">
        <v>0</v>
      </c>
      <c r="O1122">
        <f>Tabelle13[[#This Row],[Roll]]-+Tabelle13[[#This Row],[Pitch]]</f>
        <v>-17.007800000000003</v>
      </c>
      <c r="P1122">
        <f>SQRT(Tabelle13[[#This Row],[X]]^2 + Tabelle13[[#This Row],[Y]]^2 +Tabelle13[[#This Row],[Z]]^2)</f>
        <v>406.24590153611399</v>
      </c>
      <c r="Q1122">
        <v>-249.52</v>
      </c>
      <c r="R1122">
        <v>19.236499999999999</v>
      </c>
      <c r="S1122">
        <v>-153.66900000000001</v>
      </c>
      <c r="T1122">
        <v>89.169300000000007</v>
      </c>
      <c r="U1122">
        <v>-28.827200000000001</v>
      </c>
      <c r="V1122">
        <v>-11.8194</v>
      </c>
    </row>
    <row r="1123" spans="1:22">
      <c r="A1123">
        <v>23110</v>
      </c>
      <c r="B1123">
        <v>0</v>
      </c>
      <c r="C1123">
        <v>121.53700000000001</v>
      </c>
      <c r="D1123">
        <v>-56.506700000000002</v>
      </c>
      <c r="E1123">
        <v>-383.49900000000002</v>
      </c>
      <c r="F1123">
        <v>-90.830699999999993</v>
      </c>
      <c r="G1123">
        <v>28.827200000000001</v>
      </c>
      <c r="H1123">
        <v>11.8194</v>
      </c>
      <c r="I1123" t="e">
        <f>IF(AND(Tabelle13[[#This Row],[AreaPx]]&gt;0,NOT(Tabelle13[[#This Row],[AreaPx]]="inf")),Tabelle13[[#This Row],[AreaPx]], NA())</f>
        <v>#N/A</v>
      </c>
      <c r="J1123">
        <v>0</v>
      </c>
      <c r="K1123">
        <v>0</v>
      </c>
      <c r="L1123">
        <v>0</v>
      </c>
      <c r="M1123">
        <v>20.2013</v>
      </c>
      <c r="N1123">
        <v>0</v>
      </c>
      <c r="O1123">
        <f>Tabelle13[[#This Row],[Roll]]-+Tabelle13[[#This Row],[Pitch]]</f>
        <v>-17.007800000000003</v>
      </c>
      <c r="P1123">
        <f>SQRT(Tabelle13[[#This Row],[X]]^2 + Tabelle13[[#This Row],[Y]]^2 +Tabelle13[[#This Row],[Z]]^2)</f>
        <v>406.24590153611399</v>
      </c>
      <c r="Q1123">
        <v>-249.52</v>
      </c>
      <c r="R1123">
        <v>19.236499999999999</v>
      </c>
      <c r="S1123">
        <v>-153.66900000000001</v>
      </c>
      <c r="T1123">
        <v>89.169300000000007</v>
      </c>
      <c r="U1123">
        <v>-28.827200000000001</v>
      </c>
      <c r="V1123">
        <v>-11.8194</v>
      </c>
    </row>
    <row r="1124" spans="1:22">
      <c r="A1124">
        <v>23136</v>
      </c>
      <c r="B1124">
        <v>0</v>
      </c>
      <c r="C1124">
        <v>121.53700000000001</v>
      </c>
      <c r="D1124">
        <v>-56.506700000000002</v>
      </c>
      <c r="E1124">
        <v>-383.49900000000002</v>
      </c>
      <c r="F1124">
        <v>-90.830699999999993</v>
      </c>
      <c r="G1124">
        <v>28.827200000000001</v>
      </c>
      <c r="H1124">
        <v>11.8194</v>
      </c>
      <c r="I1124" t="e">
        <f>IF(AND(Tabelle13[[#This Row],[AreaPx]]&gt;0,NOT(Tabelle13[[#This Row],[AreaPx]]="inf")),Tabelle13[[#This Row],[AreaPx]], NA())</f>
        <v>#N/A</v>
      </c>
      <c r="J1124">
        <v>0</v>
      </c>
      <c r="K1124">
        <v>0</v>
      </c>
      <c r="L1124">
        <v>0</v>
      </c>
      <c r="M1124">
        <v>20.2013</v>
      </c>
      <c r="N1124">
        <v>0</v>
      </c>
      <c r="O1124">
        <f>Tabelle13[[#This Row],[Roll]]-+Tabelle13[[#This Row],[Pitch]]</f>
        <v>-17.007800000000003</v>
      </c>
      <c r="P1124">
        <f>SQRT(Tabelle13[[#This Row],[X]]^2 + Tabelle13[[#This Row],[Y]]^2 +Tabelle13[[#This Row],[Z]]^2)</f>
        <v>406.24590153611399</v>
      </c>
      <c r="Q1124">
        <v>-249.52</v>
      </c>
      <c r="R1124">
        <v>19.236499999999999</v>
      </c>
      <c r="S1124">
        <v>-153.66900000000001</v>
      </c>
      <c r="T1124">
        <v>89.169300000000007</v>
      </c>
      <c r="U1124">
        <v>-28.827200000000001</v>
      </c>
      <c r="V1124">
        <v>-11.8194</v>
      </c>
    </row>
    <row r="1125" spans="1:22">
      <c r="A1125">
        <v>23148</v>
      </c>
      <c r="B1125">
        <v>0</v>
      </c>
      <c r="C1125">
        <v>121.53700000000001</v>
      </c>
      <c r="D1125">
        <v>-56.506700000000002</v>
      </c>
      <c r="E1125">
        <v>-383.49900000000002</v>
      </c>
      <c r="F1125">
        <v>-90.830699999999993</v>
      </c>
      <c r="G1125">
        <v>28.827200000000001</v>
      </c>
      <c r="H1125">
        <v>11.8194</v>
      </c>
      <c r="I1125" t="e">
        <f>IF(AND(Tabelle13[[#This Row],[AreaPx]]&gt;0,NOT(Tabelle13[[#This Row],[AreaPx]]="inf")),Tabelle13[[#This Row],[AreaPx]], NA())</f>
        <v>#N/A</v>
      </c>
      <c r="J1125">
        <v>0</v>
      </c>
      <c r="K1125">
        <v>0</v>
      </c>
      <c r="L1125">
        <v>0</v>
      </c>
      <c r="M1125">
        <v>20.2013</v>
      </c>
      <c r="N1125">
        <v>0</v>
      </c>
      <c r="O1125">
        <f>Tabelle13[[#This Row],[Roll]]-+Tabelle13[[#This Row],[Pitch]]</f>
        <v>-17.007800000000003</v>
      </c>
      <c r="P1125">
        <f>SQRT(Tabelle13[[#This Row],[X]]^2 + Tabelle13[[#This Row],[Y]]^2 +Tabelle13[[#This Row],[Z]]^2)</f>
        <v>406.24590153611399</v>
      </c>
      <c r="Q1125">
        <v>-249.52</v>
      </c>
      <c r="R1125">
        <v>19.236499999999999</v>
      </c>
      <c r="S1125">
        <v>-153.66900000000001</v>
      </c>
      <c r="T1125">
        <v>89.169300000000007</v>
      </c>
      <c r="U1125">
        <v>-28.827200000000001</v>
      </c>
      <c r="V1125">
        <v>-11.8194</v>
      </c>
    </row>
    <row r="1126" spans="1:22">
      <c r="A1126">
        <v>23176</v>
      </c>
      <c r="B1126">
        <v>0</v>
      </c>
      <c r="C1126">
        <v>121.53700000000001</v>
      </c>
      <c r="D1126">
        <v>-56.506700000000002</v>
      </c>
      <c r="E1126">
        <v>-383.49900000000002</v>
      </c>
      <c r="F1126">
        <v>-90.830699999999993</v>
      </c>
      <c r="G1126">
        <v>28.827200000000001</v>
      </c>
      <c r="H1126">
        <v>11.8194</v>
      </c>
      <c r="I1126" t="e">
        <f>IF(AND(Tabelle13[[#This Row],[AreaPx]]&gt;0,NOT(Tabelle13[[#This Row],[AreaPx]]="inf")),Tabelle13[[#This Row],[AreaPx]], NA())</f>
        <v>#N/A</v>
      </c>
      <c r="J1126">
        <v>0</v>
      </c>
      <c r="K1126">
        <v>0</v>
      </c>
      <c r="L1126">
        <v>0</v>
      </c>
      <c r="M1126">
        <v>20.2013</v>
      </c>
      <c r="N1126">
        <v>0</v>
      </c>
      <c r="O1126">
        <f>Tabelle13[[#This Row],[Roll]]-+Tabelle13[[#This Row],[Pitch]]</f>
        <v>-17.007800000000003</v>
      </c>
      <c r="P1126">
        <f>SQRT(Tabelle13[[#This Row],[X]]^2 + Tabelle13[[#This Row],[Y]]^2 +Tabelle13[[#This Row],[Z]]^2)</f>
        <v>406.24590153611399</v>
      </c>
      <c r="Q1126">
        <v>-249.52</v>
      </c>
      <c r="R1126">
        <v>19.236499999999999</v>
      </c>
      <c r="S1126">
        <v>-153.66900000000001</v>
      </c>
      <c r="T1126">
        <v>89.169300000000007</v>
      </c>
      <c r="U1126">
        <v>-28.827200000000001</v>
      </c>
      <c r="V1126">
        <v>-11.8194</v>
      </c>
    </row>
    <row r="1127" spans="1:22">
      <c r="A1127">
        <v>23202</v>
      </c>
      <c r="B1127">
        <v>0</v>
      </c>
      <c r="C1127">
        <v>121.53700000000001</v>
      </c>
      <c r="D1127">
        <v>-56.506700000000002</v>
      </c>
      <c r="E1127">
        <v>-383.49900000000002</v>
      </c>
      <c r="F1127">
        <v>-90.830699999999993</v>
      </c>
      <c r="G1127">
        <v>28.827200000000001</v>
      </c>
      <c r="H1127">
        <v>11.8194</v>
      </c>
      <c r="I1127" t="e">
        <f>IF(AND(Tabelle13[[#This Row],[AreaPx]]&gt;0,NOT(Tabelle13[[#This Row],[AreaPx]]="inf")),Tabelle13[[#This Row],[AreaPx]], NA())</f>
        <v>#N/A</v>
      </c>
      <c r="J1127">
        <v>0</v>
      </c>
      <c r="K1127">
        <v>0</v>
      </c>
      <c r="L1127">
        <v>0</v>
      </c>
      <c r="M1127">
        <v>20.2013</v>
      </c>
      <c r="N1127">
        <v>0</v>
      </c>
      <c r="O1127">
        <f>Tabelle13[[#This Row],[Roll]]-+Tabelle13[[#This Row],[Pitch]]</f>
        <v>-17.007800000000003</v>
      </c>
      <c r="P1127">
        <f>SQRT(Tabelle13[[#This Row],[X]]^2 + Tabelle13[[#This Row],[Y]]^2 +Tabelle13[[#This Row],[Z]]^2)</f>
        <v>406.24590153611399</v>
      </c>
      <c r="Q1127">
        <v>-249.52</v>
      </c>
      <c r="R1127">
        <v>19.236499999999999</v>
      </c>
      <c r="S1127">
        <v>-153.66900000000001</v>
      </c>
      <c r="T1127">
        <v>89.169300000000007</v>
      </c>
      <c r="U1127">
        <v>-28.827200000000001</v>
      </c>
      <c r="V1127">
        <v>-11.8194</v>
      </c>
    </row>
    <row r="1128" spans="1:22">
      <c r="A1128">
        <v>23217</v>
      </c>
      <c r="B1128">
        <v>0</v>
      </c>
      <c r="C1128">
        <v>121.53700000000001</v>
      </c>
      <c r="D1128">
        <v>-56.506700000000002</v>
      </c>
      <c r="E1128">
        <v>-383.49900000000002</v>
      </c>
      <c r="F1128">
        <v>-90.830699999999993</v>
      </c>
      <c r="G1128">
        <v>28.827200000000001</v>
      </c>
      <c r="H1128">
        <v>11.8194</v>
      </c>
      <c r="I1128" t="e">
        <f>IF(AND(Tabelle13[[#This Row],[AreaPx]]&gt;0,NOT(Tabelle13[[#This Row],[AreaPx]]="inf")),Tabelle13[[#This Row],[AreaPx]], NA())</f>
        <v>#N/A</v>
      </c>
      <c r="J1128">
        <v>0</v>
      </c>
      <c r="K1128">
        <v>0</v>
      </c>
      <c r="L1128">
        <v>0</v>
      </c>
      <c r="M1128">
        <v>20.2013</v>
      </c>
      <c r="N1128">
        <v>0</v>
      </c>
      <c r="O1128">
        <f>Tabelle13[[#This Row],[Roll]]-+Tabelle13[[#This Row],[Pitch]]</f>
        <v>-17.007800000000003</v>
      </c>
      <c r="P1128">
        <f>SQRT(Tabelle13[[#This Row],[X]]^2 + Tabelle13[[#This Row],[Y]]^2 +Tabelle13[[#This Row],[Z]]^2)</f>
        <v>406.24590153611399</v>
      </c>
      <c r="Q1128">
        <v>-249.52</v>
      </c>
      <c r="R1128">
        <v>19.236499999999999</v>
      </c>
      <c r="S1128">
        <v>-153.66900000000001</v>
      </c>
      <c r="T1128">
        <v>89.169300000000007</v>
      </c>
      <c r="U1128">
        <v>-28.827200000000001</v>
      </c>
      <c r="V1128">
        <v>-11.8194</v>
      </c>
    </row>
    <row r="1129" spans="1:22">
      <c r="A1129">
        <v>23238</v>
      </c>
      <c r="B1129">
        <v>0</v>
      </c>
      <c r="C1129">
        <v>121.53700000000001</v>
      </c>
      <c r="D1129">
        <v>-56.506700000000002</v>
      </c>
      <c r="E1129">
        <v>-383.49900000000002</v>
      </c>
      <c r="F1129">
        <v>-90.830699999999993</v>
      </c>
      <c r="G1129">
        <v>28.827200000000001</v>
      </c>
      <c r="H1129">
        <v>11.8194</v>
      </c>
      <c r="I1129" t="e">
        <f>IF(AND(Tabelle13[[#This Row],[AreaPx]]&gt;0,NOT(Tabelle13[[#This Row],[AreaPx]]="inf")),Tabelle13[[#This Row],[AreaPx]], NA())</f>
        <v>#N/A</v>
      </c>
      <c r="J1129">
        <v>0</v>
      </c>
      <c r="K1129">
        <v>0</v>
      </c>
      <c r="L1129">
        <v>0</v>
      </c>
      <c r="M1129">
        <v>20.2013</v>
      </c>
      <c r="N1129">
        <v>0</v>
      </c>
      <c r="O1129">
        <f>Tabelle13[[#This Row],[Roll]]-+Tabelle13[[#This Row],[Pitch]]</f>
        <v>-17.007800000000003</v>
      </c>
      <c r="P1129">
        <f>SQRT(Tabelle13[[#This Row],[X]]^2 + Tabelle13[[#This Row],[Y]]^2 +Tabelle13[[#This Row],[Z]]^2)</f>
        <v>406.24590153611399</v>
      </c>
      <c r="Q1129">
        <v>-249.52</v>
      </c>
      <c r="R1129">
        <v>19.236499999999999</v>
      </c>
      <c r="S1129">
        <v>-153.66900000000001</v>
      </c>
      <c r="T1129">
        <v>89.169300000000007</v>
      </c>
      <c r="U1129">
        <v>-28.827200000000001</v>
      </c>
      <c r="V1129">
        <v>-11.8194</v>
      </c>
    </row>
    <row r="1130" spans="1:22">
      <c r="A1130">
        <v>23254</v>
      </c>
      <c r="B1130">
        <v>0</v>
      </c>
      <c r="C1130">
        <v>121.53700000000001</v>
      </c>
      <c r="D1130">
        <v>-56.506700000000002</v>
      </c>
      <c r="E1130">
        <v>-383.49900000000002</v>
      </c>
      <c r="F1130">
        <v>-90.830699999999993</v>
      </c>
      <c r="G1130">
        <v>28.827200000000001</v>
      </c>
      <c r="H1130">
        <v>11.8194</v>
      </c>
      <c r="I1130" t="e">
        <f>IF(AND(Tabelle13[[#This Row],[AreaPx]]&gt;0,NOT(Tabelle13[[#This Row],[AreaPx]]="inf")),Tabelle13[[#This Row],[AreaPx]], NA())</f>
        <v>#N/A</v>
      </c>
      <c r="J1130">
        <v>0</v>
      </c>
      <c r="K1130">
        <v>0</v>
      </c>
      <c r="L1130">
        <v>0</v>
      </c>
      <c r="M1130">
        <v>20.2013</v>
      </c>
      <c r="N1130">
        <v>0</v>
      </c>
      <c r="O1130">
        <f>Tabelle13[[#This Row],[Roll]]-+Tabelle13[[#This Row],[Pitch]]</f>
        <v>-17.007800000000003</v>
      </c>
      <c r="P1130">
        <f>SQRT(Tabelle13[[#This Row],[X]]^2 + Tabelle13[[#This Row],[Y]]^2 +Tabelle13[[#This Row],[Z]]^2)</f>
        <v>406.24590153611399</v>
      </c>
      <c r="Q1130">
        <v>-249.52</v>
      </c>
      <c r="R1130">
        <v>19.236499999999999</v>
      </c>
      <c r="S1130">
        <v>-153.66900000000001</v>
      </c>
      <c r="T1130">
        <v>89.169300000000007</v>
      </c>
      <c r="U1130">
        <v>-28.827200000000001</v>
      </c>
      <c r="V1130">
        <v>-11.8194</v>
      </c>
    </row>
    <row r="1131" spans="1:22">
      <c r="A1131">
        <v>23274</v>
      </c>
      <c r="B1131">
        <v>0</v>
      </c>
      <c r="C1131">
        <v>121.53700000000001</v>
      </c>
      <c r="D1131">
        <v>-56.506700000000002</v>
      </c>
      <c r="E1131">
        <v>-383.49900000000002</v>
      </c>
      <c r="F1131">
        <v>-90.830699999999993</v>
      </c>
      <c r="G1131">
        <v>28.827200000000001</v>
      </c>
      <c r="H1131">
        <v>11.8194</v>
      </c>
      <c r="I1131" t="e">
        <f>IF(AND(Tabelle13[[#This Row],[AreaPx]]&gt;0,NOT(Tabelle13[[#This Row],[AreaPx]]="inf")),Tabelle13[[#This Row],[AreaPx]], NA())</f>
        <v>#N/A</v>
      </c>
      <c r="J1131">
        <v>0</v>
      </c>
      <c r="K1131">
        <v>0</v>
      </c>
      <c r="L1131">
        <v>0</v>
      </c>
      <c r="M1131">
        <v>20.2013</v>
      </c>
      <c r="N1131">
        <v>0</v>
      </c>
      <c r="O1131">
        <f>Tabelle13[[#This Row],[Roll]]-+Tabelle13[[#This Row],[Pitch]]</f>
        <v>-17.007800000000003</v>
      </c>
      <c r="P1131">
        <f>SQRT(Tabelle13[[#This Row],[X]]^2 + Tabelle13[[#This Row],[Y]]^2 +Tabelle13[[#This Row],[Z]]^2)</f>
        <v>406.24590153611399</v>
      </c>
      <c r="Q1131">
        <v>-249.52</v>
      </c>
      <c r="R1131">
        <v>19.236499999999999</v>
      </c>
      <c r="S1131">
        <v>-153.66900000000001</v>
      </c>
      <c r="T1131">
        <v>89.169300000000007</v>
      </c>
      <c r="U1131">
        <v>-28.827200000000001</v>
      </c>
      <c r="V1131">
        <v>-11.8194</v>
      </c>
    </row>
    <row r="1132" spans="1:22">
      <c r="A1132">
        <v>23292</v>
      </c>
      <c r="B1132">
        <v>0</v>
      </c>
      <c r="C1132">
        <v>121.53700000000001</v>
      </c>
      <c r="D1132">
        <v>-56.506700000000002</v>
      </c>
      <c r="E1132">
        <v>-383.49900000000002</v>
      </c>
      <c r="F1132">
        <v>-90.830699999999993</v>
      </c>
      <c r="G1132">
        <v>28.827200000000001</v>
      </c>
      <c r="H1132">
        <v>11.8194</v>
      </c>
      <c r="I1132" t="e">
        <f>IF(AND(Tabelle13[[#This Row],[AreaPx]]&gt;0,NOT(Tabelle13[[#This Row],[AreaPx]]="inf")),Tabelle13[[#This Row],[AreaPx]], NA())</f>
        <v>#N/A</v>
      </c>
      <c r="J1132">
        <v>0</v>
      </c>
      <c r="K1132">
        <v>0</v>
      </c>
      <c r="L1132">
        <v>0</v>
      </c>
      <c r="M1132">
        <v>20.2013</v>
      </c>
      <c r="N1132">
        <v>0</v>
      </c>
      <c r="O1132">
        <f>Tabelle13[[#This Row],[Roll]]-+Tabelle13[[#This Row],[Pitch]]</f>
        <v>-17.007800000000003</v>
      </c>
      <c r="P1132">
        <f>SQRT(Tabelle13[[#This Row],[X]]^2 + Tabelle13[[#This Row],[Y]]^2 +Tabelle13[[#This Row],[Z]]^2)</f>
        <v>406.24590153611399</v>
      </c>
      <c r="Q1132">
        <v>-249.52</v>
      </c>
      <c r="R1132">
        <v>19.236499999999999</v>
      </c>
      <c r="S1132">
        <v>-153.66900000000001</v>
      </c>
      <c r="T1132">
        <v>89.169300000000007</v>
      </c>
      <c r="U1132">
        <v>-28.827200000000001</v>
      </c>
      <c r="V1132">
        <v>-11.8194</v>
      </c>
    </row>
    <row r="1133" spans="1:22">
      <c r="A1133">
        <v>23304</v>
      </c>
      <c r="B1133">
        <v>0</v>
      </c>
      <c r="C1133">
        <v>121.53700000000001</v>
      </c>
      <c r="D1133">
        <v>-56.506700000000002</v>
      </c>
      <c r="E1133">
        <v>-383.49900000000002</v>
      </c>
      <c r="F1133">
        <v>-90.830699999999993</v>
      </c>
      <c r="G1133">
        <v>28.827200000000001</v>
      </c>
      <c r="H1133">
        <v>11.8194</v>
      </c>
      <c r="I1133" t="e">
        <f>IF(AND(Tabelle13[[#This Row],[AreaPx]]&gt;0,NOT(Tabelle13[[#This Row],[AreaPx]]="inf")),Tabelle13[[#This Row],[AreaPx]], NA())</f>
        <v>#N/A</v>
      </c>
      <c r="J1133">
        <v>0</v>
      </c>
      <c r="K1133">
        <v>0</v>
      </c>
      <c r="L1133">
        <v>0</v>
      </c>
      <c r="M1133">
        <v>20.2013</v>
      </c>
      <c r="N1133">
        <v>0</v>
      </c>
      <c r="O1133">
        <f>Tabelle13[[#This Row],[Roll]]-+Tabelle13[[#This Row],[Pitch]]</f>
        <v>-17.007800000000003</v>
      </c>
      <c r="P1133">
        <f>SQRT(Tabelle13[[#This Row],[X]]^2 + Tabelle13[[#This Row],[Y]]^2 +Tabelle13[[#This Row],[Z]]^2)</f>
        <v>406.24590153611399</v>
      </c>
      <c r="Q1133">
        <v>-249.52</v>
      </c>
      <c r="R1133">
        <v>19.236499999999999</v>
      </c>
      <c r="S1133">
        <v>-153.66900000000001</v>
      </c>
      <c r="T1133">
        <v>89.169300000000007</v>
      </c>
      <c r="U1133">
        <v>-28.827200000000001</v>
      </c>
      <c r="V1133">
        <v>-11.8194</v>
      </c>
    </row>
    <row r="1134" spans="1:22">
      <c r="A1134">
        <v>23312</v>
      </c>
      <c r="B1134">
        <v>0</v>
      </c>
      <c r="C1134">
        <v>121.53700000000001</v>
      </c>
      <c r="D1134">
        <v>-56.506700000000002</v>
      </c>
      <c r="E1134">
        <v>-383.49900000000002</v>
      </c>
      <c r="F1134">
        <v>-90.830699999999993</v>
      </c>
      <c r="G1134">
        <v>28.827200000000001</v>
      </c>
      <c r="H1134">
        <v>11.8194</v>
      </c>
      <c r="I1134" t="e">
        <f>IF(AND(Tabelle13[[#This Row],[AreaPx]]&gt;0,NOT(Tabelle13[[#This Row],[AreaPx]]="inf")),Tabelle13[[#This Row],[AreaPx]], NA())</f>
        <v>#N/A</v>
      </c>
      <c r="J1134">
        <v>0</v>
      </c>
      <c r="K1134">
        <v>0</v>
      </c>
      <c r="L1134">
        <v>0</v>
      </c>
      <c r="M1134">
        <v>20.2013</v>
      </c>
      <c r="N1134">
        <v>0</v>
      </c>
      <c r="O1134">
        <f>Tabelle13[[#This Row],[Roll]]-+Tabelle13[[#This Row],[Pitch]]</f>
        <v>-17.007800000000003</v>
      </c>
      <c r="P1134">
        <f>SQRT(Tabelle13[[#This Row],[X]]^2 + Tabelle13[[#This Row],[Y]]^2 +Tabelle13[[#This Row],[Z]]^2)</f>
        <v>406.24590153611399</v>
      </c>
      <c r="Q1134">
        <v>-249.52</v>
      </c>
      <c r="R1134">
        <v>19.236499999999999</v>
      </c>
      <c r="S1134">
        <v>-153.66900000000001</v>
      </c>
      <c r="T1134">
        <v>89.169300000000007</v>
      </c>
      <c r="U1134">
        <v>-28.827200000000001</v>
      </c>
      <c r="V1134">
        <v>-11.8194</v>
      </c>
    </row>
    <row r="1135" spans="1:22">
      <c r="A1135">
        <v>23336</v>
      </c>
      <c r="B1135">
        <v>0</v>
      </c>
      <c r="C1135">
        <v>121.53700000000001</v>
      </c>
      <c r="D1135">
        <v>-56.506700000000002</v>
      </c>
      <c r="E1135">
        <v>-383.49900000000002</v>
      </c>
      <c r="F1135">
        <v>-90.830699999999993</v>
      </c>
      <c r="G1135">
        <v>28.827200000000001</v>
      </c>
      <c r="H1135">
        <v>11.8194</v>
      </c>
      <c r="I1135" t="e">
        <f>IF(AND(Tabelle13[[#This Row],[AreaPx]]&gt;0,NOT(Tabelle13[[#This Row],[AreaPx]]="inf")),Tabelle13[[#This Row],[AreaPx]], NA())</f>
        <v>#N/A</v>
      </c>
      <c r="J1135">
        <v>0</v>
      </c>
      <c r="K1135">
        <v>0</v>
      </c>
      <c r="L1135">
        <v>0</v>
      </c>
      <c r="M1135">
        <v>20.2013</v>
      </c>
      <c r="N1135">
        <v>0</v>
      </c>
      <c r="O1135">
        <f>Tabelle13[[#This Row],[Roll]]-+Tabelle13[[#This Row],[Pitch]]</f>
        <v>-17.007800000000003</v>
      </c>
      <c r="P1135">
        <f>SQRT(Tabelle13[[#This Row],[X]]^2 + Tabelle13[[#This Row],[Y]]^2 +Tabelle13[[#This Row],[Z]]^2)</f>
        <v>406.24590153611399</v>
      </c>
      <c r="Q1135">
        <v>-249.52</v>
      </c>
      <c r="R1135">
        <v>19.236499999999999</v>
      </c>
      <c r="S1135">
        <v>-153.66900000000001</v>
      </c>
      <c r="T1135">
        <v>89.169300000000007</v>
      </c>
      <c r="U1135">
        <v>-28.827200000000001</v>
      </c>
      <c r="V1135">
        <v>-11.8194</v>
      </c>
    </row>
    <row r="1136" spans="1:22">
      <c r="A1136">
        <v>23347</v>
      </c>
      <c r="B1136">
        <v>0</v>
      </c>
      <c r="C1136">
        <v>121.53700000000001</v>
      </c>
      <c r="D1136">
        <v>-56.506700000000002</v>
      </c>
      <c r="E1136">
        <v>-383.49900000000002</v>
      </c>
      <c r="F1136">
        <v>-90.830699999999993</v>
      </c>
      <c r="G1136">
        <v>28.827200000000001</v>
      </c>
      <c r="H1136">
        <v>11.8194</v>
      </c>
      <c r="I1136" t="e">
        <f>IF(AND(Tabelle13[[#This Row],[AreaPx]]&gt;0,NOT(Tabelle13[[#This Row],[AreaPx]]="inf")),Tabelle13[[#This Row],[AreaPx]], NA())</f>
        <v>#N/A</v>
      </c>
      <c r="J1136">
        <v>0</v>
      </c>
      <c r="K1136">
        <v>0</v>
      </c>
      <c r="L1136">
        <v>0</v>
      </c>
      <c r="M1136">
        <v>20.2013</v>
      </c>
      <c r="N1136">
        <v>0</v>
      </c>
      <c r="O1136">
        <f>Tabelle13[[#This Row],[Roll]]-+Tabelle13[[#This Row],[Pitch]]</f>
        <v>-17.007800000000003</v>
      </c>
      <c r="P1136">
        <f>SQRT(Tabelle13[[#This Row],[X]]^2 + Tabelle13[[#This Row],[Y]]^2 +Tabelle13[[#This Row],[Z]]^2)</f>
        <v>406.24590153611399</v>
      </c>
      <c r="Q1136">
        <v>-249.52</v>
      </c>
      <c r="R1136">
        <v>19.236499999999999</v>
      </c>
      <c r="S1136">
        <v>-153.66900000000001</v>
      </c>
      <c r="T1136">
        <v>89.169300000000007</v>
      </c>
      <c r="U1136">
        <v>-28.827200000000001</v>
      </c>
      <c r="V1136">
        <v>-11.8194</v>
      </c>
    </row>
    <row r="1137" spans="1:22">
      <c r="A1137">
        <v>23368</v>
      </c>
      <c r="B1137">
        <v>0</v>
      </c>
      <c r="C1137">
        <v>121.53700000000001</v>
      </c>
      <c r="D1137">
        <v>-56.506700000000002</v>
      </c>
      <c r="E1137">
        <v>-383.49900000000002</v>
      </c>
      <c r="F1137">
        <v>-90.830699999999993</v>
      </c>
      <c r="G1137">
        <v>28.827200000000001</v>
      </c>
      <c r="H1137">
        <v>11.8194</v>
      </c>
      <c r="I1137" t="e">
        <f>IF(AND(Tabelle13[[#This Row],[AreaPx]]&gt;0,NOT(Tabelle13[[#This Row],[AreaPx]]="inf")),Tabelle13[[#This Row],[AreaPx]], NA())</f>
        <v>#N/A</v>
      </c>
      <c r="J1137">
        <v>0</v>
      </c>
      <c r="K1137">
        <v>0</v>
      </c>
      <c r="L1137">
        <v>0</v>
      </c>
      <c r="M1137">
        <v>20.2013</v>
      </c>
      <c r="N1137">
        <v>0</v>
      </c>
      <c r="O1137">
        <f>Tabelle13[[#This Row],[Roll]]-+Tabelle13[[#This Row],[Pitch]]</f>
        <v>-17.007800000000003</v>
      </c>
      <c r="P1137">
        <f>SQRT(Tabelle13[[#This Row],[X]]^2 + Tabelle13[[#This Row],[Y]]^2 +Tabelle13[[#This Row],[Z]]^2)</f>
        <v>406.24590153611399</v>
      </c>
      <c r="Q1137">
        <v>-249.52</v>
      </c>
      <c r="R1137">
        <v>19.236499999999999</v>
      </c>
      <c r="S1137">
        <v>-153.66900000000001</v>
      </c>
      <c r="T1137">
        <v>89.169300000000007</v>
      </c>
      <c r="U1137">
        <v>-28.827200000000001</v>
      </c>
      <c r="V1137">
        <v>-11.8194</v>
      </c>
    </row>
    <row r="1138" spans="1:22">
      <c r="A1138">
        <v>23381</v>
      </c>
      <c r="B1138">
        <v>0</v>
      </c>
      <c r="C1138">
        <v>121.53700000000001</v>
      </c>
      <c r="D1138">
        <v>-56.506700000000002</v>
      </c>
      <c r="E1138">
        <v>-383.49900000000002</v>
      </c>
      <c r="F1138">
        <v>-90.830699999999993</v>
      </c>
      <c r="G1138">
        <v>28.827200000000001</v>
      </c>
      <c r="H1138">
        <v>11.8194</v>
      </c>
      <c r="I1138" t="e">
        <f>IF(AND(Tabelle13[[#This Row],[AreaPx]]&gt;0,NOT(Tabelle13[[#This Row],[AreaPx]]="inf")),Tabelle13[[#This Row],[AreaPx]], NA())</f>
        <v>#N/A</v>
      </c>
      <c r="J1138">
        <v>0</v>
      </c>
      <c r="K1138">
        <v>0</v>
      </c>
      <c r="L1138">
        <v>0</v>
      </c>
      <c r="M1138">
        <v>20.2013</v>
      </c>
      <c r="N1138">
        <v>0</v>
      </c>
      <c r="O1138">
        <f>Tabelle13[[#This Row],[Roll]]-+Tabelle13[[#This Row],[Pitch]]</f>
        <v>-17.007800000000003</v>
      </c>
      <c r="P1138">
        <f>SQRT(Tabelle13[[#This Row],[X]]^2 + Tabelle13[[#This Row],[Y]]^2 +Tabelle13[[#This Row],[Z]]^2)</f>
        <v>406.24590153611399</v>
      </c>
      <c r="Q1138">
        <v>-249.52</v>
      </c>
      <c r="R1138">
        <v>19.236499999999999</v>
      </c>
      <c r="S1138">
        <v>-153.66900000000001</v>
      </c>
      <c r="T1138">
        <v>89.169300000000007</v>
      </c>
      <c r="U1138">
        <v>-28.827200000000001</v>
      </c>
      <c r="V1138">
        <v>-11.8194</v>
      </c>
    </row>
    <row r="1139" spans="1:22">
      <c r="A1139">
        <v>23403</v>
      </c>
      <c r="B1139">
        <v>0</v>
      </c>
      <c r="C1139">
        <v>121.53700000000001</v>
      </c>
      <c r="D1139">
        <v>-56.506700000000002</v>
      </c>
      <c r="E1139">
        <v>-383.49900000000002</v>
      </c>
      <c r="F1139">
        <v>-90.830699999999993</v>
      </c>
      <c r="G1139">
        <v>28.827200000000001</v>
      </c>
      <c r="H1139">
        <v>11.8194</v>
      </c>
      <c r="I1139" t="e">
        <f>IF(AND(Tabelle13[[#This Row],[AreaPx]]&gt;0,NOT(Tabelle13[[#This Row],[AreaPx]]="inf")),Tabelle13[[#This Row],[AreaPx]], NA())</f>
        <v>#N/A</v>
      </c>
      <c r="J1139">
        <v>0</v>
      </c>
      <c r="K1139">
        <v>0</v>
      </c>
      <c r="L1139">
        <v>0</v>
      </c>
      <c r="M1139">
        <v>20.2013</v>
      </c>
      <c r="N1139">
        <v>0</v>
      </c>
      <c r="O1139">
        <f>Tabelle13[[#This Row],[Roll]]-+Tabelle13[[#This Row],[Pitch]]</f>
        <v>-17.007800000000003</v>
      </c>
      <c r="P1139">
        <f>SQRT(Tabelle13[[#This Row],[X]]^2 + Tabelle13[[#This Row],[Y]]^2 +Tabelle13[[#This Row],[Z]]^2)</f>
        <v>406.24590153611399</v>
      </c>
      <c r="Q1139">
        <v>-249.52</v>
      </c>
      <c r="R1139">
        <v>19.236499999999999</v>
      </c>
      <c r="S1139">
        <v>-153.66900000000001</v>
      </c>
      <c r="T1139">
        <v>89.169300000000007</v>
      </c>
      <c r="U1139">
        <v>-28.827200000000001</v>
      </c>
      <c r="V1139">
        <v>-11.8194</v>
      </c>
    </row>
    <row r="1140" spans="1:22">
      <c r="A1140">
        <v>23419</v>
      </c>
      <c r="B1140">
        <v>0</v>
      </c>
      <c r="C1140">
        <v>121.53700000000001</v>
      </c>
      <c r="D1140">
        <v>-56.506700000000002</v>
      </c>
      <c r="E1140">
        <v>-383.49900000000002</v>
      </c>
      <c r="F1140">
        <v>-90.830699999999993</v>
      </c>
      <c r="G1140">
        <v>28.827200000000001</v>
      </c>
      <c r="H1140">
        <v>11.8194</v>
      </c>
      <c r="I1140" t="e">
        <f>IF(AND(Tabelle13[[#This Row],[AreaPx]]&gt;0,NOT(Tabelle13[[#This Row],[AreaPx]]="inf")),Tabelle13[[#This Row],[AreaPx]], NA())</f>
        <v>#N/A</v>
      </c>
      <c r="J1140">
        <v>0</v>
      </c>
      <c r="K1140">
        <v>0</v>
      </c>
      <c r="L1140">
        <v>0</v>
      </c>
      <c r="M1140">
        <v>20.2013</v>
      </c>
      <c r="N1140">
        <v>0</v>
      </c>
      <c r="O1140">
        <f>Tabelle13[[#This Row],[Roll]]-+Tabelle13[[#This Row],[Pitch]]</f>
        <v>-17.007800000000003</v>
      </c>
      <c r="P1140">
        <f>SQRT(Tabelle13[[#This Row],[X]]^2 + Tabelle13[[#This Row],[Y]]^2 +Tabelle13[[#This Row],[Z]]^2)</f>
        <v>406.24590153611399</v>
      </c>
      <c r="Q1140">
        <v>-249.52</v>
      </c>
      <c r="R1140">
        <v>19.236499999999999</v>
      </c>
      <c r="S1140">
        <v>-153.66900000000001</v>
      </c>
      <c r="T1140">
        <v>89.169300000000007</v>
      </c>
      <c r="U1140">
        <v>-28.827200000000001</v>
      </c>
      <c r="V1140">
        <v>-11.8194</v>
      </c>
    </row>
    <row r="1141" spans="1:22">
      <c r="A1141">
        <v>23442</v>
      </c>
      <c r="B1141">
        <v>0</v>
      </c>
      <c r="C1141">
        <v>121.53700000000001</v>
      </c>
      <c r="D1141">
        <v>-56.506700000000002</v>
      </c>
      <c r="E1141">
        <v>-383.49900000000002</v>
      </c>
      <c r="F1141">
        <v>-90.830699999999993</v>
      </c>
      <c r="G1141">
        <v>28.827200000000001</v>
      </c>
      <c r="H1141">
        <v>11.8194</v>
      </c>
      <c r="I1141" t="e">
        <f>IF(AND(Tabelle13[[#This Row],[AreaPx]]&gt;0,NOT(Tabelle13[[#This Row],[AreaPx]]="inf")),Tabelle13[[#This Row],[AreaPx]], NA())</f>
        <v>#N/A</v>
      </c>
      <c r="J1141">
        <v>0</v>
      </c>
      <c r="K1141">
        <v>0</v>
      </c>
      <c r="L1141">
        <v>0</v>
      </c>
      <c r="M1141">
        <v>20.2013</v>
      </c>
      <c r="N1141">
        <v>0</v>
      </c>
      <c r="O1141">
        <f>Tabelle13[[#This Row],[Roll]]-+Tabelle13[[#This Row],[Pitch]]</f>
        <v>-17.007800000000003</v>
      </c>
      <c r="P1141">
        <f>SQRT(Tabelle13[[#This Row],[X]]^2 + Tabelle13[[#This Row],[Y]]^2 +Tabelle13[[#This Row],[Z]]^2)</f>
        <v>406.24590153611399</v>
      </c>
      <c r="Q1141">
        <v>-249.52</v>
      </c>
      <c r="R1141">
        <v>19.236499999999999</v>
      </c>
      <c r="S1141">
        <v>-153.66900000000001</v>
      </c>
      <c r="T1141">
        <v>89.169300000000007</v>
      </c>
      <c r="U1141">
        <v>-28.827200000000001</v>
      </c>
      <c r="V1141">
        <v>-11.8194</v>
      </c>
    </row>
    <row r="1142" spans="1:22">
      <c r="A1142">
        <v>23461</v>
      </c>
      <c r="B1142">
        <v>0</v>
      </c>
      <c r="C1142">
        <v>121.53700000000001</v>
      </c>
      <c r="D1142">
        <v>-56.506700000000002</v>
      </c>
      <c r="E1142">
        <v>-383.49900000000002</v>
      </c>
      <c r="F1142">
        <v>-90.830699999999993</v>
      </c>
      <c r="G1142">
        <v>28.827200000000001</v>
      </c>
      <c r="H1142">
        <v>11.8194</v>
      </c>
      <c r="I1142" t="e">
        <f>IF(AND(Tabelle13[[#This Row],[AreaPx]]&gt;0,NOT(Tabelle13[[#This Row],[AreaPx]]="inf")),Tabelle13[[#This Row],[AreaPx]], NA())</f>
        <v>#N/A</v>
      </c>
      <c r="J1142">
        <v>0</v>
      </c>
      <c r="K1142">
        <v>0</v>
      </c>
      <c r="L1142">
        <v>0</v>
      </c>
      <c r="M1142">
        <v>20.2013</v>
      </c>
      <c r="N1142">
        <v>0</v>
      </c>
      <c r="O1142">
        <f>Tabelle13[[#This Row],[Roll]]-+Tabelle13[[#This Row],[Pitch]]</f>
        <v>-17.007800000000003</v>
      </c>
      <c r="P1142">
        <f>SQRT(Tabelle13[[#This Row],[X]]^2 + Tabelle13[[#This Row],[Y]]^2 +Tabelle13[[#This Row],[Z]]^2)</f>
        <v>406.24590153611399</v>
      </c>
      <c r="Q1142">
        <v>-249.52</v>
      </c>
      <c r="R1142">
        <v>19.236499999999999</v>
      </c>
      <c r="S1142">
        <v>-153.66900000000001</v>
      </c>
      <c r="T1142">
        <v>89.169300000000007</v>
      </c>
      <c r="U1142">
        <v>-28.827200000000001</v>
      </c>
      <c r="V1142">
        <v>-11.8194</v>
      </c>
    </row>
    <row r="1143" spans="1:22">
      <c r="A1143">
        <v>23476</v>
      </c>
      <c r="B1143">
        <v>0</v>
      </c>
      <c r="C1143">
        <v>121.53700000000001</v>
      </c>
      <c r="D1143">
        <v>-56.506700000000002</v>
      </c>
      <c r="E1143">
        <v>-383.49900000000002</v>
      </c>
      <c r="F1143">
        <v>-90.830699999999993</v>
      </c>
      <c r="G1143">
        <v>28.827200000000001</v>
      </c>
      <c r="H1143">
        <v>11.8194</v>
      </c>
      <c r="I1143" t="e">
        <f>IF(AND(Tabelle13[[#This Row],[AreaPx]]&gt;0,NOT(Tabelle13[[#This Row],[AreaPx]]="inf")),Tabelle13[[#This Row],[AreaPx]], NA())</f>
        <v>#N/A</v>
      </c>
      <c r="J1143">
        <v>0</v>
      </c>
      <c r="K1143">
        <v>0</v>
      </c>
      <c r="L1143">
        <v>0</v>
      </c>
      <c r="M1143">
        <v>20.2013</v>
      </c>
      <c r="N1143">
        <v>0</v>
      </c>
      <c r="O1143">
        <f>Tabelle13[[#This Row],[Roll]]-+Tabelle13[[#This Row],[Pitch]]</f>
        <v>-17.007800000000003</v>
      </c>
      <c r="P1143">
        <f>SQRT(Tabelle13[[#This Row],[X]]^2 + Tabelle13[[#This Row],[Y]]^2 +Tabelle13[[#This Row],[Z]]^2)</f>
        <v>406.24590153611399</v>
      </c>
      <c r="Q1143">
        <v>-249.52</v>
      </c>
      <c r="R1143">
        <v>19.236499999999999</v>
      </c>
      <c r="S1143">
        <v>-153.66900000000001</v>
      </c>
      <c r="T1143">
        <v>89.169300000000007</v>
      </c>
      <c r="U1143">
        <v>-28.827200000000001</v>
      </c>
      <c r="V1143">
        <v>-11.8194</v>
      </c>
    </row>
    <row r="1144" spans="1:22">
      <c r="A1144">
        <v>23501</v>
      </c>
      <c r="B1144">
        <v>0</v>
      </c>
      <c r="C1144">
        <v>121.53700000000001</v>
      </c>
      <c r="D1144">
        <v>-56.506700000000002</v>
      </c>
      <c r="E1144">
        <v>-383.49900000000002</v>
      </c>
      <c r="F1144">
        <v>-90.830699999999993</v>
      </c>
      <c r="G1144">
        <v>28.827200000000001</v>
      </c>
      <c r="H1144">
        <v>11.8194</v>
      </c>
      <c r="I1144" t="e">
        <f>IF(AND(Tabelle13[[#This Row],[AreaPx]]&gt;0,NOT(Tabelle13[[#This Row],[AreaPx]]="inf")),Tabelle13[[#This Row],[AreaPx]], NA())</f>
        <v>#N/A</v>
      </c>
      <c r="J1144">
        <v>0</v>
      </c>
      <c r="K1144">
        <v>0</v>
      </c>
      <c r="L1144">
        <v>0</v>
      </c>
      <c r="M1144">
        <v>20.2013</v>
      </c>
      <c r="N1144">
        <v>0</v>
      </c>
      <c r="O1144">
        <f>Tabelle13[[#This Row],[Roll]]-+Tabelle13[[#This Row],[Pitch]]</f>
        <v>-17.007800000000003</v>
      </c>
      <c r="P1144">
        <f>SQRT(Tabelle13[[#This Row],[X]]^2 + Tabelle13[[#This Row],[Y]]^2 +Tabelle13[[#This Row],[Z]]^2)</f>
        <v>406.24590153611399</v>
      </c>
      <c r="Q1144">
        <v>-249.52</v>
      </c>
      <c r="R1144">
        <v>19.236499999999999</v>
      </c>
      <c r="S1144">
        <v>-153.66900000000001</v>
      </c>
      <c r="T1144">
        <v>89.169300000000007</v>
      </c>
      <c r="U1144">
        <v>-28.827200000000001</v>
      </c>
      <c r="V1144">
        <v>-11.8194</v>
      </c>
    </row>
    <row r="1145" spans="1:22">
      <c r="A1145">
        <v>23514</v>
      </c>
      <c r="B1145">
        <v>0</v>
      </c>
      <c r="C1145">
        <v>121.53700000000001</v>
      </c>
      <c r="D1145">
        <v>-56.506700000000002</v>
      </c>
      <c r="E1145">
        <v>-383.49900000000002</v>
      </c>
      <c r="F1145">
        <v>-90.830699999999993</v>
      </c>
      <c r="G1145">
        <v>28.827200000000001</v>
      </c>
      <c r="H1145">
        <v>11.8194</v>
      </c>
      <c r="I1145" t="e">
        <f>IF(AND(Tabelle13[[#This Row],[AreaPx]]&gt;0,NOT(Tabelle13[[#This Row],[AreaPx]]="inf")),Tabelle13[[#This Row],[AreaPx]], NA())</f>
        <v>#N/A</v>
      </c>
      <c r="J1145">
        <v>0</v>
      </c>
      <c r="K1145">
        <v>0</v>
      </c>
      <c r="L1145">
        <v>0</v>
      </c>
      <c r="M1145">
        <v>20.2013</v>
      </c>
      <c r="N1145">
        <v>0</v>
      </c>
      <c r="O1145">
        <f>Tabelle13[[#This Row],[Roll]]-+Tabelle13[[#This Row],[Pitch]]</f>
        <v>-17.007800000000003</v>
      </c>
      <c r="P1145">
        <f>SQRT(Tabelle13[[#This Row],[X]]^2 + Tabelle13[[#This Row],[Y]]^2 +Tabelle13[[#This Row],[Z]]^2)</f>
        <v>406.24590153611399</v>
      </c>
      <c r="Q1145">
        <v>-249.52</v>
      </c>
      <c r="R1145">
        <v>19.236499999999999</v>
      </c>
      <c r="S1145">
        <v>-153.66900000000001</v>
      </c>
      <c r="T1145">
        <v>89.169300000000007</v>
      </c>
      <c r="U1145">
        <v>-28.827200000000001</v>
      </c>
      <c r="V1145">
        <v>-11.8194</v>
      </c>
    </row>
    <row r="1146" spans="1:22">
      <c r="A1146">
        <v>23540</v>
      </c>
      <c r="B1146">
        <v>0</v>
      </c>
      <c r="C1146">
        <v>121.53700000000001</v>
      </c>
      <c r="D1146">
        <v>-56.506700000000002</v>
      </c>
      <c r="E1146">
        <v>-383.49900000000002</v>
      </c>
      <c r="F1146">
        <v>-90.830699999999993</v>
      </c>
      <c r="G1146">
        <v>28.827200000000001</v>
      </c>
      <c r="H1146">
        <v>11.8194</v>
      </c>
      <c r="I1146" t="e">
        <f>IF(AND(Tabelle13[[#This Row],[AreaPx]]&gt;0,NOT(Tabelle13[[#This Row],[AreaPx]]="inf")),Tabelle13[[#This Row],[AreaPx]], NA())</f>
        <v>#N/A</v>
      </c>
      <c r="J1146">
        <v>0</v>
      </c>
      <c r="K1146">
        <v>0</v>
      </c>
      <c r="L1146">
        <v>0</v>
      </c>
      <c r="M1146">
        <v>20.2013</v>
      </c>
      <c r="N1146">
        <v>0</v>
      </c>
      <c r="O1146">
        <f>Tabelle13[[#This Row],[Roll]]-+Tabelle13[[#This Row],[Pitch]]</f>
        <v>-17.007800000000003</v>
      </c>
      <c r="P1146">
        <f>SQRT(Tabelle13[[#This Row],[X]]^2 + Tabelle13[[#This Row],[Y]]^2 +Tabelle13[[#This Row],[Z]]^2)</f>
        <v>406.24590153611399</v>
      </c>
      <c r="Q1146">
        <v>-249.52</v>
      </c>
      <c r="R1146">
        <v>19.236499999999999</v>
      </c>
      <c r="S1146">
        <v>-153.66900000000001</v>
      </c>
      <c r="T1146">
        <v>89.169300000000007</v>
      </c>
      <c r="U1146">
        <v>-28.827200000000001</v>
      </c>
      <c r="V1146">
        <v>-11.8194</v>
      </c>
    </row>
    <row r="1147" spans="1:22">
      <c r="A1147">
        <v>23561</v>
      </c>
      <c r="B1147">
        <v>0</v>
      </c>
      <c r="C1147">
        <v>121.53700000000001</v>
      </c>
      <c r="D1147">
        <v>-56.506700000000002</v>
      </c>
      <c r="E1147">
        <v>-383.49900000000002</v>
      </c>
      <c r="F1147">
        <v>-90.830699999999993</v>
      </c>
      <c r="G1147">
        <v>28.827200000000001</v>
      </c>
      <c r="H1147">
        <v>11.8194</v>
      </c>
      <c r="I1147" t="e">
        <f>IF(AND(Tabelle13[[#This Row],[AreaPx]]&gt;0,NOT(Tabelle13[[#This Row],[AreaPx]]="inf")),Tabelle13[[#This Row],[AreaPx]], NA())</f>
        <v>#N/A</v>
      </c>
      <c r="J1147">
        <v>0</v>
      </c>
      <c r="K1147">
        <v>0</v>
      </c>
      <c r="L1147">
        <v>0</v>
      </c>
      <c r="M1147">
        <v>20.2013</v>
      </c>
      <c r="N1147">
        <v>0</v>
      </c>
      <c r="O1147">
        <f>Tabelle13[[#This Row],[Roll]]-+Tabelle13[[#This Row],[Pitch]]</f>
        <v>-17.007800000000003</v>
      </c>
      <c r="P1147">
        <f>SQRT(Tabelle13[[#This Row],[X]]^2 + Tabelle13[[#This Row],[Y]]^2 +Tabelle13[[#This Row],[Z]]^2)</f>
        <v>406.24590153611399</v>
      </c>
      <c r="Q1147">
        <v>-249.52</v>
      </c>
      <c r="R1147">
        <v>19.236499999999999</v>
      </c>
      <c r="S1147">
        <v>-153.66900000000001</v>
      </c>
      <c r="T1147">
        <v>89.169300000000007</v>
      </c>
      <c r="U1147">
        <v>-28.827200000000001</v>
      </c>
      <c r="V1147">
        <v>-11.8194</v>
      </c>
    </row>
    <row r="1148" spans="1:22">
      <c r="A1148">
        <v>23574</v>
      </c>
      <c r="B1148">
        <v>0</v>
      </c>
      <c r="C1148">
        <v>121.53700000000001</v>
      </c>
      <c r="D1148">
        <v>-56.506700000000002</v>
      </c>
      <c r="E1148">
        <v>-383.49900000000002</v>
      </c>
      <c r="F1148">
        <v>-90.830699999999993</v>
      </c>
      <c r="G1148">
        <v>28.827200000000001</v>
      </c>
      <c r="H1148">
        <v>11.8194</v>
      </c>
      <c r="I1148" t="e">
        <f>IF(AND(Tabelle13[[#This Row],[AreaPx]]&gt;0,NOT(Tabelle13[[#This Row],[AreaPx]]="inf")),Tabelle13[[#This Row],[AreaPx]], NA())</f>
        <v>#N/A</v>
      </c>
      <c r="J1148">
        <v>0</v>
      </c>
      <c r="K1148">
        <v>0</v>
      </c>
      <c r="L1148">
        <v>0</v>
      </c>
      <c r="M1148">
        <v>20.2013</v>
      </c>
      <c r="N1148">
        <v>0</v>
      </c>
      <c r="O1148">
        <f>Tabelle13[[#This Row],[Roll]]-+Tabelle13[[#This Row],[Pitch]]</f>
        <v>-17.007800000000003</v>
      </c>
      <c r="P1148">
        <f>SQRT(Tabelle13[[#This Row],[X]]^2 + Tabelle13[[#This Row],[Y]]^2 +Tabelle13[[#This Row],[Z]]^2)</f>
        <v>406.24590153611399</v>
      </c>
      <c r="Q1148">
        <v>-249.52</v>
      </c>
      <c r="R1148">
        <v>19.236499999999999</v>
      </c>
      <c r="S1148">
        <v>-153.66900000000001</v>
      </c>
      <c r="T1148">
        <v>89.169300000000007</v>
      </c>
      <c r="U1148">
        <v>-28.827200000000001</v>
      </c>
      <c r="V1148">
        <v>-11.8194</v>
      </c>
    </row>
    <row r="1149" spans="1:22">
      <c r="A1149">
        <v>23594</v>
      </c>
      <c r="B1149">
        <v>0</v>
      </c>
      <c r="C1149">
        <v>121.53700000000001</v>
      </c>
      <c r="D1149">
        <v>-56.506700000000002</v>
      </c>
      <c r="E1149">
        <v>-383.49900000000002</v>
      </c>
      <c r="F1149">
        <v>-90.830699999999993</v>
      </c>
      <c r="G1149">
        <v>28.827200000000001</v>
      </c>
      <c r="H1149">
        <v>11.8194</v>
      </c>
      <c r="I1149" t="e">
        <f>IF(AND(Tabelle13[[#This Row],[AreaPx]]&gt;0,NOT(Tabelle13[[#This Row],[AreaPx]]="inf")),Tabelle13[[#This Row],[AreaPx]], NA())</f>
        <v>#N/A</v>
      </c>
      <c r="J1149">
        <v>0</v>
      </c>
      <c r="K1149">
        <v>0</v>
      </c>
      <c r="L1149">
        <v>0</v>
      </c>
      <c r="M1149">
        <v>20.2013</v>
      </c>
      <c r="N1149">
        <v>0</v>
      </c>
      <c r="O1149">
        <f>Tabelle13[[#This Row],[Roll]]-+Tabelle13[[#This Row],[Pitch]]</f>
        <v>-17.007800000000003</v>
      </c>
      <c r="P1149">
        <f>SQRT(Tabelle13[[#This Row],[X]]^2 + Tabelle13[[#This Row],[Y]]^2 +Tabelle13[[#This Row],[Z]]^2)</f>
        <v>406.24590153611399</v>
      </c>
      <c r="Q1149">
        <v>-249.52</v>
      </c>
      <c r="R1149">
        <v>19.236499999999999</v>
      </c>
      <c r="S1149">
        <v>-153.66900000000001</v>
      </c>
      <c r="T1149">
        <v>89.169300000000007</v>
      </c>
      <c r="U1149">
        <v>-28.827200000000001</v>
      </c>
      <c r="V1149">
        <v>-11.8194</v>
      </c>
    </row>
    <row r="1150" spans="1:22">
      <c r="A1150">
        <v>23608</v>
      </c>
      <c r="B1150">
        <v>0</v>
      </c>
      <c r="C1150">
        <v>121.53700000000001</v>
      </c>
      <c r="D1150">
        <v>-56.506700000000002</v>
      </c>
      <c r="E1150">
        <v>-383.49900000000002</v>
      </c>
      <c r="F1150">
        <v>-90.830699999999993</v>
      </c>
      <c r="G1150">
        <v>28.827200000000001</v>
      </c>
      <c r="H1150">
        <v>11.8194</v>
      </c>
      <c r="I1150" t="e">
        <f>IF(AND(Tabelle13[[#This Row],[AreaPx]]&gt;0,NOT(Tabelle13[[#This Row],[AreaPx]]="inf")),Tabelle13[[#This Row],[AreaPx]], NA())</f>
        <v>#N/A</v>
      </c>
      <c r="J1150">
        <v>0</v>
      </c>
      <c r="K1150">
        <v>0</v>
      </c>
      <c r="L1150">
        <v>0</v>
      </c>
      <c r="M1150">
        <v>20.2013</v>
      </c>
      <c r="N1150">
        <v>0</v>
      </c>
      <c r="O1150">
        <f>Tabelle13[[#This Row],[Roll]]-+Tabelle13[[#This Row],[Pitch]]</f>
        <v>-17.007800000000003</v>
      </c>
      <c r="P1150">
        <f>SQRT(Tabelle13[[#This Row],[X]]^2 + Tabelle13[[#This Row],[Y]]^2 +Tabelle13[[#This Row],[Z]]^2)</f>
        <v>406.24590153611399</v>
      </c>
      <c r="Q1150">
        <v>-249.52</v>
      </c>
      <c r="R1150">
        <v>19.236499999999999</v>
      </c>
      <c r="S1150">
        <v>-153.66900000000001</v>
      </c>
      <c r="T1150">
        <v>89.169300000000007</v>
      </c>
      <c r="U1150">
        <v>-28.827200000000001</v>
      </c>
      <c r="V1150">
        <v>-11.8194</v>
      </c>
    </row>
    <row r="1151" spans="1:22">
      <c r="A1151">
        <v>23629</v>
      </c>
      <c r="B1151">
        <v>0</v>
      </c>
      <c r="C1151">
        <v>121.53700000000001</v>
      </c>
      <c r="D1151">
        <v>-56.506700000000002</v>
      </c>
      <c r="E1151">
        <v>-383.49900000000002</v>
      </c>
      <c r="F1151">
        <v>-90.830699999999993</v>
      </c>
      <c r="G1151">
        <v>28.827200000000001</v>
      </c>
      <c r="H1151">
        <v>11.8194</v>
      </c>
      <c r="I1151" t="e">
        <f>IF(AND(Tabelle13[[#This Row],[AreaPx]]&gt;0,NOT(Tabelle13[[#This Row],[AreaPx]]="inf")),Tabelle13[[#This Row],[AreaPx]], NA())</f>
        <v>#N/A</v>
      </c>
      <c r="J1151">
        <v>0</v>
      </c>
      <c r="K1151">
        <v>0</v>
      </c>
      <c r="L1151">
        <v>0</v>
      </c>
      <c r="M1151">
        <v>20.2013</v>
      </c>
      <c r="N1151">
        <v>0</v>
      </c>
      <c r="O1151">
        <f>Tabelle13[[#This Row],[Roll]]-+Tabelle13[[#This Row],[Pitch]]</f>
        <v>-17.007800000000003</v>
      </c>
      <c r="P1151">
        <f>SQRT(Tabelle13[[#This Row],[X]]^2 + Tabelle13[[#This Row],[Y]]^2 +Tabelle13[[#This Row],[Z]]^2)</f>
        <v>406.24590153611399</v>
      </c>
      <c r="Q1151">
        <v>-249.52</v>
      </c>
      <c r="R1151">
        <v>19.236499999999999</v>
      </c>
      <c r="S1151">
        <v>-153.66900000000001</v>
      </c>
      <c r="T1151">
        <v>89.169300000000007</v>
      </c>
      <c r="U1151">
        <v>-28.827200000000001</v>
      </c>
      <c r="V1151">
        <v>-11.8194</v>
      </c>
    </row>
    <row r="1152" spans="1:22">
      <c r="A1152">
        <v>23642</v>
      </c>
      <c r="B1152">
        <v>0</v>
      </c>
      <c r="C1152">
        <v>121.53700000000001</v>
      </c>
      <c r="D1152">
        <v>-56.506700000000002</v>
      </c>
      <c r="E1152">
        <v>-383.49900000000002</v>
      </c>
      <c r="F1152">
        <v>-90.830699999999993</v>
      </c>
      <c r="G1152">
        <v>28.827200000000001</v>
      </c>
      <c r="H1152">
        <v>11.8194</v>
      </c>
      <c r="I1152" t="e">
        <f>IF(AND(Tabelle13[[#This Row],[AreaPx]]&gt;0,NOT(Tabelle13[[#This Row],[AreaPx]]="inf")),Tabelle13[[#This Row],[AreaPx]], NA())</f>
        <v>#N/A</v>
      </c>
      <c r="J1152">
        <v>0</v>
      </c>
      <c r="K1152">
        <v>0</v>
      </c>
      <c r="L1152">
        <v>0</v>
      </c>
      <c r="M1152">
        <v>20.2013</v>
      </c>
      <c r="N1152">
        <v>0</v>
      </c>
      <c r="O1152">
        <f>Tabelle13[[#This Row],[Roll]]-+Tabelle13[[#This Row],[Pitch]]</f>
        <v>-17.007800000000003</v>
      </c>
      <c r="P1152">
        <f>SQRT(Tabelle13[[#This Row],[X]]^2 + Tabelle13[[#This Row],[Y]]^2 +Tabelle13[[#This Row],[Z]]^2)</f>
        <v>406.24590153611399</v>
      </c>
      <c r="Q1152">
        <v>-249.52</v>
      </c>
      <c r="R1152">
        <v>19.236499999999999</v>
      </c>
      <c r="S1152">
        <v>-153.66900000000001</v>
      </c>
      <c r="T1152">
        <v>89.169300000000007</v>
      </c>
      <c r="U1152">
        <v>-28.827200000000001</v>
      </c>
      <c r="V1152">
        <v>-11.8194</v>
      </c>
    </row>
    <row r="1153" spans="1:22">
      <c r="A1153">
        <v>23656</v>
      </c>
      <c r="B1153">
        <v>0</v>
      </c>
      <c r="C1153">
        <v>121.53700000000001</v>
      </c>
      <c r="D1153">
        <v>-56.506700000000002</v>
      </c>
      <c r="E1153">
        <v>-383.49900000000002</v>
      </c>
      <c r="F1153">
        <v>-90.830699999999993</v>
      </c>
      <c r="G1153">
        <v>28.827200000000001</v>
      </c>
      <c r="H1153">
        <v>11.8194</v>
      </c>
      <c r="I1153" t="e">
        <f>IF(AND(Tabelle13[[#This Row],[AreaPx]]&gt;0,NOT(Tabelle13[[#This Row],[AreaPx]]="inf")),Tabelle13[[#This Row],[AreaPx]], NA())</f>
        <v>#N/A</v>
      </c>
      <c r="J1153">
        <v>0</v>
      </c>
      <c r="K1153">
        <v>0</v>
      </c>
      <c r="L1153">
        <v>0</v>
      </c>
      <c r="M1153">
        <v>20.2013</v>
      </c>
      <c r="N1153">
        <v>0</v>
      </c>
      <c r="O1153">
        <f>Tabelle13[[#This Row],[Roll]]-+Tabelle13[[#This Row],[Pitch]]</f>
        <v>-17.007800000000003</v>
      </c>
      <c r="P1153">
        <f>SQRT(Tabelle13[[#This Row],[X]]^2 + Tabelle13[[#This Row],[Y]]^2 +Tabelle13[[#This Row],[Z]]^2)</f>
        <v>406.24590153611399</v>
      </c>
      <c r="Q1153">
        <v>-249.52</v>
      </c>
      <c r="R1153">
        <v>19.236499999999999</v>
      </c>
      <c r="S1153">
        <v>-153.66900000000001</v>
      </c>
      <c r="T1153">
        <v>89.169300000000007</v>
      </c>
      <c r="U1153">
        <v>-28.827200000000001</v>
      </c>
      <c r="V1153">
        <v>-11.8194</v>
      </c>
    </row>
    <row r="1154" spans="1:22">
      <c r="A1154">
        <v>23668</v>
      </c>
      <c r="B1154">
        <v>0</v>
      </c>
      <c r="C1154">
        <v>121.53700000000001</v>
      </c>
      <c r="D1154">
        <v>-56.506700000000002</v>
      </c>
      <c r="E1154">
        <v>-383.49900000000002</v>
      </c>
      <c r="F1154">
        <v>-90.830699999999993</v>
      </c>
      <c r="G1154">
        <v>28.827200000000001</v>
      </c>
      <c r="H1154">
        <v>11.8194</v>
      </c>
      <c r="I1154" t="e">
        <f>IF(AND(Tabelle13[[#This Row],[AreaPx]]&gt;0,NOT(Tabelle13[[#This Row],[AreaPx]]="inf")),Tabelle13[[#This Row],[AreaPx]], NA())</f>
        <v>#N/A</v>
      </c>
      <c r="J1154">
        <v>0</v>
      </c>
      <c r="K1154">
        <v>0</v>
      </c>
      <c r="L1154">
        <v>0</v>
      </c>
      <c r="M1154">
        <v>20.2013</v>
      </c>
      <c r="N1154">
        <v>0</v>
      </c>
      <c r="O1154">
        <f>Tabelle13[[#This Row],[Roll]]-+Tabelle13[[#This Row],[Pitch]]</f>
        <v>-17.007800000000003</v>
      </c>
      <c r="P1154">
        <f>SQRT(Tabelle13[[#This Row],[X]]^2 + Tabelle13[[#This Row],[Y]]^2 +Tabelle13[[#This Row],[Z]]^2)</f>
        <v>406.24590153611399</v>
      </c>
      <c r="Q1154">
        <v>-249.52</v>
      </c>
      <c r="R1154">
        <v>19.236499999999999</v>
      </c>
      <c r="S1154">
        <v>-153.66900000000001</v>
      </c>
      <c r="T1154">
        <v>89.169300000000007</v>
      </c>
      <c r="U1154">
        <v>-28.827200000000001</v>
      </c>
      <c r="V1154">
        <v>-11.8194</v>
      </c>
    </row>
    <row r="1155" spans="1:22">
      <c r="A1155">
        <v>23676</v>
      </c>
      <c r="B1155">
        <v>0</v>
      </c>
      <c r="C1155">
        <v>121.53700000000001</v>
      </c>
      <c r="D1155">
        <v>-56.506700000000002</v>
      </c>
      <c r="E1155">
        <v>-383.49900000000002</v>
      </c>
      <c r="F1155">
        <v>-90.830699999999993</v>
      </c>
      <c r="G1155">
        <v>28.827200000000001</v>
      </c>
      <c r="H1155">
        <v>11.8194</v>
      </c>
      <c r="I1155" t="e">
        <f>IF(AND(Tabelle13[[#This Row],[AreaPx]]&gt;0,NOT(Tabelle13[[#This Row],[AreaPx]]="inf")),Tabelle13[[#This Row],[AreaPx]], NA())</f>
        <v>#N/A</v>
      </c>
      <c r="J1155">
        <v>0</v>
      </c>
      <c r="K1155">
        <v>0</v>
      </c>
      <c r="L1155">
        <v>0</v>
      </c>
      <c r="M1155">
        <v>20.2013</v>
      </c>
      <c r="N1155">
        <v>0</v>
      </c>
      <c r="O1155">
        <f>Tabelle13[[#This Row],[Roll]]-+Tabelle13[[#This Row],[Pitch]]</f>
        <v>-17.007800000000003</v>
      </c>
      <c r="P1155">
        <f>SQRT(Tabelle13[[#This Row],[X]]^2 + Tabelle13[[#This Row],[Y]]^2 +Tabelle13[[#This Row],[Z]]^2)</f>
        <v>406.24590153611399</v>
      </c>
      <c r="Q1155">
        <v>-249.52</v>
      </c>
      <c r="R1155">
        <v>19.236499999999999</v>
      </c>
      <c r="S1155">
        <v>-153.66900000000001</v>
      </c>
      <c r="T1155">
        <v>89.169300000000007</v>
      </c>
      <c r="U1155">
        <v>-28.827200000000001</v>
      </c>
      <c r="V1155">
        <v>-11.8194</v>
      </c>
    </row>
    <row r="1156" spans="1:22">
      <c r="A1156">
        <v>23704</v>
      </c>
      <c r="B1156">
        <v>0</v>
      </c>
      <c r="C1156">
        <v>121.53700000000001</v>
      </c>
      <c r="D1156">
        <v>-56.506700000000002</v>
      </c>
      <c r="E1156">
        <v>-383.49900000000002</v>
      </c>
      <c r="F1156">
        <v>-90.830699999999993</v>
      </c>
      <c r="G1156">
        <v>28.827200000000001</v>
      </c>
      <c r="H1156">
        <v>11.8194</v>
      </c>
      <c r="I1156" t="e">
        <f>IF(AND(Tabelle13[[#This Row],[AreaPx]]&gt;0,NOT(Tabelle13[[#This Row],[AreaPx]]="inf")),Tabelle13[[#This Row],[AreaPx]], NA())</f>
        <v>#N/A</v>
      </c>
      <c r="J1156">
        <v>0</v>
      </c>
      <c r="K1156">
        <v>0</v>
      </c>
      <c r="L1156">
        <v>0</v>
      </c>
      <c r="M1156">
        <v>20.2013</v>
      </c>
      <c r="N1156">
        <v>0</v>
      </c>
      <c r="O1156">
        <f>Tabelle13[[#This Row],[Roll]]-+Tabelle13[[#This Row],[Pitch]]</f>
        <v>-17.007800000000003</v>
      </c>
      <c r="P1156">
        <f>SQRT(Tabelle13[[#This Row],[X]]^2 + Tabelle13[[#This Row],[Y]]^2 +Tabelle13[[#This Row],[Z]]^2)</f>
        <v>406.24590153611399</v>
      </c>
      <c r="Q1156">
        <v>-249.52</v>
      </c>
      <c r="R1156">
        <v>19.236499999999999</v>
      </c>
      <c r="S1156">
        <v>-153.66900000000001</v>
      </c>
      <c r="T1156">
        <v>89.169300000000007</v>
      </c>
      <c r="U1156">
        <v>-28.827200000000001</v>
      </c>
      <c r="V1156">
        <v>-11.8194</v>
      </c>
    </row>
    <row r="1157" spans="1:22">
      <c r="A1157">
        <v>23716</v>
      </c>
      <c r="B1157">
        <v>0</v>
      </c>
      <c r="C1157">
        <v>121.53700000000001</v>
      </c>
      <c r="D1157">
        <v>-56.506700000000002</v>
      </c>
      <c r="E1157">
        <v>-383.49900000000002</v>
      </c>
      <c r="F1157">
        <v>-90.830699999999993</v>
      </c>
      <c r="G1157">
        <v>28.827200000000001</v>
      </c>
      <c r="H1157">
        <v>11.8194</v>
      </c>
      <c r="I1157" t="e">
        <f>IF(AND(Tabelle13[[#This Row],[AreaPx]]&gt;0,NOT(Tabelle13[[#This Row],[AreaPx]]="inf")),Tabelle13[[#This Row],[AreaPx]], NA())</f>
        <v>#N/A</v>
      </c>
      <c r="J1157">
        <v>0</v>
      </c>
      <c r="K1157">
        <v>0</v>
      </c>
      <c r="L1157">
        <v>0</v>
      </c>
      <c r="M1157">
        <v>20.2013</v>
      </c>
      <c r="N1157">
        <v>0</v>
      </c>
      <c r="O1157">
        <f>Tabelle13[[#This Row],[Roll]]-+Tabelle13[[#This Row],[Pitch]]</f>
        <v>-17.007800000000003</v>
      </c>
      <c r="P1157">
        <f>SQRT(Tabelle13[[#This Row],[X]]^2 + Tabelle13[[#This Row],[Y]]^2 +Tabelle13[[#This Row],[Z]]^2)</f>
        <v>406.24590153611399</v>
      </c>
      <c r="Q1157">
        <v>-249.52</v>
      </c>
      <c r="R1157">
        <v>19.236499999999999</v>
      </c>
      <c r="S1157">
        <v>-153.66900000000001</v>
      </c>
      <c r="T1157">
        <v>89.169300000000007</v>
      </c>
      <c r="U1157">
        <v>-28.827200000000001</v>
      </c>
      <c r="V1157">
        <v>-11.8194</v>
      </c>
    </row>
    <row r="1158" spans="1:22">
      <c r="A1158">
        <v>23739</v>
      </c>
      <c r="B1158">
        <v>0</v>
      </c>
      <c r="C1158">
        <v>121.53700000000001</v>
      </c>
      <c r="D1158">
        <v>-56.506700000000002</v>
      </c>
      <c r="E1158">
        <v>-383.49900000000002</v>
      </c>
      <c r="F1158">
        <v>-90.830699999999993</v>
      </c>
      <c r="G1158">
        <v>28.827200000000001</v>
      </c>
      <c r="H1158">
        <v>11.8194</v>
      </c>
      <c r="I1158" t="e">
        <f>IF(AND(Tabelle13[[#This Row],[AreaPx]]&gt;0,NOT(Tabelle13[[#This Row],[AreaPx]]="inf")),Tabelle13[[#This Row],[AreaPx]], NA())</f>
        <v>#N/A</v>
      </c>
      <c r="J1158">
        <v>0</v>
      </c>
      <c r="K1158">
        <v>0</v>
      </c>
      <c r="L1158">
        <v>0</v>
      </c>
      <c r="M1158">
        <v>20.2013</v>
      </c>
      <c r="N1158">
        <v>0</v>
      </c>
      <c r="O1158">
        <f>Tabelle13[[#This Row],[Roll]]-+Tabelle13[[#This Row],[Pitch]]</f>
        <v>-17.007800000000003</v>
      </c>
      <c r="P1158">
        <f>SQRT(Tabelle13[[#This Row],[X]]^2 + Tabelle13[[#This Row],[Y]]^2 +Tabelle13[[#This Row],[Z]]^2)</f>
        <v>406.24590153611399</v>
      </c>
      <c r="Q1158">
        <v>-249.52</v>
      </c>
      <c r="R1158">
        <v>19.236499999999999</v>
      </c>
      <c r="S1158">
        <v>-153.66900000000001</v>
      </c>
      <c r="T1158">
        <v>89.169300000000007</v>
      </c>
      <c r="U1158">
        <v>-28.827200000000001</v>
      </c>
      <c r="V1158">
        <v>-11.8194</v>
      </c>
    </row>
    <row r="1159" spans="1:22">
      <c r="A1159">
        <v>23764</v>
      </c>
      <c r="B1159">
        <v>0</v>
      </c>
      <c r="C1159">
        <v>121.53700000000001</v>
      </c>
      <c r="D1159">
        <v>-56.506700000000002</v>
      </c>
      <c r="E1159">
        <v>-383.49900000000002</v>
      </c>
      <c r="F1159">
        <v>-90.830699999999993</v>
      </c>
      <c r="G1159">
        <v>28.827200000000001</v>
      </c>
      <c r="H1159">
        <v>11.8194</v>
      </c>
      <c r="I1159" t="e">
        <f>IF(AND(Tabelle13[[#This Row],[AreaPx]]&gt;0,NOT(Tabelle13[[#This Row],[AreaPx]]="inf")),Tabelle13[[#This Row],[AreaPx]], NA())</f>
        <v>#N/A</v>
      </c>
      <c r="J1159">
        <v>0</v>
      </c>
      <c r="K1159">
        <v>0</v>
      </c>
      <c r="L1159">
        <v>0</v>
      </c>
      <c r="M1159">
        <v>20.2013</v>
      </c>
      <c r="N1159">
        <v>0</v>
      </c>
      <c r="O1159">
        <f>Tabelle13[[#This Row],[Roll]]-+Tabelle13[[#This Row],[Pitch]]</f>
        <v>-17.007800000000003</v>
      </c>
      <c r="P1159">
        <f>SQRT(Tabelle13[[#This Row],[X]]^2 + Tabelle13[[#This Row],[Y]]^2 +Tabelle13[[#This Row],[Z]]^2)</f>
        <v>406.24590153611399</v>
      </c>
      <c r="Q1159">
        <v>-249.52</v>
      </c>
      <c r="R1159">
        <v>19.236499999999999</v>
      </c>
      <c r="S1159">
        <v>-153.66900000000001</v>
      </c>
      <c r="T1159">
        <v>89.169300000000007</v>
      </c>
      <c r="U1159">
        <v>-28.827200000000001</v>
      </c>
      <c r="V1159">
        <v>-11.8194</v>
      </c>
    </row>
    <row r="1160" spans="1:22">
      <c r="A1160">
        <v>23781</v>
      </c>
      <c r="B1160">
        <v>0</v>
      </c>
      <c r="C1160">
        <v>121.53700000000001</v>
      </c>
      <c r="D1160">
        <v>-56.506700000000002</v>
      </c>
      <c r="E1160">
        <v>-383.49900000000002</v>
      </c>
      <c r="F1160">
        <v>-90.830699999999993</v>
      </c>
      <c r="G1160">
        <v>28.827200000000001</v>
      </c>
      <c r="H1160">
        <v>11.8194</v>
      </c>
      <c r="I1160" t="e">
        <f>IF(AND(Tabelle13[[#This Row],[AreaPx]]&gt;0,NOT(Tabelle13[[#This Row],[AreaPx]]="inf")),Tabelle13[[#This Row],[AreaPx]], NA())</f>
        <v>#N/A</v>
      </c>
      <c r="J1160">
        <v>0</v>
      </c>
      <c r="K1160">
        <v>0</v>
      </c>
      <c r="L1160">
        <v>0</v>
      </c>
      <c r="M1160">
        <v>20.2013</v>
      </c>
      <c r="N1160">
        <v>0</v>
      </c>
      <c r="O1160">
        <f>Tabelle13[[#This Row],[Roll]]-+Tabelle13[[#This Row],[Pitch]]</f>
        <v>-17.007800000000003</v>
      </c>
      <c r="P1160">
        <f>SQRT(Tabelle13[[#This Row],[X]]^2 + Tabelle13[[#This Row],[Y]]^2 +Tabelle13[[#This Row],[Z]]^2)</f>
        <v>406.24590153611399</v>
      </c>
      <c r="Q1160">
        <v>-249.52</v>
      </c>
      <c r="R1160">
        <v>19.236499999999999</v>
      </c>
      <c r="S1160">
        <v>-153.66900000000001</v>
      </c>
      <c r="T1160">
        <v>89.169300000000007</v>
      </c>
      <c r="U1160">
        <v>-28.827200000000001</v>
      </c>
      <c r="V1160">
        <v>-11.8194</v>
      </c>
    </row>
    <row r="1161" spans="1:22">
      <c r="A1161">
        <v>23804</v>
      </c>
      <c r="B1161">
        <v>0</v>
      </c>
      <c r="C1161">
        <v>121.53700000000001</v>
      </c>
      <c r="D1161">
        <v>-56.506700000000002</v>
      </c>
      <c r="E1161">
        <v>-383.49900000000002</v>
      </c>
      <c r="F1161">
        <v>-90.830699999999993</v>
      </c>
      <c r="G1161">
        <v>28.827200000000001</v>
      </c>
      <c r="H1161">
        <v>11.8194</v>
      </c>
      <c r="I1161" t="e">
        <f>IF(AND(Tabelle13[[#This Row],[AreaPx]]&gt;0,NOT(Tabelle13[[#This Row],[AreaPx]]="inf")),Tabelle13[[#This Row],[AreaPx]], NA())</f>
        <v>#N/A</v>
      </c>
      <c r="J1161">
        <v>0</v>
      </c>
      <c r="K1161">
        <v>0</v>
      </c>
      <c r="L1161">
        <v>0</v>
      </c>
      <c r="M1161">
        <v>20.2013</v>
      </c>
      <c r="N1161">
        <v>0</v>
      </c>
      <c r="O1161">
        <f>Tabelle13[[#This Row],[Roll]]-+Tabelle13[[#This Row],[Pitch]]</f>
        <v>-17.007800000000003</v>
      </c>
      <c r="P1161">
        <f>SQRT(Tabelle13[[#This Row],[X]]^2 + Tabelle13[[#This Row],[Y]]^2 +Tabelle13[[#This Row],[Z]]^2)</f>
        <v>406.24590153611399</v>
      </c>
      <c r="Q1161">
        <v>-249.52</v>
      </c>
      <c r="R1161">
        <v>19.236499999999999</v>
      </c>
      <c r="S1161">
        <v>-153.66900000000001</v>
      </c>
      <c r="T1161">
        <v>89.169300000000007</v>
      </c>
      <c r="U1161">
        <v>-28.827200000000001</v>
      </c>
      <c r="V1161">
        <v>-11.8194</v>
      </c>
    </row>
    <row r="1162" spans="1:22">
      <c r="A1162">
        <v>23818</v>
      </c>
      <c r="B1162">
        <v>0</v>
      </c>
      <c r="C1162">
        <v>121.53700000000001</v>
      </c>
      <c r="D1162">
        <v>-56.506700000000002</v>
      </c>
      <c r="E1162">
        <v>-383.49900000000002</v>
      </c>
      <c r="F1162">
        <v>-90.830699999999993</v>
      </c>
      <c r="G1162">
        <v>28.827200000000001</v>
      </c>
      <c r="H1162">
        <v>11.8194</v>
      </c>
      <c r="I1162" t="e">
        <f>IF(AND(Tabelle13[[#This Row],[AreaPx]]&gt;0,NOT(Tabelle13[[#This Row],[AreaPx]]="inf")),Tabelle13[[#This Row],[AreaPx]], NA())</f>
        <v>#N/A</v>
      </c>
      <c r="J1162">
        <v>0</v>
      </c>
      <c r="K1162">
        <v>0</v>
      </c>
      <c r="L1162">
        <v>0</v>
      </c>
      <c r="M1162">
        <v>20.2013</v>
      </c>
      <c r="N1162">
        <v>0</v>
      </c>
      <c r="O1162">
        <f>Tabelle13[[#This Row],[Roll]]-+Tabelle13[[#This Row],[Pitch]]</f>
        <v>-17.007800000000003</v>
      </c>
      <c r="P1162">
        <f>SQRT(Tabelle13[[#This Row],[X]]^2 + Tabelle13[[#This Row],[Y]]^2 +Tabelle13[[#This Row],[Z]]^2)</f>
        <v>406.24590153611399</v>
      </c>
      <c r="Q1162">
        <v>-249.52</v>
      </c>
      <c r="R1162">
        <v>19.236499999999999</v>
      </c>
      <c r="S1162">
        <v>-153.66900000000001</v>
      </c>
      <c r="T1162">
        <v>89.169300000000007</v>
      </c>
      <c r="U1162">
        <v>-28.827200000000001</v>
      </c>
      <c r="V1162">
        <v>-11.8194</v>
      </c>
    </row>
    <row r="1163" spans="1:22">
      <c r="A1163">
        <v>23841</v>
      </c>
      <c r="B1163">
        <v>0</v>
      </c>
      <c r="C1163">
        <v>121.53700000000001</v>
      </c>
      <c r="D1163">
        <v>-56.506700000000002</v>
      </c>
      <c r="E1163">
        <v>-383.49900000000002</v>
      </c>
      <c r="F1163">
        <v>-90.830699999999993</v>
      </c>
      <c r="G1163">
        <v>28.827200000000001</v>
      </c>
      <c r="H1163">
        <v>11.8194</v>
      </c>
      <c r="I1163" t="e">
        <f>IF(AND(Tabelle13[[#This Row],[AreaPx]]&gt;0,NOT(Tabelle13[[#This Row],[AreaPx]]="inf")),Tabelle13[[#This Row],[AreaPx]], NA())</f>
        <v>#N/A</v>
      </c>
      <c r="J1163">
        <v>0</v>
      </c>
      <c r="K1163">
        <v>0</v>
      </c>
      <c r="L1163">
        <v>0</v>
      </c>
      <c r="M1163">
        <v>20.2013</v>
      </c>
      <c r="N1163">
        <v>0</v>
      </c>
      <c r="O1163">
        <f>Tabelle13[[#This Row],[Roll]]-+Tabelle13[[#This Row],[Pitch]]</f>
        <v>-17.007800000000003</v>
      </c>
      <c r="P1163">
        <f>SQRT(Tabelle13[[#This Row],[X]]^2 + Tabelle13[[#This Row],[Y]]^2 +Tabelle13[[#This Row],[Z]]^2)</f>
        <v>406.24590153611399</v>
      </c>
      <c r="Q1163">
        <v>-249.52</v>
      </c>
      <c r="R1163">
        <v>19.236499999999999</v>
      </c>
      <c r="S1163">
        <v>-153.66900000000001</v>
      </c>
      <c r="T1163">
        <v>89.169300000000007</v>
      </c>
      <c r="U1163">
        <v>-28.827200000000001</v>
      </c>
      <c r="V1163">
        <v>-11.8194</v>
      </c>
    </row>
    <row r="1164" spans="1:22">
      <c r="A1164">
        <v>23858</v>
      </c>
      <c r="B1164">
        <v>0</v>
      </c>
      <c r="C1164">
        <v>121.53700000000001</v>
      </c>
      <c r="D1164">
        <v>-56.506700000000002</v>
      </c>
      <c r="E1164">
        <v>-383.49900000000002</v>
      </c>
      <c r="F1164">
        <v>-90.830699999999993</v>
      </c>
      <c r="G1164">
        <v>28.827200000000001</v>
      </c>
      <c r="H1164">
        <v>11.8194</v>
      </c>
      <c r="I1164" t="e">
        <f>IF(AND(Tabelle13[[#This Row],[AreaPx]]&gt;0,NOT(Tabelle13[[#This Row],[AreaPx]]="inf")),Tabelle13[[#This Row],[AreaPx]], NA())</f>
        <v>#N/A</v>
      </c>
      <c r="J1164">
        <v>0</v>
      </c>
      <c r="K1164">
        <v>0</v>
      </c>
      <c r="L1164">
        <v>0</v>
      </c>
      <c r="M1164">
        <v>20.2013</v>
      </c>
      <c r="N1164">
        <v>0</v>
      </c>
      <c r="O1164">
        <f>Tabelle13[[#This Row],[Roll]]-+Tabelle13[[#This Row],[Pitch]]</f>
        <v>-17.007800000000003</v>
      </c>
      <c r="P1164">
        <f>SQRT(Tabelle13[[#This Row],[X]]^2 + Tabelle13[[#This Row],[Y]]^2 +Tabelle13[[#This Row],[Z]]^2)</f>
        <v>406.24590153611399</v>
      </c>
      <c r="Q1164">
        <v>-249.52</v>
      </c>
      <c r="R1164">
        <v>19.236499999999999</v>
      </c>
      <c r="S1164">
        <v>-153.66900000000001</v>
      </c>
      <c r="T1164">
        <v>89.169300000000007</v>
      </c>
      <c r="U1164">
        <v>-28.827200000000001</v>
      </c>
      <c r="V1164">
        <v>-11.8194</v>
      </c>
    </row>
    <row r="1165" spans="1:22">
      <c r="A1165">
        <v>23868</v>
      </c>
      <c r="B1165">
        <v>0</v>
      </c>
      <c r="C1165">
        <v>121.53700000000001</v>
      </c>
      <c r="D1165">
        <v>-56.506700000000002</v>
      </c>
      <c r="E1165">
        <v>-383.49900000000002</v>
      </c>
      <c r="F1165">
        <v>-90.830699999999993</v>
      </c>
      <c r="G1165">
        <v>28.827200000000001</v>
      </c>
      <c r="H1165">
        <v>11.8194</v>
      </c>
      <c r="I1165" t="e">
        <f>IF(AND(Tabelle13[[#This Row],[AreaPx]]&gt;0,NOT(Tabelle13[[#This Row],[AreaPx]]="inf")),Tabelle13[[#This Row],[AreaPx]], NA())</f>
        <v>#N/A</v>
      </c>
      <c r="J1165">
        <v>0</v>
      </c>
      <c r="K1165">
        <v>0</v>
      </c>
      <c r="L1165">
        <v>0</v>
      </c>
      <c r="M1165">
        <v>20.2013</v>
      </c>
      <c r="N1165">
        <v>0</v>
      </c>
      <c r="O1165">
        <f>Tabelle13[[#This Row],[Roll]]-+Tabelle13[[#This Row],[Pitch]]</f>
        <v>-17.007800000000003</v>
      </c>
      <c r="P1165">
        <f>SQRT(Tabelle13[[#This Row],[X]]^2 + Tabelle13[[#This Row],[Y]]^2 +Tabelle13[[#This Row],[Z]]^2)</f>
        <v>406.24590153611399</v>
      </c>
      <c r="Q1165">
        <v>-249.52</v>
      </c>
      <c r="R1165">
        <v>19.236499999999999</v>
      </c>
      <c r="S1165">
        <v>-153.66900000000001</v>
      </c>
      <c r="T1165">
        <v>89.169300000000007</v>
      </c>
      <c r="U1165">
        <v>-28.827200000000001</v>
      </c>
      <c r="V1165">
        <v>-11.8194</v>
      </c>
    </row>
    <row r="1166" spans="1:22">
      <c r="A1166">
        <v>23876</v>
      </c>
      <c r="B1166">
        <v>0</v>
      </c>
      <c r="C1166">
        <v>121.53700000000001</v>
      </c>
      <c r="D1166">
        <v>-56.506700000000002</v>
      </c>
      <c r="E1166">
        <v>-383.49900000000002</v>
      </c>
      <c r="F1166">
        <v>-90.830699999999993</v>
      </c>
      <c r="G1166">
        <v>28.827200000000001</v>
      </c>
      <c r="H1166">
        <v>11.8194</v>
      </c>
      <c r="I1166" t="e">
        <f>IF(AND(Tabelle13[[#This Row],[AreaPx]]&gt;0,NOT(Tabelle13[[#This Row],[AreaPx]]="inf")),Tabelle13[[#This Row],[AreaPx]], NA())</f>
        <v>#N/A</v>
      </c>
      <c r="J1166">
        <v>0</v>
      </c>
      <c r="K1166">
        <v>0</v>
      </c>
      <c r="L1166">
        <v>0</v>
      </c>
      <c r="M1166">
        <v>20.2013</v>
      </c>
      <c r="N1166">
        <v>0</v>
      </c>
      <c r="O1166">
        <f>Tabelle13[[#This Row],[Roll]]-+Tabelle13[[#This Row],[Pitch]]</f>
        <v>-17.007800000000003</v>
      </c>
      <c r="P1166">
        <f>SQRT(Tabelle13[[#This Row],[X]]^2 + Tabelle13[[#This Row],[Y]]^2 +Tabelle13[[#This Row],[Z]]^2)</f>
        <v>406.24590153611399</v>
      </c>
      <c r="Q1166">
        <v>-249.52</v>
      </c>
      <c r="R1166">
        <v>19.236499999999999</v>
      </c>
      <c r="S1166">
        <v>-153.66900000000001</v>
      </c>
      <c r="T1166">
        <v>89.169300000000007</v>
      </c>
      <c r="U1166">
        <v>-28.827200000000001</v>
      </c>
      <c r="V1166">
        <v>-11.8194</v>
      </c>
    </row>
    <row r="1167" spans="1:22">
      <c r="A1167">
        <v>23899</v>
      </c>
      <c r="B1167">
        <v>0</v>
      </c>
      <c r="C1167">
        <v>121.53700000000001</v>
      </c>
      <c r="D1167">
        <v>-56.506700000000002</v>
      </c>
      <c r="E1167">
        <v>-383.49900000000002</v>
      </c>
      <c r="F1167">
        <v>-90.830699999999993</v>
      </c>
      <c r="G1167">
        <v>28.827200000000001</v>
      </c>
      <c r="H1167">
        <v>11.8194</v>
      </c>
      <c r="I1167" t="e">
        <f>IF(AND(Tabelle13[[#This Row],[AreaPx]]&gt;0,NOT(Tabelle13[[#This Row],[AreaPx]]="inf")),Tabelle13[[#This Row],[AreaPx]], NA())</f>
        <v>#N/A</v>
      </c>
      <c r="J1167">
        <v>0</v>
      </c>
      <c r="K1167">
        <v>0</v>
      </c>
      <c r="L1167">
        <v>0</v>
      </c>
      <c r="M1167">
        <v>20.2013</v>
      </c>
      <c r="N1167">
        <v>0</v>
      </c>
      <c r="O1167">
        <f>Tabelle13[[#This Row],[Roll]]-+Tabelle13[[#This Row],[Pitch]]</f>
        <v>-17.007800000000003</v>
      </c>
      <c r="P1167">
        <f>SQRT(Tabelle13[[#This Row],[X]]^2 + Tabelle13[[#This Row],[Y]]^2 +Tabelle13[[#This Row],[Z]]^2)</f>
        <v>406.24590153611399</v>
      </c>
      <c r="Q1167">
        <v>-249.52</v>
      </c>
      <c r="R1167">
        <v>19.236499999999999</v>
      </c>
      <c r="S1167">
        <v>-153.66900000000001</v>
      </c>
      <c r="T1167">
        <v>89.169300000000007</v>
      </c>
      <c r="U1167">
        <v>-28.827200000000001</v>
      </c>
      <c r="V1167">
        <v>-11.8194</v>
      </c>
    </row>
    <row r="1168" spans="1:22">
      <c r="A1168">
        <v>23915</v>
      </c>
      <c r="B1168">
        <v>0</v>
      </c>
      <c r="C1168">
        <v>121.53700000000001</v>
      </c>
      <c r="D1168">
        <v>-56.506700000000002</v>
      </c>
      <c r="E1168">
        <v>-383.49900000000002</v>
      </c>
      <c r="F1168">
        <v>-90.830699999999993</v>
      </c>
      <c r="G1168">
        <v>28.827200000000001</v>
      </c>
      <c r="H1168">
        <v>11.8194</v>
      </c>
      <c r="I1168" t="e">
        <f>IF(AND(Tabelle13[[#This Row],[AreaPx]]&gt;0,NOT(Tabelle13[[#This Row],[AreaPx]]="inf")),Tabelle13[[#This Row],[AreaPx]], NA())</f>
        <v>#N/A</v>
      </c>
      <c r="J1168">
        <v>0</v>
      </c>
      <c r="K1168">
        <v>0</v>
      </c>
      <c r="L1168">
        <v>0</v>
      </c>
      <c r="M1168">
        <v>20.2013</v>
      </c>
      <c r="N1168">
        <v>0</v>
      </c>
      <c r="O1168">
        <f>Tabelle13[[#This Row],[Roll]]-+Tabelle13[[#This Row],[Pitch]]</f>
        <v>-17.007800000000003</v>
      </c>
      <c r="P1168">
        <f>SQRT(Tabelle13[[#This Row],[X]]^2 + Tabelle13[[#This Row],[Y]]^2 +Tabelle13[[#This Row],[Z]]^2)</f>
        <v>406.24590153611399</v>
      </c>
      <c r="Q1168">
        <v>-249.52</v>
      </c>
      <c r="R1168">
        <v>19.236499999999999</v>
      </c>
      <c r="S1168">
        <v>-153.66900000000001</v>
      </c>
      <c r="T1168">
        <v>89.169300000000007</v>
      </c>
      <c r="U1168">
        <v>-28.827200000000001</v>
      </c>
      <c r="V1168">
        <v>-11.8194</v>
      </c>
    </row>
    <row r="1169" spans="1:22">
      <c r="A1169">
        <v>23939</v>
      </c>
      <c r="B1169">
        <v>0</v>
      </c>
      <c r="C1169">
        <v>121.53700000000001</v>
      </c>
      <c r="D1169">
        <v>-56.506700000000002</v>
      </c>
      <c r="E1169">
        <v>-383.49900000000002</v>
      </c>
      <c r="F1169">
        <v>-90.830699999999993</v>
      </c>
      <c r="G1169">
        <v>28.827200000000001</v>
      </c>
      <c r="H1169">
        <v>11.8194</v>
      </c>
      <c r="I1169" t="e">
        <f>IF(AND(Tabelle13[[#This Row],[AreaPx]]&gt;0,NOT(Tabelle13[[#This Row],[AreaPx]]="inf")),Tabelle13[[#This Row],[AreaPx]], NA())</f>
        <v>#N/A</v>
      </c>
      <c r="J1169">
        <v>0</v>
      </c>
      <c r="K1169">
        <v>0</v>
      </c>
      <c r="L1169">
        <v>0</v>
      </c>
      <c r="M1169">
        <v>20.2013</v>
      </c>
      <c r="N1169">
        <v>0</v>
      </c>
      <c r="O1169">
        <f>Tabelle13[[#This Row],[Roll]]-+Tabelle13[[#This Row],[Pitch]]</f>
        <v>-17.007800000000003</v>
      </c>
      <c r="P1169">
        <f>SQRT(Tabelle13[[#This Row],[X]]^2 + Tabelle13[[#This Row],[Y]]^2 +Tabelle13[[#This Row],[Z]]^2)</f>
        <v>406.24590153611399</v>
      </c>
      <c r="Q1169">
        <v>-249.52</v>
      </c>
      <c r="R1169">
        <v>19.236499999999999</v>
      </c>
      <c r="S1169">
        <v>-153.66900000000001</v>
      </c>
      <c r="T1169">
        <v>89.169300000000007</v>
      </c>
      <c r="U1169">
        <v>-28.827200000000001</v>
      </c>
      <c r="V1169">
        <v>-11.8194</v>
      </c>
    </row>
    <row r="1170" spans="1:22">
      <c r="A1170">
        <v>23968</v>
      </c>
      <c r="B1170">
        <v>0</v>
      </c>
      <c r="C1170">
        <v>121.53700000000001</v>
      </c>
      <c r="D1170">
        <v>-56.506700000000002</v>
      </c>
      <c r="E1170">
        <v>-383.49900000000002</v>
      </c>
      <c r="F1170">
        <v>-90.830699999999993</v>
      </c>
      <c r="G1170">
        <v>28.827200000000001</v>
      </c>
      <c r="H1170">
        <v>11.8194</v>
      </c>
      <c r="I1170" t="e">
        <f>IF(AND(Tabelle13[[#This Row],[AreaPx]]&gt;0,NOT(Tabelle13[[#This Row],[AreaPx]]="inf")),Tabelle13[[#This Row],[AreaPx]], NA())</f>
        <v>#N/A</v>
      </c>
      <c r="J1170">
        <v>0</v>
      </c>
      <c r="K1170">
        <v>0</v>
      </c>
      <c r="L1170">
        <v>0</v>
      </c>
      <c r="M1170">
        <v>20.2013</v>
      </c>
      <c r="N1170">
        <v>0</v>
      </c>
      <c r="O1170">
        <f>Tabelle13[[#This Row],[Roll]]-+Tabelle13[[#This Row],[Pitch]]</f>
        <v>-17.007800000000003</v>
      </c>
      <c r="P1170">
        <f>SQRT(Tabelle13[[#This Row],[X]]^2 + Tabelle13[[#This Row],[Y]]^2 +Tabelle13[[#This Row],[Z]]^2)</f>
        <v>406.24590153611399</v>
      </c>
      <c r="Q1170">
        <v>-249.52</v>
      </c>
      <c r="R1170">
        <v>19.236499999999999</v>
      </c>
      <c r="S1170">
        <v>-153.66900000000001</v>
      </c>
      <c r="T1170">
        <v>89.169300000000007</v>
      </c>
      <c r="U1170">
        <v>-28.827200000000001</v>
      </c>
      <c r="V1170">
        <v>-11.8194</v>
      </c>
    </row>
    <row r="1171" spans="1:22">
      <c r="A1171">
        <v>23983</v>
      </c>
      <c r="B1171">
        <v>0</v>
      </c>
      <c r="C1171">
        <v>121.53700000000001</v>
      </c>
      <c r="D1171">
        <v>-56.506700000000002</v>
      </c>
      <c r="E1171">
        <v>-383.49900000000002</v>
      </c>
      <c r="F1171">
        <v>-90.830699999999993</v>
      </c>
      <c r="G1171">
        <v>28.827200000000001</v>
      </c>
      <c r="H1171">
        <v>11.8194</v>
      </c>
      <c r="I1171" t="e">
        <f>IF(AND(Tabelle13[[#This Row],[AreaPx]]&gt;0,NOT(Tabelle13[[#This Row],[AreaPx]]="inf")),Tabelle13[[#This Row],[AreaPx]], NA())</f>
        <v>#N/A</v>
      </c>
      <c r="J1171">
        <v>0</v>
      </c>
      <c r="K1171">
        <v>0</v>
      </c>
      <c r="L1171">
        <v>0</v>
      </c>
      <c r="M1171">
        <v>20.2013</v>
      </c>
      <c r="N1171">
        <v>0</v>
      </c>
      <c r="O1171">
        <f>Tabelle13[[#This Row],[Roll]]-+Tabelle13[[#This Row],[Pitch]]</f>
        <v>-17.007800000000003</v>
      </c>
      <c r="P1171">
        <f>SQRT(Tabelle13[[#This Row],[X]]^2 + Tabelle13[[#This Row],[Y]]^2 +Tabelle13[[#This Row],[Z]]^2)</f>
        <v>406.24590153611399</v>
      </c>
      <c r="Q1171">
        <v>-249.52</v>
      </c>
      <c r="R1171">
        <v>19.236499999999999</v>
      </c>
      <c r="S1171">
        <v>-153.66900000000001</v>
      </c>
      <c r="T1171">
        <v>89.169300000000007</v>
      </c>
      <c r="U1171">
        <v>-28.827200000000001</v>
      </c>
      <c r="V1171">
        <v>-11.8194</v>
      </c>
    </row>
    <row r="1172" spans="1:22">
      <c r="A1172">
        <v>24009</v>
      </c>
      <c r="B1172">
        <v>0</v>
      </c>
      <c r="C1172">
        <v>121.53700000000001</v>
      </c>
      <c r="D1172">
        <v>-56.506700000000002</v>
      </c>
      <c r="E1172">
        <v>-383.49900000000002</v>
      </c>
      <c r="F1172">
        <v>-90.830699999999993</v>
      </c>
      <c r="G1172">
        <v>28.827200000000001</v>
      </c>
      <c r="H1172">
        <v>11.8194</v>
      </c>
      <c r="I1172" t="e">
        <f>IF(AND(Tabelle13[[#This Row],[AreaPx]]&gt;0,NOT(Tabelle13[[#This Row],[AreaPx]]="inf")),Tabelle13[[#This Row],[AreaPx]], NA())</f>
        <v>#N/A</v>
      </c>
      <c r="J1172">
        <v>0</v>
      </c>
      <c r="K1172">
        <v>0</v>
      </c>
      <c r="L1172">
        <v>0</v>
      </c>
      <c r="M1172">
        <v>20.2013</v>
      </c>
      <c r="N1172">
        <v>0</v>
      </c>
      <c r="O1172">
        <f>Tabelle13[[#This Row],[Roll]]-+Tabelle13[[#This Row],[Pitch]]</f>
        <v>-17.007800000000003</v>
      </c>
      <c r="P1172">
        <f>SQRT(Tabelle13[[#This Row],[X]]^2 + Tabelle13[[#This Row],[Y]]^2 +Tabelle13[[#This Row],[Z]]^2)</f>
        <v>406.24590153611399</v>
      </c>
      <c r="Q1172">
        <v>-249.52</v>
      </c>
      <c r="R1172">
        <v>19.236499999999999</v>
      </c>
      <c r="S1172">
        <v>-153.66900000000001</v>
      </c>
      <c r="T1172">
        <v>89.169300000000007</v>
      </c>
      <c r="U1172">
        <v>-28.827200000000001</v>
      </c>
      <c r="V1172">
        <v>-11.8194</v>
      </c>
    </row>
    <row r="1173" spans="1:22">
      <c r="A1173">
        <v>24041</v>
      </c>
      <c r="B1173">
        <v>0</v>
      </c>
      <c r="C1173">
        <v>121.53700000000001</v>
      </c>
      <c r="D1173">
        <v>-56.506700000000002</v>
      </c>
      <c r="E1173">
        <v>-383.49900000000002</v>
      </c>
      <c r="F1173">
        <v>-90.830699999999993</v>
      </c>
      <c r="G1173">
        <v>28.827200000000001</v>
      </c>
      <c r="H1173">
        <v>11.8194</v>
      </c>
      <c r="I1173" t="e">
        <f>IF(AND(Tabelle13[[#This Row],[AreaPx]]&gt;0,NOT(Tabelle13[[#This Row],[AreaPx]]="inf")),Tabelle13[[#This Row],[AreaPx]], NA())</f>
        <v>#N/A</v>
      </c>
      <c r="J1173">
        <v>0</v>
      </c>
      <c r="K1173">
        <v>0</v>
      </c>
      <c r="L1173">
        <v>0</v>
      </c>
      <c r="M1173">
        <v>20.2013</v>
      </c>
      <c r="N1173">
        <v>0</v>
      </c>
      <c r="O1173">
        <f>Tabelle13[[#This Row],[Roll]]-+Tabelle13[[#This Row],[Pitch]]</f>
        <v>-17.007800000000003</v>
      </c>
      <c r="P1173">
        <f>SQRT(Tabelle13[[#This Row],[X]]^2 + Tabelle13[[#This Row],[Y]]^2 +Tabelle13[[#This Row],[Z]]^2)</f>
        <v>406.24590153611399</v>
      </c>
      <c r="Q1173">
        <v>-249.52</v>
      </c>
      <c r="R1173">
        <v>19.236499999999999</v>
      </c>
      <c r="S1173">
        <v>-153.66900000000001</v>
      </c>
      <c r="T1173">
        <v>89.169300000000007</v>
      </c>
      <c r="U1173">
        <v>-28.827200000000001</v>
      </c>
      <c r="V1173">
        <v>-11.8194</v>
      </c>
    </row>
    <row r="1174" spans="1:22">
      <c r="A1174">
        <v>24064</v>
      </c>
      <c r="B1174">
        <v>0</v>
      </c>
      <c r="C1174">
        <v>121.53700000000001</v>
      </c>
      <c r="D1174">
        <v>-56.506700000000002</v>
      </c>
      <c r="E1174">
        <v>-383.49900000000002</v>
      </c>
      <c r="F1174">
        <v>-90.830699999999993</v>
      </c>
      <c r="G1174">
        <v>28.827200000000001</v>
      </c>
      <c r="H1174">
        <v>11.8194</v>
      </c>
      <c r="I1174" t="e">
        <f>IF(AND(Tabelle13[[#This Row],[AreaPx]]&gt;0,NOT(Tabelle13[[#This Row],[AreaPx]]="inf")),Tabelle13[[#This Row],[AreaPx]], NA())</f>
        <v>#N/A</v>
      </c>
      <c r="J1174">
        <v>0</v>
      </c>
      <c r="K1174">
        <v>0</v>
      </c>
      <c r="L1174">
        <v>0</v>
      </c>
      <c r="M1174">
        <v>20.2013</v>
      </c>
      <c r="N1174">
        <v>0</v>
      </c>
      <c r="O1174">
        <f>Tabelle13[[#This Row],[Roll]]-+Tabelle13[[#This Row],[Pitch]]</f>
        <v>-17.007800000000003</v>
      </c>
      <c r="P1174">
        <f>SQRT(Tabelle13[[#This Row],[X]]^2 + Tabelle13[[#This Row],[Y]]^2 +Tabelle13[[#This Row],[Z]]^2)</f>
        <v>406.24590153611399</v>
      </c>
      <c r="Q1174">
        <v>-249.52</v>
      </c>
      <c r="R1174">
        <v>19.236499999999999</v>
      </c>
      <c r="S1174">
        <v>-153.66900000000001</v>
      </c>
      <c r="T1174">
        <v>89.169300000000007</v>
      </c>
      <c r="U1174">
        <v>-28.827200000000001</v>
      </c>
      <c r="V1174">
        <v>-11.8194</v>
      </c>
    </row>
    <row r="1175" spans="1:22">
      <c r="A1175">
        <v>24074</v>
      </c>
      <c r="B1175">
        <v>0</v>
      </c>
      <c r="C1175">
        <v>121.53700000000001</v>
      </c>
      <c r="D1175">
        <v>-56.506700000000002</v>
      </c>
      <c r="E1175">
        <v>-383.49900000000002</v>
      </c>
      <c r="F1175">
        <v>-90.830699999999993</v>
      </c>
      <c r="G1175">
        <v>28.827200000000001</v>
      </c>
      <c r="H1175">
        <v>11.8194</v>
      </c>
      <c r="I1175" t="e">
        <f>IF(AND(Tabelle13[[#This Row],[AreaPx]]&gt;0,NOT(Tabelle13[[#This Row],[AreaPx]]="inf")),Tabelle13[[#This Row],[AreaPx]], NA())</f>
        <v>#N/A</v>
      </c>
      <c r="J1175">
        <v>0</v>
      </c>
      <c r="K1175">
        <v>0</v>
      </c>
      <c r="L1175">
        <v>0</v>
      </c>
      <c r="M1175">
        <v>20.2013</v>
      </c>
      <c r="N1175">
        <v>0</v>
      </c>
      <c r="O1175">
        <f>Tabelle13[[#This Row],[Roll]]-+Tabelle13[[#This Row],[Pitch]]</f>
        <v>-17.007800000000003</v>
      </c>
      <c r="P1175">
        <f>SQRT(Tabelle13[[#This Row],[X]]^2 + Tabelle13[[#This Row],[Y]]^2 +Tabelle13[[#This Row],[Z]]^2)</f>
        <v>406.24590153611399</v>
      </c>
      <c r="Q1175">
        <v>-249.52</v>
      </c>
      <c r="R1175">
        <v>19.236499999999999</v>
      </c>
      <c r="S1175">
        <v>-153.66900000000001</v>
      </c>
      <c r="T1175">
        <v>89.169300000000007</v>
      </c>
      <c r="U1175">
        <v>-28.827200000000001</v>
      </c>
      <c r="V1175">
        <v>-11.8194</v>
      </c>
    </row>
    <row r="1176" spans="1:22">
      <c r="A1176">
        <v>24108</v>
      </c>
      <c r="B1176">
        <v>0</v>
      </c>
      <c r="C1176">
        <v>121.53700000000001</v>
      </c>
      <c r="D1176">
        <v>-56.506700000000002</v>
      </c>
      <c r="E1176">
        <v>-383.49900000000002</v>
      </c>
      <c r="F1176">
        <v>-90.830699999999993</v>
      </c>
      <c r="G1176">
        <v>28.827200000000001</v>
      </c>
      <c r="H1176">
        <v>11.8194</v>
      </c>
      <c r="I1176" t="e">
        <f>IF(AND(Tabelle13[[#This Row],[AreaPx]]&gt;0,NOT(Tabelle13[[#This Row],[AreaPx]]="inf")),Tabelle13[[#This Row],[AreaPx]], NA())</f>
        <v>#N/A</v>
      </c>
      <c r="J1176">
        <v>0</v>
      </c>
      <c r="K1176">
        <v>0</v>
      </c>
      <c r="L1176">
        <v>0</v>
      </c>
      <c r="M1176">
        <v>20.2013</v>
      </c>
      <c r="N1176">
        <v>0</v>
      </c>
      <c r="O1176">
        <f>Tabelle13[[#This Row],[Roll]]-+Tabelle13[[#This Row],[Pitch]]</f>
        <v>-17.007800000000003</v>
      </c>
      <c r="P1176">
        <f>SQRT(Tabelle13[[#This Row],[X]]^2 + Tabelle13[[#This Row],[Y]]^2 +Tabelle13[[#This Row],[Z]]^2)</f>
        <v>406.24590153611399</v>
      </c>
      <c r="Q1176">
        <v>-249.52</v>
      </c>
      <c r="R1176">
        <v>19.236499999999999</v>
      </c>
      <c r="S1176">
        <v>-153.66900000000001</v>
      </c>
      <c r="T1176">
        <v>89.169300000000007</v>
      </c>
      <c r="U1176">
        <v>-28.827200000000001</v>
      </c>
      <c r="V1176">
        <v>-11.8194</v>
      </c>
    </row>
    <row r="1177" spans="1:22">
      <c r="A1177">
        <v>24138</v>
      </c>
      <c r="B1177">
        <v>0</v>
      </c>
      <c r="C1177">
        <v>121.53700000000001</v>
      </c>
      <c r="D1177">
        <v>-56.506700000000002</v>
      </c>
      <c r="E1177">
        <v>-383.49900000000002</v>
      </c>
      <c r="F1177">
        <v>-90.830699999999993</v>
      </c>
      <c r="G1177">
        <v>28.827200000000001</v>
      </c>
      <c r="H1177">
        <v>11.8194</v>
      </c>
      <c r="I1177" t="e">
        <f>IF(AND(Tabelle13[[#This Row],[AreaPx]]&gt;0,NOT(Tabelle13[[#This Row],[AreaPx]]="inf")),Tabelle13[[#This Row],[AreaPx]], NA())</f>
        <v>#N/A</v>
      </c>
      <c r="J1177">
        <v>0</v>
      </c>
      <c r="K1177">
        <v>0</v>
      </c>
      <c r="L1177">
        <v>0</v>
      </c>
      <c r="M1177">
        <v>20.2013</v>
      </c>
      <c r="N1177">
        <v>0</v>
      </c>
      <c r="O1177">
        <f>Tabelle13[[#This Row],[Roll]]-+Tabelle13[[#This Row],[Pitch]]</f>
        <v>-17.007800000000003</v>
      </c>
      <c r="P1177">
        <f>SQRT(Tabelle13[[#This Row],[X]]^2 + Tabelle13[[#This Row],[Y]]^2 +Tabelle13[[#This Row],[Z]]^2)</f>
        <v>406.24590153611399</v>
      </c>
      <c r="Q1177">
        <v>-249.52</v>
      </c>
      <c r="R1177">
        <v>19.236499999999999</v>
      </c>
      <c r="S1177">
        <v>-153.66900000000001</v>
      </c>
      <c r="T1177">
        <v>89.169300000000007</v>
      </c>
      <c r="U1177">
        <v>-28.827200000000001</v>
      </c>
      <c r="V1177">
        <v>-11.8194</v>
      </c>
    </row>
    <row r="1178" spans="1:22">
      <c r="A1178">
        <v>24152</v>
      </c>
      <c r="B1178">
        <v>0</v>
      </c>
      <c r="C1178">
        <v>121.53700000000001</v>
      </c>
      <c r="D1178">
        <v>-56.506700000000002</v>
      </c>
      <c r="E1178">
        <v>-383.49900000000002</v>
      </c>
      <c r="F1178">
        <v>-90.830699999999993</v>
      </c>
      <c r="G1178">
        <v>28.827200000000001</v>
      </c>
      <c r="H1178">
        <v>11.8194</v>
      </c>
      <c r="I1178" t="e">
        <f>IF(AND(Tabelle13[[#This Row],[AreaPx]]&gt;0,NOT(Tabelle13[[#This Row],[AreaPx]]="inf")),Tabelle13[[#This Row],[AreaPx]], NA())</f>
        <v>#N/A</v>
      </c>
      <c r="J1178">
        <v>0</v>
      </c>
      <c r="K1178">
        <v>0</v>
      </c>
      <c r="L1178">
        <v>0</v>
      </c>
      <c r="M1178">
        <v>20.2013</v>
      </c>
      <c r="N1178">
        <v>0</v>
      </c>
      <c r="O1178">
        <f>Tabelle13[[#This Row],[Roll]]-+Tabelle13[[#This Row],[Pitch]]</f>
        <v>-17.007800000000003</v>
      </c>
      <c r="P1178">
        <f>SQRT(Tabelle13[[#This Row],[X]]^2 + Tabelle13[[#This Row],[Y]]^2 +Tabelle13[[#This Row],[Z]]^2)</f>
        <v>406.24590153611399</v>
      </c>
      <c r="Q1178">
        <v>-249.52</v>
      </c>
      <c r="R1178">
        <v>19.236499999999999</v>
      </c>
      <c r="S1178">
        <v>-153.66900000000001</v>
      </c>
      <c r="T1178">
        <v>89.169300000000007</v>
      </c>
      <c r="U1178">
        <v>-28.827200000000001</v>
      </c>
      <c r="V1178">
        <v>-11.8194</v>
      </c>
    </row>
    <row r="1179" spans="1:22">
      <c r="A1179">
        <v>24181</v>
      </c>
      <c r="B1179">
        <v>0</v>
      </c>
      <c r="C1179">
        <v>121.53700000000001</v>
      </c>
      <c r="D1179">
        <v>-56.506700000000002</v>
      </c>
      <c r="E1179">
        <v>-383.49900000000002</v>
      </c>
      <c r="F1179">
        <v>-90.830699999999993</v>
      </c>
      <c r="G1179">
        <v>28.827200000000001</v>
      </c>
      <c r="H1179">
        <v>11.8194</v>
      </c>
      <c r="I1179" t="e">
        <f>IF(AND(Tabelle13[[#This Row],[AreaPx]]&gt;0,NOT(Tabelle13[[#This Row],[AreaPx]]="inf")),Tabelle13[[#This Row],[AreaPx]], NA())</f>
        <v>#N/A</v>
      </c>
      <c r="J1179">
        <v>0</v>
      </c>
      <c r="K1179">
        <v>0</v>
      </c>
      <c r="L1179">
        <v>0</v>
      </c>
      <c r="M1179">
        <v>20.2013</v>
      </c>
      <c r="N1179">
        <v>0</v>
      </c>
      <c r="O1179">
        <f>Tabelle13[[#This Row],[Roll]]-+Tabelle13[[#This Row],[Pitch]]</f>
        <v>-17.007800000000003</v>
      </c>
      <c r="P1179">
        <f>SQRT(Tabelle13[[#This Row],[X]]^2 + Tabelle13[[#This Row],[Y]]^2 +Tabelle13[[#This Row],[Z]]^2)</f>
        <v>406.24590153611399</v>
      </c>
      <c r="Q1179">
        <v>-249.52</v>
      </c>
      <c r="R1179">
        <v>19.236499999999999</v>
      </c>
      <c r="S1179">
        <v>-153.66900000000001</v>
      </c>
      <c r="T1179">
        <v>89.169300000000007</v>
      </c>
      <c r="U1179">
        <v>-28.827200000000001</v>
      </c>
      <c r="V1179">
        <v>-11.8194</v>
      </c>
    </row>
    <row r="1180" spans="1:22">
      <c r="A1180">
        <v>24205</v>
      </c>
      <c r="B1180">
        <v>0</v>
      </c>
      <c r="C1180">
        <v>121.53700000000001</v>
      </c>
      <c r="D1180">
        <v>-56.506700000000002</v>
      </c>
      <c r="E1180">
        <v>-383.49900000000002</v>
      </c>
      <c r="F1180">
        <v>-90.830699999999993</v>
      </c>
      <c r="G1180">
        <v>28.827200000000001</v>
      </c>
      <c r="H1180">
        <v>11.8194</v>
      </c>
      <c r="I1180" t="e">
        <f>IF(AND(Tabelle13[[#This Row],[AreaPx]]&gt;0,NOT(Tabelle13[[#This Row],[AreaPx]]="inf")),Tabelle13[[#This Row],[AreaPx]], NA())</f>
        <v>#N/A</v>
      </c>
      <c r="J1180">
        <v>0</v>
      </c>
      <c r="K1180">
        <v>0</v>
      </c>
      <c r="L1180">
        <v>0</v>
      </c>
      <c r="M1180">
        <v>20.2013</v>
      </c>
      <c r="N1180">
        <v>0</v>
      </c>
      <c r="O1180">
        <f>Tabelle13[[#This Row],[Roll]]-+Tabelle13[[#This Row],[Pitch]]</f>
        <v>-17.007800000000003</v>
      </c>
      <c r="P1180">
        <f>SQRT(Tabelle13[[#This Row],[X]]^2 + Tabelle13[[#This Row],[Y]]^2 +Tabelle13[[#This Row],[Z]]^2)</f>
        <v>406.24590153611399</v>
      </c>
      <c r="Q1180">
        <v>-249.52</v>
      </c>
      <c r="R1180">
        <v>19.236499999999999</v>
      </c>
      <c r="S1180">
        <v>-153.66900000000001</v>
      </c>
      <c r="T1180">
        <v>89.169300000000007</v>
      </c>
      <c r="U1180">
        <v>-28.827200000000001</v>
      </c>
      <c r="V1180">
        <v>-11.8194</v>
      </c>
    </row>
    <row r="1181" spans="1:22">
      <c r="A1181">
        <v>24221</v>
      </c>
      <c r="B1181">
        <v>0</v>
      </c>
      <c r="C1181">
        <v>121.53700000000001</v>
      </c>
      <c r="D1181">
        <v>-56.506700000000002</v>
      </c>
      <c r="E1181">
        <v>-383.49900000000002</v>
      </c>
      <c r="F1181">
        <v>-90.830699999999993</v>
      </c>
      <c r="G1181">
        <v>28.827200000000001</v>
      </c>
      <c r="H1181">
        <v>11.8194</v>
      </c>
      <c r="I1181" t="e">
        <f>IF(AND(Tabelle13[[#This Row],[AreaPx]]&gt;0,NOT(Tabelle13[[#This Row],[AreaPx]]="inf")),Tabelle13[[#This Row],[AreaPx]], NA())</f>
        <v>#N/A</v>
      </c>
      <c r="J1181">
        <v>0</v>
      </c>
      <c r="K1181">
        <v>0</v>
      </c>
      <c r="L1181">
        <v>0</v>
      </c>
      <c r="M1181">
        <v>20.2013</v>
      </c>
      <c r="N1181">
        <v>0</v>
      </c>
      <c r="O1181">
        <f>Tabelle13[[#This Row],[Roll]]-+Tabelle13[[#This Row],[Pitch]]</f>
        <v>-17.007800000000003</v>
      </c>
      <c r="P1181">
        <f>SQRT(Tabelle13[[#This Row],[X]]^2 + Tabelle13[[#This Row],[Y]]^2 +Tabelle13[[#This Row],[Z]]^2)</f>
        <v>406.24590153611399</v>
      </c>
      <c r="Q1181">
        <v>-249.52</v>
      </c>
      <c r="R1181">
        <v>19.236499999999999</v>
      </c>
      <c r="S1181">
        <v>-153.66900000000001</v>
      </c>
      <c r="T1181">
        <v>89.169300000000007</v>
      </c>
      <c r="U1181">
        <v>-28.827200000000001</v>
      </c>
      <c r="V1181">
        <v>-11.8194</v>
      </c>
    </row>
    <row r="1182" spans="1:22">
      <c r="A1182">
        <v>24243</v>
      </c>
      <c r="B1182">
        <v>0</v>
      </c>
      <c r="C1182">
        <v>121.53700000000001</v>
      </c>
      <c r="D1182">
        <v>-56.506700000000002</v>
      </c>
      <c r="E1182">
        <v>-383.49900000000002</v>
      </c>
      <c r="F1182">
        <v>-90.830699999999993</v>
      </c>
      <c r="G1182">
        <v>28.827200000000001</v>
      </c>
      <c r="H1182">
        <v>11.8194</v>
      </c>
      <c r="I1182" t="e">
        <f>IF(AND(Tabelle13[[#This Row],[AreaPx]]&gt;0,NOT(Tabelle13[[#This Row],[AreaPx]]="inf")),Tabelle13[[#This Row],[AreaPx]], NA())</f>
        <v>#N/A</v>
      </c>
      <c r="J1182">
        <v>0</v>
      </c>
      <c r="K1182">
        <v>0</v>
      </c>
      <c r="L1182">
        <v>0</v>
      </c>
      <c r="M1182">
        <v>20.2013</v>
      </c>
      <c r="N1182">
        <v>0</v>
      </c>
      <c r="O1182">
        <f>Tabelle13[[#This Row],[Roll]]-+Tabelle13[[#This Row],[Pitch]]</f>
        <v>-17.007800000000003</v>
      </c>
      <c r="P1182">
        <f>SQRT(Tabelle13[[#This Row],[X]]^2 + Tabelle13[[#This Row],[Y]]^2 +Tabelle13[[#This Row],[Z]]^2)</f>
        <v>406.24590153611399</v>
      </c>
      <c r="Q1182">
        <v>-249.52</v>
      </c>
      <c r="R1182">
        <v>19.236499999999999</v>
      </c>
      <c r="S1182">
        <v>-153.66900000000001</v>
      </c>
      <c r="T1182">
        <v>89.169300000000007</v>
      </c>
      <c r="U1182">
        <v>-28.827200000000001</v>
      </c>
      <c r="V1182">
        <v>-11.8194</v>
      </c>
    </row>
    <row r="1183" spans="1:22">
      <c r="A1183">
        <v>24265</v>
      </c>
      <c r="B1183">
        <v>0</v>
      </c>
      <c r="C1183">
        <v>121.53700000000001</v>
      </c>
      <c r="D1183">
        <v>-56.506700000000002</v>
      </c>
      <c r="E1183">
        <v>-383.49900000000002</v>
      </c>
      <c r="F1183">
        <v>-90.830699999999993</v>
      </c>
      <c r="G1183">
        <v>28.827200000000001</v>
      </c>
      <c r="H1183">
        <v>11.8194</v>
      </c>
      <c r="I1183" t="e">
        <f>IF(AND(Tabelle13[[#This Row],[AreaPx]]&gt;0,NOT(Tabelle13[[#This Row],[AreaPx]]="inf")),Tabelle13[[#This Row],[AreaPx]], NA())</f>
        <v>#N/A</v>
      </c>
      <c r="J1183">
        <v>0</v>
      </c>
      <c r="K1183">
        <v>0</v>
      </c>
      <c r="L1183">
        <v>0</v>
      </c>
      <c r="M1183">
        <v>20.2013</v>
      </c>
      <c r="N1183">
        <v>0</v>
      </c>
      <c r="O1183">
        <f>Tabelle13[[#This Row],[Roll]]-+Tabelle13[[#This Row],[Pitch]]</f>
        <v>-17.007800000000003</v>
      </c>
      <c r="P1183">
        <f>SQRT(Tabelle13[[#This Row],[X]]^2 + Tabelle13[[#This Row],[Y]]^2 +Tabelle13[[#This Row],[Z]]^2)</f>
        <v>406.24590153611399</v>
      </c>
      <c r="Q1183">
        <v>-249.52</v>
      </c>
      <c r="R1183">
        <v>19.236499999999999</v>
      </c>
      <c r="S1183">
        <v>-153.66900000000001</v>
      </c>
      <c r="T1183">
        <v>89.169300000000007</v>
      </c>
      <c r="U1183">
        <v>-28.827200000000001</v>
      </c>
      <c r="V1183">
        <v>-11.8194</v>
      </c>
    </row>
    <row r="1184" spans="1:22">
      <c r="A1184">
        <v>24276</v>
      </c>
      <c r="B1184">
        <v>0</v>
      </c>
      <c r="C1184">
        <v>121.53700000000001</v>
      </c>
      <c r="D1184">
        <v>-56.506700000000002</v>
      </c>
      <c r="E1184">
        <v>-383.49900000000002</v>
      </c>
      <c r="F1184">
        <v>-90.830699999999993</v>
      </c>
      <c r="G1184">
        <v>28.827200000000001</v>
      </c>
      <c r="H1184">
        <v>11.8194</v>
      </c>
      <c r="I1184" t="e">
        <f>IF(AND(Tabelle13[[#This Row],[AreaPx]]&gt;0,NOT(Tabelle13[[#This Row],[AreaPx]]="inf")),Tabelle13[[#This Row],[AreaPx]], NA())</f>
        <v>#N/A</v>
      </c>
      <c r="J1184">
        <v>0</v>
      </c>
      <c r="K1184">
        <v>0</v>
      </c>
      <c r="L1184">
        <v>0</v>
      </c>
      <c r="M1184">
        <v>20.2013</v>
      </c>
      <c r="N1184">
        <v>0</v>
      </c>
      <c r="O1184">
        <f>Tabelle13[[#This Row],[Roll]]-+Tabelle13[[#This Row],[Pitch]]</f>
        <v>-17.007800000000003</v>
      </c>
      <c r="P1184">
        <f>SQRT(Tabelle13[[#This Row],[X]]^2 + Tabelle13[[#This Row],[Y]]^2 +Tabelle13[[#This Row],[Z]]^2)</f>
        <v>406.24590153611399</v>
      </c>
      <c r="Q1184">
        <v>-249.52</v>
      </c>
      <c r="R1184">
        <v>19.236499999999999</v>
      </c>
      <c r="S1184">
        <v>-153.66900000000001</v>
      </c>
      <c r="T1184">
        <v>89.169300000000007</v>
      </c>
      <c r="U1184">
        <v>-28.827200000000001</v>
      </c>
      <c r="V1184">
        <v>-11.8194</v>
      </c>
    </row>
    <row r="1185" spans="1:22">
      <c r="A1185">
        <v>24300</v>
      </c>
      <c r="B1185">
        <v>0</v>
      </c>
      <c r="C1185">
        <v>121.53700000000001</v>
      </c>
      <c r="D1185">
        <v>-56.506700000000002</v>
      </c>
      <c r="E1185">
        <v>-383.49900000000002</v>
      </c>
      <c r="F1185">
        <v>-90.830699999999993</v>
      </c>
      <c r="G1185">
        <v>28.827200000000001</v>
      </c>
      <c r="H1185">
        <v>11.8194</v>
      </c>
      <c r="I1185" t="e">
        <f>IF(AND(Tabelle13[[#This Row],[AreaPx]]&gt;0,NOT(Tabelle13[[#This Row],[AreaPx]]="inf")),Tabelle13[[#This Row],[AreaPx]], NA())</f>
        <v>#N/A</v>
      </c>
      <c r="J1185">
        <v>0</v>
      </c>
      <c r="K1185">
        <v>0</v>
      </c>
      <c r="L1185">
        <v>0</v>
      </c>
      <c r="M1185">
        <v>20.2013</v>
      </c>
      <c r="N1185">
        <v>0</v>
      </c>
      <c r="O1185">
        <f>Tabelle13[[#This Row],[Roll]]-+Tabelle13[[#This Row],[Pitch]]</f>
        <v>-17.007800000000003</v>
      </c>
      <c r="P1185">
        <f>SQRT(Tabelle13[[#This Row],[X]]^2 + Tabelle13[[#This Row],[Y]]^2 +Tabelle13[[#This Row],[Z]]^2)</f>
        <v>406.24590153611399</v>
      </c>
      <c r="Q1185">
        <v>-249.52</v>
      </c>
      <c r="R1185">
        <v>19.236499999999999</v>
      </c>
      <c r="S1185">
        <v>-153.66900000000001</v>
      </c>
      <c r="T1185">
        <v>89.169300000000007</v>
      </c>
      <c r="U1185">
        <v>-28.827200000000001</v>
      </c>
      <c r="V1185">
        <v>-11.8194</v>
      </c>
    </row>
    <row r="1186" spans="1:22">
      <c r="A1186">
        <v>24314</v>
      </c>
      <c r="B1186">
        <v>0</v>
      </c>
      <c r="C1186">
        <v>121.53700000000001</v>
      </c>
      <c r="D1186">
        <v>-56.506700000000002</v>
      </c>
      <c r="E1186">
        <v>-383.49900000000002</v>
      </c>
      <c r="F1186">
        <v>-90.830699999999993</v>
      </c>
      <c r="G1186">
        <v>28.827200000000001</v>
      </c>
      <c r="H1186">
        <v>11.8194</v>
      </c>
      <c r="I1186" t="e">
        <f>IF(AND(Tabelle13[[#This Row],[AreaPx]]&gt;0,NOT(Tabelle13[[#This Row],[AreaPx]]="inf")),Tabelle13[[#This Row],[AreaPx]], NA())</f>
        <v>#N/A</v>
      </c>
      <c r="J1186">
        <v>0</v>
      </c>
      <c r="K1186">
        <v>0</v>
      </c>
      <c r="L1186">
        <v>0</v>
      </c>
      <c r="M1186">
        <v>20.2013</v>
      </c>
      <c r="N1186">
        <v>0</v>
      </c>
      <c r="O1186">
        <f>Tabelle13[[#This Row],[Roll]]-+Tabelle13[[#This Row],[Pitch]]</f>
        <v>-17.007800000000003</v>
      </c>
      <c r="P1186">
        <f>SQRT(Tabelle13[[#This Row],[X]]^2 + Tabelle13[[#This Row],[Y]]^2 +Tabelle13[[#This Row],[Z]]^2)</f>
        <v>406.24590153611399</v>
      </c>
      <c r="Q1186">
        <v>-249.52</v>
      </c>
      <c r="R1186">
        <v>19.236499999999999</v>
      </c>
      <c r="S1186">
        <v>-153.66900000000001</v>
      </c>
      <c r="T1186">
        <v>89.169300000000007</v>
      </c>
      <c r="U1186">
        <v>-28.827200000000001</v>
      </c>
      <c r="V1186">
        <v>-11.8194</v>
      </c>
    </row>
    <row r="1187" spans="1:22">
      <c r="A1187">
        <v>24342</v>
      </c>
      <c r="B1187">
        <v>0</v>
      </c>
      <c r="C1187">
        <v>121.53700000000001</v>
      </c>
      <c r="D1187">
        <v>-56.506700000000002</v>
      </c>
      <c r="E1187">
        <v>-383.49900000000002</v>
      </c>
      <c r="F1187">
        <v>-90.830699999999993</v>
      </c>
      <c r="G1187">
        <v>28.827200000000001</v>
      </c>
      <c r="H1187">
        <v>11.8194</v>
      </c>
      <c r="I1187" t="e">
        <f>IF(AND(Tabelle13[[#This Row],[AreaPx]]&gt;0,NOT(Tabelle13[[#This Row],[AreaPx]]="inf")),Tabelle13[[#This Row],[AreaPx]], NA())</f>
        <v>#N/A</v>
      </c>
      <c r="J1187">
        <v>0</v>
      </c>
      <c r="K1187">
        <v>0</v>
      </c>
      <c r="L1187">
        <v>0</v>
      </c>
      <c r="M1187">
        <v>20.2013</v>
      </c>
      <c r="N1187">
        <v>0</v>
      </c>
      <c r="O1187">
        <f>Tabelle13[[#This Row],[Roll]]-+Tabelle13[[#This Row],[Pitch]]</f>
        <v>-17.007800000000003</v>
      </c>
      <c r="P1187">
        <f>SQRT(Tabelle13[[#This Row],[X]]^2 + Tabelle13[[#This Row],[Y]]^2 +Tabelle13[[#This Row],[Z]]^2)</f>
        <v>406.24590153611399</v>
      </c>
      <c r="Q1187">
        <v>-249.52</v>
      </c>
      <c r="R1187">
        <v>19.236499999999999</v>
      </c>
      <c r="S1187">
        <v>-153.66900000000001</v>
      </c>
      <c r="T1187">
        <v>89.169300000000007</v>
      </c>
      <c r="U1187">
        <v>-28.827200000000001</v>
      </c>
      <c r="V1187">
        <v>-11.8194</v>
      </c>
    </row>
    <row r="1188" spans="1:22">
      <c r="A1188">
        <v>24370</v>
      </c>
      <c r="B1188">
        <v>0</v>
      </c>
      <c r="C1188">
        <v>121.53700000000001</v>
      </c>
      <c r="D1188">
        <v>-56.506700000000002</v>
      </c>
      <c r="E1188">
        <v>-383.49900000000002</v>
      </c>
      <c r="F1188">
        <v>-90.830699999999993</v>
      </c>
      <c r="G1188">
        <v>28.827200000000001</v>
      </c>
      <c r="H1188">
        <v>11.8194</v>
      </c>
      <c r="I1188" t="e">
        <f>IF(AND(Tabelle13[[#This Row],[AreaPx]]&gt;0,NOT(Tabelle13[[#This Row],[AreaPx]]="inf")),Tabelle13[[#This Row],[AreaPx]], NA())</f>
        <v>#N/A</v>
      </c>
      <c r="J1188">
        <v>0</v>
      </c>
      <c r="K1188">
        <v>0</v>
      </c>
      <c r="L1188">
        <v>0</v>
      </c>
      <c r="M1188">
        <v>20.2013</v>
      </c>
      <c r="N1188">
        <v>0</v>
      </c>
      <c r="O1188">
        <f>Tabelle13[[#This Row],[Roll]]-+Tabelle13[[#This Row],[Pitch]]</f>
        <v>-17.007800000000003</v>
      </c>
      <c r="P1188">
        <f>SQRT(Tabelle13[[#This Row],[X]]^2 + Tabelle13[[#This Row],[Y]]^2 +Tabelle13[[#This Row],[Z]]^2)</f>
        <v>406.24590153611399</v>
      </c>
      <c r="Q1188">
        <v>-249.52</v>
      </c>
      <c r="R1188">
        <v>19.236499999999999</v>
      </c>
      <c r="S1188">
        <v>-153.66900000000001</v>
      </c>
      <c r="T1188">
        <v>89.169300000000007</v>
      </c>
      <c r="U1188">
        <v>-28.827200000000001</v>
      </c>
      <c r="V1188">
        <v>-11.8194</v>
      </c>
    </row>
    <row r="1189" spans="1:22">
      <c r="A1189">
        <v>24378</v>
      </c>
      <c r="B1189">
        <v>0</v>
      </c>
      <c r="C1189">
        <v>121.53700000000001</v>
      </c>
      <c r="D1189">
        <v>-56.506700000000002</v>
      </c>
      <c r="E1189">
        <v>-383.49900000000002</v>
      </c>
      <c r="F1189">
        <v>-90.830699999999993</v>
      </c>
      <c r="G1189">
        <v>28.827200000000001</v>
      </c>
      <c r="H1189">
        <v>11.8194</v>
      </c>
      <c r="I1189" t="e">
        <f>IF(AND(Tabelle13[[#This Row],[AreaPx]]&gt;0,NOT(Tabelle13[[#This Row],[AreaPx]]="inf")),Tabelle13[[#This Row],[AreaPx]], NA())</f>
        <v>#N/A</v>
      </c>
      <c r="J1189">
        <v>0</v>
      </c>
      <c r="K1189">
        <v>0</v>
      </c>
      <c r="L1189">
        <v>0</v>
      </c>
      <c r="M1189">
        <v>20.2013</v>
      </c>
      <c r="N1189">
        <v>0</v>
      </c>
      <c r="O1189">
        <f>Tabelle13[[#This Row],[Roll]]-+Tabelle13[[#This Row],[Pitch]]</f>
        <v>-17.007800000000003</v>
      </c>
      <c r="P1189">
        <f>SQRT(Tabelle13[[#This Row],[X]]^2 + Tabelle13[[#This Row],[Y]]^2 +Tabelle13[[#This Row],[Z]]^2)</f>
        <v>406.24590153611399</v>
      </c>
      <c r="Q1189">
        <v>-249.52</v>
      </c>
      <c r="R1189">
        <v>19.236499999999999</v>
      </c>
      <c r="S1189">
        <v>-153.66900000000001</v>
      </c>
      <c r="T1189">
        <v>89.169300000000007</v>
      </c>
      <c r="U1189">
        <v>-28.827200000000001</v>
      </c>
      <c r="V1189">
        <v>-11.8194</v>
      </c>
    </row>
    <row r="1190" spans="1:22">
      <c r="A1190">
        <v>24401</v>
      </c>
      <c r="B1190">
        <v>0</v>
      </c>
      <c r="C1190">
        <v>121.53700000000001</v>
      </c>
      <c r="D1190">
        <v>-56.506700000000002</v>
      </c>
      <c r="E1190">
        <v>-383.49900000000002</v>
      </c>
      <c r="F1190">
        <v>-90.830699999999993</v>
      </c>
      <c r="G1190">
        <v>28.827200000000001</v>
      </c>
      <c r="H1190">
        <v>11.8194</v>
      </c>
      <c r="I1190" t="e">
        <f>IF(AND(Tabelle13[[#This Row],[AreaPx]]&gt;0,NOT(Tabelle13[[#This Row],[AreaPx]]="inf")),Tabelle13[[#This Row],[AreaPx]], NA())</f>
        <v>#N/A</v>
      </c>
      <c r="J1190">
        <v>0</v>
      </c>
      <c r="K1190">
        <v>0</v>
      </c>
      <c r="L1190">
        <v>0</v>
      </c>
      <c r="M1190">
        <v>20.2013</v>
      </c>
      <c r="N1190">
        <v>0</v>
      </c>
      <c r="O1190">
        <f>Tabelle13[[#This Row],[Roll]]-+Tabelle13[[#This Row],[Pitch]]</f>
        <v>-17.007800000000003</v>
      </c>
      <c r="P1190">
        <f>SQRT(Tabelle13[[#This Row],[X]]^2 + Tabelle13[[#This Row],[Y]]^2 +Tabelle13[[#This Row],[Z]]^2)</f>
        <v>406.24590153611399</v>
      </c>
      <c r="Q1190">
        <v>-249.52</v>
      </c>
      <c r="R1190">
        <v>19.236499999999999</v>
      </c>
      <c r="S1190">
        <v>-153.66900000000001</v>
      </c>
      <c r="T1190">
        <v>89.169300000000007</v>
      </c>
      <c r="U1190">
        <v>-28.827200000000001</v>
      </c>
      <c r="V1190">
        <v>-11.8194</v>
      </c>
    </row>
    <row r="1191" spans="1:22">
      <c r="A1191">
        <v>24416</v>
      </c>
      <c r="B1191">
        <v>0</v>
      </c>
      <c r="C1191">
        <v>121.53700000000001</v>
      </c>
      <c r="D1191">
        <v>-56.506700000000002</v>
      </c>
      <c r="E1191">
        <v>-383.49900000000002</v>
      </c>
      <c r="F1191">
        <v>-90.830699999999993</v>
      </c>
      <c r="G1191">
        <v>28.827200000000001</v>
      </c>
      <c r="H1191">
        <v>11.8194</v>
      </c>
      <c r="I1191" t="e">
        <f>IF(AND(Tabelle13[[#This Row],[AreaPx]]&gt;0,NOT(Tabelle13[[#This Row],[AreaPx]]="inf")),Tabelle13[[#This Row],[AreaPx]], NA())</f>
        <v>#N/A</v>
      </c>
      <c r="J1191">
        <v>0</v>
      </c>
      <c r="K1191">
        <v>0</v>
      </c>
      <c r="L1191">
        <v>0</v>
      </c>
      <c r="M1191">
        <v>20.2013</v>
      </c>
      <c r="N1191">
        <v>0</v>
      </c>
      <c r="O1191">
        <f>Tabelle13[[#This Row],[Roll]]-+Tabelle13[[#This Row],[Pitch]]</f>
        <v>-17.007800000000003</v>
      </c>
      <c r="P1191">
        <f>SQRT(Tabelle13[[#This Row],[X]]^2 + Tabelle13[[#This Row],[Y]]^2 +Tabelle13[[#This Row],[Z]]^2)</f>
        <v>406.24590153611399</v>
      </c>
      <c r="Q1191">
        <v>-249.52</v>
      </c>
      <c r="R1191">
        <v>19.236499999999999</v>
      </c>
      <c r="S1191">
        <v>-153.66900000000001</v>
      </c>
      <c r="T1191">
        <v>89.169300000000007</v>
      </c>
      <c r="U1191">
        <v>-28.827200000000001</v>
      </c>
      <c r="V1191">
        <v>-11.8194</v>
      </c>
    </row>
    <row r="1192" spans="1:22">
      <c r="A1192">
        <v>24441</v>
      </c>
      <c r="B1192">
        <v>0</v>
      </c>
      <c r="C1192">
        <v>121.53700000000001</v>
      </c>
      <c r="D1192">
        <v>-56.506700000000002</v>
      </c>
      <c r="E1192">
        <v>-383.49900000000002</v>
      </c>
      <c r="F1192">
        <v>-90.830699999999993</v>
      </c>
      <c r="G1192">
        <v>28.827200000000001</v>
      </c>
      <c r="H1192">
        <v>11.8194</v>
      </c>
      <c r="I1192" t="e">
        <f>IF(AND(Tabelle13[[#This Row],[AreaPx]]&gt;0,NOT(Tabelle13[[#This Row],[AreaPx]]="inf")),Tabelle13[[#This Row],[AreaPx]], NA())</f>
        <v>#N/A</v>
      </c>
      <c r="J1192">
        <v>0</v>
      </c>
      <c r="K1192">
        <v>0</v>
      </c>
      <c r="L1192">
        <v>0</v>
      </c>
      <c r="M1192">
        <v>20.2013</v>
      </c>
      <c r="N1192">
        <v>0</v>
      </c>
      <c r="O1192">
        <f>Tabelle13[[#This Row],[Roll]]-+Tabelle13[[#This Row],[Pitch]]</f>
        <v>-17.007800000000003</v>
      </c>
      <c r="P1192">
        <f>SQRT(Tabelle13[[#This Row],[X]]^2 + Tabelle13[[#This Row],[Y]]^2 +Tabelle13[[#This Row],[Z]]^2)</f>
        <v>406.24590153611399</v>
      </c>
      <c r="Q1192">
        <v>-249.52</v>
      </c>
      <c r="R1192">
        <v>19.236499999999999</v>
      </c>
      <c r="S1192">
        <v>-153.66900000000001</v>
      </c>
      <c r="T1192">
        <v>89.169300000000007</v>
      </c>
      <c r="U1192">
        <v>-28.827200000000001</v>
      </c>
      <c r="V1192">
        <v>-11.8194</v>
      </c>
    </row>
    <row r="1193" spans="1:22">
      <c r="A1193">
        <v>24464</v>
      </c>
      <c r="B1193">
        <v>0</v>
      </c>
      <c r="C1193">
        <v>121.53700000000001</v>
      </c>
      <c r="D1193">
        <v>-56.506700000000002</v>
      </c>
      <c r="E1193">
        <v>-383.49900000000002</v>
      </c>
      <c r="F1193">
        <v>-90.830699999999993</v>
      </c>
      <c r="G1193">
        <v>28.827200000000001</v>
      </c>
      <c r="H1193">
        <v>11.8194</v>
      </c>
      <c r="I1193" t="e">
        <f>IF(AND(Tabelle13[[#This Row],[AreaPx]]&gt;0,NOT(Tabelle13[[#This Row],[AreaPx]]="inf")),Tabelle13[[#This Row],[AreaPx]], NA())</f>
        <v>#N/A</v>
      </c>
      <c r="J1193">
        <v>0</v>
      </c>
      <c r="K1193">
        <v>0</v>
      </c>
      <c r="L1193">
        <v>0</v>
      </c>
      <c r="M1193">
        <v>20.2013</v>
      </c>
      <c r="N1193">
        <v>0</v>
      </c>
      <c r="O1193">
        <f>Tabelle13[[#This Row],[Roll]]-+Tabelle13[[#This Row],[Pitch]]</f>
        <v>-17.007800000000003</v>
      </c>
      <c r="P1193">
        <f>SQRT(Tabelle13[[#This Row],[X]]^2 + Tabelle13[[#This Row],[Y]]^2 +Tabelle13[[#This Row],[Z]]^2)</f>
        <v>406.24590153611399</v>
      </c>
      <c r="Q1193">
        <v>-249.52</v>
      </c>
      <c r="R1193">
        <v>19.236499999999999</v>
      </c>
      <c r="S1193">
        <v>-153.66900000000001</v>
      </c>
      <c r="T1193">
        <v>89.169300000000007</v>
      </c>
      <c r="U1193">
        <v>-28.827200000000001</v>
      </c>
      <c r="V1193">
        <v>-11.8194</v>
      </c>
    </row>
    <row r="1194" spans="1:22">
      <c r="A1194">
        <v>24475</v>
      </c>
      <c r="B1194">
        <v>0</v>
      </c>
      <c r="C1194">
        <v>121.53700000000001</v>
      </c>
      <c r="D1194">
        <v>-56.506700000000002</v>
      </c>
      <c r="E1194">
        <v>-383.49900000000002</v>
      </c>
      <c r="F1194">
        <v>-90.830699999999993</v>
      </c>
      <c r="G1194">
        <v>28.827200000000001</v>
      </c>
      <c r="H1194">
        <v>11.8194</v>
      </c>
      <c r="I1194" t="e">
        <f>IF(AND(Tabelle13[[#This Row],[AreaPx]]&gt;0,NOT(Tabelle13[[#This Row],[AreaPx]]="inf")),Tabelle13[[#This Row],[AreaPx]], NA())</f>
        <v>#N/A</v>
      </c>
      <c r="J1194">
        <v>0</v>
      </c>
      <c r="K1194">
        <v>0</v>
      </c>
      <c r="L1194">
        <v>0</v>
      </c>
      <c r="M1194">
        <v>20.2013</v>
      </c>
      <c r="N1194">
        <v>0</v>
      </c>
      <c r="O1194">
        <f>Tabelle13[[#This Row],[Roll]]-+Tabelle13[[#This Row],[Pitch]]</f>
        <v>-17.007800000000003</v>
      </c>
      <c r="P1194">
        <f>SQRT(Tabelle13[[#This Row],[X]]^2 + Tabelle13[[#This Row],[Y]]^2 +Tabelle13[[#This Row],[Z]]^2)</f>
        <v>406.24590153611399</v>
      </c>
      <c r="Q1194">
        <v>-249.52</v>
      </c>
      <c r="R1194">
        <v>19.236499999999999</v>
      </c>
      <c r="S1194">
        <v>-153.66900000000001</v>
      </c>
      <c r="T1194">
        <v>89.169300000000007</v>
      </c>
      <c r="U1194">
        <v>-28.827200000000001</v>
      </c>
      <c r="V1194">
        <v>-11.8194</v>
      </c>
    </row>
    <row r="1195" spans="1:22">
      <c r="A1195">
        <v>24501</v>
      </c>
      <c r="B1195">
        <v>0</v>
      </c>
      <c r="C1195">
        <v>121.53700000000001</v>
      </c>
      <c r="D1195">
        <v>-56.506700000000002</v>
      </c>
      <c r="E1195">
        <v>-383.49900000000002</v>
      </c>
      <c r="F1195">
        <v>-90.830699999999993</v>
      </c>
      <c r="G1195">
        <v>28.827200000000001</v>
      </c>
      <c r="H1195">
        <v>11.8194</v>
      </c>
      <c r="I1195" t="e">
        <f>IF(AND(Tabelle13[[#This Row],[AreaPx]]&gt;0,NOT(Tabelle13[[#This Row],[AreaPx]]="inf")),Tabelle13[[#This Row],[AreaPx]], NA())</f>
        <v>#N/A</v>
      </c>
      <c r="J1195">
        <v>0</v>
      </c>
      <c r="K1195">
        <v>0</v>
      </c>
      <c r="L1195">
        <v>0</v>
      </c>
      <c r="M1195">
        <v>20.2013</v>
      </c>
      <c r="N1195">
        <v>0</v>
      </c>
      <c r="O1195">
        <f>Tabelle13[[#This Row],[Roll]]-+Tabelle13[[#This Row],[Pitch]]</f>
        <v>-17.007800000000003</v>
      </c>
      <c r="P1195">
        <f>SQRT(Tabelle13[[#This Row],[X]]^2 + Tabelle13[[#This Row],[Y]]^2 +Tabelle13[[#This Row],[Z]]^2)</f>
        <v>406.24590153611399</v>
      </c>
      <c r="Q1195">
        <v>-249.52</v>
      </c>
      <c r="R1195">
        <v>19.236499999999999</v>
      </c>
      <c r="S1195">
        <v>-153.66900000000001</v>
      </c>
      <c r="T1195">
        <v>89.169300000000007</v>
      </c>
      <c r="U1195">
        <v>-28.827200000000001</v>
      </c>
      <c r="V1195">
        <v>-11.8194</v>
      </c>
    </row>
    <row r="1196" spans="1:22">
      <c r="A1196">
        <v>24513</v>
      </c>
      <c r="B1196">
        <v>0</v>
      </c>
      <c r="C1196">
        <v>121.53700000000001</v>
      </c>
      <c r="D1196">
        <v>-56.506700000000002</v>
      </c>
      <c r="E1196">
        <v>-383.49900000000002</v>
      </c>
      <c r="F1196">
        <v>-90.830699999999993</v>
      </c>
      <c r="G1196">
        <v>28.827200000000001</v>
      </c>
      <c r="H1196">
        <v>11.8194</v>
      </c>
      <c r="I1196" t="e">
        <f>IF(AND(Tabelle13[[#This Row],[AreaPx]]&gt;0,NOT(Tabelle13[[#This Row],[AreaPx]]="inf")),Tabelle13[[#This Row],[AreaPx]], NA())</f>
        <v>#N/A</v>
      </c>
      <c r="J1196">
        <v>0</v>
      </c>
      <c r="K1196">
        <v>0</v>
      </c>
      <c r="L1196">
        <v>0</v>
      </c>
      <c r="M1196">
        <v>20.2013</v>
      </c>
      <c r="N1196">
        <v>0</v>
      </c>
      <c r="O1196">
        <f>Tabelle13[[#This Row],[Roll]]-+Tabelle13[[#This Row],[Pitch]]</f>
        <v>-17.007800000000003</v>
      </c>
      <c r="P1196">
        <f>SQRT(Tabelle13[[#This Row],[X]]^2 + Tabelle13[[#This Row],[Y]]^2 +Tabelle13[[#This Row],[Z]]^2)</f>
        <v>406.24590153611399</v>
      </c>
      <c r="Q1196">
        <v>-249.52</v>
      </c>
      <c r="R1196">
        <v>19.236499999999999</v>
      </c>
      <c r="S1196">
        <v>-153.66900000000001</v>
      </c>
      <c r="T1196">
        <v>89.169300000000007</v>
      </c>
      <c r="U1196">
        <v>-28.827200000000001</v>
      </c>
      <c r="V1196">
        <v>-11.8194</v>
      </c>
    </row>
    <row r="1197" spans="1:22">
      <c r="A1197">
        <v>24541</v>
      </c>
      <c r="B1197">
        <v>0</v>
      </c>
      <c r="C1197">
        <v>121.53700000000001</v>
      </c>
      <c r="D1197">
        <v>-56.506700000000002</v>
      </c>
      <c r="E1197">
        <v>-383.49900000000002</v>
      </c>
      <c r="F1197">
        <v>-90.830699999999993</v>
      </c>
      <c r="G1197">
        <v>28.827200000000001</v>
      </c>
      <c r="H1197">
        <v>11.8194</v>
      </c>
      <c r="I1197" t="e">
        <f>IF(AND(Tabelle13[[#This Row],[AreaPx]]&gt;0,NOT(Tabelle13[[#This Row],[AreaPx]]="inf")),Tabelle13[[#This Row],[AreaPx]], NA())</f>
        <v>#N/A</v>
      </c>
      <c r="J1197">
        <v>0</v>
      </c>
      <c r="K1197">
        <v>0</v>
      </c>
      <c r="L1197">
        <v>0</v>
      </c>
      <c r="M1197">
        <v>20.2013</v>
      </c>
      <c r="N1197">
        <v>0</v>
      </c>
      <c r="O1197">
        <f>Tabelle13[[#This Row],[Roll]]-+Tabelle13[[#This Row],[Pitch]]</f>
        <v>-17.007800000000003</v>
      </c>
      <c r="P1197">
        <f>SQRT(Tabelle13[[#This Row],[X]]^2 + Tabelle13[[#This Row],[Y]]^2 +Tabelle13[[#This Row],[Z]]^2)</f>
        <v>406.24590153611399</v>
      </c>
      <c r="Q1197">
        <v>-249.52</v>
      </c>
      <c r="R1197">
        <v>19.236499999999999</v>
      </c>
      <c r="S1197">
        <v>-153.66900000000001</v>
      </c>
      <c r="T1197">
        <v>89.169300000000007</v>
      </c>
      <c r="U1197">
        <v>-28.827200000000001</v>
      </c>
      <c r="V1197">
        <v>-11.8194</v>
      </c>
    </row>
    <row r="1198" spans="1:22">
      <c r="A1198">
        <v>24571</v>
      </c>
      <c r="B1198">
        <v>0</v>
      </c>
      <c r="C1198">
        <v>121.53700000000001</v>
      </c>
      <c r="D1198">
        <v>-56.506700000000002</v>
      </c>
      <c r="E1198">
        <v>-383.49900000000002</v>
      </c>
      <c r="F1198">
        <v>-90.830699999999993</v>
      </c>
      <c r="G1198">
        <v>28.827200000000001</v>
      </c>
      <c r="H1198">
        <v>11.8194</v>
      </c>
      <c r="I1198" t="e">
        <f>IF(AND(Tabelle13[[#This Row],[AreaPx]]&gt;0,NOT(Tabelle13[[#This Row],[AreaPx]]="inf")),Tabelle13[[#This Row],[AreaPx]], NA())</f>
        <v>#N/A</v>
      </c>
      <c r="J1198">
        <v>0</v>
      </c>
      <c r="K1198">
        <v>0</v>
      </c>
      <c r="L1198">
        <v>0</v>
      </c>
      <c r="M1198">
        <v>20.2013</v>
      </c>
      <c r="N1198">
        <v>0</v>
      </c>
      <c r="O1198">
        <f>Tabelle13[[#This Row],[Roll]]-+Tabelle13[[#This Row],[Pitch]]</f>
        <v>-17.007800000000003</v>
      </c>
      <c r="P1198">
        <f>SQRT(Tabelle13[[#This Row],[X]]^2 + Tabelle13[[#This Row],[Y]]^2 +Tabelle13[[#This Row],[Z]]^2)</f>
        <v>406.24590153611399</v>
      </c>
      <c r="Q1198">
        <v>-249.52</v>
      </c>
      <c r="R1198">
        <v>19.236499999999999</v>
      </c>
      <c r="S1198">
        <v>-153.66900000000001</v>
      </c>
      <c r="T1198">
        <v>89.169300000000007</v>
      </c>
      <c r="U1198">
        <v>-28.827200000000001</v>
      </c>
      <c r="V1198">
        <v>-11.8194</v>
      </c>
    </row>
    <row r="1199" spans="1:22">
      <c r="A1199">
        <v>24583</v>
      </c>
      <c r="B1199">
        <v>0</v>
      </c>
      <c r="C1199">
        <v>121.53700000000001</v>
      </c>
      <c r="D1199">
        <v>-56.506700000000002</v>
      </c>
      <c r="E1199">
        <v>-383.49900000000002</v>
      </c>
      <c r="F1199">
        <v>-90.830699999999993</v>
      </c>
      <c r="G1199">
        <v>28.827200000000001</v>
      </c>
      <c r="H1199">
        <v>11.8194</v>
      </c>
      <c r="I1199" t="e">
        <f>IF(AND(Tabelle13[[#This Row],[AreaPx]]&gt;0,NOT(Tabelle13[[#This Row],[AreaPx]]="inf")),Tabelle13[[#This Row],[AreaPx]], NA())</f>
        <v>#N/A</v>
      </c>
      <c r="J1199">
        <v>0</v>
      </c>
      <c r="K1199">
        <v>0</v>
      </c>
      <c r="L1199">
        <v>0</v>
      </c>
      <c r="M1199">
        <v>20.2013</v>
      </c>
      <c r="N1199">
        <v>0</v>
      </c>
      <c r="O1199">
        <f>Tabelle13[[#This Row],[Roll]]-+Tabelle13[[#This Row],[Pitch]]</f>
        <v>-17.007800000000003</v>
      </c>
      <c r="P1199">
        <f>SQRT(Tabelle13[[#This Row],[X]]^2 + Tabelle13[[#This Row],[Y]]^2 +Tabelle13[[#This Row],[Z]]^2)</f>
        <v>406.24590153611399</v>
      </c>
      <c r="Q1199">
        <v>-249.52</v>
      </c>
      <c r="R1199">
        <v>19.236499999999999</v>
      </c>
      <c r="S1199">
        <v>-153.66900000000001</v>
      </c>
      <c r="T1199">
        <v>89.169300000000007</v>
      </c>
      <c r="U1199">
        <v>-28.827200000000001</v>
      </c>
      <c r="V1199">
        <v>-11.8194</v>
      </c>
    </row>
    <row r="1200" spans="1:22">
      <c r="A1200">
        <v>24607</v>
      </c>
      <c r="B1200">
        <v>0</v>
      </c>
      <c r="C1200">
        <v>121.53700000000001</v>
      </c>
      <c r="D1200">
        <v>-56.506700000000002</v>
      </c>
      <c r="E1200">
        <v>-383.49900000000002</v>
      </c>
      <c r="F1200">
        <v>-90.830699999999993</v>
      </c>
      <c r="G1200">
        <v>28.827200000000001</v>
      </c>
      <c r="H1200">
        <v>11.8194</v>
      </c>
      <c r="I1200" t="e">
        <f>IF(AND(Tabelle13[[#This Row],[AreaPx]]&gt;0,NOT(Tabelle13[[#This Row],[AreaPx]]="inf")),Tabelle13[[#This Row],[AreaPx]], NA())</f>
        <v>#N/A</v>
      </c>
      <c r="J1200">
        <v>0</v>
      </c>
      <c r="K1200">
        <v>0</v>
      </c>
      <c r="L1200">
        <v>0</v>
      </c>
      <c r="M1200">
        <v>20.2013</v>
      </c>
      <c r="N1200">
        <v>0</v>
      </c>
      <c r="O1200">
        <f>Tabelle13[[#This Row],[Roll]]-+Tabelle13[[#This Row],[Pitch]]</f>
        <v>-17.007800000000003</v>
      </c>
      <c r="P1200">
        <f>SQRT(Tabelle13[[#This Row],[X]]^2 + Tabelle13[[#This Row],[Y]]^2 +Tabelle13[[#This Row],[Z]]^2)</f>
        <v>406.24590153611399</v>
      </c>
      <c r="Q1200">
        <v>-249.52</v>
      </c>
      <c r="R1200">
        <v>19.236499999999999</v>
      </c>
      <c r="S1200">
        <v>-153.66900000000001</v>
      </c>
      <c r="T1200">
        <v>89.169300000000007</v>
      </c>
      <c r="U1200">
        <v>-28.827200000000001</v>
      </c>
      <c r="V1200">
        <v>-11.8194</v>
      </c>
    </row>
    <row r="1201" spans="1:22">
      <c r="A1201">
        <v>24642</v>
      </c>
      <c r="B1201">
        <v>0</v>
      </c>
      <c r="C1201">
        <v>121.53700000000001</v>
      </c>
      <c r="D1201">
        <v>-56.506700000000002</v>
      </c>
      <c r="E1201">
        <v>-383.49900000000002</v>
      </c>
      <c r="F1201">
        <v>-90.830699999999993</v>
      </c>
      <c r="G1201">
        <v>28.827200000000001</v>
      </c>
      <c r="H1201">
        <v>11.8194</v>
      </c>
      <c r="I1201" t="e">
        <f>IF(AND(Tabelle13[[#This Row],[AreaPx]]&gt;0,NOT(Tabelle13[[#This Row],[AreaPx]]="inf")),Tabelle13[[#This Row],[AreaPx]], NA())</f>
        <v>#N/A</v>
      </c>
      <c r="J1201">
        <v>0</v>
      </c>
      <c r="K1201">
        <v>0</v>
      </c>
      <c r="L1201">
        <v>0</v>
      </c>
      <c r="M1201">
        <v>20.2013</v>
      </c>
      <c r="N1201">
        <v>0</v>
      </c>
      <c r="O1201">
        <f>Tabelle13[[#This Row],[Roll]]-+Tabelle13[[#This Row],[Pitch]]</f>
        <v>-17.007800000000003</v>
      </c>
      <c r="P1201">
        <f>SQRT(Tabelle13[[#This Row],[X]]^2 + Tabelle13[[#This Row],[Y]]^2 +Tabelle13[[#This Row],[Z]]^2)</f>
        <v>406.24590153611399</v>
      </c>
      <c r="Q1201">
        <v>-249.52</v>
      </c>
      <c r="R1201">
        <v>19.236499999999999</v>
      </c>
      <c r="S1201">
        <v>-153.66900000000001</v>
      </c>
      <c r="T1201">
        <v>89.169300000000007</v>
      </c>
      <c r="U1201">
        <v>-28.827200000000001</v>
      </c>
      <c r="V1201">
        <v>-11.8194</v>
      </c>
    </row>
    <row r="1202" spans="1:22">
      <c r="A1202">
        <v>24664</v>
      </c>
      <c r="B1202">
        <v>0</v>
      </c>
      <c r="C1202">
        <v>121.53700000000001</v>
      </c>
      <c r="D1202">
        <v>-56.506700000000002</v>
      </c>
      <c r="E1202">
        <v>-383.49900000000002</v>
      </c>
      <c r="F1202">
        <v>-90.830699999999993</v>
      </c>
      <c r="G1202">
        <v>28.827200000000001</v>
      </c>
      <c r="H1202">
        <v>11.8194</v>
      </c>
      <c r="I1202" t="e">
        <f>IF(AND(Tabelle13[[#This Row],[AreaPx]]&gt;0,NOT(Tabelle13[[#This Row],[AreaPx]]="inf")),Tabelle13[[#This Row],[AreaPx]], NA())</f>
        <v>#N/A</v>
      </c>
      <c r="J1202">
        <v>0</v>
      </c>
      <c r="K1202">
        <v>0</v>
      </c>
      <c r="L1202">
        <v>0</v>
      </c>
      <c r="M1202">
        <v>20.2013</v>
      </c>
      <c r="N1202">
        <v>0</v>
      </c>
      <c r="O1202">
        <f>Tabelle13[[#This Row],[Roll]]-+Tabelle13[[#This Row],[Pitch]]</f>
        <v>-17.007800000000003</v>
      </c>
      <c r="P1202">
        <f>SQRT(Tabelle13[[#This Row],[X]]^2 + Tabelle13[[#This Row],[Y]]^2 +Tabelle13[[#This Row],[Z]]^2)</f>
        <v>406.24590153611399</v>
      </c>
      <c r="Q1202">
        <v>-249.52</v>
      </c>
      <c r="R1202">
        <v>19.236499999999999</v>
      </c>
      <c r="S1202">
        <v>-153.66900000000001</v>
      </c>
      <c r="T1202">
        <v>89.169300000000007</v>
      </c>
      <c r="U1202">
        <v>-28.827200000000001</v>
      </c>
      <c r="V1202">
        <v>-11.8194</v>
      </c>
    </row>
    <row r="1203" spans="1:22">
      <c r="A1203">
        <v>24674</v>
      </c>
      <c r="B1203">
        <v>0</v>
      </c>
      <c r="C1203">
        <v>121.53700000000001</v>
      </c>
      <c r="D1203">
        <v>-56.506700000000002</v>
      </c>
      <c r="E1203">
        <v>-383.49900000000002</v>
      </c>
      <c r="F1203">
        <v>-90.830699999999993</v>
      </c>
      <c r="G1203">
        <v>28.827200000000001</v>
      </c>
      <c r="H1203">
        <v>11.8194</v>
      </c>
      <c r="I1203" t="e">
        <f>IF(AND(Tabelle13[[#This Row],[AreaPx]]&gt;0,NOT(Tabelle13[[#This Row],[AreaPx]]="inf")),Tabelle13[[#This Row],[AreaPx]], NA())</f>
        <v>#N/A</v>
      </c>
      <c r="J1203">
        <v>0</v>
      </c>
      <c r="K1203">
        <v>0</v>
      </c>
      <c r="L1203">
        <v>0</v>
      </c>
      <c r="M1203">
        <v>20.2013</v>
      </c>
      <c r="N1203">
        <v>0</v>
      </c>
      <c r="O1203">
        <f>Tabelle13[[#This Row],[Roll]]-+Tabelle13[[#This Row],[Pitch]]</f>
        <v>-17.007800000000003</v>
      </c>
      <c r="P1203">
        <f>SQRT(Tabelle13[[#This Row],[X]]^2 + Tabelle13[[#This Row],[Y]]^2 +Tabelle13[[#This Row],[Z]]^2)</f>
        <v>406.24590153611399</v>
      </c>
      <c r="Q1203">
        <v>-249.52</v>
      </c>
      <c r="R1203">
        <v>19.236499999999999</v>
      </c>
      <c r="S1203">
        <v>-153.66900000000001</v>
      </c>
      <c r="T1203">
        <v>89.169300000000007</v>
      </c>
      <c r="U1203">
        <v>-28.827200000000001</v>
      </c>
      <c r="V1203">
        <v>-11.8194</v>
      </c>
    </row>
    <row r="1204" spans="1:22">
      <c r="A1204">
        <v>24701</v>
      </c>
      <c r="B1204">
        <v>0</v>
      </c>
      <c r="C1204">
        <v>121.53700000000001</v>
      </c>
      <c r="D1204">
        <v>-56.506700000000002</v>
      </c>
      <c r="E1204">
        <v>-383.49900000000002</v>
      </c>
      <c r="F1204">
        <v>-90.830699999999993</v>
      </c>
      <c r="G1204">
        <v>28.827200000000001</v>
      </c>
      <c r="H1204">
        <v>11.8194</v>
      </c>
      <c r="I1204" t="e">
        <f>IF(AND(Tabelle13[[#This Row],[AreaPx]]&gt;0,NOT(Tabelle13[[#This Row],[AreaPx]]="inf")),Tabelle13[[#This Row],[AreaPx]], NA())</f>
        <v>#N/A</v>
      </c>
      <c r="J1204">
        <v>0</v>
      </c>
      <c r="K1204">
        <v>0</v>
      </c>
      <c r="L1204">
        <v>0</v>
      </c>
      <c r="M1204">
        <v>20.2013</v>
      </c>
      <c r="N1204">
        <v>0</v>
      </c>
      <c r="O1204">
        <f>Tabelle13[[#This Row],[Roll]]-+Tabelle13[[#This Row],[Pitch]]</f>
        <v>-17.007800000000003</v>
      </c>
      <c r="P1204">
        <f>SQRT(Tabelle13[[#This Row],[X]]^2 + Tabelle13[[#This Row],[Y]]^2 +Tabelle13[[#This Row],[Z]]^2)</f>
        <v>406.24590153611399</v>
      </c>
      <c r="Q1204">
        <v>-249.52</v>
      </c>
      <c r="R1204">
        <v>19.236499999999999</v>
      </c>
      <c r="S1204">
        <v>-153.66900000000001</v>
      </c>
      <c r="T1204">
        <v>89.169300000000007</v>
      </c>
      <c r="U1204">
        <v>-28.827200000000001</v>
      </c>
      <c r="V1204">
        <v>-11.8194</v>
      </c>
    </row>
    <row r="1205" spans="1:22">
      <c r="A1205">
        <v>24715</v>
      </c>
      <c r="B1205">
        <v>0</v>
      </c>
      <c r="C1205">
        <v>121.53700000000001</v>
      </c>
      <c r="D1205">
        <v>-56.506700000000002</v>
      </c>
      <c r="E1205">
        <v>-383.49900000000002</v>
      </c>
      <c r="F1205">
        <v>-90.830699999999993</v>
      </c>
      <c r="G1205">
        <v>28.827200000000001</v>
      </c>
      <c r="H1205">
        <v>11.8194</v>
      </c>
      <c r="I1205" t="e">
        <f>IF(AND(Tabelle13[[#This Row],[AreaPx]]&gt;0,NOT(Tabelle13[[#This Row],[AreaPx]]="inf")),Tabelle13[[#This Row],[AreaPx]], NA())</f>
        <v>#N/A</v>
      </c>
      <c r="J1205">
        <v>0</v>
      </c>
      <c r="K1205">
        <v>0</v>
      </c>
      <c r="L1205">
        <v>0</v>
      </c>
      <c r="M1205">
        <v>20.2013</v>
      </c>
      <c r="N1205">
        <v>0</v>
      </c>
      <c r="O1205">
        <f>Tabelle13[[#This Row],[Roll]]-+Tabelle13[[#This Row],[Pitch]]</f>
        <v>-17.007800000000003</v>
      </c>
      <c r="P1205">
        <f>SQRT(Tabelle13[[#This Row],[X]]^2 + Tabelle13[[#This Row],[Y]]^2 +Tabelle13[[#This Row],[Z]]^2)</f>
        <v>406.24590153611399</v>
      </c>
      <c r="Q1205">
        <v>-249.52</v>
      </c>
      <c r="R1205">
        <v>19.236499999999999</v>
      </c>
      <c r="S1205">
        <v>-153.66900000000001</v>
      </c>
      <c r="T1205">
        <v>89.169300000000007</v>
      </c>
      <c r="U1205">
        <v>-28.827200000000001</v>
      </c>
      <c r="V1205">
        <v>-11.8194</v>
      </c>
    </row>
    <row r="1206" spans="1:22">
      <c r="A1206">
        <v>24739</v>
      </c>
      <c r="B1206">
        <v>0</v>
      </c>
      <c r="C1206">
        <v>121.53700000000001</v>
      </c>
      <c r="D1206">
        <v>-56.506700000000002</v>
      </c>
      <c r="E1206">
        <v>-383.49900000000002</v>
      </c>
      <c r="F1206">
        <v>-90.830699999999993</v>
      </c>
      <c r="G1206">
        <v>28.827200000000001</v>
      </c>
      <c r="H1206">
        <v>11.8194</v>
      </c>
      <c r="I1206" t="e">
        <f>IF(AND(Tabelle13[[#This Row],[AreaPx]]&gt;0,NOT(Tabelle13[[#This Row],[AreaPx]]="inf")),Tabelle13[[#This Row],[AreaPx]], NA())</f>
        <v>#N/A</v>
      </c>
      <c r="J1206">
        <v>0</v>
      </c>
      <c r="K1206">
        <v>0</v>
      </c>
      <c r="L1206">
        <v>0</v>
      </c>
      <c r="M1206">
        <v>20.2013</v>
      </c>
      <c r="N1206">
        <v>0</v>
      </c>
      <c r="O1206">
        <f>Tabelle13[[#This Row],[Roll]]-+Tabelle13[[#This Row],[Pitch]]</f>
        <v>-17.007800000000003</v>
      </c>
      <c r="P1206">
        <f>SQRT(Tabelle13[[#This Row],[X]]^2 + Tabelle13[[#This Row],[Y]]^2 +Tabelle13[[#This Row],[Z]]^2)</f>
        <v>406.24590153611399</v>
      </c>
      <c r="Q1206">
        <v>-249.52</v>
      </c>
      <c r="R1206">
        <v>19.236499999999999</v>
      </c>
      <c r="S1206">
        <v>-153.66900000000001</v>
      </c>
      <c r="T1206">
        <v>89.169300000000007</v>
      </c>
      <c r="U1206">
        <v>-28.827200000000001</v>
      </c>
      <c r="V1206">
        <v>-11.8194</v>
      </c>
    </row>
    <row r="1207" spans="1:22">
      <c r="A1207">
        <v>24762</v>
      </c>
      <c r="B1207">
        <v>0</v>
      </c>
      <c r="C1207">
        <v>121.53700000000001</v>
      </c>
      <c r="D1207">
        <v>-56.506700000000002</v>
      </c>
      <c r="E1207">
        <v>-383.49900000000002</v>
      </c>
      <c r="F1207">
        <v>-90.830699999999993</v>
      </c>
      <c r="G1207">
        <v>28.827200000000001</v>
      </c>
      <c r="H1207">
        <v>11.8194</v>
      </c>
      <c r="I1207" t="e">
        <f>IF(AND(Tabelle13[[#This Row],[AreaPx]]&gt;0,NOT(Tabelle13[[#This Row],[AreaPx]]="inf")),Tabelle13[[#This Row],[AreaPx]], NA())</f>
        <v>#N/A</v>
      </c>
      <c r="J1207">
        <v>0</v>
      </c>
      <c r="K1207">
        <v>0</v>
      </c>
      <c r="L1207">
        <v>0</v>
      </c>
      <c r="M1207">
        <v>20.2013</v>
      </c>
      <c r="N1207">
        <v>0</v>
      </c>
      <c r="O1207">
        <f>Tabelle13[[#This Row],[Roll]]-+Tabelle13[[#This Row],[Pitch]]</f>
        <v>-17.007800000000003</v>
      </c>
      <c r="P1207">
        <f>SQRT(Tabelle13[[#This Row],[X]]^2 + Tabelle13[[#This Row],[Y]]^2 +Tabelle13[[#This Row],[Z]]^2)</f>
        <v>406.24590153611399</v>
      </c>
      <c r="Q1207">
        <v>-249.52</v>
      </c>
      <c r="R1207">
        <v>19.236499999999999</v>
      </c>
      <c r="S1207">
        <v>-153.66900000000001</v>
      </c>
      <c r="T1207">
        <v>89.169300000000007</v>
      </c>
      <c r="U1207">
        <v>-28.827200000000001</v>
      </c>
      <c r="V1207">
        <v>-11.8194</v>
      </c>
    </row>
    <row r="1208" spans="1:22">
      <c r="A1208">
        <v>24777</v>
      </c>
      <c r="B1208">
        <v>0</v>
      </c>
      <c r="C1208">
        <v>121.53700000000001</v>
      </c>
      <c r="D1208">
        <v>-56.506700000000002</v>
      </c>
      <c r="E1208">
        <v>-383.49900000000002</v>
      </c>
      <c r="F1208">
        <v>-90.830699999999993</v>
      </c>
      <c r="G1208">
        <v>28.827200000000001</v>
      </c>
      <c r="H1208">
        <v>11.8194</v>
      </c>
      <c r="I1208" t="e">
        <f>IF(AND(Tabelle13[[#This Row],[AreaPx]]&gt;0,NOT(Tabelle13[[#This Row],[AreaPx]]="inf")),Tabelle13[[#This Row],[AreaPx]], NA())</f>
        <v>#N/A</v>
      </c>
      <c r="J1208">
        <v>0</v>
      </c>
      <c r="K1208">
        <v>0</v>
      </c>
      <c r="L1208">
        <v>0</v>
      </c>
      <c r="M1208">
        <v>20.2013</v>
      </c>
      <c r="N1208">
        <v>0</v>
      </c>
      <c r="O1208">
        <f>Tabelle13[[#This Row],[Roll]]-+Tabelle13[[#This Row],[Pitch]]</f>
        <v>-17.007800000000003</v>
      </c>
      <c r="P1208">
        <f>SQRT(Tabelle13[[#This Row],[X]]^2 + Tabelle13[[#This Row],[Y]]^2 +Tabelle13[[#This Row],[Z]]^2)</f>
        <v>406.24590153611399</v>
      </c>
      <c r="Q1208">
        <v>-249.52</v>
      </c>
      <c r="R1208">
        <v>19.236499999999999</v>
      </c>
      <c r="S1208">
        <v>-153.66900000000001</v>
      </c>
      <c r="T1208">
        <v>89.169300000000007</v>
      </c>
      <c r="U1208">
        <v>-28.827200000000001</v>
      </c>
      <c r="V1208">
        <v>-11.8194</v>
      </c>
    </row>
    <row r="1209" spans="1:22">
      <c r="A1209">
        <v>24798</v>
      </c>
      <c r="B1209">
        <v>0</v>
      </c>
      <c r="C1209">
        <v>121.53700000000001</v>
      </c>
      <c r="D1209">
        <v>-56.506700000000002</v>
      </c>
      <c r="E1209">
        <v>-383.49900000000002</v>
      </c>
      <c r="F1209">
        <v>-90.830699999999993</v>
      </c>
      <c r="G1209">
        <v>28.827200000000001</v>
      </c>
      <c r="H1209">
        <v>11.8194</v>
      </c>
      <c r="I1209" t="e">
        <f>IF(AND(Tabelle13[[#This Row],[AreaPx]]&gt;0,NOT(Tabelle13[[#This Row],[AreaPx]]="inf")),Tabelle13[[#This Row],[AreaPx]], NA())</f>
        <v>#N/A</v>
      </c>
      <c r="J1209">
        <v>0</v>
      </c>
      <c r="K1209">
        <v>0</v>
      </c>
      <c r="L1209">
        <v>0</v>
      </c>
      <c r="M1209">
        <v>20.2013</v>
      </c>
      <c r="N1209">
        <v>0</v>
      </c>
      <c r="O1209">
        <f>Tabelle13[[#This Row],[Roll]]-+Tabelle13[[#This Row],[Pitch]]</f>
        <v>-17.007800000000003</v>
      </c>
      <c r="P1209">
        <f>SQRT(Tabelle13[[#This Row],[X]]^2 + Tabelle13[[#This Row],[Y]]^2 +Tabelle13[[#This Row],[Z]]^2)</f>
        <v>406.24590153611399</v>
      </c>
      <c r="Q1209">
        <v>-249.52</v>
      </c>
      <c r="R1209">
        <v>19.236499999999999</v>
      </c>
      <c r="S1209">
        <v>-153.66900000000001</v>
      </c>
      <c r="T1209">
        <v>89.169300000000007</v>
      </c>
      <c r="U1209">
        <v>-28.827200000000001</v>
      </c>
      <c r="V1209">
        <v>-11.8194</v>
      </c>
    </row>
    <row r="1210" spans="1:22">
      <c r="A1210">
        <v>24817</v>
      </c>
      <c r="B1210">
        <v>0</v>
      </c>
      <c r="C1210">
        <v>121.53700000000001</v>
      </c>
      <c r="D1210">
        <v>-56.506700000000002</v>
      </c>
      <c r="E1210">
        <v>-383.49900000000002</v>
      </c>
      <c r="F1210">
        <v>-90.830699999999993</v>
      </c>
      <c r="G1210">
        <v>28.827200000000001</v>
      </c>
      <c r="H1210">
        <v>11.8194</v>
      </c>
      <c r="I1210" t="e">
        <f>IF(AND(Tabelle13[[#This Row],[AreaPx]]&gt;0,NOT(Tabelle13[[#This Row],[AreaPx]]="inf")),Tabelle13[[#This Row],[AreaPx]], NA())</f>
        <v>#N/A</v>
      </c>
      <c r="J1210">
        <v>0</v>
      </c>
      <c r="K1210">
        <v>0</v>
      </c>
      <c r="L1210">
        <v>0</v>
      </c>
      <c r="M1210">
        <v>20.2013</v>
      </c>
      <c r="N1210">
        <v>0</v>
      </c>
      <c r="O1210">
        <f>Tabelle13[[#This Row],[Roll]]-+Tabelle13[[#This Row],[Pitch]]</f>
        <v>-17.007800000000003</v>
      </c>
      <c r="P1210">
        <f>SQRT(Tabelle13[[#This Row],[X]]^2 + Tabelle13[[#This Row],[Y]]^2 +Tabelle13[[#This Row],[Z]]^2)</f>
        <v>406.24590153611399</v>
      </c>
      <c r="Q1210">
        <v>-249.52</v>
      </c>
      <c r="R1210">
        <v>19.236499999999999</v>
      </c>
      <c r="S1210">
        <v>-153.66900000000001</v>
      </c>
      <c r="T1210">
        <v>89.169300000000007</v>
      </c>
      <c r="U1210">
        <v>-28.827200000000001</v>
      </c>
      <c r="V1210">
        <v>-11.8194</v>
      </c>
    </row>
    <row r="1211" spans="1:22">
      <c r="A1211">
        <v>24842</v>
      </c>
      <c r="B1211">
        <v>0</v>
      </c>
      <c r="C1211">
        <v>121.53700000000001</v>
      </c>
      <c r="D1211">
        <v>-56.506700000000002</v>
      </c>
      <c r="E1211">
        <v>-383.49900000000002</v>
      </c>
      <c r="F1211">
        <v>-90.830699999999993</v>
      </c>
      <c r="G1211">
        <v>28.827200000000001</v>
      </c>
      <c r="H1211">
        <v>11.8194</v>
      </c>
      <c r="I1211" t="e">
        <f>IF(AND(Tabelle13[[#This Row],[AreaPx]]&gt;0,NOT(Tabelle13[[#This Row],[AreaPx]]="inf")),Tabelle13[[#This Row],[AreaPx]], NA())</f>
        <v>#N/A</v>
      </c>
      <c r="J1211">
        <v>0</v>
      </c>
      <c r="K1211">
        <v>0</v>
      </c>
      <c r="L1211">
        <v>0</v>
      </c>
      <c r="M1211">
        <v>20.2013</v>
      </c>
      <c r="N1211">
        <v>0</v>
      </c>
      <c r="O1211">
        <f>Tabelle13[[#This Row],[Roll]]-+Tabelle13[[#This Row],[Pitch]]</f>
        <v>-17.007800000000003</v>
      </c>
      <c r="P1211">
        <f>SQRT(Tabelle13[[#This Row],[X]]^2 + Tabelle13[[#This Row],[Y]]^2 +Tabelle13[[#This Row],[Z]]^2)</f>
        <v>406.24590153611399</v>
      </c>
      <c r="Q1211">
        <v>-249.52</v>
      </c>
      <c r="R1211">
        <v>19.236499999999999</v>
      </c>
      <c r="S1211">
        <v>-153.66900000000001</v>
      </c>
      <c r="T1211">
        <v>89.169300000000007</v>
      </c>
      <c r="U1211">
        <v>-28.827200000000001</v>
      </c>
      <c r="V1211">
        <v>-11.8194</v>
      </c>
    </row>
    <row r="1212" spans="1:22">
      <c r="A1212">
        <v>24865</v>
      </c>
      <c r="B1212">
        <v>0</v>
      </c>
      <c r="C1212">
        <v>121.53700000000001</v>
      </c>
      <c r="D1212">
        <v>-56.506700000000002</v>
      </c>
      <c r="E1212">
        <v>-383.49900000000002</v>
      </c>
      <c r="F1212">
        <v>-90.830699999999993</v>
      </c>
      <c r="G1212">
        <v>28.827200000000001</v>
      </c>
      <c r="H1212">
        <v>11.8194</v>
      </c>
      <c r="I1212" t="e">
        <f>IF(AND(Tabelle13[[#This Row],[AreaPx]]&gt;0,NOT(Tabelle13[[#This Row],[AreaPx]]="inf")),Tabelle13[[#This Row],[AreaPx]], NA())</f>
        <v>#N/A</v>
      </c>
      <c r="J1212">
        <v>0</v>
      </c>
      <c r="K1212">
        <v>0</v>
      </c>
      <c r="L1212">
        <v>0</v>
      </c>
      <c r="M1212">
        <v>20.2013</v>
      </c>
      <c r="N1212">
        <v>0</v>
      </c>
      <c r="O1212">
        <f>Tabelle13[[#This Row],[Roll]]-+Tabelle13[[#This Row],[Pitch]]</f>
        <v>-17.007800000000003</v>
      </c>
      <c r="P1212">
        <f>SQRT(Tabelle13[[#This Row],[X]]^2 + Tabelle13[[#This Row],[Y]]^2 +Tabelle13[[#This Row],[Z]]^2)</f>
        <v>406.24590153611399</v>
      </c>
      <c r="Q1212">
        <v>-249.52</v>
      </c>
      <c r="R1212">
        <v>19.236499999999999</v>
      </c>
      <c r="S1212">
        <v>-153.66900000000001</v>
      </c>
      <c r="T1212">
        <v>89.169300000000007</v>
      </c>
      <c r="U1212">
        <v>-28.827200000000001</v>
      </c>
      <c r="V1212">
        <v>-11.8194</v>
      </c>
    </row>
    <row r="1213" spans="1:22">
      <c r="A1213">
        <v>24876</v>
      </c>
      <c r="B1213">
        <v>0</v>
      </c>
      <c r="C1213">
        <v>121.53700000000001</v>
      </c>
      <c r="D1213">
        <v>-56.506700000000002</v>
      </c>
      <c r="E1213">
        <v>-383.49900000000002</v>
      </c>
      <c r="F1213">
        <v>-90.830699999999993</v>
      </c>
      <c r="G1213">
        <v>28.827200000000001</v>
      </c>
      <c r="H1213">
        <v>11.8194</v>
      </c>
      <c r="I1213" t="e">
        <f>IF(AND(Tabelle13[[#This Row],[AreaPx]]&gt;0,NOT(Tabelle13[[#This Row],[AreaPx]]="inf")),Tabelle13[[#This Row],[AreaPx]], NA())</f>
        <v>#N/A</v>
      </c>
      <c r="J1213">
        <v>0</v>
      </c>
      <c r="K1213">
        <v>0</v>
      </c>
      <c r="L1213">
        <v>0</v>
      </c>
      <c r="M1213">
        <v>20.2013</v>
      </c>
      <c r="N1213">
        <v>0</v>
      </c>
      <c r="O1213">
        <f>Tabelle13[[#This Row],[Roll]]-+Tabelle13[[#This Row],[Pitch]]</f>
        <v>-17.007800000000003</v>
      </c>
      <c r="P1213">
        <f>SQRT(Tabelle13[[#This Row],[X]]^2 + Tabelle13[[#This Row],[Y]]^2 +Tabelle13[[#This Row],[Z]]^2)</f>
        <v>406.24590153611399</v>
      </c>
      <c r="Q1213">
        <v>-249.52</v>
      </c>
      <c r="R1213">
        <v>19.236499999999999</v>
      </c>
      <c r="S1213">
        <v>-153.66900000000001</v>
      </c>
      <c r="T1213">
        <v>89.169300000000007</v>
      </c>
      <c r="U1213">
        <v>-28.827200000000001</v>
      </c>
      <c r="V1213">
        <v>-11.8194</v>
      </c>
    </row>
    <row r="1214" spans="1:22">
      <c r="A1214">
        <v>24899</v>
      </c>
      <c r="B1214">
        <v>0</v>
      </c>
      <c r="C1214">
        <v>121.53700000000001</v>
      </c>
      <c r="D1214">
        <v>-56.506700000000002</v>
      </c>
      <c r="E1214">
        <v>-383.49900000000002</v>
      </c>
      <c r="F1214">
        <v>-90.830699999999993</v>
      </c>
      <c r="G1214">
        <v>28.827200000000001</v>
      </c>
      <c r="H1214">
        <v>11.8194</v>
      </c>
      <c r="I1214" t="e">
        <f>IF(AND(Tabelle13[[#This Row],[AreaPx]]&gt;0,NOT(Tabelle13[[#This Row],[AreaPx]]="inf")),Tabelle13[[#This Row],[AreaPx]], NA())</f>
        <v>#N/A</v>
      </c>
      <c r="J1214">
        <v>0</v>
      </c>
      <c r="K1214">
        <v>0</v>
      </c>
      <c r="L1214">
        <v>0</v>
      </c>
      <c r="M1214">
        <v>20.2013</v>
      </c>
      <c r="N1214">
        <v>0</v>
      </c>
      <c r="O1214">
        <f>Tabelle13[[#This Row],[Roll]]-+Tabelle13[[#This Row],[Pitch]]</f>
        <v>-17.007800000000003</v>
      </c>
      <c r="P1214">
        <f>SQRT(Tabelle13[[#This Row],[X]]^2 + Tabelle13[[#This Row],[Y]]^2 +Tabelle13[[#This Row],[Z]]^2)</f>
        <v>406.24590153611399</v>
      </c>
      <c r="Q1214">
        <v>-249.52</v>
      </c>
      <c r="R1214">
        <v>19.236499999999999</v>
      </c>
      <c r="S1214">
        <v>-153.66900000000001</v>
      </c>
      <c r="T1214">
        <v>89.169300000000007</v>
      </c>
      <c r="U1214">
        <v>-28.827200000000001</v>
      </c>
      <c r="V1214">
        <v>-11.8194</v>
      </c>
    </row>
    <row r="1215" spans="1:22">
      <c r="A1215">
        <v>24912</v>
      </c>
      <c r="B1215">
        <v>0</v>
      </c>
      <c r="C1215">
        <v>121.53700000000001</v>
      </c>
      <c r="D1215">
        <v>-56.506700000000002</v>
      </c>
      <c r="E1215">
        <v>-383.49900000000002</v>
      </c>
      <c r="F1215">
        <v>-90.830699999999993</v>
      </c>
      <c r="G1215">
        <v>28.827200000000001</v>
      </c>
      <c r="H1215">
        <v>11.8194</v>
      </c>
      <c r="I1215" t="e">
        <f>IF(AND(Tabelle13[[#This Row],[AreaPx]]&gt;0,NOT(Tabelle13[[#This Row],[AreaPx]]="inf")),Tabelle13[[#This Row],[AreaPx]], NA())</f>
        <v>#N/A</v>
      </c>
      <c r="J1215">
        <v>0</v>
      </c>
      <c r="K1215">
        <v>0</v>
      </c>
      <c r="L1215">
        <v>0</v>
      </c>
      <c r="M1215">
        <v>20.2013</v>
      </c>
      <c r="N1215">
        <v>0</v>
      </c>
      <c r="O1215">
        <f>Tabelle13[[#This Row],[Roll]]-+Tabelle13[[#This Row],[Pitch]]</f>
        <v>-17.007800000000003</v>
      </c>
      <c r="P1215">
        <f>SQRT(Tabelle13[[#This Row],[X]]^2 + Tabelle13[[#This Row],[Y]]^2 +Tabelle13[[#This Row],[Z]]^2)</f>
        <v>406.24590153611399</v>
      </c>
      <c r="Q1215">
        <v>-249.52</v>
      </c>
      <c r="R1215">
        <v>19.236499999999999</v>
      </c>
      <c r="S1215">
        <v>-153.66900000000001</v>
      </c>
      <c r="T1215">
        <v>89.169300000000007</v>
      </c>
      <c r="U1215">
        <v>-28.827200000000001</v>
      </c>
      <c r="V1215">
        <v>-11.8194</v>
      </c>
    </row>
    <row r="1216" spans="1:22">
      <c r="A1216">
        <v>24939</v>
      </c>
      <c r="B1216">
        <v>0</v>
      </c>
      <c r="C1216">
        <v>121.53700000000001</v>
      </c>
      <c r="D1216">
        <v>-56.506700000000002</v>
      </c>
      <c r="E1216">
        <v>-383.49900000000002</v>
      </c>
      <c r="F1216">
        <v>-90.830699999999993</v>
      </c>
      <c r="G1216">
        <v>28.827200000000001</v>
      </c>
      <c r="H1216">
        <v>11.8194</v>
      </c>
      <c r="I1216" t="e">
        <f>IF(AND(Tabelle13[[#This Row],[AreaPx]]&gt;0,NOT(Tabelle13[[#This Row],[AreaPx]]="inf")),Tabelle13[[#This Row],[AreaPx]], NA())</f>
        <v>#N/A</v>
      </c>
      <c r="J1216">
        <v>0</v>
      </c>
      <c r="K1216">
        <v>0</v>
      </c>
      <c r="L1216">
        <v>0</v>
      </c>
      <c r="M1216">
        <v>20.2013</v>
      </c>
      <c r="N1216">
        <v>0</v>
      </c>
      <c r="O1216">
        <f>Tabelle13[[#This Row],[Roll]]-+Tabelle13[[#This Row],[Pitch]]</f>
        <v>-17.007800000000003</v>
      </c>
      <c r="P1216">
        <f>SQRT(Tabelle13[[#This Row],[X]]^2 + Tabelle13[[#This Row],[Y]]^2 +Tabelle13[[#This Row],[Z]]^2)</f>
        <v>406.24590153611399</v>
      </c>
      <c r="Q1216">
        <v>-249.52</v>
      </c>
      <c r="R1216">
        <v>19.236499999999999</v>
      </c>
      <c r="S1216">
        <v>-153.66900000000001</v>
      </c>
      <c r="T1216">
        <v>89.169300000000007</v>
      </c>
      <c r="U1216">
        <v>-28.827200000000001</v>
      </c>
      <c r="V1216">
        <v>-11.8194</v>
      </c>
    </row>
    <row r="1217" spans="1:22">
      <c r="A1217">
        <v>24975</v>
      </c>
      <c r="B1217">
        <v>0</v>
      </c>
      <c r="C1217">
        <v>121.53700000000001</v>
      </c>
      <c r="D1217">
        <v>-56.506700000000002</v>
      </c>
      <c r="E1217">
        <v>-383.49900000000002</v>
      </c>
      <c r="F1217">
        <v>-90.830699999999993</v>
      </c>
      <c r="G1217">
        <v>28.827200000000001</v>
      </c>
      <c r="H1217">
        <v>11.8194</v>
      </c>
      <c r="I1217" t="e">
        <f>IF(AND(Tabelle13[[#This Row],[AreaPx]]&gt;0,NOT(Tabelle13[[#This Row],[AreaPx]]="inf")),Tabelle13[[#This Row],[AreaPx]], NA())</f>
        <v>#N/A</v>
      </c>
      <c r="J1217">
        <v>0</v>
      </c>
      <c r="K1217">
        <v>0</v>
      </c>
      <c r="L1217">
        <v>0</v>
      </c>
      <c r="M1217">
        <v>20.2013</v>
      </c>
      <c r="N1217">
        <v>0</v>
      </c>
      <c r="O1217">
        <f>Tabelle13[[#This Row],[Roll]]-+Tabelle13[[#This Row],[Pitch]]</f>
        <v>-17.007800000000003</v>
      </c>
      <c r="P1217">
        <f>SQRT(Tabelle13[[#This Row],[X]]^2 + Tabelle13[[#This Row],[Y]]^2 +Tabelle13[[#This Row],[Z]]^2)</f>
        <v>406.24590153611399</v>
      </c>
      <c r="Q1217">
        <v>-249.52</v>
      </c>
      <c r="R1217">
        <v>19.236499999999999</v>
      </c>
      <c r="S1217">
        <v>-153.66900000000001</v>
      </c>
      <c r="T1217">
        <v>89.169300000000007</v>
      </c>
      <c r="U1217">
        <v>-28.827200000000001</v>
      </c>
      <c r="V1217">
        <v>-11.8194</v>
      </c>
    </row>
    <row r="1218" spans="1:22">
      <c r="A1218">
        <v>24995</v>
      </c>
      <c r="B1218">
        <v>0</v>
      </c>
      <c r="C1218">
        <v>121.53700000000001</v>
      </c>
      <c r="D1218">
        <v>-56.506700000000002</v>
      </c>
      <c r="E1218">
        <v>-383.49900000000002</v>
      </c>
      <c r="F1218">
        <v>-90.830699999999993</v>
      </c>
      <c r="G1218">
        <v>28.827200000000001</v>
      </c>
      <c r="H1218">
        <v>11.8194</v>
      </c>
      <c r="I1218" t="e">
        <f>IF(AND(Tabelle13[[#This Row],[AreaPx]]&gt;0,NOT(Tabelle13[[#This Row],[AreaPx]]="inf")),Tabelle13[[#This Row],[AreaPx]], NA())</f>
        <v>#N/A</v>
      </c>
      <c r="J1218">
        <v>0</v>
      </c>
      <c r="K1218">
        <v>0</v>
      </c>
      <c r="L1218">
        <v>0</v>
      </c>
      <c r="M1218">
        <v>20.2013</v>
      </c>
      <c r="N1218">
        <v>0</v>
      </c>
      <c r="O1218">
        <f>Tabelle13[[#This Row],[Roll]]-+Tabelle13[[#This Row],[Pitch]]</f>
        <v>-17.007800000000003</v>
      </c>
      <c r="P1218">
        <f>SQRT(Tabelle13[[#This Row],[X]]^2 + Tabelle13[[#This Row],[Y]]^2 +Tabelle13[[#This Row],[Z]]^2)</f>
        <v>406.24590153611399</v>
      </c>
      <c r="Q1218">
        <v>-249.52</v>
      </c>
      <c r="R1218">
        <v>19.236499999999999</v>
      </c>
      <c r="S1218">
        <v>-153.66900000000001</v>
      </c>
      <c r="T1218">
        <v>89.169300000000007</v>
      </c>
      <c r="U1218">
        <v>-28.827200000000001</v>
      </c>
      <c r="V1218">
        <v>-11.8194</v>
      </c>
    </row>
    <row r="1219" spans="1:22">
      <c r="A1219">
        <v>25006</v>
      </c>
      <c r="B1219">
        <v>0</v>
      </c>
      <c r="C1219">
        <v>121.53700000000001</v>
      </c>
      <c r="D1219">
        <v>-56.506700000000002</v>
      </c>
      <c r="E1219">
        <v>-383.49900000000002</v>
      </c>
      <c r="F1219">
        <v>-90.830699999999993</v>
      </c>
      <c r="G1219">
        <v>28.827200000000001</v>
      </c>
      <c r="H1219">
        <v>11.8194</v>
      </c>
      <c r="I1219" t="e">
        <f>IF(AND(Tabelle13[[#This Row],[AreaPx]]&gt;0,NOT(Tabelle13[[#This Row],[AreaPx]]="inf")),Tabelle13[[#This Row],[AreaPx]], NA())</f>
        <v>#N/A</v>
      </c>
      <c r="J1219">
        <v>0</v>
      </c>
      <c r="K1219">
        <v>0</v>
      </c>
      <c r="L1219">
        <v>0</v>
      </c>
      <c r="M1219">
        <v>20.2013</v>
      </c>
      <c r="N1219">
        <v>0</v>
      </c>
      <c r="O1219">
        <f>Tabelle13[[#This Row],[Roll]]-+Tabelle13[[#This Row],[Pitch]]</f>
        <v>-17.007800000000003</v>
      </c>
      <c r="P1219">
        <f>SQRT(Tabelle13[[#This Row],[X]]^2 + Tabelle13[[#This Row],[Y]]^2 +Tabelle13[[#This Row],[Z]]^2)</f>
        <v>406.24590153611399</v>
      </c>
      <c r="Q1219">
        <v>-249.52</v>
      </c>
      <c r="R1219">
        <v>19.236499999999999</v>
      </c>
      <c r="S1219">
        <v>-153.66900000000001</v>
      </c>
      <c r="T1219">
        <v>89.169300000000007</v>
      </c>
      <c r="U1219">
        <v>-28.827200000000001</v>
      </c>
      <c r="V1219">
        <v>-11.8194</v>
      </c>
    </row>
    <row r="1220" spans="1:22">
      <c r="A1220">
        <v>25020</v>
      </c>
      <c r="B1220">
        <v>0</v>
      </c>
      <c r="C1220">
        <v>121.53700000000001</v>
      </c>
      <c r="D1220">
        <v>-56.506700000000002</v>
      </c>
      <c r="E1220">
        <v>-383.49900000000002</v>
      </c>
      <c r="F1220">
        <v>-90.830699999999993</v>
      </c>
      <c r="G1220">
        <v>28.827200000000001</v>
      </c>
      <c r="H1220">
        <v>11.8194</v>
      </c>
      <c r="I1220" t="e">
        <f>IF(AND(Tabelle13[[#This Row],[AreaPx]]&gt;0,NOT(Tabelle13[[#This Row],[AreaPx]]="inf")),Tabelle13[[#This Row],[AreaPx]], NA())</f>
        <v>#N/A</v>
      </c>
      <c r="J1220">
        <v>0</v>
      </c>
      <c r="K1220">
        <v>0</v>
      </c>
      <c r="L1220">
        <v>0</v>
      </c>
      <c r="M1220">
        <v>20.2013</v>
      </c>
      <c r="N1220">
        <v>0</v>
      </c>
      <c r="O1220">
        <f>Tabelle13[[#This Row],[Roll]]-+Tabelle13[[#This Row],[Pitch]]</f>
        <v>-17.007800000000003</v>
      </c>
      <c r="P1220">
        <f>SQRT(Tabelle13[[#This Row],[X]]^2 + Tabelle13[[#This Row],[Y]]^2 +Tabelle13[[#This Row],[Z]]^2)</f>
        <v>406.24590153611399</v>
      </c>
      <c r="Q1220">
        <v>-249.52</v>
      </c>
      <c r="R1220">
        <v>19.236499999999999</v>
      </c>
      <c r="S1220">
        <v>-153.66900000000001</v>
      </c>
      <c r="T1220">
        <v>89.169300000000007</v>
      </c>
      <c r="U1220">
        <v>-28.827200000000001</v>
      </c>
      <c r="V1220">
        <v>-11.8194</v>
      </c>
    </row>
    <row r="1221" spans="1:22">
      <c r="A1221">
        <v>25031</v>
      </c>
      <c r="B1221">
        <v>0</v>
      </c>
      <c r="C1221">
        <v>121.53700000000001</v>
      </c>
      <c r="D1221">
        <v>-56.506700000000002</v>
      </c>
      <c r="E1221">
        <v>-383.49900000000002</v>
      </c>
      <c r="F1221">
        <v>-90.830699999999993</v>
      </c>
      <c r="G1221">
        <v>28.827200000000001</v>
      </c>
      <c r="H1221">
        <v>11.8194</v>
      </c>
      <c r="I1221" t="e">
        <f>IF(AND(Tabelle13[[#This Row],[AreaPx]]&gt;0,NOT(Tabelle13[[#This Row],[AreaPx]]="inf")),Tabelle13[[#This Row],[AreaPx]], NA())</f>
        <v>#N/A</v>
      </c>
      <c r="J1221">
        <v>0</v>
      </c>
      <c r="K1221">
        <v>0</v>
      </c>
      <c r="L1221">
        <v>0</v>
      </c>
      <c r="M1221">
        <v>20.2013</v>
      </c>
      <c r="N1221">
        <v>0</v>
      </c>
      <c r="O1221">
        <f>Tabelle13[[#This Row],[Roll]]-+Tabelle13[[#This Row],[Pitch]]</f>
        <v>-17.007800000000003</v>
      </c>
      <c r="P1221">
        <f>SQRT(Tabelle13[[#This Row],[X]]^2 + Tabelle13[[#This Row],[Y]]^2 +Tabelle13[[#This Row],[Z]]^2)</f>
        <v>406.24590153611399</v>
      </c>
      <c r="Q1221">
        <v>-249.52</v>
      </c>
      <c r="R1221">
        <v>19.236499999999999</v>
      </c>
      <c r="S1221">
        <v>-153.66900000000001</v>
      </c>
      <c r="T1221">
        <v>89.169300000000007</v>
      </c>
      <c r="U1221">
        <v>-28.827200000000001</v>
      </c>
      <c r="V1221">
        <v>-11.8194</v>
      </c>
    </row>
    <row r="1222" spans="1:22">
      <c r="A1222">
        <v>25040</v>
      </c>
      <c r="B1222">
        <v>0</v>
      </c>
      <c r="C1222">
        <v>121.53700000000001</v>
      </c>
      <c r="D1222">
        <v>-56.506700000000002</v>
      </c>
      <c r="E1222">
        <v>-383.49900000000002</v>
      </c>
      <c r="F1222">
        <v>-90.830699999999993</v>
      </c>
      <c r="G1222">
        <v>28.827200000000001</v>
      </c>
      <c r="H1222">
        <v>11.8194</v>
      </c>
      <c r="I1222" t="e">
        <f>IF(AND(Tabelle13[[#This Row],[AreaPx]]&gt;0,NOT(Tabelle13[[#This Row],[AreaPx]]="inf")),Tabelle13[[#This Row],[AreaPx]], NA())</f>
        <v>#N/A</v>
      </c>
      <c r="J1222">
        <v>0</v>
      </c>
      <c r="K1222">
        <v>0</v>
      </c>
      <c r="L1222">
        <v>0</v>
      </c>
      <c r="M1222">
        <v>20.2013</v>
      </c>
      <c r="N1222">
        <v>0</v>
      </c>
      <c r="O1222">
        <f>Tabelle13[[#This Row],[Roll]]-+Tabelle13[[#This Row],[Pitch]]</f>
        <v>-17.007800000000003</v>
      </c>
      <c r="P1222">
        <f>SQRT(Tabelle13[[#This Row],[X]]^2 + Tabelle13[[#This Row],[Y]]^2 +Tabelle13[[#This Row],[Z]]^2)</f>
        <v>406.24590153611399</v>
      </c>
      <c r="Q1222">
        <v>-249.52</v>
      </c>
      <c r="R1222">
        <v>19.236499999999999</v>
      </c>
      <c r="S1222">
        <v>-153.66900000000001</v>
      </c>
      <c r="T1222">
        <v>89.169300000000007</v>
      </c>
      <c r="U1222">
        <v>-28.827200000000001</v>
      </c>
      <c r="V1222">
        <v>-11.8194</v>
      </c>
    </row>
    <row r="1223" spans="1:22">
      <c r="A1223">
        <v>25063</v>
      </c>
      <c r="B1223">
        <v>0</v>
      </c>
      <c r="C1223">
        <v>121.53700000000001</v>
      </c>
      <c r="D1223">
        <v>-56.506700000000002</v>
      </c>
      <c r="E1223">
        <v>-383.49900000000002</v>
      </c>
      <c r="F1223">
        <v>-90.830699999999993</v>
      </c>
      <c r="G1223">
        <v>28.827200000000001</v>
      </c>
      <c r="H1223">
        <v>11.8194</v>
      </c>
      <c r="I1223" t="e">
        <f>IF(AND(Tabelle13[[#This Row],[AreaPx]]&gt;0,NOT(Tabelle13[[#This Row],[AreaPx]]="inf")),Tabelle13[[#This Row],[AreaPx]], NA())</f>
        <v>#N/A</v>
      </c>
      <c r="J1223">
        <v>0</v>
      </c>
      <c r="K1223">
        <v>0</v>
      </c>
      <c r="L1223">
        <v>0</v>
      </c>
      <c r="M1223">
        <v>20.2013</v>
      </c>
      <c r="N1223">
        <v>0</v>
      </c>
      <c r="O1223">
        <f>Tabelle13[[#This Row],[Roll]]-+Tabelle13[[#This Row],[Pitch]]</f>
        <v>-17.007800000000003</v>
      </c>
      <c r="P1223">
        <f>SQRT(Tabelle13[[#This Row],[X]]^2 + Tabelle13[[#This Row],[Y]]^2 +Tabelle13[[#This Row],[Z]]^2)</f>
        <v>406.24590153611399</v>
      </c>
      <c r="Q1223">
        <v>-249.52</v>
      </c>
      <c r="R1223">
        <v>19.236499999999999</v>
      </c>
      <c r="S1223">
        <v>-153.66900000000001</v>
      </c>
      <c r="T1223">
        <v>89.169300000000007</v>
      </c>
      <c r="U1223">
        <v>-28.827200000000001</v>
      </c>
      <c r="V1223">
        <v>-11.8194</v>
      </c>
    </row>
    <row r="1224" spans="1:22">
      <c r="A1224">
        <v>25076</v>
      </c>
      <c r="B1224">
        <v>0</v>
      </c>
      <c r="C1224">
        <v>121.53700000000001</v>
      </c>
      <c r="D1224">
        <v>-56.506700000000002</v>
      </c>
      <c r="E1224">
        <v>-383.49900000000002</v>
      </c>
      <c r="F1224">
        <v>-90.830699999999993</v>
      </c>
      <c r="G1224">
        <v>28.827200000000001</v>
      </c>
      <c r="H1224">
        <v>11.8194</v>
      </c>
      <c r="I1224" t="e">
        <f>IF(AND(Tabelle13[[#This Row],[AreaPx]]&gt;0,NOT(Tabelle13[[#This Row],[AreaPx]]="inf")),Tabelle13[[#This Row],[AreaPx]], NA())</f>
        <v>#N/A</v>
      </c>
      <c r="J1224">
        <v>0</v>
      </c>
      <c r="K1224">
        <v>0</v>
      </c>
      <c r="L1224">
        <v>0</v>
      </c>
      <c r="M1224">
        <v>20.2013</v>
      </c>
      <c r="N1224">
        <v>0</v>
      </c>
      <c r="O1224">
        <f>Tabelle13[[#This Row],[Roll]]-+Tabelle13[[#This Row],[Pitch]]</f>
        <v>-17.007800000000003</v>
      </c>
      <c r="P1224">
        <f>SQRT(Tabelle13[[#This Row],[X]]^2 + Tabelle13[[#This Row],[Y]]^2 +Tabelle13[[#This Row],[Z]]^2)</f>
        <v>406.24590153611399</v>
      </c>
      <c r="Q1224">
        <v>-249.52</v>
      </c>
      <c r="R1224">
        <v>19.236499999999999</v>
      </c>
      <c r="S1224">
        <v>-153.66900000000001</v>
      </c>
      <c r="T1224">
        <v>89.169300000000007</v>
      </c>
      <c r="U1224">
        <v>-28.827200000000001</v>
      </c>
      <c r="V1224">
        <v>-11.8194</v>
      </c>
    </row>
    <row r="1225" spans="1:22">
      <c r="A1225">
        <v>25099</v>
      </c>
      <c r="B1225">
        <v>0</v>
      </c>
      <c r="C1225">
        <v>121.53700000000001</v>
      </c>
      <c r="D1225">
        <v>-56.506700000000002</v>
      </c>
      <c r="E1225">
        <v>-383.49900000000002</v>
      </c>
      <c r="F1225">
        <v>-90.830699999999993</v>
      </c>
      <c r="G1225">
        <v>28.827200000000001</v>
      </c>
      <c r="H1225">
        <v>11.8194</v>
      </c>
      <c r="I1225" t="e">
        <f>IF(AND(Tabelle13[[#This Row],[AreaPx]]&gt;0,NOT(Tabelle13[[#This Row],[AreaPx]]="inf")),Tabelle13[[#This Row],[AreaPx]], NA())</f>
        <v>#N/A</v>
      </c>
      <c r="J1225">
        <v>0</v>
      </c>
      <c r="K1225">
        <v>0</v>
      </c>
      <c r="L1225">
        <v>0</v>
      </c>
      <c r="M1225">
        <v>20.2013</v>
      </c>
      <c r="N1225">
        <v>0</v>
      </c>
      <c r="O1225">
        <f>Tabelle13[[#This Row],[Roll]]-+Tabelle13[[#This Row],[Pitch]]</f>
        <v>-17.007800000000003</v>
      </c>
      <c r="P1225">
        <f>SQRT(Tabelle13[[#This Row],[X]]^2 + Tabelle13[[#This Row],[Y]]^2 +Tabelle13[[#This Row],[Z]]^2)</f>
        <v>406.24590153611399</v>
      </c>
      <c r="Q1225">
        <v>-249.52</v>
      </c>
      <c r="R1225">
        <v>19.236499999999999</v>
      </c>
      <c r="S1225">
        <v>-153.66900000000001</v>
      </c>
      <c r="T1225">
        <v>89.169300000000007</v>
      </c>
      <c r="U1225">
        <v>-28.827200000000001</v>
      </c>
      <c r="V1225">
        <v>-11.8194</v>
      </c>
    </row>
    <row r="1226" spans="1:22">
      <c r="A1226">
        <v>25109</v>
      </c>
      <c r="B1226">
        <v>0</v>
      </c>
      <c r="C1226">
        <v>121.53700000000001</v>
      </c>
      <c r="D1226">
        <v>-56.506700000000002</v>
      </c>
      <c r="E1226">
        <v>-383.49900000000002</v>
      </c>
      <c r="F1226">
        <v>-90.830699999999993</v>
      </c>
      <c r="G1226">
        <v>28.827200000000001</v>
      </c>
      <c r="H1226">
        <v>11.8194</v>
      </c>
      <c r="I1226" t="e">
        <f>IF(AND(Tabelle13[[#This Row],[AreaPx]]&gt;0,NOT(Tabelle13[[#This Row],[AreaPx]]="inf")),Tabelle13[[#This Row],[AreaPx]], NA())</f>
        <v>#N/A</v>
      </c>
      <c r="J1226">
        <v>0</v>
      </c>
      <c r="K1226">
        <v>0</v>
      </c>
      <c r="L1226">
        <v>0</v>
      </c>
      <c r="M1226">
        <v>20.2013</v>
      </c>
      <c r="N1226">
        <v>0</v>
      </c>
      <c r="O1226">
        <f>Tabelle13[[#This Row],[Roll]]-+Tabelle13[[#This Row],[Pitch]]</f>
        <v>-17.007800000000003</v>
      </c>
      <c r="P1226">
        <f>SQRT(Tabelle13[[#This Row],[X]]^2 + Tabelle13[[#This Row],[Y]]^2 +Tabelle13[[#This Row],[Z]]^2)</f>
        <v>406.24590153611399</v>
      </c>
      <c r="Q1226">
        <v>-249.52</v>
      </c>
      <c r="R1226">
        <v>19.236499999999999</v>
      </c>
      <c r="S1226">
        <v>-153.66900000000001</v>
      </c>
      <c r="T1226">
        <v>89.169300000000007</v>
      </c>
      <c r="U1226">
        <v>-28.827200000000001</v>
      </c>
      <c r="V1226">
        <v>-11.8194</v>
      </c>
    </row>
    <row r="1227" spans="1:22">
      <c r="A1227">
        <v>25134</v>
      </c>
      <c r="B1227">
        <v>0</v>
      </c>
      <c r="C1227">
        <v>121.53700000000001</v>
      </c>
      <c r="D1227">
        <v>-56.506700000000002</v>
      </c>
      <c r="E1227">
        <v>-383.49900000000002</v>
      </c>
      <c r="F1227">
        <v>-90.830699999999993</v>
      </c>
      <c r="G1227">
        <v>28.827200000000001</v>
      </c>
      <c r="H1227">
        <v>11.8194</v>
      </c>
      <c r="I1227" t="e">
        <f>IF(AND(Tabelle13[[#This Row],[AreaPx]]&gt;0,NOT(Tabelle13[[#This Row],[AreaPx]]="inf")),Tabelle13[[#This Row],[AreaPx]], NA())</f>
        <v>#N/A</v>
      </c>
      <c r="J1227">
        <v>0</v>
      </c>
      <c r="K1227">
        <v>0</v>
      </c>
      <c r="L1227">
        <v>0</v>
      </c>
      <c r="M1227">
        <v>20.2013</v>
      </c>
      <c r="N1227">
        <v>0</v>
      </c>
      <c r="O1227">
        <f>Tabelle13[[#This Row],[Roll]]-+Tabelle13[[#This Row],[Pitch]]</f>
        <v>-17.007800000000003</v>
      </c>
      <c r="P1227">
        <f>SQRT(Tabelle13[[#This Row],[X]]^2 + Tabelle13[[#This Row],[Y]]^2 +Tabelle13[[#This Row],[Z]]^2)</f>
        <v>406.24590153611399</v>
      </c>
      <c r="Q1227">
        <v>-249.52</v>
      </c>
      <c r="R1227">
        <v>19.236499999999999</v>
      </c>
      <c r="S1227">
        <v>-153.66900000000001</v>
      </c>
      <c r="T1227">
        <v>89.169300000000007</v>
      </c>
      <c r="U1227">
        <v>-28.827200000000001</v>
      </c>
      <c r="V1227">
        <v>-11.8194</v>
      </c>
    </row>
    <row r="1228" spans="1:22">
      <c r="A1228">
        <v>25147</v>
      </c>
      <c r="B1228">
        <v>0</v>
      </c>
      <c r="C1228">
        <v>121.53700000000001</v>
      </c>
      <c r="D1228">
        <v>-56.506700000000002</v>
      </c>
      <c r="E1228">
        <v>-383.49900000000002</v>
      </c>
      <c r="F1228">
        <v>-90.830699999999993</v>
      </c>
      <c r="G1228">
        <v>28.827200000000001</v>
      </c>
      <c r="H1228">
        <v>11.8194</v>
      </c>
      <c r="I1228" t="e">
        <f>IF(AND(Tabelle13[[#This Row],[AreaPx]]&gt;0,NOT(Tabelle13[[#This Row],[AreaPx]]="inf")),Tabelle13[[#This Row],[AreaPx]], NA())</f>
        <v>#N/A</v>
      </c>
      <c r="J1228">
        <v>0</v>
      </c>
      <c r="K1228">
        <v>0</v>
      </c>
      <c r="L1228">
        <v>0</v>
      </c>
      <c r="M1228">
        <v>20.2013</v>
      </c>
      <c r="N1228">
        <v>0</v>
      </c>
      <c r="O1228">
        <f>Tabelle13[[#This Row],[Roll]]-+Tabelle13[[#This Row],[Pitch]]</f>
        <v>-17.007800000000003</v>
      </c>
      <c r="P1228">
        <f>SQRT(Tabelle13[[#This Row],[X]]^2 + Tabelle13[[#This Row],[Y]]^2 +Tabelle13[[#This Row],[Z]]^2)</f>
        <v>406.24590153611399</v>
      </c>
      <c r="Q1228">
        <v>-249.52</v>
      </c>
      <c r="R1228">
        <v>19.236499999999999</v>
      </c>
      <c r="S1228">
        <v>-153.66900000000001</v>
      </c>
      <c r="T1228">
        <v>89.169300000000007</v>
      </c>
      <c r="U1228">
        <v>-28.827200000000001</v>
      </c>
      <c r="V1228">
        <v>-11.8194</v>
      </c>
    </row>
    <row r="1229" spans="1:22">
      <c r="A1229">
        <v>25172</v>
      </c>
      <c r="B1229">
        <v>0</v>
      </c>
      <c r="C1229">
        <v>121.53700000000001</v>
      </c>
      <c r="D1229">
        <v>-56.506700000000002</v>
      </c>
      <c r="E1229">
        <v>-383.49900000000002</v>
      </c>
      <c r="F1229">
        <v>-90.830699999999993</v>
      </c>
      <c r="G1229">
        <v>28.827200000000001</v>
      </c>
      <c r="H1229">
        <v>11.8194</v>
      </c>
      <c r="I1229" t="e">
        <f>IF(AND(Tabelle13[[#This Row],[AreaPx]]&gt;0,NOT(Tabelle13[[#This Row],[AreaPx]]="inf")),Tabelle13[[#This Row],[AreaPx]], NA())</f>
        <v>#N/A</v>
      </c>
      <c r="J1229">
        <v>0</v>
      </c>
      <c r="K1229">
        <v>0</v>
      </c>
      <c r="L1229">
        <v>0</v>
      </c>
      <c r="M1229">
        <v>20.2013</v>
      </c>
      <c r="N1229">
        <v>0</v>
      </c>
      <c r="O1229">
        <f>Tabelle13[[#This Row],[Roll]]-+Tabelle13[[#This Row],[Pitch]]</f>
        <v>-17.007800000000003</v>
      </c>
      <c r="P1229">
        <f>SQRT(Tabelle13[[#This Row],[X]]^2 + Tabelle13[[#This Row],[Y]]^2 +Tabelle13[[#This Row],[Z]]^2)</f>
        <v>406.24590153611399</v>
      </c>
      <c r="Q1229">
        <v>-249.52</v>
      </c>
      <c r="R1229">
        <v>19.236499999999999</v>
      </c>
      <c r="S1229">
        <v>-153.66900000000001</v>
      </c>
      <c r="T1229">
        <v>89.169300000000007</v>
      </c>
      <c r="U1229">
        <v>-28.827200000000001</v>
      </c>
      <c r="V1229">
        <v>-11.8194</v>
      </c>
    </row>
    <row r="1230" spans="1:22">
      <c r="A1230">
        <v>25182</v>
      </c>
      <c r="B1230">
        <v>0</v>
      </c>
      <c r="C1230">
        <v>121.53700000000001</v>
      </c>
      <c r="D1230">
        <v>-56.506700000000002</v>
      </c>
      <c r="E1230">
        <v>-383.49900000000002</v>
      </c>
      <c r="F1230">
        <v>-90.830699999999993</v>
      </c>
      <c r="G1230">
        <v>28.827200000000001</v>
      </c>
      <c r="H1230">
        <v>11.8194</v>
      </c>
      <c r="I1230" t="e">
        <f>IF(AND(Tabelle13[[#This Row],[AreaPx]]&gt;0,NOT(Tabelle13[[#This Row],[AreaPx]]="inf")),Tabelle13[[#This Row],[AreaPx]], NA())</f>
        <v>#N/A</v>
      </c>
      <c r="J1230">
        <v>0</v>
      </c>
      <c r="K1230">
        <v>0</v>
      </c>
      <c r="L1230">
        <v>0</v>
      </c>
      <c r="M1230">
        <v>20.2013</v>
      </c>
      <c r="N1230">
        <v>0</v>
      </c>
      <c r="O1230">
        <f>Tabelle13[[#This Row],[Roll]]-+Tabelle13[[#This Row],[Pitch]]</f>
        <v>-17.007800000000003</v>
      </c>
      <c r="P1230">
        <f>SQRT(Tabelle13[[#This Row],[X]]^2 + Tabelle13[[#This Row],[Y]]^2 +Tabelle13[[#This Row],[Z]]^2)</f>
        <v>406.24590153611399</v>
      </c>
      <c r="Q1230">
        <v>-249.52</v>
      </c>
      <c r="R1230">
        <v>19.236499999999999</v>
      </c>
      <c r="S1230">
        <v>-153.66900000000001</v>
      </c>
      <c r="T1230">
        <v>89.169300000000007</v>
      </c>
      <c r="U1230">
        <v>-28.827200000000001</v>
      </c>
      <c r="V1230">
        <v>-11.8194</v>
      </c>
    </row>
    <row r="1231" spans="1:22">
      <c r="A1231">
        <v>25203</v>
      </c>
      <c r="B1231">
        <v>0</v>
      </c>
      <c r="C1231">
        <v>121.53700000000001</v>
      </c>
      <c r="D1231">
        <v>-56.506700000000002</v>
      </c>
      <c r="E1231">
        <v>-383.49900000000002</v>
      </c>
      <c r="F1231">
        <v>-90.830699999999993</v>
      </c>
      <c r="G1231">
        <v>28.827200000000001</v>
      </c>
      <c r="H1231">
        <v>11.8194</v>
      </c>
      <c r="I1231" t="e">
        <f>IF(AND(Tabelle13[[#This Row],[AreaPx]]&gt;0,NOT(Tabelle13[[#This Row],[AreaPx]]="inf")),Tabelle13[[#This Row],[AreaPx]], NA())</f>
        <v>#N/A</v>
      </c>
      <c r="J1231">
        <v>0</v>
      </c>
      <c r="K1231">
        <v>0</v>
      </c>
      <c r="L1231">
        <v>0</v>
      </c>
      <c r="M1231">
        <v>20.2013</v>
      </c>
      <c r="N1231">
        <v>0</v>
      </c>
      <c r="O1231">
        <f>Tabelle13[[#This Row],[Roll]]-+Tabelle13[[#This Row],[Pitch]]</f>
        <v>-17.007800000000003</v>
      </c>
      <c r="P1231">
        <f>SQRT(Tabelle13[[#This Row],[X]]^2 + Tabelle13[[#This Row],[Y]]^2 +Tabelle13[[#This Row],[Z]]^2)</f>
        <v>406.24590153611399</v>
      </c>
      <c r="Q1231">
        <v>-249.52</v>
      </c>
      <c r="R1231">
        <v>19.236499999999999</v>
      </c>
      <c r="S1231">
        <v>-153.66900000000001</v>
      </c>
      <c r="T1231">
        <v>89.169300000000007</v>
      </c>
      <c r="U1231">
        <v>-28.827200000000001</v>
      </c>
      <c r="V1231">
        <v>-11.8194</v>
      </c>
    </row>
    <row r="1232" spans="1:22">
      <c r="A1232">
        <v>25219</v>
      </c>
      <c r="B1232">
        <v>0</v>
      </c>
      <c r="C1232">
        <v>121.53700000000001</v>
      </c>
      <c r="D1232">
        <v>-56.506700000000002</v>
      </c>
      <c r="E1232">
        <v>-383.49900000000002</v>
      </c>
      <c r="F1232">
        <v>-90.830699999999993</v>
      </c>
      <c r="G1232">
        <v>28.827200000000001</v>
      </c>
      <c r="H1232">
        <v>11.8194</v>
      </c>
      <c r="I1232" t="e">
        <f>IF(AND(Tabelle13[[#This Row],[AreaPx]]&gt;0,NOT(Tabelle13[[#This Row],[AreaPx]]="inf")),Tabelle13[[#This Row],[AreaPx]], NA())</f>
        <v>#N/A</v>
      </c>
      <c r="J1232">
        <v>0</v>
      </c>
      <c r="K1232">
        <v>0</v>
      </c>
      <c r="L1232">
        <v>0</v>
      </c>
      <c r="M1232">
        <v>20.2013</v>
      </c>
      <c r="N1232">
        <v>0</v>
      </c>
      <c r="O1232">
        <f>Tabelle13[[#This Row],[Roll]]-+Tabelle13[[#This Row],[Pitch]]</f>
        <v>-17.007800000000003</v>
      </c>
      <c r="P1232">
        <f>SQRT(Tabelle13[[#This Row],[X]]^2 + Tabelle13[[#This Row],[Y]]^2 +Tabelle13[[#This Row],[Z]]^2)</f>
        <v>406.24590153611399</v>
      </c>
      <c r="Q1232">
        <v>-249.52</v>
      </c>
      <c r="R1232">
        <v>19.236499999999999</v>
      </c>
      <c r="S1232">
        <v>-153.66900000000001</v>
      </c>
      <c r="T1232">
        <v>89.169300000000007</v>
      </c>
      <c r="U1232">
        <v>-28.827200000000001</v>
      </c>
      <c r="V1232">
        <v>-11.8194</v>
      </c>
    </row>
    <row r="1233" spans="1:22">
      <c r="A1233">
        <v>25241</v>
      </c>
      <c r="B1233">
        <v>0</v>
      </c>
      <c r="C1233">
        <v>121.53700000000001</v>
      </c>
      <c r="D1233">
        <v>-56.506700000000002</v>
      </c>
      <c r="E1233">
        <v>-383.49900000000002</v>
      </c>
      <c r="F1233">
        <v>-90.830699999999993</v>
      </c>
      <c r="G1233">
        <v>28.827200000000001</v>
      </c>
      <c r="H1233">
        <v>11.8194</v>
      </c>
      <c r="I1233" t="e">
        <f>IF(AND(Tabelle13[[#This Row],[AreaPx]]&gt;0,NOT(Tabelle13[[#This Row],[AreaPx]]="inf")),Tabelle13[[#This Row],[AreaPx]], NA())</f>
        <v>#N/A</v>
      </c>
      <c r="J1233">
        <v>0</v>
      </c>
      <c r="K1233">
        <v>0</v>
      </c>
      <c r="L1233">
        <v>0</v>
      </c>
      <c r="M1233">
        <v>20.2013</v>
      </c>
      <c r="N1233">
        <v>0</v>
      </c>
      <c r="O1233">
        <f>Tabelle13[[#This Row],[Roll]]-+Tabelle13[[#This Row],[Pitch]]</f>
        <v>-17.007800000000003</v>
      </c>
      <c r="P1233">
        <f>SQRT(Tabelle13[[#This Row],[X]]^2 + Tabelle13[[#This Row],[Y]]^2 +Tabelle13[[#This Row],[Z]]^2)</f>
        <v>406.24590153611399</v>
      </c>
      <c r="Q1233">
        <v>-249.52</v>
      </c>
      <c r="R1233">
        <v>19.236499999999999</v>
      </c>
      <c r="S1233">
        <v>-153.66900000000001</v>
      </c>
      <c r="T1233">
        <v>89.169300000000007</v>
      </c>
      <c r="U1233">
        <v>-28.827200000000001</v>
      </c>
      <c r="V1233">
        <v>-11.8194</v>
      </c>
    </row>
    <row r="1234" spans="1:22">
      <c r="A1234">
        <v>25260</v>
      </c>
      <c r="B1234">
        <v>0</v>
      </c>
      <c r="C1234">
        <v>121.53700000000001</v>
      </c>
      <c r="D1234">
        <v>-56.506700000000002</v>
      </c>
      <c r="E1234">
        <v>-383.49900000000002</v>
      </c>
      <c r="F1234">
        <v>-90.830699999999993</v>
      </c>
      <c r="G1234">
        <v>28.827200000000001</v>
      </c>
      <c r="H1234">
        <v>11.8194</v>
      </c>
      <c r="I1234" t="e">
        <f>IF(AND(Tabelle13[[#This Row],[AreaPx]]&gt;0,NOT(Tabelle13[[#This Row],[AreaPx]]="inf")),Tabelle13[[#This Row],[AreaPx]], NA())</f>
        <v>#N/A</v>
      </c>
      <c r="J1234">
        <v>0</v>
      </c>
      <c r="K1234">
        <v>0</v>
      </c>
      <c r="L1234">
        <v>0</v>
      </c>
      <c r="M1234">
        <v>20.2013</v>
      </c>
      <c r="N1234">
        <v>0</v>
      </c>
      <c r="O1234">
        <f>Tabelle13[[#This Row],[Roll]]-+Tabelle13[[#This Row],[Pitch]]</f>
        <v>-17.007800000000003</v>
      </c>
      <c r="P1234">
        <f>SQRT(Tabelle13[[#This Row],[X]]^2 + Tabelle13[[#This Row],[Y]]^2 +Tabelle13[[#This Row],[Z]]^2)</f>
        <v>406.24590153611399</v>
      </c>
      <c r="Q1234">
        <v>-249.52</v>
      </c>
      <c r="R1234">
        <v>19.236499999999999</v>
      </c>
      <c r="S1234">
        <v>-153.66900000000001</v>
      </c>
      <c r="T1234">
        <v>89.169300000000007</v>
      </c>
      <c r="U1234">
        <v>-28.827200000000001</v>
      </c>
      <c r="V1234">
        <v>-11.8194</v>
      </c>
    </row>
    <row r="1235" spans="1:22">
      <c r="A1235">
        <v>25270</v>
      </c>
      <c r="B1235">
        <v>0</v>
      </c>
      <c r="C1235">
        <v>121.53700000000001</v>
      </c>
      <c r="D1235">
        <v>-56.506700000000002</v>
      </c>
      <c r="E1235">
        <v>-383.49900000000002</v>
      </c>
      <c r="F1235">
        <v>-90.830699999999993</v>
      </c>
      <c r="G1235">
        <v>28.827200000000001</v>
      </c>
      <c r="H1235">
        <v>11.8194</v>
      </c>
      <c r="I1235" t="e">
        <f>IF(AND(Tabelle13[[#This Row],[AreaPx]]&gt;0,NOT(Tabelle13[[#This Row],[AreaPx]]="inf")),Tabelle13[[#This Row],[AreaPx]], NA())</f>
        <v>#N/A</v>
      </c>
      <c r="J1235">
        <v>0</v>
      </c>
      <c r="K1235">
        <v>0</v>
      </c>
      <c r="L1235">
        <v>0</v>
      </c>
      <c r="M1235">
        <v>20.2013</v>
      </c>
      <c r="N1235">
        <v>0</v>
      </c>
      <c r="O1235">
        <f>Tabelle13[[#This Row],[Roll]]-+Tabelle13[[#This Row],[Pitch]]</f>
        <v>-17.007800000000003</v>
      </c>
      <c r="P1235">
        <f>SQRT(Tabelle13[[#This Row],[X]]^2 + Tabelle13[[#This Row],[Y]]^2 +Tabelle13[[#This Row],[Z]]^2)</f>
        <v>406.24590153611399</v>
      </c>
      <c r="Q1235">
        <v>-249.52</v>
      </c>
      <c r="R1235">
        <v>19.236499999999999</v>
      </c>
      <c r="S1235">
        <v>-153.66900000000001</v>
      </c>
      <c r="T1235">
        <v>89.169300000000007</v>
      </c>
      <c r="U1235">
        <v>-28.827200000000001</v>
      </c>
      <c r="V1235">
        <v>-11.8194</v>
      </c>
    </row>
    <row r="1236" spans="1:22">
      <c r="A1236">
        <v>25278</v>
      </c>
      <c r="B1236">
        <v>0</v>
      </c>
      <c r="C1236">
        <v>121.53700000000001</v>
      </c>
      <c r="D1236">
        <v>-56.506700000000002</v>
      </c>
      <c r="E1236">
        <v>-383.49900000000002</v>
      </c>
      <c r="F1236">
        <v>-90.830699999999993</v>
      </c>
      <c r="G1236">
        <v>28.827200000000001</v>
      </c>
      <c r="H1236">
        <v>11.8194</v>
      </c>
      <c r="I1236" t="e">
        <f>IF(AND(Tabelle13[[#This Row],[AreaPx]]&gt;0,NOT(Tabelle13[[#This Row],[AreaPx]]="inf")),Tabelle13[[#This Row],[AreaPx]], NA())</f>
        <v>#N/A</v>
      </c>
      <c r="J1236">
        <v>0</v>
      </c>
      <c r="K1236">
        <v>0</v>
      </c>
      <c r="L1236">
        <v>0</v>
      </c>
      <c r="M1236">
        <v>20.2013</v>
      </c>
      <c r="N1236">
        <v>0</v>
      </c>
      <c r="O1236">
        <f>Tabelle13[[#This Row],[Roll]]-+Tabelle13[[#This Row],[Pitch]]</f>
        <v>-17.007800000000003</v>
      </c>
      <c r="P1236">
        <f>SQRT(Tabelle13[[#This Row],[X]]^2 + Tabelle13[[#This Row],[Y]]^2 +Tabelle13[[#This Row],[Z]]^2)</f>
        <v>406.24590153611399</v>
      </c>
      <c r="Q1236">
        <v>-249.52</v>
      </c>
      <c r="R1236">
        <v>19.236499999999999</v>
      </c>
      <c r="S1236">
        <v>-153.66900000000001</v>
      </c>
      <c r="T1236">
        <v>89.169300000000007</v>
      </c>
      <c r="U1236">
        <v>-28.827200000000001</v>
      </c>
      <c r="V1236">
        <v>-11.8194</v>
      </c>
    </row>
    <row r="1237" spans="1:22">
      <c r="A1237">
        <v>25301</v>
      </c>
      <c r="B1237">
        <v>0</v>
      </c>
      <c r="C1237">
        <v>121.53700000000001</v>
      </c>
      <c r="D1237">
        <v>-56.506700000000002</v>
      </c>
      <c r="E1237">
        <v>-383.49900000000002</v>
      </c>
      <c r="F1237">
        <v>-90.830699999999993</v>
      </c>
      <c r="G1237">
        <v>28.827200000000001</v>
      </c>
      <c r="H1237">
        <v>11.8194</v>
      </c>
      <c r="I1237" t="e">
        <f>IF(AND(Tabelle13[[#This Row],[AreaPx]]&gt;0,NOT(Tabelle13[[#This Row],[AreaPx]]="inf")),Tabelle13[[#This Row],[AreaPx]], NA())</f>
        <v>#N/A</v>
      </c>
      <c r="J1237">
        <v>0</v>
      </c>
      <c r="K1237">
        <v>0</v>
      </c>
      <c r="L1237">
        <v>0</v>
      </c>
      <c r="M1237">
        <v>20.2013</v>
      </c>
      <c r="N1237">
        <v>0</v>
      </c>
      <c r="O1237">
        <f>Tabelle13[[#This Row],[Roll]]-+Tabelle13[[#This Row],[Pitch]]</f>
        <v>-17.007800000000003</v>
      </c>
      <c r="P1237">
        <f>SQRT(Tabelle13[[#This Row],[X]]^2 + Tabelle13[[#This Row],[Y]]^2 +Tabelle13[[#This Row],[Z]]^2)</f>
        <v>406.24590153611399</v>
      </c>
      <c r="Q1237">
        <v>-249.52</v>
      </c>
      <c r="R1237">
        <v>19.236499999999999</v>
      </c>
      <c r="S1237">
        <v>-153.66900000000001</v>
      </c>
      <c r="T1237">
        <v>89.169300000000007</v>
      </c>
      <c r="U1237">
        <v>-28.827200000000001</v>
      </c>
      <c r="V1237">
        <v>-11.8194</v>
      </c>
    </row>
    <row r="1238" spans="1:22">
      <c r="A1238">
        <v>25312</v>
      </c>
      <c r="B1238">
        <v>0</v>
      </c>
      <c r="C1238">
        <v>121.53700000000001</v>
      </c>
      <c r="D1238">
        <v>-56.506700000000002</v>
      </c>
      <c r="E1238">
        <v>-383.49900000000002</v>
      </c>
      <c r="F1238">
        <v>-90.830699999999993</v>
      </c>
      <c r="G1238">
        <v>28.827200000000001</v>
      </c>
      <c r="H1238">
        <v>11.8194</v>
      </c>
      <c r="I1238" t="e">
        <f>IF(AND(Tabelle13[[#This Row],[AreaPx]]&gt;0,NOT(Tabelle13[[#This Row],[AreaPx]]="inf")),Tabelle13[[#This Row],[AreaPx]], NA())</f>
        <v>#N/A</v>
      </c>
      <c r="J1238">
        <v>0</v>
      </c>
      <c r="K1238">
        <v>0</v>
      </c>
      <c r="L1238">
        <v>0</v>
      </c>
      <c r="M1238">
        <v>20.2013</v>
      </c>
      <c r="N1238">
        <v>0</v>
      </c>
      <c r="O1238">
        <f>Tabelle13[[#This Row],[Roll]]-+Tabelle13[[#This Row],[Pitch]]</f>
        <v>-17.007800000000003</v>
      </c>
      <c r="P1238">
        <f>SQRT(Tabelle13[[#This Row],[X]]^2 + Tabelle13[[#This Row],[Y]]^2 +Tabelle13[[#This Row],[Z]]^2)</f>
        <v>406.24590153611399</v>
      </c>
      <c r="Q1238">
        <v>-249.52</v>
      </c>
      <c r="R1238">
        <v>19.236499999999999</v>
      </c>
      <c r="S1238">
        <v>-153.66900000000001</v>
      </c>
      <c r="T1238">
        <v>89.169300000000007</v>
      </c>
      <c r="U1238">
        <v>-28.827200000000001</v>
      </c>
      <c r="V1238">
        <v>-11.8194</v>
      </c>
    </row>
    <row r="1239" spans="1:22">
      <c r="A1239">
        <v>25337</v>
      </c>
      <c r="B1239">
        <v>0</v>
      </c>
      <c r="C1239">
        <v>121.53700000000001</v>
      </c>
      <c r="D1239">
        <v>-56.506700000000002</v>
      </c>
      <c r="E1239">
        <v>-383.49900000000002</v>
      </c>
      <c r="F1239">
        <v>-90.830699999999993</v>
      </c>
      <c r="G1239">
        <v>28.827200000000001</v>
      </c>
      <c r="H1239">
        <v>11.8194</v>
      </c>
      <c r="I1239" t="e">
        <f>IF(AND(Tabelle13[[#This Row],[AreaPx]]&gt;0,NOT(Tabelle13[[#This Row],[AreaPx]]="inf")),Tabelle13[[#This Row],[AreaPx]], NA())</f>
        <v>#N/A</v>
      </c>
      <c r="J1239">
        <v>0</v>
      </c>
      <c r="K1239">
        <v>0</v>
      </c>
      <c r="L1239">
        <v>0</v>
      </c>
      <c r="M1239">
        <v>20.2013</v>
      </c>
      <c r="N1239">
        <v>0</v>
      </c>
      <c r="O1239">
        <f>Tabelle13[[#This Row],[Roll]]-+Tabelle13[[#This Row],[Pitch]]</f>
        <v>-17.007800000000003</v>
      </c>
      <c r="P1239">
        <f>SQRT(Tabelle13[[#This Row],[X]]^2 + Tabelle13[[#This Row],[Y]]^2 +Tabelle13[[#This Row],[Z]]^2)</f>
        <v>406.24590153611399</v>
      </c>
      <c r="Q1239">
        <v>-249.52</v>
      </c>
      <c r="R1239">
        <v>19.236499999999999</v>
      </c>
      <c r="S1239">
        <v>-153.66900000000001</v>
      </c>
      <c r="T1239">
        <v>89.169300000000007</v>
      </c>
      <c r="U1239">
        <v>-28.827200000000001</v>
      </c>
      <c r="V1239">
        <v>-11.8194</v>
      </c>
    </row>
    <row r="1240" spans="1:22">
      <c r="A1240">
        <v>25349</v>
      </c>
      <c r="B1240">
        <v>0</v>
      </c>
      <c r="C1240">
        <v>121.53700000000001</v>
      </c>
      <c r="D1240">
        <v>-56.506700000000002</v>
      </c>
      <c r="E1240">
        <v>-383.49900000000002</v>
      </c>
      <c r="F1240">
        <v>-90.830699999999993</v>
      </c>
      <c r="G1240">
        <v>28.827200000000001</v>
      </c>
      <c r="H1240">
        <v>11.8194</v>
      </c>
      <c r="I1240" t="e">
        <f>IF(AND(Tabelle13[[#This Row],[AreaPx]]&gt;0,NOT(Tabelle13[[#This Row],[AreaPx]]="inf")),Tabelle13[[#This Row],[AreaPx]], NA())</f>
        <v>#N/A</v>
      </c>
      <c r="J1240">
        <v>0</v>
      </c>
      <c r="K1240">
        <v>0</v>
      </c>
      <c r="L1240">
        <v>0</v>
      </c>
      <c r="M1240">
        <v>20.2013</v>
      </c>
      <c r="N1240">
        <v>0</v>
      </c>
      <c r="O1240">
        <f>Tabelle13[[#This Row],[Roll]]-+Tabelle13[[#This Row],[Pitch]]</f>
        <v>-17.007800000000003</v>
      </c>
      <c r="P1240">
        <f>SQRT(Tabelle13[[#This Row],[X]]^2 + Tabelle13[[#This Row],[Y]]^2 +Tabelle13[[#This Row],[Z]]^2)</f>
        <v>406.24590153611399</v>
      </c>
      <c r="Q1240">
        <v>-249.52</v>
      </c>
      <c r="R1240">
        <v>19.236499999999999</v>
      </c>
      <c r="S1240">
        <v>-153.66900000000001</v>
      </c>
      <c r="T1240">
        <v>89.169300000000007</v>
      </c>
      <c r="U1240">
        <v>-28.827200000000001</v>
      </c>
      <c r="V1240">
        <v>-11.8194</v>
      </c>
    </row>
    <row r="1241" spans="1:22">
      <c r="A1241">
        <v>25370</v>
      </c>
      <c r="B1241">
        <v>0</v>
      </c>
      <c r="C1241">
        <v>121.53700000000001</v>
      </c>
      <c r="D1241">
        <v>-56.506700000000002</v>
      </c>
      <c r="E1241">
        <v>-383.49900000000002</v>
      </c>
      <c r="F1241">
        <v>-90.830699999999993</v>
      </c>
      <c r="G1241">
        <v>28.827200000000001</v>
      </c>
      <c r="H1241">
        <v>11.8194</v>
      </c>
      <c r="I1241" t="e">
        <f>IF(AND(Tabelle13[[#This Row],[AreaPx]]&gt;0,NOT(Tabelle13[[#This Row],[AreaPx]]="inf")),Tabelle13[[#This Row],[AreaPx]], NA())</f>
        <v>#N/A</v>
      </c>
      <c r="J1241">
        <v>0</v>
      </c>
      <c r="K1241">
        <v>0</v>
      </c>
      <c r="L1241">
        <v>0</v>
      </c>
      <c r="M1241">
        <v>20.2013</v>
      </c>
      <c r="N1241">
        <v>0</v>
      </c>
      <c r="O1241">
        <f>Tabelle13[[#This Row],[Roll]]-+Tabelle13[[#This Row],[Pitch]]</f>
        <v>-17.007800000000003</v>
      </c>
      <c r="P1241">
        <f>SQRT(Tabelle13[[#This Row],[X]]^2 + Tabelle13[[#This Row],[Y]]^2 +Tabelle13[[#This Row],[Z]]^2)</f>
        <v>406.24590153611399</v>
      </c>
      <c r="Q1241">
        <v>-249.52</v>
      </c>
      <c r="R1241">
        <v>19.236499999999999</v>
      </c>
      <c r="S1241">
        <v>-153.66900000000001</v>
      </c>
      <c r="T1241">
        <v>89.169300000000007</v>
      </c>
      <c r="U1241">
        <v>-28.827200000000001</v>
      </c>
      <c r="V1241">
        <v>-11.8194</v>
      </c>
    </row>
    <row r="1242" spans="1:22">
      <c r="A1242">
        <v>25383</v>
      </c>
      <c r="B1242">
        <v>0</v>
      </c>
      <c r="C1242">
        <v>121.53700000000001</v>
      </c>
      <c r="D1242">
        <v>-56.506700000000002</v>
      </c>
      <c r="E1242">
        <v>-383.49900000000002</v>
      </c>
      <c r="F1242">
        <v>-90.830699999999993</v>
      </c>
      <c r="G1242">
        <v>28.827200000000001</v>
      </c>
      <c r="H1242">
        <v>11.8194</v>
      </c>
      <c r="I1242" t="e">
        <f>IF(AND(Tabelle13[[#This Row],[AreaPx]]&gt;0,NOT(Tabelle13[[#This Row],[AreaPx]]="inf")),Tabelle13[[#This Row],[AreaPx]], NA())</f>
        <v>#N/A</v>
      </c>
      <c r="J1242">
        <v>0</v>
      </c>
      <c r="K1242">
        <v>0</v>
      </c>
      <c r="L1242">
        <v>0</v>
      </c>
      <c r="M1242">
        <v>20.2013</v>
      </c>
      <c r="N1242">
        <v>0</v>
      </c>
      <c r="O1242">
        <f>Tabelle13[[#This Row],[Roll]]-+Tabelle13[[#This Row],[Pitch]]</f>
        <v>-17.007800000000003</v>
      </c>
      <c r="P1242">
        <f>SQRT(Tabelle13[[#This Row],[X]]^2 + Tabelle13[[#This Row],[Y]]^2 +Tabelle13[[#This Row],[Z]]^2)</f>
        <v>406.24590153611399</v>
      </c>
      <c r="Q1242">
        <v>-249.52</v>
      </c>
      <c r="R1242">
        <v>19.236499999999999</v>
      </c>
      <c r="S1242">
        <v>-153.66900000000001</v>
      </c>
      <c r="T1242">
        <v>89.169300000000007</v>
      </c>
      <c r="U1242">
        <v>-28.827200000000001</v>
      </c>
      <c r="V1242">
        <v>-11.8194</v>
      </c>
    </row>
    <row r="1243" spans="1:22">
      <c r="A1243">
        <v>25406</v>
      </c>
      <c r="B1243">
        <v>0</v>
      </c>
      <c r="C1243">
        <v>121.53700000000001</v>
      </c>
      <c r="D1243">
        <v>-56.506700000000002</v>
      </c>
      <c r="E1243">
        <v>-383.49900000000002</v>
      </c>
      <c r="F1243">
        <v>-90.830699999999993</v>
      </c>
      <c r="G1243">
        <v>28.827200000000001</v>
      </c>
      <c r="H1243">
        <v>11.8194</v>
      </c>
      <c r="I1243" t="e">
        <f>IF(AND(Tabelle13[[#This Row],[AreaPx]]&gt;0,NOT(Tabelle13[[#This Row],[AreaPx]]="inf")),Tabelle13[[#This Row],[AreaPx]], NA())</f>
        <v>#N/A</v>
      </c>
      <c r="J1243">
        <v>0</v>
      </c>
      <c r="K1243">
        <v>0</v>
      </c>
      <c r="L1243">
        <v>0</v>
      </c>
      <c r="M1243">
        <v>20.2013</v>
      </c>
      <c r="N1243">
        <v>0</v>
      </c>
      <c r="O1243">
        <f>Tabelle13[[#This Row],[Roll]]-+Tabelle13[[#This Row],[Pitch]]</f>
        <v>-17.007800000000003</v>
      </c>
      <c r="P1243">
        <f>SQRT(Tabelle13[[#This Row],[X]]^2 + Tabelle13[[#This Row],[Y]]^2 +Tabelle13[[#This Row],[Z]]^2)</f>
        <v>406.24590153611399</v>
      </c>
      <c r="Q1243">
        <v>-249.52</v>
      </c>
      <c r="R1243">
        <v>19.236499999999999</v>
      </c>
      <c r="S1243">
        <v>-153.66900000000001</v>
      </c>
      <c r="T1243">
        <v>89.169300000000007</v>
      </c>
      <c r="U1243">
        <v>-28.827200000000001</v>
      </c>
      <c r="V1243">
        <v>-11.8194</v>
      </c>
    </row>
    <row r="1244" spans="1:22">
      <c r="A1244">
        <v>25425</v>
      </c>
      <c r="B1244">
        <v>0</v>
      </c>
      <c r="C1244">
        <v>121.53700000000001</v>
      </c>
      <c r="D1244">
        <v>-56.506700000000002</v>
      </c>
      <c r="E1244">
        <v>-383.49900000000002</v>
      </c>
      <c r="F1244">
        <v>-90.830699999999993</v>
      </c>
      <c r="G1244">
        <v>28.827200000000001</v>
      </c>
      <c r="H1244">
        <v>11.8194</v>
      </c>
      <c r="I1244" t="e">
        <f>IF(AND(Tabelle13[[#This Row],[AreaPx]]&gt;0,NOT(Tabelle13[[#This Row],[AreaPx]]="inf")),Tabelle13[[#This Row],[AreaPx]], NA())</f>
        <v>#N/A</v>
      </c>
      <c r="J1244">
        <v>0</v>
      </c>
      <c r="K1244">
        <v>0</v>
      </c>
      <c r="L1244">
        <v>0</v>
      </c>
      <c r="M1244">
        <v>20.2013</v>
      </c>
      <c r="N1244">
        <v>0</v>
      </c>
      <c r="O1244">
        <f>Tabelle13[[#This Row],[Roll]]-+Tabelle13[[#This Row],[Pitch]]</f>
        <v>-17.007800000000003</v>
      </c>
      <c r="P1244">
        <f>SQRT(Tabelle13[[#This Row],[X]]^2 + Tabelle13[[#This Row],[Y]]^2 +Tabelle13[[#This Row],[Z]]^2)</f>
        <v>406.24590153611399</v>
      </c>
      <c r="Q1244">
        <v>-249.52</v>
      </c>
      <c r="R1244">
        <v>19.236499999999999</v>
      </c>
      <c r="S1244">
        <v>-153.66900000000001</v>
      </c>
      <c r="T1244">
        <v>89.169300000000007</v>
      </c>
      <c r="U1244">
        <v>-28.827200000000001</v>
      </c>
      <c r="V1244">
        <v>-11.8194</v>
      </c>
    </row>
    <row r="1245" spans="1:22">
      <c r="A1245">
        <v>25436</v>
      </c>
      <c r="B1245">
        <v>0</v>
      </c>
      <c r="C1245">
        <v>121.53700000000001</v>
      </c>
      <c r="D1245">
        <v>-56.506700000000002</v>
      </c>
      <c r="E1245">
        <v>-383.49900000000002</v>
      </c>
      <c r="F1245">
        <v>-90.830699999999993</v>
      </c>
      <c r="G1245">
        <v>28.827200000000001</v>
      </c>
      <c r="H1245">
        <v>11.8194</v>
      </c>
      <c r="I1245" t="e">
        <f>IF(AND(Tabelle13[[#This Row],[AreaPx]]&gt;0,NOT(Tabelle13[[#This Row],[AreaPx]]="inf")),Tabelle13[[#This Row],[AreaPx]], NA())</f>
        <v>#N/A</v>
      </c>
      <c r="J1245">
        <v>0</v>
      </c>
      <c r="K1245">
        <v>0</v>
      </c>
      <c r="L1245">
        <v>0</v>
      </c>
      <c r="M1245">
        <v>20.2013</v>
      </c>
      <c r="N1245">
        <v>0</v>
      </c>
      <c r="O1245">
        <f>Tabelle13[[#This Row],[Roll]]-+Tabelle13[[#This Row],[Pitch]]</f>
        <v>-17.007800000000003</v>
      </c>
      <c r="P1245">
        <f>SQRT(Tabelle13[[#This Row],[X]]^2 + Tabelle13[[#This Row],[Y]]^2 +Tabelle13[[#This Row],[Z]]^2)</f>
        <v>406.24590153611399</v>
      </c>
      <c r="Q1245">
        <v>-249.52</v>
      </c>
      <c r="R1245">
        <v>19.236499999999999</v>
      </c>
      <c r="S1245">
        <v>-153.66900000000001</v>
      </c>
      <c r="T1245">
        <v>89.169300000000007</v>
      </c>
      <c r="U1245">
        <v>-28.827200000000001</v>
      </c>
      <c r="V1245">
        <v>-11.8194</v>
      </c>
    </row>
    <row r="1246" spans="1:22">
      <c r="A1246">
        <v>25443</v>
      </c>
      <c r="B1246">
        <v>0</v>
      </c>
      <c r="C1246">
        <v>121.53700000000001</v>
      </c>
      <c r="D1246">
        <v>-56.506700000000002</v>
      </c>
      <c r="E1246">
        <v>-383.49900000000002</v>
      </c>
      <c r="F1246">
        <v>-90.830699999999993</v>
      </c>
      <c r="G1246">
        <v>28.827200000000001</v>
      </c>
      <c r="H1246">
        <v>11.8194</v>
      </c>
      <c r="I1246" t="e">
        <f>IF(AND(Tabelle13[[#This Row],[AreaPx]]&gt;0,NOT(Tabelle13[[#This Row],[AreaPx]]="inf")),Tabelle13[[#This Row],[AreaPx]], NA())</f>
        <v>#N/A</v>
      </c>
      <c r="J1246">
        <v>0</v>
      </c>
      <c r="K1246">
        <v>0</v>
      </c>
      <c r="L1246">
        <v>0</v>
      </c>
      <c r="M1246">
        <v>20.2013</v>
      </c>
      <c r="N1246">
        <v>0</v>
      </c>
      <c r="O1246">
        <f>Tabelle13[[#This Row],[Roll]]-+Tabelle13[[#This Row],[Pitch]]</f>
        <v>-17.007800000000003</v>
      </c>
      <c r="P1246">
        <f>SQRT(Tabelle13[[#This Row],[X]]^2 + Tabelle13[[#This Row],[Y]]^2 +Tabelle13[[#This Row],[Z]]^2)</f>
        <v>406.24590153611399</v>
      </c>
      <c r="Q1246">
        <v>-249.52</v>
      </c>
      <c r="R1246">
        <v>19.236499999999999</v>
      </c>
      <c r="S1246">
        <v>-153.66900000000001</v>
      </c>
      <c r="T1246">
        <v>89.169300000000007</v>
      </c>
      <c r="U1246">
        <v>-28.827200000000001</v>
      </c>
      <c r="V1246">
        <v>-11.8194</v>
      </c>
    </row>
    <row r="1247" spans="1:22">
      <c r="A1247">
        <v>25470</v>
      </c>
      <c r="B1247">
        <v>0</v>
      </c>
      <c r="C1247">
        <v>121.53700000000001</v>
      </c>
      <c r="D1247">
        <v>-56.506700000000002</v>
      </c>
      <c r="E1247">
        <v>-383.49900000000002</v>
      </c>
      <c r="F1247">
        <v>-90.830699999999993</v>
      </c>
      <c r="G1247">
        <v>28.827200000000001</v>
      </c>
      <c r="H1247">
        <v>11.8194</v>
      </c>
      <c r="I1247" t="e">
        <f>IF(AND(Tabelle13[[#This Row],[AreaPx]]&gt;0,NOT(Tabelle13[[#This Row],[AreaPx]]="inf")),Tabelle13[[#This Row],[AreaPx]], NA())</f>
        <v>#N/A</v>
      </c>
      <c r="J1247">
        <v>0</v>
      </c>
      <c r="K1247">
        <v>0</v>
      </c>
      <c r="L1247">
        <v>0</v>
      </c>
      <c r="M1247">
        <v>20.2013</v>
      </c>
      <c r="N1247">
        <v>0</v>
      </c>
      <c r="O1247">
        <f>Tabelle13[[#This Row],[Roll]]-+Tabelle13[[#This Row],[Pitch]]</f>
        <v>-17.007800000000003</v>
      </c>
      <c r="P1247">
        <f>SQRT(Tabelle13[[#This Row],[X]]^2 + Tabelle13[[#This Row],[Y]]^2 +Tabelle13[[#This Row],[Z]]^2)</f>
        <v>406.24590153611399</v>
      </c>
      <c r="Q1247">
        <v>-249.52</v>
      </c>
      <c r="R1247">
        <v>19.236499999999999</v>
      </c>
      <c r="S1247">
        <v>-153.66900000000001</v>
      </c>
      <c r="T1247">
        <v>89.169300000000007</v>
      </c>
      <c r="U1247">
        <v>-28.827200000000001</v>
      </c>
      <c r="V1247">
        <v>-11.8194</v>
      </c>
    </row>
    <row r="1248" spans="1:22">
      <c r="A1248">
        <v>25481</v>
      </c>
      <c r="B1248">
        <v>0</v>
      </c>
      <c r="C1248">
        <v>121.53700000000001</v>
      </c>
      <c r="D1248">
        <v>-56.506700000000002</v>
      </c>
      <c r="E1248">
        <v>-383.49900000000002</v>
      </c>
      <c r="F1248">
        <v>-90.830699999999993</v>
      </c>
      <c r="G1248">
        <v>28.827200000000001</v>
      </c>
      <c r="H1248">
        <v>11.8194</v>
      </c>
      <c r="I1248" t="e">
        <f>IF(AND(Tabelle13[[#This Row],[AreaPx]]&gt;0,NOT(Tabelle13[[#This Row],[AreaPx]]="inf")),Tabelle13[[#This Row],[AreaPx]], NA())</f>
        <v>#N/A</v>
      </c>
      <c r="J1248">
        <v>0</v>
      </c>
      <c r="K1248">
        <v>0</v>
      </c>
      <c r="L1248">
        <v>0</v>
      </c>
      <c r="M1248">
        <v>20.2013</v>
      </c>
      <c r="N1248">
        <v>0</v>
      </c>
      <c r="O1248">
        <f>Tabelle13[[#This Row],[Roll]]-+Tabelle13[[#This Row],[Pitch]]</f>
        <v>-17.007800000000003</v>
      </c>
      <c r="P1248">
        <f>SQRT(Tabelle13[[#This Row],[X]]^2 + Tabelle13[[#This Row],[Y]]^2 +Tabelle13[[#This Row],[Z]]^2)</f>
        <v>406.24590153611399</v>
      </c>
      <c r="Q1248">
        <v>-249.52</v>
      </c>
      <c r="R1248">
        <v>19.236499999999999</v>
      </c>
      <c r="S1248">
        <v>-153.66900000000001</v>
      </c>
      <c r="T1248">
        <v>89.169300000000007</v>
      </c>
      <c r="U1248">
        <v>-28.827200000000001</v>
      </c>
      <c r="V1248">
        <v>-11.8194</v>
      </c>
    </row>
    <row r="1249" spans="1:22">
      <c r="A1249">
        <v>25506</v>
      </c>
      <c r="B1249">
        <v>0</v>
      </c>
      <c r="C1249">
        <v>121.53700000000001</v>
      </c>
      <c r="D1249">
        <v>-56.506700000000002</v>
      </c>
      <c r="E1249">
        <v>-383.49900000000002</v>
      </c>
      <c r="F1249">
        <v>-90.830699999999993</v>
      </c>
      <c r="G1249">
        <v>28.827200000000001</v>
      </c>
      <c r="H1249">
        <v>11.8194</v>
      </c>
      <c r="I1249" t="e">
        <f>IF(AND(Tabelle13[[#This Row],[AreaPx]]&gt;0,NOT(Tabelle13[[#This Row],[AreaPx]]="inf")),Tabelle13[[#This Row],[AreaPx]], NA())</f>
        <v>#N/A</v>
      </c>
      <c r="J1249">
        <v>0</v>
      </c>
      <c r="K1249">
        <v>0</v>
      </c>
      <c r="L1249">
        <v>0</v>
      </c>
      <c r="M1249">
        <v>20.2013</v>
      </c>
      <c r="N1249">
        <v>0</v>
      </c>
      <c r="O1249">
        <f>Tabelle13[[#This Row],[Roll]]-+Tabelle13[[#This Row],[Pitch]]</f>
        <v>-17.007800000000003</v>
      </c>
      <c r="P1249">
        <f>SQRT(Tabelle13[[#This Row],[X]]^2 + Tabelle13[[#This Row],[Y]]^2 +Tabelle13[[#This Row],[Z]]^2)</f>
        <v>406.24590153611399</v>
      </c>
      <c r="Q1249">
        <v>-249.52</v>
      </c>
      <c r="R1249">
        <v>19.236499999999999</v>
      </c>
      <c r="S1249">
        <v>-153.66900000000001</v>
      </c>
      <c r="T1249">
        <v>89.169300000000007</v>
      </c>
      <c r="U1249">
        <v>-28.827200000000001</v>
      </c>
      <c r="V1249">
        <v>-11.8194</v>
      </c>
    </row>
    <row r="1250" spans="1:22">
      <c r="A1250">
        <v>25531</v>
      </c>
      <c r="B1250">
        <v>0</v>
      </c>
      <c r="C1250">
        <v>121.53700000000001</v>
      </c>
      <c r="D1250">
        <v>-56.506700000000002</v>
      </c>
      <c r="E1250">
        <v>-383.49900000000002</v>
      </c>
      <c r="F1250">
        <v>-90.830699999999993</v>
      </c>
      <c r="G1250">
        <v>28.827200000000001</v>
      </c>
      <c r="H1250">
        <v>11.8194</v>
      </c>
      <c r="I1250" t="e">
        <f>IF(AND(Tabelle13[[#This Row],[AreaPx]]&gt;0,NOT(Tabelle13[[#This Row],[AreaPx]]="inf")),Tabelle13[[#This Row],[AreaPx]], NA())</f>
        <v>#N/A</v>
      </c>
      <c r="J1250">
        <v>0</v>
      </c>
      <c r="K1250">
        <v>0</v>
      </c>
      <c r="L1250">
        <v>0</v>
      </c>
      <c r="M1250">
        <v>20.2013</v>
      </c>
      <c r="N1250">
        <v>0</v>
      </c>
      <c r="O1250">
        <f>Tabelle13[[#This Row],[Roll]]-+Tabelle13[[#This Row],[Pitch]]</f>
        <v>-17.007800000000003</v>
      </c>
      <c r="P1250">
        <f>SQRT(Tabelle13[[#This Row],[X]]^2 + Tabelle13[[#This Row],[Y]]^2 +Tabelle13[[#This Row],[Z]]^2)</f>
        <v>406.24590153611399</v>
      </c>
      <c r="Q1250">
        <v>-249.52</v>
      </c>
      <c r="R1250">
        <v>19.236499999999999</v>
      </c>
      <c r="S1250">
        <v>-153.66900000000001</v>
      </c>
      <c r="T1250">
        <v>89.169300000000007</v>
      </c>
      <c r="U1250">
        <v>-28.827200000000001</v>
      </c>
      <c r="V1250">
        <v>-11.8194</v>
      </c>
    </row>
    <row r="1251" spans="1:22">
      <c r="A1251">
        <v>25542</v>
      </c>
      <c r="B1251">
        <v>0</v>
      </c>
      <c r="C1251">
        <v>121.53700000000001</v>
      </c>
      <c r="D1251">
        <v>-56.506700000000002</v>
      </c>
      <c r="E1251">
        <v>-383.49900000000002</v>
      </c>
      <c r="F1251">
        <v>-90.830699999999993</v>
      </c>
      <c r="G1251">
        <v>28.827200000000001</v>
      </c>
      <c r="H1251">
        <v>11.8194</v>
      </c>
      <c r="I1251" t="e">
        <f>IF(AND(Tabelle13[[#This Row],[AreaPx]]&gt;0,NOT(Tabelle13[[#This Row],[AreaPx]]="inf")),Tabelle13[[#This Row],[AreaPx]], NA())</f>
        <v>#N/A</v>
      </c>
      <c r="J1251">
        <v>0</v>
      </c>
      <c r="K1251">
        <v>0</v>
      </c>
      <c r="L1251">
        <v>0</v>
      </c>
      <c r="M1251">
        <v>20.2013</v>
      </c>
      <c r="N1251">
        <v>0</v>
      </c>
      <c r="O1251">
        <f>Tabelle13[[#This Row],[Roll]]-+Tabelle13[[#This Row],[Pitch]]</f>
        <v>-17.007800000000003</v>
      </c>
      <c r="P1251">
        <f>SQRT(Tabelle13[[#This Row],[X]]^2 + Tabelle13[[#This Row],[Y]]^2 +Tabelle13[[#This Row],[Z]]^2)</f>
        <v>406.24590153611399</v>
      </c>
      <c r="Q1251">
        <v>-249.52</v>
      </c>
      <c r="R1251">
        <v>19.236499999999999</v>
      </c>
      <c r="S1251">
        <v>-153.66900000000001</v>
      </c>
      <c r="T1251">
        <v>89.169300000000007</v>
      </c>
      <c r="U1251">
        <v>-28.827200000000001</v>
      </c>
      <c r="V1251">
        <v>-11.8194</v>
      </c>
    </row>
    <row r="1252" spans="1:22">
      <c r="A1252">
        <v>25562</v>
      </c>
      <c r="B1252">
        <v>0</v>
      </c>
      <c r="C1252">
        <v>121.53700000000001</v>
      </c>
      <c r="D1252">
        <v>-56.506700000000002</v>
      </c>
      <c r="E1252">
        <v>-383.49900000000002</v>
      </c>
      <c r="F1252">
        <v>-90.830699999999993</v>
      </c>
      <c r="G1252">
        <v>28.827200000000001</v>
      </c>
      <c r="H1252">
        <v>11.8194</v>
      </c>
      <c r="I1252" t="e">
        <f>IF(AND(Tabelle13[[#This Row],[AreaPx]]&gt;0,NOT(Tabelle13[[#This Row],[AreaPx]]="inf")),Tabelle13[[#This Row],[AreaPx]], NA())</f>
        <v>#N/A</v>
      </c>
      <c r="J1252">
        <v>0</v>
      </c>
      <c r="K1252">
        <v>0</v>
      </c>
      <c r="L1252">
        <v>0</v>
      </c>
      <c r="M1252">
        <v>20.2013</v>
      </c>
      <c r="N1252">
        <v>0</v>
      </c>
      <c r="O1252">
        <f>Tabelle13[[#This Row],[Roll]]-+Tabelle13[[#This Row],[Pitch]]</f>
        <v>-17.007800000000003</v>
      </c>
      <c r="P1252">
        <f>SQRT(Tabelle13[[#This Row],[X]]^2 + Tabelle13[[#This Row],[Y]]^2 +Tabelle13[[#This Row],[Z]]^2)</f>
        <v>406.24590153611399</v>
      </c>
      <c r="Q1252">
        <v>-249.52</v>
      </c>
      <c r="R1252">
        <v>19.236499999999999</v>
      </c>
      <c r="S1252">
        <v>-153.66900000000001</v>
      </c>
      <c r="T1252">
        <v>89.169300000000007</v>
      </c>
      <c r="U1252">
        <v>-28.827200000000001</v>
      </c>
      <c r="V1252">
        <v>-11.8194</v>
      </c>
    </row>
    <row r="1253" spans="1:22">
      <c r="A1253">
        <v>25575</v>
      </c>
      <c r="B1253">
        <v>0</v>
      </c>
      <c r="C1253">
        <v>121.53700000000001</v>
      </c>
      <c r="D1253">
        <v>-56.506700000000002</v>
      </c>
      <c r="E1253">
        <v>-383.49900000000002</v>
      </c>
      <c r="F1253">
        <v>-90.830699999999993</v>
      </c>
      <c r="G1253">
        <v>28.827200000000001</v>
      </c>
      <c r="H1253">
        <v>11.8194</v>
      </c>
      <c r="I1253" t="e">
        <f>IF(AND(Tabelle13[[#This Row],[AreaPx]]&gt;0,NOT(Tabelle13[[#This Row],[AreaPx]]="inf")),Tabelle13[[#This Row],[AreaPx]], NA())</f>
        <v>#N/A</v>
      </c>
      <c r="J1253">
        <v>0</v>
      </c>
      <c r="K1253">
        <v>0</v>
      </c>
      <c r="L1253">
        <v>0</v>
      </c>
      <c r="M1253">
        <v>20.2013</v>
      </c>
      <c r="N1253">
        <v>0</v>
      </c>
      <c r="O1253">
        <f>Tabelle13[[#This Row],[Roll]]-+Tabelle13[[#This Row],[Pitch]]</f>
        <v>-17.007800000000003</v>
      </c>
      <c r="P1253">
        <f>SQRT(Tabelle13[[#This Row],[X]]^2 + Tabelle13[[#This Row],[Y]]^2 +Tabelle13[[#This Row],[Z]]^2)</f>
        <v>406.24590153611399</v>
      </c>
      <c r="Q1253">
        <v>-249.52</v>
      </c>
      <c r="R1253">
        <v>19.236499999999999</v>
      </c>
      <c r="S1253">
        <v>-153.66900000000001</v>
      </c>
      <c r="T1253">
        <v>89.169300000000007</v>
      </c>
      <c r="U1253">
        <v>-28.827200000000001</v>
      </c>
      <c r="V1253">
        <v>-11.8194</v>
      </c>
    </row>
    <row r="1254" spans="1:22">
      <c r="A1254">
        <v>25594</v>
      </c>
      <c r="B1254">
        <v>0</v>
      </c>
      <c r="C1254">
        <v>121.53700000000001</v>
      </c>
      <c r="D1254">
        <v>-56.506700000000002</v>
      </c>
      <c r="E1254">
        <v>-383.49900000000002</v>
      </c>
      <c r="F1254">
        <v>-90.830699999999993</v>
      </c>
      <c r="G1254">
        <v>28.827200000000001</v>
      </c>
      <c r="H1254">
        <v>11.8194</v>
      </c>
      <c r="I1254" t="e">
        <f>IF(AND(Tabelle13[[#This Row],[AreaPx]]&gt;0,NOT(Tabelle13[[#This Row],[AreaPx]]="inf")),Tabelle13[[#This Row],[AreaPx]], NA())</f>
        <v>#N/A</v>
      </c>
      <c r="J1254">
        <v>0</v>
      </c>
      <c r="K1254">
        <v>0</v>
      </c>
      <c r="L1254">
        <v>0</v>
      </c>
      <c r="M1254">
        <v>20.2013</v>
      </c>
      <c r="N1254">
        <v>0</v>
      </c>
      <c r="O1254">
        <f>Tabelle13[[#This Row],[Roll]]-+Tabelle13[[#This Row],[Pitch]]</f>
        <v>-17.007800000000003</v>
      </c>
      <c r="P1254">
        <f>SQRT(Tabelle13[[#This Row],[X]]^2 + Tabelle13[[#This Row],[Y]]^2 +Tabelle13[[#This Row],[Z]]^2)</f>
        <v>406.24590153611399</v>
      </c>
      <c r="Q1254">
        <v>-249.52</v>
      </c>
      <c r="R1254">
        <v>19.236499999999999</v>
      </c>
      <c r="S1254">
        <v>-153.66900000000001</v>
      </c>
      <c r="T1254">
        <v>89.169300000000007</v>
      </c>
      <c r="U1254">
        <v>-28.827200000000001</v>
      </c>
      <c r="V1254">
        <v>-11.8194</v>
      </c>
    </row>
    <row r="1255" spans="1:22">
      <c r="A1255">
        <v>25603</v>
      </c>
      <c r="B1255">
        <v>0</v>
      </c>
      <c r="C1255">
        <v>121.53700000000001</v>
      </c>
      <c r="D1255">
        <v>-56.506700000000002</v>
      </c>
      <c r="E1255">
        <v>-383.49900000000002</v>
      </c>
      <c r="F1255">
        <v>-90.830699999999993</v>
      </c>
      <c r="G1255">
        <v>28.827200000000001</v>
      </c>
      <c r="H1255">
        <v>11.8194</v>
      </c>
      <c r="I1255" t="e">
        <f>IF(AND(Tabelle13[[#This Row],[AreaPx]]&gt;0,NOT(Tabelle13[[#This Row],[AreaPx]]="inf")),Tabelle13[[#This Row],[AreaPx]], NA())</f>
        <v>#N/A</v>
      </c>
      <c r="J1255">
        <v>0</v>
      </c>
      <c r="K1255">
        <v>0</v>
      </c>
      <c r="L1255">
        <v>0</v>
      </c>
      <c r="M1255">
        <v>20.2013</v>
      </c>
      <c r="N1255">
        <v>0</v>
      </c>
      <c r="O1255">
        <f>Tabelle13[[#This Row],[Roll]]-+Tabelle13[[#This Row],[Pitch]]</f>
        <v>-17.007800000000003</v>
      </c>
      <c r="P1255">
        <f>SQRT(Tabelle13[[#This Row],[X]]^2 + Tabelle13[[#This Row],[Y]]^2 +Tabelle13[[#This Row],[Z]]^2)</f>
        <v>406.24590153611399</v>
      </c>
      <c r="Q1255">
        <v>-249.52</v>
      </c>
      <c r="R1255">
        <v>19.236499999999999</v>
      </c>
      <c r="S1255">
        <v>-153.66900000000001</v>
      </c>
      <c r="T1255">
        <v>89.169300000000007</v>
      </c>
      <c r="U1255">
        <v>-28.827200000000001</v>
      </c>
      <c r="V1255">
        <v>-11.8194</v>
      </c>
    </row>
    <row r="1256" spans="1:22">
      <c r="A1256">
        <v>25613</v>
      </c>
      <c r="B1256">
        <v>0</v>
      </c>
      <c r="C1256">
        <v>121.53700000000001</v>
      </c>
      <c r="D1256">
        <v>-56.506700000000002</v>
      </c>
      <c r="E1256">
        <v>-383.49900000000002</v>
      </c>
      <c r="F1256">
        <v>-90.830699999999993</v>
      </c>
      <c r="G1256">
        <v>28.827200000000001</v>
      </c>
      <c r="H1256">
        <v>11.8194</v>
      </c>
      <c r="I1256" t="e">
        <f>IF(AND(Tabelle13[[#This Row],[AreaPx]]&gt;0,NOT(Tabelle13[[#This Row],[AreaPx]]="inf")),Tabelle13[[#This Row],[AreaPx]], NA())</f>
        <v>#N/A</v>
      </c>
      <c r="J1256">
        <v>0</v>
      </c>
      <c r="K1256">
        <v>0</v>
      </c>
      <c r="L1256">
        <v>0</v>
      </c>
      <c r="M1256">
        <v>20.2013</v>
      </c>
      <c r="N1256">
        <v>0</v>
      </c>
      <c r="O1256">
        <f>Tabelle13[[#This Row],[Roll]]-+Tabelle13[[#This Row],[Pitch]]</f>
        <v>-17.007800000000003</v>
      </c>
      <c r="P1256">
        <f>SQRT(Tabelle13[[#This Row],[X]]^2 + Tabelle13[[#This Row],[Y]]^2 +Tabelle13[[#This Row],[Z]]^2)</f>
        <v>406.24590153611399</v>
      </c>
      <c r="Q1256">
        <v>-249.52</v>
      </c>
      <c r="R1256">
        <v>19.236499999999999</v>
      </c>
      <c r="S1256">
        <v>-153.66900000000001</v>
      </c>
      <c r="T1256">
        <v>89.169300000000007</v>
      </c>
      <c r="U1256">
        <v>-28.827200000000001</v>
      </c>
      <c r="V1256">
        <v>-11.8194</v>
      </c>
    </row>
    <row r="1257" spans="1:22">
      <c r="A1257">
        <v>25633</v>
      </c>
      <c r="B1257">
        <v>0</v>
      </c>
      <c r="C1257">
        <v>121.53700000000001</v>
      </c>
      <c r="D1257">
        <v>-56.506700000000002</v>
      </c>
      <c r="E1257">
        <v>-383.49900000000002</v>
      </c>
      <c r="F1257">
        <v>-90.830699999999993</v>
      </c>
      <c r="G1257">
        <v>28.827200000000001</v>
      </c>
      <c r="H1257">
        <v>11.8194</v>
      </c>
      <c r="I1257" t="e">
        <f>IF(AND(Tabelle13[[#This Row],[AreaPx]]&gt;0,NOT(Tabelle13[[#This Row],[AreaPx]]="inf")),Tabelle13[[#This Row],[AreaPx]], NA())</f>
        <v>#N/A</v>
      </c>
      <c r="J1257">
        <v>0</v>
      </c>
      <c r="K1257">
        <v>0</v>
      </c>
      <c r="L1257">
        <v>0</v>
      </c>
      <c r="M1257">
        <v>20.2013</v>
      </c>
      <c r="N1257">
        <v>0</v>
      </c>
      <c r="O1257">
        <f>Tabelle13[[#This Row],[Roll]]-+Tabelle13[[#This Row],[Pitch]]</f>
        <v>-17.007800000000003</v>
      </c>
      <c r="P1257">
        <f>SQRT(Tabelle13[[#This Row],[X]]^2 + Tabelle13[[#This Row],[Y]]^2 +Tabelle13[[#This Row],[Z]]^2)</f>
        <v>406.24590153611399</v>
      </c>
      <c r="Q1257">
        <v>-249.52</v>
      </c>
      <c r="R1257">
        <v>19.236499999999999</v>
      </c>
      <c r="S1257">
        <v>-153.66900000000001</v>
      </c>
      <c r="T1257">
        <v>89.169300000000007</v>
      </c>
      <c r="U1257">
        <v>-28.827200000000001</v>
      </c>
      <c r="V1257">
        <v>-11.8194</v>
      </c>
    </row>
    <row r="1258" spans="1:22">
      <c r="A1258">
        <v>25643</v>
      </c>
      <c r="B1258">
        <v>0</v>
      </c>
      <c r="C1258">
        <v>121.53700000000001</v>
      </c>
      <c r="D1258">
        <v>-56.506700000000002</v>
      </c>
      <c r="E1258">
        <v>-383.49900000000002</v>
      </c>
      <c r="F1258">
        <v>-90.830699999999993</v>
      </c>
      <c r="G1258">
        <v>28.827200000000001</v>
      </c>
      <c r="H1258">
        <v>11.8194</v>
      </c>
      <c r="I1258" t="e">
        <f>IF(AND(Tabelle13[[#This Row],[AreaPx]]&gt;0,NOT(Tabelle13[[#This Row],[AreaPx]]="inf")),Tabelle13[[#This Row],[AreaPx]], NA())</f>
        <v>#N/A</v>
      </c>
      <c r="J1258">
        <v>0</v>
      </c>
      <c r="K1258">
        <v>0</v>
      </c>
      <c r="L1258">
        <v>0</v>
      </c>
      <c r="M1258">
        <v>20.2013</v>
      </c>
      <c r="N1258">
        <v>0</v>
      </c>
      <c r="O1258">
        <f>Tabelle13[[#This Row],[Roll]]-+Tabelle13[[#This Row],[Pitch]]</f>
        <v>-17.007800000000003</v>
      </c>
      <c r="P1258">
        <f>SQRT(Tabelle13[[#This Row],[X]]^2 + Tabelle13[[#This Row],[Y]]^2 +Tabelle13[[#This Row],[Z]]^2)</f>
        <v>406.24590153611399</v>
      </c>
      <c r="Q1258">
        <v>-249.52</v>
      </c>
      <c r="R1258">
        <v>19.236499999999999</v>
      </c>
      <c r="S1258">
        <v>-153.66900000000001</v>
      </c>
      <c r="T1258">
        <v>89.169300000000007</v>
      </c>
      <c r="U1258">
        <v>-28.827200000000001</v>
      </c>
      <c r="V1258">
        <v>-11.8194</v>
      </c>
    </row>
    <row r="1259" spans="1:22">
      <c r="A1259">
        <v>25658</v>
      </c>
      <c r="B1259">
        <v>0</v>
      </c>
      <c r="C1259">
        <v>121.53700000000001</v>
      </c>
      <c r="D1259">
        <v>-56.506700000000002</v>
      </c>
      <c r="E1259">
        <v>-383.49900000000002</v>
      </c>
      <c r="F1259">
        <v>-90.830699999999993</v>
      </c>
      <c r="G1259">
        <v>28.827200000000001</v>
      </c>
      <c r="H1259">
        <v>11.8194</v>
      </c>
      <c r="I1259" t="e">
        <f>IF(AND(Tabelle13[[#This Row],[AreaPx]]&gt;0,NOT(Tabelle13[[#This Row],[AreaPx]]="inf")),Tabelle13[[#This Row],[AreaPx]], NA())</f>
        <v>#N/A</v>
      </c>
      <c r="J1259">
        <v>0</v>
      </c>
      <c r="K1259">
        <v>0</v>
      </c>
      <c r="L1259">
        <v>0</v>
      </c>
      <c r="M1259">
        <v>20.2013</v>
      </c>
      <c r="N1259">
        <v>0</v>
      </c>
      <c r="O1259">
        <f>Tabelle13[[#This Row],[Roll]]-+Tabelle13[[#This Row],[Pitch]]</f>
        <v>-17.007800000000003</v>
      </c>
      <c r="P1259">
        <f>SQRT(Tabelle13[[#This Row],[X]]^2 + Tabelle13[[#This Row],[Y]]^2 +Tabelle13[[#This Row],[Z]]^2)</f>
        <v>406.24590153611399</v>
      </c>
      <c r="Q1259">
        <v>-249.52</v>
      </c>
      <c r="R1259">
        <v>19.236499999999999</v>
      </c>
      <c r="S1259">
        <v>-153.66900000000001</v>
      </c>
      <c r="T1259">
        <v>89.169300000000007</v>
      </c>
      <c r="U1259">
        <v>-28.827200000000001</v>
      </c>
      <c r="V1259">
        <v>-11.8194</v>
      </c>
    </row>
    <row r="1260" spans="1:22">
      <c r="A1260">
        <v>25669</v>
      </c>
      <c r="B1260">
        <v>0</v>
      </c>
      <c r="C1260">
        <v>121.53700000000001</v>
      </c>
      <c r="D1260">
        <v>-56.506700000000002</v>
      </c>
      <c r="E1260">
        <v>-383.49900000000002</v>
      </c>
      <c r="F1260">
        <v>-90.830699999999993</v>
      </c>
      <c r="G1260">
        <v>28.827200000000001</v>
      </c>
      <c r="H1260">
        <v>11.8194</v>
      </c>
      <c r="I1260" t="e">
        <f>IF(AND(Tabelle13[[#This Row],[AreaPx]]&gt;0,NOT(Tabelle13[[#This Row],[AreaPx]]="inf")),Tabelle13[[#This Row],[AreaPx]], NA())</f>
        <v>#N/A</v>
      </c>
      <c r="J1260">
        <v>0</v>
      </c>
      <c r="K1260">
        <v>0</v>
      </c>
      <c r="L1260">
        <v>0</v>
      </c>
      <c r="M1260">
        <v>20.2013</v>
      </c>
      <c r="N1260">
        <v>0</v>
      </c>
      <c r="O1260">
        <f>Tabelle13[[#This Row],[Roll]]-+Tabelle13[[#This Row],[Pitch]]</f>
        <v>-17.007800000000003</v>
      </c>
      <c r="P1260">
        <f>SQRT(Tabelle13[[#This Row],[X]]^2 + Tabelle13[[#This Row],[Y]]^2 +Tabelle13[[#This Row],[Z]]^2)</f>
        <v>406.24590153611399</v>
      </c>
      <c r="Q1260">
        <v>-249.52</v>
      </c>
      <c r="R1260">
        <v>19.236499999999999</v>
      </c>
      <c r="S1260">
        <v>-153.66900000000001</v>
      </c>
      <c r="T1260">
        <v>89.169300000000007</v>
      </c>
      <c r="U1260">
        <v>-28.827200000000001</v>
      </c>
      <c r="V1260">
        <v>-11.8194</v>
      </c>
    </row>
    <row r="1261" spans="1:22">
      <c r="A1261">
        <v>25677</v>
      </c>
      <c r="B1261">
        <v>0</v>
      </c>
      <c r="C1261">
        <v>121.53700000000001</v>
      </c>
      <c r="D1261">
        <v>-56.506700000000002</v>
      </c>
      <c r="E1261">
        <v>-383.49900000000002</v>
      </c>
      <c r="F1261">
        <v>-90.830699999999993</v>
      </c>
      <c r="G1261">
        <v>28.827200000000001</v>
      </c>
      <c r="H1261">
        <v>11.8194</v>
      </c>
      <c r="I1261" t="e">
        <f>IF(AND(Tabelle13[[#This Row],[AreaPx]]&gt;0,NOT(Tabelle13[[#This Row],[AreaPx]]="inf")),Tabelle13[[#This Row],[AreaPx]], NA())</f>
        <v>#N/A</v>
      </c>
      <c r="J1261">
        <v>0</v>
      </c>
      <c r="K1261">
        <v>0</v>
      </c>
      <c r="L1261">
        <v>0</v>
      </c>
      <c r="M1261">
        <v>20.2013</v>
      </c>
      <c r="N1261">
        <v>0</v>
      </c>
      <c r="O1261">
        <f>Tabelle13[[#This Row],[Roll]]-+Tabelle13[[#This Row],[Pitch]]</f>
        <v>-17.007800000000003</v>
      </c>
      <c r="P1261">
        <f>SQRT(Tabelle13[[#This Row],[X]]^2 + Tabelle13[[#This Row],[Y]]^2 +Tabelle13[[#This Row],[Z]]^2)</f>
        <v>406.24590153611399</v>
      </c>
      <c r="Q1261">
        <v>-249.52</v>
      </c>
      <c r="R1261">
        <v>19.236499999999999</v>
      </c>
      <c r="S1261">
        <v>-153.66900000000001</v>
      </c>
      <c r="T1261">
        <v>89.169300000000007</v>
      </c>
      <c r="U1261">
        <v>-28.827200000000001</v>
      </c>
      <c r="V1261">
        <v>-11.8194</v>
      </c>
    </row>
    <row r="1262" spans="1:22">
      <c r="A1262">
        <v>25699</v>
      </c>
      <c r="B1262">
        <v>0</v>
      </c>
      <c r="C1262">
        <v>121.53700000000001</v>
      </c>
      <c r="D1262">
        <v>-56.506700000000002</v>
      </c>
      <c r="E1262">
        <v>-383.49900000000002</v>
      </c>
      <c r="F1262">
        <v>-90.830699999999993</v>
      </c>
      <c r="G1262">
        <v>28.827200000000001</v>
      </c>
      <c r="H1262">
        <v>11.8194</v>
      </c>
      <c r="I1262" t="e">
        <f>IF(AND(Tabelle13[[#This Row],[AreaPx]]&gt;0,NOT(Tabelle13[[#This Row],[AreaPx]]="inf")),Tabelle13[[#This Row],[AreaPx]], NA())</f>
        <v>#N/A</v>
      </c>
      <c r="J1262">
        <v>0</v>
      </c>
      <c r="K1262">
        <v>0</v>
      </c>
      <c r="L1262">
        <v>0</v>
      </c>
      <c r="M1262">
        <v>20.2013</v>
      </c>
      <c r="N1262">
        <v>0</v>
      </c>
      <c r="O1262">
        <f>Tabelle13[[#This Row],[Roll]]-+Tabelle13[[#This Row],[Pitch]]</f>
        <v>-17.007800000000003</v>
      </c>
      <c r="P1262">
        <f>SQRT(Tabelle13[[#This Row],[X]]^2 + Tabelle13[[#This Row],[Y]]^2 +Tabelle13[[#This Row],[Z]]^2)</f>
        <v>406.24590153611399</v>
      </c>
      <c r="Q1262">
        <v>-249.52</v>
      </c>
      <c r="R1262">
        <v>19.236499999999999</v>
      </c>
      <c r="S1262">
        <v>-153.66900000000001</v>
      </c>
      <c r="T1262">
        <v>89.169300000000007</v>
      </c>
      <c r="U1262">
        <v>-28.827200000000001</v>
      </c>
      <c r="V1262">
        <v>-11.8194</v>
      </c>
    </row>
    <row r="1263" spans="1:22">
      <c r="A1263">
        <v>25711</v>
      </c>
      <c r="B1263">
        <v>0</v>
      </c>
      <c r="C1263">
        <v>121.53700000000001</v>
      </c>
      <c r="D1263">
        <v>-56.506700000000002</v>
      </c>
      <c r="E1263">
        <v>-383.49900000000002</v>
      </c>
      <c r="F1263">
        <v>-90.830699999999993</v>
      </c>
      <c r="G1263">
        <v>28.827200000000001</v>
      </c>
      <c r="H1263">
        <v>11.8194</v>
      </c>
      <c r="I1263" t="e">
        <f>IF(AND(Tabelle13[[#This Row],[AreaPx]]&gt;0,NOT(Tabelle13[[#This Row],[AreaPx]]="inf")),Tabelle13[[#This Row],[AreaPx]], NA())</f>
        <v>#N/A</v>
      </c>
      <c r="J1263">
        <v>0</v>
      </c>
      <c r="K1263">
        <v>0</v>
      </c>
      <c r="L1263">
        <v>0</v>
      </c>
      <c r="M1263">
        <v>20.2013</v>
      </c>
      <c r="N1263">
        <v>0</v>
      </c>
      <c r="O1263">
        <f>Tabelle13[[#This Row],[Roll]]-+Tabelle13[[#This Row],[Pitch]]</f>
        <v>-17.007800000000003</v>
      </c>
      <c r="P1263">
        <f>SQRT(Tabelle13[[#This Row],[X]]^2 + Tabelle13[[#This Row],[Y]]^2 +Tabelle13[[#This Row],[Z]]^2)</f>
        <v>406.24590153611399</v>
      </c>
      <c r="Q1263">
        <v>-249.52</v>
      </c>
      <c r="R1263">
        <v>19.236499999999999</v>
      </c>
      <c r="S1263">
        <v>-153.66900000000001</v>
      </c>
      <c r="T1263">
        <v>89.169300000000007</v>
      </c>
      <c r="U1263">
        <v>-28.827200000000001</v>
      </c>
      <c r="V1263">
        <v>-11.8194</v>
      </c>
    </row>
    <row r="1264" spans="1:22">
      <c r="A1264">
        <v>25734</v>
      </c>
      <c r="B1264">
        <v>0</v>
      </c>
      <c r="C1264">
        <v>121.53700000000001</v>
      </c>
      <c r="D1264">
        <v>-56.506700000000002</v>
      </c>
      <c r="E1264">
        <v>-383.49900000000002</v>
      </c>
      <c r="F1264">
        <v>-90.830699999999993</v>
      </c>
      <c r="G1264">
        <v>28.827200000000001</v>
      </c>
      <c r="H1264">
        <v>11.8194</v>
      </c>
      <c r="I1264" t="e">
        <f>IF(AND(Tabelle13[[#This Row],[AreaPx]]&gt;0,NOT(Tabelle13[[#This Row],[AreaPx]]="inf")),Tabelle13[[#This Row],[AreaPx]], NA())</f>
        <v>#N/A</v>
      </c>
      <c r="J1264">
        <v>0</v>
      </c>
      <c r="K1264">
        <v>0</v>
      </c>
      <c r="L1264">
        <v>0</v>
      </c>
      <c r="M1264">
        <v>20.2013</v>
      </c>
      <c r="N1264">
        <v>0</v>
      </c>
      <c r="O1264">
        <f>Tabelle13[[#This Row],[Roll]]-+Tabelle13[[#This Row],[Pitch]]</f>
        <v>-17.007800000000003</v>
      </c>
      <c r="P1264">
        <f>SQRT(Tabelle13[[#This Row],[X]]^2 + Tabelle13[[#This Row],[Y]]^2 +Tabelle13[[#This Row],[Z]]^2)</f>
        <v>406.24590153611399</v>
      </c>
      <c r="Q1264">
        <v>-249.52</v>
      </c>
      <c r="R1264">
        <v>19.236499999999999</v>
      </c>
      <c r="S1264">
        <v>-153.66900000000001</v>
      </c>
      <c r="T1264">
        <v>89.169300000000007</v>
      </c>
      <c r="U1264">
        <v>-28.827200000000001</v>
      </c>
      <c r="V1264">
        <v>-11.8194</v>
      </c>
    </row>
    <row r="1265" spans="1:22">
      <c r="A1265">
        <v>25744</v>
      </c>
      <c r="B1265">
        <v>0</v>
      </c>
      <c r="C1265">
        <v>121.53700000000001</v>
      </c>
      <c r="D1265">
        <v>-56.506700000000002</v>
      </c>
      <c r="E1265">
        <v>-383.49900000000002</v>
      </c>
      <c r="F1265">
        <v>-90.830699999999993</v>
      </c>
      <c r="G1265">
        <v>28.827200000000001</v>
      </c>
      <c r="H1265">
        <v>11.8194</v>
      </c>
      <c r="I1265" t="e">
        <f>IF(AND(Tabelle13[[#This Row],[AreaPx]]&gt;0,NOT(Tabelle13[[#This Row],[AreaPx]]="inf")),Tabelle13[[#This Row],[AreaPx]], NA())</f>
        <v>#N/A</v>
      </c>
      <c r="J1265">
        <v>0</v>
      </c>
      <c r="K1265">
        <v>0</v>
      </c>
      <c r="L1265">
        <v>0</v>
      </c>
      <c r="M1265">
        <v>20.2013</v>
      </c>
      <c r="N1265">
        <v>0</v>
      </c>
      <c r="O1265">
        <f>Tabelle13[[#This Row],[Roll]]-+Tabelle13[[#This Row],[Pitch]]</f>
        <v>-17.007800000000003</v>
      </c>
      <c r="P1265">
        <f>SQRT(Tabelle13[[#This Row],[X]]^2 + Tabelle13[[#This Row],[Y]]^2 +Tabelle13[[#This Row],[Z]]^2)</f>
        <v>406.24590153611399</v>
      </c>
      <c r="Q1265">
        <v>-249.52</v>
      </c>
      <c r="R1265">
        <v>19.236499999999999</v>
      </c>
      <c r="S1265">
        <v>-153.66900000000001</v>
      </c>
      <c r="T1265">
        <v>89.169300000000007</v>
      </c>
      <c r="U1265">
        <v>-28.827200000000001</v>
      </c>
      <c r="V1265">
        <v>-11.8194</v>
      </c>
    </row>
    <row r="1266" spans="1:22">
      <c r="A1266">
        <v>25762</v>
      </c>
      <c r="B1266">
        <v>0</v>
      </c>
      <c r="C1266">
        <v>121.53700000000001</v>
      </c>
      <c r="D1266">
        <v>-56.506700000000002</v>
      </c>
      <c r="E1266">
        <v>-383.49900000000002</v>
      </c>
      <c r="F1266">
        <v>-90.830699999999993</v>
      </c>
      <c r="G1266">
        <v>28.827200000000001</v>
      </c>
      <c r="H1266">
        <v>11.8194</v>
      </c>
      <c r="I1266" t="e">
        <f>IF(AND(Tabelle13[[#This Row],[AreaPx]]&gt;0,NOT(Tabelle13[[#This Row],[AreaPx]]="inf")),Tabelle13[[#This Row],[AreaPx]], NA())</f>
        <v>#N/A</v>
      </c>
      <c r="J1266">
        <v>0</v>
      </c>
      <c r="K1266">
        <v>0</v>
      </c>
      <c r="L1266">
        <v>0</v>
      </c>
      <c r="M1266">
        <v>20.2013</v>
      </c>
      <c r="N1266">
        <v>0</v>
      </c>
      <c r="O1266">
        <f>Tabelle13[[#This Row],[Roll]]-+Tabelle13[[#This Row],[Pitch]]</f>
        <v>-17.007800000000003</v>
      </c>
      <c r="P1266">
        <f>SQRT(Tabelle13[[#This Row],[X]]^2 + Tabelle13[[#This Row],[Y]]^2 +Tabelle13[[#This Row],[Z]]^2)</f>
        <v>406.24590153611399</v>
      </c>
      <c r="Q1266">
        <v>-249.52</v>
      </c>
      <c r="R1266">
        <v>19.236499999999999</v>
      </c>
      <c r="S1266">
        <v>-153.66900000000001</v>
      </c>
      <c r="T1266">
        <v>89.169300000000007</v>
      </c>
      <c r="U1266">
        <v>-28.827200000000001</v>
      </c>
      <c r="V1266">
        <v>-11.8194</v>
      </c>
    </row>
    <row r="1267" spans="1:22">
      <c r="A1267">
        <v>25778</v>
      </c>
      <c r="B1267">
        <v>0</v>
      </c>
      <c r="C1267">
        <v>121.53700000000001</v>
      </c>
      <c r="D1267">
        <v>-56.506700000000002</v>
      </c>
      <c r="E1267">
        <v>-383.49900000000002</v>
      </c>
      <c r="F1267">
        <v>-90.830699999999993</v>
      </c>
      <c r="G1267">
        <v>28.827200000000001</v>
      </c>
      <c r="H1267">
        <v>11.8194</v>
      </c>
      <c r="I1267" t="e">
        <f>IF(AND(Tabelle13[[#This Row],[AreaPx]]&gt;0,NOT(Tabelle13[[#This Row],[AreaPx]]="inf")),Tabelle13[[#This Row],[AreaPx]], NA())</f>
        <v>#N/A</v>
      </c>
      <c r="J1267">
        <v>0</v>
      </c>
      <c r="K1267">
        <v>0</v>
      </c>
      <c r="L1267">
        <v>0</v>
      </c>
      <c r="M1267">
        <v>20.2013</v>
      </c>
      <c r="N1267">
        <v>0</v>
      </c>
      <c r="O1267">
        <f>Tabelle13[[#This Row],[Roll]]-+Tabelle13[[#This Row],[Pitch]]</f>
        <v>-17.007800000000003</v>
      </c>
      <c r="P1267">
        <f>SQRT(Tabelle13[[#This Row],[X]]^2 + Tabelle13[[#This Row],[Y]]^2 +Tabelle13[[#This Row],[Z]]^2)</f>
        <v>406.24590153611399</v>
      </c>
      <c r="Q1267">
        <v>-249.52</v>
      </c>
      <c r="R1267">
        <v>19.236499999999999</v>
      </c>
      <c r="S1267">
        <v>-153.66900000000001</v>
      </c>
      <c r="T1267">
        <v>89.169300000000007</v>
      </c>
      <c r="U1267">
        <v>-28.827200000000001</v>
      </c>
      <c r="V1267">
        <v>-11.8194</v>
      </c>
    </row>
    <row r="1268" spans="1:22">
      <c r="A1268">
        <v>25801</v>
      </c>
      <c r="B1268">
        <v>0</v>
      </c>
      <c r="C1268">
        <v>121.53700000000001</v>
      </c>
      <c r="D1268">
        <v>-56.506700000000002</v>
      </c>
      <c r="E1268">
        <v>-383.49900000000002</v>
      </c>
      <c r="F1268">
        <v>-90.830699999999993</v>
      </c>
      <c r="G1268">
        <v>28.827200000000001</v>
      </c>
      <c r="H1268">
        <v>11.8194</v>
      </c>
      <c r="I1268" t="e">
        <f>IF(AND(Tabelle13[[#This Row],[AreaPx]]&gt;0,NOT(Tabelle13[[#This Row],[AreaPx]]="inf")),Tabelle13[[#This Row],[AreaPx]], NA())</f>
        <v>#N/A</v>
      </c>
      <c r="J1268">
        <v>0</v>
      </c>
      <c r="K1268">
        <v>0</v>
      </c>
      <c r="L1268">
        <v>0</v>
      </c>
      <c r="M1268">
        <v>20.2013</v>
      </c>
      <c r="N1268">
        <v>0</v>
      </c>
      <c r="O1268">
        <f>Tabelle13[[#This Row],[Roll]]-+Tabelle13[[#This Row],[Pitch]]</f>
        <v>-17.007800000000003</v>
      </c>
      <c r="P1268">
        <f>SQRT(Tabelle13[[#This Row],[X]]^2 + Tabelle13[[#This Row],[Y]]^2 +Tabelle13[[#This Row],[Z]]^2)</f>
        <v>406.24590153611399</v>
      </c>
      <c r="Q1268">
        <v>-249.52</v>
      </c>
      <c r="R1268">
        <v>19.236499999999999</v>
      </c>
      <c r="S1268">
        <v>-153.66900000000001</v>
      </c>
      <c r="T1268">
        <v>89.169300000000007</v>
      </c>
      <c r="U1268">
        <v>-28.827200000000001</v>
      </c>
      <c r="V1268">
        <v>-11.8194</v>
      </c>
    </row>
    <row r="1269" spans="1:22">
      <c r="A1269">
        <v>25815</v>
      </c>
      <c r="B1269">
        <v>0</v>
      </c>
      <c r="C1269">
        <v>121.53700000000001</v>
      </c>
      <c r="D1269">
        <v>-56.506700000000002</v>
      </c>
      <c r="E1269">
        <v>-383.49900000000002</v>
      </c>
      <c r="F1269">
        <v>-90.830699999999993</v>
      </c>
      <c r="G1269">
        <v>28.827200000000001</v>
      </c>
      <c r="H1269">
        <v>11.8194</v>
      </c>
      <c r="I1269" t="e">
        <f>IF(AND(Tabelle13[[#This Row],[AreaPx]]&gt;0,NOT(Tabelle13[[#This Row],[AreaPx]]="inf")),Tabelle13[[#This Row],[AreaPx]], NA())</f>
        <v>#N/A</v>
      </c>
      <c r="J1269">
        <v>0</v>
      </c>
      <c r="K1269">
        <v>0</v>
      </c>
      <c r="L1269">
        <v>0</v>
      </c>
      <c r="M1269">
        <v>20.2013</v>
      </c>
      <c r="N1269">
        <v>0</v>
      </c>
      <c r="O1269">
        <f>Tabelle13[[#This Row],[Roll]]-+Tabelle13[[#This Row],[Pitch]]</f>
        <v>-17.007800000000003</v>
      </c>
      <c r="P1269">
        <f>SQRT(Tabelle13[[#This Row],[X]]^2 + Tabelle13[[#This Row],[Y]]^2 +Tabelle13[[#This Row],[Z]]^2)</f>
        <v>406.24590153611399</v>
      </c>
      <c r="Q1269">
        <v>-249.52</v>
      </c>
      <c r="R1269">
        <v>19.236499999999999</v>
      </c>
      <c r="S1269">
        <v>-153.66900000000001</v>
      </c>
      <c r="T1269">
        <v>89.169300000000007</v>
      </c>
      <c r="U1269">
        <v>-28.827200000000001</v>
      </c>
      <c r="V1269">
        <v>-11.8194</v>
      </c>
    </row>
    <row r="1270" spans="1:22">
      <c r="A1270">
        <v>25837</v>
      </c>
      <c r="B1270">
        <v>0</v>
      </c>
      <c r="C1270">
        <v>121.53700000000001</v>
      </c>
      <c r="D1270">
        <v>-56.506700000000002</v>
      </c>
      <c r="E1270">
        <v>-383.49900000000002</v>
      </c>
      <c r="F1270">
        <v>-90.830699999999993</v>
      </c>
      <c r="G1270">
        <v>28.827200000000001</v>
      </c>
      <c r="H1270">
        <v>11.8194</v>
      </c>
      <c r="I1270" t="e">
        <f>IF(AND(Tabelle13[[#This Row],[AreaPx]]&gt;0,NOT(Tabelle13[[#This Row],[AreaPx]]="inf")),Tabelle13[[#This Row],[AreaPx]], NA())</f>
        <v>#N/A</v>
      </c>
      <c r="J1270">
        <v>0</v>
      </c>
      <c r="K1270">
        <v>0</v>
      </c>
      <c r="L1270">
        <v>0</v>
      </c>
      <c r="M1270">
        <v>20.2013</v>
      </c>
      <c r="N1270">
        <v>0</v>
      </c>
      <c r="O1270">
        <f>Tabelle13[[#This Row],[Roll]]-+Tabelle13[[#This Row],[Pitch]]</f>
        <v>-17.007800000000003</v>
      </c>
      <c r="P1270">
        <f>SQRT(Tabelle13[[#This Row],[X]]^2 + Tabelle13[[#This Row],[Y]]^2 +Tabelle13[[#This Row],[Z]]^2)</f>
        <v>406.24590153611399</v>
      </c>
      <c r="Q1270">
        <v>-249.52</v>
      </c>
      <c r="R1270">
        <v>19.236499999999999</v>
      </c>
      <c r="S1270">
        <v>-153.66900000000001</v>
      </c>
      <c r="T1270">
        <v>89.169300000000007</v>
      </c>
      <c r="U1270">
        <v>-28.827200000000001</v>
      </c>
      <c r="V1270">
        <v>-11.8194</v>
      </c>
    </row>
    <row r="1271" spans="1:22">
      <c r="A1271">
        <v>25854</v>
      </c>
      <c r="B1271">
        <v>0</v>
      </c>
      <c r="C1271">
        <v>121.53700000000001</v>
      </c>
      <c r="D1271">
        <v>-56.506700000000002</v>
      </c>
      <c r="E1271">
        <v>-383.49900000000002</v>
      </c>
      <c r="F1271">
        <v>-90.830699999999993</v>
      </c>
      <c r="G1271">
        <v>28.827200000000001</v>
      </c>
      <c r="H1271">
        <v>11.8194</v>
      </c>
      <c r="I1271" t="e">
        <f>IF(AND(Tabelle13[[#This Row],[AreaPx]]&gt;0,NOT(Tabelle13[[#This Row],[AreaPx]]="inf")),Tabelle13[[#This Row],[AreaPx]], NA())</f>
        <v>#N/A</v>
      </c>
      <c r="J1271">
        <v>0</v>
      </c>
      <c r="K1271">
        <v>0</v>
      </c>
      <c r="L1271">
        <v>0</v>
      </c>
      <c r="M1271">
        <v>20.2013</v>
      </c>
      <c r="N1271">
        <v>0</v>
      </c>
      <c r="O1271">
        <f>Tabelle13[[#This Row],[Roll]]-+Tabelle13[[#This Row],[Pitch]]</f>
        <v>-17.007800000000003</v>
      </c>
      <c r="P1271">
        <f>SQRT(Tabelle13[[#This Row],[X]]^2 + Tabelle13[[#This Row],[Y]]^2 +Tabelle13[[#This Row],[Z]]^2)</f>
        <v>406.24590153611399</v>
      </c>
      <c r="Q1271">
        <v>-249.52</v>
      </c>
      <c r="R1271">
        <v>19.236499999999999</v>
      </c>
      <c r="S1271">
        <v>-153.66900000000001</v>
      </c>
      <c r="T1271">
        <v>89.169300000000007</v>
      </c>
      <c r="U1271">
        <v>-28.827200000000001</v>
      </c>
      <c r="V1271">
        <v>-11.8194</v>
      </c>
    </row>
    <row r="1272" spans="1:22">
      <c r="A1272">
        <v>25872</v>
      </c>
      <c r="B1272">
        <v>0</v>
      </c>
      <c r="C1272">
        <v>121.53700000000001</v>
      </c>
      <c r="D1272">
        <v>-56.506700000000002</v>
      </c>
      <c r="E1272">
        <v>-383.49900000000002</v>
      </c>
      <c r="F1272">
        <v>-90.830699999999993</v>
      </c>
      <c r="G1272">
        <v>28.827200000000001</v>
      </c>
      <c r="H1272">
        <v>11.8194</v>
      </c>
      <c r="I1272" t="e">
        <f>IF(AND(Tabelle13[[#This Row],[AreaPx]]&gt;0,NOT(Tabelle13[[#This Row],[AreaPx]]="inf")),Tabelle13[[#This Row],[AreaPx]], NA())</f>
        <v>#N/A</v>
      </c>
      <c r="J1272">
        <v>0</v>
      </c>
      <c r="K1272">
        <v>0</v>
      </c>
      <c r="L1272">
        <v>0</v>
      </c>
      <c r="M1272">
        <v>20.2013</v>
      </c>
      <c r="N1272">
        <v>0</v>
      </c>
      <c r="O1272">
        <f>Tabelle13[[#This Row],[Roll]]-+Tabelle13[[#This Row],[Pitch]]</f>
        <v>-17.007800000000003</v>
      </c>
      <c r="P1272">
        <f>SQRT(Tabelle13[[#This Row],[X]]^2 + Tabelle13[[#This Row],[Y]]^2 +Tabelle13[[#This Row],[Z]]^2)</f>
        <v>406.24590153611399</v>
      </c>
      <c r="Q1272">
        <v>-249.52</v>
      </c>
      <c r="R1272">
        <v>19.236499999999999</v>
      </c>
      <c r="S1272">
        <v>-153.66900000000001</v>
      </c>
      <c r="T1272">
        <v>89.169300000000007</v>
      </c>
      <c r="U1272">
        <v>-28.827200000000001</v>
      </c>
      <c r="V1272">
        <v>-11.8194</v>
      </c>
    </row>
    <row r="1273" spans="1:22">
      <c r="A1273">
        <v>25888</v>
      </c>
      <c r="B1273">
        <v>0</v>
      </c>
      <c r="C1273">
        <v>121.53700000000001</v>
      </c>
      <c r="D1273">
        <v>-56.506700000000002</v>
      </c>
      <c r="E1273">
        <v>-383.49900000000002</v>
      </c>
      <c r="F1273">
        <v>-90.830699999999993</v>
      </c>
      <c r="G1273">
        <v>28.827200000000001</v>
      </c>
      <c r="H1273">
        <v>11.8194</v>
      </c>
      <c r="I1273" t="e">
        <f>IF(AND(Tabelle13[[#This Row],[AreaPx]]&gt;0,NOT(Tabelle13[[#This Row],[AreaPx]]="inf")),Tabelle13[[#This Row],[AreaPx]], NA())</f>
        <v>#N/A</v>
      </c>
      <c r="J1273">
        <v>0</v>
      </c>
      <c r="K1273">
        <v>0</v>
      </c>
      <c r="L1273">
        <v>0</v>
      </c>
      <c r="M1273">
        <v>20.2013</v>
      </c>
      <c r="N1273">
        <v>0</v>
      </c>
      <c r="O1273">
        <f>Tabelle13[[#This Row],[Roll]]-+Tabelle13[[#This Row],[Pitch]]</f>
        <v>-17.007800000000003</v>
      </c>
      <c r="P1273">
        <f>SQRT(Tabelle13[[#This Row],[X]]^2 + Tabelle13[[#This Row],[Y]]^2 +Tabelle13[[#This Row],[Z]]^2)</f>
        <v>406.24590153611399</v>
      </c>
      <c r="Q1273">
        <v>-249.52</v>
      </c>
      <c r="R1273">
        <v>19.236499999999999</v>
      </c>
      <c r="S1273">
        <v>-153.66900000000001</v>
      </c>
      <c r="T1273">
        <v>89.169300000000007</v>
      </c>
      <c r="U1273">
        <v>-28.827200000000001</v>
      </c>
      <c r="V1273">
        <v>-11.8194</v>
      </c>
    </row>
    <row r="1274" spans="1:22">
      <c r="A1274">
        <v>25912</v>
      </c>
      <c r="B1274">
        <v>0</v>
      </c>
      <c r="C1274">
        <v>121.53700000000001</v>
      </c>
      <c r="D1274">
        <v>-56.506700000000002</v>
      </c>
      <c r="E1274">
        <v>-383.49900000000002</v>
      </c>
      <c r="F1274">
        <v>-90.830699999999993</v>
      </c>
      <c r="G1274">
        <v>28.827200000000001</v>
      </c>
      <c r="H1274">
        <v>11.8194</v>
      </c>
      <c r="I1274" t="e">
        <f>IF(AND(Tabelle13[[#This Row],[AreaPx]]&gt;0,NOT(Tabelle13[[#This Row],[AreaPx]]="inf")),Tabelle13[[#This Row],[AreaPx]], NA())</f>
        <v>#N/A</v>
      </c>
      <c r="J1274">
        <v>0</v>
      </c>
      <c r="K1274">
        <v>0</v>
      </c>
      <c r="L1274">
        <v>0</v>
      </c>
      <c r="M1274">
        <v>20.2013</v>
      </c>
      <c r="N1274">
        <v>0</v>
      </c>
      <c r="O1274">
        <f>Tabelle13[[#This Row],[Roll]]-+Tabelle13[[#This Row],[Pitch]]</f>
        <v>-17.007800000000003</v>
      </c>
      <c r="P1274">
        <f>SQRT(Tabelle13[[#This Row],[X]]^2 + Tabelle13[[#This Row],[Y]]^2 +Tabelle13[[#This Row],[Z]]^2)</f>
        <v>406.24590153611399</v>
      </c>
      <c r="Q1274">
        <v>-249.52</v>
      </c>
      <c r="R1274">
        <v>19.236499999999999</v>
      </c>
      <c r="S1274">
        <v>-153.66900000000001</v>
      </c>
      <c r="T1274">
        <v>89.169300000000007</v>
      </c>
      <c r="U1274">
        <v>-28.827200000000001</v>
      </c>
      <c r="V1274">
        <v>-11.8194</v>
      </c>
    </row>
    <row r="1275" spans="1:22">
      <c r="A1275">
        <v>25933</v>
      </c>
      <c r="B1275">
        <v>0</v>
      </c>
      <c r="C1275">
        <v>121.53700000000001</v>
      </c>
      <c r="D1275">
        <v>-56.506700000000002</v>
      </c>
      <c r="E1275">
        <v>-383.49900000000002</v>
      </c>
      <c r="F1275">
        <v>-90.830699999999993</v>
      </c>
      <c r="G1275">
        <v>28.827200000000001</v>
      </c>
      <c r="H1275">
        <v>11.8194</v>
      </c>
      <c r="I1275" t="e">
        <f>IF(AND(Tabelle13[[#This Row],[AreaPx]]&gt;0,NOT(Tabelle13[[#This Row],[AreaPx]]="inf")),Tabelle13[[#This Row],[AreaPx]], NA())</f>
        <v>#N/A</v>
      </c>
      <c r="J1275">
        <v>0</v>
      </c>
      <c r="K1275">
        <v>0</v>
      </c>
      <c r="L1275">
        <v>0</v>
      </c>
      <c r="M1275">
        <v>20.2013</v>
      </c>
      <c r="N1275">
        <v>0</v>
      </c>
      <c r="O1275">
        <f>Tabelle13[[#This Row],[Roll]]-+Tabelle13[[#This Row],[Pitch]]</f>
        <v>-17.007800000000003</v>
      </c>
      <c r="P1275">
        <f>SQRT(Tabelle13[[#This Row],[X]]^2 + Tabelle13[[#This Row],[Y]]^2 +Tabelle13[[#This Row],[Z]]^2)</f>
        <v>406.24590153611399</v>
      </c>
      <c r="Q1275">
        <v>-249.52</v>
      </c>
      <c r="R1275">
        <v>19.236499999999999</v>
      </c>
      <c r="S1275">
        <v>-153.66900000000001</v>
      </c>
      <c r="T1275">
        <v>89.169300000000007</v>
      </c>
      <c r="U1275">
        <v>-28.827200000000001</v>
      </c>
      <c r="V1275">
        <v>-11.8194</v>
      </c>
    </row>
    <row r="1276" spans="1:22">
      <c r="A1276">
        <v>25954</v>
      </c>
      <c r="B1276">
        <v>0</v>
      </c>
      <c r="C1276">
        <v>121.53700000000001</v>
      </c>
      <c r="D1276">
        <v>-56.506700000000002</v>
      </c>
      <c r="E1276">
        <v>-383.49900000000002</v>
      </c>
      <c r="F1276">
        <v>-90.830699999999993</v>
      </c>
      <c r="G1276">
        <v>28.827200000000001</v>
      </c>
      <c r="H1276">
        <v>11.8194</v>
      </c>
      <c r="I1276" t="e">
        <f>IF(AND(Tabelle13[[#This Row],[AreaPx]]&gt;0,NOT(Tabelle13[[#This Row],[AreaPx]]="inf")),Tabelle13[[#This Row],[AreaPx]], NA())</f>
        <v>#N/A</v>
      </c>
      <c r="J1276">
        <v>0</v>
      </c>
      <c r="K1276">
        <v>0</v>
      </c>
      <c r="L1276">
        <v>0</v>
      </c>
      <c r="M1276">
        <v>20.2013</v>
      </c>
      <c r="N1276">
        <v>0</v>
      </c>
      <c r="O1276">
        <f>Tabelle13[[#This Row],[Roll]]-+Tabelle13[[#This Row],[Pitch]]</f>
        <v>-17.007800000000003</v>
      </c>
      <c r="P1276">
        <f>SQRT(Tabelle13[[#This Row],[X]]^2 + Tabelle13[[#This Row],[Y]]^2 +Tabelle13[[#This Row],[Z]]^2)</f>
        <v>406.24590153611399</v>
      </c>
      <c r="Q1276">
        <v>-249.52</v>
      </c>
      <c r="R1276">
        <v>19.236499999999999</v>
      </c>
      <c r="S1276">
        <v>-153.66900000000001</v>
      </c>
      <c r="T1276">
        <v>89.169300000000007</v>
      </c>
      <c r="U1276">
        <v>-28.827200000000001</v>
      </c>
      <c r="V1276">
        <v>-11.8194</v>
      </c>
    </row>
    <row r="1277" spans="1:22">
      <c r="A1277">
        <v>25979</v>
      </c>
      <c r="B1277">
        <v>0</v>
      </c>
      <c r="C1277">
        <v>121.53700000000001</v>
      </c>
      <c r="D1277">
        <v>-56.506700000000002</v>
      </c>
      <c r="E1277">
        <v>-383.49900000000002</v>
      </c>
      <c r="F1277">
        <v>-90.830699999999993</v>
      </c>
      <c r="G1277">
        <v>28.827200000000001</v>
      </c>
      <c r="H1277">
        <v>11.8194</v>
      </c>
      <c r="I1277" t="e">
        <f>IF(AND(Tabelle13[[#This Row],[AreaPx]]&gt;0,NOT(Tabelle13[[#This Row],[AreaPx]]="inf")),Tabelle13[[#This Row],[AreaPx]], NA())</f>
        <v>#N/A</v>
      </c>
      <c r="J1277">
        <v>0</v>
      </c>
      <c r="K1277">
        <v>0</v>
      </c>
      <c r="L1277">
        <v>0</v>
      </c>
      <c r="M1277">
        <v>20.2013</v>
      </c>
      <c r="N1277">
        <v>0</v>
      </c>
      <c r="O1277">
        <f>Tabelle13[[#This Row],[Roll]]-+Tabelle13[[#This Row],[Pitch]]</f>
        <v>-17.007800000000003</v>
      </c>
      <c r="P1277">
        <f>SQRT(Tabelle13[[#This Row],[X]]^2 + Tabelle13[[#This Row],[Y]]^2 +Tabelle13[[#This Row],[Z]]^2)</f>
        <v>406.24590153611399</v>
      </c>
      <c r="Q1277">
        <v>-249.52</v>
      </c>
      <c r="R1277">
        <v>19.236499999999999</v>
      </c>
      <c r="S1277">
        <v>-153.66900000000001</v>
      </c>
      <c r="T1277">
        <v>89.169300000000007</v>
      </c>
      <c r="U1277">
        <v>-28.827200000000001</v>
      </c>
      <c r="V1277">
        <v>-11.8194</v>
      </c>
    </row>
    <row r="1278" spans="1:22">
      <c r="A1278">
        <v>26009</v>
      </c>
      <c r="B1278">
        <v>0</v>
      </c>
      <c r="C1278">
        <v>121.53700000000001</v>
      </c>
      <c r="D1278">
        <v>-56.506700000000002</v>
      </c>
      <c r="E1278">
        <v>-383.49900000000002</v>
      </c>
      <c r="F1278">
        <v>-90.830699999999993</v>
      </c>
      <c r="G1278">
        <v>28.827200000000001</v>
      </c>
      <c r="H1278">
        <v>11.8194</v>
      </c>
      <c r="I1278" t="e">
        <f>IF(AND(Tabelle13[[#This Row],[AreaPx]]&gt;0,NOT(Tabelle13[[#This Row],[AreaPx]]="inf")),Tabelle13[[#This Row],[AreaPx]], NA())</f>
        <v>#N/A</v>
      </c>
      <c r="J1278">
        <v>0</v>
      </c>
      <c r="K1278">
        <v>0</v>
      </c>
      <c r="L1278">
        <v>0</v>
      </c>
      <c r="M1278">
        <v>20.2013</v>
      </c>
      <c r="N1278">
        <v>0</v>
      </c>
      <c r="O1278">
        <f>Tabelle13[[#This Row],[Roll]]-+Tabelle13[[#This Row],[Pitch]]</f>
        <v>-17.007800000000003</v>
      </c>
      <c r="P1278">
        <f>SQRT(Tabelle13[[#This Row],[X]]^2 + Tabelle13[[#This Row],[Y]]^2 +Tabelle13[[#This Row],[Z]]^2)</f>
        <v>406.24590153611399</v>
      </c>
      <c r="Q1278">
        <v>-249.52</v>
      </c>
      <c r="R1278">
        <v>19.236499999999999</v>
      </c>
      <c r="S1278">
        <v>-153.66900000000001</v>
      </c>
      <c r="T1278">
        <v>89.169300000000007</v>
      </c>
      <c r="U1278">
        <v>-28.827200000000001</v>
      </c>
      <c r="V1278">
        <v>-11.8194</v>
      </c>
    </row>
    <row r="1279" spans="1:22">
      <c r="A1279">
        <v>26039</v>
      </c>
      <c r="B1279">
        <v>0</v>
      </c>
      <c r="C1279">
        <v>121.53700000000001</v>
      </c>
      <c r="D1279">
        <v>-56.506700000000002</v>
      </c>
      <c r="E1279">
        <v>-383.49900000000002</v>
      </c>
      <c r="F1279">
        <v>-90.830699999999993</v>
      </c>
      <c r="G1279">
        <v>28.827200000000001</v>
      </c>
      <c r="H1279">
        <v>11.8194</v>
      </c>
      <c r="I1279" t="e">
        <f>IF(AND(Tabelle13[[#This Row],[AreaPx]]&gt;0,NOT(Tabelle13[[#This Row],[AreaPx]]="inf")),Tabelle13[[#This Row],[AreaPx]], NA())</f>
        <v>#N/A</v>
      </c>
      <c r="J1279">
        <v>0</v>
      </c>
      <c r="K1279">
        <v>0</v>
      </c>
      <c r="L1279">
        <v>0</v>
      </c>
      <c r="M1279">
        <v>20.2013</v>
      </c>
      <c r="N1279">
        <v>0</v>
      </c>
      <c r="O1279">
        <f>Tabelle13[[#This Row],[Roll]]-+Tabelle13[[#This Row],[Pitch]]</f>
        <v>-17.007800000000003</v>
      </c>
      <c r="P1279">
        <f>SQRT(Tabelle13[[#This Row],[X]]^2 + Tabelle13[[#This Row],[Y]]^2 +Tabelle13[[#This Row],[Z]]^2)</f>
        <v>406.24590153611399</v>
      </c>
      <c r="Q1279">
        <v>-249.52</v>
      </c>
      <c r="R1279">
        <v>19.236499999999999</v>
      </c>
      <c r="S1279">
        <v>-153.66900000000001</v>
      </c>
      <c r="T1279">
        <v>89.169300000000007</v>
      </c>
      <c r="U1279">
        <v>-28.827200000000001</v>
      </c>
      <c r="V1279">
        <v>-11.8194</v>
      </c>
    </row>
    <row r="1280" spans="1:22">
      <c r="A1280">
        <v>26058</v>
      </c>
      <c r="B1280">
        <v>0</v>
      </c>
      <c r="C1280">
        <v>121.53700000000001</v>
      </c>
      <c r="D1280">
        <v>-56.506700000000002</v>
      </c>
      <c r="E1280">
        <v>-383.49900000000002</v>
      </c>
      <c r="F1280">
        <v>-90.830699999999993</v>
      </c>
      <c r="G1280">
        <v>28.827200000000001</v>
      </c>
      <c r="H1280">
        <v>11.8194</v>
      </c>
      <c r="I1280" t="e">
        <f>IF(AND(Tabelle13[[#This Row],[AreaPx]]&gt;0,NOT(Tabelle13[[#This Row],[AreaPx]]="inf")),Tabelle13[[#This Row],[AreaPx]], NA())</f>
        <v>#N/A</v>
      </c>
      <c r="J1280">
        <v>0</v>
      </c>
      <c r="K1280">
        <v>0</v>
      </c>
      <c r="L1280">
        <v>0</v>
      </c>
      <c r="M1280">
        <v>20.2013</v>
      </c>
      <c r="N1280">
        <v>0</v>
      </c>
      <c r="O1280">
        <f>Tabelle13[[#This Row],[Roll]]-+Tabelle13[[#This Row],[Pitch]]</f>
        <v>-17.007800000000003</v>
      </c>
      <c r="P1280">
        <f>SQRT(Tabelle13[[#This Row],[X]]^2 + Tabelle13[[#This Row],[Y]]^2 +Tabelle13[[#This Row],[Z]]^2)</f>
        <v>406.24590153611399</v>
      </c>
      <c r="Q1280">
        <v>-249.52</v>
      </c>
      <c r="R1280">
        <v>19.236499999999999</v>
      </c>
      <c r="S1280">
        <v>-153.66900000000001</v>
      </c>
      <c r="T1280">
        <v>89.169300000000007</v>
      </c>
      <c r="U1280">
        <v>-28.827200000000001</v>
      </c>
      <c r="V1280">
        <v>-11.8194</v>
      </c>
    </row>
    <row r="1281" spans="1:22">
      <c r="A1281">
        <v>26070</v>
      </c>
      <c r="B1281">
        <v>0</v>
      </c>
      <c r="C1281">
        <v>121.53700000000001</v>
      </c>
      <c r="D1281">
        <v>-56.506700000000002</v>
      </c>
      <c r="E1281">
        <v>-383.49900000000002</v>
      </c>
      <c r="F1281">
        <v>-90.830699999999993</v>
      </c>
      <c r="G1281">
        <v>28.827200000000001</v>
      </c>
      <c r="H1281">
        <v>11.8194</v>
      </c>
      <c r="I1281" t="e">
        <f>IF(AND(Tabelle13[[#This Row],[AreaPx]]&gt;0,NOT(Tabelle13[[#This Row],[AreaPx]]="inf")),Tabelle13[[#This Row],[AreaPx]], NA())</f>
        <v>#N/A</v>
      </c>
      <c r="J1281">
        <v>0</v>
      </c>
      <c r="K1281">
        <v>0</v>
      </c>
      <c r="L1281">
        <v>0</v>
      </c>
      <c r="M1281">
        <v>20.2013</v>
      </c>
      <c r="N1281">
        <v>0</v>
      </c>
      <c r="O1281">
        <f>Tabelle13[[#This Row],[Roll]]-+Tabelle13[[#This Row],[Pitch]]</f>
        <v>-17.007800000000003</v>
      </c>
      <c r="P1281">
        <f>SQRT(Tabelle13[[#This Row],[X]]^2 + Tabelle13[[#This Row],[Y]]^2 +Tabelle13[[#This Row],[Z]]^2)</f>
        <v>406.24590153611399</v>
      </c>
      <c r="Q1281">
        <v>-249.52</v>
      </c>
      <c r="R1281">
        <v>19.236499999999999</v>
      </c>
      <c r="S1281">
        <v>-153.66900000000001</v>
      </c>
      <c r="T1281">
        <v>89.169300000000007</v>
      </c>
      <c r="U1281">
        <v>-28.827200000000001</v>
      </c>
      <c r="V1281">
        <v>-11.8194</v>
      </c>
    </row>
    <row r="1282" spans="1:22">
      <c r="A1282">
        <v>26078</v>
      </c>
      <c r="B1282">
        <v>0</v>
      </c>
      <c r="C1282">
        <v>121.53700000000001</v>
      </c>
      <c r="D1282">
        <v>-56.506700000000002</v>
      </c>
      <c r="E1282">
        <v>-383.49900000000002</v>
      </c>
      <c r="F1282">
        <v>-90.830699999999993</v>
      </c>
      <c r="G1282">
        <v>28.827200000000001</v>
      </c>
      <c r="H1282">
        <v>11.8194</v>
      </c>
      <c r="I1282" t="e">
        <f>IF(AND(Tabelle13[[#This Row],[AreaPx]]&gt;0,NOT(Tabelle13[[#This Row],[AreaPx]]="inf")),Tabelle13[[#This Row],[AreaPx]], NA())</f>
        <v>#N/A</v>
      </c>
      <c r="J1282">
        <v>0</v>
      </c>
      <c r="K1282">
        <v>0</v>
      </c>
      <c r="L1282">
        <v>0</v>
      </c>
      <c r="M1282">
        <v>20.2013</v>
      </c>
      <c r="N1282">
        <v>0</v>
      </c>
      <c r="O1282">
        <f>Tabelle13[[#This Row],[Roll]]-+Tabelle13[[#This Row],[Pitch]]</f>
        <v>-17.007800000000003</v>
      </c>
      <c r="P1282">
        <f>SQRT(Tabelle13[[#This Row],[X]]^2 + Tabelle13[[#This Row],[Y]]^2 +Tabelle13[[#This Row],[Z]]^2)</f>
        <v>406.24590153611399</v>
      </c>
      <c r="Q1282">
        <v>-249.52</v>
      </c>
      <c r="R1282">
        <v>19.236499999999999</v>
      </c>
      <c r="S1282">
        <v>-153.66900000000001</v>
      </c>
      <c r="T1282">
        <v>89.169300000000007</v>
      </c>
      <c r="U1282">
        <v>-28.827200000000001</v>
      </c>
      <c r="V1282">
        <v>-11.8194</v>
      </c>
    </row>
    <row r="1283" spans="1:22">
      <c r="A1283">
        <v>26104</v>
      </c>
      <c r="B1283">
        <v>0</v>
      </c>
      <c r="C1283">
        <v>121.53700000000001</v>
      </c>
      <c r="D1283">
        <v>-56.506700000000002</v>
      </c>
      <c r="E1283">
        <v>-383.49900000000002</v>
      </c>
      <c r="F1283">
        <v>-90.830699999999993</v>
      </c>
      <c r="G1283">
        <v>28.827200000000001</v>
      </c>
      <c r="H1283">
        <v>11.8194</v>
      </c>
      <c r="I1283" t="e">
        <f>IF(AND(Tabelle13[[#This Row],[AreaPx]]&gt;0,NOT(Tabelle13[[#This Row],[AreaPx]]="inf")),Tabelle13[[#This Row],[AreaPx]], NA())</f>
        <v>#N/A</v>
      </c>
      <c r="J1283">
        <v>0</v>
      </c>
      <c r="K1283">
        <v>0</v>
      </c>
      <c r="L1283">
        <v>0</v>
      </c>
      <c r="M1283">
        <v>20.2013</v>
      </c>
      <c r="N1283">
        <v>0</v>
      </c>
      <c r="O1283">
        <f>Tabelle13[[#This Row],[Roll]]-+Tabelle13[[#This Row],[Pitch]]</f>
        <v>-17.007800000000003</v>
      </c>
      <c r="P1283">
        <f>SQRT(Tabelle13[[#This Row],[X]]^2 + Tabelle13[[#This Row],[Y]]^2 +Tabelle13[[#This Row],[Z]]^2)</f>
        <v>406.24590153611399</v>
      </c>
      <c r="Q1283">
        <v>-249.52</v>
      </c>
      <c r="R1283">
        <v>19.236499999999999</v>
      </c>
      <c r="S1283">
        <v>-153.66900000000001</v>
      </c>
      <c r="T1283">
        <v>89.169300000000007</v>
      </c>
      <c r="U1283">
        <v>-28.827200000000001</v>
      </c>
      <c r="V1283">
        <v>-11.8194</v>
      </c>
    </row>
    <row r="1284" spans="1:22">
      <c r="A1284">
        <v>26118</v>
      </c>
      <c r="B1284">
        <v>0</v>
      </c>
      <c r="C1284">
        <v>121.53700000000001</v>
      </c>
      <c r="D1284">
        <v>-56.506700000000002</v>
      </c>
      <c r="E1284">
        <v>-383.49900000000002</v>
      </c>
      <c r="F1284">
        <v>-90.830699999999993</v>
      </c>
      <c r="G1284">
        <v>28.827200000000001</v>
      </c>
      <c r="H1284">
        <v>11.8194</v>
      </c>
      <c r="I1284" t="e">
        <f>IF(AND(Tabelle13[[#This Row],[AreaPx]]&gt;0,NOT(Tabelle13[[#This Row],[AreaPx]]="inf")),Tabelle13[[#This Row],[AreaPx]], NA())</f>
        <v>#N/A</v>
      </c>
      <c r="J1284">
        <v>0</v>
      </c>
      <c r="K1284">
        <v>0</v>
      </c>
      <c r="L1284">
        <v>0</v>
      </c>
      <c r="M1284">
        <v>20.2013</v>
      </c>
      <c r="N1284">
        <v>0</v>
      </c>
      <c r="O1284">
        <f>Tabelle13[[#This Row],[Roll]]-+Tabelle13[[#This Row],[Pitch]]</f>
        <v>-17.007800000000003</v>
      </c>
      <c r="P1284">
        <f>SQRT(Tabelle13[[#This Row],[X]]^2 + Tabelle13[[#This Row],[Y]]^2 +Tabelle13[[#This Row],[Z]]^2)</f>
        <v>406.24590153611399</v>
      </c>
      <c r="Q1284">
        <v>-249.52</v>
      </c>
      <c r="R1284">
        <v>19.236499999999999</v>
      </c>
      <c r="S1284">
        <v>-153.66900000000001</v>
      </c>
      <c r="T1284">
        <v>89.169300000000007</v>
      </c>
      <c r="U1284">
        <v>-28.827200000000001</v>
      </c>
      <c r="V1284">
        <v>-11.8194</v>
      </c>
    </row>
    <row r="1285" spans="1:22">
      <c r="A1285">
        <v>26148</v>
      </c>
      <c r="B1285">
        <v>0</v>
      </c>
      <c r="C1285">
        <v>121.53700000000001</v>
      </c>
      <c r="D1285">
        <v>-56.506700000000002</v>
      </c>
      <c r="E1285">
        <v>-383.49900000000002</v>
      </c>
      <c r="F1285">
        <v>-90.830699999999993</v>
      </c>
      <c r="G1285">
        <v>28.827200000000001</v>
      </c>
      <c r="H1285">
        <v>11.8194</v>
      </c>
      <c r="I1285" t="e">
        <f>IF(AND(Tabelle13[[#This Row],[AreaPx]]&gt;0,NOT(Tabelle13[[#This Row],[AreaPx]]="inf")),Tabelle13[[#This Row],[AreaPx]], NA())</f>
        <v>#N/A</v>
      </c>
      <c r="J1285">
        <v>0</v>
      </c>
      <c r="K1285">
        <v>0</v>
      </c>
      <c r="L1285">
        <v>0</v>
      </c>
      <c r="M1285">
        <v>20.2013</v>
      </c>
      <c r="N1285">
        <v>0</v>
      </c>
      <c r="O1285">
        <f>Tabelle13[[#This Row],[Roll]]-+Tabelle13[[#This Row],[Pitch]]</f>
        <v>-17.007800000000003</v>
      </c>
      <c r="P1285">
        <f>SQRT(Tabelle13[[#This Row],[X]]^2 + Tabelle13[[#This Row],[Y]]^2 +Tabelle13[[#This Row],[Z]]^2)</f>
        <v>406.24590153611399</v>
      </c>
      <c r="Q1285">
        <v>-249.52</v>
      </c>
      <c r="R1285">
        <v>19.236499999999999</v>
      </c>
      <c r="S1285">
        <v>-153.66900000000001</v>
      </c>
      <c r="T1285">
        <v>89.169300000000007</v>
      </c>
      <c r="U1285">
        <v>-28.827200000000001</v>
      </c>
      <c r="V1285">
        <v>-11.8194</v>
      </c>
    </row>
    <row r="1286" spans="1:22">
      <c r="A1286">
        <v>26176</v>
      </c>
      <c r="B1286">
        <v>0</v>
      </c>
      <c r="C1286">
        <v>121.53700000000001</v>
      </c>
      <c r="D1286">
        <v>-56.506700000000002</v>
      </c>
      <c r="E1286">
        <v>-383.49900000000002</v>
      </c>
      <c r="F1286">
        <v>-90.830699999999993</v>
      </c>
      <c r="G1286">
        <v>28.827200000000001</v>
      </c>
      <c r="H1286">
        <v>11.8194</v>
      </c>
      <c r="I1286" t="e">
        <f>IF(AND(Tabelle13[[#This Row],[AreaPx]]&gt;0,NOT(Tabelle13[[#This Row],[AreaPx]]="inf")),Tabelle13[[#This Row],[AreaPx]], NA())</f>
        <v>#N/A</v>
      </c>
      <c r="J1286">
        <v>0</v>
      </c>
      <c r="K1286">
        <v>0</v>
      </c>
      <c r="L1286">
        <v>0</v>
      </c>
      <c r="M1286">
        <v>20.2013</v>
      </c>
      <c r="N1286">
        <v>0</v>
      </c>
      <c r="O1286">
        <f>Tabelle13[[#This Row],[Roll]]-+Tabelle13[[#This Row],[Pitch]]</f>
        <v>-17.007800000000003</v>
      </c>
      <c r="P1286">
        <f>SQRT(Tabelle13[[#This Row],[X]]^2 + Tabelle13[[#This Row],[Y]]^2 +Tabelle13[[#This Row],[Z]]^2)</f>
        <v>406.24590153611399</v>
      </c>
      <c r="Q1286">
        <v>-249.52</v>
      </c>
      <c r="R1286">
        <v>19.236499999999999</v>
      </c>
      <c r="S1286">
        <v>-153.66900000000001</v>
      </c>
      <c r="T1286">
        <v>89.169300000000007</v>
      </c>
      <c r="U1286">
        <v>-28.827200000000001</v>
      </c>
      <c r="V1286">
        <v>-11.8194</v>
      </c>
    </row>
    <row r="1287" spans="1:22">
      <c r="A1287">
        <v>26200</v>
      </c>
      <c r="B1287">
        <v>0</v>
      </c>
      <c r="C1287">
        <v>121.53700000000001</v>
      </c>
      <c r="D1287">
        <v>-56.506700000000002</v>
      </c>
      <c r="E1287">
        <v>-383.49900000000002</v>
      </c>
      <c r="F1287">
        <v>-90.830699999999993</v>
      </c>
      <c r="G1287">
        <v>28.827200000000001</v>
      </c>
      <c r="H1287">
        <v>11.8194</v>
      </c>
      <c r="I1287" t="e">
        <f>IF(AND(Tabelle13[[#This Row],[AreaPx]]&gt;0,NOT(Tabelle13[[#This Row],[AreaPx]]="inf")),Tabelle13[[#This Row],[AreaPx]], NA())</f>
        <v>#N/A</v>
      </c>
      <c r="J1287">
        <v>0</v>
      </c>
      <c r="K1287">
        <v>0</v>
      </c>
      <c r="L1287">
        <v>0</v>
      </c>
      <c r="M1287">
        <v>20.2013</v>
      </c>
      <c r="N1287">
        <v>0</v>
      </c>
      <c r="O1287">
        <f>Tabelle13[[#This Row],[Roll]]-+Tabelle13[[#This Row],[Pitch]]</f>
        <v>-17.007800000000003</v>
      </c>
      <c r="P1287">
        <f>SQRT(Tabelle13[[#This Row],[X]]^2 + Tabelle13[[#This Row],[Y]]^2 +Tabelle13[[#This Row],[Z]]^2)</f>
        <v>406.24590153611399</v>
      </c>
      <c r="Q1287">
        <v>-249.52</v>
      </c>
      <c r="R1287">
        <v>19.236499999999999</v>
      </c>
      <c r="S1287">
        <v>-153.66900000000001</v>
      </c>
      <c r="T1287">
        <v>89.169300000000007</v>
      </c>
      <c r="U1287">
        <v>-28.827200000000001</v>
      </c>
      <c r="V1287">
        <v>-11.8194</v>
      </c>
    </row>
    <row r="1288" spans="1:22">
      <c r="A1288">
        <v>26215</v>
      </c>
      <c r="B1288">
        <v>0</v>
      </c>
      <c r="C1288">
        <v>121.53700000000001</v>
      </c>
      <c r="D1288">
        <v>-56.506700000000002</v>
      </c>
      <c r="E1288">
        <v>-383.49900000000002</v>
      </c>
      <c r="F1288">
        <v>-90.830699999999993</v>
      </c>
      <c r="G1288">
        <v>28.827200000000001</v>
      </c>
      <c r="H1288">
        <v>11.8194</v>
      </c>
      <c r="I1288" t="e">
        <f>IF(AND(Tabelle13[[#This Row],[AreaPx]]&gt;0,NOT(Tabelle13[[#This Row],[AreaPx]]="inf")),Tabelle13[[#This Row],[AreaPx]], NA())</f>
        <v>#N/A</v>
      </c>
      <c r="J1288">
        <v>0</v>
      </c>
      <c r="K1288">
        <v>0</v>
      </c>
      <c r="L1288">
        <v>0</v>
      </c>
      <c r="M1288">
        <v>20.2013</v>
      </c>
      <c r="N1288">
        <v>0</v>
      </c>
      <c r="O1288">
        <f>Tabelle13[[#This Row],[Roll]]-+Tabelle13[[#This Row],[Pitch]]</f>
        <v>-17.007800000000003</v>
      </c>
      <c r="P1288">
        <f>SQRT(Tabelle13[[#This Row],[X]]^2 + Tabelle13[[#This Row],[Y]]^2 +Tabelle13[[#This Row],[Z]]^2)</f>
        <v>406.24590153611399</v>
      </c>
      <c r="Q1288">
        <v>-249.52</v>
      </c>
      <c r="R1288">
        <v>19.236499999999999</v>
      </c>
      <c r="S1288">
        <v>-153.66900000000001</v>
      </c>
      <c r="T1288">
        <v>89.169300000000007</v>
      </c>
      <c r="U1288">
        <v>-28.827200000000001</v>
      </c>
      <c r="V1288">
        <v>-11.8194</v>
      </c>
    </row>
    <row r="1289" spans="1:22">
      <c r="A1289">
        <v>26237</v>
      </c>
      <c r="B1289">
        <v>0</v>
      </c>
      <c r="C1289">
        <v>121.53700000000001</v>
      </c>
      <c r="D1289">
        <v>-56.506700000000002</v>
      </c>
      <c r="E1289">
        <v>-383.49900000000002</v>
      </c>
      <c r="F1289">
        <v>-90.830699999999993</v>
      </c>
      <c r="G1289">
        <v>28.827200000000001</v>
      </c>
      <c r="H1289">
        <v>11.8194</v>
      </c>
      <c r="I1289" t="e">
        <f>IF(AND(Tabelle13[[#This Row],[AreaPx]]&gt;0,NOT(Tabelle13[[#This Row],[AreaPx]]="inf")),Tabelle13[[#This Row],[AreaPx]], NA())</f>
        <v>#N/A</v>
      </c>
      <c r="J1289">
        <v>0</v>
      </c>
      <c r="K1289">
        <v>0</v>
      </c>
      <c r="L1289">
        <v>0</v>
      </c>
      <c r="M1289">
        <v>20.2013</v>
      </c>
      <c r="N1289">
        <v>0</v>
      </c>
      <c r="O1289">
        <f>Tabelle13[[#This Row],[Roll]]-+Tabelle13[[#This Row],[Pitch]]</f>
        <v>-17.007800000000003</v>
      </c>
      <c r="P1289">
        <f>SQRT(Tabelle13[[#This Row],[X]]^2 + Tabelle13[[#This Row],[Y]]^2 +Tabelle13[[#This Row],[Z]]^2)</f>
        <v>406.24590153611399</v>
      </c>
      <c r="Q1289">
        <v>-249.52</v>
      </c>
      <c r="R1289">
        <v>19.236499999999999</v>
      </c>
      <c r="S1289">
        <v>-153.66900000000001</v>
      </c>
      <c r="T1289">
        <v>89.169300000000007</v>
      </c>
      <c r="U1289">
        <v>-28.827200000000001</v>
      </c>
      <c r="V1289">
        <v>-11.8194</v>
      </c>
    </row>
    <row r="1290" spans="1:22">
      <c r="A1290">
        <v>26253</v>
      </c>
      <c r="B1290">
        <v>0</v>
      </c>
      <c r="C1290">
        <v>121.53700000000001</v>
      </c>
      <c r="D1290">
        <v>-56.506700000000002</v>
      </c>
      <c r="E1290">
        <v>-383.49900000000002</v>
      </c>
      <c r="F1290">
        <v>-90.830699999999993</v>
      </c>
      <c r="G1290">
        <v>28.827200000000001</v>
      </c>
      <c r="H1290">
        <v>11.8194</v>
      </c>
      <c r="I1290" t="e">
        <f>IF(AND(Tabelle13[[#This Row],[AreaPx]]&gt;0,NOT(Tabelle13[[#This Row],[AreaPx]]="inf")),Tabelle13[[#This Row],[AreaPx]], NA())</f>
        <v>#N/A</v>
      </c>
      <c r="J1290">
        <v>0</v>
      </c>
      <c r="K1290">
        <v>0</v>
      </c>
      <c r="L1290">
        <v>0</v>
      </c>
      <c r="M1290">
        <v>20.2013</v>
      </c>
      <c r="N1290">
        <v>0</v>
      </c>
      <c r="O1290">
        <f>Tabelle13[[#This Row],[Roll]]-+Tabelle13[[#This Row],[Pitch]]</f>
        <v>-17.007800000000003</v>
      </c>
      <c r="P1290">
        <f>SQRT(Tabelle13[[#This Row],[X]]^2 + Tabelle13[[#This Row],[Y]]^2 +Tabelle13[[#This Row],[Z]]^2)</f>
        <v>406.24590153611399</v>
      </c>
      <c r="Q1290">
        <v>-249.52</v>
      </c>
      <c r="R1290">
        <v>19.236499999999999</v>
      </c>
      <c r="S1290">
        <v>-153.66900000000001</v>
      </c>
      <c r="T1290">
        <v>89.169300000000007</v>
      </c>
      <c r="U1290">
        <v>-28.827200000000001</v>
      </c>
      <c r="V1290">
        <v>-11.8194</v>
      </c>
    </row>
    <row r="1291" spans="1:22">
      <c r="A1291">
        <v>26275</v>
      </c>
      <c r="B1291">
        <v>0</v>
      </c>
      <c r="C1291">
        <v>121.53700000000001</v>
      </c>
      <c r="D1291">
        <v>-56.506700000000002</v>
      </c>
      <c r="E1291">
        <v>-383.49900000000002</v>
      </c>
      <c r="F1291">
        <v>-90.830699999999993</v>
      </c>
      <c r="G1291">
        <v>28.827200000000001</v>
      </c>
      <c r="H1291">
        <v>11.8194</v>
      </c>
      <c r="I1291" t="e">
        <f>IF(AND(Tabelle13[[#This Row],[AreaPx]]&gt;0,NOT(Tabelle13[[#This Row],[AreaPx]]="inf")),Tabelle13[[#This Row],[AreaPx]], NA())</f>
        <v>#N/A</v>
      </c>
      <c r="J1291">
        <v>0</v>
      </c>
      <c r="K1291">
        <v>0</v>
      </c>
      <c r="L1291">
        <v>0</v>
      </c>
      <c r="M1291">
        <v>20.2013</v>
      </c>
      <c r="N1291">
        <v>0</v>
      </c>
      <c r="O1291">
        <f>Tabelle13[[#This Row],[Roll]]-+Tabelle13[[#This Row],[Pitch]]</f>
        <v>-17.007800000000003</v>
      </c>
      <c r="P1291">
        <f>SQRT(Tabelle13[[#This Row],[X]]^2 + Tabelle13[[#This Row],[Y]]^2 +Tabelle13[[#This Row],[Z]]^2)</f>
        <v>406.24590153611399</v>
      </c>
      <c r="Q1291">
        <v>-249.52</v>
      </c>
      <c r="R1291">
        <v>19.236499999999999</v>
      </c>
      <c r="S1291">
        <v>-153.66900000000001</v>
      </c>
      <c r="T1291">
        <v>89.169300000000007</v>
      </c>
      <c r="U1291">
        <v>-28.827200000000001</v>
      </c>
      <c r="V1291">
        <v>-11.8194</v>
      </c>
    </row>
    <row r="1292" spans="1:22">
      <c r="A1292">
        <v>26294</v>
      </c>
      <c r="B1292">
        <v>0</v>
      </c>
      <c r="C1292">
        <v>121.53700000000001</v>
      </c>
      <c r="D1292">
        <v>-56.506700000000002</v>
      </c>
      <c r="E1292">
        <v>-383.49900000000002</v>
      </c>
      <c r="F1292">
        <v>-90.830699999999993</v>
      </c>
      <c r="G1292">
        <v>28.827200000000001</v>
      </c>
      <c r="H1292">
        <v>11.8194</v>
      </c>
      <c r="I1292" t="e">
        <f>IF(AND(Tabelle13[[#This Row],[AreaPx]]&gt;0,NOT(Tabelle13[[#This Row],[AreaPx]]="inf")),Tabelle13[[#This Row],[AreaPx]], NA())</f>
        <v>#N/A</v>
      </c>
      <c r="J1292">
        <v>0</v>
      </c>
      <c r="K1292">
        <v>0</v>
      </c>
      <c r="L1292">
        <v>0</v>
      </c>
      <c r="M1292">
        <v>20.2013</v>
      </c>
      <c r="N1292">
        <v>0</v>
      </c>
      <c r="O1292">
        <f>Tabelle13[[#This Row],[Roll]]-+Tabelle13[[#This Row],[Pitch]]</f>
        <v>-17.007800000000003</v>
      </c>
      <c r="P1292">
        <f>SQRT(Tabelle13[[#This Row],[X]]^2 + Tabelle13[[#This Row],[Y]]^2 +Tabelle13[[#This Row],[Z]]^2)</f>
        <v>406.24590153611399</v>
      </c>
      <c r="Q1292">
        <v>-249.52</v>
      </c>
      <c r="R1292">
        <v>19.236499999999999</v>
      </c>
      <c r="S1292">
        <v>-153.66900000000001</v>
      </c>
      <c r="T1292">
        <v>89.169300000000007</v>
      </c>
      <c r="U1292">
        <v>-28.827200000000001</v>
      </c>
      <c r="V1292">
        <v>-11.8194</v>
      </c>
    </row>
    <row r="1293" spans="1:22">
      <c r="A1293">
        <v>26307</v>
      </c>
      <c r="B1293">
        <v>0</v>
      </c>
      <c r="C1293">
        <v>121.53700000000001</v>
      </c>
      <c r="D1293">
        <v>-56.506700000000002</v>
      </c>
      <c r="E1293">
        <v>-383.49900000000002</v>
      </c>
      <c r="F1293">
        <v>-90.830699999999993</v>
      </c>
      <c r="G1293">
        <v>28.827200000000001</v>
      </c>
      <c r="H1293">
        <v>11.8194</v>
      </c>
      <c r="I1293" t="e">
        <f>IF(AND(Tabelle13[[#This Row],[AreaPx]]&gt;0,NOT(Tabelle13[[#This Row],[AreaPx]]="inf")),Tabelle13[[#This Row],[AreaPx]], NA())</f>
        <v>#N/A</v>
      </c>
      <c r="J1293">
        <v>0</v>
      </c>
      <c r="K1293">
        <v>0</v>
      </c>
      <c r="L1293">
        <v>0</v>
      </c>
      <c r="M1293">
        <v>20.2013</v>
      </c>
      <c r="N1293">
        <v>0</v>
      </c>
      <c r="O1293">
        <f>Tabelle13[[#This Row],[Roll]]-+Tabelle13[[#This Row],[Pitch]]</f>
        <v>-17.007800000000003</v>
      </c>
      <c r="P1293">
        <f>SQRT(Tabelle13[[#This Row],[X]]^2 + Tabelle13[[#This Row],[Y]]^2 +Tabelle13[[#This Row],[Z]]^2)</f>
        <v>406.24590153611399</v>
      </c>
      <c r="Q1293">
        <v>-249.52</v>
      </c>
      <c r="R1293">
        <v>19.236499999999999</v>
      </c>
      <c r="S1293">
        <v>-153.66900000000001</v>
      </c>
      <c r="T1293">
        <v>89.169300000000007</v>
      </c>
      <c r="U1293">
        <v>-28.827200000000001</v>
      </c>
      <c r="V1293">
        <v>-11.8194</v>
      </c>
    </row>
    <row r="1294" spans="1:22">
      <c r="A1294">
        <v>26337</v>
      </c>
      <c r="B1294">
        <v>0</v>
      </c>
      <c r="C1294">
        <v>121.53700000000001</v>
      </c>
      <c r="D1294">
        <v>-56.506700000000002</v>
      </c>
      <c r="E1294">
        <v>-383.49900000000002</v>
      </c>
      <c r="F1294">
        <v>-90.830699999999993</v>
      </c>
      <c r="G1294">
        <v>28.827200000000001</v>
      </c>
      <c r="H1294">
        <v>11.8194</v>
      </c>
      <c r="I1294" t="e">
        <f>IF(AND(Tabelle13[[#This Row],[AreaPx]]&gt;0,NOT(Tabelle13[[#This Row],[AreaPx]]="inf")),Tabelle13[[#This Row],[AreaPx]], NA())</f>
        <v>#N/A</v>
      </c>
      <c r="J1294">
        <v>0</v>
      </c>
      <c r="K1294">
        <v>0</v>
      </c>
      <c r="L1294">
        <v>0</v>
      </c>
      <c r="M1294">
        <v>20.2013</v>
      </c>
      <c r="N1294">
        <v>0</v>
      </c>
      <c r="O1294">
        <f>Tabelle13[[#This Row],[Roll]]-+Tabelle13[[#This Row],[Pitch]]</f>
        <v>-17.007800000000003</v>
      </c>
      <c r="P1294">
        <f>SQRT(Tabelle13[[#This Row],[X]]^2 + Tabelle13[[#This Row],[Y]]^2 +Tabelle13[[#This Row],[Z]]^2)</f>
        <v>406.24590153611399</v>
      </c>
      <c r="Q1294">
        <v>-249.52</v>
      </c>
      <c r="R1294">
        <v>19.236499999999999</v>
      </c>
      <c r="S1294">
        <v>-153.66900000000001</v>
      </c>
      <c r="T1294">
        <v>89.169300000000007</v>
      </c>
      <c r="U1294">
        <v>-28.827200000000001</v>
      </c>
      <c r="V1294">
        <v>-11.8194</v>
      </c>
    </row>
    <row r="1295" spans="1:22">
      <c r="A1295">
        <v>26350</v>
      </c>
      <c r="B1295">
        <v>0</v>
      </c>
      <c r="C1295">
        <v>121.53700000000001</v>
      </c>
      <c r="D1295">
        <v>-56.506700000000002</v>
      </c>
      <c r="E1295">
        <v>-383.49900000000002</v>
      </c>
      <c r="F1295">
        <v>-90.830699999999993</v>
      </c>
      <c r="G1295">
        <v>28.827200000000001</v>
      </c>
      <c r="H1295">
        <v>11.8194</v>
      </c>
      <c r="I1295" t="e">
        <f>IF(AND(Tabelle13[[#This Row],[AreaPx]]&gt;0,NOT(Tabelle13[[#This Row],[AreaPx]]="inf")),Tabelle13[[#This Row],[AreaPx]], NA())</f>
        <v>#N/A</v>
      </c>
      <c r="J1295">
        <v>0</v>
      </c>
      <c r="K1295">
        <v>0</v>
      </c>
      <c r="L1295">
        <v>0</v>
      </c>
      <c r="M1295">
        <v>20.2013</v>
      </c>
      <c r="N1295">
        <v>0</v>
      </c>
      <c r="O1295">
        <f>Tabelle13[[#This Row],[Roll]]-+Tabelle13[[#This Row],[Pitch]]</f>
        <v>-17.007800000000003</v>
      </c>
      <c r="P1295">
        <f>SQRT(Tabelle13[[#This Row],[X]]^2 + Tabelle13[[#This Row],[Y]]^2 +Tabelle13[[#This Row],[Z]]^2)</f>
        <v>406.24590153611399</v>
      </c>
      <c r="Q1295">
        <v>-249.52</v>
      </c>
      <c r="R1295">
        <v>19.236499999999999</v>
      </c>
      <c r="S1295">
        <v>-153.66900000000001</v>
      </c>
      <c r="T1295">
        <v>89.169300000000007</v>
      </c>
      <c r="U1295">
        <v>-28.827200000000001</v>
      </c>
      <c r="V1295">
        <v>-11.8194</v>
      </c>
    </row>
    <row r="1296" spans="1:22">
      <c r="A1296">
        <v>26374</v>
      </c>
      <c r="B1296">
        <v>0</v>
      </c>
      <c r="C1296">
        <v>121.53700000000001</v>
      </c>
      <c r="D1296">
        <v>-56.506700000000002</v>
      </c>
      <c r="E1296">
        <v>-383.49900000000002</v>
      </c>
      <c r="F1296">
        <v>-90.830699999999993</v>
      </c>
      <c r="G1296">
        <v>28.827200000000001</v>
      </c>
      <c r="H1296">
        <v>11.8194</v>
      </c>
      <c r="I1296" t="e">
        <f>IF(AND(Tabelle13[[#This Row],[AreaPx]]&gt;0,NOT(Tabelle13[[#This Row],[AreaPx]]="inf")),Tabelle13[[#This Row],[AreaPx]], NA())</f>
        <v>#N/A</v>
      </c>
      <c r="J1296">
        <v>0</v>
      </c>
      <c r="K1296">
        <v>0</v>
      </c>
      <c r="L1296">
        <v>0</v>
      </c>
      <c r="M1296">
        <v>20.2013</v>
      </c>
      <c r="N1296">
        <v>0</v>
      </c>
      <c r="O1296">
        <f>Tabelle13[[#This Row],[Roll]]-+Tabelle13[[#This Row],[Pitch]]</f>
        <v>-17.007800000000003</v>
      </c>
      <c r="P1296">
        <f>SQRT(Tabelle13[[#This Row],[X]]^2 + Tabelle13[[#This Row],[Y]]^2 +Tabelle13[[#This Row],[Z]]^2)</f>
        <v>406.24590153611399</v>
      </c>
      <c r="Q1296">
        <v>-249.52</v>
      </c>
      <c r="R1296">
        <v>19.236499999999999</v>
      </c>
      <c r="S1296">
        <v>-153.66900000000001</v>
      </c>
      <c r="T1296">
        <v>89.169300000000007</v>
      </c>
      <c r="U1296">
        <v>-28.827200000000001</v>
      </c>
      <c r="V1296">
        <v>-11.8194</v>
      </c>
    </row>
    <row r="1297" spans="1:22">
      <c r="A1297">
        <v>26411</v>
      </c>
      <c r="B1297">
        <v>0</v>
      </c>
      <c r="C1297">
        <v>121.53700000000001</v>
      </c>
      <c r="D1297">
        <v>-56.506700000000002</v>
      </c>
      <c r="E1297">
        <v>-383.49900000000002</v>
      </c>
      <c r="F1297">
        <v>-90.830699999999993</v>
      </c>
      <c r="G1297">
        <v>28.827200000000001</v>
      </c>
      <c r="H1297">
        <v>11.8194</v>
      </c>
      <c r="I1297" t="e">
        <f>IF(AND(Tabelle13[[#This Row],[AreaPx]]&gt;0,NOT(Tabelle13[[#This Row],[AreaPx]]="inf")),Tabelle13[[#This Row],[AreaPx]], NA())</f>
        <v>#N/A</v>
      </c>
      <c r="J1297">
        <v>0</v>
      </c>
      <c r="K1297">
        <v>0</v>
      </c>
      <c r="L1297">
        <v>0</v>
      </c>
      <c r="M1297">
        <v>20.2013</v>
      </c>
      <c r="N1297">
        <v>0</v>
      </c>
      <c r="O1297">
        <f>Tabelle13[[#This Row],[Roll]]-+Tabelle13[[#This Row],[Pitch]]</f>
        <v>-17.007800000000003</v>
      </c>
      <c r="P1297">
        <f>SQRT(Tabelle13[[#This Row],[X]]^2 + Tabelle13[[#This Row],[Y]]^2 +Tabelle13[[#This Row],[Z]]^2)</f>
        <v>406.24590153611399</v>
      </c>
      <c r="Q1297">
        <v>-249.52</v>
      </c>
      <c r="R1297">
        <v>19.236499999999999</v>
      </c>
      <c r="S1297">
        <v>-153.66900000000001</v>
      </c>
      <c r="T1297">
        <v>89.169300000000007</v>
      </c>
      <c r="U1297">
        <v>-28.827200000000001</v>
      </c>
      <c r="V1297">
        <v>-11.8194</v>
      </c>
    </row>
    <row r="1298" spans="1:22">
      <c r="A1298">
        <v>26435</v>
      </c>
      <c r="B1298">
        <v>0</v>
      </c>
      <c r="C1298">
        <v>121.53700000000001</v>
      </c>
      <c r="D1298">
        <v>-56.506700000000002</v>
      </c>
      <c r="E1298">
        <v>-383.49900000000002</v>
      </c>
      <c r="F1298">
        <v>-90.830699999999993</v>
      </c>
      <c r="G1298">
        <v>28.827200000000001</v>
      </c>
      <c r="H1298">
        <v>11.8194</v>
      </c>
      <c r="I1298" t="e">
        <f>IF(AND(Tabelle13[[#This Row],[AreaPx]]&gt;0,NOT(Tabelle13[[#This Row],[AreaPx]]="inf")),Tabelle13[[#This Row],[AreaPx]], NA())</f>
        <v>#N/A</v>
      </c>
      <c r="J1298">
        <v>0</v>
      </c>
      <c r="K1298">
        <v>0</v>
      </c>
      <c r="L1298">
        <v>0</v>
      </c>
      <c r="M1298">
        <v>20.2013</v>
      </c>
      <c r="N1298">
        <v>0</v>
      </c>
      <c r="O1298">
        <f>Tabelle13[[#This Row],[Roll]]-+Tabelle13[[#This Row],[Pitch]]</f>
        <v>-17.007800000000003</v>
      </c>
      <c r="P1298">
        <f>SQRT(Tabelle13[[#This Row],[X]]^2 + Tabelle13[[#This Row],[Y]]^2 +Tabelle13[[#This Row],[Z]]^2)</f>
        <v>406.24590153611399</v>
      </c>
      <c r="Q1298">
        <v>-249.52</v>
      </c>
      <c r="R1298">
        <v>19.236499999999999</v>
      </c>
      <c r="S1298">
        <v>-153.66900000000001</v>
      </c>
      <c r="T1298">
        <v>89.169300000000007</v>
      </c>
      <c r="U1298">
        <v>-28.827200000000001</v>
      </c>
      <c r="V1298">
        <v>-11.8194</v>
      </c>
    </row>
    <row r="1299" spans="1:22">
      <c r="A1299">
        <v>26450</v>
      </c>
      <c r="B1299">
        <v>0</v>
      </c>
      <c r="C1299">
        <v>121.53700000000001</v>
      </c>
      <c r="D1299">
        <v>-56.506700000000002</v>
      </c>
      <c r="E1299">
        <v>-383.49900000000002</v>
      </c>
      <c r="F1299">
        <v>-90.830699999999993</v>
      </c>
      <c r="G1299">
        <v>28.827200000000001</v>
      </c>
      <c r="H1299">
        <v>11.8194</v>
      </c>
      <c r="I1299" t="e">
        <f>IF(AND(Tabelle13[[#This Row],[AreaPx]]&gt;0,NOT(Tabelle13[[#This Row],[AreaPx]]="inf")),Tabelle13[[#This Row],[AreaPx]], NA())</f>
        <v>#N/A</v>
      </c>
      <c r="J1299">
        <v>0</v>
      </c>
      <c r="K1299">
        <v>0</v>
      </c>
      <c r="L1299">
        <v>0</v>
      </c>
      <c r="M1299">
        <v>20.2013</v>
      </c>
      <c r="N1299">
        <v>0</v>
      </c>
      <c r="O1299">
        <f>Tabelle13[[#This Row],[Roll]]-+Tabelle13[[#This Row],[Pitch]]</f>
        <v>-17.007800000000003</v>
      </c>
      <c r="P1299">
        <f>SQRT(Tabelle13[[#This Row],[X]]^2 + Tabelle13[[#This Row],[Y]]^2 +Tabelle13[[#This Row],[Z]]^2)</f>
        <v>406.24590153611399</v>
      </c>
      <c r="Q1299">
        <v>-249.52</v>
      </c>
      <c r="R1299">
        <v>19.236499999999999</v>
      </c>
      <c r="S1299">
        <v>-153.66900000000001</v>
      </c>
      <c r="T1299">
        <v>89.169300000000007</v>
      </c>
      <c r="U1299">
        <v>-28.827200000000001</v>
      </c>
      <c r="V1299">
        <v>-11.8194</v>
      </c>
    </row>
    <row r="1300" spans="1:22">
      <c r="A1300">
        <v>26472</v>
      </c>
      <c r="B1300">
        <v>0</v>
      </c>
      <c r="C1300">
        <v>121.53700000000001</v>
      </c>
      <c r="D1300">
        <v>-56.506700000000002</v>
      </c>
      <c r="E1300">
        <v>-383.49900000000002</v>
      </c>
      <c r="F1300">
        <v>-90.830699999999993</v>
      </c>
      <c r="G1300">
        <v>28.827200000000001</v>
      </c>
      <c r="H1300">
        <v>11.8194</v>
      </c>
      <c r="I1300" t="e">
        <f>IF(AND(Tabelle13[[#This Row],[AreaPx]]&gt;0,NOT(Tabelle13[[#This Row],[AreaPx]]="inf")),Tabelle13[[#This Row],[AreaPx]], NA())</f>
        <v>#N/A</v>
      </c>
      <c r="J1300">
        <v>0</v>
      </c>
      <c r="K1300">
        <v>0</v>
      </c>
      <c r="L1300">
        <v>0</v>
      </c>
      <c r="M1300">
        <v>20.2013</v>
      </c>
      <c r="N1300">
        <v>0</v>
      </c>
      <c r="O1300">
        <f>Tabelle13[[#This Row],[Roll]]-+Tabelle13[[#This Row],[Pitch]]</f>
        <v>-17.007800000000003</v>
      </c>
      <c r="P1300">
        <f>SQRT(Tabelle13[[#This Row],[X]]^2 + Tabelle13[[#This Row],[Y]]^2 +Tabelle13[[#This Row],[Z]]^2)</f>
        <v>406.24590153611399</v>
      </c>
      <c r="Q1300">
        <v>-249.52</v>
      </c>
      <c r="R1300">
        <v>19.236499999999999</v>
      </c>
      <c r="S1300">
        <v>-153.66900000000001</v>
      </c>
      <c r="T1300">
        <v>89.169300000000007</v>
      </c>
      <c r="U1300">
        <v>-28.827200000000001</v>
      </c>
      <c r="V1300">
        <v>-11.8194</v>
      </c>
    </row>
    <row r="1301" spans="1:22">
      <c r="A1301">
        <v>26482</v>
      </c>
      <c r="B1301">
        <v>0</v>
      </c>
      <c r="C1301">
        <v>121.53700000000001</v>
      </c>
      <c r="D1301">
        <v>-56.506700000000002</v>
      </c>
      <c r="E1301">
        <v>-383.49900000000002</v>
      </c>
      <c r="F1301">
        <v>-90.830699999999993</v>
      </c>
      <c r="G1301">
        <v>28.827200000000001</v>
      </c>
      <c r="H1301">
        <v>11.8194</v>
      </c>
      <c r="I1301" t="e">
        <f>IF(AND(Tabelle13[[#This Row],[AreaPx]]&gt;0,NOT(Tabelle13[[#This Row],[AreaPx]]="inf")),Tabelle13[[#This Row],[AreaPx]], NA())</f>
        <v>#N/A</v>
      </c>
      <c r="J1301">
        <v>0</v>
      </c>
      <c r="K1301">
        <v>0</v>
      </c>
      <c r="L1301">
        <v>0</v>
      </c>
      <c r="M1301">
        <v>20.2013</v>
      </c>
      <c r="N1301">
        <v>0</v>
      </c>
      <c r="O1301">
        <f>Tabelle13[[#This Row],[Roll]]-+Tabelle13[[#This Row],[Pitch]]</f>
        <v>-17.007800000000003</v>
      </c>
      <c r="P1301">
        <f>SQRT(Tabelle13[[#This Row],[X]]^2 + Tabelle13[[#This Row],[Y]]^2 +Tabelle13[[#This Row],[Z]]^2)</f>
        <v>406.24590153611399</v>
      </c>
      <c r="Q1301">
        <v>-249.52</v>
      </c>
      <c r="R1301">
        <v>19.236499999999999</v>
      </c>
      <c r="S1301">
        <v>-153.66900000000001</v>
      </c>
      <c r="T1301">
        <v>89.169300000000007</v>
      </c>
      <c r="U1301">
        <v>-28.827200000000001</v>
      </c>
      <c r="V1301">
        <v>-11.8194</v>
      </c>
    </row>
    <row r="1302" spans="1:22">
      <c r="A1302">
        <v>26499</v>
      </c>
      <c r="B1302">
        <v>0</v>
      </c>
      <c r="C1302">
        <v>121.53700000000001</v>
      </c>
      <c r="D1302">
        <v>-56.506700000000002</v>
      </c>
      <c r="E1302">
        <v>-383.49900000000002</v>
      </c>
      <c r="F1302">
        <v>-90.830699999999993</v>
      </c>
      <c r="G1302">
        <v>28.827200000000001</v>
      </c>
      <c r="H1302">
        <v>11.8194</v>
      </c>
      <c r="I1302" t="e">
        <f>IF(AND(Tabelle13[[#This Row],[AreaPx]]&gt;0,NOT(Tabelle13[[#This Row],[AreaPx]]="inf")),Tabelle13[[#This Row],[AreaPx]], NA())</f>
        <v>#N/A</v>
      </c>
      <c r="J1302">
        <v>0</v>
      </c>
      <c r="K1302">
        <v>0</v>
      </c>
      <c r="L1302">
        <v>0</v>
      </c>
      <c r="M1302">
        <v>20.2013</v>
      </c>
      <c r="N1302">
        <v>0</v>
      </c>
      <c r="O1302">
        <f>Tabelle13[[#This Row],[Roll]]-+Tabelle13[[#This Row],[Pitch]]</f>
        <v>-17.007800000000003</v>
      </c>
      <c r="P1302">
        <f>SQRT(Tabelle13[[#This Row],[X]]^2 + Tabelle13[[#This Row],[Y]]^2 +Tabelle13[[#This Row],[Z]]^2)</f>
        <v>406.24590153611399</v>
      </c>
      <c r="Q1302">
        <v>-249.52</v>
      </c>
      <c r="R1302">
        <v>19.236499999999999</v>
      </c>
      <c r="S1302">
        <v>-153.66900000000001</v>
      </c>
      <c r="T1302">
        <v>89.169300000000007</v>
      </c>
      <c r="U1302">
        <v>-28.827200000000001</v>
      </c>
      <c r="V1302">
        <v>-11.8194</v>
      </c>
    </row>
    <row r="1303" spans="1:22">
      <c r="A1303">
        <v>26508</v>
      </c>
      <c r="B1303">
        <v>0</v>
      </c>
      <c r="C1303">
        <v>121.53700000000001</v>
      </c>
      <c r="D1303">
        <v>-56.506700000000002</v>
      </c>
      <c r="E1303">
        <v>-383.49900000000002</v>
      </c>
      <c r="F1303">
        <v>-90.830699999999993</v>
      </c>
      <c r="G1303">
        <v>28.827200000000001</v>
      </c>
      <c r="H1303">
        <v>11.8194</v>
      </c>
      <c r="I1303" t="e">
        <f>IF(AND(Tabelle13[[#This Row],[AreaPx]]&gt;0,NOT(Tabelle13[[#This Row],[AreaPx]]="inf")),Tabelle13[[#This Row],[AreaPx]], NA())</f>
        <v>#N/A</v>
      </c>
      <c r="J1303">
        <v>0</v>
      </c>
      <c r="K1303">
        <v>0</v>
      </c>
      <c r="L1303">
        <v>0</v>
      </c>
      <c r="M1303">
        <v>20.2013</v>
      </c>
      <c r="N1303">
        <v>0</v>
      </c>
      <c r="O1303">
        <f>Tabelle13[[#This Row],[Roll]]-+Tabelle13[[#This Row],[Pitch]]</f>
        <v>-17.007800000000003</v>
      </c>
      <c r="P1303">
        <f>SQRT(Tabelle13[[#This Row],[X]]^2 + Tabelle13[[#This Row],[Y]]^2 +Tabelle13[[#This Row],[Z]]^2)</f>
        <v>406.24590153611399</v>
      </c>
      <c r="Q1303">
        <v>-249.52</v>
      </c>
      <c r="R1303">
        <v>19.236499999999999</v>
      </c>
      <c r="S1303">
        <v>-153.66900000000001</v>
      </c>
      <c r="T1303">
        <v>89.169300000000007</v>
      </c>
      <c r="U1303">
        <v>-28.827200000000001</v>
      </c>
      <c r="V1303">
        <v>-11.8194</v>
      </c>
    </row>
    <row r="1304" spans="1:22">
      <c r="A1304">
        <v>26535</v>
      </c>
      <c r="B1304">
        <v>0</v>
      </c>
      <c r="C1304">
        <v>121.53700000000001</v>
      </c>
      <c r="D1304">
        <v>-56.506700000000002</v>
      </c>
      <c r="E1304">
        <v>-383.49900000000002</v>
      </c>
      <c r="F1304">
        <v>-90.830699999999993</v>
      </c>
      <c r="G1304">
        <v>28.827200000000001</v>
      </c>
      <c r="H1304">
        <v>11.8194</v>
      </c>
      <c r="I1304" t="e">
        <f>IF(AND(Tabelle13[[#This Row],[AreaPx]]&gt;0,NOT(Tabelle13[[#This Row],[AreaPx]]="inf")),Tabelle13[[#This Row],[AreaPx]], NA())</f>
        <v>#N/A</v>
      </c>
      <c r="J1304">
        <v>0</v>
      </c>
      <c r="K1304">
        <v>0</v>
      </c>
      <c r="L1304">
        <v>0</v>
      </c>
      <c r="M1304">
        <v>20.2013</v>
      </c>
      <c r="N1304">
        <v>0</v>
      </c>
      <c r="O1304">
        <f>Tabelle13[[#This Row],[Roll]]-+Tabelle13[[#This Row],[Pitch]]</f>
        <v>-17.007800000000003</v>
      </c>
      <c r="P1304">
        <f>SQRT(Tabelle13[[#This Row],[X]]^2 + Tabelle13[[#This Row],[Y]]^2 +Tabelle13[[#This Row],[Z]]^2)</f>
        <v>406.24590153611399</v>
      </c>
      <c r="Q1304">
        <v>-249.52</v>
      </c>
      <c r="R1304">
        <v>19.236499999999999</v>
      </c>
      <c r="S1304">
        <v>-153.66900000000001</v>
      </c>
      <c r="T1304">
        <v>89.169300000000007</v>
      </c>
      <c r="U1304">
        <v>-28.827200000000001</v>
      </c>
      <c r="V1304">
        <v>-11.8194</v>
      </c>
    </row>
    <row r="1305" spans="1:22">
      <c r="A1305">
        <v>26544</v>
      </c>
      <c r="B1305">
        <v>0</v>
      </c>
      <c r="C1305">
        <v>121.53700000000001</v>
      </c>
      <c r="D1305">
        <v>-56.506700000000002</v>
      </c>
      <c r="E1305">
        <v>-383.49900000000002</v>
      </c>
      <c r="F1305">
        <v>-90.830699999999993</v>
      </c>
      <c r="G1305">
        <v>28.827200000000001</v>
      </c>
      <c r="H1305">
        <v>11.8194</v>
      </c>
      <c r="I1305" t="e">
        <f>IF(AND(Tabelle13[[#This Row],[AreaPx]]&gt;0,NOT(Tabelle13[[#This Row],[AreaPx]]="inf")),Tabelle13[[#This Row],[AreaPx]], NA())</f>
        <v>#N/A</v>
      </c>
      <c r="J1305">
        <v>0</v>
      </c>
      <c r="K1305">
        <v>0</v>
      </c>
      <c r="L1305">
        <v>0</v>
      </c>
      <c r="M1305">
        <v>20.2013</v>
      </c>
      <c r="N1305">
        <v>0</v>
      </c>
      <c r="O1305">
        <f>Tabelle13[[#This Row],[Roll]]-+Tabelle13[[#This Row],[Pitch]]</f>
        <v>-17.007800000000003</v>
      </c>
      <c r="P1305">
        <f>SQRT(Tabelle13[[#This Row],[X]]^2 + Tabelle13[[#This Row],[Y]]^2 +Tabelle13[[#This Row],[Z]]^2)</f>
        <v>406.24590153611399</v>
      </c>
      <c r="Q1305">
        <v>-249.52</v>
      </c>
      <c r="R1305">
        <v>19.236499999999999</v>
      </c>
      <c r="S1305">
        <v>-153.66900000000001</v>
      </c>
      <c r="T1305">
        <v>89.169300000000007</v>
      </c>
      <c r="U1305">
        <v>-28.827200000000001</v>
      </c>
      <c r="V1305">
        <v>-11.8194</v>
      </c>
    </row>
    <row r="1306" spans="1:22">
      <c r="A1306">
        <v>26571</v>
      </c>
      <c r="B1306">
        <v>0</v>
      </c>
      <c r="C1306">
        <v>121.53700000000001</v>
      </c>
      <c r="D1306">
        <v>-56.506700000000002</v>
      </c>
      <c r="E1306">
        <v>-383.49900000000002</v>
      </c>
      <c r="F1306">
        <v>-90.830699999999993</v>
      </c>
      <c r="G1306">
        <v>28.827200000000001</v>
      </c>
      <c r="H1306">
        <v>11.8194</v>
      </c>
      <c r="I1306" t="e">
        <f>IF(AND(Tabelle13[[#This Row],[AreaPx]]&gt;0,NOT(Tabelle13[[#This Row],[AreaPx]]="inf")),Tabelle13[[#This Row],[AreaPx]], NA())</f>
        <v>#N/A</v>
      </c>
      <c r="J1306">
        <v>0</v>
      </c>
      <c r="K1306">
        <v>0</v>
      </c>
      <c r="L1306">
        <v>0</v>
      </c>
      <c r="M1306">
        <v>20.2013</v>
      </c>
      <c r="N1306">
        <v>0</v>
      </c>
      <c r="O1306">
        <f>Tabelle13[[#This Row],[Roll]]-+Tabelle13[[#This Row],[Pitch]]</f>
        <v>-17.007800000000003</v>
      </c>
      <c r="P1306">
        <f>SQRT(Tabelle13[[#This Row],[X]]^2 + Tabelle13[[#This Row],[Y]]^2 +Tabelle13[[#This Row],[Z]]^2)</f>
        <v>406.24590153611399</v>
      </c>
      <c r="Q1306">
        <v>-249.52</v>
      </c>
      <c r="R1306">
        <v>19.236499999999999</v>
      </c>
      <c r="S1306">
        <v>-153.66900000000001</v>
      </c>
      <c r="T1306">
        <v>89.169300000000007</v>
      </c>
      <c r="U1306">
        <v>-28.827200000000001</v>
      </c>
      <c r="V1306">
        <v>-11.8194</v>
      </c>
    </row>
    <row r="1307" spans="1:22">
      <c r="A1307">
        <v>26584</v>
      </c>
      <c r="B1307">
        <v>0</v>
      </c>
      <c r="C1307">
        <v>121.53700000000001</v>
      </c>
      <c r="D1307">
        <v>-56.506700000000002</v>
      </c>
      <c r="E1307">
        <v>-383.49900000000002</v>
      </c>
      <c r="F1307">
        <v>-90.830699999999993</v>
      </c>
      <c r="G1307">
        <v>28.827200000000001</v>
      </c>
      <c r="H1307">
        <v>11.8194</v>
      </c>
      <c r="I1307" t="e">
        <f>IF(AND(Tabelle13[[#This Row],[AreaPx]]&gt;0,NOT(Tabelle13[[#This Row],[AreaPx]]="inf")),Tabelle13[[#This Row],[AreaPx]], NA())</f>
        <v>#N/A</v>
      </c>
      <c r="J1307">
        <v>0</v>
      </c>
      <c r="K1307">
        <v>0</v>
      </c>
      <c r="L1307">
        <v>0</v>
      </c>
      <c r="M1307">
        <v>20.2013</v>
      </c>
      <c r="N1307">
        <v>0</v>
      </c>
      <c r="O1307">
        <f>Tabelle13[[#This Row],[Roll]]-+Tabelle13[[#This Row],[Pitch]]</f>
        <v>-17.007800000000003</v>
      </c>
      <c r="P1307">
        <f>SQRT(Tabelle13[[#This Row],[X]]^2 + Tabelle13[[#This Row],[Y]]^2 +Tabelle13[[#This Row],[Z]]^2)</f>
        <v>406.24590153611399</v>
      </c>
      <c r="Q1307">
        <v>-249.52</v>
      </c>
      <c r="R1307">
        <v>19.236499999999999</v>
      </c>
      <c r="S1307">
        <v>-153.66900000000001</v>
      </c>
      <c r="T1307">
        <v>89.169300000000007</v>
      </c>
      <c r="U1307">
        <v>-28.827200000000001</v>
      </c>
      <c r="V1307">
        <v>-11.8194</v>
      </c>
    </row>
    <row r="1308" spans="1:22">
      <c r="A1308">
        <v>26610</v>
      </c>
      <c r="B1308">
        <v>0</v>
      </c>
      <c r="C1308">
        <v>121.53700000000001</v>
      </c>
      <c r="D1308">
        <v>-56.506700000000002</v>
      </c>
      <c r="E1308">
        <v>-383.49900000000002</v>
      </c>
      <c r="F1308">
        <v>-90.830699999999993</v>
      </c>
      <c r="G1308">
        <v>28.827200000000001</v>
      </c>
      <c r="H1308">
        <v>11.8194</v>
      </c>
      <c r="I1308" t="e">
        <f>IF(AND(Tabelle13[[#This Row],[AreaPx]]&gt;0,NOT(Tabelle13[[#This Row],[AreaPx]]="inf")),Tabelle13[[#This Row],[AreaPx]], NA())</f>
        <v>#N/A</v>
      </c>
      <c r="J1308">
        <v>0</v>
      </c>
      <c r="K1308">
        <v>0</v>
      </c>
      <c r="L1308">
        <v>0</v>
      </c>
      <c r="M1308">
        <v>20.2013</v>
      </c>
      <c r="N1308">
        <v>0</v>
      </c>
      <c r="O1308">
        <f>Tabelle13[[#This Row],[Roll]]-+Tabelle13[[#This Row],[Pitch]]</f>
        <v>-17.007800000000003</v>
      </c>
      <c r="P1308">
        <f>SQRT(Tabelle13[[#This Row],[X]]^2 + Tabelle13[[#This Row],[Y]]^2 +Tabelle13[[#This Row],[Z]]^2)</f>
        <v>406.24590153611399</v>
      </c>
      <c r="Q1308">
        <v>-249.52</v>
      </c>
      <c r="R1308">
        <v>19.236499999999999</v>
      </c>
      <c r="S1308">
        <v>-153.66900000000001</v>
      </c>
      <c r="T1308">
        <v>89.169300000000007</v>
      </c>
      <c r="U1308">
        <v>-28.827200000000001</v>
      </c>
      <c r="V1308">
        <v>-11.8194</v>
      </c>
    </row>
    <row r="1309" spans="1:22">
      <c r="A1309">
        <v>26638</v>
      </c>
      <c r="B1309">
        <v>0</v>
      </c>
      <c r="C1309">
        <v>121.53700000000001</v>
      </c>
      <c r="D1309">
        <v>-56.506700000000002</v>
      </c>
      <c r="E1309">
        <v>-383.49900000000002</v>
      </c>
      <c r="F1309">
        <v>-90.830699999999993</v>
      </c>
      <c r="G1309">
        <v>28.827200000000001</v>
      </c>
      <c r="H1309">
        <v>11.8194</v>
      </c>
      <c r="I1309" t="e">
        <f>IF(AND(Tabelle13[[#This Row],[AreaPx]]&gt;0,NOT(Tabelle13[[#This Row],[AreaPx]]="inf")),Tabelle13[[#This Row],[AreaPx]], NA())</f>
        <v>#N/A</v>
      </c>
      <c r="J1309">
        <v>0</v>
      </c>
      <c r="K1309">
        <v>0</v>
      </c>
      <c r="L1309">
        <v>0</v>
      </c>
      <c r="M1309">
        <v>20.2013</v>
      </c>
      <c r="N1309">
        <v>0</v>
      </c>
      <c r="O1309">
        <f>Tabelle13[[#This Row],[Roll]]-+Tabelle13[[#This Row],[Pitch]]</f>
        <v>-17.007800000000003</v>
      </c>
      <c r="P1309">
        <f>SQRT(Tabelle13[[#This Row],[X]]^2 + Tabelle13[[#This Row],[Y]]^2 +Tabelle13[[#This Row],[Z]]^2)</f>
        <v>406.24590153611399</v>
      </c>
      <c r="Q1309">
        <v>-249.52</v>
      </c>
      <c r="R1309">
        <v>19.236499999999999</v>
      </c>
      <c r="S1309">
        <v>-153.66900000000001</v>
      </c>
      <c r="T1309">
        <v>89.169300000000007</v>
      </c>
      <c r="U1309">
        <v>-28.827200000000001</v>
      </c>
      <c r="V1309">
        <v>-11.8194</v>
      </c>
    </row>
    <row r="1310" spans="1:22">
      <c r="A1310">
        <v>26655</v>
      </c>
      <c r="B1310">
        <v>0</v>
      </c>
      <c r="C1310">
        <v>121.53700000000001</v>
      </c>
      <c r="D1310">
        <v>-56.506700000000002</v>
      </c>
      <c r="E1310">
        <v>-383.49900000000002</v>
      </c>
      <c r="F1310">
        <v>-90.830699999999993</v>
      </c>
      <c r="G1310">
        <v>28.827200000000001</v>
      </c>
      <c r="H1310">
        <v>11.8194</v>
      </c>
      <c r="I1310" t="e">
        <f>IF(AND(Tabelle13[[#This Row],[AreaPx]]&gt;0,NOT(Tabelle13[[#This Row],[AreaPx]]="inf")),Tabelle13[[#This Row],[AreaPx]], NA())</f>
        <v>#N/A</v>
      </c>
      <c r="J1310">
        <v>0</v>
      </c>
      <c r="K1310">
        <v>0</v>
      </c>
      <c r="L1310">
        <v>0</v>
      </c>
      <c r="M1310">
        <v>20.2013</v>
      </c>
      <c r="N1310">
        <v>0</v>
      </c>
      <c r="O1310">
        <f>Tabelle13[[#This Row],[Roll]]-+Tabelle13[[#This Row],[Pitch]]</f>
        <v>-17.007800000000003</v>
      </c>
      <c r="P1310">
        <f>SQRT(Tabelle13[[#This Row],[X]]^2 + Tabelle13[[#This Row],[Y]]^2 +Tabelle13[[#This Row],[Z]]^2)</f>
        <v>406.24590153611399</v>
      </c>
      <c r="Q1310">
        <v>-249.52</v>
      </c>
      <c r="R1310">
        <v>19.236499999999999</v>
      </c>
      <c r="S1310">
        <v>-153.66900000000001</v>
      </c>
      <c r="T1310">
        <v>89.169300000000007</v>
      </c>
      <c r="U1310">
        <v>-28.827200000000001</v>
      </c>
      <c r="V1310">
        <v>-11.8194</v>
      </c>
    </row>
    <row r="1311" spans="1:22">
      <c r="A1311">
        <v>26679</v>
      </c>
      <c r="B1311">
        <v>0</v>
      </c>
      <c r="C1311">
        <v>121.53700000000001</v>
      </c>
      <c r="D1311">
        <v>-56.506700000000002</v>
      </c>
      <c r="E1311">
        <v>-383.49900000000002</v>
      </c>
      <c r="F1311">
        <v>-90.830699999999993</v>
      </c>
      <c r="G1311">
        <v>28.827200000000001</v>
      </c>
      <c r="H1311">
        <v>11.8194</v>
      </c>
      <c r="I1311" t="e">
        <f>IF(AND(Tabelle13[[#This Row],[AreaPx]]&gt;0,NOT(Tabelle13[[#This Row],[AreaPx]]="inf")),Tabelle13[[#This Row],[AreaPx]], NA())</f>
        <v>#N/A</v>
      </c>
      <c r="J1311">
        <v>0</v>
      </c>
      <c r="K1311">
        <v>0</v>
      </c>
      <c r="L1311">
        <v>0</v>
      </c>
      <c r="M1311">
        <v>20.2013</v>
      </c>
      <c r="N1311">
        <v>0</v>
      </c>
      <c r="O1311">
        <f>Tabelle13[[#This Row],[Roll]]-+Tabelle13[[#This Row],[Pitch]]</f>
        <v>-17.007800000000003</v>
      </c>
      <c r="P1311">
        <f>SQRT(Tabelle13[[#This Row],[X]]^2 + Tabelle13[[#This Row],[Y]]^2 +Tabelle13[[#This Row],[Z]]^2)</f>
        <v>406.24590153611399</v>
      </c>
      <c r="Q1311">
        <v>-249.52</v>
      </c>
      <c r="R1311">
        <v>19.236499999999999</v>
      </c>
      <c r="S1311">
        <v>-153.66900000000001</v>
      </c>
      <c r="T1311">
        <v>89.169300000000007</v>
      </c>
      <c r="U1311">
        <v>-28.827200000000001</v>
      </c>
      <c r="V1311">
        <v>-11.8194</v>
      </c>
    </row>
    <row r="1312" spans="1:22">
      <c r="A1312">
        <v>26702</v>
      </c>
      <c r="B1312">
        <v>0</v>
      </c>
      <c r="C1312">
        <v>121.53700000000001</v>
      </c>
      <c r="D1312">
        <v>-56.506700000000002</v>
      </c>
      <c r="E1312">
        <v>-383.49900000000002</v>
      </c>
      <c r="F1312">
        <v>-90.830699999999993</v>
      </c>
      <c r="G1312">
        <v>28.827200000000001</v>
      </c>
      <c r="H1312">
        <v>11.8194</v>
      </c>
      <c r="I1312" t="e">
        <f>IF(AND(Tabelle13[[#This Row],[AreaPx]]&gt;0,NOT(Tabelle13[[#This Row],[AreaPx]]="inf")),Tabelle13[[#This Row],[AreaPx]], NA())</f>
        <v>#N/A</v>
      </c>
      <c r="J1312">
        <v>0</v>
      </c>
      <c r="K1312">
        <v>0</v>
      </c>
      <c r="L1312">
        <v>0</v>
      </c>
      <c r="M1312">
        <v>20.2013</v>
      </c>
      <c r="N1312">
        <v>0</v>
      </c>
      <c r="O1312">
        <f>Tabelle13[[#This Row],[Roll]]-+Tabelle13[[#This Row],[Pitch]]</f>
        <v>-17.007800000000003</v>
      </c>
      <c r="P1312">
        <f>SQRT(Tabelle13[[#This Row],[X]]^2 + Tabelle13[[#This Row],[Y]]^2 +Tabelle13[[#This Row],[Z]]^2)</f>
        <v>406.24590153611399</v>
      </c>
      <c r="Q1312">
        <v>-249.52</v>
      </c>
      <c r="R1312">
        <v>19.236499999999999</v>
      </c>
      <c r="S1312">
        <v>-153.66900000000001</v>
      </c>
      <c r="T1312">
        <v>89.169300000000007</v>
      </c>
      <c r="U1312">
        <v>-28.827200000000001</v>
      </c>
      <c r="V1312">
        <v>-11.8194</v>
      </c>
    </row>
    <row r="1313" spans="1:22">
      <c r="A1313">
        <v>26714</v>
      </c>
      <c r="B1313">
        <v>0</v>
      </c>
      <c r="C1313">
        <v>121.53700000000001</v>
      </c>
      <c r="D1313">
        <v>-56.506700000000002</v>
      </c>
      <c r="E1313">
        <v>-383.49900000000002</v>
      </c>
      <c r="F1313">
        <v>-90.830699999999993</v>
      </c>
      <c r="G1313">
        <v>28.827200000000001</v>
      </c>
      <c r="H1313">
        <v>11.8194</v>
      </c>
      <c r="I1313" t="e">
        <f>IF(AND(Tabelle13[[#This Row],[AreaPx]]&gt;0,NOT(Tabelle13[[#This Row],[AreaPx]]="inf")),Tabelle13[[#This Row],[AreaPx]], NA())</f>
        <v>#N/A</v>
      </c>
      <c r="J1313">
        <v>0</v>
      </c>
      <c r="K1313">
        <v>0</v>
      </c>
      <c r="L1313">
        <v>0</v>
      </c>
      <c r="M1313">
        <v>20.2013</v>
      </c>
      <c r="N1313">
        <v>0</v>
      </c>
      <c r="O1313">
        <f>Tabelle13[[#This Row],[Roll]]-+Tabelle13[[#This Row],[Pitch]]</f>
        <v>-17.007800000000003</v>
      </c>
      <c r="P1313">
        <f>SQRT(Tabelle13[[#This Row],[X]]^2 + Tabelle13[[#This Row],[Y]]^2 +Tabelle13[[#This Row],[Z]]^2)</f>
        <v>406.24590153611399</v>
      </c>
      <c r="Q1313">
        <v>-249.52</v>
      </c>
      <c r="R1313">
        <v>19.236499999999999</v>
      </c>
      <c r="S1313">
        <v>-153.66900000000001</v>
      </c>
      <c r="T1313">
        <v>89.169300000000007</v>
      </c>
      <c r="U1313">
        <v>-28.827200000000001</v>
      </c>
      <c r="V1313">
        <v>-11.8194</v>
      </c>
    </row>
    <row r="1314" spans="1:22">
      <c r="A1314">
        <v>26740</v>
      </c>
      <c r="B1314">
        <v>0</v>
      </c>
      <c r="C1314">
        <v>121.53700000000001</v>
      </c>
      <c r="D1314">
        <v>-56.506700000000002</v>
      </c>
      <c r="E1314">
        <v>-383.49900000000002</v>
      </c>
      <c r="F1314">
        <v>-90.830699999999993</v>
      </c>
      <c r="G1314">
        <v>28.827200000000001</v>
      </c>
      <c r="H1314">
        <v>11.8194</v>
      </c>
      <c r="I1314" t="e">
        <f>IF(AND(Tabelle13[[#This Row],[AreaPx]]&gt;0,NOT(Tabelle13[[#This Row],[AreaPx]]="inf")),Tabelle13[[#This Row],[AreaPx]], NA())</f>
        <v>#N/A</v>
      </c>
      <c r="J1314">
        <v>0</v>
      </c>
      <c r="K1314">
        <v>0</v>
      </c>
      <c r="L1314">
        <v>0</v>
      </c>
      <c r="M1314">
        <v>20.2013</v>
      </c>
      <c r="N1314">
        <v>0</v>
      </c>
      <c r="O1314">
        <f>Tabelle13[[#This Row],[Roll]]-+Tabelle13[[#This Row],[Pitch]]</f>
        <v>-17.007800000000003</v>
      </c>
      <c r="P1314">
        <f>SQRT(Tabelle13[[#This Row],[X]]^2 + Tabelle13[[#This Row],[Y]]^2 +Tabelle13[[#This Row],[Z]]^2)</f>
        <v>406.24590153611399</v>
      </c>
      <c r="Q1314">
        <v>-249.52</v>
      </c>
      <c r="R1314">
        <v>19.236499999999999</v>
      </c>
      <c r="S1314">
        <v>-153.66900000000001</v>
      </c>
      <c r="T1314">
        <v>89.169300000000007</v>
      </c>
      <c r="U1314">
        <v>-28.827200000000001</v>
      </c>
      <c r="V1314">
        <v>-11.8194</v>
      </c>
    </row>
    <row r="1315" spans="1:22">
      <c r="A1315">
        <v>26766</v>
      </c>
      <c r="B1315">
        <v>0</v>
      </c>
      <c r="C1315">
        <v>121.53700000000001</v>
      </c>
      <c r="D1315">
        <v>-56.506700000000002</v>
      </c>
      <c r="E1315">
        <v>-383.49900000000002</v>
      </c>
      <c r="F1315">
        <v>-90.830699999999993</v>
      </c>
      <c r="G1315">
        <v>28.827200000000001</v>
      </c>
      <c r="H1315">
        <v>11.8194</v>
      </c>
      <c r="I1315" t="e">
        <f>IF(AND(Tabelle13[[#This Row],[AreaPx]]&gt;0,NOT(Tabelle13[[#This Row],[AreaPx]]="inf")),Tabelle13[[#This Row],[AreaPx]], NA())</f>
        <v>#N/A</v>
      </c>
      <c r="J1315">
        <v>0</v>
      </c>
      <c r="K1315">
        <v>0</v>
      </c>
      <c r="L1315">
        <v>0</v>
      </c>
      <c r="M1315">
        <v>20.2013</v>
      </c>
      <c r="N1315">
        <v>0</v>
      </c>
      <c r="O1315">
        <f>Tabelle13[[#This Row],[Roll]]-+Tabelle13[[#This Row],[Pitch]]</f>
        <v>-17.007800000000003</v>
      </c>
      <c r="P1315">
        <f>SQRT(Tabelle13[[#This Row],[X]]^2 + Tabelle13[[#This Row],[Y]]^2 +Tabelle13[[#This Row],[Z]]^2)</f>
        <v>406.24590153611399</v>
      </c>
      <c r="Q1315">
        <v>-249.52</v>
      </c>
      <c r="R1315">
        <v>19.236499999999999</v>
      </c>
      <c r="S1315">
        <v>-153.66900000000001</v>
      </c>
      <c r="T1315">
        <v>89.169300000000007</v>
      </c>
      <c r="U1315">
        <v>-28.827200000000001</v>
      </c>
      <c r="V1315">
        <v>-11.8194</v>
      </c>
    </row>
    <row r="1316" spans="1:22">
      <c r="A1316">
        <v>26781</v>
      </c>
      <c r="B1316">
        <v>0</v>
      </c>
      <c r="C1316">
        <v>121.53700000000001</v>
      </c>
      <c r="D1316">
        <v>-56.506700000000002</v>
      </c>
      <c r="E1316">
        <v>-383.49900000000002</v>
      </c>
      <c r="F1316">
        <v>-90.830699999999993</v>
      </c>
      <c r="G1316">
        <v>28.827200000000001</v>
      </c>
      <c r="H1316">
        <v>11.8194</v>
      </c>
      <c r="I1316" t="e">
        <f>IF(AND(Tabelle13[[#This Row],[AreaPx]]&gt;0,NOT(Tabelle13[[#This Row],[AreaPx]]="inf")),Tabelle13[[#This Row],[AreaPx]], NA())</f>
        <v>#N/A</v>
      </c>
      <c r="J1316">
        <v>0</v>
      </c>
      <c r="K1316">
        <v>0</v>
      </c>
      <c r="L1316">
        <v>0</v>
      </c>
      <c r="M1316">
        <v>20.2013</v>
      </c>
      <c r="N1316">
        <v>0</v>
      </c>
      <c r="O1316">
        <f>Tabelle13[[#This Row],[Roll]]-+Tabelle13[[#This Row],[Pitch]]</f>
        <v>-17.007800000000003</v>
      </c>
      <c r="P1316">
        <f>SQRT(Tabelle13[[#This Row],[X]]^2 + Tabelle13[[#This Row],[Y]]^2 +Tabelle13[[#This Row],[Z]]^2)</f>
        <v>406.24590153611399</v>
      </c>
      <c r="Q1316">
        <v>-249.52</v>
      </c>
      <c r="R1316">
        <v>19.236499999999999</v>
      </c>
      <c r="S1316">
        <v>-153.66900000000001</v>
      </c>
      <c r="T1316">
        <v>89.169300000000007</v>
      </c>
      <c r="U1316">
        <v>-28.827200000000001</v>
      </c>
      <c r="V1316">
        <v>-11.8194</v>
      </c>
    </row>
    <row r="1317" spans="1:22">
      <c r="A1317">
        <v>26803</v>
      </c>
      <c r="B1317">
        <v>0</v>
      </c>
      <c r="C1317">
        <v>121.53700000000001</v>
      </c>
      <c r="D1317">
        <v>-56.506700000000002</v>
      </c>
      <c r="E1317">
        <v>-383.49900000000002</v>
      </c>
      <c r="F1317">
        <v>-90.830699999999993</v>
      </c>
      <c r="G1317">
        <v>28.827200000000001</v>
      </c>
      <c r="H1317">
        <v>11.8194</v>
      </c>
      <c r="I1317" t="e">
        <f>IF(AND(Tabelle13[[#This Row],[AreaPx]]&gt;0,NOT(Tabelle13[[#This Row],[AreaPx]]="inf")),Tabelle13[[#This Row],[AreaPx]], NA())</f>
        <v>#N/A</v>
      </c>
      <c r="J1317">
        <v>0</v>
      </c>
      <c r="K1317">
        <v>0</v>
      </c>
      <c r="L1317">
        <v>0</v>
      </c>
      <c r="M1317">
        <v>20.2013</v>
      </c>
      <c r="N1317">
        <v>0</v>
      </c>
      <c r="O1317">
        <f>Tabelle13[[#This Row],[Roll]]-+Tabelle13[[#This Row],[Pitch]]</f>
        <v>-17.007800000000003</v>
      </c>
      <c r="P1317">
        <f>SQRT(Tabelle13[[#This Row],[X]]^2 + Tabelle13[[#This Row],[Y]]^2 +Tabelle13[[#This Row],[Z]]^2)</f>
        <v>406.24590153611399</v>
      </c>
      <c r="Q1317">
        <v>-249.52</v>
      </c>
      <c r="R1317">
        <v>19.236499999999999</v>
      </c>
      <c r="S1317">
        <v>-153.66900000000001</v>
      </c>
      <c r="T1317">
        <v>89.169300000000007</v>
      </c>
      <c r="U1317">
        <v>-28.827200000000001</v>
      </c>
      <c r="V1317">
        <v>-11.8194</v>
      </c>
    </row>
    <row r="1318" spans="1:22">
      <c r="A1318">
        <v>26818</v>
      </c>
      <c r="B1318">
        <v>0</v>
      </c>
      <c r="C1318">
        <v>121.53700000000001</v>
      </c>
      <c r="D1318">
        <v>-56.506700000000002</v>
      </c>
      <c r="E1318">
        <v>-383.49900000000002</v>
      </c>
      <c r="F1318">
        <v>-90.830699999999993</v>
      </c>
      <c r="G1318">
        <v>28.827200000000001</v>
      </c>
      <c r="H1318">
        <v>11.8194</v>
      </c>
      <c r="I1318" t="e">
        <f>IF(AND(Tabelle13[[#This Row],[AreaPx]]&gt;0,NOT(Tabelle13[[#This Row],[AreaPx]]="inf")),Tabelle13[[#This Row],[AreaPx]], NA())</f>
        <v>#N/A</v>
      </c>
      <c r="J1318">
        <v>0</v>
      </c>
      <c r="K1318">
        <v>0</v>
      </c>
      <c r="L1318">
        <v>0</v>
      </c>
      <c r="M1318">
        <v>20.2013</v>
      </c>
      <c r="N1318">
        <v>0</v>
      </c>
      <c r="O1318">
        <f>Tabelle13[[#This Row],[Roll]]-+Tabelle13[[#This Row],[Pitch]]</f>
        <v>-17.007800000000003</v>
      </c>
      <c r="P1318">
        <f>SQRT(Tabelle13[[#This Row],[X]]^2 + Tabelle13[[#This Row],[Y]]^2 +Tabelle13[[#This Row],[Z]]^2)</f>
        <v>406.24590153611399</v>
      </c>
      <c r="Q1318">
        <v>-249.52</v>
      </c>
      <c r="R1318">
        <v>19.236499999999999</v>
      </c>
      <c r="S1318">
        <v>-153.66900000000001</v>
      </c>
      <c r="T1318">
        <v>89.169300000000007</v>
      </c>
      <c r="U1318">
        <v>-28.827200000000001</v>
      </c>
      <c r="V1318">
        <v>-11.8194</v>
      </c>
    </row>
    <row r="1319" spans="1:22">
      <c r="A1319">
        <v>26839</v>
      </c>
      <c r="B1319">
        <v>0</v>
      </c>
      <c r="C1319">
        <v>121.53700000000001</v>
      </c>
      <c r="D1319">
        <v>-56.506700000000002</v>
      </c>
      <c r="E1319">
        <v>-383.49900000000002</v>
      </c>
      <c r="F1319">
        <v>-90.830699999999993</v>
      </c>
      <c r="G1319">
        <v>28.827200000000001</v>
      </c>
      <c r="H1319">
        <v>11.8194</v>
      </c>
      <c r="I1319" t="e">
        <f>IF(AND(Tabelle13[[#This Row],[AreaPx]]&gt;0,NOT(Tabelle13[[#This Row],[AreaPx]]="inf")),Tabelle13[[#This Row],[AreaPx]], NA())</f>
        <v>#N/A</v>
      </c>
      <c r="J1319">
        <v>0</v>
      </c>
      <c r="K1319">
        <v>0</v>
      </c>
      <c r="L1319">
        <v>0</v>
      </c>
      <c r="M1319">
        <v>20.2013</v>
      </c>
      <c r="N1319">
        <v>0</v>
      </c>
      <c r="O1319">
        <f>Tabelle13[[#This Row],[Roll]]-+Tabelle13[[#This Row],[Pitch]]</f>
        <v>-17.007800000000003</v>
      </c>
      <c r="P1319">
        <f>SQRT(Tabelle13[[#This Row],[X]]^2 + Tabelle13[[#This Row],[Y]]^2 +Tabelle13[[#This Row],[Z]]^2)</f>
        <v>406.24590153611399</v>
      </c>
      <c r="Q1319">
        <v>-249.52</v>
      </c>
      <c r="R1319">
        <v>19.236499999999999</v>
      </c>
      <c r="S1319">
        <v>-153.66900000000001</v>
      </c>
      <c r="T1319">
        <v>89.169300000000007</v>
      </c>
      <c r="U1319">
        <v>-28.827200000000001</v>
      </c>
      <c r="V1319">
        <v>-11.8194</v>
      </c>
    </row>
    <row r="1320" spans="1:22">
      <c r="A1320">
        <v>26859</v>
      </c>
      <c r="B1320">
        <v>0</v>
      </c>
      <c r="C1320">
        <v>121.53700000000001</v>
      </c>
      <c r="D1320">
        <v>-56.506700000000002</v>
      </c>
      <c r="E1320">
        <v>-383.49900000000002</v>
      </c>
      <c r="F1320">
        <v>-90.830699999999993</v>
      </c>
      <c r="G1320">
        <v>28.827200000000001</v>
      </c>
      <c r="H1320">
        <v>11.8194</v>
      </c>
      <c r="I1320" t="e">
        <f>IF(AND(Tabelle13[[#This Row],[AreaPx]]&gt;0,NOT(Tabelle13[[#This Row],[AreaPx]]="inf")),Tabelle13[[#This Row],[AreaPx]], NA())</f>
        <v>#N/A</v>
      </c>
      <c r="J1320">
        <v>0</v>
      </c>
      <c r="K1320">
        <v>0</v>
      </c>
      <c r="L1320">
        <v>0</v>
      </c>
      <c r="M1320">
        <v>20.2013</v>
      </c>
      <c r="N1320">
        <v>0</v>
      </c>
      <c r="O1320">
        <f>Tabelle13[[#This Row],[Roll]]-+Tabelle13[[#This Row],[Pitch]]</f>
        <v>-17.007800000000003</v>
      </c>
      <c r="P1320">
        <f>SQRT(Tabelle13[[#This Row],[X]]^2 + Tabelle13[[#This Row],[Y]]^2 +Tabelle13[[#This Row],[Z]]^2)</f>
        <v>406.24590153611399</v>
      </c>
      <c r="Q1320">
        <v>-249.52</v>
      </c>
      <c r="R1320">
        <v>19.236499999999999</v>
      </c>
      <c r="S1320">
        <v>-153.66900000000001</v>
      </c>
      <c r="T1320">
        <v>89.169300000000007</v>
      </c>
      <c r="U1320">
        <v>-28.827200000000001</v>
      </c>
      <c r="V1320">
        <v>-11.8194</v>
      </c>
    </row>
    <row r="1321" spans="1:22">
      <c r="A1321">
        <v>26869</v>
      </c>
      <c r="B1321">
        <v>0</v>
      </c>
      <c r="C1321">
        <v>121.53700000000001</v>
      </c>
      <c r="D1321">
        <v>-56.506700000000002</v>
      </c>
      <c r="E1321">
        <v>-383.49900000000002</v>
      </c>
      <c r="F1321">
        <v>-90.830699999999993</v>
      </c>
      <c r="G1321">
        <v>28.827200000000001</v>
      </c>
      <c r="H1321">
        <v>11.8194</v>
      </c>
      <c r="I1321" t="e">
        <f>IF(AND(Tabelle13[[#This Row],[AreaPx]]&gt;0,NOT(Tabelle13[[#This Row],[AreaPx]]="inf")),Tabelle13[[#This Row],[AreaPx]], NA())</f>
        <v>#N/A</v>
      </c>
      <c r="J1321">
        <v>0</v>
      </c>
      <c r="K1321">
        <v>0</v>
      </c>
      <c r="L1321">
        <v>0</v>
      </c>
      <c r="M1321">
        <v>20.2013</v>
      </c>
      <c r="N1321">
        <v>0</v>
      </c>
      <c r="O1321">
        <f>Tabelle13[[#This Row],[Roll]]-+Tabelle13[[#This Row],[Pitch]]</f>
        <v>-17.007800000000003</v>
      </c>
      <c r="P1321">
        <f>SQRT(Tabelle13[[#This Row],[X]]^2 + Tabelle13[[#This Row],[Y]]^2 +Tabelle13[[#This Row],[Z]]^2)</f>
        <v>406.24590153611399</v>
      </c>
      <c r="Q1321">
        <v>-249.52</v>
      </c>
      <c r="R1321">
        <v>19.236499999999999</v>
      </c>
      <c r="S1321">
        <v>-153.66900000000001</v>
      </c>
      <c r="T1321">
        <v>89.169300000000007</v>
      </c>
      <c r="U1321">
        <v>-28.827200000000001</v>
      </c>
      <c r="V1321">
        <v>-11.8194</v>
      </c>
    </row>
    <row r="1322" spans="1:22">
      <c r="A1322">
        <v>26878</v>
      </c>
      <c r="B1322">
        <v>0</v>
      </c>
      <c r="C1322">
        <v>121.53700000000001</v>
      </c>
      <c r="D1322">
        <v>-56.506700000000002</v>
      </c>
      <c r="E1322">
        <v>-383.49900000000002</v>
      </c>
      <c r="F1322">
        <v>-90.830699999999993</v>
      </c>
      <c r="G1322">
        <v>28.827200000000001</v>
      </c>
      <c r="H1322">
        <v>11.8194</v>
      </c>
      <c r="I1322" t="e">
        <f>IF(AND(Tabelle13[[#This Row],[AreaPx]]&gt;0,NOT(Tabelle13[[#This Row],[AreaPx]]="inf")),Tabelle13[[#This Row],[AreaPx]], NA())</f>
        <v>#N/A</v>
      </c>
      <c r="J1322">
        <v>0</v>
      </c>
      <c r="K1322">
        <v>0</v>
      </c>
      <c r="L1322">
        <v>0</v>
      </c>
      <c r="M1322">
        <v>20.2013</v>
      </c>
      <c r="N1322">
        <v>0</v>
      </c>
      <c r="O1322">
        <f>Tabelle13[[#This Row],[Roll]]-+Tabelle13[[#This Row],[Pitch]]</f>
        <v>-17.007800000000003</v>
      </c>
      <c r="P1322">
        <f>SQRT(Tabelle13[[#This Row],[X]]^2 + Tabelle13[[#This Row],[Y]]^2 +Tabelle13[[#This Row],[Z]]^2)</f>
        <v>406.24590153611399</v>
      </c>
      <c r="Q1322">
        <v>-249.52</v>
      </c>
      <c r="R1322">
        <v>19.236499999999999</v>
      </c>
      <c r="S1322">
        <v>-153.66900000000001</v>
      </c>
      <c r="T1322">
        <v>89.169300000000007</v>
      </c>
      <c r="U1322">
        <v>-28.827200000000001</v>
      </c>
      <c r="V1322">
        <v>-11.8194</v>
      </c>
    </row>
    <row r="1323" spans="1:22">
      <c r="A1323">
        <v>26905</v>
      </c>
      <c r="B1323">
        <v>0</v>
      </c>
      <c r="C1323">
        <v>121.53700000000001</v>
      </c>
      <c r="D1323">
        <v>-56.506700000000002</v>
      </c>
      <c r="E1323">
        <v>-383.49900000000002</v>
      </c>
      <c r="F1323">
        <v>-90.830699999999993</v>
      </c>
      <c r="G1323">
        <v>28.827200000000001</v>
      </c>
      <c r="H1323">
        <v>11.8194</v>
      </c>
      <c r="I1323" t="e">
        <f>IF(AND(Tabelle13[[#This Row],[AreaPx]]&gt;0,NOT(Tabelle13[[#This Row],[AreaPx]]="inf")),Tabelle13[[#This Row],[AreaPx]], NA())</f>
        <v>#N/A</v>
      </c>
      <c r="J1323">
        <v>0</v>
      </c>
      <c r="K1323">
        <v>0</v>
      </c>
      <c r="L1323">
        <v>0</v>
      </c>
      <c r="M1323">
        <v>20.2013</v>
      </c>
      <c r="N1323">
        <v>0</v>
      </c>
      <c r="O1323">
        <f>Tabelle13[[#This Row],[Roll]]-+Tabelle13[[#This Row],[Pitch]]</f>
        <v>-17.007800000000003</v>
      </c>
      <c r="P1323">
        <f>SQRT(Tabelle13[[#This Row],[X]]^2 + Tabelle13[[#This Row],[Y]]^2 +Tabelle13[[#This Row],[Z]]^2)</f>
        <v>406.24590153611399</v>
      </c>
      <c r="Q1323">
        <v>-249.52</v>
      </c>
      <c r="R1323">
        <v>19.236499999999999</v>
      </c>
      <c r="S1323">
        <v>-153.66900000000001</v>
      </c>
      <c r="T1323">
        <v>89.169300000000007</v>
      </c>
      <c r="U1323">
        <v>-28.827200000000001</v>
      </c>
      <c r="V1323">
        <v>-11.8194</v>
      </c>
    </row>
    <row r="1324" spans="1:22">
      <c r="A1324">
        <v>26917</v>
      </c>
      <c r="B1324">
        <v>0</v>
      </c>
      <c r="C1324">
        <v>121.53700000000001</v>
      </c>
      <c r="D1324">
        <v>-56.506700000000002</v>
      </c>
      <c r="E1324">
        <v>-383.49900000000002</v>
      </c>
      <c r="F1324">
        <v>-90.830699999999993</v>
      </c>
      <c r="G1324">
        <v>28.827200000000001</v>
      </c>
      <c r="H1324">
        <v>11.8194</v>
      </c>
      <c r="I1324" t="e">
        <f>IF(AND(Tabelle13[[#This Row],[AreaPx]]&gt;0,NOT(Tabelle13[[#This Row],[AreaPx]]="inf")),Tabelle13[[#This Row],[AreaPx]], NA())</f>
        <v>#N/A</v>
      </c>
      <c r="J1324">
        <v>0</v>
      </c>
      <c r="K1324">
        <v>0</v>
      </c>
      <c r="L1324">
        <v>0</v>
      </c>
      <c r="M1324">
        <v>20.2013</v>
      </c>
      <c r="N1324">
        <v>0</v>
      </c>
      <c r="O1324">
        <f>Tabelle13[[#This Row],[Roll]]-+Tabelle13[[#This Row],[Pitch]]</f>
        <v>-17.007800000000003</v>
      </c>
      <c r="P1324">
        <f>SQRT(Tabelle13[[#This Row],[X]]^2 + Tabelle13[[#This Row],[Y]]^2 +Tabelle13[[#This Row],[Z]]^2)</f>
        <v>406.24590153611399</v>
      </c>
      <c r="Q1324">
        <v>-249.52</v>
      </c>
      <c r="R1324">
        <v>19.236499999999999</v>
      </c>
      <c r="S1324">
        <v>-153.66900000000001</v>
      </c>
      <c r="T1324">
        <v>89.169300000000007</v>
      </c>
      <c r="U1324">
        <v>-28.827200000000001</v>
      </c>
      <c r="V1324">
        <v>-11.8194</v>
      </c>
    </row>
    <row r="1325" spans="1:22">
      <c r="A1325">
        <v>26941</v>
      </c>
      <c r="B1325">
        <v>0</v>
      </c>
      <c r="C1325">
        <v>121.53700000000001</v>
      </c>
      <c r="D1325">
        <v>-56.506700000000002</v>
      </c>
      <c r="E1325">
        <v>-383.49900000000002</v>
      </c>
      <c r="F1325">
        <v>-90.830699999999993</v>
      </c>
      <c r="G1325">
        <v>28.827200000000001</v>
      </c>
      <c r="H1325">
        <v>11.8194</v>
      </c>
      <c r="I1325" t="e">
        <f>IF(AND(Tabelle13[[#This Row],[AreaPx]]&gt;0,NOT(Tabelle13[[#This Row],[AreaPx]]="inf")),Tabelle13[[#This Row],[AreaPx]], NA())</f>
        <v>#N/A</v>
      </c>
      <c r="J1325">
        <v>0</v>
      </c>
      <c r="K1325">
        <v>0</v>
      </c>
      <c r="L1325">
        <v>0</v>
      </c>
      <c r="M1325">
        <v>20.2013</v>
      </c>
      <c r="N1325">
        <v>0</v>
      </c>
      <c r="O1325">
        <f>Tabelle13[[#This Row],[Roll]]-+Tabelle13[[#This Row],[Pitch]]</f>
        <v>-17.007800000000003</v>
      </c>
      <c r="P1325">
        <f>SQRT(Tabelle13[[#This Row],[X]]^2 + Tabelle13[[#This Row],[Y]]^2 +Tabelle13[[#This Row],[Z]]^2)</f>
        <v>406.24590153611399</v>
      </c>
      <c r="Q1325">
        <v>-249.52</v>
      </c>
      <c r="R1325">
        <v>19.236499999999999</v>
      </c>
      <c r="S1325">
        <v>-153.66900000000001</v>
      </c>
      <c r="T1325">
        <v>89.169300000000007</v>
      </c>
      <c r="U1325">
        <v>-28.827200000000001</v>
      </c>
      <c r="V1325">
        <v>-11.8194</v>
      </c>
    </row>
    <row r="1326" spans="1:22">
      <c r="A1326">
        <v>26968</v>
      </c>
      <c r="B1326">
        <v>0</v>
      </c>
      <c r="C1326">
        <v>121.53700000000001</v>
      </c>
      <c r="D1326">
        <v>-56.506700000000002</v>
      </c>
      <c r="E1326">
        <v>-383.49900000000002</v>
      </c>
      <c r="F1326">
        <v>-90.830699999999993</v>
      </c>
      <c r="G1326">
        <v>28.827200000000001</v>
      </c>
      <c r="H1326">
        <v>11.8194</v>
      </c>
      <c r="I1326" t="e">
        <f>IF(AND(Tabelle13[[#This Row],[AreaPx]]&gt;0,NOT(Tabelle13[[#This Row],[AreaPx]]="inf")),Tabelle13[[#This Row],[AreaPx]], NA())</f>
        <v>#N/A</v>
      </c>
      <c r="J1326">
        <v>0</v>
      </c>
      <c r="K1326">
        <v>0</v>
      </c>
      <c r="L1326">
        <v>0</v>
      </c>
      <c r="M1326">
        <v>20.2013</v>
      </c>
      <c r="N1326">
        <v>0</v>
      </c>
      <c r="O1326">
        <f>Tabelle13[[#This Row],[Roll]]-+Tabelle13[[#This Row],[Pitch]]</f>
        <v>-17.007800000000003</v>
      </c>
      <c r="P1326">
        <f>SQRT(Tabelle13[[#This Row],[X]]^2 + Tabelle13[[#This Row],[Y]]^2 +Tabelle13[[#This Row],[Z]]^2)</f>
        <v>406.24590153611399</v>
      </c>
      <c r="Q1326">
        <v>-249.52</v>
      </c>
      <c r="R1326">
        <v>19.236499999999999</v>
      </c>
      <c r="S1326">
        <v>-153.66900000000001</v>
      </c>
      <c r="T1326">
        <v>89.169300000000007</v>
      </c>
      <c r="U1326">
        <v>-28.827200000000001</v>
      </c>
      <c r="V1326">
        <v>-11.8194</v>
      </c>
    </row>
    <row r="1327" spans="1:22">
      <c r="A1327">
        <v>26984</v>
      </c>
      <c r="B1327">
        <v>0</v>
      </c>
      <c r="C1327">
        <v>121.53700000000001</v>
      </c>
      <c r="D1327">
        <v>-56.506700000000002</v>
      </c>
      <c r="E1327">
        <v>-383.49900000000002</v>
      </c>
      <c r="F1327">
        <v>-90.830699999999993</v>
      </c>
      <c r="G1327">
        <v>28.827200000000001</v>
      </c>
      <c r="H1327">
        <v>11.8194</v>
      </c>
      <c r="I1327" t="e">
        <f>IF(AND(Tabelle13[[#This Row],[AreaPx]]&gt;0,NOT(Tabelle13[[#This Row],[AreaPx]]="inf")),Tabelle13[[#This Row],[AreaPx]], NA())</f>
        <v>#N/A</v>
      </c>
      <c r="J1327">
        <v>0</v>
      </c>
      <c r="K1327">
        <v>0</v>
      </c>
      <c r="L1327">
        <v>0</v>
      </c>
      <c r="M1327">
        <v>20.2013</v>
      </c>
      <c r="N1327">
        <v>0</v>
      </c>
      <c r="O1327">
        <f>Tabelle13[[#This Row],[Roll]]-+Tabelle13[[#This Row],[Pitch]]</f>
        <v>-17.007800000000003</v>
      </c>
      <c r="P1327">
        <f>SQRT(Tabelle13[[#This Row],[X]]^2 + Tabelle13[[#This Row],[Y]]^2 +Tabelle13[[#This Row],[Z]]^2)</f>
        <v>406.24590153611399</v>
      </c>
      <c r="Q1327">
        <v>-249.52</v>
      </c>
      <c r="R1327">
        <v>19.236499999999999</v>
      </c>
      <c r="S1327">
        <v>-153.66900000000001</v>
      </c>
      <c r="T1327">
        <v>89.169300000000007</v>
      </c>
      <c r="U1327">
        <v>-28.827200000000001</v>
      </c>
      <c r="V1327">
        <v>-11.8194</v>
      </c>
    </row>
    <row r="1328" spans="1:22">
      <c r="A1328">
        <v>27008</v>
      </c>
      <c r="B1328">
        <v>0</v>
      </c>
      <c r="C1328">
        <v>121.53700000000001</v>
      </c>
      <c r="D1328">
        <v>-56.506700000000002</v>
      </c>
      <c r="E1328">
        <v>-383.49900000000002</v>
      </c>
      <c r="F1328">
        <v>-90.830699999999993</v>
      </c>
      <c r="G1328">
        <v>28.827200000000001</v>
      </c>
      <c r="H1328">
        <v>11.8194</v>
      </c>
      <c r="I1328" t="e">
        <f>IF(AND(Tabelle13[[#This Row],[AreaPx]]&gt;0,NOT(Tabelle13[[#This Row],[AreaPx]]="inf")),Tabelle13[[#This Row],[AreaPx]], NA())</f>
        <v>#N/A</v>
      </c>
      <c r="J1328">
        <v>0</v>
      </c>
      <c r="K1328">
        <v>0</v>
      </c>
      <c r="L1328">
        <v>0</v>
      </c>
      <c r="M1328">
        <v>20.2013</v>
      </c>
      <c r="N1328">
        <v>0</v>
      </c>
      <c r="O1328">
        <f>Tabelle13[[#This Row],[Roll]]-+Tabelle13[[#This Row],[Pitch]]</f>
        <v>-17.007800000000003</v>
      </c>
      <c r="P1328">
        <f>SQRT(Tabelle13[[#This Row],[X]]^2 + Tabelle13[[#This Row],[Y]]^2 +Tabelle13[[#This Row],[Z]]^2)</f>
        <v>406.24590153611399</v>
      </c>
      <c r="Q1328">
        <v>-249.52</v>
      </c>
      <c r="R1328">
        <v>19.236499999999999</v>
      </c>
      <c r="S1328">
        <v>-153.66900000000001</v>
      </c>
      <c r="T1328">
        <v>89.169300000000007</v>
      </c>
      <c r="U1328">
        <v>-28.827200000000001</v>
      </c>
      <c r="V1328">
        <v>-11.8194</v>
      </c>
    </row>
    <row r="1329" spans="1:22">
      <c r="A1329">
        <v>27036</v>
      </c>
      <c r="B1329">
        <v>0</v>
      </c>
      <c r="C1329">
        <v>121.53700000000001</v>
      </c>
      <c r="D1329">
        <v>-56.506700000000002</v>
      </c>
      <c r="E1329">
        <v>-383.49900000000002</v>
      </c>
      <c r="F1329">
        <v>-90.830699999999993</v>
      </c>
      <c r="G1329">
        <v>28.827200000000001</v>
      </c>
      <c r="H1329">
        <v>11.8194</v>
      </c>
      <c r="I1329" t="e">
        <f>IF(AND(Tabelle13[[#This Row],[AreaPx]]&gt;0,NOT(Tabelle13[[#This Row],[AreaPx]]="inf")),Tabelle13[[#This Row],[AreaPx]], NA())</f>
        <v>#N/A</v>
      </c>
      <c r="J1329">
        <v>0</v>
      </c>
      <c r="K1329">
        <v>0</v>
      </c>
      <c r="L1329">
        <v>0</v>
      </c>
      <c r="M1329">
        <v>20.2013</v>
      </c>
      <c r="N1329">
        <v>0</v>
      </c>
      <c r="O1329">
        <f>Tabelle13[[#This Row],[Roll]]-+Tabelle13[[#This Row],[Pitch]]</f>
        <v>-17.007800000000003</v>
      </c>
      <c r="P1329">
        <f>SQRT(Tabelle13[[#This Row],[X]]^2 + Tabelle13[[#This Row],[Y]]^2 +Tabelle13[[#This Row],[Z]]^2)</f>
        <v>406.24590153611399</v>
      </c>
      <c r="Q1329">
        <v>-249.52</v>
      </c>
      <c r="R1329">
        <v>19.236499999999999</v>
      </c>
      <c r="S1329">
        <v>-153.66900000000001</v>
      </c>
      <c r="T1329">
        <v>89.169300000000007</v>
      </c>
      <c r="U1329">
        <v>-28.827200000000001</v>
      </c>
      <c r="V1329">
        <v>-11.8194</v>
      </c>
    </row>
    <row r="1330" spans="1:22">
      <c r="A1330">
        <v>27053</v>
      </c>
      <c r="B1330">
        <v>0</v>
      </c>
      <c r="C1330">
        <v>121.53700000000001</v>
      </c>
      <c r="D1330">
        <v>-56.506700000000002</v>
      </c>
      <c r="E1330">
        <v>-383.49900000000002</v>
      </c>
      <c r="F1330">
        <v>-90.830699999999993</v>
      </c>
      <c r="G1330">
        <v>28.827200000000001</v>
      </c>
      <c r="H1330">
        <v>11.8194</v>
      </c>
      <c r="I1330" t="e">
        <f>IF(AND(Tabelle13[[#This Row],[AreaPx]]&gt;0,NOT(Tabelle13[[#This Row],[AreaPx]]="inf")),Tabelle13[[#This Row],[AreaPx]], NA())</f>
        <v>#N/A</v>
      </c>
      <c r="J1330">
        <v>0</v>
      </c>
      <c r="K1330">
        <v>0</v>
      </c>
      <c r="L1330">
        <v>0</v>
      </c>
      <c r="M1330">
        <v>20.2013</v>
      </c>
      <c r="N1330">
        <v>0</v>
      </c>
      <c r="O1330">
        <f>Tabelle13[[#This Row],[Roll]]-+Tabelle13[[#This Row],[Pitch]]</f>
        <v>-17.007800000000003</v>
      </c>
      <c r="P1330">
        <f>SQRT(Tabelle13[[#This Row],[X]]^2 + Tabelle13[[#This Row],[Y]]^2 +Tabelle13[[#This Row],[Z]]^2)</f>
        <v>406.24590153611399</v>
      </c>
      <c r="Q1330">
        <v>-249.52</v>
      </c>
      <c r="R1330">
        <v>19.236499999999999</v>
      </c>
      <c r="S1330">
        <v>-153.66900000000001</v>
      </c>
      <c r="T1330">
        <v>89.169300000000007</v>
      </c>
      <c r="U1330">
        <v>-28.827200000000001</v>
      </c>
      <c r="V1330">
        <v>-11.8194</v>
      </c>
    </row>
    <row r="1331" spans="1:22">
      <c r="A1331">
        <v>27076</v>
      </c>
      <c r="B1331">
        <v>0</v>
      </c>
      <c r="C1331">
        <v>121.53700000000001</v>
      </c>
      <c r="D1331">
        <v>-56.506700000000002</v>
      </c>
      <c r="E1331">
        <v>-383.49900000000002</v>
      </c>
      <c r="F1331">
        <v>-90.830699999999993</v>
      </c>
      <c r="G1331">
        <v>28.827200000000001</v>
      </c>
      <c r="H1331">
        <v>11.8194</v>
      </c>
      <c r="I1331" t="e">
        <f>IF(AND(Tabelle13[[#This Row],[AreaPx]]&gt;0,NOT(Tabelle13[[#This Row],[AreaPx]]="inf")),Tabelle13[[#This Row],[AreaPx]], NA())</f>
        <v>#N/A</v>
      </c>
      <c r="J1331">
        <v>0</v>
      </c>
      <c r="K1331">
        <v>0</v>
      </c>
      <c r="L1331">
        <v>0</v>
      </c>
      <c r="M1331">
        <v>20.2013</v>
      </c>
      <c r="N1331">
        <v>0</v>
      </c>
      <c r="O1331">
        <f>Tabelle13[[#This Row],[Roll]]-+Tabelle13[[#This Row],[Pitch]]</f>
        <v>-17.007800000000003</v>
      </c>
      <c r="P1331">
        <f>SQRT(Tabelle13[[#This Row],[X]]^2 + Tabelle13[[#This Row],[Y]]^2 +Tabelle13[[#This Row],[Z]]^2)</f>
        <v>406.24590153611399</v>
      </c>
      <c r="Q1331">
        <v>-249.52</v>
      </c>
      <c r="R1331">
        <v>19.236499999999999</v>
      </c>
      <c r="S1331">
        <v>-153.66900000000001</v>
      </c>
      <c r="T1331">
        <v>89.169300000000007</v>
      </c>
      <c r="U1331">
        <v>-28.827200000000001</v>
      </c>
      <c r="V1331">
        <v>-11.8194</v>
      </c>
    </row>
    <row r="1332" spans="1:22">
      <c r="A1332">
        <v>27095</v>
      </c>
      <c r="B1332">
        <v>0</v>
      </c>
      <c r="C1332">
        <v>121.53700000000001</v>
      </c>
      <c r="D1332">
        <v>-56.506700000000002</v>
      </c>
      <c r="E1332">
        <v>-383.49900000000002</v>
      </c>
      <c r="F1332">
        <v>-90.830699999999993</v>
      </c>
      <c r="G1332">
        <v>28.827200000000001</v>
      </c>
      <c r="H1332">
        <v>11.8194</v>
      </c>
      <c r="I1332" t="e">
        <f>IF(AND(Tabelle13[[#This Row],[AreaPx]]&gt;0,NOT(Tabelle13[[#This Row],[AreaPx]]="inf")),Tabelle13[[#This Row],[AreaPx]], NA())</f>
        <v>#N/A</v>
      </c>
      <c r="J1332">
        <v>0</v>
      </c>
      <c r="K1332">
        <v>0</v>
      </c>
      <c r="L1332">
        <v>0</v>
      </c>
      <c r="M1332">
        <v>20.2013</v>
      </c>
      <c r="N1332">
        <v>0</v>
      </c>
      <c r="O1332">
        <f>Tabelle13[[#This Row],[Roll]]-+Tabelle13[[#This Row],[Pitch]]</f>
        <v>-17.007800000000003</v>
      </c>
      <c r="P1332">
        <f>SQRT(Tabelle13[[#This Row],[X]]^2 + Tabelle13[[#This Row],[Y]]^2 +Tabelle13[[#This Row],[Z]]^2)</f>
        <v>406.24590153611399</v>
      </c>
      <c r="Q1332">
        <v>-249.52</v>
      </c>
      <c r="R1332">
        <v>19.236499999999999</v>
      </c>
      <c r="S1332">
        <v>-153.66900000000001</v>
      </c>
      <c r="T1332">
        <v>89.169300000000007</v>
      </c>
      <c r="U1332">
        <v>-28.827200000000001</v>
      </c>
      <c r="V1332">
        <v>-11.8194</v>
      </c>
    </row>
    <row r="1333" spans="1:22">
      <c r="A1333">
        <v>27107</v>
      </c>
      <c r="B1333">
        <v>0</v>
      </c>
      <c r="C1333">
        <v>121.53700000000001</v>
      </c>
      <c r="D1333">
        <v>-56.506700000000002</v>
      </c>
      <c r="E1333">
        <v>-383.49900000000002</v>
      </c>
      <c r="F1333">
        <v>-90.830699999999993</v>
      </c>
      <c r="G1333">
        <v>28.827200000000001</v>
      </c>
      <c r="H1333">
        <v>11.8194</v>
      </c>
      <c r="I1333" t="e">
        <f>IF(AND(Tabelle13[[#This Row],[AreaPx]]&gt;0,NOT(Tabelle13[[#This Row],[AreaPx]]="inf")),Tabelle13[[#This Row],[AreaPx]], NA())</f>
        <v>#N/A</v>
      </c>
      <c r="J1333">
        <v>0</v>
      </c>
      <c r="K1333">
        <v>0</v>
      </c>
      <c r="L1333">
        <v>0</v>
      </c>
      <c r="M1333">
        <v>20.2013</v>
      </c>
      <c r="N1333">
        <v>0</v>
      </c>
      <c r="O1333">
        <f>Tabelle13[[#This Row],[Roll]]-+Tabelle13[[#This Row],[Pitch]]</f>
        <v>-17.007800000000003</v>
      </c>
      <c r="P1333">
        <f>SQRT(Tabelle13[[#This Row],[X]]^2 + Tabelle13[[#This Row],[Y]]^2 +Tabelle13[[#This Row],[Z]]^2)</f>
        <v>406.24590153611399</v>
      </c>
      <c r="Q1333">
        <v>-249.52</v>
      </c>
      <c r="R1333">
        <v>19.236499999999999</v>
      </c>
      <c r="S1333">
        <v>-153.66900000000001</v>
      </c>
      <c r="T1333">
        <v>89.169300000000007</v>
      </c>
      <c r="U1333">
        <v>-28.827200000000001</v>
      </c>
      <c r="V1333">
        <v>-11.8194</v>
      </c>
    </row>
    <row r="1334" spans="1:22">
      <c r="A1334">
        <v>27136</v>
      </c>
      <c r="B1334">
        <v>0</v>
      </c>
      <c r="C1334">
        <v>121.53700000000001</v>
      </c>
      <c r="D1334">
        <v>-56.506700000000002</v>
      </c>
      <c r="E1334">
        <v>-383.49900000000002</v>
      </c>
      <c r="F1334">
        <v>-90.830699999999993</v>
      </c>
      <c r="G1334">
        <v>28.827200000000001</v>
      </c>
      <c r="H1334">
        <v>11.8194</v>
      </c>
      <c r="I1334" t="e">
        <f>IF(AND(Tabelle13[[#This Row],[AreaPx]]&gt;0,NOT(Tabelle13[[#This Row],[AreaPx]]="inf")),Tabelle13[[#This Row],[AreaPx]], NA())</f>
        <v>#N/A</v>
      </c>
      <c r="J1334">
        <v>0</v>
      </c>
      <c r="K1334">
        <v>0</v>
      </c>
      <c r="L1334">
        <v>0</v>
      </c>
      <c r="M1334">
        <v>20.2013</v>
      </c>
      <c r="N1334">
        <v>0</v>
      </c>
      <c r="O1334">
        <f>Tabelle13[[#This Row],[Roll]]-+Tabelle13[[#This Row],[Pitch]]</f>
        <v>-17.007800000000003</v>
      </c>
      <c r="P1334">
        <f>SQRT(Tabelle13[[#This Row],[X]]^2 + Tabelle13[[#This Row],[Y]]^2 +Tabelle13[[#This Row],[Z]]^2)</f>
        <v>406.24590153611399</v>
      </c>
      <c r="Q1334">
        <v>-249.52</v>
      </c>
      <c r="R1334">
        <v>19.236499999999999</v>
      </c>
      <c r="S1334">
        <v>-153.66900000000001</v>
      </c>
      <c r="T1334">
        <v>89.169300000000007</v>
      </c>
      <c r="U1334">
        <v>-28.827200000000001</v>
      </c>
      <c r="V1334">
        <v>-11.8194</v>
      </c>
    </row>
    <row r="1335" spans="1:22">
      <c r="A1335">
        <v>27153</v>
      </c>
      <c r="B1335">
        <v>0</v>
      </c>
      <c r="C1335">
        <v>121.53700000000001</v>
      </c>
      <c r="D1335">
        <v>-56.506700000000002</v>
      </c>
      <c r="E1335">
        <v>-383.49900000000002</v>
      </c>
      <c r="F1335">
        <v>-90.830699999999993</v>
      </c>
      <c r="G1335">
        <v>28.827200000000001</v>
      </c>
      <c r="H1335">
        <v>11.8194</v>
      </c>
      <c r="I1335" t="e">
        <f>IF(AND(Tabelle13[[#This Row],[AreaPx]]&gt;0,NOT(Tabelle13[[#This Row],[AreaPx]]="inf")),Tabelle13[[#This Row],[AreaPx]], NA())</f>
        <v>#N/A</v>
      </c>
      <c r="J1335">
        <v>0</v>
      </c>
      <c r="K1335">
        <v>0</v>
      </c>
      <c r="L1335">
        <v>0</v>
      </c>
      <c r="M1335">
        <v>20.2013</v>
      </c>
      <c r="N1335">
        <v>0</v>
      </c>
      <c r="O1335">
        <f>Tabelle13[[#This Row],[Roll]]-+Tabelle13[[#This Row],[Pitch]]</f>
        <v>-17.007800000000003</v>
      </c>
      <c r="P1335">
        <f>SQRT(Tabelle13[[#This Row],[X]]^2 + Tabelle13[[#This Row],[Y]]^2 +Tabelle13[[#This Row],[Z]]^2)</f>
        <v>406.24590153611399</v>
      </c>
      <c r="Q1335">
        <v>-249.52</v>
      </c>
      <c r="R1335">
        <v>19.236499999999999</v>
      </c>
      <c r="S1335">
        <v>-153.66900000000001</v>
      </c>
      <c r="T1335">
        <v>89.169300000000007</v>
      </c>
      <c r="U1335">
        <v>-28.827200000000001</v>
      </c>
      <c r="V1335">
        <v>-11.8194</v>
      </c>
    </row>
    <row r="1336" spans="1:22">
      <c r="A1336">
        <v>27180</v>
      </c>
      <c r="B1336">
        <v>0</v>
      </c>
      <c r="C1336">
        <v>121.53700000000001</v>
      </c>
      <c r="D1336">
        <v>-56.506700000000002</v>
      </c>
      <c r="E1336">
        <v>-383.49900000000002</v>
      </c>
      <c r="F1336">
        <v>-90.830699999999993</v>
      </c>
      <c r="G1336">
        <v>28.827200000000001</v>
      </c>
      <c r="H1336">
        <v>11.8194</v>
      </c>
      <c r="I1336" t="e">
        <f>IF(AND(Tabelle13[[#This Row],[AreaPx]]&gt;0,NOT(Tabelle13[[#This Row],[AreaPx]]="inf")),Tabelle13[[#This Row],[AreaPx]], NA())</f>
        <v>#N/A</v>
      </c>
      <c r="J1336">
        <v>0</v>
      </c>
      <c r="K1336">
        <v>0</v>
      </c>
      <c r="L1336">
        <v>0</v>
      </c>
      <c r="M1336">
        <v>20.2013</v>
      </c>
      <c r="N1336">
        <v>0</v>
      </c>
      <c r="O1336">
        <f>Tabelle13[[#This Row],[Roll]]-+Tabelle13[[#This Row],[Pitch]]</f>
        <v>-17.007800000000003</v>
      </c>
      <c r="P1336">
        <f>SQRT(Tabelle13[[#This Row],[X]]^2 + Tabelle13[[#This Row],[Y]]^2 +Tabelle13[[#This Row],[Z]]^2)</f>
        <v>406.24590153611399</v>
      </c>
      <c r="Q1336">
        <v>-249.52</v>
      </c>
      <c r="R1336">
        <v>19.236499999999999</v>
      </c>
      <c r="S1336">
        <v>-153.66900000000001</v>
      </c>
      <c r="T1336">
        <v>89.169300000000007</v>
      </c>
      <c r="U1336">
        <v>-28.827200000000001</v>
      </c>
      <c r="V1336">
        <v>-11.8194</v>
      </c>
    </row>
    <row r="1337" spans="1:22">
      <c r="A1337">
        <v>27205</v>
      </c>
      <c r="B1337">
        <v>0</v>
      </c>
      <c r="C1337">
        <v>121.53700000000001</v>
      </c>
      <c r="D1337">
        <v>-56.506700000000002</v>
      </c>
      <c r="E1337">
        <v>-383.49900000000002</v>
      </c>
      <c r="F1337">
        <v>-90.830699999999993</v>
      </c>
      <c r="G1337">
        <v>28.827200000000001</v>
      </c>
      <c r="H1337">
        <v>11.8194</v>
      </c>
      <c r="I1337" t="e">
        <f>IF(AND(Tabelle13[[#This Row],[AreaPx]]&gt;0,NOT(Tabelle13[[#This Row],[AreaPx]]="inf")),Tabelle13[[#This Row],[AreaPx]], NA())</f>
        <v>#N/A</v>
      </c>
      <c r="J1337">
        <v>0</v>
      </c>
      <c r="K1337">
        <v>0</v>
      </c>
      <c r="L1337">
        <v>0</v>
      </c>
      <c r="M1337">
        <v>20.2013</v>
      </c>
      <c r="N1337">
        <v>0</v>
      </c>
      <c r="O1337">
        <f>Tabelle13[[#This Row],[Roll]]-+Tabelle13[[#This Row],[Pitch]]</f>
        <v>-17.007800000000003</v>
      </c>
      <c r="P1337">
        <f>SQRT(Tabelle13[[#This Row],[X]]^2 + Tabelle13[[#This Row],[Y]]^2 +Tabelle13[[#This Row],[Z]]^2)</f>
        <v>406.24590153611399</v>
      </c>
      <c r="Q1337">
        <v>-249.52</v>
      </c>
      <c r="R1337">
        <v>19.236499999999999</v>
      </c>
      <c r="S1337">
        <v>-153.66900000000001</v>
      </c>
      <c r="T1337">
        <v>89.169300000000007</v>
      </c>
      <c r="U1337">
        <v>-28.827200000000001</v>
      </c>
      <c r="V1337">
        <v>-11.8194</v>
      </c>
    </row>
    <row r="1338" spans="1:22">
      <c r="A1338">
        <v>27220</v>
      </c>
      <c r="B1338">
        <v>0</v>
      </c>
      <c r="C1338">
        <v>121.53700000000001</v>
      </c>
      <c r="D1338">
        <v>-56.506700000000002</v>
      </c>
      <c r="E1338">
        <v>-383.49900000000002</v>
      </c>
      <c r="F1338">
        <v>-90.830699999999993</v>
      </c>
      <c r="G1338">
        <v>28.827200000000001</v>
      </c>
      <c r="H1338">
        <v>11.8194</v>
      </c>
      <c r="I1338" t="e">
        <f>IF(AND(Tabelle13[[#This Row],[AreaPx]]&gt;0,NOT(Tabelle13[[#This Row],[AreaPx]]="inf")),Tabelle13[[#This Row],[AreaPx]], NA())</f>
        <v>#N/A</v>
      </c>
      <c r="J1338">
        <v>0</v>
      </c>
      <c r="K1338">
        <v>0</v>
      </c>
      <c r="L1338">
        <v>0</v>
      </c>
      <c r="M1338">
        <v>20.2013</v>
      </c>
      <c r="N1338">
        <v>0</v>
      </c>
      <c r="O1338">
        <f>Tabelle13[[#This Row],[Roll]]-+Tabelle13[[#This Row],[Pitch]]</f>
        <v>-17.007800000000003</v>
      </c>
      <c r="P1338">
        <f>SQRT(Tabelle13[[#This Row],[X]]^2 + Tabelle13[[#This Row],[Y]]^2 +Tabelle13[[#This Row],[Z]]^2)</f>
        <v>406.24590153611399</v>
      </c>
      <c r="Q1338">
        <v>-249.52</v>
      </c>
      <c r="R1338">
        <v>19.236499999999999</v>
      </c>
      <c r="S1338">
        <v>-153.66900000000001</v>
      </c>
      <c r="T1338">
        <v>89.169300000000007</v>
      </c>
      <c r="U1338">
        <v>-28.827200000000001</v>
      </c>
      <c r="V1338">
        <v>-11.8194</v>
      </c>
    </row>
    <row r="1339" spans="1:22">
      <c r="A1339">
        <v>27243</v>
      </c>
      <c r="B1339">
        <v>0</v>
      </c>
      <c r="C1339">
        <v>121.53700000000001</v>
      </c>
      <c r="D1339">
        <v>-56.506700000000002</v>
      </c>
      <c r="E1339">
        <v>-383.49900000000002</v>
      </c>
      <c r="F1339">
        <v>-90.830699999999993</v>
      </c>
      <c r="G1339">
        <v>28.827200000000001</v>
      </c>
      <c r="H1339">
        <v>11.8194</v>
      </c>
      <c r="I1339" t="e">
        <f>IF(AND(Tabelle13[[#This Row],[AreaPx]]&gt;0,NOT(Tabelle13[[#This Row],[AreaPx]]="inf")),Tabelle13[[#This Row],[AreaPx]], NA())</f>
        <v>#N/A</v>
      </c>
      <c r="J1339">
        <v>0</v>
      </c>
      <c r="K1339">
        <v>0</v>
      </c>
      <c r="L1339">
        <v>0</v>
      </c>
      <c r="M1339">
        <v>20.2013</v>
      </c>
      <c r="N1339">
        <v>0</v>
      </c>
      <c r="O1339">
        <f>Tabelle13[[#This Row],[Roll]]-+Tabelle13[[#This Row],[Pitch]]</f>
        <v>-17.007800000000003</v>
      </c>
      <c r="P1339">
        <f>SQRT(Tabelle13[[#This Row],[X]]^2 + Tabelle13[[#This Row],[Y]]^2 +Tabelle13[[#This Row],[Z]]^2)</f>
        <v>406.24590153611399</v>
      </c>
      <c r="Q1339">
        <v>-249.52</v>
      </c>
      <c r="R1339">
        <v>19.236499999999999</v>
      </c>
      <c r="S1339">
        <v>-153.66900000000001</v>
      </c>
      <c r="T1339">
        <v>89.169300000000007</v>
      </c>
      <c r="U1339">
        <v>-28.827200000000001</v>
      </c>
      <c r="V1339">
        <v>-11.8194</v>
      </c>
    </row>
    <row r="1340" spans="1:22">
      <c r="A1340">
        <v>27263</v>
      </c>
      <c r="B1340">
        <v>0</v>
      </c>
      <c r="C1340">
        <v>121.53700000000001</v>
      </c>
      <c r="D1340">
        <v>-56.506700000000002</v>
      </c>
      <c r="E1340">
        <v>-383.49900000000002</v>
      </c>
      <c r="F1340">
        <v>-90.830699999999993</v>
      </c>
      <c r="G1340">
        <v>28.827200000000001</v>
      </c>
      <c r="H1340">
        <v>11.8194</v>
      </c>
      <c r="I1340" t="e">
        <f>IF(AND(Tabelle13[[#This Row],[AreaPx]]&gt;0,NOT(Tabelle13[[#This Row],[AreaPx]]="inf")),Tabelle13[[#This Row],[AreaPx]], NA())</f>
        <v>#N/A</v>
      </c>
      <c r="J1340">
        <v>0</v>
      </c>
      <c r="K1340">
        <v>0</v>
      </c>
      <c r="L1340">
        <v>0</v>
      </c>
      <c r="M1340">
        <v>20.2013</v>
      </c>
      <c r="N1340">
        <v>0</v>
      </c>
      <c r="O1340">
        <f>Tabelle13[[#This Row],[Roll]]-+Tabelle13[[#This Row],[Pitch]]</f>
        <v>-17.007800000000003</v>
      </c>
      <c r="P1340">
        <f>SQRT(Tabelle13[[#This Row],[X]]^2 + Tabelle13[[#This Row],[Y]]^2 +Tabelle13[[#This Row],[Z]]^2)</f>
        <v>406.24590153611399</v>
      </c>
      <c r="Q1340">
        <v>-249.52</v>
      </c>
      <c r="R1340">
        <v>19.236499999999999</v>
      </c>
      <c r="S1340">
        <v>-153.66900000000001</v>
      </c>
      <c r="T1340">
        <v>89.169300000000007</v>
      </c>
      <c r="U1340">
        <v>-28.827200000000001</v>
      </c>
      <c r="V1340">
        <v>-11.8194</v>
      </c>
    </row>
    <row r="1341" spans="1:22">
      <c r="A1341">
        <v>27274</v>
      </c>
      <c r="B1341">
        <v>0</v>
      </c>
      <c r="C1341">
        <v>121.53700000000001</v>
      </c>
      <c r="D1341">
        <v>-56.506700000000002</v>
      </c>
      <c r="E1341">
        <v>-383.49900000000002</v>
      </c>
      <c r="F1341">
        <v>-90.830699999999993</v>
      </c>
      <c r="G1341">
        <v>28.827200000000001</v>
      </c>
      <c r="H1341">
        <v>11.8194</v>
      </c>
      <c r="I1341" t="e">
        <f>IF(AND(Tabelle13[[#This Row],[AreaPx]]&gt;0,NOT(Tabelle13[[#This Row],[AreaPx]]="inf")),Tabelle13[[#This Row],[AreaPx]], NA())</f>
        <v>#N/A</v>
      </c>
      <c r="J1341">
        <v>0</v>
      </c>
      <c r="K1341">
        <v>0</v>
      </c>
      <c r="L1341">
        <v>0</v>
      </c>
      <c r="M1341">
        <v>20.2013</v>
      </c>
      <c r="N1341">
        <v>0</v>
      </c>
      <c r="O1341">
        <f>Tabelle13[[#This Row],[Roll]]-+Tabelle13[[#This Row],[Pitch]]</f>
        <v>-17.007800000000003</v>
      </c>
      <c r="P1341">
        <f>SQRT(Tabelle13[[#This Row],[X]]^2 + Tabelle13[[#This Row],[Y]]^2 +Tabelle13[[#This Row],[Z]]^2)</f>
        <v>406.24590153611399</v>
      </c>
      <c r="Q1341">
        <v>-249.52</v>
      </c>
      <c r="R1341">
        <v>19.236499999999999</v>
      </c>
      <c r="S1341">
        <v>-153.66900000000001</v>
      </c>
      <c r="T1341">
        <v>89.169300000000007</v>
      </c>
      <c r="U1341">
        <v>-28.827200000000001</v>
      </c>
      <c r="V1341">
        <v>-11.8194</v>
      </c>
    </row>
    <row r="1342" spans="1:22">
      <c r="A1342">
        <v>27301</v>
      </c>
      <c r="B1342">
        <v>0</v>
      </c>
      <c r="C1342">
        <v>121.53700000000001</v>
      </c>
      <c r="D1342">
        <v>-56.506700000000002</v>
      </c>
      <c r="E1342">
        <v>-383.49900000000002</v>
      </c>
      <c r="F1342">
        <v>-90.830699999999993</v>
      </c>
      <c r="G1342">
        <v>28.827200000000001</v>
      </c>
      <c r="H1342">
        <v>11.8194</v>
      </c>
      <c r="I1342" t="e">
        <f>IF(AND(Tabelle13[[#This Row],[AreaPx]]&gt;0,NOT(Tabelle13[[#This Row],[AreaPx]]="inf")),Tabelle13[[#This Row],[AreaPx]], NA())</f>
        <v>#N/A</v>
      </c>
      <c r="J1342">
        <v>0</v>
      </c>
      <c r="K1342">
        <v>0</v>
      </c>
      <c r="L1342">
        <v>0</v>
      </c>
      <c r="M1342">
        <v>20.2013</v>
      </c>
      <c r="N1342">
        <v>0</v>
      </c>
      <c r="O1342">
        <f>Tabelle13[[#This Row],[Roll]]-+Tabelle13[[#This Row],[Pitch]]</f>
        <v>-17.007800000000003</v>
      </c>
      <c r="P1342">
        <f>SQRT(Tabelle13[[#This Row],[X]]^2 + Tabelle13[[#This Row],[Y]]^2 +Tabelle13[[#This Row],[Z]]^2)</f>
        <v>406.24590153611399</v>
      </c>
      <c r="Q1342">
        <v>-249.52</v>
      </c>
      <c r="R1342">
        <v>19.236499999999999</v>
      </c>
      <c r="S1342">
        <v>-153.66900000000001</v>
      </c>
      <c r="T1342">
        <v>89.169300000000007</v>
      </c>
      <c r="U1342">
        <v>-28.827200000000001</v>
      </c>
      <c r="V1342">
        <v>-11.8194</v>
      </c>
    </row>
    <row r="1343" spans="1:22">
      <c r="A1343">
        <v>27315</v>
      </c>
      <c r="B1343">
        <v>0</v>
      </c>
      <c r="C1343">
        <v>121.53700000000001</v>
      </c>
      <c r="D1343">
        <v>-56.506700000000002</v>
      </c>
      <c r="E1343">
        <v>-383.49900000000002</v>
      </c>
      <c r="F1343">
        <v>-90.830699999999993</v>
      </c>
      <c r="G1343">
        <v>28.827200000000001</v>
      </c>
      <c r="H1343">
        <v>11.8194</v>
      </c>
      <c r="I1343" t="e">
        <f>IF(AND(Tabelle13[[#This Row],[AreaPx]]&gt;0,NOT(Tabelle13[[#This Row],[AreaPx]]="inf")),Tabelle13[[#This Row],[AreaPx]], NA())</f>
        <v>#N/A</v>
      </c>
      <c r="J1343">
        <v>0</v>
      </c>
      <c r="K1343">
        <v>0</v>
      </c>
      <c r="L1343">
        <v>0</v>
      </c>
      <c r="M1343">
        <v>20.2013</v>
      </c>
      <c r="N1343">
        <v>0</v>
      </c>
      <c r="O1343">
        <f>Tabelle13[[#This Row],[Roll]]-+Tabelle13[[#This Row],[Pitch]]</f>
        <v>-17.007800000000003</v>
      </c>
      <c r="P1343">
        <f>SQRT(Tabelle13[[#This Row],[X]]^2 + Tabelle13[[#This Row],[Y]]^2 +Tabelle13[[#This Row],[Z]]^2)</f>
        <v>406.24590153611399</v>
      </c>
      <c r="Q1343">
        <v>-249.52</v>
      </c>
      <c r="R1343">
        <v>19.236499999999999</v>
      </c>
      <c r="S1343">
        <v>-153.66900000000001</v>
      </c>
      <c r="T1343">
        <v>89.169300000000007</v>
      </c>
      <c r="U1343">
        <v>-28.827200000000001</v>
      </c>
      <c r="V1343">
        <v>-11.8194</v>
      </c>
    </row>
    <row r="1344" spans="1:22">
      <c r="A1344">
        <v>27339</v>
      </c>
      <c r="B1344">
        <v>0</v>
      </c>
      <c r="C1344">
        <v>121.53700000000001</v>
      </c>
      <c r="D1344">
        <v>-56.506700000000002</v>
      </c>
      <c r="E1344">
        <v>-383.49900000000002</v>
      </c>
      <c r="F1344">
        <v>-90.830699999999993</v>
      </c>
      <c r="G1344">
        <v>28.827200000000001</v>
      </c>
      <c r="H1344">
        <v>11.8194</v>
      </c>
      <c r="I1344" t="e">
        <f>IF(AND(Tabelle13[[#This Row],[AreaPx]]&gt;0,NOT(Tabelle13[[#This Row],[AreaPx]]="inf")),Tabelle13[[#This Row],[AreaPx]], NA())</f>
        <v>#N/A</v>
      </c>
      <c r="J1344">
        <v>0</v>
      </c>
      <c r="K1344">
        <v>0</v>
      </c>
      <c r="L1344">
        <v>0</v>
      </c>
      <c r="M1344">
        <v>20.2013</v>
      </c>
      <c r="N1344">
        <v>0</v>
      </c>
      <c r="O1344">
        <f>Tabelle13[[#This Row],[Roll]]-+Tabelle13[[#This Row],[Pitch]]</f>
        <v>-17.007800000000003</v>
      </c>
      <c r="P1344">
        <f>SQRT(Tabelle13[[#This Row],[X]]^2 + Tabelle13[[#This Row],[Y]]^2 +Tabelle13[[#This Row],[Z]]^2)</f>
        <v>406.24590153611399</v>
      </c>
      <c r="Q1344">
        <v>-249.52</v>
      </c>
      <c r="R1344">
        <v>19.236499999999999</v>
      </c>
      <c r="S1344">
        <v>-153.66900000000001</v>
      </c>
      <c r="T1344">
        <v>89.169300000000007</v>
      </c>
      <c r="U1344">
        <v>-28.827200000000001</v>
      </c>
      <c r="V1344">
        <v>-11.8194</v>
      </c>
    </row>
    <row r="1345" spans="1:22">
      <c r="A1345">
        <v>27366</v>
      </c>
      <c r="B1345">
        <v>0</v>
      </c>
      <c r="C1345">
        <v>121.53700000000001</v>
      </c>
      <c r="D1345">
        <v>-56.506700000000002</v>
      </c>
      <c r="E1345">
        <v>-383.49900000000002</v>
      </c>
      <c r="F1345">
        <v>-90.830699999999993</v>
      </c>
      <c r="G1345">
        <v>28.827200000000001</v>
      </c>
      <c r="H1345">
        <v>11.8194</v>
      </c>
      <c r="I1345" t="e">
        <f>IF(AND(Tabelle13[[#This Row],[AreaPx]]&gt;0,NOT(Tabelle13[[#This Row],[AreaPx]]="inf")),Tabelle13[[#This Row],[AreaPx]], NA())</f>
        <v>#N/A</v>
      </c>
      <c r="J1345">
        <v>0</v>
      </c>
      <c r="K1345">
        <v>0</v>
      </c>
      <c r="L1345">
        <v>0</v>
      </c>
      <c r="M1345">
        <v>20.2013</v>
      </c>
      <c r="N1345">
        <v>0</v>
      </c>
      <c r="O1345">
        <f>Tabelle13[[#This Row],[Roll]]-+Tabelle13[[#This Row],[Pitch]]</f>
        <v>-17.007800000000003</v>
      </c>
      <c r="P1345">
        <f>SQRT(Tabelle13[[#This Row],[X]]^2 + Tabelle13[[#This Row],[Y]]^2 +Tabelle13[[#This Row],[Z]]^2)</f>
        <v>406.24590153611399</v>
      </c>
      <c r="Q1345">
        <v>-249.52</v>
      </c>
      <c r="R1345">
        <v>19.236499999999999</v>
      </c>
      <c r="S1345">
        <v>-153.66900000000001</v>
      </c>
      <c r="T1345">
        <v>89.169300000000007</v>
      </c>
      <c r="U1345">
        <v>-28.827200000000001</v>
      </c>
      <c r="V1345">
        <v>-11.8194</v>
      </c>
    </row>
    <row r="1346" spans="1:22">
      <c r="A1346">
        <v>27386</v>
      </c>
      <c r="B1346">
        <v>0</v>
      </c>
      <c r="C1346">
        <v>121.53700000000001</v>
      </c>
      <c r="D1346">
        <v>-56.506700000000002</v>
      </c>
      <c r="E1346">
        <v>-383.49900000000002</v>
      </c>
      <c r="F1346">
        <v>-90.830699999999993</v>
      </c>
      <c r="G1346">
        <v>28.827200000000001</v>
      </c>
      <c r="H1346">
        <v>11.8194</v>
      </c>
      <c r="I1346" t="e">
        <f>IF(AND(Tabelle13[[#This Row],[AreaPx]]&gt;0,NOT(Tabelle13[[#This Row],[AreaPx]]="inf")),Tabelle13[[#This Row],[AreaPx]], NA())</f>
        <v>#N/A</v>
      </c>
      <c r="J1346">
        <v>0</v>
      </c>
      <c r="K1346">
        <v>0</v>
      </c>
      <c r="L1346">
        <v>0</v>
      </c>
      <c r="M1346">
        <v>20.2013</v>
      </c>
      <c r="N1346">
        <v>0</v>
      </c>
      <c r="O1346">
        <f>Tabelle13[[#This Row],[Roll]]-+Tabelle13[[#This Row],[Pitch]]</f>
        <v>-17.007800000000003</v>
      </c>
      <c r="P1346">
        <f>SQRT(Tabelle13[[#This Row],[X]]^2 + Tabelle13[[#This Row],[Y]]^2 +Tabelle13[[#This Row],[Z]]^2)</f>
        <v>406.24590153611399</v>
      </c>
      <c r="Q1346">
        <v>-249.52</v>
      </c>
      <c r="R1346">
        <v>19.236499999999999</v>
      </c>
      <c r="S1346">
        <v>-153.66900000000001</v>
      </c>
      <c r="T1346">
        <v>89.169300000000007</v>
      </c>
      <c r="U1346">
        <v>-28.827200000000001</v>
      </c>
      <c r="V1346">
        <v>-11.8194</v>
      </c>
    </row>
    <row r="1347" spans="1:22">
      <c r="A1347">
        <v>27408</v>
      </c>
      <c r="B1347">
        <v>0</v>
      </c>
      <c r="C1347">
        <v>121.53700000000001</v>
      </c>
      <c r="D1347">
        <v>-56.506700000000002</v>
      </c>
      <c r="E1347">
        <v>-383.49900000000002</v>
      </c>
      <c r="F1347">
        <v>-90.830699999999993</v>
      </c>
      <c r="G1347">
        <v>28.827200000000001</v>
      </c>
      <c r="H1347">
        <v>11.8194</v>
      </c>
      <c r="I1347" t="e">
        <f>IF(AND(Tabelle13[[#This Row],[AreaPx]]&gt;0,NOT(Tabelle13[[#This Row],[AreaPx]]="inf")),Tabelle13[[#This Row],[AreaPx]], NA())</f>
        <v>#N/A</v>
      </c>
      <c r="J1347">
        <v>0</v>
      </c>
      <c r="K1347">
        <v>0</v>
      </c>
      <c r="L1347">
        <v>0</v>
      </c>
      <c r="M1347">
        <v>20.2013</v>
      </c>
      <c r="N1347">
        <v>0</v>
      </c>
      <c r="O1347">
        <f>Tabelle13[[#This Row],[Roll]]-+Tabelle13[[#This Row],[Pitch]]</f>
        <v>-17.007800000000003</v>
      </c>
      <c r="P1347">
        <f>SQRT(Tabelle13[[#This Row],[X]]^2 + Tabelle13[[#This Row],[Y]]^2 +Tabelle13[[#This Row],[Z]]^2)</f>
        <v>406.24590153611399</v>
      </c>
      <c r="Q1347">
        <v>-249.52</v>
      </c>
      <c r="R1347">
        <v>19.236499999999999</v>
      </c>
      <c r="S1347">
        <v>-153.66900000000001</v>
      </c>
      <c r="T1347">
        <v>89.169300000000007</v>
      </c>
      <c r="U1347">
        <v>-28.827200000000001</v>
      </c>
      <c r="V1347">
        <v>-11.8194</v>
      </c>
    </row>
    <row r="1348" spans="1:22">
      <c r="A1348">
        <v>27434</v>
      </c>
      <c r="B1348">
        <v>0</v>
      </c>
      <c r="C1348">
        <v>121.53700000000001</v>
      </c>
      <c r="D1348">
        <v>-56.506700000000002</v>
      </c>
      <c r="E1348">
        <v>-383.49900000000002</v>
      </c>
      <c r="F1348">
        <v>-90.830699999999993</v>
      </c>
      <c r="G1348">
        <v>28.827200000000001</v>
      </c>
      <c r="H1348">
        <v>11.8194</v>
      </c>
      <c r="I1348" t="e">
        <f>IF(AND(Tabelle13[[#This Row],[AreaPx]]&gt;0,NOT(Tabelle13[[#This Row],[AreaPx]]="inf")),Tabelle13[[#This Row],[AreaPx]], NA())</f>
        <v>#N/A</v>
      </c>
      <c r="J1348">
        <v>0</v>
      </c>
      <c r="K1348">
        <v>0</v>
      </c>
      <c r="L1348">
        <v>0</v>
      </c>
      <c r="M1348">
        <v>20.2013</v>
      </c>
      <c r="N1348">
        <v>0</v>
      </c>
      <c r="O1348">
        <f>Tabelle13[[#This Row],[Roll]]-+Tabelle13[[#This Row],[Pitch]]</f>
        <v>-17.007800000000003</v>
      </c>
      <c r="P1348">
        <f>SQRT(Tabelle13[[#This Row],[X]]^2 + Tabelle13[[#This Row],[Y]]^2 +Tabelle13[[#This Row],[Z]]^2)</f>
        <v>406.24590153611399</v>
      </c>
      <c r="Q1348">
        <v>-249.52</v>
      </c>
      <c r="R1348">
        <v>19.236499999999999</v>
      </c>
      <c r="S1348">
        <v>-153.66900000000001</v>
      </c>
      <c r="T1348">
        <v>89.169300000000007</v>
      </c>
      <c r="U1348">
        <v>-28.827200000000001</v>
      </c>
      <c r="V1348">
        <v>-11.8194</v>
      </c>
    </row>
    <row r="1349" spans="1:22">
      <c r="A1349">
        <v>27448</v>
      </c>
      <c r="B1349">
        <v>0</v>
      </c>
      <c r="C1349">
        <v>121.53700000000001</v>
      </c>
      <c r="D1349">
        <v>-56.506700000000002</v>
      </c>
      <c r="E1349">
        <v>-383.49900000000002</v>
      </c>
      <c r="F1349">
        <v>-90.830699999999993</v>
      </c>
      <c r="G1349">
        <v>28.827200000000001</v>
      </c>
      <c r="H1349">
        <v>11.8194</v>
      </c>
      <c r="I1349" t="e">
        <f>IF(AND(Tabelle13[[#This Row],[AreaPx]]&gt;0,NOT(Tabelle13[[#This Row],[AreaPx]]="inf")),Tabelle13[[#This Row],[AreaPx]], NA())</f>
        <v>#N/A</v>
      </c>
      <c r="J1349">
        <v>0</v>
      </c>
      <c r="K1349">
        <v>0</v>
      </c>
      <c r="L1349">
        <v>0</v>
      </c>
      <c r="M1349">
        <v>20.2013</v>
      </c>
      <c r="N1349">
        <v>0</v>
      </c>
      <c r="O1349">
        <f>Tabelle13[[#This Row],[Roll]]-+Tabelle13[[#This Row],[Pitch]]</f>
        <v>-17.007800000000003</v>
      </c>
      <c r="P1349">
        <f>SQRT(Tabelle13[[#This Row],[X]]^2 + Tabelle13[[#This Row],[Y]]^2 +Tabelle13[[#This Row],[Z]]^2)</f>
        <v>406.24590153611399</v>
      </c>
      <c r="Q1349">
        <v>-249.52</v>
      </c>
      <c r="R1349">
        <v>19.236499999999999</v>
      </c>
      <c r="S1349">
        <v>-153.66900000000001</v>
      </c>
      <c r="T1349">
        <v>89.169300000000007</v>
      </c>
      <c r="U1349">
        <v>-28.827200000000001</v>
      </c>
      <c r="V1349">
        <v>-11.8194</v>
      </c>
    </row>
    <row r="1350" spans="1:22">
      <c r="A1350">
        <v>27461</v>
      </c>
      <c r="B1350">
        <v>0</v>
      </c>
      <c r="C1350">
        <v>121.53700000000001</v>
      </c>
      <c r="D1350">
        <v>-56.506700000000002</v>
      </c>
      <c r="E1350">
        <v>-383.49900000000002</v>
      </c>
      <c r="F1350">
        <v>-90.830699999999993</v>
      </c>
      <c r="G1350">
        <v>28.827200000000001</v>
      </c>
      <c r="H1350">
        <v>11.8194</v>
      </c>
      <c r="I1350" t="e">
        <f>IF(AND(Tabelle13[[#This Row],[AreaPx]]&gt;0,NOT(Tabelle13[[#This Row],[AreaPx]]="inf")),Tabelle13[[#This Row],[AreaPx]], NA())</f>
        <v>#N/A</v>
      </c>
      <c r="J1350">
        <v>0</v>
      </c>
      <c r="K1350">
        <v>0</v>
      </c>
      <c r="L1350">
        <v>0</v>
      </c>
      <c r="M1350">
        <v>20.2013</v>
      </c>
      <c r="N1350">
        <v>0</v>
      </c>
      <c r="O1350">
        <f>Tabelle13[[#This Row],[Roll]]-+Tabelle13[[#This Row],[Pitch]]</f>
        <v>-17.007800000000003</v>
      </c>
      <c r="P1350">
        <f>SQRT(Tabelle13[[#This Row],[X]]^2 + Tabelle13[[#This Row],[Y]]^2 +Tabelle13[[#This Row],[Z]]^2)</f>
        <v>406.24590153611399</v>
      </c>
      <c r="Q1350">
        <v>-249.52</v>
      </c>
      <c r="R1350">
        <v>19.236499999999999</v>
      </c>
      <c r="S1350">
        <v>-153.66900000000001</v>
      </c>
      <c r="T1350">
        <v>89.169300000000007</v>
      </c>
      <c r="U1350">
        <v>-28.827200000000001</v>
      </c>
      <c r="V1350">
        <v>-11.8194</v>
      </c>
    </row>
    <row r="1351" spans="1:22">
      <c r="A1351">
        <v>27473</v>
      </c>
      <c r="B1351">
        <v>0</v>
      </c>
      <c r="C1351">
        <v>121.53700000000001</v>
      </c>
      <c r="D1351">
        <v>-56.506700000000002</v>
      </c>
      <c r="E1351">
        <v>-383.49900000000002</v>
      </c>
      <c r="F1351">
        <v>-90.830699999999993</v>
      </c>
      <c r="G1351">
        <v>28.827200000000001</v>
      </c>
      <c r="H1351">
        <v>11.8194</v>
      </c>
      <c r="I1351" t="e">
        <f>IF(AND(Tabelle13[[#This Row],[AreaPx]]&gt;0,NOT(Tabelle13[[#This Row],[AreaPx]]="inf")),Tabelle13[[#This Row],[AreaPx]], NA())</f>
        <v>#N/A</v>
      </c>
      <c r="J1351">
        <v>0</v>
      </c>
      <c r="K1351">
        <v>0</v>
      </c>
      <c r="L1351">
        <v>0</v>
      </c>
      <c r="M1351">
        <v>20.2013</v>
      </c>
      <c r="N1351">
        <v>0</v>
      </c>
      <c r="O1351">
        <f>Tabelle13[[#This Row],[Roll]]-+Tabelle13[[#This Row],[Pitch]]</f>
        <v>-17.007800000000003</v>
      </c>
      <c r="P1351">
        <f>SQRT(Tabelle13[[#This Row],[X]]^2 + Tabelle13[[#This Row],[Y]]^2 +Tabelle13[[#This Row],[Z]]^2)</f>
        <v>406.24590153611399</v>
      </c>
      <c r="Q1351">
        <v>-249.52</v>
      </c>
      <c r="R1351">
        <v>19.236499999999999</v>
      </c>
      <c r="S1351">
        <v>-153.66900000000001</v>
      </c>
      <c r="T1351">
        <v>89.169300000000007</v>
      </c>
      <c r="U1351">
        <v>-28.827200000000001</v>
      </c>
      <c r="V1351">
        <v>-11.8194</v>
      </c>
    </row>
    <row r="1352" spans="1:22">
      <c r="A1352">
        <v>27495</v>
      </c>
      <c r="B1352">
        <v>0</v>
      </c>
      <c r="C1352">
        <v>121.53700000000001</v>
      </c>
      <c r="D1352">
        <v>-56.506700000000002</v>
      </c>
      <c r="E1352">
        <v>-383.49900000000002</v>
      </c>
      <c r="F1352">
        <v>-90.830699999999993</v>
      </c>
      <c r="G1352">
        <v>28.827200000000001</v>
      </c>
      <c r="H1352">
        <v>11.8194</v>
      </c>
      <c r="I1352" t="e">
        <f>IF(AND(Tabelle13[[#This Row],[AreaPx]]&gt;0,NOT(Tabelle13[[#This Row],[AreaPx]]="inf")),Tabelle13[[#This Row],[AreaPx]], NA())</f>
        <v>#N/A</v>
      </c>
      <c r="J1352">
        <v>0</v>
      </c>
      <c r="K1352">
        <v>0</v>
      </c>
      <c r="L1352">
        <v>0</v>
      </c>
      <c r="M1352">
        <v>20.2013</v>
      </c>
      <c r="N1352">
        <v>0</v>
      </c>
      <c r="O1352">
        <f>Tabelle13[[#This Row],[Roll]]-+Tabelle13[[#This Row],[Pitch]]</f>
        <v>-17.007800000000003</v>
      </c>
      <c r="P1352">
        <f>SQRT(Tabelle13[[#This Row],[X]]^2 + Tabelle13[[#This Row],[Y]]^2 +Tabelle13[[#This Row],[Z]]^2)</f>
        <v>406.24590153611399</v>
      </c>
      <c r="Q1352">
        <v>-249.52</v>
      </c>
      <c r="R1352">
        <v>19.236499999999999</v>
      </c>
      <c r="S1352">
        <v>-153.66900000000001</v>
      </c>
      <c r="T1352">
        <v>89.169300000000007</v>
      </c>
      <c r="U1352">
        <v>-28.827200000000001</v>
      </c>
      <c r="V1352">
        <v>-11.8194</v>
      </c>
    </row>
    <row r="1353" spans="1:22">
      <c r="A1353">
        <v>27510</v>
      </c>
      <c r="B1353">
        <v>0</v>
      </c>
      <c r="C1353">
        <v>121.53700000000001</v>
      </c>
      <c r="D1353">
        <v>-56.506700000000002</v>
      </c>
      <c r="E1353">
        <v>-383.49900000000002</v>
      </c>
      <c r="F1353">
        <v>-90.830699999999993</v>
      </c>
      <c r="G1353">
        <v>28.827200000000001</v>
      </c>
      <c r="H1353">
        <v>11.8194</v>
      </c>
      <c r="I1353" t="e">
        <f>IF(AND(Tabelle13[[#This Row],[AreaPx]]&gt;0,NOT(Tabelle13[[#This Row],[AreaPx]]="inf")),Tabelle13[[#This Row],[AreaPx]], NA())</f>
        <v>#N/A</v>
      </c>
      <c r="J1353">
        <v>0</v>
      </c>
      <c r="K1353">
        <v>0</v>
      </c>
      <c r="L1353">
        <v>0</v>
      </c>
      <c r="M1353">
        <v>20.2013</v>
      </c>
      <c r="N1353">
        <v>0</v>
      </c>
      <c r="O1353">
        <f>Tabelle13[[#This Row],[Roll]]-+Tabelle13[[#This Row],[Pitch]]</f>
        <v>-17.007800000000003</v>
      </c>
      <c r="P1353">
        <f>SQRT(Tabelle13[[#This Row],[X]]^2 + Tabelle13[[#This Row],[Y]]^2 +Tabelle13[[#This Row],[Z]]^2)</f>
        <v>406.24590153611399</v>
      </c>
      <c r="Q1353">
        <v>-249.52</v>
      </c>
      <c r="R1353">
        <v>19.236499999999999</v>
      </c>
      <c r="S1353">
        <v>-153.66900000000001</v>
      </c>
      <c r="T1353">
        <v>89.169300000000007</v>
      </c>
      <c r="U1353">
        <v>-28.827200000000001</v>
      </c>
      <c r="V1353">
        <v>-11.8194</v>
      </c>
    </row>
    <row r="1354" spans="1:22">
      <c r="A1354">
        <v>27535</v>
      </c>
      <c r="B1354">
        <v>0</v>
      </c>
      <c r="C1354">
        <v>121.53700000000001</v>
      </c>
      <c r="D1354">
        <v>-56.506700000000002</v>
      </c>
      <c r="E1354">
        <v>-383.49900000000002</v>
      </c>
      <c r="F1354">
        <v>-90.830699999999993</v>
      </c>
      <c r="G1354">
        <v>28.827200000000001</v>
      </c>
      <c r="H1354">
        <v>11.8194</v>
      </c>
      <c r="I1354" t="e">
        <f>IF(AND(Tabelle13[[#This Row],[AreaPx]]&gt;0,NOT(Tabelle13[[#This Row],[AreaPx]]="inf")),Tabelle13[[#This Row],[AreaPx]], NA())</f>
        <v>#N/A</v>
      </c>
      <c r="J1354">
        <v>0</v>
      </c>
      <c r="K1354">
        <v>0</v>
      </c>
      <c r="L1354">
        <v>0</v>
      </c>
      <c r="M1354">
        <v>20.2013</v>
      </c>
      <c r="N1354">
        <v>0</v>
      </c>
      <c r="O1354">
        <f>Tabelle13[[#This Row],[Roll]]-+Tabelle13[[#This Row],[Pitch]]</f>
        <v>-17.007800000000003</v>
      </c>
      <c r="P1354">
        <f>SQRT(Tabelle13[[#This Row],[X]]^2 + Tabelle13[[#This Row],[Y]]^2 +Tabelle13[[#This Row],[Z]]^2)</f>
        <v>406.24590153611399</v>
      </c>
      <c r="Q1354">
        <v>-249.52</v>
      </c>
      <c r="R1354">
        <v>19.236499999999999</v>
      </c>
      <c r="S1354">
        <v>-153.66900000000001</v>
      </c>
      <c r="T1354">
        <v>89.169300000000007</v>
      </c>
      <c r="U1354">
        <v>-28.827200000000001</v>
      </c>
      <c r="V1354">
        <v>-11.8194</v>
      </c>
    </row>
    <row r="1355" spans="1:22">
      <c r="A1355">
        <v>27547</v>
      </c>
      <c r="B1355">
        <v>0</v>
      </c>
      <c r="C1355">
        <v>121.53700000000001</v>
      </c>
      <c r="D1355">
        <v>-56.506700000000002</v>
      </c>
      <c r="E1355">
        <v>-383.49900000000002</v>
      </c>
      <c r="F1355">
        <v>-90.830699999999993</v>
      </c>
      <c r="G1355">
        <v>28.827200000000001</v>
      </c>
      <c r="H1355">
        <v>11.8194</v>
      </c>
      <c r="I1355" t="e">
        <f>IF(AND(Tabelle13[[#This Row],[AreaPx]]&gt;0,NOT(Tabelle13[[#This Row],[AreaPx]]="inf")),Tabelle13[[#This Row],[AreaPx]], NA())</f>
        <v>#N/A</v>
      </c>
      <c r="J1355">
        <v>0</v>
      </c>
      <c r="K1355">
        <v>0</v>
      </c>
      <c r="L1355">
        <v>0</v>
      </c>
      <c r="M1355">
        <v>20.2013</v>
      </c>
      <c r="N1355">
        <v>0</v>
      </c>
      <c r="O1355">
        <f>Tabelle13[[#This Row],[Roll]]-+Tabelle13[[#This Row],[Pitch]]</f>
        <v>-17.007800000000003</v>
      </c>
      <c r="P1355">
        <f>SQRT(Tabelle13[[#This Row],[X]]^2 + Tabelle13[[#This Row],[Y]]^2 +Tabelle13[[#This Row],[Z]]^2)</f>
        <v>406.24590153611399</v>
      </c>
      <c r="Q1355">
        <v>-249.52</v>
      </c>
      <c r="R1355">
        <v>19.236499999999999</v>
      </c>
      <c r="S1355">
        <v>-153.66900000000001</v>
      </c>
      <c r="T1355">
        <v>89.169300000000007</v>
      </c>
      <c r="U1355">
        <v>-28.827200000000001</v>
      </c>
      <c r="V1355">
        <v>-11.8194</v>
      </c>
    </row>
    <row r="1356" spans="1:22">
      <c r="A1356">
        <v>27569</v>
      </c>
      <c r="B1356">
        <v>0</v>
      </c>
      <c r="C1356">
        <v>121.53700000000001</v>
      </c>
      <c r="D1356">
        <v>-56.506700000000002</v>
      </c>
      <c r="E1356">
        <v>-383.49900000000002</v>
      </c>
      <c r="F1356">
        <v>-90.830699999999993</v>
      </c>
      <c r="G1356">
        <v>28.827200000000001</v>
      </c>
      <c r="H1356">
        <v>11.8194</v>
      </c>
      <c r="I1356" t="e">
        <f>IF(AND(Tabelle13[[#This Row],[AreaPx]]&gt;0,NOT(Tabelle13[[#This Row],[AreaPx]]="inf")),Tabelle13[[#This Row],[AreaPx]], NA())</f>
        <v>#N/A</v>
      </c>
      <c r="J1356">
        <v>0</v>
      </c>
      <c r="K1356">
        <v>0</v>
      </c>
      <c r="L1356">
        <v>0</v>
      </c>
      <c r="M1356">
        <v>20.2013</v>
      </c>
      <c r="N1356">
        <v>0</v>
      </c>
      <c r="O1356">
        <f>Tabelle13[[#This Row],[Roll]]-+Tabelle13[[#This Row],[Pitch]]</f>
        <v>-17.007800000000003</v>
      </c>
      <c r="P1356">
        <f>SQRT(Tabelle13[[#This Row],[X]]^2 + Tabelle13[[#This Row],[Y]]^2 +Tabelle13[[#This Row],[Z]]^2)</f>
        <v>406.24590153611399</v>
      </c>
      <c r="Q1356">
        <v>-249.52</v>
      </c>
      <c r="R1356">
        <v>19.236499999999999</v>
      </c>
      <c r="S1356">
        <v>-153.66900000000001</v>
      </c>
      <c r="T1356">
        <v>89.169300000000007</v>
      </c>
      <c r="U1356">
        <v>-28.827200000000001</v>
      </c>
      <c r="V1356">
        <v>-11.8194</v>
      </c>
    </row>
    <row r="1357" spans="1:22">
      <c r="A1357">
        <v>27582</v>
      </c>
      <c r="B1357">
        <v>0</v>
      </c>
      <c r="C1357">
        <v>121.53700000000001</v>
      </c>
      <c r="D1357">
        <v>-56.506700000000002</v>
      </c>
      <c r="E1357">
        <v>-383.49900000000002</v>
      </c>
      <c r="F1357">
        <v>-90.830699999999993</v>
      </c>
      <c r="G1357">
        <v>28.827200000000001</v>
      </c>
      <c r="H1357">
        <v>11.8194</v>
      </c>
      <c r="I1357" t="e">
        <f>IF(AND(Tabelle13[[#This Row],[AreaPx]]&gt;0,NOT(Tabelle13[[#This Row],[AreaPx]]="inf")),Tabelle13[[#This Row],[AreaPx]], NA())</f>
        <v>#N/A</v>
      </c>
      <c r="J1357">
        <v>0</v>
      </c>
      <c r="K1357">
        <v>0</v>
      </c>
      <c r="L1357">
        <v>0</v>
      </c>
      <c r="M1357">
        <v>20.2013</v>
      </c>
      <c r="N1357">
        <v>0</v>
      </c>
      <c r="O1357">
        <f>Tabelle13[[#This Row],[Roll]]-+Tabelle13[[#This Row],[Pitch]]</f>
        <v>-17.007800000000003</v>
      </c>
      <c r="P1357">
        <f>SQRT(Tabelle13[[#This Row],[X]]^2 + Tabelle13[[#This Row],[Y]]^2 +Tabelle13[[#This Row],[Z]]^2)</f>
        <v>406.24590153611399</v>
      </c>
      <c r="Q1357">
        <v>-249.52</v>
      </c>
      <c r="R1357">
        <v>19.236499999999999</v>
      </c>
      <c r="S1357">
        <v>-153.66900000000001</v>
      </c>
      <c r="T1357">
        <v>89.169300000000007</v>
      </c>
      <c r="U1357">
        <v>-28.827200000000001</v>
      </c>
      <c r="V1357">
        <v>-11.8194</v>
      </c>
    </row>
    <row r="1358" spans="1:22">
      <c r="A1358">
        <v>27615</v>
      </c>
      <c r="B1358">
        <v>0</v>
      </c>
      <c r="C1358">
        <v>121.53700000000001</v>
      </c>
      <c r="D1358">
        <v>-56.506700000000002</v>
      </c>
      <c r="E1358">
        <v>-383.49900000000002</v>
      </c>
      <c r="F1358">
        <v>-90.830699999999993</v>
      </c>
      <c r="G1358">
        <v>28.827200000000001</v>
      </c>
      <c r="H1358">
        <v>11.8194</v>
      </c>
      <c r="I1358" t="e">
        <f>IF(AND(Tabelle13[[#This Row],[AreaPx]]&gt;0,NOT(Tabelle13[[#This Row],[AreaPx]]="inf")),Tabelle13[[#This Row],[AreaPx]], NA())</f>
        <v>#N/A</v>
      </c>
      <c r="J1358">
        <v>0</v>
      </c>
      <c r="K1358">
        <v>0</v>
      </c>
      <c r="L1358">
        <v>0</v>
      </c>
      <c r="M1358">
        <v>20.2013</v>
      </c>
      <c r="N1358">
        <v>0</v>
      </c>
      <c r="O1358">
        <f>Tabelle13[[#This Row],[Roll]]-+Tabelle13[[#This Row],[Pitch]]</f>
        <v>-17.007800000000003</v>
      </c>
      <c r="P1358">
        <f>SQRT(Tabelle13[[#This Row],[X]]^2 + Tabelle13[[#This Row],[Y]]^2 +Tabelle13[[#This Row],[Z]]^2)</f>
        <v>406.24590153611399</v>
      </c>
      <c r="Q1358">
        <v>-249.52</v>
      </c>
      <c r="R1358">
        <v>19.236499999999999</v>
      </c>
      <c r="S1358">
        <v>-153.66900000000001</v>
      </c>
      <c r="T1358">
        <v>89.169300000000007</v>
      </c>
      <c r="U1358">
        <v>-28.827200000000001</v>
      </c>
      <c r="V1358">
        <v>-11.8194</v>
      </c>
    </row>
    <row r="1359" spans="1:22">
      <c r="A1359">
        <v>27641</v>
      </c>
      <c r="B1359">
        <v>0</v>
      </c>
      <c r="C1359">
        <v>121.53700000000001</v>
      </c>
      <c r="D1359">
        <v>-56.506700000000002</v>
      </c>
      <c r="E1359">
        <v>-383.49900000000002</v>
      </c>
      <c r="F1359">
        <v>-90.830699999999993</v>
      </c>
      <c r="G1359">
        <v>28.827200000000001</v>
      </c>
      <c r="H1359">
        <v>11.8194</v>
      </c>
      <c r="I1359" t="e">
        <f>IF(AND(Tabelle13[[#This Row],[AreaPx]]&gt;0,NOT(Tabelle13[[#This Row],[AreaPx]]="inf")),Tabelle13[[#This Row],[AreaPx]], NA())</f>
        <v>#N/A</v>
      </c>
      <c r="J1359">
        <v>0</v>
      </c>
      <c r="K1359">
        <v>0</v>
      </c>
      <c r="L1359">
        <v>0</v>
      </c>
      <c r="M1359">
        <v>20.2013</v>
      </c>
      <c r="N1359">
        <v>0</v>
      </c>
      <c r="O1359">
        <f>Tabelle13[[#This Row],[Roll]]-+Tabelle13[[#This Row],[Pitch]]</f>
        <v>-17.007800000000003</v>
      </c>
      <c r="P1359">
        <f>SQRT(Tabelle13[[#This Row],[X]]^2 + Tabelle13[[#This Row],[Y]]^2 +Tabelle13[[#This Row],[Z]]^2)</f>
        <v>406.24590153611399</v>
      </c>
      <c r="Q1359">
        <v>-249.52</v>
      </c>
      <c r="R1359">
        <v>19.236499999999999</v>
      </c>
      <c r="S1359">
        <v>-153.66900000000001</v>
      </c>
      <c r="T1359">
        <v>89.169300000000007</v>
      </c>
      <c r="U1359">
        <v>-28.827200000000001</v>
      </c>
      <c r="V1359">
        <v>-11.8194</v>
      </c>
    </row>
    <row r="1360" spans="1:22">
      <c r="A1360">
        <v>27663</v>
      </c>
      <c r="B1360">
        <v>0</v>
      </c>
      <c r="C1360">
        <v>121.53700000000001</v>
      </c>
      <c r="D1360">
        <v>-56.506700000000002</v>
      </c>
      <c r="E1360">
        <v>-383.49900000000002</v>
      </c>
      <c r="F1360">
        <v>-90.830699999999993</v>
      </c>
      <c r="G1360">
        <v>28.827200000000001</v>
      </c>
      <c r="H1360">
        <v>11.8194</v>
      </c>
      <c r="I1360" t="e">
        <f>IF(AND(Tabelle13[[#This Row],[AreaPx]]&gt;0,NOT(Tabelle13[[#This Row],[AreaPx]]="inf")),Tabelle13[[#This Row],[AreaPx]], NA())</f>
        <v>#N/A</v>
      </c>
      <c r="J1360">
        <v>0</v>
      </c>
      <c r="K1360">
        <v>0</v>
      </c>
      <c r="L1360">
        <v>0</v>
      </c>
      <c r="M1360">
        <v>20.2013</v>
      </c>
      <c r="N1360">
        <v>0</v>
      </c>
      <c r="O1360">
        <f>Tabelle13[[#This Row],[Roll]]-+Tabelle13[[#This Row],[Pitch]]</f>
        <v>-17.007800000000003</v>
      </c>
      <c r="P1360">
        <f>SQRT(Tabelle13[[#This Row],[X]]^2 + Tabelle13[[#This Row],[Y]]^2 +Tabelle13[[#This Row],[Z]]^2)</f>
        <v>406.24590153611399</v>
      </c>
      <c r="Q1360">
        <v>-249.52</v>
      </c>
      <c r="R1360">
        <v>19.236499999999999</v>
      </c>
      <c r="S1360">
        <v>-153.66900000000001</v>
      </c>
      <c r="T1360">
        <v>89.169300000000007</v>
      </c>
      <c r="U1360">
        <v>-28.827200000000001</v>
      </c>
      <c r="V1360">
        <v>-11.8194</v>
      </c>
    </row>
    <row r="1361" spans="1:22">
      <c r="A1361">
        <v>27674</v>
      </c>
      <c r="B1361">
        <v>0</v>
      </c>
      <c r="C1361">
        <v>121.53700000000001</v>
      </c>
      <c r="D1361">
        <v>-56.506700000000002</v>
      </c>
      <c r="E1361">
        <v>-383.49900000000002</v>
      </c>
      <c r="F1361">
        <v>-90.830699999999993</v>
      </c>
      <c r="G1361">
        <v>28.827200000000001</v>
      </c>
      <c r="H1361">
        <v>11.8194</v>
      </c>
      <c r="I1361" t="e">
        <f>IF(AND(Tabelle13[[#This Row],[AreaPx]]&gt;0,NOT(Tabelle13[[#This Row],[AreaPx]]="inf")),Tabelle13[[#This Row],[AreaPx]], NA())</f>
        <v>#N/A</v>
      </c>
      <c r="J1361">
        <v>0</v>
      </c>
      <c r="K1361">
        <v>0</v>
      </c>
      <c r="L1361">
        <v>0</v>
      </c>
      <c r="M1361">
        <v>20.2013</v>
      </c>
      <c r="N1361">
        <v>0</v>
      </c>
      <c r="O1361">
        <f>Tabelle13[[#This Row],[Roll]]-+Tabelle13[[#This Row],[Pitch]]</f>
        <v>-17.007800000000003</v>
      </c>
      <c r="P1361">
        <f>SQRT(Tabelle13[[#This Row],[X]]^2 + Tabelle13[[#This Row],[Y]]^2 +Tabelle13[[#This Row],[Z]]^2)</f>
        <v>406.24590153611399</v>
      </c>
      <c r="Q1361">
        <v>-249.52</v>
      </c>
      <c r="R1361">
        <v>19.236499999999999</v>
      </c>
      <c r="S1361">
        <v>-153.66900000000001</v>
      </c>
      <c r="T1361">
        <v>89.169300000000007</v>
      </c>
      <c r="U1361">
        <v>-28.827200000000001</v>
      </c>
      <c r="V1361">
        <v>-11.8194</v>
      </c>
    </row>
    <row r="1362" spans="1:22">
      <c r="A1362">
        <v>27698</v>
      </c>
      <c r="B1362">
        <v>0</v>
      </c>
      <c r="C1362">
        <v>121.53700000000001</v>
      </c>
      <c r="D1362">
        <v>-56.506700000000002</v>
      </c>
      <c r="E1362">
        <v>-383.49900000000002</v>
      </c>
      <c r="F1362">
        <v>-90.830699999999993</v>
      </c>
      <c r="G1362">
        <v>28.827200000000001</v>
      </c>
      <c r="H1362">
        <v>11.8194</v>
      </c>
      <c r="I1362" t="e">
        <f>IF(AND(Tabelle13[[#This Row],[AreaPx]]&gt;0,NOT(Tabelle13[[#This Row],[AreaPx]]="inf")),Tabelle13[[#This Row],[AreaPx]], NA())</f>
        <v>#N/A</v>
      </c>
      <c r="J1362">
        <v>0</v>
      </c>
      <c r="K1362">
        <v>0</v>
      </c>
      <c r="L1362">
        <v>0</v>
      </c>
      <c r="M1362">
        <v>20.2013</v>
      </c>
      <c r="N1362">
        <v>0</v>
      </c>
      <c r="O1362">
        <f>Tabelle13[[#This Row],[Roll]]-+Tabelle13[[#This Row],[Pitch]]</f>
        <v>-17.007800000000003</v>
      </c>
      <c r="P1362">
        <f>SQRT(Tabelle13[[#This Row],[X]]^2 + Tabelle13[[#This Row],[Y]]^2 +Tabelle13[[#This Row],[Z]]^2)</f>
        <v>406.24590153611399</v>
      </c>
      <c r="Q1362">
        <v>-249.52</v>
      </c>
      <c r="R1362">
        <v>19.236499999999999</v>
      </c>
      <c r="S1362">
        <v>-153.66900000000001</v>
      </c>
      <c r="T1362">
        <v>89.169300000000007</v>
      </c>
      <c r="U1362">
        <v>-28.827200000000001</v>
      </c>
      <c r="V1362">
        <v>-11.8194</v>
      </c>
    </row>
    <row r="1363" spans="1:22">
      <c r="A1363">
        <v>27713</v>
      </c>
      <c r="B1363">
        <v>0</v>
      </c>
      <c r="C1363">
        <v>121.53700000000001</v>
      </c>
      <c r="D1363">
        <v>-56.506700000000002</v>
      </c>
      <c r="E1363">
        <v>-383.49900000000002</v>
      </c>
      <c r="F1363">
        <v>-90.830699999999993</v>
      </c>
      <c r="G1363">
        <v>28.827200000000001</v>
      </c>
      <c r="H1363">
        <v>11.8194</v>
      </c>
      <c r="I1363" t="e">
        <f>IF(AND(Tabelle13[[#This Row],[AreaPx]]&gt;0,NOT(Tabelle13[[#This Row],[AreaPx]]="inf")),Tabelle13[[#This Row],[AreaPx]], NA())</f>
        <v>#N/A</v>
      </c>
      <c r="J1363">
        <v>0</v>
      </c>
      <c r="K1363">
        <v>0</v>
      </c>
      <c r="L1363">
        <v>0</v>
      </c>
      <c r="M1363">
        <v>20.2013</v>
      </c>
      <c r="N1363">
        <v>0</v>
      </c>
      <c r="O1363">
        <f>Tabelle13[[#This Row],[Roll]]-+Tabelle13[[#This Row],[Pitch]]</f>
        <v>-17.007800000000003</v>
      </c>
      <c r="P1363">
        <f>SQRT(Tabelle13[[#This Row],[X]]^2 + Tabelle13[[#This Row],[Y]]^2 +Tabelle13[[#This Row],[Z]]^2)</f>
        <v>406.24590153611399</v>
      </c>
      <c r="Q1363">
        <v>-249.52</v>
      </c>
      <c r="R1363">
        <v>19.236499999999999</v>
      </c>
      <c r="S1363">
        <v>-153.66900000000001</v>
      </c>
      <c r="T1363">
        <v>89.169300000000007</v>
      </c>
      <c r="U1363">
        <v>-28.827200000000001</v>
      </c>
      <c r="V1363">
        <v>-11.8194</v>
      </c>
    </row>
    <row r="1364" spans="1:22">
      <c r="A1364">
        <v>27736</v>
      </c>
      <c r="B1364">
        <v>0</v>
      </c>
      <c r="C1364">
        <v>121.53700000000001</v>
      </c>
      <c r="D1364">
        <v>-56.506700000000002</v>
      </c>
      <c r="E1364">
        <v>-383.49900000000002</v>
      </c>
      <c r="F1364">
        <v>-90.830699999999993</v>
      </c>
      <c r="G1364">
        <v>28.827200000000001</v>
      </c>
      <c r="H1364">
        <v>11.8194</v>
      </c>
      <c r="I1364" t="e">
        <f>IF(AND(Tabelle13[[#This Row],[AreaPx]]&gt;0,NOT(Tabelle13[[#This Row],[AreaPx]]="inf")),Tabelle13[[#This Row],[AreaPx]], NA())</f>
        <v>#N/A</v>
      </c>
      <c r="J1364">
        <v>0</v>
      </c>
      <c r="K1364">
        <v>0</v>
      </c>
      <c r="L1364">
        <v>0</v>
      </c>
      <c r="M1364">
        <v>20.2013</v>
      </c>
      <c r="N1364">
        <v>0</v>
      </c>
      <c r="O1364">
        <f>Tabelle13[[#This Row],[Roll]]-+Tabelle13[[#This Row],[Pitch]]</f>
        <v>-17.007800000000003</v>
      </c>
      <c r="P1364">
        <f>SQRT(Tabelle13[[#This Row],[X]]^2 + Tabelle13[[#This Row],[Y]]^2 +Tabelle13[[#This Row],[Z]]^2)</f>
        <v>406.24590153611399</v>
      </c>
      <c r="Q1364">
        <v>-249.52</v>
      </c>
      <c r="R1364">
        <v>19.236499999999999</v>
      </c>
      <c r="S1364">
        <v>-153.66900000000001</v>
      </c>
      <c r="T1364">
        <v>89.169300000000007</v>
      </c>
      <c r="U1364">
        <v>-28.827200000000001</v>
      </c>
      <c r="V1364">
        <v>-11.8194</v>
      </c>
    </row>
    <row r="1365" spans="1:22">
      <c r="A1365">
        <v>27749</v>
      </c>
      <c r="B1365">
        <v>0</v>
      </c>
      <c r="C1365">
        <v>121.53700000000001</v>
      </c>
      <c r="D1365">
        <v>-56.506700000000002</v>
      </c>
      <c r="E1365">
        <v>-383.49900000000002</v>
      </c>
      <c r="F1365">
        <v>-90.830699999999993</v>
      </c>
      <c r="G1365">
        <v>28.827200000000001</v>
      </c>
      <c r="H1365">
        <v>11.8194</v>
      </c>
      <c r="I1365" t="e">
        <f>IF(AND(Tabelle13[[#This Row],[AreaPx]]&gt;0,NOT(Tabelle13[[#This Row],[AreaPx]]="inf")),Tabelle13[[#This Row],[AreaPx]], NA())</f>
        <v>#N/A</v>
      </c>
      <c r="J1365">
        <v>0</v>
      </c>
      <c r="K1365">
        <v>0</v>
      </c>
      <c r="L1365">
        <v>0</v>
      </c>
      <c r="M1365">
        <v>20.2013</v>
      </c>
      <c r="N1365">
        <v>0</v>
      </c>
      <c r="O1365">
        <f>Tabelle13[[#This Row],[Roll]]-+Tabelle13[[#This Row],[Pitch]]</f>
        <v>-17.007800000000003</v>
      </c>
      <c r="P1365">
        <f>SQRT(Tabelle13[[#This Row],[X]]^2 + Tabelle13[[#This Row],[Y]]^2 +Tabelle13[[#This Row],[Z]]^2)</f>
        <v>406.24590153611399</v>
      </c>
      <c r="Q1365">
        <v>-249.52</v>
      </c>
      <c r="R1365">
        <v>19.236499999999999</v>
      </c>
      <c r="S1365">
        <v>-153.66900000000001</v>
      </c>
      <c r="T1365">
        <v>89.169300000000007</v>
      </c>
      <c r="U1365">
        <v>-28.827200000000001</v>
      </c>
      <c r="V1365">
        <v>-11.8194</v>
      </c>
    </row>
    <row r="1366" spans="1:22">
      <c r="A1366">
        <v>27774</v>
      </c>
      <c r="B1366">
        <v>0</v>
      </c>
      <c r="C1366">
        <v>121.53700000000001</v>
      </c>
      <c r="D1366">
        <v>-56.506700000000002</v>
      </c>
      <c r="E1366">
        <v>-383.49900000000002</v>
      </c>
      <c r="F1366">
        <v>-90.830699999999993</v>
      </c>
      <c r="G1366">
        <v>28.827200000000001</v>
      </c>
      <c r="H1366">
        <v>11.8194</v>
      </c>
      <c r="I1366" t="e">
        <f>IF(AND(Tabelle13[[#This Row],[AreaPx]]&gt;0,NOT(Tabelle13[[#This Row],[AreaPx]]="inf")),Tabelle13[[#This Row],[AreaPx]], NA())</f>
        <v>#N/A</v>
      </c>
      <c r="J1366">
        <v>0</v>
      </c>
      <c r="K1366">
        <v>0</v>
      </c>
      <c r="L1366">
        <v>0</v>
      </c>
      <c r="M1366">
        <v>20.2013</v>
      </c>
      <c r="N1366">
        <v>0</v>
      </c>
      <c r="O1366">
        <f>Tabelle13[[#This Row],[Roll]]-+Tabelle13[[#This Row],[Pitch]]</f>
        <v>-17.007800000000003</v>
      </c>
      <c r="P1366">
        <f>SQRT(Tabelle13[[#This Row],[X]]^2 + Tabelle13[[#This Row],[Y]]^2 +Tabelle13[[#This Row],[Z]]^2)</f>
        <v>406.24590153611399</v>
      </c>
      <c r="Q1366">
        <v>-249.52</v>
      </c>
      <c r="R1366">
        <v>19.236499999999999</v>
      </c>
      <c r="S1366">
        <v>-153.66900000000001</v>
      </c>
      <c r="T1366">
        <v>89.169300000000007</v>
      </c>
      <c r="U1366">
        <v>-28.827200000000001</v>
      </c>
      <c r="V1366">
        <v>-11.8194</v>
      </c>
    </row>
    <row r="1367" spans="1:22">
      <c r="A1367">
        <v>27799</v>
      </c>
      <c r="B1367">
        <v>0</v>
      </c>
      <c r="C1367">
        <v>121.53700000000001</v>
      </c>
      <c r="D1367">
        <v>-56.506700000000002</v>
      </c>
      <c r="E1367">
        <v>-383.49900000000002</v>
      </c>
      <c r="F1367">
        <v>-90.830699999999993</v>
      </c>
      <c r="G1367">
        <v>28.827200000000001</v>
      </c>
      <c r="H1367">
        <v>11.8194</v>
      </c>
      <c r="I1367" t="e">
        <f>IF(AND(Tabelle13[[#This Row],[AreaPx]]&gt;0,NOT(Tabelle13[[#This Row],[AreaPx]]="inf")),Tabelle13[[#This Row],[AreaPx]], NA())</f>
        <v>#N/A</v>
      </c>
      <c r="J1367">
        <v>0</v>
      </c>
      <c r="K1367">
        <v>0</v>
      </c>
      <c r="L1367">
        <v>0</v>
      </c>
      <c r="M1367">
        <v>20.2013</v>
      </c>
      <c r="N1367">
        <v>0</v>
      </c>
      <c r="O1367">
        <f>Tabelle13[[#This Row],[Roll]]-+Tabelle13[[#This Row],[Pitch]]</f>
        <v>-17.007800000000003</v>
      </c>
      <c r="P1367">
        <f>SQRT(Tabelle13[[#This Row],[X]]^2 + Tabelle13[[#This Row],[Y]]^2 +Tabelle13[[#This Row],[Z]]^2)</f>
        <v>406.24590153611399</v>
      </c>
      <c r="Q1367">
        <v>-249.52</v>
      </c>
      <c r="R1367">
        <v>19.236499999999999</v>
      </c>
      <c r="S1367">
        <v>-153.66900000000001</v>
      </c>
      <c r="T1367">
        <v>89.169300000000007</v>
      </c>
      <c r="U1367">
        <v>-28.827200000000001</v>
      </c>
      <c r="V1367">
        <v>-11.8194</v>
      </c>
    </row>
    <row r="1368" spans="1:22">
      <c r="A1368">
        <v>27814</v>
      </c>
      <c r="B1368">
        <v>0</v>
      </c>
      <c r="C1368">
        <v>121.53700000000001</v>
      </c>
      <c r="D1368">
        <v>-56.506700000000002</v>
      </c>
      <c r="E1368">
        <v>-383.49900000000002</v>
      </c>
      <c r="F1368">
        <v>-90.830699999999993</v>
      </c>
      <c r="G1368">
        <v>28.827200000000001</v>
      </c>
      <c r="H1368">
        <v>11.8194</v>
      </c>
      <c r="I1368" t="e">
        <f>IF(AND(Tabelle13[[#This Row],[AreaPx]]&gt;0,NOT(Tabelle13[[#This Row],[AreaPx]]="inf")),Tabelle13[[#This Row],[AreaPx]], NA())</f>
        <v>#N/A</v>
      </c>
      <c r="J1368">
        <v>0</v>
      </c>
      <c r="K1368">
        <v>0</v>
      </c>
      <c r="L1368">
        <v>0</v>
      </c>
      <c r="M1368">
        <v>20.2013</v>
      </c>
      <c r="N1368">
        <v>0</v>
      </c>
      <c r="O1368">
        <f>Tabelle13[[#This Row],[Roll]]-+Tabelle13[[#This Row],[Pitch]]</f>
        <v>-17.007800000000003</v>
      </c>
      <c r="P1368">
        <f>SQRT(Tabelle13[[#This Row],[X]]^2 + Tabelle13[[#This Row],[Y]]^2 +Tabelle13[[#This Row],[Z]]^2)</f>
        <v>406.24590153611399</v>
      </c>
      <c r="Q1368">
        <v>-249.52</v>
      </c>
      <c r="R1368">
        <v>19.236499999999999</v>
      </c>
      <c r="S1368">
        <v>-153.66900000000001</v>
      </c>
      <c r="T1368">
        <v>89.169300000000007</v>
      </c>
      <c r="U1368">
        <v>-28.827200000000001</v>
      </c>
      <c r="V1368">
        <v>-11.8194</v>
      </c>
    </row>
    <row r="1369" spans="1:22">
      <c r="A1369">
        <v>27836</v>
      </c>
      <c r="B1369">
        <v>0</v>
      </c>
      <c r="C1369">
        <v>121.53700000000001</v>
      </c>
      <c r="D1369">
        <v>-56.506700000000002</v>
      </c>
      <c r="E1369">
        <v>-383.49900000000002</v>
      </c>
      <c r="F1369">
        <v>-90.830699999999993</v>
      </c>
      <c r="G1369">
        <v>28.827200000000001</v>
      </c>
      <c r="H1369">
        <v>11.8194</v>
      </c>
      <c r="I1369" t="e">
        <f>IF(AND(Tabelle13[[#This Row],[AreaPx]]&gt;0,NOT(Tabelle13[[#This Row],[AreaPx]]="inf")),Tabelle13[[#This Row],[AreaPx]], NA())</f>
        <v>#N/A</v>
      </c>
      <c r="J1369">
        <v>0</v>
      </c>
      <c r="K1369">
        <v>0</v>
      </c>
      <c r="L1369">
        <v>0</v>
      </c>
      <c r="M1369">
        <v>20.2013</v>
      </c>
      <c r="N1369">
        <v>0</v>
      </c>
      <c r="O1369">
        <f>Tabelle13[[#This Row],[Roll]]-+Tabelle13[[#This Row],[Pitch]]</f>
        <v>-17.007800000000003</v>
      </c>
      <c r="P1369">
        <f>SQRT(Tabelle13[[#This Row],[X]]^2 + Tabelle13[[#This Row],[Y]]^2 +Tabelle13[[#This Row],[Z]]^2)</f>
        <v>406.24590153611399</v>
      </c>
      <c r="Q1369">
        <v>-249.52</v>
      </c>
      <c r="R1369">
        <v>19.236499999999999</v>
      </c>
      <c r="S1369">
        <v>-153.66900000000001</v>
      </c>
      <c r="T1369">
        <v>89.169300000000007</v>
      </c>
      <c r="U1369">
        <v>-28.827200000000001</v>
      </c>
      <c r="V1369">
        <v>-11.8194</v>
      </c>
    </row>
    <row r="1370" spans="1:22">
      <c r="A1370">
        <v>27851</v>
      </c>
      <c r="B1370">
        <v>0</v>
      </c>
      <c r="C1370">
        <v>121.53700000000001</v>
      </c>
      <c r="D1370">
        <v>-56.506700000000002</v>
      </c>
      <c r="E1370">
        <v>-383.49900000000002</v>
      </c>
      <c r="F1370">
        <v>-90.830699999999993</v>
      </c>
      <c r="G1370">
        <v>28.827200000000001</v>
      </c>
      <c r="H1370">
        <v>11.8194</v>
      </c>
      <c r="I1370" t="e">
        <f>IF(AND(Tabelle13[[#This Row],[AreaPx]]&gt;0,NOT(Tabelle13[[#This Row],[AreaPx]]="inf")),Tabelle13[[#This Row],[AreaPx]], NA())</f>
        <v>#N/A</v>
      </c>
      <c r="J1370">
        <v>0</v>
      </c>
      <c r="K1370">
        <v>0</v>
      </c>
      <c r="L1370">
        <v>0</v>
      </c>
      <c r="M1370">
        <v>20.2013</v>
      </c>
      <c r="N1370">
        <v>0</v>
      </c>
      <c r="O1370">
        <f>Tabelle13[[#This Row],[Roll]]-+Tabelle13[[#This Row],[Pitch]]</f>
        <v>-17.007800000000003</v>
      </c>
      <c r="P1370">
        <f>SQRT(Tabelle13[[#This Row],[X]]^2 + Tabelle13[[#This Row],[Y]]^2 +Tabelle13[[#This Row],[Z]]^2)</f>
        <v>406.24590153611399</v>
      </c>
      <c r="Q1370">
        <v>-249.52</v>
      </c>
      <c r="R1370">
        <v>19.236499999999999</v>
      </c>
      <c r="S1370">
        <v>-153.66900000000001</v>
      </c>
      <c r="T1370">
        <v>89.169300000000007</v>
      </c>
      <c r="U1370">
        <v>-28.827200000000001</v>
      </c>
      <c r="V1370">
        <v>-11.8194</v>
      </c>
    </row>
    <row r="1371" spans="1:22">
      <c r="A1371">
        <v>27877</v>
      </c>
      <c r="B1371">
        <v>0</v>
      </c>
      <c r="C1371">
        <v>121.53700000000001</v>
      </c>
      <c r="D1371">
        <v>-56.506700000000002</v>
      </c>
      <c r="E1371">
        <v>-383.49900000000002</v>
      </c>
      <c r="F1371">
        <v>-90.830699999999993</v>
      </c>
      <c r="G1371">
        <v>28.827200000000001</v>
      </c>
      <c r="H1371">
        <v>11.8194</v>
      </c>
      <c r="I1371" t="e">
        <f>IF(AND(Tabelle13[[#This Row],[AreaPx]]&gt;0,NOT(Tabelle13[[#This Row],[AreaPx]]="inf")),Tabelle13[[#This Row],[AreaPx]], NA())</f>
        <v>#N/A</v>
      </c>
      <c r="J1371">
        <v>0</v>
      </c>
      <c r="K1371">
        <v>0</v>
      </c>
      <c r="L1371">
        <v>0</v>
      </c>
      <c r="M1371">
        <v>20.2013</v>
      </c>
      <c r="N1371">
        <v>0</v>
      </c>
      <c r="O1371">
        <f>Tabelle13[[#This Row],[Roll]]-+Tabelle13[[#This Row],[Pitch]]</f>
        <v>-17.007800000000003</v>
      </c>
      <c r="P1371">
        <f>SQRT(Tabelle13[[#This Row],[X]]^2 + Tabelle13[[#This Row],[Y]]^2 +Tabelle13[[#This Row],[Z]]^2)</f>
        <v>406.24590153611399</v>
      </c>
      <c r="Q1371">
        <v>-249.52</v>
      </c>
      <c r="R1371">
        <v>19.236499999999999</v>
      </c>
      <c r="S1371">
        <v>-153.66900000000001</v>
      </c>
      <c r="T1371">
        <v>89.169300000000007</v>
      </c>
      <c r="U1371">
        <v>-28.827200000000001</v>
      </c>
      <c r="V1371">
        <v>-11.8194</v>
      </c>
    </row>
    <row r="1372" spans="1:22">
      <c r="A1372">
        <v>27900</v>
      </c>
      <c r="B1372">
        <v>0</v>
      </c>
      <c r="C1372">
        <v>121.53700000000001</v>
      </c>
      <c r="D1372">
        <v>-56.506700000000002</v>
      </c>
      <c r="E1372">
        <v>-383.49900000000002</v>
      </c>
      <c r="F1372">
        <v>-90.830699999999993</v>
      </c>
      <c r="G1372">
        <v>28.827200000000001</v>
      </c>
      <c r="H1372">
        <v>11.8194</v>
      </c>
      <c r="I1372" t="e">
        <f>IF(AND(Tabelle13[[#This Row],[AreaPx]]&gt;0,NOT(Tabelle13[[#This Row],[AreaPx]]="inf")),Tabelle13[[#This Row],[AreaPx]], NA())</f>
        <v>#N/A</v>
      </c>
      <c r="J1372">
        <v>0</v>
      </c>
      <c r="K1372">
        <v>0</v>
      </c>
      <c r="L1372">
        <v>0</v>
      </c>
      <c r="M1372">
        <v>20.2013</v>
      </c>
      <c r="N1372">
        <v>0</v>
      </c>
      <c r="O1372">
        <f>Tabelle13[[#This Row],[Roll]]-+Tabelle13[[#This Row],[Pitch]]</f>
        <v>-17.007800000000003</v>
      </c>
      <c r="P1372">
        <f>SQRT(Tabelle13[[#This Row],[X]]^2 + Tabelle13[[#This Row],[Y]]^2 +Tabelle13[[#This Row],[Z]]^2)</f>
        <v>406.24590153611399</v>
      </c>
      <c r="Q1372">
        <v>-249.52</v>
      </c>
      <c r="R1372">
        <v>19.236499999999999</v>
      </c>
      <c r="S1372">
        <v>-153.66900000000001</v>
      </c>
      <c r="T1372">
        <v>89.169300000000007</v>
      </c>
      <c r="U1372">
        <v>-28.827200000000001</v>
      </c>
      <c r="V1372">
        <v>-11.8194</v>
      </c>
    </row>
    <row r="1373" spans="1:22">
      <c r="A1373">
        <v>27912</v>
      </c>
      <c r="B1373">
        <v>0</v>
      </c>
      <c r="C1373">
        <v>121.53700000000001</v>
      </c>
      <c r="D1373">
        <v>-56.506700000000002</v>
      </c>
      <c r="E1373">
        <v>-383.49900000000002</v>
      </c>
      <c r="F1373">
        <v>-90.830699999999993</v>
      </c>
      <c r="G1373">
        <v>28.827200000000001</v>
      </c>
      <c r="H1373">
        <v>11.8194</v>
      </c>
      <c r="I1373" t="e">
        <f>IF(AND(Tabelle13[[#This Row],[AreaPx]]&gt;0,NOT(Tabelle13[[#This Row],[AreaPx]]="inf")),Tabelle13[[#This Row],[AreaPx]], NA())</f>
        <v>#N/A</v>
      </c>
      <c r="J1373">
        <v>0</v>
      </c>
      <c r="K1373">
        <v>0</v>
      </c>
      <c r="L1373">
        <v>0</v>
      </c>
      <c r="M1373">
        <v>20.2013</v>
      </c>
      <c r="N1373">
        <v>0</v>
      </c>
      <c r="O1373">
        <f>Tabelle13[[#This Row],[Roll]]-+Tabelle13[[#This Row],[Pitch]]</f>
        <v>-17.007800000000003</v>
      </c>
      <c r="P1373">
        <f>SQRT(Tabelle13[[#This Row],[X]]^2 + Tabelle13[[#This Row],[Y]]^2 +Tabelle13[[#This Row],[Z]]^2)</f>
        <v>406.24590153611399</v>
      </c>
      <c r="Q1373">
        <v>-249.52</v>
      </c>
      <c r="R1373">
        <v>19.236499999999999</v>
      </c>
      <c r="S1373">
        <v>-153.66900000000001</v>
      </c>
      <c r="T1373">
        <v>89.169300000000007</v>
      </c>
      <c r="U1373">
        <v>-28.827200000000001</v>
      </c>
      <c r="V1373">
        <v>-11.8194</v>
      </c>
    </row>
    <row r="1374" spans="1:22">
      <c r="A1374">
        <v>27938</v>
      </c>
      <c r="B1374">
        <v>0</v>
      </c>
      <c r="C1374">
        <v>121.53700000000001</v>
      </c>
      <c r="D1374">
        <v>-56.506700000000002</v>
      </c>
      <c r="E1374">
        <v>-383.49900000000002</v>
      </c>
      <c r="F1374">
        <v>-90.830699999999993</v>
      </c>
      <c r="G1374">
        <v>28.827200000000001</v>
      </c>
      <c r="H1374">
        <v>11.8194</v>
      </c>
      <c r="I1374" t="e">
        <f>IF(AND(Tabelle13[[#This Row],[AreaPx]]&gt;0,NOT(Tabelle13[[#This Row],[AreaPx]]="inf")),Tabelle13[[#This Row],[AreaPx]], NA())</f>
        <v>#N/A</v>
      </c>
      <c r="J1374">
        <v>0</v>
      </c>
      <c r="K1374">
        <v>0</v>
      </c>
      <c r="L1374">
        <v>0</v>
      </c>
      <c r="M1374">
        <v>20.2013</v>
      </c>
      <c r="N1374">
        <v>0</v>
      </c>
      <c r="O1374">
        <f>Tabelle13[[#This Row],[Roll]]-+Tabelle13[[#This Row],[Pitch]]</f>
        <v>-17.007800000000003</v>
      </c>
      <c r="P1374">
        <f>SQRT(Tabelle13[[#This Row],[X]]^2 + Tabelle13[[#This Row],[Y]]^2 +Tabelle13[[#This Row],[Z]]^2)</f>
        <v>406.24590153611399</v>
      </c>
      <c r="Q1374">
        <v>-249.52</v>
      </c>
      <c r="R1374">
        <v>19.236499999999999</v>
      </c>
      <c r="S1374">
        <v>-153.66900000000001</v>
      </c>
      <c r="T1374">
        <v>89.169300000000007</v>
      </c>
      <c r="U1374">
        <v>-28.827200000000001</v>
      </c>
      <c r="V1374">
        <v>-11.8194</v>
      </c>
    </row>
    <row r="1375" spans="1:22">
      <c r="A1375">
        <v>27952</v>
      </c>
      <c r="B1375">
        <v>0</v>
      </c>
      <c r="C1375">
        <v>121.53700000000001</v>
      </c>
      <c r="D1375">
        <v>-56.506700000000002</v>
      </c>
      <c r="E1375">
        <v>-383.49900000000002</v>
      </c>
      <c r="F1375">
        <v>-90.830699999999993</v>
      </c>
      <c r="G1375">
        <v>28.827200000000001</v>
      </c>
      <c r="H1375">
        <v>11.8194</v>
      </c>
      <c r="I1375" t="e">
        <f>IF(AND(Tabelle13[[#This Row],[AreaPx]]&gt;0,NOT(Tabelle13[[#This Row],[AreaPx]]="inf")),Tabelle13[[#This Row],[AreaPx]], NA())</f>
        <v>#N/A</v>
      </c>
      <c r="J1375">
        <v>0</v>
      </c>
      <c r="K1375">
        <v>0</v>
      </c>
      <c r="L1375">
        <v>0</v>
      </c>
      <c r="M1375">
        <v>20.2013</v>
      </c>
      <c r="N1375">
        <v>0</v>
      </c>
      <c r="O1375">
        <f>Tabelle13[[#This Row],[Roll]]-+Tabelle13[[#This Row],[Pitch]]</f>
        <v>-17.007800000000003</v>
      </c>
      <c r="P1375">
        <f>SQRT(Tabelle13[[#This Row],[X]]^2 + Tabelle13[[#This Row],[Y]]^2 +Tabelle13[[#This Row],[Z]]^2)</f>
        <v>406.24590153611399</v>
      </c>
      <c r="Q1375">
        <v>-249.52</v>
      </c>
      <c r="R1375">
        <v>19.236499999999999</v>
      </c>
      <c r="S1375">
        <v>-153.66900000000001</v>
      </c>
      <c r="T1375">
        <v>89.169300000000007</v>
      </c>
      <c r="U1375">
        <v>-28.827200000000001</v>
      </c>
      <c r="V1375">
        <v>-11.8194</v>
      </c>
    </row>
    <row r="1376" spans="1:22">
      <c r="A1376">
        <v>27976</v>
      </c>
      <c r="B1376">
        <v>0</v>
      </c>
      <c r="C1376">
        <v>121.53700000000001</v>
      </c>
      <c r="D1376">
        <v>-56.506700000000002</v>
      </c>
      <c r="E1376">
        <v>-383.49900000000002</v>
      </c>
      <c r="F1376">
        <v>-90.830699999999993</v>
      </c>
      <c r="G1376">
        <v>28.827200000000001</v>
      </c>
      <c r="H1376">
        <v>11.8194</v>
      </c>
      <c r="I1376" t="e">
        <f>IF(AND(Tabelle13[[#This Row],[AreaPx]]&gt;0,NOT(Tabelle13[[#This Row],[AreaPx]]="inf")),Tabelle13[[#This Row],[AreaPx]], NA())</f>
        <v>#N/A</v>
      </c>
      <c r="J1376">
        <v>0</v>
      </c>
      <c r="K1376">
        <v>0</v>
      </c>
      <c r="L1376">
        <v>0</v>
      </c>
      <c r="M1376">
        <v>20.2013</v>
      </c>
      <c r="N1376">
        <v>0</v>
      </c>
      <c r="O1376">
        <f>Tabelle13[[#This Row],[Roll]]-+Tabelle13[[#This Row],[Pitch]]</f>
        <v>-17.007800000000003</v>
      </c>
      <c r="P1376">
        <f>SQRT(Tabelle13[[#This Row],[X]]^2 + Tabelle13[[#This Row],[Y]]^2 +Tabelle13[[#This Row],[Z]]^2)</f>
        <v>406.24590153611399</v>
      </c>
      <c r="Q1376">
        <v>-249.52</v>
      </c>
      <c r="R1376">
        <v>19.236499999999999</v>
      </c>
      <c r="S1376">
        <v>-153.66900000000001</v>
      </c>
      <c r="T1376">
        <v>89.169300000000007</v>
      </c>
      <c r="U1376">
        <v>-28.827200000000001</v>
      </c>
      <c r="V1376">
        <v>-11.8194</v>
      </c>
    </row>
    <row r="1377" spans="1:22">
      <c r="A1377">
        <v>28002</v>
      </c>
      <c r="B1377">
        <v>0</v>
      </c>
      <c r="C1377">
        <v>121.53700000000001</v>
      </c>
      <c r="D1377">
        <v>-56.506700000000002</v>
      </c>
      <c r="E1377">
        <v>-383.49900000000002</v>
      </c>
      <c r="F1377">
        <v>-90.830699999999993</v>
      </c>
      <c r="G1377">
        <v>28.827200000000001</v>
      </c>
      <c r="H1377">
        <v>11.8194</v>
      </c>
      <c r="I1377" t="e">
        <f>IF(AND(Tabelle13[[#This Row],[AreaPx]]&gt;0,NOT(Tabelle13[[#This Row],[AreaPx]]="inf")),Tabelle13[[#This Row],[AreaPx]], NA())</f>
        <v>#N/A</v>
      </c>
      <c r="J1377">
        <v>0</v>
      </c>
      <c r="K1377">
        <v>0</v>
      </c>
      <c r="L1377">
        <v>0</v>
      </c>
      <c r="M1377">
        <v>20.2013</v>
      </c>
      <c r="N1377">
        <v>0</v>
      </c>
      <c r="O1377">
        <f>Tabelle13[[#This Row],[Roll]]-+Tabelle13[[#This Row],[Pitch]]</f>
        <v>-17.007800000000003</v>
      </c>
      <c r="P1377">
        <f>SQRT(Tabelle13[[#This Row],[X]]^2 + Tabelle13[[#This Row],[Y]]^2 +Tabelle13[[#This Row],[Z]]^2)</f>
        <v>406.24590153611399</v>
      </c>
      <c r="Q1377">
        <v>-249.52</v>
      </c>
      <c r="R1377">
        <v>19.236499999999999</v>
      </c>
      <c r="S1377">
        <v>-153.66900000000001</v>
      </c>
      <c r="T1377">
        <v>89.169300000000007</v>
      </c>
      <c r="U1377">
        <v>-28.827200000000001</v>
      </c>
      <c r="V1377">
        <v>-11.8194</v>
      </c>
    </row>
    <row r="1378" spans="1:22">
      <c r="A1378">
        <v>28019</v>
      </c>
      <c r="B1378">
        <v>0</v>
      </c>
      <c r="C1378">
        <v>121.53700000000001</v>
      </c>
      <c r="D1378">
        <v>-56.506700000000002</v>
      </c>
      <c r="E1378">
        <v>-383.49900000000002</v>
      </c>
      <c r="F1378">
        <v>-90.830699999999993</v>
      </c>
      <c r="G1378">
        <v>28.827200000000001</v>
      </c>
      <c r="H1378">
        <v>11.8194</v>
      </c>
      <c r="I1378" t="e">
        <f>IF(AND(Tabelle13[[#This Row],[AreaPx]]&gt;0,NOT(Tabelle13[[#This Row],[AreaPx]]="inf")),Tabelle13[[#This Row],[AreaPx]], NA())</f>
        <v>#N/A</v>
      </c>
      <c r="J1378">
        <v>0</v>
      </c>
      <c r="K1378">
        <v>0</v>
      </c>
      <c r="L1378">
        <v>0</v>
      </c>
      <c r="M1378">
        <v>20.2013</v>
      </c>
      <c r="N1378">
        <v>0</v>
      </c>
      <c r="O1378">
        <f>Tabelle13[[#This Row],[Roll]]-+Tabelle13[[#This Row],[Pitch]]</f>
        <v>-17.007800000000003</v>
      </c>
      <c r="P1378">
        <f>SQRT(Tabelle13[[#This Row],[X]]^2 + Tabelle13[[#This Row],[Y]]^2 +Tabelle13[[#This Row],[Z]]^2)</f>
        <v>406.24590153611399</v>
      </c>
      <c r="Q1378">
        <v>-249.52</v>
      </c>
      <c r="R1378">
        <v>19.236499999999999</v>
      </c>
      <c r="S1378">
        <v>-153.66900000000001</v>
      </c>
      <c r="T1378">
        <v>89.169300000000007</v>
      </c>
      <c r="U1378">
        <v>-28.827200000000001</v>
      </c>
      <c r="V1378">
        <v>-11.8194</v>
      </c>
    </row>
    <row r="1379" spans="1:22">
      <c r="A1379">
        <v>28041</v>
      </c>
      <c r="B1379">
        <v>0</v>
      </c>
      <c r="C1379">
        <v>121.53700000000001</v>
      </c>
      <c r="D1379">
        <v>-56.506700000000002</v>
      </c>
      <c r="E1379">
        <v>-383.49900000000002</v>
      </c>
      <c r="F1379">
        <v>-90.830699999999993</v>
      </c>
      <c r="G1379">
        <v>28.827200000000001</v>
      </c>
      <c r="H1379">
        <v>11.8194</v>
      </c>
      <c r="I1379" t="e">
        <f>IF(AND(Tabelle13[[#This Row],[AreaPx]]&gt;0,NOT(Tabelle13[[#This Row],[AreaPx]]="inf")),Tabelle13[[#This Row],[AreaPx]], NA())</f>
        <v>#N/A</v>
      </c>
      <c r="J1379">
        <v>0</v>
      </c>
      <c r="K1379">
        <v>0</v>
      </c>
      <c r="L1379">
        <v>0</v>
      </c>
      <c r="M1379">
        <v>20.2013</v>
      </c>
      <c r="N1379">
        <v>0</v>
      </c>
      <c r="O1379">
        <f>Tabelle13[[#This Row],[Roll]]-+Tabelle13[[#This Row],[Pitch]]</f>
        <v>-17.007800000000003</v>
      </c>
      <c r="P1379">
        <f>SQRT(Tabelle13[[#This Row],[X]]^2 + Tabelle13[[#This Row],[Y]]^2 +Tabelle13[[#This Row],[Z]]^2)</f>
        <v>406.24590153611399</v>
      </c>
      <c r="Q1379">
        <v>-249.52</v>
      </c>
      <c r="R1379">
        <v>19.236499999999999</v>
      </c>
      <c r="S1379">
        <v>-153.66900000000001</v>
      </c>
      <c r="T1379">
        <v>89.169300000000007</v>
      </c>
      <c r="U1379">
        <v>-28.827200000000001</v>
      </c>
      <c r="V1379">
        <v>-11.8194</v>
      </c>
    </row>
    <row r="1380" spans="1:22">
      <c r="A1380">
        <v>28066</v>
      </c>
      <c r="B1380">
        <v>0</v>
      </c>
      <c r="C1380">
        <v>121.53700000000001</v>
      </c>
      <c r="D1380">
        <v>-56.506700000000002</v>
      </c>
      <c r="E1380">
        <v>-383.49900000000002</v>
      </c>
      <c r="F1380">
        <v>-90.830699999999993</v>
      </c>
      <c r="G1380">
        <v>28.827200000000001</v>
      </c>
      <c r="H1380">
        <v>11.8194</v>
      </c>
      <c r="I1380" t="e">
        <f>IF(AND(Tabelle13[[#This Row],[AreaPx]]&gt;0,NOT(Tabelle13[[#This Row],[AreaPx]]="inf")),Tabelle13[[#This Row],[AreaPx]], NA())</f>
        <v>#N/A</v>
      </c>
      <c r="J1380">
        <v>0</v>
      </c>
      <c r="K1380">
        <v>0</v>
      </c>
      <c r="L1380">
        <v>0</v>
      </c>
      <c r="M1380">
        <v>20.2013</v>
      </c>
      <c r="N1380">
        <v>0</v>
      </c>
      <c r="O1380">
        <f>Tabelle13[[#This Row],[Roll]]-+Tabelle13[[#This Row],[Pitch]]</f>
        <v>-17.007800000000003</v>
      </c>
      <c r="P1380">
        <f>SQRT(Tabelle13[[#This Row],[X]]^2 + Tabelle13[[#This Row],[Y]]^2 +Tabelle13[[#This Row],[Z]]^2)</f>
        <v>406.24590153611399</v>
      </c>
      <c r="Q1380">
        <v>-249.52</v>
      </c>
      <c r="R1380">
        <v>19.236499999999999</v>
      </c>
      <c r="S1380">
        <v>-153.66900000000001</v>
      </c>
      <c r="T1380">
        <v>89.169300000000007</v>
      </c>
      <c r="U1380">
        <v>-28.827200000000001</v>
      </c>
      <c r="V1380">
        <v>-11.8194</v>
      </c>
    </row>
    <row r="1381" spans="1:22">
      <c r="A1381">
        <v>28078</v>
      </c>
      <c r="B1381">
        <v>0</v>
      </c>
      <c r="C1381">
        <v>121.53700000000001</v>
      </c>
      <c r="D1381">
        <v>-56.506700000000002</v>
      </c>
      <c r="E1381">
        <v>-383.49900000000002</v>
      </c>
      <c r="F1381">
        <v>-90.830699999999993</v>
      </c>
      <c r="G1381">
        <v>28.827200000000001</v>
      </c>
      <c r="H1381">
        <v>11.8194</v>
      </c>
      <c r="I1381" t="e">
        <f>IF(AND(Tabelle13[[#This Row],[AreaPx]]&gt;0,NOT(Tabelle13[[#This Row],[AreaPx]]="inf")),Tabelle13[[#This Row],[AreaPx]], NA())</f>
        <v>#N/A</v>
      </c>
      <c r="J1381">
        <v>0</v>
      </c>
      <c r="K1381">
        <v>0</v>
      </c>
      <c r="L1381">
        <v>0</v>
      </c>
      <c r="M1381">
        <v>20.2013</v>
      </c>
      <c r="N1381">
        <v>0</v>
      </c>
      <c r="O1381">
        <f>Tabelle13[[#This Row],[Roll]]-+Tabelle13[[#This Row],[Pitch]]</f>
        <v>-17.007800000000003</v>
      </c>
      <c r="P1381">
        <f>SQRT(Tabelle13[[#This Row],[X]]^2 + Tabelle13[[#This Row],[Y]]^2 +Tabelle13[[#This Row],[Z]]^2)</f>
        <v>406.24590153611399</v>
      </c>
      <c r="Q1381">
        <v>-249.52</v>
      </c>
      <c r="R1381">
        <v>19.236499999999999</v>
      </c>
      <c r="S1381">
        <v>-153.66900000000001</v>
      </c>
      <c r="T1381">
        <v>89.169300000000007</v>
      </c>
      <c r="U1381">
        <v>-28.827200000000001</v>
      </c>
      <c r="V1381">
        <v>-11.8194</v>
      </c>
    </row>
    <row r="1382" spans="1:22">
      <c r="A1382">
        <v>28105</v>
      </c>
      <c r="B1382">
        <v>0</v>
      </c>
      <c r="C1382">
        <v>121.53700000000001</v>
      </c>
      <c r="D1382">
        <v>-56.506700000000002</v>
      </c>
      <c r="E1382">
        <v>-383.49900000000002</v>
      </c>
      <c r="F1382">
        <v>-90.830699999999993</v>
      </c>
      <c r="G1382">
        <v>28.827200000000001</v>
      </c>
      <c r="H1382">
        <v>11.8194</v>
      </c>
      <c r="I1382" t="e">
        <f>IF(AND(Tabelle13[[#This Row],[AreaPx]]&gt;0,NOT(Tabelle13[[#This Row],[AreaPx]]="inf")),Tabelle13[[#This Row],[AreaPx]], NA())</f>
        <v>#N/A</v>
      </c>
      <c r="J1382">
        <v>0</v>
      </c>
      <c r="K1382">
        <v>0</v>
      </c>
      <c r="L1382">
        <v>0</v>
      </c>
      <c r="M1382">
        <v>20.2013</v>
      </c>
      <c r="N1382">
        <v>0</v>
      </c>
      <c r="O1382">
        <f>Tabelle13[[#This Row],[Roll]]-+Tabelle13[[#This Row],[Pitch]]</f>
        <v>-17.007800000000003</v>
      </c>
      <c r="P1382">
        <f>SQRT(Tabelle13[[#This Row],[X]]^2 + Tabelle13[[#This Row],[Y]]^2 +Tabelle13[[#This Row],[Z]]^2)</f>
        <v>406.24590153611399</v>
      </c>
      <c r="Q1382">
        <v>-249.52</v>
      </c>
      <c r="R1382">
        <v>19.236499999999999</v>
      </c>
      <c r="S1382">
        <v>-153.66900000000001</v>
      </c>
      <c r="T1382">
        <v>89.169300000000007</v>
      </c>
      <c r="U1382">
        <v>-28.827200000000001</v>
      </c>
      <c r="V1382">
        <v>-11.8194</v>
      </c>
    </row>
    <row r="1383" spans="1:22">
      <c r="A1383">
        <v>28122</v>
      </c>
      <c r="B1383">
        <v>0</v>
      </c>
      <c r="C1383">
        <v>121.53700000000001</v>
      </c>
      <c r="D1383">
        <v>-56.506700000000002</v>
      </c>
      <c r="E1383">
        <v>-383.49900000000002</v>
      </c>
      <c r="F1383">
        <v>-90.830699999999993</v>
      </c>
      <c r="G1383">
        <v>28.827200000000001</v>
      </c>
      <c r="H1383">
        <v>11.8194</v>
      </c>
      <c r="I1383" t="e">
        <f>IF(AND(Tabelle13[[#This Row],[AreaPx]]&gt;0,NOT(Tabelle13[[#This Row],[AreaPx]]="inf")),Tabelle13[[#This Row],[AreaPx]], NA())</f>
        <v>#N/A</v>
      </c>
      <c r="J1383">
        <v>0</v>
      </c>
      <c r="K1383">
        <v>0</v>
      </c>
      <c r="L1383">
        <v>0</v>
      </c>
      <c r="M1383">
        <v>20.2013</v>
      </c>
      <c r="N1383">
        <v>0</v>
      </c>
      <c r="O1383">
        <f>Tabelle13[[#This Row],[Roll]]-+Tabelle13[[#This Row],[Pitch]]</f>
        <v>-17.007800000000003</v>
      </c>
      <c r="P1383">
        <f>SQRT(Tabelle13[[#This Row],[X]]^2 + Tabelle13[[#This Row],[Y]]^2 +Tabelle13[[#This Row],[Z]]^2)</f>
        <v>406.24590153611399</v>
      </c>
      <c r="Q1383">
        <v>-249.52</v>
      </c>
      <c r="R1383">
        <v>19.236499999999999</v>
      </c>
      <c r="S1383">
        <v>-153.66900000000001</v>
      </c>
      <c r="T1383">
        <v>89.169300000000007</v>
      </c>
      <c r="U1383">
        <v>-28.827200000000001</v>
      </c>
      <c r="V1383">
        <v>-11.8194</v>
      </c>
    </row>
    <row r="1384" spans="1:22">
      <c r="A1384">
        <v>28145</v>
      </c>
      <c r="B1384">
        <v>0</v>
      </c>
      <c r="C1384">
        <v>121.53700000000001</v>
      </c>
      <c r="D1384">
        <v>-56.506700000000002</v>
      </c>
      <c r="E1384">
        <v>-383.49900000000002</v>
      </c>
      <c r="F1384">
        <v>-90.830699999999993</v>
      </c>
      <c r="G1384">
        <v>28.827200000000001</v>
      </c>
      <c r="H1384">
        <v>11.8194</v>
      </c>
      <c r="I1384" t="e">
        <f>IF(AND(Tabelle13[[#This Row],[AreaPx]]&gt;0,NOT(Tabelle13[[#This Row],[AreaPx]]="inf")),Tabelle13[[#This Row],[AreaPx]], NA())</f>
        <v>#N/A</v>
      </c>
      <c r="J1384">
        <v>0</v>
      </c>
      <c r="K1384">
        <v>0</v>
      </c>
      <c r="L1384">
        <v>0</v>
      </c>
      <c r="M1384">
        <v>20.2013</v>
      </c>
      <c r="N1384">
        <v>0</v>
      </c>
      <c r="O1384">
        <f>Tabelle13[[#This Row],[Roll]]-+Tabelle13[[#This Row],[Pitch]]</f>
        <v>-17.007800000000003</v>
      </c>
      <c r="P1384">
        <f>SQRT(Tabelle13[[#This Row],[X]]^2 + Tabelle13[[#This Row],[Y]]^2 +Tabelle13[[#This Row],[Z]]^2)</f>
        <v>406.24590153611399</v>
      </c>
      <c r="Q1384">
        <v>-249.52</v>
      </c>
      <c r="R1384">
        <v>19.236499999999999</v>
      </c>
      <c r="S1384">
        <v>-153.66900000000001</v>
      </c>
      <c r="T1384">
        <v>89.169300000000007</v>
      </c>
      <c r="U1384">
        <v>-28.827200000000001</v>
      </c>
      <c r="V1384">
        <v>-11.8194</v>
      </c>
    </row>
    <row r="1385" spans="1:22">
      <c r="A1385">
        <v>28173</v>
      </c>
      <c r="B1385">
        <v>0</v>
      </c>
      <c r="C1385">
        <v>121.53700000000001</v>
      </c>
      <c r="D1385">
        <v>-56.506700000000002</v>
      </c>
      <c r="E1385">
        <v>-383.49900000000002</v>
      </c>
      <c r="F1385">
        <v>-90.830699999999993</v>
      </c>
      <c r="G1385">
        <v>28.827200000000001</v>
      </c>
      <c r="H1385">
        <v>11.8194</v>
      </c>
      <c r="I1385" t="e">
        <f>IF(AND(Tabelle13[[#This Row],[AreaPx]]&gt;0,NOT(Tabelle13[[#This Row],[AreaPx]]="inf")),Tabelle13[[#This Row],[AreaPx]], NA())</f>
        <v>#N/A</v>
      </c>
      <c r="J1385">
        <v>0</v>
      </c>
      <c r="K1385">
        <v>0</v>
      </c>
      <c r="L1385">
        <v>0</v>
      </c>
      <c r="M1385">
        <v>20.2013</v>
      </c>
      <c r="N1385">
        <v>0</v>
      </c>
      <c r="O1385">
        <f>Tabelle13[[#This Row],[Roll]]-+Tabelle13[[#This Row],[Pitch]]</f>
        <v>-17.007800000000003</v>
      </c>
      <c r="P1385">
        <f>SQRT(Tabelle13[[#This Row],[X]]^2 + Tabelle13[[#This Row],[Y]]^2 +Tabelle13[[#This Row],[Z]]^2)</f>
        <v>406.24590153611399</v>
      </c>
      <c r="Q1385">
        <v>-249.52</v>
      </c>
      <c r="R1385">
        <v>19.236499999999999</v>
      </c>
      <c r="S1385">
        <v>-153.66900000000001</v>
      </c>
      <c r="T1385">
        <v>89.169300000000007</v>
      </c>
      <c r="U1385">
        <v>-28.827200000000001</v>
      </c>
      <c r="V1385">
        <v>-11.8194</v>
      </c>
    </row>
    <row r="1386" spans="1:22">
      <c r="A1386">
        <v>28192</v>
      </c>
      <c r="B1386">
        <v>0</v>
      </c>
      <c r="C1386">
        <v>121.53700000000001</v>
      </c>
      <c r="D1386">
        <v>-56.506700000000002</v>
      </c>
      <c r="E1386">
        <v>-383.49900000000002</v>
      </c>
      <c r="F1386">
        <v>-90.830699999999993</v>
      </c>
      <c r="G1386">
        <v>28.827200000000001</v>
      </c>
      <c r="H1386">
        <v>11.8194</v>
      </c>
      <c r="I1386" t="e">
        <f>IF(AND(Tabelle13[[#This Row],[AreaPx]]&gt;0,NOT(Tabelle13[[#This Row],[AreaPx]]="inf")),Tabelle13[[#This Row],[AreaPx]], NA())</f>
        <v>#N/A</v>
      </c>
      <c r="J1386">
        <v>0</v>
      </c>
      <c r="K1386">
        <v>0</v>
      </c>
      <c r="L1386">
        <v>0</v>
      </c>
      <c r="M1386">
        <v>20.2013</v>
      </c>
      <c r="N1386">
        <v>0</v>
      </c>
      <c r="O1386">
        <f>Tabelle13[[#This Row],[Roll]]-+Tabelle13[[#This Row],[Pitch]]</f>
        <v>-17.007800000000003</v>
      </c>
      <c r="P1386">
        <f>SQRT(Tabelle13[[#This Row],[X]]^2 + Tabelle13[[#This Row],[Y]]^2 +Tabelle13[[#This Row],[Z]]^2)</f>
        <v>406.24590153611399</v>
      </c>
      <c r="Q1386">
        <v>-249.52</v>
      </c>
      <c r="R1386">
        <v>19.236499999999999</v>
      </c>
      <c r="S1386">
        <v>-153.66900000000001</v>
      </c>
      <c r="T1386">
        <v>89.169300000000007</v>
      </c>
      <c r="U1386">
        <v>-28.827200000000001</v>
      </c>
      <c r="V1386">
        <v>-11.8194</v>
      </c>
    </row>
    <row r="1387" spans="1:22">
      <c r="A1387">
        <v>28203</v>
      </c>
      <c r="B1387">
        <v>0</v>
      </c>
      <c r="C1387">
        <v>121.53700000000001</v>
      </c>
      <c r="D1387">
        <v>-56.506700000000002</v>
      </c>
      <c r="E1387">
        <v>-383.49900000000002</v>
      </c>
      <c r="F1387">
        <v>-90.830699999999993</v>
      </c>
      <c r="G1387">
        <v>28.827200000000001</v>
      </c>
      <c r="H1387">
        <v>11.8194</v>
      </c>
      <c r="I1387" t="e">
        <f>IF(AND(Tabelle13[[#This Row],[AreaPx]]&gt;0,NOT(Tabelle13[[#This Row],[AreaPx]]="inf")),Tabelle13[[#This Row],[AreaPx]], NA())</f>
        <v>#N/A</v>
      </c>
      <c r="J1387">
        <v>0</v>
      </c>
      <c r="K1387">
        <v>0</v>
      </c>
      <c r="L1387">
        <v>0</v>
      </c>
      <c r="M1387">
        <v>20.2013</v>
      </c>
      <c r="N1387">
        <v>0</v>
      </c>
      <c r="O1387">
        <f>Tabelle13[[#This Row],[Roll]]-+Tabelle13[[#This Row],[Pitch]]</f>
        <v>-17.007800000000003</v>
      </c>
      <c r="P1387">
        <f>SQRT(Tabelle13[[#This Row],[X]]^2 + Tabelle13[[#This Row],[Y]]^2 +Tabelle13[[#This Row],[Z]]^2)</f>
        <v>406.24590153611399</v>
      </c>
      <c r="Q1387">
        <v>-249.52</v>
      </c>
      <c r="R1387">
        <v>19.236499999999999</v>
      </c>
      <c r="S1387">
        <v>-153.66900000000001</v>
      </c>
      <c r="T1387">
        <v>89.169300000000007</v>
      </c>
      <c r="U1387">
        <v>-28.827200000000001</v>
      </c>
      <c r="V1387">
        <v>-11.8194</v>
      </c>
    </row>
    <row r="1388" spans="1:22">
      <c r="A1388">
        <v>28214</v>
      </c>
      <c r="B1388">
        <v>0</v>
      </c>
      <c r="C1388">
        <v>121.53700000000001</v>
      </c>
      <c r="D1388">
        <v>-56.506700000000002</v>
      </c>
      <c r="E1388">
        <v>-383.49900000000002</v>
      </c>
      <c r="F1388">
        <v>-90.830699999999993</v>
      </c>
      <c r="G1388">
        <v>28.827200000000001</v>
      </c>
      <c r="H1388">
        <v>11.8194</v>
      </c>
      <c r="I1388" t="e">
        <f>IF(AND(Tabelle13[[#This Row],[AreaPx]]&gt;0,NOT(Tabelle13[[#This Row],[AreaPx]]="inf")),Tabelle13[[#This Row],[AreaPx]], NA())</f>
        <v>#N/A</v>
      </c>
      <c r="J1388">
        <v>0</v>
      </c>
      <c r="K1388">
        <v>0</v>
      </c>
      <c r="L1388">
        <v>0</v>
      </c>
      <c r="M1388">
        <v>20.2013</v>
      </c>
      <c r="N1388">
        <v>0</v>
      </c>
      <c r="O1388">
        <f>Tabelle13[[#This Row],[Roll]]-+Tabelle13[[#This Row],[Pitch]]</f>
        <v>-17.007800000000003</v>
      </c>
      <c r="P1388">
        <f>SQRT(Tabelle13[[#This Row],[X]]^2 + Tabelle13[[#This Row],[Y]]^2 +Tabelle13[[#This Row],[Z]]^2)</f>
        <v>406.24590153611399</v>
      </c>
      <c r="Q1388">
        <v>-249.52</v>
      </c>
      <c r="R1388">
        <v>19.236499999999999</v>
      </c>
      <c r="S1388">
        <v>-153.66900000000001</v>
      </c>
      <c r="T1388">
        <v>89.169300000000007</v>
      </c>
      <c r="U1388">
        <v>-28.827200000000001</v>
      </c>
      <c r="V1388">
        <v>-11.8194</v>
      </c>
    </row>
    <row r="1389" spans="1:22">
      <c r="A1389">
        <v>28237</v>
      </c>
      <c r="B1389">
        <v>0</v>
      </c>
      <c r="C1389">
        <v>121.53700000000001</v>
      </c>
      <c r="D1389">
        <v>-56.506700000000002</v>
      </c>
      <c r="E1389">
        <v>-383.49900000000002</v>
      </c>
      <c r="F1389">
        <v>-90.830699999999993</v>
      </c>
      <c r="G1389">
        <v>28.827200000000001</v>
      </c>
      <c r="H1389">
        <v>11.8194</v>
      </c>
      <c r="I1389" t="e">
        <f>IF(AND(Tabelle13[[#This Row],[AreaPx]]&gt;0,NOT(Tabelle13[[#This Row],[AreaPx]]="inf")),Tabelle13[[#This Row],[AreaPx]], NA())</f>
        <v>#N/A</v>
      </c>
      <c r="J1389">
        <v>0</v>
      </c>
      <c r="K1389">
        <v>0</v>
      </c>
      <c r="L1389">
        <v>0</v>
      </c>
      <c r="M1389">
        <v>20.2013</v>
      </c>
      <c r="N1389">
        <v>0</v>
      </c>
      <c r="O1389">
        <f>Tabelle13[[#This Row],[Roll]]-+Tabelle13[[#This Row],[Pitch]]</f>
        <v>-17.007800000000003</v>
      </c>
      <c r="P1389">
        <f>SQRT(Tabelle13[[#This Row],[X]]^2 + Tabelle13[[#This Row],[Y]]^2 +Tabelle13[[#This Row],[Z]]^2)</f>
        <v>406.24590153611399</v>
      </c>
      <c r="Q1389">
        <v>-249.52</v>
      </c>
      <c r="R1389">
        <v>19.236499999999999</v>
      </c>
      <c r="S1389">
        <v>-153.66900000000001</v>
      </c>
      <c r="T1389">
        <v>89.169300000000007</v>
      </c>
      <c r="U1389">
        <v>-28.827200000000001</v>
      </c>
      <c r="V1389">
        <v>-11.8194</v>
      </c>
    </row>
    <row r="1390" spans="1:22">
      <c r="A1390">
        <v>28256</v>
      </c>
      <c r="B1390">
        <v>0</v>
      </c>
      <c r="C1390">
        <v>121.53700000000001</v>
      </c>
      <c r="D1390">
        <v>-56.506700000000002</v>
      </c>
      <c r="E1390">
        <v>-383.49900000000002</v>
      </c>
      <c r="F1390">
        <v>-90.830699999999993</v>
      </c>
      <c r="G1390">
        <v>28.827200000000001</v>
      </c>
      <c r="H1390">
        <v>11.8194</v>
      </c>
      <c r="I1390" t="e">
        <f>IF(AND(Tabelle13[[#This Row],[AreaPx]]&gt;0,NOT(Tabelle13[[#This Row],[AreaPx]]="inf")),Tabelle13[[#This Row],[AreaPx]], NA())</f>
        <v>#N/A</v>
      </c>
      <c r="J1390">
        <v>0</v>
      </c>
      <c r="K1390">
        <v>0</v>
      </c>
      <c r="L1390">
        <v>0</v>
      </c>
      <c r="M1390">
        <v>20.2013</v>
      </c>
      <c r="N1390">
        <v>0</v>
      </c>
      <c r="O1390">
        <f>Tabelle13[[#This Row],[Roll]]-+Tabelle13[[#This Row],[Pitch]]</f>
        <v>-17.007800000000003</v>
      </c>
      <c r="P1390">
        <f>SQRT(Tabelle13[[#This Row],[X]]^2 + Tabelle13[[#This Row],[Y]]^2 +Tabelle13[[#This Row],[Z]]^2)</f>
        <v>406.24590153611399</v>
      </c>
      <c r="Q1390">
        <v>-249.52</v>
      </c>
      <c r="R1390">
        <v>19.236499999999999</v>
      </c>
      <c r="S1390">
        <v>-153.66900000000001</v>
      </c>
      <c r="T1390">
        <v>89.169300000000007</v>
      </c>
      <c r="U1390">
        <v>-28.827200000000001</v>
      </c>
      <c r="V1390">
        <v>-11.8194</v>
      </c>
    </row>
    <row r="1391" spans="1:22">
      <c r="A1391">
        <v>28282</v>
      </c>
      <c r="B1391">
        <v>0</v>
      </c>
      <c r="C1391">
        <v>121.53700000000001</v>
      </c>
      <c r="D1391">
        <v>-56.506700000000002</v>
      </c>
      <c r="E1391">
        <v>-383.49900000000002</v>
      </c>
      <c r="F1391">
        <v>-90.830699999999993</v>
      </c>
      <c r="G1391">
        <v>28.827200000000001</v>
      </c>
      <c r="H1391">
        <v>11.8194</v>
      </c>
      <c r="I1391" t="e">
        <f>IF(AND(Tabelle13[[#This Row],[AreaPx]]&gt;0,NOT(Tabelle13[[#This Row],[AreaPx]]="inf")),Tabelle13[[#This Row],[AreaPx]], NA())</f>
        <v>#N/A</v>
      </c>
      <c r="J1391">
        <v>0</v>
      </c>
      <c r="K1391">
        <v>0</v>
      </c>
      <c r="L1391">
        <v>0</v>
      </c>
      <c r="M1391">
        <v>20.2013</v>
      </c>
      <c r="N1391">
        <v>0</v>
      </c>
      <c r="O1391">
        <f>Tabelle13[[#This Row],[Roll]]-+Tabelle13[[#This Row],[Pitch]]</f>
        <v>-17.007800000000003</v>
      </c>
      <c r="P1391">
        <f>SQRT(Tabelle13[[#This Row],[X]]^2 + Tabelle13[[#This Row],[Y]]^2 +Tabelle13[[#This Row],[Z]]^2)</f>
        <v>406.24590153611399</v>
      </c>
      <c r="Q1391">
        <v>-249.52</v>
      </c>
      <c r="R1391">
        <v>19.236499999999999</v>
      </c>
      <c r="S1391">
        <v>-153.66900000000001</v>
      </c>
      <c r="T1391">
        <v>89.169300000000007</v>
      </c>
      <c r="U1391">
        <v>-28.827200000000001</v>
      </c>
      <c r="V1391">
        <v>-11.8194</v>
      </c>
    </row>
    <row r="1392" spans="1:22">
      <c r="A1392">
        <v>28303</v>
      </c>
      <c r="B1392">
        <v>0</v>
      </c>
      <c r="C1392">
        <v>121.53700000000001</v>
      </c>
      <c r="D1392">
        <v>-56.506700000000002</v>
      </c>
      <c r="E1392">
        <v>-383.49900000000002</v>
      </c>
      <c r="F1392">
        <v>-90.830699999999993</v>
      </c>
      <c r="G1392">
        <v>28.827200000000001</v>
      </c>
      <c r="H1392">
        <v>11.8194</v>
      </c>
      <c r="I1392" t="e">
        <f>IF(AND(Tabelle13[[#This Row],[AreaPx]]&gt;0,NOT(Tabelle13[[#This Row],[AreaPx]]="inf")),Tabelle13[[#This Row],[AreaPx]], NA())</f>
        <v>#N/A</v>
      </c>
      <c r="J1392">
        <v>0</v>
      </c>
      <c r="K1392">
        <v>0</v>
      </c>
      <c r="L1392">
        <v>0</v>
      </c>
      <c r="M1392">
        <v>20.2013</v>
      </c>
      <c r="N1392">
        <v>0</v>
      </c>
      <c r="O1392">
        <f>Tabelle13[[#This Row],[Roll]]-+Tabelle13[[#This Row],[Pitch]]</f>
        <v>-17.007800000000003</v>
      </c>
      <c r="P1392">
        <f>SQRT(Tabelle13[[#This Row],[X]]^2 + Tabelle13[[#This Row],[Y]]^2 +Tabelle13[[#This Row],[Z]]^2)</f>
        <v>406.24590153611399</v>
      </c>
      <c r="Q1392">
        <v>-249.52</v>
      </c>
      <c r="R1392">
        <v>19.236499999999999</v>
      </c>
      <c r="S1392">
        <v>-153.66900000000001</v>
      </c>
      <c r="T1392">
        <v>89.169300000000007</v>
      </c>
      <c r="U1392">
        <v>-28.827200000000001</v>
      </c>
      <c r="V1392">
        <v>-11.8194</v>
      </c>
    </row>
    <row r="1393" spans="1:22">
      <c r="A1393">
        <v>28313</v>
      </c>
      <c r="B1393">
        <v>0</v>
      </c>
      <c r="C1393">
        <v>121.53700000000001</v>
      </c>
      <c r="D1393">
        <v>-56.506700000000002</v>
      </c>
      <c r="E1393">
        <v>-383.49900000000002</v>
      </c>
      <c r="F1393">
        <v>-90.830699999999993</v>
      </c>
      <c r="G1393">
        <v>28.827200000000001</v>
      </c>
      <c r="H1393">
        <v>11.8194</v>
      </c>
      <c r="I1393" t="e">
        <f>IF(AND(Tabelle13[[#This Row],[AreaPx]]&gt;0,NOT(Tabelle13[[#This Row],[AreaPx]]="inf")),Tabelle13[[#This Row],[AreaPx]], NA())</f>
        <v>#N/A</v>
      </c>
      <c r="J1393">
        <v>0</v>
      </c>
      <c r="K1393">
        <v>0</v>
      </c>
      <c r="L1393">
        <v>0</v>
      </c>
      <c r="M1393">
        <v>20.2013</v>
      </c>
      <c r="N1393">
        <v>0</v>
      </c>
      <c r="O1393">
        <f>Tabelle13[[#This Row],[Roll]]-+Tabelle13[[#This Row],[Pitch]]</f>
        <v>-17.007800000000003</v>
      </c>
      <c r="P1393">
        <f>SQRT(Tabelle13[[#This Row],[X]]^2 + Tabelle13[[#This Row],[Y]]^2 +Tabelle13[[#This Row],[Z]]^2)</f>
        <v>406.24590153611399</v>
      </c>
      <c r="Q1393">
        <v>-249.52</v>
      </c>
      <c r="R1393">
        <v>19.236499999999999</v>
      </c>
      <c r="S1393">
        <v>-153.66900000000001</v>
      </c>
      <c r="T1393">
        <v>89.169300000000007</v>
      </c>
      <c r="U1393">
        <v>-28.827200000000001</v>
      </c>
      <c r="V1393">
        <v>-11.8194</v>
      </c>
    </row>
    <row r="1394" spans="1:22">
      <c r="A1394">
        <v>28342</v>
      </c>
      <c r="B1394">
        <v>0</v>
      </c>
      <c r="C1394">
        <v>121.53700000000001</v>
      </c>
      <c r="D1394">
        <v>-56.506700000000002</v>
      </c>
      <c r="E1394">
        <v>-383.49900000000002</v>
      </c>
      <c r="F1394">
        <v>-90.830699999999993</v>
      </c>
      <c r="G1394">
        <v>28.827200000000001</v>
      </c>
      <c r="H1394">
        <v>11.8194</v>
      </c>
      <c r="I1394" t="e">
        <f>IF(AND(Tabelle13[[#This Row],[AreaPx]]&gt;0,NOT(Tabelle13[[#This Row],[AreaPx]]="inf")),Tabelle13[[#This Row],[AreaPx]], NA())</f>
        <v>#N/A</v>
      </c>
      <c r="J1394">
        <v>0</v>
      </c>
      <c r="K1394">
        <v>0</v>
      </c>
      <c r="L1394">
        <v>0</v>
      </c>
      <c r="M1394">
        <v>20.2013</v>
      </c>
      <c r="N1394">
        <v>0</v>
      </c>
      <c r="O1394">
        <f>Tabelle13[[#This Row],[Roll]]-+Tabelle13[[#This Row],[Pitch]]</f>
        <v>-17.007800000000003</v>
      </c>
      <c r="P1394">
        <f>SQRT(Tabelle13[[#This Row],[X]]^2 + Tabelle13[[#This Row],[Y]]^2 +Tabelle13[[#This Row],[Z]]^2)</f>
        <v>406.24590153611399</v>
      </c>
      <c r="Q1394">
        <v>-249.52</v>
      </c>
      <c r="R1394">
        <v>19.236499999999999</v>
      </c>
      <c r="S1394">
        <v>-153.66900000000001</v>
      </c>
      <c r="T1394">
        <v>89.169300000000007</v>
      </c>
      <c r="U1394">
        <v>-28.827200000000001</v>
      </c>
      <c r="V1394">
        <v>-11.8194</v>
      </c>
    </row>
    <row r="1395" spans="1:22">
      <c r="A1395">
        <v>28378</v>
      </c>
      <c r="B1395">
        <v>0</v>
      </c>
      <c r="C1395">
        <v>121.53700000000001</v>
      </c>
      <c r="D1395">
        <v>-56.506700000000002</v>
      </c>
      <c r="E1395">
        <v>-383.49900000000002</v>
      </c>
      <c r="F1395">
        <v>-90.830699999999993</v>
      </c>
      <c r="G1395">
        <v>28.827200000000001</v>
      </c>
      <c r="H1395">
        <v>11.8194</v>
      </c>
      <c r="I1395" t="e">
        <f>IF(AND(Tabelle13[[#This Row],[AreaPx]]&gt;0,NOT(Tabelle13[[#This Row],[AreaPx]]="inf")),Tabelle13[[#This Row],[AreaPx]], NA())</f>
        <v>#N/A</v>
      </c>
      <c r="J1395">
        <v>0</v>
      </c>
      <c r="K1395">
        <v>0</v>
      </c>
      <c r="L1395">
        <v>0</v>
      </c>
      <c r="M1395">
        <v>20.2013</v>
      </c>
      <c r="N1395">
        <v>0</v>
      </c>
      <c r="O1395">
        <f>Tabelle13[[#This Row],[Roll]]-+Tabelle13[[#This Row],[Pitch]]</f>
        <v>-17.007800000000003</v>
      </c>
      <c r="P1395">
        <f>SQRT(Tabelle13[[#This Row],[X]]^2 + Tabelle13[[#This Row],[Y]]^2 +Tabelle13[[#This Row],[Z]]^2)</f>
        <v>406.24590153611399</v>
      </c>
      <c r="Q1395">
        <v>-249.52</v>
      </c>
      <c r="R1395">
        <v>19.236499999999999</v>
      </c>
      <c r="S1395">
        <v>-153.66900000000001</v>
      </c>
      <c r="T1395">
        <v>89.169300000000007</v>
      </c>
      <c r="U1395">
        <v>-28.827200000000001</v>
      </c>
      <c r="V1395">
        <v>-11.8194</v>
      </c>
    </row>
    <row r="1396" spans="1:22">
      <c r="A1396">
        <v>28404</v>
      </c>
      <c r="B1396">
        <v>0</v>
      </c>
      <c r="C1396">
        <v>121.53700000000001</v>
      </c>
      <c r="D1396">
        <v>-56.506700000000002</v>
      </c>
      <c r="E1396">
        <v>-383.49900000000002</v>
      </c>
      <c r="F1396">
        <v>-90.830699999999993</v>
      </c>
      <c r="G1396">
        <v>28.827200000000001</v>
      </c>
      <c r="H1396">
        <v>11.8194</v>
      </c>
      <c r="I1396" t="e">
        <f>IF(AND(Tabelle13[[#This Row],[AreaPx]]&gt;0,NOT(Tabelle13[[#This Row],[AreaPx]]="inf")),Tabelle13[[#This Row],[AreaPx]], NA())</f>
        <v>#N/A</v>
      </c>
      <c r="J1396">
        <v>0</v>
      </c>
      <c r="K1396">
        <v>0</v>
      </c>
      <c r="L1396">
        <v>0</v>
      </c>
      <c r="M1396">
        <v>20.2013</v>
      </c>
      <c r="N1396">
        <v>0</v>
      </c>
      <c r="O1396">
        <f>Tabelle13[[#This Row],[Roll]]-+Tabelle13[[#This Row],[Pitch]]</f>
        <v>-17.007800000000003</v>
      </c>
      <c r="P1396">
        <f>SQRT(Tabelle13[[#This Row],[X]]^2 + Tabelle13[[#This Row],[Y]]^2 +Tabelle13[[#This Row],[Z]]^2)</f>
        <v>406.24590153611399</v>
      </c>
      <c r="Q1396">
        <v>-249.52</v>
      </c>
      <c r="R1396">
        <v>19.236499999999999</v>
      </c>
      <c r="S1396">
        <v>-153.66900000000001</v>
      </c>
      <c r="T1396">
        <v>89.169300000000007</v>
      </c>
      <c r="U1396">
        <v>-28.827200000000001</v>
      </c>
      <c r="V1396">
        <v>-11.8194</v>
      </c>
    </row>
    <row r="1397" spans="1:22">
      <c r="A1397">
        <v>28418</v>
      </c>
      <c r="B1397">
        <v>0</v>
      </c>
      <c r="C1397">
        <v>121.53700000000001</v>
      </c>
      <c r="D1397">
        <v>-56.506700000000002</v>
      </c>
      <c r="E1397">
        <v>-383.49900000000002</v>
      </c>
      <c r="F1397">
        <v>-90.830699999999993</v>
      </c>
      <c r="G1397">
        <v>28.827200000000001</v>
      </c>
      <c r="H1397">
        <v>11.8194</v>
      </c>
      <c r="I1397" t="e">
        <f>IF(AND(Tabelle13[[#This Row],[AreaPx]]&gt;0,NOT(Tabelle13[[#This Row],[AreaPx]]="inf")),Tabelle13[[#This Row],[AreaPx]], NA())</f>
        <v>#N/A</v>
      </c>
      <c r="J1397">
        <v>0</v>
      </c>
      <c r="K1397">
        <v>0</v>
      </c>
      <c r="L1397">
        <v>0</v>
      </c>
      <c r="M1397">
        <v>20.2013</v>
      </c>
      <c r="N1397">
        <v>0</v>
      </c>
      <c r="O1397">
        <f>Tabelle13[[#This Row],[Roll]]-+Tabelle13[[#This Row],[Pitch]]</f>
        <v>-17.007800000000003</v>
      </c>
      <c r="P1397">
        <f>SQRT(Tabelle13[[#This Row],[X]]^2 + Tabelle13[[#This Row],[Y]]^2 +Tabelle13[[#This Row],[Z]]^2)</f>
        <v>406.24590153611399</v>
      </c>
      <c r="Q1397">
        <v>-249.52</v>
      </c>
      <c r="R1397">
        <v>19.236499999999999</v>
      </c>
      <c r="S1397">
        <v>-153.66900000000001</v>
      </c>
      <c r="T1397">
        <v>89.169300000000007</v>
      </c>
      <c r="U1397">
        <v>-28.827200000000001</v>
      </c>
      <c r="V1397">
        <v>-11.8194</v>
      </c>
    </row>
    <row r="1398" spans="1:22">
      <c r="A1398">
        <v>28444</v>
      </c>
      <c r="B1398">
        <v>0</v>
      </c>
      <c r="C1398">
        <v>121.53700000000001</v>
      </c>
      <c r="D1398">
        <v>-56.506700000000002</v>
      </c>
      <c r="E1398">
        <v>-383.49900000000002</v>
      </c>
      <c r="F1398">
        <v>-90.830699999999993</v>
      </c>
      <c r="G1398">
        <v>28.827200000000001</v>
      </c>
      <c r="H1398">
        <v>11.8194</v>
      </c>
      <c r="I1398" t="e">
        <f>IF(AND(Tabelle13[[#This Row],[AreaPx]]&gt;0,NOT(Tabelle13[[#This Row],[AreaPx]]="inf")),Tabelle13[[#This Row],[AreaPx]], NA())</f>
        <v>#N/A</v>
      </c>
      <c r="J1398">
        <v>0</v>
      </c>
      <c r="K1398">
        <v>0</v>
      </c>
      <c r="L1398">
        <v>0</v>
      </c>
      <c r="M1398">
        <v>20.2013</v>
      </c>
      <c r="N1398">
        <v>0</v>
      </c>
      <c r="O1398">
        <f>Tabelle13[[#This Row],[Roll]]-+Tabelle13[[#This Row],[Pitch]]</f>
        <v>-17.007800000000003</v>
      </c>
      <c r="P1398">
        <f>SQRT(Tabelle13[[#This Row],[X]]^2 + Tabelle13[[#This Row],[Y]]^2 +Tabelle13[[#This Row],[Z]]^2)</f>
        <v>406.24590153611399</v>
      </c>
      <c r="Q1398">
        <v>-249.52</v>
      </c>
      <c r="R1398">
        <v>19.236499999999999</v>
      </c>
      <c r="S1398">
        <v>-153.66900000000001</v>
      </c>
      <c r="T1398">
        <v>89.169300000000007</v>
      </c>
      <c r="U1398">
        <v>-28.827200000000001</v>
      </c>
      <c r="V1398">
        <v>-11.8194</v>
      </c>
    </row>
    <row r="1399" spans="1:22">
      <c r="A1399">
        <v>28465</v>
      </c>
      <c r="B1399">
        <v>0</v>
      </c>
      <c r="C1399">
        <v>121.53700000000001</v>
      </c>
      <c r="D1399">
        <v>-56.506700000000002</v>
      </c>
      <c r="E1399">
        <v>-383.49900000000002</v>
      </c>
      <c r="F1399">
        <v>-90.830699999999993</v>
      </c>
      <c r="G1399">
        <v>28.827200000000001</v>
      </c>
      <c r="H1399">
        <v>11.8194</v>
      </c>
      <c r="I1399" t="e">
        <f>IF(AND(Tabelle13[[#This Row],[AreaPx]]&gt;0,NOT(Tabelle13[[#This Row],[AreaPx]]="inf")),Tabelle13[[#This Row],[AreaPx]], NA())</f>
        <v>#N/A</v>
      </c>
      <c r="J1399">
        <v>0</v>
      </c>
      <c r="K1399">
        <v>0</v>
      </c>
      <c r="L1399">
        <v>0</v>
      </c>
      <c r="M1399">
        <v>20.2013</v>
      </c>
      <c r="N1399">
        <v>0</v>
      </c>
      <c r="O1399">
        <f>Tabelle13[[#This Row],[Roll]]-+Tabelle13[[#This Row],[Pitch]]</f>
        <v>-17.007800000000003</v>
      </c>
      <c r="P1399">
        <f>SQRT(Tabelle13[[#This Row],[X]]^2 + Tabelle13[[#This Row],[Y]]^2 +Tabelle13[[#This Row],[Z]]^2)</f>
        <v>406.24590153611399</v>
      </c>
      <c r="Q1399">
        <v>-249.52</v>
      </c>
      <c r="R1399">
        <v>19.236499999999999</v>
      </c>
      <c r="S1399">
        <v>-153.66900000000001</v>
      </c>
      <c r="T1399">
        <v>89.169300000000007</v>
      </c>
      <c r="U1399">
        <v>-28.827200000000001</v>
      </c>
      <c r="V1399">
        <v>-11.8194</v>
      </c>
    </row>
    <row r="1400" spans="1:22">
      <c r="A1400">
        <v>28480</v>
      </c>
      <c r="B1400">
        <v>0</v>
      </c>
      <c r="C1400">
        <v>121.53700000000001</v>
      </c>
      <c r="D1400">
        <v>-56.506700000000002</v>
      </c>
      <c r="E1400">
        <v>-383.49900000000002</v>
      </c>
      <c r="F1400">
        <v>-90.830699999999993</v>
      </c>
      <c r="G1400">
        <v>28.827200000000001</v>
      </c>
      <c r="H1400">
        <v>11.8194</v>
      </c>
      <c r="I1400" t="e">
        <f>IF(AND(Tabelle13[[#This Row],[AreaPx]]&gt;0,NOT(Tabelle13[[#This Row],[AreaPx]]="inf")),Tabelle13[[#This Row],[AreaPx]], NA())</f>
        <v>#N/A</v>
      </c>
      <c r="J1400">
        <v>0</v>
      </c>
      <c r="K1400">
        <v>0</v>
      </c>
      <c r="L1400">
        <v>0</v>
      </c>
      <c r="M1400">
        <v>20.2013</v>
      </c>
      <c r="N1400">
        <v>0</v>
      </c>
      <c r="O1400">
        <f>Tabelle13[[#This Row],[Roll]]-+Tabelle13[[#This Row],[Pitch]]</f>
        <v>-17.007800000000003</v>
      </c>
      <c r="P1400">
        <f>SQRT(Tabelle13[[#This Row],[X]]^2 + Tabelle13[[#This Row],[Y]]^2 +Tabelle13[[#This Row],[Z]]^2)</f>
        <v>406.24590153611399</v>
      </c>
      <c r="Q1400">
        <v>-249.52</v>
      </c>
      <c r="R1400">
        <v>19.236499999999999</v>
      </c>
      <c r="S1400">
        <v>-153.66900000000001</v>
      </c>
      <c r="T1400">
        <v>89.169300000000007</v>
      </c>
      <c r="U1400">
        <v>-28.827200000000001</v>
      </c>
      <c r="V1400">
        <v>-11.8194</v>
      </c>
    </row>
    <row r="1401" spans="1:22">
      <c r="A1401">
        <v>28505</v>
      </c>
      <c r="B1401">
        <v>0</v>
      </c>
      <c r="C1401">
        <v>121.53700000000001</v>
      </c>
      <c r="D1401">
        <v>-56.506700000000002</v>
      </c>
      <c r="E1401">
        <v>-383.49900000000002</v>
      </c>
      <c r="F1401">
        <v>-90.830699999999993</v>
      </c>
      <c r="G1401">
        <v>28.827200000000001</v>
      </c>
      <c r="H1401">
        <v>11.8194</v>
      </c>
      <c r="I1401" t="e">
        <f>IF(AND(Tabelle13[[#This Row],[AreaPx]]&gt;0,NOT(Tabelle13[[#This Row],[AreaPx]]="inf")),Tabelle13[[#This Row],[AreaPx]], NA())</f>
        <v>#N/A</v>
      </c>
      <c r="J1401">
        <v>0</v>
      </c>
      <c r="K1401">
        <v>0</v>
      </c>
      <c r="L1401">
        <v>0</v>
      </c>
      <c r="M1401">
        <v>20.2013</v>
      </c>
      <c r="N1401">
        <v>0</v>
      </c>
      <c r="O1401">
        <f>Tabelle13[[#This Row],[Roll]]-+Tabelle13[[#This Row],[Pitch]]</f>
        <v>-17.007800000000003</v>
      </c>
      <c r="P1401">
        <f>SQRT(Tabelle13[[#This Row],[X]]^2 + Tabelle13[[#This Row],[Y]]^2 +Tabelle13[[#This Row],[Z]]^2)</f>
        <v>406.24590153611399</v>
      </c>
      <c r="Q1401">
        <v>-249.52</v>
      </c>
      <c r="R1401">
        <v>19.236499999999999</v>
      </c>
      <c r="S1401">
        <v>-153.66900000000001</v>
      </c>
      <c r="T1401">
        <v>89.169300000000007</v>
      </c>
      <c r="U1401">
        <v>-28.827200000000001</v>
      </c>
      <c r="V1401">
        <v>-11.8194</v>
      </c>
    </row>
    <row r="1402" spans="1:22">
      <c r="A1402">
        <v>28523</v>
      </c>
      <c r="B1402">
        <v>0</v>
      </c>
      <c r="C1402">
        <v>121.53700000000001</v>
      </c>
      <c r="D1402">
        <v>-56.506700000000002</v>
      </c>
      <c r="E1402">
        <v>-383.49900000000002</v>
      </c>
      <c r="F1402">
        <v>-90.830699999999993</v>
      </c>
      <c r="G1402">
        <v>28.827200000000001</v>
      </c>
      <c r="H1402">
        <v>11.8194</v>
      </c>
      <c r="I1402" t="e">
        <f>IF(AND(Tabelle13[[#This Row],[AreaPx]]&gt;0,NOT(Tabelle13[[#This Row],[AreaPx]]="inf")),Tabelle13[[#This Row],[AreaPx]], NA())</f>
        <v>#N/A</v>
      </c>
      <c r="J1402">
        <v>0</v>
      </c>
      <c r="K1402">
        <v>0</v>
      </c>
      <c r="L1402">
        <v>0</v>
      </c>
      <c r="M1402">
        <v>20.2013</v>
      </c>
      <c r="N1402">
        <v>0</v>
      </c>
      <c r="O1402">
        <f>Tabelle13[[#This Row],[Roll]]-+Tabelle13[[#This Row],[Pitch]]</f>
        <v>-17.007800000000003</v>
      </c>
      <c r="P1402">
        <f>SQRT(Tabelle13[[#This Row],[X]]^2 + Tabelle13[[#This Row],[Y]]^2 +Tabelle13[[#This Row],[Z]]^2)</f>
        <v>406.24590153611399</v>
      </c>
      <c r="Q1402">
        <v>-249.52</v>
      </c>
      <c r="R1402">
        <v>19.236499999999999</v>
      </c>
      <c r="S1402">
        <v>-153.66900000000001</v>
      </c>
      <c r="T1402">
        <v>89.169300000000007</v>
      </c>
      <c r="U1402">
        <v>-28.827200000000001</v>
      </c>
      <c r="V1402">
        <v>-11.8194</v>
      </c>
    </row>
    <row r="1403" spans="1:22">
      <c r="A1403">
        <v>28548</v>
      </c>
      <c r="B1403">
        <v>0</v>
      </c>
      <c r="C1403">
        <v>121.53700000000001</v>
      </c>
      <c r="D1403">
        <v>-56.506700000000002</v>
      </c>
      <c r="E1403">
        <v>-383.49900000000002</v>
      </c>
      <c r="F1403">
        <v>-90.830699999999993</v>
      </c>
      <c r="G1403">
        <v>28.827200000000001</v>
      </c>
      <c r="H1403">
        <v>11.8194</v>
      </c>
      <c r="I1403" t="e">
        <f>IF(AND(Tabelle13[[#This Row],[AreaPx]]&gt;0,NOT(Tabelle13[[#This Row],[AreaPx]]="inf")),Tabelle13[[#This Row],[AreaPx]], NA())</f>
        <v>#N/A</v>
      </c>
      <c r="J1403">
        <v>0</v>
      </c>
      <c r="K1403">
        <v>0</v>
      </c>
      <c r="L1403">
        <v>0</v>
      </c>
      <c r="M1403">
        <v>20.2013</v>
      </c>
      <c r="N1403">
        <v>0</v>
      </c>
      <c r="O1403">
        <f>Tabelle13[[#This Row],[Roll]]-+Tabelle13[[#This Row],[Pitch]]</f>
        <v>-17.007800000000003</v>
      </c>
      <c r="P1403">
        <f>SQRT(Tabelle13[[#This Row],[X]]^2 + Tabelle13[[#This Row],[Y]]^2 +Tabelle13[[#This Row],[Z]]^2)</f>
        <v>406.24590153611399</v>
      </c>
      <c r="Q1403">
        <v>-249.52</v>
      </c>
      <c r="R1403">
        <v>19.236499999999999</v>
      </c>
      <c r="S1403">
        <v>-153.66900000000001</v>
      </c>
      <c r="T1403">
        <v>89.169300000000007</v>
      </c>
      <c r="U1403">
        <v>-28.827200000000001</v>
      </c>
      <c r="V1403">
        <v>-11.8194</v>
      </c>
    </row>
    <row r="1404" spans="1:22">
      <c r="A1404">
        <v>28576</v>
      </c>
      <c r="B1404">
        <v>0</v>
      </c>
      <c r="C1404">
        <v>121.53700000000001</v>
      </c>
      <c r="D1404">
        <v>-56.506700000000002</v>
      </c>
      <c r="E1404">
        <v>-383.49900000000002</v>
      </c>
      <c r="F1404">
        <v>-90.830699999999993</v>
      </c>
      <c r="G1404">
        <v>28.827200000000001</v>
      </c>
      <c r="H1404">
        <v>11.8194</v>
      </c>
      <c r="I1404" t="e">
        <f>IF(AND(Tabelle13[[#This Row],[AreaPx]]&gt;0,NOT(Tabelle13[[#This Row],[AreaPx]]="inf")),Tabelle13[[#This Row],[AreaPx]], NA())</f>
        <v>#N/A</v>
      </c>
      <c r="J1404">
        <v>0</v>
      </c>
      <c r="K1404">
        <v>0</v>
      </c>
      <c r="L1404">
        <v>0</v>
      </c>
      <c r="M1404">
        <v>20.2013</v>
      </c>
      <c r="N1404">
        <v>0</v>
      </c>
      <c r="O1404">
        <f>Tabelle13[[#This Row],[Roll]]-+Tabelle13[[#This Row],[Pitch]]</f>
        <v>-17.007800000000003</v>
      </c>
      <c r="P1404">
        <f>SQRT(Tabelle13[[#This Row],[X]]^2 + Tabelle13[[#This Row],[Y]]^2 +Tabelle13[[#This Row],[Z]]^2)</f>
        <v>406.24590153611399</v>
      </c>
      <c r="Q1404">
        <v>-249.52</v>
      </c>
      <c r="R1404">
        <v>19.236499999999999</v>
      </c>
      <c r="S1404">
        <v>-153.66900000000001</v>
      </c>
      <c r="T1404">
        <v>89.169300000000007</v>
      </c>
      <c r="U1404">
        <v>-28.827200000000001</v>
      </c>
      <c r="V1404">
        <v>-11.8194</v>
      </c>
    </row>
    <row r="1405" spans="1:22">
      <c r="A1405">
        <v>28604</v>
      </c>
      <c r="B1405">
        <v>0</v>
      </c>
      <c r="C1405">
        <v>121.53700000000001</v>
      </c>
      <c r="D1405">
        <v>-56.506700000000002</v>
      </c>
      <c r="E1405">
        <v>-383.49900000000002</v>
      </c>
      <c r="F1405">
        <v>-90.830699999999993</v>
      </c>
      <c r="G1405">
        <v>28.827200000000001</v>
      </c>
      <c r="H1405">
        <v>11.8194</v>
      </c>
      <c r="I1405" t="e">
        <f>IF(AND(Tabelle13[[#This Row],[AreaPx]]&gt;0,NOT(Tabelle13[[#This Row],[AreaPx]]="inf")),Tabelle13[[#This Row],[AreaPx]], NA())</f>
        <v>#N/A</v>
      </c>
      <c r="J1405">
        <v>0</v>
      </c>
      <c r="K1405">
        <v>0</v>
      </c>
      <c r="L1405">
        <v>0</v>
      </c>
      <c r="M1405">
        <v>20.2013</v>
      </c>
      <c r="N1405">
        <v>0</v>
      </c>
      <c r="O1405">
        <f>Tabelle13[[#This Row],[Roll]]-+Tabelle13[[#This Row],[Pitch]]</f>
        <v>-17.007800000000003</v>
      </c>
      <c r="P1405">
        <f>SQRT(Tabelle13[[#This Row],[X]]^2 + Tabelle13[[#This Row],[Y]]^2 +Tabelle13[[#This Row],[Z]]^2)</f>
        <v>406.24590153611399</v>
      </c>
      <c r="Q1405">
        <v>-249.52</v>
      </c>
      <c r="R1405">
        <v>19.236499999999999</v>
      </c>
      <c r="S1405">
        <v>-153.66900000000001</v>
      </c>
      <c r="T1405">
        <v>89.169300000000007</v>
      </c>
      <c r="U1405">
        <v>-28.827200000000001</v>
      </c>
      <c r="V1405">
        <v>-11.8194</v>
      </c>
    </row>
    <row r="1406" spans="1:22">
      <c r="A1406">
        <v>28617</v>
      </c>
      <c r="B1406">
        <v>0</v>
      </c>
      <c r="C1406">
        <v>121.53700000000001</v>
      </c>
      <c r="D1406">
        <v>-56.506700000000002</v>
      </c>
      <c r="E1406">
        <v>-383.49900000000002</v>
      </c>
      <c r="F1406">
        <v>-90.830699999999993</v>
      </c>
      <c r="G1406">
        <v>28.827200000000001</v>
      </c>
      <c r="H1406">
        <v>11.8194</v>
      </c>
      <c r="I1406" t="e">
        <f>IF(AND(Tabelle13[[#This Row],[AreaPx]]&gt;0,NOT(Tabelle13[[#This Row],[AreaPx]]="inf")),Tabelle13[[#This Row],[AreaPx]], NA())</f>
        <v>#N/A</v>
      </c>
      <c r="J1406">
        <v>0</v>
      </c>
      <c r="K1406">
        <v>0</v>
      </c>
      <c r="L1406">
        <v>0</v>
      </c>
      <c r="M1406">
        <v>20.2013</v>
      </c>
      <c r="N1406">
        <v>0</v>
      </c>
      <c r="O1406">
        <f>Tabelle13[[#This Row],[Roll]]-+Tabelle13[[#This Row],[Pitch]]</f>
        <v>-17.007800000000003</v>
      </c>
      <c r="P1406">
        <f>SQRT(Tabelle13[[#This Row],[X]]^2 + Tabelle13[[#This Row],[Y]]^2 +Tabelle13[[#This Row],[Z]]^2)</f>
        <v>406.24590153611399</v>
      </c>
      <c r="Q1406">
        <v>-249.52</v>
      </c>
      <c r="R1406">
        <v>19.236499999999999</v>
      </c>
      <c r="S1406">
        <v>-153.66900000000001</v>
      </c>
      <c r="T1406">
        <v>89.169300000000007</v>
      </c>
      <c r="U1406">
        <v>-28.827200000000001</v>
      </c>
      <c r="V1406">
        <v>-11.8194</v>
      </c>
    </row>
    <row r="1407" spans="1:22">
      <c r="A1407">
        <v>28639</v>
      </c>
      <c r="B1407">
        <v>0</v>
      </c>
      <c r="C1407">
        <v>121.53700000000001</v>
      </c>
      <c r="D1407">
        <v>-56.506700000000002</v>
      </c>
      <c r="E1407">
        <v>-383.49900000000002</v>
      </c>
      <c r="F1407">
        <v>-90.830699999999993</v>
      </c>
      <c r="G1407">
        <v>28.827200000000001</v>
      </c>
      <c r="H1407">
        <v>11.8194</v>
      </c>
      <c r="I1407" t="e">
        <f>IF(AND(Tabelle13[[#This Row],[AreaPx]]&gt;0,NOT(Tabelle13[[#This Row],[AreaPx]]="inf")),Tabelle13[[#This Row],[AreaPx]], NA())</f>
        <v>#N/A</v>
      </c>
      <c r="J1407">
        <v>0</v>
      </c>
      <c r="K1407">
        <v>0</v>
      </c>
      <c r="L1407">
        <v>0</v>
      </c>
      <c r="M1407">
        <v>20.2013</v>
      </c>
      <c r="N1407">
        <v>0</v>
      </c>
      <c r="O1407">
        <f>Tabelle13[[#This Row],[Roll]]-+Tabelle13[[#This Row],[Pitch]]</f>
        <v>-17.007800000000003</v>
      </c>
      <c r="P1407">
        <f>SQRT(Tabelle13[[#This Row],[X]]^2 + Tabelle13[[#This Row],[Y]]^2 +Tabelle13[[#This Row],[Z]]^2)</f>
        <v>406.24590153611399</v>
      </c>
      <c r="Q1407">
        <v>-249.52</v>
      </c>
      <c r="R1407">
        <v>19.236499999999999</v>
      </c>
      <c r="S1407">
        <v>-153.66900000000001</v>
      </c>
      <c r="T1407">
        <v>89.169300000000007</v>
      </c>
      <c r="U1407">
        <v>-28.827200000000001</v>
      </c>
      <c r="V1407">
        <v>-11.8194</v>
      </c>
    </row>
    <row r="1408" spans="1:22">
      <c r="A1408">
        <v>28658</v>
      </c>
      <c r="B1408">
        <v>0</v>
      </c>
      <c r="C1408">
        <v>121.53700000000001</v>
      </c>
      <c r="D1408">
        <v>-56.506700000000002</v>
      </c>
      <c r="E1408">
        <v>-383.49900000000002</v>
      </c>
      <c r="F1408">
        <v>-90.830699999999993</v>
      </c>
      <c r="G1408">
        <v>28.827200000000001</v>
      </c>
      <c r="H1408">
        <v>11.8194</v>
      </c>
      <c r="I1408" t="e">
        <f>IF(AND(Tabelle13[[#This Row],[AreaPx]]&gt;0,NOT(Tabelle13[[#This Row],[AreaPx]]="inf")),Tabelle13[[#This Row],[AreaPx]], NA())</f>
        <v>#N/A</v>
      </c>
      <c r="J1408">
        <v>0</v>
      </c>
      <c r="K1408">
        <v>0</v>
      </c>
      <c r="L1408">
        <v>0</v>
      </c>
      <c r="M1408">
        <v>20.2013</v>
      </c>
      <c r="N1408">
        <v>0</v>
      </c>
      <c r="O1408">
        <f>Tabelle13[[#This Row],[Roll]]-+Tabelle13[[#This Row],[Pitch]]</f>
        <v>-17.007800000000003</v>
      </c>
      <c r="P1408">
        <f>SQRT(Tabelle13[[#This Row],[X]]^2 + Tabelle13[[#This Row],[Y]]^2 +Tabelle13[[#This Row],[Z]]^2)</f>
        <v>406.24590153611399</v>
      </c>
      <c r="Q1408">
        <v>-249.52</v>
      </c>
      <c r="R1408">
        <v>19.236499999999999</v>
      </c>
      <c r="S1408">
        <v>-153.66900000000001</v>
      </c>
      <c r="T1408">
        <v>89.169300000000007</v>
      </c>
      <c r="U1408">
        <v>-28.827200000000001</v>
      </c>
      <c r="V1408">
        <v>-11.8194</v>
      </c>
    </row>
    <row r="1409" spans="1:22">
      <c r="A1409">
        <v>28665</v>
      </c>
      <c r="B1409">
        <v>0</v>
      </c>
      <c r="C1409">
        <v>121.53700000000001</v>
      </c>
      <c r="D1409">
        <v>-56.506700000000002</v>
      </c>
      <c r="E1409">
        <v>-383.49900000000002</v>
      </c>
      <c r="F1409">
        <v>-90.830699999999993</v>
      </c>
      <c r="G1409">
        <v>28.827200000000001</v>
      </c>
      <c r="H1409">
        <v>11.8194</v>
      </c>
      <c r="I1409" t="e">
        <f>IF(AND(Tabelle13[[#This Row],[AreaPx]]&gt;0,NOT(Tabelle13[[#This Row],[AreaPx]]="inf")),Tabelle13[[#This Row],[AreaPx]], NA())</f>
        <v>#N/A</v>
      </c>
      <c r="J1409">
        <v>0</v>
      </c>
      <c r="K1409">
        <v>0</v>
      </c>
      <c r="L1409">
        <v>0</v>
      </c>
      <c r="M1409">
        <v>20.2013</v>
      </c>
      <c r="N1409">
        <v>0</v>
      </c>
      <c r="O1409">
        <f>Tabelle13[[#This Row],[Roll]]-+Tabelle13[[#This Row],[Pitch]]</f>
        <v>-17.007800000000003</v>
      </c>
      <c r="P1409">
        <f>SQRT(Tabelle13[[#This Row],[X]]^2 + Tabelle13[[#This Row],[Y]]^2 +Tabelle13[[#This Row],[Z]]^2)</f>
        <v>406.24590153611399</v>
      </c>
      <c r="Q1409">
        <v>-249.52</v>
      </c>
      <c r="R1409">
        <v>19.236499999999999</v>
      </c>
      <c r="S1409">
        <v>-153.66900000000001</v>
      </c>
      <c r="T1409">
        <v>89.169300000000007</v>
      </c>
      <c r="U1409">
        <v>-28.827200000000001</v>
      </c>
      <c r="V1409">
        <v>-11.8194</v>
      </c>
    </row>
    <row r="1410" spans="1:22">
      <c r="A1410">
        <v>28674</v>
      </c>
      <c r="B1410">
        <v>0</v>
      </c>
      <c r="C1410">
        <v>121.53700000000001</v>
      </c>
      <c r="D1410">
        <v>-56.506700000000002</v>
      </c>
      <c r="E1410">
        <v>-383.49900000000002</v>
      </c>
      <c r="F1410">
        <v>-90.830699999999993</v>
      </c>
      <c r="G1410">
        <v>28.827200000000001</v>
      </c>
      <c r="H1410">
        <v>11.8194</v>
      </c>
      <c r="I1410" t="e">
        <f>IF(AND(Tabelle13[[#This Row],[AreaPx]]&gt;0,NOT(Tabelle13[[#This Row],[AreaPx]]="inf")),Tabelle13[[#This Row],[AreaPx]], NA())</f>
        <v>#N/A</v>
      </c>
      <c r="J1410">
        <v>0</v>
      </c>
      <c r="K1410">
        <v>0</v>
      </c>
      <c r="L1410">
        <v>0</v>
      </c>
      <c r="M1410">
        <v>20.2013</v>
      </c>
      <c r="N1410">
        <v>0</v>
      </c>
      <c r="O1410">
        <f>Tabelle13[[#This Row],[Roll]]-+Tabelle13[[#This Row],[Pitch]]</f>
        <v>-17.007800000000003</v>
      </c>
      <c r="P1410">
        <f>SQRT(Tabelle13[[#This Row],[X]]^2 + Tabelle13[[#This Row],[Y]]^2 +Tabelle13[[#This Row],[Z]]^2)</f>
        <v>406.24590153611399</v>
      </c>
      <c r="Q1410">
        <v>-249.52</v>
      </c>
      <c r="R1410">
        <v>19.236499999999999</v>
      </c>
      <c r="S1410">
        <v>-153.66900000000001</v>
      </c>
      <c r="T1410">
        <v>89.169300000000007</v>
      </c>
      <c r="U1410">
        <v>-28.827200000000001</v>
      </c>
      <c r="V1410">
        <v>-11.8194</v>
      </c>
    </row>
    <row r="1411" spans="1:22">
      <c r="A1411">
        <v>28707</v>
      </c>
      <c r="B1411">
        <v>0</v>
      </c>
      <c r="C1411">
        <v>121.53700000000001</v>
      </c>
      <c r="D1411">
        <v>-56.506700000000002</v>
      </c>
      <c r="E1411">
        <v>-383.49900000000002</v>
      </c>
      <c r="F1411">
        <v>-90.830699999999993</v>
      </c>
      <c r="G1411">
        <v>28.827200000000001</v>
      </c>
      <c r="H1411">
        <v>11.8194</v>
      </c>
      <c r="I1411" t="e">
        <f>IF(AND(Tabelle13[[#This Row],[AreaPx]]&gt;0,NOT(Tabelle13[[#This Row],[AreaPx]]="inf")),Tabelle13[[#This Row],[AreaPx]], NA())</f>
        <v>#N/A</v>
      </c>
      <c r="J1411">
        <v>0</v>
      </c>
      <c r="K1411">
        <v>0</v>
      </c>
      <c r="L1411">
        <v>0</v>
      </c>
      <c r="M1411">
        <v>20.2013</v>
      </c>
      <c r="N1411">
        <v>0</v>
      </c>
      <c r="O1411">
        <f>Tabelle13[[#This Row],[Roll]]-+Tabelle13[[#This Row],[Pitch]]</f>
        <v>-17.007800000000003</v>
      </c>
      <c r="P1411">
        <f>SQRT(Tabelle13[[#This Row],[X]]^2 + Tabelle13[[#This Row],[Y]]^2 +Tabelle13[[#This Row],[Z]]^2)</f>
        <v>406.24590153611399</v>
      </c>
      <c r="Q1411">
        <v>-249.52</v>
      </c>
      <c r="R1411">
        <v>19.236499999999999</v>
      </c>
      <c r="S1411">
        <v>-153.66900000000001</v>
      </c>
      <c r="T1411">
        <v>89.169300000000007</v>
      </c>
      <c r="U1411">
        <v>-28.827200000000001</v>
      </c>
      <c r="V1411">
        <v>-11.8194</v>
      </c>
    </row>
    <row r="1412" spans="1:22">
      <c r="A1412">
        <v>28733</v>
      </c>
      <c r="B1412">
        <v>0</v>
      </c>
      <c r="C1412">
        <v>121.53700000000001</v>
      </c>
      <c r="D1412">
        <v>-56.506700000000002</v>
      </c>
      <c r="E1412">
        <v>-383.49900000000002</v>
      </c>
      <c r="F1412">
        <v>-90.830699999999993</v>
      </c>
      <c r="G1412">
        <v>28.827200000000001</v>
      </c>
      <c r="H1412">
        <v>11.8194</v>
      </c>
      <c r="I1412" t="e">
        <f>IF(AND(Tabelle13[[#This Row],[AreaPx]]&gt;0,NOT(Tabelle13[[#This Row],[AreaPx]]="inf")),Tabelle13[[#This Row],[AreaPx]], NA())</f>
        <v>#N/A</v>
      </c>
      <c r="J1412">
        <v>0</v>
      </c>
      <c r="K1412">
        <v>0</v>
      </c>
      <c r="L1412">
        <v>0</v>
      </c>
      <c r="M1412">
        <v>20.2013</v>
      </c>
      <c r="N1412">
        <v>0</v>
      </c>
      <c r="O1412">
        <f>Tabelle13[[#This Row],[Roll]]-+Tabelle13[[#This Row],[Pitch]]</f>
        <v>-17.007800000000003</v>
      </c>
      <c r="P1412">
        <f>SQRT(Tabelle13[[#This Row],[X]]^2 + Tabelle13[[#This Row],[Y]]^2 +Tabelle13[[#This Row],[Z]]^2)</f>
        <v>406.24590153611399</v>
      </c>
      <c r="Q1412">
        <v>-249.52</v>
      </c>
      <c r="R1412">
        <v>19.236499999999999</v>
      </c>
      <c r="S1412">
        <v>-153.66900000000001</v>
      </c>
      <c r="T1412">
        <v>89.169300000000007</v>
      </c>
      <c r="U1412">
        <v>-28.827200000000001</v>
      </c>
      <c r="V1412">
        <v>-11.8194</v>
      </c>
    </row>
    <row r="1413" spans="1:22">
      <c r="A1413">
        <v>28751</v>
      </c>
      <c r="B1413">
        <v>0</v>
      </c>
      <c r="C1413">
        <v>121.53700000000001</v>
      </c>
      <c r="D1413">
        <v>-56.506700000000002</v>
      </c>
      <c r="E1413">
        <v>-383.49900000000002</v>
      </c>
      <c r="F1413">
        <v>-90.830699999999993</v>
      </c>
      <c r="G1413">
        <v>28.827200000000001</v>
      </c>
      <c r="H1413">
        <v>11.8194</v>
      </c>
      <c r="I1413" t="e">
        <f>IF(AND(Tabelle13[[#This Row],[AreaPx]]&gt;0,NOT(Tabelle13[[#This Row],[AreaPx]]="inf")),Tabelle13[[#This Row],[AreaPx]], NA())</f>
        <v>#N/A</v>
      </c>
      <c r="J1413">
        <v>0</v>
      </c>
      <c r="K1413">
        <v>0</v>
      </c>
      <c r="L1413">
        <v>0</v>
      </c>
      <c r="M1413">
        <v>20.2013</v>
      </c>
      <c r="N1413">
        <v>0</v>
      </c>
      <c r="O1413">
        <f>Tabelle13[[#This Row],[Roll]]-+Tabelle13[[#This Row],[Pitch]]</f>
        <v>-17.007800000000003</v>
      </c>
      <c r="P1413">
        <f>SQRT(Tabelle13[[#This Row],[X]]^2 + Tabelle13[[#This Row],[Y]]^2 +Tabelle13[[#This Row],[Z]]^2)</f>
        <v>406.24590153611399</v>
      </c>
      <c r="Q1413">
        <v>-249.52</v>
      </c>
      <c r="R1413">
        <v>19.236499999999999</v>
      </c>
      <c r="S1413">
        <v>-153.66900000000001</v>
      </c>
      <c r="T1413">
        <v>89.169300000000007</v>
      </c>
      <c r="U1413">
        <v>-28.827200000000001</v>
      </c>
      <c r="V1413">
        <v>-11.8194</v>
      </c>
    </row>
    <row r="1414" spans="1:22">
      <c r="A1414">
        <v>28776</v>
      </c>
      <c r="B1414">
        <v>0</v>
      </c>
      <c r="C1414">
        <v>121.53700000000001</v>
      </c>
      <c r="D1414">
        <v>-56.506700000000002</v>
      </c>
      <c r="E1414">
        <v>-383.49900000000002</v>
      </c>
      <c r="F1414">
        <v>-90.830699999999993</v>
      </c>
      <c r="G1414">
        <v>28.827200000000001</v>
      </c>
      <c r="H1414">
        <v>11.8194</v>
      </c>
      <c r="I1414" t="e">
        <f>IF(AND(Tabelle13[[#This Row],[AreaPx]]&gt;0,NOT(Tabelle13[[#This Row],[AreaPx]]="inf")),Tabelle13[[#This Row],[AreaPx]], NA())</f>
        <v>#N/A</v>
      </c>
      <c r="J1414">
        <v>0</v>
      </c>
      <c r="K1414">
        <v>0</v>
      </c>
      <c r="L1414">
        <v>0</v>
      </c>
      <c r="M1414">
        <v>20.2013</v>
      </c>
      <c r="N1414">
        <v>0</v>
      </c>
      <c r="O1414">
        <f>Tabelle13[[#This Row],[Roll]]-+Tabelle13[[#This Row],[Pitch]]</f>
        <v>-17.007800000000003</v>
      </c>
      <c r="P1414">
        <f>SQRT(Tabelle13[[#This Row],[X]]^2 + Tabelle13[[#This Row],[Y]]^2 +Tabelle13[[#This Row],[Z]]^2)</f>
        <v>406.24590153611399</v>
      </c>
      <c r="Q1414">
        <v>-249.52</v>
      </c>
      <c r="R1414">
        <v>19.236499999999999</v>
      </c>
      <c r="S1414">
        <v>-153.66900000000001</v>
      </c>
      <c r="T1414">
        <v>89.169300000000007</v>
      </c>
      <c r="U1414">
        <v>-28.827200000000001</v>
      </c>
      <c r="V1414">
        <v>-11.8194</v>
      </c>
    </row>
    <row r="1415" spans="1:22">
      <c r="A1415">
        <v>28796</v>
      </c>
      <c r="B1415">
        <v>0</v>
      </c>
      <c r="C1415">
        <v>121.53700000000001</v>
      </c>
      <c r="D1415">
        <v>-56.506700000000002</v>
      </c>
      <c r="E1415">
        <v>-383.49900000000002</v>
      </c>
      <c r="F1415">
        <v>-90.830699999999993</v>
      </c>
      <c r="G1415">
        <v>28.827200000000001</v>
      </c>
      <c r="H1415">
        <v>11.8194</v>
      </c>
      <c r="I1415" t="e">
        <f>IF(AND(Tabelle13[[#This Row],[AreaPx]]&gt;0,NOT(Tabelle13[[#This Row],[AreaPx]]="inf")),Tabelle13[[#This Row],[AreaPx]], NA())</f>
        <v>#N/A</v>
      </c>
      <c r="J1415">
        <v>0</v>
      </c>
      <c r="K1415">
        <v>0</v>
      </c>
      <c r="L1415">
        <v>0</v>
      </c>
      <c r="M1415">
        <v>20.2013</v>
      </c>
      <c r="N1415">
        <v>0</v>
      </c>
      <c r="O1415">
        <f>Tabelle13[[#This Row],[Roll]]-+Tabelle13[[#This Row],[Pitch]]</f>
        <v>-17.007800000000003</v>
      </c>
      <c r="P1415">
        <f>SQRT(Tabelle13[[#This Row],[X]]^2 + Tabelle13[[#This Row],[Y]]^2 +Tabelle13[[#This Row],[Z]]^2)</f>
        <v>406.24590153611399</v>
      </c>
      <c r="Q1415">
        <v>-249.52</v>
      </c>
      <c r="R1415">
        <v>19.236499999999999</v>
      </c>
      <c r="S1415">
        <v>-153.66900000000001</v>
      </c>
      <c r="T1415">
        <v>89.169300000000007</v>
      </c>
      <c r="U1415">
        <v>-28.827200000000001</v>
      </c>
      <c r="V1415">
        <v>-11.8194</v>
      </c>
    </row>
    <row r="1416" spans="1:22">
      <c r="A1416">
        <v>28810</v>
      </c>
      <c r="B1416">
        <v>0</v>
      </c>
      <c r="C1416">
        <v>121.53700000000001</v>
      </c>
      <c r="D1416">
        <v>-56.506700000000002</v>
      </c>
      <c r="E1416">
        <v>-383.49900000000002</v>
      </c>
      <c r="F1416">
        <v>-90.830699999999993</v>
      </c>
      <c r="G1416">
        <v>28.827200000000001</v>
      </c>
      <c r="H1416">
        <v>11.8194</v>
      </c>
      <c r="I1416" t="e">
        <f>IF(AND(Tabelle13[[#This Row],[AreaPx]]&gt;0,NOT(Tabelle13[[#This Row],[AreaPx]]="inf")),Tabelle13[[#This Row],[AreaPx]], NA())</f>
        <v>#N/A</v>
      </c>
      <c r="J1416">
        <v>0</v>
      </c>
      <c r="K1416">
        <v>0</v>
      </c>
      <c r="L1416">
        <v>0</v>
      </c>
      <c r="M1416">
        <v>20.2013</v>
      </c>
      <c r="N1416">
        <v>0</v>
      </c>
      <c r="O1416">
        <f>Tabelle13[[#This Row],[Roll]]-+Tabelle13[[#This Row],[Pitch]]</f>
        <v>-17.007800000000003</v>
      </c>
      <c r="P1416">
        <f>SQRT(Tabelle13[[#This Row],[X]]^2 + Tabelle13[[#This Row],[Y]]^2 +Tabelle13[[#This Row],[Z]]^2)</f>
        <v>406.24590153611399</v>
      </c>
      <c r="Q1416">
        <v>-249.52</v>
      </c>
      <c r="R1416">
        <v>19.236499999999999</v>
      </c>
      <c r="S1416">
        <v>-153.66900000000001</v>
      </c>
      <c r="T1416">
        <v>89.169300000000007</v>
      </c>
      <c r="U1416">
        <v>-28.827200000000001</v>
      </c>
      <c r="V1416">
        <v>-11.8194</v>
      </c>
    </row>
    <row r="1417" spans="1:22">
      <c r="A1417">
        <v>28825</v>
      </c>
      <c r="B1417">
        <v>0</v>
      </c>
      <c r="C1417">
        <v>121.53700000000001</v>
      </c>
      <c r="D1417">
        <v>-56.506700000000002</v>
      </c>
      <c r="E1417">
        <v>-383.49900000000002</v>
      </c>
      <c r="F1417">
        <v>-90.830699999999993</v>
      </c>
      <c r="G1417">
        <v>28.827200000000001</v>
      </c>
      <c r="H1417">
        <v>11.8194</v>
      </c>
      <c r="I1417" t="e">
        <f>IF(AND(Tabelle13[[#This Row],[AreaPx]]&gt;0,NOT(Tabelle13[[#This Row],[AreaPx]]="inf")),Tabelle13[[#This Row],[AreaPx]], NA())</f>
        <v>#N/A</v>
      </c>
      <c r="J1417">
        <v>0</v>
      </c>
      <c r="K1417">
        <v>0</v>
      </c>
      <c r="L1417">
        <v>0</v>
      </c>
      <c r="M1417">
        <v>20.2013</v>
      </c>
      <c r="N1417">
        <v>0</v>
      </c>
      <c r="O1417">
        <f>Tabelle13[[#This Row],[Roll]]-+Tabelle13[[#This Row],[Pitch]]</f>
        <v>-17.007800000000003</v>
      </c>
      <c r="P1417">
        <f>SQRT(Tabelle13[[#This Row],[X]]^2 + Tabelle13[[#This Row],[Y]]^2 +Tabelle13[[#This Row],[Z]]^2)</f>
        <v>406.24590153611399</v>
      </c>
      <c r="Q1417">
        <v>-249.52</v>
      </c>
      <c r="R1417">
        <v>19.236499999999999</v>
      </c>
      <c r="S1417">
        <v>-153.66900000000001</v>
      </c>
      <c r="T1417">
        <v>89.169300000000007</v>
      </c>
      <c r="U1417">
        <v>-28.827200000000001</v>
      </c>
      <c r="V1417">
        <v>-11.8194</v>
      </c>
    </row>
    <row r="1418" spans="1:22">
      <c r="A1418">
        <v>28839</v>
      </c>
      <c r="B1418">
        <v>0</v>
      </c>
      <c r="C1418">
        <v>121.53700000000001</v>
      </c>
      <c r="D1418">
        <v>-56.506700000000002</v>
      </c>
      <c r="E1418">
        <v>-383.49900000000002</v>
      </c>
      <c r="F1418">
        <v>-90.830699999999993</v>
      </c>
      <c r="G1418">
        <v>28.827200000000001</v>
      </c>
      <c r="H1418">
        <v>11.8194</v>
      </c>
      <c r="I1418" t="e">
        <f>IF(AND(Tabelle13[[#This Row],[AreaPx]]&gt;0,NOT(Tabelle13[[#This Row],[AreaPx]]="inf")),Tabelle13[[#This Row],[AreaPx]], NA())</f>
        <v>#N/A</v>
      </c>
      <c r="J1418">
        <v>0</v>
      </c>
      <c r="K1418">
        <v>0</v>
      </c>
      <c r="L1418">
        <v>0</v>
      </c>
      <c r="M1418">
        <v>20.2013</v>
      </c>
      <c r="N1418">
        <v>0</v>
      </c>
      <c r="O1418">
        <f>Tabelle13[[#This Row],[Roll]]-+Tabelle13[[#This Row],[Pitch]]</f>
        <v>-17.007800000000003</v>
      </c>
      <c r="P1418">
        <f>SQRT(Tabelle13[[#This Row],[X]]^2 + Tabelle13[[#This Row],[Y]]^2 +Tabelle13[[#This Row],[Z]]^2)</f>
        <v>406.24590153611399</v>
      </c>
      <c r="Q1418">
        <v>-249.52</v>
      </c>
      <c r="R1418">
        <v>19.236499999999999</v>
      </c>
      <c r="S1418">
        <v>-153.66900000000001</v>
      </c>
      <c r="T1418">
        <v>89.169300000000007</v>
      </c>
      <c r="U1418">
        <v>-28.827200000000001</v>
      </c>
      <c r="V1418">
        <v>-11.8194</v>
      </c>
    </row>
    <row r="1419" spans="1:22">
      <c r="A1419">
        <v>28869</v>
      </c>
      <c r="B1419">
        <v>0</v>
      </c>
      <c r="C1419">
        <v>121.53700000000001</v>
      </c>
      <c r="D1419">
        <v>-56.506700000000002</v>
      </c>
      <c r="E1419">
        <v>-383.49900000000002</v>
      </c>
      <c r="F1419">
        <v>-90.830699999999993</v>
      </c>
      <c r="G1419">
        <v>28.827200000000001</v>
      </c>
      <c r="H1419">
        <v>11.8194</v>
      </c>
      <c r="I1419" t="e">
        <f>IF(AND(Tabelle13[[#This Row],[AreaPx]]&gt;0,NOT(Tabelle13[[#This Row],[AreaPx]]="inf")),Tabelle13[[#This Row],[AreaPx]], NA())</f>
        <v>#N/A</v>
      </c>
      <c r="J1419">
        <v>0</v>
      </c>
      <c r="K1419">
        <v>0</v>
      </c>
      <c r="L1419">
        <v>0</v>
      </c>
      <c r="M1419">
        <v>20.2013</v>
      </c>
      <c r="N1419">
        <v>0</v>
      </c>
      <c r="O1419">
        <f>Tabelle13[[#This Row],[Roll]]-+Tabelle13[[#This Row],[Pitch]]</f>
        <v>-17.007800000000003</v>
      </c>
      <c r="P1419">
        <f>SQRT(Tabelle13[[#This Row],[X]]^2 + Tabelle13[[#This Row],[Y]]^2 +Tabelle13[[#This Row],[Z]]^2)</f>
        <v>406.24590153611399</v>
      </c>
      <c r="Q1419">
        <v>-249.52</v>
      </c>
      <c r="R1419">
        <v>19.236499999999999</v>
      </c>
      <c r="S1419">
        <v>-153.66900000000001</v>
      </c>
      <c r="T1419">
        <v>89.169300000000007</v>
      </c>
      <c r="U1419">
        <v>-28.827200000000001</v>
      </c>
      <c r="V1419">
        <v>-11.8194</v>
      </c>
    </row>
    <row r="1420" spans="1:22">
      <c r="A1420">
        <v>28883</v>
      </c>
      <c r="B1420">
        <v>0</v>
      </c>
      <c r="C1420">
        <v>121.53700000000001</v>
      </c>
      <c r="D1420">
        <v>-56.506700000000002</v>
      </c>
      <c r="E1420">
        <v>-383.49900000000002</v>
      </c>
      <c r="F1420">
        <v>-90.830699999999993</v>
      </c>
      <c r="G1420">
        <v>28.827200000000001</v>
      </c>
      <c r="H1420">
        <v>11.8194</v>
      </c>
      <c r="I1420" t="e">
        <f>IF(AND(Tabelle13[[#This Row],[AreaPx]]&gt;0,NOT(Tabelle13[[#This Row],[AreaPx]]="inf")),Tabelle13[[#This Row],[AreaPx]], NA())</f>
        <v>#N/A</v>
      </c>
      <c r="J1420">
        <v>0</v>
      </c>
      <c r="K1420">
        <v>0</v>
      </c>
      <c r="L1420">
        <v>0</v>
      </c>
      <c r="M1420">
        <v>20.2013</v>
      </c>
      <c r="N1420">
        <v>0</v>
      </c>
      <c r="O1420">
        <f>Tabelle13[[#This Row],[Roll]]-+Tabelle13[[#This Row],[Pitch]]</f>
        <v>-17.007800000000003</v>
      </c>
      <c r="P1420">
        <f>SQRT(Tabelle13[[#This Row],[X]]^2 + Tabelle13[[#This Row],[Y]]^2 +Tabelle13[[#This Row],[Z]]^2)</f>
        <v>406.24590153611399</v>
      </c>
      <c r="Q1420">
        <v>-249.52</v>
      </c>
      <c r="R1420">
        <v>19.236499999999999</v>
      </c>
      <c r="S1420">
        <v>-153.66900000000001</v>
      </c>
      <c r="T1420">
        <v>89.169300000000007</v>
      </c>
      <c r="U1420">
        <v>-28.827200000000001</v>
      </c>
      <c r="V1420">
        <v>-11.8194</v>
      </c>
    </row>
    <row r="1421" spans="1:22">
      <c r="A1421">
        <v>28907</v>
      </c>
      <c r="B1421">
        <v>0</v>
      </c>
      <c r="C1421">
        <v>121.53700000000001</v>
      </c>
      <c r="D1421">
        <v>-56.506700000000002</v>
      </c>
      <c r="E1421">
        <v>-383.49900000000002</v>
      </c>
      <c r="F1421">
        <v>-90.830699999999993</v>
      </c>
      <c r="G1421">
        <v>28.827200000000001</v>
      </c>
      <c r="H1421">
        <v>11.8194</v>
      </c>
      <c r="I1421" t="e">
        <f>IF(AND(Tabelle13[[#This Row],[AreaPx]]&gt;0,NOT(Tabelle13[[#This Row],[AreaPx]]="inf")),Tabelle13[[#This Row],[AreaPx]], NA())</f>
        <v>#N/A</v>
      </c>
      <c r="J1421">
        <v>0</v>
      </c>
      <c r="K1421">
        <v>0</v>
      </c>
      <c r="L1421">
        <v>0</v>
      </c>
      <c r="M1421">
        <v>20.2013</v>
      </c>
      <c r="N1421">
        <v>0</v>
      </c>
      <c r="O1421">
        <f>Tabelle13[[#This Row],[Roll]]-+Tabelle13[[#This Row],[Pitch]]</f>
        <v>-17.007800000000003</v>
      </c>
      <c r="P1421">
        <f>SQRT(Tabelle13[[#This Row],[X]]^2 + Tabelle13[[#This Row],[Y]]^2 +Tabelle13[[#This Row],[Z]]^2)</f>
        <v>406.24590153611399</v>
      </c>
      <c r="Q1421">
        <v>-249.52</v>
      </c>
      <c r="R1421">
        <v>19.236499999999999</v>
      </c>
      <c r="S1421">
        <v>-153.66900000000001</v>
      </c>
      <c r="T1421">
        <v>89.169300000000007</v>
      </c>
      <c r="U1421">
        <v>-28.827200000000001</v>
      </c>
      <c r="V1421">
        <v>-11.8194</v>
      </c>
    </row>
    <row r="1422" spans="1:22">
      <c r="A1422">
        <v>28935</v>
      </c>
      <c r="B1422">
        <v>0</v>
      </c>
      <c r="C1422">
        <v>121.53700000000001</v>
      </c>
      <c r="D1422">
        <v>-56.506700000000002</v>
      </c>
      <c r="E1422">
        <v>-383.49900000000002</v>
      </c>
      <c r="F1422">
        <v>-90.830699999999993</v>
      </c>
      <c r="G1422">
        <v>28.827200000000001</v>
      </c>
      <c r="H1422">
        <v>11.8194</v>
      </c>
      <c r="I1422" t="e">
        <f>IF(AND(Tabelle13[[#This Row],[AreaPx]]&gt;0,NOT(Tabelle13[[#This Row],[AreaPx]]="inf")),Tabelle13[[#This Row],[AreaPx]], NA())</f>
        <v>#N/A</v>
      </c>
      <c r="J1422">
        <v>0</v>
      </c>
      <c r="K1422">
        <v>0</v>
      </c>
      <c r="L1422">
        <v>0</v>
      </c>
      <c r="M1422">
        <v>20.2013</v>
      </c>
      <c r="N1422">
        <v>0</v>
      </c>
      <c r="O1422">
        <f>Tabelle13[[#This Row],[Roll]]-+Tabelle13[[#This Row],[Pitch]]</f>
        <v>-17.007800000000003</v>
      </c>
      <c r="P1422">
        <f>SQRT(Tabelle13[[#This Row],[X]]^2 + Tabelle13[[#This Row],[Y]]^2 +Tabelle13[[#This Row],[Z]]^2)</f>
        <v>406.24590153611399</v>
      </c>
      <c r="Q1422">
        <v>-249.52</v>
      </c>
      <c r="R1422">
        <v>19.236499999999999</v>
      </c>
      <c r="S1422">
        <v>-153.66900000000001</v>
      </c>
      <c r="T1422">
        <v>89.169300000000007</v>
      </c>
      <c r="U1422">
        <v>-28.827200000000001</v>
      </c>
      <c r="V1422">
        <v>-11.8194</v>
      </c>
    </row>
    <row r="1423" spans="1:22">
      <c r="A1423">
        <v>28946</v>
      </c>
      <c r="B1423">
        <v>0</v>
      </c>
      <c r="C1423">
        <v>121.53700000000001</v>
      </c>
      <c r="D1423">
        <v>-56.506700000000002</v>
      </c>
      <c r="E1423">
        <v>-383.49900000000002</v>
      </c>
      <c r="F1423">
        <v>-90.830699999999993</v>
      </c>
      <c r="G1423">
        <v>28.827200000000001</v>
      </c>
      <c r="H1423">
        <v>11.8194</v>
      </c>
      <c r="I1423" t="e">
        <f>IF(AND(Tabelle13[[#This Row],[AreaPx]]&gt;0,NOT(Tabelle13[[#This Row],[AreaPx]]="inf")),Tabelle13[[#This Row],[AreaPx]], NA())</f>
        <v>#N/A</v>
      </c>
      <c r="J1423">
        <v>0</v>
      </c>
      <c r="K1423">
        <v>0</v>
      </c>
      <c r="L1423">
        <v>0</v>
      </c>
      <c r="M1423">
        <v>20.2013</v>
      </c>
      <c r="N1423">
        <v>0</v>
      </c>
      <c r="O1423">
        <f>Tabelle13[[#This Row],[Roll]]-+Tabelle13[[#This Row],[Pitch]]</f>
        <v>-17.007800000000003</v>
      </c>
      <c r="P1423">
        <f>SQRT(Tabelle13[[#This Row],[X]]^2 + Tabelle13[[#This Row],[Y]]^2 +Tabelle13[[#This Row],[Z]]^2)</f>
        <v>406.24590153611399</v>
      </c>
      <c r="Q1423">
        <v>-249.52</v>
      </c>
      <c r="R1423">
        <v>19.236499999999999</v>
      </c>
      <c r="S1423">
        <v>-153.66900000000001</v>
      </c>
      <c r="T1423">
        <v>89.169300000000007</v>
      </c>
      <c r="U1423">
        <v>-28.827200000000001</v>
      </c>
      <c r="V1423">
        <v>-11.8194</v>
      </c>
    </row>
    <row r="1424" spans="1:22">
      <c r="A1424">
        <v>28967</v>
      </c>
      <c r="B1424">
        <v>0</v>
      </c>
      <c r="C1424">
        <v>121.53700000000001</v>
      </c>
      <c r="D1424">
        <v>-56.506700000000002</v>
      </c>
      <c r="E1424">
        <v>-383.49900000000002</v>
      </c>
      <c r="F1424">
        <v>-90.830699999999993</v>
      </c>
      <c r="G1424">
        <v>28.827200000000001</v>
      </c>
      <c r="H1424">
        <v>11.8194</v>
      </c>
      <c r="I1424" t="e">
        <f>IF(AND(Tabelle13[[#This Row],[AreaPx]]&gt;0,NOT(Tabelle13[[#This Row],[AreaPx]]="inf")),Tabelle13[[#This Row],[AreaPx]], NA())</f>
        <v>#N/A</v>
      </c>
      <c r="J1424">
        <v>0</v>
      </c>
      <c r="K1424">
        <v>0</v>
      </c>
      <c r="L1424">
        <v>0</v>
      </c>
      <c r="M1424">
        <v>20.2013</v>
      </c>
      <c r="N1424">
        <v>0</v>
      </c>
      <c r="O1424">
        <f>Tabelle13[[#This Row],[Roll]]-+Tabelle13[[#This Row],[Pitch]]</f>
        <v>-17.007800000000003</v>
      </c>
      <c r="P1424">
        <f>SQRT(Tabelle13[[#This Row],[X]]^2 + Tabelle13[[#This Row],[Y]]^2 +Tabelle13[[#This Row],[Z]]^2)</f>
        <v>406.24590153611399</v>
      </c>
      <c r="Q1424">
        <v>-249.52</v>
      </c>
      <c r="R1424">
        <v>19.236499999999999</v>
      </c>
      <c r="S1424">
        <v>-153.66900000000001</v>
      </c>
      <c r="T1424">
        <v>89.169300000000007</v>
      </c>
      <c r="U1424">
        <v>-28.827200000000001</v>
      </c>
      <c r="V1424">
        <v>-11.8194</v>
      </c>
    </row>
    <row r="1425" spans="1:22">
      <c r="A1425">
        <v>28982</v>
      </c>
      <c r="B1425">
        <v>0</v>
      </c>
      <c r="C1425">
        <v>121.53700000000001</v>
      </c>
      <c r="D1425">
        <v>-56.506700000000002</v>
      </c>
      <c r="E1425">
        <v>-383.49900000000002</v>
      </c>
      <c r="F1425">
        <v>-90.830699999999993</v>
      </c>
      <c r="G1425">
        <v>28.827200000000001</v>
      </c>
      <c r="H1425">
        <v>11.8194</v>
      </c>
      <c r="I1425" t="e">
        <f>IF(AND(Tabelle13[[#This Row],[AreaPx]]&gt;0,NOT(Tabelle13[[#This Row],[AreaPx]]="inf")),Tabelle13[[#This Row],[AreaPx]], NA())</f>
        <v>#N/A</v>
      </c>
      <c r="J1425">
        <v>0</v>
      </c>
      <c r="K1425">
        <v>0</v>
      </c>
      <c r="L1425">
        <v>0</v>
      </c>
      <c r="M1425">
        <v>20.2013</v>
      </c>
      <c r="N1425">
        <v>0</v>
      </c>
      <c r="O1425">
        <f>Tabelle13[[#This Row],[Roll]]-+Tabelle13[[#This Row],[Pitch]]</f>
        <v>-17.007800000000003</v>
      </c>
      <c r="P1425">
        <f>SQRT(Tabelle13[[#This Row],[X]]^2 + Tabelle13[[#This Row],[Y]]^2 +Tabelle13[[#This Row],[Z]]^2)</f>
        <v>406.24590153611399</v>
      </c>
      <c r="Q1425">
        <v>-249.52</v>
      </c>
      <c r="R1425">
        <v>19.236499999999999</v>
      </c>
      <c r="S1425">
        <v>-153.66900000000001</v>
      </c>
      <c r="T1425">
        <v>89.169300000000007</v>
      </c>
      <c r="U1425">
        <v>-28.827200000000001</v>
      </c>
      <c r="V1425">
        <v>-11.8194</v>
      </c>
    </row>
    <row r="1426" spans="1:22">
      <c r="A1426">
        <v>29005</v>
      </c>
      <c r="B1426">
        <v>0</v>
      </c>
      <c r="C1426">
        <v>121.53700000000001</v>
      </c>
      <c r="D1426">
        <v>-56.506700000000002</v>
      </c>
      <c r="E1426">
        <v>-383.49900000000002</v>
      </c>
      <c r="F1426">
        <v>-90.830699999999993</v>
      </c>
      <c r="G1426">
        <v>28.827200000000001</v>
      </c>
      <c r="H1426">
        <v>11.8194</v>
      </c>
      <c r="I1426" t="e">
        <f>IF(AND(Tabelle13[[#This Row],[AreaPx]]&gt;0,NOT(Tabelle13[[#This Row],[AreaPx]]="inf")),Tabelle13[[#This Row],[AreaPx]], NA())</f>
        <v>#N/A</v>
      </c>
      <c r="J1426">
        <v>0</v>
      </c>
      <c r="K1426">
        <v>0</v>
      </c>
      <c r="L1426">
        <v>0</v>
      </c>
      <c r="M1426">
        <v>20.2013</v>
      </c>
      <c r="N1426">
        <v>0</v>
      </c>
      <c r="O1426">
        <f>Tabelle13[[#This Row],[Roll]]-+Tabelle13[[#This Row],[Pitch]]</f>
        <v>-17.007800000000003</v>
      </c>
      <c r="P1426">
        <f>SQRT(Tabelle13[[#This Row],[X]]^2 + Tabelle13[[#This Row],[Y]]^2 +Tabelle13[[#This Row],[Z]]^2)</f>
        <v>406.24590153611399</v>
      </c>
      <c r="Q1426">
        <v>-249.52</v>
      </c>
      <c r="R1426">
        <v>19.236499999999999</v>
      </c>
      <c r="S1426">
        <v>-153.66900000000001</v>
      </c>
      <c r="T1426">
        <v>89.169300000000007</v>
      </c>
      <c r="U1426">
        <v>-28.827200000000001</v>
      </c>
      <c r="V1426">
        <v>-11.8194</v>
      </c>
    </row>
    <row r="1427" spans="1:22">
      <c r="A1427">
        <v>29020</v>
      </c>
      <c r="B1427">
        <v>0</v>
      </c>
      <c r="C1427">
        <v>121.53700000000001</v>
      </c>
      <c r="D1427">
        <v>-56.506700000000002</v>
      </c>
      <c r="E1427">
        <v>-383.49900000000002</v>
      </c>
      <c r="F1427">
        <v>-90.830699999999993</v>
      </c>
      <c r="G1427">
        <v>28.827200000000001</v>
      </c>
      <c r="H1427">
        <v>11.8194</v>
      </c>
      <c r="I1427" t="e">
        <f>IF(AND(Tabelle13[[#This Row],[AreaPx]]&gt;0,NOT(Tabelle13[[#This Row],[AreaPx]]="inf")),Tabelle13[[#This Row],[AreaPx]], NA())</f>
        <v>#N/A</v>
      </c>
      <c r="J1427">
        <v>0</v>
      </c>
      <c r="K1427">
        <v>0</v>
      </c>
      <c r="L1427">
        <v>0</v>
      </c>
      <c r="M1427">
        <v>20.2013</v>
      </c>
      <c r="N1427">
        <v>0</v>
      </c>
      <c r="O1427">
        <f>Tabelle13[[#This Row],[Roll]]-+Tabelle13[[#This Row],[Pitch]]</f>
        <v>-17.007800000000003</v>
      </c>
      <c r="P1427">
        <f>SQRT(Tabelle13[[#This Row],[X]]^2 + Tabelle13[[#This Row],[Y]]^2 +Tabelle13[[#This Row],[Z]]^2)</f>
        <v>406.24590153611399</v>
      </c>
      <c r="Q1427">
        <v>-249.52</v>
      </c>
      <c r="R1427">
        <v>19.236499999999999</v>
      </c>
      <c r="S1427">
        <v>-153.66900000000001</v>
      </c>
      <c r="T1427">
        <v>89.169300000000007</v>
      </c>
      <c r="U1427">
        <v>-28.827200000000001</v>
      </c>
      <c r="V1427">
        <v>-11.8194</v>
      </c>
    </row>
    <row r="1428" spans="1:22">
      <c r="A1428">
        <v>29041</v>
      </c>
      <c r="B1428">
        <v>0</v>
      </c>
      <c r="C1428">
        <v>121.53700000000001</v>
      </c>
      <c r="D1428">
        <v>-56.506700000000002</v>
      </c>
      <c r="E1428">
        <v>-383.49900000000002</v>
      </c>
      <c r="F1428">
        <v>-90.830699999999993</v>
      </c>
      <c r="G1428">
        <v>28.827200000000001</v>
      </c>
      <c r="H1428">
        <v>11.8194</v>
      </c>
      <c r="I1428" t="e">
        <f>IF(AND(Tabelle13[[#This Row],[AreaPx]]&gt;0,NOT(Tabelle13[[#This Row],[AreaPx]]="inf")),Tabelle13[[#This Row],[AreaPx]], NA())</f>
        <v>#N/A</v>
      </c>
      <c r="J1428">
        <v>0</v>
      </c>
      <c r="K1428">
        <v>0</v>
      </c>
      <c r="L1428">
        <v>0</v>
      </c>
      <c r="M1428">
        <v>20.2013</v>
      </c>
      <c r="N1428">
        <v>0</v>
      </c>
      <c r="O1428">
        <f>Tabelle13[[#This Row],[Roll]]-+Tabelle13[[#This Row],[Pitch]]</f>
        <v>-17.007800000000003</v>
      </c>
      <c r="P1428">
        <f>SQRT(Tabelle13[[#This Row],[X]]^2 + Tabelle13[[#This Row],[Y]]^2 +Tabelle13[[#This Row],[Z]]^2)</f>
        <v>406.24590153611399</v>
      </c>
      <c r="Q1428">
        <v>-249.52</v>
      </c>
      <c r="R1428">
        <v>19.236499999999999</v>
      </c>
      <c r="S1428">
        <v>-153.66900000000001</v>
      </c>
      <c r="T1428">
        <v>89.169300000000007</v>
      </c>
      <c r="U1428">
        <v>-28.827200000000001</v>
      </c>
      <c r="V1428">
        <v>-11.8194</v>
      </c>
    </row>
    <row r="1429" spans="1:22">
      <c r="A1429">
        <v>29062</v>
      </c>
      <c r="B1429">
        <v>0</v>
      </c>
      <c r="C1429">
        <v>121.53700000000001</v>
      </c>
      <c r="D1429">
        <v>-56.506700000000002</v>
      </c>
      <c r="E1429">
        <v>-383.49900000000002</v>
      </c>
      <c r="F1429">
        <v>-90.830699999999993</v>
      </c>
      <c r="G1429">
        <v>28.827200000000001</v>
      </c>
      <c r="H1429">
        <v>11.8194</v>
      </c>
      <c r="I1429" t="e">
        <f>IF(AND(Tabelle13[[#This Row],[AreaPx]]&gt;0,NOT(Tabelle13[[#This Row],[AreaPx]]="inf")),Tabelle13[[#This Row],[AreaPx]], NA())</f>
        <v>#N/A</v>
      </c>
      <c r="J1429">
        <v>0</v>
      </c>
      <c r="K1429">
        <v>0</v>
      </c>
      <c r="L1429">
        <v>0</v>
      </c>
      <c r="M1429">
        <v>20.2013</v>
      </c>
      <c r="N1429">
        <v>0</v>
      </c>
      <c r="O1429">
        <f>Tabelle13[[#This Row],[Roll]]-+Tabelle13[[#This Row],[Pitch]]</f>
        <v>-17.007800000000003</v>
      </c>
      <c r="P1429">
        <f>SQRT(Tabelle13[[#This Row],[X]]^2 + Tabelle13[[#This Row],[Y]]^2 +Tabelle13[[#This Row],[Z]]^2)</f>
        <v>406.24590153611399</v>
      </c>
      <c r="Q1429">
        <v>-249.52</v>
      </c>
      <c r="R1429">
        <v>19.236499999999999</v>
      </c>
      <c r="S1429">
        <v>-153.66900000000001</v>
      </c>
      <c r="T1429">
        <v>89.169300000000007</v>
      </c>
      <c r="U1429">
        <v>-28.827200000000001</v>
      </c>
      <c r="V1429">
        <v>-11.8194</v>
      </c>
    </row>
    <row r="1430" spans="1:22">
      <c r="A1430">
        <v>29073</v>
      </c>
      <c r="B1430">
        <v>0</v>
      </c>
      <c r="C1430">
        <v>121.53700000000001</v>
      </c>
      <c r="D1430">
        <v>-56.506700000000002</v>
      </c>
      <c r="E1430">
        <v>-383.49900000000002</v>
      </c>
      <c r="F1430">
        <v>-90.830699999999993</v>
      </c>
      <c r="G1430">
        <v>28.827200000000001</v>
      </c>
      <c r="H1430">
        <v>11.8194</v>
      </c>
      <c r="I1430" t="e">
        <f>IF(AND(Tabelle13[[#This Row],[AreaPx]]&gt;0,NOT(Tabelle13[[#This Row],[AreaPx]]="inf")),Tabelle13[[#This Row],[AreaPx]], NA())</f>
        <v>#N/A</v>
      </c>
      <c r="J1430">
        <v>0</v>
      </c>
      <c r="K1430">
        <v>0</v>
      </c>
      <c r="L1430">
        <v>0</v>
      </c>
      <c r="M1430">
        <v>20.2013</v>
      </c>
      <c r="N1430">
        <v>0</v>
      </c>
      <c r="O1430">
        <f>Tabelle13[[#This Row],[Roll]]-+Tabelle13[[#This Row],[Pitch]]</f>
        <v>-17.007800000000003</v>
      </c>
      <c r="P1430">
        <f>SQRT(Tabelle13[[#This Row],[X]]^2 + Tabelle13[[#This Row],[Y]]^2 +Tabelle13[[#This Row],[Z]]^2)</f>
        <v>406.24590153611399</v>
      </c>
      <c r="Q1430">
        <v>-249.52</v>
      </c>
      <c r="R1430">
        <v>19.236499999999999</v>
      </c>
      <c r="S1430">
        <v>-153.66900000000001</v>
      </c>
      <c r="T1430">
        <v>89.169300000000007</v>
      </c>
      <c r="U1430">
        <v>-28.827200000000001</v>
      </c>
      <c r="V1430">
        <v>-11.8194</v>
      </c>
    </row>
    <row r="1431" spans="1:22">
      <c r="A1431">
        <v>29099</v>
      </c>
      <c r="B1431">
        <v>0</v>
      </c>
      <c r="C1431">
        <v>121.53700000000001</v>
      </c>
      <c r="D1431">
        <v>-56.506700000000002</v>
      </c>
      <c r="E1431">
        <v>-383.49900000000002</v>
      </c>
      <c r="F1431">
        <v>-90.830699999999993</v>
      </c>
      <c r="G1431">
        <v>28.827200000000001</v>
      </c>
      <c r="H1431">
        <v>11.8194</v>
      </c>
      <c r="I1431" t="e">
        <f>IF(AND(Tabelle13[[#This Row],[AreaPx]]&gt;0,NOT(Tabelle13[[#This Row],[AreaPx]]="inf")),Tabelle13[[#This Row],[AreaPx]], NA())</f>
        <v>#N/A</v>
      </c>
      <c r="J1431">
        <v>0</v>
      </c>
      <c r="K1431">
        <v>0</v>
      </c>
      <c r="L1431">
        <v>0</v>
      </c>
      <c r="M1431">
        <v>20.2013</v>
      </c>
      <c r="N1431">
        <v>0</v>
      </c>
      <c r="O1431">
        <f>Tabelle13[[#This Row],[Roll]]-+Tabelle13[[#This Row],[Pitch]]</f>
        <v>-17.007800000000003</v>
      </c>
      <c r="P1431">
        <f>SQRT(Tabelle13[[#This Row],[X]]^2 + Tabelle13[[#This Row],[Y]]^2 +Tabelle13[[#This Row],[Z]]^2)</f>
        <v>406.24590153611399</v>
      </c>
      <c r="Q1431">
        <v>-249.52</v>
      </c>
      <c r="R1431">
        <v>19.236499999999999</v>
      </c>
      <c r="S1431">
        <v>-153.66900000000001</v>
      </c>
      <c r="T1431">
        <v>89.169300000000007</v>
      </c>
      <c r="U1431">
        <v>-28.827200000000001</v>
      </c>
      <c r="V1431">
        <v>-11.8194</v>
      </c>
    </row>
    <row r="1432" spans="1:22">
      <c r="A1432">
        <v>29112</v>
      </c>
      <c r="B1432">
        <v>0</v>
      </c>
      <c r="C1432">
        <v>121.53700000000001</v>
      </c>
      <c r="D1432">
        <v>-56.506700000000002</v>
      </c>
      <c r="E1432">
        <v>-383.49900000000002</v>
      </c>
      <c r="F1432">
        <v>-90.830699999999993</v>
      </c>
      <c r="G1432">
        <v>28.827200000000001</v>
      </c>
      <c r="H1432">
        <v>11.8194</v>
      </c>
      <c r="I1432" t="e">
        <f>IF(AND(Tabelle13[[#This Row],[AreaPx]]&gt;0,NOT(Tabelle13[[#This Row],[AreaPx]]="inf")),Tabelle13[[#This Row],[AreaPx]], NA())</f>
        <v>#N/A</v>
      </c>
      <c r="J1432">
        <v>0</v>
      </c>
      <c r="K1432">
        <v>0</v>
      </c>
      <c r="L1432">
        <v>0</v>
      </c>
      <c r="M1432">
        <v>20.2013</v>
      </c>
      <c r="N1432">
        <v>0</v>
      </c>
      <c r="O1432">
        <f>Tabelle13[[#This Row],[Roll]]-+Tabelle13[[#This Row],[Pitch]]</f>
        <v>-17.007800000000003</v>
      </c>
      <c r="P1432">
        <f>SQRT(Tabelle13[[#This Row],[X]]^2 + Tabelle13[[#This Row],[Y]]^2 +Tabelle13[[#This Row],[Z]]^2)</f>
        <v>406.24590153611399</v>
      </c>
      <c r="Q1432">
        <v>-249.52</v>
      </c>
      <c r="R1432">
        <v>19.236499999999999</v>
      </c>
      <c r="S1432">
        <v>-153.66900000000001</v>
      </c>
      <c r="T1432">
        <v>89.169300000000007</v>
      </c>
      <c r="U1432">
        <v>-28.827200000000001</v>
      </c>
      <c r="V1432">
        <v>-11.8194</v>
      </c>
    </row>
    <row r="1433" spans="1:22">
      <c r="A1433">
        <v>29135</v>
      </c>
      <c r="B1433">
        <v>0</v>
      </c>
      <c r="C1433">
        <v>121.53700000000001</v>
      </c>
      <c r="D1433">
        <v>-56.506700000000002</v>
      </c>
      <c r="E1433">
        <v>-383.49900000000002</v>
      </c>
      <c r="F1433">
        <v>-90.830699999999993</v>
      </c>
      <c r="G1433">
        <v>28.827200000000001</v>
      </c>
      <c r="H1433">
        <v>11.8194</v>
      </c>
      <c r="I1433" t="e">
        <f>IF(AND(Tabelle13[[#This Row],[AreaPx]]&gt;0,NOT(Tabelle13[[#This Row],[AreaPx]]="inf")),Tabelle13[[#This Row],[AreaPx]], NA())</f>
        <v>#N/A</v>
      </c>
      <c r="J1433">
        <v>0</v>
      </c>
      <c r="K1433">
        <v>0</v>
      </c>
      <c r="L1433">
        <v>0</v>
      </c>
      <c r="M1433">
        <v>20.2013</v>
      </c>
      <c r="N1433">
        <v>0</v>
      </c>
      <c r="O1433">
        <f>Tabelle13[[#This Row],[Roll]]-+Tabelle13[[#This Row],[Pitch]]</f>
        <v>-17.007800000000003</v>
      </c>
      <c r="P1433">
        <f>SQRT(Tabelle13[[#This Row],[X]]^2 + Tabelle13[[#This Row],[Y]]^2 +Tabelle13[[#This Row],[Z]]^2)</f>
        <v>406.24590153611399</v>
      </c>
      <c r="Q1433">
        <v>-249.52</v>
      </c>
      <c r="R1433">
        <v>19.236499999999999</v>
      </c>
      <c r="S1433">
        <v>-153.66900000000001</v>
      </c>
      <c r="T1433">
        <v>89.169300000000007</v>
      </c>
      <c r="U1433">
        <v>-28.827200000000001</v>
      </c>
      <c r="V1433">
        <v>-11.8194</v>
      </c>
    </row>
    <row r="1434" spans="1:22">
      <c r="A1434">
        <v>29143</v>
      </c>
      <c r="B1434">
        <v>0</v>
      </c>
      <c r="C1434">
        <v>121.53700000000001</v>
      </c>
      <c r="D1434">
        <v>-56.506700000000002</v>
      </c>
      <c r="E1434">
        <v>-383.49900000000002</v>
      </c>
      <c r="F1434">
        <v>-90.830699999999993</v>
      </c>
      <c r="G1434">
        <v>28.827200000000001</v>
      </c>
      <c r="H1434">
        <v>11.8194</v>
      </c>
      <c r="I1434" t="e">
        <f>IF(AND(Tabelle13[[#This Row],[AreaPx]]&gt;0,NOT(Tabelle13[[#This Row],[AreaPx]]="inf")),Tabelle13[[#This Row],[AreaPx]], NA())</f>
        <v>#N/A</v>
      </c>
      <c r="J1434">
        <v>0</v>
      </c>
      <c r="K1434">
        <v>0</v>
      </c>
      <c r="L1434">
        <v>0</v>
      </c>
      <c r="M1434">
        <v>20.2013</v>
      </c>
      <c r="N1434">
        <v>0</v>
      </c>
      <c r="O1434">
        <f>Tabelle13[[#This Row],[Roll]]-+Tabelle13[[#This Row],[Pitch]]</f>
        <v>-17.007800000000003</v>
      </c>
      <c r="P1434">
        <f>SQRT(Tabelle13[[#This Row],[X]]^2 + Tabelle13[[#This Row],[Y]]^2 +Tabelle13[[#This Row],[Z]]^2)</f>
        <v>406.24590153611399</v>
      </c>
      <c r="Q1434">
        <v>-249.52</v>
      </c>
      <c r="R1434">
        <v>19.236499999999999</v>
      </c>
      <c r="S1434">
        <v>-153.66900000000001</v>
      </c>
      <c r="T1434">
        <v>89.169300000000007</v>
      </c>
      <c r="U1434">
        <v>-28.827200000000001</v>
      </c>
      <c r="V1434">
        <v>-11.8194</v>
      </c>
    </row>
    <row r="1435" spans="1:22">
      <c r="A1435">
        <v>29166</v>
      </c>
      <c r="B1435">
        <v>0</v>
      </c>
      <c r="C1435">
        <v>121.53700000000001</v>
      </c>
      <c r="D1435">
        <v>-56.506700000000002</v>
      </c>
      <c r="E1435">
        <v>-383.49900000000002</v>
      </c>
      <c r="F1435">
        <v>-90.830699999999993</v>
      </c>
      <c r="G1435">
        <v>28.827200000000001</v>
      </c>
      <c r="H1435">
        <v>11.8194</v>
      </c>
      <c r="I1435" t="e">
        <f>IF(AND(Tabelle13[[#This Row],[AreaPx]]&gt;0,NOT(Tabelle13[[#This Row],[AreaPx]]="inf")),Tabelle13[[#This Row],[AreaPx]], NA())</f>
        <v>#N/A</v>
      </c>
      <c r="J1435">
        <v>0</v>
      </c>
      <c r="K1435">
        <v>0</v>
      </c>
      <c r="L1435">
        <v>0</v>
      </c>
      <c r="M1435">
        <v>20.2013</v>
      </c>
      <c r="N1435">
        <v>0</v>
      </c>
      <c r="O1435">
        <f>Tabelle13[[#This Row],[Roll]]-+Tabelle13[[#This Row],[Pitch]]</f>
        <v>-17.007800000000003</v>
      </c>
      <c r="P1435">
        <f>SQRT(Tabelle13[[#This Row],[X]]^2 + Tabelle13[[#This Row],[Y]]^2 +Tabelle13[[#This Row],[Z]]^2)</f>
        <v>406.24590153611399</v>
      </c>
      <c r="Q1435">
        <v>-249.52</v>
      </c>
      <c r="R1435">
        <v>19.236499999999999</v>
      </c>
      <c r="S1435">
        <v>-153.66900000000001</v>
      </c>
      <c r="T1435">
        <v>89.169300000000007</v>
      </c>
      <c r="U1435">
        <v>-28.827200000000001</v>
      </c>
      <c r="V1435">
        <v>-11.8194</v>
      </c>
    </row>
    <row r="1436" spans="1:22">
      <c r="A1436">
        <v>29181</v>
      </c>
      <c r="B1436">
        <v>0</v>
      </c>
      <c r="C1436">
        <v>121.53700000000001</v>
      </c>
      <c r="D1436">
        <v>-56.506700000000002</v>
      </c>
      <c r="E1436">
        <v>-383.49900000000002</v>
      </c>
      <c r="F1436">
        <v>-90.830699999999993</v>
      </c>
      <c r="G1436">
        <v>28.827200000000001</v>
      </c>
      <c r="H1436">
        <v>11.8194</v>
      </c>
      <c r="I1436" t="e">
        <f>IF(AND(Tabelle13[[#This Row],[AreaPx]]&gt;0,NOT(Tabelle13[[#This Row],[AreaPx]]="inf")),Tabelle13[[#This Row],[AreaPx]], NA())</f>
        <v>#N/A</v>
      </c>
      <c r="J1436">
        <v>0</v>
      </c>
      <c r="K1436">
        <v>0</v>
      </c>
      <c r="L1436">
        <v>0</v>
      </c>
      <c r="M1436">
        <v>20.2013</v>
      </c>
      <c r="N1436">
        <v>0</v>
      </c>
      <c r="O1436">
        <f>Tabelle13[[#This Row],[Roll]]-+Tabelle13[[#This Row],[Pitch]]</f>
        <v>-17.007800000000003</v>
      </c>
      <c r="P1436">
        <f>SQRT(Tabelle13[[#This Row],[X]]^2 + Tabelle13[[#This Row],[Y]]^2 +Tabelle13[[#This Row],[Z]]^2)</f>
        <v>406.24590153611399</v>
      </c>
      <c r="Q1436">
        <v>-249.52</v>
      </c>
      <c r="R1436">
        <v>19.236499999999999</v>
      </c>
      <c r="S1436">
        <v>-153.66900000000001</v>
      </c>
      <c r="T1436">
        <v>89.169300000000007</v>
      </c>
      <c r="U1436">
        <v>-28.827200000000001</v>
      </c>
      <c r="V1436">
        <v>-11.8194</v>
      </c>
    </row>
    <row r="1437" spans="1:22">
      <c r="A1437">
        <v>29203</v>
      </c>
      <c r="B1437">
        <v>0</v>
      </c>
      <c r="C1437">
        <v>121.53700000000001</v>
      </c>
      <c r="D1437">
        <v>-56.506700000000002</v>
      </c>
      <c r="E1437">
        <v>-383.49900000000002</v>
      </c>
      <c r="F1437">
        <v>-90.830699999999993</v>
      </c>
      <c r="G1437">
        <v>28.827200000000001</v>
      </c>
      <c r="H1437">
        <v>11.8194</v>
      </c>
      <c r="I1437" t="e">
        <f>IF(AND(Tabelle13[[#This Row],[AreaPx]]&gt;0,NOT(Tabelle13[[#This Row],[AreaPx]]="inf")),Tabelle13[[#This Row],[AreaPx]], NA())</f>
        <v>#N/A</v>
      </c>
      <c r="J1437">
        <v>0</v>
      </c>
      <c r="K1437">
        <v>0</v>
      </c>
      <c r="L1437">
        <v>0</v>
      </c>
      <c r="M1437">
        <v>20.2013</v>
      </c>
      <c r="N1437">
        <v>0</v>
      </c>
      <c r="O1437">
        <f>Tabelle13[[#This Row],[Roll]]-+Tabelle13[[#This Row],[Pitch]]</f>
        <v>-17.007800000000003</v>
      </c>
      <c r="P1437">
        <f>SQRT(Tabelle13[[#This Row],[X]]^2 + Tabelle13[[#This Row],[Y]]^2 +Tabelle13[[#This Row],[Z]]^2)</f>
        <v>406.24590153611399</v>
      </c>
      <c r="Q1437">
        <v>-249.52</v>
      </c>
      <c r="R1437">
        <v>19.236499999999999</v>
      </c>
      <c r="S1437">
        <v>-153.66900000000001</v>
      </c>
      <c r="T1437">
        <v>89.169300000000007</v>
      </c>
      <c r="U1437">
        <v>-28.827200000000001</v>
      </c>
      <c r="V1437">
        <v>-11.8194</v>
      </c>
    </row>
    <row r="1438" spans="1:22">
      <c r="A1438">
        <v>29219</v>
      </c>
      <c r="B1438">
        <v>0</v>
      </c>
      <c r="C1438">
        <v>121.53700000000001</v>
      </c>
      <c r="D1438">
        <v>-56.506700000000002</v>
      </c>
      <c r="E1438">
        <v>-383.49900000000002</v>
      </c>
      <c r="F1438">
        <v>-90.830699999999993</v>
      </c>
      <c r="G1438">
        <v>28.827200000000001</v>
      </c>
      <c r="H1438">
        <v>11.8194</v>
      </c>
      <c r="I1438" t="e">
        <f>IF(AND(Tabelle13[[#This Row],[AreaPx]]&gt;0,NOT(Tabelle13[[#This Row],[AreaPx]]="inf")),Tabelle13[[#This Row],[AreaPx]], NA())</f>
        <v>#N/A</v>
      </c>
      <c r="J1438">
        <v>0</v>
      </c>
      <c r="K1438">
        <v>0</v>
      </c>
      <c r="L1438">
        <v>0</v>
      </c>
      <c r="M1438">
        <v>20.2013</v>
      </c>
      <c r="N1438">
        <v>0</v>
      </c>
      <c r="O1438">
        <f>Tabelle13[[#This Row],[Roll]]-+Tabelle13[[#This Row],[Pitch]]</f>
        <v>-17.007800000000003</v>
      </c>
      <c r="P1438">
        <f>SQRT(Tabelle13[[#This Row],[X]]^2 + Tabelle13[[#This Row],[Y]]^2 +Tabelle13[[#This Row],[Z]]^2)</f>
        <v>406.24590153611399</v>
      </c>
      <c r="Q1438">
        <v>-249.52</v>
      </c>
      <c r="R1438">
        <v>19.236499999999999</v>
      </c>
      <c r="S1438">
        <v>-153.66900000000001</v>
      </c>
      <c r="T1438">
        <v>89.169300000000007</v>
      </c>
      <c r="U1438">
        <v>-28.827200000000001</v>
      </c>
      <c r="V1438">
        <v>-11.8194</v>
      </c>
    </row>
    <row r="1439" spans="1:22">
      <c r="A1439">
        <v>29240</v>
      </c>
      <c r="B1439">
        <v>0</v>
      </c>
      <c r="C1439">
        <v>121.53700000000001</v>
      </c>
      <c r="D1439">
        <v>-56.506700000000002</v>
      </c>
      <c r="E1439">
        <v>-383.49900000000002</v>
      </c>
      <c r="F1439">
        <v>-90.830699999999993</v>
      </c>
      <c r="G1439">
        <v>28.827200000000001</v>
      </c>
      <c r="H1439">
        <v>11.8194</v>
      </c>
      <c r="I1439" t="e">
        <f>IF(AND(Tabelle13[[#This Row],[AreaPx]]&gt;0,NOT(Tabelle13[[#This Row],[AreaPx]]="inf")),Tabelle13[[#This Row],[AreaPx]], NA())</f>
        <v>#N/A</v>
      </c>
      <c r="J1439">
        <v>0</v>
      </c>
      <c r="K1439">
        <v>0</v>
      </c>
      <c r="L1439">
        <v>0</v>
      </c>
      <c r="M1439">
        <v>20.2013</v>
      </c>
      <c r="N1439">
        <v>0</v>
      </c>
      <c r="O1439">
        <f>Tabelle13[[#This Row],[Roll]]-+Tabelle13[[#This Row],[Pitch]]</f>
        <v>-17.007800000000003</v>
      </c>
      <c r="P1439">
        <f>SQRT(Tabelle13[[#This Row],[X]]^2 + Tabelle13[[#This Row],[Y]]^2 +Tabelle13[[#This Row],[Z]]^2)</f>
        <v>406.24590153611399</v>
      </c>
      <c r="Q1439">
        <v>-249.52</v>
      </c>
      <c r="R1439">
        <v>19.236499999999999</v>
      </c>
      <c r="S1439">
        <v>-153.66900000000001</v>
      </c>
      <c r="T1439">
        <v>89.169300000000007</v>
      </c>
      <c r="U1439">
        <v>-28.827200000000001</v>
      </c>
      <c r="V1439">
        <v>-11.8194</v>
      </c>
    </row>
    <row r="1440" spans="1:22">
      <c r="A1440">
        <v>29261</v>
      </c>
      <c r="B1440">
        <v>0</v>
      </c>
      <c r="C1440">
        <v>121.53700000000001</v>
      </c>
      <c r="D1440">
        <v>-56.506700000000002</v>
      </c>
      <c r="E1440">
        <v>-383.49900000000002</v>
      </c>
      <c r="F1440">
        <v>-90.830699999999993</v>
      </c>
      <c r="G1440">
        <v>28.827200000000001</v>
      </c>
      <c r="H1440">
        <v>11.8194</v>
      </c>
      <c r="I1440" t="e">
        <f>IF(AND(Tabelle13[[#This Row],[AreaPx]]&gt;0,NOT(Tabelle13[[#This Row],[AreaPx]]="inf")),Tabelle13[[#This Row],[AreaPx]], NA())</f>
        <v>#N/A</v>
      </c>
      <c r="J1440">
        <v>0</v>
      </c>
      <c r="K1440">
        <v>0</v>
      </c>
      <c r="L1440">
        <v>0</v>
      </c>
      <c r="M1440">
        <v>20.2013</v>
      </c>
      <c r="N1440">
        <v>0</v>
      </c>
      <c r="O1440">
        <f>Tabelle13[[#This Row],[Roll]]-+Tabelle13[[#This Row],[Pitch]]</f>
        <v>-17.007800000000003</v>
      </c>
      <c r="P1440">
        <f>SQRT(Tabelle13[[#This Row],[X]]^2 + Tabelle13[[#This Row],[Y]]^2 +Tabelle13[[#This Row],[Z]]^2)</f>
        <v>406.24590153611399</v>
      </c>
      <c r="Q1440">
        <v>-249.52</v>
      </c>
      <c r="R1440">
        <v>19.236499999999999</v>
      </c>
      <c r="S1440">
        <v>-153.66900000000001</v>
      </c>
      <c r="T1440">
        <v>89.169300000000007</v>
      </c>
      <c r="U1440">
        <v>-28.827200000000001</v>
      </c>
      <c r="V1440">
        <v>-11.8194</v>
      </c>
    </row>
    <row r="1441" spans="1:22">
      <c r="A1441">
        <v>29272</v>
      </c>
      <c r="B1441">
        <v>0</v>
      </c>
      <c r="C1441">
        <v>121.53700000000001</v>
      </c>
      <c r="D1441">
        <v>-56.506700000000002</v>
      </c>
      <c r="E1441">
        <v>-383.49900000000002</v>
      </c>
      <c r="F1441">
        <v>-90.830699999999993</v>
      </c>
      <c r="G1441">
        <v>28.827200000000001</v>
      </c>
      <c r="H1441">
        <v>11.8194</v>
      </c>
      <c r="I1441" t="e">
        <f>IF(AND(Tabelle13[[#This Row],[AreaPx]]&gt;0,NOT(Tabelle13[[#This Row],[AreaPx]]="inf")),Tabelle13[[#This Row],[AreaPx]], NA())</f>
        <v>#N/A</v>
      </c>
      <c r="J1441">
        <v>0</v>
      </c>
      <c r="K1441">
        <v>0</v>
      </c>
      <c r="L1441">
        <v>0</v>
      </c>
      <c r="M1441">
        <v>20.2013</v>
      </c>
      <c r="N1441">
        <v>0</v>
      </c>
      <c r="O1441">
        <f>Tabelle13[[#This Row],[Roll]]-+Tabelle13[[#This Row],[Pitch]]</f>
        <v>-17.007800000000003</v>
      </c>
      <c r="P1441">
        <f>SQRT(Tabelle13[[#This Row],[X]]^2 + Tabelle13[[#This Row],[Y]]^2 +Tabelle13[[#This Row],[Z]]^2)</f>
        <v>406.24590153611399</v>
      </c>
      <c r="Q1441">
        <v>-249.52</v>
      </c>
      <c r="R1441">
        <v>19.236499999999999</v>
      </c>
      <c r="S1441">
        <v>-153.66900000000001</v>
      </c>
      <c r="T1441">
        <v>89.169300000000007</v>
      </c>
      <c r="U1441">
        <v>-28.827200000000001</v>
      </c>
      <c r="V1441">
        <v>-11.8194</v>
      </c>
    </row>
    <row r="1442" spans="1:22">
      <c r="A1442">
        <v>29279</v>
      </c>
      <c r="B1442">
        <v>0</v>
      </c>
      <c r="C1442">
        <v>121.53700000000001</v>
      </c>
      <c r="D1442">
        <v>-56.506700000000002</v>
      </c>
      <c r="E1442">
        <v>-383.49900000000002</v>
      </c>
      <c r="F1442">
        <v>-90.830699999999993</v>
      </c>
      <c r="G1442">
        <v>28.827200000000001</v>
      </c>
      <c r="H1442">
        <v>11.8194</v>
      </c>
      <c r="I1442" t="e">
        <f>IF(AND(Tabelle13[[#This Row],[AreaPx]]&gt;0,NOT(Tabelle13[[#This Row],[AreaPx]]="inf")),Tabelle13[[#This Row],[AreaPx]], NA())</f>
        <v>#N/A</v>
      </c>
      <c r="J1442">
        <v>0</v>
      </c>
      <c r="K1442">
        <v>0</v>
      </c>
      <c r="L1442">
        <v>0</v>
      </c>
      <c r="M1442">
        <v>20.2013</v>
      </c>
      <c r="N1442">
        <v>0</v>
      </c>
      <c r="O1442">
        <f>Tabelle13[[#This Row],[Roll]]-+Tabelle13[[#This Row],[Pitch]]</f>
        <v>-17.007800000000003</v>
      </c>
      <c r="P1442">
        <f>SQRT(Tabelle13[[#This Row],[X]]^2 + Tabelle13[[#This Row],[Y]]^2 +Tabelle13[[#This Row],[Z]]^2)</f>
        <v>406.24590153611399</v>
      </c>
      <c r="Q1442">
        <v>-249.52</v>
      </c>
      <c r="R1442">
        <v>19.236499999999999</v>
      </c>
      <c r="S1442">
        <v>-153.66900000000001</v>
      </c>
      <c r="T1442">
        <v>89.169300000000007</v>
      </c>
      <c r="U1442">
        <v>-28.827200000000001</v>
      </c>
      <c r="V1442">
        <v>-11.8194</v>
      </c>
    </row>
    <row r="1443" spans="1:22">
      <c r="A1443">
        <v>29305</v>
      </c>
      <c r="B1443">
        <v>0</v>
      </c>
      <c r="C1443">
        <v>121.53700000000001</v>
      </c>
      <c r="D1443">
        <v>-56.506700000000002</v>
      </c>
      <c r="E1443">
        <v>-383.49900000000002</v>
      </c>
      <c r="F1443">
        <v>-90.830699999999993</v>
      </c>
      <c r="G1443">
        <v>28.827200000000001</v>
      </c>
      <c r="H1443">
        <v>11.8194</v>
      </c>
      <c r="I1443" t="e">
        <f>IF(AND(Tabelle13[[#This Row],[AreaPx]]&gt;0,NOT(Tabelle13[[#This Row],[AreaPx]]="inf")),Tabelle13[[#This Row],[AreaPx]], NA())</f>
        <v>#N/A</v>
      </c>
      <c r="J1443">
        <v>0</v>
      </c>
      <c r="K1443">
        <v>0</v>
      </c>
      <c r="L1443">
        <v>0</v>
      </c>
      <c r="M1443">
        <v>20.2013</v>
      </c>
      <c r="N1443">
        <v>0</v>
      </c>
      <c r="O1443">
        <f>Tabelle13[[#This Row],[Roll]]-+Tabelle13[[#This Row],[Pitch]]</f>
        <v>-17.007800000000003</v>
      </c>
      <c r="P1443">
        <f>SQRT(Tabelle13[[#This Row],[X]]^2 + Tabelle13[[#This Row],[Y]]^2 +Tabelle13[[#This Row],[Z]]^2)</f>
        <v>406.24590153611399</v>
      </c>
      <c r="Q1443">
        <v>-249.52</v>
      </c>
      <c r="R1443">
        <v>19.236499999999999</v>
      </c>
      <c r="S1443">
        <v>-153.66900000000001</v>
      </c>
      <c r="T1443">
        <v>89.169300000000007</v>
      </c>
      <c r="U1443">
        <v>-28.827200000000001</v>
      </c>
      <c r="V1443">
        <v>-11.8194</v>
      </c>
    </row>
    <row r="1444" spans="1:22">
      <c r="A1444">
        <v>29321</v>
      </c>
      <c r="B1444">
        <v>0</v>
      </c>
      <c r="C1444">
        <v>121.53700000000001</v>
      </c>
      <c r="D1444">
        <v>-56.506700000000002</v>
      </c>
      <c r="E1444">
        <v>-383.49900000000002</v>
      </c>
      <c r="F1444">
        <v>-90.830699999999993</v>
      </c>
      <c r="G1444">
        <v>28.827200000000001</v>
      </c>
      <c r="H1444">
        <v>11.8194</v>
      </c>
      <c r="I1444" t="e">
        <f>IF(AND(Tabelle13[[#This Row],[AreaPx]]&gt;0,NOT(Tabelle13[[#This Row],[AreaPx]]="inf")),Tabelle13[[#This Row],[AreaPx]], NA())</f>
        <v>#N/A</v>
      </c>
      <c r="J1444">
        <v>0</v>
      </c>
      <c r="K1444">
        <v>0</v>
      </c>
      <c r="L1444">
        <v>0</v>
      </c>
      <c r="M1444">
        <v>20.2013</v>
      </c>
      <c r="N1444">
        <v>0</v>
      </c>
      <c r="O1444">
        <f>Tabelle13[[#This Row],[Roll]]-+Tabelle13[[#This Row],[Pitch]]</f>
        <v>-17.007800000000003</v>
      </c>
      <c r="P1444">
        <f>SQRT(Tabelle13[[#This Row],[X]]^2 + Tabelle13[[#This Row],[Y]]^2 +Tabelle13[[#This Row],[Z]]^2)</f>
        <v>406.24590153611399</v>
      </c>
      <c r="Q1444">
        <v>-249.52</v>
      </c>
      <c r="R1444">
        <v>19.236499999999999</v>
      </c>
      <c r="S1444">
        <v>-153.66900000000001</v>
      </c>
      <c r="T1444">
        <v>89.169300000000007</v>
      </c>
      <c r="U1444">
        <v>-28.827200000000001</v>
      </c>
      <c r="V1444">
        <v>-11.8194</v>
      </c>
    </row>
    <row r="1445" spans="1:22">
      <c r="A1445">
        <v>29347</v>
      </c>
      <c r="B1445">
        <v>0</v>
      </c>
      <c r="C1445">
        <v>121.53700000000001</v>
      </c>
      <c r="D1445">
        <v>-56.506700000000002</v>
      </c>
      <c r="E1445">
        <v>-383.49900000000002</v>
      </c>
      <c r="F1445">
        <v>-90.830699999999993</v>
      </c>
      <c r="G1445">
        <v>28.827200000000001</v>
      </c>
      <c r="H1445">
        <v>11.8194</v>
      </c>
      <c r="I1445" t="e">
        <f>IF(AND(Tabelle13[[#This Row],[AreaPx]]&gt;0,NOT(Tabelle13[[#This Row],[AreaPx]]="inf")),Tabelle13[[#This Row],[AreaPx]], NA())</f>
        <v>#N/A</v>
      </c>
      <c r="J1445">
        <v>0</v>
      </c>
      <c r="K1445">
        <v>0</v>
      </c>
      <c r="L1445">
        <v>0</v>
      </c>
      <c r="M1445">
        <v>20.2013</v>
      </c>
      <c r="N1445">
        <v>0</v>
      </c>
      <c r="O1445">
        <f>Tabelle13[[#This Row],[Roll]]-+Tabelle13[[#This Row],[Pitch]]</f>
        <v>-17.007800000000003</v>
      </c>
      <c r="P1445">
        <f>SQRT(Tabelle13[[#This Row],[X]]^2 + Tabelle13[[#This Row],[Y]]^2 +Tabelle13[[#This Row],[Z]]^2)</f>
        <v>406.24590153611399</v>
      </c>
      <c r="Q1445">
        <v>-249.52</v>
      </c>
      <c r="R1445">
        <v>19.236499999999999</v>
      </c>
      <c r="S1445">
        <v>-153.66900000000001</v>
      </c>
      <c r="T1445">
        <v>89.169300000000007</v>
      </c>
      <c r="U1445">
        <v>-28.827200000000001</v>
      </c>
      <c r="V1445">
        <v>-11.8194</v>
      </c>
    </row>
    <row r="1446" spans="1:22">
      <c r="A1446">
        <v>29375</v>
      </c>
      <c r="B1446">
        <v>0</v>
      </c>
      <c r="C1446">
        <v>121.53700000000001</v>
      </c>
      <c r="D1446">
        <v>-56.506700000000002</v>
      </c>
      <c r="E1446">
        <v>-383.49900000000002</v>
      </c>
      <c r="F1446">
        <v>-90.830699999999993</v>
      </c>
      <c r="G1446">
        <v>28.827200000000001</v>
      </c>
      <c r="H1446">
        <v>11.8194</v>
      </c>
      <c r="I1446" t="e">
        <f>IF(AND(Tabelle13[[#This Row],[AreaPx]]&gt;0,NOT(Tabelle13[[#This Row],[AreaPx]]="inf")),Tabelle13[[#This Row],[AreaPx]], NA())</f>
        <v>#N/A</v>
      </c>
      <c r="J1446">
        <v>0</v>
      </c>
      <c r="K1446">
        <v>0</v>
      </c>
      <c r="L1446">
        <v>0</v>
      </c>
      <c r="M1446">
        <v>20.2013</v>
      </c>
      <c r="N1446">
        <v>0</v>
      </c>
      <c r="O1446">
        <f>Tabelle13[[#This Row],[Roll]]-+Tabelle13[[#This Row],[Pitch]]</f>
        <v>-17.007800000000003</v>
      </c>
      <c r="P1446">
        <f>SQRT(Tabelle13[[#This Row],[X]]^2 + Tabelle13[[#This Row],[Y]]^2 +Tabelle13[[#This Row],[Z]]^2)</f>
        <v>406.24590153611399</v>
      </c>
      <c r="Q1446">
        <v>-249.52</v>
      </c>
      <c r="R1446">
        <v>19.236499999999999</v>
      </c>
      <c r="S1446">
        <v>-153.66900000000001</v>
      </c>
      <c r="T1446">
        <v>89.169300000000007</v>
      </c>
      <c r="U1446">
        <v>-28.827200000000001</v>
      </c>
      <c r="V1446">
        <v>-11.8194</v>
      </c>
    </row>
    <row r="1447" spans="1:22">
      <c r="A1447">
        <v>29402</v>
      </c>
      <c r="B1447">
        <v>0</v>
      </c>
      <c r="C1447">
        <v>121.53700000000001</v>
      </c>
      <c r="D1447">
        <v>-56.506700000000002</v>
      </c>
      <c r="E1447">
        <v>-383.49900000000002</v>
      </c>
      <c r="F1447">
        <v>-90.830699999999993</v>
      </c>
      <c r="G1447">
        <v>28.827200000000001</v>
      </c>
      <c r="H1447">
        <v>11.8194</v>
      </c>
      <c r="I1447" t="e">
        <f>IF(AND(Tabelle13[[#This Row],[AreaPx]]&gt;0,NOT(Tabelle13[[#This Row],[AreaPx]]="inf")),Tabelle13[[#This Row],[AreaPx]], NA())</f>
        <v>#N/A</v>
      </c>
      <c r="J1447">
        <v>0</v>
      </c>
      <c r="K1447">
        <v>0</v>
      </c>
      <c r="L1447">
        <v>0</v>
      </c>
      <c r="M1447">
        <v>20.2013</v>
      </c>
      <c r="N1447">
        <v>0</v>
      </c>
      <c r="O1447">
        <f>Tabelle13[[#This Row],[Roll]]-+Tabelle13[[#This Row],[Pitch]]</f>
        <v>-17.007800000000003</v>
      </c>
      <c r="P1447">
        <f>SQRT(Tabelle13[[#This Row],[X]]^2 + Tabelle13[[#This Row],[Y]]^2 +Tabelle13[[#This Row],[Z]]^2)</f>
        <v>406.24590153611399</v>
      </c>
      <c r="Q1447">
        <v>-249.52</v>
      </c>
      <c r="R1447">
        <v>19.236499999999999</v>
      </c>
      <c r="S1447">
        <v>-153.66900000000001</v>
      </c>
      <c r="T1447">
        <v>89.169300000000007</v>
      </c>
      <c r="U1447">
        <v>-28.827200000000001</v>
      </c>
      <c r="V1447">
        <v>-11.8194</v>
      </c>
    </row>
    <row r="1448" spans="1:22">
      <c r="A1448">
        <v>29416</v>
      </c>
      <c r="B1448">
        <v>0</v>
      </c>
      <c r="C1448">
        <v>121.53700000000001</v>
      </c>
      <c r="D1448">
        <v>-56.506700000000002</v>
      </c>
      <c r="E1448">
        <v>-383.49900000000002</v>
      </c>
      <c r="F1448">
        <v>-90.830699999999993</v>
      </c>
      <c r="G1448">
        <v>28.827200000000001</v>
      </c>
      <c r="H1448">
        <v>11.8194</v>
      </c>
      <c r="I1448" t="e">
        <f>IF(AND(Tabelle13[[#This Row],[AreaPx]]&gt;0,NOT(Tabelle13[[#This Row],[AreaPx]]="inf")),Tabelle13[[#This Row],[AreaPx]], NA())</f>
        <v>#N/A</v>
      </c>
      <c r="J1448">
        <v>0</v>
      </c>
      <c r="K1448">
        <v>0</v>
      </c>
      <c r="L1448">
        <v>0</v>
      </c>
      <c r="M1448">
        <v>20.2013</v>
      </c>
      <c r="N1448">
        <v>0</v>
      </c>
      <c r="O1448">
        <f>Tabelle13[[#This Row],[Roll]]-+Tabelle13[[#This Row],[Pitch]]</f>
        <v>-17.007800000000003</v>
      </c>
      <c r="P1448">
        <f>SQRT(Tabelle13[[#This Row],[X]]^2 + Tabelle13[[#This Row],[Y]]^2 +Tabelle13[[#This Row],[Z]]^2)</f>
        <v>406.24590153611399</v>
      </c>
      <c r="Q1448">
        <v>-249.52</v>
      </c>
      <c r="R1448">
        <v>19.236499999999999</v>
      </c>
      <c r="S1448">
        <v>-153.66900000000001</v>
      </c>
      <c r="T1448">
        <v>89.169300000000007</v>
      </c>
      <c r="U1448">
        <v>-28.827200000000001</v>
      </c>
      <c r="V1448">
        <v>-11.8194</v>
      </c>
    </row>
    <row r="1449" spans="1:22">
      <c r="A1449">
        <v>29437</v>
      </c>
      <c r="B1449">
        <v>0</v>
      </c>
      <c r="C1449">
        <v>121.53700000000001</v>
      </c>
      <c r="D1449">
        <v>-56.506700000000002</v>
      </c>
      <c r="E1449">
        <v>-383.49900000000002</v>
      </c>
      <c r="F1449">
        <v>-90.830699999999993</v>
      </c>
      <c r="G1449">
        <v>28.827200000000001</v>
      </c>
      <c r="H1449">
        <v>11.8194</v>
      </c>
      <c r="I1449" t="e">
        <f>IF(AND(Tabelle13[[#This Row],[AreaPx]]&gt;0,NOT(Tabelle13[[#This Row],[AreaPx]]="inf")),Tabelle13[[#This Row],[AreaPx]], NA())</f>
        <v>#N/A</v>
      </c>
      <c r="J1449">
        <v>0</v>
      </c>
      <c r="K1449">
        <v>0</v>
      </c>
      <c r="L1449">
        <v>0</v>
      </c>
      <c r="M1449">
        <v>20.2013</v>
      </c>
      <c r="N1449">
        <v>0</v>
      </c>
      <c r="O1449">
        <f>Tabelle13[[#This Row],[Roll]]-+Tabelle13[[#This Row],[Pitch]]</f>
        <v>-17.007800000000003</v>
      </c>
      <c r="P1449">
        <f>SQRT(Tabelle13[[#This Row],[X]]^2 + Tabelle13[[#This Row],[Y]]^2 +Tabelle13[[#This Row],[Z]]^2)</f>
        <v>406.24590153611399</v>
      </c>
      <c r="Q1449">
        <v>-249.52</v>
      </c>
      <c r="R1449">
        <v>19.236499999999999</v>
      </c>
      <c r="S1449">
        <v>-153.66900000000001</v>
      </c>
      <c r="T1449">
        <v>89.169300000000007</v>
      </c>
      <c r="U1449">
        <v>-28.827200000000001</v>
      </c>
      <c r="V1449">
        <v>-11.8194</v>
      </c>
    </row>
    <row r="1450" spans="1:22">
      <c r="A1450">
        <v>29446</v>
      </c>
      <c r="B1450">
        <v>0</v>
      </c>
      <c r="C1450">
        <v>121.53700000000001</v>
      </c>
      <c r="D1450">
        <v>-56.506700000000002</v>
      </c>
      <c r="E1450">
        <v>-383.49900000000002</v>
      </c>
      <c r="F1450">
        <v>-90.830699999999993</v>
      </c>
      <c r="G1450">
        <v>28.827200000000001</v>
      </c>
      <c r="H1450">
        <v>11.8194</v>
      </c>
      <c r="I1450" t="e">
        <f>IF(AND(Tabelle13[[#This Row],[AreaPx]]&gt;0,NOT(Tabelle13[[#This Row],[AreaPx]]="inf")),Tabelle13[[#This Row],[AreaPx]], NA())</f>
        <v>#N/A</v>
      </c>
      <c r="J1450">
        <v>0</v>
      </c>
      <c r="K1450">
        <v>0</v>
      </c>
      <c r="L1450">
        <v>0</v>
      </c>
      <c r="M1450">
        <v>20.2013</v>
      </c>
      <c r="N1450">
        <v>0</v>
      </c>
      <c r="O1450">
        <f>Tabelle13[[#This Row],[Roll]]-+Tabelle13[[#This Row],[Pitch]]</f>
        <v>-17.007800000000003</v>
      </c>
      <c r="P1450">
        <f>SQRT(Tabelle13[[#This Row],[X]]^2 + Tabelle13[[#This Row],[Y]]^2 +Tabelle13[[#This Row],[Z]]^2)</f>
        <v>406.24590153611399</v>
      </c>
      <c r="Q1450">
        <v>-249.52</v>
      </c>
      <c r="R1450">
        <v>19.236499999999999</v>
      </c>
      <c r="S1450">
        <v>-153.66900000000001</v>
      </c>
      <c r="T1450">
        <v>89.169300000000007</v>
      </c>
      <c r="U1450">
        <v>-28.827200000000001</v>
      </c>
      <c r="V1450">
        <v>-11.8194</v>
      </c>
    </row>
    <row r="1451" spans="1:22">
      <c r="A1451">
        <v>29462</v>
      </c>
      <c r="B1451">
        <v>0</v>
      </c>
      <c r="C1451">
        <v>121.53700000000001</v>
      </c>
      <c r="D1451">
        <v>-56.506700000000002</v>
      </c>
      <c r="E1451">
        <v>-383.49900000000002</v>
      </c>
      <c r="F1451">
        <v>-90.830699999999993</v>
      </c>
      <c r="G1451">
        <v>28.827200000000001</v>
      </c>
      <c r="H1451">
        <v>11.8194</v>
      </c>
      <c r="I1451" t="e">
        <f>IF(AND(Tabelle13[[#This Row],[AreaPx]]&gt;0,NOT(Tabelle13[[#This Row],[AreaPx]]="inf")),Tabelle13[[#This Row],[AreaPx]], NA())</f>
        <v>#N/A</v>
      </c>
      <c r="J1451">
        <v>0</v>
      </c>
      <c r="K1451">
        <v>0</v>
      </c>
      <c r="L1451">
        <v>0</v>
      </c>
      <c r="M1451">
        <v>20.2013</v>
      </c>
      <c r="N1451">
        <v>0</v>
      </c>
      <c r="O1451">
        <f>Tabelle13[[#This Row],[Roll]]-+Tabelle13[[#This Row],[Pitch]]</f>
        <v>-17.007800000000003</v>
      </c>
      <c r="P1451">
        <f>SQRT(Tabelle13[[#This Row],[X]]^2 + Tabelle13[[#This Row],[Y]]^2 +Tabelle13[[#This Row],[Z]]^2)</f>
        <v>406.24590153611399</v>
      </c>
      <c r="Q1451">
        <v>-249.52</v>
      </c>
      <c r="R1451">
        <v>19.236499999999999</v>
      </c>
      <c r="S1451">
        <v>-153.66900000000001</v>
      </c>
      <c r="T1451">
        <v>89.169300000000007</v>
      </c>
      <c r="U1451">
        <v>-28.827200000000001</v>
      </c>
      <c r="V1451">
        <v>-11.8194</v>
      </c>
    </row>
    <row r="1452" spans="1:22">
      <c r="A1452">
        <v>29469</v>
      </c>
      <c r="B1452">
        <v>0</v>
      </c>
      <c r="C1452">
        <v>121.53700000000001</v>
      </c>
      <c r="D1452">
        <v>-56.506700000000002</v>
      </c>
      <c r="E1452">
        <v>-383.49900000000002</v>
      </c>
      <c r="F1452">
        <v>-90.830699999999993</v>
      </c>
      <c r="G1452">
        <v>28.827200000000001</v>
      </c>
      <c r="H1452">
        <v>11.8194</v>
      </c>
      <c r="I1452" t="e">
        <f>IF(AND(Tabelle13[[#This Row],[AreaPx]]&gt;0,NOT(Tabelle13[[#This Row],[AreaPx]]="inf")),Tabelle13[[#This Row],[AreaPx]], NA())</f>
        <v>#N/A</v>
      </c>
      <c r="J1452">
        <v>0</v>
      </c>
      <c r="K1452">
        <v>0</v>
      </c>
      <c r="L1452">
        <v>0</v>
      </c>
      <c r="M1452">
        <v>20.2013</v>
      </c>
      <c r="N1452">
        <v>0</v>
      </c>
      <c r="O1452">
        <f>Tabelle13[[#This Row],[Roll]]-+Tabelle13[[#This Row],[Pitch]]</f>
        <v>-17.007800000000003</v>
      </c>
      <c r="P1452">
        <f>SQRT(Tabelle13[[#This Row],[X]]^2 + Tabelle13[[#This Row],[Y]]^2 +Tabelle13[[#This Row],[Z]]^2)</f>
        <v>406.24590153611399</v>
      </c>
      <c r="Q1452">
        <v>-249.52</v>
      </c>
      <c r="R1452">
        <v>19.236499999999999</v>
      </c>
      <c r="S1452">
        <v>-153.66900000000001</v>
      </c>
      <c r="T1452">
        <v>89.169300000000007</v>
      </c>
      <c r="U1452">
        <v>-28.827200000000001</v>
      </c>
      <c r="V1452">
        <v>-11.8194</v>
      </c>
    </row>
    <row r="1453" spans="1:22">
      <c r="A1453">
        <v>29476</v>
      </c>
      <c r="B1453">
        <v>0</v>
      </c>
      <c r="C1453">
        <v>121.53700000000001</v>
      </c>
      <c r="D1453">
        <v>-56.506700000000002</v>
      </c>
      <c r="E1453">
        <v>-383.49900000000002</v>
      </c>
      <c r="F1453">
        <v>-90.830699999999993</v>
      </c>
      <c r="G1453">
        <v>28.827200000000001</v>
      </c>
      <c r="H1453">
        <v>11.8194</v>
      </c>
      <c r="I1453" t="e">
        <f>IF(AND(Tabelle13[[#This Row],[AreaPx]]&gt;0,NOT(Tabelle13[[#This Row],[AreaPx]]="inf")),Tabelle13[[#This Row],[AreaPx]], NA())</f>
        <v>#N/A</v>
      </c>
      <c r="J1453">
        <v>0</v>
      </c>
      <c r="K1453">
        <v>0</v>
      </c>
      <c r="L1453">
        <v>0</v>
      </c>
      <c r="M1453">
        <v>20.2013</v>
      </c>
      <c r="N1453">
        <v>0</v>
      </c>
      <c r="O1453">
        <f>Tabelle13[[#This Row],[Roll]]-+Tabelle13[[#This Row],[Pitch]]</f>
        <v>-17.007800000000003</v>
      </c>
      <c r="P1453">
        <f>SQRT(Tabelle13[[#This Row],[X]]^2 + Tabelle13[[#This Row],[Y]]^2 +Tabelle13[[#This Row],[Z]]^2)</f>
        <v>406.24590153611399</v>
      </c>
      <c r="Q1453">
        <v>-249.52</v>
      </c>
      <c r="R1453">
        <v>19.236499999999999</v>
      </c>
      <c r="S1453">
        <v>-153.66900000000001</v>
      </c>
      <c r="T1453">
        <v>89.169300000000007</v>
      </c>
      <c r="U1453">
        <v>-28.827200000000001</v>
      </c>
      <c r="V1453">
        <v>-11.8194</v>
      </c>
    </row>
    <row r="1454" spans="1:22">
      <c r="A1454">
        <v>29502</v>
      </c>
      <c r="B1454">
        <v>0</v>
      </c>
      <c r="C1454">
        <v>121.53700000000001</v>
      </c>
      <c r="D1454">
        <v>-56.506700000000002</v>
      </c>
      <c r="E1454">
        <v>-383.49900000000002</v>
      </c>
      <c r="F1454">
        <v>-90.830699999999993</v>
      </c>
      <c r="G1454">
        <v>28.827200000000001</v>
      </c>
      <c r="H1454">
        <v>11.8194</v>
      </c>
      <c r="I1454" t="e">
        <f>IF(AND(Tabelle13[[#This Row],[AreaPx]]&gt;0,NOT(Tabelle13[[#This Row],[AreaPx]]="inf")),Tabelle13[[#This Row],[AreaPx]], NA())</f>
        <v>#N/A</v>
      </c>
      <c r="J1454">
        <v>0</v>
      </c>
      <c r="K1454">
        <v>0</v>
      </c>
      <c r="L1454">
        <v>0</v>
      </c>
      <c r="M1454">
        <v>20.2013</v>
      </c>
      <c r="N1454">
        <v>0</v>
      </c>
      <c r="O1454">
        <f>Tabelle13[[#This Row],[Roll]]-+Tabelle13[[#This Row],[Pitch]]</f>
        <v>-17.007800000000003</v>
      </c>
      <c r="P1454">
        <f>SQRT(Tabelle13[[#This Row],[X]]^2 + Tabelle13[[#This Row],[Y]]^2 +Tabelle13[[#This Row],[Z]]^2)</f>
        <v>406.24590153611399</v>
      </c>
      <c r="Q1454">
        <v>-249.52</v>
      </c>
      <c r="R1454">
        <v>19.236499999999999</v>
      </c>
      <c r="S1454">
        <v>-153.66900000000001</v>
      </c>
      <c r="T1454">
        <v>89.169300000000007</v>
      </c>
      <c r="U1454">
        <v>-28.827200000000001</v>
      </c>
      <c r="V1454">
        <v>-11.8194</v>
      </c>
    </row>
    <row r="1455" spans="1:22">
      <c r="A1455">
        <v>29515</v>
      </c>
      <c r="B1455">
        <v>0</v>
      </c>
      <c r="C1455">
        <v>121.53700000000001</v>
      </c>
      <c r="D1455">
        <v>-56.506700000000002</v>
      </c>
      <c r="E1455">
        <v>-383.49900000000002</v>
      </c>
      <c r="F1455">
        <v>-90.830699999999993</v>
      </c>
      <c r="G1455">
        <v>28.827200000000001</v>
      </c>
      <c r="H1455">
        <v>11.8194</v>
      </c>
      <c r="I1455" t="e">
        <f>IF(AND(Tabelle13[[#This Row],[AreaPx]]&gt;0,NOT(Tabelle13[[#This Row],[AreaPx]]="inf")),Tabelle13[[#This Row],[AreaPx]], NA())</f>
        <v>#N/A</v>
      </c>
      <c r="J1455">
        <v>0</v>
      </c>
      <c r="K1455">
        <v>0</v>
      </c>
      <c r="L1455">
        <v>0</v>
      </c>
      <c r="M1455">
        <v>20.2013</v>
      </c>
      <c r="N1455">
        <v>0</v>
      </c>
      <c r="O1455">
        <f>Tabelle13[[#This Row],[Roll]]-+Tabelle13[[#This Row],[Pitch]]</f>
        <v>-17.007800000000003</v>
      </c>
      <c r="P1455">
        <f>SQRT(Tabelle13[[#This Row],[X]]^2 + Tabelle13[[#This Row],[Y]]^2 +Tabelle13[[#This Row],[Z]]^2)</f>
        <v>406.24590153611399</v>
      </c>
      <c r="Q1455">
        <v>-249.52</v>
      </c>
      <c r="R1455">
        <v>19.236499999999999</v>
      </c>
      <c r="S1455">
        <v>-153.66900000000001</v>
      </c>
      <c r="T1455">
        <v>89.169300000000007</v>
      </c>
      <c r="U1455">
        <v>-28.827200000000001</v>
      </c>
      <c r="V1455">
        <v>-11.8194</v>
      </c>
    </row>
    <row r="1456" spans="1:22">
      <c r="A1456">
        <v>29544</v>
      </c>
      <c r="B1456">
        <v>0</v>
      </c>
      <c r="C1456">
        <v>121.53700000000001</v>
      </c>
      <c r="D1456">
        <v>-56.506700000000002</v>
      </c>
      <c r="E1456">
        <v>-383.49900000000002</v>
      </c>
      <c r="F1456">
        <v>-90.830699999999993</v>
      </c>
      <c r="G1456">
        <v>28.827200000000001</v>
      </c>
      <c r="H1456">
        <v>11.8194</v>
      </c>
      <c r="I1456" t="e">
        <f>IF(AND(Tabelle13[[#This Row],[AreaPx]]&gt;0,NOT(Tabelle13[[#This Row],[AreaPx]]="inf")),Tabelle13[[#This Row],[AreaPx]], NA())</f>
        <v>#N/A</v>
      </c>
      <c r="J1456">
        <v>0</v>
      </c>
      <c r="K1456">
        <v>0</v>
      </c>
      <c r="L1456">
        <v>0</v>
      </c>
      <c r="M1456">
        <v>20.2013</v>
      </c>
      <c r="N1456">
        <v>0</v>
      </c>
      <c r="O1456">
        <f>Tabelle13[[#This Row],[Roll]]-+Tabelle13[[#This Row],[Pitch]]</f>
        <v>-17.007800000000003</v>
      </c>
      <c r="P1456">
        <f>SQRT(Tabelle13[[#This Row],[X]]^2 + Tabelle13[[#This Row],[Y]]^2 +Tabelle13[[#This Row],[Z]]^2)</f>
        <v>406.24590153611399</v>
      </c>
      <c r="Q1456">
        <v>-249.52</v>
      </c>
      <c r="R1456">
        <v>19.236499999999999</v>
      </c>
      <c r="S1456">
        <v>-153.66900000000001</v>
      </c>
      <c r="T1456">
        <v>89.169300000000007</v>
      </c>
      <c r="U1456">
        <v>-28.827200000000001</v>
      </c>
      <c r="V1456">
        <v>-11.8194</v>
      </c>
    </row>
    <row r="1457" spans="1:22">
      <c r="A1457">
        <v>29576</v>
      </c>
      <c r="B1457">
        <v>0</v>
      </c>
      <c r="C1457">
        <v>121.53700000000001</v>
      </c>
      <c r="D1457">
        <v>-56.506700000000002</v>
      </c>
      <c r="E1457">
        <v>-383.49900000000002</v>
      </c>
      <c r="F1457">
        <v>-90.830699999999993</v>
      </c>
      <c r="G1457">
        <v>28.827200000000001</v>
      </c>
      <c r="H1457">
        <v>11.8194</v>
      </c>
      <c r="I1457" t="e">
        <f>IF(AND(Tabelle13[[#This Row],[AreaPx]]&gt;0,NOT(Tabelle13[[#This Row],[AreaPx]]="inf")),Tabelle13[[#This Row],[AreaPx]], NA())</f>
        <v>#N/A</v>
      </c>
      <c r="J1457">
        <v>0</v>
      </c>
      <c r="K1457">
        <v>0</v>
      </c>
      <c r="L1457">
        <v>0</v>
      </c>
      <c r="M1457">
        <v>20.2013</v>
      </c>
      <c r="N1457">
        <v>0</v>
      </c>
      <c r="O1457">
        <f>Tabelle13[[#This Row],[Roll]]-+Tabelle13[[#This Row],[Pitch]]</f>
        <v>-17.007800000000003</v>
      </c>
      <c r="P1457">
        <f>SQRT(Tabelle13[[#This Row],[X]]^2 + Tabelle13[[#This Row],[Y]]^2 +Tabelle13[[#This Row],[Z]]^2)</f>
        <v>406.24590153611399</v>
      </c>
      <c r="Q1457">
        <v>-249.52</v>
      </c>
      <c r="R1457">
        <v>19.236499999999999</v>
      </c>
      <c r="S1457">
        <v>-153.66900000000001</v>
      </c>
      <c r="T1457">
        <v>89.169300000000007</v>
      </c>
      <c r="U1457">
        <v>-28.827200000000001</v>
      </c>
      <c r="V1457">
        <v>-11.8194</v>
      </c>
    </row>
    <row r="1458" spans="1:22">
      <c r="A1458">
        <v>29601</v>
      </c>
      <c r="B1458">
        <v>0</v>
      </c>
      <c r="C1458">
        <v>121.53700000000001</v>
      </c>
      <c r="D1458">
        <v>-56.506700000000002</v>
      </c>
      <c r="E1458">
        <v>-383.49900000000002</v>
      </c>
      <c r="F1458">
        <v>-90.830699999999993</v>
      </c>
      <c r="G1458">
        <v>28.827200000000001</v>
      </c>
      <c r="H1458">
        <v>11.8194</v>
      </c>
      <c r="I1458" t="e">
        <f>IF(AND(Tabelle13[[#This Row],[AreaPx]]&gt;0,NOT(Tabelle13[[#This Row],[AreaPx]]="inf")),Tabelle13[[#This Row],[AreaPx]], NA())</f>
        <v>#N/A</v>
      </c>
      <c r="J1458">
        <v>0</v>
      </c>
      <c r="K1458">
        <v>0</v>
      </c>
      <c r="L1458">
        <v>0</v>
      </c>
      <c r="M1458">
        <v>20.2013</v>
      </c>
      <c r="N1458">
        <v>0</v>
      </c>
      <c r="O1458">
        <f>Tabelle13[[#This Row],[Roll]]-+Tabelle13[[#This Row],[Pitch]]</f>
        <v>-17.007800000000003</v>
      </c>
      <c r="P1458">
        <f>SQRT(Tabelle13[[#This Row],[X]]^2 + Tabelle13[[#This Row],[Y]]^2 +Tabelle13[[#This Row],[Z]]^2)</f>
        <v>406.24590153611399</v>
      </c>
      <c r="Q1458">
        <v>-249.52</v>
      </c>
      <c r="R1458">
        <v>19.236499999999999</v>
      </c>
      <c r="S1458">
        <v>-153.66900000000001</v>
      </c>
      <c r="T1458">
        <v>89.169300000000007</v>
      </c>
      <c r="U1458">
        <v>-28.827200000000001</v>
      </c>
      <c r="V1458">
        <v>-11.8194</v>
      </c>
    </row>
    <row r="1459" spans="1:22">
      <c r="A1459">
        <v>29615</v>
      </c>
      <c r="B1459">
        <v>0</v>
      </c>
      <c r="C1459">
        <v>121.53700000000001</v>
      </c>
      <c r="D1459">
        <v>-56.506700000000002</v>
      </c>
      <c r="E1459">
        <v>-383.49900000000002</v>
      </c>
      <c r="F1459">
        <v>-90.830699999999993</v>
      </c>
      <c r="G1459">
        <v>28.827200000000001</v>
      </c>
      <c r="H1459">
        <v>11.8194</v>
      </c>
      <c r="I1459" t="e">
        <f>IF(AND(Tabelle13[[#This Row],[AreaPx]]&gt;0,NOT(Tabelle13[[#This Row],[AreaPx]]="inf")),Tabelle13[[#This Row],[AreaPx]], NA())</f>
        <v>#N/A</v>
      </c>
      <c r="J1459">
        <v>0</v>
      </c>
      <c r="K1459">
        <v>0</v>
      </c>
      <c r="L1459">
        <v>0</v>
      </c>
      <c r="M1459">
        <v>20.2013</v>
      </c>
      <c r="N1459">
        <v>0</v>
      </c>
      <c r="O1459">
        <f>Tabelle13[[#This Row],[Roll]]-+Tabelle13[[#This Row],[Pitch]]</f>
        <v>-17.007800000000003</v>
      </c>
      <c r="P1459">
        <f>SQRT(Tabelle13[[#This Row],[X]]^2 + Tabelle13[[#This Row],[Y]]^2 +Tabelle13[[#This Row],[Z]]^2)</f>
        <v>406.24590153611399</v>
      </c>
      <c r="Q1459">
        <v>-249.52</v>
      </c>
      <c r="R1459">
        <v>19.236499999999999</v>
      </c>
      <c r="S1459">
        <v>-153.66900000000001</v>
      </c>
      <c r="T1459">
        <v>89.169300000000007</v>
      </c>
      <c r="U1459">
        <v>-28.827200000000001</v>
      </c>
      <c r="V1459">
        <v>-11.8194</v>
      </c>
    </row>
    <row r="1460" spans="1:22">
      <c r="A1460">
        <v>29637</v>
      </c>
      <c r="B1460">
        <v>0</v>
      </c>
      <c r="C1460">
        <v>121.53700000000001</v>
      </c>
      <c r="D1460">
        <v>-56.506700000000002</v>
      </c>
      <c r="E1460">
        <v>-383.49900000000002</v>
      </c>
      <c r="F1460">
        <v>-90.830699999999993</v>
      </c>
      <c r="G1460">
        <v>28.827200000000001</v>
      </c>
      <c r="H1460">
        <v>11.8194</v>
      </c>
      <c r="I1460" t="e">
        <f>IF(AND(Tabelle13[[#This Row],[AreaPx]]&gt;0,NOT(Tabelle13[[#This Row],[AreaPx]]="inf")),Tabelle13[[#This Row],[AreaPx]], NA())</f>
        <v>#N/A</v>
      </c>
      <c r="J1460">
        <v>0</v>
      </c>
      <c r="K1460">
        <v>0</v>
      </c>
      <c r="L1460">
        <v>0</v>
      </c>
      <c r="M1460">
        <v>20.2013</v>
      </c>
      <c r="N1460">
        <v>0</v>
      </c>
      <c r="O1460">
        <f>Tabelle13[[#This Row],[Roll]]-+Tabelle13[[#This Row],[Pitch]]</f>
        <v>-17.007800000000003</v>
      </c>
      <c r="P1460">
        <f>SQRT(Tabelle13[[#This Row],[X]]^2 + Tabelle13[[#This Row],[Y]]^2 +Tabelle13[[#This Row],[Z]]^2)</f>
        <v>406.24590153611399</v>
      </c>
      <c r="Q1460">
        <v>-249.52</v>
      </c>
      <c r="R1460">
        <v>19.236499999999999</v>
      </c>
      <c r="S1460">
        <v>-153.66900000000001</v>
      </c>
      <c r="T1460">
        <v>89.169300000000007</v>
      </c>
      <c r="U1460">
        <v>-28.827200000000001</v>
      </c>
      <c r="V1460">
        <v>-11.8194</v>
      </c>
    </row>
    <row r="1461" spans="1:22">
      <c r="A1461">
        <v>29651</v>
      </c>
      <c r="B1461">
        <v>0</v>
      </c>
      <c r="C1461">
        <v>121.53700000000001</v>
      </c>
      <c r="D1461">
        <v>-56.506700000000002</v>
      </c>
      <c r="E1461">
        <v>-383.49900000000002</v>
      </c>
      <c r="F1461">
        <v>-90.830699999999993</v>
      </c>
      <c r="G1461">
        <v>28.827200000000001</v>
      </c>
      <c r="H1461">
        <v>11.8194</v>
      </c>
      <c r="I1461" t="e">
        <f>IF(AND(Tabelle13[[#This Row],[AreaPx]]&gt;0,NOT(Tabelle13[[#This Row],[AreaPx]]="inf")),Tabelle13[[#This Row],[AreaPx]], NA())</f>
        <v>#N/A</v>
      </c>
      <c r="J1461">
        <v>0</v>
      </c>
      <c r="K1461">
        <v>0</v>
      </c>
      <c r="L1461">
        <v>0</v>
      </c>
      <c r="M1461">
        <v>20.2013</v>
      </c>
      <c r="N1461">
        <v>0</v>
      </c>
      <c r="O1461">
        <f>Tabelle13[[#This Row],[Roll]]-+Tabelle13[[#This Row],[Pitch]]</f>
        <v>-17.007800000000003</v>
      </c>
      <c r="P1461">
        <f>SQRT(Tabelle13[[#This Row],[X]]^2 + Tabelle13[[#This Row],[Y]]^2 +Tabelle13[[#This Row],[Z]]^2)</f>
        <v>406.24590153611399</v>
      </c>
      <c r="Q1461">
        <v>-249.52</v>
      </c>
      <c r="R1461">
        <v>19.236499999999999</v>
      </c>
      <c r="S1461">
        <v>-153.66900000000001</v>
      </c>
      <c r="T1461">
        <v>89.169300000000007</v>
      </c>
      <c r="U1461">
        <v>-28.827200000000001</v>
      </c>
      <c r="V1461">
        <v>-11.8194</v>
      </c>
    </row>
    <row r="1462" spans="1:22">
      <c r="A1462">
        <v>29665</v>
      </c>
      <c r="B1462">
        <v>0</v>
      </c>
      <c r="C1462">
        <v>121.53700000000001</v>
      </c>
      <c r="D1462">
        <v>-56.506700000000002</v>
      </c>
      <c r="E1462">
        <v>-383.49900000000002</v>
      </c>
      <c r="F1462">
        <v>-90.830699999999993</v>
      </c>
      <c r="G1462">
        <v>28.827200000000001</v>
      </c>
      <c r="H1462">
        <v>11.8194</v>
      </c>
      <c r="I1462" t="e">
        <f>IF(AND(Tabelle13[[#This Row],[AreaPx]]&gt;0,NOT(Tabelle13[[#This Row],[AreaPx]]="inf")),Tabelle13[[#This Row],[AreaPx]], NA())</f>
        <v>#N/A</v>
      </c>
      <c r="J1462">
        <v>0</v>
      </c>
      <c r="K1462">
        <v>0</v>
      </c>
      <c r="L1462">
        <v>0</v>
      </c>
      <c r="M1462">
        <v>20.2013</v>
      </c>
      <c r="N1462">
        <v>0</v>
      </c>
      <c r="O1462">
        <f>Tabelle13[[#This Row],[Roll]]-+Tabelle13[[#This Row],[Pitch]]</f>
        <v>-17.007800000000003</v>
      </c>
      <c r="P1462">
        <f>SQRT(Tabelle13[[#This Row],[X]]^2 + Tabelle13[[#This Row],[Y]]^2 +Tabelle13[[#This Row],[Z]]^2)</f>
        <v>406.24590153611399</v>
      </c>
      <c r="Q1462">
        <v>-249.52</v>
      </c>
      <c r="R1462">
        <v>19.236499999999999</v>
      </c>
      <c r="S1462">
        <v>-153.66900000000001</v>
      </c>
      <c r="T1462">
        <v>89.169300000000007</v>
      </c>
      <c r="U1462">
        <v>-28.827200000000001</v>
      </c>
      <c r="V1462">
        <v>-11.8194</v>
      </c>
    </row>
    <row r="1463" spans="1:22">
      <c r="A1463">
        <v>29673</v>
      </c>
      <c r="B1463">
        <v>0</v>
      </c>
      <c r="C1463">
        <v>121.53700000000001</v>
      </c>
      <c r="D1463">
        <v>-56.506700000000002</v>
      </c>
      <c r="E1463">
        <v>-383.49900000000002</v>
      </c>
      <c r="F1463">
        <v>-90.830699999999993</v>
      </c>
      <c r="G1463">
        <v>28.827200000000001</v>
      </c>
      <c r="H1463">
        <v>11.8194</v>
      </c>
      <c r="I1463" t="e">
        <f>IF(AND(Tabelle13[[#This Row],[AreaPx]]&gt;0,NOT(Tabelle13[[#This Row],[AreaPx]]="inf")),Tabelle13[[#This Row],[AreaPx]], NA())</f>
        <v>#N/A</v>
      </c>
      <c r="J1463">
        <v>0</v>
      </c>
      <c r="K1463">
        <v>0</v>
      </c>
      <c r="L1463">
        <v>0</v>
      </c>
      <c r="M1463">
        <v>20.2013</v>
      </c>
      <c r="N1463">
        <v>0</v>
      </c>
      <c r="O1463">
        <f>Tabelle13[[#This Row],[Roll]]-+Tabelle13[[#This Row],[Pitch]]</f>
        <v>-17.007800000000003</v>
      </c>
      <c r="P1463">
        <f>SQRT(Tabelle13[[#This Row],[X]]^2 + Tabelle13[[#This Row],[Y]]^2 +Tabelle13[[#This Row],[Z]]^2)</f>
        <v>406.24590153611399</v>
      </c>
      <c r="Q1463">
        <v>-249.52</v>
      </c>
      <c r="R1463">
        <v>19.236499999999999</v>
      </c>
      <c r="S1463">
        <v>-153.66900000000001</v>
      </c>
      <c r="T1463">
        <v>89.169300000000007</v>
      </c>
      <c r="U1463">
        <v>-28.827200000000001</v>
      </c>
      <c r="V1463">
        <v>-11.8194</v>
      </c>
    </row>
    <row r="1464" spans="1:22">
      <c r="A1464">
        <v>29696</v>
      </c>
      <c r="B1464">
        <v>0</v>
      </c>
      <c r="C1464">
        <v>121.53700000000001</v>
      </c>
      <c r="D1464">
        <v>-56.506700000000002</v>
      </c>
      <c r="E1464">
        <v>-383.49900000000002</v>
      </c>
      <c r="F1464">
        <v>-90.830699999999993</v>
      </c>
      <c r="G1464">
        <v>28.827200000000001</v>
      </c>
      <c r="H1464">
        <v>11.8194</v>
      </c>
      <c r="I1464" t="e">
        <f>IF(AND(Tabelle13[[#This Row],[AreaPx]]&gt;0,NOT(Tabelle13[[#This Row],[AreaPx]]="inf")),Tabelle13[[#This Row],[AreaPx]], NA())</f>
        <v>#N/A</v>
      </c>
      <c r="J1464">
        <v>0</v>
      </c>
      <c r="K1464">
        <v>0</v>
      </c>
      <c r="L1464">
        <v>0</v>
      </c>
      <c r="M1464">
        <v>20.2013</v>
      </c>
      <c r="N1464">
        <v>0</v>
      </c>
      <c r="O1464">
        <f>Tabelle13[[#This Row],[Roll]]-+Tabelle13[[#This Row],[Pitch]]</f>
        <v>-17.007800000000003</v>
      </c>
      <c r="P1464">
        <f>SQRT(Tabelle13[[#This Row],[X]]^2 + Tabelle13[[#This Row],[Y]]^2 +Tabelle13[[#This Row],[Z]]^2)</f>
        <v>406.24590153611399</v>
      </c>
      <c r="Q1464">
        <v>-249.52</v>
      </c>
      <c r="R1464">
        <v>19.236499999999999</v>
      </c>
      <c r="S1464">
        <v>-153.66900000000001</v>
      </c>
      <c r="T1464">
        <v>89.169300000000007</v>
      </c>
      <c r="U1464">
        <v>-28.827200000000001</v>
      </c>
      <c r="V1464">
        <v>-11.8194</v>
      </c>
    </row>
    <row r="1465" spans="1:22">
      <c r="A1465">
        <v>29706</v>
      </c>
      <c r="B1465">
        <v>0</v>
      </c>
      <c r="C1465">
        <v>121.53700000000001</v>
      </c>
      <c r="D1465">
        <v>-56.506700000000002</v>
      </c>
      <c r="E1465">
        <v>-383.49900000000002</v>
      </c>
      <c r="F1465">
        <v>-90.830699999999993</v>
      </c>
      <c r="G1465">
        <v>28.827200000000001</v>
      </c>
      <c r="H1465">
        <v>11.8194</v>
      </c>
      <c r="I1465" t="e">
        <f>IF(AND(Tabelle13[[#This Row],[AreaPx]]&gt;0,NOT(Tabelle13[[#This Row],[AreaPx]]="inf")),Tabelle13[[#This Row],[AreaPx]], NA())</f>
        <v>#N/A</v>
      </c>
      <c r="J1465">
        <v>0</v>
      </c>
      <c r="K1465">
        <v>0</v>
      </c>
      <c r="L1465">
        <v>0</v>
      </c>
      <c r="M1465">
        <v>20.2013</v>
      </c>
      <c r="N1465">
        <v>0</v>
      </c>
      <c r="O1465">
        <f>Tabelle13[[#This Row],[Roll]]-+Tabelle13[[#This Row],[Pitch]]</f>
        <v>-17.007800000000003</v>
      </c>
      <c r="P1465">
        <f>SQRT(Tabelle13[[#This Row],[X]]^2 + Tabelle13[[#This Row],[Y]]^2 +Tabelle13[[#This Row],[Z]]^2)</f>
        <v>406.24590153611399</v>
      </c>
      <c r="Q1465">
        <v>-249.52</v>
      </c>
      <c r="R1465">
        <v>19.236499999999999</v>
      </c>
      <c r="S1465">
        <v>-153.66900000000001</v>
      </c>
      <c r="T1465">
        <v>89.169300000000007</v>
      </c>
      <c r="U1465">
        <v>-28.827200000000001</v>
      </c>
      <c r="V1465">
        <v>-11.8194</v>
      </c>
    </row>
    <row r="1466" spans="1:22">
      <c r="A1466">
        <v>29730</v>
      </c>
      <c r="B1466">
        <v>0</v>
      </c>
      <c r="C1466">
        <v>121.53700000000001</v>
      </c>
      <c r="D1466">
        <v>-56.506700000000002</v>
      </c>
      <c r="E1466">
        <v>-383.49900000000002</v>
      </c>
      <c r="F1466">
        <v>-90.830699999999993</v>
      </c>
      <c r="G1466">
        <v>28.827200000000001</v>
      </c>
      <c r="H1466">
        <v>11.8194</v>
      </c>
      <c r="I1466" t="e">
        <f>IF(AND(Tabelle13[[#This Row],[AreaPx]]&gt;0,NOT(Tabelle13[[#This Row],[AreaPx]]="inf")),Tabelle13[[#This Row],[AreaPx]], NA())</f>
        <v>#N/A</v>
      </c>
      <c r="J1466">
        <v>0</v>
      </c>
      <c r="K1466">
        <v>0</v>
      </c>
      <c r="L1466">
        <v>0</v>
      </c>
      <c r="M1466">
        <v>20.2013</v>
      </c>
      <c r="N1466">
        <v>0</v>
      </c>
      <c r="O1466">
        <f>Tabelle13[[#This Row],[Roll]]-+Tabelle13[[#This Row],[Pitch]]</f>
        <v>-17.007800000000003</v>
      </c>
      <c r="P1466">
        <f>SQRT(Tabelle13[[#This Row],[X]]^2 + Tabelle13[[#This Row],[Y]]^2 +Tabelle13[[#This Row],[Z]]^2)</f>
        <v>406.24590153611399</v>
      </c>
      <c r="Q1466">
        <v>-249.52</v>
      </c>
      <c r="R1466">
        <v>19.236499999999999</v>
      </c>
      <c r="S1466">
        <v>-153.66900000000001</v>
      </c>
      <c r="T1466">
        <v>89.169300000000007</v>
      </c>
      <c r="U1466">
        <v>-28.827200000000001</v>
      </c>
      <c r="V1466">
        <v>-11.8194</v>
      </c>
    </row>
    <row r="1467" spans="1:22">
      <c r="A1467">
        <v>29743</v>
      </c>
      <c r="B1467">
        <v>0</v>
      </c>
      <c r="C1467">
        <v>121.53700000000001</v>
      </c>
      <c r="D1467">
        <v>-56.506700000000002</v>
      </c>
      <c r="E1467">
        <v>-383.49900000000002</v>
      </c>
      <c r="F1467">
        <v>-90.830699999999993</v>
      </c>
      <c r="G1467">
        <v>28.827200000000001</v>
      </c>
      <c r="H1467">
        <v>11.8194</v>
      </c>
      <c r="I1467" t="e">
        <f>IF(AND(Tabelle13[[#This Row],[AreaPx]]&gt;0,NOT(Tabelle13[[#This Row],[AreaPx]]="inf")),Tabelle13[[#This Row],[AreaPx]], NA())</f>
        <v>#N/A</v>
      </c>
      <c r="J1467">
        <v>0</v>
      </c>
      <c r="K1467">
        <v>0</v>
      </c>
      <c r="L1467">
        <v>0</v>
      </c>
      <c r="M1467">
        <v>20.2013</v>
      </c>
      <c r="N1467">
        <v>0</v>
      </c>
      <c r="O1467">
        <f>Tabelle13[[#This Row],[Roll]]-+Tabelle13[[#This Row],[Pitch]]</f>
        <v>-17.007800000000003</v>
      </c>
      <c r="P1467">
        <f>SQRT(Tabelle13[[#This Row],[X]]^2 + Tabelle13[[#This Row],[Y]]^2 +Tabelle13[[#This Row],[Z]]^2)</f>
        <v>406.24590153611399</v>
      </c>
      <c r="Q1467">
        <v>-249.52</v>
      </c>
      <c r="R1467">
        <v>19.236499999999999</v>
      </c>
      <c r="S1467">
        <v>-153.66900000000001</v>
      </c>
      <c r="T1467">
        <v>89.169300000000007</v>
      </c>
      <c r="U1467">
        <v>-28.827200000000001</v>
      </c>
      <c r="V1467">
        <v>-11.8194</v>
      </c>
    </row>
    <row r="1468" spans="1:22">
      <c r="A1468">
        <v>29768</v>
      </c>
      <c r="B1468">
        <v>0</v>
      </c>
      <c r="C1468">
        <v>121.53700000000001</v>
      </c>
      <c r="D1468">
        <v>-56.506700000000002</v>
      </c>
      <c r="E1468">
        <v>-383.49900000000002</v>
      </c>
      <c r="F1468">
        <v>-90.830699999999993</v>
      </c>
      <c r="G1468">
        <v>28.827200000000001</v>
      </c>
      <c r="H1468">
        <v>11.8194</v>
      </c>
      <c r="I1468" t="e">
        <f>IF(AND(Tabelle13[[#This Row],[AreaPx]]&gt;0,NOT(Tabelle13[[#This Row],[AreaPx]]="inf")),Tabelle13[[#This Row],[AreaPx]], NA())</f>
        <v>#N/A</v>
      </c>
      <c r="J1468">
        <v>0</v>
      </c>
      <c r="K1468">
        <v>0</v>
      </c>
      <c r="L1468">
        <v>0</v>
      </c>
      <c r="M1468">
        <v>20.2013</v>
      </c>
      <c r="N1468">
        <v>0</v>
      </c>
      <c r="O1468">
        <f>Tabelle13[[#This Row],[Roll]]-+Tabelle13[[#This Row],[Pitch]]</f>
        <v>-17.007800000000003</v>
      </c>
      <c r="P1468">
        <f>SQRT(Tabelle13[[#This Row],[X]]^2 + Tabelle13[[#This Row],[Y]]^2 +Tabelle13[[#This Row],[Z]]^2)</f>
        <v>406.24590153611399</v>
      </c>
      <c r="Q1468">
        <v>-249.52</v>
      </c>
      <c r="R1468">
        <v>19.236499999999999</v>
      </c>
      <c r="S1468">
        <v>-153.66900000000001</v>
      </c>
      <c r="T1468">
        <v>89.169300000000007</v>
      </c>
      <c r="U1468">
        <v>-28.827200000000001</v>
      </c>
      <c r="V1468">
        <v>-11.8194</v>
      </c>
    </row>
    <row r="1469" spans="1:22">
      <c r="A1469">
        <v>29783</v>
      </c>
      <c r="B1469">
        <v>0</v>
      </c>
      <c r="C1469">
        <v>121.53700000000001</v>
      </c>
      <c r="D1469">
        <v>-56.506700000000002</v>
      </c>
      <c r="E1469">
        <v>-383.49900000000002</v>
      </c>
      <c r="F1469">
        <v>-90.830699999999993</v>
      </c>
      <c r="G1469">
        <v>28.827200000000001</v>
      </c>
      <c r="H1469">
        <v>11.8194</v>
      </c>
      <c r="I1469" t="e">
        <f>IF(AND(Tabelle13[[#This Row],[AreaPx]]&gt;0,NOT(Tabelle13[[#This Row],[AreaPx]]="inf")),Tabelle13[[#This Row],[AreaPx]], NA())</f>
        <v>#N/A</v>
      </c>
      <c r="J1469">
        <v>0</v>
      </c>
      <c r="K1469">
        <v>0</v>
      </c>
      <c r="L1469">
        <v>0</v>
      </c>
      <c r="M1469">
        <v>20.2013</v>
      </c>
      <c r="N1469">
        <v>0</v>
      </c>
      <c r="O1469">
        <f>Tabelle13[[#This Row],[Roll]]-+Tabelle13[[#This Row],[Pitch]]</f>
        <v>-17.007800000000003</v>
      </c>
      <c r="P1469">
        <f>SQRT(Tabelle13[[#This Row],[X]]^2 + Tabelle13[[#This Row],[Y]]^2 +Tabelle13[[#This Row],[Z]]^2)</f>
        <v>406.24590153611399</v>
      </c>
      <c r="Q1469">
        <v>-249.52</v>
      </c>
      <c r="R1469">
        <v>19.236499999999999</v>
      </c>
      <c r="S1469">
        <v>-153.66900000000001</v>
      </c>
      <c r="T1469">
        <v>89.169300000000007</v>
      </c>
      <c r="U1469">
        <v>-28.827200000000001</v>
      </c>
      <c r="V1469">
        <v>-11.8194</v>
      </c>
    </row>
    <row r="1470" spans="1:22">
      <c r="A1470">
        <v>29807</v>
      </c>
      <c r="B1470">
        <v>0</v>
      </c>
      <c r="C1470">
        <v>121.53700000000001</v>
      </c>
      <c r="D1470">
        <v>-56.506700000000002</v>
      </c>
      <c r="E1470">
        <v>-383.49900000000002</v>
      </c>
      <c r="F1470">
        <v>-90.830699999999993</v>
      </c>
      <c r="G1470">
        <v>28.827200000000001</v>
      </c>
      <c r="H1470">
        <v>11.8194</v>
      </c>
      <c r="I1470" t="e">
        <f>IF(AND(Tabelle13[[#This Row],[AreaPx]]&gt;0,NOT(Tabelle13[[#This Row],[AreaPx]]="inf")),Tabelle13[[#This Row],[AreaPx]], NA())</f>
        <v>#N/A</v>
      </c>
      <c r="J1470">
        <v>0</v>
      </c>
      <c r="K1470">
        <v>0</v>
      </c>
      <c r="L1470">
        <v>0</v>
      </c>
      <c r="M1470">
        <v>20.2013</v>
      </c>
      <c r="N1470">
        <v>0</v>
      </c>
      <c r="O1470">
        <f>Tabelle13[[#This Row],[Roll]]-+Tabelle13[[#This Row],[Pitch]]</f>
        <v>-17.007800000000003</v>
      </c>
      <c r="P1470">
        <f>SQRT(Tabelle13[[#This Row],[X]]^2 + Tabelle13[[#This Row],[Y]]^2 +Tabelle13[[#This Row],[Z]]^2)</f>
        <v>406.24590153611399</v>
      </c>
      <c r="Q1470">
        <v>-249.52</v>
      </c>
      <c r="R1470">
        <v>19.236499999999999</v>
      </c>
      <c r="S1470">
        <v>-153.66900000000001</v>
      </c>
      <c r="T1470">
        <v>89.169300000000007</v>
      </c>
      <c r="U1470">
        <v>-28.827200000000001</v>
      </c>
      <c r="V1470">
        <v>-11.8194</v>
      </c>
    </row>
    <row r="1471" spans="1:22">
      <c r="A1471">
        <v>29824</v>
      </c>
      <c r="B1471">
        <v>0</v>
      </c>
      <c r="C1471">
        <v>121.53700000000001</v>
      </c>
      <c r="D1471">
        <v>-56.506700000000002</v>
      </c>
      <c r="E1471">
        <v>-383.49900000000002</v>
      </c>
      <c r="F1471">
        <v>-90.830699999999993</v>
      </c>
      <c r="G1471">
        <v>28.827200000000001</v>
      </c>
      <c r="H1471">
        <v>11.8194</v>
      </c>
      <c r="I1471" t="e">
        <f>IF(AND(Tabelle13[[#This Row],[AreaPx]]&gt;0,NOT(Tabelle13[[#This Row],[AreaPx]]="inf")),Tabelle13[[#This Row],[AreaPx]], NA())</f>
        <v>#N/A</v>
      </c>
      <c r="J1471">
        <v>0</v>
      </c>
      <c r="K1471">
        <v>0</v>
      </c>
      <c r="L1471">
        <v>0</v>
      </c>
      <c r="M1471">
        <v>20.2013</v>
      </c>
      <c r="N1471">
        <v>0</v>
      </c>
      <c r="O1471">
        <f>Tabelle13[[#This Row],[Roll]]-+Tabelle13[[#This Row],[Pitch]]</f>
        <v>-17.007800000000003</v>
      </c>
      <c r="P1471">
        <f>SQRT(Tabelle13[[#This Row],[X]]^2 + Tabelle13[[#This Row],[Y]]^2 +Tabelle13[[#This Row],[Z]]^2)</f>
        <v>406.24590153611399</v>
      </c>
      <c r="Q1471">
        <v>-249.52</v>
      </c>
      <c r="R1471">
        <v>19.236499999999999</v>
      </c>
      <c r="S1471">
        <v>-153.66900000000001</v>
      </c>
      <c r="T1471">
        <v>89.169300000000007</v>
      </c>
      <c r="U1471">
        <v>-28.827200000000001</v>
      </c>
      <c r="V1471">
        <v>-11.8194</v>
      </c>
    </row>
    <row r="1472" spans="1:22">
      <c r="A1472">
        <v>29836</v>
      </c>
      <c r="B1472">
        <v>0</v>
      </c>
      <c r="C1472">
        <v>121.53700000000001</v>
      </c>
      <c r="D1472">
        <v>-56.506700000000002</v>
      </c>
      <c r="E1472">
        <v>-383.49900000000002</v>
      </c>
      <c r="F1472">
        <v>-90.830699999999993</v>
      </c>
      <c r="G1472">
        <v>28.827200000000001</v>
      </c>
      <c r="H1472">
        <v>11.8194</v>
      </c>
      <c r="I1472" t="e">
        <f>IF(AND(Tabelle13[[#This Row],[AreaPx]]&gt;0,NOT(Tabelle13[[#This Row],[AreaPx]]="inf")),Tabelle13[[#This Row],[AreaPx]], NA())</f>
        <v>#N/A</v>
      </c>
      <c r="J1472">
        <v>0</v>
      </c>
      <c r="K1472">
        <v>0</v>
      </c>
      <c r="L1472">
        <v>0</v>
      </c>
      <c r="M1472">
        <v>20.2013</v>
      </c>
      <c r="N1472">
        <v>0</v>
      </c>
      <c r="O1472">
        <f>Tabelle13[[#This Row],[Roll]]-+Tabelle13[[#This Row],[Pitch]]</f>
        <v>-17.007800000000003</v>
      </c>
      <c r="P1472">
        <f>SQRT(Tabelle13[[#This Row],[X]]^2 + Tabelle13[[#This Row],[Y]]^2 +Tabelle13[[#This Row],[Z]]^2)</f>
        <v>406.24590153611399</v>
      </c>
      <c r="Q1472">
        <v>-249.52</v>
      </c>
      <c r="R1472">
        <v>19.236499999999999</v>
      </c>
      <c r="S1472">
        <v>-153.66900000000001</v>
      </c>
      <c r="T1472">
        <v>89.169300000000007</v>
      </c>
      <c r="U1472">
        <v>-28.827200000000001</v>
      </c>
      <c r="V1472">
        <v>-11.8194</v>
      </c>
    </row>
    <row r="1473" spans="1:22">
      <c r="A1473">
        <v>29845</v>
      </c>
      <c r="B1473">
        <v>0</v>
      </c>
      <c r="C1473">
        <v>121.53700000000001</v>
      </c>
      <c r="D1473">
        <v>-56.506700000000002</v>
      </c>
      <c r="E1473">
        <v>-383.49900000000002</v>
      </c>
      <c r="F1473">
        <v>-90.830699999999993</v>
      </c>
      <c r="G1473">
        <v>28.827200000000001</v>
      </c>
      <c r="H1473">
        <v>11.8194</v>
      </c>
      <c r="I1473" t="e">
        <f>IF(AND(Tabelle13[[#This Row],[AreaPx]]&gt;0,NOT(Tabelle13[[#This Row],[AreaPx]]="inf")),Tabelle13[[#This Row],[AreaPx]], NA())</f>
        <v>#N/A</v>
      </c>
      <c r="J1473">
        <v>0</v>
      </c>
      <c r="K1473">
        <v>0</v>
      </c>
      <c r="L1473">
        <v>0</v>
      </c>
      <c r="M1473">
        <v>20.2013</v>
      </c>
      <c r="N1473">
        <v>0</v>
      </c>
      <c r="O1473">
        <f>Tabelle13[[#This Row],[Roll]]-+Tabelle13[[#This Row],[Pitch]]</f>
        <v>-17.007800000000003</v>
      </c>
      <c r="P1473">
        <f>SQRT(Tabelle13[[#This Row],[X]]^2 + Tabelle13[[#This Row],[Y]]^2 +Tabelle13[[#This Row],[Z]]^2)</f>
        <v>406.24590153611399</v>
      </c>
      <c r="Q1473">
        <v>-249.52</v>
      </c>
      <c r="R1473">
        <v>19.236499999999999</v>
      </c>
      <c r="S1473">
        <v>-153.66900000000001</v>
      </c>
      <c r="T1473">
        <v>89.169300000000007</v>
      </c>
      <c r="U1473">
        <v>-28.827200000000001</v>
      </c>
      <c r="V1473">
        <v>-11.8194</v>
      </c>
    </row>
    <row r="1474" spans="1:22">
      <c r="A1474">
        <v>29873</v>
      </c>
      <c r="B1474">
        <v>0</v>
      </c>
      <c r="C1474">
        <v>121.53700000000001</v>
      </c>
      <c r="D1474">
        <v>-56.506700000000002</v>
      </c>
      <c r="E1474">
        <v>-383.49900000000002</v>
      </c>
      <c r="F1474">
        <v>-90.830699999999993</v>
      </c>
      <c r="G1474">
        <v>28.827200000000001</v>
      </c>
      <c r="H1474">
        <v>11.8194</v>
      </c>
      <c r="I1474" t="e">
        <f>IF(AND(Tabelle13[[#This Row],[AreaPx]]&gt;0,NOT(Tabelle13[[#This Row],[AreaPx]]="inf")),Tabelle13[[#This Row],[AreaPx]], NA())</f>
        <v>#N/A</v>
      </c>
      <c r="J1474">
        <v>0</v>
      </c>
      <c r="K1474">
        <v>0</v>
      </c>
      <c r="L1474">
        <v>0</v>
      </c>
      <c r="M1474">
        <v>20.2013</v>
      </c>
      <c r="N1474">
        <v>0</v>
      </c>
      <c r="O1474">
        <f>Tabelle13[[#This Row],[Roll]]-+Tabelle13[[#This Row],[Pitch]]</f>
        <v>-17.007800000000003</v>
      </c>
      <c r="P1474">
        <f>SQRT(Tabelle13[[#This Row],[X]]^2 + Tabelle13[[#This Row],[Y]]^2 +Tabelle13[[#This Row],[Z]]^2)</f>
        <v>406.24590153611399</v>
      </c>
      <c r="Q1474">
        <v>-249.52</v>
      </c>
      <c r="R1474">
        <v>19.236499999999999</v>
      </c>
      <c r="S1474">
        <v>-153.66900000000001</v>
      </c>
      <c r="T1474">
        <v>89.169300000000007</v>
      </c>
      <c r="U1474">
        <v>-28.827200000000001</v>
      </c>
      <c r="V1474">
        <v>-11.8194</v>
      </c>
    </row>
    <row r="1475" spans="1:22">
      <c r="A1475">
        <v>29898</v>
      </c>
      <c r="B1475">
        <v>0</v>
      </c>
      <c r="C1475">
        <v>121.53700000000001</v>
      </c>
      <c r="D1475">
        <v>-56.506700000000002</v>
      </c>
      <c r="E1475">
        <v>-383.49900000000002</v>
      </c>
      <c r="F1475">
        <v>-90.830699999999993</v>
      </c>
      <c r="G1475">
        <v>28.827200000000001</v>
      </c>
      <c r="H1475">
        <v>11.8194</v>
      </c>
      <c r="I1475" t="e">
        <f>IF(AND(Tabelle13[[#This Row],[AreaPx]]&gt;0,NOT(Tabelle13[[#This Row],[AreaPx]]="inf")),Tabelle13[[#This Row],[AreaPx]], NA())</f>
        <v>#N/A</v>
      </c>
      <c r="J1475">
        <v>0</v>
      </c>
      <c r="K1475">
        <v>0</v>
      </c>
      <c r="L1475">
        <v>0</v>
      </c>
      <c r="M1475">
        <v>20.2013</v>
      </c>
      <c r="N1475">
        <v>0</v>
      </c>
      <c r="O1475">
        <f>Tabelle13[[#This Row],[Roll]]-+Tabelle13[[#This Row],[Pitch]]</f>
        <v>-17.007800000000003</v>
      </c>
      <c r="P1475">
        <f>SQRT(Tabelle13[[#This Row],[X]]^2 + Tabelle13[[#This Row],[Y]]^2 +Tabelle13[[#This Row],[Z]]^2)</f>
        <v>406.24590153611399</v>
      </c>
      <c r="Q1475">
        <v>-249.52</v>
      </c>
      <c r="R1475">
        <v>19.236499999999999</v>
      </c>
      <c r="S1475">
        <v>-153.66900000000001</v>
      </c>
      <c r="T1475">
        <v>89.169300000000007</v>
      </c>
      <c r="U1475">
        <v>-28.827200000000001</v>
      </c>
      <c r="V1475">
        <v>-11.8194</v>
      </c>
    </row>
    <row r="1476" spans="1:22">
      <c r="A1476">
        <v>29914</v>
      </c>
      <c r="B1476">
        <v>0</v>
      </c>
      <c r="C1476">
        <v>121.53700000000001</v>
      </c>
      <c r="D1476">
        <v>-56.506700000000002</v>
      </c>
      <c r="E1476">
        <v>-383.49900000000002</v>
      </c>
      <c r="F1476">
        <v>-90.830699999999993</v>
      </c>
      <c r="G1476">
        <v>28.827200000000001</v>
      </c>
      <c r="H1476">
        <v>11.8194</v>
      </c>
      <c r="I1476" t="e">
        <f>IF(AND(Tabelle13[[#This Row],[AreaPx]]&gt;0,NOT(Tabelle13[[#This Row],[AreaPx]]="inf")),Tabelle13[[#This Row],[AreaPx]], NA())</f>
        <v>#N/A</v>
      </c>
      <c r="J1476">
        <v>0</v>
      </c>
      <c r="K1476">
        <v>0</v>
      </c>
      <c r="L1476">
        <v>0</v>
      </c>
      <c r="M1476">
        <v>20.2013</v>
      </c>
      <c r="N1476">
        <v>0</v>
      </c>
      <c r="O1476">
        <f>Tabelle13[[#This Row],[Roll]]-+Tabelle13[[#This Row],[Pitch]]</f>
        <v>-17.007800000000003</v>
      </c>
      <c r="P1476">
        <f>SQRT(Tabelle13[[#This Row],[X]]^2 + Tabelle13[[#This Row],[Y]]^2 +Tabelle13[[#This Row],[Z]]^2)</f>
        <v>406.24590153611399</v>
      </c>
      <c r="Q1476">
        <v>-249.52</v>
      </c>
      <c r="R1476">
        <v>19.236499999999999</v>
      </c>
      <c r="S1476">
        <v>-153.66900000000001</v>
      </c>
      <c r="T1476">
        <v>89.169300000000007</v>
      </c>
      <c r="U1476">
        <v>-28.827200000000001</v>
      </c>
      <c r="V1476">
        <v>-11.8194</v>
      </c>
    </row>
    <row r="1477" spans="1:22">
      <c r="A1477">
        <v>29941</v>
      </c>
      <c r="B1477">
        <v>0</v>
      </c>
      <c r="C1477">
        <v>121.53700000000001</v>
      </c>
      <c r="D1477">
        <v>-56.506700000000002</v>
      </c>
      <c r="E1477">
        <v>-383.49900000000002</v>
      </c>
      <c r="F1477">
        <v>-90.830699999999993</v>
      </c>
      <c r="G1477">
        <v>28.827200000000001</v>
      </c>
      <c r="H1477">
        <v>11.8194</v>
      </c>
      <c r="I1477" t="e">
        <f>IF(AND(Tabelle13[[#This Row],[AreaPx]]&gt;0,NOT(Tabelle13[[#This Row],[AreaPx]]="inf")),Tabelle13[[#This Row],[AreaPx]], NA())</f>
        <v>#N/A</v>
      </c>
      <c r="J1477">
        <v>0</v>
      </c>
      <c r="K1477">
        <v>0</v>
      </c>
      <c r="L1477">
        <v>0</v>
      </c>
      <c r="M1477">
        <v>20.2013</v>
      </c>
      <c r="N1477">
        <v>0</v>
      </c>
      <c r="O1477">
        <f>Tabelle13[[#This Row],[Roll]]-+Tabelle13[[#This Row],[Pitch]]</f>
        <v>-17.007800000000003</v>
      </c>
      <c r="P1477">
        <f>SQRT(Tabelle13[[#This Row],[X]]^2 + Tabelle13[[#This Row],[Y]]^2 +Tabelle13[[#This Row],[Z]]^2)</f>
        <v>406.24590153611399</v>
      </c>
      <c r="Q1477">
        <v>-249.52</v>
      </c>
      <c r="R1477">
        <v>19.236499999999999</v>
      </c>
      <c r="S1477">
        <v>-153.66900000000001</v>
      </c>
      <c r="T1477">
        <v>89.169300000000007</v>
      </c>
      <c r="U1477">
        <v>-28.827200000000001</v>
      </c>
      <c r="V1477">
        <v>-11.8194</v>
      </c>
    </row>
    <row r="1478" spans="1:22">
      <c r="A1478">
        <v>29967</v>
      </c>
      <c r="B1478">
        <v>0</v>
      </c>
      <c r="C1478">
        <v>121.53700000000001</v>
      </c>
      <c r="D1478">
        <v>-56.506700000000002</v>
      </c>
      <c r="E1478">
        <v>-383.49900000000002</v>
      </c>
      <c r="F1478">
        <v>-90.830699999999993</v>
      </c>
      <c r="G1478">
        <v>28.827200000000001</v>
      </c>
      <c r="H1478">
        <v>11.8194</v>
      </c>
      <c r="I1478" t="e">
        <f>IF(AND(Tabelle13[[#This Row],[AreaPx]]&gt;0,NOT(Tabelle13[[#This Row],[AreaPx]]="inf")),Tabelle13[[#This Row],[AreaPx]], NA())</f>
        <v>#N/A</v>
      </c>
      <c r="J1478">
        <v>0</v>
      </c>
      <c r="K1478">
        <v>0</v>
      </c>
      <c r="L1478">
        <v>0</v>
      </c>
      <c r="M1478">
        <v>20.2013</v>
      </c>
      <c r="N1478">
        <v>0</v>
      </c>
      <c r="O1478">
        <f>Tabelle13[[#This Row],[Roll]]-+Tabelle13[[#This Row],[Pitch]]</f>
        <v>-17.007800000000003</v>
      </c>
      <c r="P1478">
        <f>SQRT(Tabelle13[[#This Row],[X]]^2 + Tabelle13[[#This Row],[Y]]^2 +Tabelle13[[#This Row],[Z]]^2)</f>
        <v>406.24590153611399</v>
      </c>
      <c r="Q1478">
        <v>-249.52</v>
      </c>
      <c r="R1478">
        <v>19.236499999999999</v>
      </c>
      <c r="S1478">
        <v>-153.66900000000001</v>
      </c>
      <c r="T1478">
        <v>89.169300000000007</v>
      </c>
      <c r="U1478">
        <v>-28.827200000000001</v>
      </c>
      <c r="V1478">
        <v>-11.8194</v>
      </c>
    </row>
    <row r="1479" spans="1:22">
      <c r="A1479">
        <v>29980</v>
      </c>
      <c r="B1479">
        <v>0</v>
      </c>
      <c r="C1479">
        <v>121.53700000000001</v>
      </c>
      <c r="D1479">
        <v>-56.506700000000002</v>
      </c>
      <c r="E1479">
        <v>-383.49900000000002</v>
      </c>
      <c r="F1479">
        <v>-90.830699999999993</v>
      </c>
      <c r="G1479">
        <v>28.827200000000001</v>
      </c>
      <c r="H1479">
        <v>11.8194</v>
      </c>
      <c r="I1479" t="e">
        <f>IF(AND(Tabelle13[[#This Row],[AreaPx]]&gt;0,NOT(Tabelle13[[#This Row],[AreaPx]]="inf")),Tabelle13[[#This Row],[AreaPx]], NA())</f>
        <v>#N/A</v>
      </c>
      <c r="J1479">
        <v>0</v>
      </c>
      <c r="K1479">
        <v>0</v>
      </c>
      <c r="L1479">
        <v>0</v>
      </c>
      <c r="M1479">
        <v>20.2013</v>
      </c>
      <c r="N1479">
        <v>0</v>
      </c>
      <c r="O1479">
        <f>Tabelle13[[#This Row],[Roll]]-+Tabelle13[[#This Row],[Pitch]]</f>
        <v>-17.007800000000003</v>
      </c>
      <c r="P1479">
        <f>SQRT(Tabelle13[[#This Row],[X]]^2 + Tabelle13[[#This Row],[Y]]^2 +Tabelle13[[#This Row],[Z]]^2)</f>
        <v>406.24590153611399</v>
      </c>
      <c r="Q1479">
        <v>-249.52</v>
      </c>
      <c r="R1479">
        <v>19.236499999999999</v>
      </c>
      <c r="S1479">
        <v>-153.66900000000001</v>
      </c>
      <c r="T1479">
        <v>89.169300000000007</v>
      </c>
      <c r="U1479">
        <v>-28.827200000000001</v>
      </c>
      <c r="V1479">
        <v>-11.8194</v>
      </c>
    </row>
    <row r="1480" spans="1:22">
      <c r="A1480">
        <v>30008</v>
      </c>
      <c r="B1480">
        <v>0</v>
      </c>
      <c r="C1480">
        <v>121.53700000000001</v>
      </c>
      <c r="D1480">
        <v>-56.506700000000002</v>
      </c>
      <c r="E1480">
        <v>-383.49900000000002</v>
      </c>
      <c r="F1480">
        <v>-90.830699999999993</v>
      </c>
      <c r="G1480">
        <v>28.827200000000001</v>
      </c>
      <c r="H1480">
        <v>11.8194</v>
      </c>
      <c r="I1480" t="e">
        <f>IF(AND(Tabelle13[[#This Row],[AreaPx]]&gt;0,NOT(Tabelle13[[#This Row],[AreaPx]]="inf")),Tabelle13[[#This Row],[AreaPx]], NA())</f>
        <v>#N/A</v>
      </c>
      <c r="J1480">
        <v>0</v>
      </c>
      <c r="K1480">
        <v>0</v>
      </c>
      <c r="L1480">
        <v>0</v>
      </c>
      <c r="M1480">
        <v>20.2013</v>
      </c>
      <c r="N1480">
        <v>0</v>
      </c>
      <c r="O1480">
        <f>Tabelle13[[#This Row],[Roll]]-+Tabelle13[[#This Row],[Pitch]]</f>
        <v>-17.007800000000003</v>
      </c>
      <c r="P1480">
        <f>SQRT(Tabelle13[[#This Row],[X]]^2 + Tabelle13[[#This Row],[Y]]^2 +Tabelle13[[#This Row],[Z]]^2)</f>
        <v>406.24590153611399</v>
      </c>
      <c r="Q1480">
        <v>-249.52</v>
      </c>
      <c r="R1480">
        <v>19.236499999999999</v>
      </c>
      <c r="S1480">
        <v>-153.66900000000001</v>
      </c>
      <c r="T1480">
        <v>89.169300000000007</v>
      </c>
      <c r="U1480">
        <v>-28.827200000000001</v>
      </c>
      <c r="V1480">
        <v>-11.8194</v>
      </c>
    </row>
    <row r="1481" spans="1:22">
      <c r="A1481">
        <v>30030</v>
      </c>
      <c r="B1481">
        <v>0</v>
      </c>
      <c r="C1481">
        <v>121.53700000000001</v>
      </c>
      <c r="D1481">
        <v>-56.506700000000002</v>
      </c>
      <c r="E1481">
        <v>-383.49900000000002</v>
      </c>
      <c r="F1481">
        <v>-90.830699999999993</v>
      </c>
      <c r="G1481">
        <v>28.827200000000001</v>
      </c>
      <c r="H1481">
        <v>11.8194</v>
      </c>
      <c r="I1481" t="e">
        <f>IF(AND(Tabelle13[[#This Row],[AreaPx]]&gt;0,NOT(Tabelle13[[#This Row],[AreaPx]]="inf")),Tabelle13[[#This Row],[AreaPx]], NA())</f>
        <v>#N/A</v>
      </c>
      <c r="J1481">
        <v>0</v>
      </c>
      <c r="K1481">
        <v>0</v>
      </c>
      <c r="L1481">
        <v>0</v>
      </c>
      <c r="M1481">
        <v>20.2013</v>
      </c>
      <c r="N1481">
        <v>0</v>
      </c>
      <c r="O1481">
        <f>Tabelle13[[#This Row],[Roll]]-+Tabelle13[[#This Row],[Pitch]]</f>
        <v>-17.007800000000003</v>
      </c>
      <c r="P1481">
        <f>SQRT(Tabelle13[[#This Row],[X]]^2 + Tabelle13[[#This Row],[Y]]^2 +Tabelle13[[#This Row],[Z]]^2)</f>
        <v>406.24590153611399</v>
      </c>
      <c r="Q1481">
        <v>-249.52</v>
      </c>
      <c r="R1481">
        <v>19.236499999999999</v>
      </c>
      <c r="S1481">
        <v>-153.66900000000001</v>
      </c>
      <c r="T1481">
        <v>89.169300000000007</v>
      </c>
      <c r="U1481">
        <v>-28.827200000000001</v>
      </c>
      <c r="V1481">
        <v>-11.8194</v>
      </c>
    </row>
    <row r="1482" spans="1:22">
      <c r="A1482">
        <v>30042</v>
      </c>
      <c r="B1482">
        <v>0</v>
      </c>
      <c r="C1482">
        <v>121.53700000000001</v>
      </c>
      <c r="D1482">
        <v>-56.506700000000002</v>
      </c>
      <c r="E1482">
        <v>-383.49900000000002</v>
      </c>
      <c r="F1482">
        <v>-90.830699999999993</v>
      </c>
      <c r="G1482">
        <v>28.827200000000001</v>
      </c>
      <c r="H1482">
        <v>11.8194</v>
      </c>
      <c r="I1482" t="e">
        <f>IF(AND(Tabelle13[[#This Row],[AreaPx]]&gt;0,NOT(Tabelle13[[#This Row],[AreaPx]]="inf")),Tabelle13[[#This Row],[AreaPx]], NA())</f>
        <v>#N/A</v>
      </c>
      <c r="J1482">
        <v>0</v>
      </c>
      <c r="K1482">
        <v>0</v>
      </c>
      <c r="L1482">
        <v>0</v>
      </c>
      <c r="M1482">
        <v>20.2013</v>
      </c>
      <c r="N1482">
        <v>0</v>
      </c>
      <c r="O1482">
        <f>Tabelle13[[#This Row],[Roll]]-+Tabelle13[[#This Row],[Pitch]]</f>
        <v>-17.007800000000003</v>
      </c>
      <c r="P1482">
        <f>SQRT(Tabelle13[[#This Row],[X]]^2 + Tabelle13[[#This Row],[Y]]^2 +Tabelle13[[#This Row],[Z]]^2)</f>
        <v>406.24590153611399</v>
      </c>
      <c r="Q1482">
        <v>-249.52</v>
      </c>
      <c r="R1482">
        <v>19.236499999999999</v>
      </c>
      <c r="S1482">
        <v>-153.66900000000001</v>
      </c>
      <c r="T1482">
        <v>89.169300000000007</v>
      </c>
      <c r="U1482">
        <v>-28.827200000000001</v>
      </c>
      <c r="V1482">
        <v>-11.8194</v>
      </c>
    </row>
    <row r="1483" spans="1:22">
      <c r="A1483">
        <v>30074</v>
      </c>
      <c r="B1483">
        <v>0</v>
      </c>
      <c r="C1483">
        <v>121.53700000000001</v>
      </c>
      <c r="D1483">
        <v>-56.506700000000002</v>
      </c>
      <c r="E1483">
        <v>-383.49900000000002</v>
      </c>
      <c r="F1483">
        <v>-90.830699999999993</v>
      </c>
      <c r="G1483">
        <v>28.827200000000001</v>
      </c>
      <c r="H1483">
        <v>11.8194</v>
      </c>
      <c r="I1483" t="e">
        <f>IF(AND(Tabelle13[[#This Row],[AreaPx]]&gt;0,NOT(Tabelle13[[#This Row],[AreaPx]]="inf")),Tabelle13[[#This Row],[AreaPx]], NA())</f>
        <v>#N/A</v>
      </c>
      <c r="J1483">
        <v>0</v>
      </c>
      <c r="K1483">
        <v>0</v>
      </c>
      <c r="L1483">
        <v>0</v>
      </c>
      <c r="M1483">
        <v>20.2013</v>
      </c>
      <c r="N1483">
        <v>0</v>
      </c>
      <c r="O1483">
        <f>Tabelle13[[#This Row],[Roll]]-+Tabelle13[[#This Row],[Pitch]]</f>
        <v>-17.007800000000003</v>
      </c>
      <c r="P1483">
        <f>SQRT(Tabelle13[[#This Row],[X]]^2 + Tabelle13[[#This Row],[Y]]^2 +Tabelle13[[#This Row],[Z]]^2)</f>
        <v>406.24590153611399</v>
      </c>
      <c r="Q1483">
        <v>-249.52</v>
      </c>
      <c r="R1483">
        <v>19.236499999999999</v>
      </c>
      <c r="S1483">
        <v>-153.66900000000001</v>
      </c>
      <c r="T1483">
        <v>89.169300000000007</v>
      </c>
      <c r="U1483">
        <v>-28.827200000000001</v>
      </c>
      <c r="V1483">
        <v>-11.8194</v>
      </c>
    </row>
    <row r="1484" spans="1:22">
      <c r="A1484">
        <v>30105</v>
      </c>
      <c r="B1484">
        <v>0</v>
      </c>
      <c r="C1484">
        <v>121.53700000000001</v>
      </c>
      <c r="D1484">
        <v>-56.506700000000002</v>
      </c>
      <c r="E1484">
        <v>-383.49900000000002</v>
      </c>
      <c r="F1484">
        <v>-90.830699999999993</v>
      </c>
      <c r="G1484">
        <v>28.827200000000001</v>
      </c>
      <c r="H1484">
        <v>11.8194</v>
      </c>
      <c r="I1484" t="e">
        <f>IF(AND(Tabelle13[[#This Row],[AreaPx]]&gt;0,NOT(Tabelle13[[#This Row],[AreaPx]]="inf")),Tabelle13[[#This Row],[AreaPx]], NA())</f>
        <v>#N/A</v>
      </c>
      <c r="J1484">
        <v>0</v>
      </c>
      <c r="K1484">
        <v>0</v>
      </c>
      <c r="L1484">
        <v>0</v>
      </c>
      <c r="M1484">
        <v>20.2013</v>
      </c>
      <c r="N1484">
        <v>0</v>
      </c>
      <c r="O1484">
        <f>Tabelle13[[#This Row],[Roll]]-+Tabelle13[[#This Row],[Pitch]]</f>
        <v>-17.007800000000003</v>
      </c>
      <c r="P1484">
        <f>SQRT(Tabelle13[[#This Row],[X]]^2 + Tabelle13[[#This Row],[Y]]^2 +Tabelle13[[#This Row],[Z]]^2)</f>
        <v>406.24590153611399</v>
      </c>
      <c r="Q1484">
        <v>-249.52</v>
      </c>
      <c r="R1484">
        <v>19.236499999999999</v>
      </c>
      <c r="S1484">
        <v>-153.66900000000001</v>
      </c>
      <c r="T1484">
        <v>89.169300000000007</v>
      </c>
      <c r="U1484">
        <v>-28.827200000000001</v>
      </c>
      <c r="V1484">
        <v>-11.8194</v>
      </c>
    </row>
    <row r="1485" spans="1:22">
      <c r="A1485">
        <v>30120</v>
      </c>
      <c r="B1485">
        <v>0</v>
      </c>
      <c r="C1485">
        <v>121.53700000000001</v>
      </c>
      <c r="D1485">
        <v>-56.506700000000002</v>
      </c>
      <c r="E1485">
        <v>-383.49900000000002</v>
      </c>
      <c r="F1485">
        <v>-90.830699999999993</v>
      </c>
      <c r="G1485">
        <v>28.827200000000001</v>
      </c>
      <c r="H1485">
        <v>11.8194</v>
      </c>
      <c r="I1485" t="e">
        <f>IF(AND(Tabelle13[[#This Row],[AreaPx]]&gt;0,NOT(Tabelle13[[#This Row],[AreaPx]]="inf")),Tabelle13[[#This Row],[AreaPx]], NA())</f>
        <v>#N/A</v>
      </c>
      <c r="J1485">
        <v>0</v>
      </c>
      <c r="K1485">
        <v>0</v>
      </c>
      <c r="L1485">
        <v>0</v>
      </c>
      <c r="M1485">
        <v>20.2013</v>
      </c>
      <c r="N1485">
        <v>0</v>
      </c>
      <c r="O1485">
        <f>Tabelle13[[#This Row],[Roll]]-+Tabelle13[[#This Row],[Pitch]]</f>
        <v>-17.007800000000003</v>
      </c>
      <c r="P1485">
        <f>SQRT(Tabelle13[[#This Row],[X]]^2 + Tabelle13[[#This Row],[Y]]^2 +Tabelle13[[#This Row],[Z]]^2)</f>
        <v>406.24590153611399</v>
      </c>
      <c r="Q1485">
        <v>-249.52</v>
      </c>
      <c r="R1485">
        <v>19.236499999999999</v>
      </c>
      <c r="S1485">
        <v>-153.66900000000001</v>
      </c>
      <c r="T1485">
        <v>89.169300000000007</v>
      </c>
      <c r="U1485">
        <v>-28.827200000000001</v>
      </c>
      <c r="V1485">
        <v>-11.8194</v>
      </c>
    </row>
    <row r="1486" spans="1:22">
      <c r="A1486">
        <v>30150</v>
      </c>
      <c r="B1486">
        <v>0</v>
      </c>
      <c r="C1486">
        <v>121.53700000000001</v>
      </c>
      <c r="D1486">
        <v>-56.506700000000002</v>
      </c>
      <c r="E1486">
        <v>-383.49900000000002</v>
      </c>
      <c r="F1486">
        <v>-90.830699999999993</v>
      </c>
      <c r="G1486">
        <v>28.827200000000001</v>
      </c>
      <c r="H1486">
        <v>11.8194</v>
      </c>
      <c r="I1486" t="e">
        <f>IF(AND(Tabelle13[[#This Row],[AreaPx]]&gt;0,NOT(Tabelle13[[#This Row],[AreaPx]]="inf")),Tabelle13[[#This Row],[AreaPx]], NA())</f>
        <v>#N/A</v>
      </c>
      <c r="J1486">
        <v>0</v>
      </c>
      <c r="K1486">
        <v>0</v>
      </c>
      <c r="L1486">
        <v>0</v>
      </c>
      <c r="M1486">
        <v>20.2013</v>
      </c>
      <c r="N1486">
        <v>0</v>
      </c>
      <c r="O1486">
        <f>Tabelle13[[#This Row],[Roll]]-+Tabelle13[[#This Row],[Pitch]]</f>
        <v>-17.007800000000003</v>
      </c>
      <c r="P1486">
        <f>SQRT(Tabelle13[[#This Row],[X]]^2 + Tabelle13[[#This Row],[Y]]^2 +Tabelle13[[#This Row],[Z]]^2)</f>
        <v>406.24590153611399</v>
      </c>
      <c r="Q1486">
        <v>-249.52</v>
      </c>
      <c r="R1486">
        <v>19.236499999999999</v>
      </c>
      <c r="S1486">
        <v>-153.66900000000001</v>
      </c>
      <c r="T1486">
        <v>89.169300000000007</v>
      </c>
      <c r="U1486">
        <v>-28.827200000000001</v>
      </c>
      <c r="V1486">
        <v>-11.8194</v>
      </c>
    </row>
    <row r="1487" spans="1:22">
      <c r="A1487">
        <v>30183</v>
      </c>
      <c r="B1487">
        <v>0</v>
      </c>
      <c r="C1487">
        <v>121.53700000000001</v>
      </c>
      <c r="D1487">
        <v>-56.506700000000002</v>
      </c>
      <c r="E1487">
        <v>-383.49900000000002</v>
      </c>
      <c r="F1487">
        <v>-90.830699999999993</v>
      </c>
      <c r="G1487">
        <v>28.827200000000001</v>
      </c>
      <c r="H1487">
        <v>11.8194</v>
      </c>
      <c r="I1487" t="e">
        <f>IF(AND(Tabelle13[[#This Row],[AreaPx]]&gt;0,NOT(Tabelle13[[#This Row],[AreaPx]]="inf")),Tabelle13[[#This Row],[AreaPx]], NA())</f>
        <v>#N/A</v>
      </c>
      <c r="J1487">
        <v>0</v>
      </c>
      <c r="K1487">
        <v>0</v>
      </c>
      <c r="L1487">
        <v>0</v>
      </c>
      <c r="M1487">
        <v>20.2013</v>
      </c>
      <c r="N1487">
        <v>0</v>
      </c>
      <c r="O1487">
        <f>Tabelle13[[#This Row],[Roll]]-+Tabelle13[[#This Row],[Pitch]]</f>
        <v>-17.007800000000003</v>
      </c>
      <c r="P1487">
        <f>SQRT(Tabelle13[[#This Row],[X]]^2 + Tabelle13[[#This Row],[Y]]^2 +Tabelle13[[#This Row],[Z]]^2)</f>
        <v>406.24590153611399</v>
      </c>
      <c r="Q1487">
        <v>-249.52</v>
      </c>
      <c r="R1487">
        <v>19.236499999999999</v>
      </c>
      <c r="S1487">
        <v>-153.66900000000001</v>
      </c>
      <c r="T1487">
        <v>89.169300000000007</v>
      </c>
      <c r="U1487">
        <v>-28.827200000000001</v>
      </c>
      <c r="V1487">
        <v>-11.8194</v>
      </c>
    </row>
    <row r="1488" spans="1:22">
      <c r="A1488">
        <v>30210</v>
      </c>
      <c r="B1488">
        <v>0</v>
      </c>
      <c r="C1488">
        <v>121.53700000000001</v>
      </c>
      <c r="D1488">
        <v>-56.506700000000002</v>
      </c>
      <c r="E1488">
        <v>-383.49900000000002</v>
      </c>
      <c r="F1488">
        <v>-90.830699999999993</v>
      </c>
      <c r="G1488">
        <v>28.827200000000001</v>
      </c>
      <c r="H1488">
        <v>11.8194</v>
      </c>
      <c r="I1488" t="e">
        <f>IF(AND(Tabelle13[[#This Row],[AreaPx]]&gt;0,NOT(Tabelle13[[#This Row],[AreaPx]]="inf")),Tabelle13[[#This Row],[AreaPx]], NA())</f>
        <v>#N/A</v>
      </c>
      <c r="J1488">
        <v>0</v>
      </c>
      <c r="K1488">
        <v>0</v>
      </c>
      <c r="L1488">
        <v>0</v>
      </c>
      <c r="M1488">
        <v>20.2013</v>
      </c>
      <c r="N1488">
        <v>0</v>
      </c>
      <c r="O1488">
        <f>Tabelle13[[#This Row],[Roll]]-+Tabelle13[[#This Row],[Pitch]]</f>
        <v>-17.007800000000003</v>
      </c>
      <c r="P1488">
        <f>SQRT(Tabelle13[[#This Row],[X]]^2 + Tabelle13[[#This Row],[Y]]^2 +Tabelle13[[#This Row],[Z]]^2)</f>
        <v>406.24590153611399</v>
      </c>
      <c r="Q1488">
        <v>-249.52</v>
      </c>
      <c r="R1488">
        <v>19.236499999999999</v>
      </c>
      <c r="S1488">
        <v>-153.66900000000001</v>
      </c>
      <c r="T1488">
        <v>89.169300000000007</v>
      </c>
      <c r="U1488">
        <v>-28.827200000000001</v>
      </c>
      <c r="V1488">
        <v>-11.8194</v>
      </c>
    </row>
    <row r="1489" spans="1:22">
      <c r="A1489">
        <v>30233</v>
      </c>
      <c r="B1489">
        <v>0</v>
      </c>
      <c r="C1489">
        <v>121.53700000000001</v>
      </c>
      <c r="D1489">
        <v>-56.506700000000002</v>
      </c>
      <c r="E1489">
        <v>-383.49900000000002</v>
      </c>
      <c r="F1489">
        <v>-90.830699999999993</v>
      </c>
      <c r="G1489">
        <v>28.827200000000001</v>
      </c>
      <c r="H1489">
        <v>11.8194</v>
      </c>
      <c r="I1489" t="e">
        <f>IF(AND(Tabelle13[[#This Row],[AreaPx]]&gt;0,NOT(Tabelle13[[#This Row],[AreaPx]]="inf")),Tabelle13[[#This Row],[AreaPx]], NA())</f>
        <v>#N/A</v>
      </c>
      <c r="J1489">
        <v>0</v>
      </c>
      <c r="K1489">
        <v>0</v>
      </c>
      <c r="L1489">
        <v>0</v>
      </c>
      <c r="M1489">
        <v>20.2013</v>
      </c>
      <c r="N1489">
        <v>0</v>
      </c>
      <c r="O1489">
        <f>Tabelle13[[#This Row],[Roll]]-+Tabelle13[[#This Row],[Pitch]]</f>
        <v>-17.007800000000003</v>
      </c>
      <c r="P1489">
        <f>SQRT(Tabelle13[[#This Row],[X]]^2 + Tabelle13[[#This Row],[Y]]^2 +Tabelle13[[#This Row],[Z]]^2)</f>
        <v>406.24590153611399</v>
      </c>
      <c r="Q1489">
        <v>-249.52</v>
      </c>
      <c r="R1489">
        <v>19.236499999999999</v>
      </c>
      <c r="S1489">
        <v>-153.66900000000001</v>
      </c>
      <c r="T1489">
        <v>89.169300000000007</v>
      </c>
      <c r="U1489">
        <v>-28.827200000000001</v>
      </c>
      <c r="V1489">
        <v>-11.8194</v>
      </c>
    </row>
    <row r="1490" spans="1:22">
      <c r="A1490">
        <v>30246</v>
      </c>
      <c r="B1490">
        <v>0</v>
      </c>
      <c r="C1490">
        <v>121.53700000000001</v>
      </c>
      <c r="D1490">
        <v>-56.506700000000002</v>
      </c>
      <c r="E1490">
        <v>-383.49900000000002</v>
      </c>
      <c r="F1490">
        <v>-90.830699999999993</v>
      </c>
      <c r="G1490">
        <v>28.827200000000001</v>
      </c>
      <c r="H1490">
        <v>11.8194</v>
      </c>
      <c r="I1490" t="e">
        <f>IF(AND(Tabelle13[[#This Row],[AreaPx]]&gt;0,NOT(Tabelle13[[#This Row],[AreaPx]]="inf")),Tabelle13[[#This Row],[AreaPx]], NA())</f>
        <v>#N/A</v>
      </c>
      <c r="J1490">
        <v>0</v>
      </c>
      <c r="K1490">
        <v>0</v>
      </c>
      <c r="L1490">
        <v>0</v>
      </c>
      <c r="M1490">
        <v>20.2013</v>
      </c>
      <c r="N1490">
        <v>0</v>
      </c>
      <c r="O1490">
        <f>Tabelle13[[#This Row],[Roll]]-+Tabelle13[[#This Row],[Pitch]]</f>
        <v>-17.007800000000003</v>
      </c>
      <c r="P1490">
        <f>SQRT(Tabelle13[[#This Row],[X]]^2 + Tabelle13[[#This Row],[Y]]^2 +Tabelle13[[#This Row],[Z]]^2)</f>
        <v>406.24590153611399</v>
      </c>
      <c r="Q1490">
        <v>-249.52</v>
      </c>
      <c r="R1490">
        <v>19.236499999999999</v>
      </c>
      <c r="S1490">
        <v>-153.66900000000001</v>
      </c>
      <c r="T1490">
        <v>89.169300000000007</v>
      </c>
      <c r="U1490">
        <v>-28.827200000000001</v>
      </c>
      <c r="V1490">
        <v>-11.8194</v>
      </c>
    </row>
    <row r="1491" spans="1:22">
      <c r="A1491">
        <v>30279</v>
      </c>
      <c r="B1491">
        <v>0</v>
      </c>
      <c r="C1491">
        <v>121.53700000000001</v>
      </c>
      <c r="D1491">
        <v>-56.506700000000002</v>
      </c>
      <c r="E1491">
        <v>-383.49900000000002</v>
      </c>
      <c r="F1491">
        <v>-90.830699999999993</v>
      </c>
      <c r="G1491">
        <v>28.827200000000001</v>
      </c>
      <c r="H1491">
        <v>11.8194</v>
      </c>
      <c r="I1491" t="e">
        <f>IF(AND(Tabelle13[[#This Row],[AreaPx]]&gt;0,NOT(Tabelle13[[#This Row],[AreaPx]]="inf")),Tabelle13[[#This Row],[AreaPx]], NA())</f>
        <v>#N/A</v>
      </c>
      <c r="J1491">
        <v>0</v>
      </c>
      <c r="K1491">
        <v>0</v>
      </c>
      <c r="L1491">
        <v>0</v>
      </c>
      <c r="M1491">
        <v>20.2013</v>
      </c>
      <c r="N1491">
        <v>0</v>
      </c>
      <c r="O1491">
        <f>Tabelle13[[#This Row],[Roll]]-+Tabelle13[[#This Row],[Pitch]]</f>
        <v>-17.007800000000003</v>
      </c>
      <c r="P1491">
        <f>SQRT(Tabelle13[[#This Row],[X]]^2 + Tabelle13[[#This Row],[Y]]^2 +Tabelle13[[#This Row],[Z]]^2)</f>
        <v>406.24590153611399</v>
      </c>
      <c r="Q1491">
        <v>-249.52</v>
      </c>
      <c r="R1491">
        <v>19.236499999999999</v>
      </c>
      <c r="S1491">
        <v>-153.66900000000001</v>
      </c>
      <c r="T1491">
        <v>89.169300000000007</v>
      </c>
      <c r="U1491">
        <v>-28.827200000000001</v>
      </c>
      <c r="V1491">
        <v>-11.8194</v>
      </c>
    </row>
    <row r="1492" spans="1:22">
      <c r="A1492">
        <v>30313</v>
      </c>
      <c r="B1492">
        <v>0</v>
      </c>
      <c r="C1492">
        <v>121.53700000000001</v>
      </c>
      <c r="D1492">
        <v>-56.506700000000002</v>
      </c>
      <c r="E1492">
        <v>-383.49900000000002</v>
      </c>
      <c r="F1492">
        <v>-90.830699999999993</v>
      </c>
      <c r="G1492">
        <v>28.827200000000001</v>
      </c>
      <c r="H1492">
        <v>11.8194</v>
      </c>
      <c r="I1492" t="e">
        <f>IF(AND(Tabelle13[[#This Row],[AreaPx]]&gt;0,NOT(Tabelle13[[#This Row],[AreaPx]]="inf")),Tabelle13[[#This Row],[AreaPx]], NA())</f>
        <v>#N/A</v>
      </c>
      <c r="J1492">
        <v>0</v>
      </c>
      <c r="K1492">
        <v>0</v>
      </c>
      <c r="L1492">
        <v>0</v>
      </c>
      <c r="M1492">
        <v>20.2013</v>
      </c>
      <c r="N1492">
        <v>0</v>
      </c>
      <c r="O1492">
        <f>Tabelle13[[#This Row],[Roll]]-+Tabelle13[[#This Row],[Pitch]]</f>
        <v>-17.007800000000003</v>
      </c>
      <c r="P1492">
        <f>SQRT(Tabelle13[[#This Row],[X]]^2 + Tabelle13[[#This Row],[Y]]^2 +Tabelle13[[#This Row],[Z]]^2)</f>
        <v>406.24590153611399</v>
      </c>
      <c r="Q1492">
        <v>-249.52</v>
      </c>
      <c r="R1492">
        <v>19.236499999999999</v>
      </c>
      <c r="S1492">
        <v>-153.66900000000001</v>
      </c>
      <c r="T1492">
        <v>89.169300000000007</v>
      </c>
      <c r="U1492">
        <v>-28.827200000000001</v>
      </c>
      <c r="V1492">
        <v>-11.8194</v>
      </c>
    </row>
    <row r="1493" spans="1:22">
      <c r="A1493">
        <v>30345</v>
      </c>
      <c r="B1493">
        <v>0</v>
      </c>
      <c r="C1493">
        <v>121.53700000000001</v>
      </c>
      <c r="D1493">
        <v>-56.506700000000002</v>
      </c>
      <c r="E1493">
        <v>-383.49900000000002</v>
      </c>
      <c r="F1493">
        <v>-90.830699999999993</v>
      </c>
      <c r="G1493">
        <v>28.827200000000001</v>
      </c>
      <c r="H1493">
        <v>11.8194</v>
      </c>
      <c r="I1493" t="e">
        <f>IF(AND(Tabelle13[[#This Row],[AreaPx]]&gt;0,NOT(Tabelle13[[#This Row],[AreaPx]]="inf")),Tabelle13[[#This Row],[AreaPx]], NA())</f>
        <v>#N/A</v>
      </c>
      <c r="J1493">
        <v>0</v>
      </c>
      <c r="K1493">
        <v>0</v>
      </c>
      <c r="L1493">
        <v>0</v>
      </c>
      <c r="M1493">
        <v>20.2013</v>
      </c>
      <c r="N1493">
        <v>0</v>
      </c>
      <c r="O1493">
        <f>Tabelle13[[#This Row],[Roll]]-+Tabelle13[[#This Row],[Pitch]]</f>
        <v>-17.007800000000003</v>
      </c>
      <c r="P1493">
        <f>SQRT(Tabelle13[[#This Row],[X]]^2 + Tabelle13[[#This Row],[Y]]^2 +Tabelle13[[#This Row],[Z]]^2)</f>
        <v>406.24590153611399</v>
      </c>
      <c r="Q1493">
        <v>-249.52</v>
      </c>
      <c r="R1493">
        <v>19.236499999999999</v>
      </c>
      <c r="S1493">
        <v>-153.66900000000001</v>
      </c>
      <c r="T1493">
        <v>89.169300000000007</v>
      </c>
      <c r="U1493">
        <v>-28.827200000000001</v>
      </c>
      <c r="V1493">
        <v>-11.8194</v>
      </c>
    </row>
    <row r="1494" spans="1:22">
      <c r="A1494">
        <v>30378</v>
      </c>
      <c r="B1494">
        <v>0</v>
      </c>
      <c r="C1494">
        <v>121.53700000000001</v>
      </c>
      <c r="D1494">
        <v>-56.506700000000002</v>
      </c>
      <c r="E1494">
        <v>-383.49900000000002</v>
      </c>
      <c r="F1494">
        <v>-90.830699999999993</v>
      </c>
      <c r="G1494">
        <v>28.827200000000001</v>
      </c>
      <c r="H1494">
        <v>11.8194</v>
      </c>
      <c r="I1494" t="e">
        <f>IF(AND(Tabelle13[[#This Row],[AreaPx]]&gt;0,NOT(Tabelle13[[#This Row],[AreaPx]]="inf")),Tabelle13[[#This Row],[AreaPx]], NA())</f>
        <v>#N/A</v>
      </c>
      <c r="J1494">
        <v>0</v>
      </c>
      <c r="K1494">
        <v>0</v>
      </c>
      <c r="L1494">
        <v>0</v>
      </c>
      <c r="M1494">
        <v>20.2013</v>
      </c>
      <c r="N1494">
        <v>0</v>
      </c>
      <c r="O1494">
        <f>Tabelle13[[#This Row],[Roll]]-+Tabelle13[[#This Row],[Pitch]]</f>
        <v>-17.007800000000003</v>
      </c>
      <c r="P1494">
        <f>SQRT(Tabelle13[[#This Row],[X]]^2 + Tabelle13[[#This Row],[Y]]^2 +Tabelle13[[#This Row],[Z]]^2)</f>
        <v>406.24590153611399</v>
      </c>
      <c r="Q1494">
        <v>-249.52</v>
      </c>
      <c r="R1494">
        <v>19.236499999999999</v>
      </c>
      <c r="S1494">
        <v>-153.66900000000001</v>
      </c>
      <c r="T1494">
        <v>89.169300000000007</v>
      </c>
      <c r="U1494">
        <v>-28.827200000000001</v>
      </c>
      <c r="V1494">
        <v>-11.8194</v>
      </c>
    </row>
    <row r="1495" spans="1:22">
      <c r="A1495">
        <v>30402</v>
      </c>
      <c r="B1495">
        <v>0</v>
      </c>
      <c r="C1495">
        <v>121.53700000000001</v>
      </c>
      <c r="D1495">
        <v>-56.506700000000002</v>
      </c>
      <c r="E1495">
        <v>-383.49900000000002</v>
      </c>
      <c r="F1495">
        <v>-90.830699999999993</v>
      </c>
      <c r="G1495">
        <v>28.827200000000001</v>
      </c>
      <c r="H1495">
        <v>11.8194</v>
      </c>
      <c r="I1495" t="e">
        <f>IF(AND(Tabelle13[[#This Row],[AreaPx]]&gt;0,NOT(Tabelle13[[#This Row],[AreaPx]]="inf")),Tabelle13[[#This Row],[AreaPx]], NA())</f>
        <v>#N/A</v>
      </c>
      <c r="J1495">
        <v>0</v>
      </c>
      <c r="K1495">
        <v>0</v>
      </c>
      <c r="L1495">
        <v>0</v>
      </c>
      <c r="M1495">
        <v>20.2013</v>
      </c>
      <c r="N1495">
        <v>0</v>
      </c>
      <c r="O1495">
        <f>Tabelle13[[#This Row],[Roll]]-+Tabelle13[[#This Row],[Pitch]]</f>
        <v>-17.007800000000003</v>
      </c>
      <c r="P1495">
        <f>SQRT(Tabelle13[[#This Row],[X]]^2 + Tabelle13[[#This Row],[Y]]^2 +Tabelle13[[#This Row],[Z]]^2)</f>
        <v>406.24590153611399</v>
      </c>
      <c r="Q1495">
        <v>-249.52</v>
      </c>
      <c r="R1495">
        <v>19.236499999999999</v>
      </c>
      <c r="S1495">
        <v>-153.66900000000001</v>
      </c>
      <c r="T1495">
        <v>89.169300000000007</v>
      </c>
      <c r="U1495">
        <v>-28.827200000000001</v>
      </c>
      <c r="V1495">
        <v>-11.8194</v>
      </c>
    </row>
    <row r="1496" spans="1:22">
      <c r="A1496">
        <v>30415</v>
      </c>
      <c r="B1496">
        <v>0</v>
      </c>
      <c r="C1496">
        <v>121.53700000000001</v>
      </c>
      <c r="D1496">
        <v>-56.506700000000002</v>
      </c>
      <c r="E1496">
        <v>-383.49900000000002</v>
      </c>
      <c r="F1496">
        <v>-90.830699999999993</v>
      </c>
      <c r="G1496">
        <v>28.827200000000001</v>
      </c>
      <c r="H1496">
        <v>11.8194</v>
      </c>
      <c r="I1496" t="e">
        <f>IF(AND(Tabelle13[[#This Row],[AreaPx]]&gt;0,NOT(Tabelle13[[#This Row],[AreaPx]]="inf")),Tabelle13[[#This Row],[AreaPx]], NA())</f>
        <v>#N/A</v>
      </c>
      <c r="J1496">
        <v>0</v>
      </c>
      <c r="K1496">
        <v>0</v>
      </c>
      <c r="L1496">
        <v>0</v>
      </c>
      <c r="M1496">
        <v>20.2013</v>
      </c>
      <c r="N1496">
        <v>0</v>
      </c>
      <c r="O1496">
        <f>Tabelle13[[#This Row],[Roll]]-+Tabelle13[[#This Row],[Pitch]]</f>
        <v>-17.007800000000003</v>
      </c>
      <c r="P1496">
        <f>SQRT(Tabelle13[[#This Row],[X]]^2 + Tabelle13[[#This Row],[Y]]^2 +Tabelle13[[#This Row],[Z]]^2)</f>
        <v>406.24590153611399</v>
      </c>
      <c r="Q1496">
        <v>-249.52</v>
      </c>
      <c r="R1496">
        <v>19.236499999999999</v>
      </c>
      <c r="S1496">
        <v>-153.66900000000001</v>
      </c>
      <c r="T1496">
        <v>89.169300000000007</v>
      </c>
      <c r="U1496">
        <v>-28.827200000000001</v>
      </c>
      <c r="V1496">
        <v>-11.8194</v>
      </c>
    </row>
    <row r="1497" spans="1:22">
      <c r="A1497">
        <v>30433</v>
      </c>
      <c r="B1497">
        <v>0</v>
      </c>
      <c r="C1497">
        <v>121.53700000000001</v>
      </c>
      <c r="D1497">
        <v>-56.506700000000002</v>
      </c>
      <c r="E1497">
        <v>-383.49900000000002</v>
      </c>
      <c r="F1497">
        <v>-90.830699999999993</v>
      </c>
      <c r="G1497">
        <v>28.827200000000001</v>
      </c>
      <c r="H1497">
        <v>11.8194</v>
      </c>
      <c r="I1497" t="e">
        <f>IF(AND(Tabelle13[[#This Row],[AreaPx]]&gt;0,NOT(Tabelle13[[#This Row],[AreaPx]]="inf")),Tabelle13[[#This Row],[AreaPx]], NA())</f>
        <v>#N/A</v>
      </c>
      <c r="J1497">
        <v>0</v>
      </c>
      <c r="K1497">
        <v>0</v>
      </c>
      <c r="L1497">
        <v>0</v>
      </c>
      <c r="M1497">
        <v>20.2013</v>
      </c>
      <c r="N1497">
        <v>0</v>
      </c>
      <c r="O1497">
        <f>Tabelle13[[#This Row],[Roll]]-+Tabelle13[[#This Row],[Pitch]]</f>
        <v>-17.007800000000003</v>
      </c>
      <c r="P1497">
        <f>SQRT(Tabelle13[[#This Row],[X]]^2 + Tabelle13[[#This Row],[Y]]^2 +Tabelle13[[#This Row],[Z]]^2)</f>
        <v>406.24590153611399</v>
      </c>
      <c r="Q1497">
        <v>-249.52</v>
      </c>
      <c r="R1497">
        <v>19.236499999999999</v>
      </c>
      <c r="S1497">
        <v>-153.66900000000001</v>
      </c>
      <c r="T1497">
        <v>89.169300000000007</v>
      </c>
      <c r="U1497">
        <v>-28.827200000000001</v>
      </c>
      <c r="V1497">
        <v>-11.8194</v>
      </c>
    </row>
    <row r="1498" spans="1:22">
      <c r="A1498">
        <v>30443</v>
      </c>
      <c r="B1498">
        <v>0</v>
      </c>
      <c r="C1498">
        <v>121.53700000000001</v>
      </c>
      <c r="D1498">
        <v>-56.506700000000002</v>
      </c>
      <c r="E1498">
        <v>-383.49900000000002</v>
      </c>
      <c r="F1498">
        <v>-90.830699999999993</v>
      </c>
      <c r="G1498">
        <v>28.827200000000001</v>
      </c>
      <c r="H1498">
        <v>11.8194</v>
      </c>
      <c r="I1498" t="e">
        <f>IF(AND(Tabelle13[[#This Row],[AreaPx]]&gt;0,NOT(Tabelle13[[#This Row],[AreaPx]]="inf")),Tabelle13[[#This Row],[AreaPx]], NA())</f>
        <v>#N/A</v>
      </c>
      <c r="J1498">
        <v>0</v>
      </c>
      <c r="K1498">
        <v>0</v>
      </c>
      <c r="L1498">
        <v>0</v>
      </c>
      <c r="M1498">
        <v>20.2013</v>
      </c>
      <c r="N1498">
        <v>0</v>
      </c>
      <c r="O1498">
        <f>Tabelle13[[#This Row],[Roll]]-+Tabelle13[[#This Row],[Pitch]]</f>
        <v>-17.007800000000003</v>
      </c>
      <c r="P1498">
        <f>SQRT(Tabelle13[[#This Row],[X]]^2 + Tabelle13[[#This Row],[Y]]^2 +Tabelle13[[#This Row],[Z]]^2)</f>
        <v>406.24590153611399</v>
      </c>
      <c r="Q1498">
        <v>-249.52</v>
      </c>
      <c r="R1498">
        <v>19.236499999999999</v>
      </c>
      <c r="S1498">
        <v>-153.66900000000001</v>
      </c>
      <c r="T1498">
        <v>89.169300000000007</v>
      </c>
      <c r="U1498">
        <v>-28.827200000000001</v>
      </c>
      <c r="V1498">
        <v>-11.8194</v>
      </c>
    </row>
    <row r="1499" spans="1:22">
      <c r="A1499">
        <v>30472</v>
      </c>
      <c r="B1499">
        <v>0</v>
      </c>
      <c r="C1499">
        <v>121.53700000000001</v>
      </c>
      <c r="D1499">
        <v>-56.506700000000002</v>
      </c>
      <c r="E1499">
        <v>-383.49900000000002</v>
      </c>
      <c r="F1499">
        <v>-90.830699999999993</v>
      </c>
      <c r="G1499">
        <v>28.827200000000001</v>
      </c>
      <c r="H1499">
        <v>11.8194</v>
      </c>
      <c r="I1499" t="e">
        <f>IF(AND(Tabelle13[[#This Row],[AreaPx]]&gt;0,NOT(Tabelle13[[#This Row],[AreaPx]]="inf")),Tabelle13[[#This Row],[AreaPx]], NA())</f>
        <v>#N/A</v>
      </c>
      <c r="J1499">
        <v>0</v>
      </c>
      <c r="K1499">
        <v>0</v>
      </c>
      <c r="L1499">
        <v>0</v>
      </c>
      <c r="M1499">
        <v>20.2013</v>
      </c>
      <c r="N1499">
        <v>0</v>
      </c>
      <c r="O1499">
        <f>Tabelle13[[#This Row],[Roll]]-+Tabelle13[[#This Row],[Pitch]]</f>
        <v>-17.007800000000003</v>
      </c>
      <c r="P1499">
        <f>SQRT(Tabelle13[[#This Row],[X]]^2 + Tabelle13[[#This Row],[Y]]^2 +Tabelle13[[#This Row],[Z]]^2)</f>
        <v>406.24590153611399</v>
      </c>
      <c r="Q1499">
        <v>-249.52</v>
      </c>
      <c r="R1499">
        <v>19.236499999999999</v>
      </c>
      <c r="S1499">
        <v>-153.66900000000001</v>
      </c>
      <c r="T1499">
        <v>89.169300000000007</v>
      </c>
      <c r="U1499">
        <v>-28.827200000000001</v>
      </c>
      <c r="V1499">
        <v>-11.8194</v>
      </c>
    </row>
    <row r="1500" spans="1:22">
      <c r="A1500">
        <v>30486</v>
      </c>
      <c r="B1500">
        <v>0</v>
      </c>
      <c r="C1500">
        <v>121.53700000000001</v>
      </c>
      <c r="D1500">
        <v>-56.506700000000002</v>
      </c>
      <c r="E1500">
        <v>-383.49900000000002</v>
      </c>
      <c r="F1500">
        <v>-90.830699999999993</v>
      </c>
      <c r="G1500">
        <v>28.827200000000001</v>
      </c>
      <c r="H1500">
        <v>11.8194</v>
      </c>
      <c r="I1500" t="e">
        <f>IF(AND(Tabelle13[[#This Row],[AreaPx]]&gt;0,NOT(Tabelle13[[#This Row],[AreaPx]]="inf")),Tabelle13[[#This Row],[AreaPx]], NA())</f>
        <v>#N/A</v>
      </c>
      <c r="J1500">
        <v>0</v>
      </c>
      <c r="K1500">
        <v>0</v>
      </c>
      <c r="L1500">
        <v>0</v>
      </c>
      <c r="M1500">
        <v>20.2013</v>
      </c>
      <c r="N1500">
        <v>0</v>
      </c>
      <c r="O1500">
        <f>Tabelle13[[#This Row],[Roll]]-+Tabelle13[[#This Row],[Pitch]]</f>
        <v>-17.007800000000003</v>
      </c>
      <c r="P1500">
        <f>SQRT(Tabelle13[[#This Row],[X]]^2 + Tabelle13[[#This Row],[Y]]^2 +Tabelle13[[#This Row],[Z]]^2)</f>
        <v>406.24590153611399</v>
      </c>
      <c r="Q1500">
        <v>-249.52</v>
      </c>
      <c r="R1500">
        <v>19.236499999999999</v>
      </c>
      <c r="S1500">
        <v>-153.66900000000001</v>
      </c>
      <c r="T1500">
        <v>89.169300000000007</v>
      </c>
      <c r="U1500">
        <v>-28.827200000000001</v>
      </c>
      <c r="V1500">
        <v>-11.8194</v>
      </c>
    </row>
    <row r="1501" spans="1:22">
      <c r="A1501">
        <v>30508</v>
      </c>
      <c r="B1501">
        <v>0</v>
      </c>
      <c r="C1501">
        <v>121.53700000000001</v>
      </c>
      <c r="D1501">
        <v>-56.506700000000002</v>
      </c>
      <c r="E1501">
        <v>-383.49900000000002</v>
      </c>
      <c r="F1501">
        <v>-90.830699999999993</v>
      </c>
      <c r="G1501">
        <v>28.827200000000001</v>
      </c>
      <c r="H1501">
        <v>11.8194</v>
      </c>
      <c r="I1501" t="e">
        <f>IF(AND(Tabelle13[[#This Row],[AreaPx]]&gt;0,NOT(Tabelle13[[#This Row],[AreaPx]]="inf")),Tabelle13[[#This Row],[AreaPx]], NA())</f>
        <v>#N/A</v>
      </c>
      <c r="J1501">
        <v>0</v>
      </c>
      <c r="K1501">
        <v>0</v>
      </c>
      <c r="L1501">
        <v>0</v>
      </c>
      <c r="M1501">
        <v>20.2013</v>
      </c>
      <c r="N1501">
        <v>0</v>
      </c>
      <c r="O1501">
        <f>Tabelle13[[#This Row],[Roll]]-+Tabelle13[[#This Row],[Pitch]]</f>
        <v>-17.007800000000003</v>
      </c>
      <c r="P1501">
        <f>SQRT(Tabelle13[[#This Row],[X]]^2 + Tabelle13[[#This Row],[Y]]^2 +Tabelle13[[#This Row],[Z]]^2)</f>
        <v>406.24590153611399</v>
      </c>
      <c r="Q1501">
        <v>-249.52</v>
      </c>
      <c r="R1501">
        <v>19.236499999999999</v>
      </c>
      <c r="S1501">
        <v>-153.66900000000001</v>
      </c>
      <c r="T1501">
        <v>89.169300000000007</v>
      </c>
      <c r="U1501">
        <v>-28.827200000000001</v>
      </c>
      <c r="V1501">
        <v>-11.8194</v>
      </c>
    </row>
    <row r="1502" spans="1:22">
      <c r="A1502">
        <v>30535</v>
      </c>
      <c r="B1502">
        <v>0</v>
      </c>
      <c r="C1502">
        <v>121.53700000000001</v>
      </c>
      <c r="D1502">
        <v>-56.506700000000002</v>
      </c>
      <c r="E1502">
        <v>-383.49900000000002</v>
      </c>
      <c r="F1502">
        <v>-90.830699999999993</v>
      </c>
      <c r="G1502">
        <v>28.827200000000001</v>
      </c>
      <c r="H1502">
        <v>11.8194</v>
      </c>
      <c r="I1502" t="e">
        <f>IF(AND(Tabelle13[[#This Row],[AreaPx]]&gt;0,NOT(Tabelle13[[#This Row],[AreaPx]]="inf")),Tabelle13[[#This Row],[AreaPx]], NA())</f>
        <v>#N/A</v>
      </c>
      <c r="J1502">
        <v>0</v>
      </c>
      <c r="K1502">
        <v>0</v>
      </c>
      <c r="L1502">
        <v>0</v>
      </c>
      <c r="M1502">
        <v>20.2013</v>
      </c>
      <c r="N1502">
        <v>0</v>
      </c>
      <c r="O1502">
        <f>Tabelle13[[#This Row],[Roll]]-+Tabelle13[[#This Row],[Pitch]]</f>
        <v>-17.007800000000003</v>
      </c>
      <c r="P1502">
        <f>SQRT(Tabelle13[[#This Row],[X]]^2 + Tabelle13[[#This Row],[Y]]^2 +Tabelle13[[#This Row],[Z]]^2)</f>
        <v>406.24590153611399</v>
      </c>
      <c r="Q1502">
        <v>-249.52</v>
      </c>
      <c r="R1502">
        <v>19.236499999999999</v>
      </c>
      <c r="S1502">
        <v>-153.66900000000001</v>
      </c>
      <c r="T1502">
        <v>89.169300000000007</v>
      </c>
      <c r="U1502">
        <v>-28.827200000000001</v>
      </c>
      <c r="V1502">
        <v>-11.8194</v>
      </c>
    </row>
    <row r="1503" spans="1:22">
      <c r="A1503">
        <v>30552</v>
      </c>
      <c r="B1503">
        <v>0</v>
      </c>
      <c r="C1503">
        <v>121.53700000000001</v>
      </c>
      <c r="D1503">
        <v>-56.506700000000002</v>
      </c>
      <c r="E1503">
        <v>-383.49900000000002</v>
      </c>
      <c r="F1503">
        <v>-90.830699999999993</v>
      </c>
      <c r="G1503">
        <v>28.827200000000001</v>
      </c>
      <c r="H1503">
        <v>11.8194</v>
      </c>
      <c r="I1503" t="e">
        <f>IF(AND(Tabelle13[[#This Row],[AreaPx]]&gt;0,NOT(Tabelle13[[#This Row],[AreaPx]]="inf")),Tabelle13[[#This Row],[AreaPx]], NA())</f>
        <v>#N/A</v>
      </c>
      <c r="J1503">
        <v>0</v>
      </c>
      <c r="K1503">
        <v>0</v>
      </c>
      <c r="L1503">
        <v>0</v>
      </c>
      <c r="M1503">
        <v>20.2013</v>
      </c>
      <c r="N1503">
        <v>0</v>
      </c>
      <c r="O1503">
        <f>Tabelle13[[#This Row],[Roll]]-+Tabelle13[[#This Row],[Pitch]]</f>
        <v>-17.007800000000003</v>
      </c>
      <c r="P1503">
        <f>SQRT(Tabelle13[[#This Row],[X]]^2 + Tabelle13[[#This Row],[Y]]^2 +Tabelle13[[#This Row],[Z]]^2)</f>
        <v>406.24590153611399</v>
      </c>
      <c r="Q1503">
        <v>-249.52</v>
      </c>
      <c r="R1503">
        <v>19.236499999999999</v>
      </c>
      <c r="S1503">
        <v>-153.66900000000001</v>
      </c>
      <c r="T1503">
        <v>89.169300000000007</v>
      </c>
      <c r="U1503">
        <v>-28.827200000000001</v>
      </c>
      <c r="V1503">
        <v>-11.8194</v>
      </c>
    </row>
    <row r="1504" spans="1:22">
      <c r="A1504">
        <v>30574</v>
      </c>
      <c r="B1504">
        <v>0</v>
      </c>
      <c r="C1504">
        <v>121.53700000000001</v>
      </c>
      <c r="D1504">
        <v>-56.506700000000002</v>
      </c>
      <c r="E1504">
        <v>-383.49900000000002</v>
      </c>
      <c r="F1504">
        <v>-90.830699999999993</v>
      </c>
      <c r="G1504">
        <v>28.827200000000001</v>
      </c>
      <c r="H1504">
        <v>11.8194</v>
      </c>
      <c r="I1504" t="e">
        <f>IF(AND(Tabelle13[[#This Row],[AreaPx]]&gt;0,NOT(Tabelle13[[#This Row],[AreaPx]]="inf")),Tabelle13[[#This Row],[AreaPx]], NA())</f>
        <v>#N/A</v>
      </c>
      <c r="J1504">
        <v>0</v>
      </c>
      <c r="K1504">
        <v>0</v>
      </c>
      <c r="L1504">
        <v>0</v>
      </c>
      <c r="M1504">
        <v>20.2013</v>
      </c>
      <c r="N1504">
        <v>0</v>
      </c>
      <c r="O1504">
        <f>Tabelle13[[#This Row],[Roll]]-+Tabelle13[[#This Row],[Pitch]]</f>
        <v>-17.007800000000003</v>
      </c>
      <c r="P1504">
        <f>SQRT(Tabelle13[[#This Row],[X]]^2 + Tabelle13[[#This Row],[Y]]^2 +Tabelle13[[#This Row],[Z]]^2)</f>
        <v>406.24590153611399</v>
      </c>
      <c r="Q1504">
        <v>-249.52</v>
      </c>
      <c r="R1504">
        <v>19.236499999999999</v>
      </c>
      <c r="S1504">
        <v>-153.66900000000001</v>
      </c>
      <c r="T1504">
        <v>89.169300000000007</v>
      </c>
      <c r="U1504">
        <v>-28.827200000000001</v>
      </c>
      <c r="V1504">
        <v>-11.8194</v>
      </c>
    </row>
    <row r="1505" spans="1:22">
      <c r="A1505">
        <v>30598</v>
      </c>
      <c r="B1505">
        <v>0</v>
      </c>
      <c r="C1505">
        <v>121.53700000000001</v>
      </c>
      <c r="D1505">
        <v>-56.506700000000002</v>
      </c>
      <c r="E1505">
        <v>-383.49900000000002</v>
      </c>
      <c r="F1505">
        <v>-90.830699999999993</v>
      </c>
      <c r="G1505">
        <v>28.827200000000001</v>
      </c>
      <c r="H1505">
        <v>11.8194</v>
      </c>
      <c r="I1505" t="e">
        <f>IF(AND(Tabelle13[[#This Row],[AreaPx]]&gt;0,NOT(Tabelle13[[#This Row],[AreaPx]]="inf")),Tabelle13[[#This Row],[AreaPx]], NA())</f>
        <v>#N/A</v>
      </c>
      <c r="J1505">
        <v>0</v>
      </c>
      <c r="K1505">
        <v>0</v>
      </c>
      <c r="L1505">
        <v>0</v>
      </c>
      <c r="M1505">
        <v>20.2013</v>
      </c>
      <c r="N1505">
        <v>0</v>
      </c>
      <c r="O1505">
        <f>Tabelle13[[#This Row],[Roll]]-+Tabelle13[[#This Row],[Pitch]]</f>
        <v>-17.007800000000003</v>
      </c>
      <c r="P1505">
        <f>SQRT(Tabelle13[[#This Row],[X]]^2 + Tabelle13[[#This Row],[Y]]^2 +Tabelle13[[#This Row],[Z]]^2)</f>
        <v>406.24590153611399</v>
      </c>
      <c r="Q1505">
        <v>-249.52</v>
      </c>
      <c r="R1505">
        <v>19.236499999999999</v>
      </c>
      <c r="S1505">
        <v>-153.66900000000001</v>
      </c>
      <c r="T1505">
        <v>89.169300000000007</v>
      </c>
      <c r="U1505">
        <v>-28.827200000000001</v>
      </c>
      <c r="V1505">
        <v>-11.8194</v>
      </c>
    </row>
    <row r="1506" spans="1:22">
      <c r="A1506">
        <v>30608</v>
      </c>
      <c r="B1506">
        <v>0</v>
      </c>
      <c r="C1506">
        <v>121.53700000000001</v>
      </c>
      <c r="D1506">
        <v>-56.506700000000002</v>
      </c>
      <c r="E1506">
        <v>-383.49900000000002</v>
      </c>
      <c r="F1506">
        <v>-90.830699999999993</v>
      </c>
      <c r="G1506">
        <v>28.827200000000001</v>
      </c>
      <c r="H1506">
        <v>11.8194</v>
      </c>
      <c r="I1506" t="e">
        <f>IF(AND(Tabelle13[[#This Row],[AreaPx]]&gt;0,NOT(Tabelle13[[#This Row],[AreaPx]]="inf")),Tabelle13[[#This Row],[AreaPx]], NA())</f>
        <v>#N/A</v>
      </c>
      <c r="J1506">
        <v>0</v>
      </c>
      <c r="K1506">
        <v>0</v>
      </c>
      <c r="L1506">
        <v>0</v>
      </c>
      <c r="M1506">
        <v>20.2013</v>
      </c>
      <c r="N1506">
        <v>0</v>
      </c>
      <c r="O1506">
        <f>Tabelle13[[#This Row],[Roll]]-+Tabelle13[[#This Row],[Pitch]]</f>
        <v>-17.007800000000003</v>
      </c>
      <c r="P1506">
        <f>SQRT(Tabelle13[[#This Row],[X]]^2 + Tabelle13[[#This Row],[Y]]^2 +Tabelle13[[#This Row],[Z]]^2)</f>
        <v>406.24590153611399</v>
      </c>
      <c r="Q1506">
        <v>-249.52</v>
      </c>
      <c r="R1506">
        <v>19.236499999999999</v>
      </c>
      <c r="S1506">
        <v>-153.66900000000001</v>
      </c>
      <c r="T1506">
        <v>89.169300000000007</v>
      </c>
      <c r="U1506">
        <v>-28.827200000000001</v>
      </c>
      <c r="V1506">
        <v>-11.8194</v>
      </c>
    </row>
    <row r="1507" spans="1:22">
      <c r="A1507">
        <v>30636</v>
      </c>
      <c r="B1507">
        <v>0</v>
      </c>
      <c r="C1507">
        <v>121.53700000000001</v>
      </c>
      <c r="D1507">
        <v>-56.506700000000002</v>
      </c>
      <c r="E1507">
        <v>-383.49900000000002</v>
      </c>
      <c r="F1507">
        <v>-90.830699999999993</v>
      </c>
      <c r="G1507">
        <v>28.827200000000001</v>
      </c>
      <c r="H1507">
        <v>11.8194</v>
      </c>
      <c r="I1507" t="e">
        <f>IF(AND(Tabelle13[[#This Row],[AreaPx]]&gt;0,NOT(Tabelle13[[#This Row],[AreaPx]]="inf")),Tabelle13[[#This Row],[AreaPx]], NA())</f>
        <v>#N/A</v>
      </c>
      <c r="J1507">
        <v>0</v>
      </c>
      <c r="K1507">
        <v>0</v>
      </c>
      <c r="L1507">
        <v>0</v>
      </c>
      <c r="M1507">
        <v>20.2013</v>
      </c>
      <c r="N1507">
        <v>0</v>
      </c>
      <c r="O1507">
        <f>Tabelle13[[#This Row],[Roll]]-+Tabelle13[[#This Row],[Pitch]]</f>
        <v>-17.007800000000003</v>
      </c>
      <c r="P1507">
        <f>SQRT(Tabelle13[[#This Row],[X]]^2 + Tabelle13[[#This Row],[Y]]^2 +Tabelle13[[#This Row],[Z]]^2)</f>
        <v>406.24590153611399</v>
      </c>
      <c r="Q1507">
        <v>-249.52</v>
      </c>
      <c r="R1507">
        <v>19.236499999999999</v>
      </c>
      <c r="S1507">
        <v>-153.66900000000001</v>
      </c>
      <c r="T1507">
        <v>89.169300000000007</v>
      </c>
      <c r="U1507">
        <v>-28.827200000000001</v>
      </c>
      <c r="V1507">
        <v>-11.8194</v>
      </c>
    </row>
    <row r="1508" spans="1:22">
      <c r="A1508">
        <v>30651</v>
      </c>
      <c r="B1508">
        <v>0</v>
      </c>
      <c r="C1508">
        <v>121.53700000000001</v>
      </c>
      <c r="D1508">
        <v>-56.506700000000002</v>
      </c>
      <c r="E1508">
        <v>-383.49900000000002</v>
      </c>
      <c r="F1508">
        <v>-90.830699999999993</v>
      </c>
      <c r="G1508">
        <v>28.827200000000001</v>
      </c>
      <c r="H1508">
        <v>11.8194</v>
      </c>
      <c r="I1508" t="e">
        <f>IF(AND(Tabelle13[[#This Row],[AreaPx]]&gt;0,NOT(Tabelle13[[#This Row],[AreaPx]]="inf")),Tabelle13[[#This Row],[AreaPx]], NA())</f>
        <v>#N/A</v>
      </c>
      <c r="J1508">
        <v>0</v>
      </c>
      <c r="K1508">
        <v>0</v>
      </c>
      <c r="L1508">
        <v>0</v>
      </c>
      <c r="M1508">
        <v>20.2013</v>
      </c>
      <c r="N1508">
        <v>0</v>
      </c>
      <c r="O1508">
        <f>Tabelle13[[#This Row],[Roll]]-+Tabelle13[[#This Row],[Pitch]]</f>
        <v>-17.007800000000003</v>
      </c>
      <c r="P1508">
        <f>SQRT(Tabelle13[[#This Row],[X]]^2 + Tabelle13[[#This Row],[Y]]^2 +Tabelle13[[#This Row],[Z]]^2)</f>
        <v>406.24590153611399</v>
      </c>
      <c r="Q1508">
        <v>-249.52</v>
      </c>
      <c r="R1508">
        <v>19.236499999999999</v>
      </c>
      <c r="S1508">
        <v>-153.66900000000001</v>
      </c>
      <c r="T1508">
        <v>89.169300000000007</v>
      </c>
      <c r="U1508">
        <v>-28.827200000000001</v>
      </c>
      <c r="V1508">
        <v>-11.8194</v>
      </c>
    </row>
    <row r="1509" spans="1:22">
      <c r="A1509">
        <v>30677</v>
      </c>
      <c r="B1509">
        <v>0</v>
      </c>
      <c r="C1509">
        <v>121.53700000000001</v>
      </c>
      <c r="D1509">
        <v>-56.506700000000002</v>
      </c>
      <c r="E1509">
        <v>-383.49900000000002</v>
      </c>
      <c r="F1509">
        <v>-90.830699999999993</v>
      </c>
      <c r="G1509">
        <v>28.827200000000001</v>
      </c>
      <c r="H1509">
        <v>11.8194</v>
      </c>
      <c r="I1509" t="e">
        <f>IF(AND(Tabelle13[[#This Row],[AreaPx]]&gt;0,NOT(Tabelle13[[#This Row],[AreaPx]]="inf")),Tabelle13[[#This Row],[AreaPx]], NA())</f>
        <v>#N/A</v>
      </c>
      <c r="J1509">
        <v>0</v>
      </c>
      <c r="K1509">
        <v>0</v>
      </c>
      <c r="L1509">
        <v>0</v>
      </c>
      <c r="M1509">
        <v>20.2013</v>
      </c>
      <c r="N1509">
        <v>0</v>
      </c>
      <c r="O1509">
        <f>Tabelle13[[#This Row],[Roll]]-+Tabelle13[[#This Row],[Pitch]]</f>
        <v>-17.007800000000003</v>
      </c>
      <c r="P1509">
        <f>SQRT(Tabelle13[[#This Row],[X]]^2 + Tabelle13[[#This Row],[Y]]^2 +Tabelle13[[#This Row],[Z]]^2)</f>
        <v>406.24590153611399</v>
      </c>
      <c r="Q1509">
        <v>-249.52</v>
      </c>
      <c r="R1509">
        <v>19.236499999999999</v>
      </c>
      <c r="S1509">
        <v>-153.66900000000001</v>
      </c>
      <c r="T1509">
        <v>89.169300000000007</v>
      </c>
      <c r="U1509">
        <v>-28.827200000000001</v>
      </c>
      <c r="V1509">
        <v>-11.8194</v>
      </c>
    </row>
    <row r="1510" spans="1:22">
      <c r="A1510">
        <v>30704</v>
      </c>
      <c r="B1510">
        <v>0</v>
      </c>
      <c r="C1510">
        <v>121.53700000000001</v>
      </c>
      <c r="D1510">
        <v>-56.506700000000002</v>
      </c>
      <c r="E1510">
        <v>-383.49900000000002</v>
      </c>
      <c r="F1510">
        <v>-90.830699999999993</v>
      </c>
      <c r="G1510">
        <v>28.827200000000001</v>
      </c>
      <c r="H1510">
        <v>11.8194</v>
      </c>
      <c r="I1510" t="e">
        <f>IF(AND(Tabelle13[[#This Row],[AreaPx]]&gt;0,NOT(Tabelle13[[#This Row],[AreaPx]]="inf")),Tabelle13[[#This Row],[AreaPx]], NA())</f>
        <v>#N/A</v>
      </c>
      <c r="J1510">
        <v>0</v>
      </c>
      <c r="K1510">
        <v>0</v>
      </c>
      <c r="L1510">
        <v>0</v>
      </c>
      <c r="M1510">
        <v>20.2013</v>
      </c>
      <c r="N1510">
        <v>0</v>
      </c>
      <c r="O1510">
        <f>Tabelle13[[#This Row],[Roll]]-+Tabelle13[[#This Row],[Pitch]]</f>
        <v>-17.007800000000003</v>
      </c>
      <c r="P1510">
        <f>SQRT(Tabelle13[[#This Row],[X]]^2 + Tabelle13[[#This Row],[Y]]^2 +Tabelle13[[#This Row],[Z]]^2)</f>
        <v>406.24590153611399</v>
      </c>
      <c r="Q1510">
        <v>-249.52</v>
      </c>
      <c r="R1510">
        <v>19.236499999999999</v>
      </c>
      <c r="S1510">
        <v>-153.66900000000001</v>
      </c>
      <c r="T1510">
        <v>89.169300000000007</v>
      </c>
      <c r="U1510">
        <v>-28.827200000000001</v>
      </c>
      <c r="V1510">
        <v>-11.8194</v>
      </c>
    </row>
    <row r="1511" spans="1:22">
      <c r="A1511">
        <v>30716</v>
      </c>
      <c r="B1511">
        <v>0</v>
      </c>
      <c r="C1511">
        <v>121.53700000000001</v>
      </c>
      <c r="D1511">
        <v>-56.506700000000002</v>
      </c>
      <c r="E1511">
        <v>-383.49900000000002</v>
      </c>
      <c r="F1511">
        <v>-90.830699999999993</v>
      </c>
      <c r="G1511">
        <v>28.827200000000001</v>
      </c>
      <c r="H1511">
        <v>11.8194</v>
      </c>
      <c r="I1511" t="e">
        <f>IF(AND(Tabelle13[[#This Row],[AreaPx]]&gt;0,NOT(Tabelle13[[#This Row],[AreaPx]]="inf")),Tabelle13[[#This Row],[AreaPx]], NA())</f>
        <v>#N/A</v>
      </c>
      <c r="J1511">
        <v>0</v>
      </c>
      <c r="K1511">
        <v>0</v>
      </c>
      <c r="L1511">
        <v>0</v>
      </c>
      <c r="M1511">
        <v>20.2013</v>
      </c>
      <c r="N1511">
        <v>0</v>
      </c>
      <c r="O1511">
        <f>Tabelle13[[#This Row],[Roll]]-+Tabelle13[[#This Row],[Pitch]]</f>
        <v>-17.007800000000003</v>
      </c>
      <c r="P1511">
        <f>SQRT(Tabelle13[[#This Row],[X]]^2 + Tabelle13[[#This Row],[Y]]^2 +Tabelle13[[#This Row],[Z]]^2)</f>
        <v>406.24590153611399</v>
      </c>
      <c r="Q1511">
        <v>-249.52</v>
      </c>
      <c r="R1511">
        <v>19.236499999999999</v>
      </c>
      <c r="S1511">
        <v>-153.66900000000001</v>
      </c>
      <c r="T1511">
        <v>89.169300000000007</v>
      </c>
      <c r="U1511">
        <v>-28.827200000000001</v>
      </c>
      <c r="V1511">
        <v>-11.8194</v>
      </c>
    </row>
    <row r="1512" spans="1:22">
      <c r="A1512">
        <v>30741</v>
      </c>
      <c r="B1512">
        <v>0</v>
      </c>
      <c r="C1512">
        <v>121.53700000000001</v>
      </c>
      <c r="D1512">
        <v>-56.506700000000002</v>
      </c>
      <c r="E1512">
        <v>-383.49900000000002</v>
      </c>
      <c r="F1512">
        <v>-90.830699999999993</v>
      </c>
      <c r="G1512">
        <v>28.827200000000001</v>
      </c>
      <c r="H1512">
        <v>11.8194</v>
      </c>
      <c r="I1512" t="e">
        <f>IF(AND(Tabelle13[[#This Row],[AreaPx]]&gt;0,NOT(Tabelle13[[#This Row],[AreaPx]]="inf")),Tabelle13[[#This Row],[AreaPx]], NA())</f>
        <v>#N/A</v>
      </c>
      <c r="J1512">
        <v>0</v>
      </c>
      <c r="K1512">
        <v>0</v>
      </c>
      <c r="L1512">
        <v>0</v>
      </c>
      <c r="M1512">
        <v>20.2013</v>
      </c>
      <c r="N1512">
        <v>0</v>
      </c>
      <c r="O1512">
        <f>Tabelle13[[#This Row],[Roll]]-+Tabelle13[[#This Row],[Pitch]]</f>
        <v>-17.007800000000003</v>
      </c>
      <c r="P1512">
        <f>SQRT(Tabelle13[[#This Row],[X]]^2 + Tabelle13[[#This Row],[Y]]^2 +Tabelle13[[#This Row],[Z]]^2)</f>
        <v>406.24590153611399</v>
      </c>
      <c r="Q1512">
        <v>-249.52</v>
      </c>
      <c r="R1512">
        <v>19.236499999999999</v>
      </c>
      <c r="S1512">
        <v>-153.66900000000001</v>
      </c>
      <c r="T1512">
        <v>89.169300000000007</v>
      </c>
      <c r="U1512">
        <v>-28.827200000000001</v>
      </c>
      <c r="V1512">
        <v>-11.8194</v>
      </c>
    </row>
    <row r="1513" spans="1:22">
      <c r="A1513">
        <v>30767</v>
      </c>
      <c r="B1513">
        <v>0</v>
      </c>
      <c r="C1513">
        <v>121.53700000000001</v>
      </c>
      <c r="D1513">
        <v>-56.506700000000002</v>
      </c>
      <c r="E1513">
        <v>-383.49900000000002</v>
      </c>
      <c r="F1513">
        <v>-90.830699999999993</v>
      </c>
      <c r="G1513">
        <v>28.827200000000001</v>
      </c>
      <c r="H1513">
        <v>11.8194</v>
      </c>
      <c r="I1513" t="e">
        <f>IF(AND(Tabelle13[[#This Row],[AreaPx]]&gt;0,NOT(Tabelle13[[#This Row],[AreaPx]]="inf")),Tabelle13[[#This Row],[AreaPx]], NA())</f>
        <v>#N/A</v>
      </c>
      <c r="J1513">
        <v>0</v>
      </c>
      <c r="K1513">
        <v>0</v>
      </c>
      <c r="L1513">
        <v>0</v>
      </c>
      <c r="M1513">
        <v>20.2013</v>
      </c>
      <c r="N1513">
        <v>0</v>
      </c>
      <c r="O1513">
        <f>Tabelle13[[#This Row],[Roll]]-+Tabelle13[[#This Row],[Pitch]]</f>
        <v>-17.007800000000003</v>
      </c>
      <c r="P1513">
        <f>SQRT(Tabelle13[[#This Row],[X]]^2 + Tabelle13[[#This Row],[Y]]^2 +Tabelle13[[#This Row],[Z]]^2)</f>
        <v>406.24590153611399</v>
      </c>
      <c r="Q1513">
        <v>-249.52</v>
      </c>
      <c r="R1513">
        <v>19.236499999999999</v>
      </c>
      <c r="S1513">
        <v>-153.66900000000001</v>
      </c>
      <c r="T1513">
        <v>89.169300000000007</v>
      </c>
      <c r="U1513">
        <v>-28.827200000000001</v>
      </c>
      <c r="V1513">
        <v>-11.8194</v>
      </c>
    </row>
    <row r="1514" spans="1:22">
      <c r="A1514">
        <v>30780</v>
      </c>
      <c r="B1514">
        <v>0</v>
      </c>
      <c r="C1514">
        <v>121.53700000000001</v>
      </c>
      <c r="D1514">
        <v>-56.506700000000002</v>
      </c>
      <c r="E1514">
        <v>-383.49900000000002</v>
      </c>
      <c r="F1514">
        <v>-90.830699999999993</v>
      </c>
      <c r="G1514">
        <v>28.827200000000001</v>
      </c>
      <c r="H1514">
        <v>11.8194</v>
      </c>
      <c r="I1514" t="e">
        <f>IF(AND(Tabelle13[[#This Row],[AreaPx]]&gt;0,NOT(Tabelle13[[#This Row],[AreaPx]]="inf")),Tabelle13[[#This Row],[AreaPx]], NA())</f>
        <v>#N/A</v>
      </c>
      <c r="J1514">
        <v>0</v>
      </c>
      <c r="K1514">
        <v>0</v>
      </c>
      <c r="L1514">
        <v>0</v>
      </c>
      <c r="M1514">
        <v>20.2013</v>
      </c>
      <c r="N1514">
        <v>0</v>
      </c>
      <c r="O1514">
        <f>Tabelle13[[#This Row],[Roll]]-+Tabelle13[[#This Row],[Pitch]]</f>
        <v>-17.007800000000003</v>
      </c>
      <c r="P1514">
        <f>SQRT(Tabelle13[[#This Row],[X]]^2 + Tabelle13[[#This Row],[Y]]^2 +Tabelle13[[#This Row],[Z]]^2)</f>
        <v>406.24590153611399</v>
      </c>
      <c r="Q1514">
        <v>-249.52</v>
      </c>
      <c r="R1514">
        <v>19.236499999999999</v>
      </c>
      <c r="S1514">
        <v>-153.66900000000001</v>
      </c>
      <c r="T1514">
        <v>89.169300000000007</v>
      </c>
      <c r="U1514">
        <v>-28.827200000000001</v>
      </c>
      <c r="V1514">
        <v>-11.8194</v>
      </c>
    </row>
    <row r="1515" spans="1:22">
      <c r="A1515">
        <v>30805</v>
      </c>
      <c r="B1515">
        <v>0</v>
      </c>
      <c r="C1515">
        <v>121.53700000000001</v>
      </c>
      <c r="D1515">
        <v>-56.506700000000002</v>
      </c>
      <c r="E1515">
        <v>-383.49900000000002</v>
      </c>
      <c r="F1515">
        <v>-90.830699999999993</v>
      </c>
      <c r="G1515">
        <v>28.827200000000001</v>
      </c>
      <c r="H1515">
        <v>11.8194</v>
      </c>
      <c r="I1515" t="e">
        <f>IF(AND(Tabelle13[[#This Row],[AreaPx]]&gt;0,NOT(Tabelle13[[#This Row],[AreaPx]]="inf")),Tabelle13[[#This Row],[AreaPx]], NA())</f>
        <v>#N/A</v>
      </c>
      <c r="J1515">
        <v>0</v>
      </c>
      <c r="K1515">
        <v>0</v>
      </c>
      <c r="L1515">
        <v>0</v>
      </c>
      <c r="M1515">
        <v>20.2013</v>
      </c>
      <c r="N1515">
        <v>0</v>
      </c>
      <c r="O1515">
        <f>Tabelle13[[#This Row],[Roll]]-+Tabelle13[[#This Row],[Pitch]]</f>
        <v>-17.007800000000003</v>
      </c>
      <c r="P1515">
        <f>SQRT(Tabelle13[[#This Row],[X]]^2 + Tabelle13[[#This Row],[Y]]^2 +Tabelle13[[#This Row],[Z]]^2)</f>
        <v>406.24590153611399</v>
      </c>
      <c r="Q1515">
        <v>-249.52</v>
      </c>
      <c r="R1515">
        <v>19.236499999999999</v>
      </c>
      <c r="S1515">
        <v>-153.66900000000001</v>
      </c>
      <c r="T1515">
        <v>89.169300000000007</v>
      </c>
      <c r="U1515">
        <v>-28.827200000000001</v>
      </c>
      <c r="V1515">
        <v>-11.8194</v>
      </c>
    </row>
    <row r="1516" spans="1:22">
      <c r="A1516">
        <v>30820</v>
      </c>
      <c r="B1516">
        <v>0</v>
      </c>
      <c r="C1516">
        <v>121.53700000000001</v>
      </c>
      <c r="D1516">
        <v>-56.506700000000002</v>
      </c>
      <c r="E1516">
        <v>-383.49900000000002</v>
      </c>
      <c r="F1516">
        <v>-90.830699999999993</v>
      </c>
      <c r="G1516">
        <v>28.827200000000001</v>
      </c>
      <c r="H1516">
        <v>11.8194</v>
      </c>
      <c r="I1516" t="e">
        <f>IF(AND(Tabelle13[[#This Row],[AreaPx]]&gt;0,NOT(Tabelle13[[#This Row],[AreaPx]]="inf")),Tabelle13[[#This Row],[AreaPx]], NA())</f>
        <v>#N/A</v>
      </c>
      <c r="J1516">
        <v>0</v>
      </c>
      <c r="K1516">
        <v>0</v>
      </c>
      <c r="L1516">
        <v>0</v>
      </c>
      <c r="M1516">
        <v>20.2013</v>
      </c>
      <c r="N1516">
        <v>0</v>
      </c>
      <c r="O1516">
        <f>Tabelle13[[#This Row],[Roll]]-+Tabelle13[[#This Row],[Pitch]]</f>
        <v>-17.007800000000003</v>
      </c>
      <c r="P1516">
        <f>SQRT(Tabelle13[[#This Row],[X]]^2 + Tabelle13[[#This Row],[Y]]^2 +Tabelle13[[#This Row],[Z]]^2)</f>
        <v>406.24590153611399</v>
      </c>
      <c r="Q1516">
        <v>-249.52</v>
      </c>
      <c r="R1516">
        <v>19.236499999999999</v>
      </c>
      <c r="S1516">
        <v>-153.66900000000001</v>
      </c>
      <c r="T1516">
        <v>89.169300000000007</v>
      </c>
      <c r="U1516">
        <v>-28.827200000000001</v>
      </c>
      <c r="V1516">
        <v>-11.8194</v>
      </c>
    </row>
    <row r="1517" spans="1:22">
      <c r="A1517">
        <v>30842</v>
      </c>
      <c r="B1517">
        <v>0</v>
      </c>
      <c r="C1517">
        <v>121.53700000000001</v>
      </c>
      <c r="D1517">
        <v>-56.506700000000002</v>
      </c>
      <c r="E1517">
        <v>-383.49900000000002</v>
      </c>
      <c r="F1517">
        <v>-90.830699999999993</v>
      </c>
      <c r="G1517">
        <v>28.827200000000001</v>
      </c>
      <c r="H1517">
        <v>11.8194</v>
      </c>
      <c r="I1517" t="e">
        <f>IF(AND(Tabelle13[[#This Row],[AreaPx]]&gt;0,NOT(Tabelle13[[#This Row],[AreaPx]]="inf")),Tabelle13[[#This Row],[AreaPx]], NA())</f>
        <v>#N/A</v>
      </c>
      <c r="J1517">
        <v>0</v>
      </c>
      <c r="K1517">
        <v>0</v>
      </c>
      <c r="L1517">
        <v>0</v>
      </c>
      <c r="M1517">
        <v>20.2013</v>
      </c>
      <c r="N1517">
        <v>0</v>
      </c>
      <c r="O1517">
        <f>Tabelle13[[#This Row],[Roll]]-+Tabelle13[[#This Row],[Pitch]]</f>
        <v>-17.007800000000003</v>
      </c>
      <c r="P1517">
        <f>SQRT(Tabelle13[[#This Row],[X]]^2 + Tabelle13[[#This Row],[Y]]^2 +Tabelle13[[#This Row],[Z]]^2)</f>
        <v>406.24590153611399</v>
      </c>
      <c r="Q1517">
        <v>-249.52</v>
      </c>
      <c r="R1517">
        <v>19.236499999999999</v>
      </c>
      <c r="S1517">
        <v>-153.66900000000001</v>
      </c>
      <c r="T1517">
        <v>89.169300000000007</v>
      </c>
      <c r="U1517">
        <v>-28.827200000000001</v>
      </c>
      <c r="V1517">
        <v>-11.8194</v>
      </c>
    </row>
    <row r="1518" spans="1:22">
      <c r="A1518">
        <v>30861</v>
      </c>
      <c r="B1518">
        <v>0</v>
      </c>
      <c r="C1518">
        <v>121.53700000000001</v>
      </c>
      <c r="D1518">
        <v>-56.506700000000002</v>
      </c>
      <c r="E1518">
        <v>-383.49900000000002</v>
      </c>
      <c r="F1518">
        <v>-90.830699999999993</v>
      </c>
      <c r="G1518">
        <v>28.827200000000001</v>
      </c>
      <c r="H1518">
        <v>11.8194</v>
      </c>
      <c r="I1518" t="e">
        <f>IF(AND(Tabelle13[[#This Row],[AreaPx]]&gt;0,NOT(Tabelle13[[#This Row],[AreaPx]]="inf")),Tabelle13[[#This Row],[AreaPx]], NA())</f>
        <v>#N/A</v>
      </c>
      <c r="J1518">
        <v>0</v>
      </c>
      <c r="K1518">
        <v>0</v>
      </c>
      <c r="L1518">
        <v>0</v>
      </c>
      <c r="M1518">
        <v>20.2013</v>
      </c>
      <c r="N1518">
        <v>0</v>
      </c>
      <c r="O1518">
        <f>Tabelle13[[#This Row],[Roll]]-+Tabelle13[[#This Row],[Pitch]]</f>
        <v>-17.007800000000003</v>
      </c>
      <c r="P1518">
        <f>SQRT(Tabelle13[[#This Row],[X]]^2 + Tabelle13[[#This Row],[Y]]^2 +Tabelle13[[#This Row],[Z]]^2)</f>
        <v>406.24590153611399</v>
      </c>
      <c r="Q1518">
        <v>-249.52</v>
      </c>
      <c r="R1518">
        <v>19.236499999999999</v>
      </c>
      <c r="S1518">
        <v>-153.66900000000001</v>
      </c>
      <c r="T1518">
        <v>89.169300000000007</v>
      </c>
      <c r="U1518">
        <v>-28.827200000000001</v>
      </c>
      <c r="V1518">
        <v>-11.8194</v>
      </c>
    </row>
    <row r="1519" spans="1:22">
      <c r="A1519">
        <v>30872</v>
      </c>
      <c r="B1519">
        <v>0</v>
      </c>
      <c r="C1519">
        <v>121.53700000000001</v>
      </c>
      <c r="D1519">
        <v>-56.506700000000002</v>
      </c>
      <c r="E1519">
        <v>-383.49900000000002</v>
      </c>
      <c r="F1519">
        <v>-90.830699999999993</v>
      </c>
      <c r="G1519">
        <v>28.827200000000001</v>
      </c>
      <c r="H1519">
        <v>11.8194</v>
      </c>
      <c r="I1519" t="e">
        <f>IF(AND(Tabelle13[[#This Row],[AreaPx]]&gt;0,NOT(Tabelle13[[#This Row],[AreaPx]]="inf")),Tabelle13[[#This Row],[AreaPx]], NA())</f>
        <v>#N/A</v>
      </c>
      <c r="J1519">
        <v>0</v>
      </c>
      <c r="K1519">
        <v>0</v>
      </c>
      <c r="L1519">
        <v>0</v>
      </c>
      <c r="M1519">
        <v>20.2013</v>
      </c>
      <c r="N1519">
        <v>0</v>
      </c>
      <c r="O1519">
        <f>Tabelle13[[#This Row],[Roll]]-+Tabelle13[[#This Row],[Pitch]]</f>
        <v>-17.007800000000003</v>
      </c>
      <c r="P1519">
        <f>SQRT(Tabelle13[[#This Row],[X]]^2 + Tabelle13[[#This Row],[Y]]^2 +Tabelle13[[#This Row],[Z]]^2)</f>
        <v>406.24590153611399</v>
      </c>
      <c r="Q1519">
        <v>-249.52</v>
      </c>
      <c r="R1519">
        <v>19.236499999999999</v>
      </c>
      <c r="S1519">
        <v>-153.66900000000001</v>
      </c>
      <c r="T1519">
        <v>89.169300000000007</v>
      </c>
      <c r="U1519">
        <v>-28.827200000000001</v>
      </c>
      <c r="V1519">
        <v>-11.8194</v>
      </c>
    </row>
    <row r="1520" spans="1:22">
      <c r="A1520">
        <v>30880</v>
      </c>
      <c r="B1520">
        <v>0</v>
      </c>
      <c r="C1520">
        <v>121.53700000000001</v>
      </c>
      <c r="D1520">
        <v>-56.506700000000002</v>
      </c>
      <c r="E1520">
        <v>-383.49900000000002</v>
      </c>
      <c r="F1520">
        <v>-90.830699999999993</v>
      </c>
      <c r="G1520">
        <v>28.827200000000001</v>
      </c>
      <c r="H1520">
        <v>11.8194</v>
      </c>
      <c r="I1520" t="e">
        <f>IF(AND(Tabelle13[[#This Row],[AreaPx]]&gt;0,NOT(Tabelle13[[#This Row],[AreaPx]]="inf")),Tabelle13[[#This Row],[AreaPx]], NA())</f>
        <v>#N/A</v>
      </c>
      <c r="J1520">
        <v>0</v>
      </c>
      <c r="K1520">
        <v>0</v>
      </c>
      <c r="L1520">
        <v>0</v>
      </c>
      <c r="M1520">
        <v>20.2013</v>
      </c>
      <c r="N1520">
        <v>0</v>
      </c>
      <c r="O1520">
        <f>Tabelle13[[#This Row],[Roll]]-+Tabelle13[[#This Row],[Pitch]]</f>
        <v>-17.007800000000003</v>
      </c>
      <c r="P1520">
        <f>SQRT(Tabelle13[[#This Row],[X]]^2 + Tabelle13[[#This Row],[Y]]^2 +Tabelle13[[#This Row],[Z]]^2)</f>
        <v>406.24590153611399</v>
      </c>
      <c r="Q1520">
        <v>-249.52</v>
      </c>
      <c r="R1520">
        <v>19.236499999999999</v>
      </c>
      <c r="S1520">
        <v>-153.66900000000001</v>
      </c>
      <c r="T1520">
        <v>89.169300000000007</v>
      </c>
      <c r="U1520">
        <v>-28.827200000000001</v>
      </c>
      <c r="V1520">
        <v>-11.8194</v>
      </c>
    </row>
    <row r="1521" spans="1:22">
      <c r="A1521">
        <v>30910</v>
      </c>
      <c r="B1521">
        <v>0</v>
      </c>
      <c r="C1521">
        <v>121.53700000000001</v>
      </c>
      <c r="D1521">
        <v>-56.506700000000002</v>
      </c>
      <c r="E1521">
        <v>-383.49900000000002</v>
      </c>
      <c r="F1521">
        <v>-90.830699999999993</v>
      </c>
      <c r="G1521">
        <v>28.827200000000001</v>
      </c>
      <c r="H1521">
        <v>11.8194</v>
      </c>
      <c r="I1521" t="e">
        <f>IF(AND(Tabelle13[[#This Row],[AreaPx]]&gt;0,NOT(Tabelle13[[#This Row],[AreaPx]]="inf")),Tabelle13[[#This Row],[AreaPx]], NA())</f>
        <v>#N/A</v>
      </c>
      <c r="J1521">
        <v>0</v>
      </c>
      <c r="K1521">
        <v>0</v>
      </c>
      <c r="L1521">
        <v>0</v>
      </c>
      <c r="M1521">
        <v>20.2013</v>
      </c>
      <c r="N1521">
        <v>0</v>
      </c>
      <c r="O1521">
        <f>Tabelle13[[#This Row],[Roll]]-+Tabelle13[[#This Row],[Pitch]]</f>
        <v>-17.007800000000003</v>
      </c>
      <c r="P1521">
        <f>SQRT(Tabelle13[[#This Row],[X]]^2 + Tabelle13[[#This Row],[Y]]^2 +Tabelle13[[#This Row],[Z]]^2)</f>
        <v>406.24590153611399</v>
      </c>
      <c r="Q1521">
        <v>-249.52</v>
      </c>
      <c r="R1521">
        <v>19.236499999999999</v>
      </c>
      <c r="S1521">
        <v>-153.66900000000001</v>
      </c>
      <c r="T1521">
        <v>89.169300000000007</v>
      </c>
      <c r="U1521">
        <v>-28.827200000000001</v>
      </c>
      <c r="V1521">
        <v>-11.8194</v>
      </c>
    </row>
    <row r="1522" spans="1:22">
      <c r="A1522">
        <v>30938</v>
      </c>
      <c r="B1522">
        <v>0</v>
      </c>
      <c r="C1522">
        <v>121.53700000000001</v>
      </c>
      <c r="D1522">
        <v>-56.506700000000002</v>
      </c>
      <c r="E1522">
        <v>-383.49900000000002</v>
      </c>
      <c r="F1522">
        <v>-90.830699999999993</v>
      </c>
      <c r="G1522">
        <v>28.827200000000001</v>
      </c>
      <c r="H1522">
        <v>11.8194</v>
      </c>
      <c r="I1522" t="e">
        <f>IF(AND(Tabelle13[[#This Row],[AreaPx]]&gt;0,NOT(Tabelle13[[#This Row],[AreaPx]]="inf")),Tabelle13[[#This Row],[AreaPx]], NA())</f>
        <v>#N/A</v>
      </c>
      <c r="J1522">
        <v>0</v>
      </c>
      <c r="K1522">
        <v>0</v>
      </c>
      <c r="L1522">
        <v>0</v>
      </c>
      <c r="M1522">
        <v>20.2013</v>
      </c>
      <c r="N1522">
        <v>0</v>
      </c>
      <c r="O1522">
        <f>Tabelle13[[#This Row],[Roll]]-+Tabelle13[[#This Row],[Pitch]]</f>
        <v>-17.007800000000003</v>
      </c>
      <c r="P1522">
        <f>SQRT(Tabelle13[[#This Row],[X]]^2 + Tabelle13[[#This Row],[Y]]^2 +Tabelle13[[#This Row],[Z]]^2)</f>
        <v>406.24590153611399</v>
      </c>
      <c r="Q1522">
        <v>-249.52</v>
      </c>
      <c r="R1522">
        <v>19.236499999999999</v>
      </c>
      <c r="S1522">
        <v>-153.66900000000001</v>
      </c>
      <c r="T1522">
        <v>89.169300000000007</v>
      </c>
      <c r="U1522">
        <v>-28.827200000000001</v>
      </c>
      <c r="V1522">
        <v>-11.8194</v>
      </c>
    </row>
    <row r="1523" spans="1:22">
      <c r="A1523">
        <v>30953</v>
      </c>
      <c r="B1523">
        <v>0</v>
      </c>
      <c r="C1523">
        <v>121.53700000000001</v>
      </c>
      <c r="D1523">
        <v>-56.506700000000002</v>
      </c>
      <c r="E1523">
        <v>-383.49900000000002</v>
      </c>
      <c r="F1523">
        <v>-90.830699999999993</v>
      </c>
      <c r="G1523">
        <v>28.827200000000001</v>
      </c>
      <c r="H1523">
        <v>11.8194</v>
      </c>
      <c r="I1523" t="e">
        <f>IF(AND(Tabelle13[[#This Row],[AreaPx]]&gt;0,NOT(Tabelle13[[#This Row],[AreaPx]]="inf")),Tabelle13[[#This Row],[AreaPx]], NA())</f>
        <v>#N/A</v>
      </c>
      <c r="J1523">
        <v>0</v>
      </c>
      <c r="K1523">
        <v>0</v>
      </c>
      <c r="L1523">
        <v>0</v>
      </c>
      <c r="M1523">
        <v>20.2013</v>
      </c>
      <c r="N1523">
        <v>0</v>
      </c>
      <c r="O1523">
        <f>Tabelle13[[#This Row],[Roll]]-+Tabelle13[[#This Row],[Pitch]]</f>
        <v>-17.007800000000003</v>
      </c>
      <c r="P1523">
        <f>SQRT(Tabelle13[[#This Row],[X]]^2 + Tabelle13[[#This Row],[Y]]^2 +Tabelle13[[#This Row],[Z]]^2)</f>
        <v>406.24590153611399</v>
      </c>
      <c r="Q1523">
        <v>-249.52</v>
      </c>
      <c r="R1523">
        <v>19.236499999999999</v>
      </c>
      <c r="S1523">
        <v>-153.66900000000001</v>
      </c>
      <c r="T1523">
        <v>89.169300000000007</v>
      </c>
      <c r="U1523">
        <v>-28.827200000000001</v>
      </c>
      <c r="V1523">
        <v>-11.8194</v>
      </c>
    </row>
    <row r="1524" spans="1:22">
      <c r="A1524">
        <v>30975</v>
      </c>
      <c r="B1524">
        <v>0</v>
      </c>
      <c r="C1524">
        <v>121.53700000000001</v>
      </c>
      <c r="D1524">
        <v>-56.506700000000002</v>
      </c>
      <c r="E1524">
        <v>-383.49900000000002</v>
      </c>
      <c r="F1524">
        <v>-90.830699999999993</v>
      </c>
      <c r="G1524">
        <v>28.827200000000001</v>
      </c>
      <c r="H1524">
        <v>11.8194</v>
      </c>
      <c r="I1524" t="e">
        <f>IF(AND(Tabelle13[[#This Row],[AreaPx]]&gt;0,NOT(Tabelle13[[#This Row],[AreaPx]]="inf")),Tabelle13[[#This Row],[AreaPx]], NA())</f>
        <v>#N/A</v>
      </c>
      <c r="J1524">
        <v>0</v>
      </c>
      <c r="K1524">
        <v>0</v>
      </c>
      <c r="L1524">
        <v>0</v>
      </c>
      <c r="M1524">
        <v>20.2013</v>
      </c>
      <c r="N1524">
        <v>0</v>
      </c>
      <c r="O1524">
        <f>Tabelle13[[#This Row],[Roll]]-+Tabelle13[[#This Row],[Pitch]]</f>
        <v>-17.007800000000003</v>
      </c>
      <c r="P1524">
        <f>SQRT(Tabelle13[[#This Row],[X]]^2 + Tabelle13[[#This Row],[Y]]^2 +Tabelle13[[#This Row],[Z]]^2)</f>
        <v>406.24590153611399</v>
      </c>
      <c r="Q1524">
        <v>-249.52</v>
      </c>
      <c r="R1524">
        <v>19.236499999999999</v>
      </c>
      <c r="S1524">
        <v>-153.66900000000001</v>
      </c>
      <c r="T1524">
        <v>89.169300000000007</v>
      </c>
      <c r="U1524">
        <v>-28.827200000000001</v>
      </c>
      <c r="V1524">
        <v>-11.8194</v>
      </c>
    </row>
    <row r="1525" spans="1:22">
      <c r="A1525">
        <v>30995</v>
      </c>
      <c r="B1525">
        <v>0</v>
      </c>
      <c r="C1525">
        <v>121.53700000000001</v>
      </c>
      <c r="D1525">
        <v>-56.506700000000002</v>
      </c>
      <c r="E1525">
        <v>-383.49900000000002</v>
      </c>
      <c r="F1525">
        <v>-90.830699999999993</v>
      </c>
      <c r="G1525">
        <v>28.827200000000001</v>
      </c>
      <c r="H1525">
        <v>11.8194</v>
      </c>
      <c r="I1525" t="e">
        <f>IF(AND(Tabelle13[[#This Row],[AreaPx]]&gt;0,NOT(Tabelle13[[#This Row],[AreaPx]]="inf")),Tabelle13[[#This Row],[AreaPx]], NA())</f>
        <v>#N/A</v>
      </c>
      <c r="J1525">
        <v>0</v>
      </c>
      <c r="K1525">
        <v>0</v>
      </c>
      <c r="L1525">
        <v>0</v>
      </c>
      <c r="M1525">
        <v>20.2013</v>
      </c>
      <c r="N1525">
        <v>0</v>
      </c>
      <c r="O1525">
        <f>Tabelle13[[#This Row],[Roll]]-+Tabelle13[[#This Row],[Pitch]]</f>
        <v>-17.007800000000003</v>
      </c>
      <c r="P1525">
        <f>SQRT(Tabelle13[[#This Row],[X]]^2 + Tabelle13[[#This Row],[Y]]^2 +Tabelle13[[#This Row],[Z]]^2)</f>
        <v>406.24590153611399</v>
      </c>
      <c r="Q1525">
        <v>-249.52</v>
      </c>
      <c r="R1525">
        <v>19.236499999999999</v>
      </c>
      <c r="S1525">
        <v>-153.66900000000001</v>
      </c>
      <c r="T1525">
        <v>89.169300000000007</v>
      </c>
      <c r="U1525">
        <v>-28.827200000000001</v>
      </c>
      <c r="V1525">
        <v>-11.8194</v>
      </c>
    </row>
    <row r="1526" spans="1:22">
      <c r="A1526">
        <v>31005</v>
      </c>
      <c r="B1526">
        <v>0</v>
      </c>
      <c r="C1526">
        <v>121.53700000000001</v>
      </c>
      <c r="D1526">
        <v>-56.506700000000002</v>
      </c>
      <c r="E1526">
        <v>-383.49900000000002</v>
      </c>
      <c r="F1526">
        <v>-90.830699999999993</v>
      </c>
      <c r="G1526">
        <v>28.827200000000001</v>
      </c>
      <c r="H1526">
        <v>11.8194</v>
      </c>
      <c r="I1526" t="e">
        <f>IF(AND(Tabelle13[[#This Row],[AreaPx]]&gt;0,NOT(Tabelle13[[#This Row],[AreaPx]]="inf")),Tabelle13[[#This Row],[AreaPx]], NA())</f>
        <v>#N/A</v>
      </c>
      <c r="J1526">
        <v>0</v>
      </c>
      <c r="K1526">
        <v>0</v>
      </c>
      <c r="L1526">
        <v>0</v>
      </c>
      <c r="M1526">
        <v>20.2013</v>
      </c>
      <c r="N1526">
        <v>0</v>
      </c>
      <c r="O1526">
        <f>Tabelle13[[#This Row],[Roll]]-+Tabelle13[[#This Row],[Pitch]]</f>
        <v>-17.007800000000003</v>
      </c>
      <c r="P1526">
        <f>SQRT(Tabelle13[[#This Row],[X]]^2 + Tabelle13[[#This Row],[Y]]^2 +Tabelle13[[#This Row],[Z]]^2)</f>
        <v>406.24590153611399</v>
      </c>
      <c r="Q1526">
        <v>-249.52</v>
      </c>
      <c r="R1526">
        <v>19.236499999999999</v>
      </c>
      <c r="S1526">
        <v>-153.66900000000001</v>
      </c>
      <c r="T1526">
        <v>89.169300000000007</v>
      </c>
      <c r="U1526">
        <v>-28.827200000000001</v>
      </c>
      <c r="V1526">
        <v>-11.8194</v>
      </c>
    </row>
    <row r="1527" spans="1:22">
      <c r="A1527">
        <v>31013</v>
      </c>
      <c r="B1527">
        <v>0</v>
      </c>
      <c r="C1527">
        <v>121.53700000000001</v>
      </c>
      <c r="D1527">
        <v>-56.506700000000002</v>
      </c>
      <c r="E1527">
        <v>-383.49900000000002</v>
      </c>
      <c r="F1527">
        <v>-90.830699999999993</v>
      </c>
      <c r="G1527">
        <v>28.827200000000001</v>
      </c>
      <c r="H1527">
        <v>11.8194</v>
      </c>
      <c r="I1527" t="e">
        <f>IF(AND(Tabelle13[[#This Row],[AreaPx]]&gt;0,NOT(Tabelle13[[#This Row],[AreaPx]]="inf")),Tabelle13[[#This Row],[AreaPx]], NA())</f>
        <v>#N/A</v>
      </c>
      <c r="J1527">
        <v>0</v>
      </c>
      <c r="K1527">
        <v>0</v>
      </c>
      <c r="L1527">
        <v>0</v>
      </c>
      <c r="M1527">
        <v>20.2013</v>
      </c>
      <c r="N1527">
        <v>0</v>
      </c>
      <c r="O1527">
        <f>Tabelle13[[#This Row],[Roll]]-+Tabelle13[[#This Row],[Pitch]]</f>
        <v>-17.007800000000003</v>
      </c>
      <c r="P1527">
        <f>SQRT(Tabelle13[[#This Row],[X]]^2 + Tabelle13[[#This Row],[Y]]^2 +Tabelle13[[#This Row],[Z]]^2)</f>
        <v>406.24590153611399</v>
      </c>
      <c r="Q1527">
        <v>-249.52</v>
      </c>
      <c r="R1527">
        <v>19.236499999999999</v>
      </c>
      <c r="S1527">
        <v>-153.66900000000001</v>
      </c>
      <c r="T1527">
        <v>89.169300000000007</v>
      </c>
      <c r="U1527">
        <v>-28.827200000000001</v>
      </c>
      <c r="V1527">
        <v>-11.8194</v>
      </c>
    </row>
    <row r="1528" spans="1:22">
      <c r="A1528">
        <v>31043</v>
      </c>
      <c r="B1528">
        <v>0</v>
      </c>
      <c r="C1528">
        <v>121.53700000000001</v>
      </c>
      <c r="D1528">
        <v>-56.506700000000002</v>
      </c>
      <c r="E1528">
        <v>-383.49900000000002</v>
      </c>
      <c r="F1528">
        <v>-90.830699999999993</v>
      </c>
      <c r="G1528">
        <v>28.827200000000001</v>
      </c>
      <c r="H1528">
        <v>11.8194</v>
      </c>
      <c r="I1528" t="e">
        <f>IF(AND(Tabelle13[[#This Row],[AreaPx]]&gt;0,NOT(Tabelle13[[#This Row],[AreaPx]]="inf")),Tabelle13[[#This Row],[AreaPx]], NA())</f>
        <v>#N/A</v>
      </c>
      <c r="J1528">
        <v>0</v>
      </c>
      <c r="K1528">
        <v>0</v>
      </c>
      <c r="L1528">
        <v>0</v>
      </c>
      <c r="M1528">
        <v>20.2013</v>
      </c>
      <c r="N1528">
        <v>0</v>
      </c>
      <c r="O1528">
        <f>Tabelle13[[#This Row],[Roll]]-+Tabelle13[[#This Row],[Pitch]]</f>
        <v>-17.007800000000003</v>
      </c>
      <c r="P1528">
        <f>SQRT(Tabelle13[[#This Row],[X]]^2 + Tabelle13[[#This Row],[Y]]^2 +Tabelle13[[#This Row],[Z]]^2)</f>
        <v>406.24590153611399</v>
      </c>
      <c r="Q1528">
        <v>-249.52</v>
      </c>
      <c r="R1528">
        <v>19.236499999999999</v>
      </c>
      <c r="S1528">
        <v>-153.66900000000001</v>
      </c>
      <c r="T1528">
        <v>89.169300000000007</v>
      </c>
      <c r="U1528">
        <v>-28.827200000000001</v>
      </c>
      <c r="V1528">
        <v>-11.8194</v>
      </c>
    </row>
    <row r="1529" spans="1:22">
      <c r="A1529">
        <v>31073</v>
      </c>
      <c r="B1529">
        <v>0</v>
      </c>
      <c r="C1529">
        <v>121.53700000000001</v>
      </c>
      <c r="D1529">
        <v>-56.506700000000002</v>
      </c>
      <c r="E1529">
        <v>-383.49900000000002</v>
      </c>
      <c r="F1529">
        <v>-90.830699999999993</v>
      </c>
      <c r="G1529">
        <v>28.827200000000001</v>
      </c>
      <c r="H1529">
        <v>11.8194</v>
      </c>
      <c r="I1529" t="e">
        <f>IF(AND(Tabelle13[[#This Row],[AreaPx]]&gt;0,NOT(Tabelle13[[#This Row],[AreaPx]]="inf")),Tabelle13[[#This Row],[AreaPx]], NA())</f>
        <v>#N/A</v>
      </c>
      <c r="J1529">
        <v>0</v>
      </c>
      <c r="K1529">
        <v>0</v>
      </c>
      <c r="L1529">
        <v>0</v>
      </c>
      <c r="M1529">
        <v>20.2013</v>
      </c>
      <c r="N1529">
        <v>0</v>
      </c>
      <c r="O1529">
        <f>Tabelle13[[#This Row],[Roll]]-+Tabelle13[[#This Row],[Pitch]]</f>
        <v>-17.007800000000003</v>
      </c>
      <c r="P1529">
        <f>SQRT(Tabelle13[[#This Row],[X]]^2 + Tabelle13[[#This Row],[Y]]^2 +Tabelle13[[#This Row],[Z]]^2)</f>
        <v>406.24590153611399</v>
      </c>
      <c r="Q1529">
        <v>-249.52</v>
      </c>
      <c r="R1529">
        <v>19.236499999999999</v>
      </c>
      <c r="S1529">
        <v>-153.66900000000001</v>
      </c>
      <c r="T1529">
        <v>89.169300000000007</v>
      </c>
      <c r="U1529">
        <v>-28.827200000000001</v>
      </c>
      <c r="V1529">
        <v>-11.8194</v>
      </c>
    </row>
    <row r="1530" spans="1:22">
      <c r="A1530">
        <v>31097</v>
      </c>
      <c r="B1530">
        <v>0</v>
      </c>
      <c r="C1530">
        <v>121.53700000000001</v>
      </c>
      <c r="D1530">
        <v>-56.506700000000002</v>
      </c>
      <c r="E1530">
        <v>-383.49900000000002</v>
      </c>
      <c r="F1530">
        <v>-90.830699999999993</v>
      </c>
      <c r="G1530">
        <v>28.827200000000001</v>
      </c>
      <c r="H1530">
        <v>11.8194</v>
      </c>
      <c r="I1530" t="e">
        <f>IF(AND(Tabelle13[[#This Row],[AreaPx]]&gt;0,NOT(Tabelle13[[#This Row],[AreaPx]]="inf")),Tabelle13[[#This Row],[AreaPx]], NA())</f>
        <v>#N/A</v>
      </c>
      <c r="J1530">
        <v>0</v>
      </c>
      <c r="K1530">
        <v>0</v>
      </c>
      <c r="L1530">
        <v>0</v>
      </c>
      <c r="M1530">
        <v>20.2013</v>
      </c>
      <c r="N1530">
        <v>0</v>
      </c>
      <c r="O1530">
        <f>Tabelle13[[#This Row],[Roll]]-+Tabelle13[[#This Row],[Pitch]]</f>
        <v>-17.007800000000003</v>
      </c>
      <c r="P1530">
        <f>SQRT(Tabelle13[[#This Row],[X]]^2 + Tabelle13[[#This Row],[Y]]^2 +Tabelle13[[#This Row],[Z]]^2)</f>
        <v>406.24590153611399</v>
      </c>
      <c r="Q1530">
        <v>-249.52</v>
      </c>
      <c r="R1530">
        <v>19.236499999999999</v>
      </c>
      <c r="S1530">
        <v>-153.66900000000001</v>
      </c>
      <c r="T1530">
        <v>89.169300000000007</v>
      </c>
      <c r="U1530">
        <v>-28.827200000000001</v>
      </c>
      <c r="V1530">
        <v>-11.8194</v>
      </c>
    </row>
    <row r="1531" spans="1:22">
      <c r="A1531">
        <v>31111</v>
      </c>
      <c r="B1531">
        <v>0</v>
      </c>
      <c r="C1531">
        <v>121.53700000000001</v>
      </c>
      <c r="D1531">
        <v>-56.506700000000002</v>
      </c>
      <c r="E1531">
        <v>-383.49900000000002</v>
      </c>
      <c r="F1531">
        <v>-90.830699999999993</v>
      </c>
      <c r="G1531">
        <v>28.827200000000001</v>
      </c>
      <c r="H1531">
        <v>11.8194</v>
      </c>
      <c r="I1531" t="e">
        <f>IF(AND(Tabelle13[[#This Row],[AreaPx]]&gt;0,NOT(Tabelle13[[#This Row],[AreaPx]]="inf")),Tabelle13[[#This Row],[AreaPx]], NA())</f>
        <v>#N/A</v>
      </c>
      <c r="J1531">
        <v>0</v>
      </c>
      <c r="K1531">
        <v>0</v>
      </c>
      <c r="L1531">
        <v>0</v>
      </c>
      <c r="M1531">
        <v>20.2013</v>
      </c>
      <c r="N1531">
        <v>0</v>
      </c>
      <c r="O1531">
        <f>Tabelle13[[#This Row],[Roll]]-+Tabelle13[[#This Row],[Pitch]]</f>
        <v>-17.007800000000003</v>
      </c>
      <c r="P1531">
        <f>SQRT(Tabelle13[[#This Row],[X]]^2 + Tabelle13[[#This Row],[Y]]^2 +Tabelle13[[#This Row],[Z]]^2)</f>
        <v>406.24590153611399</v>
      </c>
      <c r="Q1531">
        <v>-249.52</v>
      </c>
      <c r="R1531">
        <v>19.236499999999999</v>
      </c>
      <c r="S1531">
        <v>-153.66900000000001</v>
      </c>
      <c r="T1531">
        <v>89.169300000000007</v>
      </c>
      <c r="U1531">
        <v>-28.827200000000001</v>
      </c>
      <c r="V1531">
        <v>-11.8194</v>
      </c>
    </row>
    <row r="1532" spans="1:22">
      <c r="A1532">
        <v>31134</v>
      </c>
      <c r="B1532">
        <v>0</v>
      </c>
      <c r="C1532">
        <v>121.53700000000001</v>
      </c>
      <c r="D1532">
        <v>-56.506700000000002</v>
      </c>
      <c r="E1532">
        <v>-383.49900000000002</v>
      </c>
      <c r="F1532">
        <v>-90.830699999999993</v>
      </c>
      <c r="G1532">
        <v>28.827200000000001</v>
      </c>
      <c r="H1532">
        <v>11.8194</v>
      </c>
      <c r="I1532" t="e">
        <f>IF(AND(Tabelle13[[#This Row],[AreaPx]]&gt;0,NOT(Tabelle13[[#This Row],[AreaPx]]="inf")),Tabelle13[[#This Row],[AreaPx]], NA())</f>
        <v>#N/A</v>
      </c>
      <c r="J1532">
        <v>0</v>
      </c>
      <c r="K1532">
        <v>0</v>
      </c>
      <c r="L1532">
        <v>0</v>
      </c>
      <c r="M1532">
        <v>20.2013</v>
      </c>
      <c r="N1532">
        <v>0</v>
      </c>
      <c r="O1532">
        <f>Tabelle13[[#This Row],[Roll]]-+Tabelle13[[#This Row],[Pitch]]</f>
        <v>-17.007800000000003</v>
      </c>
      <c r="P1532">
        <f>SQRT(Tabelle13[[#This Row],[X]]^2 + Tabelle13[[#This Row],[Y]]^2 +Tabelle13[[#This Row],[Z]]^2)</f>
        <v>406.24590153611399</v>
      </c>
      <c r="Q1532">
        <v>-249.52</v>
      </c>
      <c r="R1532">
        <v>19.236499999999999</v>
      </c>
      <c r="S1532">
        <v>-153.66900000000001</v>
      </c>
      <c r="T1532">
        <v>89.169300000000007</v>
      </c>
      <c r="U1532">
        <v>-28.827200000000001</v>
      </c>
      <c r="V1532">
        <v>-11.8194</v>
      </c>
    </row>
    <row r="1533" spans="1:22">
      <c r="A1533">
        <v>31152</v>
      </c>
      <c r="B1533">
        <v>0</v>
      </c>
      <c r="C1533">
        <v>121.53700000000001</v>
      </c>
      <c r="D1533">
        <v>-56.506700000000002</v>
      </c>
      <c r="E1533">
        <v>-383.49900000000002</v>
      </c>
      <c r="F1533">
        <v>-90.830699999999993</v>
      </c>
      <c r="G1533">
        <v>28.827200000000001</v>
      </c>
      <c r="H1533">
        <v>11.8194</v>
      </c>
      <c r="I1533" t="e">
        <f>IF(AND(Tabelle13[[#This Row],[AreaPx]]&gt;0,NOT(Tabelle13[[#This Row],[AreaPx]]="inf")),Tabelle13[[#This Row],[AreaPx]], NA())</f>
        <v>#N/A</v>
      </c>
      <c r="J1533">
        <v>0</v>
      </c>
      <c r="K1533">
        <v>0</v>
      </c>
      <c r="L1533">
        <v>0</v>
      </c>
      <c r="M1533">
        <v>20.2013</v>
      </c>
      <c r="N1533">
        <v>0</v>
      </c>
      <c r="O1533">
        <f>Tabelle13[[#This Row],[Roll]]-+Tabelle13[[#This Row],[Pitch]]</f>
        <v>-17.007800000000003</v>
      </c>
      <c r="P1533">
        <f>SQRT(Tabelle13[[#This Row],[X]]^2 + Tabelle13[[#This Row],[Y]]^2 +Tabelle13[[#This Row],[Z]]^2)</f>
        <v>406.24590153611399</v>
      </c>
      <c r="Q1533">
        <v>-249.52</v>
      </c>
      <c r="R1533">
        <v>19.236499999999999</v>
      </c>
      <c r="S1533">
        <v>-153.66900000000001</v>
      </c>
      <c r="T1533">
        <v>89.169300000000007</v>
      </c>
      <c r="U1533">
        <v>-28.827200000000001</v>
      </c>
      <c r="V1533">
        <v>-11.8194</v>
      </c>
    </row>
    <row r="1534" spans="1:22">
      <c r="A1534">
        <v>31178</v>
      </c>
      <c r="B1534">
        <v>0</v>
      </c>
      <c r="C1534">
        <v>121.53700000000001</v>
      </c>
      <c r="D1534">
        <v>-56.506700000000002</v>
      </c>
      <c r="E1534">
        <v>-383.49900000000002</v>
      </c>
      <c r="F1534">
        <v>-90.830699999999993</v>
      </c>
      <c r="G1534">
        <v>28.827200000000001</v>
      </c>
      <c r="H1534">
        <v>11.8194</v>
      </c>
      <c r="I1534" t="e">
        <f>IF(AND(Tabelle13[[#This Row],[AreaPx]]&gt;0,NOT(Tabelle13[[#This Row],[AreaPx]]="inf")),Tabelle13[[#This Row],[AreaPx]], NA())</f>
        <v>#N/A</v>
      </c>
      <c r="J1534">
        <v>0</v>
      </c>
      <c r="K1534">
        <v>0</v>
      </c>
      <c r="L1534">
        <v>0</v>
      </c>
      <c r="M1534">
        <v>20.2013</v>
      </c>
      <c r="N1534">
        <v>0</v>
      </c>
      <c r="O1534">
        <f>Tabelle13[[#This Row],[Roll]]-+Tabelle13[[#This Row],[Pitch]]</f>
        <v>-17.007800000000003</v>
      </c>
      <c r="P1534">
        <f>SQRT(Tabelle13[[#This Row],[X]]^2 + Tabelle13[[#This Row],[Y]]^2 +Tabelle13[[#This Row],[Z]]^2)</f>
        <v>406.24590153611399</v>
      </c>
      <c r="Q1534">
        <v>-249.52</v>
      </c>
      <c r="R1534">
        <v>19.236499999999999</v>
      </c>
      <c r="S1534">
        <v>-153.66900000000001</v>
      </c>
      <c r="T1534">
        <v>89.169300000000007</v>
      </c>
      <c r="U1534">
        <v>-28.827200000000001</v>
      </c>
      <c r="V1534">
        <v>-11.8194</v>
      </c>
    </row>
    <row r="1535" spans="1:22">
      <c r="A1535">
        <v>31208</v>
      </c>
      <c r="B1535">
        <v>0</v>
      </c>
      <c r="C1535">
        <v>121.53700000000001</v>
      </c>
      <c r="D1535">
        <v>-56.506700000000002</v>
      </c>
      <c r="E1535">
        <v>-383.49900000000002</v>
      </c>
      <c r="F1535">
        <v>-90.830699999999993</v>
      </c>
      <c r="G1535">
        <v>28.827200000000001</v>
      </c>
      <c r="H1535">
        <v>11.8194</v>
      </c>
      <c r="I1535" t="e">
        <f>IF(AND(Tabelle13[[#This Row],[AreaPx]]&gt;0,NOT(Tabelle13[[#This Row],[AreaPx]]="inf")),Tabelle13[[#This Row],[AreaPx]], NA())</f>
        <v>#N/A</v>
      </c>
      <c r="J1535">
        <v>0</v>
      </c>
      <c r="K1535">
        <v>0</v>
      </c>
      <c r="L1535">
        <v>0</v>
      </c>
      <c r="M1535">
        <v>20.2013</v>
      </c>
      <c r="N1535">
        <v>0</v>
      </c>
      <c r="O1535">
        <f>Tabelle13[[#This Row],[Roll]]-+Tabelle13[[#This Row],[Pitch]]</f>
        <v>-17.007800000000003</v>
      </c>
      <c r="P1535">
        <f>SQRT(Tabelle13[[#This Row],[X]]^2 + Tabelle13[[#This Row],[Y]]^2 +Tabelle13[[#This Row],[Z]]^2)</f>
        <v>406.24590153611399</v>
      </c>
      <c r="Q1535">
        <v>-249.52</v>
      </c>
      <c r="R1535">
        <v>19.236499999999999</v>
      </c>
      <c r="S1535">
        <v>-153.66900000000001</v>
      </c>
      <c r="T1535">
        <v>89.169300000000007</v>
      </c>
      <c r="U1535">
        <v>-28.827200000000001</v>
      </c>
      <c r="V1535">
        <v>-11.8194</v>
      </c>
    </row>
    <row r="1536" spans="1:22">
      <c r="A1536">
        <v>31229</v>
      </c>
      <c r="B1536">
        <v>0</v>
      </c>
      <c r="C1536">
        <v>121.53700000000001</v>
      </c>
      <c r="D1536">
        <v>-56.506700000000002</v>
      </c>
      <c r="E1536">
        <v>-383.49900000000002</v>
      </c>
      <c r="F1536">
        <v>-90.830699999999993</v>
      </c>
      <c r="G1536">
        <v>28.827200000000001</v>
      </c>
      <c r="H1536">
        <v>11.8194</v>
      </c>
      <c r="I1536" t="e">
        <f>IF(AND(Tabelle13[[#This Row],[AreaPx]]&gt;0,NOT(Tabelle13[[#This Row],[AreaPx]]="inf")),Tabelle13[[#This Row],[AreaPx]], NA())</f>
        <v>#N/A</v>
      </c>
      <c r="J1536">
        <v>0</v>
      </c>
      <c r="K1536">
        <v>0</v>
      </c>
      <c r="L1536">
        <v>0</v>
      </c>
      <c r="M1536">
        <v>20.2013</v>
      </c>
      <c r="N1536">
        <v>0</v>
      </c>
      <c r="O1536">
        <f>Tabelle13[[#This Row],[Roll]]-+Tabelle13[[#This Row],[Pitch]]</f>
        <v>-17.007800000000003</v>
      </c>
      <c r="P1536">
        <f>SQRT(Tabelle13[[#This Row],[X]]^2 + Tabelle13[[#This Row],[Y]]^2 +Tabelle13[[#This Row],[Z]]^2)</f>
        <v>406.24590153611399</v>
      </c>
      <c r="Q1536">
        <v>-249.52</v>
      </c>
      <c r="R1536">
        <v>19.236499999999999</v>
      </c>
      <c r="S1536">
        <v>-153.66900000000001</v>
      </c>
      <c r="T1536">
        <v>89.169300000000007</v>
      </c>
      <c r="U1536">
        <v>-28.827200000000001</v>
      </c>
      <c r="V1536">
        <v>-11.8194</v>
      </c>
    </row>
    <row r="1537" spans="1:22">
      <c r="A1537">
        <v>31229</v>
      </c>
      <c r="B1537">
        <v>0</v>
      </c>
      <c r="C1537">
        <v>121.53700000000001</v>
      </c>
      <c r="D1537">
        <v>-56.506700000000002</v>
      </c>
      <c r="E1537">
        <v>-383.49900000000002</v>
      </c>
      <c r="F1537">
        <v>-90.830699999999993</v>
      </c>
      <c r="G1537">
        <v>28.827200000000001</v>
      </c>
      <c r="H1537">
        <v>11.8194</v>
      </c>
      <c r="I1537" t="e">
        <f>IF(AND(Tabelle13[[#This Row],[AreaPx]]&gt;0,NOT(Tabelle13[[#This Row],[AreaPx]]="inf")),Tabelle13[[#This Row],[AreaPx]], NA())</f>
        <v>#N/A</v>
      </c>
      <c r="J1537">
        <v>0</v>
      </c>
      <c r="K1537">
        <v>0</v>
      </c>
      <c r="L1537">
        <v>0</v>
      </c>
      <c r="M1537">
        <v>20.2013</v>
      </c>
      <c r="N1537">
        <v>0</v>
      </c>
      <c r="O1537">
        <f>Tabelle13[[#This Row],[Roll]]-+Tabelle13[[#This Row],[Pitch]]</f>
        <v>-17.007800000000003</v>
      </c>
      <c r="P1537">
        <f>SQRT(Tabelle13[[#This Row],[X]]^2 + Tabelle13[[#This Row],[Y]]^2 +Tabelle13[[#This Row],[Z]]^2)</f>
        <v>406.24590153611399</v>
      </c>
      <c r="Q1537">
        <v>-249.52</v>
      </c>
      <c r="R1537">
        <v>19.236499999999999</v>
      </c>
      <c r="S1537">
        <v>-153.66900000000001</v>
      </c>
      <c r="T1537">
        <v>89.169300000000007</v>
      </c>
      <c r="U1537">
        <v>-28.827200000000001</v>
      </c>
      <c r="V1537">
        <v>-11.8194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:V1537"/>
  <sheetViews>
    <sheetView zoomScale="95" workbookViewId="0">
      <selection activeCell="I3" sqref="I3"/>
    </sheetView>
  </sheetViews>
  <sheetFormatPr baseColWidth="10" defaultRowHeight="14.4"/>
  <cols>
    <col min="1" max="1" width="12.5546875" bestFit="1" customWidth="1"/>
    <col min="2" max="2" width="9.88671875" bestFit="1" customWidth="1"/>
    <col min="3" max="4" width="4.44140625" customWidth="1"/>
    <col min="5" max="5" width="4.33203125" customWidth="1"/>
    <col min="6" max="6" width="6.88671875" customWidth="1"/>
    <col min="7" max="7" width="7.44140625" customWidth="1"/>
    <col min="8" max="8" width="6.5546875" customWidth="1"/>
    <col min="9" max="9" width="15.21875" bestFit="1" customWidth="1"/>
    <col min="10" max="10" width="9.21875" bestFit="1" customWidth="1"/>
    <col min="11" max="11" width="10.44140625" bestFit="1" customWidth="1"/>
    <col min="12" max="12" width="10.88671875" bestFit="1" customWidth="1"/>
    <col min="13" max="13" width="18" bestFit="1" customWidth="1"/>
    <col min="14" max="14" width="18.33203125" bestFit="1" customWidth="1"/>
    <col min="15" max="15" width="12" bestFit="1" customWidth="1"/>
    <col min="16" max="16" width="10.5546875" bestFit="1" customWidth="1"/>
    <col min="17" max="18" width="10.77734375" bestFit="1" customWidth="1"/>
    <col min="19" max="19" width="10.6640625" bestFit="1" customWidth="1"/>
    <col min="20" max="20" width="13.21875" bestFit="1" customWidth="1"/>
    <col min="21" max="21" width="13.88671875" bestFit="1" customWidth="1"/>
    <col min="22" max="22" width="12.88671875" bestFit="1" customWidth="1"/>
    <col min="23" max="23" width="6.5546875" customWidth="1"/>
    <col min="24" max="24" width="9.21875" customWidth="1"/>
    <col min="25" max="25" width="10.44140625" customWidth="1"/>
    <col min="26" max="26" width="10.88671875" customWidth="1"/>
    <col min="27" max="27" width="18" bestFit="1" customWidth="1"/>
    <col min="28" max="28" width="18.33203125" bestFit="1" customWidth="1"/>
    <col min="29" max="30" width="10.77734375" customWidth="1"/>
    <col min="31" max="31" width="10.6640625" customWidth="1"/>
    <col min="32" max="32" width="13.21875" bestFit="1" customWidth="1"/>
    <col min="33" max="33" width="13.88671875" bestFit="1" customWidth="1"/>
    <col min="34" max="34" width="12.88671875" bestFit="1" customWidth="1"/>
  </cols>
  <sheetData>
    <row r="2" spans="1:22">
      <c r="A2" t="s">
        <v>0</v>
      </c>
      <c r="B2" t="s">
        <v>15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24</v>
      </c>
      <c r="J2" t="s">
        <v>16</v>
      </c>
      <c r="K2" t="s">
        <v>17</v>
      </c>
      <c r="L2" t="s">
        <v>18</v>
      </c>
      <c r="M2" t="s">
        <v>19</v>
      </c>
      <c r="N2" t="s">
        <v>20</v>
      </c>
      <c r="O2" t="s">
        <v>116</v>
      </c>
      <c r="P2" t="s">
        <v>115</v>
      </c>
      <c r="Q2" t="s">
        <v>119</v>
      </c>
      <c r="R2" t="s">
        <v>120</v>
      </c>
      <c r="S2" t="s">
        <v>121</v>
      </c>
      <c r="T2" t="s">
        <v>122</v>
      </c>
      <c r="U2" t="s">
        <v>123</v>
      </c>
      <c r="V2" t="s">
        <v>124</v>
      </c>
    </row>
    <row r="3" spans="1:22">
      <c r="A3">
        <v>22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e">
        <f>IF(AND(Tabelle14[[#This Row],[AreaPx]]&gt;0,NOT(Tabelle14[[#This Row],[AreaPx]]="inf")),Tabelle14[[#This Row],[AreaPx]], NA())</f>
        <v>#N/A</v>
      </c>
      <c r="J3">
        <v>0</v>
      </c>
      <c r="K3">
        <v>0</v>
      </c>
      <c r="L3">
        <v>0</v>
      </c>
      <c r="M3">
        <v>0</v>
      </c>
      <c r="N3">
        <v>0</v>
      </c>
      <c r="O3">
        <f>Tabelle14[[#This Row],[Roll]]-+Tabelle14[[#This Row],[Pitch]]</f>
        <v>0</v>
      </c>
      <c r="P3">
        <f>SQRT(Tabelle14[[#This Row],[X]]^2 + Tabelle14[[#This Row],[Y]]^2 +Tabelle14[[#This Row],[Z]]^2)</f>
        <v>0</v>
      </c>
      <c r="Q3">
        <v>147</v>
      </c>
      <c r="R3">
        <v>98.2</v>
      </c>
      <c r="S3">
        <v>-41.8</v>
      </c>
      <c r="T3">
        <v>-90</v>
      </c>
      <c r="U3">
        <v>0</v>
      </c>
      <c r="V3">
        <v>0</v>
      </c>
    </row>
    <row r="4" spans="1:22">
      <c r="A4">
        <v>72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e">
        <f>IF(AND(Tabelle14[[#This Row],[AreaPx]]&gt;0,NOT(Tabelle14[[#This Row],[AreaPx]]="inf")),Tabelle14[[#This Row],[AreaPx]], NA())</f>
        <v>#N/A</v>
      </c>
      <c r="J4">
        <v>0</v>
      </c>
      <c r="K4">
        <v>0</v>
      </c>
      <c r="L4">
        <v>0</v>
      </c>
      <c r="M4">
        <v>0</v>
      </c>
      <c r="N4">
        <v>0</v>
      </c>
      <c r="O4">
        <f>Tabelle14[[#This Row],[Roll]]-+Tabelle14[[#This Row],[Pitch]]</f>
        <v>0</v>
      </c>
      <c r="P4">
        <f>SQRT(Tabelle14[[#This Row],[X]]^2 + Tabelle14[[#This Row],[Y]]^2 +Tabelle14[[#This Row],[Z]]^2)</f>
        <v>0</v>
      </c>
      <c r="Q4">
        <v>147</v>
      </c>
      <c r="R4">
        <v>98.2</v>
      </c>
      <c r="S4">
        <v>-41.8</v>
      </c>
      <c r="T4">
        <v>-90</v>
      </c>
      <c r="U4">
        <v>0</v>
      </c>
      <c r="V4">
        <v>0</v>
      </c>
    </row>
    <row r="5" spans="1:22">
      <c r="A5">
        <v>98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e">
        <f>IF(AND(Tabelle14[[#This Row],[AreaPx]]&gt;0,NOT(Tabelle14[[#This Row],[AreaPx]]="inf")),Tabelle14[[#This Row],[AreaPx]], NA())</f>
        <v>#N/A</v>
      </c>
      <c r="J5">
        <v>0</v>
      </c>
      <c r="K5">
        <v>0</v>
      </c>
      <c r="L5">
        <v>0</v>
      </c>
      <c r="M5">
        <v>0</v>
      </c>
      <c r="N5">
        <v>0</v>
      </c>
      <c r="O5">
        <f>Tabelle14[[#This Row],[Roll]]-+Tabelle14[[#This Row],[Pitch]]</f>
        <v>0</v>
      </c>
      <c r="P5">
        <f>SQRT(Tabelle14[[#This Row],[X]]^2 + Tabelle14[[#This Row],[Y]]^2 +Tabelle14[[#This Row],[Z]]^2)</f>
        <v>0</v>
      </c>
      <c r="Q5">
        <v>147</v>
      </c>
      <c r="R5">
        <v>98.2</v>
      </c>
      <c r="S5">
        <v>-41.8</v>
      </c>
      <c r="T5">
        <v>-90</v>
      </c>
      <c r="U5">
        <v>0</v>
      </c>
      <c r="V5">
        <v>0</v>
      </c>
    </row>
    <row r="6" spans="1:22">
      <c r="A6">
        <v>122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e">
        <f>IF(AND(Tabelle14[[#This Row],[AreaPx]]&gt;0,NOT(Tabelle14[[#This Row],[AreaPx]]="inf")),Tabelle14[[#This Row],[AreaPx]], NA())</f>
        <v>#N/A</v>
      </c>
      <c r="J6">
        <v>0</v>
      </c>
      <c r="K6">
        <v>0</v>
      </c>
      <c r="L6">
        <v>0</v>
      </c>
      <c r="M6">
        <v>0</v>
      </c>
      <c r="N6">
        <v>0</v>
      </c>
      <c r="O6">
        <f>Tabelle14[[#This Row],[Roll]]-+Tabelle14[[#This Row],[Pitch]]</f>
        <v>0</v>
      </c>
      <c r="P6">
        <f>SQRT(Tabelle14[[#This Row],[X]]^2 + Tabelle14[[#This Row],[Y]]^2 +Tabelle14[[#This Row],[Z]]^2)</f>
        <v>0</v>
      </c>
      <c r="Q6">
        <v>147</v>
      </c>
      <c r="R6">
        <v>98.2</v>
      </c>
      <c r="S6">
        <v>-41.8</v>
      </c>
      <c r="T6">
        <v>-90</v>
      </c>
      <c r="U6">
        <v>0</v>
      </c>
      <c r="V6">
        <v>0</v>
      </c>
    </row>
    <row r="7" spans="1:22">
      <c r="A7">
        <v>147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e">
        <f>IF(AND(Tabelle14[[#This Row],[AreaPx]]&gt;0,NOT(Tabelle14[[#This Row],[AreaPx]]="inf")),Tabelle14[[#This Row],[AreaPx]], NA())</f>
        <v>#N/A</v>
      </c>
      <c r="J7">
        <v>0</v>
      </c>
      <c r="K7">
        <v>0</v>
      </c>
      <c r="L7">
        <v>0</v>
      </c>
      <c r="M7">
        <v>0</v>
      </c>
      <c r="N7">
        <v>0</v>
      </c>
      <c r="O7">
        <f>Tabelle14[[#This Row],[Roll]]-+Tabelle14[[#This Row],[Pitch]]</f>
        <v>0</v>
      </c>
      <c r="P7">
        <f>SQRT(Tabelle14[[#This Row],[X]]^2 + Tabelle14[[#This Row],[Y]]^2 +Tabelle14[[#This Row],[Z]]^2)</f>
        <v>0</v>
      </c>
      <c r="Q7">
        <v>147</v>
      </c>
      <c r="R7">
        <v>98.2</v>
      </c>
      <c r="S7">
        <v>-41.8</v>
      </c>
      <c r="T7">
        <v>-90</v>
      </c>
      <c r="U7">
        <v>0</v>
      </c>
      <c r="V7">
        <v>0</v>
      </c>
    </row>
    <row r="8" spans="1:22">
      <c r="A8">
        <v>160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e">
        <f>IF(AND(Tabelle14[[#This Row],[AreaPx]]&gt;0,NOT(Tabelle14[[#This Row],[AreaPx]]="inf")),Tabelle14[[#This Row],[AreaPx]], NA())</f>
        <v>#N/A</v>
      </c>
      <c r="J8">
        <v>0</v>
      </c>
      <c r="K8">
        <v>0</v>
      </c>
      <c r="L8">
        <v>0</v>
      </c>
      <c r="M8">
        <v>0</v>
      </c>
      <c r="N8">
        <v>0</v>
      </c>
      <c r="O8">
        <f>Tabelle14[[#This Row],[Roll]]-+Tabelle14[[#This Row],[Pitch]]</f>
        <v>0</v>
      </c>
      <c r="P8">
        <f>SQRT(Tabelle14[[#This Row],[X]]^2 + Tabelle14[[#This Row],[Y]]^2 +Tabelle14[[#This Row],[Z]]^2)</f>
        <v>0</v>
      </c>
      <c r="Q8">
        <v>147</v>
      </c>
      <c r="R8">
        <v>98.2</v>
      </c>
      <c r="S8">
        <v>-41.8</v>
      </c>
      <c r="T8">
        <v>-90</v>
      </c>
      <c r="U8">
        <v>0</v>
      </c>
      <c r="V8">
        <v>0</v>
      </c>
    </row>
    <row r="9" spans="1:22">
      <c r="A9">
        <v>175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e">
        <f>IF(AND(Tabelle14[[#This Row],[AreaPx]]&gt;0,NOT(Tabelle14[[#This Row],[AreaPx]]="inf")),Tabelle14[[#This Row],[AreaPx]], NA())</f>
        <v>#N/A</v>
      </c>
      <c r="J9">
        <v>0</v>
      </c>
      <c r="K9">
        <v>0</v>
      </c>
      <c r="L9">
        <v>0</v>
      </c>
      <c r="M9">
        <v>0</v>
      </c>
      <c r="N9">
        <v>0</v>
      </c>
      <c r="O9">
        <f>Tabelle14[[#This Row],[Roll]]-+Tabelle14[[#This Row],[Pitch]]</f>
        <v>0</v>
      </c>
      <c r="P9">
        <f>SQRT(Tabelle14[[#This Row],[X]]^2 + Tabelle14[[#This Row],[Y]]^2 +Tabelle14[[#This Row],[Z]]^2)</f>
        <v>0</v>
      </c>
      <c r="Q9">
        <v>147</v>
      </c>
      <c r="R9">
        <v>98.2</v>
      </c>
      <c r="S9">
        <v>-41.8</v>
      </c>
      <c r="T9">
        <v>-90</v>
      </c>
      <c r="U9">
        <v>0</v>
      </c>
      <c r="V9">
        <v>0</v>
      </c>
    </row>
    <row r="10" spans="1:22">
      <c r="A10">
        <v>199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e">
        <f>IF(AND(Tabelle14[[#This Row],[AreaPx]]&gt;0,NOT(Tabelle14[[#This Row],[AreaPx]]="inf")),Tabelle14[[#This Row],[AreaPx]], NA())</f>
        <v>#N/A</v>
      </c>
      <c r="J10">
        <v>0</v>
      </c>
      <c r="K10">
        <v>0</v>
      </c>
      <c r="L10">
        <v>0</v>
      </c>
      <c r="M10">
        <v>0</v>
      </c>
      <c r="N10">
        <v>0</v>
      </c>
      <c r="O10">
        <f>Tabelle14[[#This Row],[Roll]]-+Tabelle14[[#This Row],[Pitch]]</f>
        <v>0</v>
      </c>
      <c r="P10">
        <f>SQRT(Tabelle14[[#This Row],[X]]^2 + Tabelle14[[#This Row],[Y]]^2 +Tabelle14[[#This Row],[Z]]^2)</f>
        <v>0</v>
      </c>
      <c r="Q10">
        <v>147</v>
      </c>
      <c r="R10">
        <v>98.2</v>
      </c>
      <c r="S10">
        <v>-41.8</v>
      </c>
      <c r="T10">
        <v>-90</v>
      </c>
      <c r="U10">
        <v>0</v>
      </c>
      <c r="V10">
        <v>0</v>
      </c>
    </row>
    <row r="11" spans="1:22">
      <c r="A11">
        <v>210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e">
        <f>IF(AND(Tabelle14[[#This Row],[AreaPx]]&gt;0,NOT(Tabelle14[[#This Row],[AreaPx]]="inf")),Tabelle14[[#This Row],[AreaPx]], NA())</f>
        <v>#N/A</v>
      </c>
      <c r="J11">
        <v>0</v>
      </c>
      <c r="K11">
        <v>0</v>
      </c>
      <c r="L11">
        <v>0</v>
      </c>
      <c r="M11">
        <v>0</v>
      </c>
      <c r="N11">
        <v>0</v>
      </c>
      <c r="O11">
        <f>Tabelle14[[#This Row],[Roll]]-+Tabelle14[[#This Row],[Pitch]]</f>
        <v>0</v>
      </c>
      <c r="P11">
        <f>SQRT(Tabelle14[[#This Row],[X]]^2 + Tabelle14[[#This Row],[Y]]^2 +Tabelle14[[#This Row],[Z]]^2)</f>
        <v>0</v>
      </c>
      <c r="Q11">
        <v>147</v>
      </c>
      <c r="R11">
        <v>98.2</v>
      </c>
      <c r="S11">
        <v>-41.8</v>
      </c>
      <c r="T11">
        <v>-90</v>
      </c>
      <c r="U11">
        <v>0</v>
      </c>
      <c r="V11">
        <v>0</v>
      </c>
    </row>
    <row r="12" spans="1:22">
      <c r="A12">
        <v>231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e">
        <f>IF(AND(Tabelle14[[#This Row],[AreaPx]]&gt;0,NOT(Tabelle14[[#This Row],[AreaPx]]="inf")),Tabelle14[[#This Row],[AreaPx]], NA())</f>
        <v>#N/A</v>
      </c>
      <c r="J12">
        <v>0</v>
      </c>
      <c r="K12">
        <v>0</v>
      </c>
      <c r="L12">
        <v>0</v>
      </c>
      <c r="M12">
        <v>0</v>
      </c>
      <c r="N12">
        <v>0</v>
      </c>
      <c r="O12">
        <f>Tabelle14[[#This Row],[Roll]]-+Tabelle14[[#This Row],[Pitch]]</f>
        <v>0</v>
      </c>
      <c r="P12">
        <f>SQRT(Tabelle14[[#This Row],[X]]^2 + Tabelle14[[#This Row],[Y]]^2 +Tabelle14[[#This Row],[Z]]^2)</f>
        <v>0</v>
      </c>
      <c r="Q12">
        <v>147</v>
      </c>
      <c r="R12">
        <v>98.2</v>
      </c>
      <c r="S12">
        <v>-41.8</v>
      </c>
      <c r="T12">
        <v>-90</v>
      </c>
      <c r="U12">
        <v>0</v>
      </c>
      <c r="V12">
        <v>0</v>
      </c>
    </row>
    <row r="13" spans="1:22">
      <c r="A13">
        <v>243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e">
        <f>IF(AND(Tabelle14[[#This Row],[AreaPx]]&gt;0,NOT(Tabelle14[[#This Row],[AreaPx]]="inf")),Tabelle14[[#This Row],[AreaPx]], NA())</f>
        <v>#N/A</v>
      </c>
      <c r="J13">
        <v>0</v>
      </c>
      <c r="K13">
        <v>0</v>
      </c>
      <c r="L13">
        <v>0</v>
      </c>
      <c r="M13">
        <v>0</v>
      </c>
      <c r="N13">
        <v>0</v>
      </c>
      <c r="O13">
        <f>Tabelle14[[#This Row],[Roll]]-+Tabelle14[[#This Row],[Pitch]]</f>
        <v>0</v>
      </c>
      <c r="P13">
        <f>SQRT(Tabelle14[[#This Row],[X]]^2 + Tabelle14[[#This Row],[Y]]^2 +Tabelle14[[#This Row],[Z]]^2)</f>
        <v>0</v>
      </c>
      <c r="Q13">
        <v>147</v>
      </c>
      <c r="R13">
        <v>98.2</v>
      </c>
      <c r="S13">
        <v>-41.8</v>
      </c>
      <c r="T13">
        <v>-90</v>
      </c>
      <c r="U13">
        <v>0</v>
      </c>
      <c r="V13">
        <v>0</v>
      </c>
    </row>
    <row r="14" spans="1:22">
      <c r="A14">
        <v>269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e">
        <f>IF(AND(Tabelle14[[#This Row],[AreaPx]]&gt;0,NOT(Tabelle14[[#This Row],[AreaPx]]="inf")),Tabelle14[[#This Row],[AreaPx]], NA())</f>
        <v>#N/A</v>
      </c>
      <c r="J14">
        <v>0</v>
      </c>
      <c r="K14">
        <v>0</v>
      </c>
      <c r="L14">
        <v>0</v>
      </c>
      <c r="M14">
        <v>0</v>
      </c>
      <c r="N14">
        <v>0</v>
      </c>
      <c r="O14">
        <f>Tabelle14[[#This Row],[Roll]]-+Tabelle14[[#This Row],[Pitch]]</f>
        <v>0</v>
      </c>
      <c r="P14">
        <f>SQRT(Tabelle14[[#This Row],[X]]^2 + Tabelle14[[#This Row],[Y]]^2 +Tabelle14[[#This Row],[Z]]^2)</f>
        <v>0</v>
      </c>
      <c r="Q14">
        <v>147</v>
      </c>
      <c r="R14">
        <v>98.2</v>
      </c>
      <c r="S14">
        <v>-41.8</v>
      </c>
      <c r="T14">
        <v>-90</v>
      </c>
      <c r="U14">
        <v>0</v>
      </c>
      <c r="V14">
        <v>0</v>
      </c>
    </row>
    <row r="15" spans="1:22">
      <c r="A15">
        <v>287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e">
        <f>IF(AND(Tabelle14[[#This Row],[AreaPx]]&gt;0,NOT(Tabelle14[[#This Row],[AreaPx]]="inf")),Tabelle14[[#This Row],[AreaPx]], NA())</f>
        <v>#N/A</v>
      </c>
      <c r="J15">
        <v>0</v>
      </c>
      <c r="K15">
        <v>0</v>
      </c>
      <c r="L15">
        <v>0</v>
      </c>
      <c r="M15">
        <v>0</v>
      </c>
      <c r="N15">
        <v>0</v>
      </c>
      <c r="O15">
        <f>Tabelle14[[#This Row],[Roll]]-+Tabelle14[[#This Row],[Pitch]]</f>
        <v>0</v>
      </c>
      <c r="P15">
        <f>SQRT(Tabelle14[[#This Row],[X]]^2 + Tabelle14[[#This Row],[Y]]^2 +Tabelle14[[#This Row],[Z]]^2)</f>
        <v>0</v>
      </c>
      <c r="Q15">
        <v>147</v>
      </c>
      <c r="R15">
        <v>98.2</v>
      </c>
      <c r="S15">
        <v>-41.8</v>
      </c>
      <c r="T15">
        <v>-90</v>
      </c>
      <c r="U15">
        <v>0</v>
      </c>
      <c r="V15">
        <v>0</v>
      </c>
    </row>
    <row r="16" spans="1:22">
      <c r="A16">
        <v>306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e">
        <f>IF(AND(Tabelle14[[#This Row],[AreaPx]]&gt;0,NOT(Tabelle14[[#This Row],[AreaPx]]="inf")),Tabelle14[[#This Row],[AreaPx]], NA())</f>
        <v>#N/A</v>
      </c>
      <c r="J16">
        <v>0</v>
      </c>
      <c r="K16">
        <v>0</v>
      </c>
      <c r="L16">
        <v>0</v>
      </c>
      <c r="M16">
        <v>0</v>
      </c>
      <c r="N16">
        <v>0</v>
      </c>
      <c r="O16">
        <f>Tabelle14[[#This Row],[Roll]]-+Tabelle14[[#This Row],[Pitch]]</f>
        <v>0</v>
      </c>
      <c r="P16">
        <f>SQRT(Tabelle14[[#This Row],[X]]^2 + Tabelle14[[#This Row],[Y]]^2 +Tabelle14[[#This Row],[Z]]^2)</f>
        <v>0</v>
      </c>
      <c r="Q16">
        <v>147</v>
      </c>
      <c r="R16">
        <v>98.2</v>
      </c>
      <c r="S16">
        <v>-41.8</v>
      </c>
      <c r="T16">
        <v>-90</v>
      </c>
      <c r="U16">
        <v>0</v>
      </c>
      <c r="V16">
        <v>0</v>
      </c>
    </row>
    <row r="17" spans="1:22">
      <c r="A17">
        <v>322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e">
        <f>IF(AND(Tabelle14[[#This Row],[AreaPx]]&gt;0,NOT(Tabelle14[[#This Row],[AreaPx]]="inf")),Tabelle14[[#This Row],[AreaPx]], NA())</f>
        <v>#N/A</v>
      </c>
      <c r="J17">
        <v>0</v>
      </c>
      <c r="K17">
        <v>0</v>
      </c>
      <c r="L17">
        <v>0</v>
      </c>
      <c r="M17">
        <v>0</v>
      </c>
      <c r="N17">
        <v>0</v>
      </c>
      <c r="O17">
        <f>Tabelle14[[#This Row],[Roll]]-+Tabelle14[[#This Row],[Pitch]]</f>
        <v>0</v>
      </c>
      <c r="P17">
        <f>SQRT(Tabelle14[[#This Row],[X]]^2 + Tabelle14[[#This Row],[Y]]^2 +Tabelle14[[#This Row],[Z]]^2)</f>
        <v>0</v>
      </c>
      <c r="Q17">
        <v>147</v>
      </c>
      <c r="R17">
        <v>98.2</v>
      </c>
      <c r="S17">
        <v>-41.8</v>
      </c>
      <c r="T17">
        <v>-90</v>
      </c>
      <c r="U17">
        <v>0</v>
      </c>
      <c r="V17">
        <v>0</v>
      </c>
    </row>
    <row r="18" spans="1:22">
      <c r="A18">
        <v>334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e">
        <f>IF(AND(Tabelle14[[#This Row],[AreaPx]]&gt;0,NOT(Tabelle14[[#This Row],[AreaPx]]="inf")),Tabelle14[[#This Row],[AreaPx]], NA())</f>
        <v>#N/A</v>
      </c>
      <c r="J18">
        <v>0</v>
      </c>
      <c r="K18">
        <v>0</v>
      </c>
      <c r="L18">
        <v>0</v>
      </c>
      <c r="M18">
        <v>0</v>
      </c>
      <c r="N18">
        <v>0</v>
      </c>
      <c r="O18">
        <f>Tabelle14[[#This Row],[Roll]]-+Tabelle14[[#This Row],[Pitch]]</f>
        <v>0</v>
      </c>
      <c r="P18">
        <f>SQRT(Tabelle14[[#This Row],[X]]^2 + Tabelle14[[#This Row],[Y]]^2 +Tabelle14[[#This Row],[Z]]^2)</f>
        <v>0</v>
      </c>
      <c r="Q18">
        <v>147</v>
      </c>
      <c r="R18">
        <v>98.2</v>
      </c>
      <c r="S18">
        <v>-41.8</v>
      </c>
      <c r="T18">
        <v>-90</v>
      </c>
      <c r="U18">
        <v>0</v>
      </c>
      <c r="V18">
        <v>0</v>
      </c>
    </row>
    <row r="19" spans="1:22">
      <c r="A19">
        <v>345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e">
        <f>IF(AND(Tabelle14[[#This Row],[AreaPx]]&gt;0,NOT(Tabelle14[[#This Row],[AreaPx]]="inf")),Tabelle14[[#This Row],[AreaPx]], NA())</f>
        <v>#N/A</v>
      </c>
      <c r="J19">
        <v>0</v>
      </c>
      <c r="K19">
        <v>0</v>
      </c>
      <c r="L19">
        <v>0</v>
      </c>
      <c r="M19">
        <v>0</v>
      </c>
      <c r="N19">
        <v>0</v>
      </c>
      <c r="O19">
        <f>Tabelle14[[#This Row],[Roll]]-+Tabelle14[[#This Row],[Pitch]]</f>
        <v>0</v>
      </c>
      <c r="P19">
        <f>SQRT(Tabelle14[[#This Row],[X]]^2 + Tabelle14[[#This Row],[Y]]^2 +Tabelle14[[#This Row],[Z]]^2)</f>
        <v>0</v>
      </c>
      <c r="Q19">
        <v>147</v>
      </c>
      <c r="R19">
        <v>98.2</v>
      </c>
      <c r="S19">
        <v>-41.8</v>
      </c>
      <c r="T19">
        <v>-90</v>
      </c>
      <c r="U19">
        <v>0</v>
      </c>
      <c r="V19">
        <v>0</v>
      </c>
    </row>
    <row r="20" spans="1:22">
      <c r="A20">
        <v>373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e">
        <f>IF(AND(Tabelle14[[#This Row],[AreaPx]]&gt;0,NOT(Tabelle14[[#This Row],[AreaPx]]="inf")),Tabelle14[[#This Row],[AreaPx]], NA())</f>
        <v>#N/A</v>
      </c>
      <c r="J20">
        <v>0</v>
      </c>
      <c r="K20">
        <v>0</v>
      </c>
      <c r="L20">
        <v>0</v>
      </c>
      <c r="M20">
        <v>0</v>
      </c>
      <c r="N20">
        <v>0</v>
      </c>
      <c r="O20">
        <f>Tabelle14[[#This Row],[Roll]]-+Tabelle14[[#This Row],[Pitch]]</f>
        <v>0</v>
      </c>
      <c r="P20">
        <f>SQRT(Tabelle14[[#This Row],[X]]^2 + Tabelle14[[#This Row],[Y]]^2 +Tabelle14[[#This Row],[Z]]^2)</f>
        <v>0</v>
      </c>
      <c r="Q20">
        <v>147</v>
      </c>
      <c r="R20">
        <v>98.2</v>
      </c>
      <c r="S20">
        <v>-41.8</v>
      </c>
      <c r="T20">
        <v>-90</v>
      </c>
      <c r="U20">
        <v>0</v>
      </c>
      <c r="V20">
        <v>0</v>
      </c>
    </row>
    <row r="21" spans="1:22">
      <c r="A21">
        <v>405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e">
        <f>IF(AND(Tabelle14[[#This Row],[AreaPx]]&gt;0,NOT(Tabelle14[[#This Row],[AreaPx]]="inf")),Tabelle14[[#This Row],[AreaPx]], NA())</f>
        <v>#N/A</v>
      </c>
      <c r="J21">
        <v>0</v>
      </c>
      <c r="K21">
        <v>0</v>
      </c>
      <c r="L21">
        <v>0</v>
      </c>
      <c r="M21">
        <v>0</v>
      </c>
      <c r="N21">
        <v>0</v>
      </c>
      <c r="O21">
        <f>Tabelle14[[#This Row],[Roll]]-+Tabelle14[[#This Row],[Pitch]]</f>
        <v>0</v>
      </c>
      <c r="P21">
        <f>SQRT(Tabelle14[[#This Row],[X]]^2 + Tabelle14[[#This Row],[Y]]^2 +Tabelle14[[#This Row],[Z]]^2)</f>
        <v>0</v>
      </c>
      <c r="Q21">
        <v>147</v>
      </c>
      <c r="R21">
        <v>98.2</v>
      </c>
      <c r="S21">
        <v>-41.8</v>
      </c>
      <c r="T21">
        <v>-90</v>
      </c>
      <c r="U21">
        <v>0</v>
      </c>
      <c r="V21">
        <v>0</v>
      </c>
    </row>
    <row r="22" spans="1:22">
      <c r="A22">
        <v>421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e">
        <f>IF(AND(Tabelle14[[#This Row],[AreaPx]]&gt;0,NOT(Tabelle14[[#This Row],[AreaPx]]="inf")),Tabelle14[[#This Row],[AreaPx]], NA())</f>
        <v>#N/A</v>
      </c>
      <c r="J22">
        <v>0</v>
      </c>
      <c r="K22">
        <v>0</v>
      </c>
      <c r="L22">
        <v>0</v>
      </c>
      <c r="M22">
        <v>0</v>
      </c>
      <c r="N22">
        <v>0</v>
      </c>
      <c r="O22">
        <f>Tabelle14[[#This Row],[Roll]]-+Tabelle14[[#This Row],[Pitch]]</f>
        <v>0</v>
      </c>
      <c r="P22">
        <f>SQRT(Tabelle14[[#This Row],[X]]^2 + Tabelle14[[#This Row],[Y]]^2 +Tabelle14[[#This Row],[Z]]^2)</f>
        <v>0</v>
      </c>
      <c r="Q22">
        <v>147</v>
      </c>
      <c r="R22">
        <v>98.2</v>
      </c>
      <c r="S22">
        <v>-41.8</v>
      </c>
      <c r="T22">
        <v>-90</v>
      </c>
      <c r="U22">
        <v>0</v>
      </c>
      <c r="V22">
        <v>0</v>
      </c>
    </row>
    <row r="23" spans="1:22">
      <c r="A23">
        <v>446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e">
        <f>IF(AND(Tabelle14[[#This Row],[AreaPx]]&gt;0,NOT(Tabelle14[[#This Row],[AreaPx]]="inf")),Tabelle14[[#This Row],[AreaPx]], NA())</f>
        <v>#N/A</v>
      </c>
      <c r="J23">
        <v>0</v>
      </c>
      <c r="K23">
        <v>0</v>
      </c>
      <c r="L23">
        <v>0</v>
      </c>
      <c r="M23">
        <v>0</v>
      </c>
      <c r="N23">
        <v>0</v>
      </c>
      <c r="O23">
        <f>Tabelle14[[#This Row],[Roll]]-+Tabelle14[[#This Row],[Pitch]]</f>
        <v>0</v>
      </c>
      <c r="P23">
        <f>SQRT(Tabelle14[[#This Row],[X]]^2 + Tabelle14[[#This Row],[Y]]^2 +Tabelle14[[#This Row],[Z]]^2)</f>
        <v>0</v>
      </c>
      <c r="Q23">
        <v>147</v>
      </c>
      <c r="R23">
        <v>98.2</v>
      </c>
      <c r="S23">
        <v>-41.8</v>
      </c>
      <c r="T23">
        <v>-90</v>
      </c>
      <c r="U23">
        <v>0</v>
      </c>
      <c r="V23">
        <v>0</v>
      </c>
    </row>
    <row r="24" spans="1:22">
      <c r="A24">
        <v>468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e">
        <f>IF(AND(Tabelle14[[#This Row],[AreaPx]]&gt;0,NOT(Tabelle14[[#This Row],[AreaPx]]="inf")),Tabelle14[[#This Row],[AreaPx]], NA())</f>
        <v>#N/A</v>
      </c>
      <c r="J24">
        <v>0</v>
      </c>
      <c r="K24">
        <v>0</v>
      </c>
      <c r="L24">
        <v>0</v>
      </c>
      <c r="M24">
        <v>0</v>
      </c>
      <c r="N24">
        <v>0</v>
      </c>
      <c r="O24">
        <f>Tabelle14[[#This Row],[Roll]]-+Tabelle14[[#This Row],[Pitch]]</f>
        <v>0</v>
      </c>
      <c r="P24">
        <f>SQRT(Tabelle14[[#This Row],[X]]^2 + Tabelle14[[#This Row],[Y]]^2 +Tabelle14[[#This Row],[Z]]^2)</f>
        <v>0</v>
      </c>
      <c r="Q24">
        <v>147</v>
      </c>
      <c r="R24">
        <v>98.2</v>
      </c>
      <c r="S24">
        <v>-41.8</v>
      </c>
      <c r="T24">
        <v>-90</v>
      </c>
      <c r="U24">
        <v>0</v>
      </c>
      <c r="V24">
        <v>0</v>
      </c>
    </row>
    <row r="25" spans="1:22">
      <c r="A25">
        <v>479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e">
        <f>IF(AND(Tabelle14[[#This Row],[AreaPx]]&gt;0,NOT(Tabelle14[[#This Row],[AreaPx]]="inf")),Tabelle14[[#This Row],[AreaPx]], NA())</f>
        <v>#N/A</v>
      </c>
      <c r="J25">
        <v>0</v>
      </c>
      <c r="K25">
        <v>0</v>
      </c>
      <c r="L25">
        <v>0</v>
      </c>
      <c r="M25">
        <v>0</v>
      </c>
      <c r="N25">
        <v>0</v>
      </c>
      <c r="O25">
        <f>Tabelle14[[#This Row],[Roll]]-+Tabelle14[[#This Row],[Pitch]]</f>
        <v>0</v>
      </c>
      <c r="P25">
        <f>SQRT(Tabelle14[[#This Row],[X]]^2 + Tabelle14[[#This Row],[Y]]^2 +Tabelle14[[#This Row],[Z]]^2)</f>
        <v>0</v>
      </c>
      <c r="Q25">
        <v>147</v>
      </c>
      <c r="R25">
        <v>98.2</v>
      </c>
      <c r="S25">
        <v>-41.8</v>
      </c>
      <c r="T25">
        <v>-90</v>
      </c>
      <c r="U25">
        <v>0</v>
      </c>
      <c r="V25">
        <v>0</v>
      </c>
    </row>
    <row r="26" spans="1:22">
      <c r="A26">
        <v>501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e">
        <f>IF(AND(Tabelle14[[#This Row],[AreaPx]]&gt;0,NOT(Tabelle14[[#This Row],[AreaPx]]="inf")),Tabelle14[[#This Row],[AreaPx]], NA())</f>
        <v>#N/A</v>
      </c>
      <c r="J26">
        <v>0</v>
      </c>
      <c r="K26">
        <v>0</v>
      </c>
      <c r="L26">
        <v>0</v>
      </c>
      <c r="M26">
        <v>0</v>
      </c>
      <c r="N26">
        <v>0</v>
      </c>
      <c r="O26">
        <f>Tabelle14[[#This Row],[Roll]]-+Tabelle14[[#This Row],[Pitch]]</f>
        <v>0</v>
      </c>
      <c r="P26">
        <f>SQRT(Tabelle14[[#This Row],[X]]^2 + Tabelle14[[#This Row],[Y]]^2 +Tabelle14[[#This Row],[Z]]^2)</f>
        <v>0</v>
      </c>
      <c r="Q26">
        <v>147</v>
      </c>
      <c r="R26">
        <v>98.2</v>
      </c>
      <c r="S26">
        <v>-41.8</v>
      </c>
      <c r="T26">
        <v>-90</v>
      </c>
      <c r="U26">
        <v>0</v>
      </c>
      <c r="V26">
        <v>0</v>
      </c>
    </row>
    <row r="27" spans="1:22">
      <c r="A27">
        <v>509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e">
        <f>IF(AND(Tabelle14[[#This Row],[AreaPx]]&gt;0,NOT(Tabelle14[[#This Row],[AreaPx]]="inf")),Tabelle14[[#This Row],[AreaPx]], NA())</f>
        <v>#N/A</v>
      </c>
      <c r="J27">
        <v>0</v>
      </c>
      <c r="K27">
        <v>0</v>
      </c>
      <c r="L27">
        <v>0</v>
      </c>
      <c r="M27">
        <v>0</v>
      </c>
      <c r="N27">
        <v>0</v>
      </c>
      <c r="O27">
        <f>Tabelle14[[#This Row],[Roll]]-+Tabelle14[[#This Row],[Pitch]]</f>
        <v>0</v>
      </c>
      <c r="P27">
        <f>SQRT(Tabelle14[[#This Row],[X]]^2 + Tabelle14[[#This Row],[Y]]^2 +Tabelle14[[#This Row],[Z]]^2)</f>
        <v>0</v>
      </c>
      <c r="Q27">
        <v>147</v>
      </c>
      <c r="R27">
        <v>98.2</v>
      </c>
      <c r="S27">
        <v>-41.8</v>
      </c>
      <c r="T27">
        <v>-90</v>
      </c>
      <c r="U27">
        <v>0</v>
      </c>
      <c r="V27">
        <v>0</v>
      </c>
    </row>
    <row r="28" spans="1:22">
      <c r="A28">
        <v>529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 t="e">
        <f>IF(AND(Tabelle14[[#This Row],[AreaPx]]&gt;0,NOT(Tabelle14[[#This Row],[AreaPx]]="inf")),Tabelle14[[#This Row],[AreaPx]], NA())</f>
        <v>#N/A</v>
      </c>
      <c r="J28">
        <v>0</v>
      </c>
      <c r="K28">
        <v>0</v>
      </c>
      <c r="L28">
        <v>0</v>
      </c>
      <c r="M28">
        <v>0</v>
      </c>
      <c r="N28">
        <v>0</v>
      </c>
      <c r="O28">
        <f>Tabelle14[[#This Row],[Roll]]-+Tabelle14[[#This Row],[Pitch]]</f>
        <v>0</v>
      </c>
      <c r="P28">
        <f>SQRT(Tabelle14[[#This Row],[X]]^2 + Tabelle14[[#This Row],[Y]]^2 +Tabelle14[[#This Row],[Z]]^2)</f>
        <v>0</v>
      </c>
      <c r="Q28">
        <v>147</v>
      </c>
      <c r="R28">
        <v>98.2</v>
      </c>
      <c r="S28">
        <v>-41.8</v>
      </c>
      <c r="T28">
        <v>-90</v>
      </c>
      <c r="U28">
        <v>0</v>
      </c>
      <c r="V28">
        <v>0</v>
      </c>
    </row>
    <row r="29" spans="1:22">
      <c r="A29">
        <v>542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 t="e">
        <f>IF(AND(Tabelle14[[#This Row],[AreaPx]]&gt;0,NOT(Tabelle14[[#This Row],[AreaPx]]="inf")),Tabelle14[[#This Row],[AreaPx]], NA())</f>
        <v>#N/A</v>
      </c>
      <c r="J29">
        <v>0</v>
      </c>
      <c r="K29">
        <v>0</v>
      </c>
      <c r="L29">
        <v>0</v>
      </c>
      <c r="M29">
        <v>0</v>
      </c>
      <c r="N29">
        <v>0</v>
      </c>
      <c r="O29">
        <f>Tabelle14[[#This Row],[Roll]]-+Tabelle14[[#This Row],[Pitch]]</f>
        <v>0</v>
      </c>
      <c r="P29">
        <f>SQRT(Tabelle14[[#This Row],[X]]^2 + Tabelle14[[#This Row],[Y]]^2 +Tabelle14[[#This Row],[Z]]^2)</f>
        <v>0</v>
      </c>
      <c r="Q29">
        <v>147</v>
      </c>
      <c r="R29">
        <v>98.2</v>
      </c>
      <c r="S29">
        <v>-41.8</v>
      </c>
      <c r="T29">
        <v>-90</v>
      </c>
      <c r="U29">
        <v>0</v>
      </c>
      <c r="V29">
        <v>0</v>
      </c>
    </row>
    <row r="30" spans="1:22">
      <c r="A30">
        <v>567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e">
        <f>IF(AND(Tabelle14[[#This Row],[AreaPx]]&gt;0,NOT(Tabelle14[[#This Row],[AreaPx]]="inf")),Tabelle14[[#This Row],[AreaPx]], NA())</f>
        <v>#N/A</v>
      </c>
      <c r="J30">
        <v>0</v>
      </c>
      <c r="K30">
        <v>0</v>
      </c>
      <c r="L30">
        <v>0</v>
      </c>
      <c r="M30">
        <v>0</v>
      </c>
      <c r="N30">
        <v>0</v>
      </c>
      <c r="O30">
        <f>Tabelle14[[#This Row],[Roll]]-+Tabelle14[[#This Row],[Pitch]]</f>
        <v>0</v>
      </c>
      <c r="P30">
        <f>SQRT(Tabelle14[[#This Row],[X]]^2 + Tabelle14[[#This Row],[Y]]^2 +Tabelle14[[#This Row],[Z]]^2)</f>
        <v>0</v>
      </c>
      <c r="Q30">
        <v>147</v>
      </c>
      <c r="R30">
        <v>98.2</v>
      </c>
      <c r="S30">
        <v>-41.8</v>
      </c>
      <c r="T30">
        <v>-90</v>
      </c>
      <c r="U30">
        <v>0</v>
      </c>
      <c r="V30">
        <v>0</v>
      </c>
    </row>
    <row r="31" spans="1:22">
      <c r="A31">
        <v>576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 t="e">
        <f>IF(AND(Tabelle14[[#This Row],[AreaPx]]&gt;0,NOT(Tabelle14[[#This Row],[AreaPx]]="inf")),Tabelle14[[#This Row],[AreaPx]], NA())</f>
        <v>#N/A</v>
      </c>
      <c r="J31">
        <v>0</v>
      </c>
      <c r="K31">
        <v>0</v>
      </c>
      <c r="L31">
        <v>0</v>
      </c>
      <c r="M31">
        <v>0</v>
      </c>
      <c r="N31">
        <v>0</v>
      </c>
      <c r="O31">
        <f>Tabelle14[[#This Row],[Roll]]-+Tabelle14[[#This Row],[Pitch]]</f>
        <v>0</v>
      </c>
      <c r="P31">
        <f>SQRT(Tabelle14[[#This Row],[X]]^2 + Tabelle14[[#This Row],[Y]]^2 +Tabelle14[[#This Row],[Z]]^2)</f>
        <v>0</v>
      </c>
      <c r="Q31">
        <v>147</v>
      </c>
      <c r="R31">
        <v>98.2</v>
      </c>
      <c r="S31">
        <v>-41.8</v>
      </c>
      <c r="T31">
        <v>-90</v>
      </c>
      <c r="U31">
        <v>0</v>
      </c>
      <c r="V31">
        <v>0</v>
      </c>
    </row>
    <row r="32" spans="1:22">
      <c r="A32">
        <v>597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 t="e">
        <f>IF(AND(Tabelle14[[#This Row],[AreaPx]]&gt;0,NOT(Tabelle14[[#This Row],[AreaPx]]="inf")),Tabelle14[[#This Row],[AreaPx]], NA())</f>
        <v>#N/A</v>
      </c>
      <c r="J32">
        <v>0</v>
      </c>
      <c r="K32">
        <v>0</v>
      </c>
      <c r="L32">
        <v>0</v>
      </c>
      <c r="M32">
        <v>0</v>
      </c>
      <c r="N32">
        <v>0</v>
      </c>
      <c r="O32">
        <f>Tabelle14[[#This Row],[Roll]]-+Tabelle14[[#This Row],[Pitch]]</f>
        <v>0</v>
      </c>
      <c r="P32">
        <f>SQRT(Tabelle14[[#This Row],[X]]^2 + Tabelle14[[#This Row],[Y]]^2 +Tabelle14[[#This Row],[Z]]^2)</f>
        <v>0</v>
      </c>
      <c r="Q32">
        <v>147</v>
      </c>
      <c r="R32">
        <v>98.2</v>
      </c>
      <c r="S32">
        <v>-41.8</v>
      </c>
      <c r="T32">
        <v>-90</v>
      </c>
      <c r="U32">
        <v>0</v>
      </c>
      <c r="V32">
        <v>0</v>
      </c>
    </row>
    <row r="33" spans="1:22">
      <c r="A33">
        <v>611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t="e">
        <f>IF(AND(Tabelle14[[#This Row],[AreaPx]]&gt;0,NOT(Tabelle14[[#This Row],[AreaPx]]="inf")),Tabelle14[[#This Row],[AreaPx]], NA())</f>
        <v>#N/A</v>
      </c>
      <c r="J33">
        <v>0</v>
      </c>
      <c r="K33">
        <v>0</v>
      </c>
      <c r="L33">
        <v>0</v>
      </c>
      <c r="M33">
        <v>0</v>
      </c>
      <c r="N33">
        <v>0</v>
      </c>
      <c r="O33">
        <f>Tabelle14[[#This Row],[Roll]]-+Tabelle14[[#This Row],[Pitch]]</f>
        <v>0</v>
      </c>
      <c r="P33">
        <f>SQRT(Tabelle14[[#This Row],[X]]^2 + Tabelle14[[#This Row],[Y]]^2 +Tabelle14[[#This Row],[Z]]^2)</f>
        <v>0</v>
      </c>
      <c r="Q33">
        <v>147</v>
      </c>
      <c r="R33">
        <v>98.2</v>
      </c>
      <c r="S33">
        <v>-41.8</v>
      </c>
      <c r="T33">
        <v>-90</v>
      </c>
      <c r="U33">
        <v>0</v>
      </c>
      <c r="V33">
        <v>0</v>
      </c>
    </row>
    <row r="34" spans="1:22">
      <c r="A34">
        <v>634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t="e">
        <f>IF(AND(Tabelle14[[#This Row],[AreaPx]]&gt;0,NOT(Tabelle14[[#This Row],[AreaPx]]="inf")),Tabelle14[[#This Row],[AreaPx]], NA())</f>
        <v>#N/A</v>
      </c>
      <c r="J34">
        <v>0</v>
      </c>
      <c r="K34">
        <v>0</v>
      </c>
      <c r="L34">
        <v>0</v>
      </c>
      <c r="M34">
        <v>0</v>
      </c>
      <c r="N34">
        <v>0</v>
      </c>
      <c r="O34">
        <f>Tabelle14[[#This Row],[Roll]]-+Tabelle14[[#This Row],[Pitch]]</f>
        <v>0</v>
      </c>
      <c r="P34">
        <f>SQRT(Tabelle14[[#This Row],[X]]^2 + Tabelle14[[#This Row],[Y]]^2 +Tabelle14[[#This Row],[Z]]^2)</f>
        <v>0</v>
      </c>
      <c r="Q34">
        <v>147</v>
      </c>
      <c r="R34">
        <v>98.2</v>
      </c>
      <c r="S34">
        <v>-41.8</v>
      </c>
      <c r="T34">
        <v>-90</v>
      </c>
      <c r="U34">
        <v>0</v>
      </c>
      <c r="V34">
        <v>0</v>
      </c>
    </row>
    <row r="35" spans="1:22">
      <c r="A35">
        <v>647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t="e">
        <f>IF(AND(Tabelle14[[#This Row],[AreaPx]]&gt;0,NOT(Tabelle14[[#This Row],[AreaPx]]="inf")),Tabelle14[[#This Row],[AreaPx]], NA())</f>
        <v>#N/A</v>
      </c>
      <c r="J35">
        <v>0</v>
      </c>
      <c r="K35">
        <v>0</v>
      </c>
      <c r="L35">
        <v>0</v>
      </c>
      <c r="M35">
        <v>0</v>
      </c>
      <c r="N35">
        <v>0</v>
      </c>
      <c r="O35">
        <f>Tabelle14[[#This Row],[Roll]]-+Tabelle14[[#This Row],[Pitch]]</f>
        <v>0</v>
      </c>
      <c r="P35">
        <f>SQRT(Tabelle14[[#This Row],[X]]^2 + Tabelle14[[#This Row],[Y]]^2 +Tabelle14[[#This Row],[Z]]^2)</f>
        <v>0</v>
      </c>
      <c r="Q35">
        <v>147</v>
      </c>
      <c r="R35">
        <v>98.2</v>
      </c>
      <c r="S35">
        <v>-41.8</v>
      </c>
      <c r="T35">
        <v>-90</v>
      </c>
      <c r="U35">
        <v>0</v>
      </c>
      <c r="V35">
        <v>0</v>
      </c>
    </row>
    <row r="36" spans="1:22">
      <c r="A36">
        <v>670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 t="e">
        <f>IF(AND(Tabelle14[[#This Row],[AreaPx]]&gt;0,NOT(Tabelle14[[#This Row],[AreaPx]]="inf")),Tabelle14[[#This Row],[AreaPx]], NA())</f>
        <v>#N/A</v>
      </c>
      <c r="J36">
        <v>0</v>
      </c>
      <c r="K36">
        <v>0</v>
      </c>
      <c r="L36">
        <v>0</v>
      </c>
      <c r="M36">
        <v>0</v>
      </c>
      <c r="N36">
        <v>0</v>
      </c>
      <c r="O36">
        <f>Tabelle14[[#This Row],[Roll]]-+Tabelle14[[#This Row],[Pitch]]</f>
        <v>0</v>
      </c>
      <c r="P36">
        <f>SQRT(Tabelle14[[#This Row],[X]]^2 + Tabelle14[[#This Row],[Y]]^2 +Tabelle14[[#This Row],[Z]]^2)</f>
        <v>0</v>
      </c>
      <c r="Q36">
        <v>147</v>
      </c>
      <c r="R36">
        <v>98.2</v>
      </c>
      <c r="S36">
        <v>-41.8</v>
      </c>
      <c r="T36">
        <v>-90</v>
      </c>
      <c r="U36">
        <v>0</v>
      </c>
      <c r="V36">
        <v>0</v>
      </c>
    </row>
    <row r="37" spans="1:22">
      <c r="A37">
        <v>680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 t="e">
        <f>IF(AND(Tabelle14[[#This Row],[AreaPx]]&gt;0,NOT(Tabelle14[[#This Row],[AreaPx]]="inf")),Tabelle14[[#This Row],[AreaPx]], NA())</f>
        <v>#N/A</v>
      </c>
      <c r="J37">
        <v>0</v>
      </c>
      <c r="K37">
        <v>0</v>
      </c>
      <c r="L37">
        <v>0</v>
      </c>
      <c r="M37">
        <v>0</v>
      </c>
      <c r="N37">
        <v>0</v>
      </c>
      <c r="O37">
        <f>Tabelle14[[#This Row],[Roll]]-+Tabelle14[[#This Row],[Pitch]]</f>
        <v>0</v>
      </c>
      <c r="P37">
        <f>SQRT(Tabelle14[[#This Row],[X]]^2 + Tabelle14[[#This Row],[Y]]^2 +Tabelle14[[#This Row],[Z]]^2)</f>
        <v>0</v>
      </c>
      <c r="Q37">
        <v>147</v>
      </c>
      <c r="R37">
        <v>98.2</v>
      </c>
      <c r="S37">
        <v>-41.8</v>
      </c>
      <c r="T37">
        <v>-90</v>
      </c>
      <c r="U37">
        <v>0</v>
      </c>
      <c r="V37">
        <v>0</v>
      </c>
    </row>
    <row r="38" spans="1:22">
      <c r="A38">
        <v>699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e">
        <f>IF(AND(Tabelle14[[#This Row],[AreaPx]]&gt;0,NOT(Tabelle14[[#This Row],[AreaPx]]="inf")),Tabelle14[[#This Row],[AreaPx]], NA())</f>
        <v>#N/A</v>
      </c>
      <c r="J38">
        <v>0</v>
      </c>
      <c r="K38">
        <v>0</v>
      </c>
      <c r="L38">
        <v>0</v>
      </c>
      <c r="M38">
        <v>0</v>
      </c>
      <c r="N38">
        <v>0</v>
      </c>
      <c r="O38">
        <f>Tabelle14[[#This Row],[Roll]]-+Tabelle14[[#This Row],[Pitch]]</f>
        <v>0</v>
      </c>
      <c r="P38">
        <f>SQRT(Tabelle14[[#This Row],[X]]^2 + Tabelle14[[#This Row],[Y]]^2 +Tabelle14[[#This Row],[Z]]^2)</f>
        <v>0</v>
      </c>
      <c r="Q38">
        <v>147</v>
      </c>
      <c r="R38">
        <v>98.2</v>
      </c>
      <c r="S38">
        <v>-41.8</v>
      </c>
      <c r="T38">
        <v>-90</v>
      </c>
      <c r="U38">
        <v>0</v>
      </c>
      <c r="V38">
        <v>0</v>
      </c>
    </row>
    <row r="39" spans="1:22">
      <c r="A39">
        <v>707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 t="e">
        <f>IF(AND(Tabelle14[[#This Row],[AreaPx]]&gt;0,NOT(Tabelle14[[#This Row],[AreaPx]]="inf")),Tabelle14[[#This Row],[AreaPx]], NA())</f>
        <v>#N/A</v>
      </c>
      <c r="J39">
        <v>0</v>
      </c>
      <c r="K39">
        <v>0</v>
      </c>
      <c r="L39">
        <v>0</v>
      </c>
      <c r="M39">
        <v>0</v>
      </c>
      <c r="N39">
        <v>0</v>
      </c>
      <c r="O39">
        <f>Tabelle14[[#This Row],[Roll]]-+Tabelle14[[#This Row],[Pitch]]</f>
        <v>0</v>
      </c>
      <c r="P39">
        <f>SQRT(Tabelle14[[#This Row],[X]]^2 + Tabelle14[[#This Row],[Y]]^2 +Tabelle14[[#This Row],[Z]]^2)</f>
        <v>0</v>
      </c>
      <c r="Q39">
        <v>147</v>
      </c>
      <c r="R39">
        <v>98.2</v>
      </c>
      <c r="S39">
        <v>-41.8</v>
      </c>
      <c r="T39">
        <v>-90</v>
      </c>
      <c r="U39">
        <v>0</v>
      </c>
      <c r="V39">
        <v>0</v>
      </c>
    </row>
    <row r="40" spans="1:22">
      <c r="A40">
        <v>722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e">
        <f>IF(AND(Tabelle14[[#This Row],[AreaPx]]&gt;0,NOT(Tabelle14[[#This Row],[AreaPx]]="inf")),Tabelle14[[#This Row],[AreaPx]], NA())</f>
        <v>#N/A</v>
      </c>
      <c r="J40">
        <v>0</v>
      </c>
      <c r="K40">
        <v>0</v>
      </c>
      <c r="L40">
        <v>0</v>
      </c>
      <c r="M40">
        <v>0</v>
      </c>
      <c r="N40">
        <v>0</v>
      </c>
      <c r="O40">
        <f>Tabelle14[[#This Row],[Roll]]-+Tabelle14[[#This Row],[Pitch]]</f>
        <v>0</v>
      </c>
      <c r="P40">
        <f>SQRT(Tabelle14[[#This Row],[X]]^2 + Tabelle14[[#This Row],[Y]]^2 +Tabelle14[[#This Row],[Z]]^2)</f>
        <v>0</v>
      </c>
      <c r="Q40">
        <v>147</v>
      </c>
      <c r="R40">
        <v>98.2</v>
      </c>
      <c r="S40">
        <v>-41.8</v>
      </c>
      <c r="T40">
        <v>-90</v>
      </c>
      <c r="U40">
        <v>0</v>
      </c>
      <c r="V40">
        <v>0</v>
      </c>
    </row>
    <row r="41" spans="1:22">
      <c r="A41">
        <v>729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e">
        <f>IF(AND(Tabelle14[[#This Row],[AreaPx]]&gt;0,NOT(Tabelle14[[#This Row],[AreaPx]]="inf")),Tabelle14[[#This Row],[AreaPx]], NA())</f>
        <v>#N/A</v>
      </c>
      <c r="J41">
        <v>0</v>
      </c>
      <c r="K41">
        <v>0</v>
      </c>
      <c r="L41">
        <v>0</v>
      </c>
      <c r="M41">
        <v>0</v>
      </c>
      <c r="N41">
        <v>0</v>
      </c>
      <c r="O41">
        <f>Tabelle14[[#This Row],[Roll]]-+Tabelle14[[#This Row],[Pitch]]</f>
        <v>0</v>
      </c>
      <c r="P41">
        <f>SQRT(Tabelle14[[#This Row],[X]]^2 + Tabelle14[[#This Row],[Y]]^2 +Tabelle14[[#This Row],[Z]]^2)</f>
        <v>0</v>
      </c>
      <c r="Q41">
        <v>147</v>
      </c>
      <c r="R41">
        <v>98.2</v>
      </c>
      <c r="S41">
        <v>-41.8</v>
      </c>
      <c r="T41">
        <v>-90</v>
      </c>
      <c r="U41">
        <v>0</v>
      </c>
      <c r="V41">
        <v>0</v>
      </c>
    </row>
    <row r="42" spans="1:22">
      <c r="A42">
        <v>736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 t="e">
        <f>IF(AND(Tabelle14[[#This Row],[AreaPx]]&gt;0,NOT(Tabelle14[[#This Row],[AreaPx]]="inf")),Tabelle14[[#This Row],[AreaPx]], NA())</f>
        <v>#N/A</v>
      </c>
      <c r="J42">
        <v>0</v>
      </c>
      <c r="K42">
        <v>0</v>
      </c>
      <c r="L42">
        <v>0</v>
      </c>
      <c r="M42">
        <v>0</v>
      </c>
      <c r="N42">
        <v>0</v>
      </c>
      <c r="O42">
        <f>Tabelle14[[#This Row],[Roll]]-+Tabelle14[[#This Row],[Pitch]]</f>
        <v>0</v>
      </c>
      <c r="P42">
        <f>SQRT(Tabelle14[[#This Row],[X]]^2 + Tabelle14[[#This Row],[Y]]^2 +Tabelle14[[#This Row],[Z]]^2)</f>
        <v>0</v>
      </c>
      <c r="Q42">
        <v>147</v>
      </c>
      <c r="R42">
        <v>98.2</v>
      </c>
      <c r="S42">
        <v>-41.8</v>
      </c>
      <c r="T42">
        <v>-90</v>
      </c>
      <c r="U42">
        <v>0</v>
      </c>
      <c r="V42">
        <v>0</v>
      </c>
    </row>
    <row r="43" spans="1:22">
      <c r="A43">
        <v>742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 t="e">
        <f>IF(AND(Tabelle14[[#This Row],[AreaPx]]&gt;0,NOT(Tabelle14[[#This Row],[AreaPx]]="inf")),Tabelle14[[#This Row],[AreaPx]], NA())</f>
        <v>#N/A</v>
      </c>
      <c r="J43">
        <v>0</v>
      </c>
      <c r="K43">
        <v>0</v>
      </c>
      <c r="L43">
        <v>0</v>
      </c>
      <c r="M43">
        <v>0</v>
      </c>
      <c r="N43">
        <v>0</v>
      </c>
      <c r="O43">
        <f>Tabelle14[[#This Row],[Roll]]-+Tabelle14[[#This Row],[Pitch]]</f>
        <v>0</v>
      </c>
      <c r="P43">
        <f>SQRT(Tabelle14[[#This Row],[X]]^2 + Tabelle14[[#This Row],[Y]]^2 +Tabelle14[[#This Row],[Z]]^2)</f>
        <v>0</v>
      </c>
      <c r="Q43">
        <v>147</v>
      </c>
      <c r="R43">
        <v>98.2</v>
      </c>
      <c r="S43">
        <v>-41.8</v>
      </c>
      <c r="T43">
        <v>-90</v>
      </c>
      <c r="U43">
        <v>0</v>
      </c>
      <c r="V43">
        <v>0</v>
      </c>
    </row>
    <row r="44" spans="1:22">
      <c r="A44">
        <v>770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 t="e">
        <f>IF(AND(Tabelle14[[#This Row],[AreaPx]]&gt;0,NOT(Tabelle14[[#This Row],[AreaPx]]="inf")),Tabelle14[[#This Row],[AreaPx]], NA())</f>
        <v>#N/A</v>
      </c>
      <c r="J44">
        <v>0</v>
      </c>
      <c r="K44">
        <v>0</v>
      </c>
      <c r="L44">
        <v>0</v>
      </c>
      <c r="M44">
        <v>0</v>
      </c>
      <c r="N44">
        <v>0</v>
      </c>
      <c r="O44">
        <f>Tabelle14[[#This Row],[Roll]]-+Tabelle14[[#This Row],[Pitch]]</f>
        <v>0</v>
      </c>
      <c r="P44">
        <f>SQRT(Tabelle14[[#This Row],[X]]^2 + Tabelle14[[#This Row],[Y]]^2 +Tabelle14[[#This Row],[Z]]^2)</f>
        <v>0</v>
      </c>
      <c r="Q44">
        <v>147</v>
      </c>
      <c r="R44">
        <v>98.2</v>
      </c>
      <c r="S44">
        <v>-41.8</v>
      </c>
      <c r="T44">
        <v>-90</v>
      </c>
      <c r="U44">
        <v>0</v>
      </c>
      <c r="V44">
        <v>0</v>
      </c>
    </row>
    <row r="45" spans="1:22">
      <c r="A45">
        <v>786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 t="e">
        <f>IF(AND(Tabelle14[[#This Row],[AreaPx]]&gt;0,NOT(Tabelle14[[#This Row],[AreaPx]]="inf")),Tabelle14[[#This Row],[AreaPx]], NA())</f>
        <v>#N/A</v>
      </c>
      <c r="J45">
        <v>0</v>
      </c>
      <c r="K45">
        <v>0</v>
      </c>
      <c r="L45">
        <v>0</v>
      </c>
      <c r="M45">
        <v>0</v>
      </c>
      <c r="N45">
        <v>0</v>
      </c>
      <c r="O45">
        <f>Tabelle14[[#This Row],[Roll]]-+Tabelle14[[#This Row],[Pitch]]</f>
        <v>0</v>
      </c>
      <c r="P45">
        <f>SQRT(Tabelle14[[#This Row],[X]]^2 + Tabelle14[[#This Row],[Y]]^2 +Tabelle14[[#This Row],[Z]]^2)</f>
        <v>0</v>
      </c>
      <c r="Q45">
        <v>147</v>
      </c>
      <c r="R45">
        <v>98.2</v>
      </c>
      <c r="S45">
        <v>-41.8</v>
      </c>
      <c r="T45">
        <v>-90</v>
      </c>
      <c r="U45">
        <v>0</v>
      </c>
      <c r="V45">
        <v>0</v>
      </c>
    </row>
    <row r="46" spans="1:22">
      <c r="A46">
        <v>809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 t="e">
        <f>IF(AND(Tabelle14[[#This Row],[AreaPx]]&gt;0,NOT(Tabelle14[[#This Row],[AreaPx]]="inf")),Tabelle14[[#This Row],[AreaPx]], NA())</f>
        <v>#N/A</v>
      </c>
      <c r="J46">
        <v>0</v>
      </c>
      <c r="K46">
        <v>0</v>
      </c>
      <c r="L46">
        <v>0</v>
      </c>
      <c r="M46">
        <v>0</v>
      </c>
      <c r="N46">
        <v>0</v>
      </c>
      <c r="O46">
        <f>Tabelle14[[#This Row],[Roll]]-+Tabelle14[[#This Row],[Pitch]]</f>
        <v>0</v>
      </c>
      <c r="P46">
        <f>SQRT(Tabelle14[[#This Row],[X]]^2 + Tabelle14[[#This Row],[Y]]^2 +Tabelle14[[#This Row],[Z]]^2)</f>
        <v>0</v>
      </c>
      <c r="Q46">
        <v>147</v>
      </c>
      <c r="R46">
        <v>98.2</v>
      </c>
      <c r="S46">
        <v>-41.8</v>
      </c>
      <c r="T46">
        <v>-90</v>
      </c>
      <c r="U46">
        <v>0</v>
      </c>
      <c r="V46">
        <v>0</v>
      </c>
    </row>
    <row r="47" spans="1:22">
      <c r="A47">
        <v>836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 t="e">
        <f>IF(AND(Tabelle14[[#This Row],[AreaPx]]&gt;0,NOT(Tabelle14[[#This Row],[AreaPx]]="inf")),Tabelle14[[#This Row],[AreaPx]], NA())</f>
        <v>#N/A</v>
      </c>
      <c r="J47">
        <v>0</v>
      </c>
      <c r="K47">
        <v>0</v>
      </c>
      <c r="L47">
        <v>0</v>
      </c>
      <c r="M47">
        <v>0</v>
      </c>
      <c r="N47">
        <v>0</v>
      </c>
      <c r="O47">
        <f>Tabelle14[[#This Row],[Roll]]-+Tabelle14[[#This Row],[Pitch]]</f>
        <v>0</v>
      </c>
      <c r="P47">
        <f>SQRT(Tabelle14[[#This Row],[X]]^2 + Tabelle14[[#This Row],[Y]]^2 +Tabelle14[[#This Row],[Z]]^2)</f>
        <v>0</v>
      </c>
      <c r="Q47">
        <v>147</v>
      </c>
      <c r="R47">
        <v>98.2</v>
      </c>
      <c r="S47">
        <v>-41.8</v>
      </c>
      <c r="T47">
        <v>-90</v>
      </c>
      <c r="U47">
        <v>0</v>
      </c>
      <c r="V47">
        <v>0</v>
      </c>
    </row>
    <row r="48" spans="1:22">
      <c r="A48">
        <v>848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 t="e">
        <f>IF(AND(Tabelle14[[#This Row],[AreaPx]]&gt;0,NOT(Tabelle14[[#This Row],[AreaPx]]="inf")),Tabelle14[[#This Row],[AreaPx]], NA())</f>
        <v>#N/A</v>
      </c>
      <c r="J48">
        <v>0</v>
      </c>
      <c r="K48">
        <v>0</v>
      </c>
      <c r="L48">
        <v>0</v>
      </c>
      <c r="M48">
        <v>0</v>
      </c>
      <c r="N48">
        <v>0</v>
      </c>
      <c r="O48">
        <f>Tabelle14[[#This Row],[Roll]]-+Tabelle14[[#This Row],[Pitch]]</f>
        <v>0</v>
      </c>
      <c r="P48">
        <f>SQRT(Tabelle14[[#This Row],[X]]^2 + Tabelle14[[#This Row],[Y]]^2 +Tabelle14[[#This Row],[Z]]^2)</f>
        <v>0</v>
      </c>
      <c r="Q48">
        <v>147</v>
      </c>
      <c r="R48">
        <v>98.2</v>
      </c>
      <c r="S48">
        <v>-41.8</v>
      </c>
      <c r="T48">
        <v>-90</v>
      </c>
      <c r="U48">
        <v>0</v>
      </c>
      <c r="V48">
        <v>0</v>
      </c>
    </row>
    <row r="49" spans="1:22">
      <c r="A49">
        <v>868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 t="e">
        <f>IF(AND(Tabelle14[[#This Row],[AreaPx]]&gt;0,NOT(Tabelle14[[#This Row],[AreaPx]]="inf")),Tabelle14[[#This Row],[AreaPx]], NA())</f>
        <v>#N/A</v>
      </c>
      <c r="J49">
        <v>0</v>
      </c>
      <c r="K49">
        <v>0</v>
      </c>
      <c r="L49">
        <v>0</v>
      </c>
      <c r="M49">
        <v>0</v>
      </c>
      <c r="N49">
        <v>0</v>
      </c>
      <c r="O49">
        <f>Tabelle14[[#This Row],[Roll]]-+Tabelle14[[#This Row],[Pitch]]</f>
        <v>0</v>
      </c>
      <c r="P49">
        <f>SQRT(Tabelle14[[#This Row],[X]]^2 + Tabelle14[[#This Row],[Y]]^2 +Tabelle14[[#This Row],[Z]]^2)</f>
        <v>0</v>
      </c>
      <c r="Q49">
        <v>147</v>
      </c>
      <c r="R49">
        <v>98.2</v>
      </c>
      <c r="S49">
        <v>-41.8</v>
      </c>
      <c r="T49">
        <v>-90</v>
      </c>
      <c r="U49">
        <v>0</v>
      </c>
      <c r="V49">
        <v>0</v>
      </c>
    </row>
    <row r="50" spans="1:22">
      <c r="A50">
        <v>885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 t="e">
        <f>IF(AND(Tabelle14[[#This Row],[AreaPx]]&gt;0,NOT(Tabelle14[[#This Row],[AreaPx]]="inf")),Tabelle14[[#This Row],[AreaPx]], NA())</f>
        <v>#N/A</v>
      </c>
      <c r="J50">
        <v>0</v>
      </c>
      <c r="K50">
        <v>0</v>
      </c>
      <c r="L50">
        <v>0</v>
      </c>
      <c r="M50">
        <v>0</v>
      </c>
      <c r="N50">
        <v>0</v>
      </c>
      <c r="O50">
        <f>Tabelle14[[#This Row],[Roll]]-+Tabelle14[[#This Row],[Pitch]]</f>
        <v>0</v>
      </c>
      <c r="P50">
        <f>SQRT(Tabelle14[[#This Row],[X]]^2 + Tabelle14[[#This Row],[Y]]^2 +Tabelle14[[#This Row],[Z]]^2)</f>
        <v>0</v>
      </c>
      <c r="Q50">
        <v>147</v>
      </c>
      <c r="R50">
        <v>98.2</v>
      </c>
      <c r="S50">
        <v>-41.8</v>
      </c>
      <c r="T50">
        <v>-90</v>
      </c>
      <c r="U50">
        <v>0</v>
      </c>
      <c r="V50">
        <v>0</v>
      </c>
    </row>
    <row r="51" spans="1:22">
      <c r="A51">
        <v>906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e">
        <f>IF(AND(Tabelle14[[#This Row],[AreaPx]]&gt;0,NOT(Tabelle14[[#This Row],[AreaPx]]="inf")),Tabelle14[[#This Row],[AreaPx]], NA())</f>
        <v>#N/A</v>
      </c>
      <c r="J51">
        <v>0</v>
      </c>
      <c r="K51">
        <v>0</v>
      </c>
      <c r="L51">
        <v>0</v>
      </c>
      <c r="M51">
        <v>0</v>
      </c>
      <c r="N51">
        <v>0</v>
      </c>
      <c r="O51">
        <f>Tabelle14[[#This Row],[Roll]]-+Tabelle14[[#This Row],[Pitch]]</f>
        <v>0</v>
      </c>
      <c r="P51">
        <f>SQRT(Tabelle14[[#This Row],[X]]^2 + Tabelle14[[#This Row],[Y]]^2 +Tabelle14[[#This Row],[Z]]^2)</f>
        <v>0</v>
      </c>
      <c r="Q51">
        <v>147</v>
      </c>
      <c r="R51">
        <v>98.2</v>
      </c>
      <c r="S51">
        <v>-41.8</v>
      </c>
      <c r="T51">
        <v>-90</v>
      </c>
      <c r="U51">
        <v>0</v>
      </c>
      <c r="V51">
        <v>0</v>
      </c>
    </row>
    <row r="52" spans="1:22">
      <c r="A52">
        <v>924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 t="e">
        <f>IF(AND(Tabelle14[[#This Row],[AreaPx]]&gt;0,NOT(Tabelle14[[#This Row],[AreaPx]]="inf")),Tabelle14[[#This Row],[AreaPx]], NA())</f>
        <v>#N/A</v>
      </c>
      <c r="J52">
        <v>0</v>
      </c>
      <c r="K52">
        <v>0</v>
      </c>
      <c r="L52">
        <v>0</v>
      </c>
      <c r="M52">
        <v>0</v>
      </c>
      <c r="N52">
        <v>0</v>
      </c>
      <c r="O52">
        <f>Tabelle14[[#This Row],[Roll]]-+Tabelle14[[#This Row],[Pitch]]</f>
        <v>0</v>
      </c>
      <c r="P52">
        <f>SQRT(Tabelle14[[#This Row],[X]]^2 + Tabelle14[[#This Row],[Y]]^2 +Tabelle14[[#This Row],[Z]]^2)</f>
        <v>0</v>
      </c>
      <c r="Q52">
        <v>147</v>
      </c>
      <c r="R52">
        <v>98.2</v>
      </c>
      <c r="S52">
        <v>-41.8</v>
      </c>
      <c r="T52">
        <v>-90</v>
      </c>
      <c r="U52">
        <v>0</v>
      </c>
      <c r="V52">
        <v>0</v>
      </c>
    </row>
    <row r="53" spans="1:22">
      <c r="A53">
        <v>935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 t="e">
        <f>IF(AND(Tabelle14[[#This Row],[AreaPx]]&gt;0,NOT(Tabelle14[[#This Row],[AreaPx]]="inf")),Tabelle14[[#This Row],[AreaPx]], NA())</f>
        <v>#N/A</v>
      </c>
      <c r="J53">
        <v>0</v>
      </c>
      <c r="K53">
        <v>0</v>
      </c>
      <c r="L53">
        <v>0</v>
      </c>
      <c r="M53">
        <v>0</v>
      </c>
      <c r="N53">
        <v>0</v>
      </c>
      <c r="O53">
        <f>Tabelle14[[#This Row],[Roll]]-+Tabelle14[[#This Row],[Pitch]]</f>
        <v>0</v>
      </c>
      <c r="P53">
        <f>SQRT(Tabelle14[[#This Row],[X]]^2 + Tabelle14[[#This Row],[Y]]^2 +Tabelle14[[#This Row],[Z]]^2)</f>
        <v>0</v>
      </c>
      <c r="Q53">
        <v>147</v>
      </c>
      <c r="R53">
        <v>98.2</v>
      </c>
      <c r="S53">
        <v>-41.8</v>
      </c>
      <c r="T53">
        <v>-90</v>
      </c>
      <c r="U53">
        <v>0</v>
      </c>
      <c r="V53">
        <v>0</v>
      </c>
    </row>
    <row r="54" spans="1:22">
      <c r="A54">
        <v>942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 t="e">
        <f>IF(AND(Tabelle14[[#This Row],[AreaPx]]&gt;0,NOT(Tabelle14[[#This Row],[AreaPx]]="inf")),Tabelle14[[#This Row],[AreaPx]], NA())</f>
        <v>#N/A</v>
      </c>
      <c r="J54">
        <v>0</v>
      </c>
      <c r="K54">
        <v>0</v>
      </c>
      <c r="L54">
        <v>0</v>
      </c>
      <c r="M54">
        <v>0</v>
      </c>
      <c r="N54">
        <v>0</v>
      </c>
      <c r="O54">
        <f>Tabelle14[[#This Row],[Roll]]-+Tabelle14[[#This Row],[Pitch]]</f>
        <v>0</v>
      </c>
      <c r="P54">
        <f>SQRT(Tabelle14[[#This Row],[X]]^2 + Tabelle14[[#This Row],[Y]]^2 +Tabelle14[[#This Row],[Z]]^2)</f>
        <v>0</v>
      </c>
      <c r="Q54">
        <v>147</v>
      </c>
      <c r="R54">
        <v>98.2</v>
      </c>
      <c r="S54">
        <v>-41.8</v>
      </c>
      <c r="T54">
        <v>-90</v>
      </c>
      <c r="U54">
        <v>0</v>
      </c>
      <c r="V54">
        <v>0</v>
      </c>
    </row>
    <row r="55" spans="1:22">
      <c r="A55">
        <v>970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e">
        <f>IF(AND(Tabelle14[[#This Row],[AreaPx]]&gt;0,NOT(Tabelle14[[#This Row],[AreaPx]]="inf")),Tabelle14[[#This Row],[AreaPx]], NA())</f>
        <v>#N/A</v>
      </c>
      <c r="J55">
        <v>0</v>
      </c>
      <c r="K55">
        <v>0</v>
      </c>
      <c r="L55">
        <v>0</v>
      </c>
      <c r="M55">
        <v>0</v>
      </c>
      <c r="N55">
        <v>0</v>
      </c>
      <c r="O55">
        <f>Tabelle14[[#This Row],[Roll]]-+Tabelle14[[#This Row],[Pitch]]</f>
        <v>0</v>
      </c>
      <c r="P55">
        <f>SQRT(Tabelle14[[#This Row],[X]]^2 + Tabelle14[[#This Row],[Y]]^2 +Tabelle14[[#This Row],[Z]]^2)</f>
        <v>0</v>
      </c>
      <c r="Q55">
        <v>147</v>
      </c>
      <c r="R55">
        <v>98.2</v>
      </c>
      <c r="S55">
        <v>-41.8</v>
      </c>
      <c r="T55">
        <v>-90</v>
      </c>
      <c r="U55">
        <v>0</v>
      </c>
      <c r="V55">
        <v>0</v>
      </c>
    </row>
    <row r="56" spans="1:22">
      <c r="A56">
        <v>987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 t="e">
        <f>IF(AND(Tabelle14[[#This Row],[AreaPx]]&gt;0,NOT(Tabelle14[[#This Row],[AreaPx]]="inf")),Tabelle14[[#This Row],[AreaPx]], NA())</f>
        <v>#N/A</v>
      </c>
      <c r="J56">
        <v>0</v>
      </c>
      <c r="K56">
        <v>0</v>
      </c>
      <c r="L56">
        <v>0</v>
      </c>
      <c r="M56">
        <v>0</v>
      </c>
      <c r="N56">
        <v>0</v>
      </c>
      <c r="O56">
        <f>Tabelle14[[#This Row],[Roll]]-+Tabelle14[[#This Row],[Pitch]]</f>
        <v>0</v>
      </c>
      <c r="P56">
        <f>SQRT(Tabelle14[[#This Row],[X]]^2 + Tabelle14[[#This Row],[Y]]^2 +Tabelle14[[#This Row],[Z]]^2)</f>
        <v>0</v>
      </c>
      <c r="Q56">
        <v>147</v>
      </c>
      <c r="R56">
        <v>98.2</v>
      </c>
      <c r="S56">
        <v>-41.8</v>
      </c>
      <c r="T56">
        <v>-90</v>
      </c>
      <c r="U56">
        <v>0</v>
      </c>
      <c r="V56">
        <v>0</v>
      </c>
    </row>
    <row r="57" spans="1:22">
      <c r="A57">
        <v>1014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 t="e">
        <f>IF(AND(Tabelle14[[#This Row],[AreaPx]]&gt;0,NOT(Tabelle14[[#This Row],[AreaPx]]="inf")),Tabelle14[[#This Row],[AreaPx]], NA())</f>
        <v>#N/A</v>
      </c>
      <c r="J57">
        <v>0</v>
      </c>
      <c r="K57">
        <v>0</v>
      </c>
      <c r="L57">
        <v>0</v>
      </c>
      <c r="M57">
        <v>0</v>
      </c>
      <c r="N57">
        <v>0</v>
      </c>
      <c r="O57">
        <f>Tabelle14[[#This Row],[Roll]]-+Tabelle14[[#This Row],[Pitch]]</f>
        <v>0</v>
      </c>
      <c r="P57">
        <f>SQRT(Tabelle14[[#This Row],[X]]^2 + Tabelle14[[#This Row],[Y]]^2 +Tabelle14[[#This Row],[Z]]^2)</f>
        <v>0</v>
      </c>
      <c r="Q57">
        <v>147</v>
      </c>
      <c r="R57">
        <v>98.2</v>
      </c>
      <c r="S57">
        <v>-41.8</v>
      </c>
      <c r="T57">
        <v>-90</v>
      </c>
      <c r="U57">
        <v>0</v>
      </c>
      <c r="V57">
        <v>0</v>
      </c>
    </row>
    <row r="58" spans="1:22">
      <c r="A58">
        <v>1044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 t="e">
        <f>IF(AND(Tabelle14[[#This Row],[AreaPx]]&gt;0,NOT(Tabelle14[[#This Row],[AreaPx]]="inf")),Tabelle14[[#This Row],[AreaPx]], NA())</f>
        <v>#N/A</v>
      </c>
      <c r="J58">
        <v>0</v>
      </c>
      <c r="K58">
        <v>0</v>
      </c>
      <c r="L58">
        <v>0</v>
      </c>
      <c r="M58">
        <v>0</v>
      </c>
      <c r="N58">
        <v>0</v>
      </c>
      <c r="O58">
        <f>Tabelle14[[#This Row],[Roll]]-+Tabelle14[[#This Row],[Pitch]]</f>
        <v>0</v>
      </c>
      <c r="P58">
        <f>SQRT(Tabelle14[[#This Row],[X]]^2 + Tabelle14[[#This Row],[Y]]^2 +Tabelle14[[#This Row],[Z]]^2)</f>
        <v>0</v>
      </c>
      <c r="Q58">
        <v>147</v>
      </c>
      <c r="R58">
        <v>98.2</v>
      </c>
      <c r="S58">
        <v>-41.8</v>
      </c>
      <c r="T58">
        <v>-90</v>
      </c>
      <c r="U58">
        <v>0</v>
      </c>
      <c r="V58">
        <v>0</v>
      </c>
    </row>
    <row r="59" spans="1:22">
      <c r="A59">
        <v>1069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 t="e">
        <f>IF(AND(Tabelle14[[#This Row],[AreaPx]]&gt;0,NOT(Tabelle14[[#This Row],[AreaPx]]="inf")),Tabelle14[[#This Row],[AreaPx]], NA())</f>
        <v>#N/A</v>
      </c>
      <c r="J59">
        <v>0</v>
      </c>
      <c r="K59">
        <v>0</v>
      </c>
      <c r="L59">
        <v>0</v>
      </c>
      <c r="M59">
        <v>0</v>
      </c>
      <c r="N59">
        <v>0</v>
      </c>
      <c r="O59">
        <f>Tabelle14[[#This Row],[Roll]]-+Tabelle14[[#This Row],[Pitch]]</f>
        <v>0</v>
      </c>
      <c r="P59">
        <f>SQRT(Tabelle14[[#This Row],[X]]^2 + Tabelle14[[#This Row],[Y]]^2 +Tabelle14[[#This Row],[Z]]^2)</f>
        <v>0</v>
      </c>
      <c r="Q59">
        <v>147</v>
      </c>
      <c r="R59">
        <v>98.2</v>
      </c>
      <c r="S59">
        <v>-41.8</v>
      </c>
      <c r="T59">
        <v>-90</v>
      </c>
      <c r="U59">
        <v>0</v>
      </c>
      <c r="V59">
        <v>0</v>
      </c>
    </row>
    <row r="60" spans="1:22">
      <c r="A60">
        <v>1082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 t="e">
        <f>IF(AND(Tabelle14[[#This Row],[AreaPx]]&gt;0,NOT(Tabelle14[[#This Row],[AreaPx]]="inf")),Tabelle14[[#This Row],[AreaPx]], NA())</f>
        <v>#N/A</v>
      </c>
      <c r="J60">
        <v>0</v>
      </c>
      <c r="K60">
        <v>0</v>
      </c>
      <c r="L60">
        <v>0</v>
      </c>
      <c r="M60">
        <v>0</v>
      </c>
      <c r="N60">
        <v>0</v>
      </c>
      <c r="O60">
        <f>Tabelle14[[#This Row],[Roll]]-+Tabelle14[[#This Row],[Pitch]]</f>
        <v>0</v>
      </c>
      <c r="P60">
        <f>SQRT(Tabelle14[[#This Row],[X]]^2 + Tabelle14[[#This Row],[Y]]^2 +Tabelle14[[#This Row],[Z]]^2)</f>
        <v>0</v>
      </c>
      <c r="Q60">
        <v>147</v>
      </c>
      <c r="R60">
        <v>98.2</v>
      </c>
      <c r="S60">
        <v>-41.8</v>
      </c>
      <c r="T60">
        <v>-90</v>
      </c>
      <c r="U60">
        <v>0</v>
      </c>
      <c r="V60">
        <v>0</v>
      </c>
    </row>
    <row r="61" spans="1:22">
      <c r="A61">
        <v>1104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 t="e">
        <f>IF(AND(Tabelle14[[#This Row],[AreaPx]]&gt;0,NOT(Tabelle14[[#This Row],[AreaPx]]="inf")),Tabelle14[[#This Row],[AreaPx]], NA())</f>
        <v>#N/A</v>
      </c>
      <c r="J61">
        <v>0</v>
      </c>
      <c r="K61">
        <v>0</v>
      </c>
      <c r="L61">
        <v>0</v>
      </c>
      <c r="M61">
        <v>0</v>
      </c>
      <c r="N61">
        <v>0</v>
      </c>
      <c r="O61">
        <f>Tabelle14[[#This Row],[Roll]]-+Tabelle14[[#This Row],[Pitch]]</f>
        <v>0</v>
      </c>
      <c r="P61">
        <f>SQRT(Tabelle14[[#This Row],[X]]^2 + Tabelle14[[#This Row],[Y]]^2 +Tabelle14[[#This Row],[Z]]^2)</f>
        <v>0</v>
      </c>
      <c r="Q61">
        <v>147</v>
      </c>
      <c r="R61">
        <v>98.2</v>
      </c>
      <c r="S61">
        <v>-41.8</v>
      </c>
      <c r="T61">
        <v>-90</v>
      </c>
      <c r="U61">
        <v>0</v>
      </c>
      <c r="V61">
        <v>0</v>
      </c>
    </row>
    <row r="62" spans="1:22">
      <c r="A62">
        <v>1120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e">
        <f>IF(AND(Tabelle14[[#This Row],[AreaPx]]&gt;0,NOT(Tabelle14[[#This Row],[AreaPx]]="inf")),Tabelle14[[#This Row],[AreaPx]], NA())</f>
        <v>#N/A</v>
      </c>
      <c r="J62">
        <v>0</v>
      </c>
      <c r="K62">
        <v>0</v>
      </c>
      <c r="L62">
        <v>0</v>
      </c>
      <c r="M62">
        <v>0</v>
      </c>
      <c r="N62">
        <v>0</v>
      </c>
      <c r="O62">
        <f>Tabelle14[[#This Row],[Roll]]-+Tabelle14[[#This Row],[Pitch]]</f>
        <v>0</v>
      </c>
      <c r="P62">
        <f>SQRT(Tabelle14[[#This Row],[X]]^2 + Tabelle14[[#This Row],[Y]]^2 +Tabelle14[[#This Row],[Z]]^2)</f>
        <v>0</v>
      </c>
      <c r="Q62">
        <v>147</v>
      </c>
      <c r="R62">
        <v>98.2</v>
      </c>
      <c r="S62">
        <v>-41.8</v>
      </c>
      <c r="T62">
        <v>-90</v>
      </c>
      <c r="U62">
        <v>0</v>
      </c>
      <c r="V62">
        <v>0</v>
      </c>
    </row>
    <row r="63" spans="1:22">
      <c r="A63">
        <v>1142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 t="e">
        <f>IF(AND(Tabelle14[[#This Row],[AreaPx]]&gt;0,NOT(Tabelle14[[#This Row],[AreaPx]]="inf")),Tabelle14[[#This Row],[AreaPx]], NA())</f>
        <v>#N/A</v>
      </c>
      <c r="J63">
        <v>0</v>
      </c>
      <c r="K63">
        <v>0</v>
      </c>
      <c r="L63">
        <v>0</v>
      </c>
      <c r="M63">
        <v>0</v>
      </c>
      <c r="N63">
        <v>0</v>
      </c>
      <c r="O63">
        <f>Tabelle14[[#This Row],[Roll]]-+Tabelle14[[#This Row],[Pitch]]</f>
        <v>0</v>
      </c>
      <c r="P63">
        <f>SQRT(Tabelle14[[#This Row],[X]]^2 + Tabelle14[[#This Row],[Y]]^2 +Tabelle14[[#This Row],[Z]]^2)</f>
        <v>0</v>
      </c>
      <c r="Q63">
        <v>147</v>
      </c>
      <c r="R63">
        <v>98.2</v>
      </c>
      <c r="S63">
        <v>-41.8</v>
      </c>
      <c r="T63">
        <v>-90</v>
      </c>
      <c r="U63">
        <v>0</v>
      </c>
      <c r="V63">
        <v>0</v>
      </c>
    </row>
    <row r="64" spans="1:22">
      <c r="A64">
        <v>1160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 t="e">
        <f>IF(AND(Tabelle14[[#This Row],[AreaPx]]&gt;0,NOT(Tabelle14[[#This Row],[AreaPx]]="inf")),Tabelle14[[#This Row],[AreaPx]], NA())</f>
        <v>#N/A</v>
      </c>
      <c r="J64">
        <v>0</v>
      </c>
      <c r="K64">
        <v>0</v>
      </c>
      <c r="L64">
        <v>0</v>
      </c>
      <c r="M64">
        <v>0</v>
      </c>
      <c r="N64">
        <v>0</v>
      </c>
      <c r="O64">
        <f>Tabelle14[[#This Row],[Roll]]-+Tabelle14[[#This Row],[Pitch]]</f>
        <v>0</v>
      </c>
      <c r="P64">
        <f>SQRT(Tabelle14[[#This Row],[X]]^2 + Tabelle14[[#This Row],[Y]]^2 +Tabelle14[[#This Row],[Z]]^2)</f>
        <v>0</v>
      </c>
      <c r="Q64">
        <v>147</v>
      </c>
      <c r="R64">
        <v>98.2</v>
      </c>
      <c r="S64">
        <v>-41.8</v>
      </c>
      <c r="T64">
        <v>-90</v>
      </c>
      <c r="U64">
        <v>0</v>
      </c>
      <c r="V64">
        <v>0</v>
      </c>
    </row>
    <row r="65" spans="1:22">
      <c r="A65">
        <v>1169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 t="e">
        <f>IF(AND(Tabelle14[[#This Row],[AreaPx]]&gt;0,NOT(Tabelle14[[#This Row],[AreaPx]]="inf")),Tabelle14[[#This Row],[AreaPx]], NA())</f>
        <v>#N/A</v>
      </c>
      <c r="J65">
        <v>0</v>
      </c>
      <c r="K65">
        <v>0</v>
      </c>
      <c r="L65">
        <v>0</v>
      </c>
      <c r="M65">
        <v>0</v>
      </c>
      <c r="N65">
        <v>0</v>
      </c>
      <c r="O65">
        <f>Tabelle14[[#This Row],[Roll]]-+Tabelle14[[#This Row],[Pitch]]</f>
        <v>0</v>
      </c>
      <c r="P65">
        <f>SQRT(Tabelle14[[#This Row],[X]]^2 + Tabelle14[[#This Row],[Y]]^2 +Tabelle14[[#This Row],[Z]]^2)</f>
        <v>0</v>
      </c>
      <c r="Q65">
        <v>147</v>
      </c>
      <c r="R65">
        <v>98.2</v>
      </c>
      <c r="S65">
        <v>-41.8</v>
      </c>
      <c r="T65">
        <v>-90</v>
      </c>
      <c r="U65">
        <v>0</v>
      </c>
      <c r="V65">
        <v>0</v>
      </c>
    </row>
    <row r="66" spans="1:22">
      <c r="A66">
        <v>1177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 t="e">
        <f>IF(AND(Tabelle14[[#This Row],[AreaPx]]&gt;0,NOT(Tabelle14[[#This Row],[AreaPx]]="inf")),Tabelle14[[#This Row],[AreaPx]], NA())</f>
        <v>#N/A</v>
      </c>
      <c r="J66">
        <v>0</v>
      </c>
      <c r="K66">
        <v>0</v>
      </c>
      <c r="L66">
        <v>0</v>
      </c>
      <c r="M66">
        <v>0</v>
      </c>
      <c r="N66">
        <v>0</v>
      </c>
      <c r="O66">
        <f>Tabelle14[[#This Row],[Roll]]-+Tabelle14[[#This Row],[Pitch]]</f>
        <v>0</v>
      </c>
      <c r="P66">
        <f>SQRT(Tabelle14[[#This Row],[X]]^2 + Tabelle14[[#This Row],[Y]]^2 +Tabelle14[[#This Row],[Z]]^2)</f>
        <v>0</v>
      </c>
      <c r="Q66">
        <v>147</v>
      </c>
      <c r="R66">
        <v>98.2</v>
      </c>
      <c r="S66">
        <v>-41.8</v>
      </c>
      <c r="T66">
        <v>-90</v>
      </c>
      <c r="U66">
        <v>0</v>
      </c>
      <c r="V66">
        <v>0</v>
      </c>
    </row>
    <row r="67" spans="1:22">
      <c r="A67">
        <v>1203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 t="e">
        <f>IF(AND(Tabelle14[[#This Row],[AreaPx]]&gt;0,NOT(Tabelle14[[#This Row],[AreaPx]]="inf")),Tabelle14[[#This Row],[AreaPx]], NA())</f>
        <v>#N/A</v>
      </c>
      <c r="J67">
        <v>0</v>
      </c>
      <c r="K67">
        <v>0</v>
      </c>
      <c r="L67">
        <v>0</v>
      </c>
      <c r="M67">
        <v>0</v>
      </c>
      <c r="N67">
        <v>0</v>
      </c>
      <c r="O67">
        <f>Tabelle14[[#This Row],[Roll]]-+Tabelle14[[#This Row],[Pitch]]</f>
        <v>0</v>
      </c>
      <c r="P67">
        <f>SQRT(Tabelle14[[#This Row],[X]]^2 + Tabelle14[[#This Row],[Y]]^2 +Tabelle14[[#This Row],[Z]]^2)</f>
        <v>0</v>
      </c>
      <c r="Q67">
        <v>147</v>
      </c>
      <c r="R67">
        <v>98.2</v>
      </c>
      <c r="S67">
        <v>-41.8</v>
      </c>
      <c r="T67">
        <v>-90</v>
      </c>
      <c r="U67">
        <v>0</v>
      </c>
      <c r="V67">
        <v>0</v>
      </c>
    </row>
    <row r="68" spans="1:22">
      <c r="A68">
        <v>1221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 t="e">
        <f>IF(AND(Tabelle14[[#This Row],[AreaPx]]&gt;0,NOT(Tabelle14[[#This Row],[AreaPx]]="inf")),Tabelle14[[#This Row],[AreaPx]], NA())</f>
        <v>#N/A</v>
      </c>
      <c r="J68">
        <v>0</v>
      </c>
      <c r="K68">
        <v>0</v>
      </c>
      <c r="L68">
        <v>0</v>
      </c>
      <c r="M68">
        <v>0</v>
      </c>
      <c r="N68">
        <v>0</v>
      </c>
      <c r="O68">
        <f>Tabelle14[[#This Row],[Roll]]-+Tabelle14[[#This Row],[Pitch]]</f>
        <v>0</v>
      </c>
      <c r="P68">
        <f>SQRT(Tabelle14[[#This Row],[X]]^2 + Tabelle14[[#This Row],[Y]]^2 +Tabelle14[[#This Row],[Z]]^2)</f>
        <v>0</v>
      </c>
      <c r="Q68">
        <v>147</v>
      </c>
      <c r="R68">
        <v>98.2</v>
      </c>
      <c r="S68">
        <v>-41.8</v>
      </c>
      <c r="T68">
        <v>-90</v>
      </c>
      <c r="U68">
        <v>0</v>
      </c>
      <c r="V68">
        <v>0</v>
      </c>
    </row>
    <row r="69" spans="1:22">
      <c r="A69">
        <v>1248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 t="e">
        <f>IF(AND(Tabelle14[[#This Row],[AreaPx]]&gt;0,NOT(Tabelle14[[#This Row],[AreaPx]]="inf")),Tabelle14[[#This Row],[AreaPx]], NA())</f>
        <v>#N/A</v>
      </c>
      <c r="J69">
        <v>0</v>
      </c>
      <c r="K69">
        <v>0</v>
      </c>
      <c r="L69">
        <v>0</v>
      </c>
      <c r="M69">
        <v>0</v>
      </c>
      <c r="N69">
        <v>0</v>
      </c>
      <c r="O69">
        <f>Tabelle14[[#This Row],[Roll]]-+Tabelle14[[#This Row],[Pitch]]</f>
        <v>0</v>
      </c>
      <c r="P69">
        <f>SQRT(Tabelle14[[#This Row],[X]]^2 + Tabelle14[[#This Row],[Y]]^2 +Tabelle14[[#This Row],[Z]]^2)</f>
        <v>0</v>
      </c>
      <c r="Q69">
        <v>147</v>
      </c>
      <c r="R69">
        <v>98.2</v>
      </c>
      <c r="S69">
        <v>-41.8</v>
      </c>
      <c r="T69">
        <v>-90</v>
      </c>
      <c r="U69">
        <v>0</v>
      </c>
      <c r="V69">
        <v>0</v>
      </c>
    </row>
    <row r="70" spans="1:22">
      <c r="A70">
        <v>1274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 t="e">
        <f>IF(AND(Tabelle14[[#This Row],[AreaPx]]&gt;0,NOT(Tabelle14[[#This Row],[AreaPx]]="inf")),Tabelle14[[#This Row],[AreaPx]], NA())</f>
        <v>#N/A</v>
      </c>
      <c r="J70">
        <v>0</v>
      </c>
      <c r="K70">
        <v>0</v>
      </c>
      <c r="L70">
        <v>0</v>
      </c>
      <c r="M70">
        <v>0</v>
      </c>
      <c r="N70">
        <v>0</v>
      </c>
      <c r="O70">
        <f>Tabelle14[[#This Row],[Roll]]-+Tabelle14[[#This Row],[Pitch]]</f>
        <v>0</v>
      </c>
      <c r="P70">
        <f>SQRT(Tabelle14[[#This Row],[X]]^2 + Tabelle14[[#This Row],[Y]]^2 +Tabelle14[[#This Row],[Z]]^2)</f>
        <v>0</v>
      </c>
      <c r="Q70">
        <v>147</v>
      </c>
      <c r="R70">
        <v>98.2</v>
      </c>
      <c r="S70">
        <v>-41.8</v>
      </c>
      <c r="T70">
        <v>-90</v>
      </c>
      <c r="U70">
        <v>0</v>
      </c>
      <c r="V70">
        <v>0</v>
      </c>
    </row>
    <row r="71" spans="1:22">
      <c r="A71">
        <v>1299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 t="e">
        <f>IF(AND(Tabelle14[[#This Row],[AreaPx]]&gt;0,NOT(Tabelle14[[#This Row],[AreaPx]]="inf")),Tabelle14[[#This Row],[AreaPx]], NA())</f>
        <v>#N/A</v>
      </c>
      <c r="J71">
        <v>0</v>
      </c>
      <c r="K71">
        <v>0</v>
      </c>
      <c r="L71">
        <v>0</v>
      </c>
      <c r="M71">
        <v>0</v>
      </c>
      <c r="N71">
        <v>0</v>
      </c>
      <c r="O71">
        <f>Tabelle14[[#This Row],[Roll]]-+Tabelle14[[#This Row],[Pitch]]</f>
        <v>0</v>
      </c>
      <c r="P71">
        <f>SQRT(Tabelle14[[#This Row],[X]]^2 + Tabelle14[[#This Row],[Y]]^2 +Tabelle14[[#This Row],[Z]]^2)</f>
        <v>0</v>
      </c>
      <c r="Q71">
        <v>147</v>
      </c>
      <c r="R71">
        <v>98.2</v>
      </c>
      <c r="S71">
        <v>-41.8</v>
      </c>
      <c r="T71">
        <v>-90</v>
      </c>
      <c r="U71">
        <v>0</v>
      </c>
      <c r="V71">
        <v>0</v>
      </c>
    </row>
    <row r="72" spans="1:22">
      <c r="A72">
        <v>1315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 t="e">
        <f>IF(AND(Tabelle14[[#This Row],[AreaPx]]&gt;0,NOT(Tabelle14[[#This Row],[AreaPx]]="inf")),Tabelle14[[#This Row],[AreaPx]], NA())</f>
        <v>#N/A</v>
      </c>
      <c r="J72">
        <v>0</v>
      </c>
      <c r="K72">
        <v>0</v>
      </c>
      <c r="L72">
        <v>0</v>
      </c>
      <c r="M72">
        <v>0</v>
      </c>
      <c r="N72">
        <v>0</v>
      </c>
      <c r="O72">
        <f>Tabelle14[[#This Row],[Roll]]-+Tabelle14[[#This Row],[Pitch]]</f>
        <v>0</v>
      </c>
      <c r="P72">
        <f>SQRT(Tabelle14[[#This Row],[X]]^2 + Tabelle14[[#This Row],[Y]]^2 +Tabelle14[[#This Row],[Z]]^2)</f>
        <v>0</v>
      </c>
      <c r="Q72">
        <v>147</v>
      </c>
      <c r="R72">
        <v>98.2</v>
      </c>
      <c r="S72">
        <v>-41.8</v>
      </c>
      <c r="T72">
        <v>-90</v>
      </c>
      <c r="U72">
        <v>0</v>
      </c>
      <c r="V72">
        <v>0</v>
      </c>
    </row>
    <row r="73" spans="1:22">
      <c r="A73">
        <v>1336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 t="e">
        <f>IF(AND(Tabelle14[[#This Row],[AreaPx]]&gt;0,NOT(Tabelle14[[#This Row],[AreaPx]]="inf")),Tabelle14[[#This Row],[AreaPx]], NA())</f>
        <v>#N/A</v>
      </c>
      <c r="J73">
        <v>0</v>
      </c>
      <c r="K73">
        <v>0</v>
      </c>
      <c r="L73">
        <v>0</v>
      </c>
      <c r="M73">
        <v>0</v>
      </c>
      <c r="N73">
        <v>0</v>
      </c>
      <c r="O73">
        <f>Tabelle14[[#This Row],[Roll]]-+Tabelle14[[#This Row],[Pitch]]</f>
        <v>0</v>
      </c>
      <c r="P73">
        <f>SQRT(Tabelle14[[#This Row],[X]]^2 + Tabelle14[[#This Row],[Y]]^2 +Tabelle14[[#This Row],[Z]]^2)</f>
        <v>0</v>
      </c>
      <c r="Q73">
        <v>147</v>
      </c>
      <c r="R73">
        <v>98.2</v>
      </c>
      <c r="S73">
        <v>-41.8</v>
      </c>
      <c r="T73">
        <v>-90</v>
      </c>
      <c r="U73">
        <v>0</v>
      </c>
      <c r="V73">
        <v>0</v>
      </c>
    </row>
    <row r="74" spans="1:22">
      <c r="A74">
        <v>1351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 t="e">
        <f>IF(AND(Tabelle14[[#This Row],[AreaPx]]&gt;0,NOT(Tabelle14[[#This Row],[AreaPx]]="inf")),Tabelle14[[#This Row],[AreaPx]], NA())</f>
        <v>#N/A</v>
      </c>
      <c r="J74">
        <v>0</v>
      </c>
      <c r="K74">
        <v>0</v>
      </c>
      <c r="L74">
        <v>0</v>
      </c>
      <c r="M74">
        <v>0</v>
      </c>
      <c r="N74">
        <v>0</v>
      </c>
      <c r="O74">
        <f>Tabelle14[[#This Row],[Roll]]-+Tabelle14[[#This Row],[Pitch]]</f>
        <v>0</v>
      </c>
      <c r="P74">
        <f>SQRT(Tabelle14[[#This Row],[X]]^2 + Tabelle14[[#This Row],[Y]]^2 +Tabelle14[[#This Row],[Z]]^2)</f>
        <v>0</v>
      </c>
      <c r="Q74">
        <v>147</v>
      </c>
      <c r="R74">
        <v>98.2</v>
      </c>
      <c r="S74">
        <v>-41.8</v>
      </c>
      <c r="T74">
        <v>-90</v>
      </c>
      <c r="U74">
        <v>0</v>
      </c>
      <c r="V74">
        <v>0</v>
      </c>
    </row>
    <row r="75" spans="1:22">
      <c r="A75">
        <v>1365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t="e">
        <f>IF(AND(Tabelle14[[#This Row],[AreaPx]]&gt;0,NOT(Tabelle14[[#This Row],[AreaPx]]="inf")),Tabelle14[[#This Row],[AreaPx]], NA())</f>
        <v>#N/A</v>
      </c>
      <c r="J75">
        <v>0</v>
      </c>
      <c r="K75">
        <v>0</v>
      </c>
      <c r="L75">
        <v>0</v>
      </c>
      <c r="M75">
        <v>0</v>
      </c>
      <c r="N75">
        <v>0</v>
      </c>
      <c r="O75">
        <f>Tabelle14[[#This Row],[Roll]]-+Tabelle14[[#This Row],[Pitch]]</f>
        <v>0</v>
      </c>
      <c r="P75">
        <f>SQRT(Tabelle14[[#This Row],[X]]^2 + Tabelle14[[#This Row],[Y]]^2 +Tabelle14[[#This Row],[Z]]^2)</f>
        <v>0</v>
      </c>
      <c r="Q75">
        <v>147</v>
      </c>
      <c r="R75">
        <v>98.2</v>
      </c>
      <c r="S75">
        <v>-41.8</v>
      </c>
      <c r="T75">
        <v>-90</v>
      </c>
      <c r="U75">
        <v>0</v>
      </c>
      <c r="V75">
        <v>0</v>
      </c>
    </row>
    <row r="76" spans="1:22">
      <c r="A76">
        <v>1376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 t="e">
        <f>IF(AND(Tabelle14[[#This Row],[AreaPx]]&gt;0,NOT(Tabelle14[[#This Row],[AreaPx]]="inf")),Tabelle14[[#This Row],[AreaPx]], NA())</f>
        <v>#N/A</v>
      </c>
      <c r="J76">
        <v>0</v>
      </c>
      <c r="K76">
        <v>0</v>
      </c>
      <c r="L76">
        <v>0</v>
      </c>
      <c r="M76">
        <v>0</v>
      </c>
      <c r="N76">
        <v>0</v>
      </c>
      <c r="O76">
        <f>Tabelle14[[#This Row],[Roll]]-+Tabelle14[[#This Row],[Pitch]]</f>
        <v>0</v>
      </c>
      <c r="P76">
        <f>SQRT(Tabelle14[[#This Row],[X]]^2 + Tabelle14[[#This Row],[Y]]^2 +Tabelle14[[#This Row],[Z]]^2)</f>
        <v>0</v>
      </c>
      <c r="Q76">
        <v>147</v>
      </c>
      <c r="R76">
        <v>98.2</v>
      </c>
      <c r="S76">
        <v>-41.8</v>
      </c>
      <c r="T76">
        <v>-90</v>
      </c>
      <c r="U76">
        <v>0</v>
      </c>
      <c r="V76">
        <v>0</v>
      </c>
    </row>
    <row r="77" spans="1:22">
      <c r="A77">
        <v>1400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e">
        <f>IF(AND(Tabelle14[[#This Row],[AreaPx]]&gt;0,NOT(Tabelle14[[#This Row],[AreaPx]]="inf")),Tabelle14[[#This Row],[AreaPx]], NA())</f>
        <v>#N/A</v>
      </c>
      <c r="J77">
        <v>0</v>
      </c>
      <c r="K77">
        <v>0</v>
      </c>
      <c r="L77">
        <v>0</v>
      </c>
      <c r="M77">
        <v>0</v>
      </c>
      <c r="N77">
        <v>0</v>
      </c>
      <c r="O77">
        <f>Tabelle14[[#This Row],[Roll]]-+Tabelle14[[#This Row],[Pitch]]</f>
        <v>0</v>
      </c>
      <c r="P77">
        <f>SQRT(Tabelle14[[#This Row],[X]]^2 + Tabelle14[[#This Row],[Y]]^2 +Tabelle14[[#This Row],[Z]]^2)</f>
        <v>0</v>
      </c>
      <c r="Q77">
        <v>147</v>
      </c>
      <c r="R77">
        <v>98.2</v>
      </c>
      <c r="S77">
        <v>-41.8</v>
      </c>
      <c r="T77">
        <v>-90</v>
      </c>
      <c r="U77">
        <v>0</v>
      </c>
      <c r="V77">
        <v>0</v>
      </c>
    </row>
    <row r="78" spans="1:22">
      <c r="A78">
        <v>1412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 t="e">
        <f>IF(AND(Tabelle14[[#This Row],[AreaPx]]&gt;0,NOT(Tabelle14[[#This Row],[AreaPx]]="inf")),Tabelle14[[#This Row],[AreaPx]], NA())</f>
        <v>#N/A</v>
      </c>
      <c r="J78">
        <v>0</v>
      </c>
      <c r="K78">
        <v>0</v>
      </c>
      <c r="L78">
        <v>0</v>
      </c>
      <c r="M78">
        <v>0</v>
      </c>
      <c r="N78">
        <v>0</v>
      </c>
      <c r="O78">
        <f>Tabelle14[[#This Row],[Roll]]-+Tabelle14[[#This Row],[Pitch]]</f>
        <v>0</v>
      </c>
      <c r="P78">
        <f>SQRT(Tabelle14[[#This Row],[X]]^2 + Tabelle14[[#This Row],[Y]]^2 +Tabelle14[[#This Row],[Z]]^2)</f>
        <v>0</v>
      </c>
      <c r="Q78">
        <v>147</v>
      </c>
      <c r="R78">
        <v>98.2</v>
      </c>
      <c r="S78">
        <v>-41.8</v>
      </c>
      <c r="T78">
        <v>-90</v>
      </c>
      <c r="U78">
        <v>0</v>
      </c>
      <c r="V78">
        <v>0</v>
      </c>
    </row>
    <row r="79" spans="1:22">
      <c r="A79">
        <v>1435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 t="e">
        <f>IF(AND(Tabelle14[[#This Row],[AreaPx]]&gt;0,NOT(Tabelle14[[#This Row],[AreaPx]]="inf")),Tabelle14[[#This Row],[AreaPx]], NA())</f>
        <v>#N/A</v>
      </c>
      <c r="J79">
        <v>0</v>
      </c>
      <c r="K79">
        <v>0</v>
      </c>
      <c r="L79">
        <v>0</v>
      </c>
      <c r="M79">
        <v>0</v>
      </c>
      <c r="N79">
        <v>0</v>
      </c>
      <c r="O79">
        <f>Tabelle14[[#This Row],[Roll]]-+Tabelle14[[#This Row],[Pitch]]</f>
        <v>0</v>
      </c>
      <c r="P79">
        <f>SQRT(Tabelle14[[#This Row],[X]]^2 + Tabelle14[[#This Row],[Y]]^2 +Tabelle14[[#This Row],[Z]]^2)</f>
        <v>0</v>
      </c>
      <c r="Q79">
        <v>147</v>
      </c>
      <c r="R79">
        <v>98.2</v>
      </c>
      <c r="S79">
        <v>-41.8</v>
      </c>
      <c r="T79">
        <v>-90</v>
      </c>
      <c r="U79">
        <v>0</v>
      </c>
      <c r="V79">
        <v>0</v>
      </c>
    </row>
    <row r="80" spans="1:22">
      <c r="A80">
        <v>1448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e">
        <f>IF(AND(Tabelle14[[#This Row],[AreaPx]]&gt;0,NOT(Tabelle14[[#This Row],[AreaPx]]="inf")),Tabelle14[[#This Row],[AreaPx]], NA())</f>
        <v>#N/A</v>
      </c>
      <c r="J80">
        <v>0</v>
      </c>
      <c r="K80">
        <v>0</v>
      </c>
      <c r="L80">
        <v>0</v>
      </c>
      <c r="M80">
        <v>0</v>
      </c>
      <c r="N80">
        <v>0</v>
      </c>
      <c r="O80">
        <f>Tabelle14[[#This Row],[Roll]]-+Tabelle14[[#This Row],[Pitch]]</f>
        <v>0</v>
      </c>
      <c r="P80">
        <f>SQRT(Tabelle14[[#This Row],[X]]^2 + Tabelle14[[#This Row],[Y]]^2 +Tabelle14[[#This Row],[Z]]^2)</f>
        <v>0</v>
      </c>
      <c r="Q80">
        <v>147</v>
      </c>
      <c r="R80">
        <v>98.2</v>
      </c>
      <c r="S80">
        <v>-41.8</v>
      </c>
      <c r="T80">
        <v>-90</v>
      </c>
      <c r="U80">
        <v>0</v>
      </c>
      <c r="V80">
        <v>0</v>
      </c>
    </row>
    <row r="81" spans="1:22">
      <c r="A81">
        <v>1474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 t="e">
        <f>IF(AND(Tabelle14[[#This Row],[AreaPx]]&gt;0,NOT(Tabelle14[[#This Row],[AreaPx]]="inf")),Tabelle14[[#This Row],[AreaPx]], NA())</f>
        <v>#N/A</v>
      </c>
      <c r="J81">
        <v>0</v>
      </c>
      <c r="K81">
        <v>0</v>
      </c>
      <c r="L81">
        <v>0</v>
      </c>
      <c r="M81">
        <v>0</v>
      </c>
      <c r="N81">
        <v>0</v>
      </c>
      <c r="O81">
        <f>Tabelle14[[#This Row],[Roll]]-+Tabelle14[[#This Row],[Pitch]]</f>
        <v>0</v>
      </c>
      <c r="P81">
        <f>SQRT(Tabelle14[[#This Row],[X]]^2 + Tabelle14[[#This Row],[Y]]^2 +Tabelle14[[#This Row],[Z]]^2)</f>
        <v>0</v>
      </c>
      <c r="Q81">
        <v>147</v>
      </c>
      <c r="R81">
        <v>98.2</v>
      </c>
      <c r="S81">
        <v>-41.8</v>
      </c>
      <c r="T81">
        <v>-90</v>
      </c>
      <c r="U81">
        <v>0</v>
      </c>
      <c r="V81">
        <v>0</v>
      </c>
    </row>
    <row r="82" spans="1:22">
      <c r="A82">
        <v>1505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 t="e">
        <f>IF(AND(Tabelle14[[#This Row],[AreaPx]]&gt;0,NOT(Tabelle14[[#This Row],[AreaPx]]="inf")),Tabelle14[[#This Row],[AreaPx]], NA())</f>
        <v>#N/A</v>
      </c>
      <c r="J82">
        <v>0</v>
      </c>
      <c r="K82">
        <v>0</v>
      </c>
      <c r="L82">
        <v>0</v>
      </c>
      <c r="M82">
        <v>0</v>
      </c>
      <c r="N82">
        <v>0</v>
      </c>
      <c r="O82">
        <f>Tabelle14[[#This Row],[Roll]]-+Tabelle14[[#This Row],[Pitch]]</f>
        <v>0</v>
      </c>
      <c r="P82">
        <f>SQRT(Tabelle14[[#This Row],[X]]^2 + Tabelle14[[#This Row],[Y]]^2 +Tabelle14[[#This Row],[Z]]^2)</f>
        <v>0</v>
      </c>
      <c r="Q82">
        <v>147</v>
      </c>
      <c r="R82">
        <v>98.2</v>
      </c>
      <c r="S82">
        <v>-41.8</v>
      </c>
      <c r="T82">
        <v>-90</v>
      </c>
      <c r="U82">
        <v>0</v>
      </c>
      <c r="V82">
        <v>0</v>
      </c>
    </row>
    <row r="83" spans="1:22">
      <c r="A83">
        <v>1519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 t="e">
        <f>IF(AND(Tabelle14[[#This Row],[AreaPx]]&gt;0,NOT(Tabelle14[[#This Row],[AreaPx]]="inf")),Tabelle14[[#This Row],[AreaPx]], NA())</f>
        <v>#N/A</v>
      </c>
      <c r="J83">
        <v>0</v>
      </c>
      <c r="K83">
        <v>0</v>
      </c>
      <c r="L83">
        <v>0</v>
      </c>
      <c r="M83">
        <v>0</v>
      </c>
      <c r="N83">
        <v>0</v>
      </c>
      <c r="O83">
        <f>Tabelle14[[#This Row],[Roll]]-+Tabelle14[[#This Row],[Pitch]]</f>
        <v>0</v>
      </c>
      <c r="P83">
        <f>SQRT(Tabelle14[[#This Row],[X]]^2 + Tabelle14[[#This Row],[Y]]^2 +Tabelle14[[#This Row],[Z]]^2)</f>
        <v>0</v>
      </c>
      <c r="Q83">
        <v>147</v>
      </c>
      <c r="R83">
        <v>98.2</v>
      </c>
      <c r="S83">
        <v>-41.8</v>
      </c>
      <c r="T83">
        <v>-90</v>
      </c>
      <c r="U83">
        <v>0</v>
      </c>
      <c r="V83">
        <v>0</v>
      </c>
    </row>
    <row r="84" spans="1:22">
      <c r="A84">
        <v>1541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e">
        <f>IF(AND(Tabelle14[[#This Row],[AreaPx]]&gt;0,NOT(Tabelle14[[#This Row],[AreaPx]]="inf")),Tabelle14[[#This Row],[AreaPx]], NA())</f>
        <v>#N/A</v>
      </c>
      <c r="J84">
        <v>0</v>
      </c>
      <c r="K84">
        <v>0</v>
      </c>
      <c r="L84">
        <v>0</v>
      </c>
      <c r="M84">
        <v>0</v>
      </c>
      <c r="N84">
        <v>0</v>
      </c>
      <c r="O84">
        <f>Tabelle14[[#This Row],[Roll]]-+Tabelle14[[#This Row],[Pitch]]</f>
        <v>0</v>
      </c>
      <c r="P84">
        <f>SQRT(Tabelle14[[#This Row],[X]]^2 + Tabelle14[[#This Row],[Y]]^2 +Tabelle14[[#This Row],[Z]]^2)</f>
        <v>0</v>
      </c>
      <c r="Q84">
        <v>147</v>
      </c>
      <c r="R84">
        <v>98.2</v>
      </c>
      <c r="S84">
        <v>-41.8</v>
      </c>
      <c r="T84">
        <v>-90</v>
      </c>
      <c r="U84">
        <v>0</v>
      </c>
      <c r="V84">
        <v>0</v>
      </c>
    </row>
    <row r="85" spans="1:22">
      <c r="A85">
        <v>1559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e">
        <f>IF(AND(Tabelle14[[#This Row],[AreaPx]]&gt;0,NOT(Tabelle14[[#This Row],[AreaPx]]="inf")),Tabelle14[[#This Row],[AreaPx]], NA())</f>
        <v>#N/A</v>
      </c>
      <c r="J85">
        <v>0</v>
      </c>
      <c r="K85">
        <v>0</v>
      </c>
      <c r="L85">
        <v>0</v>
      </c>
      <c r="M85">
        <v>0</v>
      </c>
      <c r="N85">
        <v>0</v>
      </c>
      <c r="O85">
        <f>Tabelle14[[#This Row],[Roll]]-+Tabelle14[[#This Row],[Pitch]]</f>
        <v>0</v>
      </c>
      <c r="P85">
        <f>SQRT(Tabelle14[[#This Row],[X]]^2 + Tabelle14[[#This Row],[Y]]^2 +Tabelle14[[#This Row],[Z]]^2)</f>
        <v>0</v>
      </c>
      <c r="Q85">
        <v>147</v>
      </c>
      <c r="R85">
        <v>98.2</v>
      </c>
      <c r="S85">
        <v>-41.8</v>
      </c>
      <c r="T85">
        <v>-90</v>
      </c>
      <c r="U85">
        <v>0</v>
      </c>
      <c r="V85">
        <v>0</v>
      </c>
    </row>
    <row r="86" spans="1:22">
      <c r="A86">
        <v>1571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 t="e">
        <f>IF(AND(Tabelle14[[#This Row],[AreaPx]]&gt;0,NOT(Tabelle14[[#This Row],[AreaPx]]="inf")),Tabelle14[[#This Row],[AreaPx]], NA())</f>
        <v>#N/A</v>
      </c>
      <c r="J86">
        <v>0</v>
      </c>
      <c r="K86">
        <v>0</v>
      </c>
      <c r="L86">
        <v>0</v>
      </c>
      <c r="M86">
        <v>0</v>
      </c>
      <c r="N86">
        <v>0</v>
      </c>
      <c r="O86">
        <f>Tabelle14[[#This Row],[Roll]]-+Tabelle14[[#This Row],[Pitch]]</f>
        <v>0</v>
      </c>
      <c r="P86">
        <f>SQRT(Tabelle14[[#This Row],[X]]^2 + Tabelle14[[#This Row],[Y]]^2 +Tabelle14[[#This Row],[Z]]^2)</f>
        <v>0</v>
      </c>
      <c r="Q86">
        <v>147</v>
      </c>
      <c r="R86">
        <v>98.2</v>
      </c>
      <c r="S86">
        <v>-41.8</v>
      </c>
      <c r="T86">
        <v>-90</v>
      </c>
      <c r="U86">
        <v>0</v>
      </c>
      <c r="V86">
        <v>0</v>
      </c>
    </row>
    <row r="87" spans="1:22">
      <c r="A87">
        <v>1578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 t="e">
        <f>IF(AND(Tabelle14[[#This Row],[AreaPx]]&gt;0,NOT(Tabelle14[[#This Row],[AreaPx]]="inf")),Tabelle14[[#This Row],[AreaPx]], NA())</f>
        <v>#N/A</v>
      </c>
      <c r="J87">
        <v>0</v>
      </c>
      <c r="K87">
        <v>0</v>
      </c>
      <c r="L87">
        <v>0</v>
      </c>
      <c r="M87">
        <v>0</v>
      </c>
      <c r="N87">
        <v>0</v>
      </c>
      <c r="O87">
        <f>Tabelle14[[#This Row],[Roll]]-+Tabelle14[[#This Row],[Pitch]]</f>
        <v>0</v>
      </c>
      <c r="P87">
        <f>SQRT(Tabelle14[[#This Row],[X]]^2 + Tabelle14[[#This Row],[Y]]^2 +Tabelle14[[#This Row],[Z]]^2)</f>
        <v>0</v>
      </c>
      <c r="Q87">
        <v>147</v>
      </c>
      <c r="R87">
        <v>98.2</v>
      </c>
      <c r="S87">
        <v>-41.8</v>
      </c>
      <c r="T87">
        <v>-90</v>
      </c>
      <c r="U87">
        <v>0</v>
      </c>
      <c r="V87">
        <v>0</v>
      </c>
    </row>
    <row r="88" spans="1:22">
      <c r="A88">
        <v>1602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 t="e">
        <f>IF(AND(Tabelle14[[#This Row],[AreaPx]]&gt;0,NOT(Tabelle14[[#This Row],[AreaPx]]="inf")),Tabelle14[[#This Row],[AreaPx]], NA())</f>
        <v>#N/A</v>
      </c>
      <c r="J88">
        <v>0</v>
      </c>
      <c r="K88">
        <v>0</v>
      </c>
      <c r="L88">
        <v>0</v>
      </c>
      <c r="M88">
        <v>0</v>
      </c>
      <c r="N88">
        <v>0</v>
      </c>
      <c r="O88">
        <f>Tabelle14[[#This Row],[Roll]]-+Tabelle14[[#This Row],[Pitch]]</f>
        <v>0</v>
      </c>
      <c r="P88">
        <f>SQRT(Tabelle14[[#This Row],[X]]^2 + Tabelle14[[#This Row],[Y]]^2 +Tabelle14[[#This Row],[Z]]^2)</f>
        <v>0</v>
      </c>
      <c r="Q88">
        <v>147</v>
      </c>
      <c r="R88">
        <v>98.2</v>
      </c>
      <c r="S88">
        <v>-41.8</v>
      </c>
      <c r="T88">
        <v>-90</v>
      </c>
      <c r="U88">
        <v>0</v>
      </c>
      <c r="V88">
        <v>0</v>
      </c>
    </row>
    <row r="89" spans="1:22">
      <c r="A89">
        <v>1614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 t="e">
        <f>IF(AND(Tabelle14[[#This Row],[AreaPx]]&gt;0,NOT(Tabelle14[[#This Row],[AreaPx]]="inf")),Tabelle14[[#This Row],[AreaPx]], NA())</f>
        <v>#N/A</v>
      </c>
      <c r="J89">
        <v>0</v>
      </c>
      <c r="K89">
        <v>0</v>
      </c>
      <c r="L89">
        <v>0</v>
      </c>
      <c r="M89">
        <v>0</v>
      </c>
      <c r="N89">
        <v>0</v>
      </c>
      <c r="O89">
        <f>Tabelle14[[#This Row],[Roll]]-+Tabelle14[[#This Row],[Pitch]]</f>
        <v>0</v>
      </c>
      <c r="P89">
        <f>SQRT(Tabelle14[[#This Row],[X]]^2 + Tabelle14[[#This Row],[Y]]^2 +Tabelle14[[#This Row],[Z]]^2)</f>
        <v>0</v>
      </c>
      <c r="Q89">
        <v>147</v>
      </c>
      <c r="R89">
        <v>98.2</v>
      </c>
      <c r="S89">
        <v>-41.8</v>
      </c>
      <c r="T89">
        <v>-90</v>
      </c>
      <c r="U89">
        <v>0</v>
      </c>
      <c r="V89">
        <v>0</v>
      </c>
    </row>
    <row r="90" spans="1:22">
      <c r="A90">
        <v>1640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 t="e">
        <f>IF(AND(Tabelle14[[#This Row],[AreaPx]]&gt;0,NOT(Tabelle14[[#This Row],[AreaPx]]="inf")),Tabelle14[[#This Row],[AreaPx]], NA())</f>
        <v>#N/A</v>
      </c>
      <c r="J90">
        <v>0</v>
      </c>
      <c r="K90">
        <v>0</v>
      </c>
      <c r="L90">
        <v>0</v>
      </c>
      <c r="M90">
        <v>0</v>
      </c>
      <c r="N90">
        <v>0</v>
      </c>
      <c r="O90">
        <f>Tabelle14[[#This Row],[Roll]]-+Tabelle14[[#This Row],[Pitch]]</f>
        <v>0</v>
      </c>
      <c r="P90">
        <f>SQRT(Tabelle14[[#This Row],[X]]^2 + Tabelle14[[#This Row],[Y]]^2 +Tabelle14[[#This Row],[Z]]^2)</f>
        <v>0</v>
      </c>
      <c r="Q90">
        <v>147</v>
      </c>
      <c r="R90">
        <v>98.2</v>
      </c>
      <c r="S90">
        <v>-41.8</v>
      </c>
      <c r="T90">
        <v>-90</v>
      </c>
      <c r="U90">
        <v>0</v>
      </c>
      <c r="V90">
        <v>0</v>
      </c>
    </row>
    <row r="91" spans="1:22">
      <c r="A91">
        <v>1666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 t="e">
        <f>IF(AND(Tabelle14[[#This Row],[AreaPx]]&gt;0,NOT(Tabelle14[[#This Row],[AreaPx]]="inf")),Tabelle14[[#This Row],[AreaPx]], NA())</f>
        <v>#N/A</v>
      </c>
      <c r="J91">
        <v>0</v>
      </c>
      <c r="K91">
        <v>0</v>
      </c>
      <c r="L91">
        <v>0</v>
      </c>
      <c r="M91">
        <v>0</v>
      </c>
      <c r="N91">
        <v>0</v>
      </c>
      <c r="O91">
        <f>Tabelle14[[#This Row],[Roll]]-+Tabelle14[[#This Row],[Pitch]]</f>
        <v>0</v>
      </c>
      <c r="P91">
        <f>SQRT(Tabelle14[[#This Row],[X]]^2 + Tabelle14[[#This Row],[Y]]^2 +Tabelle14[[#This Row],[Z]]^2)</f>
        <v>0</v>
      </c>
      <c r="Q91">
        <v>147</v>
      </c>
      <c r="R91">
        <v>98.2</v>
      </c>
      <c r="S91">
        <v>-41.8</v>
      </c>
      <c r="T91">
        <v>-90</v>
      </c>
      <c r="U91">
        <v>0</v>
      </c>
      <c r="V91">
        <v>0</v>
      </c>
    </row>
    <row r="92" spans="1:22">
      <c r="A92">
        <v>1679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 t="e">
        <f>IF(AND(Tabelle14[[#This Row],[AreaPx]]&gt;0,NOT(Tabelle14[[#This Row],[AreaPx]]="inf")),Tabelle14[[#This Row],[AreaPx]], NA())</f>
        <v>#N/A</v>
      </c>
      <c r="J92">
        <v>0</v>
      </c>
      <c r="K92">
        <v>0</v>
      </c>
      <c r="L92">
        <v>0</v>
      </c>
      <c r="M92">
        <v>0</v>
      </c>
      <c r="N92">
        <v>0</v>
      </c>
      <c r="O92">
        <f>Tabelle14[[#This Row],[Roll]]-+Tabelle14[[#This Row],[Pitch]]</f>
        <v>0</v>
      </c>
      <c r="P92">
        <f>SQRT(Tabelle14[[#This Row],[X]]^2 + Tabelle14[[#This Row],[Y]]^2 +Tabelle14[[#This Row],[Z]]^2)</f>
        <v>0</v>
      </c>
      <c r="Q92">
        <v>147</v>
      </c>
      <c r="R92">
        <v>98.2</v>
      </c>
      <c r="S92">
        <v>-41.8</v>
      </c>
      <c r="T92">
        <v>-90</v>
      </c>
      <c r="U92">
        <v>0</v>
      </c>
      <c r="V92">
        <v>0</v>
      </c>
    </row>
    <row r="93" spans="1:22">
      <c r="A93">
        <v>1700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e">
        <f>IF(AND(Tabelle14[[#This Row],[AreaPx]]&gt;0,NOT(Tabelle14[[#This Row],[AreaPx]]="inf")),Tabelle14[[#This Row],[AreaPx]], NA())</f>
        <v>#N/A</v>
      </c>
      <c r="J93">
        <v>0</v>
      </c>
      <c r="K93">
        <v>0</v>
      </c>
      <c r="L93">
        <v>0</v>
      </c>
      <c r="M93">
        <v>0</v>
      </c>
      <c r="N93">
        <v>0</v>
      </c>
      <c r="O93">
        <f>Tabelle14[[#This Row],[Roll]]-+Tabelle14[[#This Row],[Pitch]]</f>
        <v>0</v>
      </c>
      <c r="P93">
        <f>SQRT(Tabelle14[[#This Row],[X]]^2 + Tabelle14[[#This Row],[Y]]^2 +Tabelle14[[#This Row],[Z]]^2)</f>
        <v>0</v>
      </c>
      <c r="Q93">
        <v>147</v>
      </c>
      <c r="R93">
        <v>98.2</v>
      </c>
      <c r="S93">
        <v>-41.8</v>
      </c>
      <c r="T93">
        <v>-90</v>
      </c>
      <c r="U93">
        <v>0</v>
      </c>
      <c r="V93">
        <v>0</v>
      </c>
    </row>
    <row r="94" spans="1:22">
      <c r="A94">
        <v>1715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 t="e">
        <f>IF(AND(Tabelle14[[#This Row],[AreaPx]]&gt;0,NOT(Tabelle14[[#This Row],[AreaPx]]="inf")),Tabelle14[[#This Row],[AreaPx]], NA())</f>
        <v>#N/A</v>
      </c>
      <c r="J94">
        <v>0</v>
      </c>
      <c r="K94">
        <v>0</v>
      </c>
      <c r="L94">
        <v>0</v>
      </c>
      <c r="M94">
        <v>0</v>
      </c>
      <c r="N94">
        <v>0</v>
      </c>
      <c r="O94">
        <f>Tabelle14[[#This Row],[Roll]]-+Tabelle14[[#This Row],[Pitch]]</f>
        <v>0</v>
      </c>
      <c r="P94">
        <f>SQRT(Tabelle14[[#This Row],[X]]^2 + Tabelle14[[#This Row],[Y]]^2 +Tabelle14[[#This Row],[Z]]^2)</f>
        <v>0</v>
      </c>
      <c r="Q94">
        <v>147</v>
      </c>
      <c r="R94">
        <v>98.2</v>
      </c>
      <c r="S94">
        <v>-41.8</v>
      </c>
      <c r="T94">
        <v>-90</v>
      </c>
      <c r="U94">
        <v>0</v>
      </c>
      <c r="V94">
        <v>0</v>
      </c>
    </row>
    <row r="95" spans="1:22">
      <c r="A95">
        <v>1739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 t="e">
        <f>IF(AND(Tabelle14[[#This Row],[AreaPx]]&gt;0,NOT(Tabelle14[[#This Row],[AreaPx]]="inf")),Tabelle14[[#This Row],[AreaPx]], NA())</f>
        <v>#N/A</v>
      </c>
      <c r="J95">
        <v>0</v>
      </c>
      <c r="K95">
        <v>0</v>
      </c>
      <c r="L95">
        <v>0</v>
      </c>
      <c r="M95">
        <v>0</v>
      </c>
      <c r="N95">
        <v>0</v>
      </c>
      <c r="O95">
        <f>Tabelle14[[#This Row],[Roll]]-+Tabelle14[[#This Row],[Pitch]]</f>
        <v>0</v>
      </c>
      <c r="P95">
        <f>SQRT(Tabelle14[[#This Row],[X]]^2 + Tabelle14[[#This Row],[Y]]^2 +Tabelle14[[#This Row],[Z]]^2)</f>
        <v>0</v>
      </c>
      <c r="Q95">
        <v>147</v>
      </c>
      <c r="R95">
        <v>98.2</v>
      </c>
      <c r="S95">
        <v>-41.8</v>
      </c>
      <c r="T95">
        <v>-90</v>
      </c>
      <c r="U95">
        <v>0</v>
      </c>
      <c r="V95">
        <v>0</v>
      </c>
    </row>
    <row r="96" spans="1:22">
      <c r="A96">
        <v>1764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 t="e">
        <f>IF(AND(Tabelle14[[#This Row],[AreaPx]]&gt;0,NOT(Tabelle14[[#This Row],[AreaPx]]="inf")),Tabelle14[[#This Row],[AreaPx]], NA())</f>
        <v>#N/A</v>
      </c>
      <c r="J96">
        <v>0</v>
      </c>
      <c r="K96">
        <v>0</v>
      </c>
      <c r="L96">
        <v>0</v>
      </c>
      <c r="M96">
        <v>0</v>
      </c>
      <c r="N96">
        <v>0</v>
      </c>
      <c r="O96">
        <f>Tabelle14[[#This Row],[Roll]]-+Tabelle14[[#This Row],[Pitch]]</f>
        <v>0</v>
      </c>
      <c r="P96">
        <f>SQRT(Tabelle14[[#This Row],[X]]^2 + Tabelle14[[#This Row],[Y]]^2 +Tabelle14[[#This Row],[Z]]^2)</f>
        <v>0</v>
      </c>
      <c r="Q96">
        <v>147</v>
      </c>
      <c r="R96">
        <v>98.2</v>
      </c>
      <c r="S96">
        <v>-41.8</v>
      </c>
      <c r="T96">
        <v>-90</v>
      </c>
      <c r="U96">
        <v>0</v>
      </c>
      <c r="V96">
        <v>0</v>
      </c>
    </row>
    <row r="97" spans="1:22">
      <c r="A97">
        <v>1776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 t="e">
        <f>IF(AND(Tabelle14[[#This Row],[AreaPx]]&gt;0,NOT(Tabelle14[[#This Row],[AreaPx]]="inf")),Tabelle14[[#This Row],[AreaPx]], NA())</f>
        <v>#N/A</v>
      </c>
      <c r="J97">
        <v>0</v>
      </c>
      <c r="K97">
        <v>0</v>
      </c>
      <c r="L97">
        <v>0</v>
      </c>
      <c r="M97">
        <v>0</v>
      </c>
      <c r="N97">
        <v>0</v>
      </c>
      <c r="O97">
        <f>Tabelle14[[#This Row],[Roll]]-+Tabelle14[[#This Row],[Pitch]]</f>
        <v>0</v>
      </c>
      <c r="P97">
        <f>SQRT(Tabelle14[[#This Row],[X]]^2 + Tabelle14[[#This Row],[Y]]^2 +Tabelle14[[#This Row],[Z]]^2)</f>
        <v>0</v>
      </c>
      <c r="Q97">
        <v>147</v>
      </c>
      <c r="R97">
        <v>98.2</v>
      </c>
      <c r="S97">
        <v>-41.8</v>
      </c>
      <c r="T97">
        <v>-90</v>
      </c>
      <c r="U97">
        <v>0</v>
      </c>
      <c r="V97">
        <v>0</v>
      </c>
    </row>
    <row r="98" spans="1:22">
      <c r="A98">
        <v>1803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 t="e">
        <f>IF(AND(Tabelle14[[#This Row],[AreaPx]]&gt;0,NOT(Tabelle14[[#This Row],[AreaPx]]="inf")),Tabelle14[[#This Row],[AreaPx]], NA())</f>
        <v>#N/A</v>
      </c>
      <c r="J98">
        <v>0</v>
      </c>
      <c r="K98">
        <v>0</v>
      </c>
      <c r="L98">
        <v>0</v>
      </c>
      <c r="M98">
        <v>0</v>
      </c>
      <c r="N98">
        <v>0</v>
      </c>
      <c r="O98">
        <f>Tabelle14[[#This Row],[Roll]]-+Tabelle14[[#This Row],[Pitch]]</f>
        <v>0</v>
      </c>
      <c r="P98">
        <f>SQRT(Tabelle14[[#This Row],[X]]^2 + Tabelle14[[#This Row],[Y]]^2 +Tabelle14[[#This Row],[Z]]^2)</f>
        <v>0</v>
      </c>
      <c r="Q98">
        <v>147</v>
      </c>
      <c r="R98">
        <v>98.2</v>
      </c>
      <c r="S98">
        <v>-41.8</v>
      </c>
      <c r="T98">
        <v>-90</v>
      </c>
      <c r="U98">
        <v>0</v>
      </c>
      <c r="V98">
        <v>0</v>
      </c>
    </row>
    <row r="99" spans="1:22">
      <c r="A99">
        <v>1817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 t="e">
        <f>IF(AND(Tabelle14[[#This Row],[AreaPx]]&gt;0,NOT(Tabelle14[[#This Row],[AreaPx]]="inf")),Tabelle14[[#This Row],[AreaPx]], NA())</f>
        <v>#N/A</v>
      </c>
      <c r="J99">
        <v>0</v>
      </c>
      <c r="K99">
        <v>0</v>
      </c>
      <c r="L99">
        <v>0</v>
      </c>
      <c r="M99">
        <v>0</v>
      </c>
      <c r="N99">
        <v>0</v>
      </c>
      <c r="O99">
        <f>Tabelle14[[#This Row],[Roll]]-+Tabelle14[[#This Row],[Pitch]]</f>
        <v>0</v>
      </c>
      <c r="P99">
        <f>SQRT(Tabelle14[[#This Row],[X]]^2 + Tabelle14[[#This Row],[Y]]^2 +Tabelle14[[#This Row],[Z]]^2)</f>
        <v>0</v>
      </c>
      <c r="Q99">
        <v>147</v>
      </c>
      <c r="R99">
        <v>98.2</v>
      </c>
      <c r="S99">
        <v>-41.8</v>
      </c>
      <c r="T99">
        <v>-90</v>
      </c>
      <c r="U99">
        <v>0</v>
      </c>
      <c r="V99">
        <v>0</v>
      </c>
    </row>
    <row r="100" spans="1:22">
      <c r="A100">
        <v>1843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 t="e">
        <f>IF(AND(Tabelle14[[#This Row],[AreaPx]]&gt;0,NOT(Tabelle14[[#This Row],[AreaPx]]="inf")),Tabelle14[[#This Row],[AreaPx]], NA())</f>
        <v>#N/A</v>
      </c>
      <c r="J100">
        <v>0</v>
      </c>
      <c r="K100">
        <v>0</v>
      </c>
      <c r="L100">
        <v>0</v>
      </c>
      <c r="M100">
        <v>0</v>
      </c>
      <c r="N100">
        <v>0</v>
      </c>
      <c r="O100">
        <f>Tabelle14[[#This Row],[Roll]]-+Tabelle14[[#This Row],[Pitch]]</f>
        <v>0</v>
      </c>
      <c r="P100">
        <f>SQRT(Tabelle14[[#This Row],[X]]^2 + Tabelle14[[#This Row],[Y]]^2 +Tabelle14[[#This Row],[Z]]^2)</f>
        <v>0</v>
      </c>
      <c r="Q100">
        <v>147</v>
      </c>
      <c r="R100">
        <v>98.2</v>
      </c>
      <c r="S100">
        <v>-41.8</v>
      </c>
      <c r="T100">
        <v>-90</v>
      </c>
      <c r="U100">
        <v>0</v>
      </c>
      <c r="V100">
        <v>0</v>
      </c>
    </row>
    <row r="101" spans="1:22">
      <c r="A101">
        <v>1868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 t="e">
        <f>IF(AND(Tabelle14[[#This Row],[AreaPx]]&gt;0,NOT(Tabelle14[[#This Row],[AreaPx]]="inf")),Tabelle14[[#This Row],[AreaPx]], NA())</f>
        <v>#N/A</v>
      </c>
      <c r="J101">
        <v>0</v>
      </c>
      <c r="K101">
        <v>0</v>
      </c>
      <c r="L101">
        <v>0</v>
      </c>
      <c r="M101">
        <v>0</v>
      </c>
      <c r="N101">
        <v>0</v>
      </c>
      <c r="O101">
        <f>Tabelle14[[#This Row],[Roll]]-+Tabelle14[[#This Row],[Pitch]]</f>
        <v>0</v>
      </c>
      <c r="P101">
        <f>SQRT(Tabelle14[[#This Row],[X]]^2 + Tabelle14[[#This Row],[Y]]^2 +Tabelle14[[#This Row],[Z]]^2)</f>
        <v>0</v>
      </c>
      <c r="Q101">
        <v>147</v>
      </c>
      <c r="R101">
        <v>98.2</v>
      </c>
      <c r="S101">
        <v>-41.8</v>
      </c>
      <c r="T101">
        <v>-90</v>
      </c>
      <c r="U101">
        <v>0</v>
      </c>
      <c r="V101">
        <v>0</v>
      </c>
    </row>
    <row r="102" spans="1:22">
      <c r="A102">
        <v>1883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 t="e">
        <f>IF(AND(Tabelle14[[#This Row],[AreaPx]]&gt;0,NOT(Tabelle14[[#This Row],[AreaPx]]="inf")),Tabelle14[[#This Row],[AreaPx]], NA())</f>
        <v>#N/A</v>
      </c>
      <c r="J102">
        <v>0</v>
      </c>
      <c r="K102">
        <v>0</v>
      </c>
      <c r="L102">
        <v>0</v>
      </c>
      <c r="M102">
        <v>0</v>
      </c>
      <c r="N102">
        <v>0</v>
      </c>
      <c r="O102">
        <f>Tabelle14[[#This Row],[Roll]]-+Tabelle14[[#This Row],[Pitch]]</f>
        <v>0</v>
      </c>
      <c r="P102">
        <f>SQRT(Tabelle14[[#This Row],[X]]^2 + Tabelle14[[#This Row],[Y]]^2 +Tabelle14[[#This Row],[Z]]^2)</f>
        <v>0</v>
      </c>
      <c r="Q102">
        <v>147</v>
      </c>
      <c r="R102">
        <v>98.2</v>
      </c>
      <c r="S102">
        <v>-41.8</v>
      </c>
      <c r="T102">
        <v>-90</v>
      </c>
      <c r="U102">
        <v>0</v>
      </c>
      <c r="V102">
        <v>0</v>
      </c>
    </row>
    <row r="103" spans="1:22">
      <c r="A103">
        <v>1912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 t="e">
        <f>IF(AND(Tabelle14[[#This Row],[AreaPx]]&gt;0,NOT(Tabelle14[[#This Row],[AreaPx]]="inf")),Tabelle14[[#This Row],[AreaPx]], NA())</f>
        <v>#N/A</v>
      </c>
      <c r="J103">
        <v>0</v>
      </c>
      <c r="K103">
        <v>0</v>
      </c>
      <c r="L103">
        <v>0</v>
      </c>
      <c r="M103">
        <v>0</v>
      </c>
      <c r="N103">
        <v>0</v>
      </c>
      <c r="O103">
        <f>Tabelle14[[#This Row],[Roll]]-+Tabelle14[[#This Row],[Pitch]]</f>
        <v>0</v>
      </c>
      <c r="P103">
        <f>SQRT(Tabelle14[[#This Row],[X]]^2 + Tabelle14[[#This Row],[Y]]^2 +Tabelle14[[#This Row],[Z]]^2)</f>
        <v>0</v>
      </c>
      <c r="Q103">
        <v>147</v>
      </c>
      <c r="R103">
        <v>98.2</v>
      </c>
      <c r="S103">
        <v>-41.8</v>
      </c>
      <c r="T103">
        <v>-90</v>
      </c>
      <c r="U103">
        <v>0</v>
      </c>
      <c r="V103">
        <v>0</v>
      </c>
    </row>
    <row r="104" spans="1:22">
      <c r="A104">
        <v>1942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 t="e">
        <f>IF(AND(Tabelle14[[#This Row],[AreaPx]]&gt;0,NOT(Tabelle14[[#This Row],[AreaPx]]="inf")),Tabelle14[[#This Row],[AreaPx]], NA())</f>
        <v>#N/A</v>
      </c>
      <c r="J104">
        <v>0</v>
      </c>
      <c r="K104">
        <v>0</v>
      </c>
      <c r="L104">
        <v>0</v>
      </c>
      <c r="M104">
        <v>0</v>
      </c>
      <c r="N104">
        <v>0</v>
      </c>
      <c r="O104">
        <f>Tabelle14[[#This Row],[Roll]]-+Tabelle14[[#This Row],[Pitch]]</f>
        <v>0</v>
      </c>
      <c r="P104">
        <f>SQRT(Tabelle14[[#This Row],[X]]^2 + Tabelle14[[#This Row],[Y]]^2 +Tabelle14[[#This Row],[Z]]^2)</f>
        <v>0</v>
      </c>
      <c r="Q104">
        <v>147</v>
      </c>
      <c r="R104">
        <v>98.2</v>
      </c>
      <c r="S104">
        <v>-41.8</v>
      </c>
      <c r="T104">
        <v>-90</v>
      </c>
      <c r="U104">
        <v>0</v>
      </c>
      <c r="V104">
        <v>0</v>
      </c>
    </row>
    <row r="105" spans="1:22">
      <c r="A105">
        <v>1966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 t="e">
        <f>IF(AND(Tabelle14[[#This Row],[AreaPx]]&gt;0,NOT(Tabelle14[[#This Row],[AreaPx]]="inf")),Tabelle14[[#This Row],[AreaPx]], NA())</f>
        <v>#N/A</v>
      </c>
      <c r="J105">
        <v>0</v>
      </c>
      <c r="K105">
        <v>0</v>
      </c>
      <c r="L105">
        <v>0</v>
      </c>
      <c r="M105">
        <v>0</v>
      </c>
      <c r="N105">
        <v>0</v>
      </c>
      <c r="O105">
        <f>Tabelle14[[#This Row],[Roll]]-+Tabelle14[[#This Row],[Pitch]]</f>
        <v>0</v>
      </c>
      <c r="P105">
        <f>SQRT(Tabelle14[[#This Row],[X]]^2 + Tabelle14[[#This Row],[Y]]^2 +Tabelle14[[#This Row],[Z]]^2)</f>
        <v>0</v>
      </c>
      <c r="Q105">
        <v>147</v>
      </c>
      <c r="R105">
        <v>98.2</v>
      </c>
      <c r="S105">
        <v>-41.8</v>
      </c>
      <c r="T105">
        <v>-90</v>
      </c>
      <c r="U105">
        <v>0</v>
      </c>
      <c r="V105">
        <v>0</v>
      </c>
    </row>
    <row r="106" spans="1:22">
      <c r="A106">
        <v>1981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 t="e">
        <f>IF(AND(Tabelle14[[#This Row],[AreaPx]]&gt;0,NOT(Tabelle14[[#This Row],[AreaPx]]="inf")),Tabelle14[[#This Row],[AreaPx]], NA())</f>
        <v>#N/A</v>
      </c>
      <c r="J106">
        <v>0</v>
      </c>
      <c r="K106">
        <v>0</v>
      </c>
      <c r="L106">
        <v>0</v>
      </c>
      <c r="M106">
        <v>0</v>
      </c>
      <c r="N106">
        <v>0</v>
      </c>
      <c r="O106">
        <f>Tabelle14[[#This Row],[Roll]]-+Tabelle14[[#This Row],[Pitch]]</f>
        <v>0</v>
      </c>
      <c r="P106">
        <f>SQRT(Tabelle14[[#This Row],[X]]^2 + Tabelle14[[#This Row],[Y]]^2 +Tabelle14[[#This Row],[Z]]^2)</f>
        <v>0</v>
      </c>
      <c r="Q106">
        <v>147</v>
      </c>
      <c r="R106">
        <v>98.2</v>
      </c>
      <c r="S106">
        <v>-41.8</v>
      </c>
      <c r="T106">
        <v>-90</v>
      </c>
      <c r="U106">
        <v>0</v>
      </c>
      <c r="V106">
        <v>0</v>
      </c>
    </row>
    <row r="107" spans="1:22">
      <c r="A107">
        <v>2005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 t="e">
        <f>IF(AND(Tabelle14[[#This Row],[AreaPx]]&gt;0,NOT(Tabelle14[[#This Row],[AreaPx]]="inf")),Tabelle14[[#This Row],[AreaPx]], NA())</f>
        <v>#N/A</v>
      </c>
      <c r="J107">
        <v>0</v>
      </c>
      <c r="K107">
        <v>0</v>
      </c>
      <c r="L107">
        <v>0</v>
      </c>
      <c r="M107">
        <v>0</v>
      </c>
      <c r="N107">
        <v>0</v>
      </c>
      <c r="O107">
        <f>Tabelle14[[#This Row],[Roll]]-+Tabelle14[[#This Row],[Pitch]]</f>
        <v>0</v>
      </c>
      <c r="P107">
        <f>SQRT(Tabelle14[[#This Row],[X]]^2 + Tabelle14[[#This Row],[Y]]^2 +Tabelle14[[#This Row],[Z]]^2)</f>
        <v>0</v>
      </c>
      <c r="Q107">
        <v>147</v>
      </c>
      <c r="R107">
        <v>98.2</v>
      </c>
      <c r="S107">
        <v>-41.8</v>
      </c>
      <c r="T107">
        <v>-90</v>
      </c>
      <c r="U107">
        <v>0</v>
      </c>
      <c r="V107">
        <v>0</v>
      </c>
    </row>
    <row r="108" spans="1:22">
      <c r="A108">
        <v>2016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 t="e">
        <f>IF(AND(Tabelle14[[#This Row],[AreaPx]]&gt;0,NOT(Tabelle14[[#This Row],[AreaPx]]="inf")),Tabelle14[[#This Row],[AreaPx]], NA())</f>
        <v>#N/A</v>
      </c>
      <c r="J108">
        <v>0</v>
      </c>
      <c r="K108">
        <v>0</v>
      </c>
      <c r="L108">
        <v>0</v>
      </c>
      <c r="M108">
        <v>0</v>
      </c>
      <c r="N108">
        <v>0</v>
      </c>
      <c r="O108">
        <f>Tabelle14[[#This Row],[Roll]]-+Tabelle14[[#This Row],[Pitch]]</f>
        <v>0</v>
      </c>
      <c r="P108">
        <f>SQRT(Tabelle14[[#This Row],[X]]^2 + Tabelle14[[#This Row],[Y]]^2 +Tabelle14[[#This Row],[Z]]^2)</f>
        <v>0</v>
      </c>
      <c r="Q108">
        <v>147</v>
      </c>
      <c r="R108">
        <v>98.2</v>
      </c>
      <c r="S108">
        <v>-41.8</v>
      </c>
      <c r="T108">
        <v>-90</v>
      </c>
      <c r="U108">
        <v>0</v>
      </c>
      <c r="V108">
        <v>0</v>
      </c>
    </row>
    <row r="109" spans="1:22">
      <c r="A109">
        <v>2041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 t="e">
        <f>IF(AND(Tabelle14[[#This Row],[AreaPx]]&gt;0,NOT(Tabelle14[[#This Row],[AreaPx]]="inf")),Tabelle14[[#This Row],[AreaPx]], NA())</f>
        <v>#N/A</v>
      </c>
      <c r="J109">
        <v>0</v>
      </c>
      <c r="K109">
        <v>0</v>
      </c>
      <c r="L109">
        <v>0</v>
      </c>
      <c r="M109">
        <v>0</v>
      </c>
      <c r="N109">
        <v>0</v>
      </c>
      <c r="O109">
        <f>Tabelle14[[#This Row],[Roll]]-+Tabelle14[[#This Row],[Pitch]]</f>
        <v>0</v>
      </c>
      <c r="P109">
        <f>SQRT(Tabelle14[[#This Row],[X]]^2 + Tabelle14[[#This Row],[Y]]^2 +Tabelle14[[#This Row],[Z]]^2)</f>
        <v>0</v>
      </c>
      <c r="Q109">
        <v>147</v>
      </c>
      <c r="R109">
        <v>98.2</v>
      </c>
      <c r="S109">
        <v>-41.8</v>
      </c>
      <c r="T109">
        <v>-90</v>
      </c>
      <c r="U109">
        <v>0</v>
      </c>
      <c r="V109">
        <v>0</v>
      </c>
    </row>
    <row r="110" spans="1:22">
      <c r="A110">
        <v>2067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 t="e">
        <f>IF(AND(Tabelle14[[#This Row],[AreaPx]]&gt;0,NOT(Tabelle14[[#This Row],[AreaPx]]="inf")),Tabelle14[[#This Row],[AreaPx]], NA())</f>
        <v>#N/A</v>
      </c>
      <c r="J110">
        <v>0</v>
      </c>
      <c r="K110">
        <v>0</v>
      </c>
      <c r="L110">
        <v>0</v>
      </c>
      <c r="M110">
        <v>0</v>
      </c>
      <c r="N110">
        <v>0</v>
      </c>
      <c r="O110">
        <f>Tabelle14[[#This Row],[Roll]]-+Tabelle14[[#This Row],[Pitch]]</f>
        <v>0</v>
      </c>
      <c r="P110">
        <f>SQRT(Tabelle14[[#This Row],[X]]^2 + Tabelle14[[#This Row],[Y]]^2 +Tabelle14[[#This Row],[Z]]^2)</f>
        <v>0</v>
      </c>
      <c r="Q110">
        <v>147</v>
      </c>
      <c r="R110">
        <v>98.2</v>
      </c>
      <c r="S110">
        <v>-41.8</v>
      </c>
      <c r="T110">
        <v>-90</v>
      </c>
      <c r="U110">
        <v>0</v>
      </c>
      <c r="V110">
        <v>0</v>
      </c>
    </row>
    <row r="111" spans="1:22">
      <c r="A111">
        <v>2082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 t="e">
        <f>IF(AND(Tabelle14[[#This Row],[AreaPx]]&gt;0,NOT(Tabelle14[[#This Row],[AreaPx]]="inf")),Tabelle14[[#This Row],[AreaPx]], NA())</f>
        <v>#N/A</v>
      </c>
      <c r="J111">
        <v>0</v>
      </c>
      <c r="K111">
        <v>0</v>
      </c>
      <c r="L111">
        <v>0</v>
      </c>
      <c r="M111">
        <v>0</v>
      </c>
      <c r="N111">
        <v>0</v>
      </c>
      <c r="O111">
        <f>Tabelle14[[#This Row],[Roll]]-+Tabelle14[[#This Row],[Pitch]]</f>
        <v>0</v>
      </c>
      <c r="P111">
        <f>SQRT(Tabelle14[[#This Row],[X]]^2 + Tabelle14[[#This Row],[Y]]^2 +Tabelle14[[#This Row],[Z]]^2)</f>
        <v>0</v>
      </c>
      <c r="Q111">
        <v>147</v>
      </c>
      <c r="R111">
        <v>98.2</v>
      </c>
      <c r="S111">
        <v>-41.8</v>
      </c>
      <c r="T111">
        <v>-90</v>
      </c>
      <c r="U111">
        <v>0</v>
      </c>
      <c r="V111">
        <v>0</v>
      </c>
    </row>
    <row r="112" spans="1:22">
      <c r="A112">
        <v>2103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 t="e">
        <f>IF(AND(Tabelle14[[#This Row],[AreaPx]]&gt;0,NOT(Tabelle14[[#This Row],[AreaPx]]="inf")),Tabelle14[[#This Row],[AreaPx]], NA())</f>
        <v>#N/A</v>
      </c>
      <c r="J112">
        <v>0</v>
      </c>
      <c r="K112">
        <v>0</v>
      </c>
      <c r="L112">
        <v>0</v>
      </c>
      <c r="M112">
        <v>0</v>
      </c>
      <c r="N112">
        <v>0</v>
      </c>
      <c r="O112">
        <f>Tabelle14[[#This Row],[Roll]]-+Tabelle14[[#This Row],[Pitch]]</f>
        <v>0</v>
      </c>
      <c r="P112">
        <f>SQRT(Tabelle14[[#This Row],[X]]^2 + Tabelle14[[#This Row],[Y]]^2 +Tabelle14[[#This Row],[Z]]^2)</f>
        <v>0</v>
      </c>
      <c r="Q112">
        <v>147</v>
      </c>
      <c r="R112">
        <v>98.2</v>
      </c>
      <c r="S112">
        <v>-41.8</v>
      </c>
      <c r="T112">
        <v>-90</v>
      </c>
      <c r="U112">
        <v>0</v>
      </c>
      <c r="V112">
        <v>0</v>
      </c>
    </row>
    <row r="113" spans="1:22">
      <c r="A113">
        <v>2121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 t="e">
        <f>IF(AND(Tabelle14[[#This Row],[AreaPx]]&gt;0,NOT(Tabelle14[[#This Row],[AreaPx]]="inf")),Tabelle14[[#This Row],[AreaPx]], NA())</f>
        <v>#N/A</v>
      </c>
      <c r="J113">
        <v>0</v>
      </c>
      <c r="K113">
        <v>0</v>
      </c>
      <c r="L113">
        <v>0</v>
      </c>
      <c r="M113">
        <v>0</v>
      </c>
      <c r="N113">
        <v>0</v>
      </c>
      <c r="O113">
        <f>Tabelle14[[#This Row],[Roll]]-+Tabelle14[[#This Row],[Pitch]]</f>
        <v>0</v>
      </c>
      <c r="P113">
        <f>SQRT(Tabelle14[[#This Row],[X]]^2 + Tabelle14[[#This Row],[Y]]^2 +Tabelle14[[#This Row],[Z]]^2)</f>
        <v>0</v>
      </c>
      <c r="Q113">
        <v>147</v>
      </c>
      <c r="R113">
        <v>98.2</v>
      </c>
      <c r="S113">
        <v>-41.8</v>
      </c>
      <c r="T113">
        <v>-90</v>
      </c>
      <c r="U113">
        <v>0</v>
      </c>
      <c r="V113">
        <v>0</v>
      </c>
    </row>
    <row r="114" spans="1:22">
      <c r="A114">
        <v>2145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e">
        <f>IF(AND(Tabelle14[[#This Row],[AreaPx]]&gt;0,NOT(Tabelle14[[#This Row],[AreaPx]]="inf")),Tabelle14[[#This Row],[AreaPx]], NA())</f>
        <v>#N/A</v>
      </c>
      <c r="J114">
        <v>0</v>
      </c>
      <c r="K114">
        <v>0</v>
      </c>
      <c r="L114">
        <v>0</v>
      </c>
      <c r="M114">
        <v>0</v>
      </c>
      <c r="N114">
        <v>0</v>
      </c>
      <c r="O114">
        <f>Tabelle14[[#This Row],[Roll]]-+Tabelle14[[#This Row],[Pitch]]</f>
        <v>0</v>
      </c>
      <c r="P114">
        <f>SQRT(Tabelle14[[#This Row],[X]]^2 + Tabelle14[[#This Row],[Y]]^2 +Tabelle14[[#This Row],[Z]]^2)</f>
        <v>0</v>
      </c>
      <c r="Q114">
        <v>147</v>
      </c>
      <c r="R114">
        <v>98.2</v>
      </c>
      <c r="S114">
        <v>-41.8</v>
      </c>
      <c r="T114">
        <v>-90</v>
      </c>
      <c r="U114">
        <v>0</v>
      </c>
      <c r="V114">
        <v>0</v>
      </c>
    </row>
    <row r="115" spans="1:22">
      <c r="A115">
        <v>2163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 t="e">
        <f>IF(AND(Tabelle14[[#This Row],[AreaPx]]&gt;0,NOT(Tabelle14[[#This Row],[AreaPx]]="inf")),Tabelle14[[#This Row],[AreaPx]], NA())</f>
        <v>#N/A</v>
      </c>
      <c r="J115">
        <v>0</v>
      </c>
      <c r="K115">
        <v>0</v>
      </c>
      <c r="L115">
        <v>0</v>
      </c>
      <c r="M115">
        <v>0</v>
      </c>
      <c r="N115">
        <v>0</v>
      </c>
      <c r="O115">
        <f>Tabelle14[[#This Row],[Roll]]-+Tabelle14[[#This Row],[Pitch]]</f>
        <v>0</v>
      </c>
      <c r="P115">
        <f>SQRT(Tabelle14[[#This Row],[X]]^2 + Tabelle14[[#This Row],[Y]]^2 +Tabelle14[[#This Row],[Z]]^2)</f>
        <v>0</v>
      </c>
      <c r="Q115">
        <v>147</v>
      </c>
      <c r="R115">
        <v>98.2</v>
      </c>
      <c r="S115">
        <v>-41.8</v>
      </c>
      <c r="T115">
        <v>-90</v>
      </c>
      <c r="U115">
        <v>0</v>
      </c>
      <c r="V115">
        <v>0</v>
      </c>
    </row>
    <row r="116" spans="1:22">
      <c r="A116">
        <v>2176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 t="e">
        <f>IF(AND(Tabelle14[[#This Row],[AreaPx]]&gt;0,NOT(Tabelle14[[#This Row],[AreaPx]]="inf")),Tabelle14[[#This Row],[AreaPx]], NA())</f>
        <v>#N/A</v>
      </c>
      <c r="J116">
        <v>0</v>
      </c>
      <c r="K116">
        <v>0</v>
      </c>
      <c r="L116">
        <v>0</v>
      </c>
      <c r="M116">
        <v>0</v>
      </c>
      <c r="N116">
        <v>0</v>
      </c>
      <c r="O116">
        <f>Tabelle14[[#This Row],[Roll]]-+Tabelle14[[#This Row],[Pitch]]</f>
        <v>0</v>
      </c>
      <c r="P116">
        <f>SQRT(Tabelle14[[#This Row],[X]]^2 + Tabelle14[[#This Row],[Y]]^2 +Tabelle14[[#This Row],[Z]]^2)</f>
        <v>0</v>
      </c>
      <c r="Q116">
        <v>147</v>
      </c>
      <c r="R116">
        <v>98.2</v>
      </c>
      <c r="S116">
        <v>-41.8</v>
      </c>
      <c r="T116">
        <v>-90</v>
      </c>
      <c r="U116">
        <v>0</v>
      </c>
      <c r="V116">
        <v>0</v>
      </c>
    </row>
    <row r="117" spans="1:22">
      <c r="A117">
        <v>2196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t="e">
        <f>IF(AND(Tabelle14[[#This Row],[AreaPx]]&gt;0,NOT(Tabelle14[[#This Row],[AreaPx]]="inf")),Tabelle14[[#This Row],[AreaPx]], NA())</f>
        <v>#N/A</v>
      </c>
      <c r="J117">
        <v>0</v>
      </c>
      <c r="K117">
        <v>0</v>
      </c>
      <c r="L117">
        <v>0</v>
      </c>
      <c r="M117">
        <v>0</v>
      </c>
      <c r="N117">
        <v>0</v>
      </c>
      <c r="O117">
        <f>Tabelle14[[#This Row],[Roll]]-+Tabelle14[[#This Row],[Pitch]]</f>
        <v>0</v>
      </c>
      <c r="P117">
        <f>SQRT(Tabelle14[[#This Row],[X]]^2 + Tabelle14[[#This Row],[Y]]^2 +Tabelle14[[#This Row],[Z]]^2)</f>
        <v>0</v>
      </c>
      <c r="Q117">
        <v>147</v>
      </c>
      <c r="R117">
        <v>98.2</v>
      </c>
      <c r="S117">
        <v>-41.8</v>
      </c>
      <c r="T117">
        <v>-90</v>
      </c>
      <c r="U117">
        <v>0</v>
      </c>
      <c r="V117">
        <v>0</v>
      </c>
    </row>
    <row r="118" spans="1:22">
      <c r="A118">
        <v>2215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 t="e">
        <f>IF(AND(Tabelle14[[#This Row],[AreaPx]]&gt;0,NOT(Tabelle14[[#This Row],[AreaPx]]="inf")),Tabelle14[[#This Row],[AreaPx]], NA())</f>
        <v>#N/A</v>
      </c>
      <c r="J118">
        <v>0</v>
      </c>
      <c r="K118">
        <v>0</v>
      </c>
      <c r="L118">
        <v>0</v>
      </c>
      <c r="M118">
        <v>0</v>
      </c>
      <c r="N118">
        <v>0</v>
      </c>
      <c r="O118">
        <f>Tabelle14[[#This Row],[Roll]]-+Tabelle14[[#This Row],[Pitch]]</f>
        <v>0</v>
      </c>
      <c r="P118">
        <f>SQRT(Tabelle14[[#This Row],[X]]^2 + Tabelle14[[#This Row],[Y]]^2 +Tabelle14[[#This Row],[Z]]^2)</f>
        <v>0</v>
      </c>
      <c r="Q118">
        <v>147</v>
      </c>
      <c r="R118">
        <v>98.2</v>
      </c>
      <c r="S118">
        <v>-41.8</v>
      </c>
      <c r="T118">
        <v>-90</v>
      </c>
      <c r="U118">
        <v>0</v>
      </c>
      <c r="V118">
        <v>0</v>
      </c>
    </row>
    <row r="119" spans="1:22">
      <c r="A119">
        <v>2243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 t="e">
        <f>IF(AND(Tabelle14[[#This Row],[AreaPx]]&gt;0,NOT(Tabelle14[[#This Row],[AreaPx]]="inf")),Tabelle14[[#This Row],[AreaPx]], NA())</f>
        <v>#N/A</v>
      </c>
      <c r="J119">
        <v>0</v>
      </c>
      <c r="K119">
        <v>0</v>
      </c>
      <c r="L119">
        <v>0</v>
      </c>
      <c r="M119">
        <v>0</v>
      </c>
      <c r="N119">
        <v>0</v>
      </c>
      <c r="O119">
        <f>Tabelle14[[#This Row],[Roll]]-+Tabelle14[[#This Row],[Pitch]]</f>
        <v>0</v>
      </c>
      <c r="P119">
        <f>SQRT(Tabelle14[[#This Row],[X]]^2 + Tabelle14[[#This Row],[Y]]^2 +Tabelle14[[#This Row],[Z]]^2)</f>
        <v>0</v>
      </c>
      <c r="Q119">
        <v>147</v>
      </c>
      <c r="R119">
        <v>98.2</v>
      </c>
      <c r="S119">
        <v>-41.8</v>
      </c>
      <c r="T119">
        <v>-90</v>
      </c>
      <c r="U119">
        <v>0</v>
      </c>
      <c r="V119">
        <v>0</v>
      </c>
    </row>
    <row r="120" spans="1:22">
      <c r="A120">
        <v>2268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 t="e">
        <f>IF(AND(Tabelle14[[#This Row],[AreaPx]]&gt;0,NOT(Tabelle14[[#This Row],[AreaPx]]="inf")),Tabelle14[[#This Row],[AreaPx]], NA())</f>
        <v>#N/A</v>
      </c>
      <c r="J120">
        <v>0</v>
      </c>
      <c r="K120">
        <v>0</v>
      </c>
      <c r="L120">
        <v>0</v>
      </c>
      <c r="M120">
        <v>0</v>
      </c>
      <c r="N120">
        <v>0</v>
      </c>
      <c r="O120">
        <f>Tabelle14[[#This Row],[Roll]]-+Tabelle14[[#This Row],[Pitch]]</f>
        <v>0</v>
      </c>
      <c r="P120">
        <f>SQRT(Tabelle14[[#This Row],[X]]^2 + Tabelle14[[#This Row],[Y]]^2 +Tabelle14[[#This Row],[Z]]^2)</f>
        <v>0</v>
      </c>
      <c r="Q120">
        <v>147</v>
      </c>
      <c r="R120">
        <v>98.2</v>
      </c>
      <c r="S120">
        <v>-41.8</v>
      </c>
      <c r="T120">
        <v>-90</v>
      </c>
      <c r="U120">
        <v>0</v>
      </c>
      <c r="V120">
        <v>0</v>
      </c>
    </row>
    <row r="121" spans="1:22">
      <c r="A121">
        <v>2287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 t="e">
        <f>IF(AND(Tabelle14[[#This Row],[AreaPx]]&gt;0,NOT(Tabelle14[[#This Row],[AreaPx]]="inf")),Tabelle14[[#This Row],[AreaPx]], NA())</f>
        <v>#N/A</v>
      </c>
      <c r="J121">
        <v>0</v>
      </c>
      <c r="K121">
        <v>0</v>
      </c>
      <c r="L121">
        <v>0</v>
      </c>
      <c r="M121">
        <v>0</v>
      </c>
      <c r="N121">
        <v>0</v>
      </c>
      <c r="O121">
        <f>Tabelle14[[#This Row],[Roll]]-+Tabelle14[[#This Row],[Pitch]]</f>
        <v>0</v>
      </c>
      <c r="P121">
        <f>SQRT(Tabelle14[[#This Row],[X]]^2 + Tabelle14[[#This Row],[Y]]^2 +Tabelle14[[#This Row],[Z]]^2)</f>
        <v>0</v>
      </c>
      <c r="Q121">
        <v>147</v>
      </c>
      <c r="R121">
        <v>98.2</v>
      </c>
      <c r="S121">
        <v>-41.8</v>
      </c>
      <c r="T121">
        <v>-90</v>
      </c>
      <c r="U121">
        <v>0</v>
      </c>
      <c r="V121">
        <v>0</v>
      </c>
    </row>
    <row r="122" spans="1:22">
      <c r="A122">
        <v>2308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 t="e">
        <f>IF(AND(Tabelle14[[#This Row],[AreaPx]]&gt;0,NOT(Tabelle14[[#This Row],[AreaPx]]="inf")),Tabelle14[[#This Row],[AreaPx]], NA())</f>
        <v>#N/A</v>
      </c>
      <c r="J122">
        <v>0</v>
      </c>
      <c r="K122">
        <v>0</v>
      </c>
      <c r="L122">
        <v>0</v>
      </c>
      <c r="M122">
        <v>0</v>
      </c>
      <c r="N122">
        <v>0</v>
      </c>
      <c r="O122">
        <f>Tabelle14[[#This Row],[Roll]]-+Tabelle14[[#This Row],[Pitch]]</f>
        <v>0</v>
      </c>
      <c r="P122">
        <f>SQRT(Tabelle14[[#This Row],[X]]^2 + Tabelle14[[#This Row],[Y]]^2 +Tabelle14[[#This Row],[Z]]^2)</f>
        <v>0</v>
      </c>
      <c r="Q122">
        <v>147</v>
      </c>
      <c r="R122">
        <v>98.2</v>
      </c>
      <c r="S122">
        <v>-41.8</v>
      </c>
      <c r="T122">
        <v>-90</v>
      </c>
      <c r="U122">
        <v>0</v>
      </c>
      <c r="V122">
        <v>0</v>
      </c>
    </row>
    <row r="123" spans="1:22">
      <c r="A123">
        <v>2329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 t="e">
        <f>IF(AND(Tabelle14[[#This Row],[AreaPx]]&gt;0,NOT(Tabelle14[[#This Row],[AreaPx]]="inf")),Tabelle14[[#This Row],[AreaPx]], NA())</f>
        <v>#N/A</v>
      </c>
      <c r="J123">
        <v>0</v>
      </c>
      <c r="K123">
        <v>0</v>
      </c>
      <c r="L123">
        <v>0</v>
      </c>
      <c r="M123">
        <v>0</v>
      </c>
      <c r="N123">
        <v>0</v>
      </c>
      <c r="O123">
        <f>Tabelle14[[#This Row],[Roll]]-+Tabelle14[[#This Row],[Pitch]]</f>
        <v>0</v>
      </c>
      <c r="P123">
        <f>SQRT(Tabelle14[[#This Row],[X]]^2 + Tabelle14[[#This Row],[Y]]^2 +Tabelle14[[#This Row],[Z]]^2)</f>
        <v>0</v>
      </c>
      <c r="Q123">
        <v>147</v>
      </c>
      <c r="R123">
        <v>98.2</v>
      </c>
      <c r="S123">
        <v>-41.8</v>
      </c>
      <c r="T123">
        <v>-90</v>
      </c>
      <c r="U123">
        <v>0</v>
      </c>
      <c r="V123">
        <v>0</v>
      </c>
    </row>
    <row r="124" spans="1:22">
      <c r="A124">
        <v>2340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 t="e">
        <f>IF(AND(Tabelle14[[#This Row],[AreaPx]]&gt;0,NOT(Tabelle14[[#This Row],[AreaPx]]="inf")),Tabelle14[[#This Row],[AreaPx]], NA())</f>
        <v>#N/A</v>
      </c>
      <c r="J124">
        <v>0</v>
      </c>
      <c r="K124">
        <v>0</v>
      </c>
      <c r="L124">
        <v>0</v>
      </c>
      <c r="M124">
        <v>0</v>
      </c>
      <c r="N124">
        <v>0</v>
      </c>
      <c r="O124">
        <f>Tabelle14[[#This Row],[Roll]]-+Tabelle14[[#This Row],[Pitch]]</f>
        <v>0</v>
      </c>
      <c r="P124">
        <f>SQRT(Tabelle14[[#This Row],[X]]^2 + Tabelle14[[#This Row],[Y]]^2 +Tabelle14[[#This Row],[Z]]^2)</f>
        <v>0</v>
      </c>
      <c r="Q124">
        <v>147</v>
      </c>
      <c r="R124">
        <v>98.2</v>
      </c>
      <c r="S124">
        <v>-41.8</v>
      </c>
      <c r="T124">
        <v>-90</v>
      </c>
      <c r="U124">
        <v>0</v>
      </c>
      <c r="V124">
        <v>0</v>
      </c>
    </row>
    <row r="125" spans="1:22">
      <c r="A125">
        <v>2364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 t="e">
        <f>IF(AND(Tabelle14[[#This Row],[AreaPx]]&gt;0,NOT(Tabelle14[[#This Row],[AreaPx]]="inf")),Tabelle14[[#This Row],[AreaPx]], NA())</f>
        <v>#N/A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>Tabelle14[[#This Row],[Roll]]-+Tabelle14[[#This Row],[Pitch]]</f>
        <v>0</v>
      </c>
      <c r="P125">
        <f>SQRT(Tabelle14[[#This Row],[X]]^2 + Tabelle14[[#This Row],[Y]]^2 +Tabelle14[[#This Row],[Z]]^2)</f>
        <v>0</v>
      </c>
      <c r="Q125">
        <v>147</v>
      </c>
      <c r="R125">
        <v>98.2</v>
      </c>
      <c r="S125">
        <v>-41.8</v>
      </c>
      <c r="T125">
        <v>-90</v>
      </c>
      <c r="U125">
        <v>0</v>
      </c>
      <c r="V125">
        <v>0</v>
      </c>
    </row>
    <row r="126" spans="1:22">
      <c r="A126">
        <v>2381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e">
        <f>IF(AND(Tabelle14[[#This Row],[AreaPx]]&gt;0,NOT(Tabelle14[[#This Row],[AreaPx]]="inf")),Tabelle14[[#This Row],[AreaPx]], NA())</f>
        <v>#N/A</v>
      </c>
      <c r="J126">
        <v>0</v>
      </c>
      <c r="K126">
        <v>0</v>
      </c>
      <c r="L126">
        <v>0</v>
      </c>
      <c r="M126">
        <v>0</v>
      </c>
      <c r="N126">
        <v>0</v>
      </c>
      <c r="O126">
        <f>Tabelle14[[#This Row],[Roll]]-+Tabelle14[[#This Row],[Pitch]]</f>
        <v>0</v>
      </c>
      <c r="P126">
        <f>SQRT(Tabelle14[[#This Row],[X]]^2 + Tabelle14[[#This Row],[Y]]^2 +Tabelle14[[#This Row],[Z]]^2)</f>
        <v>0</v>
      </c>
      <c r="Q126">
        <v>147</v>
      </c>
      <c r="R126">
        <v>98.2</v>
      </c>
      <c r="S126">
        <v>-41.8</v>
      </c>
      <c r="T126">
        <v>-90</v>
      </c>
      <c r="U126">
        <v>0</v>
      </c>
      <c r="V126">
        <v>0</v>
      </c>
    </row>
    <row r="127" spans="1:22">
      <c r="A127">
        <v>2406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t="e">
        <f>IF(AND(Tabelle14[[#This Row],[AreaPx]]&gt;0,NOT(Tabelle14[[#This Row],[AreaPx]]="inf")),Tabelle14[[#This Row],[AreaPx]], NA())</f>
        <v>#N/A</v>
      </c>
      <c r="J127">
        <v>0</v>
      </c>
      <c r="K127">
        <v>0</v>
      </c>
      <c r="L127">
        <v>0</v>
      </c>
      <c r="M127">
        <v>0</v>
      </c>
      <c r="N127">
        <v>0</v>
      </c>
      <c r="O127">
        <f>Tabelle14[[#This Row],[Roll]]-+Tabelle14[[#This Row],[Pitch]]</f>
        <v>0</v>
      </c>
      <c r="P127">
        <f>SQRT(Tabelle14[[#This Row],[X]]^2 + Tabelle14[[#This Row],[Y]]^2 +Tabelle14[[#This Row],[Z]]^2)</f>
        <v>0</v>
      </c>
      <c r="Q127">
        <v>147</v>
      </c>
      <c r="R127">
        <v>98.2</v>
      </c>
      <c r="S127">
        <v>-41.8</v>
      </c>
      <c r="T127">
        <v>-90</v>
      </c>
      <c r="U127">
        <v>0</v>
      </c>
      <c r="V127">
        <v>0</v>
      </c>
    </row>
    <row r="128" spans="1:22">
      <c r="A128">
        <v>2428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 t="e">
        <f>IF(AND(Tabelle14[[#This Row],[AreaPx]]&gt;0,NOT(Tabelle14[[#This Row],[AreaPx]]="inf")),Tabelle14[[#This Row],[AreaPx]], NA())</f>
        <v>#N/A</v>
      </c>
      <c r="J128">
        <v>0</v>
      </c>
      <c r="K128">
        <v>0</v>
      </c>
      <c r="L128">
        <v>0</v>
      </c>
      <c r="M128">
        <v>0</v>
      </c>
      <c r="N128">
        <v>0</v>
      </c>
      <c r="O128">
        <f>Tabelle14[[#This Row],[Roll]]-+Tabelle14[[#This Row],[Pitch]]</f>
        <v>0</v>
      </c>
      <c r="P128">
        <f>SQRT(Tabelle14[[#This Row],[X]]^2 + Tabelle14[[#This Row],[Y]]^2 +Tabelle14[[#This Row],[Z]]^2)</f>
        <v>0</v>
      </c>
      <c r="Q128">
        <v>147</v>
      </c>
      <c r="R128">
        <v>98.2</v>
      </c>
      <c r="S128">
        <v>-41.8</v>
      </c>
      <c r="T128">
        <v>-90</v>
      </c>
      <c r="U128">
        <v>0</v>
      </c>
      <c r="V128">
        <v>0</v>
      </c>
    </row>
    <row r="129" spans="1:22">
      <c r="A129">
        <v>2443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 t="e">
        <f>IF(AND(Tabelle14[[#This Row],[AreaPx]]&gt;0,NOT(Tabelle14[[#This Row],[AreaPx]]="inf")),Tabelle14[[#This Row],[AreaPx]], NA())</f>
        <v>#N/A</v>
      </c>
      <c r="J129">
        <v>0</v>
      </c>
      <c r="K129">
        <v>0</v>
      </c>
      <c r="L129">
        <v>0</v>
      </c>
      <c r="M129">
        <v>0</v>
      </c>
      <c r="N129">
        <v>0</v>
      </c>
      <c r="O129">
        <f>Tabelle14[[#This Row],[Roll]]-+Tabelle14[[#This Row],[Pitch]]</f>
        <v>0</v>
      </c>
      <c r="P129">
        <f>SQRT(Tabelle14[[#This Row],[X]]^2 + Tabelle14[[#This Row],[Y]]^2 +Tabelle14[[#This Row],[Z]]^2)</f>
        <v>0</v>
      </c>
      <c r="Q129">
        <v>147</v>
      </c>
      <c r="R129">
        <v>98.2</v>
      </c>
      <c r="S129">
        <v>-41.8</v>
      </c>
      <c r="T129">
        <v>-90</v>
      </c>
      <c r="U129">
        <v>0</v>
      </c>
      <c r="V129">
        <v>0</v>
      </c>
    </row>
    <row r="130" spans="1:22">
      <c r="A130">
        <v>2478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 t="e">
        <f>IF(AND(Tabelle14[[#This Row],[AreaPx]]&gt;0,NOT(Tabelle14[[#This Row],[AreaPx]]="inf")),Tabelle14[[#This Row],[AreaPx]], NA())</f>
        <v>#N/A</v>
      </c>
      <c r="J130">
        <v>0</v>
      </c>
      <c r="K130">
        <v>0</v>
      </c>
      <c r="L130">
        <v>0</v>
      </c>
      <c r="M130">
        <v>0</v>
      </c>
      <c r="N130">
        <v>0</v>
      </c>
      <c r="O130">
        <f>Tabelle14[[#This Row],[Roll]]-+Tabelle14[[#This Row],[Pitch]]</f>
        <v>0</v>
      </c>
      <c r="P130">
        <f>SQRT(Tabelle14[[#This Row],[X]]^2 + Tabelle14[[#This Row],[Y]]^2 +Tabelle14[[#This Row],[Z]]^2)</f>
        <v>0</v>
      </c>
      <c r="Q130">
        <v>147</v>
      </c>
      <c r="R130">
        <v>98.2</v>
      </c>
      <c r="S130">
        <v>-41.8</v>
      </c>
      <c r="T130">
        <v>-90</v>
      </c>
      <c r="U130">
        <v>0</v>
      </c>
      <c r="V130">
        <v>0</v>
      </c>
    </row>
    <row r="131" spans="1:22">
      <c r="A131">
        <v>2502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 t="e">
        <f>IF(AND(Tabelle14[[#This Row],[AreaPx]]&gt;0,NOT(Tabelle14[[#This Row],[AreaPx]]="inf")),Tabelle14[[#This Row],[AreaPx]], NA())</f>
        <v>#N/A</v>
      </c>
      <c r="J131">
        <v>0</v>
      </c>
      <c r="K131">
        <v>0</v>
      </c>
      <c r="L131">
        <v>0</v>
      </c>
      <c r="M131">
        <v>0</v>
      </c>
      <c r="N131">
        <v>0</v>
      </c>
      <c r="O131">
        <f>Tabelle14[[#This Row],[Roll]]-+Tabelle14[[#This Row],[Pitch]]</f>
        <v>0</v>
      </c>
      <c r="P131">
        <f>SQRT(Tabelle14[[#This Row],[X]]^2 + Tabelle14[[#This Row],[Y]]^2 +Tabelle14[[#This Row],[Z]]^2)</f>
        <v>0</v>
      </c>
      <c r="Q131">
        <v>147</v>
      </c>
      <c r="R131">
        <v>98.2</v>
      </c>
      <c r="S131">
        <v>-41.8</v>
      </c>
      <c r="T131">
        <v>-90</v>
      </c>
      <c r="U131">
        <v>0</v>
      </c>
      <c r="V131">
        <v>0</v>
      </c>
    </row>
    <row r="132" spans="1:22">
      <c r="A132">
        <v>2526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e">
        <f>IF(AND(Tabelle14[[#This Row],[AreaPx]]&gt;0,NOT(Tabelle14[[#This Row],[AreaPx]]="inf")),Tabelle14[[#This Row],[AreaPx]], NA())</f>
        <v>#N/A</v>
      </c>
      <c r="J132">
        <v>0</v>
      </c>
      <c r="K132">
        <v>0</v>
      </c>
      <c r="L132">
        <v>0</v>
      </c>
      <c r="M132">
        <v>0</v>
      </c>
      <c r="N132">
        <v>0</v>
      </c>
      <c r="O132">
        <f>Tabelle14[[#This Row],[Roll]]-+Tabelle14[[#This Row],[Pitch]]</f>
        <v>0</v>
      </c>
      <c r="P132">
        <f>SQRT(Tabelle14[[#This Row],[X]]^2 + Tabelle14[[#This Row],[Y]]^2 +Tabelle14[[#This Row],[Z]]^2)</f>
        <v>0</v>
      </c>
      <c r="Q132">
        <v>147</v>
      </c>
      <c r="R132">
        <v>98.2</v>
      </c>
      <c r="S132">
        <v>-41.8</v>
      </c>
      <c r="T132">
        <v>-90</v>
      </c>
      <c r="U132">
        <v>0</v>
      </c>
      <c r="V132">
        <v>0</v>
      </c>
    </row>
    <row r="133" spans="1:22">
      <c r="A133">
        <v>2549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 t="e">
        <f>IF(AND(Tabelle14[[#This Row],[AreaPx]]&gt;0,NOT(Tabelle14[[#This Row],[AreaPx]]="inf")),Tabelle14[[#This Row],[AreaPx]], NA())</f>
        <v>#N/A</v>
      </c>
      <c r="J133">
        <v>0</v>
      </c>
      <c r="K133">
        <v>0</v>
      </c>
      <c r="L133">
        <v>0</v>
      </c>
      <c r="M133">
        <v>0</v>
      </c>
      <c r="N133">
        <v>0</v>
      </c>
      <c r="O133">
        <f>Tabelle14[[#This Row],[Roll]]-+Tabelle14[[#This Row],[Pitch]]</f>
        <v>0</v>
      </c>
      <c r="P133">
        <f>SQRT(Tabelle14[[#This Row],[X]]^2 + Tabelle14[[#This Row],[Y]]^2 +Tabelle14[[#This Row],[Z]]^2)</f>
        <v>0</v>
      </c>
      <c r="Q133">
        <v>147</v>
      </c>
      <c r="R133">
        <v>98.2</v>
      </c>
      <c r="S133">
        <v>-41.8</v>
      </c>
      <c r="T133">
        <v>-90</v>
      </c>
      <c r="U133">
        <v>0</v>
      </c>
      <c r="V133">
        <v>0</v>
      </c>
    </row>
    <row r="134" spans="1:22">
      <c r="A134">
        <v>2572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 t="e">
        <f>IF(AND(Tabelle14[[#This Row],[AreaPx]]&gt;0,NOT(Tabelle14[[#This Row],[AreaPx]]="inf")),Tabelle14[[#This Row],[AreaPx]], NA())</f>
        <v>#N/A</v>
      </c>
      <c r="J134">
        <v>0</v>
      </c>
      <c r="K134">
        <v>0</v>
      </c>
      <c r="L134">
        <v>0</v>
      </c>
      <c r="M134">
        <v>0</v>
      </c>
      <c r="N134">
        <v>0</v>
      </c>
      <c r="O134">
        <f>Tabelle14[[#This Row],[Roll]]-+Tabelle14[[#This Row],[Pitch]]</f>
        <v>0</v>
      </c>
      <c r="P134">
        <f>SQRT(Tabelle14[[#This Row],[X]]^2 + Tabelle14[[#This Row],[Y]]^2 +Tabelle14[[#This Row],[Z]]^2)</f>
        <v>0</v>
      </c>
      <c r="Q134">
        <v>147</v>
      </c>
      <c r="R134">
        <v>98.2</v>
      </c>
      <c r="S134">
        <v>-41.8</v>
      </c>
      <c r="T134">
        <v>-90</v>
      </c>
      <c r="U134">
        <v>0</v>
      </c>
      <c r="V134">
        <v>0</v>
      </c>
    </row>
    <row r="135" spans="1:22">
      <c r="A135">
        <v>2582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 t="e">
        <f>IF(AND(Tabelle14[[#This Row],[AreaPx]]&gt;0,NOT(Tabelle14[[#This Row],[AreaPx]]="inf")),Tabelle14[[#This Row],[AreaPx]], NA())</f>
        <v>#N/A</v>
      </c>
      <c r="J135">
        <v>0</v>
      </c>
      <c r="K135">
        <v>0</v>
      </c>
      <c r="L135">
        <v>0</v>
      </c>
      <c r="M135">
        <v>0</v>
      </c>
      <c r="N135">
        <v>0</v>
      </c>
      <c r="O135">
        <f>Tabelle14[[#This Row],[Roll]]-+Tabelle14[[#This Row],[Pitch]]</f>
        <v>0</v>
      </c>
      <c r="P135">
        <f>SQRT(Tabelle14[[#This Row],[X]]^2 + Tabelle14[[#This Row],[Y]]^2 +Tabelle14[[#This Row],[Z]]^2)</f>
        <v>0</v>
      </c>
      <c r="Q135">
        <v>147</v>
      </c>
      <c r="R135">
        <v>98.2</v>
      </c>
      <c r="S135">
        <v>-41.8</v>
      </c>
      <c r="T135">
        <v>-90</v>
      </c>
      <c r="U135">
        <v>0</v>
      </c>
      <c r="V135">
        <v>0</v>
      </c>
    </row>
    <row r="136" spans="1:22">
      <c r="A136">
        <v>2606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 t="e">
        <f>IF(AND(Tabelle14[[#This Row],[AreaPx]]&gt;0,NOT(Tabelle14[[#This Row],[AreaPx]]="inf")),Tabelle14[[#This Row],[AreaPx]], NA())</f>
        <v>#N/A</v>
      </c>
      <c r="J136">
        <v>0</v>
      </c>
      <c r="K136">
        <v>0</v>
      </c>
      <c r="L136">
        <v>0</v>
      </c>
      <c r="M136">
        <v>0</v>
      </c>
      <c r="N136">
        <v>0</v>
      </c>
      <c r="O136">
        <f>Tabelle14[[#This Row],[Roll]]-+Tabelle14[[#This Row],[Pitch]]</f>
        <v>0</v>
      </c>
      <c r="P136">
        <f>SQRT(Tabelle14[[#This Row],[X]]^2 + Tabelle14[[#This Row],[Y]]^2 +Tabelle14[[#This Row],[Z]]^2)</f>
        <v>0</v>
      </c>
      <c r="Q136">
        <v>147</v>
      </c>
      <c r="R136">
        <v>98.2</v>
      </c>
      <c r="S136">
        <v>-41.8</v>
      </c>
      <c r="T136">
        <v>-90</v>
      </c>
      <c r="U136">
        <v>0</v>
      </c>
      <c r="V136">
        <v>0</v>
      </c>
    </row>
    <row r="137" spans="1:22">
      <c r="A137">
        <v>2640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t="e">
        <f>IF(AND(Tabelle14[[#This Row],[AreaPx]]&gt;0,NOT(Tabelle14[[#This Row],[AreaPx]]="inf")),Tabelle14[[#This Row],[AreaPx]], NA())</f>
        <v>#N/A</v>
      </c>
      <c r="J137">
        <v>0</v>
      </c>
      <c r="K137">
        <v>0</v>
      </c>
      <c r="L137">
        <v>0</v>
      </c>
      <c r="M137">
        <v>0</v>
      </c>
      <c r="N137">
        <v>0</v>
      </c>
      <c r="O137">
        <f>Tabelle14[[#This Row],[Roll]]-+Tabelle14[[#This Row],[Pitch]]</f>
        <v>0</v>
      </c>
      <c r="P137">
        <f>SQRT(Tabelle14[[#This Row],[X]]^2 + Tabelle14[[#This Row],[Y]]^2 +Tabelle14[[#This Row],[Z]]^2)</f>
        <v>0</v>
      </c>
      <c r="Q137">
        <v>147</v>
      </c>
      <c r="R137">
        <v>98.2</v>
      </c>
      <c r="S137">
        <v>-41.8</v>
      </c>
      <c r="T137">
        <v>-90</v>
      </c>
      <c r="U137">
        <v>0</v>
      </c>
      <c r="V137">
        <v>0</v>
      </c>
    </row>
    <row r="138" spans="1:22">
      <c r="A138">
        <v>2668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t="e">
        <f>IF(AND(Tabelle14[[#This Row],[AreaPx]]&gt;0,NOT(Tabelle14[[#This Row],[AreaPx]]="inf")),Tabelle14[[#This Row],[AreaPx]], NA())</f>
        <v>#N/A</v>
      </c>
      <c r="J138">
        <v>0</v>
      </c>
      <c r="K138">
        <v>0</v>
      </c>
      <c r="L138">
        <v>0</v>
      </c>
      <c r="M138">
        <v>0</v>
      </c>
      <c r="N138">
        <v>0</v>
      </c>
      <c r="O138">
        <f>Tabelle14[[#This Row],[Roll]]-+Tabelle14[[#This Row],[Pitch]]</f>
        <v>0</v>
      </c>
      <c r="P138">
        <f>SQRT(Tabelle14[[#This Row],[X]]^2 + Tabelle14[[#This Row],[Y]]^2 +Tabelle14[[#This Row],[Z]]^2)</f>
        <v>0</v>
      </c>
      <c r="Q138">
        <v>147</v>
      </c>
      <c r="R138">
        <v>98.2</v>
      </c>
      <c r="S138">
        <v>-41.8</v>
      </c>
      <c r="T138">
        <v>-90</v>
      </c>
      <c r="U138">
        <v>0</v>
      </c>
      <c r="V138">
        <v>0</v>
      </c>
    </row>
    <row r="139" spans="1:22">
      <c r="A139">
        <v>2683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 t="e">
        <f>IF(AND(Tabelle14[[#This Row],[AreaPx]]&gt;0,NOT(Tabelle14[[#This Row],[AreaPx]]="inf")),Tabelle14[[#This Row],[AreaPx]], NA())</f>
        <v>#N/A</v>
      </c>
      <c r="J139">
        <v>0</v>
      </c>
      <c r="K139">
        <v>0</v>
      </c>
      <c r="L139">
        <v>0</v>
      </c>
      <c r="M139">
        <v>0</v>
      </c>
      <c r="N139">
        <v>0</v>
      </c>
      <c r="O139">
        <f>Tabelle14[[#This Row],[Roll]]-+Tabelle14[[#This Row],[Pitch]]</f>
        <v>0</v>
      </c>
      <c r="P139">
        <f>SQRT(Tabelle14[[#This Row],[X]]^2 + Tabelle14[[#This Row],[Y]]^2 +Tabelle14[[#This Row],[Z]]^2)</f>
        <v>0</v>
      </c>
      <c r="Q139">
        <v>147</v>
      </c>
      <c r="R139">
        <v>98.2</v>
      </c>
      <c r="S139">
        <v>-41.8</v>
      </c>
      <c r="T139">
        <v>-90</v>
      </c>
      <c r="U139">
        <v>0</v>
      </c>
      <c r="V139">
        <v>0</v>
      </c>
    </row>
    <row r="140" spans="1:22">
      <c r="A140">
        <v>2715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 t="e">
        <f>IF(AND(Tabelle14[[#This Row],[AreaPx]]&gt;0,NOT(Tabelle14[[#This Row],[AreaPx]]="inf")),Tabelle14[[#This Row],[AreaPx]], NA())</f>
        <v>#N/A</v>
      </c>
      <c r="J140">
        <v>0</v>
      </c>
      <c r="K140">
        <v>0</v>
      </c>
      <c r="L140">
        <v>0</v>
      </c>
      <c r="M140">
        <v>0</v>
      </c>
      <c r="N140">
        <v>0</v>
      </c>
      <c r="O140">
        <f>Tabelle14[[#This Row],[Roll]]-+Tabelle14[[#This Row],[Pitch]]</f>
        <v>0</v>
      </c>
      <c r="P140">
        <f>SQRT(Tabelle14[[#This Row],[X]]^2 + Tabelle14[[#This Row],[Y]]^2 +Tabelle14[[#This Row],[Z]]^2)</f>
        <v>0</v>
      </c>
      <c r="Q140">
        <v>147</v>
      </c>
      <c r="R140">
        <v>98.2</v>
      </c>
      <c r="S140">
        <v>-41.8</v>
      </c>
      <c r="T140">
        <v>-90</v>
      </c>
      <c r="U140">
        <v>0</v>
      </c>
      <c r="V140">
        <v>0</v>
      </c>
    </row>
    <row r="141" spans="1:22">
      <c r="A141">
        <v>2747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 t="e">
        <f>IF(AND(Tabelle14[[#This Row],[AreaPx]]&gt;0,NOT(Tabelle14[[#This Row],[AreaPx]]="inf")),Tabelle14[[#This Row],[AreaPx]], NA())</f>
        <v>#N/A</v>
      </c>
      <c r="J141">
        <v>0</v>
      </c>
      <c r="K141">
        <v>0</v>
      </c>
      <c r="L141">
        <v>0</v>
      </c>
      <c r="M141">
        <v>0</v>
      </c>
      <c r="N141">
        <v>0</v>
      </c>
      <c r="O141">
        <f>Tabelle14[[#This Row],[Roll]]-+Tabelle14[[#This Row],[Pitch]]</f>
        <v>0</v>
      </c>
      <c r="P141">
        <f>SQRT(Tabelle14[[#This Row],[X]]^2 + Tabelle14[[#This Row],[Y]]^2 +Tabelle14[[#This Row],[Z]]^2)</f>
        <v>0</v>
      </c>
      <c r="Q141">
        <v>147</v>
      </c>
      <c r="R141">
        <v>98.2</v>
      </c>
      <c r="S141">
        <v>-41.8</v>
      </c>
      <c r="T141">
        <v>-90</v>
      </c>
      <c r="U141">
        <v>0</v>
      </c>
      <c r="V141">
        <v>0</v>
      </c>
    </row>
    <row r="142" spans="1:22">
      <c r="A142">
        <v>2767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t="e">
        <f>IF(AND(Tabelle14[[#This Row],[AreaPx]]&gt;0,NOT(Tabelle14[[#This Row],[AreaPx]]="inf")),Tabelle14[[#This Row],[AreaPx]], NA())</f>
        <v>#N/A</v>
      </c>
      <c r="J142">
        <v>0</v>
      </c>
      <c r="K142">
        <v>0</v>
      </c>
      <c r="L142">
        <v>0</v>
      </c>
      <c r="M142">
        <v>0</v>
      </c>
      <c r="N142">
        <v>0</v>
      </c>
      <c r="O142">
        <f>Tabelle14[[#This Row],[Roll]]-+Tabelle14[[#This Row],[Pitch]]</f>
        <v>0</v>
      </c>
      <c r="P142">
        <f>SQRT(Tabelle14[[#This Row],[X]]^2 + Tabelle14[[#This Row],[Y]]^2 +Tabelle14[[#This Row],[Z]]^2)</f>
        <v>0</v>
      </c>
      <c r="Q142">
        <v>147</v>
      </c>
      <c r="R142">
        <v>98.2</v>
      </c>
      <c r="S142">
        <v>-41.8</v>
      </c>
      <c r="T142">
        <v>-90</v>
      </c>
      <c r="U142">
        <v>0</v>
      </c>
      <c r="V142">
        <v>0</v>
      </c>
    </row>
    <row r="143" spans="1:22">
      <c r="A143">
        <v>2778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 t="e">
        <f>IF(AND(Tabelle14[[#This Row],[AreaPx]]&gt;0,NOT(Tabelle14[[#This Row],[AreaPx]]="inf")),Tabelle14[[#This Row],[AreaPx]], NA())</f>
        <v>#N/A</v>
      </c>
      <c r="J143">
        <v>0</v>
      </c>
      <c r="K143">
        <v>0</v>
      </c>
      <c r="L143">
        <v>0</v>
      </c>
      <c r="M143">
        <v>0</v>
      </c>
      <c r="N143">
        <v>0</v>
      </c>
      <c r="O143">
        <f>Tabelle14[[#This Row],[Roll]]-+Tabelle14[[#This Row],[Pitch]]</f>
        <v>0</v>
      </c>
      <c r="P143">
        <f>SQRT(Tabelle14[[#This Row],[X]]^2 + Tabelle14[[#This Row],[Y]]^2 +Tabelle14[[#This Row],[Z]]^2)</f>
        <v>0</v>
      </c>
      <c r="Q143">
        <v>147</v>
      </c>
      <c r="R143">
        <v>98.2</v>
      </c>
      <c r="S143">
        <v>-41.8</v>
      </c>
      <c r="T143">
        <v>-90</v>
      </c>
      <c r="U143">
        <v>0</v>
      </c>
      <c r="V143">
        <v>0</v>
      </c>
    </row>
    <row r="144" spans="1:22">
      <c r="A144">
        <v>2810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t="e">
        <f>IF(AND(Tabelle14[[#This Row],[AreaPx]]&gt;0,NOT(Tabelle14[[#This Row],[AreaPx]]="inf")),Tabelle14[[#This Row],[AreaPx]], NA())</f>
        <v>#N/A</v>
      </c>
      <c r="J144">
        <v>0</v>
      </c>
      <c r="K144">
        <v>0</v>
      </c>
      <c r="L144">
        <v>0</v>
      </c>
      <c r="M144">
        <v>0</v>
      </c>
      <c r="N144">
        <v>0</v>
      </c>
      <c r="O144">
        <f>Tabelle14[[#This Row],[Roll]]-+Tabelle14[[#This Row],[Pitch]]</f>
        <v>0</v>
      </c>
      <c r="P144">
        <f>SQRT(Tabelle14[[#This Row],[X]]^2 + Tabelle14[[#This Row],[Y]]^2 +Tabelle14[[#This Row],[Z]]^2)</f>
        <v>0</v>
      </c>
      <c r="Q144">
        <v>147</v>
      </c>
      <c r="R144">
        <v>98.2</v>
      </c>
      <c r="S144">
        <v>-41.8</v>
      </c>
      <c r="T144">
        <v>-90</v>
      </c>
      <c r="U144">
        <v>0</v>
      </c>
      <c r="V144">
        <v>0</v>
      </c>
    </row>
    <row r="145" spans="1:22">
      <c r="A145">
        <v>2839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t="e">
        <f>IF(AND(Tabelle14[[#This Row],[AreaPx]]&gt;0,NOT(Tabelle14[[#This Row],[AreaPx]]="inf")),Tabelle14[[#This Row],[AreaPx]], NA())</f>
        <v>#N/A</v>
      </c>
      <c r="J145">
        <v>0</v>
      </c>
      <c r="K145">
        <v>0</v>
      </c>
      <c r="L145">
        <v>0</v>
      </c>
      <c r="M145">
        <v>0</v>
      </c>
      <c r="N145">
        <v>0</v>
      </c>
      <c r="O145">
        <f>Tabelle14[[#This Row],[Roll]]-+Tabelle14[[#This Row],[Pitch]]</f>
        <v>0</v>
      </c>
      <c r="P145">
        <f>SQRT(Tabelle14[[#This Row],[X]]^2 + Tabelle14[[#This Row],[Y]]^2 +Tabelle14[[#This Row],[Z]]^2)</f>
        <v>0</v>
      </c>
      <c r="Q145">
        <v>147</v>
      </c>
      <c r="R145">
        <v>98.2</v>
      </c>
      <c r="S145">
        <v>-41.8</v>
      </c>
      <c r="T145">
        <v>-90</v>
      </c>
      <c r="U145">
        <v>0</v>
      </c>
      <c r="V145">
        <v>0</v>
      </c>
    </row>
    <row r="146" spans="1:22">
      <c r="A146">
        <v>2864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 t="e">
        <f>IF(AND(Tabelle14[[#This Row],[AreaPx]]&gt;0,NOT(Tabelle14[[#This Row],[AreaPx]]="inf")),Tabelle14[[#This Row],[AreaPx]], NA())</f>
        <v>#N/A</v>
      </c>
      <c r="J146">
        <v>0</v>
      </c>
      <c r="K146">
        <v>0</v>
      </c>
      <c r="L146">
        <v>0</v>
      </c>
      <c r="M146">
        <v>0</v>
      </c>
      <c r="N146">
        <v>0</v>
      </c>
      <c r="O146">
        <f>Tabelle14[[#This Row],[Roll]]-+Tabelle14[[#This Row],[Pitch]]</f>
        <v>0</v>
      </c>
      <c r="P146">
        <f>SQRT(Tabelle14[[#This Row],[X]]^2 + Tabelle14[[#This Row],[Y]]^2 +Tabelle14[[#This Row],[Z]]^2)</f>
        <v>0</v>
      </c>
      <c r="Q146">
        <v>147</v>
      </c>
      <c r="R146">
        <v>98.2</v>
      </c>
      <c r="S146">
        <v>-41.8</v>
      </c>
      <c r="T146">
        <v>-90</v>
      </c>
      <c r="U146">
        <v>0</v>
      </c>
      <c r="V146">
        <v>0</v>
      </c>
    </row>
    <row r="147" spans="1:22">
      <c r="A147">
        <v>2880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 t="e">
        <f>IF(AND(Tabelle14[[#This Row],[AreaPx]]&gt;0,NOT(Tabelle14[[#This Row],[AreaPx]]="inf")),Tabelle14[[#This Row],[AreaPx]], NA())</f>
        <v>#N/A</v>
      </c>
      <c r="J147">
        <v>0</v>
      </c>
      <c r="K147">
        <v>0</v>
      </c>
      <c r="L147">
        <v>0</v>
      </c>
      <c r="M147">
        <v>0</v>
      </c>
      <c r="N147">
        <v>0</v>
      </c>
      <c r="O147">
        <f>Tabelle14[[#This Row],[Roll]]-+Tabelle14[[#This Row],[Pitch]]</f>
        <v>0</v>
      </c>
      <c r="P147">
        <f>SQRT(Tabelle14[[#This Row],[X]]^2 + Tabelle14[[#This Row],[Y]]^2 +Tabelle14[[#This Row],[Z]]^2)</f>
        <v>0</v>
      </c>
      <c r="Q147">
        <v>147</v>
      </c>
      <c r="R147">
        <v>98.2</v>
      </c>
      <c r="S147">
        <v>-41.8</v>
      </c>
      <c r="T147">
        <v>-90</v>
      </c>
      <c r="U147">
        <v>0</v>
      </c>
      <c r="V147">
        <v>0</v>
      </c>
    </row>
    <row r="148" spans="1:22">
      <c r="A148">
        <v>2901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 t="e">
        <f>IF(AND(Tabelle14[[#This Row],[AreaPx]]&gt;0,NOT(Tabelle14[[#This Row],[AreaPx]]="inf")),Tabelle14[[#This Row],[AreaPx]], NA())</f>
        <v>#N/A</v>
      </c>
      <c r="J148">
        <v>0</v>
      </c>
      <c r="K148">
        <v>0</v>
      </c>
      <c r="L148">
        <v>0</v>
      </c>
      <c r="M148">
        <v>0</v>
      </c>
      <c r="N148">
        <v>0</v>
      </c>
      <c r="O148">
        <f>Tabelle14[[#This Row],[Roll]]-+Tabelle14[[#This Row],[Pitch]]</f>
        <v>0</v>
      </c>
      <c r="P148">
        <f>SQRT(Tabelle14[[#This Row],[X]]^2 + Tabelle14[[#This Row],[Y]]^2 +Tabelle14[[#This Row],[Z]]^2)</f>
        <v>0</v>
      </c>
      <c r="Q148">
        <v>147</v>
      </c>
      <c r="R148">
        <v>98.2</v>
      </c>
      <c r="S148">
        <v>-41.8</v>
      </c>
      <c r="T148">
        <v>-90</v>
      </c>
      <c r="U148">
        <v>0</v>
      </c>
      <c r="V148">
        <v>0</v>
      </c>
    </row>
    <row r="149" spans="1:22">
      <c r="A149">
        <v>2912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e">
        <f>IF(AND(Tabelle14[[#This Row],[AreaPx]]&gt;0,NOT(Tabelle14[[#This Row],[AreaPx]]="inf")),Tabelle14[[#This Row],[AreaPx]], NA())</f>
        <v>#N/A</v>
      </c>
      <c r="J149">
        <v>0</v>
      </c>
      <c r="K149">
        <v>0</v>
      </c>
      <c r="L149">
        <v>0</v>
      </c>
      <c r="M149">
        <v>0</v>
      </c>
      <c r="N149">
        <v>0</v>
      </c>
      <c r="O149">
        <f>Tabelle14[[#This Row],[Roll]]-+Tabelle14[[#This Row],[Pitch]]</f>
        <v>0</v>
      </c>
      <c r="P149">
        <f>SQRT(Tabelle14[[#This Row],[X]]^2 + Tabelle14[[#This Row],[Y]]^2 +Tabelle14[[#This Row],[Z]]^2)</f>
        <v>0</v>
      </c>
      <c r="Q149">
        <v>147</v>
      </c>
      <c r="R149">
        <v>98.2</v>
      </c>
      <c r="S149">
        <v>-41.8</v>
      </c>
      <c r="T149">
        <v>-90</v>
      </c>
      <c r="U149">
        <v>0</v>
      </c>
      <c r="V149">
        <v>0</v>
      </c>
    </row>
    <row r="150" spans="1:22">
      <c r="A150">
        <v>2928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 t="e">
        <f>IF(AND(Tabelle14[[#This Row],[AreaPx]]&gt;0,NOT(Tabelle14[[#This Row],[AreaPx]]="inf")),Tabelle14[[#This Row],[AreaPx]], NA())</f>
        <v>#N/A</v>
      </c>
      <c r="J150">
        <v>0</v>
      </c>
      <c r="K150">
        <v>0</v>
      </c>
      <c r="L150">
        <v>0</v>
      </c>
      <c r="M150">
        <v>0</v>
      </c>
      <c r="N150">
        <v>0</v>
      </c>
      <c r="O150">
        <f>Tabelle14[[#This Row],[Roll]]-+Tabelle14[[#This Row],[Pitch]]</f>
        <v>0</v>
      </c>
      <c r="P150">
        <f>SQRT(Tabelle14[[#This Row],[X]]^2 + Tabelle14[[#This Row],[Y]]^2 +Tabelle14[[#This Row],[Z]]^2)</f>
        <v>0</v>
      </c>
      <c r="Q150">
        <v>147</v>
      </c>
      <c r="R150">
        <v>98.2</v>
      </c>
      <c r="S150">
        <v>-41.8</v>
      </c>
      <c r="T150">
        <v>-90</v>
      </c>
      <c r="U150">
        <v>0</v>
      </c>
      <c r="V150">
        <v>0</v>
      </c>
    </row>
    <row r="151" spans="1:22">
      <c r="A151">
        <v>2940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t="e">
        <f>IF(AND(Tabelle14[[#This Row],[AreaPx]]&gt;0,NOT(Tabelle14[[#This Row],[AreaPx]]="inf")),Tabelle14[[#This Row],[AreaPx]], NA())</f>
        <v>#N/A</v>
      </c>
      <c r="J151">
        <v>0</v>
      </c>
      <c r="K151">
        <v>0</v>
      </c>
      <c r="L151">
        <v>0</v>
      </c>
      <c r="M151">
        <v>0</v>
      </c>
      <c r="N151">
        <v>0</v>
      </c>
      <c r="O151">
        <f>Tabelle14[[#This Row],[Roll]]-+Tabelle14[[#This Row],[Pitch]]</f>
        <v>0</v>
      </c>
      <c r="P151">
        <f>SQRT(Tabelle14[[#This Row],[X]]^2 + Tabelle14[[#This Row],[Y]]^2 +Tabelle14[[#This Row],[Z]]^2)</f>
        <v>0</v>
      </c>
      <c r="Q151">
        <v>147</v>
      </c>
      <c r="R151">
        <v>98.2</v>
      </c>
      <c r="S151">
        <v>-41.8</v>
      </c>
      <c r="T151">
        <v>-90</v>
      </c>
      <c r="U151">
        <v>0</v>
      </c>
      <c r="V151">
        <v>0</v>
      </c>
    </row>
    <row r="152" spans="1:22">
      <c r="A152">
        <v>2966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t="e">
        <f>IF(AND(Tabelle14[[#This Row],[AreaPx]]&gt;0,NOT(Tabelle14[[#This Row],[AreaPx]]="inf")),Tabelle14[[#This Row],[AreaPx]], NA())</f>
        <v>#N/A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>Tabelle14[[#This Row],[Roll]]-+Tabelle14[[#This Row],[Pitch]]</f>
        <v>0</v>
      </c>
      <c r="P152">
        <f>SQRT(Tabelle14[[#This Row],[X]]^2 + Tabelle14[[#This Row],[Y]]^2 +Tabelle14[[#This Row],[Z]]^2)</f>
        <v>0</v>
      </c>
      <c r="Q152">
        <v>147</v>
      </c>
      <c r="R152">
        <v>98.2</v>
      </c>
      <c r="S152">
        <v>-41.8</v>
      </c>
      <c r="T152">
        <v>-90</v>
      </c>
      <c r="U152">
        <v>0</v>
      </c>
      <c r="V152">
        <v>0</v>
      </c>
    </row>
    <row r="153" spans="1:22">
      <c r="A153">
        <v>2979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t="e">
        <f>IF(AND(Tabelle14[[#This Row],[AreaPx]]&gt;0,NOT(Tabelle14[[#This Row],[AreaPx]]="inf")),Tabelle14[[#This Row],[AreaPx]], NA())</f>
        <v>#N/A</v>
      </c>
      <c r="J153">
        <v>0</v>
      </c>
      <c r="K153">
        <v>0</v>
      </c>
      <c r="L153">
        <v>0</v>
      </c>
      <c r="M153">
        <v>0</v>
      </c>
      <c r="N153">
        <v>0</v>
      </c>
      <c r="O153">
        <f>Tabelle14[[#This Row],[Roll]]-+Tabelle14[[#This Row],[Pitch]]</f>
        <v>0</v>
      </c>
      <c r="P153">
        <f>SQRT(Tabelle14[[#This Row],[X]]^2 + Tabelle14[[#This Row],[Y]]^2 +Tabelle14[[#This Row],[Z]]^2)</f>
        <v>0</v>
      </c>
      <c r="Q153">
        <v>147</v>
      </c>
      <c r="R153">
        <v>98.2</v>
      </c>
      <c r="S153">
        <v>-41.8</v>
      </c>
      <c r="T153">
        <v>-90</v>
      </c>
      <c r="U153">
        <v>0</v>
      </c>
      <c r="V153">
        <v>0</v>
      </c>
    </row>
    <row r="154" spans="1:22">
      <c r="A154">
        <v>3005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 t="e">
        <f>IF(AND(Tabelle14[[#This Row],[AreaPx]]&gt;0,NOT(Tabelle14[[#This Row],[AreaPx]]="inf")),Tabelle14[[#This Row],[AreaPx]], NA())</f>
        <v>#N/A</v>
      </c>
      <c r="J154">
        <v>0</v>
      </c>
      <c r="K154">
        <v>0</v>
      </c>
      <c r="L154">
        <v>0</v>
      </c>
      <c r="M154">
        <v>0</v>
      </c>
      <c r="N154">
        <v>0</v>
      </c>
      <c r="O154">
        <f>Tabelle14[[#This Row],[Roll]]-+Tabelle14[[#This Row],[Pitch]]</f>
        <v>0</v>
      </c>
      <c r="P154">
        <f>SQRT(Tabelle14[[#This Row],[X]]^2 + Tabelle14[[#This Row],[Y]]^2 +Tabelle14[[#This Row],[Z]]^2)</f>
        <v>0</v>
      </c>
      <c r="Q154">
        <v>147</v>
      </c>
      <c r="R154">
        <v>98.2</v>
      </c>
      <c r="S154">
        <v>-41.8</v>
      </c>
      <c r="T154">
        <v>-90</v>
      </c>
      <c r="U154">
        <v>0</v>
      </c>
      <c r="V154">
        <v>0</v>
      </c>
    </row>
    <row r="155" spans="1:22">
      <c r="A155">
        <v>3016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t="e">
        <f>IF(AND(Tabelle14[[#This Row],[AreaPx]]&gt;0,NOT(Tabelle14[[#This Row],[AreaPx]]="inf")),Tabelle14[[#This Row],[AreaPx]], NA())</f>
        <v>#N/A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>Tabelle14[[#This Row],[Roll]]-+Tabelle14[[#This Row],[Pitch]]</f>
        <v>0</v>
      </c>
      <c r="P155">
        <f>SQRT(Tabelle14[[#This Row],[X]]^2 + Tabelle14[[#This Row],[Y]]^2 +Tabelle14[[#This Row],[Z]]^2)</f>
        <v>0</v>
      </c>
      <c r="Q155">
        <v>147</v>
      </c>
      <c r="R155">
        <v>98.2</v>
      </c>
      <c r="S155">
        <v>-41.8</v>
      </c>
      <c r="T155">
        <v>-90</v>
      </c>
      <c r="U155">
        <v>0</v>
      </c>
      <c r="V155">
        <v>0</v>
      </c>
    </row>
    <row r="156" spans="1:22">
      <c r="A156">
        <v>3041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t="e">
        <f>IF(AND(Tabelle14[[#This Row],[AreaPx]]&gt;0,NOT(Tabelle14[[#This Row],[AreaPx]]="inf")),Tabelle14[[#This Row],[AreaPx]], NA())</f>
        <v>#N/A</v>
      </c>
      <c r="J156">
        <v>0</v>
      </c>
      <c r="K156">
        <v>0</v>
      </c>
      <c r="L156">
        <v>0</v>
      </c>
      <c r="M156">
        <v>0</v>
      </c>
      <c r="N156">
        <v>0</v>
      </c>
      <c r="O156">
        <f>Tabelle14[[#This Row],[Roll]]-+Tabelle14[[#This Row],[Pitch]]</f>
        <v>0</v>
      </c>
      <c r="P156">
        <f>SQRT(Tabelle14[[#This Row],[X]]^2 + Tabelle14[[#This Row],[Y]]^2 +Tabelle14[[#This Row],[Z]]^2)</f>
        <v>0</v>
      </c>
      <c r="Q156">
        <v>147</v>
      </c>
      <c r="R156">
        <v>98.2</v>
      </c>
      <c r="S156">
        <v>-41.8</v>
      </c>
      <c r="T156">
        <v>-90</v>
      </c>
      <c r="U156">
        <v>0</v>
      </c>
      <c r="V156">
        <v>0</v>
      </c>
    </row>
    <row r="157" spans="1:22">
      <c r="A157">
        <v>3066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 t="e">
        <f>IF(AND(Tabelle14[[#This Row],[AreaPx]]&gt;0,NOT(Tabelle14[[#This Row],[AreaPx]]="inf")),Tabelle14[[#This Row],[AreaPx]], NA())</f>
        <v>#N/A</v>
      </c>
      <c r="J157">
        <v>0</v>
      </c>
      <c r="K157">
        <v>0</v>
      </c>
      <c r="L157">
        <v>0</v>
      </c>
      <c r="M157">
        <v>0</v>
      </c>
      <c r="N157">
        <v>0</v>
      </c>
      <c r="O157">
        <f>Tabelle14[[#This Row],[Roll]]-+Tabelle14[[#This Row],[Pitch]]</f>
        <v>0</v>
      </c>
      <c r="P157">
        <f>SQRT(Tabelle14[[#This Row],[X]]^2 + Tabelle14[[#This Row],[Y]]^2 +Tabelle14[[#This Row],[Z]]^2)</f>
        <v>0</v>
      </c>
      <c r="Q157">
        <v>147</v>
      </c>
      <c r="R157">
        <v>98.2</v>
      </c>
      <c r="S157">
        <v>-41.8</v>
      </c>
      <c r="T157">
        <v>-90</v>
      </c>
      <c r="U157">
        <v>0</v>
      </c>
      <c r="V157">
        <v>0</v>
      </c>
    </row>
    <row r="158" spans="1:22">
      <c r="A158">
        <v>3079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 t="e">
        <f>IF(AND(Tabelle14[[#This Row],[AreaPx]]&gt;0,NOT(Tabelle14[[#This Row],[AreaPx]]="inf")),Tabelle14[[#This Row],[AreaPx]], NA())</f>
        <v>#N/A</v>
      </c>
      <c r="J158">
        <v>0</v>
      </c>
      <c r="K158">
        <v>0</v>
      </c>
      <c r="L158">
        <v>0</v>
      </c>
      <c r="M158">
        <v>0</v>
      </c>
      <c r="N158">
        <v>0</v>
      </c>
      <c r="O158">
        <f>Tabelle14[[#This Row],[Roll]]-+Tabelle14[[#This Row],[Pitch]]</f>
        <v>0</v>
      </c>
      <c r="P158">
        <f>SQRT(Tabelle14[[#This Row],[X]]^2 + Tabelle14[[#This Row],[Y]]^2 +Tabelle14[[#This Row],[Z]]^2)</f>
        <v>0</v>
      </c>
      <c r="Q158">
        <v>147</v>
      </c>
      <c r="R158">
        <v>98.2</v>
      </c>
      <c r="S158">
        <v>-41.8</v>
      </c>
      <c r="T158">
        <v>-90</v>
      </c>
      <c r="U158">
        <v>0</v>
      </c>
      <c r="V158">
        <v>0</v>
      </c>
    </row>
    <row r="159" spans="1:22">
      <c r="A159">
        <v>3100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 t="e">
        <f>IF(AND(Tabelle14[[#This Row],[AreaPx]]&gt;0,NOT(Tabelle14[[#This Row],[AreaPx]]="inf")),Tabelle14[[#This Row],[AreaPx]], NA())</f>
        <v>#N/A</v>
      </c>
      <c r="J159">
        <v>0</v>
      </c>
      <c r="K159">
        <v>0</v>
      </c>
      <c r="L159">
        <v>0</v>
      </c>
      <c r="M159">
        <v>0</v>
      </c>
      <c r="N159">
        <v>0</v>
      </c>
      <c r="O159">
        <f>Tabelle14[[#This Row],[Roll]]-+Tabelle14[[#This Row],[Pitch]]</f>
        <v>0</v>
      </c>
      <c r="P159">
        <f>SQRT(Tabelle14[[#This Row],[X]]^2 + Tabelle14[[#This Row],[Y]]^2 +Tabelle14[[#This Row],[Z]]^2)</f>
        <v>0</v>
      </c>
      <c r="Q159">
        <v>147</v>
      </c>
      <c r="R159">
        <v>98.2</v>
      </c>
      <c r="S159">
        <v>-41.8</v>
      </c>
      <c r="T159">
        <v>-90</v>
      </c>
      <c r="U159">
        <v>0</v>
      </c>
      <c r="V159">
        <v>0</v>
      </c>
    </row>
    <row r="160" spans="1:22">
      <c r="A160">
        <v>3108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 t="e">
        <f>IF(AND(Tabelle14[[#This Row],[AreaPx]]&gt;0,NOT(Tabelle14[[#This Row],[AreaPx]]="inf")),Tabelle14[[#This Row],[AreaPx]], NA())</f>
        <v>#N/A</v>
      </c>
      <c r="J160">
        <v>0</v>
      </c>
      <c r="K160">
        <v>0</v>
      </c>
      <c r="L160">
        <v>0</v>
      </c>
      <c r="M160">
        <v>0</v>
      </c>
      <c r="N160">
        <v>0</v>
      </c>
      <c r="O160">
        <f>Tabelle14[[#This Row],[Roll]]-+Tabelle14[[#This Row],[Pitch]]</f>
        <v>0</v>
      </c>
      <c r="P160">
        <f>SQRT(Tabelle14[[#This Row],[X]]^2 + Tabelle14[[#This Row],[Y]]^2 +Tabelle14[[#This Row],[Z]]^2)</f>
        <v>0</v>
      </c>
      <c r="Q160">
        <v>147</v>
      </c>
      <c r="R160">
        <v>98.2</v>
      </c>
      <c r="S160">
        <v>-41.8</v>
      </c>
      <c r="T160">
        <v>-90</v>
      </c>
      <c r="U160">
        <v>0</v>
      </c>
      <c r="V160">
        <v>0</v>
      </c>
    </row>
    <row r="161" spans="1:22">
      <c r="A161">
        <v>3124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t="e">
        <f>IF(AND(Tabelle14[[#This Row],[AreaPx]]&gt;0,NOT(Tabelle14[[#This Row],[AreaPx]]="inf")),Tabelle14[[#This Row],[AreaPx]], NA())</f>
        <v>#N/A</v>
      </c>
      <c r="J161">
        <v>0</v>
      </c>
      <c r="K161">
        <v>0</v>
      </c>
      <c r="L161">
        <v>0</v>
      </c>
      <c r="M161">
        <v>0</v>
      </c>
      <c r="N161">
        <v>0</v>
      </c>
      <c r="O161">
        <f>Tabelle14[[#This Row],[Roll]]-+Tabelle14[[#This Row],[Pitch]]</f>
        <v>0</v>
      </c>
      <c r="P161">
        <f>SQRT(Tabelle14[[#This Row],[X]]^2 + Tabelle14[[#This Row],[Y]]^2 +Tabelle14[[#This Row],[Z]]^2)</f>
        <v>0</v>
      </c>
      <c r="Q161">
        <v>147</v>
      </c>
      <c r="R161">
        <v>98.2</v>
      </c>
      <c r="S161">
        <v>-41.8</v>
      </c>
      <c r="T161">
        <v>-90</v>
      </c>
      <c r="U161">
        <v>0</v>
      </c>
      <c r="V161">
        <v>0</v>
      </c>
    </row>
    <row r="162" spans="1:22">
      <c r="A162">
        <v>3134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 t="e">
        <f>IF(AND(Tabelle14[[#This Row],[AreaPx]]&gt;0,NOT(Tabelle14[[#This Row],[AreaPx]]="inf")),Tabelle14[[#This Row],[AreaPx]], NA())</f>
        <v>#N/A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>Tabelle14[[#This Row],[Roll]]-+Tabelle14[[#This Row],[Pitch]]</f>
        <v>0</v>
      </c>
      <c r="P162">
        <f>SQRT(Tabelle14[[#This Row],[X]]^2 + Tabelle14[[#This Row],[Y]]^2 +Tabelle14[[#This Row],[Z]]^2)</f>
        <v>0</v>
      </c>
      <c r="Q162">
        <v>147</v>
      </c>
      <c r="R162">
        <v>98.2</v>
      </c>
      <c r="S162">
        <v>-41.8</v>
      </c>
      <c r="T162">
        <v>-90</v>
      </c>
      <c r="U162">
        <v>0</v>
      </c>
      <c r="V162">
        <v>0</v>
      </c>
    </row>
    <row r="163" spans="1:22">
      <c r="A163">
        <v>3141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 t="e">
        <f>IF(AND(Tabelle14[[#This Row],[AreaPx]]&gt;0,NOT(Tabelle14[[#This Row],[AreaPx]]="inf")),Tabelle14[[#This Row],[AreaPx]], NA())</f>
        <v>#N/A</v>
      </c>
      <c r="J163">
        <v>0</v>
      </c>
      <c r="K163">
        <v>0</v>
      </c>
      <c r="L163">
        <v>0</v>
      </c>
      <c r="M163">
        <v>0</v>
      </c>
      <c r="N163">
        <v>0</v>
      </c>
      <c r="O163">
        <f>Tabelle14[[#This Row],[Roll]]-+Tabelle14[[#This Row],[Pitch]]</f>
        <v>0</v>
      </c>
      <c r="P163">
        <f>SQRT(Tabelle14[[#This Row],[X]]^2 + Tabelle14[[#This Row],[Y]]^2 +Tabelle14[[#This Row],[Z]]^2)</f>
        <v>0</v>
      </c>
      <c r="Q163">
        <v>147</v>
      </c>
      <c r="R163">
        <v>98.2</v>
      </c>
      <c r="S163">
        <v>-41.8</v>
      </c>
      <c r="T163">
        <v>-90</v>
      </c>
      <c r="U163">
        <v>0</v>
      </c>
      <c r="V163">
        <v>0</v>
      </c>
    </row>
    <row r="164" spans="1:22">
      <c r="A164">
        <v>3169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 t="e">
        <f>IF(AND(Tabelle14[[#This Row],[AreaPx]]&gt;0,NOT(Tabelle14[[#This Row],[AreaPx]]="inf")),Tabelle14[[#This Row],[AreaPx]], NA())</f>
        <v>#N/A</v>
      </c>
      <c r="J164">
        <v>0</v>
      </c>
      <c r="K164">
        <v>0</v>
      </c>
      <c r="L164">
        <v>0</v>
      </c>
      <c r="M164">
        <v>0</v>
      </c>
      <c r="N164">
        <v>0</v>
      </c>
      <c r="O164">
        <f>Tabelle14[[#This Row],[Roll]]-+Tabelle14[[#This Row],[Pitch]]</f>
        <v>0</v>
      </c>
      <c r="P164">
        <f>SQRT(Tabelle14[[#This Row],[X]]^2 + Tabelle14[[#This Row],[Y]]^2 +Tabelle14[[#This Row],[Z]]^2)</f>
        <v>0</v>
      </c>
      <c r="Q164">
        <v>147</v>
      </c>
      <c r="R164">
        <v>98.2</v>
      </c>
      <c r="S164">
        <v>-41.8</v>
      </c>
      <c r="T164">
        <v>-90</v>
      </c>
      <c r="U164">
        <v>0</v>
      </c>
      <c r="V164">
        <v>0</v>
      </c>
    </row>
    <row r="165" spans="1:22">
      <c r="A165">
        <v>3183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e">
        <f>IF(AND(Tabelle14[[#This Row],[AreaPx]]&gt;0,NOT(Tabelle14[[#This Row],[AreaPx]]="inf")),Tabelle14[[#This Row],[AreaPx]], NA())</f>
        <v>#N/A</v>
      </c>
      <c r="J165">
        <v>0</v>
      </c>
      <c r="K165">
        <v>0</v>
      </c>
      <c r="L165">
        <v>0</v>
      </c>
      <c r="M165">
        <v>0</v>
      </c>
      <c r="N165">
        <v>0</v>
      </c>
      <c r="O165">
        <f>Tabelle14[[#This Row],[Roll]]-+Tabelle14[[#This Row],[Pitch]]</f>
        <v>0</v>
      </c>
      <c r="P165">
        <f>SQRT(Tabelle14[[#This Row],[X]]^2 + Tabelle14[[#This Row],[Y]]^2 +Tabelle14[[#This Row],[Z]]^2)</f>
        <v>0</v>
      </c>
      <c r="Q165">
        <v>147</v>
      </c>
      <c r="R165">
        <v>98.2</v>
      </c>
      <c r="S165">
        <v>-41.8</v>
      </c>
      <c r="T165">
        <v>-90</v>
      </c>
      <c r="U165">
        <v>0</v>
      </c>
      <c r="V165">
        <v>0</v>
      </c>
    </row>
    <row r="166" spans="1:22">
      <c r="A166">
        <v>3208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t="e">
        <f>IF(AND(Tabelle14[[#This Row],[AreaPx]]&gt;0,NOT(Tabelle14[[#This Row],[AreaPx]]="inf")),Tabelle14[[#This Row],[AreaPx]], NA())</f>
        <v>#N/A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>Tabelle14[[#This Row],[Roll]]-+Tabelle14[[#This Row],[Pitch]]</f>
        <v>0</v>
      </c>
      <c r="P166">
        <f>SQRT(Tabelle14[[#This Row],[X]]^2 + Tabelle14[[#This Row],[Y]]^2 +Tabelle14[[#This Row],[Z]]^2)</f>
        <v>0</v>
      </c>
      <c r="Q166">
        <v>147</v>
      </c>
      <c r="R166">
        <v>98.2</v>
      </c>
      <c r="S166">
        <v>-41.8</v>
      </c>
      <c r="T166">
        <v>-90</v>
      </c>
      <c r="U166">
        <v>0</v>
      </c>
      <c r="V166">
        <v>0</v>
      </c>
    </row>
    <row r="167" spans="1:22">
      <c r="A167">
        <v>3231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 t="e">
        <f>IF(AND(Tabelle14[[#This Row],[AreaPx]]&gt;0,NOT(Tabelle14[[#This Row],[AreaPx]]="inf")),Tabelle14[[#This Row],[AreaPx]], NA())</f>
        <v>#N/A</v>
      </c>
      <c r="J167">
        <v>0</v>
      </c>
      <c r="K167">
        <v>0</v>
      </c>
      <c r="L167">
        <v>0</v>
      </c>
      <c r="M167">
        <v>0</v>
      </c>
      <c r="N167">
        <v>0</v>
      </c>
      <c r="O167">
        <f>Tabelle14[[#This Row],[Roll]]-+Tabelle14[[#This Row],[Pitch]]</f>
        <v>0</v>
      </c>
      <c r="P167">
        <f>SQRT(Tabelle14[[#This Row],[X]]^2 + Tabelle14[[#This Row],[Y]]^2 +Tabelle14[[#This Row],[Z]]^2)</f>
        <v>0</v>
      </c>
      <c r="Q167">
        <v>147</v>
      </c>
      <c r="R167">
        <v>98.2</v>
      </c>
      <c r="S167">
        <v>-41.8</v>
      </c>
      <c r="T167">
        <v>-90</v>
      </c>
      <c r="U167">
        <v>0</v>
      </c>
      <c r="V167">
        <v>0</v>
      </c>
    </row>
    <row r="168" spans="1:22">
      <c r="A168">
        <v>3247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 t="e">
        <f>IF(AND(Tabelle14[[#This Row],[AreaPx]]&gt;0,NOT(Tabelle14[[#This Row],[AreaPx]]="inf")),Tabelle14[[#This Row],[AreaPx]], NA())</f>
        <v>#N/A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>Tabelle14[[#This Row],[Roll]]-+Tabelle14[[#This Row],[Pitch]]</f>
        <v>0</v>
      </c>
      <c r="P168">
        <f>SQRT(Tabelle14[[#This Row],[X]]^2 + Tabelle14[[#This Row],[Y]]^2 +Tabelle14[[#This Row],[Z]]^2)</f>
        <v>0</v>
      </c>
      <c r="Q168">
        <v>147</v>
      </c>
      <c r="R168">
        <v>98.2</v>
      </c>
      <c r="S168">
        <v>-41.8</v>
      </c>
      <c r="T168">
        <v>-90</v>
      </c>
      <c r="U168">
        <v>0</v>
      </c>
      <c r="V168">
        <v>0</v>
      </c>
    </row>
    <row r="169" spans="1:22">
      <c r="A169">
        <v>3334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 t="e">
        <f>IF(AND(Tabelle14[[#This Row],[AreaPx]]&gt;0,NOT(Tabelle14[[#This Row],[AreaPx]]="inf")),Tabelle14[[#This Row],[AreaPx]], NA())</f>
        <v>#N/A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>Tabelle14[[#This Row],[Roll]]-+Tabelle14[[#This Row],[Pitch]]</f>
        <v>0</v>
      </c>
      <c r="P169">
        <f>SQRT(Tabelle14[[#This Row],[X]]^2 + Tabelle14[[#This Row],[Y]]^2 +Tabelle14[[#This Row],[Z]]^2)</f>
        <v>0</v>
      </c>
      <c r="Q169">
        <v>147</v>
      </c>
      <c r="R169">
        <v>98.2</v>
      </c>
      <c r="S169">
        <v>-41.8</v>
      </c>
      <c r="T169">
        <v>-90</v>
      </c>
      <c r="U169">
        <v>0</v>
      </c>
      <c r="V169">
        <v>0</v>
      </c>
    </row>
    <row r="170" spans="1:22">
      <c r="A170">
        <v>3383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 t="e">
        <f>IF(AND(Tabelle14[[#This Row],[AreaPx]]&gt;0,NOT(Tabelle14[[#This Row],[AreaPx]]="inf")),Tabelle14[[#This Row],[AreaPx]], NA())</f>
        <v>#N/A</v>
      </c>
      <c r="J170">
        <v>0</v>
      </c>
      <c r="K170">
        <v>0</v>
      </c>
      <c r="L170">
        <v>0</v>
      </c>
      <c r="M170">
        <v>0</v>
      </c>
      <c r="N170">
        <v>0</v>
      </c>
      <c r="O170">
        <f>Tabelle14[[#This Row],[Roll]]-+Tabelle14[[#This Row],[Pitch]]</f>
        <v>0</v>
      </c>
      <c r="P170">
        <f>SQRT(Tabelle14[[#This Row],[X]]^2 + Tabelle14[[#This Row],[Y]]^2 +Tabelle14[[#This Row],[Z]]^2)</f>
        <v>0</v>
      </c>
      <c r="Q170">
        <v>147</v>
      </c>
      <c r="R170">
        <v>98.2</v>
      </c>
      <c r="S170">
        <v>-41.8</v>
      </c>
      <c r="T170">
        <v>-90</v>
      </c>
      <c r="U170">
        <v>0</v>
      </c>
      <c r="V170">
        <v>0</v>
      </c>
    </row>
    <row r="171" spans="1:22">
      <c r="A171">
        <v>3434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 t="e">
        <f>IF(AND(Tabelle14[[#This Row],[AreaPx]]&gt;0,NOT(Tabelle14[[#This Row],[AreaPx]]="inf")),Tabelle14[[#This Row],[AreaPx]], NA())</f>
        <v>#N/A</v>
      </c>
      <c r="J171">
        <v>0</v>
      </c>
      <c r="K171">
        <v>0</v>
      </c>
      <c r="L171">
        <v>0</v>
      </c>
      <c r="M171">
        <v>0</v>
      </c>
      <c r="N171">
        <v>0</v>
      </c>
      <c r="O171">
        <f>Tabelle14[[#This Row],[Roll]]-+Tabelle14[[#This Row],[Pitch]]</f>
        <v>0</v>
      </c>
      <c r="P171">
        <f>SQRT(Tabelle14[[#This Row],[X]]^2 + Tabelle14[[#This Row],[Y]]^2 +Tabelle14[[#This Row],[Z]]^2)</f>
        <v>0</v>
      </c>
      <c r="Q171">
        <v>147</v>
      </c>
      <c r="R171">
        <v>98.2</v>
      </c>
      <c r="S171">
        <v>-41.8</v>
      </c>
      <c r="T171">
        <v>-90</v>
      </c>
      <c r="U171">
        <v>0</v>
      </c>
      <c r="V171">
        <v>0</v>
      </c>
    </row>
    <row r="172" spans="1:22">
      <c r="A172">
        <v>3471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 t="e">
        <f>IF(AND(Tabelle14[[#This Row],[AreaPx]]&gt;0,NOT(Tabelle14[[#This Row],[AreaPx]]="inf")),Tabelle14[[#This Row],[AreaPx]], NA())</f>
        <v>#N/A</v>
      </c>
      <c r="J172">
        <v>0</v>
      </c>
      <c r="K172">
        <v>0</v>
      </c>
      <c r="L172">
        <v>0</v>
      </c>
      <c r="M172">
        <v>0</v>
      </c>
      <c r="N172">
        <v>0</v>
      </c>
      <c r="O172">
        <f>Tabelle14[[#This Row],[Roll]]-+Tabelle14[[#This Row],[Pitch]]</f>
        <v>0</v>
      </c>
      <c r="P172">
        <f>SQRT(Tabelle14[[#This Row],[X]]^2 + Tabelle14[[#This Row],[Y]]^2 +Tabelle14[[#This Row],[Z]]^2)</f>
        <v>0</v>
      </c>
      <c r="Q172">
        <v>147</v>
      </c>
      <c r="R172">
        <v>98.2</v>
      </c>
      <c r="S172">
        <v>-41.8</v>
      </c>
      <c r="T172">
        <v>-90</v>
      </c>
      <c r="U172">
        <v>0</v>
      </c>
      <c r="V172">
        <v>0</v>
      </c>
    </row>
    <row r="173" spans="1:22">
      <c r="A173">
        <v>3498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t="e">
        <f>IF(AND(Tabelle14[[#This Row],[AreaPx]]&gt;0,NOT(Tabelle14[[#This Row],[AreaPx]]="inf")),Tabelle14[[#This Row],[AreaPx]], NA())</f>
        <v>#N/A</v>
      </c>
      <c r="J173">
        <v>0</v>
      </c>
      <c r="K173">
        <v>0</v>
      </c>
      <c r="L173">
        <v>0</v>
      </c>
      <c r="M173">
        <v>0</v>
      </c>
      <c r="N173">
        <v>0</v>
      </c>
      <c r="O173">
        <f>Tabelle14[[#This Row],[Roll]]-+Tabelle14[[#This Row],[Pitch]]</f>
        <v>0</v>
      </c>
      <c r="P173">
        <f>SQRT(Tabelle14[[#This Row],[X]]^2 + Tabelle14[[#This Row],[Y]]^2 +Tabelle14[[#This Row],[Z]]^2)</f>
        <v>0</v>
      </c>
      <c r="Q173">
        <v>147</v>
      </c>
      <c r="R173">
        <v>98.2</v>
      </c>
      <c r="S173">
        <v>-41.8</v>
      </c>
      <c r="T173">
        <v>-90</v>
      </c>
      <c r="U173">
        <v>0</v>
      </c>
      <c r="V173">
        <v>0</v>
      </c>
    </row>
    <row r="174" spans="1:22">
      <c r="A174">
        <v>3527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t="e">
        <f>IF(AND(Tabelle14[[#This Row],[AreaPx]]&gt;0,NOT(Tabelle14[[#This Row],[AreaPx]]="inf")),Tabelle14[[#This Row],[AreaPx]], NA())</f>
        <v>#N/A</v>
      </c>
      <c r="J174">
        <v>0</v>
      </c>
      <c r="K174">
        <v>0</v>
      </c>
      <c r="L174">
        <v>0</v>
      </c>
      <c r="M174">
        <v>0</v>
      </c>
      <c r="N174">
        <v>0</v>
      </c>
      <c r="O174">
        <f>Tabelle14[[#This Row],[Roll]]-+Tabelle14[[#This Row],[Pitch]]</f>
        <v>0</v>
      </c>
      <c r="P174">
        <f>SQRT(Tabelle14[[#This Row],[X]]^2 + Tabelle14[[#This Row],[Y]]^2 +Tabelle14[[#This Row],[Z]]^2)</f>
        <v>0</v>
      </c>
      <c r="Q174">
        <v>147</v>
      </c>
      <c r="R174">
        <v>98.2</v>
      </c>
      <c r="S174">
        <v>-41.8</v>
      </c>
      <c r="T174">
        <v>-90</v>
      </c>
      <c r="U174">
        <v>0</v>
      </c>
      <c r="V174">
        <v>0</v>
      </c>
    </row>
    <row r="175" spans="1:22">
      <c r="A175">
        <v>3552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t="e">
        <f>IF(AND(Tabelle14[[#This Row],[AreaPx]]&gt;0,NOT(Tabelle14[[#This Row],[AreaPx]]="inf")),Tabelle14[[#This Row],[AreaPx]], NA())</f>
        <v>#N/A</v>
      </c>
      <c r="J175">
        <v>0</v>
      </c>
      <c r="K175">
        <v>0</v>
      </c>
      <c r="L175">
        <v>0</v>
      </c>
      <c r="M175">
        <v>0</v>
      </c>
      <c r="N175">
        <v>0</v>
      </c>
      <c r="O175">
        <f>Tabelle14[[#This Row],[Roll]]-+Tabelle14[[#This Row],[Pitch]]</f>
        <v>0</v>
      </c>
      <c r="P175">
        <f>SQRT(Tabelle14[[#This Row],[X]]^2 + Tabelle14[[#This Row],[Y]]^2 +Tabelle14[[#This Row],[Z]]^2)</f>
        <v>0</v>
      </c>
      <c r="Q175">
        <v>147</v>
      </c>
      <c r="R175">
        <v>98.2</v>
      </c>
      <c r="S175">
        <v>-41.8</v>
      </c>
      <c r="T175">
        <v>-90</v>
      </c>
      <c r="U175">
        <v>0</v>
      </c>
      <c r="V175">
        <v>0</v>
      </c>
    </row>
    <row r="176" spans="1:22">
      <c r="A176">
        <v>3579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 t="e">
        <f>IF(AND(Tabelle14[[#This Row],[AreaPx]]&gt;0,NOT(Tabelle14[[#This Row],[AreaPx]]="inf")),Tabelle14[[#This Row],[AreaPx]], NA())</f>
        <v>#N/A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>Tabelle14[[#This Row],[Roll]]-+Tabelle14[[#This Row],[Pitch]]</f>
        <v>0</v>
      </c>
      <c r="P176">
        <f>SQRT(Tabelle14[[#This Row],[X]]^2 + Tabelle14[[#This Row],[Y]]^2 +Tabelle14[[#This Row],[Z]]^2)</f>
        <v>0</v>
      </c>
      <c r="Q176">
        <v>147</v>
      </c>
      <c r="R176">
        <v>98.2</v>
      </c>
      <c r="S176">
        <v>-41.8</v>
      </c>
      <c r="T176">
        <v>-90</v>
      </c>
      <c r="U176">
        <v>0</v>
      </c>
      <c r="V176">
        <v>0</v>
      </c>
    </row>
    <row r="177" spans="1:22">
      <c r="A177">
        <v>3601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 t="e">
        <f>IF(AND(Tabelle14[[#This Row],[AreaPx]]&gt;0,NOT(Tabelle14[[#This Row],[AreaPx]]="inf")),Tabelle14[[#This Row],[AreaPx]], NA())</f>
        <v>#N/A</v>
      </c>
      <c r="J177">
        <v>0</v>
      </c>
      <c r="K177">
        <v>0</v>
      </c>
      <c r="L177">
        <v>0</v>
      </c>
      <c r="M177">
        <v>0</v>
      </c>
      <c r="N177">
        <v>0</v>
      </c>
      <c r="O177">
        <f>Tabelle14[[#This Row],[Roll]]-+Tabelle14[[#This Row],[Pitch]]</f>
        <v>0</v>
      </c>
      <c r="P177">
        <f>SQRT(Tabelle14[[#This Row],[X]]^2 + Tabelle14[[#This Row],[Y]]^2 +Tabelle14[[#This Row],[Z]]^2)</f>
        <v>0</v>
      </c>
      <c r="Q177">
        <v>147</v>
      </c>
      <c r="R177">
        <v>98.2</v>
      </c>
      <c r="S177">
        <v>-41.8</v>
      </c>
      <c r="T177">
        <v>-90</v>
      </c>
      <c r="U177">
        <v>0</v>
      </c>
      <c r="V177">
        <v>0</v>
      </c>
    </row>
    <row r="178" spans="1:22">
      <c r="A178">
        <v>3615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 t="e">
        <f>IF(AND(Tabelle14[[#This Row],[AreaPx]]&gt;0,NOT(Tabelle14[[#This Row],[AreaPx]]="inf")),Tabelle14[[#This Row],[AreaPx]], NA())</f>
        <v>#N/A</v>
      </c>
      <c r="J178">
        <v>0</v>
      </c>
      <c r="K178">
        <v>0</v>
      </c>
      <c r="L178">
        <v>0</v>
      </c>
      <c r="M178">
        <v>0</v>
      </c>
      <c r="N178">
        <v>0</v>
      </c>
      <c r="O178">
        <f>Tabelle14[[#This Row],[Roll]]-+Tabelle14[[#This Row],[Pitch]]</f>
        <v>0</v>
      </c>
      <c r="P178">
        <f>SQRT(Tabelle14[[#This Row],[X]]^2 + Tabelle14[[#This Row],[Y]]^2 +Tabelle14[[#This Row],[Z]]^2)</f>
        <v>0</v>
      </c>
      <c r="Q178">
        <v>147</v>
      </c>
      <c r="R178">
        <v>98.2</v>
      </c>
      <c r="S178">
        <v>-41.8</v>
      </c>
      <c r="T178">
        <v>-90</v>
      </c>
      <c r="U178">
        <v>0</v>
      </c>
      <c r="V178">
        <v>0</v>
      </c>
    </row>
    <row r="179" spans="1:22">
      <c r="A179">
        <v>3726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 t="e">
        <f>IF(AND(Tabelle14[[#This Row],[AreaPx]]&gt;0,NOT(Tabelle14[[#This Row],[AreaPx]]="inf")),Tabelle14[[#This Row],[AreaPx]], NA())</f>
        <v>#N/A</v>
      </c>
      <c r="J179">
        <v>0</v>
      </c>
      <c r="K179">
        <v>0</v>
      </c>
      <c r="L179">
        <v>0</v>
      </c>
      <c r="M179">
        <v>0</v>
      </c>
      <c r="N179">
        <v>0</v>
      </c>
      <c r="O179">
        <f>Tabelle14[[#This Row],[Roll]]-+Tabelle14[[#This Row],[Pitch]]</f>
        <v>0</v>
      </c>
      <c r="P179">
        <f>SQRT(Tabelle14[[#This Row],[X]]^2 + Tabelle14[[#This Row],[Y]]^2 +Tabelle14[[#This Row],[Z]]^2)</f>
        <v>0</v>
      </c>
      <c r="Q179">
        <v>147</v>
      </c>
      <c r="R179">
        <v>98.2</v>
      </c>
      <c r="S179">
        <v>-41.8</v>
      </c>
      <c r="T179">
        <v>-90</v>
      </c>
      <c r="U179">
        <v>0</v>
      </c>
      <c r="V179">
        <v>0</v>
      </c>
    </row>
    <row r="180" spans="1:22">
      <c r="A180">
        <v>3770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 t="e">
        <f>IF(AND(Tabelle14[[#This Row],[AreaPx]]&gt;0,NOT(Tabelle14[[#This Row],[AreaPx]]="inf")),Tabelle14[[#This Row],[AreaPx]], NA())</f>
        <v>#N/A</v>
      </c>
      <c r="J180">
        <v>0</v>
      </c>
      <c r="K180">
        <v>0</v>
      </c>
      <c r="L180">
        <v>0</v>
      </c>
      <c r="M180">
        <v>0</v>
      </c>
      <c r="N180">
        <v>0</v>
      </c>
      <c r="O180">
        <f>Tabelle14[[#This Row],[Roll]]-+Tabelle14[[#This Row],[Pitch]]</f>
        <v>0</v>
      </c>
      <c r="P180">
        <f>SQRT(Tabelle14[[#This Row],[X]]^2 + Tabelle14[[#This Row],[Y]]^2 +Tabelle14[[#This Row],[Z]]^2)</f>
        <v>0</v>
      </c>
      <c r="Q180">
        <v>147</v>
      </c>
      <c r="R180">
        <v>98.2</v>
      </c>
      <c r="S180">
        <v>-41.8</v>
      </c>
      <c r="T180">
        <v>-90</v>
      </c>
      <c r="U180">
        <v>0</v>
      </c>
      <c r="V180">
        <v>0</v>
      </c>
    </row>
    <row r="181" spans="1:22">
      <c r="A181">
        <v>3812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 t="e">
        <f>IF(AND(Tabelle14[[#This Row],[AreaPx]]&gt;0,NOT(Tabelle14[[#This Row],[AreaPx]]="inf")),Tabelle14[[#This Row],[AreaPx]], NA())</f>
        <v>#N/A</v>
      </c>
      <c r="J181">
        <v>0</v>
      </c>
      <c r="K181">
        <v>0</v>
      </c>
      <c r="L181">
        <v>0</v>
      </c>
      <c r="M181">
        <v>0</v>
      </c>
      <c r="N181">
        <v>0</v>
      </c>
      <c r="O181">
        <f>Tabelle14[[#This Row],[Roll]]-+Tabelle14[[#This Row],[Pitch]]</f>
        <v>0</v>
      </c>
      <c r="P181">
        <f>SQRT(Tabelle14[[#This Row],[X]]^2 + Tabelle14[[#This Row],[Y]]^2 +Tabelle14[[#This Row],[Z]]^2)</f>
        <v>0</v>
      </c>
      <c r="Q181">
        <v>147</v>
      </c>
      <c r="R181">
        <v>98.2</v>
      </c>
      <c r="S181">
        <v>-41.8</v>
      </c>
      <c r="T181">
        <v>-90</v>
      </c>
      <c r="U181">
        <v>0</v>
      </c>
      <c r="V181">
        <v>0</v>
      </c>
    </row>
    <row r="182" spans="1:22">
      <c r="A182">
        <v>3854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 t="e">
        <f>IF(AND(Tabelle14[[#This Row],[AreaPx]]&gt;0,NOT(Tabelle14[[#This Row],[AreaPx]]="inf")),Tabelle14[[#This Row],[AreaPx]], NA())</f>
        <v>#N/A</v>
      </c>
      <c r="J182">
        <v>0</v>
      </c>
      <c r="K182">
        <v>0</v>
      </c>
      <c r="L182">
        <v>0</v>
      </c>
      <c r="M182">
        <v>0</v>
      </c>
      <c r="N182">
        <v>0</v>
      </c>
      <c r="O182">
        <f>Tabelle14[[#This Row],[Roll]]-+Tabelle14[[#This Row],[Pitch]]</f>
        <v>0</v>
      </c>
      <c r="P182">
        <f>SQRT(Tabelle14[[#This Row],[X]]^2 + Tabelle14[[#This Row],[Y]]^2 +Tabelle14[[#This Row],[Z]]^2)</f>
        <v>0</v>
      </c>
      <c r="Q182">
        <v>147</v>
      </c>
      <c r="R182">
        <v>98.2</v>
      </c>
      <c r="S182">
        <v>-41.8</v>
      </c>
      <c r="T182">
        <v>-90</v>
      </c>
      <c r="U182">
        <v>0</v>
      </c>
      <c r="V182">
        <v>0</v>
      </c>
    </row>
    <row r="183" spans="1:22">
      <c r="A183">
        <v>3897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 t="e">
        <f>IF(AND(Tabelle14[[#This Row],[AreaPx]]&gt;0,NOT(Tabelle14[[#This Row],[AreaPx]]="inf")),Tabelle14[[#This Row],[AreaPx]], NA())</f>
        <v>#N/A</v>
      </c>
      <c r="J183">
        <v>0</v>
      </c>
      <c r="K183">
        <v>0</v>
      </c>
      <c r="L183">
        <v>0</v>
      </c>
      <c r="M183">
        <v>0</v>
      </c>
      <c r="N183">
        <v>0</v>
      </c>
      <c r="O183">
        <f>Tabelle14[[#This Row],[Roll]]-+Tabelle14[[#This Row],[Pitch]]</f>
        <v>0</v>
      </c>
      <c r="P183">
        <f>SQRT(Tabelle14[[#This Row],[X]]^2 + Tabelle14[[#This Row],[Y]]^2 +Tabelle14[[#This Row],[Z]]^2)</f>
        <v>0</v>
      </c>
      <c r="Q183">
        <v>147</v>
      </c>
      <c r="R183">
        <v>98.2</v>
      </c>
      <c r="S183">
        <v>-41.8</v>
      </c>
      <c r="T183">
        <v>-90</v>
      </c>
      <c r="U183">
        <v>0</v>
      </c>
      <c r="V183">
        <v>0</v>
      </c>
    </row>
    <row r="184" spans="1:22">
      <c r="A184">
        <v>3944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 t="e">
        <f>IF(AND(Tabelle14[[#This Row],[AreaPx]]&gt;0,NOT(Tabelle14[[#This Row],[AreaPx]]="inf")),Tabelle14[[#This Row],[AreaPx]], NA())</f>
        <v>#N/A</v>
      </c>
      <c r="J184">
        <v>0</v>
      </c>
      <c r="K184">
        <v>0</v>
      </c>
      <c r="L184">
        <v>0</v>
      </c>
      <c r="M184">
        <v>0</v>
      </c>
      <c r="N184">
        <v>0</v>
      </c>
      <c r="O184">
        <f>Tabelle14[[#This Row],[Roll]]-+Tabelle14[[#This Row],[Pitch]]</f>
        <v>0</v>
      </c>
      <c r="P184">
        <f>SQRT(Tabelle14[[#This Row],[X]]^2 + Tabelle14[[#This Row],[Y]]^2 +Tabelle14[[#This Row],[Z]]^2)</f>
        <v>0</v>
      </c>
      <c r="Q184">
        <v>147</v>
      </c>
      <c r="R184">
        <v>98.2</v>
      </c>
      <c r="S184">
        <v>-41.8</v>
      </c>
      <c r="T184">
        <v>-90</v>
      </c>
      <c r="U184">
        <v>0</v>
      </c>
      <c r="V184">
        <v>0</v>
      </c>
    </row>
    <row r="185" spans="1:22">
      <c r="A185">
        <v>3993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 t="e">
        <f>IF(AND(Tabelle14[[#This Row],[AreaPx]]&gt;0,NOT(Tabelle14[[#This Row],[AreaPx]]="inf")),Tabelle14[[#This Row],[AreaPx]], NA())</f>
        <v>#N/A</v>
      </c>
      <c r="J185">
        <v>0</v>
      </c>
      <c r="K185">
        <v>0</v>
      </c>
      <c r="L185">
        <v>0</v>
      </c>
      <c r="M185">
        <v>0</v>
      </c>
      <c r="N185">
        <v>0</v>
      </c>
      <c r="O185">
        <f>Tabelle14[[#This Row],[Roll]]-+Tabelle14[[#This Row],[Pitch]]</f>
        <v>0</v>
      </c>
      <c r="P185">
        <f>SQRT(Tabelle14[[#This Row],[X]]^2 + Tabelle14[[#This Row],[Y]]^2 +Tabelle14[[#This Row],[Z]]^2)</f>
        <v>0</v>
      </c>
      <c r="Q185">
        <v>147</v>
      </c>
      <c r="R185">
        <v>98.2</v>
      </c>
      <c r="S185">
        <v>-41.8</v>
      </c>
      <c r="T185">
        <v>-90</v>
      </c>
      <c r="U185">
        <v>0</v>
      </c>
      <c r="V185">
        <v>0</v>
      </c>
    </row>
    <row r="186" spans="1:22">
      <c r="A186">
        <v>4036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e">
        <f>IF(AND(Tabelle14[[#This Row],[AreaPx]]&gt;0,NOT(Tabelle14[[#This Row],[AreaPx]]="inf")),Tabelle14[[#This Row],[AreaPx]], NA())</f>
        <v>#N/A</v>
      </c>
      <c r="J186">
        <v>0</v>
      </c>
      <c r="K186">
        <v>0</v>
      </c>
      <c r="L186">
        <v>0</v>
      </c>
      <c r="M186">
        <v>0</v>
      </c>
      <c r="N186">
        <v>0</v>
      </c>
      <c r="O186">
        <f>Tabelle14[[#This Row],[Roll]]-+Tabelle14[[#This Row],[Pitch]]</f>
        <v>0</v>
      </c>
      <c r="P186">
        <f>SQRT(Tabelle14[[#This Row],[X]]^2 + Tabelle14[[#This Row],[Y]]^2 +Tabelle14[[#This Row],[Z]]^2)</f>
        <v>0</v>
      </c>
      <c r="Q186">
        <v>147</v>
      </c>
      <c r="R186">
        <v>98.2</v>
      </c>
      <c r="S186">
        <v>-41.8</v>
      </c>
      <c r="T186">
        <v>-90</v>
      </c>
      <c r="U186">
        <v>0</v>
      </c>
      <c r="V186">
        <v>0</v>
      </c>
    </row>
    <row r="187" spans="1:22">
      <c r="A187">
        <v>4077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 t="e">
        <f>IF(AND(Tabelle14[[#This Row],[AreaPx]]&gt;0,NOT(Tabelle14[[#This Row],[AreaPx]]="inf")),Tabelle14[[#This Row],[AreaPx]], NA())</f>
        <v>#N/A</v>
      </c>
      <c r="J187">
        <v>0</v>
      </c>
      <c r="K187">
        <v>0</v>
      </c>
      <c r="L187">
        <v>0</v>
      </c>
      <c r="M187">
        <v>0</v>
      </c>
      <c r="N187">
        <v>0</v>
      </c>
      <c r="O187">
        <f>Tabelle14[[#This Row],[Roll]]-+Tabelle14[[#This Row],[Pitch]]</f>
        <v>0</v>
      </c>
      <c r="P187">
        <f>SQRT(Tabelle14[[#This Row],[X]]^2 + Tabelle14[[#This Row],[Y]]^2 +Tabelle14[[#This Row],[Z]]^2)</f>
        <v>0</v>
      </c>
      <c r="Q187">
        <v>147</v>
      </c>
      <c r="R187">
        <v>98.2</v>
      </c>
      <c r="S187">
        <v>-41.8</v>
      </c>
      <c r="T187">
        <v>-90</v>
      </c>
      <c r="U187">
        <v>0</v>
      </c>
      <c r="V187">
        <v>0</v>
      </c>
    </row>
    <row r="188" spans="1:22">
      <c r="A188">
        <v>4173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 t="e">
        <f>IF(AND(Tabelle14[[#This Row],[AreaPx]]&gt;0,NOT(Tabelle14[[#This Row],[AreaPx]]="inf")),Tabelle14[[#This Row],[AreaPx]], NA())</f>
        <v>#N/A</v>
      </c>
      <c r="J188">
        <v>0</v>
      </c>
      <c r="K188">
        <v>0</v>
      </c>
      <c r="L188">
        <v>0</v>
      </c>
      <c r="M188">
        <v>0</v>
      </c>
      <c r="N188">
        <v>0</v>
      </c>
      <c r="O188">
        <f>Tabelle14[[#This Row],[Roll]]-+Tabelle14[[#This Row],[Pitch]]</f>
        <v>0</v>
      </c>
      <c r="P188">
        <f>SQRT(Tabelle14[[#This Row],[X]]^2 + Tabelle14[[#This Row],[Y]]^2 +Tabelle14[[#This Row],[Z]]^2)</f>
        <v>0</v>
      </c>
      <c r="Q188">
        <v>147</v>
      </c>
      <c r="R188">
        <v>98.2</v>
      </c>
      <c r="S188">
        <v>-41.8</v>
      </c>
      <c r="T188">
        <v>-90</v>
      </c>
      <c r="U188">
        <v>0</v>
      </c>
      <c r="V188">
        <v>0</v>
      </c>
    </row>
    <row r="189" spans="1:22">
      <c r="A189">
        <v>4218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 t="e">
        <f>IF(AND(Tabelle14[[#This Row],[AreaPx]]&gt;0,NOT(Tabelle14[[#This Row],[AreaPx]]="inf")),Tabelle14[[#This Row],[AreaPx]], NA())</f>
        <v>#N/A</v>
      </c>
      <c r="J189">
        <v>0</v>
      </c>
      <c r="K189">
        <v>0</v>
      </c>
      <c r="L189">
        <v>0</v>
      </c>
      <c r="M189">
        <v>0</v>
      </c>
      <c r="N189">
        <v>0</v>
      </c>
      <c r="O189">
        <f>Tabelle14[[#This Row],[Roll]]-+Tabelle14[[#This Row],[Pitch]]</f>
        <v>0</v>
      </c>
      <c r="P189">
        <f>SQRT(Tabelle14[[#This Row],[X]]^2 + Tabelle14[[#This Row],[Y]]^2 +Tabelle14[[#This Row],[Z]]^2)</f>
        <v>0</v>
      </c>
      <c r="Q189">
        <v>147</v>
      </c>
      <c r="R189">
        <v>98.2</v>
      </c>
      <c r="S189">
        <v>-41.8</v>
      </c>
      <c r="T189">
        <v>-90</v>
      </c>
      <c r="U189">
        <v>0</v>
      </c>
      <c r="V189">
        <v>0</v>
      </c>
    </row>
    <row r="190" spans="1:22">
      <c r="A190">
        <v>4261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 t="e">
        <f>IF(AND(Tabelle14[[#This Row],[AreaPx]]&gt;0,NOT(Tabelle14[[#This Row],[AreaPx]]="inf")),Tabelle14[[#This Row],[AreaPx]], NA())</f>
        <v>#N/A</v>
      </c>
      <c r="J190">
        <v>0</v>
      </c>
      <c r="K190">
        <v>0</v>
      </c>
      <c r="L190">
        <v>0</v>
      </c>
      <c r="M190">
        <v>0</v>
      </c>
      <c r="N190">
        <v>0</v>
      </c>
      <c r="O190">
        <f>Tabelle14[[#This Row],[Roll]]-+Tabelle14[[#This Row],[Pitch]]</f>
        <v>0</v>
      </c>
      <c r="P190">
        <f>SQRT(Tabelle14[[#This Row],[X]]^2 + Tabelle14[[#This Row],[Y]]^2 +Tabelle14[[#This Row],[Z]]^2)</f>
        <v>0</v>
      </c>
      <c r="Q190">
        <v>147</v>
      </c>
      <c r="R190">
        <v>98.2</v>
      </c>
      <c r="S190">
        <v>-41.8</v>
      </c>
      <c r="T190">
        <v>-90</v>
      </c>
      <c r="U190">
        <v>0</v>
      </c>
      <c r="V190">
        <v>0</v>
      </c>
    </row>
    <row r="191" spans="1:22">
      <c r="A191">
        <v>4303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 t="e">
        <f>IF(AND(Tabelle14[[#This Row],[AreaPx]]&gt;0,NOT(Tabelle14[[#This Row],[AreaPx]]="inf")),Tabelle14[[#This Row],[AreaPx]], NA())</f>
        <v>#N/A</v>
      </c>
      <c r="J191">
        <v>0</v>
      </c>
      <c r="K191">
        <v>0</v>
      </c>
      <c r="L191">
        <v>0</v>
      </c>
      <c r="M191">
        <v>0</v>
      </c>
      <c r="N191">
        <v>0</v>
      </c>
      <c r="O191">
        <f>Tabelle14[[#This Row],[Roll]]-+Tabelle14[[#This Row],[Pitch]]</f>
        <v>0</v>
      </c>
      <c r="P191">
        <f>SQRT(Tabelle14[[#This Row],[X]]^2 + Tabelle14[[#This Row],[Y]]^2 +Tabelle14[[#This Row],[Z]]^2)</f>
        <v>0</v>
      </c>
      <c r="Q191">
        <v>147</v>
      </c>
      <c r="R191">
        <v>98.2</v>
      </c>
      <c r="S191">
        <v>-41.8</v>
      </c>
      <c r="T191">
        <v>-90</v>
      </c>
      <c r="U191">
        <v>0</v>
      </c>
      <c r="V191">
        <v>0</v>
      </c>
    </row>
    <row r="192" spans="1:22">
      <c r="A192">
        <v>4347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 t="e">
        <f>IF(AND(Tabelle14[[#This Row],[AreaPx]]&gt;0,NOT(Tabelle14[[#This Row],[AreaPx]]="inf")),Tabelle14[[#This Row],[AreaPx]], NA())</f>
        <v>#N/A</v>
      </c>
      <c r="J192">
        <v>0</v>
      </c>
      <c r="K192">
        <v>0</v>
      </c>
      <c r="L192">
        <v>0</v>
      </c>
      <c r="M192">
        <v>0</v>
      </c>
      <c r="N192">
        <v>0</v>
      </c>
      <c r="O192">
        <f>Tabelle14[[#This Row],[Roll]]-+Tabelle14[[#This Row],[Pitch]]</f>
        <v>0</v>
      </c>
      <c r="P192">
        <f>SQRT(Tabelle14[[#This Row],[X]]^2 + Tabelle14[[#This Row],[Y]]^2 +Tabelle14[[#This Row],[Z]]^2)</f>
        <v>0</v>
      </c>
      <c r="Q192">
        <v>147</v>
      </c>
      <c r="R192">
        <v>98.2</v>
      </c>
      <c r="S192">
        <v>-41.8</v>
      </c>
      <c r="T192">
        <v>-90</v>
      </c>
      <c r="U192">
        <v>0</v>
      </c>
      <c r="V192">
        <v>0</v>
      </c>
    </row>
    <row r="193" spans="1:22">
      <c r="A193">
        <v>4395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 t="e">
        <f>IF(AND(Tabelle14[[#This Row],[AreaPx]]&gt;0,NOT(Tabelle14[[#This Row],[AreaPx]]="inf")),Tabelle14[[#This Row],[AreaPx]], NA())</f>
        <v>#N/A</v>
      </c>
      <c r="J193">
        <v>0</v>
      </c>
      <c r="K193">
        <v>0</v>
      </c>
      <c r="L193">
        <v>0</v>
      </c>
      <c r="M193">
        <v>0</v>
      </c>
      <c r="N193">
        <v>0</v>
      </c>
      <c r="O193">
        <f>Tabelle14[[#This Row],[Roll]]-+Tabelle14[[#This Row],[Pitch]]</f>
        <v>0</v>
      </c>
      <c r="P193">
        <f>SQRT(Tabelle14[[#This Row],[X]]^2 + Tabelle14[[#This Row],[Y]]^2 +Tabelle14[[#This Row],[Z]]^2)</f>
        <v>0</v>
      </c>
      <c r="Q193">
        <v>147</v>
      </c>
      <c r="R193">
        <v>98.2</v>
      </c>
      <c r="S193">
        <v>-41.8</v>
      </c>
      <c r="T193">
        <v>-90</v>
      </c>
      <c r="U193">
        <v>0</v>
      </c>
      <c r="V193">
        <v>0</v>
      </c>
    </row>
    <row r="194" spans="1:22">
      <c r="A194">
        <v>4444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 t="e">
        <f>IF(AND(Tabelle14[[#This Row],[AreaPx]]&gt;0,NOT(Tabelle14[[#This Row],[AreaPx]]="inf")),Tabelle14[[#This Row],[AreaPx]], NA())</f>
        <v>#N/A</v>
      </c>
      <c r="J194">
        <v>0</v>
      </c>
      <c r="K194">
        <v>0</v>
      </c>
      <c r="L194">
        <v>0</v>
      </c>
      <c r="M194">
        <v>0</v>
      </c>
      <c r="N194">
        <v>0</v>
      </c>
      <c r="O194">
        <f>Tabelle14[[#This Row],[Roll]]-+Tabelle14[[#This Row],[Pitch]]</f>
        <v>0</v>
      </c>
      <c r="P194">
        <f>SQRT(Tabelle14[[#This Row],[X]]^2 + Tabelle14[[#This Row],[Y]]^2 +Tabelle14[[#This Row],[Z]]^2)</f>
        <v>0</v>
      </c>
      <c r="Q194">
        <v>147</v>
      </c>
      <c r="R194">
        <v>98.2</v>
      </c>
      <c r="S194">
        <v>-41.8</v>
      </c>
      <c r="T194">
        <v>-90</v>
      </c>
      <c r="U194">
        <v>0</v>
      </c>
      <c r="V194">
        <v>0</v>
      </c>
    </row>
    <row r="195" spans="1:22">
      <c r="A195">
        <v>4493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 t="e">
        <f>IF(AND(Tabelle14[[#This Row],[AreaPx]]&gt;0,NOT(Tabelle14[[#This Row],[AreaPx]]="inf")),Tabelle14[[#This Row],[AreaPx]], NA())</f>
        <v>#N/A</v>
      </c>
      <c r="J195">
        <v>0</v>
      </c>
      <c r="K195">
        <v>0</v>
      </c>
      <c r="L195">
        <v>0</v>
      </c>
      <c r="M195">
        <v>0</v>
      </c>
      <c r="N195">
        <v>0</v>
      </c>
      <c r="O195">
        <f>Tabelle14[[#This Row],[Roll]]-+Tabelle14[[#This Row],[Pitch]]</f>
        <v>0</v>
      </c>
      <c r="P195">
        <f>SQRT(Tabelle14[[#This Row],[X]]^2 + Tabelle14[[#This Row],[Y]]^2 +Tabelle14[[#This Row],[Z]]^2)</f>
        <v>0</v>
      </c>
      <c r="Q195">
        <v>147</v>
      </c>
      <c r="R195">
        <v>98.2</v>
      </c>
      <c r="S195">
        <v>-41.8</v>
      </c>
      <c r="T195">
        <v>-90</v>
      </c>
      <c r="U195">
        <v>0</v>
      </c>
      <c r="V195">
        <v>0</v>
      </c>
    </row>
    <row r="196" spans="1:22">
      <c r="A196">
        <v>4532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 t="e">
        <f>IF(AND(Tabelle14[[#This Row],[AreaPx]]&gt;0,NOT(Tabelle14[[#This Row],[AreaPx]]="inf")),Tabelle14[[#This Row],[AreaPx]], NA())</f>
        <v>#N/A</v>
      </c>
      <c r="J196">
        <v>0</v>
      </c>
      <c r="K196">
        <v>0</v>
      </c>
      <c r="L196">
        <v>0</v>
      </c>
      <c r="M196">
        <v>0</v>
      </c>
      <c r="N196">
        <v>0</v>
      </c>
      <c r="O196">
        <f>Tabelle14[[#This Row],[Roll]]-+Tabelle14[[#This Row],[Pitch]]</f>
        <v>0</v>
      </c>
      <c r="P196">
        <f>SQRT(Tabelle14[[#This Row],[X]]^2 + Tabelle14[[#This Row],[Y]]^2 +Tabelle14[[#This Row],[Z]]^2)</f>
        <v>0</v>
      </c>
      <c r="Q196">
        <v>147</v>
      </c>
      <c r="R196">
        <v>98.2</v>
      </c>
      <c r="S196">
        <v>-41.8</v>
      </c>
      <c r="T196">
        <v>-90</v>
      </c>
      <c r="U196">
        <v>0</v>
      </c>
      <c r="V196">
        <v>0</v>
      </c>
    </row>
    <row r="197" spans="1:22">
      <c r="A197">
        <v>4576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 t="e">
        <f>IF(AND(Tabelle14[[#This Row],[AreaPx]]&gt;0,NOT(Tabelle14[[#This Row],[AreaPx]]="inf")),Tabelle14[[#This Row],[AreaPx]], NA())</f>
        <v>#N/A</v>
      </c>
      <c r="J197">
        <v>0</v>
      </c>
      <c r="K197">
        <v>0</v>
      </c>
      <c r="L197">
        <v>0</v>
      </c>
      <c r="M197">
        <v>0</v>
      </c>
      <c r="N197">
        <v>0</v>
      </c>
      <c r="O197">
        <f>Tabelle14[[#This Row],[Roll]]-+Tabelle14[[#This Row],[Pitch]]</f>
        <v>0</v>
      </c>
      <c r="P197">
        <f>SQRT(Tabelle14[[#This Row],[X]]^2 + Tabelle14[[#This Row],[Y]]^2 +Tabelle14[[#This Row],[Z]]^2)</f>
        <v>0</v>
      </c>
      <c r="Q197">
        <v>147</v>
      </c>
      <c r="R197">
        <v>98.2</v>
      </c>
      <c r="S197">
        <v>-41.8</v>
      </c>
      <c r="T197">
        <v>-90</v>
      </c>
      <c r="U197">
        <v>0</v>
      </c>
      <c r="V197">
        <v>0</v>
      </c>
    </row>
    <row r="198" spans="1:22">
      <c r="A198">
        <v>4603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 t="e">
        <f>IF(AND(Tabelle14[[#This Row],[AreaPx]]&gt;0,NOT(Tabelle14[[#This Row],[AreaPx]]="inf")),Tabelle14[[#This Row],[AreaPx]], NA())</f>
        <v>#N/A</v>
      </c>
      <c r="J198">
        <v>0</v>
      </c>
      <c r="K198">
        <v>0</v>
      </c>
      <c r="L198">
        <v>0</v>
      </c>
      <c r="M198">
        <v>0</v>
      </c>
      <c r="N198">
        <v>0</v>
      </c>
      <c r="O198">
        <f>Tabelle14[[#This Row],[Roll]]-+Tabelle14[[#This Row],[Pitch]]</f>
        <v>0</v>
      </c>
      <c r="P198">
        <f>SQRT(Tabelle14[[#This Row],[X]]^2 + Tabelle14[[#This Row],[Y]]^2 +Tabelle14[[#This Row],[Z]]^2)</f>
        <v>0</v>
      </c>
      <c r="Q198">
        <v>147</v>
      </c>
      <c r="R198">
        <v>98.2</v>
      </c>
      <c r="S198">
        <v>-41.8</v>
      </c>
      <c r="T198">
        <v>-90</v>
      </c>
      <c r="U198">
        <v>0</v>
      </c>
      <c r="V198">
        <v>0</v>
      </c>
    </row>
    <row r="199" spans="1:22">
      <c r="A199">
        <v>4616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 t="e">
        <f>IF(AND(Tabelle14[[#This Row],[AreaPx]]&gt;0,NOT(Tabelle14[[#This Row],[AreaPx]]="inf")),Tabelle14[[#This Row],[AreaPx]], NA())</f>
        <v>#N/A</v>
      </c>
      <c r="J199">
        <v>0</v>
      </c>
      <c r="K199">
        <v>0</v>
      </c>
      <c r="L199">
        <v>0</v>
      </c>
      <c r="M199">
        <v>0</v>
      </c>
      <c r="N199">
        <v>0</v>
      </c>
      <c r="O199">
        <f>Tabelle14[[#This Row],[Roll]]-+Tabelle14[[#This Row],[Pitch]]</f>
        <v>0</v>
      </c>
      <c r="P199">
        <f>SQRT(Tabelle14[[#This Row],[X]]^2 + Tabelle14[[#This Row],[Y]]^2 +Tabelle14[[#This Row],[Z]]^2)</f>
        <v>0</v>
      </c>
      <c r="Q199">
        <v>147</v>
      </c>
      <c r="R199">
        <v>98.2</v>
      </c>
      <c r="S199">
        <v>-41.8</v>
      </c>
      <c r="T199">
        <v>-90</v>
      </c>
      <c r="U199">
        <v>0</v>
      </c>
      <c r="V199">
        <v>0</v>
      </c>
    </row>
    <row r="200" spans="1:22">
      <c r="A200">
        <v>4637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 t="e">
        <f>IF(AND(Tabelle14[[#This Row],[AreaPx]]&gt;0,NOT(Tabelle14[[#This Row],[AreaPx]]="inf")),Tabelle14[[#This Row],[AreaPx]], NA())</f>
        <v>#N/A</v>
      </c>
      <c r="J200">
        <v>0</v>
      </c>
      <c r="K200">
        <v>0</v>
      </c>
      <c r="L200">
        <v>0</v>
      </c>
      <c r="M200">
        <v>0</v>
      </c>
      <c r="N200">
        <v>0</v>
      </c>
      <c r="O200">
        <f>Tabelle14[[#This Row],[Roll]]-+Tabelle14[[#This Row],[Pitch]]</f>
        <v>0</v>
      </c>
      <c r="P200">
        <f>SQRT(Tabelle14[[#This Row],[X]]^2 + Tabelle14[[#This Row],[Y]]^2 +Tabelle14[[#This Row],[Z]]^2)</f>
        <v>0</v>
      </c>
      <c r="Q200">
        <v>147</v>
      </c>
      <c r="R200">
        <v>98.2</v>
      </c>
      <c r="S200">
        <v>-41.8</v>
      </c>
      <c r="T200">
        <v>-90</v>
      </c>
      <c r="U200">
        <v>0</v>
      </c>
      <c r="V200">
        <v>0</v>
      </c>
    </row>
    <row r="201" spans="1:22">
      <c r="A201">
        <v>4649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 t="e">
        <f>IF(AND(Tabelle14[[#This Row],[AreaPx]]&gt;0,NOT(Tabelle14[[#This Row],[AreaPx]]="inf")),Tabelle14[[#This Row],[AreaPx]], NA())</f>
        <v>#N/A</v>
      </c>
      <c r="J201">
        <v>0</v>
      </c>
      <c r="K201">
        <v>0</v>
      </c>
      <c r="L201">
        <v>0</v>
      </c>
      <c r="M201">
        <v>0</v>
      </c>
      <c r="N201">
        <v>0</v>
      </c>
      <c r="O201">
        <f>Tabelle14[[#This Row],[Roll]]-+Tabelle14[[#This Row],[Pitch]]</f>
        <v>0</v>
      </c>
      <c r="P201">
        <f>SQRT(Tabelle14[[#This Row],[X]]^2 + Tabelle14[[#This Row],[Y]]^2 +Tabelle14[[#This Row],[Z]]^2)</f>
        <v>0</v>
      </c>
      <c r="Q201">
        <v>147</v>
      </c>
      <c r="R201">
        <v>98.2</v>
      </c>
      <c r="S201">
        <v>-41.8</v>
      </c>
      <c r="T201">
        <v>-90</v>
      </c>
      <c r="U201">
        <v>0</v>
      </c>
      <c r="V201">
        <v>0</v>
      </c>
    </row>
    <row r="202" spans="1:22">
      <c r="A202">
        <v>4675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 t="e">
        <f>IF(AND(Tabelle14[[#This Row],[AreaPx]]&gt;0,NOT(Tabelle14[[#This Row],[AreaPx]]="inf")),Tabelle14[[#This Row],[AreaPx]], NA())</f>
        <v>#N/A</v>
      </c>
      <c r="J202">
        <v>0</v>
      </c>
      <c r="K202">
        <v>0</v>
      </c>
      <c r="L202">
        <v>0</v>
      </c>
      <c r="M202">
        <v>0</v>
      </c>
      <c r="N202">
        <v>0</v>
      </c>
      <c r="O202">
        <f>Tabelle14[[#This Row],[Roll]]-+Tabelle14[[#This Row],[Pitch]]</f>
        <v>0</v>
      </c>
      <c r="P202">
        <f>SQRT(Tabelle14[[#This Row],[X]]^2 + Tabelle14[[#This Row],[Y]]^2 +Tabelle14[[#This Row],[Z]]^2)</f>
        <v>0</v>
      </c>
      <c r="Q202">
        <v>147</v>
      </c>
      <c r="R202">
        <v>98.2</v>
      </c>
      <c r="S202">
        <v>-41.8</v>
      </c>
      <c r="T202">
        <v>-90</v>
      </c>
      <c r="U202">
        <v>0</v>
      </c>
      <c r="V202">
        <v>0</v>
      </c>
    </row>
    <row r="203" spans="1:22">
      <c r="A203">
        <v>4704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 t="e">
        <f>IF(AND(Tabelle14[[#This Row],[AreaPx]]&gt;0,NOT(Tabelle14[[#This Row],[AreaPx]]="inf")),Tabelle14[[#This Row],[AreaPx]], NA())</f>
        <v>#N/A</v>
      </c>
      <c r="J203">
        <v>0</v>
      </c>
      <c r="K203">
        <v>0</v>
      </c>
      <c r="L203">
        <v>0</v>
      </c>
      <c r="M203">
        <v>0</v>
      </c>
      <c r="N203">
        <v>0</v>
      </c>
      <c r="O203">
        <f>Tabelle14[[#This Row],[Roll]]-+Tabelle14[[#This Row],[Pitch]]</f>
        <v>0</v>
      </c>
      <c r="P203">
        <f>SQRT(Tabelle14[[#This Row],[X]]^2 + Tabelle14[[#This Row],[Y]]^2 +Tabelle14[[#This Row],[Z]]^2)</f>
        <v>0</v>
      </c>
      <c r="Q203">
        <v>147</v>
      </c>
      <c r="R203">
        <v>98.2</v>
      </c>
      <c r="S203">
        <v>-41.8</v>
      </c>
      <c r="T203">
        <v>-90</v>
      </c>
      <c r="U203">
        <v>0</v>
      </c>
      <c r="V203">
        <v>0</v>
      </c>
    </row>
    <row r="204" spans="1:22">
      <c r="A204">
        <v>4716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 t="e">
        <f>IF(AND(Tabelle14[[#This Row],[AreaPx]]&gt;0,NOT(Tabelle14[[#This Row],[AreaPx]]="inf")),Tabelle14[[#This Row],[AreaPx]], NA())</f>
        <v>#N/A</v>
      </c>
      <c r="J204">
        <v>0</v>
      </c>
      <c r="K204">
        <v>0</v>
      </c>
      <c r="L204">
        <v>0</v>
      </c>
      <c r="M204">
        <v>0</v>
      </c>
      <c r="N204">
        <v>0</v>
      </c>
      <c r="O204">
        <f>Tabelle14[[#This Row],[Roll]]-+Tabelle14[[#This Row],[Pitch]]</f>
        <v>0</v>
      </c>
      <c r="P204">
        <f>SQRT(Tabelle14[[#This Row],[X]]^2 + Tabelle14[[#This Row],[Y]]^2 +Tabelle14[[#This Row],[Z]]^2)</f>
        <v>0</v>
      </c>
      <c r="Q204">
        <v>147</v>
      </c>
      <c r="R204">
        <v>98.2</v>
      </c>
      <c r="S204">
        <v>-41.8</v>
      </c>
      <c r="T204">
        <v>-90</v>
      </c>
      <c r="U204">
        <v>0</v>
      </c>
      <c r="V204">
        <v>0</v>
      </c>
    </row>
    <row r="205" spans="1:22">
      <c r="A205">
        <v>4742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 t="e">
        <f>IF(AND(Tabelle14[[#This Row],[AreaPx]]&gt;0,NOT(Tabelle14[[#This Row],[AreaPx]]="inf")),Tabelle14[[#This Row],[AreaPx]], NA())</f>
        <v>#N/A</v>
      </c>
      <c r="J205">
        <v>0</v>
      </c>
      <c r="K205">
        <v>0</v>
      </c>
      <c r="L205">
        <v>0</v>
      </c>
      <c r="M205">
        <v>0</v>
      </c>
      <c r="N205">
        <v>0</v>
      </c>
      <c r="O205">
        <f>Tabelle14[[#This Row],[Roll]]-+Tabelle14[[#This Row],[Pitch]]</f>
        <v>0</v>
      </c>
      <c r="P205">
        <f>SQRT(Tabelle14[[#This Row],[X]]^2 + Tabelle14[[#This Row],[Y]]^2 +Tabelle14[[#This Row],[Z]]^2)</f>
        <v>0</v>
      </c>
      <c r="Q205">
        <v>147</v>
      </c>
      <c r="R205">
        <v>98.2</v>
      </c>
      <c r="S205">
        <v>-41.8</v>
      </c>
      <c r="T205">
        <v>-90</v>
      </c>
      <c r="U205">
        <v>0</v>
      </c>
      <c r="V205">
        <v>0</v>
      </c>
    </row>
    <row r="206" spans="1:22">
      <c r="A206">
        <v>4766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 t="e">
        <f>IF(AND(Tabelle14[[#This Row],[AreaPx]]&gt;0,NOT(Tabelle14[[#This Row],[AreaPx]]="inf")),Tabelle14[[#This Row],[AreaPx]], NA())</f>
        <v>#N/A</v>
      </c>
      <c r="J206">
        <v>0</v>
      </c>
      <c r="K206">
        <v>0</v>
      </c>
      <c r="L206">
        <v>0</v>
      </c>
      <c r="M206">
        <v>0</v>
      </c>
      <c r="N206">
        <v>0</v>
      </c>
      <c r="O206">
        <f>Tabelle14[[#This Row],[Roll]]-+Tabelle14[[#This Row],[Pitch]]</f>
        <v>0</v>
      </c>
      <c r="P206">
        <f>SQRT(Tabelle14[[#This Row],[X]]^2 + Tabelle14[[#This Row],[Y]]^2 +Tabelle14[[#This Row],[Z]]^2)</f>
        <v>0</v>
      </c>
      <c r="Q206">
        <v>147</v>
      </c>
      <c r="R206">
        <v>98.2</v>
      </c>
      <c r="S206">
        <v>-41.8</v>
      </c>
      <c r="T206">
        <v>-90</v>
      </c>
      <c r="U206">
        <v>0</v>
      </c>
      <c r="V206">
        <v>0</v>
      </c>
    </row>
    <row r="207" spans="1:22">
      <c r="A207">
        <v>4782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t="e">
        <f>IF(AND(Tabelle14[[#This Row],[AreaPx]]&gt;0,NOT(Tabelle14[[#This Row],[AreaPx]]="inf")),Tabelle14[[#This Row],[AreaPx]], NA())</f>
        <v>#N/A</v>
      </c>
      <c r="J207">
        <v>0</v>
      </c>
      <c r="K207">
        <v>0</v>
      </c>
      <c r="L207">
        <v>0</v>
      </c>
      <c r="M207">
        <v>0</v>
      </c>
      <c r="N207">
        <v>0</v>
      </c>
      <c r="O207">
        <f>Tabelle14[[#This Row],[Roll]]-+Tabelle14[[#This Row],[Pitch]]</f>
        <v>0</v>
      </c>
      <c r="P207">
        <f>SQRT(Tabelle14[[#This Row],[X]]^2 + Tabelle14[[#This Row],[Y]]^2 +Tabelle14[[#This Row],[Z]]^2)</f>
        <v>0</v>
      </c>
      <c r="Q207">
        <v>147</v>
      </c>
      <c r="R207">
        <v>98.2</v>
      </c>
      <c r="S207">
        <v>-41.8</v>
      </c>
      <c r="T207">
        <v>-90</v>
      </c>
      <c r="U207">
        <v>0</v>
      </c>
      <c r="V207">
        <v>0</v>
      </c>
    </row>
    <row r="208" spans="1:22">
      <c r="A208">
        <v>4801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 t="e">
        <f>IF(AND(Tabelle14[[#This Row],[AreaPx]]&gt;0,NOT(Tabelle14[[#This Row],[AreaPx]]="inf")),Tabelle14[[#This Row],[AreaPx]], NA())</f>
        <v>#N/A</v>
      </c>
      <c r="J208">
        <v>0</v>
      </c>
      <c r="K208">
        <v>0</v>
      </c>
      <c r="L208">
        <v>0</v>
      </c>
      <c r="M208">
        <v>0</v>
      </c>
      <c r="N208">
        <v>0</v>
      </c>
      <c r="O208">
        <f>Tabelle14[[#This Row],[Roll]]-+Tabelle14[[#This Row],[Pitch]]</f>
        <v>0</v>
      </c>
      <c r="P208">
        <f>SQRT(Tabelle14[[#This Row],[X]]^2 + Tabelle14[[#This Row],[Y]]^2 +Tabelle14[[#This Row],[Z]]^2)</f>
        <v>0</v>
      </c>
      <c r="Q208">
        <v>147</v>
      </c>
      <c r="R208">
        <v>98.2</v>
      </c>
      <c r="S208">
        <v>-41.8</v>
      </c>
      <c r="T208">
        <v>-90</v>
      </c>
      <c r="U208">
        <v>0</v>
      </c>
      <c r="V208">
        <v>0</v>
      </c>
    </row>
    <row r="209" spans="1:22">
      <c r="A209">
        <v>4816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 t="e">
        <f>IF(AND(Tabelle14[[#This Row],[AreaPx]]&gt;0,NOT(Tabelle14[[#This Row],[AreaPx]]="inf")),Tabelle14[[#This Row],[AreaPx]], NA())</f>
        <v>#N/A</v>
      </c>
      <c r="J209">
        <v>0</v>
      </c>
      <c r="K209">
        <v>0</v>
      </c>
      <c r="L209">
        <v>0</v>
      </c>
      <c r="M209">
        <v>0</v>
      </c>
      <c r="N209">
        <v>0</v>
      </c>
      <c r="O209">
        <f>Tabelle14[[#This Row],[Roll]]-+Tabelle14[[#This Row],[Pitch]]</f>
        <v>0</v>
      </c>
      <c r="P209">
        <f>SQRT(Tabelle14[[#This Row],[X]]^2 + Tabelle14[[#This Row],[Y]]^2 +Tabelle14[[#This Row],[Z]]^2)</f>
        <v>0</v>
      </c>
      <c r="Q209">
        <v>147</v>
      </c>
      <c r="R209">
        <v>98.2</v>
      </c>
      <c r="S209">
        <v>-41.8</v>
      </c>
      <c r="T209">
        <v>-90</v>
      </c>
      <c r="U209">
        <v>0</v>
      </c>
      <c r="V209">
        <v>0</v>
      </c>
    </row>
    <row r="210" spans="1:22">
      <c r="A210">
        <v>4835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 t="e">
        <f>IF(AND(Tabelle14[[#This Row],[AreaPx]]&gt;0,NOT(Tabelle14[[#This Row],[AreaPx]]="inf")),Tabelle14[[#This Row],[AreaPx]], NA())</f>
        <v>#N/A</v>
      </c>
      <c r="J210">
        <v>0</v>
      </c>
      <c r="K210">
        <v>0</v>
      </c>
      <c r="L210">
        <v>0</v>
      </c>
      <c r="M210">
        <v>0</v>
      </c>
      <c r="N210">
        <v>0</v>
      </c>
      <c r="O210">
        <f>Tabelle14[[#This Row],[Roll]]-+Tabelle14[[#This Row],[Pitch]]</f>
        <v>0</v>
      </c>
      <c r="P210">
        <f>SQRT(Tabelle14[[#This Row],[X]]^2 + Tabelle14[[#This Row],[Y]]^2 +Tabelle14[[#This Row],[Z]]^2)</f>
        <v>0</v>
      </c>
      <c r="Q210">
        <v>147</v>
      </c>
      <c r="R210">
        <v>98.2</v>
      </c>
      <c r="S210">
        <v>-41.8</v>
      </c>
      <c r="T210">
        <v>-90</v>
      </c>
      <c r="U210">
        <v>0</v>
      </c>
      <c r="V210">
        <v>0</v>
      </c>
    </row>
    <row r="211" spans="1:22">
      <c r="A211">
        <v>4843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 t="e">
        <f>IF(AND(Tabelle14[[#This Row],[AreaPx]]&gt;0,NOT(Tabelle14[[#This Row],[AreaPx]]="inf")),Tabelle14[[#This Row],[AreaPx]], NA())</f>
        <v>#N/A</v>
      </c>
      <c r="J211">
        <v>0</v>
      </c>
      <c r="K211">
        <v>0</v>
      </c>
      <c r="L211">
        <v>0</v>
      </c>
      <c r="M211">
        <v>0</v>
      </c>
      <c r="N211">
        <v>0</v>
      </c>
      <c r="O211">
        <f>Tabelle14[[#This Row],[Roll]]-+Tabelle14[[#This Row],[Pitch]]</f>
        <v>0</v>
      </c>
      <c r="P211">
        <f>SQRT(Tabelle14[[#This Row],[X]]^2 + Tabelle14[[#This Row],[Y]]^2 +Tabelle14[[#This Row],[Z]]^2)</f>
        <v>0</v>
      </c>
      <c r="Q211">
        <v>147</v>
      </c>
      <c r="R211">
        <v>98.2</v>
      </c>
      <c r="S211">
        <v>-41.8</v>
      </c>
      <c r="T211">
        <v>-90</v>
      </c>
      <c r="U211">
        <v>0</v>
      </c>
      <c r="V211">
        <v>0</v>
      </c>
    </row>
    <row r="212" spans="1:22">
      <c r="A212">
        <v>4865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 t="e">
        <f>IF(AND(Tabelle14[[#This Row],[AreaPx]]&gt;0,NOT(Tabelle14[[#This Row],[AreaPx]]="inf")),Tabelle14[[#This Row],[AreaPx]], NA())</f>
        <v>#N/A</v>
      </c>
      <c r="J212">
        <v>0</v>
      </c>
      <c r="K212">
        <v>0</v>
      </c>
      <c r="L212">
        <v>0</v>
      </c>
      <c r="M212">
        <v>0</v>
      </c>
      <c r="N212">
        <v>0</v>
      </c>
      <c r="O212">
        <f>Tabelle14[[#This Row],[Roll]]-+Tabelle14[[#This Row],[Pitch]]</f>
        <v>0</v>
      </c>
      <c r="P212">
        <f>SQRT(Tabelle14[[#This Row],[X]]^2 + Tabelle14[[#This Row],[Y]]^2 +Tabelle14[[#This Row],[Z]]^2)</f>
        <v>0</v>
      </c>
      <c r="Q212">
        <v>147</v>
      </c>
      <c r="R212">
        <v>98.2</v>
      </c>
      <c r="S212">
        <v>-41.8</v>
      </c>
      <c r="T212">
        <v>-90</v>
      </c>
      <c r="U212">
        <v>0</v>
      </c>
      <c r="V212">
        <v>0</v>
      </c>
    </row>
    <row r="213" spans="1:22">
      <c r="A213">
        <v>4874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 t="e">
        <f>IF(AND(Tabelle14[[#This Row],[AreaPx]]&gt;0,NOT(Tabelle14[[#This Row],[AreaPx]]="inf")),Tabelle14[[#This Row],[AreaPx]], NA())</f>
        <v>#N/A</v>
      </c>
      <c r="J213">
        <v>0</v>
      </c>
      <c r="K213">
        <v>0</v>
      </c>
      <c r="L213">
        <v>0</v>
      </c>
      <c r="M213">
        <v>0</v>
      </c>
      <c r="N213">
        <v>0</v>
      </c>
      <c r="O213">
        <f>Tabelle14[[#This Row],[Roll]]-+Tabelle14[[#This Row],[Pitch]]</f>
        <v>0</v>
      </c>
      <c r="P213">
        <f>SQRT(Tabelle14[[#This Row],[X]]^2 + Tabelle14[[#This Row],[Y]]^2 +Tabelle14[[#This Row],[Z]]^2)</f>
        <v>0</v>
      </c>
      <c r="Q213">
        <v>147</v>
      </c>
      <c r="R213">
        <v>98.2</v>
      </c>
      <c r="S213">
        <v>-41.8</v>
      </c>
      <c r="T213">
        <v>-90</v>
      </c>
      <c r="U213">
        <v>0</v>
      </c>
      <c r="V213">
        <v>0</v>
      </c>
    </row>
    <row r="214" spans="1:22">
      <c r="A214">
        <v>4898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 t="e">
        <f>IF(AND(Tabelle14[[#This Row],[AreaPx]]&gt;0,NOT(Tabelle14[[#This Row],[AreaPx]]="inf")),Tabelle14[[#This Row],[AreaPx]], NA())</f>
        <v>#N/A</v>
      </c>
      <c r="J214">
        <v>0</v>
      </c>
      <c r="K214">
        <v>0</v>
      </c>
      <c r="L214">
        <v>0</v>
      </c>
      <c r="M214">
        <v>0</v>
      </c>
      <c r="N214">
        <v>0</v>
      </c>
      <c r="O214">
        <f>Tabelle14[[#This Row],[Roll]]-+Tabelle14[[#This Row],[Pitch]]</f>
        <v>0</v>
      </c>
      <c r="P214">
        <f>SQRT(Tabelle14[[#This Row],[X]]^2 + Tabelle14[[#This Row],[Y]]^2 +Tabelle14[[#This Row],[Z]]^2)</f>
        <v>0</v>
      </c>
      <c r="Q214">
        <v>147</v>
      </c>
      <c r="R214">
        <v>98.2</v>
      </c>
      <c r="S214">
        <v>-41.8</v>
      </c>
      <c r="T214">
        <v>-90</v>
      </c>
      <c r="U214">
        <v>0</v>
      </c>
      <c r="V214">
        <v>0</v>
      </c>
    </row>
    <row r="215" spans="1:22">
      <c r="A215">
        <v>4907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 t="e">
        <f>IF(AND(Tabelle14[[#This Row],[AreaPx]]&gt;0,NOT(Tabelle14[[#This Row],[AreaPx]]="inf")),Tabelle14[[#This Row],[AreaPx]], NA())</f>
        <v>#N/A</v>
      </c>
      <c r="J215">
        <v>0</v>
      </c>
      <c r="K215">
        <v>0</v>
      </c>
      <c r="L215">
        <v>0</v>
      </c>
      <c r="M215">
        <v>0</v>
      </c>
      <c r="N215">
        <v>0</v>
      </c>
      <c r="O215">
        <f>Tabelle14[[#This Row],[Roll]]-+Tabelle14[[#This Row],[Pitch]]</f>
        <v>0</v>
      </c>
      <c r="P215">
        <f>SQRT(Tabelle14[[#This Row],[X]]^2 + Tabelle14[[#This Row],[Y]]^2 +Tabelle14[[#This Row],[Z]]^2)</f>
        <v>0</v>
      </c>
      <c r="Q215">
        <v>147</v>
      </c>
      <c r="R215">
        <v>98.2</v>
      </c>
      <c r="S215">
        <v>-41.8</v>
      </c>
      <c r="T215">
        <v>-90</v>
      </c>
      <c r="U215">
        <v>0</v>
      </c>
      <c r="V215">
        <v>0</v>
      </c>
    </row>
    <row r="216" spans="1:22">
      <c r="A216">
        <v>4929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 t="e">
        <f>IF(AND(Tabelle14[[#This Row],[AreaPx]]&gt;0,NOT(Tabelle14[[#This Row],[AreaPx]]="inf")),Tabelle14[[#This Row],[AreaPx]], NA())</f>
        <v>#N/A</v>
      </c>
      <c r="J216">
        <v>0</v>
      </c>
      <c r="K216">
        <v>0</v>
      </c>
      <c r="L216">
        <v>0</v>
      </c>
      <c r="M216">
        <v>0</v>
      </c>
      <c r="N216">
        <v>0</v>
      </c>
      <c r="O216">
        <f>Tabelle14[[#This Row],[Roll]]-+Tabelle14[[#This Row],[Pitch]]</f>
        <v>0</v>
      </c>
      <c r="P216">
        <f>SQRT(Tabelle14[[#This Row],[X]]^2 + Tabelle14[[#This Row],[Y]]^2 +Tabelle14[[#This Row],[Z]]^2)</f>
        <v>0</v>
      </c>
      <c r="Q216">
        <v>147</v>
      </c>
      <c r="R216">
        <v>98.2</v>
      </c>
      <c r="S216">
        <v>-41.8</v>
      </c>
      <c r="T216">
        <v>-90</v>
      </c>
      <c r="U216">
        <v>0</v>
      </c>
      <c r="V216">
        <v>0</v>
      </c>
    </row>
    <row r="217" spans="1:22">
      <c r="A217">
        <v>4940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 t="e">
        <f>IF(AND(Tabelle14[[#This Row],[AreaPx]]&gt;0,NOT(Tabelle14[[#This Row],[AreaPx]]="inf")),Tabelle14[[#This Row],[AreaPx]], NA())</f>
        <v>#N/A</v>
      </c>
      <c r="J217">
        <v>0</v>
      </c>
      <c r="K217">
        <v>0</v>
      </c>
      <c r="L217">
        <v>0</v>
      </c>
      <c r="M217">
        <v>0</v>
      </c>
      <c r="N217">
        <v>0</v>
      </c>
      <c r="O217">
        <f>Tabelle14[[#This Row],[Roll]]-+Tabelle14[[#This Row],[Pitch]]</f>
        <v>0</v>
      </c>
      <c r="P217">
        <f>SQRT(Tabelle14[[#This Row],[X]]^2 + Tabelle14[[#This Row],[Y]]^2 +Tabelle14[[#This Row],[Z]]^2)</f>
        <v>0</v>
      </c>
      <c r="Q217">
        <v>147</v>
      </c>
      <c r="R217">
        <v>98.2</v>
      </c>
      <c r="S217">
        <v>-41.8</v>
      </c>
      <c r="T217">
        <v>-90</v>
      </c>
      <c r="U217">
        <v>0</v>
      </c>
      <c r="V217">
        <v>0</v>
      </c>
    </row>
    <row r="218" spans="1:22">
      <c r="A218">
        <v>4968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 t="e">
        <f>IF(AND(Tabelle14[[#This Row],[AreaPx]]&gt;0,NOT(Tabelle14[[#This Row],[AreaPx]]="inf")),Tabelle14[[#This Row],[AreaPx]], NA())</f>
        <v>#N/A</v>
      </c>
      <c r="J218">
        <v>0</v>
      </c>
      <c r="K218">
        <v>0</v>
      </c>
      <c r="L218">
        <v>0</v>
      </c>
      <c r="M218">
        <v>0</v>
      </c>
      <c r="N218">
        <v>0</v>
      </c>
      <c r="O218">
        <f>Tabelle14[[#This Row],[Roll]]-+Tabelle14[[#This Row],[Pitch]]</f>
        <v>0</v>
      </c>
      <c r="P218">
        <f>SQRT(Tabelle14[[#This Row],[X]]^2 + Tabelle14[[#This Row],[Y]]^2 +Tabelle14[[#This Row],[Z]]^2)</f>
        <v>0</v>
      </c>
      <c r="Q218">
        <v>147</v>
      </c>
      <c r="R218">
        <v>98.2</v>
      </c>
      <c r="S218">
        <v>-41.8</v>
      </c>
      <c r="T218">
        <v>-90</v>
      </c>
      <c r="U218">
        <v>0</v>
      </c>
      <c r="V218">
        <v>0</v>
      </c>
    </row>
    <row r="219" spans="1:22">
      <c r="A219">
        <v>4982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 t="e">
        <f>IF(AND(Tabelle14[[#This Row],[AreaPx]]&gt;0,NOT(Tabelle14[[#This Row],[AreaPx]]="inf")),Tabelle14[[#This Row],[AreaPx]], NA())</f>
        <v>#N/A</v>
      </c>
      <c r="J219">
        <v>0</v>
      </c>
      <c r="K219">
        <v>0</v>
      </c>
      <c r="L219">
        <v>0</v>
      </c>
      <c r="M219">
        <v>0</v>
      </c>
      <c r="N219">
        <v>0</v>
      </c>
      <c r="O219">
        <f>Tabelle14[[#This Row],[Roll]]-+Tabelle14[[#This Row],[Pitch]]</f>
        <v>0</v>
      </c>
      <c r="P219">
        <f>SQRT(Tabelle14[[#This Row],[X]]^2 + Tabelle14[[#This Row],[Y]]^2 +Tabelle14[[#This Row],[Z]]^2)</f>
        <v>0</v>
      </c>
      <c r="Q219">
        <v>147</v>
      </c>
      <c r="R219">
        <v>98.2</v>
      </c>
      <c r="S219">
        <v>-41.8</v>
      </c>
      <c r="T219">
        <v>-90</v>
      </c>
      <c r="U219">
        <v>0</v>
      </c>
      <c r="V219">
        <v>0</v>
      </c>
    </row>
    <row r="220" spans="1:22">
      <c r="A220">
        <v>5005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 t="e">
        <f>IF(AND(Tabelle14[[#This Row],[AreaPx]]&gt;0,NOT(Tabelle14[[#This Row],[AreaPx]]="inf")),Tabelle14[[#This Row],[AreaPx]], NA())</f>
        <v>#N/A</v>
      </c>
      <c r="J220">
        <v>0</v>
      </c>
      <c r="K220">
        <v>0</v>
      </c>
      <c r="L220">
        <v>0</v>
      </c>
      <c r="M220">
        <v>0</v>
      </c>
      <c r="N220">
        <v>0</v>
      </c>
      <c r="O220">
        <f>Tabelle14[[#This Row],[Roll]]-+Tabelle14[[#This Row],[Pitch]]</f>
        <v>0</v>
      </c>
      <c r="P220">
        <f>SQRT(Tabelle14[[#This Row],[X]]^2 + Tabelle14[[#This Row],[Y]]^2 +Tabelle14[[#This Row],[Z]]^2)</f>
        <v>0</v>
      </c>
      <c r="Q220">
        <v>147</v>
      </c>
      <c r="R220">
        <v>98.2</v>
      </c>
      <c r="S220">
        <v>-41.8</v>
      </c>
      <c r="T220">
        <v>-90</v>
      </c>
      <c r="U220">
        <v>0</v>
      </c>
      <c r="V220">
        <v>0</v>
      </c>
    </row>
    <row r="221" spans="1:22">
      <c r="A221">
        <v>5018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 t="e">
        <f>IF(AND(Tabelle14[[#This Row],[AreaPx]]&gt;0,NOT(Tabelle14[[#This Row],[AreaPx]]="inf")),Tabelle14[[#This Row],[AreaPx]], NA())</f>
        <v>#N/A</v>
      </c>
      <c r="J221">
        <v>0</v>
      </c>
      <c r="K221">
        <v>0</v>
      </c>
      <c r="L221">
        <v>0</v>
      </c>
      <c r="M221">
        <v>0</v>
      </c>
      <c r="N221">
        <v>0</v>
      </c>
      <c r="O221">
        <f>Tabelle14[[#This Row],[Roll]]-+Tabelle14[[#This Row],[Pitch]]</f>
        <v>0</v>
      </c>
      <c r="P221">
        <f>SQRT(Tabelle14[[#This Row],[X]]^2 + Tabelle14[[#This Row],[Y]]^2 +Tabelle14[[#This Row],[Z]]^2)</f>
        <v>0</v>
      </c>
      <c r="Q221">
        <v>147</v>
      </c>
      <c r="R221">
        <v>98.2</v>
      </c>
      <c r="S221">
        <v>-41.8</v>
      </c>
      <c r="T221">
        <v>-90</v>
      </c>
      <c r="U221">
        <v>0</v>
      </c>
      <c r="V221">
        <v>0</v>
      </c>
    </row>
    <row r="222" spans="1:22">
      <c r="A222">
        <v>5040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 t="e">
        <f>IF(AND(Tabelle14[[#This Row],[AreaPx]]&gt;0,NOT(Tabelle14[[#This Row],[AreaPx]]="inf")),Tabelle14[[#This Row],[AreaPx]], NA())</f>
        <v>#N/A</v>
      </c>
      <c r="J222">
        <v>0</v>
      </c>
      <c r="K222">
        <v>0</v>
      </c>
      <c r="L222">
        <v>0</v>
      </c>
      <c r="M222">
        <v>0</v>
      </c>
      <c r="N222">
        <v>0</v>
      </c>
      <c r="O222">
        <f>Tabelle14[[#This Row],[Roll]]-+Tabelle14[[#This Row],[Pitch]]</f>
        <v>0</v>
      </c>
      <c r="P222">
        <f>SQRT(Tabelle14[[#This Row],[X]]^2 + Tabelle14[[#This Row],[Y]]^2 +Tabelle14[[#This Row],[Z]]^2)</f>
        <v>0</v>
      </c>
      <c r="Q222">
        <v>147</v>
      </c>
      <c r="R222">
        <v>98.2</v>
      </c>
      <c r="S222">
        <v>-41.8</v>
      </c>
      <c r="T222">
        <v>-90</v>
      </c>
      <c r="U222">
        <v>0</v>
      </c>
      <c r="V222">
        <v>0</v>
      </c>
    </row>
    <row r="223" spans="1:22">
      <c r="A223">
        <v>5055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 t="e">
        <f>IF(AND(Tabelle14[[#This Row],[AreaPx]]&gt;0,NOT(Tabelle14[[#This Row],[AreaPx]]="inf")),Tabelle14[[#This Row],[AreaPx]], NA())</f>
        <v>#N/A</v>
      </c>
      <c r="J223">
        <v>0</v>
      </c>
      <c r="K223">
        <v>0</v>
      </c>
      <c r="L223">
        <v>0</v>
      </c>
      <c r="M223">
        <v>0</v>
      </c>
      <c r="N223">
        <v>0</v>
      </c>
      <c r="O223">
        <f>Tabelle14[[#This Row],[Roll]]-+Tabelle14[[#This Row],[Pitch]]</f>
        <v>0</v>
      </c>
      <c r="P223">
        <f>SQRT(Tabelle14[[#This Row],[X]]^2 + Tabelle14[[#This Row],[Y]]^2 +Tabelle14[[#This Row],[Z]]^2)</f>
        <v>0</v>
      </c>
      <c r="Q223">
        <v>147</v>
      </c>
      <c r="R223">
        <v>98.2</v>
      </c>
      <c r="S223">
        <v>-41.8</v>
      </c>
      <c r="T223">
        <v>-90</v>
      </c>
      <c r="U223">
        <v>0</v>
      </c>
      <c r="V223">
        <v>0</v>
      </c>
    </row>
    <row r="224" spans="1:22">
      <c r="A224">
        <v>5064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 t="e">
        <f>IF(AND(Tabelle14[[#This Row],[AreaPx]]&gt;0,NOT(Tabelle14[[#This Row],[AreaPx]]="inf")),Tabelle14[[#This Row],[AreaPx]], NA())</f>
        <v>#N/A</v>
      </c>
      <c r="J224">
        <v>0</v>
      </c>
      <c r="K224">
        <v>0</v>
      </c>
      <c r="L224">
        <v>0</v>
      </c>
      <c r="M224">
        <v>0</v>
      </c>
      <c r="N224">
        <v>0</v>
      </c>
      <c r="O224">
        <f>Tabelle14[[#This Row],[Roll]]-+Tabelle14[[#This Row],[Pitch]]</f>
        <v>0</v>
      </c>
      <c r="P224">
        <f>SQRT(Tabelle14[[#This Row],[X]]^2 + Tabelle14[[#This Row],[Y]]^2 +Tabelle14[[#This Row],[Z]]^2)</f>
        <v>0</v>
      </c>
      <c r="Q224">
        <v>147</v>
      </c>
      <c r="R224">
        <v>98.2</v>
      </c>
      <c r="S224">
        <v>-41.8</v>
      </c>
      <c r="T224">
        <v>-90</v>
      </c>
      <c r="U224">
        <v>0</v>
      </c>
      <c r="V224">
        <v>0</v>
      </c>
    </row>
    <row r="225" spans="1:22">
      <c r="A225">
        <v>5071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 t="e">
        <f>IF(AND(Tabelle14[[#This Row],[AreaPx]]&gt;0,NOT(Tabelle14[[#This Row],[AreaPx]]="inf")),Tabelle14[[#This Row],[AreaPx]], NA())</f>
        <v>#N/A</v>
      </c>
      <c r="J225">
        <v>0</v>
      </c>
      <c r="K225">
        <v>0</v>
      </c>
      <c r="L225">
        <v>0</v>
      </c>
      <c r="M225">
        <v>0</v>
      </c>
      <c r="N225">
        <v>0</v>
      </c>
      <c r="O225">
        <f>Tabelle14[[#This Row],[Roll]]-+Tabelle14[[#This Row],[Pitch]]</f>
        <v>0</v>
      </c>
      <c r="P225">
        <f>SQRT(Tabelle14[[#This Row],[X]]^2 + Tabelle14[[#This Row],[Y]]^2 +Tabelle14[[#This Row],[Z]]^2)</f>
        <v>0</v>
      </c>
      <c r="Q225">
        <v>147</v>
      </c>
      <c r="R225">
        <v>98.2</v>
      </c>
      <c r="S225">
        <v>-41.8</v>
      </c>
      <c r="T225">
        <v>-90</v>
      </c>
      <c r="U225">
        <v>0</v>
      </c>
      <c r="V225">
        <v>0</v>
      </c>
    </row>
    <row r="226" spans="1:22">
      <c r="A226">
        <v>5079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 t="e">
        <f>IF(AND(Tabelle14[[#This Row],[AreaPx]]&gt;0,NOT(Tabelle14[[#This Row],[AreaPx]]="inf")),Tabelle14[[#This Row],[AreaPx]], NA())</f>
        <v>#N/A</v>
      </c>
      <c r="J226">
        <v>0</v>
      </c>
      <c r="K226">
        <v>0</v>
      </c>
      <c r="L226">
        <v>0</v>
      </c>
      <c r="M226">
        <v>0</v>
      </c>
      <c r="N226">
        <v>0</v>
      </c>
      <c r="O226">
        <f>Tabelle14[[#This Row],[Roll]]-+Tabelle14[[#This Row],[Pitch]]</f>
        <v>0</v>
      </c>
      <c r="P226">
        <f>SQRT(Tabelle14[[#This Row],[X]]^2 + Tabelle14[[#This Row],[Y]]^2 +Tabelle14[[#This Row],[Z]]^2)</f>
        <v>0</v>
      </c>
      <c r="Q226">
        <v>147</v>
      </c>
      <c r="R226">
        <v>98.2</v>
      </c>
      <c r="S226">
        <v>-41.8</v>
      </c>
      <c r="T226">
        <v>-90</v>
      </c>
      <c r="U226">
        <v>0</v>
      </c>
      <c r="V226">
        <v>0</v>
      </c>
    </row>
    <row r="227" spans="1:22">
      <c r="A227">
        <v>5108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 t="e">
        <f>IF(AND(Tabelle14[[#This Row],[AreaPx]]&gt;0,NOT(Tabelle14[[#This Row],[AreaPx]]="inf")),Tabelle14[[#This Row],[AreaPx]], NA())</f>
        <v>#N/A</v>
      </c>
      <c r="J227">
        <v>0</v>
      </c>
      <c r="K227">
        <v>0</v>
      </c>
      <c r="L227">
        <v>0</v>
      </c>
      <c r="M227">
        <v>0</v>
      </c>
      <c r="N227">
        <v>0</v>
      </c>
      <c r="O227">
        <f>Tabelle14[[#This Row],[Roll]]-+Tabelle14[[#This Row],[Pitch]]</f>
        <v>0</v>
      </c>
      <c r="P227">
        <f>SQRT(Tabelle14[[#This Row],[X]]^2 + Tabelle14[[#This Row],[Y]]^2 +Tabelle14[[#This Row],[Z]]^2)</f>
        <v>0</v>
      </c>
      <c r="Q227">
        <v>147</v>
      </c>
      <c r="R227">
        <v>98.2</v>
      </c>
      <c r="S227">
        <v>-41.8</v>
      </c>
      <c r="T227">
        <v>-90</v>
      </c>
      <c r="U227">
        <v>0</v>
      </c>
      <c r="V227">
        <v>0</v>
      </c>
    </row>
    <row r="228" spans="1:22">
      <c r="A228">
        <v>5136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 t="e">
        <f>IF(AND(Tabelle14[[#This Row],[AreaPx]]&gt;0,NOT(Tabelle14[[#This Row],[AreaPx]]="inf")),Tabelle14[[#This Row],[AreaPx]], NA())</f>
        <v>#N/A</v>
      </c>
      <c r="J228">
        <v>0</v>
      </c>
      <c r="K228">
        <v>0</v>
      </c>
      <c r="L228">
        <v>0</v>
      </c>
      <c r="M228">
        <v>0</v>
      </c>
      <c r="N228">
        <v>0</v>
      </c>
      <c r="O228">
        <f>Tabelle14[[#This Row],[Roll]]-+Tabelle14[[#This Row],[Pitch]]</f>
        <v>0</v>
      </c>
      <c r="P228">
        <f>SQRT(Tabelle14[[#This Row],[X]]^2 + Tabelle14[[#This Row],[Y]]^2 +Tabelle14[[#This Row],[Z]]^2)</f>
        <v>0</v>
      </c>
      <c r="Q228">
        <v>147</v>
      </c>
      <c r="R228">
        <v>98.2</v>
      </c>
      <c r="S228">
        <v>-41.8</v>
      </c>
      <c r="T228">
        <v>-90</v>
      </c>
      <c r="U228">
        <v>0</v>
      </c>
      <c r="V228">
        <v>0</v>
      </c>
    </row>
    <row r="229" spans="1:22">
      <c r="A229">
        <v>5149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 t="e">
        <f>IF(AND(Tabelle14[[#This Row],[AreaPx]]&gt;0,NOT(Tabelle14[[#This Row],[AreaPx]]="inf")),Tabelle14[[#This Row],[AreaPx]], NA())</f>
        <v>#N/A</v>
      </c>
      <c r="J229">
        <v>0</v>
      </c>
      <c r="K229">
        <v>0</v>
      </c>
      <c r="L229">
        <v>0</v>
      </c>
      <c r="M229">
        <v>0</v>
      </c>
      <c r="N229">
        <v>0</v>
      </c>
      <c r="O229">
        <f>Tabelle14[[#This Row],[Roll]]-+Tabelle14[[#This Row],[Pitch]]</f>
        <v>0</v>
      </c>
      <c r="P229">
        <f>SQRT(Tabelle14[[#This Row],[X]]^2 + Tabelle14[[#This Row],[Y]]^2 +Tabelle14[[#This Row],[Z]]^2)</f>
        <v>0</v>
      </c>
      <c r="Q229">
        <v>147</v>
      </c>
      <c r="R229">
        <v>98.2</v>
      </c>
      <c r="S229">
        <v>-41.8</v>
      </c>
      <c r="T229">
        <v>-90</v>
      </c>
      <c r="U229">
        <v>0</v>
      </c>
      <c r="V229">
        <v>0</v>
      </c>
    </row>
    <row r="230" spans="1:22">
      <c r="A230">
        <v>5181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 t="e">
        <f>IF(AND(Tabelle14[[#This Row],[AreaPx]]&gt;0,NOT(Tabelle14[[#This Row],[AreaPx]]="inf")),Tabelle14[[#This Row],[AreaPx]], NA())</f>
        <v>#N/A</v>
      </c>
      <c r="J230">
        <v>0</v>
      </c>
      <c r="K230">
        <v>0</v>
      </c>
      <c r="L230">
        <v>0</v>
      </c>
      <c r="M230">
        <v>0</v>
      </c>
      <c r="N230">
        <v>0</v>
      </c>
      <c r="O230">
        <f>Tabelle14[[#This Row],[Roll]]-+Tabelle14[[#This Row],[Pitch]]</f>
        <v>0</v>
      </c>
      <c r="P230">
        <f>SQRT(Tabelle14[[#This Row],[X]]^2 + Tabelle14[[#This Row],[Y]]^2 +Tabelle14[[#This Row],[Z]]^2)</f>
        <v>0</v>
      </c>
      <c r="Q230">
        <v>147</v>
      </c>
      <c r="R230">
        <v>98.2</v>
      </c>
      <c r="S230">
        <v>-41.8</v>
      </c>
      <c r="T230">
        <v>-90</v>
      </c>
      <c r="U230">
        <v>0</v>
      </c>
      <c r="V230">
        <v>0</v>
      </c>
    </row>
    <row r="231" spans="1:22">
      <c r="A231">
        <v>5207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 t="e">
        <f>IF(AND(Tabelle14[[#This Row],[AreaPx]]&gt;0,NOT(Tabelle14[[#This Row],[AreaPx]]="inf")),Tabelle14[[#This Row],[AreaPx]], NA())</f>
        <v>#N/A</v>
      </c>
      <c r="J231">
        <v>0</v>
      </c>
      <c r="K231">
        <v>0</v>
      </c>
      <c r="L231">
        <v>0</v>
      </c>
      <c r="M231">
        <v>0</v>
      </c>
      <c r="N231">
        <v>0</v>
      </c>
      <c r="O231">
        <f>Tabelle14[[#This Row],[Roll]]-+Tabelle14[[#This Row],[Pitch]]</f>
        <v>0</v>
      </c>
      <c r="P231">
        <f>SQRT(Tabelle14[[#This Row],[X]]^2 + Tabelle14[[#This Row],[Y]]^2 +Tabelle14[[#This Row],[Z]]^2)</f>
        <v>0</v>
      </c>
      <c r="Q231">
        <v>147</v>
      </c>
      <c r="R231">
        <v>98.2</v>
      </c>
      <c r="S231">
        <v>-41.8</v>
      </c>
      <c r="T231">
        <v>-90</v>
      </c>
      <c r="U231">
        <v>0</v>
      </c>
      <c r="V231">
        <v>0</v>
      </c>
    </row>
    <row r="232" spans="1:22">
      <c r="A232">
        <v>5228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 t="e">
        <f>IF(AND(Tabelle14[[#This Row],[AreaPx]]&gt;0,NOT(Tabelle14[[#This Row],[AreaPx]]="inf")),Tabelle14[[#This Row],[AreaPx]], NA())</f>
        <v>#N/A</v>
      </c>
      <c r="J232">
        <v>0</v>
      </c>
      <c r="K232">
        <v>0</v>
      </c>
      <c r="L232">
        <v>0</v>
      </c>
      <c r="M232">
        <v>0</v>
      </c>
      <c r="N232">
        <v>0</v>
      </c>
      <c r="O232">
        <f>Tabelle14[[#This Row],[Roll]]-+Tabelle14[[#This Row],[Pitch]]</f>
        <v>0</v>
      </c>
      <c r="P232">
        <f>SQRT(Tabelle14[[#This Row],[X]]^2 + Tabelle14[[#This Row],[Y]]^2 +Tabelle14[[#This Row],[Z]]^2)</f>
        <v>0</v>
      </c>
      <c r="Q232">
        <v>147</v>
      </c>
      <c r="R232">
        <v>98.2</v>
      </c>
      <c r="S232">
        <v>-41.8</v>
      </c>
      <c r="T232">
        <v>-90</v>
      </c>
      <c r="U232">
        <v>0</v>
      </c>
      <c r="V232">
        <v>0</v>
      </c>
    </row>
    <row r="233" spans="1:22">
      <c r="A233">
        <v>5239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 t="e">
        <f>IF(AND(Tabelle14[[#This Row],[AreaPx]]&gt;0,NOT(Tabelle14[[#This Row],[AreaPx]]="inf")),Tabelle14[[#This Row],[AreaPx]], NA())</f>
        <v>#N/A</v>
      </c>
      <c r="J233">
        <v>0</v>
      </c>
      <c r="K233">
        <v>0</v>
      </c>
      <c r="L233">
        <v>0</v>
      </c>
      <c r="M233">
        <v>0</v>
      </c>
      <c r="N233">
        <v>0</v>
      </c>
      <c r="O233">
        <f>Tabelle14[[#This Row],[Roll]]-+Tabelle14[[#This Row],[Pitch]]</f>
        <v>0</v>
      </c>
      <c r="P233">
        <f>SQRT(Tabelle14[[#This Row],[X]]^2 + Tabelle14[[#This Row],[Y]]^2 +Tabelle14[[#This Row],[Z]]^2)</f>
        <v>0</v>
      </c>
      <c r="Q233">
        <v>147</v>
      </c>
      <c r="R233">
        <v>98.2</v>
      </c>
      <c r="S233">
        <v>-41.8</v>
      </c>
      <c r="T233">
        <v>-90</v>
      </c>
      <c r="U233">
        <v>0</v>
      </c>
      <c r="V233">
        <v>0</v>
      </c>
    </row>
    <row r="234" spans="1:22">
      <c r="A234">
        <v>5266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 t="e">
        <f>IF(AND(Tabelle14[[#This Row],[AreaPx]]&gt;0,NOT(Tabelle14[[#This Row],[AreaPx]]="inf")),Tabelle14[[#This Row],[AreaPx]], NA())</f>
        <v>#N/A</v>
      </c>
      <c r="J234">
        <v>0</v>
      </c>
      <c r="K234">
        <v>0</v>
      </c>
      <c r="L234">
        <v>0</v>
      </c>
      <c r="M234">
        <v>0</v>
      </c>
      <c r="N234">
        <v>0</v>
      </c>
      <c r="O234">
        <f>Tabelle14[[#This Row],[Roll]]-+Tabelle14[[#This Row],[Pitch]]</f>
        <v>0</v>
      </c>
      <c r="P234">
        <f>SQRT(Tabelle14[[#This Row],[X]]^2 + Tabelle14[[#This Row],[Y]]^2 +Tabelle14[[#This Row],[Z]]^2)</f>
        <v>0</v>
      </c>
      <c r="Q234">
        <v>147</v>
      </c>
      <c r="R234">
        <v>98.2</v>
      </c>
      <c r="S234">
        <v>-41.8</v>
      </c>
      <c r="T234">
        <v>-90</v>
      </c>
      <c r="U234">
        <v>0</v>
      </c>
      <c r="V234">
        <v>0</v>
      </c>
    </row>
    <row r="235" spans="1:22">
      <c r="A235">
        <v>5282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 t="e">
        <f>IF(AND(Tabelle14[[#This Row],[AreaPx]]&gt;0,NOT(Tabelle14[[#This Row],[AreaPx]]="inf")),Tabelle14[[#This Row],[AreaPx]], NA())</f>
        <v>#N/A</v>
      </c>
      <c r="J235">
        <v>0</v>
      </c>
      <c r="K235">
        <v>0</v>
      </c>
      <c r="L235">
        <v>0</v>
      </c>
      <c r="M235">
        <v>0</v>
      </c>
      <c r="N235">
        <v>0</v>
      </c>
      <c r="O235">
        <f>Tabelle14[[#This Row],[Roll]]-+Tabelle14[[#This Row],[Pitch]]</f>
        <v>0</v>
      </c>
      <c r="P235">
        <f>SQRT(Tabelle14[[#This Row],[X]]^2 + Tabelle14[[#This Row],[Y]]^2 +Tabelle14[[#This Row],[Z]]^2)</f>
        <v>0</v>
      </c>
      <c r="Q235">
        <v>147</v>
      </c>
      <c r="R235">
        <v>98.2</v>
      </c>
      <c r="S235">
        <v>-41.8</v>
      </c>
      <c r="T235">
        <v>-90</v>
      </c>
      <c r="U235">
        <v>0</v>
      </c>
      <c r="V235">
        <v>0</v>
      </c>
    </row>
    <row r="236" spans="1:22">
      <c r="A236">
        <v>5304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 t="e">
        <f>IF(AND(Tabelle14[[#This Row],[AreaPx]]&gt;0,NOT(Tabelle14[[#This Row],[AreaPx]]="inf")),Tabelle14[[#This Row],[AreaPx]], NA())</f>
        <v>#N/A</v>
      </c>
      <c r="J236">
        <v>0</v>
      </c>
      <c r="K236">
        <v>0</v>
      </c>
      <c r="L236">
        <v>0</v>
      </c>
      <c r="M236">
        <v>0</v>
      </c>
      <c r="N236">
        <v>0</v>
      </c>
      <c r="O236">
        <f>Tabelle14[[#This Row],[Roll]]-+Tabelle14[[#This Row],[Pitch]]</f>
        <v>0</v>
      </c>
      <c r="P236">
        <f>SQRT(Tabelle14[[#This Row],[X]]^2 + Tabelle14[[#This Row],[Y]]^2 +Tabelle14[[#This Row],[Z]]^2)</f>
        <v>0</v>
      </c>
      <c r="Q236">
        <v>147</v>
      </c>
      <c r="R236">
        <v>98.2</v>
      </c>
      <c r="S236">
        <v>-41.8</v>
      </c>
      <c r="T236">
        <v>-90</v>
      </c>
      <c r="U236">
        <v>0</v>
      </c>
      <c r="V236">
        <v>0</v>
      </c>
    </row>
    <row r="237" spans="1:22">
      <c r="A237">
        <v>5315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 t="e">
        <f>IF(AND(Tabelle14[[#This Row],[AreaPx]]&gt;0,NOT(Tabelle14[[#This Row],[AreaPx]]="inf")),Tabelle14[[#This Row],[AreaPx]], NA())</f>
        <v>#N/A</v>
      </c>
      <c r="J237">
        <v>0</v>
      </c>
      <c r="K237">
        <v>0</v>
      </c>
      <c r="L237">
        <v>0</v>
      </c>
      <c r="M237">
        <v>0</v>
      </c>
      <c r="N237">
        <v>0</v>
      </c>
      <c r="O237">
        <f>Tabelle14[[#This Row],[Roll]]-+Tabelle14[[#This Row],[Pitch]]</f>
        <v>0</v>
      </c>
      <c r="P237">
        <f>SQRT(Tabelle14[[#This Row],[X]]^2 + Tabelle14[[#This Row],[Y]]^2 +Tabelle14[[#This Row],[Z]]^2)</f>
        <v>0</v>
      </c>
      <c r="Q237">
        <v>147</v>
      </c>
      <c r="R237">
        <v>98.2</v>
      </c>
      <c r="S237">
        <v>-41.8</v>
      </c>
      <c r="T237">
        <v>-90</v>
      </c>
      <c r="U237">
        <v>0</v>
      </c>
      <c r="V237">
        <v>0</v>
      </c>
    </row>
    <row r="238" spans="1:22">
      <c r="A238">
        <v>5339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 t="e">
        <f>IF(AND(Tabelle14[[#This Row],[AreaPx]]&gt;0,NOT(Tabelle14[[#This Row],[AreaPx]]="inf")),Tabelle14[[#This Row],[AreaPx]], NA())</f>
        <v>#N/A</v>
      </c>
      <c r="J238">
        <v>0</v>
      </c>
      <c r="K238">
        <v>0</v>
      </c>
      <c r="L238">
        <v>0</v>
      </c>
      <c r="M238">
        <v>0</v>
      </c>
      <c r="N238">
        <v>0</v>
      </c>
      <c r="O238">
        <f>Tabelle14[[#This Row],[Roll]]-+Tabelle14[[#This Row],[Pitch]]</f>
        <v>0</v>
      </c>
      <c r="P238">
        <f>SQRT(Tabelle14[[#This Row],[X]]^2 + Tabelle14[[#This Row],[Y]]^2 +Tabelle14[[#This Row],[Z]]^2)</f>
        <v>0</v>
      </c>
      <c r="Q238">
        <v>147</v>
      </c>
      <c r="R238">
        <v>98.2</v>
      </c>
      <c r="S238">
        <v>-41.8</v>
      </c>
      <c r="T238">
        <v>-90</v>
      </c>
      <c r="U238">
        <v>0</v>
      </c>
      <c r="V238">
        <v>0</v>
      </c>
    </row>
    <row r="239" spans="1:22">
      <c r="A239">
        <v>5365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 t="e">
        <f>IF(AND(Tabelle14[[#This Row],[AreaPx]]&gt;0,NOT(Tabelle14[[#This Row],[AreaPx]]="inf")),Tabelle14[[#This Row],[AreaPx]], NA())</f>
        <v>#N/A</v>
      </c>
      <c r="J239">
        <v>0</v>
      </c>
      <c r="K239">
        <v>0</v>
      </c>
      <c r="L239">
        <v>0</v>
      </c>
      <c r="M239">
        <v>0</v>
      </c>
      <c r="N239">
        <v>0</v>
      </c>
      <c r="O239">
        <f>Tabelle14[[#This Row],[Roll]]-+Tabelle14[[#This Row],[Pitch]]</f>
        <v>0</v>
      </c>
      <c r="P239">
        <f>SQRT(Tabelle14[[#This Row],[X]]^2 + Tabelle14[[#This Row],[Y]]^2 +Tabelle14[[#This Row],[Z]]^2)</f>
        <v>0</v>
      </c>
      <c r="Q239">
        <v>147</v>
      </c>
      <c r="R239">
        <v>98.2</v>
      </c>
      <c r="S239">
        <v>-41.8</v>
      </c>
      <c r="T239">
        <v>-90</v>
      </c>
      <c r="U239">
        <v>0</v>
      </c>
      <c r="V239">
        <v>0</v>
      </c>
    </row>
    <row r="240" spans="1:22">
      <c r="A240">
        <v>5384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 t="e">
        <f>IF(AND(Tabelle14[[#This Row],[AreaPx]]&gt;0,NOT(Tabelle14[[#This Row],[AreaPx]]="inf")),Tabelle14[[#This Row],[AreaPx]], NA())</f>
        <v>#N/A</v>
      </c>
      <c r="J240">
        <v>0</v>
      </c>
      <c r="K240">
        <v>0</v>
      </c>
      <c r="L240">
        <v>0</v>
      </c>
      <c r="M240">
        <v>0</v>
      </c>
      <c r="N240">
        <v>0</v>
      </c>
      <c r="O240">
        <f>Tabelle14[[#This Row],[Roll]]-+Tabelle14[[#This Row],[Pitch]]</f>
        <v>0</v>
      </c>
      <c r="P240">
        <f>SQRT(Tabelle14[[#This Row],[X]]^2 + Tabelle14[[#This Row],[Y]]^2 +Tabelle14[[#This Row],[Z]]^2)</f>
        <v>0</v>
      </c>
      <c r="Q240">
        <v>147</v>
      </c>
      <c r="R240">
        <v>98.2</v>
      </c>
      <c r="S240">
        <v>-41.8</v>
      </c>
      <c r="T240">
        <v>-90</v>
      </c>
      <c r="U240">
        <v>0</v>
      </c>
      <c r="V240">
        <v>0</v>
      </c>
    </row>
    <row r="241" spans="1:22">
      <c r="A241">
        <v>5406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 t="e">
        <f>IF(AND(Tabelle14[[#This Row],[AreaPx]]&gt;0,NOT(Tabelle14[[#This Row],[AreaPx]]="inf")),Tabelle14[[#This Row],[AreaPx]], NA())</f>
        <v>#N/A</v>
      </c>
      <c r="J241">
        <v>0</v>
      </c>
      <c r="K241">
        <v>0</v>
      </c>
      <c r="L241">
        <v>0</v>
      </c>
      <c r="M241">
        <v>0</v>
      </c>
      <c r="N241">
        <v>0</v>
      </c>
      <c r="O241">
        <f>Tabelle14[[#This Row],[Roll]]-+Tabelle14[[#This Row],[Pitch]]</f>
        <v>0</v>
      </c>
      <c r="P241">
        <f>SQRT(Tabelle14[[#This Row],[X]]^2 + Tabelle14[[#This Row],[Y]]^2 +Tabelle14[[#This Row],[Z]]^2)</f>
        <v>0</v>
      </c>
      <c r="Q241">
        <v>147</v>
      </c>
      <c r="R241">
        <v>98.2</v>
      </c>
      <c r="S241">
        <v>-41.8</v>
      </c>
      <c r="T241">
        <v>-90</v>
      </c>
      <c r="U241">
        <v>0</v>
      </c>
      <c r="V241">
        <v>0</v>
      </c>
    </row>
    <row r="242" spans="1:22">
      <c r="A242">
        <v>5425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 t="e">
        <f>IF(AND(Tabelle14[[#This Row],[AreaPx]]&gt;0,NOT(Tabelle14[[#This Row],[AreaPx]]="inf")),Tabelle14[[#This Row],[AreaPx]], NA())</f>
        <v>#N/A</v>
      </c>
      <c r="J242">
        <v>0</v>
      </c>
      <c r="K242">
        <v>0</v>
      </c>
      <c r="L242">
        <v>0</v>
      </c>
      <c r="M242">
        <v>0</v>
      </c>
      <c r="N242">
        <v>0</v>
      </c>
      <c r="O242">
        <f>Tabelle14[[#This Row],[Roll]]-+Tabelle14[[#This Row],[Pitch]]</f>
        <v>0</v>
      </c>
      <c r="P242">
        <f>SQRT(Tabelle14[[#This Row],[X]]^2 + Tabelle14[[#This Row],[Y]]^2 +Tabelle14[[#This Row],[Z]]^2)</f>
        <v>0</v>
      </c>
      <c r="Q242">
        <v>147</v>
      </c>
      <c r="R242">
        <v>98.2</v>
      </c>
      <c r="S242">
        <v>-41.8</v>
      </c>
      <c r="T242">
        <v>-90</v>
      </c>
      <c r="U242">
        <v>0</v>
      </c>
      <c r="V242">
        <v>0</v>
      </c>
    </row>
    <row r="243" spans="1:22">
      <c r="A243">
        <v>5437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 t="e">
        <f>IF(AND(Tabelle14[[#This Row],[AreaPx]]&gt;0,NOT(Tabelle14[[#This Row],[AreaPx]]="inf")),Tabelle14[[#This Row],[AreaPx]], NA())</f>
        <v>#N/A</v>
      </c>
      <c r="J243">
        <v>0</v>
      </c>
      <c r="K243">
        <v>0</v>
      </c>
      <c r="L243">
        <v>0</v>
      </c>
      <c r="M243">
        <v>0</v>
      </c>
      <c r="N243">
        <v>0</v>
      </c>
      <c r="O243">
        <f>Tabelle14[[#This Row],[Roll]]-+Tabelle14[[#This Row],[Pitch]]</f>
        <v>0</v>
      </c>
      <c r="P243">
        <f>SQRT(Tabelle14[[#This Row],[X]]^2 + Tabelle14[[#This Row],[Y]]^2 +Tabelle14[[#This Row],[Z]]^2)</f>
        <v>0</v>
      </c>
      <c r="Q243">
        <v>147</v>
      </c>
      <c r="R243">
        <v>98.2</v>
      </c>
      <c r="S243">
        <v>-41.8</v>
      </c>
      <c r="T243">
        <v>-90</v>
      </c>
      <c r="U243">
        <v>0</v>
      </c>
      <c r="V243">
        <v>0</v>
      </c>
    </row>
    <row r="244" spans="1:22">
      <c r="A244">
        <v>5444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 t="e">
        <f>IF(AND(Tabelle14[[#This Row],[AreaPx]]&gt;0,NOT(Tabelle14[[#This Row],[AreaPx]]="inf")),Tabelle14[[#This Row],[AreaPx]], NA())</f>
        <v>#N/A</v>
      </c>
      <c r="J244">
        <v>0</v>
      </c>
      <c r="K244">
        <v>0</v>
      </c>
      <c r="L244">
        <v>0</v>
      </c>
      <c r="M244">
        <v>0</v>
      </c>
      <c r="N244">
        <v>0</v>
      </c>
      <c r="O244">
        <f>Tabelle14[[#This Row],[Roll]]-+Tabelle14[[#This Row],[Pitch]]</f>
        <v>0</v>
      </c>
      <c r="P244">
        <f>SQRT(Tabelle14[[#This Row],[X]]^2 + Tabelle14[[#This Row],[Y]]^2 +Tabelle14[[#This Row],[Z]]^2)</f>
        <v>0</v>
      </c>
      <c r="Q244">
        <v>147</v>
      </c>
      <c r="R244">
        <v>98.2</v>
      </c>
      <c r="S244">
        <v>-41.8</v>
      </c>
      <c r="T244">
        <v>-90</v>
      </c>
      <c r="U244">
        <v>0</v>
      </c>
      <c r="V244">
        <v>0</v>
      </c>
    </row>
    <row r="245" spans="1:22">
      <c r="A245">
        <v>5469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 t="e">
        <f>IF(AND(Tabelle14[[#This Row],[AreaPx]]&gt;0,NOT(Tabelle14[[#This Row],[AreaPx]]="inf")),Tabelle14[[#This Row],[AreaPx]], NA())</f>
        <v>#N/A</v>
      </c>
      <c r="J245">
        <v>0</v>
      </c>
      <c r="K245">
        <v>0</v>
      </c>
      <c r="L245">
        <v>0</v>
      </c>
      <c r="M245">
        <v>0</v>
      </c>
      <c r="N245">
        <v>0</v>
      </c>
      <c r="O245">
        <f>Tabelle14[[#This Row],[Roll]]-+Tabelle14[[#This Row],[Pitch]]</f>
        <v>0</v>
      </c>
      <c r="P245">
        <f>SQRT(Tabelle14[[#This Row],[X]]^2 + Tabelle14[[#This Row],[Y]]^2 +Tabelle14[[#This Row],[Z]]^2)</f>
        <v>0</v>
      </c>
      <c r="Q245">
        <v>147</v>
      </c>
      <c r="R245">
        <v>98.2</v>
      </c>
      <c r="S245">
        <v>-41.8</v>
      </c>
      <c r="T245">
        <v>-90</v>
      </c>
      <c r="U245">
        <v>0</v>
      </c>
      <c r="V245">
        <v>0</v>
      </c>
    </row>
    <row r="246" spans="1:22">
      <c r="A246">
        <v>5485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 t="e">
        <f>IF(AND(Tabelle14[[#This Row],[AreaPx]]&gt;0,NOT(Tabelle14[[#This Row],[AreaPx]]="inf")),Tabelle14[[#This Row],[AreaPx]], NA())</f>
        <v>#N/A</v>
      </c>
      <c r="J246">
        <v>0</v>
      </c>
      <c r="K246">
        <v>0</v>
      </c>
      <c r="L246">
        <v>0</v>
      </c>
      <c r="M246">
        <v>0</v>
      </c>
      <c r="N246">
        <v>0</v>
      </c>
      <c r="O246">
        <f>Tabelle14[[#This Row],[Roll]]-+Tabelle14[[#This Row],[Pitch]]</f>
        <v>0</v>
      </c>
      <c r="P246">
        <f>SQRT(Tabelle14[[#This Row],[X]]^2 + Tabelle14[[#This Row],[Y]]^2 +Tabelle14[[#This Row],[Z]]^2)</f>
        <v>0</v>
      </c>
      <c r="Q246">
        <v>147</v>
      </c>
      <c r="R246">
        <v>98.2</v>
      </c>
      <c r="S246">
        <v>-41.8</v>
      </c>
      <c r="T246">
        <v>-90</v>
      </c>
      <c r="U246">
        <v>0</v>
      </c>
      <c r="V246">
        <v>0</v>
      </c>
    </row>
    <row r="247" spans="1:22">
      <c r="A247">
        <v>5508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 t="e">
        <f>IF(AND(Tabelle14[[#This Row],[AreaPx]]&gt;0,NOT(Tabelle14[[#This Row],[AreaPx]]="inf")),Tabelle14[[#This Row],[AreaPx]], NA())</f>
        <v>#N/A</v>
      </c>
      <c r="J247">
        <v>0</v>
      </c>
      <c r="K247">
        <v>0</v>
      </c>
      <c r="L247">
        <v>0</v>
      </c>
      <c r="M247">
        <v>0</v>
      </c>
      <c r="N247">
        <v>0</v>
      </c>
      <c r="O247">
        <f>Tabelle14[[#This Row],[Roll]]-+Tabelle14[[#This Row],[Pitch]]</f>
        <v>0</v>
      </c>
      <c r="P247">
        <f>SQRT(Tabelle14[[#This Row],[X]]^2 + Tabelle14[[#This Row],[Y]]^2 +Tabelle14[[#This Row],[Z]]^2)</f>
        <v>0</v>
      </c>
      <c r="Q247">
        <v>147</v>
      </c>
      <c r="R247">
        <v>98.2</v>
      </c>
      <c r="S247">
        <v>-41.8</v>
      </c>
      <c r="T247">
        <v>-90</v>
      </c>
      <c r="U247">
        <v>0</v>
      </c>
      <c r="V247">
        <v>0</v>
      </c>
    </row>
    <row r="248" spans="1:22">
      <c r="A248">
        <v>5533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 t="e">
        <f>IF(AND(Tabelle14[[#This Row],[AreaPx]]&gt;0,NOT(Tabelle14[[#This Row],[AreaPx]]="inf")),Tabelle14[[#This Row],[AreaPx]], NA())</f>
        <v>#N/A</v>
      </c>
      <c r="J248">
        <v>0</v>
      </c>
      <c r="K248">
        <v>0</v>
      </c>
      <c r="L248">
        <v>0</v>
      </c>
      <c r="M248">
        <v>0</v>
      </c>
      <c r="N248">
        <v>0</v>
      </c>
      <c r="O248">
        <f>Tabelle14[[#This Row],[Roll]]-+Tabelle14[[#This Row],[Pitch]]</f>
        <v>0</v>
      </c>
      <c r="P248">
        <f>SQRT(Tabelle14[[#This Row],[X]]^2 + Tabelle14[[#This Row],[Y]]^2 +Tabelle14[[#This Row],[Z]]^2)</f>
        <v>0</v>
      </c>
      <c r="Q248">
        <v>147</v>
      </c>
      <c r="R248">
        <v>98.2</v>
      </c>
      <c r="S248">
        <v>-41.8</v>
      </c>
      <c r="T248">
        <v>-90</v>
      </c>
      <c r="U248">
        <v>0</v>
      </c>
      <c r="V248">
        <v>0</v>
      </c>
    </row>
    <row r="249" spans="1:22">
      <c r="A249">
        <v>5551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 t="e">
        <f>IF(AND(Tabelle14[[#This Row],[AreaPx]]&gt;0,NOT(Tabelle14[[#This Row],[AreaPx]]="inf")),Tabelle14[[#This Row],[AreaPx]], NA())</f>
        <v>#N/A</v>
      </c>
      <c r="J249">
        <v>0</v>
      </c>
      <c r="K249">
        <v>0</v>
      </c>
      <c r="L249">
        <v>0</v>
      </c>
      <c r="M249">
        <v>0</v>
      </c>
      <c r="N249">
        <v>0</v>
      </c>
      <c r="O249">
        <f>Tabelle14[[#This Row],[Roll]]-+Tabelle14[[#This Row],[Pitch]]</f>
        <v>0</v>
      </c>
      <c r="P249">
        <f>SQRT(Tabelle14[[#This Row],[X]]^2 + Tabelle14[[#This Row],[Y]]^2 +Tabelle14[[#This Row],[Z]]^2)</f>
        <v>0</v>
      </c>
      <c r="Q249">
        <v>147</v>
      </c>
      <c r="R249">
        <v>98.2</v>
      </c>
      <c r="S249">
        <v>-41.8</v>
      </c>
      <c r="T249">
        <v>-90</v>
      </c>
      <c r="U249">
        <v>0</v>
      </c>
      <c r="V249">
        <v>0</v>
      </c>
    </row>
    <row r="250" spans="1:22">
      <c r="A250">
        <v>5575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 t="e">
        <f>IF(AND(Tabelle14[[#This Row],[AreaPx]]&gt;0,NOT(Tabelle14[[#This Row],[AreaPx]]="inf")),Tabelle14[[#This Row],[AreaPx]], NA())</f>
        <v>#N/A</v>
      </c>
      <c r="J250">
        <v>0</v>
      </c>
      <c r="K250">
        <v>0</v>
      </c>
      <c r="L250">
        <v>0</v>
      </c>
      <c r="M250">
        <v>0</v>
      </c>
      <c r="N250">
        <v>0</v>
      </c>
      <c r="O250">
        <f>Tabelle14[[#This Row],[Roll]]-+Tabelle14[[#This Row],[Pitch]]</f>
        <v>0</v>
      </c>
      <c r="P250">
        <f>SQRT(Tabelle14[[#This Row],[X]]^2 + Tabelle14[[#This Row],[Y]]^2 +Tabelle14[[#This Row],[Z]]^2)</f>
        <v>0</v>
      </c>
      <c r="Q250">
        <v>147</v>
      </c>
      <c r="R250">
        <v>98.2</v>
      </c>
      <c r="S250">
        <v>-41.8</v>
      </c>
      <c r="T250">
        <v>-90</v>
      </c>
      <c r="U250">
        <v>0</v>
      </c>
      <c r="V250">
        <v>0</v>
      </c>
    </row>
    <row r="251" spans="1:22">
      <c r="A251">
        <v>5601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 t="e">
        <f>IF(AND(Tabelle14[[#This Row],[AreaPx]]&gt;0,NOT(Tabelle14[[#This Row],[AreaPx]]="inf")),Tabelle14[[#This Row],[AreaPx]], NA())</f>
        <v>#N/A</v>
      </c>
      <c r="J251">
        <v>0</v>
      </c>
      <c r="K251">
        <v>0</v>
      </c>
      <c r="L251">
        <v>0</v>
      </c>
      <c r="M251">
        <v>0</v>
      </c>
      <c r="N251">
        <v>0</v>
      </c>
      <c r="O251">
        <f>Tabelle14[[#This Row],[Roll]]-+Tabelle14[[#This Row],[Pitch]]</f>
        <v>0</v>
      </c>
      <c r="P251">
        <f>SQRT(Tabelle14[[#This Row],[X]]^2 + Tabelle14[[#This Row],[Y]]^2 +Tabelle14[[#This Row],[Z]]^2)</f>
        <v>0</v>
      </c>
      <c r="Q251">
        <v>147</v>
      </c>
      <c r="R251">
        <v>98.2</v>
      </c>
      <c r="S251">
        <v>-41.8</v>
      </c>
      <c r="T251">
        <v>-90</v>
      </c>
      <c r="U251">
        <v>0</v>
      </c>
      <c r="V251">
        <v>0</v>
      </c>
    </row>
    <row r="252" spans="1:22">
      <c r="A252">
        <v>5617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 t="e">
        <f>IF(AND(Tabelle14[[#This Row],[AreaPx]]&gt;0,NOT(Tabelle14[[#This Row],[AreaPx]]="inf")),Tabelle14[[#This Row],[AreaPx]], NA())</f>
        <v>#N/A</v>
      </c>
      <c r="J252">
        <v>0</v>
      </c>
      <c r="K252">
        <v>0</v>
      </c>
      <c r="L252">
        <v>0</v>
      </c>
      <c r="M252">
        <v>0</v>
      </c>
      <c r="N252">
        <v>0</v>
      </c>
      <c r="O252">
        <f>Tabelle14[[#This Row],[Roll]]-+Tabelle14[[#This Row],[Pitch]]</f>
        <v>0</v>
      </c>
      <c r="P252">
        <f>SQRT(Tabelle14[[#This Row],[X]]^2 + Tabelle14[[#This Row],[Y]]^2 +Tabelle14[[#This Row],[Z]]^2)</f>
        <v>0</v>
      </c>
      <c r="Q252">
        <v>147</v>
      </c>
      <c r="R252">
        <v>98.2</v>
      </c>
      <c r="S252">
        <v>-41.8</v>
      </c>
      <c r="T252">
        <v>-90</v>
      </c>
      <c r="U252">
        <v>0</v>
      </c>
      <c r="V252">
        <v>0</v>
      </c>
    </row>
    <row r="253" spans="1:22">
      <c r="A253">
        <v>5637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 t="e">
        <f>IF(AND(Tabelle14[[#This Row],[AreaPx]]&gt;0,NOT(Tabelle14[[#This Row],[AreaPx]]="inf")),Tabelle14[[#This Row],[AreaPx]], NA())</f>
        <v>#N/A</v>
      </c>
      <c r="J253">
        <v>0</v>
      </c>
      <c r="K253">
        <v>0</v>
      </c>
      <c r="L253">
        <v>0</v>
      </c>
      <c r="M253">
        <v>0</v>
      </c>
      <c r="N253">
        <v>0</v>
      </c>
      <c r="O253">
        <f>Tabelle14[[#This Row],[Roll]]-+Tabelle14[[#This Row],[Pitch]]</f>
        <v>0</v>
      </c>
      <c r="P253">
        <f>SQRT(Tabelle14[[#This Row],[X]]^2 + Tabelle14[[#This Row],[Y]]^2 +Tabelle14[[#This Row],[Z]]^2)</f>
        <v>0</v>
      </c>
      <c r="Q253">
        <v>147</v>
      </c>
      <c r="R253">
        <v>98.2</v>
      </c>
      <c r="S253">
        <v>-41.8</v>
      </c>
      <c r="T253">
        <v>-90</v>
      </c>
      <c r="U253">
        <v>0</v>
      </c>
      <c r="V253">
        <v>0</v>
      </c>
    </row>
    <row r="254" spans="1:22">
      <c r="A254">
        <v>5649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 t="e">
        <f>IF(AND(Tabelle14[[#This Row],[AreaPx]]&gt;0,NOT(Tabelle14[[#This Row],[AreaPx]]="inf")),Tabelle14[[#This Row],[AreaPx]], NA())</f>
        <v>#N/A</v>
      </c>
      <c r="J254">
        <v>0</v>
      </c>
      <c r="K254">
        <v>0</v>
      </c>
      <c r="L254">
        <v>0</v>
      </c>
      <c r="M254">
        <v>0</v>
      </c>
      <c r="N254">
        <v>0</v>
      </c>
      <c r="O254">
        <f>Tabelle14[[#This Row],[Roll]]-+Tabelle14[[#This Row],[Pitch]]</f>
        <v>0</v>
      </c>
      <c r="P254">
        <f>SQRT(Tabelle14[[#This Row],[X]]^2 + Tabelle14[[#This Row],[Y]]^2 +Tabelle14[[#This Row],[Z]]^2)</f>
        <v>0</v>
      </c>
      <c r="Q254">
        <v>147</v>
      </c>
      <c r="R254">
        <v>98.2</v>
      </c>
      <c r="S254">
        <v>-41.8</v>
      </c>
      <c r="T254">
        <v>-90</v>
      </c>
      <c r="U254">
        <v>0</v>
      </c>
      <c r="V254">
        <v>0</v>
      </c>
    </row>
    <row r="255" spans="1:22">
      <c r="A255">
        <v>5663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 t="e">
        <f>IF(AND(Tabelle14[[#This Row],[AreaPx]]&gt;0,NOT(Tabelle14[[#This Row],[AreaPx]]="inf")),Tabelle14[[#This Row],[AreaPx]], NA())</f>
        <v>#N/A</v>
      </c>
      <c r="J255">
        <v>0</v>
      </c>
      <c r="K255">
        <v>0</v>
      </c>
      <c r="L255">
        <v>0</v>
      </c>
      <c r="M255">
        <v>0</v>
      </c>
      <c r="N255">
        <v>0</v>
      </c>
      <c r="O255">
        <f>Tabelle14[[#This Row],[Roll]]-+Tabelle14[[#This Row],[Pitch]]</f>
        <v>0</v>
      </c>
      <c r="P255">
        <f>SQRT(Tabelle14[[#This Row],[X]]^2 + Tabelle14[[#This Row],[Y]]^2 +Tabelle14[[#This Row],[Z]]^2)</f>
        <v>0</v>
      </c>
      <c r="Q255">
        <v>147</v>
      </c>
      <c r="R255">
        <v>98.2</v>
      </c>
      <c r="S255">
        <v>-41.8</v>
      </c>
      <c r="T255">
        <v>-90</v>
      </c>
      <c r="U255">
        <v>0</v>
      </c>
      <c r="V255">
        <v>0</v>
      </c>
    </row>
    <row r="256" spans="1:22">
      <c r="A256">
        <v>5671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 t="e">
        <f>IF(AND(Tabelle14[[#This Row],[AreaPx]]&gt;0,NOT(Tabelle14[[#This Row],[AreaPx]]="inf")),Tabelle14[[#This Row],[AreaPx]], NA())</f>
        <v>#N/A</v>
      </c>
      <c r="J256">
        <v>0</v>
      </c>
      <c r="K256">
        <v>0</v>
      </c>
      <c r="L256">
        <v>0</v>
      </c>
      <c r="M256">
        <v>0</v>
      </c>
      <c r="N256">
        <v>0</v>
      </c>
      <c r="O256">
        <f>Tabelle14[[#This Row],[Roll]]-+Tabelle14[[#This Row],[Pitch]]</f>
        <v>0</v>
      </c>
      <c r="P256">
        <f>SQRT(Tabelle14[[#This Row],[X]]^2 + Tabelle14[[#This Row],[Y]]^2 +Tabelle14[[#This Row],[Z]]^2)</f>
        <v>0</v>
      </c>
      <c r="Q256">
        <v>147</v>
      </c>
      <c r="R256">
        <v>98.2</v>
      </c>
      <c r="S256">
        <v>-41.8</v>
      </c>
      <c r="T256">
        <v>-90</v>
      </c>
      <c r="U256">
        <v>0</v>
      </c>
      <c r="V256">
        <v>0</v>
      </c>
    </row>
    <row r="257" spans="1:22">
      <c r="A257">
        <v>5678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 t="e">
        <f>IF(AND(Tabelle14[[#This Row],[AreaPx]]&gt;0,NOT(Tabelle14[[#This Row],[AreaPx]]="inf")),Tabelle14[[#This Row],[AreaPx]], NA())</f>
        <v>#N/A</v>
      </c>
      <c r="J257">
        <v>0</v>
      </c>
      <c r="K257">
        <v>0</v>
      </c>
      <c r="L257">
        <v>0</v>
      </c>
      <c r="M257">
        <v>0</v>
      </c>
      <c r="N257">
        <v>0</v>
      </c>
      <c r="O257">
        <f>Tabelle14[[#This Row],[Roll]]-+Tabelle14[[#This Row],[Pitch]]</f>
        <v>0</v>
      </c>
      <c r="P257">
        <f>SQRT(Tabelle14[[#This Row],[X]]^2 + Tabelle14[[#This Row],[Y]]^2 +Tabelle14[[#This Row],[Z]]^2)</f>
        <v>0</v>
      </c>
      <c r="Q257">
        <v>147</v>
      </c>
      <c r="R257">
        <v>98.2</v>
      </c>
      <c r="S257">
        <v>-41.8</v>
      </c>
      <c r="T257">
        <v>-90</v>
      </c>
      <c r="U257">
        <v>0</v>
      </c>
      <c r="V257">
        <v>0</v>
      </c>
    </row>
    <row r="258" spans="1:22">
      <c r="A258">
        <v>5703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 t="e">
        <f>IF(AND(Tabelle14[[#This Row],[AreaPx]]&gt;0,NOT(Tabelle14[[#This Row],[AreaPx]]="inf")),Tabelle14[[#This Row],[AreaPx]], NA())</f>
        <v>#N/A</v>
      </c>
      <c r="J258">
        <v>0</v>
      </c>
      <c r="K258">
        <v>0</v>
      </c>
      <c r="L258">
        <v>0</v>
      </c>
      <c r="M258">
        <v>0</v>
      </c>
      <c r="N258">
        <v>0</v>
      </c>
      <c r="O258">
        <f>Tabelle14[[#This Row],[Roll]]-+Tabelle14[[#This Row],[Pitch]]</f>
        <v>0</v>
      </c>
      <c r="P258">
        <f>SQRT(Tabelle14[[#This Row],[X]]^2 + Tabelle14[[#This Row],[Y]]^2 +Tabelle14[[#This Row],[Z]]^2)</f>
        <v>0</v>
      </c>
      <c r="Q258">
        <v>147</v>
      </c>
      <c r="R258">
        <v>98.2</v>
      </c>
      <c r="S258">
        <v>-41.8</v>
      </c>
      <c r="T258">
        <v>-90</v>
      </c>
      <c r="U258">
        <v>0</v>
      </c>
      <c r="V258">
        <v>0</v>
      </c>
    </row>
    <row r="259" spans="1:22">
      <c r="A259">
        <v>5719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 t="e">
        <f>IF(AND(Tabelle14[[#This Row],[AreaPx]]&gt;0,NOT(Tabelle14[[#This Row],[AreaPx]]="inf")),Tabelle14[[#This Row],[AreaPx]], NA())</f>
        <v>#N/A</v>
      </c>
      <c r="J259">
        <v>0</v>
      </c>
      <c r="K259">
        <v>0</v>
      </c>
      <c r="L259">
        <v>0</v>
      </c>
      <c r="M259">
        <v>0</v>
      </c>
      <c r="N259">
        <v>0</v>
      </c>
      <c r="O259">
        <f>Tabelle14[[#This Row],[Roll]]-+Tabelle14[[#This Row],[Pitch]]</f>
        <v>0</v>
      </c>
      <c r="P259">
        <f>SQRT(Tabelle14[[#This Row],[X]]^2 + Tabelle14[[#This Row],[Y]]^2 +Tabelle14[[#This Row],[Z]]^2)</f>
        <v>0</v>
      </c>
      <c r="Q259">
        <v>147</v>
      </c>
      <c r="R259">
        <v>98.2</v>
      </c>
      <c r="S259">
        <v>-41.8</v>
      </c>
      <c r="T259">
        <v>-90</v>
      </c>
      <c r="U259">
        <v>0</v>
      </c>
      <c r="V259">
        <v>0</v>
      </c>
    </row>
    <row r="260" spans="1:22">
      <c r="A260">
        <v>5743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 t="e">
        <f>IF(AND(Tabelle14[[#This Row],[AreaPx]]&gt;0,NOT(Tabelle14[[#This Row],[AreaPx]]="inf")),Tabelle14[[#This Row],[AreaPx]], NA())</f>
        <v>#N/A</v>
      </c>
      <c r="J260">
        <v>0</v>
      </c>
      <c r="K260">
        <v>0</v>
      </c>
      <c r="L260">
        <v>0</v>
      </c>
      <c r="M260">
        <v>0</v>
      </c>
      <c r="N260">
        <v>0</v>
      </c>
      <c r="O260">
        <f>Tabelle14[[#This Row],[Roll]]-+Tabelle14[[#This Row],[Pitch]]</f>
        <v>0</v>
      </c>
      <c r="P260">
        <f>SQRT(Tabelle14[[#This Row],[X]]^2 + Tabelle14[[#This Row],[Y]]^2 +Tabelle14[[#This Row],[Z]]^2)</f>
        <v>0</v>
      </c>
      <c r="Q260">
        <v>147</v>
      </c>
      <c r="R260">
        <v>98.2</v>
      </c>
      <c r="S260">
        <v>-41.8</v>
      </c>
      <c r="T260">
        <v>-90</v>
      </c>
      <c r="U260">
        <v>0</v>
      </c>
      <c r="V260">
        <v>0</v>
      </c>
    </row>
    <row r="261" spans="1:22">
      <c r="A261">
        <v>5770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 t="e">
        <f>IF(AND(Tabelle14[[#This Row],[AreaPx]]&gt;0,NOT(Tabelle14[[#This Row],[AreaPx]]="inf")),Tabelle14[[#This Row],[AreaPx]], NA())</f>
        <v>#N/A</v>
      </c>
      <c r="J261">
        <v>0</v>
      </c>
      <c r="K261">
        <v>0</v>
      </c>
      <c r="L261">
        <v>0</v>
      </c>
      <c r="M261">
        <v>0</v>
      </c>
      <c r="N261">
        <v>0</v>
      </c>
      <c r="O261">
        <f>Tabelle14[[#This Row],[Roll]]-+Tabelle14[[#This Row],[Pitch]]</f>
        <v>0</v>
      </c>
      <c r="P261">
        <f>SQRT(Tabelle14[[#This Row],[X]]^2 + Tabelle14[[#This Row],[Y]]^2 +Tabelle14[[#This Row],[Z]]^2)</f>
        <v>0</v>
      </c>
      <c r="Q261">
        <v>147</v>
      </c>
      <c r="R261">
        <v>98.2</v>
      </c>
      <c r="S261">
        <v>-41.8</v>
      </c>
      <c r="T261">
        <v>-90</v>
      </c>
      <c r="U261">
        <v>0</v>
      </c>
      <c r="V261">
        <v>0</v>
      </c>
    </row>
    <row r="262" spans="1:22">
      <c r="A262">
        <v>5785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 t="e">
        <f>IF(AND(Tabelle14[[#This Row],[AreaPx]]&gt;0,NOT(Tabelle14[[#This Row],[AreaPx]]="inf")),Tabelle14[[#This Row],[AreaPx]], NA())</f>
        <v>#N/A</v>
      </c>
      <c r="J262">
        <v>0</v>
      </c>
      <c r="K262">
        <v>0</v>
      </c>
      <c r="L262">
        <v>0</v>
      </c>
      <c r="M262">
        <v>0</v>
      </c>
      <c r="N262">
        <v>0</v>
      </c>
      <c r="O262">
        <f>Tabelle14[[#This Row],[Roll]]-+Tabelle14[[#This Row],[Pitch]]</f>
        <v>0</v>
      </c>
      <c r="P262">
        <f>SQRT(Tabelle14[[#This Row],[X]]^2 + Tabelle14[[#This Row],[Y]]^2 +Tabelle14[[#This Row],[Z]]^2)</f>
        <v>0</v>
      </c>
      <c r="Q262">
        <v>147</v>
      </c>
      <c r="R262">
        <v>98.2</v>
      </c>
      <c r="S262">
        <v>-41.8</v>
      </c>
      <c r="T262">
        <v>-90</v>
      </c>
      <c r="U262">
        <v>0</v>
      </c>
      <c r="V262">
        <v>0</v>
      </c>
    </row>
    <row r="263" spans="1:22">
      <c r="A263">
        <v>5808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 t="e">
        <f>IF(AND(Tabelle14[[#This Row],[AreaPx]]&gt;0,NOT(Tabelle14[[#This Row],[AreaPx]]="inf")),Tabelle14[[#This Row],[AreaPx]], NA())</f>
        <v>#N/A</v>
      </c>
      <c r="J263">
        <v>0</v>
      </c>
      <c r="K263">
        <v>0</v>
      </c>
      <c r="L263">
        <v>0</v>
      </c>
      <c r="M263">
        <v>0</v>
      </c>
      <c r="N263">
        <v>0</v>
      </c>
      <c r="O263">
        <f>Tabelle14[[#This Row],[Roll]]-+Tabelle14[[#This Row],[Pitch]]</f>
        <v>0</v>
      </c>
      <c r="P263">
        <f>SQRT(Tabelle14[[#This Row],[X]]^2 + Tabelle14[[#This Row],[Y]]^2 +Tabelle14[[#This Row],[Z]]^2)</f>
        <v>0</v>
      </c>
      <c r="Q263">
        <v>147</v>
      </c>
      <c r="R263">
        <v>98.2</v>
      </c>
      <c r="S263">
        <v>-41.8</v>
      </c>
      <c r="T263">
        <v>-90</v>
      </c>
      <c r="U263">
        <v>0</v>
      </c>
      <c r="V263">
        <v>0</v>
      </c>
    </row>
    <row r="264" spans="1:22">
      <c r="A264">
        <v>5828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t="e">
        <f>IF(AND(Tabelle14[[#This Row],[AreaPx]]&gt;0,NOT(Tabelle14[[#This Row],[AreaPx]]="inf")),Tabelle14[[#This Row],[AreaPx]], NA())</f>
        <v>#N/A</v>
      </c>
      <c r="J264">
        <v>0</v>
      </c>
      <c r="K264">
        <v>0</v>
      </c>
      <c r="L264">
        <v>0</v>
      </c>
      <c r="M264">
        <v>0</v>
      </c>
      <c r="N264">
        <v>0</v>
      </c>
      <c r="O264">
        <f>Tabelle14[[#This Row],[Roll]]-+Tabelle14[[#This Row],[Pitch]]</f>
        <v>0</v>
      </c>
      <c r="P264">
        <f>SQRT(Tabelle14[[#This Row],[X]]^2 + Tabelle14[[#This Row],[Y]]^2 +Tabelle14[[#This Row],[Z]]^2)</f>
        <v>0</v>
      </c>
      <c r="Q264">
        <v>147</v>
      </c>
      <c r="R264">
        <v>98.2</v>
      </c>
      <c r="S264">
        <v>-41.8</v>
      </c>
      <c r="T264">
        <v>-90</v>
      </c>
      <c r="U264">
        <v>0</v>
      </c>
      <c r="V264">
        <v>0</v>
      </c>
    </row>
    <row r="265" spans="1:22">
      <c r="A265">
        <v>5838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 t="e">
        <f>IF(AND(Tabelle14[[#This Row],[AreaPx]]&gt;0,NOT(Tabelle14[[#This Row],[AreaPx]]="inf")),Tabelle14[[#This Row],[AreaPx]], NA())</f>
        <v>#N/A</v>
      </c>
      <c r="J265">
        <v>0</v>
      </c>
      <c r="K265">
        <v>0</v>
      </c>
      <c r="L265">
        <v>0</v>
      </c>
      <c r="M265">
        <v>0</v>
      </c>
      <c r="N265">
        <v>0</v>
      </c>
      <c r="O265">
        <f>Tabelle14[[#This Row],[Roll]]-+Tabelle14[[#This Row],[Pitch]]</f>
        <v>0</v>
      </c>
      <c r="P265">
        <f>SQRT(Tabelle14[[#This Row],[X]]^2 + Tabelle14[[#This Row],[Y]]^2 +Tabelle14[[#This Row],[Z]]^2)</f>
        <v>0</v>
      </c>
      <c r="Q265">
        <v>147</v>
      </c>
      <c r="R265">
        <v>98.2</v>
      </c>
      <c r="S265">
        <v>-41.8</v>
      </c>
      <c r="T265">
        <v>-90</v>
      </c>
      <c r="U265">
        <v>0</v>
      </c>
      <c r="V265">
        <v>0</v>
      </c>
    </row>
    <row r="266" spans="1:22">
      <c r="A266">
        <v>5846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 t="e">
        <f>IF(AND(Tabelle14[[#This Row],[AreaPx]]&gt;0,NOT(Tabelle14[[#This Row],[AreaPx]]="inf")),Tabelle14[[#This Row],[AreaPx]], NA())</f>
        <v>#N/A</v>
      </c>
      <c r="J266">
        <v>0</v>
      </c>
      <c r="K266">
        <v>0</v>
      </c>
      <c r="L266">
        <v>0</v>
      </c>
      <c r="M266">
        <v>0</v>
      </c>
      <c r="N266">
        <v>0</v>
      </c>
      <c r="O266">
        <f>Tabelle14[[#This Row],[Roll]]-+Tabelle14[[#This Row],[Pitch]]</f>
        <v>0</v>
      </c>
      <c r="P266">
        <f>SQRT(Tabelle14[[#This Row],[X]]^2 + Tabelle14[[#This Row],[Y]]^2 +Tabelle14[[#This Row],[Z]]^2)</f>
        <v>0</v>
      </c>
      <c r="Q266">
        <v>147</v>
      </c>
      <c r="R266">
        <v>98.2</v>
      </c>
      <c r="S266">
        <v>-41.8</v>
      </c>
      <c r="T266">
        <v>-90</v>
      </c>
      <c r="U266">
        <v>0</v>
      </c>
      <c r="V266">
        <v>0</v>
      </c>
    </row>
    <row r="267" spans="1:22">
      <c r="A267">
        <v>5874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 t="e">
        <f>IF(AND(Tabelle14[[#This Row],[AreaPx]]&gt;0,NOT(Tabelle14[[#This Row],[AreaPx]]="inf")),Tabelle14[[#This Row],[AreaPx]], NA())</f>
        <v>#N/A</v>
      </c>
      <c r="J267">
        <v>0</v>
      </c>
      <c r="K267">
        <v>0</v>
      </c>
      <c r="L267">
        <v>0</v>
      </c>
      <c r="M267">
        <v>0</v>
      </c>
      <c r="N267">
        <v>0</v>
      </c>
      <c r="O267">
        <f>Tabelle14[[#This Row],[Roll]]-+Tabelle14[[#This Row],[Pitch]]</f>
        <v>0</v>
      </c>
      <c r="P267">
        <f>SQRT(Tabelle14[[#This Row],[X]]^2 + Tabelle14[[#This Row],[Y]]^2 +Tabelle14[[#This Row],[Z]]^2)</f>
        <v>0</v>
      </c>
      <c r="Q267">
        <v>147</v>
      </c>
      <c r="R267">
        <v>98.2</v>
      </c>
      <c r="S267">
        <v>-41.8</v>
      </c>
      <c r="T267">
        <v>-90</v>
      </c>
      <c r="U267">
        <v>0</v>
      </c>
      <c r="V267">
        <v>0</v>
      </c>
    </row>
    <row r="268" spans="1:22">
      <c r="A268">
        <v>5906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 t="e">
        <f>IF(AND(Tabelle14[[#This Row],[AreaPx]]&gt;0,NOT(Tabelle14[[#This Row],[AreaPx]]="inf")),Tabelle14[[#This Row],[AreaPx]], NA())</f>
        <v>#N/A</v>
      </c>
      <c r="J268">
        <v>0</v>
      </c>
      <c r="K268">
        <v>0</v>
      </c>
      <c r="L268">
        <v>0</v>
      </c>
      <c r="M268">
        <v>0</v>
      </c>
      <c r="N268">
        <v>0</v>
      </c>
      <c r="O268">
        <f>Tabelle14[[#This Row],[Roll]]-+Tabelle14[[#This Row],[Pitch]]</f>
        <v>0</v>
      </c>
      <c r="P268">
        <f>SQRT(Tabelle14[[#This Row],[X]]^2 + Tabelle14[[#This Row],[Y]]^2 +Tabelle14[[#This Row],[Z]]^2)</f>
        <v>0</v>
      </c>
      <c r="Q268">
        <v>147</v>
      </c>
      <c r="R268">
        <v>98.2</v>
      </c>
      <c r="S268">
        <v>-41.8</v>
      </c>
      <c r="T268">
        <v>-90</v>
      </c>
      <c r="U268">
        <v>0</v>
      </c>
      <c r="V268">
        <v>0</v>
      </c>
    </row>
    <row r="269" spans="1:22">
      <c r="A269">
        <v>5933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 t="e">
        <f>IF(AND(Tabelle14[[#This Row],[AreaPx]]&gt;0,NOT(Tabelle14[[#This Row],[AreaPx]]="inf")),Tabelle14[[#This Row],[AreaPx]], NA())</f>
        <v>#N/A</v>
      </c>
      <c r="J269">
        <v>0</v>
      </c>
      <c r="K269">
        <v>0</v>
      </c>
      <c r="L269">
        <v>0</v>
      </c>
      <c r="M269">
        <v>0</v>
      </c>
      <c r="N269">
        <v>0</v>
      </c>
      <c r="O269">
        <f>Tabelle14[[#This Row],[Roll]]-+Tabelle14[[#This Row],[Pitch]]</f>
        <v>0</v>
      </c>
      <c r="P269">
        <f>SQRT(Tabelle14[[#This Row],[X]]^2 + Tabelle14[[#This Row],[Y]]^2 +Tabelle14[[#This Row],[Z]]^2)</f>
        <v>0</v>
      </c>
      <c r="Q269">
        <v>147</v>
      </c>
      <c r="R269">
        <v>98.2</v>
      </c>
      <c r="S269">
        <v>-41.8</v>
      </c>
      <c r="T269">
        <v>-90</v>
      </c>
      <c r="U269">
        <v>0</v>
      </c>
      <c r="V269">
        <v>0</v>
      </c>
    </row>
    <row r="270" spans="1:22">
      <c r="A270">
        <v>5950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 t="e">
        <f>IF(AND(Tabelle14[[#This Row],[AreaPx]]&gt;0,NOT(Tabelle14[[#This Row],[AreaPx]]="inf")),Tabelle14[[#This Row],[AreaPx]], NA())</f>
        <v>#N/A</v>
      </c>
      <c r="J270">
        <v>0</v>
      </c>
      <c r="K270">
        <v>0</v>
      </c>
      <c r="L270">
        <v>0</v>
      </c>
      <c r="M270">
        <v>0</v>
      </c>
      <c r="N270">
        <v>0</v>
      </c>
      <c r="O270">
        <f>Tabelle14[[#This Row],[Roll]]-+Tabelle14[[#This Row],[Pitch]]</f>
        <v>0</v>
      </c>
      <c r="P270">
        <f>SQRT(Tabelle14[[#This Row],[X]]^2 + Tabelle14[[#This Row],[Y]]^2 +Tabelle14[[#This Row],[Z]]^2)</f>
        <v>0</v>
      </c>
      <c r="Q270">
        <v>147</v>
      </c>
      <c r="R270">
        <v>98.2</v>
      </c>
      <c r="S270">
        <v>-41.8</v>
      </c>
      <c r="T270">
        <v>-90</v>
      </c>
      <c r="U270">
        <v>0</v>
      </c>
      <c r="V270">
        <v>0</v>
      </c>
    </row>
    <row r="271" spans="1:22">
      <c r="A271">
        <v>5969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 t="e">
        <f>IF(AND(Tabelle14[[#This Row],[AreaPx]]&gt;0,NOT(Tabelle14[[#This Row],[AreaPx]]="inf")),Tabelle14[[#This Row],[AreaPx]], NA())</f>
        <v>#N/A</v>
      </c>
      <c r="J271">
        <v>0</v>
      </c>
      <c r="K271">
        <v>0</v>
      </c>
      <c r="L271">
        <v>0</v>
      </c>
      <c r="M271">
        <v>0</v>
      </c>
      <c r="N271">
        <v>0</v>
      </c>
      <c r="O271">
        <f>Tabelle14[[#This Row],[Roll]]-+Tabelle14[[#This Row],[Pitch]]</f>
        <v>0</v>
      </c>
      <c r="P271">
        <f>SQRT(Tabelle14[[#This Row],[X]]^2 + Tabelle14[[#This Row],[Y]]^2 +Tabelle14[[#This Row],[Z]]^2)</f>
        <v>0</v>
      </c>
      <c r="Q271">
        <v>147</v>
      </c>
      <c r="R271">
        <v>98.2</v>
      </c>
      <c r="S271">
        <v>-41.8</v>
      </c>
      <c r="T271">
        <v>-90</v>
      </c>
      <c r="U271">
        <v>0</v>
      </c>
      <c r="V271">
        <v>0</v>
      </c>
    </row>
    <row r="272" spans="1:22">
      <c r="A272">
        <v>5989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 t="e">
        <f>IF(AND(Tabelle14[[#This Row],[AreaPx]]&gt;0,NOT(Tabelle14[[#This Row],[AreaPx]]="inf")),Tabelle14[[#This Row],[AreaPx]], NA())</f>
        <v>#N/A</v>
      </c>
      <c r="J272">
        <v>0</v>
      </c>
      <c r="K272">
        <v>0</v>
      </c>
      <c r="L272">
        <v>0</v>
      </c>
      <c r="M272">
        <v>0</v>
      </c>
      <c r="N272">
        <v>0</v>
      </c>
      <c r="O272">
        <f>Tabelle14[[#This Row],[Roll]]-+Tabelle14[[#This Row],[Pitch]]</f>
        <v>0</v>
      </c>
      <c r="P272">
        <f>SQRT(Tabelle14[[#This Row],[X]]^2 + Tabelle14[[#This Row],[Y]]^2 +Tabelle14[[#This Row],[Z]]^2)</f>
        <v>0</v>
      </c>
      <c r="Q272">
        <v>147</v>
      </c>
      <c r="R272">
        <v>98.2</v>
      </c>
      <c r="S272">
        <v>-41.8</v>
      </c>
      <c r="T272">
        <v>-90</v>
      </c>
      <c r="U272">
        <v>0</v>
      </c>
      <c r="V272">
        <v>0</v>
      </c>
    </row>
    <row r="273" spans="1:22">
      <c r="A273">
        <v>6009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 t="e">
        <f>IF(AND(Tabelle14[[#This Row],[AreaPx]]&gt;0,NOT(Tabelle14[[#This Row],[AreaPx]]="inf")),Tabelle14[[#This Row],[AreaPx]], NA())</f>
        <v>#N/A</v>
      </c>
      <c r="J273">
        <v>0</v>
      </c>
      <c r="K273">
        <v>0</v>
      </c>
      <c r="L273">
        <v>0</v>
      </c>
      <c r="M273">
        <v>0</v>
      </c>
      <c r="N273">
        <v>0</v>
      </c>
      <c r="O273">
        <f>Tabelle14[[#This Row],[Roll]]-+Tabelle14[[#This Row],[Pitch]]</f>
        <v>0</v>
      </c>
      <c r="P273">
        <f>SQRT(Tabelle14[[#This Row],[X]]^2 + Tabelle14[[#This Row],[Y]]^2 +Tabelle14[[#This Row],[Z]]^2)</f>
        <v>0</v>
      </c>
      <c r="Q273">
        <v>147</v>
      </c>
      <c r="R273">
        <v>98.2</v>
      </c>
      <c r="S273">
        <v>-41.8</v>
      </c>
      <c r="T273">
        <v>-90</v>
      </c>
      <c r="U273">
        <v>0</v>
      </c>
      <c r="V273">
        <v>0</v>
      </c>
    </row>
    <row r="274" spans="1:22">
      <c r="A274">
        <v>6026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 t="e">
        <f>IF(AND(Tabelle14[[#This Row],[AreaPx]]&gt;0,NOT(Tabelle14[[#This Row],[AreaPx]]="inf")),Tabelle14[[#This Row],[AreaPx]], NA())</f>
        <v>#N/A</v>
      </c>
      <c r="J274">
        <v>0</v>
      </c>
      <c r="K274">
        <v>0</v>
      </c>
      <c r="L274">
        <v>0</v>
      </c>
      <c r="M274">
        <v>0</v>
      </c>
      <c r="N274">
        <v>0</v>
      </c>
      <c r="O274">
        <f>Tabelle14[[#This Row],[Roll]]-+Tabelle14[[#This Row],[Pitch]]</f>
        <v>0</v>
      </c>
      <c r="P274">
        <f>SQRT(Tabelle14[[#This Row],[X]]^2 + Tabelle14[[#This Row],[Y]]^2 +Tabelle14[[#This Row],[Z]]^2)</f>
        <v>0</v>
      </c>
      <c r="Q274">
        <v>147</v>
      </c>
      <c r="R274">
        <v>98.2</v>
      </c>
      <c r="S274">
        <v>-41.8</v>
      </c>
      <c r="T274">
        <v>-90</v>
      </c>
      <c r="U274">
        <v>0</v>
      </c>
      <c r="V274">
        <v>0</v>
      </c>
    </row>
    <row r="275" spans="1:22">
      <c r="A275">
        <v>6037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 t="e">
        <f>IF(AND(Tabelle14[[#This Row],[AreaPx]]&gt;0,NOT(Tabelle14[[#This Row],[AreaPx]]="inf")),Tabelle14[[#This Row],[AreaPx]], NA())</f>
        <v>#N/A</v>
      </c>
      <c r="J275">
        <v>0</v>
      </c>
      <c r="K275">
        <v>0</v>
      </c>
      <c r="L275">
        <v>0</v>
      </c>
      <c r="M275">
        <v>0</v>
      </c>
      <c r="N275">
        <v>0</v>
      </c>
      <c r="O275">
        <f>Tabelle14[[#This Row],[Roll]]-+Tabelle14[[#This Row],[Pitch]]</f>
        <v>0</v>
      </c>
      <c r="P275">
        <f>SQRT(Tabelle14[[#This Row],[X]]^2 + Tabelle14[[#This Row],[Y]]^2 +Tabelle14[[#This Row],[Z]]^2)</f>
        <v>0</v>
      </c>
      <c r="Q275">
        <v>147</v>
      </c>
      <c r="R275">
        <v>98.2</v>
      </c>
      <c r="S275">
        <v>-41.8</v>
      </c>
      <c r="T275">
        <v>-90</v>
      </c>
      <c r="U275">
        <v>0</v>
      </c>
      <c r="V275">
        <v>0</v>
      </c>
    </row>
    <row r="276" spans="1:22">
      <c r="A276">
        <v>6045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 t="e">
        <f>IF(AND(Tabelle14[[#This Row],[AreaPx]]&gt;0,NOT(Tabelle14[[#This Row],[AreaPx]]="inf")),Tabelle14[[#This Row],[AreaPx]], NA())</f>
        <v>#N/A</v>
      </c>
      <c r="J276">
        <v>0</v>
      </c>
      <c r="K276">
        <v>0</v>
      </c>
      <c r="L276">
        <v>0</v>
      </c>
      <c r="M276">
        <v>0</v>
      </c>
      <c r="N276">
        <v>0</v>
      </c>
      <c r="O276">
        <f>Tabelle14[[#This Row],[Roll]]-+Tabelle14[[#This Row],[Pitch]]</f>
        <v>0</v>
      </c>
      <c r="P276">
        <f>SQRT(Tabelle14[[#This Row],[X]]^2 + Tabelle14[[#This Row],[Y]]^2 +Tabelle14[[#This Row],[Z]]^2)</f>
        <v>0</v>
      </c>
      <c r="Q276">
        <v>147</v>
      </c>
      <c r="R276">
        <v>98.2</v>
      </c>
      <c r="S276">
        <v>-41.8</v>
      </c>
      <c r="T276">
        <v>-90</v>
      </c>
      <c r="U276">
        <v>0</v>
      </c>
      <c r="V276">
        <v>0</v>
      </c>
    </row>
    <row r="277" spans="1:22">
      <c r="A277">
        <v>6069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t="e">
        <f>IF(AND(Tabelle14[[#This Row],[AreaPx]]&gt;0,NOT(Tabelle14[[#This Row],[AreaPx]]="inf")),Tabelle14[[#This Row],[AreaPx]], NA())</f>
        <v>#N/A</v>
      </c>
      <c r="J277">
        <v>0</v>
      </c>
      <c r="K277">
        <v>0</v>
      </c>
      <c r="L277">
        <v>0</v>
      </c>
      <c r="M277">
        <v>0</v>
      </c>
      <c r="N277">
        <v>0</v>
      </c>
      <c r="O277">
        <f>Tabelle14[[#This Row],[Roll]]-+Tabelle14[[#This Row],[Pitch]]</f>
        <v>0</v>
      </c>
      <c r="P277">
        <f>SQRT(Tabelle14[[#This Row],[X]]^2 + Tabelle14[[#This Row],[Y]]^2 +Tabelle14[[#This Row],[Z]]^2)</f>
        <v>0</v>
      </c>
      <c r="Q277">
        <v>147</v>
      </c>
      <c r="R277">
        <v>98.2</v>
      </c>
      <c r="S277">
        <v>-41.8</v>
      </c>
      <c r="T277">
        <v>-90</v>
      </c>
      <c r="U277">
        <v>0</v>
      </c>
      <c r="V277">
        <v>0</v>
      </c>
    </row>
    <row r="278" spans="1:22">
      <c r="A278">
        <v>6083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 t="e">
        <f>IF(AND(Tabelle14[[#This Row],[AreaPx]]&gt;0,NOT(Tabelle14[[#This Row],[AreaPx]]="inf")),Tabelle14[[#This Row],[AreaPx]], NA())</f>
        <v>#N/A</v>
      </c>
      <c r="J278">
        <v>0</v>
      </c>
      <c r="K278">
        <v>0</v>
      </c>
      <c r="L278">
        <v>0</v>
      </c>
      <c r="M278">
        <v>0</v>
      </c>
      <c r="N278">
        <v>0</v>
      </c>
      <c r="O278">
        <f>Tabelle14[[#This Row],[Roll]]-+Tabelle14[[#This Row],[Pitch]]</f>
        <v>0</v>
      </c>
      <c r="P278">
        <f>SQRT(Tabelle14[[#This Row],[X]]^2 + Tabelle14[[#This Row],[Y]]^2 +Tabelle14[[#This Row],[Z]]^2)</f>
        <v>0</v>
      </c>
      <c r="Q278">
        <v>147</v>
      </c>
      <c r="R278">
        <v>98.2</v>
      </c>
      <c r="S278">
        <v>-41.8</v>
      </c>
      <c r="T278">
        <v>-90</v>
      </c>
      <c r="U278">
        <v>0</v>
      </c>
      <c r="V278">
        <v>0</v>
      </c>
    </row>
    <row r="279" spans="1:22">
      <c r="A279">
        <v>6106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 t="e">
        <f>IF(AND(Tabelle14[[#This Row],[AreaPx]]&gt;0,NOT(Tabelle14[[#This Row],[AreaPx]]="inf")),Tabelle14[[#This Row],[AreaPx]], NA())</f>
        <v>#N/A</v>
      </c>
      <c r="J279">
        <v>0</v>
      </c>
      <c r="K279">
        <v>0</v>
      </c>
      <c r="L279">
        <v>0</v>
      </c>
      <c r="M279">
        <v>0</v>
      </c>
      <c r="N279">
        <v>0</v>
      </c>
      <c r="O279">
        <f>Tabelle14[[#This Row],[Roll]]-+Tabelle14[[#This Row],[Pitch]]</f>
        <v>0</v>
      </c>
      <c r="P279">
        <f>SQRT(Tabelle14[[#This Row],[X]]^2 + Tabelle14[[#This Row],[Y]]^2 +Tabelle14[[#This Row],[Z]]^2)</f>
        <v>0</v>
      </c>
      <c r="Q279">
        <v>147</v>
      </c>
      <c r="R279">
        <v>98.2</v>
      </c>
      <c r="S279">
        <v>-41.8</v>
      </c>
      <c r="T279">
        <v>-90</v>
      </c>
      <c r="U279">
        <v>0</v>
      </c>
      <c r="V279">
        <v>0</v>
      </c>
    </row>
    <row r="280" spans="1:22">
      <c r="A280">
        <v>6130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 t="e">
        <f>IF(AND(Tabelle14[[#This Row],[AreaPx]]&gt;0,NOT(Tabelle14[[#This Row],[AreaPx]]="inf")),Tabelle14[[#This Row],[AreaPx]], NA())</f>
        <v>#N/A</v>
      </c>
      <c r="J280">
        <v>0</v>
      </c>
      <c r="K280">
        <v>0</v>
      </c>
      <c r="L280">
        <v>0</v>
      </c>
      <c r="M280">
        <v>0</v>
      </c>
      <c r="N280">
        <v>0</v>
      </c>
      <c r="O280">
        <f>Tabelle14[[#This Row],[Roll]]-+Tabelle14[[#This Row],[Pitch]]</f>
        <v>0</v>
      </c>
      <c r="P280">
        <f>SQRT(Tabelle14[[#This Row],[X]]^2 + Tabelle14[[#This Row],[Y]]^2 +Tabelle14[[#This Row],[Z]]^2)</f>
        <v>0</v>
      </c>
      <c r="Q280">
        <v>147</v>
      </c>
      <c r="R280">
        <v>98.2</v>
      </c>
      <c r="S280">
        <v>-41.8</v>
      </c>
      <c r="T280">
        <v>-90</v>
      </c>
      <c r="U280">
        <v>0</v>
      </c>
      <c r="V280">
        <v>0</v>
      </c>
    </row>
    <row r="281" spans="1:22">
      <c r="A281">
        <v>6147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 t="e">
        <f>IF(AND(Tabelle14[[#This Row],[AreaPx]]&gt;0,NOT(Tabelle14[[#This Row],[AreaPx]]="inf")),Tabelle14[[#This Row],[AreaPx]], NA())</f>
        <v>#N/A</v>
      </c>
      <c r="J281">
        <v>0</v>
      </c>
      <c r="K281">
        <v>0</v>
      </c>
      <c r="L281">
        <v>0</v>
      </c>
      <c r="M281">
        <v>0</v>
      </c>
      <c r="N281">
        <v>0</v>
      </c>
      <c r="O281">
        <f>Tabelle14[[#This Row],[Roll]]-+Tabelle14[[#This Row],[Pitch]]</f>
        <v>0</v>
      </c>
      <c r="P281">
        <f>SQRT(Tabelle14[[#This Row],[X]]^2 + Tabelle14[[#This Row],[Y]]^2 +Tabelle14[[#This Row],[Z]]^2)</f>
        <v>0</v>
      </c>
      <c r="Q281">
        <v>147</v>
      </c>
      <c r="R281">
        <v>98.2</v>
      </c>
      <c r="S281">
        <v>-41.8</v>
      </c>
      <c r="T281">
        <v>-90</v>
      </c>
      <c r="U281">
        <v>0</v>
      </c>
      <c r="V281">
        <v>0</v>
      </c>
    </row>
    <row r="282" spans="1:22">
      <c r="A282">
        <v>6169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 t="e">
        <f>IF(AND(Tabelle14[[#This Row],[AreaPx]]&gt;0,NOT(Tabelle14[[#This Row],[AreaPx]]="inf")),Tabelle14[[#This Row],[AreaPx]], NA())</f>
        <v>#N/A</v>
      </c>
      <c r="J282">
        <v>0</v>
      </c>
      <c r="K282">
        <v>0</v>
      </c>
      <c r="L282">
        <v>0</v>
      </c>
      <c r="M282">
        <v>0</v>
      </c>
      <c r="N282">
        <v>0</v>
      </c>
      <c r="O282">
        <f>Tabelle14[[#This Row],[Roll]]-+Tabelle14[[#This Row],[Pitch]]</f>
        <v>0</v>
      </c>
      <c r="P282">
        <f>SQRT(Tabelle14[[#This Row],[X]]^2 + Tabelle14[[#This Row],[Y]]^2 +Tabelle14[[#This Row],[Z]]^2)</f>
        <v>0</v>
      </c>
      <c r="Q282">
        <v>147</v>
      </c>
      <c r="R282">
        <v>98.2</v>
      </c>
      <c r="S282">
        <v>-41.8</v>
      </c>
      <c r="T282">
        <v>-90</v>
      </c>
      <c r="U282">
        <v>0</v>
      </c>
      <c r="V282">
        <v>0</v>
      </c>
    </row>
    <row r="283" spans="1:22">
      <c r="A283">
        <v>6190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 t="e">
        <f>IF(AND(Tabelle14[[#This Row],[AreaPx]]&gt;0,NOT(Tabelle14[[#This Row],[AreaPx]]="inf")),Tabelle14[[#This Row],[AreaPx]], NA())</f>
        <v>#N/A</v>
      </c>
      <c r="J283">
        <v>0</v>
      </c>
      <c r="K283">
        <v>0</v>
      </c>
      <c r="L283">
        <v>0</v>
      </c>
      <c r="M283">
        <v>0</v>
      </c>
      <c r="N283">
        <v>0</v>
      </c>
      <c r="O283">
        <f>Tabelle14[[#This Row],[Roll]]-+Tabelle14[[#This Row],[Pitch]]</f>
        <v>0</v>
      </c>
      <c r="P283">
        <f>SQRT(Tabelle14[[#This Row],[X]]^2 + Tabelle14[[#This Row],[Y]]^2 +Tabelle14[[#This Row],[Z]]^2)</f>
        <v>0</v>
      </c>
      <c r="Q283">
        <v>147</v>
      </c>
      <c r="R283">
        <v>98.2</v>
      </c>
      <c r="S283">
        <v>-41.8</v>
      </c>
      <c r="T283">
        <v>-90</v>
      </c>
      <c r="U283">
        <v>0</v>
      </c>
      <c r="V283">
        <v>0</v>
      </c>
    </row>
    <row r="284" spans="1:22">
      <c r="A284">
        <v>6213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 t="e">
        <f>IF(AND(Tabelle14[[#This Row],[AreaPx]]&gt;0,NOT(Tabelle14[[#This Row],[AreaPx]]="inf")),Tabelle14[[#This Row],[AreaPx]], NA())</f>
        <v>#N/A</v>
      </c>
      <c r="J284">
        <v>0</v>
      </c>
      <c r="K284">
        <v>0</v>
      </c>
      <c r="L284">
        <v>0</v>
      </c>
      <c r="M284">
        <v>0</v>
      </c>
      <c r="N284">
        <v>0</v>
      </c>
      <c r="O284">
        <f>Tabelle14[[#This Row],[Roll]]-+Tabelle14[[#This Row],[Pitch]]</f>
        <v>0</v>
      </c>
      <c r="P284">
        <f>SQRT(Tabelle14[[#This Row],[X]]^2 + Tabelle14[[#This Row],[Y]]^2 +Tabelle14[[#This Row],[Z]]^2)</f>
        <v>0</v>
      </c>
      <c r="Q284">
        <v>147</v>
      </c>
      <c r="R284">
        <v>98.2</v>
      </c>
      <c r="S284">
        <v>-41.8</v>
      </c>
      <c r="T284">
        <v>-90</v>
      </c>
      <c r="U284">
        <v>0</v>
      </c>
      <c r="V284">
        <v>0</v>
      </c>
    </row>
    <row r="285" spans="1:22">
      <c r="A285">
        <v>6230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 t="e">
        <f>IF(AND(Tabelle14[[#This Row],[AreaPx]]&gt;0,NOT(Tabelle14[[#This Row],[AreaPx]]="inf")),Tabelle14[[#This Row],[AreaPx]], NA())</f>
        <v>#N/A</v>
      </c>
      <c r="J285">
        <v>0</v>
      </c>
      <c r="K285">
        <v>0</v>
      </c>
      <c r="L285">
        <v>0</v>
      </c>
      <c r="M285">
        <v>0</v>
      </c>
      <c r="N285">
        <v>0</v>
      </c>
      <c r="O285">
        <f>Tabelle14[[#This Row],[Roll]]-+Tabelle14[[#This Row],[Pitch]]</f>
        <v>0</v>
      </c>
      <c r="P285">
        <f>SQRT(Tabelle14[[#This Row],[X]]^2 + Tabelle14[[#This Row],[Y]]^2 +Tabelle14[[#This Row],[Z]]^2)</f>
        <v>0</v>
      </c>
      <c r="Q285">
        <v>147</v>
      </c>
      <c r="R285">
        <v>98.2</v>
      </c>
      <c r="S285">
        <v>-41.8</v>
      </c>
      <c r="T285">
        <v>-90</v>
      </c>
      <c r="U285">
        <v>0</v>
      </c>
      <c r="V285">
        <v>0</v>
      </c>
    </row>
    <row r="286" spans="1:22">
      <c r="A286">
        <v>6241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 t="e">
        <f>IF(AND(Tabelle14[[#This Row],[AreaPx]]&gt;0,NOT(Tabelle14[[#This Row],[AreaPx]]="inf")),Tabelle14[[#This Row],[AreaPx]], NA())</f>
        <v>#N/A</v>
      </c>
      <c r="J286">
        <v>0</v>
      </c>
      <c r="K286">
        <v>0</v>
      </c>
      <c r="L286">
        <v>0</v>
      </c>
      <c r="M286">
        <v>0</v>
      </c>
      <c r="N286">
        <v>0</v>
      </c>
      <c r="O286">
        <f>Tabelle14[[#This Row],[Roll]]-+Tabelle14[[#This Row],[Pitch]]</f>
        <v>0</v>
      </c>
      <c r="P286">
        <f>SQRT(Tabelle14[[#This Row],[X]]^2 + Tabelle14[[#This Row],[Y]]^2 +Tabelle14[[#This Row],[Z]]^2)</f>
        <v>0</v>
      </c>
      <c r="Q286">
        <v>147</v>
      </c>
      <c r="R286">
        <v>98.2</v>
      </c>
      <c r="S286">
        <v>-41.8</v>
      </c>
      <c r="T286">
        <v>-90</v>
      </c>
      <c r="U286">
        <v>0</v>
      </c>
      <c r="V286">
        <v>0</v>
      </c>
    </row>
    <row r="287" spans="1:22">
      <c r="A287">
        <v>6265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 t="e">
        <f>IF(AND(Tabelle14[[#This Row],[AreaPx]]&gt;0,NOT(Tabelle14[[#This Row],[AreaPx]]="inf")),Tabelle14[[#This Row],[AreaPx]], NA())</f>
        <v>#N/A</v>
      </c>
      <c r="J287">
        <v>0</v>
      </c>
      <c r="K287">
        <v>0</v>
      </c>
      <c r="L287">
        <v>0</v>
      </c>
      <c r="M287">
        <v>0</v>
      </c>
      <c r="N287">
        <v>0</v>
      </c>
      <c r="O287">
        <f>Tabelle14[[#This Row],[Roll]]-+Tabelle14[[#This Row],[Pitch]]</f>
        <v>0</v>
      </c>
      <c r="P287">
        <f>SQRT(Tabelle14[[#This Row],[X]]^2 + Tabelle14[[#This Row],[Y]]^2 +Tabelle14[[#This Row],[Z]]^2)</f>
        <v>0</v>
      </c>
      <c r="Q287">
        <v>147</v>
      </c>
      <c r="R287">
        <v>98.2</v>
      </c>
      <c r="S287">
        <v>-41.8</v>
      </c>
      <c r="T287">
        <v>-90</v>
      </c>
      <c r="U287">
        <v>0</v>
      </c>
      <c r="V287">
        <v>0</v>
      </c>
    </row>
    <row r="288" spans="1:22">
      <c r="A288">
        <v>6279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 t="e">
        <f>IF(AND(Tabelle14[[#This Row],[AreaPx]]&gt;0,NOT(Tabelle14[[#This Row],[AreaPx]]="inf")),Tabelle14[[#This Row],[AreaPx]], NA())</f>
        <v>#N/A</v>
      </c>
      <c r="J288">
        <v>0</v>
      </c>
      <c r="K288">
        <v>0</v>
      </c>
      <c r="L288">
        <v>0</v>
      </c>
      <c r="M288">
        <v>0</v>
      </c>
      <c r="N288">
        <v>0</v>
      </c>
      <c r="O288">
        <f>Tabelle14[[#This Row],[Roll]]-+Tabelle14[[#This Row],[Pitch]]</f>
        <v>0</v>
      </c>
      <c r="P288">
        <f>SQRT(Tabelle14[[#This Row],[X]]^2 + Tabelle14[[#This Row],[Y]]^2 +Tabelle14[[#This Row],[Z]]^2)</f>
        <v>0</v>
      </c>
      <c r="Q288">
        <v>147</v>
      </c>
      <c r="R288">
        <v>98.2</v>
      </c>
      <c r="S288">
        <v>-41.8</v>
      </c>
      <c r="T288">
        <v>-90</v>
      </c>
      <c r="U288">
        <v>0</v>
      </c>
      <c r="V288">
        <v>0</v>
      </c>
    </row>
    <row r="289" spans="1:22">
      <c r="A289">
        <v>6301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 t="e">
        <f>IF(AND(Tabelle14[[#This Row],[AreaPx]]&gt;0,NOT(Tabelle14[[#This Row],[AreaPx]]="inf")),Tabelle14[[#This Row],[AreaPx]], NA())</f>
        <v>#N/A</v>
      </c>
      <c r="J289">
        <v>0</v>
      </c>
      <c r="K289">
        <v>0</v>
      </c>
      <c r="L289">
        <v>0</v>
      </c>
      <c r="M289">
        <v>0</v>
      </c>
      <c r="N289">
        <v>0</v>
      </c>
      <c r="O289">
        <f>Tabelle14[[#This Row],[Roll]]-+Tabelle14[[#This Row],[Pitch]]</f>
        <v>0</v>
      </c>
      <c r="P289">
        <f>SQRT(Tabelle14[[#This Row],[X]]^2 + Tabelle14[[#This Row],[Y]]^2 +Tabelle14[[#This Row],[Z]]^2)</f>
        <v>0</v>
      </c>
      <c r="Q289">
        <v>147</v>
      </c>
      <c r="R289">
        <v>98.2</v>
      </c>
      <c r="S289">
        <v>-41.8</v>
      </c>
      <c r="T289">
        <v>-90</v>
      </c>
      <c r="U289">
        <v>0</v>
      </c>
      <c r="V289">
        <v>0</v>
      </c>
    </row>
    <row r="290" spans="1:22">
      <c r="A290">
        <v>6316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 t="e">
        <f>IF(AND(Tabelle14[[#This Row],[AreaPx]]&gt;0,NOT(Tabelle14[[#This Row],[AreaPx]]="inf")),Tabelle14[[#This Row],[AreaPx]], NA())</f>
        <v>#N/A</v>
      </c>
      <c r="J290">
        <v>0</v>
      </c>
      <c r="K290">
        <v>0</v>
      </c>
      <c r="L290">
        <v>0</v>
      </c>
      <c r="M290">
        <v>0</v>
      </c>
      <c r="N290">
        <v>0</v>
      </c>
      <c r="O290">
        <f>Tabelle14[[#This Row],[Roll]]-+Tabelle14[[#This Row],[Pitch]]</f>
        <v>0</v>
      </c>
      <c r="P290">
        <f>SQRT(Tabelle14[[#This Row],[X]]^2 + Tabelle14[[#This Row],[Y]]^2 +Tabelle14[[#This Row],[Z]]^2)</f>
        <v>0</v>
      </c>
      <c r="Q290">
        <v>147</v>
      </c>
      <c r="R290">
        <v>98.2</v>
      </c>
      <c r="S290">
        <v>-41.8</v>
      </c>
      <c r="T290">
        <v>-90</v>
      </c>
      <c r="U290">
        <v>0</v>
      </c>
      <c r="V290">
        <v>0</v>
      </c>
    </row>
    <row r="291" spans="1:22">
      <c r="A291">
        <v>6339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 t="e">
        <f>IF(AND(Tabelle14[[#This Row],[AreaPx]]&gt;0,NOT(Tabelle14[[#This Row],[AreaPx]]="inf")),Tabelle14[[#This Row],[AreaPx]], NA())</f>
        <v>#N/A</v>
      </c>
      <c r="J291">
        <v>0</v>
      </c>
      <c r="K291">
        <v>0</v>
      </c>
      <c r="L291">
        <v>0</v>
      </c>
      <c r="M291">
        <v>0</v>
      </c>
      <c r="N291">
        <v>0</v>
      </c>
      <c r="O291">
        <f>Tabelle14[[#This Row],[Roll]]-+Tabelle14[[#This Row],[Pitch]]</f>
        <v>0</v>
      </c>
      <c r="P291">
        <f>SQRT(Tabelle14[[#This Row],[X]]^2 + Tabelle14[[#This Row],[Y]]^2 +Tabelle14[[#This Row],[Z]]^2)</f>
        <v>0</v>
      </c>
      <c r="Q291">
        <v>147</v>
      </c>
      <c r="R291">
        <v>98.2</v>
      </c>
      <c r="S291">
        <v>-41.8</v>
      </c>
      <c r="T291">
        <v>-90</v>
      </c>
      <c r="U291">
        <v>0</v>
      </c>
      <c r="V291">
        <v>0</v>
      </c>
    </row>
    <row r="292" spans="1:22">
      <c r="A292">
        <v>6363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 t="e">
        <f>IF(AND(Tabelle14[[#This Row],[AreaPx]]&gt;0,NOT(Tabelle14[[#This Row],[AreaPx]]="inf")),Tabelle14[[#This Row],[AreaPx]], NA())</f>
        <v>#N/A</v>
      </c>
      <c r="J292">
        <v>0</v>
      </c>
      <c r="K292">
        <v>0</v>
      </c>
      <c r="L292">
        <v>0</v>
      </c>
      <c r="M292">
        <v>0</v>
      </c>
      <c r="N292">
        <v>0</v>
      </c>
      <c r="O292">
        <f>Tabelle14[[#This Row],[Roll]]-+Tabelle14[[#This Row],[Pitch]]</f>
        <v>0</v>
      </c>
      <c r="P292">
        <f>SQRT(Tabelle14[[#This Row],[X]]^2 + Tabelle14[[#This Row],[Y]]^2 +Tabelle14[[#This Row],[Z]]^2)</f>
        <v>0</v>
      </c>
      <c r="Q292">
        <v>147</v>
      </c>
      <c r="R292">
        <v>98.2</v>
      </c>
      <c r="S292">
        <v>-41.8</v>
      </c>
      <c r="T292">
        <v>-90</v>
      </c>
      <c r="U292">
        <v>0</v>
      </c>
      <c r="V292">
        <v>0</v>
      </c>
    </row>
    <row r="293" spans="1:22">
      <c r="A293">
        <v>6379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 t="e">
        <f>IF(AND(Tabelle14[[#This Row],[AreaPx]]&gt;0,NOT(Tabelle14[[#This Row],[AreaPx]]="inf")),Tabelle14[[#This Row],[AreaPx]], NA())</f>
        <v>#N/A</v>
      </c>
      <c r="J293">
        <v>0</v>
      </c>
      <c r="K293">
        <v>0</v>
      </c>
      <c r="L293">
        <v>0</v>
      </c>
      <c r="M293">
        <v>0</v>
      </c>
      <c r="N293">
        <v>0</v>
      </c>
      <c r="O293">
        <f>Tabelle14[[#This Row],[Roll]]-+Tabelle14[[#This Row],[Pitch]]</f>
        <v>0</v>
      </c>
      <c r="P293">
        <f>SQRT(Tabelle14[[#This Row],[X]]^2 + Tabelle14[[#This Row],[Y]]^2 +Tabelle14[[#This Row],[Z]]^2)</f>
        <v>0</v>
      </c>
      <c r="Q293">
        <v>147</v>
      </c>
      <c r="R293">
        <v>98.2</v>
      </c>
      <c r="S293">
        <v>-41.8</v>
      </c>
      <c r="T293">
        <v>-90</v>
      </c>
      <c r="U293">
        <v>0</v>
      </c>
      <c r="V293">
        <v>0</v>
      </c>
    </row>
    <row r="294" spans="1:22">
      <c r="A294">
        <v>6402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 t="e">
        <f>IF(AND(Tabelle14[[#This Row],[AreaPx]]&gt;0,NOT(Tabelle14[[#This Row],[AreaPx]]="inf")),Tabelle14[[#This Row],[AreaPx]], NA())</f>
        <v>#N/A</v>
      </c>
      <c r="J294">
        <v>0</v>
      </c>
      <c r="K294">
        <v>0</v>
      </c>
      <c r="L294">
        <v>0</v>
      </c>
      <c r="M294">
        <v>0</v>
      </c>
      <c r="N294">
        <v>0</v>
      </c>
      <c r="O294">
        <f>Tabelle14[[#This Row],[Roll]]-+Tabelle14[[#This Row],[Pitch]]</f>
        <v>0</v>
      </c>
      <c r="P294">
        <f>SQRT(Tabelle14[[#This Row],[X]]^2 + Tabelle14[[#This Row],[Y]]^2 +Tabelle14[[#This Row],[Z]]^2)</f>
        <v>0</v>
      </c>
      <c r="Q294">
        <v>147</v>
      </c>
      <c r="R294">
        <v>98.2</v>
      </c>
      <c r="S294">
        <v>-41.8</v>
      </c>
      <c r="T294">
        <v>-90</v>
      </c>
      <c r="U294">
        <v>0</v>
      </c>
      <c r="V294">
        <v>0</v>
      </c>
    </row>
    <row r="295" spans="1:22">
      <c r="A295">
        <v>6410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 t="e">
        <f>IF(AND(Tabelle14[[#This Row],[AreaPx]]&gt;0,NOT(Tabelle14[[#This Row],[AreaPx]]="inf")),Tabelle14[[#This Row],[AreaPx]], NA())</f>
        <v>#N/A</v>
      </c>
      <c r="J295">
        <v>0</v>
      </c>
      <c r="K295">
        <v>0</v>
      </c>
      <c r="L295">
        <v>0</v>
      </c>
      <c r="M295">
        <v>0</v>
      </c>
      <c r="N295">
        <v>0</v>
      </c>
      <c r="O295">
        <f>Tabelle14[[#This Row],[Roll]]-+Tabelle14[[#This Row],[Pitch]]</f>
        <v>0</v>
      </c>
      <c r="P295">
        <f>SQRT(Tabelle14[[#This Row],[X]]^2 + Tabelle14[[#This Row],[Y]]^2 +Tabelle14[[#This Row],[Z]]^2)</f>
        <v>0</v>
      </c>
      <c r="Q295">
        <v>147</v>
      </c>
      <c r="R295">
        <v>98.2</v>
      </c>
      <c r="S295">
        <v>-41.8</v>
      </c>
      <c r="T295">
        <v>-90</v>
      </c>
      <c r="U295">
        <v>0</v>
      </c>
      <c r="V295">
        <v>0</v>
      </c>
    </row>
    <row r="296" spans="1:22">
      <c r="A296">
        <v>6423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 t="e">
        <f>IF(AND(Tabelle14[[#This Row],[AreaPx]]&gt;0,NOT(Tabelle14[[#This Row],[AreaPx]]="inf")),Tabelle14[[#This Row],[AreaPx]], NA())</f>
        <v>#N/A</v>
      </c>
      <c r="J296">
        <v>0</v>
      </c>
      <c r="K296">
        <v>0</v>
      </c>
      <c r="L296">
        <v>0</v>
      </c>
      <c r="M296">
        <v>0</v>
      </c>
      <c r="N296">
        <v>0</v>
      </c>
      <c r="O296">
        <f>Tabelle14[[#This Row],[Roll]]-+Tabelle14[[#This Row],[Pitch]]</f>
        <v>0</v>
      </c>
      <c r="P296">
        <f>SQRT(Tabelle14[[#This Row],[X]]^2 + Tabelle14[[#This Row],[Y]]^2 +Tabelle14[[#This Row],[Z]]^2)</f>
        <v>0</v>
      </c>
      <c r="Q296">
        <v>147</v>
      </c>
      <c r="R296">
        <v>98.2</v>
      </c>
      <c r="S296">
        <v>-41.8</v>
      </c>
      <c r="T296">
        <v>-90</v>
      </c>
      <c r="U296">
        <v>0</v>
      </c>
      <c r="V296">
        <v>0</v>
      </c>
    </row>
    <row r="297" spans="1:22">
      <c r="A297">
        <v>6433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 t="e">
        <f>IF(AND(Tabelle14[[#This Row],[AreaPx]]&gt;0,NOT(Tabelle14[[#This Row],[AreaPx]]="inf")),Tabelle14[[#This Row],[AreaPx]], NA())</f>
        <v>#N/A</v>
      </c>
      <c r="J297">
        <v>0</v>
      </c>
      <c r="K297">
        <v>0</v>
      </c>
      <c r="L297">
        <v>0</v>
      </c>
      <c r="M297">
        <v>0</v>
      </c>
      <c r="N297">
        <v>0</v>
      </c>
      <c r="O297">
        <f>Tabelle14[[#This Row],[Roll]]-+Tabelle14[[#This Row],[Pitch]]</f>
        <v>0</v>
      </c>
      <c r="P297">
        <f>SQRT(Tabelle14[[#This Row],[X]]^2 + Tabelle14[[#This Row],[Y]]^2 +Tabelle14[[#This Row],[Z]]^2)</f>
        <v>0</v>
      </c>
      <c r="Q297">
        <v>147</v>
      </c>
      <c r="R297">
        <v>98.2</v>
      </c>
      <c r="S297">
        <v>-41.8</v>
      </c>
      <c r="T297">
        <v>-90</v>
      </c>
      <c r="U297">
        <v>0</v>
      </c>
      <c r="V297">
        <v>0</v>
      </c>
    </row>
    <row r="298" spans="1:22">
      <c r="A298">
        <v>6440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 t="e">
        <f>IF(AND(Tabelle14[[#This Row],[AreaPx]]&gt;0,NOT(Tabelle14[[#This Row],[AreaPx]]="inf")),Tabelle14[[#This Row],[AreaPx]], NA())</f>
        <v>#N/A</v>
      </c>
      <c r="J298">
        <v>0</v>
      </c>
      <c r="K298">
        <v>0</v>
      </c>
      <c r="L298">
        <v>0</v>
      </c>
      <c r="M298">
        <v>0</v>
      </c>
      <c r="N298">
        <v>0</v>
      </c>
      <c r="O298">
        <f>Tabelle14[[#This Row],[Roll]]-+Tabelle14[[#This Row],[Pitch]]</f>
        <v>0</v>
      </c>
      <c r="P298">
        <f>SQRT(Tabelle14[[#This Row],[X]]^2 + Tabelle14[[#This Row],[Y]]^2 +Tabelle14[[#This Row],[Z]]^2)</f>
        <v>0</v>
      </c>
      <c r="Q298">
        <v>147</v>
      </c>
      <c r="R298">
        <v>98.2</v>
      </c>
      <c r="S298">
        <v>-41.8</v>
      </c>
      <c r="T298">
        <v>-90</v>
      </c>
      <c r="U298">
        <v>0</v>
      </c>
      <c r="V298">
        <v>0</v>
      </c>
    </row>
    <row r="299" spans="1:22">
      <c r="A299">
        <v>6470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 t="e">
        <f>IF(AND(Tabelle14[[#This Row],[AreaPx]]&gt;0,NOT(Tabelle14[[#This Row],[AreaPx]]="inf")),Tabelle14[[#This Row],[AreaPx]], NA())</f>
        <v>#N/A</v>
      </c>
      <c r="J299">
        <v>0</v>
      </c>
      <c r="K299">
        <v>0</v>
      </c>
      <c r="L299">
        <v>0</v>
      </c>
      <c r="M299">
        <v>0</v>
      </c>
      <c r="N299">
        <v>0</v>
      </c>
      <c r="O299">
        <f>Tabelle14[[#This Row],[Roll]]-+Tabelle14[[#This Row],[Pitch]]</f>
        <v>0</v>
      </c>
      <c r="P299">
        <f>SQRT(Tabelle14[[#This Row],[X]]^2 + Tabelle14[[#This Row],[Y]]^2 +Tabelle14[[#This Row],[Z]]^2)</f>
        <v>0</v>
      </c>
      <c r="Q299">
        <v>147</v>
      </c>
      <c r="R299">
        <v>98.2</v>
      </c>
      <c r="S299">
        <v>-41.8</v>
      </c>
      <c r="T299">
        <v>-90</v>
      </c>
      <c r="U299">
        <v>0</v>
      </c>
      <c r="V299">
        <v>0</v>
      </c>
    </row>
    <row r="300" spans="1:22">
      <c r="A300">
        <v>6484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 t="e">
        <f>IF(AND(Tabelle14[[#This Row],[AreaPx]]&gt;0,NOT(Tabelle14[[#This Row],[AreaPx]]="inf")),Tabelle14[[#This Row],[AreaPx]], NA())</f>
        <v>#N/A</v>
      </c>
      <c r="J300">
        <v>0</v>
      </c>
      <c r="K300">
        <v>0</v>
      </c>
      <c r="L300">
        <v>0</v>
      </c>
      <c r="M300">
        <v>0</v>
      </c>
      <c r="N300">
        <v>0</v>
      </c>
      <c r="O300">
        <f>Tabelle14[[#This Row],[Roll]]-+Tabelle14[[#This Row],[Pitch]]</f>
        <v>0</v>
      </c>
      <c r="P300">
        <f>SQRT(Tabelle14[[#This Row],[X]]^2 + Tabelle14[[#This Row],[Y]]^2 +Tabelle14[[#This Row],[Z]]^2)</f>
        <v>0</v>
      </c>
      <c r="Q300">
        <v>147</v>
      </c>
      <c r="R300">
        <v>98.2</v>
      </c>
      <c r="S300">
        <v>-41.8</v>
      </c>
      <c r="T300">
        <v>-90</v>
      </c>
      <c r="U300">
        <v>0</v>
      </c>
      <c r="V300">
        <v>0</v>
      </c>
    </row>
    <row r="301" spans="1:22">
      <c r="A301">
        <v>6510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 t="e">
        <f>IF(AND(Tabelle14[[#This Row],[AreaPx]]&gt;0,NOT(Tabelle14[[#This Row],[AreaPx]]="inf")),Tabelle14[[#This Row],[AreaPx]], NA())</f>
        <v>#N/A</v>
      </c>
      <c r="J301">
        <v>0</v>
      </c>
      <c r="K301">
        <v>0</v>
      </c>
      <c r="L301">
        <v>0</v>
      </c>
      <c r="M301">
        <v>0</v>
      </c>
      <c r="N301">
        <v>0</v>
      </c>
      <c r="O301">
        <f>Tabelle14[[#This Row],[Roll]]-+Tabelle14[[#This Row],[Pitch]]</f>
        <v>0</v>
      </c>
      <c r="P301">
        <f>SQRT(Tabelle14[[#This Row],[X]]^2 + Tabelle14[[#This Row],[Y]]^2 +Tabelle14[[#This Row],[Z]]^2)</f>
        <v>0</v>
      </c>
      <c r="Q301">
        <v>147</v>
      </c>
      <c r="R301">
        <v>98.2</v>
      </c>
      <c r="S301">
        <v>-41.8</v>
      </c>
      <c r="T301">
        <v>-90</v>
      </c>
      <c r="U301">
        <v>0</v>
      </c>
      <c r="V301">
        <v>0</v>
      </c>
    </row>
    <row r="302" spans="1:22">
      <c r="A302">
        <v>6535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 t="e">
        <f>IF(AND(Tabelle14[[#This Row],[AreaPx]]&gt;0,NOT(Tabelle14[[#This Row],[AreaPx]]="inf")),Tabelle14[[#This Row],[AreaPx]], NA())</f>
        <v>#N/A</v>
      </c>
      <c r="J302">
        <v>0</v>
      </c>
      <c r="K302">
        <v>0</v>
      </c>
      <c r="L302">
        <v>0</v>
      </c>
      <c r="M302">
        <v>0</v>
      </c>
      <c r="N302">
        <v>0</v>
      </c>
      <c r="O302">
        <f>Tabelle14[[#This Row],[Roll]]-+Tabelle14[[#This Row],[Pitch]]</f>
        <v>0</v>
      </c>
      <c r="P302">
        <f>SQRT(Tabelle14[[#This Row],[X]]^2 + Tabelle14[[#This Row],[Y]]^2 +Tabelle14[[#This Row],[Z]]^2)</f>
        <v>0</v>
      </c>
      <c r="Q302">
        <v>147</v>
      </c>
      <c r="R302">
        <v>98.2</v>
      </c>
      <c r="S302">
        <v>-41.8</v>
      </c>
      <c r="T302">
        <v>-90</v>
      </c>
      <c r="U302">
        <v>0</v>
      </c>
      <c r="V302">
        <v>0</v>
      </c>
    </row>
    <row r="303" spans="1:22">
      <c r="A303">
        <v>6551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 t="e">
        <f>IF(AND(Tabelle14[[#This Row],[AreaPx]]&gt;0,NOT(Tabelle14[[#This Row],[AreaPx]]="inf")),Tabelle14[[#This Row],[AreaPx]], NA())</f>
        <v>#N/A</v>
      </c>
      <c r="J303">
        <v>0</v>
      </c>
      <c r="K303">
        <v>0</v>
      </c>
      <c r="L303">
        <v>0</v>
      </c>
      <c r="M303">
        <v>0</v>
      </c>
      <c r="N303">
        <v>0</v>
      </c>
      <c r="O303">
        <f>Tabelle14[[#This Row],[Roll]]-+Tabelle14[[#This Row],[Pitch]]</f>
        <v>0</v>
      </c>
      <c r="P303">
        <f>SQRT(Tabelle14[[#This Row],[X]]^2 + Tabelle14[[#This Row],[Y]]^2 +Tabelle14[[#This Row],[Z]]^2)</f>
        <v>0</v>
      </c>
      <c r="Q303">
        <v>147</v>
      </c>
      <c r="R303">
        <v>98.2</v>
      </c>
      <c r="S303">
        <v>-41.8</v>
      </c>
      <c r="T303">
        <v>-90</v>
      </c>
      <c r="U303">
        <v>0</v>
      </c>
      <c r="V303">
        <v>0</v>
      </c>
    </row>
    <row r="304" spans="1:22">
      <c r="A304">
        <v>6572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 t="e">
        <f>IF(AND(Tabelle14[[#This Row],[AreaPx]]&gt;0,NOT(Tabelle14[[#This Row],[AreaPx]]="inf")),Tabelle14[[#This Row],[AreaPx]], NA())</f>
        <v>#N/A</v>
      </c>
      <c r="J304">
        <v>0</v>
      </c>
      <c r="K304">
        <v>0</v>
      </c>
      <c r="L304">
        <v>0</v>
      </c>
      <c r="M304">
        <v>0</v>
      </c>
      <c r="N304">
        <v>0</v>
      </c>
      <c r="O304">
        <f>Tabelle14[[#This Row],[Roll]]-+Tabelle14[[#This Row],[Pitch]]</f>
        <v>0</v>
      </c>
      <c r="P304">
        <f>SQRT(Tabelle14[[#This Row],[X]]^2 + Tabelle14[[#This Row],[Y]]^2 +Tabelle14[[#This Row],[Z]]^2)</f>
        <v>0</v>
      </c>
      <c r="Q304">
        <v>147</v>
      </c>
      <c r="R304">
        <v>98.2</v>
      </c>
      <c r="S304">
        <v>-41.8</v>
      </c>
      <c r="T304">
        <v>-90</v>
      </c>
      <c r="U304">
        <v>0</v>
      </c>
      <c r="V304">
        <v>0</v>
      </c>
    </row>
    <row r="305" spans="1:22">
      <c r="A305">
        <v>6590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 t="e">
        <f>IF(AND(Tabelle14[[#This Row],[AreaPx]]&gt;0,NOT(Tabelle14[[#This Row],[AreaPx]]="inf")),Tabelle14[[#This Row],[AreaPx]], NA())</f>
        <v>#N/A</v>
      </c>
      <c r="J305">
        <v>0</v>
      </c>
      <c r="K305">
        <v>0</v>
      </c>
      <c r="L305">
        <v>0</v>
      </c>
      <c r="M305">
        <v>0</v>
      </c>
      <c r="N305">
        <v>0</v>
      </c>
      <c r="O305">
        <f>Tabelle14[[#This Row],[Roll]]-+Tabelle14[[#This Row],[Pitch]]</f>
        <v>0</v>
      </c>
      <c r="P305">
        <f>SQRT(Tabelle14[[#This Row],[X]]^2 + Tabelle14[[#This Row],[Y]]^2 +Tabelle14[[#This Row],[Z]]^2)</f>
        <v>0</v>
      </c>
      <c r="Q305">
        <v>147</v>
      </c>
      <c r="R305">
        <v>98.2</v>
      </c>
      <c r="S305">
        <v>-41.8</v>
      </c>
      <c r="T305">
        <v>-90</v>
      </c>
      <c r="U305">
        <v>0</v>
      </c>
      <c r="V305">
        <v>0</v>
      </c>
    </row>
    <row r="306" spans="1:22">
      <c r="A306">
        <v>6612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 t="e">
        <f>IF(AND(Tabelle14[[#This Row],[AreaPx]]&gt;0,NOT(Tabelle14[[#This Row],[AreaPx]]="inf")),Tabelle14[[#This Row],[AreaPx]], NA())</f>
        <v>#N/A</v>
      </c>
      <c r="J306">
        <v>0</v>
      </c>
      <c r="K306">
        <v>0</v>
      </c>
      <c r="L306">
        <v>0</v>
      </c>
      <c r="M306">
        <v>0</v>
      </c>
      <c r="N306">
        <v>0</v>
      </c>
      <c r="O306">
        <f>Tabelle14[[#This Row],[Roll]]-+Tabelle14[[#This Row],[Pitch]]</f>
        <v>0</v>
      </c>
      <c r="P306">
        <f>SQRT(Tabelle14[[#This Row],[X]]^2 + Tabelle14[[#This Row],[Y]]^2 +Tabelle14[[#This Row],[Z]]^2)</f>
        <v>0</v>
      </c>
      <c r="Q306">
        <v>147</v>
      </c>
      <c r="R306">
        <v>98.2</v>
      </c>
      <c r="S306">
        <v>-41.8</v>
      </c>
      <c r="T306">
        <v>-90</v>
      </c>
      <c r="U306">
        <v>0</v>
      </c>
      <c r="V306">
        <v>0</v>
      </c>
    </row>
    <row r="307" spans="1:22">
      <c r="A307">
        <v>6635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 t="e">
        <f>IF(AND(Tabelle14[[#This Row],[AreaPx]]&gt;0,NOT(Tabelle14[[#This Row],[AreaPx]]="inf")),Tabelle14[[#This Row],[AreaPx]], NA())</f>
        <v>#N/A</v>
      </c>
      <c r="J307">
        <v>0</v>
      </c>
      <c r="K307">
        <v>0</v>
      </c>
      <c r="L307">
        <v>0</v>
      </c>
      <c r="M307">
        <v>0</v>
      </c>
      <c r="N307">
        <v>0</v>
      </c>
      <c r="O307">
        <f>Tabelle14[[#This Row],[Roll]]-+Tabelle14[[#This Row],[Pitch]]</f>
        <v>0</v>
      </c>
      <c r="P307">
        <f>SQRT(Tabelle14[[#This Row],[X]]^2 + Tabelle14[[#This Row],[Y]]^2 +Tabelle14[[#This Row],[Z]]^2)</f>
        <v>0</v>
      </c>
      <c r="Q307">
        <v>147</v>
      </c>
      <c r="R307">
        <v>98.2</v>
      </c>
      <c r="S307">
        <v>-41.8</v>
      </c>
      <c r="T307">
        <v>-90</v>
      </c>
      <c r="U307">
        <v>0</v>
      </c>
      <c r="V307">
        <v>0</v>
      </c>
    </row>
    <row r="308" spans="1:22">
      <c r="A308">
        <v>6645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 t="e">
        <f>IF(AND(Tabelle14[[#This Row],[AreaPx]]&gt;0,NOT(Tabelle14[[#This Row],[AreaPx]]="inf")),Tabelle14[[#This Row],[AreaPx]], NA())</f>
        <v>#N/A</v>
      </c>
      <c r="J308">
        <v>0</v>
      </c>
      <c r="K308">
        <v>0</v>
      </c>
      <c r="L308">
        <v>0</v>
      </c>
      <c r="M308">
        <v>0</v>
      </c>
      <c r="N308">
        <v>0</v>
      </c>
      <c r="O308">
        <f>Tabelle14[[#This Row],[Roll]]-+Tabelle14[[#This Row],[Pitch]]</f>
        <v>0</v>
      </c>
      <c r="P308">
        <f>SQRT(Tabelle14[[#This Row],[X]]^2 + Tabelle14[[#This Row],[Y]]^2 +Tabelle14[[#This Row],[Z]]^2)</f>
        <v>0</v>
      </c>
      <c r="Q308">
        <v>147</v>
      </c>
      <c r="R308">
        <v>98.2</v>
      </c>
      <c r="S308">
        <v>-41.8</v>
      </c>
      <c r="T308">
        <v>-90</v>
      </c>
      <c r="U308">
        <v>0</v>
      </c>
      <c r="V308">
        <v>0</v>
      </c>
    </row>
    <row r="309" spans="1:22">
      <c r="A309">
        <v>6671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 t="e">
        <f>IF(AND(Tabelle14[[#This Row],[AreaPx]]&gt;0,NOT(Tabelle14[[#This Row],[AreaPx]]="inf")),Tabelle14[[#This Row],[AreaPx]], NA())</f>
        <v>#N/A</v>
      </c>
      <c r="J309">
        <v>0</v>
      </c>
      <c r="K309">
        <v>0</v>
      </c>
      <c r="L309">
        <v>0</v>
      </c>
      <c r="M309">
        <v>0</v>
      </c>
      <c r="N309">
        <v>0</v>
      </c>
      <c r="O309">
        <f>Tabelle14[[#This Row],[Roll]]-+Tabelle14[[#This Row],[Pitch]]</f>
        <v>0</v>
      </c>
      <c r="P309">
        <f>SQRT(Tabelle14[[#This Row],[X]]^2 + Tabelle14[[#This Row],[Y]]^2 +Tabelle14[[#This Row],[Z]]^2)</f>
        <v>0</v>
      </c>
      <c r="Q309">
        <v>147</v>
      </c>
      <c r="R309">
        <v>98.2</v>
      </c>
      <c r="S309">
        <v>-41.8</v>
      </c>
      <c r="T309">
        <v>-90</v>
      </c>
      <c r="U309">
        <v>0</v>
      </c>
      <c r="V309">
        <v>0</v>
      </c>
    </row>
    <row r="310" spans="1:22">
      <c r="A310">
        <v>6685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 t="e">
        <f>IF(AND(Tabelle14[[#This Row],[AreaPx]]&gt;0,NOT(Tabelle14[[#This Row],[AreaPx]]="inf")),Tabelle14[[#This Row],[AreaPx]], NA())</f>
        <v>#N/A</v>
      </c>
      <c r="J310">
        <v>0</v>
      </c>
      <c r="K310">
        <v>0</v>
      </c>
      <c r="L310">
        <v>0</v>
      </c>
      <c r="M310">
        <v>0</v>
      </c>
      <c r="N310">
        <v>0</v>
      </c>
      <c r="O310">
        <f>Tabelle14[[#This Row],[Roll]]-+Tabelle14[[#This Row],[Pitch]]</f>
        <v>0</v>
      </c>
      <c r="P310">
        <f>SQRT(Tabelle14[[#This Row],[X]]^2 + Tabelle14[[#This Row],[Y]]^2 +Tabelle14[[#This Row],[Z]]^2)</f>
        <v>0</v>
      </c>
      <c r="Q310">
        <v>147</v>
      </c>
      <c r="R310">
        <v>98.2</v>
      </c>
      <c r="S310">
        <v>-41.8</v>
      </c>
      <c r="T310">
        <v>-90</v>
      </c>
      <c r="U310">
        <v>0</v>
      </c>
      <c r="V310">
        <v>0</v>
      </c>
    </row>
    <row r="311" spans="1:22">
      <c r="A311">
        <v>6709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 t="e">
        <f>IF(AND(Tabelle14[[#This Row],[AreaPx]]&gt;0,NOT(Tabelle14[[#This Row],[AreaPx]]="inf")),Tabelle14[[#This Row],[AreaPx]], NA())</f>
        <v>#N/A</v>
      </c>
      <c r="J311">
        <v>0</v>
      </c>
      <c r="K311">
        <v>0</v>
      </c>
      <c r="L311">
        <v>0</v>
      </c>
      <c r="M311">
        <v>0</v>
      </c>
      <c r="N311">
        <v>0</v>
      </c>
      <c r="O311">
        <f>Tabelle14[[#This Row],[Roll]]-+Tabelle14[[#This Row],[Pitch]]</f>
        <v>0</v>
      </c>
      <c r="P311">
        <f>SQRT(Tabelle14[[#This Row],[X]]^2 + Tabelle14[[#This Row],[Y]]^2 +Tabelle14[[#This Row],[Z]]^2)</f>
        <v>0</v>
      </c>
      <c r="Q311">
        <v>147</v>
      </c>
      <c r="R311">
        <v>98.2</v>
      </c>
      <c r="S311">
        <v>-41.8</v>
      </c>
      <c r="T311">
        <v>-90</v>
      </c>
      <c r="U311">
        <v>0</v>
      </c>
      <c r="V311">
        <v>0</v>
      </c>
    </row>
    <row r="312" spans="1:22">
      <c r="A312">
        <v>6733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 t="e">
        <f>IF(AND(Tabelle14[[#This Row],[AreaPx]]&gt;0,NOT(Tabelle14[[#This Row],[AreaPx]]="inf")),Tabelle14[[#This Row],[AreaPx]], NA())</f>
        <v>#N/A</v>
      </c>
      <c r="J312">
        <v>0</v>
      </c>
      <c r="K312">
        <v>0</v>
      </c>
      <c r="L312">
        <v>0</v>
      </c>
      <c r="M312">
        <v>0</v>
      </c>
      <c r="N312">
        <v>0</v>
      </c>
      <c r="O312">
        <f>Tabelle14[[#This Row],[Roll]]-+Tabelle14[[#This Row],[Pitch]]</f>
        <v>0</v>
      </c>
      <c r="P312">
        <f>SQRT(Tabelle14[[#This Row],[X]]^2 + Tabelle14[[#This Row],[Y]]^2 +Tabelle14[[#This Row],[Z]]^2)</f>
        <v>0</v>
      </c>
      <c r="Q312">
        <v>147</v>
      </c>
      <c r="R312">
        <v>98.2</v>
      </c>
      <c r="S312">
        <v>-41.8</v>
      </c>
      <c r="T312">
        <v>-90</v>
      </c>
      <c r="U312">
        <v>0</v>
      </c>
      <c r="V312">
        <v>0</v>
      </c>
    </row>
    <row r="313" spans="1:22">
      <c r="A313">
        <v>6748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 t="e">
        <f>IF(AND(Tabelle14[[#This Row],[AreaPx]]&gt;0,NOT(Tabelle14[[#This Row],[AreaPx]]="inf")),Tabelle14[[#This Row],[AreaPx]], NA())</f>
        <v>#N/A</v>
      </c>
      <c r="J313">
        <v>0</v>
      </c>
      <c r="K313">
        <v>0</v>
      </c>
      <c r="L313">
        <v>0</v>
      </c>
      <c r="M313">
        <v>0</v>
      </c>
      <c r="N313">
        <v>0</v>
      </c>
      <c r="O313">
        <f>Tabelle14[[#This Row],[Roll]]-+Tabelle14[[#This Row],[Pitch]]</f>
        <v>0</v>
      </c>
      <c r="P313">
        <f>SQRT(Tabelle14[[#This Row],[X]]^2 + Tabelle14[[#This Row],[Y]]^2 +Tabelle14[[#This Row],[Z]]^2)</f>
        <v>0</v>
      </c>
      <c r="Q313">
        <v>147</v>
      </c>
      <c r="R313">
        <v>98.2</v>
      </c>
      <c r="S313">
        <v>-41.8</v>
      </c>
      <c r="T313">
        <v>-90</v>
      </c>
      <c r="U313">
        <v>0</v>
      </c>
      <c r="V313">
        <v>0</v>
      </c>
    </row>
    <row r="314" spans="1:22">
      <c r="A314">
        <v>6770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 t="e">
        <f>IF(AND(Tabelle14[[#This Row],[AreaPx]]&gt;0,NOT(Tabelle14[[#This Row],[AreaPx]]="inf")),Tabelle14[[#This Row],[AreaPx]], NA())</f>
        <v>#N/A</v>
      </c>
      <c r="J314">
        <v>0</v>
      </c>
      <c r="K314">
        <v>0</v>
      </c>
      <c r="L314">
        <v>0</v>
      </c>
      <c r="M314">
        <v>0</v>
      </c>
      <c r="N314">
        <v>0</v>
      </c>
      <c r="O314">
        <f>Tabelle14[[#This Row],[Roll]]-+Tabelle14[[#This Row],[Pitch]]</f>
        <v>0</v>
      </c>
      <c r="P314">
        <f>SQRT(Tabelle14[[#This Row],[X]]^2 + Tabelle14[[#This Row],[Y]]^2 +Tabelle14[[#This Row],[Z]]^2)</f>
        <v>0</v>
      </c>
      <c r="Q314">
        <v>147</v>
      </c>
      <c r="R314">
        <v>98.2</v>
      </c>
      <c r="S314">
        <v>-41.8</v>
      </c>
      <c r="T314">
        <v>-90</v>
      </c>
      <c r="U314">
        <v>0</v>
      </c>
      <c r="V314">
        <v>0</v>
      </c>
    </row>
    <row r="315" spans="1:22">
      <c r="A315">
        <v>6786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 t="e">
        <f>IF(AND(Tabelle14[[#This Row],[AreaPx]]&gt;0,NOT(Tabelle14[[#This Row],[AreaPx]]="inf")),Tabelle14[[#This Row],[AreaPx]], NA())</f>
        <v>#N/A</v>
      </c>
      <c r="J315">
        <v>0</v>
      </c>
      <c r="K315">
        <v>0</v>
      </c>
      <c r="L315">
        <v>0</v>
      </c>
      <c r="M315">
        <v>0</v>
      </c>
      <c r="N315">
        <v>0</v>
      </c>
      <c r="O315">
        <f>Tabelle14[[#This Row],[Roll]]-+Tabelle14[[#This Row],[Pitch]]</f>
        <v>0</v>
      </c>
      <c r="P315">
        <f>SQRT(Tabelle14[[#This Row],[X]]^2 + Tabelle14[[#This Row],[Y]]^2 +Tabelle14[[#This Row],[Z]]^2)</f>
        <v>0</v>
      </c>
      <c r="Q315">
        <v>147</v>
      </c>
      <c r="R315">
        <v>98.2</v>
      </c>
      <c r="S315">
        <v>-41.8</v>
      </c>
      <c r="T315">
        <v>-90</v>
      </c>
      <c r="U315">
        <v>0</v>
      </c>
      <c r="V315">
        <v>0</v>
      </c>
    </row>
    <row r="316" spans="1:22">
      <c r="A316">
        <v>6808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 t="e">
        <f>IF(AND(Tabelle14[[#This Row],[AreaPx]]&gt;0,NOT(Tabelle14[[#This Row],[AreaPx]]="inf")),Tabelle14[[#This Row],[AreaPx]], NA())</f>
        <v>#N/A</v>
      </c>
      <c r="J316">
        <v>0</v>
      </c>
      <c r="K316">
        <v>0</v>
      </c>
      <c r="L316">
        <v>0</v>
      </c>
      <c r="M316">
        <v>0</v>
      </c>
      <c r="N316">
        <v>0</v>
      </c>
      <c r="O316">
        <f>Tabelle14[[#This Row],[Roll]]-+Tabelle14[[#This Row],[Pitch]]</f>
        <v>0</v>
      </c>
      <c r="P316">
        <f>SQRT(Tabelle14[[#This Row],[X]]^2 + Tabelle14[[#This Row],[Y]]^2 +Tabelle14[[#This Row],[Z]]^2)</f>
        <v>0</v>
      </c>
      <c r="Q316">
        <v>147</v>
      </c>
      <c r="R316">
        <v>98.2</v>
      </c>
      <c r="S316">
        <v>-41.8</v>
      </c>
      <c r="T316">
        <v>-90</v>
      </c>
      <c r="U316">
        <v>0</v>
      </c>
      <c r="V316">
        <v>0</v>
      </c>
    </row>
    <row r="317" spans="1:22">
      <c r="A317">
        <v>6826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 t="e">
        <f>IF(AND(Tabelle14[[#This Row],[AreaPx]]&gt;0,NOT(Tabelle14[[#This Row],[AreaPx]]="inf")),Tabelle14[[#This Row],[AreaPx]], NA())</f>
        <v>#N/A</v>
      </c>
      <c r="J317">
        <v>0</v>
      </c>
      <c r="K317">
        <v>0</v>
      </c>
      <c r="L317">
        <v>0</v>
      </c>
      <c r="M317">
        <v>0</v>
      </c>
      <c r="N317">
        <v>0</v>
      </c>
      <c r="O317">
        <f>Tabelle14[[#This Row],[Roll]]-+Tabelle14[[#This Row],[Pitch]]</f>
        <v>0</v>
      </c>
      <c r="P317">
        <f>SQRT(Tabelle14[[#This Row],[X]]^2 + Tabelle14[[#This Row],[Y]]^2 +Tabelle14[[#This Row],[Z]]^2)</f>
        <v>0</v>
      </c>
      <c r="Q317">
        <v>147</v>
      </c>
      <c r="R317">
        <v>98.2</v>
      </c>
      <c r="S317">
        <v>-41.8</v>
      </c>
      <c r="T317">
        <v>-90</v>
      </c>
      <c r="U317">
        <v>0</v>
      </c>
      <c r="V317">
        <v>0</v>
      </c>
    </row>
    <row r="318" spans="1:22">
      <c r="A318">
        <v>6837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 t="e">
        <f>IF(AND(Tabelle14[[#This Row],[AreaPx]]&gt;0,NOT(Tabelle14[[#This Row],[AreaPx]]="inf")),Tabelle14[[#This Row],[AreaPx]], NA())</f>
        <v>#N/A</v>
      </c>
      <c r="J318">
        <v>0</v>
      </c>
      <c r="K318">
        <v>0</v>
      </c>
      <c r="L318">
        <v>0</v>
      </c>
      <c r="M318">
        <v>0</v>
      </c>
      <c r="N318">
        <v>0</v>
      </c>
      <c r="O318">
        <f>Tabelle14[[#This Row],[Roll]]-+Tabelle14[[#This Row],[Pitch]]</f>
        <v>0</v>
      </c>
      <c r="P318">
        <f>SQRT(Tabelle14[[#This Row],[X]]^2 + Tabelle14[[#This Row],[Y]]^2 +Tabelle14[[#This Row],[Z]]^2)</f>
        <v>0</v>
      </c>
      <c r="Q318">
        <v>147</v>
      </c>
      <c r="R318">
        <v>98.2</v>
      </c>
      <c r="S318">
        <v>-41.8</v>
      </c>
      <c r="T318">
        <v>-90</v>
      </c>
      <c r="U318">
        <v>0</v>
      </c>
      <c r="V318">
        <v>0</v>
      </c>
    </row>
    <row r="319" spans="1:22">
      <c r="A319">
        <v>6844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 t="e">
        <f>IF(AND(Tabelle14[[#This Row],[AreaPx]]&gt;0,NOT(Tabelle14[[#This Row],[AreaPx]]="inf")),Tabelle14[[#This Row],[AreaPx]], NA())</f>
        <v>#N/A</v>
      </c>
      <c r="J319">
        <v>0</v>
      </c>
      <c r="K319">
        <v>0</v>
      </c>
      <c r="L319">
        <v>0</v>
      </c>
      <c r="M319">
        <v>0</v>
      </c>
      <c r="N319">
        <v>0</v>
      </c>
      <c r="O319">
        <f>Tabelle14[[#This Row],[Roll]]-+Tabelle14[[#This Row],[Pitch]]</f>
        <v>0</v>
      </c>
      <c r="P319">
        <f>SQRT(Tabelle14[[#This Row],[X]]^2 + Tabelle14[[#This Row],[Y]]^2 +Tabelle14[[#This Row],[Z]]^2)</f>
        <v>0</v>
      </c>
      <c r="Q319">
        <v>147</v>
      </c>
      <c r="R319">
        <v>98.2</v>
      </c>
      <c r="S319">
        <v>-41.8</v>
      </c>
      <c r="T319">
        <v>-90</v>
      </c>
      <c r="U319">
        <v>0</v>
      </c>
      <c r="V319">
        <v>0</v>
      </c>
    </row>
    <row r="320" spans="1:22">
      <c r="A320">
        <v>6873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 t="e">
        <f>IF(AND(Tabelle14[[#This Row],[AreaPx]]&gt;0,NOT(Tabelle14[[#This Row],[AreaPx]]="inf")),Tabelle14[[#This Row],[AreaPx]], NA())</f>
        <v>#N/A</v>
      </c>
      <c r="J320">
        <v>0</v>
      </c>
      <c r="K320">
        <v>0</v>
      </c>
      <c r="L320">
        <v>0</v>
      </c>
      <c r="M320">
        <v>0</v>
      </c>
      <c r="N320">
        <v>0</v>
      </c>
      <c r="O320">
        <f>Tabelle14[[#This Row],[Roll]]-+Tabelle14[[#This Row],[Pitch]]</f>
        <v>0</v>
      </c>
      <c r="P320">
        <f>SQRT(Tabelle14[[#This Row],[X]]^2 + Tabelle14[[#This Row],[Y]]^2 +Tabelle14[[#This Row],[Z]]^2)</f>
        <v>0</v>
      </c>
      <c r="Q320">
        <v>147</v>
      </c>
      <c r="R320">
        <v>98.2</v>
      </c>
      <c r="S320">
        <v>-41.8</v>
      </c>
      <c r="T320">
        <v>-90</v>
      </c>
      <c r="U320">
        <v>0</v>
      </c>
      <c r="V320">
        <v>0</v>
      </c>
    </row>
    <row r="321" spans="1:22">
      <c r="A321">
        <v>6898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 t="e">
        <f>IF(AND(Tabelle14[[#This Row],[AreaPx]]&gt;0,NOT(Tabelle14[[#This Row],[AreaPx]]="inf")),Tabelle14[[#This Row],[AreaPx]], NA())</f>
        <v>#N/A</v>
      </c>
      <c r="J321">
        <v>0</v>
      </c>
      <c r="K321">
        <v>0</v>
      </c>
      <c r="L321">
        <v>0</v>
      </c>
      <c r="M321">
        <v>0</v>
      </c>
      <c r="N321">
        <v>0</v>
      </c>
      <c r="O321">
        <f>Tabelle14[[#This Row],[Roll]]-+Tabelle14[[#This Row],[Pitch]]</f>
        <v>0</v>
      </c>
      <c r="P321">
        <f>SQRT(Tabelle14[[#This Row],[X]]^2 + Tabelle14[[#This Row],[Y]]^2 +Tabelle14[[#This Row],[Z]]^2)</f>
        <v>0</v>
      </c>
      <c r="Q321">
        <v>147</v>
      </c>
      <c r="R321">
        <v>98.2</v>
      </c>
      <c r="S321">
        <v>-41.8</v>
      </c>
      <c r="T321">
        <v>-90</v>
      </c>
      <c r="U321">
        <v>0</v>
      </c>
      <c r="V321">
        <v>0</v>
      </c>
    </row>
    <row r="322" spans="1:22">
      <c r="A322">
        <v>6906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 t="e">
        <f>IF(AND(Tabelle14[[#This Row],[AreaPx]]&gt;0,NOT(Tabelle14[[#This Row],[AreaPx]]="inf")),Tabelle14[[#This Row],[AreaPx]], NA())</f>
        <v>#N/A</v>
      </c>
      <c r="J322">
        <v>0</v>
      </c>
      <c r="K322">
        <v>0</v>
      </c>
      <c r="L322">
        <v>0</v>
      </c>
      <c r="M322">
        <v>0</v>
      </c>
      <c r="N322">
        <v>0</v>
      </c>
      <c r="O322">
        <f>Tabelle14[[#This Row],[Roll]]-+Tabelle14[[#This Row],[Pitch]]</f>
        <v>0</v>
      </c>
      <c r="P322">
        <f>SQRT(Tabelle14[[#This Row],[X]]^2 + Tabelle14[[#This Row],[Y]]^2 +Tabelle14[[#This Row],[Z]]^2)</f>
        <v>0</v>
      </c>
      <c r="Q322">
        <v>147</v>
      </c>
      <c r="R322">
        <v>98.2</v>
      </c>
      <c r="S322">
        <v>-41.8</v>
      </c>
      <c r="T322">
        <v>-90</v>
      </c>
      <c r="U322">
        <v>0</v>
      </c>
      <c r="V322">
        <v>0</v>
      </c>
    </row>
    <row r="323" spans="1:22">
      <c r="A323">
        <v>6930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 t="e">
        <f>IF(AND(Tabelle14[[#This Row],[AreaPx]]&gt;0,NOT(Tabelle14[[#This Row],[AreaPx]]="inf")),Tabelle14[[#This Row],[AreaPx]], NA())</f>
        <v>#N/A</v>
      </c>
      <c r="J323">
        <v>0</v>
      </c>
      <c r="K323">
        <v>0</v>
      </c>
      <c r="L323">
        <v>0</v>
      </c>
      <c r="M323">
        <v>0</v>
      </c>
      <c r="N323">
        <v>0</v>
      </c>
      <c r="O323">
        <f>Tabelle14[[#This Row],[Roll]]-+Tabelle14[[#This Row],[Pitch]]</f>
        <v>0</v>
      </c>
      <c r="P323">
        <f>SQRT(Tabelle14[[#This Row],[X]]^2 + Tabelle14[[#This Row],[Y]]^2 +Tabelle14[[#This Row],[Z]]^2)</f>
        <v>0</v>
      </c>
      <c r="Q323">
        <v>147</v>
      </c>
      <c r="R323">
        <v>98.2</v>
      </c>
      <c r="S323">
        <v>-41.8</v>
      </c>
      <c r="T323">
        <v>-90</v>
      </c>
      <c r="U323">
        <v>0</v>
      </c>
      <c r="V323">
        <v>0</v>
      </c>
    </row>
    <row r="324" spans="1:22">
      <c r="A324">
        <v>6944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 t="e">
        <f>IF(AND(Tabelle14[[#This Row],[AreaPx]]&gt;0,NOT(Tabelle14[[#This Row],[AreaPx]]="inf")),Tabelle14[[#This Row],[AreaPx]], NA())</f>
        <v>#N/A</v>
      </c>
      <c r="J324">
        <v>0</v>
      </c>
      <c r="K324">
        <v>0</v>
      </c>
      <c r="L324">
        <v>0</v>
      </c>
      <c r="M324">
        <v>0</v>
      </c>
      <c r="N324">
        <v>0</v>
      </c>
      <c r="O324">
        <f>Tabelle14[[#This Row],[Roll]]-+Tabelle14[[#This Row],[Pitch]]</f>
        <v>0</v>
      </c>
      <c r="P324">
        <f>SQRT(Tabelle14[[#This Row],[X]]^2 + Tabelle14[[#This Row],[Y]]^2 +Tabelle14[[#This Row],[Z]]^2)</f>
        <v>0</v>
      </c>
      <c r="Q324">
        <v>147</v>
      </c>
      <c r="R324">
        <v>98.2</v>
      </c>
      <c r="S324">
        <v>-41.8</v>
      </c>
      <c r="T324">
        <v>-90</v>
      </c>
      <c r="U324">
        <v>0</v>
      </c>
      <c r="V324">
        <v>0</v>
      </c>
    </row>
    <row r="325" spans="1:22">
      <c r="A325">
        <v>6965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 t="e">
        <f>IF(AND(Tabelle14[[#This Row],[AreaPx]]&gt;0,NOT(Tabelle14[[#This Row],[AreaPx]]="inf")),Tabelle14[[#This Row],[AreaPx]], NA())</f>
        <v>#N/A</v>
      </c>
      <c r="J325">
        <v>0</v>
      </c>
      <c r="K325">
        <v>0</v>
      </c>
      <c r="L325">
        <v>0</v>
      </c>
      <c r="M325">
        <v>0</v>
      </c>
      <c r="N325">
        <v>0</v>
      </c>
      <c r="O325">
        <f>Tabelle14[[#This Row],[Roll]]-+Tabelle14[[#This Row],[Pitch]]</f>
        <v>0</v>
      </c>
      <c r="P325">
        <f>SQRT(Tabelle14[[#This Row],[X]]^2 + Tabelle14[[#This Row],[Y]]^2 +Tabelle14[[#This Row],[Z]]^2)</f>
        <v>0</v>
      </c>
      <c r="Q325">
        <v>147</v>
      </c>
      <c r="R325">
        <v>98.2</v>
      </c>
      <c r="S325">
        <v>-41.8</v>
      </c>
      <c r="T325">
        <v>-90</v>
      </c>
      <c r="U325">
        <v>0</v>
      </c>
      <c r="V325">
        <v>0</v>
      </c>
    </row>
    <row r="326" spans="1:22">
      <c r="A326">
        <v>6981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 t="e">
        <f>IF(AND(Tabelle14[[#This Row],[AreaPx]]&gt;0,NOT(Tabelle14[[#This Row],[AreaPx]]="inf")),Tabelle14[[#This Row],[AreaPx]], NA())</f>
        <v>#N/A</v>
      </c>
      <c r="J326">
        <v>0</v>
      </c>
      <c r="K326">
        <v>0</v>
      </c>
      <c r="L326">
        <v>0</v>
      </c>
      <c r="M326">
        <v>0</v>
      </c>
      <c r="N326">
        <v>0</v>
      </c>
      <c r="O326">
        <f>Tabelle14[[#This Row],[Roll]]-+Tabelle14[[#This Row],[Pitch]]</f>
        <v>0</v>
      </c>
      <c r="P326">
        <f>SQRT(Tabelle14[[#This Row],[X]]^2 + Tabelle14[[#This Row],[Y]]^2 +Tabelle14[[#This Row],[Z]]^2)</f>
        <v>0</v>
      </c>
      <c r="Q326">
        <v>147</v>
      </c>
      <c r="R326">
        <v>98.2</v>
      </c>
      <c r="S326">
        <v>-41.8</v>
      </c>
      <c r="T326">
        <v>-90</v>
      </c>
      <c r="U326">
        <v>0</v>
      </c>
      <c r="V326">
        <v>0</v>
      </c>
    </row>
    <row r="327" spans="1:22">
      <c r="A327">
        <v>7003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 t="e">
        <f>IF(AND(Tabelle14[[#This Row],[AreaPx]]&gt;0,NOT(Tabelle14[[#This Row],[AreaPx]]="inf")),Tabelle14[[#This Row],[AreaPx]], NA())</f>
        <v>#N/A</v>
      </c>
      <c r="J327">
        <v>0</v>
      </c>
      <c r="K327">
        <v>0</v>
      </c>
      <c r="L327">
        <v>0</v>
      </c>
      <c r="M327">
        <v>0</v>
      </c>
      <c r="N327">
        <v>0</v>
      </c>
      <c r="O327">
        <f>Tabelle14[[#This Row],[Roll]]-+Tabelle14[[#This Row],[Pitch]]</f>
        <v>0</v>
      </c>
      <c r="P327">
        <f>SQRT(Tabelle14[[#This Row],[X]]^2 + Tabelle14[[#This Row],[Y]]^2 +Tabelle14[[#This Row],[Z]]^2)</f>
        <v>0</v>
      </c>
      <c r="Q327">
        <v>147</v>
      </c>
      <c r="R327">
        <v>98.2</v>
      </c>
      <c r="S327">
        <v>-41.8</v>
      </c>
      <c r="T327">
        <v>-90</v>
      </c>
      <c r="U327">
        <v>0</v>
      </c>
      <c r="V327">
        <v>0</v>
      </c>
    </row>
    <row r="328" spans="1:22">
      <c r="A328">
        <v>7017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 t="e">
        <f>IF(AND(Tabelle14[[#This Row],[AreaPx]]&gt;0,NOT(Tabelle14[[#This Row],[AreaPx]]="inf")),Tabelle14[[#This Row],[AreaPx]], NA())</f>
        <v>#N/A</v>
      </c>
      <c r="J328">
        <v>0</v>
      </c>
      <c r="K328">
        <v>0</v>
      </c>
      <c r="L328">
        <v>0</v>
      </c>
      <c r="M328">
        <v>0</v>
      </c>
      <c r="N328">
        <v>0</v>
      </c>
      <c r="O328">
        <f>Tabelle14[[#This Row],[Roll]]-+Tabelle14[[#This Row],[Pitch]]</f>
        <v>0</v>
      </c>
      <c r="P328">
        <f>SQRT(Tabelle14[[#This Row],[X]]^2 + Tabelle14[[#This Row],[Y]]^2 +Tabelle14[[#This Row],[Z]]^2)</f>
        <v>0</v>
      </c>
      <c r="Q328">
        <v>147</v>
      </c>
      <c r="R328">
        <v>98.2</v>
      </c>
      <c r="S328">
        <v>-41.8</v>
      </c>
      <c r="T328">
        <v>-90</v>
      </c>
      <c r="U328">
        <v>0</v>
      </c>
      <c r="V328">
        <v>0</v>
      </c>
    </row>
    <row r="329" spans="1:22">
      <c r="A329">
        <v>7042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 t="e">
        <f>IF(AND(Tabelle14[[#This Row],[AreaPx]]&gt;0,NOT(Tabelle14[[#This Row],[AreaPx]]="inf")),Tabelle14[[#This Row],[AreaPx]], NA())</f>
        <v>#N/A</v>
      </c>
      <c r="J329">
        <v>0</v>
      </c>
      <c r="K329">
        <v>0</v>
      </c>
      <c r="L329">
        <v>0</v>
      </c>
      <c r="M329">
        <v>0</v>
      </c>
      <c r="N329">
        <v>0</v>
      </c>
      <c r="O329">
        <f>Tabelle14[[#This Row],[Roll]]-+Tabelle14[[#This Row],[Pitch]]</f>
        <v>0</v>
      </c>
      <c r="P329">
        <f>SQRT(Tabelle14[[#This Row],[X]]^2 + Tabelle14[[#This Row],[Y]]^2 +Tabelle14[[#This Row],[Z]]^2)</f>
        <v>0</v>
      </c>
      <c r="Q329">
        <v>147</v>
      </c>
      <c r="R329">
        <v>98.2</v>
      </c>
      <c r="S329">
        <v>-41.8</v>
      </c>
      <c r="T329">
        <v>-90</v>
      </c>
      <c r="U329">
        <v>0</v>
      </c>
      <c r="V329">
        <v>0</v>
      </c>
    </row>
    <row r="330" spans="1:22">
      <c r="A330">
        <v>7058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e">
        <f>IF(AND(Tabelle14[[#This Row],[AreaPx]]&gt;0,NOT(Tabelle14[[#This Row],[AreaPx]]="inf")),Tabelle14[[#This Row],[AreaPx]], NA())</f>
        <v>#N/A</v>
      </c>
      <c r="J330">
        <v>0</v>
      </c>
      <c r="K330">
        <v>0</v>
      </c>
      <c r="L330">
        <v>0</v>
      </c>
      <c r="M330">
        <v>0</v>
      </c>
      <c r="N330">
        <v>0</v>
      </c>
      <c r="O330">
        <f>Tabelle14[[#This Row],[Roll]]-+Tabelle14[[#This Row],[Pitch]]</f>
        <v>0</v>
      </c>
      <c r="P330">
        <f>SQRT(Tabelle14[[#This Row],[X]]^2 + Tabelle14[[#This Row],[Y]]^2 +Tabelle14[[#This Row],[Z]]^2)</f>
        <v>0</v>
      </c>
      <c r="Q330">
        <v>147</v>
      </c>
      <c r="R330">
        <v>98.2</v>
      </c>
      <c r="S330">
        <v>-41.8</v>
      </c>
      <c r="T330">
        <v>-90</v>
      </c>
      <c r="U330">
        <v>0</v>
      </c>
      <c r="V330">
        <v>0</v>
      </c>
    </row>
    <row r="331" spans="1:22">
      <c r="A331">
        <v>7066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 t="e">
        <f>IF(AND(Tabelle14[[#This Row],[AreaPx]]&gt;0,NOT(Tabelle14[[#This Row],[AreaPx]]="inf")),Tabelle14[[#This Row],[AreaPx]], NA())</f>
        <v>#N/A</v>
      </c>
      <c r="J331">
        <v>0</v>
      </c>
      <c r="K331">
        <v>0</v>
      </c>
      <c r="L331">
        <v>0</v>
      </c>
      <c r="M331">
        <v>0</v>
      </c>
      <c r="N331">
        <v>0</v>
      </c>
      <c r="O331">
        <f>Tabelle14[[#This Row],[Roll]]-+Tabelle14[[#This Row],[Pitch]]</f>
        <v>0</v>
      </c>
      <c r="P331">
        <f>SQRT(Tabelle14[[#This Row],[X]]^2 + Tabelle14[[#This Row],[Y]]^2 +Tabelle14[[#This Row],[Z]]^2)</f>
        <v>0</v>
      </c>
      <c r="Q331">
        <v>147</v>
      </c>
      <c r="R331">
        <v>98.2</v>
      </c>
      <c r="S331">
        <v>-41.8</v>
      </c>
      <c r="T331">
        <v>-90</v>
      </c>
      <c r="U331">
        <v>0</v>
      </c>
      <c r="V331">
        <v>0</v>
      </c>
    </row>
    <row r="332" spans="1:22">
      <c r="A332">
        <v>7073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 t="e">
        <f>IF(AND(Tabelle14[[#This Row],[AreaPx]]&gt;0,NOT(Tabelle14[[#This Row],[AreaPx]]="inf")),Tabelle14[[#This Row],[AreaPx]], NA())</f>
        <v>#N/A</v>
      </c>
      <c r="J332">
        <v>0</v>
      </c>
      <c r="K332">
        <v>0</v>
      </c>
      <c r="L332">
        <v>0</v>
      </c>
      <c r="M332">
        <v>0</v>
      </c>
      <c r="N332">
        <v>0</v>
      </c>
      <c r="O332">
        <f>Tabelle14[[#This Row],[Roll]]-+Tabelle14[[#This Row],[Pitch]]</f>
        <v>0</v>
      </c>
      <c r="P332">
        <f>SQRT(Tabelle14[[#This Row],[X]]^2 + Tabelle14[[#This Row],[Y]]^2 +Tabelle14[[#This Row],[Z]]^2)</f>
        <v>0</v>
      </c>
      <c r="Q332">
        <v>147</v>
      </c>
      <c r="R332">
        <v>98.2</v>
      </c>
      <c r="S332">
        <v>-41.8</v>
      </c>
      <c r="T332">
        <v>-90</v>
      </c>
      <c r="U332">
        <v>0</v>
      </c>
      <c r="V332">
        <v>0</v>
      </c>
    </row>
    <row r="333" spans="1:22">
      <c r="A333">
        <v>7097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 t="e">
        <f>IF(AND(Tabelle14[[#This Row],[AreaPx]]&gt;0,NOT(Tabelle14[[#This Row],[AreaPx]]="inf")),Tabelle14[[#This Row],[AreaPx]], NA())</f>
        <v>#N/A</v>
      </c>
      <c r="J333">
        <v>0</v>
      </c>
      <c r="K333">
        <v>0</v>
      </c>
      <c r="L333">
        <v>0</v>
      </c>
      <c r="M333">
        <v>0</v>
      </c>
      <c r="N333">
        <v>0</v>
      </c>
      <c r="O333">
        <f>Tabelle14[[#This Row],[Roll]]-+Tabelle14[[#This Row],[Pitch]]</f>
        <v>0</v>
      </c>
      <c r="P333">
        <f>SQRT(Tabelle14[[#This Row],[X]]^2 + Tabelle14[[#This Row],[Y]]^2 +Tabelle14[[#This Row],[Z]]^2)</f>
        <v>0</v>
      </c>
      <c r="Q333">
        <v>147</v>
      </c>
      <c r="R333">
        <v>98.2</v>
      </c>
      <c r="S333">
        <v>-41.8</v>
      </c>
      <c r="T333">
        <v>-90</v>
      </c>
      <c r="U333">
        <v>0</v>
      </c>
      <c r="V333">
        <v>0</v>
      </c>
    </row>
    <row r="334" spans="1:22">
      <c r="A334">
        <v>7112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 t="e">
        <f>IF(AND(Tabelle14[[#This Row],[AreaPx]]&gt;0,NOT(Tabelle14[[#This Row],[AreaPx]]="inf")),Tabelle14[[#This Row],[AreaPx]], NA())</f>
        <v>#N/A</v>
      </c>
      <c r="J334">
        <v>0</v>
      </c>
      <c r="K334">
        <v>0</v>
      </c>
      <c r="L334">
        <v>0</v>
      </c>
      <c r="M334">
        <v>0</v>
      </c>
      <c r="N334">
        <v>0</v>
      </c>
      <c r="O334">
        <f>Tabelle14[[#This Row],[Roll]]-+Tabelle14[[#This Row],[Pitch]]</f>
        <v>0</v>
      </c>
      <c r="P334">
        <f>SQRT(Tabelle14[[#This Row],[X]]^2 + Tabelle14[[#This Row],[Y]]^2 +Tabelle14[[#This Row],[Z]]^2)</f>
        <v>0</v>
      </c>
      <c r="Q334">
        <v>147</v>
      </c>
      <c r="R334">
        <v>98.2</v>
      </c>
      <c r="S334">
        <v>-41.8</v>
      </c>
      <c r="T334">
        <v>-90</v>
      </c>
      <c r="U334">
        <v>0</v>
      </c>
      <c r="V334">
        <v>0</v>
      </c>
    </row>
    <row r="335" spans="1:22">
      <c r="A335">
        <v>7139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 t="e">
        <f>IF(AND(Tabelle14[[#This Row],[AreaPx]]&gt;0,NOT(Tabelle14[[#This Row],[AreaPx]]="inf")),Tabelle14[[#This Row],[AreaPx]], NA())</f>
        <v>#N/A</v>
      </c>
      <c r="J335">
        <v>0</v>
      </c>
      <c r="K335">
        <v>0</v>
      </c>
      <c r="L335">
        <v>0</v>
      </c>
      <c r="M335">
        <v>0</v>
      </c>
      <c r="N335">
        <v>0</v>
      </c>
      <c r="O335">
        <f>Tabelle14[[#This Row],[Roll]]-+Tabelle14[[#This Row],[Pitch]]</f>
        <v>0</v>
      </c>
      <c r="P335">
        <f>SQRT(Tabelle14[[#This Row],[X]]^2 + Tabelle14[[#This Row],[Y]]^2 +Tabelle14[[#This Row],[Z]]^2)</f>
        <v>0</v>
      </c>
      <c r="Q335">
        <v>147</v>
      </c>
      <c r="R335">
        <v>98.2</v>
      </c>
      <c r="S335">
        <v>-41.8</v>
      </c>
      <c r="T335">
        <v>-90</v>
      </c>
      <c r="U335">
        <v>0</v>
      </c>
      <c r="V335">
        <v>0</v>
      </c>
    </row>
    <row r="336" spans="1:22">
      <c r="A336">
        <v>7169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 t="e">
        <f>IF(AND(Tabelle14[[#This Row],[AreaPx]]&gt;0,NOT(Tabelle14[[#This Row],[AreaPx]]="inf")),Tabelle14[[#This Row],[AreaPx]], NA())</f>
        <v>#N/A</v>
      </c>
      <c r="J336">
        <v>0</v>
      </c>
      <c r="K336">
        <v>0</v>
      </c>
      <c r="L336">
        <v>0</v>
      </c>
      <c r="M336">
        <v>0</v>
      </c>
      <c r="N336">
        <v>0</v>
      </c>
      <c r="O336">
        <f>Tabelle14[[#This Row],[Roll]]-+Tabelle14[[#This Row],[Pitch]]</f>
        <v>0</v>
      </c>
      <c r="P336">
        <f>SQRT(Tabelle14[[#This Row],[X]]^2 + Tabelle14[[#This Row],[Y]]^2 +Tabelle14[[#This Row],[Z]]^2)</f>
        <v>0</v>
      </c>
      <c r="Q336">
        <v>147</v>
      </c>
      <c r="R336">
        <v>98.2</v>
      </c>
      <c r="S336">
        <v>-41.8</v>
      </c>
      <c r="T336">
        <v>-90</v>
      </c>
      <c r="U336">
        <v>0</v>
      </c>
      <c r="V336">
        <v>0</v>
      </c>
    </row>
    <row r="337" spans="1:22">
      <c r="A337">
        <v>7187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 t="e">
        <f>IF(AND(Tabelle14[[#This Row],[AreaPx]]&gt;0,NOT(Tabelle14[[#This Row],[AreaPx]]="inf")),Tabelle14[[#This Row],[AreaPx]], NA())</f>
        <v>#N/A</v>
      </c>
      <c r="J337">
        <v>0</v>
      </c>
      <c r="K337">
        <v>0</v>
      </c>
      <c r="L337">
        <v>0</v>
      </c>
      <c r="M337">
        <v>0</v>
      </c>
      <c r="N337">
        <v>0</v>
      </c>
      <c r="O337">
        <f>Tabelle14[[#This Row],[Roll]]-+Tabelle14[[#This Row],[Pitch]]</f>
        <v>0</v>
      </c>
      <c r="P337">
        <f>SQRT(Tabelle14[[#This Row],[X]]^2 + Tabelle14[[#This Row],[Y]]^2 +Tabelle14[[#This Row],[Z]]^2)</f>
        <v>0</v>
      </c>
      <c r="Q337">
        <v>147</v>
      </c>
      <c r="R337">
        <v>98.2</v>
      </c>
      <c r="S337">
        <v>-41.8</v>
      </c>
      <c r="T337">
        <v>-90</v>
      </c>
      <c r="U337">
        <v>0</v>
      </c>
      <c r="V337">
        <v>0</v>
      </c>
    </row>
    <row r="338" spans="1:22">
      <c r="A338">
        <v>7213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 t="e">
        <f>IF(AND(Tabelle14[[#This Row],[AreaPx]]&gt;0,NOT(Tabelle14[[#This Row],[AreaPx]]="inf")),Tabelle14[[#This Row],[AreaPx]], NA())</f>
        <v>#N/A</v>
      </c>
      <c r="J338">
        <v>0</v>
      </c>
      <c r="K338">
        <v>0</v>
      </c>
      <c r="L338">
        <v>0</v>
      </c>
      <c r="M338">
        <v>0</v>
      </c>
      <c r="N338">
        <v>0</v>
      </c>
      <c r="O338">
        <f>Tabelle14[[#This Row],[Roll]]-+Tabelle14[[#This Row],[Pitch]]</f>
        <v>0</v>
      </c>
      <c r="P338">
        <f>SQRT(Tabelle14[[#This Row],[X]]^2 + Tabelle14[[#This Row],[Y]]^2 +Tabelle14[[#This Row],[Z]]^2)</f>
        <v>0</v>
      </c>
      <c r="Q338">
        <v>147</v>
      </c>
      <c r="R338">
        <v>98.2</v>
      </c>
      <c r="S338">
        <v>-41.8</v>
      </c>
      <c r="T338">
        <v>-90</v>
      </c>
      <c r="U338">
        <v>0</v>
      </c>
      <c r="V338">
        <v>0</v>
      </c>
    </row>
    <row r="339" spans="1:22">
      <c r="A339">
        <v>7241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 t="e">
        <f>IF(AND(Tabelle14[[#This Row],[AreaPx]]&gt;0,NOT(Tabelle14[[#This Row],[AreaPx]]="inf")),Tabelle14[[#This Row],[AreaPx]], NA())</f>
        <v>#N/A</v>
      </c>
      <c r="J339">
        <v>0</v>
      </c>
      <c r="K339">
        <v>0</v>
      </c>
      <c r="L339">
        <v>0</v>
      </c>
      <c r="M339">
        <v>0</v>
      </c>
      <c r="N339">
        <v>0</v>
      </c>
      <c r="O339">
        <f>Tabelle14[[#This Row],[Roll]]-+Tabelle14[[#This Row],[Pitch]]</f>
        <v>0</v>
      </c>
      <c r="P339">
        <f>SQRT(Tabelle14[[#This Row],[X]]^2 + Tabelle14[[#This Row],[Y]]^2 +Tabelle14[[#This Row],[Z]]^2)</f>
        <v>0</v>
      </c>
      <c r="Q339">
        <v>147</v>
      </c>
      <c r="R339">
        <v>98.2</v>
      </c>
      <c r="S339">
        <v>-41.8</v>
      </c>
      <c r="T339">
        <v>-90</v>
      </c>
      <c r="U339">
        <v>0</v>
      </c>
      <c r="V339">
        <v>0</v>
      </c>
    </row>
    <row r="340" spans="1:22">
      <c r="A340">
        <v>7260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 t="e">
        <f>IF(AND(Tabelle14[[#This Row],[AreaPx]]&gt;0,NOT(Tabelle14[[#This Row],[AreaPx]]="inf")),Tabelle14[[#This Row],[AreaPx]], NA())</f>
        <v>#N/A</v>
      </c>
      <c r="J340">
        <v>0</v>
      </c>
      <c r="K340">
        <v>0</v>
      </c>
      <c r="L340">
        <v>0</v>
      </c>
      <c r="M340">
        <v>0</v>
      </c>
      <c r="N340">
        <v>0</v>
      </c>
      <c r="O340">
        <f>Tabelle14[[#This Row],[Roll]]-+Tabelle14[[#This Row],[Pitch]]</f>
        <v>0</v>
      </c>
      <c r="P340">
        <f>SQRT(Tabelle14[[#This Row],[X]]^2 + Tabelle14[[#This Row],[Y]]^2 +Tabelle14[[#This Row],[Z]]^2)</f>
        <v>0</v>
      </c>
      <c r="Q340">
        <v>147</v>
      </c>
      <c r="R340">
        <v>98.2</v>
      </c>
      <c r="S340">
        <v>-41.8</v>
      </c>
      <c r="T340">
        <v>-90</v>
      </c>
      <c r="U340">
        <v>0</v>
      </c>
      <c r="V340">
        <v>0</v>
      </c>
    </row>
    <row r="341" spans="1:22">
      <c r="A341">
        <v>7266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 t="e">
        <f>IF(AND(Tabelle14[[#This Row],[AreaPx]]&gt;0,NOT(Tabelle14[[#This Row],[AreaPx]]="inf")),Tabelle14[[#This Row],[AreaPx]], NA())</f>
        <v>#N/A</v>
      </c>
      <c r="J341">
        <v>0</v>
      </c>
      <c r="K341">
        <v>0</v>
      </c>
      <c r="L341">
        <v>0</v>
      </c>
      <c r="M341">
        <v>0</v>
      </c>
      <c r="N341">
        <v>0</v>
      </c>
      <c r="O341">
        <f>Tabelle14[[#This Row],[Roll]]-+Tabelle14[[#This Row],[Pitch]]</f>
        <v>0</v>
      </c>
      <c r="P341">
        <f>SQRT(Tabelle14[[#This Row],[X]]^2 + Tabelle14[[#This Row],[Y]]^2 +Tabelle14[[#This Row],[Z]]^2)</f>
        <v>0</v>
      </c>
      <c r="Q341">
        <v>147</v>
      </c>
      <c r="R341">
        <v>98.2</v>
      </c>
      <c r="S341">
        <v>-41.8</v>
      </c>
      <c r="T341">
        <v>-90</v>
      </c>
      <c r="U341">
        <v>0</v>
      </c>
      <c r="V341">
        <v>0</v>
      </c>
    </row>
    <row r="342" spans="1:22">
      <c r="A342">
        <v>7276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 t="e">
        <f>IF(AND(Tabelle14[[#This Row],[AreaPx]]&gt;0,NOT(Tabelle14[[#This Row],[AreaPx]]="inf")),Tabelle14[[#This Row],[AreaPx]], NA())</f>
        <v>#N/A</v>
      </c>
      <c r="J342">
        <v>0</v>
      </c>
      <c r="K342">
        <v>0</v>
      </c>
      <c r="L342">
        <v>0</v>
      </c>
      <c r="M342">
        <v>0</v>
      </c>
      <c r="N342">
        <v>0</v>
      </c>
      <c r="O342">
        <f>Tabelle14[[#This Row],[Roll]]-+Tabelle14[[#This Row],[Pitch]]</f>
        <v>0</v>
      </c>
      <c r="P342">
        <f>SQRT(Tabelle14[[#This Row],[X]]^2 + Tabelle14[[#This Row],[Y]]^2 +Tabelle14[[#This Row],[Z]]^2)</f>
        <v>0</v>
      </c>
      <c r="Q342">
        <v>147</v>
      </c>
      <c r="R342">
        <v>98.2</v>
      </c>
      <c r="S342">
        <v>-41.8</v>
      </c>
      <c r="T342">
        <v>-90</v>
      </c>
      <c r="U342">
        <v>0</v>
      </c>
      <c r="V342">
        <v>0</v>
      </c>
    </row>
    <row r="343" spans="1:22">
      <c r="A343">
        <v>7301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 t="e">
        <f>IF(AND(Tabelle14[[#This Row],[AreaPx]]&gt;0,NOT(Tabelle14[[#This Row],[AreaPx]]="inf")),Tabelle14[[#This Row],[AreaPx]], NA())</f>
        <v>#N/A</v>
      </c>
      <c r="J343">
        <v>0</v>
      </c>
      <c r="K343">
        <v>0</v>
      </c>
      <c r="L343">
        <v>0</v>
      </c>
      <c r="M343">
        <v>0</v>
      </c>
      <c r="N343">
        <v>0</v>
      </c>
      <c r="O343">
        <f>Tabelle14[[#This Row],[Roll]]-+Tabelle14[[#This Row],[Pitch]]</f>
        <v>0</v>
      </c>
      <c r="P343">
        <f>SQRT(Tabelle14[[#This Row],[X]]^2 + Tabelle14[[#This Row],[Y]]^2 +Tabelle14[[#This Row],[Z]]^2)</f>
        <v>0</v>
      </c>
      <c r="Q343">
        <v>147</v>
      </c>
      <c r="R343">
        <v>98.2</v>
      </c>
      <c r="S343">
        <v>-41.8</v>
      </c>
      <c r="T343">
        <v>-90</v>
      </c>
      <c r="U343">
        <v>0</v>
      </c>
      <c r="V343">
        <v>0</v>
      </c>
    </row>
    <row r="344" spans="1:22">
      <c r="A344">
        <v>7313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 t="e">
        <f>IF(AND(Tabelle14[[#This Row],[AreaPx]]&gt;0,NOT(Tabelle14[[#This Row],[AreaPx]]="inf")),Tabelle14[[#This Row],[AreaPx]], NA())</f>
        <v>#N/A</v>
      </c>
      <c r="J344">
        <v>0</v>
      </c>
      <c r="K344">
        <v>0</v>
      </c>
      <c r="L344">
        <v>0</v>
      </c>
      <c r="M344">
        <v>0</v>
      </c>
      <c r="N344">
        <v>0</v>
      </c>
      <c r="O344">
        <f>Tabelle14[[#This Row],[Roll]]-+Tabelle14[[#This Row],[Pitch]]</f>
        <v>0</v>
      </c>
      <c r="P344">
        <f>SQRT(Tabelle14[[#This Row],[X]]^2 + Tabelle14[[#This Row],[Y]]^2 +Tabelle14[[#This Row],[Z]]^2)</f>
        <v>0</v>
      </c>
      <c r="Q344">
        <v>147</v>
      </c>
      <c r="R344">
        <v>98.2</v>
      </c>
      <c r="S344">
        <v>-41.8</v>
      </c>
      <c r="T344">
        <v>-90</v>
      </c>
      <c r="U344">
        <v>0</v>
      </c>
      <c r="V344">
        <v>0</v>
      </c>
    </row>
    <row r="345" spans="1:22">
      <c r="A345">
        <v>7338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 t="e">
        <f>IF(AND(Tabelle14[[#This Row],[AreaPx]]&gt;0,NOT(Tabelle14[[#This Row],[AreaPx]]="inf")),Tabelle14[[#This Row],[AreaPx]], NA())</f>
        <v>#N/A</v>
      </c>
      <c r="J345">
        <v>0</v>
      </c>
      <c r="K345">
        <v>0</v>
      </c>
      <c r="L345">
        <v>0</v>
      </c>
      <c r="M345">
        <v>0</v>
      </c>
      <c r="N345">
        <v>0</v>
      </c>
      <c r="O345">
        <f>Tabelle14[[#This Row],[Roll]]-+Tabelle14[[#This Row],[Pitch]]</f>
        <v>0</v>
      </c>
      <c r="P345">
        <f>SQRT(Tabelle14[[#This Row],[X]]^2 + Tabelle14[[#This Row],[Y]]^2 +Tabelle14[[#This Row],[Z]]^2)</f>
        <v>0</v>
      </c>
      <c r="Q345">
        <v>147</v>
      </c>
      <c r="R345">
        <v>98.2</v>
      </c>
      <c r="S345">
        <v>-41.8</v>
      </c>
      <c r="T345">
        <v>-90</v>
      </c>
      <c r="U345">
        <v>0</v>
      </c>
      <c r="V345">
        <v>0</v>
      </c>
    </row>
    <row r="346" spans="1:22">
      <c r="A346">
        <v>7349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 t="e">
        <f>IF(AND(Tabelle14[[#This Row],[AreaPx]]&gt;0,NOT(Tabelle14[[#This Row],[AreaPx]]="inf")),Tabelle14[[#This Row],[AreaPx]], NA())</f>
        <v>#N/A</v>
      </c>
      <c r="J346">
        <v>0</v>
      </c>
      <c r="K346">
        <v>0</v>
      </c>
      <c r="L346">
        <v>0</v>
      </c>
      <c r="M346">
        <v>0</v>
      </c>
      <c r="N346">
        <v>0</v>
      </c>
      <c r="O346">
        <f>Tabelle14[[#This Row],[Roll]]-+Tabelle14[[#This Row],[Pitch]]</f>
        <v>0</v>
      </c>
      <c r="P346">
        <f>SQRT(Tabelle14[[#This Row],[X]]^2 + Tabelle14[[#This Row],[Y]]^2 +Tabelle14[[#This Row],[Z]]^2)</f>
        <v>0</v>
      </c>
      <c r="Q346">
        <v>147</v>
      </c>
      <c r="R346">
        <v>98.2</v>
      </c>
      <c r="S346">
        <v>-41.8</v>
      </c>
      <c r="T346">
        <v>-90</v>
      </c>
      <c r="U346">
        <v>0</v>
      </c>
      <c r="V346">
        <v>0</v>
      </c>
    </row>
    <row r="347" spans="1:22">
      <c r="A347">
        <v>7372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 t="e">
        <f>IF(AND(Tabelle14[[#This Row],[AreaPx]]&gt;0,NOT(Tabelle14[[#This Row],[AreaPx]]="inf")),Tabelle14[[#This Row],[AreaPx]], NA())</f>
        <v>#N/A</v>
      </c>
      <c r="J347">
        <v>0</v>
      </c>
      <c r="K347">
        <v>0</v>
      </c>
      <c r="L347">
        <v>0</v>
      </c>
      <c r="M347">
        <v>0</v>
      </c>
      <c r="N347">
        <v>0</v>
      </c>
      <c r="O347">
        <f>Tabelle14[[#This Row],[Roll]]-+Tabelle14[[#This Row],[Pitch]]</f>
        <v>0</v>
      </c>
      <c r="P347">
        <f>SQRT(Tabelle14[[#This Row],[X]]^2 + Tabelle14[[#This Row],[Y]]^2 +Tabelle14[[#This Row],[Z]]^2)</f>
        <v>0</v>
      </c>
      <c r="Q347">
        <v>147</v>
      </c>
      <c r="R347">
        <v>98.2</v>
      </c>
      <c r="S347">
        <v>-41.8</v>
      </c>
      <c r="T347">
        <v>-90</v>
      </c>
      <c r="U347">
        <v>0</v>
      </c>
      <c r="V347">
        <v>0</v>
      </c>
    </row>
    <row r="348" spans="1:22">
      <c r="A348">
        <v>7389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e">
        <f>IF(AND(Tabelle14[[#This Row],[AreaPx]]&gt;0,NOT(Tabelle14[[#This Row],[AreaPx]]="inf")),Tabelle14[[#This Row],[AreaPx]], NA())</f>
        <v>#N/A</v>
      </c>
      <c r="J348">
        <v>0</v>
      </c>
      <c r="K348">
        <v>0</v>
      </c>
      <c r="L348">
        <v>0</v>
      </c>
      <c r="M348">
        <v>0</v>
      </c>
      <c r="N348">
        <v>0</v>
      </c>
      <c r="O348">
        <f>Tabelle14[[#This Row],[Roll]]-+Tabelle14[[#This Row],[Pitch]]</f>
        <v>0</v>
      </c>
      <c r="P348">
        <f>SQRT(Tabelle14[[#This Row],[X]]^2 + Tabelle14[[#This Row],[Y]]^2 +Tabelle14[[#This Row],[Z]]^2)</f>
        <v>0</v>
      </c>
      <c r="Q348">
        <v>147</v>
      </c>
      <c r="R348">
        <v>98.2</v>
      </c>
      <c r="S348">
        <v>-41.8</v>
      </c>
      <c r="T348">
        <v>-90</v>
      </c>
      <c r="U348">
        <v>0</v>
      </c>
      <c r="V348">
        <v>0</v>
      </c>
    </row>
    <row r="349" spans="1:22">
      <c r="A349">
        <v>7409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 t="e">
        <f>IF(AND(Tabelle14[[#This Row],[AreaPx]]&gt;0,NOT(Tabelle14[[#This Row],[AreaPx]]="inf")),Tabelle14[[#This Row],[AreaPx]], NA())</f>
        <v>#N/A</v>
      </c>
      <c r="J349">
        <v>0</v>
      </c>
      <c r="K349">
        <v>0</v>
      </c>
      <c r="L349">
        <v>0</v>
      </c>
      <c r="M349">
        <v>0</v>
      </c>
      <c r="N349">
        <v>0</v>
      </c>
      <c r="O349">
        <f>Tabelle14[[#This Row],[Roll]]-+Tabelle14[[#This Row],[Pitch]]</f>
        <v>0</v>
      </c>
      <c r="P349">
        <f>SQRT(Tabelle14[[#This Row],[X]]^2 + Tabelle14[[#This Row],[Y]]^2 +Tabelle14[[#This Row],[Z]]^2)</f>
        <v>0</v>
      </c>
      <c r="Q349">
        <v>147</v>
      </c>
      <c r="R349">
        <v>98.2</v>
      </c>
      <c r="S349">
        <v>-41.8</v>
      </c>
      <c r="T349">
        <v>-90</v>
      </c>
      <c r="U349">
        <v>0</v>
      </c>
      <c r="V349">
        <v>0</v>
      </c>
    </row>
    <row r="350" spans="1:22">
      <c r="A350">
        <v>7427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 t="e">
        <f>IF(AND(Tabelle14[[#This Row],[AreaPx]]&gt;0,NOT(Tabelle14[[#This Row],[AreaPx]]="inf")),Tabelle14[[#This Row],[AreaPx]], NA())</f>
        <v>#N/A</v>
      </c>
      <c r="J350">
        <v>0</v>
      </c>
      <c r="K350">
        <v>0</v>
      </c>
      <c r="L350">
        <v>0</v>
      </c>
      <c r="M350">
        <v>0</v>
      </c>
      <c r="N350">
        <v>0</v>
      </c>
      <c r="O350">
        <f>Tabelle14[[#This Row],[Roll]]-+Tabelle14[[#This Row],[Pitch]]</f>
        <v>0</v>
      </c>
      <c r="P350">
        <f>SQRT(Tabelle14[[#This Row],[X]]^2 + Tabelle14[[#This Row],[Y]]^2 +Tabelle14[[#This Row],[Z]]^2)</f>
        <v>0</v>
      </c>
      <c r="Q350">
        <v>147</v>
      </c>
      <c r="R350">
        <v>98.2</v>
      </c>
      <c r="S350">
        <v>-41.8</v>
      </c>
      <c r="T350">
        <v>-90</v>
      </c>
      <c r="U350">
        <v>0</v>
      </c>
      <c r="V350">
        <v>0</v>
      </c>
    </row>
    <row r="351" spans="1:22">
      <c r="A351">
        <v>7438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 t="e">
        <f>IF(AND(Tabelle14[[#This Row],[AreaPx]]&gt;0,NOT(Tabelle14[[#This Row],[AreaPx]]="inf")),Tabelle14[[#This Row],[AreaPx]], NA())</f>
        <v>#N/A</v>
      </c>
      <c r="J351">
        <v>0</v>
      </c>
      <c r="K351">
        <v>0</v>
      </c>
      <c r="L351">
        <v>0</v>
      </c>
      <c r="M351">
        <v>0</v>
      </c>
      <c r="N351">
        <v>0</v>
      </c>
      <c r="O351">
        <f>Tabelle14[[#This Row],[Roll]]-+Tabelle14[[#This Row],[Pitch]]</f>
        <v>0</v>
      </c>
      <c r="P351">
        <f>SQRT(Tabelle14[[#This Row],[X]]^2 + Tabelle14[[#This Row],[Y]]^2 +Tabelle14[[#This Row],[Z]]^2)</f>
        <v>0</v>
      </c>
      <c r="Q351">
        <v>147</v>
      </c>
      <c r="R351">
        <v>98.2</v>
      </c>
      <c r="S351">
        <v>-41.8</v>
      </c>
      <c r="T351">
        <v>-90</v>
      </c>
      <c r="U351">
        <v>0</v>
      </c>
      <c r="V351">
        <v>0</v>
      </c>
    </row>
    <row r="352" spans="1:22">
      <c r="A352">
        <v>7446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 t="e">
        <f>IF(AND(Tabelle14[[#This Row],[AreaPx]]&gt;0,NOT(Tabelle14[[#This Row],[AreaPx]]="inf")),Tabelle14[[#This Row],[AreaPx]], NA())</f>
        <v>#N/A</v>
      </c>
      <c r="J352">
        <v>0</v>
      </c>
      <c r="K352">
        <v>0</v>
      </c>
      <c r="L352">
        <v>0</v>
      </c>
      <c r="M352">
        <v>0</v>
      </c>
      <c r="N352">
        <v>0</v>
      </c>
      <c r="O352">
        <f>Tabelle14[[#This Row],[Roll]]-+Tabelle14[[#This Row],[Pitch]]</f>
        <v>0</v>
      </c>
      <c r="P352">
        <f>SQRT(Tabelle14[[#This Row],[X]]^2 + Tabelle14[[#This Row],[Y]]^2 +Tabelle14[[#This Row],[Z]]^2)</f>
        <v>0</v>
      </c>
      <c r="Q352">
        <v>147</v>
      </c>
      <c r="R352">
        <v>98.2</v>
      </c>
      <c r="S352">
        <v>-41.8</v>
      </c>
      <c r="T352">
        <v>-90</v>
      </c>
      <c r="U352">
        <v>0</v>
      </c>
      <c r="V352">
        <v>0</v>
      </c>
    </row>
    <row r="353" spans="1:22">
      <c r="A353">
        <v>7472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 t="e">
        <f>IF(AND(Tabelle14[[#This Row],[AreaPx]]&gt;0,NOT(Tabelle14[[#This Row],[AreaPx]]="inf")),Tabelle14[[#This Row],[AreaPx]], NA())</f>
        <v>#N/A</v>
      </c>
      <c r="J353">
        <v>0</v>
      </c>
      <c r="K353">
        <v>0</v>
      </c>
      <c r="L353">
        <v>0</v>
      </c>
      <c r="M353">
        <v>0</v>
      </c>
      <c r="N353">
        <v>0</v>
      </c>
      <c r="O353">
        <f>Tabelle14[[#This Row],[Roll]]-+Tabelle14[[#This Row],[Pitch]]</f>
        <v>0</v>
      </c>
      <c r="P353">
        <f>SQRT(Tabelle14[[#This Row],[X]]^2 + Tabelle14[[#This Row],[Y]]^2 +Tabelle14[[#This Row],[Z]]^2)</f>
        <v>0</v>
      </c>
      <c r="Q353">
        <v>147</v>
      </c>
      <c r="R353">
        <v>98.2</v>
      </c>
      <c r="S353">
        <v>-41.8</v>
      </c>
      <c r="T353">
        <v>-90</v>
      </c>
      <c r="U353">
        <v>0</v>
      </c>
      <c r="V353">
        <v>0</v>
      </c>
    </row>
    <row r="354" spans="1:22">
      <c r="A354">
        <v>7483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 t="e">
        <f>IF(AND(Tabelle14[[#This Row],[AreaPx]]&gt;0,NOT(Tabelle14[[#This Row],[AreaPx]]="inf")),Tabelle14[[#This Row],[AreaPx]], NA())</f>
        <v>#N/A</v>
      </c>
      <c r="J354">
        <v>0</v>
      </c>
      <c r="K354">
        <v>0</v>
      </c>
      <c r="L354">
        <v>0</v>
      </c>
      <c r="M354">
        <v>0</v>
      </c>
      <c r="N354">
        <v>0</v>
      </c>
      <c r="O354">
        <f>Tabelle14[[#This Row],[Roll]]-+Tabelle14[[#This Row],[Pitch]]</f>
        <v>0</v>
      </c>
      <c r="P354">
        <f>SQRT(Tabelle14[[#This Row],[X]]^2 + Tabelle14[[#This Row],[Y]]^2 +Tabelle14[[#This Row],[Z]]^2)</f>
        <v>0</v>
      </c>
      <c r="Q354">
        <v>147</v>
      </c>
      <c r="R354">
        <v>98.2</v>
      </c>
      <c r="S354">
        <v>-41.8</v>
      </c>
      <c r="T354">
        <v>-90</v>
      </c>
      <c r="U354">
        <v>0</v>
      </c>
      <c r="V354">
        <v>0</v>
      </c>
    </row>
    <row r="355" spans="1:22">
      <c r="A355">
        <v>7515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 t="e">
        <f>IF(AND(Tabelle14[[#This Row],[AreaPx]]&gt;0,NOT(Tabelle14[[#This Row],[AreaPx]]="inf")),Tabelle14[[#This Row],[AreaPx]], NA())</f>
        <v>#N/A</v>
      </c>
      <c r="J355">
        <v>0</v>
      </c>
      <c r="K355">
        <v>0</v>
      </c>
      <c r="L355">
        <v>0</v>
      </c>
      <c r="M355">
        <v>0</v>
      </c>
      <c r="N355">
        <v>0</v>
      </c>
      <c r="O355">
        <f>Tabelle14[[#This Row],[Roll]]-+Tabelle14[[#This Row],[Pitch]]</f>
        <v>0</v>
      </c>
      <c r="P355">
        <f>SQRT(Tabelle14[[#This Row],[X]]^2 + Tabelle14[[#This Row],[Y]]^2 +Tabelle14[[#This Row],[Z]]^2)</f>
        <v>0</v>
      </c>
      <c r="Q355">
        <v>147</v>
      </c>
      <c r="R355">
        <v>98.2</v>
      </c>
      <c r="S355">
        <v>-41.8</v>
      </c>
      <c r="T355">
        <v>-90</v>
      </c>
      <c r="U355">
        <v>0</v>
      </c>
      <c r="V355">
        <v>0</v>
      </c>
    </row>
    <row r="356" spans="1:22">
      <c r="A356">
        <v>7545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 t="e">
        <f>IF(AND(Tabelle14[[#This Row],[AreaPx]]&gt;0,NOT(Tabelle14[[#This Row],[AreaPx]]="inf")),Tabelle14[[#This Row],[AreaPx]], NA())</f>
        <v>#N/A</v>
      </c>
      <c r="J356">
        <v>0</v>
      </c>
      <c r="K356">
        <v>0</v>
      </c>
      <c r="L356">
        <v>0</v>
      </c>
      <c r="M356">
        <v>0</v>
      </c>
      <c r="N356">
        <v>0</v>
      </c>
      <c r="O356">
        <f>Tabelle14[[#This Row],[Roll]]-+Tabelle14[[#This Row],[Pitch]]</f>
        <v>0</v>
      </c>
      <c r="P356">
        <f>SQRT(Tabelle14[[#This Row],[X]]^2 + Tabelle14[[#This Row],[Y]]^2 +Tabelle14[[#This Row],[Z]]^2)</f>
        <v>0</v>
      </c>
      <c r="Q356">
        <v>147</v>
      </c>
      <c r="R356">
        <v>98.2</v>
      </c>
      <c r="S356">
        <v>-41.8</v>
      </c>
      <c r="T356">
        <v>-90</v>
      </c>
      <c r="U356">
        <v>0</v>
      </c>
      <c r="V356">
        <v>0</v>
      </c>
    </row>
    <row r="357" spans="1:22">
      <c r="A357">
        <v>7575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 t="e">
        <f>IF(AND(Tabelle14[[#This Row],[AreaPx]]&gt;0,NOT(Tabelle14[[#This Row],[AreaPx]]="inf")),Tabelle14[[#This Row],[AreaPx]], NA())</f>
        <v>#N/A</v>
      </c>
      <c r="J357">
        <v>0</v>
      </c>
      <c r="K357">
        <v>0</v>
      </c>
      <c r="L357">
        <v>0</v>
      </c>
      <c r="M357">
        <v>0</v>
      </c>
      <c r="N357">
        <v>0</v>
      </c>
      <c r="O357">
        <f>Tabelle14[[#This Row],[Roll]]-+Tabelle14[[#This Row],[Pitch]]</f>
        <v>0</v>
      </c>
      <c r="P357">
        <f>SQRT(Tabelle14[[#This Row],[X]]^2 + Tabelle14[[#This Row],[Y]]^2 +Tabelle14[[#This Row],[Z]]^2)</f>
        <v>0</v>
      </c>
      <c r="Q357">
        <v>147</v>
      </c>
      <c r="R357">
        <v>98.2</v>
      </c>
      <c r="S357">
        <v>-41.8</v>
      </c>
      <c r="T357">
        <v>-90</v>
      </c>
      <c r="U357">
        <v>0</v>
      </c>
      <c r="V357">
        <v>0</v>
      </c>
    </row>
    <row r="358" spans="1:22">
      <c r="A358">
        <v>7597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 t="e">
        <f>IF(AND(Tabelle14[[#This Row],[AreaPx]]&gt;0,NOT(Tabelle14[[#This Row],[AreaPx]]="inf")),Tabelle14[[#This Row],[AreaPx]], NA())</f>
        <v>#N/A</v>
      </c>
      <c r="J358">
        <v>0</v>
      </c>
      <c r="K358">
        <v>0</v>
      </c>
      <c r="L358">
        <v>0</v>
      </c>
      <c r="M358">
        <v>0</v>
      </c>
      <c r="N358">
        <v>0</v>
      </c>
      <c r="O358">
        <f>Tabelle14[[#This Row],[Roll]]-+Tabelle14[[#This Row],[Pitch]]</f>
        <v>0</v>
      </c>
      <c r="P358">
        <f>SQRT(Tabelle14[[#This Row],[X]]^2 + Tabelle14[[#This Row],[Y]]^2 +Tabelle14[[#This Row],[Z]]^2)</f>
        <v>0</v>
      </c>
      <c r="Q358">
        <v>147</v>
      </c>
      <c r="R358">
        <v>98.2</v>
      </c>
      <c r="S358">
        <v>-41.8</v>
      </c>
      <c r="T358">
        <v>-90</v>
      </c>
      <c r="U358">
        <v>0</v>
      </c>
      <c r="V358">
        <v>0</v>
      </c>
    </row>
    <row r="359" spans="1:22">
      <c r="A359">
        <v>7610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 t="e">
        <f>IF(AND(Tabelle14[[#This Row],[AreaPx]]&gt;0,NOT(Tabelle14[[#This Row],[AreaPx]]="inf")),Tabelle14[[#This Row],[AreaPx]], NA())</f>
        <v>#N/A</v>
      </c>
      <c r="J359">
        <v>0</v>
      </c>
      <c r="K359">
        <v>0</v>
      </c>
      <c r="L359">
        <v>0</v>
      </c>
      <c r="M359">
        <v>0</v>
      </c>
      <c r="N359">
        <v>0</v>
      </c>
      <c r="O359">
        <f>Tabelle14[[#This Row],[Roll]]-+Tabelle14[[#This Row],[Pitch]]</f>
        <v>0</v>
      </c>
      <c r="P359">
        <f>SQRT(Tabelle14[[#This Row],[X]]^2 + Tabelle14[[#This Row],[Y]]^2 +Tabelle14[[#This Row],[Z]]^2)</f>
        <v>0</v>
      </c>
      <c r="Q359">
        <v>147</v>
      </c>
      <c r="R359">
        <v>98.2</v>
      </c>
      <c r="S359">
        <v>-41.8</v>
      </c>
      <c r="T359">
        <v>-90</v>
      </c>
      <c r="U359">
        <v>0</v>
      </c>
      <c r="V359">
        <v>0</v>
      </c>
    </row>
    <row r="360" spans="1:22">
      <c r="A360">
        <v>7634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 t="e">
        <f>IF(AND(Tabelle14[[#This Row],[AreaPx]]&gt;0,NOT(Tabelle14[[#This Row],[AreaPx]]="inf")),Tabelle14[[#This Row],[AreaPx]], NA())</f>
        <v>#N/A</v>
      </c>
      <c r="J360">
        <v>0</v>
      </c>
      <c r="K360">
        <v>0</v>
      </c>
      <c r="L360">
        <v>0</v>
      </c>
      <c r="M360">
        <v>0</v>
      </c>
      <c r="N360">
        <v>0</v>
      </c>
      <c r="O360">
        <f>Tabelle14[[#This Row],[Roll]]-+Tabelle14[[#This Row],[Pitch]]</f>
        <v>0</v>
      </c>
      <c r="P360">
        <f>SQRT(Tabelle14[[#This Row],[X]]^2 + Tabelle14[[#This Row],[Y]]^2 +Tabelle14[[#This Row],[Z]]^2)</f>
        <v>0</v>
      </c>
      <c r="Q360">
        <v>147</v>
      </c>
      <c r="R360">
        <v>98.2</v>
      </c>
      <c r="S360">
        <v>-41.8</v>
      </c>
      <c r="T360">
        <v>-90</v>
      </c>
      <c r="U360">
        <v>0</v>
      </c>
      <c r="V360">
        <v>0</v>
      </c>
    </row>
    <row r="361" spans="1:22">
      <c r="A361">
        <v>7649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 t="e">
        <f>IF(AND(Tabelle14[[#This Row],[AreaPx]]&gt;0,NOT(Tabelle14[[#This Row],[AreaPx]]="inf")),Tabelle14[[#This Row],[AreaPx]], NA())</f>
        <v>#N/A</v>
      </c>
      <c r="J361">
        <v>0</v>
      </c>
      <c r="K361">
        <v>0</v>
      </c>
      <c r="L361">
        <v>0</v>
      </c>
      <c r="M361">
        <v>0</v>
      </c>
      <c r="N361">
        <v>0</v>
      </c>
      <c r="O361">
        <f>Tabelle14[[#This Row],[Roll]]-+Tabelle14[[#This Row],[Pitch]]</f>
        <v>0</v>
      </c>
      <c r="P361">
        <f>SQRT(Tabelle14[[#This Row],[X]]^2 + Tabelle14[[#This Row],[Y]]^2 +Tabelle14[[#This Row],[Z]]^2)</f>
        <v>0</v>
      </c>
      <c r="Q361">
        <v>147</v>
      </c>
      <c r="R361">
        <v>98.2</v>
      </c>
      <c r="S361">
        <v>-41.8</v>
      </c>
      <c r="T361">
        <v>-90</v>
      </c>
      <c r="U361">
        <v>0</v>
      </c>
      <c r="V361">
        <v>0</v>
      </c>
    </row>
    <row r="362" spans="1:22">
      <c r="A362">
        <v>7671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 t="e">
        <f>IF(AND(Tabelle14[[#This Row],[AreaPx]]&gt;0,NOT(Tabelle14[[#This Row],[AreaPx]]="inf")),Tabelle14[[#This Row],[AreaPx]], NA())</f>
        <v>#N/A</v>
      </c>
      <c r="J362">
        <v>0</v>
      </c>
      <c r="K362">
        <v>0</v>
      </c>
      <c r="L362">
        <v>0</v>
      </c>
      <c r="M362">
        <v>0</v>
      </c>
      <c r="N362">
        <v>0</v>
      </c>
      <c r="O362">
        <f>Tabelle14[[#This Row],[Roll]]-+Tabelle14[[#This Row],[Pitch]]</f>
        <v>0</v>
      </c>
      <c r="P362">
        <f>SQRT(Tabelle14[[#This Row],[X]]^2 + Tabelle14[[#This Row],[Y]]^2 +Tabelle14[[#This Row],[Z]]^2)</f>
        <v>0</v>
      </c>
      <c r="Q362">
        <v>147</v>
      </c>
      <c r="R362">
        <v>98.2</v>
      </c>
      <c r="S362">
        <v>-41.8</v>
      </c>
      <c r="T362">
        <v>-90</v>
      </c>
      <c r="U362">
        <v>0</v>
      </c>
      <c r="V362">
        <v>0</v>
      </c>
    </row>
    <row r="363" spans="1:22">
      <c r="A363">
        <v>7684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 t="e">
        <f>IF(AND(Tabelle14[[#This Row],[AreaPx]]&gt;0,NOT(Tabelle14[[#This Row],[AreaPx]]="inf")),Tabelle14[[#This Row],[AreaPx]], NA())</f>
        <v>#N/A</v>
      </c>
      <c r="J363">
        <v>0</v>
      </c>
      <c r="K363">
        <v>0</v>
      </c>
      <c r="L363">
        <v>0</v>
      </c>
      <c r="M363">
        <v>0</v>
      </c>
      <c r="N363">
        <v>0</v>
      </c>
      <c r="O363">
        <f>Tabelle14[[#This Row],[Roll]]-+Tabelle14[[#This Row],[Pitch]]</f>
        <v>0</v>
      </c>
      <c r="P363">
        <f>SQRT(Tabelle14[[#This Row],[X]]^2 + Tabelle14[[#This Row],[Y]]^2 +Tabelle14[[#This Row],[Z]]^2)</f>
        <v>0</v>
      </c>
      <c r="Q363">
        <v>147</v>
      </c>
      <c r="R363">
        <v>98.2</v>
      </c>
      <c r="S363">
        <v>-41.8</v>
      </c>
      <c r="T363">
        <v>-90</v>
      </c>
      <c r="U363">
        <v>0</v>
      </c>
      <c r="V363">
        <v>0</v>
      </c>
    </row>
    <row r="364" spans="1:22">
      <c r="A364">
        <v>7708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 t="e">
        <f>IF(AND(Tabelle14[[#This Row],[AreaPx]]&gt;0,NOT(Tabelle14[[#This Row],[AreaPx]]="inf")),Tabelle14[[#This Row],[AreaPx]], NA())</f>
        <v>#N/A</v>
      </c>
      <c r="J364">
        <v>0</v>
      </c>
      <c r="K364">
        <v>0</v>
      </c>
      <c r="L364">
        <v>0</v>
      </c>
      <c r="M364">
        <v>0</v>
      </c>
      <c r="N364">
        <v>0</v>
      </c>
      <c r="O364">
        <f>Tabelle14[[#This Row],[Roll]]-+Tabelle14[[#This Row],[Pitch]]</f>
        <v>0</v>
      </c>
      <c r="P364">
        <f>SQRT(Tabelle14[[#This Row],[X]]^2 + Tabelle14[[#This Row],[Y]]^2 +Tabelle14[[#This Row],[Z]]^2)</f>
        <v>0</v>
      </c>
      <c r="Q364">
        <v>147</v>
      </c>
      <c r="R364">
        <v>98.2</v>
      </c>
      <c r="S364">
        <v>-41.8</v>
      </c>
      <c r="T364">
        <v>-90</v>
      </c>
      <c r="U364">
        <v>0</v>
      </c>
      <c r="V364">
        <v>0</v>
      </c>
    </row>
    <row r="365" spans="1:22">
      <c r="A365">
        <v>7736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 t="e">
        <f>IF(AND(Tabelle14[[#This Row],[AreaPx]]&gt;0,NOT(Tabelle14[[#This Row],[AreaPx]]="inf")),Tabelle14[[#This Row],[AreaPx]], NA())</f>
        <v>#N/A</v>
      </c>
      <c r="J365">
        <v>0</v>
      </c>
      <c r="K365">
        <v>0</v>
      </c>
      <c r="L365">
        <v>0</v>
      </c>
      <c r="M365">
        <v>0</v>
      </c>
      <c r="N365">
        <v>0</v>
      </c>
      <c r="O365">
        <f>Tabelle14[[#This Row],[Roll]]-+Tabelle14[[#This Row],[Pitch]]</f>
        <v>0</v>
      </c>
      <c r="P365">
        <f>SQRT(Tabelle14[[#This Row],[X]]^2 + Tabelle14[[#This Row],[Y]]^2 +Tabelle14[[#This Row],[Z]]^2)</f>
        <v>0</v>
      </c>
      <c r="Q365">
        <v>147</v>
      </c>
      <c r="R365">
        <v>98.2</v>
      </c>
      <c r="S365">
        <v>-41.8</v>
      </c>
      <c r="T365">
        <v>-90</v>
      </c>
      <c r="U365">
        <v>0</v>
      </c>
      <c r="V365">
        <v>0</v>
      </c>
    </row>
    <row r="366" spans="1:22">
      <c r="A366">
        <v>7754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 t="e">
        <f>IF(AND(Tabelle14[[#This Row],[AreaPx]]&gt;0,NOT(Tabelle14[[#This Row],[AreaPx]]="inf")),Tabelle14[[#This Row],[AreaPx]], NA())</f>
        <v>#N/A</v>
      </c>
      <c r="J366">
        <v>0</v>
      </c>
      <c r="K366">
        <v>0</v>
      </c>
      <c r="L366">
        <v>0</v>
      </c>
      <c r="M366">
        <v>0</v>
      </c>
      <c r="N366">
        <v>0</v>
      </c>
      <c r="O366">
        <f>Tabelle14[[#This Row],[Roll]]-+Tabelle14[[#This Row],[Pitch]]</f>
        <v>0</v>
      </c>
      <c r="P366">
        <f>SQRT(Tabelle14[[#This Row],[X]]^2 + Tabelle14[[#This Row],[Y]]^2 +Tabelle14[[#This Row],[Z]]^2)</f>
        <v>0</v>
      </c>
      <c r="Q366">
        <v>147</v>
      </c>
      <c r="R366">
        <v>98.2</v>
      </c>
      <c r="S366">
        <v>-41.8</v>
      </c>
      <c r="T366">
        <v>-90</v>
      </c>
      <c r="U366">
        <v>0</v>
      </c>
      <c r="V366">
        <v>0</v>
      </c>
    </row>
    <row r="367" spans="1:22">
      <c r="A367">
        <v>7778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 t="e">
        <f>IF(AND(Tabelle14[[#This Row],[AreaPx]]&gt;0,NOT(Tabelle14[[#This Row],[AreaPx]]="inf")),Tabelle14[[#This Row],[AreaPx]], NA())</f>
        <v>#N/A</v>
      </c>
      <c r="J367">
        <v>0</v>
      </c>
      <c r="K367">
        <v>0</v>
      </c>
      <c r="L367">
        <v>0</v>
      </c>
      <c r="M367">
        <v>0</v>
      </c>
      <c r="N367">
        <v>0</v>
      </c>
      <c r="O367">
        <f>Tabelle14[[#This Row],[Roll]]-+Tabelle14[[#This Row],[Pitch]]</f>
        <v>0</v>
      </c>
      <c r="P367">
        <f>SQRT(Tabelle14[[#This Row],[X]]^2 + Tabelle14[[#This Row],[Y]]^2 +Tabelle14[[#This Row],[Z]]^2)</f>
        <v>0</v>
      </c>
      <c r="Q367">
        <v>147</v>
      </c>
      <c r="R367">
        <v>98.2</v>
      </c>
      <c r="S367">
        <v>-41.8</v>
      </c>
      <c r="T367">
        <v>-90</v>
      </c>
      <c r="U367">
        <v>0</v>
      </c>
      <c r="V367">
        <v>0</v>
      </c>
    </row>
    <row r="368" spans="1:22">
      <c r="A368">
        <v>7804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 t="e">
        <f>IF(AND(Tabelle14[[#This Row],[AreaPx]]&gt;0,NOT(Tabelle14[[#This Row],[AreaPx]]="inf")),Tabelle14[[#This Row],[AreaPx]], NA())</f>
        <v>#N/A</v>
      </c>
      <c r="J368">
        <v>0</v>
      </c>
      <c r="K368">
        <v>0</v>
      </c>
      <c r="L368">
        <v>0</v>
      </c>
      <c r="M368">
        <v>0</v>
      </c>
      <c r="N368">
        <v>0</v>
      </c>
      <c r="O368">
        <f>Tabelle14[[#This Row],[Roll]]-+Tabelle14[[#This Row],[Pitch]]</f>
        <v>0</v>
      </c>
      <c r="P368">
        <f>SQRT(Tabelle14[[#This Row],[X]]^2 + Tabelle14[[#This Row],[Y]]^2 +Tabelle14[[#This Row],[Z]]^2)</f>
        <v>0</v>
      </c>
      <c r="Q368">
        <v>147</v>
      </c>
      <c r="R368">
        <v>98.2</v>
      </c>
      <c r="S368">
        <v>-41.8</v>
      </c>
      <c r="T368">
        <v>-90</v>
      </c>
      <c r="U368">
        <v>0</v>
      </c>
      <c r="V368">
        <v>0</v>
      </c>
    </row>
    <row r="369" spans="1:22">
      <c r="A369">
        <v>7818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 t="e">
        <f>IF(AND(Tabelle14[[#This Row],[AreaPx]]&gt;0,NOT(Tabelle14[[#This Row],[AreaPx]]="inf")),Tabelle14[[#This Row],[AreaPx]], NA())</f>
        <v>#N/A</v>
      </c>
      <c r="J369">
        <v>0</v>
      </c>
      <c r="K369">
        <v>0</v>
      </c>
      <c r="L369">
        <v>0</v>
      </c>
      <c r="M369">
        <v>0</v>
      </c>
      <c r="N369">
        <v>0</v>
      </c>
      <c r="O369">
        <f>Tabelle14[[#This Row],[Roll]]-+Tabelle14[[#This Row],[Pitch]]</f>
        <v>0</v>
      </c>
      <c r="P369">
        <f>SQRT(Tabelle14[[#This Row],[X]]^2 + Tabelle14[[#This Row],[Y]]^2 +Tabelle14[[#This Row],[Z]]^2)</f>
        <v>0</v>
      </c>
      <c r="Q369">
        <v>147</v>
      </c>
      <c r="R369">
        <v>98.2</v>
      </c>
      <c r="S369">
        <v>-41.8</v>
      </c>
      <c r="T369">
        <v>-90</v>
      </c>
      <c r="U369">
        <v>0</v>
      </c>
      <c r="V369">
        <v>0</v>
      </c>
    </row>
    <row r="370" spans="1:22">
      <c r="A370">
        <v>7843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 t="e">
        <f>IF(AND(Tabelle14[[#This Row],[AreaPx]]&gt;0,NOT(Tabelle14[[#This Row],[AreaPx]]="inf")),Tabelle14[[#This Row],[AreaPx]], NA())</f>
        <v>#N/A</v>
      </c>
      <c r="J370">
        <v>0</v>
      </c>
      <c r="K370">
        <v>0</v>
      </c>
      <c r="L370">
        <v>0</v>
      </c>
      <c r="M370">
        <v>0</v>
      </c>
      <c r="N370">
        <v>0</v>
      </c>
      <c r="O370">
        <f>Tabelle14[[#This Row],[Roll]]-+Tabelle14[[#This Row],[Pitch]]</f>
        <v>0</v>
      </c>
      <c r="P370">
        <f>SQRT(Tabelle14[[#This Row],[X]]^2 + Tabelle14[[#This Row],[Y]]^2 +Tabelle14[[#This Row],[Z]]^2)</f>
        <v>0</v>
      </c>
      <c r="Q370">
        <v>147</v>
      </c>
      <c r="R370">
        <v>98.2</v>
      </c>
      <c r="S370">
        <v>-41.8</v>
      </c>
      <c r="T370">
        <v>-90</v>
      </c>
      <c r="U370">
        <v>0</v>
      </c>
      <c r="V370">
        <v>0</v>
      </c>
    </row>
    <row r="371" spans="1:22">
      <c r="A371">
        <v>7863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 t="e">
        <f>IF(AND(Tabelle14[[#This Row],[AreaPx]]&gt;0,NOT(Tabelle14[[#This Row],[AreaPx]]="inf")),Tabelle14[[#This Row],[AreaPx]], NA())</f>
        <v>#N/A</v>
      </c>
      <c r="J371">
        <v>0</v>
      </c>
      <c r="K371">
        <v>0</v>
      </c>
      <c r="L371">
        <v>0</v>
      </c>
      <c r="M371">
        <v>0</v>
      </c>
      <c r="N371">
        <v>0</v>
      </c>
      <c r="O371">
        <f>Tabelle14[[#This Row],[Roll]]-+Tabelle14[[#This Row],[Pitch]]</f>
        <v>0</v>
      </c>
      <c r="P371">
        <f>SQRT(Tabelle14[[#This Row],[X]]^2 + Tabelle14[[#This Row],[Y]]^2 +Tabelle14[[#This Row],[Z]]^2)</f>
        <v>0</v>
      </c>
      <c r="Q371">
        <v>147</v>
      </c>
      <c r="R371">
        <v>98.2</v>
      </c>
      <c r="S371">
        <v>-41.8</v>
      </c>
      <c r="T371">
        <v>-90</v>
      </c>
      <c r="U371">
        <v>0</v>
      </c>
      <c r="V371">
        <v>0</v>
      </c>
    </row>
    <row r="372" spans="1:22">
      <c r="A372">
        <v>7873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 t="e">
        <f>IF(AND(Tabelle14[[#This Row],[AreaPx]]&gt;0,NOT(Tabelle14[[#This Row],[AreaPx]]="inf")),Tabelle14[[#This Row],[AreaPx]], NA())</f>
        <v>#N/A</v>
      </c>
      <c r="J372">
        <v>0</v>
      </c>
      <c r="K372">
        <v>0</v>
      </c>
      <c r="L372">
        <v>0</v>
      </c>
      <c r="M372">
        <v>0</v>
      </c>
      <c r="N372">
        <v>0</v>
      </c>
      <c r="O372">
        <f>Tabelle14[[#This Row],[Roll]]-+Tabelle14[[#This Row],[Pitch]]</f>
        <v>0</v>
      </c>
      <c r="P372">
        <f>SQRT(Tabelle14[[#This Row],[X]]^2 + Tabelle14[[#This Row],[Y]]^2 +Tabelle14[[#This Row],[Z]]^2)</f>
        <v>0</v>
      </c>
      <c r="Q372">
        <v>147</v>
      </c>
      <c r="R372">
        <v>98.2</v>
      </c>
      <c r="S372">
        <v>-41.8</v>
      </c>
      <c r="T372">
        <v>-90</v>
      </c>
      <c r="U372">
        <v>0</v>
      </c>
      <c r="V372">
        <v>0</v>
      </c>
    </row>
    <row r="373" spans="1:22">
      <c r="A373">
        <v>7899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 t="e">
        <f>IF(AND(Tabelle14[[#This Row],[AreaPx]]&gt;0,NOT(Tabelle14[[#This Row],[AreaPx]]="inf")),Tabelle14[[#This Row],[AreaPx]], NA())</f>
        <v>#N/A</v>
      </c>
      <c r="J373">
        <v>0</v>
      </c>
      <c r="K373">
        <v>0</v>
      </c>
      <c r="L373">
        <v>0</v>
      </c>
      <c r="M373">
        <v>0</v>
      </c>
      <c r="N373">
        <v>0</v>
      </c>
      <c r="O373">
        <f>Tabelle14[[#This Row],[Roll]]-+Tabelle14[[#This Row],[Pitch]]</f>
        <v>0</v>
      </c>
      <c r="P373">
        <f>SQRT(Tabelle14[[#This Row],[X]]^2 + Tabelle14[[#This Row],[Y]]^2 +Tabelle14[[#This Row],[Z]]^2)</f>
        <v>0</v>
      </c>
      <c r="Q373">
        <v>147</v>
      </c>
      <c r="R373">
        <v>98.2</v>
      </c>
      <c r="S373">
        <v>-41.8</v>
      </c>
      <c r="T373">
        <v>-90</v>
      </c>
      <c r="U373">
        <v>0</v>
      </c>
      <c r="V373">
        <v>0</v>
      </c>
    </row>
    <row r="374" spans="1:22">
      <c r="A374">
        <v>7905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 t="e">
        <f>IF(AND(Tabelle14[[#This Row],[AreaPx]]&gt;0,NOT(Tabelle14[[#This Row],[AreaPx]]="inf")),Tabelle14[[#This Row],[AreaPx]], NA())</f>
        <v>#N/A</v>
      </c>
      <c r="J374">
        <v>0</v>
      </c>
      <c r="K374">
        <v>0</v>
      </c>
      <c r="L374">
        <v>0</v>
      </c>
      <c r="M374">
        <v>0</v>
      </c>
      <c r="N374">
        <v>0</v>
      </c>
      <c r="O374">
        <f>Tabelle14[[#This Row],[Roll]]-+Tabelle14[[#This Row],[Pitch]]</f>
        <v>0</v>
      </c>
      <c r="P374">
        <f>SQRT(Tabelle14[[#This Row],[X]]^2 + Tabelle14[[#This Row],[Y]]^2 +Tabelle14[[#This Row],[Z]]^2)</f>
        <v>0</v>
      </c>
      <c r="Q374">
        <v>147</v>
      </c>
      <c r="R374">
        <v>98.2</v>
      </c>
      <c r="S374">
        <v>-41.8</v>
      </c>
      <c r="T374">
        <v>-90</v>
      </c>
      <c r="U374">
        <v>0</v>
      </c>
      <c r="V374">
        <v>0</v>
      </c>
    </row>
    <row r="375" spans="1:22">
      <c r="A375">
        <v>7917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 t="e">
        <f>IF(AND(Tabelle14[[#This Row],[AreaPx]]&gt;0,NOT(Tabelle14[[#This Row],[AreaPx]]="inf")),Tabelle14[[#This Row],[AreaPx]], NA())</f>
        <v>#N/A</v>
      </c>
      <c r="J375">
        <v>0</v>
      </c>
      <c r="K375">
        <v>0</v>
      </c>
      <c r="L375">
        <v>0</v>
      </c>
      <c r="M375">
        <v>0</v>
      </c>
      <c r="N375">
        <v>0</v>
      </c>
      <c r="O375">
        <f>Tabelle14[[#This Row],[Roll]]-+Tabelle14[[#This Row],[Pitch]]</f>
        <v>0</v>
      </c>
      <c r="P375">
        <f>SQRT(Tabelle14[[#This Row],[X]]^2 + Tabelle14[[#This Row],[Y]]^2 +Tabelle14[[#This Row],[Z]]^2)</f>
        <v>0</v>
      </c>
      <c r="Q375">
        <v>147</v>
      </c>
      <c r="R375">
        <v>98.2</v>
      </c>
      <c r="S375">
        <v>-41.8</v>
      </c>
      <c r="T375">
        <v>-90</v>
      </c>
      <c r="U375">
        <v>0</v>
      </c>
      <c r="V375">
        <v>0</v>
      </c>
    </row>
    <row r="376" spans="1:22">
      <c r="A376">
        <v>7943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 t="e">
        <f>IF(AND(Tabelle14[[#This Row],[AreaPx]]&gt;0,NOT(Tabelle14[[#This Row],[AreaPx]]="inf")),Tabelle14[[#This Row],[AreaPx]], NA())</f>
        <v>#N/A</v>
      </c>
      <c r="J376">
        <v>0</v>
      </c>
      <c r="K376">
        <v>0</v>
      </c>
      <c r="L376">
        <v>0</v>
      </c>
      <c r="M376">
        <v>0</v>
      </c>
      <c r="N376">
        <v>0</v>
      </c>
      <c r="O376">
        <f>Tabelle14[[#This Row],[Roll]]-+Tabelle14[[#This Row],[Pitch]]</f>
        <v>0</v>
      </c>
      <c r="P376">
        <f>SQRT(Tabelle14[[#This Row],[X]]^2 + Tabelle14[[#This Row],[Y]]^2 +Tabelle14[[#This Row],[Z]]^2)</f>
        <v>0</v>
      </c>
      <c r="Q376">
        <v>147</v>
      </c>
      <c r="R376">
        <v>98.2</v>
      </c>
      <c r="S376">
        <v>-41.8</v>
      </c>
      <c r="T376">
        <v>-90</v>
      </c>
      <c r="U376">
        <v>0</v>
      </c>
      <c r="V376">
        <v>0</v>
      </c>
    </row>
    <row r="377" spans="1:22">
      <c r="A377">
        <v>7965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 t="e">
        <f>IF(AND(Tabelle14[[#This Row],[AreaPx]]&gt;0,NOT(Tabelle14[[#This Row],[AreaPx]]="inf")),Tabelle14[[#This Row],[AreaPx]], NA())</f>
        <v>#N/A</v>
      </c>
      <c r="J377">
        <v>0</v>
      </c>
      <c r="K377">
        <v>0</v>
      </c>
      <c r="L377">
        <v>0</v>
      </c>
      <c r="M377">
        <v>0</v>
      </c>
      <c r="N377">
        <v>0</v>
      </c>
      <c r="O377">
        <f>Tabelle14[[#This Row],[Roll]]-+Tabelle14[[#This Row],[Pitch]]</f>
        <v>0</v>
      </c>
      <c r="P377">
        <f>SQRT(Tabelle14[[#This Row],[X]]^2 + Tabelle14[[#This Row],[Y]]^2 +Tabelle14[[#This Row],[Z]]^2)</f>
        <v>0</v>
      </c>
      <c r="Q377">
        <v>147</v>
      </c>
      <c r="R377">
        <v>98.2</v>
      </c>
      <c r="S377">
        <v>-41.8</v>
      </c>
      <c r="T377">
        <v>-90</v>
      </c>
      <c r="U377">
        <v>0</v>
      </c>
      <c r="V377">
        <v>0</v>
      </c>
    </row>
    <row r="378" spans="1:22">
      <c r="A378">
        <v>7979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 t="e">
        <f>IF(AND(Tabelle14[[#This Row],[AreaPx]]&gt;0,NOT(Tabelle14[[#This Row],[AreaPx]]="inf")),Tabelle14[[#This Row],[AreaPx]], NA())</f>
        <v>#N/A</v>
      </c>
      <c r="J378">
        <v>0</v>
      </c>
      <c r="K378">
        <v>0</v>
      </c>
      <c r="L378">
        <v>0</v>
      </c>
      <c r="M378">
        <v>0</v>
      </c>
      <c r="N378">
        <v>0</v>
      </c>
      <c r="O378">
        <f>Tabelle14[[#This Row],[Roll]]-+Tabelle14[[#This Row],[Pitch]]</f>
        <v>0</v>
      </c>
      <c r="P378">
        <f>SQRT(Tabelle14[[#This Row],[X]]^2 + Tabelle14[[#This Row],[Y]]^2 +Tabelle14[[#This Row],[Z]]^2)</f>
        <v>0</v>
      </c>
      <c r="Q378">
        <v>147</v>
      </c>
      <c r="R378">
        <v>98.2</v>
      </c>
      <c r="S378">
        <v>-41.8</v>
      </c>
      <c r="T378">
        <v>-90</v>
      </c>
      <c r="U378">
        <v>0</v>
      </c>
      <c r="V378">
        <v>0</v>
      </c>
    </row>
    <row r="379" spans="1:22">
      <c r="A379">
        <v>8006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 t="e">
        <f>IF(AND(Tabelle14[[#This Row],[AreaPx]]&gt;0,NOT(Tabelle14[[#This Row],[AreaPx]]="inf")),Tabelle14[[#This Row],[AreaPx]], NA())</f>
        <v>#N/A</v>
      </c>
      <c r="J379">
        <v>0</v>
      </c>
      <c r="K379">
        <v>0</v>
      </c>
      <c r="L379">
        <v>0</v>
      </c>
      <c r="M379">
        <v>0</v>
      </c>
      <c r="N379">
        <v>0</v>
      </c>
      <c r="O379">
        <f>Tabelle14[[#This Row],[Roll]]-+Tabelle14[[#This Row],[Pitch]]</f>
        <v>0</v>
      </c>
      <c r="P379">
        <f>SQRT(Tabelle14[[#This Row],[X]]^2 + Tabelle14[[#This Row],[Y]]^2 +Tabelle14[[#This Row],[Z]]^2)</f>
        <v>0</v>
      </c>
      <c r="Q379">
        <v>147</v>
      </c>
      <c r="R379">
        <v>98.2</v>
      </c>
      <c r="S379">
        <v>-41.8</v>
      </c>
      <c r="T379">
        <v>-90</v>
      </c>
      <c r="U379">
        <v>0</v>
      </c>
      <c r="V379">
        <v>0</v>
      </c>
    </row>
    <row r="380" spans="1:22">
      <c r="A380">
        <v>8025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 t="e">
        <f>IF(AND(Tabelle14[[#This Row],[AreaPx]]&gt;0,NOT(Tabelle14[[#This Row],[AreaPx]]="inf")),Tabelle14[[#This Row],[AreaPx]], NA())</f>
        <v>#N/A</v>
      </c>
      <c r="J380">
        <v>0</v>
      </c>
      <c r="K380">
        <v>0</v>
      </c>
      <c r="L380">
        <v>0</v>
      </c>
      <c r="M380">
        <v>0</v>
      </c>
      <c r="N380">
        <v>0</v>
      </c>
      <c r="O380">
        <f>Tabelle14[[#This Row],[Roll]]-+Tabelle14[[#This Row],[Pitch]]</f>
        <v>0</v>
      </c>
      <c r="P380">
        <f>SQRT(Tabelle14[[#This Row],[X]]^2 + Tabelle14[[#This Row],[Y]]^2 +Tabelle14[[#This Row],[Z]]^2)</f>
        <v>0</v>
      </c>
      <c r="Q380">
        <v>147</v>
      </c>
      <c r="R380">
        <v>98.2</v>
      </c>
      <c r="S380">
        <v>-41.8</v>
      </c>
      <c r="T380">
        <v>-90</v>
      </c>
      <c r="U380">
        <v>0</v>
      </c>
      <c r="V380">
        <v>0</v>
      </c>
    </row>
    <row r="381" spans="1:22">
      <c r="A381">
        <v>8035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 t="e">
        <f>IF(AND(Tabelle14[[#This Row],[AreaPx]]&gt;0,NOT(Tabelle14[[#This Row],[AreaPx]]="inf")),Tabelle14[[#This Row],[AreaPx]], NA())</f>
        <v>#N/A</v>
      </c>
      <c r="J381">
        <v>0</v>
      </c>
      <c r="K381">
        <v>0</v>
      </c>
      <c r="L381">
        <v>0</v>
      </c>
      <c r="M381">
        <v>0</v>
      </c>
      <c r="N381">
        <v>0</v>
      </c>
      <c r="O381">
        <f>Tabelle14[[#This Row],[Roll]]-+Tabelle14[[#This Row],[Pitch]]</f>
        <v>0</v>
      </c>
      <c r="P381">
        <f>SQRT(Tabelle14[[#This Row],[X]]^2 + Tabelle14[[#This Row],[Y]]^2 +Tabelle14[[#This Row],[Z]]^2)</f>
        <v>0</v>
      </c>
      <c r="Q381">
        <v>147</v>
      </c>
      <c r="R381">
        <v>98.2</v>
      </c>
      <c r="S381">
        <v>-41.8</v>
      </c>
      <c r="T381">
        <v>-90</v>
      </c>
      <c r="U381">
        <v>0</v>
      </c>
      <c r="V381">
        <v>0</v>
      </c>
    </row>
    <row r="382" spans="1:22">
      <c r="A382">
        <v>8042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 t="e">
        <f>IF(AND(Tabelle14[[#This Row],[AreaPx]]&gt;0,NOT(Tabelle14[[#This Row],[AreaPx]]="inf")),Tabelle14[[#This Row],[AreaPx]], NA())</f>
        <v>#N/A</v>
      </c>
      <c r="J382">
        <v>0</v>
      </c>
      <c r="K382">
        <v>0</v>
      </c>
      <c r="L382">
        <v>0</v>
      </c>
      <c r="M382">
        <v>0</v>
      </c>
      <c r="N382">
        <v>0</v>
      </c>
      <c r="O382">
        <f>Tabelle14[[#This Row],[Roll]]-+Tabelle14[[#This Row],[Pitch]]</f>
        <v>0</v>
      </c>
      <c r="P382">
        <f>SQRT(Tabelle14[[#This Row],[X]]^2 + Tabelle14[[#This Row],[Y]]^2 +Tabelle14[[#This Row],[Z]]^2)</f>
        <v>0</v>
      </c>
      <c r="Q382">
        <v>147</v>
      </c>
      <c r="R382">
        <v>98.2</v>
      </c>
      <c r="S382">
        <v>-41.8</v>
      </c>
      <c r="T382">
        <v>-90</v>
      </c>
      <c r="U382">
        <v>0</v>
      </c>
      <c r="V382">
        <v>0</v>
      </c>
    </row>
    <row r="383" spans="1:22">
      <c r="A383">
        <v>8069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 t="e">
        <f>IF(AND(Tabelle14[[#This Row],[AreaPx]]&gt;0,NOT(Tabelle14[[#This Row],[AreaPx]]="inf")),Tabelle14[[#This Row],[AreaPx]], NA())</f>
        <v>#N/A</v>
      </c>
      <c r="J383">
        <v>0</v>
      </c>
      <c r="K383">
        <v>0</v>
      </c>
      <c r="L383">
        <v>0</v>
      </c>
      <c r="M383">
        <v>0</v>
      </c>
      <c r="N383">
        <v>0</v>
      </c>
      <c r="O383">
        <f>Tabelle14[[#This Row],[Roll]]-+Tabelle14[[#This Row],[Pitch]]</f>
        <v>0</v>
      </c>
      <c r="P383">
        <f>SQRT(Tabelle14[[#This Row],[X]]^2 + Tabelle14[[#This Row],[Y]]^2 +Tabelle14[[#This Row],[Z]]^2)</f>
        <v>0</v>
      </c>
      <c r="Q383">
        <v>147</v>
      </c>
      <c r="R383">
        <v>98.2</v>
      </c>
      <c r="S383">
        <v>-41.8</v>
      </c>
      <c r="T383">
        <v>-90</v>
      </c>
      <c r="U383">
        <v>0</v>
      </c>
      <c r="V383">
        <v>0</v>
      </c>
    </row>
    <row r="384" spans="1:22">
      <c r="A384">
        <v>8080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e">
        <f>IF(AND(Tabelle14[[#This Row],[AreaPx]]&gt;0,NOT(Tabelle14[[#This Row],[AreaPx]]="inf")),Tabelle14[[#This Row],[AreaPx]], NA())</f>
        <v>#N/A</v>
      </c>
      <c r="J384">
        <v>0</v>
      </c>
      <c r="K384">
        <v>0</v>
      </c>
      <c r="L384">
        <v>0</v>
      </c>
      <c r="M384">
        <v>0</v>
      </c>
      <c r="N384">
        <v>0</v>
      </c>
      <c r="O384">
        <f>Tabelle14[[#This Row],[Roll]]-+Tabelle14[[#This Row],[Pitch]]</f>
        <v>0</v>
      </c>
      <c r="P384">
        <f>SQRT(Tabelle14[[#This Row],[X]]^2 + Tabelle14[[#This Row],[Y]]^2 +Tabelle14[[#This Row],[Z]]^2)</f>
        <v>0</v>
      </c>
      <c r="Q384">
        <v>147</v>
      </c>
      <c r="R384">
        <v>98.2</v>
      </c>
      <c r="S384">
        <v>-41.8</v>
      </c>
      <c r="T384">
        <v>-90</v>
      </c>
      <c r="U384">
        <v>0</v>
      </c>
      <c r="V384">
        <v>0</v>
      </c>
    </row>
    <row r="385" spans="1:22">
      <c r="A385">
        <v>8111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 t="e">
        <f>IF(AND(Tabelle14[[#This Row],[AreaPx]]&gt;0,NOT(Tabelle14[[#This Row],[AreaPx]]="inf")),Tabelle14[[#This Row],[AreaPx]], NA())</f>
        <v>#N/A</v>
      </c>
      <c r="J385">
        <v>0</v>
      </c>
      <c r="K385">
        <v>0</v>
      </c>
      <c r="L385">
        <v>0</v>
      </c>
      <c r="M385">
        <v>0</v>
      </c>
      <c r="N385">
        <v>0</v>
      </c>
      <c r="O385">
        <f>Tabelle14[[#This Row],[Roll]]-+Tabelle14[[#This Row],[Pitch]]</f>
        <v>0</v>
      </c>
      <c r="P385">
        <f>SQRT(Tabelle14[[#This Row],[X]]^2 + Tabelle14[[#This Row],[Y]]^2 +Tabelle14[[#This Row],[Z]]^2)</f>
        <v>0</v>
      </c>
      <c r="Q385">
        <v>147</v>
      </c>
      <c r="R385">
        <v>98.2</v>
      </c>
      <c r="S385">
        <v>-41.8</v>
      </c>
      <c r="T385">
        <v>-90</v>
      </c>
      <c r="U385">
        <v>0</v>
      </c>
      <c r="V385">
        <v>0</v>
      </c>
    </row>
    <row r="386" spans="1:22">
      <c r="A386">
        <v>8142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 t="e">
        <f>IF(AND(Tabelle14[[#This Row],[AreaPx]]&gt;0,NOT(Tabelle14[[#This Row],[AreaPx]]="inf")),Tabelle14[[#This Row],[AreaPx]], NA())</f>
        <v>#N/A</v>
      </c>
      <c r="J386">
        <v>0</v>
      </c>
      <c r="K386">
        <v>0</v>
      </c>
      <c r="L386">
        <v>0</v>
      </c>
      <c r="M386">
        <v>0</v>
      </c>
      <c r="N386">
        <v>0</v>
      </c>
      <c r="O386">
        <f>Tabelle14[[#This Row],[Roll]]-+Tabelle14[[#This Row],[Pitch]]</f>
        <v>0</v>
      </c>
      <c r="P386">
        <f>SQRT(Tabelle14[[#This Row],[X]]^2 + Tabelle14[[#This Row],[Y]]^2 +Tabelle14[[#This Row],[Z]]^2)</f>
        <v>0</v>
      </c>
      <c r="Q386">
        <v>147</v>
      </c>
      <c r="R386">
        <v>98.2</v>
      </c>
      <c r="S386">
        <v>-41.8</v>
      </c>
      <c r="T386">
        <v>-90</v>
      </c>
      <c r="U386">
        <v>0</v>
      </c>
      <c r="V386">
        <v>0</v>
      </c>
    </row>
    <row r="387" spans="1:22">
      <c r="A387">
        <v>8169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 t="e">
        <f>IF(AND(Tabelle14[[#This Row],[AreaPx]]&gt;0,NOT(Tabelle14[[#This Row],[AreaPx]]="inf")),Tabelle14[[#This Row],[AreaPx]], NA())</f>
        <v>#N/A</v>
      </c>
      <c r="J387">
        <v>0</v>
      </c>
      <c r="K387">
        <v>0</v>
      </c>
      <c r="L387">
        <v>0</v>
      </c>
      <c r="M387">
        <v>0</v>
      </c>
      <c r="N387">
        <v>0</v>
      </c>
      <c r="O387">
        <f>Tabelle14[[#This Row],[Roll]]-+Tabelle14[[#This Row],[Pitch]]</f>
        <v>0</v>
      </c>
      <c r="P387">
        <f>SQRT(Tabelle14[[#This Row],[X]]^2 + Tabelle14[[#This Row],[Y]]^2 +Tabelle14[[#This Row],[Z]]^2)</f>
        <v>0</v>
      </c>
      <c r="Q387">
        <v>147</v>
      </c>
      <c r="R387">
        <v>98.2</v>
      </c>
      <c r="S387">
        <v>-41.8</v>
      </c>
      <c r="T387">
        <v>-90</v>
      </c>
      <c r="U387">
        <v>0</v>
      </c>
      <c r="V387">
        <v>0</v>
      </c>
    </row>
    <row r="388" spans="1:22">
      <c r="A388">
        <v>8184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 t="e">
        <f>IF(AND(Tabelle14[[#This Row],[AreaPx]]&gt;0,NOT(Tabelle14[[#This Row],[AreaPx]]="inf")),Tabelle14[[#This Row],[AreaPx]], NA())</f>
        <v>#N/A</v>
      </c>
      <c r="J388">
        <v>0</v>
      </c>
      <c r="K388">
        <v>0</v>
      </c>
      <c r="L388">
        <v>0</v>
      </c>
      <c r="M388">
        <v>0</v>
      </c>
      <c r="N388">
        <v>0</v>
      </c>
      <c r="O388">
        <f>Tabelle14[[#This Row],[Roll]]-+Tabelle14[[#This Row],[Pitch]]</f>
        <v>0</v>
      </c>
      <c r="P388">
        <f>SQRT(Tabelle14[[#This Row],[X]]^2 + Tabelle14[[#This Row],[Y]]^2 +Tabelle14[[#This Row],[Z]]^2)</f>
        <v>0</v>
      </c>
      <c r="Q388">
        <v>147</v>
      </c>
      <c r="R388">
        <v>98.2</v>
      </c>
      <c r="S388">
        <v>-41.8</v>
      </c>
      <c r="T388">
        <v>-90</v>
      </c>
      <c r="U388">
        <v>0</v>
      </c>
      <c r="V388">
        <v>0</v>
      </c>
    </row>
    <row r="389" spans="1:22">
      <c r="A389">
        <v>8207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 t="e">
        <f>IF(AND(Tabelle14[[#This Row],[AreaPx]]&gt;0,NOT(Tabelle14[[#This Row],[AreaPx]]="inf")),Tabelle14[[#This Row],[AreaPx]], NA())</f>
        <v>#N/A</v>
      </c>
      <c r="J389">
        <v>0</v>
      </c>
      <c r="K389">
        <v>0</v>
      </c>
      <c r="L389">
        <v>0</v>
      </c>
      <c r="M389">
        <v>0</v>
      </c>
      <c r="N389">
        <v>0</v>
      </c>
      <c r="O389">
        <f>Tabelle14[[#This Row],[Roll]]-+Tabelle14[[#This Row],[Pitch]]</f>
        <v>0</v>
      </c>
      <c r="P389">
        <f>SQRT(Tabelle14[[#This Row],[X]]^2 + Tabelle14[[#This Row],[Y]]^2 +Tabelle14[[#This Row],[Z]]^2)</f>
        <v>0</v>
      </c>
      <c r="Q389">
        <v>147</v>
      </c>
      <c r="R389">
        <v>98.2</v>
      </c>
      <c r="S389">
        <v>-41.8</v>
      </c>
      <c r="T389">
        <v>-90</v>
      </c>
      <c r="U389">
        <v>0</v>
      </c>
      <c r="V389">
        <v>0</v>
      </c>
    </row>
    <row r="390" spans="1:22">
      <c r="A390">
        <v>8227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 t="e">
        <f>IF(AND(Tabelle14[[#This Row],[AreaPx]]&gt;0,NOT(Tabelle14[[#This Row],[AreaPx]]="inf")),Tabelle14[[#This Row],[AreaPx]], NA())</f>
        <v>#N/A</v>
      </c>
      <c r="J390">
        <v>0</v>
      </c>
      <c r="K390">
        <v>0</v>
      </c>
      <c r="L390">
        <v>0</v>
      </c>
      <c r="M390">
        <v>0</v>
      </c>
      <c r="N390">
        <v>0</v>
      </c>
      <c r="O390">
        <f>Tabelle14[[#This Row],[Roll]]-+Tabelle14[[#This Row],[Pitch]]</f>
        <v>0</v>
      </c>
      <c r="P390">
        <f>SQRT(Tabelle14[[#This Row],[X]]^2 + Tabelle14[[#This Row],[Y]]^2 +Tabelle14[[#This Row],[Z]]^2)</f>
        <v>0</v>
      </c>
      <c r="Q390">
        <v>147</v>
      </c>
      <c r="R390">
        <v>98.2</v>
      </c>
      <c r="S390">
        <v>-41.8</v>
      </c>
      <c r="T390">
        <v>-90</v>
      </c>
      <c r="U390">
        <v>0</v>
      </c>
      <c r="V390">
        <v>0</v>
      </c>
    </row>
    <row r="391" spans="1:22">
      <c r="A391">
        <v>8237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 t="e">
        <f>IF(AND(Tabelle14[[#This Row],[AreaPx]]&gt;0,NOT(Tabelle14[[#This Row],[AreaPx]]="inf")),Tabelle14[[#This Row],[AreaPx]], NA())</f>
        <v>#N/A</v>
      </c>
      <c r="J391">
        <v>0</v>
      </c>
      <c r="K391">
        <v>0</v>
      </c>
      <c r="L391">
        <v>0</v>
      </c>
      <c r="M391">
        <v>0</v>
      </c>
      <c r="N391">
        <v>0</v>
      </c>
      <c r="O391">
        <f>Tabelle14[[#This Row],[Roll]]-+Tabelle14[[#This Row],[Pitch]]</f>
        <v>0</v>
      </c>
      <c r="P391">
        <f>SQRT(Tabelle14[[#This Row],[X]]^2 + Tabelle14[[#This Row],[Y]]^2 +Tabelle14[[#This Row],[Z]]^2)</f>
        <v>0</v>
      </c>
      <c r="Q391">
        <v>147</v>
      </c>
      <c r="R391">
        <v>98.2</v>
      </c>
      <c r="S391">
        <v>-41.8</v>
      </c>
      <c r="T391">
        <v>-90</v>
      </c>
      <c r="U391">
        <v>0</v>
      </c>
      <c r="V391">
        <v>0</v>
      </c>
    </row>
    <row r="392" spans="1:22">
      <c r="A392">
        <v>8244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 t="e">
        <f>IF(AND(Tabelle14[[#This Row],[AreaPx]]&gt;0,NOT(Tabelle14[[#This Row],[AreaPx]]="inf")),Tabelle14[[#This Row],[AreaPx]], NA())</f>
        <v>#N/A</v>
      </c>
      <c r="J392">
        <v>0</v>
      </c>
      <c r="K392">
        <v>0</v>
      </c>
      <c r="L392">
        <v>0</v>
      </c>
      <c r="M392">
        <v>0</v>
      </c>
      <c r="N392">
        <v>0</v>
      </c>
      <c r="O392">
        <f>Tabelle14[[#This Row],[Roll]]-+Tabelle14[[#This Row],[Pitch]]</f>
        <v>0</v>
      </c>
      <c r="P392">
        <f>SQRT(Tabelle14[[#This Row],[X]]^2 + Tabelle14[[#This Row],[Y]]^2 +Tabelle14[[#This Row],[Z]]^2)</f>
        <v>0</v>
      </c>
      <c r="Q392">
        <v>147</v>
      </c>
      <c r="R392">
        <v>98.2</v>
      </c>
      <c r="S392">
        <v>-41.8</v>
      </c>
      <c r="T392">
        <v>-90</v>
      </c>
      <c r="U392">
        <v>0</v>
      </c>
      <c r="V392">
        <v>0</v>
      </c>
    </row>
    <row r="393" spans="1:22">
      <c r="A393">
        <v>8268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 t="e">
        <f>IF(AND(Tabelle14[[#This Row],[AreaPx]]&gt;0,NOT(Tabelle14[[#This Row],[AreaPx]]="inf")),Tabelle14[[#This Row],[AreaPx]], NA())</f>
        <v>#N/A</v>
      </c>
      <c r="J393">
        <v>0</v>
      </c>
      <c r="K393">
        <v>0</v>
      </c>
      <c r="L393">
        <v>0</v>
      </c>
      <c r="M393">
        <v>0</v>
      </c>
      <c r="N393">
        <v>0</v>
      </c>
      <c r="O393">
        <f>Tabelle14[[#This Row],[Roll]]-+Tabelle14[[#This Row],[Pitch]]</f>
        <v>0</v>
      </c>
      <c r="P393">
        <f>SQRT(Tabelle14[[#This Row],[X]]^2 + Tabelle14[[#This Row],[Y]]^2 +Tabelle14[[#This Row],[Z]]^2)</f>
        <v>0</v>
      </c>
      <c r="Q393">
        <v>147</v>
      </c>
      <c r="R393">
        <v>98.2</v>
      </c>
      <c r="S393">
        <v>-41.8</v>
      </c>
      <c r="T393">
        <v>-90</v>
      </c>
      <c r="U393">
        <v>0</v>
      </c>
      <c r="V393">
        <v>0</v>
      </c>
    </row>
    <row r="394" spans="1:22">
      <c r="A394">
        <v>8282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 t="e">
        <f>IF(AND(Tabelle14[[#This Row],[AreaPx]]&gt;0,NOT(Tabelle14[[#This Row],[AreaPx]]="inf")),Tabelle14[[#This Row],[AreaPx]], NA())</f>
        <v>#N/A</v>
      </c>
      <c r="J394">
        <v>0</v>
      </c>
      <c r="K394">
        <v>0</v>
      </c>
      <c r="L394">
        <v>0</v>
      </c>
      <c r="M394">
        <v>0</v>
      </c>
      <c r="N394">
        <v>0</v>
      </c>
      <c r="O394">
        <f>Tabelle14[[#This Row],[Roll]]-+Tabelle14[[#This Row],[Pitch]]</f>
        <v>0</v>
      </c>
      <c r="P394">
        <f>SQRT(Tabelle14[[#This Row],[X]]^2 + Tabelle14[[#This Row],[Y]]^2 +Tabelle14[[#This Row],[Z]]^2)</f>
        <v>0</v>
      </c>
      <c r="Q394">
        <v>147</v>
      </c>
      <c r="R394">
        <v>98.2</v>
      </c>
      <c r="S394">
        <v>-41.8</v>
      </c>
      <c r="T394">
        <v>-90</v>
      </c>
      <c r="U394">
        <v>0</v>
      </c>
      <c r="V394">
        <v>0</v>
      </c>
    </row>
    <row r="395" spans="1:22">
      <c r="A395">
        <v>8309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 t="e">
        <f>IF(AND(Tabelle14[[#This Row],[AreaPx]]&gt;0,NOT(Tabelle14[[#This Row],[AreaPx]]="inf")),Tabelle14[[#This Row],[AreaPx]], NA())</f>
        <v>#N/A</v>
      </c>
      <c r="J395">
        <v>0</v>
      </c>
      <c r="K395">
        <v>0</v>
      </c>
      <c r="L395">
        <v>0</v>
      </c>
      <c r="M395">
        <v>0</v>
      </c>
      <c r="N395">
        <v>0</v>
      </c>
      <c r="O395">
        <f>Tabelle14[[#This Row],[Roll]]-+Tabelle14[[#This Row],[Pitch]]</f>
        <v>0</v>
      </c>
      <c r="P395">
        <f>SQRT(Tabelle14[[#This Row],[X]]^2 + Tabelle14[[#This Row],[Y]]^2 +Tabelle14[[#This Row],[Z]]^2)</f>
        <v>0</v>
      </c>
      <c r="Q395">
        <v>147</v>
      </c>
      <c r="R395">
        <v>98.2</v>
      </c>
      <c r="S395">
        <v>-41.8</v>
      </c>
      <c r="T395">
        <v>-90</v>
      </c>
      <c r="U395">
        <v>0</v>
      </c>
      <c r="V395">
        <v>0</v>
      </c>
    </row>
    <row r="396" spans="1:22">
      <c r="A396">
        <v>8336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 t="e">
        <f>IF(AND(Tabelle14[[#This Row],[AreaPx]]&gt;0,NOT(Tabelle14[[#This Row],[AreaPx]]="inf")),Tabelle14[[#This Row],[AreaPx]], NA())</f>
        <v>#N/A</v>
      </c>
      <c r="J396">
        <v>0</v>
      </c>
      <c r="K396">
        <v>0</v>
      </c>
      <c r="L396">
        <v>0</v>
      </c>
      <c r="M396">
        <v>0</v>
      </c>
      <c r="N396">
        <v>0</v>
      </c>
      <c r="O396">
        <f>Tabelle14[[#This Row],[Roll]]-+Tabelle14[[#This Row],[Pitch]]</f>
        <v>0</v>
      </c>
      <c r="P396">
        <f>SQRT(Tabelle14[[#This Row],[X]]^2 + Tabelle14[[#This Row],[Y]]^2 +Tabelle14[[#This Row],[Z]]^2)</f>
        <v>0</v>
      </c>
      <c r="Q396">
        <v>147</v>
      </c>
      <c r="R396">
        <v>98.2</v>
      </c>
      <c r="S396">
        <v>-41.8</v>
      </c>
      <c r="T396">
        <v>-90</v>
      </c>
      <c r="U396">
        <v>0</v>
      </c>
      <c r="V396">
        <v>0</v>
      </c>
    </row>
    <row r="397" spans="1:22">
      <c r="A397">
        <v>8349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 t="e">
        <f>IF(AND(Tabelle14[[#This Row],[AreaPx]]&gt;0,NOT(Tabelle14[[#This Row],[AreaPx]]="inf")),Tabelle14[[#This Row],[AreaPx]], NA())</f>
        <v>#N/A</v>
      </c>
      <c r="J397">
        <v>0</v>
      </c>
      <c r="K397">
        <v>0</v>
      </c>
      <c r="L397">
        <v>0</v>
      </c>
      <c r="M397">
        <v>0</v>
      </c>
      <c r="N397">
        <v>0</v>
      </c>
      <c r="O397">
        <f>Tabelle14[[#This Row],[Roll]]-+Tabelle14[[#This Row],[Pitch]]</f>
        <v>0</v>
      </c>
      <c r="P397">
        <f>SQRT(Tabelle14[[#This Row],[X]]^2 + Tabelle14[[#This Row],[Y]]^2 +Tabelle14[[#This Row],[Z]]^2)</f>
        <v>0</v>
      </c>
      <c r="Q397">
        <v>147</v>
      </c>
      <c r="R397">
        <v>98.2</v>
      </c>
      <c r="S397">
        <v>-41.8</v>
      </c>
      <c r="T397">
        <v>-90</v>
      </c>
      <c r="U397">
        <v>0</v>
      </c>
      <c r="V397">
        <v>0</v>
      </c>
    </row>
    <row r="398" spans="1:22">
      <c r="A398">
        <v>8374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 t="e">
        <f>IF(AND(Tabelle14[[#This Row],[AreaPx]]&gt;0,NOT(Tabelle14[[#This Row],[AreaPx]]="inf")),Tabelle14[[#This Row],[AreaPx]], NA())</f>
        <v>#N/A</v>
      </c>
      <c r="J398">
        <v>0</v>
      </c>
      <c r="K398">
        <v>0</v>
      </c>
      <c r="L398">
        <v>0</v>
      </c>
      <c r="M398">
        <v>0</v>
      </c>
      <c r="N398">
        <v>0</v>
      </c>
      <c r="O398">
        <f>Tabelle14[[#This Row],[Roll]]-+Tabelle14[[#This Row],[Pitch]]</f>
        <v>0</v>
      </c>
      <c r="P398">
        <f>SQRT(Tabelle14[[#This Row],[X]]^2 + Tabelle14[[#This Row],[Y]]^2 +Tabelle14[[#This Row],[Z]]^2)</f>
        <v>0</v>
      </c>
      <c r="Q398">
        <v>147</v>
      </c>
      <c r="R398">
        <v>98.2</v>
      </c>
      <c r="S398">
        <v>-41.8</v>
      </c>
      <c r="T398">
        <v>-90</v>
      </c>
      <c r="U398">
        <v>0</v>
      </c>
      <c r="V398">
        <v>0</v>
      </c>
    </row>
    <row r="399" spans="1:22">
      <c r="A399">
        <v>8393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 t="e">
        <f>IF(AND(Tabelle14[[#This Row],[AreaPx]]&gt;0,NOT(Tabelle14[[#This Row],[AreaPx]]="inf")),Tabelle14[[#This Row],[AreaPx]], NA())</f>
        <v>#N/A</v>
      </c>
      <c r="J399">
        <v>0</v>
      </c>
      <c r="K399">
        <v>0</v>
      </c>
      <c r="L399">
        <v>0</v>
      </c>
      <c r="M399">
        <v>0</v>
      </c>
      <c r="N399">
        <v>0</v>
      </c>
      <c r="O399">
        <f>Tabelle14[[#This Row],[Roll]]-+Tabelle14[[#This Row],[Pitch]]</f>
        <v>0</v>
      </c>
      <c r="P399">
        <f>SQRT(Tabelle14[[#This Row],[X]]^2 + Tabelle14[[#This Row],[Y]]^2 +Tabelle14[[#This Row],[Z]]^2)</f>
        <v>0</v>
      </c>
      <c r="Q399">
        <v>147</v>
      </c>
      <c r="R399">
        <v>98.2</v>
      </c>
      <c r="S399">
        <v>-41.8</v>
      </c>
      <c r="T399">
        <v>-90</v>
      </c>
      <c r="U399">
        <v>0</v>
      </c>
      <c r="V399">
        <v>0</v>
      </c>
    </row>
    <row r="400" spans="1:22">
      <c r="A400">
        <v>8404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 t="e">
        <f>IF(AND(Tabelle14[[#This Row],[AreaPx]]&gt;0,NOT(Tabelle14[[#This Row],[AreaPx]]="inf")),Tabelle14[[#This Row],[AreaPx]], NA())</f>
        <v>#N/A</v>
      </c>
      <c r="J400">
        <v>0</v>
      </c>
      <c r="K400">
        <v>0</v>
      </c>
      <c r="L400">
        <v>0</v>
      </c>
      <c r="M400">
        <v>0</v>
      </c>
      <c r="N400">
        <v>0</v>
      </c>
      <c r="O400">
        <f>Tabelle14[[#This Row],[Roll]]-+Tabelle14[[#This Row],[Pitch]]</f>
        <v>0</v>
      </c>
      <c r="P400">
        <f>SQRT(Tabelle14[[#This Row],[X]]^2 + Tabelle14[[#This Row],[Y]]^2 +Tabelle14[[#This Row],[Z]]^2)</f>
        <v>0</v>
      </c>
      <c r="Q400">
        <v>147</v>
      </c>
      <c r="R400">
        <v>98.2</v>
      </c>
      <c r="S400">
        <v>-41.8</v>
      </c>
      <c r="T400">
        <v>-90</v>
      </c>
      <c r="U400">
        <v>0</v>
      </c>
      <c r="V400">
        <v>0</v>
      </c>
    </row>
    <row r="401" spans="1:22">
      <c r="A401">
        <v>8412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 t="e">
        <f>IF(AND(Tabelle14[[#This Row],[AreaPx]]&gt;0,NOT(Tabelle14[[#This Row],[AreaPx]]="inf")),Tabelle14[[#This Row],[AreaPx]], NA())</f>
        <v>#N/A</v>
      </c>
      <c r="J401">
        <v>0</v>
      </c>
      <c r="K401">
        <v>0</v>
      </c>
      <c r="L401">
        <v>0</v>
      </c>
      <c r="M401">
        <v>0</v>
      </c>
      <c r="N401">
        <v>0</v>
      </c>
      <c r="O401">
        <f>Tabelle14[[#This Row],[Roll]]-+Tabelle14[[#This Row],[Pitch]]</f>
        <v>0</v>
      </c>
      <c r="P401">
        <f>SQRT(Tabelle14[[#This Row],[X]]^2 + Tabelle14[[#This Row],[Y]]^2 +Tabelle14[[#This Row],[Z]]^2)</f>
        <v>0</v>
      </c>
      <c r="Q401">
        <v>147</v>
      </c>
      <c r="R401">
        <v>98.2</v>
      </c>
      <c r="S401">
        <v>-41.8</v>
      </c>
      <c r="T401">
        <v>-90</v>
      </c>
      <c r="U401">
        <v>0</v>
      </c>
      <c r="V401">
        <v>0</v>
      </c>
    </row>
    <row r="402" spans="1:22">
      <c r="A402">
        <v>8440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 t="e">
        <f>IF(AND(Tabelle14[[#This Row],[AreaPx]]&gt;0,NOT(Tabelle14[[#This Row],[AreaPx]]="inf")),Tabelle14[[#This Row],[AreaPx]], NA())</f>
        <v>#N/A</v>
      </c>
      <c r="J402">
        <v>0</v>
      </c>
      <c r="K402">
        <v>0</v>
      </c>
      <c r="L402">
        <v>0</v>
      </c>
      <c r="M402">
        <v>0</v>
      </c>
      <c r="N402">
        <v>0</v>
      </c>
      <c r="O402">
        <f>Tabelle14[[#This Row],[Roll]]-+Tabelle14[[#This Row],[Pitch]]</f>
        <v>0</v>
      </c>
      <c r="P402">
        <f>SQRT(Tabelle14[[#This Row],[X]]^2 + Tabelle14[[#This Row],[Y]]^2 +Tabelle14[[#This Row],[Z]]^2)</f>
        <v>0</v>
      </c>
      <c r="Q402">
        <v>147</v>
      </c>
      <c r="R402">
        <v>98.2</v>
      </c>
      <c r="S402">
        <v>-41.8</v>
      </c>
      <c r="T402">
        <v>-90</v>
      </c>
      <c r="U402">
        <v>0</v>
      </c>
      <c r="V402">
        <v>0</v>
      </c>
    </row>
    <row r="403" spans="1:22">
      <c r="A403">
        <v>8469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 t="e">
        <f>IF(AND(Tabelle14[[#This Row],[AreaPx]]&gt;0,NOT(Tabelle14[[#This Row],[AreaPx]]="inf")),Tabelle14[[#This Row],[AreaPx]], NA())</f>
        <v>#N/A</v>
      </c>
      <c r="J403">
        <v>0</v>
      </c>
      <c r="K403">
        <v>0</v>
      </c>
      <c r="L403">
        <v>0</v>
      </c>
      <c r="M403">
        <v>0</v>
      </c>
      <c r="N403">
        <v>0</v>
      </c>
      <c r="O403">
        <f>Tabelle14[[#This Row],[Roll]]-+Tabelle14[[#This Row],[Pitch]]</f>
        <v>0</v>
      </c>
      <c r="P403">
        <f>SQRT(Tabelle14[[#This Row],[X]]^2 + Tabelle14[[#This Row],[Y]]^2 +Tabelle14[[#This Row],[Z]]^2)</f>
        <v>0</v>
      </c>
      <c r="Q403">
        <v>147</v>
      </c>
      <c r="R403">
        <v>98.2</v>
      </c>
      <c r="S403">
        <v>-41.8</v>
      </c>
      <c r="T403">
        <v>-90</v>
      </c>
      <c r="U403">
        <v>0</v>
      </c>
      <c r="V403">
        <v>0</v>
      </c>
    </row>
    <row r="404" spans="1:22">
      <c r="A404">
        <v>8483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 t="e">
        <f>IF(AND(Tabelle14[[#This Row],[AreaPx]]&gt;0,NOT(Tabelle14[[#This Row],[AreaPx]]="inf")),Tabelle14[[#This Row],[AreaPx]], NA())</f>
        <v>#N/A</v>
      </c>
      <c r="J404">
        <v>0</v>
      </c>
      <c r="K404">
        <v>0</v>
      </c>
      <c r="L404">
        <v>0</v>
      </c>
      <c r="M404">
        <v>0</v>
      </c>
      <c r="N404">
        <v>0</v>
      </c>
      <c r="O404">
        <f>Tabelle14[[#This Row],[Roll]]-+Tabelle14[[#This Row],[Pitch]]</f>
        <v>0</v>
      </c>
      <c r="P404">
        <f>SQRT(Tabelle14[[#This Row],[X]]^2 + Tabelle14[[#This Row],[Y]]^2 +Tabelle14[[#This Row],[Z]]^2)</f>
        <v>0</v>
      </c>
      <c r="Q404">
        <v>147</v>
      </c>
      <c r="R404">
        <v>98.2</v>
      </c>
      <c r="S404">
        <v>-41.8</v>
      </c>
      <c r="T404">
        <v>-90</v>
      </c>
      <c r="U404">
        <v>0</v>
      </c>
      <c r="V404">
        <v>0</v>
      </c>
    </row>
    <row r="405" spans="1:22">
      <c r="A405">
        <v>8509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 t="e">
        <f>IF(AND(Tabelle14[[#This Row],[AreaPx]]&gt;0,NOT(Tabelle14[[#This Row],[AreaPx]]="inf")),Tabelle14[[#This Row],[AreaPx]], NA())</f>
        <v>#N/A</v>
      </c>
      <c r="J405">
        <v>0</v>
      </c>
      <c r="K405">
        <v>0</v>
      </c>
      <c r="L405">
        <v>0</v>
      </c>
      <c r="M405">
        <v>0</v>
      </c>
      <c r="N405">
        <v>0</v>
      </c>
      <c r="O405">
        <f>Tabelle14[[#This Row],[Roll]]-+Tabelle14[[#This Row],[Pitch]]</f>
        <v>0</v>
      </c>
      <c r="P405">
        <f>SQRT(Tabelle14[[#This Row],[X]]^2 + Tabelle14[[#This Row],[Y]]^2 +Tabelle14[[#This Row],[Z]]^2)</f>
        <v>0</v>
      </c>
      <c r="Q405">
        <v>147</v>
      </c>
      <c r="R405">
        <v>98.2</v>
      </c>
      <c r="S405">
        <v>-41.8</v>
      </c>
      <c r="T405">
        <v>-90</v>
      </c>
      <c r="U405">
        <v>0</v>
      </c>
      <c r="V405">
        <v>0</v>
      </c>
    </row>
    <row r="406" spans="1:22">
      <c r="A406">
        <v>8537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 t="e">
        <f>IF(AND(Tabelle14[[#This Row],[AreaPx]]&gt;0,NOT(Tabelle14[[#This Row],[AreaPx]]="inf")),Tabelle14[[#This Row],[AreaPx]], NA())</f>
        <v>#N/A</v>
      </c>
      <c r="J406">
        <v>0</v>
      </c>
      <c r="K406">
        <v>0</v>
      </c>
      <c r="L406">
        <v>0</v>
      </c>
      <c r="M406">
        <v>0</v>
      </c>
      <c r="N406">
        <v>0</v>
      </c>
      <c r="O406">
        <f>Tabelle14[[#This Row],[Roll]]-+Tabelle14[[#This Row],[Pitch]]</f>
        <v>0</v>
      </c>
      <c r="P406">
        <f>SQRT(Tabelle14[[#This Row],[X]]^2 + Tabelle14[[#This Row],[Y]]^2 +Tabelle14[[#This Row],[Z]]^2)</f>
        <v>0</v>
      </c>
      <c r="Q406">
        <v>147</v>
      </c>
      <c r="R406">
        <v>98.2</v>
      </c>
      <c r="S406">
        <v>-41.8</v>
      </c>
      <c r="T406">
        <v>-90</v>
      </c>
      <c r="U406">
        <v>0</v>
      </c>
      <c r="V406">
        <v>0</v>
      </c>
    </row>
    <row r="407" spans="1:22">
      <c r="A407">
        <v>8554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 t="e">
        <f>IF(AND(Tabelle14[[#This Row],[AreaPx]]&gt;0,NOT(Tabelle14[[#This Row],[AreaPx]]="inf")),Tabelle14[[#This Row],[AreaPx]], NA())</f>
        <v>#N/A</v>
      </c>
      <c r="J407">
        <v>0</v>
      </c>
      <c r="K407">
        <v>0</v>
      </c>
      <c r="L407">
        <v>0</v>
      </c>
      <c r="M407">
        <v>0</v>
      </c>
      <c r="N407">
        <v>0</v>
      </c>
      <c r="O407">
        <f>Tabelle14[[#This Row],[Roll]]-+Tabelle14[[#This Row],[Pitch]]</f>
        <v>0</v>
      </c>
      <c r="P407">
        <f>SQRT(Tabelle14[[#This Row],[X]]^2 + Tabelle14[[#This Row],[Y]]^2 +Tabelle14[[#This Row],[Z]]^2)</f>
        <v>0</v>
      </c>
      <c r="Q407">
        <v>147</v>
      </c>
      <c r="R407">
        <v>98.2</v>
      </c>
      <c r="S407">
        <v>-41.8</v>
      </c>
      <c r="T407">
        <v>-90</v>
      </c>
      <c r="U407">
        <v>0</v>
      </c>
      <c r="V407">
        <v>0</v>
      </c>
    </row>
    <row r="408" spans="1:22">
      <c r="A408">
        <v>8581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 t="e">
        <f>IF(AND(Tabelle14[[#This Row],[AreaPx]]&gt;0,NOT(Tabelle14[[#This Row],[AreaPx]]="inf")),Tabelle14[[#This Row],[AreaPx]], NA())</f>
        <v>#N/A</v>
      </c>
      <c r="J408">
        <v>0</v>
      </c>
      <c r="K408">
        <v>0</v>
      </c>
      <c r="L408">
        <v>0</v>
      </c>
      <c r="M408">
        <v>0</v>
      </c>
      <c r="N408">
        <v>0</v>
      </c>
      <c r="O408">
        <f>Tabelle14[[#This Row],[Roll]]-+Tabelle14[[#This Row],[Pitch]]</f>
        <v>0</v>
      </c>
      <c r="P408">
        <f>SQRT(Tabelle14[[#This Row],[X]]^2 + Tabelle14[[#This Row],[Y]]^2 +Tabelle14[[#This Row],[Z]]^2)</f>
        <v>0</v>
      </c>
      <c r="Q408">
        <v>147</v>
      </c>
      <c r="R408">
        <v>98.2</v>
      </c>
      <c r="S408">
        <v>-41.8</v>
      </c>
      <c r="T408">
        <v>-90</v>
      </c>
      <c r="U408">
        <v>0</v>
      </c>
      <c r="V408">
        <v>0</v>
      </c>
    </row>
    <row r="409" spans="1:22">
      <c r="A409">
        <v>8610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 t="e">
        <f>IF(AND(Tabelle14[[#This Row],[AreaPx]]&gt;0,NOT(Tabelle14[[#This Row],[AreaPx]]="inf")),Tabelle14[[#This Row],[AreaPx]], NA())</f>
        <v>#N/A</v>
      </c>
      <c r="J409">
        <v>0</v>
      </c>
      <c r="K409">
        <v>0</v>
      </c>
      <c r="L409">
        <v>0</v>
      </c>
      <c r="M409">
        <v>0</v>
      </c>
      <c r="N409">
        <v>0</v>
      </c>
      <c r="O409">
        <f>Tabelle14[[#This Row],[Roll]]-+Tabelle14[[#This Row],[Pitch]]</f>
        <v>0</v>
      </c>
      <c r="P409">
        <f>SQRT(Tabelle14[[#This Row],[X]]^2 + Tabelle14[[#This Row],[Y]]^2 +Tabelle14[[#This Row],[Z]]^2)</f>
        <v>0</v>
      </c>
      <c r="Q409">
        <v>147</v>
      </c>
      <c r="R409">
        <v>98.2</v>
      </c>
      <c r="S409">
        <v>-41.8</v>
      </c>
      <c r="T409">
        <v>-90</v>
      </c>
      <c r="U409">
        <v>0</v>
      </c>
      <c r="V409">
        <v>0</v>
      </c>
    </row>
    <row r="410" spans="1:22">
      <c r="A410">
        <v>8630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 t="e">
        <f>IF(AND(Tabelle14[[#This Row],[AreaPx]]&gt;0,NOT(Tabelle14[[#This Row],[AreaPx]]="inf")),Tabelle14[[#This Row],[AreaPx]], NA())</f>
        <v>#N/A</v>
      </c>
      <c r="J410">
        <v>0</v>
      </c>
      <c r="K410">
        <v>0</v>
      </c>
      <c r="L410">
        <v>0</v>
      </c>
      <c r="M410">
        <v>0</v>
      </c>
      <c r="N410">
        <v>0</v>
      </c>
      <c r="O410">
        <f>Tabelle14[[#This Row],[Roll]]-+Tabelle14[[#This Row],[Pitch]]</f>
        <v>0</v>
      </c>
      <c r="P410">
        <f>SQRT(Tabelle14[[#This Row],[X]]^2 + Tabelle14[[#This Row],[Y]]^2 +Tabelle14[[#This Row],[Z]]^2)</f>
        <v>0</v>
      </c>
      <c r="Q410">
        <v>147</v>
      </c>
      <c r="R410">
        <v>98.2</v>
      </c>
      <c r="S410">
        <v>-41.8</v>
      </c>
      <c r="T410">
        <v>-90</v>
      </c>
      <c r="U410">
        <v>0</v>
      </c>
      <c r="V410">
        <v>0</v>
      </c>
    </row>
    <row r="411" spans="1:22">
      <c r="A411">
        <v>8644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 t="e">
        <f>IF(AND(Tabelle14[[#This Row],[AreaPx]]&gt;0,NOT(Tabelle14[[#This Row],[AreaPx]]="inf")),Tabelle14[[#This Row],[AreaPx]], NA())</f>
        <v>#N/A</v>
      </c>
      <c r="J411">
        <v>0</v>
      </c>
      <c r="K411">
        <v>0</v>
      </c>
      <c r="L411">
        <v>0</v>
      </c>
      <c r="M411">
        <v>0</v>
      </c>
      <c r="N411">
        <v>0</v>
      </c>
      <c r="O411">
        <f>Tabelle14[[#This Row],[Roll]]-+Tabelle14[[#This Row],[Pitch]]</f>
        <v>0</v>
      </c>
      <c r="P411">
        <f>SQRT(Tabelle14[[#This Row],[X]]^2 + Tabelle14[[#This Row],[Y]]^2 +Tabelle14[[#This Row],[Z]]^2)</f>
        <v>0</v>
      </c>
      <c r="Q411">
        <v>147</v>
      </c>
      <c r="R411">
        <v>98.2</v>
      </c>
      <c r="S411">
        <v>-41.8</v>
      </c>
      <c r="T411">
        <v>-90</v>
      </c>
      <c r="U411">
        <v>0</v>
      </c>
      <c r="V411">
        <v>0</v>
      </c>
    </row>
    <row r="412" spans="1:22">
      <c r="A412">
        <v>8674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 t="e">
        <f>IF(AND(Tabelle14[[#This Row],[AreaPx]]&gt;0,NOT(Tabelle14[[#This Row],[AreaPx]]="inf")),Tabelle14[[#This Row],[AreaPx]], NA())</f>
        <v>#N/A</v>
      </c>
      <c r="J412">
        <v>0</v>
      </c>
      <c r="K412">
        <v>0</v>
      </c>
      <c r="L412">
        <v>0</v>
      </c>
      <c r="M412">
        <v>0</v>
      </c>
      <c r="N412">
        <v>0</v>
      </c>
      <c r="O412">
        <f>Tabelle14[[#This Row],[Roll]]-+Tabelle14[[#This Row],[Pitch]]</f>
        <v>0</v>
      </c>
      <c r="P412">
        <f>SQRT(Tabelle14[[#This Row],[X]]^2 + Tabelle14[[#This Row],[Y]]^2 +Tabelle14[[#This Row],[Z]]^2)</f>
        <v>0</v>
      </c>
      <c r="Q412">
        <v>147</v>
      </c>
      <c r="R412">
        <v>98.2</v>
      </c>
      <c r="S412">
        <v>-41.8</v>
      </c>
      <c r="T412">
        <v>-90</v>
      </c>
      <c r="U412">
        <v>0</v>
      </c>
      <c r="V412">
        <v>0</v>
      </c>
    </row>
    <row r="413" spans="1:22">
      <c r="A413">
        <v>8701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 t="e">
        <f>IF(AND(Tabelle14[[#This Row],[AreaPx]]&gt;0,NOT(Tabelle14[[#This Row],[AreaPx]]="inf")),Tabelle14[[#This Row],[AreaPx]], NA())</f>
        <v>#N/A</v>
      </c>
      <c r="J413">
        <v>0</v>
      </c>
      <c r="K413">
        <v>0</v>
      </c>
      <c r="L413">
        <v>0</v>
      </c>
      <c r="M413">
        <v>0</v>
      </c>
      <c r="N413">
        <v>0</v>
      </c>
      <c r="O413">
        <f>Tabelle14[[#This Row],[Roll]]-+Tabelle14[[#This Row],[Pitch]]</f>
        <v>0</v>
      </c>
      <c r="P413">
        <f>SQRT(Tabelle14[[#This Row],[X]]^2 + Tabelle14[[#This Row],[Y]]^2 +Tabelle14[[#This Row],[Z]]^2)</f>
        <v>0</v>
      </c>
      <c r="Q413">
        <v>147</v>
      </c>
      <c r="R413">
        <v>98.2</v>
      </c>
      <c r="S413">
        <v>-41.8</v>
      </c>
      <c r="T413">
        <v>-90</v>
      </c>
      <c r="U413">
        <v>0</v>
      </c>
      <c r="V413">
        <v>0</v>
      </c>
    </row>
    <row r="414" spans="1:22">
      <c r="A414">
        <v>8715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 t="e">
        <f>IF(AND(Tabelle14[[#This Row],[AreaPx]]&gt;0,NOT(Tabelle14[[#This Row],[AreaPx]]="inf")),Tabelle14[[#This Row],[AreaPx]], NA())</f>
        <v>#N/A</v>
      </c>
      <c r="J414">
        <v>0</v>
      </c>
      <c r="K414">
        <v>0</v>
      </c>
      <c r="L414">
        <v>0</v>
      </c>
      <c r="M414">
        <v>0</v>
      </c>
      <c r="N414">
        <v>0</v>
      </c>
      <c r="O414">
        <f>Tabelle14[[#This Row],[Roll]]-+Tabelle14[[#This Row],[Pitch]]</f>
        <v>0</v>
      </c>
      <c r="P414">
        <f>SQRT(Tabelle14[[#This Row],[X]]^2 + Tabelle14[[#This Row],[Y]]^2 +Tabelle14[[#This Row],[Z]]^2)</f>
        <v>0</v>
      </c>
      <c r="Q414">
        <v>147</v>
      </c>
      <c r="R414">
        <v>98.2</v>
      </c>
      <c r="S414">
        <v>-41.8</v>
      </c>
      <c r="T414">
        <v>-90</v>
      </c>
      <c r="U414">
        <v>0</v>
      </c>
      <c r="V414">
        <v>0</v>
      </c>
    </row>
    <row r="415" spans="1:22">
      <c r="A415">
        <v>8735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 t="e">
        <f>IF(AND(Tabelle14[[#This Row],[AreaPx]]&gt;0,NOT(Tabelle14[[#This Row],[AreaPx]]="inf")),Tabelle14[[#This Row],[AreaPx]], NA())</f>
        <v>#N/A</v>
      </c>
      <c r="J415">
        <v>0</v>
      </c>
      <c r="K415">
        <v>0</v>
      </c>
      <c r="L415">
        <v>0</v>
      </c>
      <c r="M415">
        <v>0</v>
      </c>
      <c r="N415">
        <v>0</v>
      </c>
      <c r="O415">
        <f>Tabelle14[[#This Row],[Roll]]-+Tabelle14[[#This Row],[Pitch]]</f>
        <v>0</v>
      </c>
      <c r="P415">
        <f>SQRT(Tabelle14[[#This Row],[X]]^2 + Tabelle14[[#This Row],[Y]]^2 +Tabelle14[[#This Row],[Z]]^2)</f>
        <v>0</v>
      </c>
      <c r="Q415">
        <v>147</v>
      </c>
      <c r="R415">
        <v>98.2</v>
      </c>
      <c r="S415">
        <v>-41.8</v>
      </c>
      <c r="T415">
        <v>-90</v>
      </c>
      <c r="U415">
        <v>0</v>
      </c>
      <c r="V415">
        <v>0</v>
      </c>
    </row>
    <row r="416" spans="1:22">
      <c r="A416">
        <v>8752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 t="e">
        <f>IF(AND(Tabelle14[[#This Row],[AreaPx]]&gt;0,NOT(Tabelle14[[#This Row],[AreaPx]]="inf")),Tabelle14[[#This Row],[AreaPx]], NA())</f>
        <v>#N/A</v>
      </c>
      <c r="J416">
        <v>0</v>
      </c>
      <c r="K416">
        <v>0</v>
      </c>
      <c r="L416">
        <v>0</v>
      </c>
      <c r="M416">
        <v>0</v>
      </c>
      <c r="N416">
        <v>0</v>
      </c>
      <c r="O416">
        <f>Tabelle14[[#This Row],[Roll]]-+Tabelle14[[#This Row],[Pitch]]</f>
        <v>0</v>
      </c>
      <c r="P416">
        <f>SQRT(Tabelle14[[#This Row],[X]]^2 + Tabelle14[[#This Row],[Y]]^2 +Tabelle14[[#This Row],[Z]]^2)</f>
        <v>0</v>
      </c>
      <c r="Q416">
        <v>147</v>
      </c>
      <c r="R416">
        <v>98.2</v>
      </c>
      <c r="S416">
        <v>-41.8</v>
      </c>
      <c r="T416">
        <v>-90</v>
      </c>
      <c r="U416">
        <v>0</v>
      </c>
      <c r="V416">
        <v>0</v>
      </c>
    </row>
    <row r="417" spans="1:22">
      <c r="A417">
        <v>8773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 t="e">
        <f>IF(AND(Tabelle14[[#This Row],[AreaPx]]&gt;0,NOT(Tabelle14[[#This Row],[AreaPx]]="inf")),Tabelle14[[#This Row],[AreaPx]], NA())</f>
        <v>#N/A</v>
      </c>
      <c r="J417">
        <v>0</v>
      </c>
      <c r="K417">
        <v>0</v>
      </c>
      <c r="L417">
        <v>0</v>
      </c>
      <c r="M417">
        <v>0</v>
      </c>
      <c r="N417">
        <v>0</v>
      </c>
      <c r="O417">
        <f>Tabelle14[[#This Row],[Roll]]-+Tabelle14[[#This Row],[Pitch]]</f>
        <v>0</v>
      </c>
      <c r="P417">
        <f>SQRT(Tabelle14[[#This Row],[X]]^2 + Tabelle14[[#This Row],[Y]]^2 +Tabelle14[[#This Row],[Z]]^2)</f>
        <v>0</v>
      </c>
      <c r="Q417">
        <v>147</v>
      </c>
      <c r="R417">
        <v>98.2</v>
      </c>
      <c r="S417">
        <v>-41.8</v>
      </c>
      <c r="T417">
        <v>-90</v>
      </c>
      <c r="U417">
        <v>0</v>
      </c>
      <c r="V417">
        <v>0</v>
      </c>
    </row>
    <row r="418" spans="1:22">
      <c r="A418">
        <v>8796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 t="e">
        <f>IF(AND(Tabelle14[[#This Row],[AreaPx]]&gt;0,NOT(Tabelle14[[#This Row],[AreaPx]]="inf")),Tabelle14[[#This Row],[AreaPx]], NA())</f>
        <v>#N/A</v>
      </c>
      <c r="J418">
        <v>0</v>
      </c>
      <c r="K418">
        <v>0</v>
      </c>
      <c r="L418">
        <v>0</v>
      </c>
      <c r="M418">
        <v>0</v>
      </c>
      <c r="N418">
        <v>0</v>
      </c>
      <c r="O418">
        <f>Tabelle14[[#This Row],[Roll]]-+Tabelle14[[#This Row],[Pitch]]</f>
        <v>0</v>
      </c>
      <c r="P418">
        <f>SQRT(Tabelle14[[#This Row],[X]]^2 + Tabelle14[[#This Row],[Y]]^2 +Tabelle14[[#This Row],[Z]]^2)</f>
        <v>0</v>
      </c>
      <c r="Q418">
        <v>147</v>
      </c>
      <c r="R418">
        <v>98.2</v>
      </c>
      <c r="S418">
        <v>-41.8</v>
      </c>
      <c r="T418">
        <v>-90</v>
      </c>
      <c r="U418">
        <v>0</v>
      </c>
      <c r="V418">
        <v>0</v>
      </c>
    </row>
    <row r="419" spans="1:22">
      <c r="A419">
        <v>8810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 t="e">
        <f>IF(AND(Tabelle14[[#This Row],[AreaPx]]&gt;0,NOT(Tabelle14[[#This Row],[AreaPx]]="inf")),Tabelle14[[#This Row],[AreaPx]], NA())</f>
        <v>#N/A</v>
      </c>
      <c r="J419">
        <v>0</v>
      </c>
      <c r="K419">
        <v>0</v>
      </c>
      <c r="L419">
        <v>0</v>
      </c>
      <c r="M419">
        <v>0</v>
      </c>
      <c r="N419">
        <v>0</v>
      </c>
      <c r="O419">
        <f>Tabelle14[[#This Row],[Roll]]-+Tabelle14[[#This Row],[Pitch]]</f>
        <v>0</v>
      </c>
      <c r="P419">
        <f>SQRT(Tabelle14[[#This Row],[X]]^2 + Tabelle14[[#This Row],[Y]]^2 +Tabelle14[[#This Row],[Z]]^2)</f>
        <v>0</v>
      </c>
      <c r="Q419">
        <v>147</v>
      </c>
      <c r="R419">
        <v>98.2</v>
      </c>
      <c r="S419">
        <v>-41.8</v>
      </c>
      <c r="T419">
        <v>-90</v>
      </c>
      <c r="U419">
        <v>0</v>
      </c>
      <c r="V419">
        <v>0</v>
      </c>
    </row>
    <row r="420" spans="1:22">
      <c r="A420">
        <v>8847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 t="e">
        <f>IF(AND(Tabelle14[[#This Row],[AreaPx]]&gt;0,NOT(Tabelle14[[#This Row],[AreaPx]]="inf")),Tabelle14[[#This Row],[AreaPx]], NA())</f>
        <v>#N/A</v>
      </c>
      <c r="J420">
        <v>0</v>
      </c>
      <c r="K420">
        <v>0</v>
      </c>
      <c r="L420">
        <v>0</v>
      </c>
      <c r="M420">
        <v>0</v>
      </c>
      <c r="N420">
        <v>0</v>
      </c>
      <c r="O420">
        <f>Tabelle14[[#This Row],[Roll]]-+Tabelle14[[#This Row],[Pitch]]</f>
        <v>0</v>
      </c>
      <c r="P420">
        <f>SQRT(Tabelle14[[#This Row],[X]]^2 + Tabelle14[[#This Row],[Y]]^2 +Tabelle14[[#This Row],[Z]]^2)</f>
        <v>0</v>
      </c>
      <c r="Q420">
        <v>147</v>
      </c>
      <c r="R420">
        <v>98.2</v>
      </c>
      <c r="S420">
        <v>-41.8</v>
      </c>
      <c r="T420">
        <v>-90</v>
      </c>
      <c r="U420">
        <v>0</v>
      </c>
      <c r="V420">
        <v>0</v>
      </c>
    </row>
    <row r="421" spans="1:22">
      <c r="A421">
        <v>8875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 t="e">
        <f>IF(AND(Tabelle14[[#This Row],[AreaPx]]&gt;0,NOT(Tabelle14[[#This Row],[AreaPx]]="inf")),Tabelle14[[#This Row],[AreaPx]], NA())</f>
        <v>#N/A</v>
      </c>
      <c r="J421">
        <v>0</v>
      </c>
      <c r="K421">
        <v>0</v>
      </c>
      <c r="L421">
        <v>0</v>
      </c>
      <c r="M421">
        <v>0</v>
      </c>
      <c r="N421">
        <v>0</v>
      </c>
      <c r="O421">
        <f>Tabelle14[[#This Row],[Roll]]-+Tabelle14[[#This Row],[Pitch]]</f>
        <v>0</v>
      </c>
      <c r="P421">
        <f>SQRT(Tabelle14[[#This Row],[X]]^2 + Tabelle14[[#This Row],[Y]]^2 +Tabelle14[[#This Row],[Z]]^2)</f>
        <v>0</v>
      </c>
      <c r="Q421">
        <v>147</v>
      </c>
      <c r="R421">
        <v>98.2</v>
      </c>
      <c r="S421">
        <v>-41.8</v>
      </c>
      <c r="T421">
        <v>-90</v>
      </c>
      <c r="U421">
        <v>0</v>
      </c>
      <c r="V421">
        <v>0</v>
      </c>
    </row>
    <row r="422" spans="1:22">
      <c r="A422">
        <v>8904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 t="e">
        <f>IF(AND(Tabelle14[[#This Row],[AreaPx]]&gt;0,NOT(Tabelle14[[#This Row],[AreaPx]]="inf")),Tabelle14[[#This Row],[AreaPx]], NA())</f>
        <v>#N/A</v>
      </c>
      <c r="J422">
        <v>0</v>
      </c>
      <c r="K422">
        <v>0</v>
      </c>
      <c r="L422">
        <v>0</v>
      </c>
      <c r="M422">
        <v>0</v>
      </c>
      <c r="N422">
        <v>0</v>
      </c>
      <c r="O422">
        <f>Tabelle14[[#This Row],[Roll]]-+Tabelle14[[#This Row],[Pitch]]</f>
        <v>0</v>
      </c>
      <c r="P422">
        <f>SQRT(Tabelle14[[#This Row],[X]]^2 + Tabelle14[[#This Row],[Y]]^2 +Tabelle14[[#This Row],[Z]]^2)</f>
        <v>0</v>
      </c>
      <c r="Q422">
        <v>147</v>
      </c>
      <c r="R422">
        <v>98.2</v>
      </c>
      <c r="S422">
        <v>-41.8</v>
      </c>
      <c r="T422">
        <v>-90</v>
      </c>
      <c r="U422">
        <v>0</v>
      </c>
      <c r="V422">
        <v>0</v>
      </c>
    </row>
    <row r="423" spans="1:22">
      <c r="A423">
        <v>8916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 t="e">
        <f>IF(AND(Tabelle14[[#This Row],[AreaPx]]&gt;0,NOT(Tabelle14[[#This Row],[AreaPx]]="inf")),Tabelle14[[#This Row],[AreaPx]], NA())</f>
        <v>#N/A</v>
      </c>
      <c r="J423">
        <v>0</v>
      </c>
      <c r="K423">
        <v>0</v>
      </c>
      <c r="L423">
        <v>0</v>
      </c>
      <c r="M423">
        <v>0</v>
      </c>
      <c r="N423">
        <v>0</v>
      </c>
      <c r="O423">
        <f>Tabelle14[[#This Row],[Roll]]-+Tabelle14[[#This Row],[Pitch]]</f>
        <v>0</v>
      </c>
      <c r="P423">
        <f>SQRT(Tabelle14[[#This Row],[X]]^2 + Tabelle14[[#This Row],[Y]]^2 +Tabelle14[[#This Row],[Z]]^2)</f>
        <v>0</v>
      </c>
      <c r="Q423">
        <v>147</v>
      </c>
      <c r="R423">
        <v>98.2</v>
      </c>
      <c r="S423">
        <v>-41.8</v>
      </c>
      <c r="T423">
        <v>-90</v>
      </c>
      <c r="U423">
        <v>0</v>
      </c>
      <c r="V423">
        <v>0</v>
      </c>
    </row>
    <row r="424" spans="1:22">
      <c r="A424">
        <v>8940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 t="e">
        <f>IF(AND(Tabelle14[[#This Row],[AreaPx]]&gt;0,NOT(Tabelle14[[#This Row],[AreaPx]]="inf")),Tabelle14[[#This Row],[AreaPx]], NA())</f>
        <v>#N/A</v>
      </c>
      <c r="J424">
        <v>0</v>
      </c>
      <c r="K424">
        <v>0</v>
      </c>
      <c r="L424">
        <v>0</v>
      </c>
      <c r="M424">
        <v>0</v>
      </c>
      <c r="N424">
        <v>0</v>
      </c>
      <c r="O424">
        <f>Tabelle14[[#This Row],[Roll]]-+Tabelle14[[#This Row],[Pitch]]</f>
        <v>0</v>
      </c>
      <c r="P424">
        <f>SQRT(Tabelle14[[#This Row],[X]]^2 + Tabelle14[[#This Row],[Y]]^2 +Tabelle14[[#This Row],[Z]]^2)</f>
        <v>0</v>
      </c>
      <c r="Q424">
        <v>147</v>
      </c>
      <c r="R424">
        <v>98.2</v>
      </c>
      <c r="S424">
        <v>-41.8</v>
      </c>
      <c r="T424">
        <v>-90</v>
      </c>
      <c r="U424">
        <v>0</v>
      </c>
      <c r="V424">
        <v>0</v>
      </c>
    </row>
    <row r="425" spans="1:22">
      <c r="A425">
        <v>8966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 t="e">
        <f>IF(AND(Tabelle14[[#This Row],[AreaPx]]&gt;0,NOT(Tabelle14[[#This Row],[AreaPx]]="inf")),Tabelle14[[#This Row],[AreaPx]], NA())</f>
        <v>#N/A</v>
      </c>
      <c r="J425">
        <v>0</v>
      </c>
      <c r="K425">
        <v>0</v>
      </c>
      <c r="L425">
        <v>0</v>
      </c>
      <c r="M425">
        <v>0</v>
      </c>
      <c r="N425">
        <v>0</v>
      </c>
      <c r="O425">
        <f>Tabelle14[[#This Row],[Roll]]-+Tabelle14[[#This Row],[Pitch]]</f>
        <v>0</v>
      </c>
      <c r="P425">
        <f>SQRT(Tabelle14[[#This Row],[X]]^2 + Tabelle14[[#This Row],[Y]]^2 +Tabelle14[[#This Row],[Z]]^2)</f>
        <v>0</v>
      </c>
      <c r="Q425">
        <v>147</v>
      </c>
      <c r="R425">
        <v>98.2</v>
      </c>
      <c r="S425">
        <v>-41.8</v>
      </c>
      <c r="T425">
        <v>-90</v>
      </c>
      <c r="U425">
        <v>0</v>
      </c>
      <c r="V425">
        <v>0</v>
      </c>
    </row>
    <row r="426" spans="1:22">
      <c r="A426">
        <v>8978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 t="e">
        <f>IF(AND(Tabelle14[[#This Row],[AreaPx]]&gt;0,NOT(Tabelle14[[#This Row],[AreaPx]]="inf")),Tabelle14[[#This Row],[AreaPx]], NA())</f>
        <v>#N/A</v>
      </c>
      <c r="J426">
        <v>0</v>
      </c>
      <c r="K426">
        <v>0</v>
      </c>
      <c r="L426">
        <v>0</v>
      </c>
      <c r="M426">
        <v>0</v>
      </c>
      <c r="N426">
        <v>0</v>
      </c>
      <c r="O426">
        <f>Tabelle14[[#This Row],[Roll]]-+Tabelle14[[#This Row],[Pitch]]</f>
        <v>0</v>
      </c>
      <c r="P426">
        <f>SQRT(Tabelle14[[#This Row],[X]]^2 + Tabelle14[[#This Row],[Y]]^2 +Tabelle14[[#This Row],[Z]]^2)</f>
        <v>0</v>
      </c>
      <c r="Q426">
        <v>147</v>
      </c>
      <c r="R426">
        <v>98.2</v>
      </c>
      <c r="S426">
        <v>-41.8</v>
      </c>
      <c r="T426">
        <v>-90</v>
      </c>
      <c r="U426">
        <v>0</v>
      </c>
      <c r="V426">
        <v>0</v>
      </c>
    </row>
    <row r="427" spans="1:22">
      <c r="A427">
        <v>8992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 t="e">
        <f>IF(AND(Tabelle14[[#This Row],[AreaPx]]&gt;0,NOT(Tabelle14[[#This Row],[AreaPx]]="inf")),Tabelle14[[#This Row],[AreaPx]], NA())</f>
        <v>#N/A</v>
      </c>
      <c r="J427">
        <v>0</v>
      </c>
      <c r="K427">
        <v>0</v>
      </c>
      <c r="L427">
        <v>0</v>
      </c>
      <c r="M427">
        <v>0</v>
      </c>
      <c r="N427">
        <v>0</v>
      </c>
      <c r="O427">
        <f>Tabelle14[[#This Row],[Roll]]-+Tabelle14[[#This Row],[Pitch]]</f>
        <v>0</v>
      </c>
      <c r="P427">
        <f>SQRT(Tabelle14[[#This Row],[X]]^2 + Tabelle14[[#This Row],[Y]]^2 +Tabelle14[[#This Row],[Z]]^2)</f>
        <v>0</v>
      </c>
      <c r="Q427">
        <v>147</v>
      </c>
      <c r="R427">
        <v>98.2</v>
      </c>
      <c r="S427">
        <v>-41.8</v>
      </c>
      <c r="T427">
        <v>-90</v>
      </c>
      <c r="U427">
        <v>0</v>
      </c>
      <c r="V427">
        <v>0</v>
      </c>
    </row>
    <row r="428" spans="1:22">
      <c r="A428">
        <v>9002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 t="e">
        <f>IF(AND(Tabelle14[[#This Row],[AreaPx]]&gt;0,NOT(Tabelle14[[#This Row],[AreaPx]]="inf")),Tabelle14[[#This Row],[AreaPx]], NA())</f>
        <v>#N/A</v>
      </c>
      <c r="J428">
        <v>0</v>
      </c>
      <c r="K428">
        <v>0</v>
      </c>
      <c r="L428">
        <v>0</v>
      </c>
      <c r="M428">
        <v>0</v>
      </c>
      <c r="N428">
        <v>0</v>
      </c>
      <c r="O428">
        <f>Tabelle14[[#This Row],[Roll]]-+Tabelle14[[#This Row],[Pitch]]</f>
        <v>0</v>
      </c>
      <c r="P428">
        <f>SQRT(Tabelle14[[#This Row],[X]]^2 + Tabelle14[[#This Row],[Y]]^2 +Tabelle14[[#This Row],[Z]]^2)</f>
        <v>0</v>
      </c>
      <c r="Q428">
        <v>147</v>
      </c>
      <c r="R428">
        <v>98.2</v>
      </c>
      <c r="S428">
        <v>-41.8</v>
      </c>
      <c r="T428">
        <v>-90</v>
      </c>
      <c r="U428">
        <v>0</v>
      </c>
      <c r="V428">
        <v>0</v>
      </c>
    </row>
    <row r="429" spans="1:22">
      <c r="A429">
        <v>9010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 t="e">
        <f>IF(AND(Tabelle14[[#This Row],[AreaPx]]&gt;0,NOT(Tabelle14[[#This Row],[AreaPx]]="inf")),Tabelle14[[#This Row],[AreaPx]], NA())</f>
        <v>#N/A</v>
      </c>
      <c r="J429">
        <v>0</v>
      </c>
      <c r="K429">
        <v>0</v>
      </c>
      <c r="L429">
        <v>0</v>
      </c>
      <c r="M429">
        <v>0</v>
      </c>
      <c r="N429">
        <v>0</v>
      </c>
      <c r="O429">
        <f>Tabelle14[[#This Row],[Roll]]-+Tabelle14[[#This Row],[Pitch]]</f>
        <v>0</v>
      </c>
      <c r="P429">
        <f>SQRT(Tabelle14[[#This Row],[X]]^2 + Tabelle14[[#This Row],[Y]]^2 +Tabelle14[[#This Row],[Z]]^2)</f>
        <v>0</v>
      </c>
      <c r="Q429">
        <v>147</v>
      </c>
      <c r="R429">
        <v>98.2</v>
      </c>
      <c r="S429">
        <v>-41.8</v>
      </c>
      <c r="T429">
        <v>-90</v>
      </c>
      <c r="U429">
        <v>0</v>
      </c>
      <c r="V429">
        <v>0</v>
      </c>
    </row>
    <row r="430" spans="1:22">
      <c r="A430">
        <v>9038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 t="e">
        <f>IF(AND(Tabelle14[[#This Row],[AreaPx]]&gt;0,NOT(Tabelle14[[#This Row],[AreaPx]]="inf")),Tabelle14[[#This Row],[AreaPx]], NA())</f>
        <v>#N/A</v>
      </c>
      <c r="J430">
        <v>0</v>
      </c>
      <c r="K430">
        <v>0</v>
      </c>
      <c r="L430">
        <v>0</v>
      </c>
      <c r="M430">
        <v>0</v>
      </c>
      <c r="N430">
        <v>0</v>
      </c>
      <c r="O430">
        <f>Tabelle14[[#This Row],[Roll]]-+Tabelle14[[#This Row],[Pitch]]</f>
        <v>0</v>
      </c>
      <c r="P430">
        <f>SQRT(Tabelle14[[#This Row],[X]]^2 + Tabelle14[[#This Row],[Y]]^2 +Tabelle14[[#This Row],[Z]]^2)</f>
        <v>0</v>
      </c>
      <c r="Q430">
        <v>147</v>
      </c>
      <c r="R430">
        <v>98.2</v>
      </c>
      <c r="S430">
        <v>-41.8</v>
      </c>
      <c r="T430">
        <v>-90</v>
      </c>
      <c r="U430">
        <v>0</v>
      </c>
      <c r="V430">
        <v>0</v>
      </c>
    </row>
    <row r="431" spans="1:22">
      <c r="A431">
        <v>9050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 t="e">
        <f>IF(AND(Tabelle14[[#This Row],[AreaPx]]&gt;0,NOT(Tabelle14[[#This Row],[AreaPx]]="inf")),Tabelle14[[#This Row],[AreaPx]], NA())</f>
        <v>#N/A</v>
      </c>
      <c r="J431">
        <v>0</v>
      </c>
      <c r="K431">
        <v>0</v>
      </c>
      <c r="L431">
        <v>0</v>
      </c>
      <c r="M431">
        <v>0</v>
      </c>
      <c r="N431">
        <v>0</v>
      </c>
      <c r="O431">
        <f>Tabelle14[[#This Row],[Roll]]-+Tabelle14[[#This Row],[Pitch]]</f>
        <v>0</v>
      </c>
      <c r="P431">
        <f>SQRT(Tabelle14[[#This Row],[X]]^2 + Tabelle14[[#This Row],[Y]]^2 +Tabelle14[[#This Row],[Z]]^2)</f>
        <v>0</v>
      </c>
      <c r="Q431">
        <v>147</v>
      </c>
      <c r="R431">
        <v>98.2</v>
      </c>
      <c r="S431">
        <v>-41.8</v>
      </c>
      <c r="T431">
        <v>-90</v>
      </c>
      <c r="U431">
        <v>0</v>
      </c>
      <c r="V431">
        <v>0</v>
      </c>
    </row>
    <row r="432" spans="1:22">
      <c r="A432">
        <v>9078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 t="e">
        <f>IF(AND(Tabelle14[[#This Row],[AreaPx]]&gt;0,NOT(Tabelle14[[#This Row],[AreaPx]]="inf")),Tabelle14[[#This Row],[AreaPx]], NA())</f>
        <v>#N/A</v>
      </c>
      <c r="J432">
        <v>0</v>
      </c>
      <c r="K432">
        <v>0</v>
      </c>
      <c r="L432">
        <v>0</v>
      </c>
      <c r="M432">
        <v>0</v>
      </c>
      <c r="N432">
        <v>0</v>
      </c>
      <c r="O432">
        <f>Tabelle14[[#This Row],[Roll]]-+Tabelle14[[#This Row],[Pitch]]</f>
        <v>0</v>
      </c>
      <c r="P432">
        <f>SQRT(Tabelle14[[#This Row],[X]]^2 + Tabelle14[[#This Row],[Y]]^2 +Tabelle14[[#This Row],[Z]]^2)</f>
        <v>0</v>
      </c>
      <c r="Q432">
        <v>147</v>
      </c>
      <c r="R432">
        <v>98.2</v>
      </c>
      <c r="S432">
        <v>-41.8</v>
      </c>
      <c r="T432">
        <v>-90</v>
      </c>
      <c r="U432">
        <v>0</v>
      </c>
      <c r="V432">
        <v>0</v>
      </c>
    </row>
    <row r="433" spans="1:22">
      <c r="A433">
        <v>9104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 t="e">
        <f>IF(AND(Tabelle14[[#This Row],[AreaPx]]&gt;0,NOT(Tabelle14[[#This Row],[AreaPx]]="inf")),Tabelle14[[#This Row],[AreaPx]], NA())</f>
        <v>#N/A</v>
      </c>
      <c r="J433">
        <v>0</v>
      </c>
      <c r="K433">
        <v>0</v>
      </c>
      <c r="L433">
        <v>0</v>
      </c>
      <c r="M433">
        <v>0</v>
      </c>
      <c r="N433">
        <v>0</v>
      </c>
      <c r="O433">
        <f>Tabelle14[[#This Row],[Roll]]-+Tabelle14[[#This Row],[Pitch]]</f>
        <v>0</v>
      </c>
      <c r="P433">
        <f>SQRT(Tabelle14[[#This Row],[X]]^2 + Tabelle14[[#This Row],[Y]]^2 +Tabelle14[[#This Row],[Z]]^2)</f>
        <v>0</v>
      </c>
      <c r="Q433">
        <v>147</v>
      </c>
      <c r="R433">
        <v>98.2</v>
      </c>
      <c r="S433">
        <v>-41.8</v>
      </c>
      <c r="T433">
        <v>-90</v>
      </c>
      <c r="U433">
        <v>0</v>
      </c>
      <c r="V433">
        <v>0</v>
      </c>
    </row>
    <row r="434" spans="1:22">
      <c r="A434">
        <v>9112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 t="e">
        <f>IF(AND(Tabelle14[[#This Row],[AreaPx]]&gt;0,NOT(Tabelle14[[#This Row],[AreaPx]]="inf")),Tabelle14[[#This Row],[AreaPx]], NA())</f>
        <v>#N/A</v>
      </c>
      <c r="J434">
        <v>0</v>
      </c>
      <c r="K434">
        <v>0</v>
      </c>
      <c r="L434">
        <v>0</v>
      </c>
      <c r="M434">
        <v>0</v>
      </c>
      <c r="N434">
        <v>0</v>
      </c>
      <c r="O434">
        <f>Tabelle14[[#This Row],[Roll]]-+Tabelle14[[#This Row],[Pitch]]</f>
        <v>0</v>
      </c>
      <c r="P434">
        <f>SQRT(Tabelle14[[#This Row],[X]]^2 + Tabelle14[[#This Row],[Y]]^2 +Tabelle14[[#This Row],[Z]]^2)</f>
        <v>0</v>
      </c>
      <c r="Q434">
        <v>147</v>
      </c>
      <c r="R434">
        <v>98.2</v>
      </c>
      <c r="S434">
        <v>-41.8</v>
      </c>
      <c r="T434">
        <v>-90</v>
      </c>
      <c r="U434">
        <v>0</v>
      </c>
      <c r="V434">
        <v>0</v>
      </c>
    </row>
    <row r="435" spans="1:22">
      <c r="A435">
        <v>9135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 t="e">
        <f>IF(AND(Tabelle14[[#This Row],[AreaPx]]&gt;0,NOT(Tabelle14[[#This Row],[AreaPx]]="inf")),Tabelle14[[#This Row],[AreaPx]], NA())</f>
        <v>#N/A</v>
      </c>
      <c r="J435">
        <v>0</v>
      </c>
      <c r="K435">
        <v>0</v>
      </c>
      <c r="L435">
        <v>0</v>
      </c>
      <c r="M435">
        <v>0</v>
      </c>
      <c r="N435">
        <v>0</v>
      </c>
      <c r="O435">
        <f>Tabelle14[[#This Row],[Roll]]-+Tabelle14[[#This Row],[Pitch]]</f>
        <v>0</v>
      </c>
      <c r="P435">
        <f>SQRT(Tabelle14[[#This Row],[X]]^2 + Tabelle14[[#This Row],[Y]]^2 +Tabelle14[[#This Row],[Z]]^2)</f>
        <v>0</v>
      </c>
      <c r="Q435">
        <v>147</v>
      </c>
      <c r="R435">
        <v>98.2</v>
      </c>
      <c r="S435">
        <v>-41.8</v>
      </c>
      <c r="T435">
        <v>-90</v>
      </c>
      <c r="U435">
        <v>0</v>
      </c>
      <c r="V435">
        <v>0</v>
      </c>
    </row>
    <row r="436" spans="1:22">
      <c r="A436">
        <v>9150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 t="e">
        <f>IF(AND(Tabelle14[[#This Row],[AreaPx]]&gt;0,NOT(Tabelle14[[#This Row],[AreaPx]]="inf")),Tabelle14[[#This Row],[AreaPx]], NA())</f>
        <v>#N/A</v>
      </c>
      <c r="J436">
        <v>0</v>
      </c>
      <c r="K436">
        <v>0</v>
      </c>
      <c r="L436">
        <v>0</v>
      </c>
      <c r="M436">
        <v>0</v>
      </c>
      <c r="N436">
        <v>0</v>
      </c>
      <c r="O436">
        <f>Tabelle14[[#This Row],[Roll]]-+Tabelle14[[#This Row],[Pitch]]</f>
        <v>0</v>
      </c>
      <c r="P436">
        <f>SQRT(Tabelle14[[#This Row],[X]]^2 + Tabelle14[[#This Row],[Y]]^2 +Tabelle14[[#This Row],[Z]]^2)</f>
        <v>0</v>
      </c>
      <c r="Q436">
        <v>147</v>
      </c>
      <c r="R436">
        <v>98.2</v>
      </c>
      <c r="S436">
        <v>-41.8</v>
      </c>
      <c r="T436">
        <v>-90</v>
      </c>
      <c r="U436">
        <v>0</v>
      </c>
      <c r="V436">
        <v>0</v>
      </c>
    </row>
    <row r="437" spans="1:22">
      <c r="A437">
        <v>9176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 t="e">
        <f>IF(AND(Tabelle14[[#This Row],[AreaPx]]&gt;0,NOT(Tabelle14[[#This Row],[AreaPx]]="inf")),Tabelle14[[#This Row],[AreaPx]], NA())</f>
        <v>#N/A</v>
      </c>
      <c r="J437">
        <v>0</v>
      </c>
      <c r="K437">
        <v>0</v>
      </c>
      <c r="L437">
        <v>0</v>
      </c>
      <c r="M437">
        <v>0</v>
      </c>
      <c r="N437">
        <v>0</v>
      </c>
      <c r="O437">
        <f>Tabelle14[[#This Row],[Roll]]-+Tabelle14[[#This Row],[Pitch]]</f>
        <v>0</v>
      </c>
      <c r="P437">
        <f>SQRT(Tabelle14[[#This Row],[X]]^2 + Tabelle14[[#This Row],[Y]]^2 +Tabelle14[[#This Row],[Z]]^2)</f>
        <v>0</v>
      </c>
      <c r="Q437">
        <v>147</v>
      </c>
      <c r="R437">
        <v>98.2</v>
      </c>
      <c r="S437">
        <v>-41.8</v>
      </c>
      <c r="T437">
        <v>-90</v>
      </c>
      <c r="U437">
        <v>0</v>
      </c>
      <c r="V437">
        <v>0</v>
      </c>
    </row>
    <row r="438" spans="1:22">
      <c r="A438">
        <v>9197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e">
        <f>IF(AND(Tabelle14[[#This Row],[AreaPx]]&gt;0,NOT(Tabelle14[[#This Row],[AreaPx]]="inf")),Tabelle14[[#This Row],[AreaPx]], NA())</f>
        <v>#N/A</v>
      </c>
      <c r="J438">
        <v>0</v>
      </c>
      <c r="K438">
        <v>0</v>
      </c>
      <c r="L438">
        <v>0</v>
      </c>
      <c r="M438">
        <v>0</v>
      </c>
      <c r="N438">
        <v>0</v>
      </c>
      <c r="O438">
        <f>Tabelle14[[#This Row],[Roll]]-+Tabelle14[[#This Row],[Pitch]]</f>
        <v>0</v>
      </c>
      <c r="P438">
        <f>SQRT(Tabelle14[[#This Row],[X]]^2 + Tabelle14[[#This Row],[Y]]^2 +Tabelle14[[#This Row],[Z]]^2)</f>
        <v>0</v>
      </c>
      <c r="Q438">
        <v>147</v>
      </c>
      <c r="R438">
        <v>98.2</v>
      </c>
      <c r="S438">
        <v>-41.8</v>
      </c>
      <c r="T438">
        <v>-90</v>
      </c>
      <c r="U438">
        <v>0</v>
      </c>
      <c r="V438">
        <v>0</v>
      </c>
    </row>
    <row r="439" spans="1:22">
      <c r="A439">
        <v>9211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 t="e">
        <f>IF(AND(Tabelle14[[#This Row],[AreaPx]]&gt;0,NOT(Tabelle14[[#This Row],[AreaPx]]="inf")),Tabelle14[[#This Row],[AreaPx]], NA())</f>
        <v>#N/A</v>
      </c>
      <c r="J439">
        <v>0</v>
      </c>
      <c r="K439">
        <v>0</v>
      </c>
      <c r="L439">
        <v>0</v>
      </c>
      <c r="M439">
        <v>0</v>
      </c>
      <c r="N439">
        <v>0</v>
      </c>
      <c r="O439">
        <f>Tabelle14[[#This Row],[Roll]]-+Tabelle14[[#This Row],[Pitch]]</f>
        <v>0</v>
      </c>
      <c r="P439">
        <f>SQRT(Tabelle14[[#This Row],[X]]^2 + Tabelle14[[#This Row],[Y]]^2 +Tabelle14[[#This Row],[Z]]^2)</f>
        <v>0</v>
      </c>
      <c r="Q439">
        <v>147</v>
      </c>
      <c r="R439">
        <v>98.2</v>
      </c>
      <c r="S439">
        <v>-41.8</v>
      </c>
      <c r="T439">
        <v>-90</v>
      </c>
      <c r="U439">
        <v>0</v>
      </c>
      <c r="V439">
        <v>0</v>
      </c>
    </row>
    <row r="440" spans="1:22">
      <c r="A440">
        <v>9244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 t="e">
        <f>IF(AND(Tabelle14[[#This Row],[AreaPx]]&gt;0,NOT(Tabelle14[[#This Row],[AreaPx]]="inf")),Tabelle14[[#This Row],[AreaPx]], NA())</f>
        <v>#N/A</v>
      </c>
      <c r="J440">
        <v>0</v>
      </c>
      <c r="K440">
        <v>0</v>
      </c>
      <c r="L440">
        <v>0</v>
      </c>
      <c r="M440">
        <v>0</v>
      </c>
      <c r="N440">
        <v>0</v>
      </c>
      <c r="O440">
        <f>Tabelle14[[#This Row],[Roll]]-+Tabelle14[[#This Row],[Pitch]]</f>
        <v>0</v>
      </c>
      <c r="P440">
        <f>SQRT(Tabelle14[[#This Row],[X]]^2 + Tabelle14[[#This Row],[Y]]^2 +Tabelle14[[#This Row],[Z]]^2)</f>
        <v>0</v>
      </c>
      <c r="Q440">
        <v>147</v>
      </c>
      <c r="R440">
        <v>98.2</v>
      </c>
      <c r="S440">
        <v>-41.8</v>
      </c>
      <c r="T440">
        <v>-90</v>
      </c>
      <c r="U440">
        <v>0</v>
      </c>
      <c r="V440">
        <v>0</v>
      </c>
    </row>
    <row r="441" spans="1:22">
      <c r="A441">
        <v>9278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 t="e">
        <f>IF(AND(Tabelle14[[#This Row],[AreaPx]]&gt;0,NOT(Tabelle14[[#This Row],[AreaPx]]="inf")),Tabelle14[[#This Row],[AreaPx]], NA())</f>
        <v>#N/A</v>
      </c>
      <c r="J441">
        <v>0</v>
      </c>
      <c r="K441">
        <v>0</v>
      </c>
      <c r="L441">
        <v>0</v>
      </c>
      <c r="M441">
        <v>0</v>
      </c>
      <c r="N441">
        <v>0</v>
      </c>
      <c r="O441">
        <f>Tabelle14[[#This Row],[Roll]]-+Tabelle14[[#This Row],[Pitch]]</f>
        <v>0</v>
      </c>
      <c r="P441">
        <f>SQRT(Tabelle14[[#This Row],[X]]^2 + Tabelle14[[#This Row],[Y]]^2 +Tabelle14[[#This Row],[Z]]^2)</f>
        <v>0</v>
      </c>
      <c r="Q441">
        <v>147</v>
      </c>
      <c r="R441">
        <v>98.2</v>
      </c>
      <c r="S441">
        <v>-41.8</v>
      </c>
      <c r="T441">
        <v>-90</v>
      </c>
      <c r="U441">
        <v>0</v>
      </c>
      <c r="V441">
        <v>0</v>
      </c>
    </row>
    <row r="442" spans="1:22">
      <c r="A442">
        <v>9315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 t="e">
        <f>IF(AND(Tabelle14[[#This Row],[AreaPx]]&gt;0,NOT(Tabelle14[[#This Row],[AreaPx]]="inf")),Tabelle14[[#This Row],[AreaPx]], NA())</f>
        <v>#N/A</v>
      </c>
      <c r="J442">
        <v>0</v>
      </c>
      <c r="K442">
        <v>0</v>
      </c>
      <c r="L442">
        <v>0</v>
      </c>
      <c r="M442">
        <v>0</v>
      </c>
      <c r="N442">
        <v>0</v>
      </c>
      <c r="O442">
        <f>Tabelle14[[#This Row],[Roll]]-+Tabelle14[[#This Row],[Pitch]]</f>
        <v>0</v>
      </c>
      <c r="P442">
        <f>SQRT(Tabelle14[[#This Row],[X]]^2 + Tabelle14[[#This Row],[Y]]^2 +Tabelle14[[#This Row],[Z]]^2)</f>
        <v>0</v>
      </c>
      <c r="Q442">
        <v>147</v>
      </c>
      <c r="R442">
        <v>98.2</v>
      </c>
      <c r="S442">
        <v>-41.8</v>
      </c>
      <c r="T442">
        <v>-90</v>
      </c>
      <c r="U442">
        <v>0</v>
      </c>
      <c r="V442">
        <v>0</v>
      </c>
    </row>
    <row r="443" spans="1:22">
      <c r="A443">
        <v>9341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 t="e">
        <f>IF(AND(Tabelle14[[#This Row],[AreaPx]]&gt;0,NOT(Tabelle14[[#This Row],[AreaPx]]="inf")),Tabelle14[[#This Row],[AreaPx]], NA())</f>
        <v>#N/A</v>
      </c>
      <c r="J443">
        <v>0</v>
      </c>
      <c r="K443">
        <v>0</v>
      </c>
      <c r="L443">
        <v>0</v>
      </c>
      <c r="M443">
        <v>0</v>
      </c>
      <c r="N443">
        <v>0</v>
      </c>
      <c r="O443">
        <f>Tabelle14[[#This Row],[Roll]]-+Tabelle14[[#This Row],[Pitch]]</f>
        <v>0</v>
      </c>
      <c r="P443">
        <f>SQRT(Tabelle14[[#This Row],[X]]^2 + Tabelle14[[#This Row],[Y]]^2 +Tabelle14[[#This Row],[Z]]^2)</f>
        <v>0</v>
      </c>
      <c r="Q443">
        <v>147</v>
      </c>
      <c r="R443">
        <v>98.2</v>
      </c>
      <c r="S443">
        <v>-41.8</v>
      </c>
      <c r="T443">
        <v>-90</v>
      </c>
      <c r="U443">
        <v>0</v>
      </c>
      <c r="V443">
        <v>0</v>
      </c>
    </row>
    <row r="444" spans="1:22">
      <c r="A444">
        <v>9365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 t="e">
        <f>IF(AND(Tabelle14[[#This Row],[AreaPx]]&gt;0,NOT(Tabelle14[[#This Row],[AreaPx]]="inf")),Tabelle14[[#This Row],[AreaPx]], NA())</f>
        <v>#N/A</v>
      </c>
      <c r="J444">
        <v>0</v>
      </c>
      <c r="K444">
        <v>0</v>
      </c>
      <c r="L444">
        <v>0</v>
      </c>
      <c r="M444">
        <v>0</v>
      </c>
      <c r="N444">
        <v>0</v>
      </c>
      <c r="O444">
        <f>Tabelle14[[#This Row],[Roll]]-+Tabelle14[[#This Row],[Pitch]]</f>
        <v>0</v>
      </c>
      <c r="P444">
        <f>SQRT(Tabelle14[[#This Row],[X]]^2 + Tabelle14[[#This Row],[Y]]^2 +Tabelle14[[#This Row],[Z]]^2)</f>
        <v>0</v>
      </c>
      <c r="Q444">
        <v>147</v>
      </c>
      <c r="R444">
        <v>98.2</v>
      </c>
      <c r="S444">
        <v>-41.8</v>
      </c>
      <c r="T444">
        <v>-90</v>
      </c>
      <c r="U444">
        <v>0</v>
      </c>
      <c r="V444">
        <v>0</v>
      </c>
    </row>
    <row r="445" spans="1:22">
      <c r="A445">
        <v>9379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 t="e">
        <f>IF(AND(Tabelle14[[#This Row],[AreaPx]]&gt;0,NOT(Tabelle14[[#This Row],[AreaPx]]="inf")),Tabelle14[[#This Row],[AreaPx]], NA())</f>
        <v>#N/A</v>
      </c>
      <c r="J445">
        <v>0</v>
      </c>
      <c r="K445">
        <v>0</v>
      </c>
      <c r="L445">
        <v>0</v>
      </c>
      <c r="M445">
        <v>0</v>
      </c>
      <c r="N445">
        <v>0</v>
      </c>
      <c r="O445">
        <f>Tabelle14[[#This Row],[Roll]]-+Tabelle14[[#This Row],[Pitch]]</f>
        <v>0</v>
      </c>
      <c r="P445">
        <f>SQRT(Tabelle14[[#This Row],[X]]^2 + Tabelle14[[#This Row],[Y]]^2 +Tabelle14[[#This Row],[Z]]^2)</f>
        <v>0</v>
      </c>
      <c r="Q445">
        <v>147</v>
      </c>
      <c r="R445">
        <v>98.2</v>
      </c>
      <c r="S445">
        <v>-41.8</v>
      </c>
      <c r="T445">
        <v>-90</v>
      </c>
      <c r="U445">
        <v>0</v>
      </c>
      <c r="V445">
        <v>0</v>
      </c>
    </row>
    <row r="446" spans="1:22">
      <c r="A446">
        <v>9412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 t="e">
        <f>IF(AND(Tabelle14[[#This Row],[AreaPx]]&gt;0,NOT(Tabelle14[[#This Row],[AreaPx]]="inf")),Tabelle14[[#This Row],[AreaPx]], NA())</f>
        <v>#N/A</v>
      </c>
      <c r="J446">
        <v>0</v>
      </c>
      <c r="K446">
        <v>0</v>
      </c>
      <c r="L446">
        <v>0</v>
      </c>
      <c r="M446">
        <v>0</v>
      </c>
      <c r="N446">
        <v>0</v>
      </c>
      <c r="O446">
        <f>Tabelle14[[#This Row],[Roll]]-+Tabelle14[[#This Row],[Pitch]]</f>
        <v>0</v>
      </c>
      <c r="P446">
        <f>SQRT(Tabelle14[[#This Row],[X]]^2 + Tabelle14[[#This Row],[Y]]^2 +Tabelle14[[#This Row],[Z]]^2)</f>
        <v>0</v>
      </c>
      <c r="Q446">
        <v>147</v>
      </c>
      <c r="R446">
        <v>98.2</v>
      </c>
      <c r="S446">
        <v>-41.8</v>
      </c>
      <c r="T446">
        <v>-90</v>
      </c>
      <c r="U446">
        <v>0</v>
      </c>
      <c r="V446">
        <v>0</v>
      </c>
    </row>
    <row r="447" spans="1:22">
      <c r="A447">
        <v>9439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 t="e">
        <f>IF(AND(Tabelle14[[#This Row],[AreaPx]]&gt;0,NOT(Tabelle14[[#This Row],[AreaPx]]="inf")),Tabelle14[[#This Row],[AreaPx]], NA())</f>
        <v>#N/A</v>
      </c>
      <c r="J447">
        <v>0</v>
      </c>
      <c r="K447">
        <v>0</v>
      </c>
      <c r="L447">
        <v>0</v>
      </c>
      <c r="M447">
        <v>0</v>
      </c>
      <c r="N447">
        <v>0</v>
      </c>
      <c r="O447">
        <f>Tabelle14[[#This Row],[Roll]]-+Tabelle14[[#This Row],[Pitch]]</f>
        <v>0</v>
      </c>
      <c r="P447">
        <f>SQRT(Tabelle14[[#This Row],[X]]^2 + Tabelle14[[#This Row],[Y]]^2 +Tabelle14[[#This Row],[Z]]^2)</f>
        <v>0</v>
      </c>
      <c r="Q447">
        <v>147</v>
      </c>
      <c r="R447">
        <v>98.2</v>
      </c>
      <c r="S447">
        <v>-41.8</v>
      </c>
      <c r="T447">
        <v>-90</v>
      </c>
      <c r="U447">
        <v>0</v>
      </c>
      <c r="V447">
        <v>0</v>
      </c>
    </row>
    <row r="448" spans="1:22">
      <c r="A448">
        <v>9475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 t="e">
        <f>IF(AND(Tabelle14[[#This Row],[AreaPx]]&gt;0,NOT(Tabelle14[[#This Row],[AreaPx]]="inf")),Tabelle14[[#This Row],[AreaPx]], NA())</f>
        <v>#N/A</v>
      </c>
      <c r="J448">
        <v>0</v>
      </c>
      <c r="K448">
        <v>0</v>
      </c>
      <c r="L448">
        <v>0</v>
      </c>
      <c r="M448">
        <v>0</v>
      </c>
      <c r="N448">
        <v>0</v>
      </c>
      <c r="O448">
        <f>Tabelle14[[#This Row],[Roll]]-+Tabelle14[[#This Row],[Pitch]]</f>
        <v>0</v>
      </c>
      <c r="P448">
        <f>SQRT(Tabelle14[[#This Row],[X]]^2 + Tabelle14[[#This Row],[Y]]^2 +Tabelle14[[#This Row],[Z]]^2)</f>
        <v>0</v>
      </c>
      <c r="Q448">
        <v>147</v>
      </c>
      <c r="R448">
        <v>98.2</v>
      </c>
      <c r="S448">
        <v>-41.8</v>
      </c>
      <c r="T448">
        <v>-90</v>
      </c>
      <c r="U448">
        <v>0</v>
      </c>
      <c r="V448">
        <v>0</v>
      </c>
    </row>
    <row r="449" spans="1:22">
      <c r="A449">
        <v>9505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 t="e">
        <f>IF(AND(Tabelle14[[#This Row],[AreaPx]]&gt;0,NOT(Tabelle14[[#This Row],[AreaPx]]="inf")),Tabelle14[[#This Row],[AreaPx]], NA())</f>
        <v>#N/A</v>
      </c>
      <c r="J449">
        <v>0</v>
      </c>
      <c r="K449">
        <v>0</v>
      </c>
      <c r="L449">
        <v>0</v>
      </c>
      <c r="M449">
        <v>0</v>
      </c>
      <c r="N449">
        <v>0</v>
      </c>
      <c r="O449">
        <f>Tabelle14[[#This Row],[Roll]]-+Tabelle14[[#This Row],[Pitch]]</f>
        <v>0</v>
      </c>
      <c r="P449">
        <f>SQRT(Tabelle14[[#This Row],[X]]^2 + Tabelle14[[#This Row],[Y]]^2 +Tabelle14[[#This Row],[Z]]^2)</f>
        <v>0</v>
      </c>
      <c r="Q449">
        <v>147</v>
      </c>
      <c r="R449">
        <v>98.2</v>
      </c>
      <c r="S449">
        <v>-41.8</v>
      </c>
      <c r="T449">
        <v>-90</v>
      </c>
      <c r="U449">
        <v>0</v>
      </c>
      <c r="V449">
        <v>0</v>
      </c>
    </row>
    <row r="450" spans="1:22">
      <c r="A450">
        <v>9518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 t="e">
        <f>IF(AND(Tabelle14[[#This Row],[AreaPx]]&gt;0,NOT(Tabelle14[[#This Row],[AreaPx]]="inf")),Tabelle14[[#This Row],[AreaPx]], NA())</f>
        <v>#N/A</v>
      </c>
      <c r="J450">
        <v>0</v>
      </c>
      <c r="K450">
        <v>0</v>
      </c>
      <c r="L450">
        <v>0</v>
      </c>
      <c r="M450">
        <v>0</v>
      </c>
      <c r="N450">
        <v>0</v>
      </c>
      <c r="O450">
        <f>Tabelle14[[#This Row],[Roll]]-+Tabelle14[[#This Row],[Pitch]]</f>
        <v>0</v>
      </c>
      <c r="P450">
        <f>SQRT(Tabelle14[[#This Row],[X]]^2 + Tabelle14[[#This Row],[Y]]^2 +Tabelle14[[#This Row],[Z]]^2)</f>
        <v>0</v>
      </c>
      <c r="Q450">
        <v>147</v>
      </c>
      <c r="R450">
        <v>98.2</v>
      </c>
      <c r="S450">
        <v>-41.8</v>
      </c>
      <c r="T450">
        <v>-90</v>
      </c>
      <c r="U450">
        <v>0</v>
      </c>
      <c r="V450">
        <v>0</v>
      </c>
    </row>
    <row r="451" spans="1:22">
      <c r="A451">
        <v>9537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 t="e">
        <f>IF(AND(Tabelle14[[#This Row],[AreaPx]]&gt;0,NOT(Tabelle14[[#This Row],[AreaPx]]="inf")),Tabelle14[[#This Row],[AreaPx]], NA())</f>
        <v>#N/A</v>
      </c>
      <c r="J451">
        <v>0</v>
      </c>
      <c r="K451">
        <v>0</v>
      </c>
      <c r="L451">
        <v>0</v>
      </c>
      <c r="M451">
        <v>0</v>
      </c>
      <c r="N451">
        <v>0</v>
      </c>
      <c r="O451">
        <f>Tabelle14[[#This Row],[Roll]]-+Tabelle14[[#This Row],[Pitch]]</f>
        <v>0</v>
      </c>
      <c r="P451">
        <f>SQRT(Tabelle14[[#This Row],[X]]^2 + Tabelle14[[#This Row],[Y]]^2 +Tabelle14[[#This Row],[Z]]^2)</f>
        <v>0</v>
      </c>
      <c r="Q451">
        <v>147</v>
      </c>
      <c r="R451">
        <v>98.2</v>
      </c>
      <c r="S451">
        <v>-41.8</v>
      </c>
      <c r="T451">
        <v>-90</v>
      </c>
      <c r="U451">
        <v>0</v>
      </c>
      <c r="V451">
        <v>0</v>
      </c>
    </row>
    <row r="452" spans="1:22">
      <c r="A452">
        <v>9554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t="e">
        <f>IF(AND(Tabelle14[[#This Row],[AreaPx]]&gt;0,NOT(Tabelle14[[#This Row],[AreaPx]]="inf")),Tabelle14[[#This Row],[AreaPx]], NA())</f>
        <v>#N/A</v>
      </c>
      <c r="J452">
        <v>0</v>
      </c>
      <c r="K452">
        <v>0</v>
      </c>
      <c r="L452">
        <v>0</v>
      </c>
      <c r="M452">
        <v>0</v>
      </c>
      <c r="N452">
        <v>0</v>
      </c>
      <c r="O452">
        <f>Tabelle14[[#This Row],[Roll]]-+Tabelle14[[#This Row],[Pitch]]</f>
        <v>0</v>
      </c>
      <c r="P452">
        <f>SQRT(Tabelle14[[#This Row],[X]]^2 + Tabelle14[[#This Row],[Y]]^2 +Tabelle14[[#This Row],[Z]]^2)</f>
        <v>0</v>
      </c>
      <c r="Q452">
        <v>147</v>
      </c>
      <c r="R452">
        <v>98.2</v>
      </c>
      <c r="S452">
        <v>-41.8</v>
      </c>
      <c r="T452">
        <v>-90</v>
      </c>
      <c r="U452">
        <v>0</v>
      </c>
      <c r="V452">
        <v>0</v>
      </c>
    </row>
    <row r="453" spans="1:22">
      <c r="A453">
        <v>9575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 t="e">
        <f>IF(AND(Tabelle14[[#This Row],[AreaPx]]&gt;0,NOT(Tabelle14[[#This Row],[AreaPx]]="inf")),Tabelle14[[#This Row],[AreaPx]], NA())</f>
        <v>#N/A</v>
      </c>
      <c r="J453">
        <v>0</v>
      </c>
      <c r="K453">
        <v>0</v>
      </c>
      <c r="L453">
        <v>0</v>
      </c>
      <c r="M453">
        <v>0</v>
      </c>
      <c r="N453">
        <v>0</v>
      </c>
      <c r="O453">
        <f>Tabelle14[[#This Row],[Roll]]-+Tabelle14[[#This Row],[Pitch]]</f>
        <v>0</v>
      </c>
      <c r="P453">
        <f>SQRT(Tabelle14[[#This Row],[X]]^2 + Tabelle14[[#This Row],[Y]]^2 +Tabelle14[[#This Row],[Z]]^2)</f>
        <v>0</v>
      </c>
      <c r="Q453">
        <v>147</v>
      </c>
      <c r="R453">
        <v>98.2</v>
      </c>
      <c r="S453">
        <v>-41.8</v>
      </c>
      <c r="T453">
        <v>-90</v>
      </c>
      <c r="U453">
        <v>0</v>
      </c>
      <c r="V453">
        <v>0</v>
      </c>
    </row>
    <row r="454" spans="1:22">
      <c r="A454">
        <v>9597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 t="e">
        <f>IF(AND(Tabelle14[[#This Row],[AreaPx]]&gt;0,NOT(Tabelle14[[#This Row],[AreaPx]]="inf")),Tabelle14[[#This Row],[AreaPx]], NA())</f>
        <v>#N/A</v>
      </c>
      <c r="J454">
        <v>0</v>
      </c>
      <c r="K454">
        <v>0</v>
      </c>
      <c r="L454">
        <v>0</v>
      </c>
      <c r="M454">
        <v>0</v>
      </c>
      <c r="N454">
        <v>0</v>
      </c>
      <c r="O454">
        <f>Tabelle14[[#This Row],[Roll]]-+Tabelle14[[#This Row],[Pitch]]</f>
        <v>0</v>
      </c>
      <c r="P454">
        <f>SQRT(Tabelle14[[#This Row],[X]]^2 + Tabelle14[[#This Row],[Y]]^2 +Tabelle14[[#This Row],[Z]]^2)</f>
        <v>0</v>
      </c>
      <c r="Q454">
        <v>147</v>
      </c>
      <c r="R454">
        <v>98.2</v>
      </c>
      <c r="S454">
        <v>-41.8</v>
      </c>
      <c r="T454">
        <v>-90</v>
      </c>
      <c r="U454">
        <v>0</v>
      </c>
      <c r="V454">
        <v>0</v>
      </c>
    </row>
    <row r="455" spans="1:22">
      <c r="A455">
        <v>9607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 t="e">
        <f>IF(AND(Tabelle14[[#This Row],[AreaPx]]&gt;0,NOT(Tabelle14[[#This Row],[AreaPx]]="inf")),Tabelle14[[#This Row],[AreaPx]], NA())</f>
        <v>#N/A</v>
      </c>
      <c r="J455">
        <v>0</v>
      </c>
      <c r="K455">
        <v>0</v>
      </c>
      <c r="L455">
        <v>0</v>
      </c>
      <c r="M455">
        <v>0</v>
      </c>
      <c r="N455">
        <v>0</v>
      </c>
      <c r="O455">
        <f>Tabelle14[[#This Row],[Roll]]-+Tabelle14[[#This Row],[Pitch]]</f>
        <v>0</v>
      </c>
      <c r="P455">
        <f>SQRT(Tabelle14[[#This Row],[X]]^2 + Tabelle14[[#This Row],[Y]]^2 +Tabelle14[[#This Row],[Z]]^2)</f>
        <v>0</v>
      </c>
      <c r="Q455">
        <v>147</v>
      </c>
      <c r="R455">
        <v>98.2</v>
      </c>
      <c r="S455">
        <v>-41.8</v>
      </c>
      <c r="T455">
        <v>-90</v>
      </c>
      <c r="U455">
        <v>0</v>
      </c>
      <c r="V455">
        <v>0</v>
      </c>
    </row>
    <row r="456" spans="1:22">
      <c r="A456">
        <v>9630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e">
        <f>IF(AND(Tabelle14[[#This Row],[AreaPx]]&gt;0,NOT(Tabelle14[[#This Row],[AreaPx]]="inf")),Tabelle14[[#This Row],[AreaPx]], NA())</f>
        <v>#N/A</v>
      </c>
      <c r="J456">
        <v>0</v>
      </c>
      <c r="K456">
        <v>0</v>
      </c>
      <c r="L456">
        <v>0</v>
      </c>
      <c r="M456">
        <v>0</v>
      </c>
      <c r="N456">
        <v>0</v>
      </c>
      <c r="O456">
        <f>Tabelle14[[#This Row],[Roll]]-+Tabelle14[[#This Row],[Pitch]]</f>
        <v>0</v>
      </c>
      <c r="P456">
        <f>SQRT(Tabelle14[[#This Row],[X]]^2 + Tabelle14[[#This Row],[Y]]^2 +Tabelle14[[#This Row],[Z]]^2)</f>
        <v>0</v>
      </c>
      <c r="Q456">
        <v>147</v>
      </c>
      <c r="R456">
        <v>98.2</v>
      </c>
      <c r="S456">
        <v>-41.8</v>
      </c>
      <c r="T456">
        <v>-90</v>
      </c>
      <c r="U456">
        <v>0</v>
      </c>
      <c r="V456">
        <v>0</v>
      </c>
    </row>
    <row r="457" spans="1:22">
      <c r="A457">
        <v>9645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 t="e">
        <f>IF(AND(Tabelle14[[#This Row],[AreaPx]]&gt;0,NOT(Tabelle14[[#This Row],[AreaPx]]="inf")),Tabelle14[[#This Row],[AreaPx]], NA())</f>
        <v>#N/A</v>
      </c>
      <c r="J457">
        <v>0</v>
      </c>
      <c r="K457">
        <v>0</v>
      </c>
      <c r="L457">
        <v>0</v>
      </c>
      <c r="M457">
        <v>0</v>
      </c>
      <c r="N457">
        <v>0</v>
      </c>
      <c r="O457">
        <f>Tabelle14[[#This Row],[Roll]]-+Tabelle14[[#This Row],[Pitch]]</f>
        <v>0</v>
      </c>
      <c r="P457">
        <f>SQRT(Tabelle14[[#This Row],[X]]^2 + Tabelle14[[#This Row],[Y]]^2 +Tabelle14[[#This Row],[Z]]^2)</f>
        <v>0</v>
      </c>
      <c r="Q457">
        <v>147</v>
      </c>
      <c r="R457">
        <v>98.2</v>
      </c>
      <c r="S457">
        <v>-41.8</v>
      </c>
      <c r="T457">
        <v>-90</v>
      </c>
      <c r="U457">
        <v>0</v>
      </c>
      <c r="V457">
        <v>0</v>
      </c>
    </row>
    <row r="458" spans="1:22">
      <c r="A458">
        <v>9669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 t="e">
        <f>IF(AND(Tabelle14[[#This Row],[AreaPx]]&gt;0,NOT(Tabelle14[[#This Row],[AreaPx]]="inf")),Tabelle14[[#This Row],[AreaPx]], NA())</f>
        <v>#N/A</v>
      </c>
      <c r="J458">
        <v>0</v>
      </c>
      <c r="K458">
        <v>0</v>
      </c>
      <c r="L458">
        <v>0</v>
      </c>
      <c r="M458">
        <v>0</v>
      </c>
      <c r="N458">
        <v>0</v>
      </c>
      <c r="O458">
        <f>Tabelle14[[#This Row],[Roll]]-+Tabelle14[[#This Row],[Pitch]]</f>
        <v>0</v>
      </c>
      <c r="P458">
        <f>SQRT(Tabelle14[[#This Row],[X]]^2 + Tabelle14[[#This Row],[Y]]^2 +Tabelle14[[#This Row],[Z]]^2)</f>
        <v>0</v>
      </c>
      <c r="Q458">
        <v>147</v>
      </c>
      <c r="R458">
        <v>98.2</v>
      </c>
      <c r="S458">
        <v>-41.8</v>
      </c>
      <c r="T458">
        <v>-90</v>
      </c>
      <c r="U458">
        <v>0</v>
      </c>
      <c r="V458">
        <v>0</v>
      </c>
    </row>
    <row r="459" spans="1:22">
      <c r="A459">
        <v>9679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 t="e">
        <f>IF(AND(Tabelle14[[#This Row],[AreaPx]]&gt;0,NOT(Tabelle14[[#This Row],[AreaPx]]="inf")),Tabelle14[[#This Row],[AreaPx]], NA())</f>
        <v>#N/A</v>
      </c>
      <c r="J459">
        <v>0</v>
      </c>
      <c r="K459">
        <v>0</v>
      </c>
      <c r="L459">
        <v>0</v>
      </c>
      <c r="M459">
        <v>0</v>
      </c>
      <c r="N459">
        <v>0</v>
      </c>
      <c r="O459">
        <f>Tabelle14[[#This Row],[Roll]]-+Tabelle14[[#This Row],[Pitch]]</f>
        <v>0</v>
      </c>
      <c r="P459">
        <f>SQRT(Tabelle14[[#This Row],[X]]^2 + Tabelle14[[#This Row],[Y]]^2 +Tabelle14[[#This Row],[Z]]^2)</f>
        <v>0</v>
      </c>
      <c r="Q459">
        <v>147</v>
      </c>
      <c r="R459">
        <v>98.2</v>
      </c>
      <c r="S459">
        <v>-41.8</v>
      </c>
      <c r="T459">
        <v>-90</v>
      </c>
      <c r="U459">
        <v>0</v>
      </c>
      <c r="V459">
        <v>0</v>
      </c>
    </row>
    <row r="460" spans="1:22">
      <c r="A460">
        <v>9702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 t="e">
        <f>IF(AND(Tabelle14[[#This Row],[AreaPx]]&gt;0,NOT(Tabelle14[[#This Row],[AreaPx]]="inf")),Tabelle14[[#This Row],[AreaPx]], NA())</f>
        <v>#N/A</v>
      </c>
      <c r="J460">
        <v>0</v>
      </c>
      <c r="K460">
        <v>0</v>
      </c>
      <c r="L460">
        <v>0</v>
      </c>
      <c r="M460">
        <v>0</v>
      </c>
      <c r="N460">
        <v>0</v>
      </c>
      <c r="O460">
        <f>Tabelle14[[#This Row],[Roll]]-+Tabelle14[[#This Row],[Pitch]]</f>
        <v>0</v>
      </c>
      <c r="P460">
        <f>SQRT(Tabelle14[[#This Row],[X]]^2 + Tabelle14[[#This Row],[Y]]^2 +Tabelle14[[#This Row],[Z]]^2)</f>
        <v>0</v>
      </c>
      <c r="Q460">
        <v>147</v>
      </c>
      <c r="R460">
        <v>98.2</v>
      </c>
      <c r="S460">
        <v>-41.8</v>
      </c>
      <c r="T460">
        <v>-90</v>
      </c>
      <c r="U460">
        <v>0</v>
      </c>
      <c r="V460">
        <v>0</v>
      </c>
    </row>
    <row r="461" spans="1:22">
      <c r="A461">
        <v>9719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 t="e">
        <f>IF(AND(Tabelle14[[#This Row],[AreaPx]]&gt;0,NOT(Tabelle14[[#This Row],[AreaPx]]="inf")),Tabelle14[[#This Row],[AreaPx]], NA())</f>
        <v>#N/A</v>
      </c>
      <c r="J461">
        <v>0</v>
      </c>
      <c r="K461">
        <v>0</v>
      </c>
      <c r="L461">
        <v>0</v>
      </c>
      <c r="M461">
        <v>0</v>
      </c>
      <c r="N461">
        <v>0</v>
      </c>
      <c r="O461">
        <f>Tabelle14[[#This Row],[Roll]]-+Tabelle14[[#This Row],[Pitch]]</f>
        <v>0</v>
      </c>
      <c r="P461">
        <f>SQRT(Tabelle14[[#This Row],[X]]^2 + Tabelle14[[#This Row],[Y]]^2 +Tabelle14[[#This Row],[Z]]^2)</f>
        <v>0</v>
      </c>
      <c r="Q461">
        <v>147</v>
      </c>
      <c r="R461">
        <v>98.2</v>
      </c>
      <c r="S461">
        <v>-41.8</v>
      </c>
      <c r="T461">
        <v>-90</v>
      </c>
      <c r="U461">
        <v>0</v>
      </c>
      <c r="V461">
        <v>0</v>
      </c>
    </row>
    <row r="462" spans="1:22">
      <c r="A462">
        <v>9741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 t="e">
        <f>IF(AND(Tabelle14[[#This Row],[AreaPx]]&gt;0,NOT(Tabelle14[[#This Row],[AreaPx]]="inf")),Tabelle14[[#This Row],[AreaPx]], NA())</f>
        <v>#N/A</v>
      </c>
      <c r="J462">
        <v>0</v>
      </c>
      <c r="K462">
        <v>0</v>
      </c>
      <c r="L462">
        <v>0</v>
      </c>
      <c r="M462">
        <v>0</v>
      </c>
      <c r="N462">
        <v>0</v>
      </c>
      <c r="O462">
        <f>Tabelle14[[#This Row],[Roll]]-+Tabelle14[[#This Row],[Pitch]]</f>
        <v>0</v>
      </c>
      <c r="P462">
        <f>SQRT(Tabelle14[[#This Row],[X]]^2 + Tabelle14[[#This Row],[Y]]^2 +Tabelle14[[#This Row],[Z]]^2)</f>
        <v>0</v>
      </c>
      <c r="Q462">
        <v>147</v>
      </c>
      <c r="R462">
        <v>98.2</v>
      </c>
      <c r="S462">
        <v>-41.8</v>
      </c>
      <c r="T462">
        <v>-90</v>
      </c>
      <c r="U462">
        <v>0</v>
      </c>
      <c r="V462">
        <v>0</v>
      </c>
    </row>
    <row r="463" spans="1:22">
      <c r="A463">
        <v>9762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 t="e">
        <f>IF(AND(Tabelle14[[#This Row],[AreaPx]]&gt;0,NOT(Tabelle14[[#This Row],[AreaPx]]="inf")),Tabelle14[[#This Row],[AreaPx]], NA())</f>
        <v>#N/A</v>
      </c>
      <c r="J463">
        <v>0</v>
      </c>
      <c r="K463">
        <v>0</v>
      </c>
      <c r="L463">
        <v>0</v>
      </c>
      <c r="M463">
        <v>0</v>
      </c>
      <c r="N463">
        <v>0</v>
      </c>
      <c r="O463">
        <f>Tabelle14[[#This Row],[Roll]]-+Tabelle14[[#This Row],[Pitch]]</f>
        <v>0</v>
      </c>
      <c r="P463">
        <f>SQRT(Tabelle14[[#This Row],[X]]^2 + Tabelle14[[#This Row],[Y]]^2 +Tabelle14[[#This Row],[Z]]^2)</f>
        <v>0</v>
      </c>
      <c r="Q463">
        <v>147</v>
      </c>
      <c r="R463">
        <v>98.2</v>
      </c>
      <c r="S463">
        <v>-41.8</v>
      </c>
      <c r="T463">
        <v>-90</v>
      </c>
      <c r="U463">
        <v>0</v>
      </c>
      <c r="V463">
        <v>0</v>
      </c>
    </row>
    <row r="464" spans="1:22">
      <c r="A464">
        <v>9777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 t="e">
        <f>IF(AND(Tabelle14[[#This Row],[AreaPx]]&gt;0,NOT(Tabelle14[[#This Row],[AreaPx]]="inf")),Tabelle14[[#This Row],[AreaPx]], NA())</f>
        <v>#N/A</v>
      </c>
      <c r="J464">
        <v>0</v>
      </c>
      <c r="K464">
        <v>0</v>
      </c>
      <c r="L464">
        <v>0</v>
      </c>
      <c r="M464">
        <v>0</v>
      </c>
      <c r="N464">
        <v>0</v>
      </c>
      <c r="O464">
        <f>Tabelle14[[#This Row],[Roll]]-+Tabelle14[[#This Row],[Pitch]]</f>
        <v>0</v>
      </c>
      <c r="P464">
        <f>SQRT(Tabelle14[[#This Row],[X]]^2 + Tabelle14[[#This Row],[Y]]^2 +Tabelle14[[#This Row],[Z]]^2)</f>
        <v>0</v>
      </c>
      <c r="Q464">
        <v>147</v>
      </c>
      <c r="R464">
        <v>98.2</v>
      </c>
      <c r="S464">
        <v>-41.8</v>
      </c>
      <c r="T464">
        <v>-90</v>
      </c>
      <c r="U464">
        <v>0</v>
      </c>
      <c r="V464">
        <v>0</v>
      </c>
    </row>
    <row r="465" spans="1:22">
      <c r="A465">
        <v>9805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 t="e">
        <f>IF(AND(Tabelle14[[#This Row],[AreaPx]]&gt;0,NOT(Tabelle14[[#This Row],[AreaPx]]="inf")),Tabelle14[[#This Row],[AreaPx]], NA())</f>
        <v>#N/A</v>
      </c>
      <c r="J465">
        <v>0</v>
      </c>
      <c r="K465">
        <v>0</v>
      </c>
      <c r="L465">
        <v>0</v>
      </c>
      <c r="M465">
        <v>0</v>
      </c>
      <c r="N465">
        <v>0</v>
      </c>
      <c r="O465">
        <f>Tabelle14[[#This Row],[Roll]]-+Tabelle14[[#This Row],[Pitch]]</f>
        <v>0</v>
      </c>
      <c r="P465">
        <f>SQRT(Tabelle14[[#This Row],[X]]^2 + Tabelle14[[#This Row],[Y]]^2 +Tabelle14[[#This Row],[Z]]^2)</f>
        <v>0</v>
      </c>
      <c r="Q465">
        <v>147</v>
      </c>
      <c r="R465">
        <v>98.2</v>
      </c>
      <c r="S465">
        <v>-41.8</v>
      </c>
      <c r="T465">
        <v>-90</v>
      </c>
      <c r="U465">
        <v>0</v>
      </c>
      <c r="V465">
        <v>0</v>
      </c>
    </row>
    <row r="466" spans="1:22">
      <c r="A466">
        <v>9816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 t="e">
        <f>IF(AND(Tabelle14[[#This Row],[AreaPx]]&gt;0,NOT(Tabelle14[[#This Row],[AreaPx]]="inf")),Tabelle14[[#This Row],[AreaPx]], NA())</f>
        <v>#N/A</v>
      </c>
      <c r="J466">
        <v>0</v>
      </c>
      <c r="K466">
        <v>0</v>
      </c>
      <c r="L466">
        <v>0</v>
      </c>
      <c r="M466">
        <v>0</v>
      </c>
      <c r="N466">
        <v>0</v>
      </c>
      <c r="O466">
        <f>Tabelle14[[#This Row],[Roll]]-+Tabelle14[[#This Row],[Pitch]]</f>
        <v>0</v>
      </c>
      <c r="P466">
        <f>SQRT(Tabelle14[[#This Row],[X]]^2 + Tabelle14[[#This Row],[Y]]^2 +Tabelle14[[#This Row],[Z]]^2)</f>
        <v>0</v>
      </c>
      <c r="Q466">
        <v>147</v>
      </c>
      <c r="R466">
        <v>98.2</v>
      </c>
      <c r="S466">
        <v>-41.8</v>
      </c>
      <c r="T466">
        <v>-90</v>
      </c>
      <c r="U466">
        <v>0</v>
      </c>
      <c r="V466">
        <v>0</v>
      </c>
    </row>
    <row r="467" spans="1:22">
      <c r="A467">
        <v>9840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 t="e">
        <f>IF(AND(Tabelle14[[#This Row],[AreaPx]]&gt;0,NOT(Tabelle14[[#This Row],[AreaPx]]="inf")),Tabelle14[[#This Row],[AreaPx]], NA())</f>
        <v>#N/A</v>
      </c>
      <c r="J467">
        <v>0</v>
      </c>
      <c r="K467">
        <v>0</v>
      </c>
      <c r="L467">
        <v>0</v>
      </c>
      <c r="M467">
        <v>0</v>
      </c>
      <c r="N467">
        <v>0</v>
      </c>
      <c r="O467">
        <f>Tabelle14[[#This Row],[Roll]]-+Tabelle14[[#This Row],[Pitch]]</f>
        <v>0</v>
      </c>
      <c r="P467">
        <f>SQRT(Tabelle14[[#This Row],[X]]^2 + Tabelle14[[#This Row],[Y]]^2 +Tabelle14[[#This Row],[Z]]^2)</f>
        <v>0</v>
      </c>
      <c r="Q467">
        <v>147</v>
      </c>
      <c r="R467">
        <v>98.2</v>
      </c>
      <c r="S467">
        <v>-41.8</v>
      </c>
      <c r="T467">
        <v>-90</v>
      </c>
      <c r="U467">
        <v>0</v>
      </c>
      <c r="V467">
        <v>0</v>
      </c>
    </row>
    <row r="468" spans="1:22">
      <c r="A468">
        <v>9866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 t="e">
        <f>IF(AND(Tabelle14[[#This Row],[AreaPx]]&gt;0,NOT(Tabelle14[[#This Row],[AreaPx]]="inf")),Tabelle14[[#This Row],[AreaPx]], NA())</f>
        <v>#N/A</v>
      </c>
      <c r="J468">
        <v>0</v>
      </c>
      <c r="K468">
        <v>0</v>
      </c>
      <c r="L468">
        <v>0</v>
      </c>
      <c r="M468">
        <v>0</v>
      </c>
      <c r="N468">
        <v>0</v>
      </c>
      <c r="O468">
        <f>Tabelle14[[#This Row],[Roll]]-+Tabelle14[[#This Row],[Pitch]]</f>
        <v>0</v>
      </c>
      <c r="P468">
        <f>SQRT(Tabelle14[[#This Row],[X]]^2 + Tabelle14[[#This Row],[Y]]^2 +Tabelle14[[#This Row],[Z]]^2)</f>
        <v>0</v>
      </c>
      <c r="Q468">
        <v>147</v>
      </c>
      <c r="R468">
        <v>98.2</v>
      </c>
      <c r="S468">
        <v>-41.8</v>
      </c>
      <c r="T468">
        <v>-90</v>
      </c>
      <c r="U468">
        <v>0</v>
      </c>
      <c r="V468">
        <v>0</v>
      </c>
    </row>
    <row r="469" spans="1:22">
      <c r="A469">
        <v>9878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 t="e">
        <f>IF(AND(Tabelle14[[#This Row],[AreaPx]]&gt;0,NOT(Tabelle14[[#This Row],[AreaPx]]="inf")),Tabelle14[[#This Row],[AreaPx]], NA())</f>
        <v>#N/A</v>
      </c>
      <c r="J469">
        <v>0</v>
      </c>
      <c r="K469">
        <v>0</v>
      </c>
      <c r="L469">
        <v>0</v>
      </c>
      <c r="M469">
        <v>0</v>
      </c>
      <c r="N469">
        <v>0</v>
      </c>
      <c r="O469">
        <f>Tabelle14[[#This Row],[Roll]]-+Tabelle14[[#This Row],[Pitch]]</f>
        <v>0</v>
      </c>
      <c r="P469">
        <f>SQRT(Tabelle14[[#This Row],[X]]^2 + Tabelle14[[#This Row],[Y]]^2 +Tabelle14[[#This Row],[Z]]^2)</f>
        <v>0</v>
      </c>
      <c r="Q469">
        <v>147</v>
      </c>
      <c r="R469">
        <v>98.2</v>
      </c>
      <c r="S469">
        <v>-41.8</v>
      </c>
      <c r="T469">
        <v>-90</v>
      </c>
      <c r="U469">
        <v>0</v>
      </c>
      <c r="V469">
        <v>0</v>
      </c>
    </row>
    <row r="470" spans="1:22">
      <c r="A470">
        <v>9898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 t="e">
        <f>IF(AND(Tabelle14[[#This Row],[AreaPx]]&gt;0,NOT(Tabelle14[[#This Row],[AreaPx]]="inf")),Tabelle14[[#This Row],[AreaPx]], NA())</f>
        <v>#N/A</v>
      </c>
      <c r="J470">
        <v>0</v>
      </c>
      <c r="K470">
        <v>0</v>
      </c>
      <c r="L470">
        <v>0</v>
      </c>
      <c r="M470">
        <v>0</v>
      </c>
      <c r="N470">
        <v>0</v>
      </c>
      <c r="O470">
        <f>Tabelle14[[#This Row],[Roll]]-+Tabelle14[[#This Row],[Pitch]]</f>
        <v>0</v>
      </c>
      <c r="P470">
        <f>SQRT(Tabelle14[[#This Row],[X]]^2 + Tabelle14[[#This Row],[Y]]^2 +Tabelle14[[#This Row],[Z]]^2)</f>
        <v>0</v>
      </c>
      <c r="Q470">
        <v>147</v>
      </c>
      <c r="R470">
        <v>98.2</v>
      </c>
      <c r="S470">
        <v>-41.8</v>
      </c>
      <c r="T470">
        <v>-90</v>
      </c>
      <c r="U470">
        <v>0</v>
      </c>
      <c r="V470">
        <v>0</v>
      </c>
    </row>
    <row r="471" spans="1:22">
      <c r="A471">
        <v>9912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 t="e">
        <f>IF(AND(Tabelle14[[#This Row],[AreaPx]]&gt;0,NOT(Tabelle14[[#This Row],[AreaPx]]="inf")),Tabelle14[[#This Row],[AreaPx]], NA())</f>
        <v>#N/A</v>
      </c>
      <c r="J471">
        <v>0</v>
      </c>
      <c r="K471">
        <v>0</v>
      </c>
      <c r="L471">
        <v>0</v>
      </c>
      <c r="M471">
        <v>0</v>
      </c>
      <c r="N471">
        <v>0</v>
      </c>
      <c r="O471">
        <f>Tabelle14[[#This Row],[Roll]]-+Tabelle14[[#This Row],[Pitch]]</f>
        <v>0</v>
      </c>
      <c r="P471">
        <f>SQRT(Tabelle14[[#This Row],[X]]^2 + Tabelle14[[#This Row],[Y]]^2 +Tabelle14[[#This Row],[Z]]^2)</f>
        <v>0</v>
      </c>
      <c r="Q471">
        <v>147</v>
      </c>
      <c r="R471">
        <v>98.2</v>
      </c>
      <c r="S471">
        <v>-41.8</v>
      </c>
      <c r="T471">
        <v>-90</v>
      </c>
      <c r="U471">
        <v>0</v>
      </c>
      <c r="V471">
        <v>0</v>
      </c>
    </row>
    <row r="472" spans="1:22">
      <c r="A472">
        <v>9933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 t="e">
        <f>IF(AND(Tabelle14[[#This Row],[AreaPx]]&gt;0,NOT(Tabelle14[[#This Row],[AreaPx]]="inf")),Tabelle14[[#This Row],[AreaPx]], NA())</f>
        <v>#N/A</v>
      </c>
      <c r="J472">
        <v>0</v>
      </c>
      <c r="K472">
        <v>0</v>
      </c>
      <c r="L472">
        <v>0</v>
      </c>
      <c r="M472">
        <v>0</v>
      </c>
      <c r="N472">
        <v>0</v>
      </c>
      <c r="O472">
        <f>Tabelle14[[#This Row],[Roll]]-+Tabelle14[[#This Row],[Pitch]]</f>
        <v>0</v>
      </c>
      <c r="P472">
        <f>SQRT(Tabelle14[[#This Row],[X]]^2 + Tabelle14[[#This Row],[Y]]^2 +Tabelle14[[#This Row],[Z]]^2)</f>
        <v>0</v>
      </c>
      <c r="Q472">
        <v>147</v>
      </c>
      <c r="R472">
        <v>98.2</v>
      </c>
      <c r="S472">
        <v>-41.8</v>
      </c>
      <c r="T472">
        <v>-90</v>
      </c>
      <c r="U472">
        <v>0</v>
      </c>
      <c r="V472">
        <v>0</v>
      </c>
    </row>
    <row r="473" spans="1:22">
      <c r="A473">
        <v>9949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 t="e">
        <f>IF(AND(Tabelle14[[#This Row],[AreaPx]]&gt;0,NOT(Tabelle14[[#This Row],[AreaPx]]="inf")),Tabelle14[[#This Row],[AreaPx]], NA())</f>
        <v>#N/A</v>
      </c>
      <c r="J473">
        <v>0</v>
      </c>
      <c r="K473">
        <v>0</v>
      </c>
      <c r="L473">
        <v>0</v>
      </c>
      <c r="M473">
        <v>0</v>
      </c>
      <c r="N473">
        <v>0</v>
      </c>
      <c r="O473">
        <f>Tabelle14[[#This Row],[Roll]]-+Tabelle14[[#This Row],[Pitch]]</f>
        <v>0</v>
      </c>
      <c r="P473">
        <f>SQRT(Tabelle14[[#This Row],[X]]^2 + Tabelle14[[#This Row],[Y]]^2 +Tabelle14[[#This Row],[Z]]^2)</f>
        <v>0</v>
      </c>
      <c r="Q473">
        <v>147</v>
      </c>
      <c r="R473">
        <v>98.2</v>
      </c>
      <c r="S473">
        <v>-41.8</v>
      </c>
      <c r="T473">
        <v>-90</v>
      </c>
      <c r="U473">
        <v>0</v>
      </c>
      <c r="V473">
        <v>0</v>
      </c>
    </row>
    <row r="474" spans="1:22">
      <c r="A474">
        <v>9970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e">
        <f>IF(AND(Tabelle14[[#This Row],[AreaPx]]&gt;0,NOT(Tabelle14[[#This Row],[AreaPx]]="inf")),Tabelle14[[#This Row],[AreaPx]], NA())</f>
        <v>#N/A</v>
      </c>
      <c r="J474">
        <v>0</v>
      </c>
      <c r="K474">
        <v>0</v>
      </c>
      <c r="L474">
        <v>0</v>
      </c>
      <c r="M474">
        <v>0</v>
      </c>
      <c r="N474">
        <v>0</v>
      </c>
      <c r="O474">
        <f>Tabelle14[[#This Row],[Roll]]-+Tabelle14[[#This Row],[Pitch]]</f>
        <v>0</v>
      </c>
      <c r="P474">
        <f>SQRT(Tabelle14[[#This Row],[X]]^2 + Tabelle14[[#This Row],[Y]]^2 +Tabelle14[[#This Row],[Z]]^2)</f>
        <v>0</v>
      </c>
      <c r="Q474">
        <v>147</v>
      </c>
      <c r="R474">
        <v>98.2</v>
      </c>
      <c r="S474">
        <v>-41.8</v>
      </c>
      <c r="T474">
        <v>-90</v>
      </c>
      <c r="U474">
        <v>0</v>
      </c>
      <c r="V474">
        <v>0</v>
      </c>
    </row>
    <row r="475" spans="1:22">
      <c r="A475">
        <v>9981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 t="e">
        <f>IF(AND(Tabelle14[[#This Row],[AreaPx]]&gt;0,NOT(Tabelle14[[#This Row],[AreaPx]]="inf")),Tabelle14[[#This Row],[AreaPx]], NA())</f>
        <v>#N/A</v>
      </c>
      <c r="J475">
        <v>0</v>
      </c>
      <c r="K475">
        <v>0</v>
      </c>
      <c r="L475">
        <v>0</v>
      </c>
      <c r="M475">
        <v>0</v>
      </c>
      <c r="N475">
        <v>0</v>
      </c>
      <c r="O475">
        <f>Tabelle14[[#This Row],[Roll]]-+Tabelle14[[#This Row],[Pitch]]</f>
        <v>0</v>
      </c>
      <c r="P475">
        <f>SQRT(Tabelle14[[#This Row],[X]]^2 + Tabelle14[[#This Row],[Y]]^2 +Tabelle14[[#This Row],[Z]]^2)</f>
        <v>0</v>
      </c>
      <c r="Q475">
        <v>147</v>
      </c>
      <c r="R475">
        <v>98.2</v>
      </c>
      <c r="S475">
        <v>-41.8</v>
      </c>
      <c r="T475">
        <v>-90</v>
      </c>
      <c r="U475">
        <v>0</v>
      </c>
      <c r="V475">
        <v>0</v>
      </c>
    </row>
    <row r="476" spans="1:22">
      <c r="A476">
        <v>9993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 t="e">
        <f>IF(AND(Tabelle14[[#This Row],[AreaPx]]&gt;0,NOT(Tabelle14[[#This Row],[AreaPx]]="inf")),Tabelle14[[#This Row],[AreaPx]], NA())</f>
        <v>#N/A</v>
      </c>
      <c r="J476">
        <v>0</v>
      </c>
      <c r="K476">
        <v>0</v>
      </c>
      <c r="L476">
        <v>0</v>
      </c>
      <c r="M476">
        <v>0</v>
      </c>
      <c r="N476">
        <v>0</v>
      </c>
      <c r="O476">
        <f>Tabelle14[[#This Row],[Roll]]-+Tabelle14[[#This Row],[Pitch]]</f>
        <v>0</v>
      </c>
      <c r="P476">
        <f>SQRT(Tabelle14[[#This Row],[X]]^2 + Tabelle14[[#This Row],[Y]]^2 +Tabelle14[[#This Row],[Z]]^2)</f>
        <v>0</v>
      </c>
      <c r="Q476">
        <v>147</v>
      </c>
      <c r="R476">
        <v>98.2</v>
      </c>
      <c r="S476">
        <v>-41.8</v>
      </c>
      <c r="T476">
        <v>-90</v>
      </c>
      <c r="U476">
        <v>0</v>
      </c>
      <c r="V476">
        <v>0</v>
      </c>
    </row>
    <row r="477" spans="1:22">
      <c r="A477">
        <v>10003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 t="e">
        <f>IF(AND(Tabelle14[[#This Row],[AreaPx]]&gt;0,NOT(Tabelle14[[#This Row],[AreaPx]]="inf")),Tabelle14[[#This Row],[AreaPx]], NA())</f>
        <v>#N/A</v>
      </c>
      <c r="J477">
        <v>0</v>
      </c>
      <c r="K477">
        <v>0</v>
      </c>
      <c r="L477">
        <v>0</v>
      </c>
      <c r="M477">
        <v>0</v>
      </c>
      <c r="N477">
        <v>0</v>
      </c>
      <c r="O477">
        <f>Tabelle14[[#This Row],[Roll]]-+Tabelle14[[#This Row],[Pitch]]</f>
        <v>0</v>
      </c>
      <c r="P477">
        <f>SQRT(Tabelle14[[#This Row],[X]]^2 + Tabelle14[[#This Row],[Y]]^2 +Tabelle14[[#This Row],[Z]]^2)</f>
        <v>0</v>
      </c>
      <c r="Q477">
        <v>147</v>
      </c>
      <c r="R477">
        <v>98.2</v>
      </c>
      <c r="S477">
        <v>-41.8</v>
      </c>
      <c r="T477">
        <v>-90</v>
      </c>
      <c r="U477">
        <v>0</v>
      </c>
      <c r="V477">
        <v>0</v>
      </c>
    </row>
    <row r="478" spans="1:22">
      <c r="A478">
        <v>10010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 t="e">
        <f>IF(AND(Tabelle14[[#This Row],[AreaPx]]&gt;0,NOT(Tabelle14[[#This Row],[AreaPx]]="inf")),Tabelle14[[#This Row],[AreaPx]], NA())</f>
        <v>#N/A</v>
      </c>
      <c r="J478">
        <v>0</v>
      </c>
      <c r="K478">
        <v>0</v>
      </c>
      <c r="L478">
        <v>0</v>
      </c>
      <c r="M478">
        <v>0</v>
      </c>
      <c r="N478">
        <v>0</v>
      </c>
      <c r="O478">
        <f>Tabelle14[[#This Row],[Roll]]-+Tabelle14[[#This Row],[Pitch]]</f>
        <v>0</v>
      </c>
      <c r="P478">
        <f>SQRT(Tabelle14[[#This Row],[X]]^2 + Tabelle14[[#This Row],[Y]]^2 +Tabelle14[[#This Row],[Z]]^2)</f>
        <v>0</v>
      </c>
      <c r="Q478">
        <v>147</v>
      </c>
      <c r="R478">
        <v>98.2</v>
      </c>
      <c r="S478">
        <v>-41.8</v>
      </c>
      <c r="T478">
        <v>-90</v>
      </c>
      <c r="U478">
        <v>0</v>
      </c>
      <c r="V478">
        <v>0</v>
      </c>
    </row>
    <row r="479" spans="1:22">
      <c r="A479">
        <v>10046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 t="e">
        <f>IF(AND(Tabelle14[[#This Row],[AreaPx]]&gt;0,NOT(Tabelle14[[#This Row],[AreaPx]]="inf")),Tabelle14[[#This Row],[AreaPx]], NA())</f>
        <v>#N/A</v>
      </c>
      <c r="J479">
        <v>0</v>
      </c>
      <c r="K479">
        <v>0</v>
      </c>
      <c r="L479">
        <v>0</v>
      </c>
      <c r="M479">
        <v>0</v>
      </c>
      <c r="N479">
        <v>0</v>
      </c>
      <c r="O479">
        <f>Tabelle14[[#This Row],[Roll]]-+Tabelle14[[#This Row],[Pitch]]</f>
        <v>0</v>
      </c>
      <c r="P479">
        <f>SQRT(Tabelle14[[#This Row],[X]]^2 + Tabelle14[[#This Row],[Y]]^2 +Tabelle14[[#This Row],[Z]]^2)</f>
        <v>0</v>
      </c>
      <c r="Q479">
        <v>147</v>
      </c>
      <c r="R479">
        <v>98.2</v>
      </c>
      <c r="S479">
        <v>-41.8</v>
      </c>
      <c r="T479">
        <v>-90</v>
      </c>
      <c r="U479">
        <v>0</v>
      </c>
      <c r="V479">
        <v>0</v>
      </c>
    </row>
    <row r="480" spans="1:22">
      <c r="A480">
        <v>10088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 t="e">
        <f>IF(AND(Tabelle14[[#This Row],[AreaPx]]&gt;0,NOT(Tabelle14[[#This Row],[AreaPx]]="inf")),Tabelle14[[#This Row],[AreaPx]], NA())</f>
        <v>#N/A</v>
      </c>
      <c r="J480">
        <v>0</v>
      </c>
      <c r="K480">
        <v>0</v>
      </c>
      <c r="L480">
        <v>0</v>
      </c>
      <c r="M480">
        <v>0</v>
      </c>
      <c r="N480">
        <v>0</v>
      </c>
      <c r="O480">
        <f>Tabelle14[[#This Row],[Roll]]-+Tabelle14[[#This Row],[Pitch]]</f>
        <v>0</v>
      </c>
      <c r="P480">
        <f>SQRT(Tabelle14[[#This Row],[X]]^2 + Tabelle14[[#This Row],[Y]]^2 +Tabelle14[[#This Row],[Z]]^2)</f>
        <v>0</v>
      </c>
      <c r="Q480">
        <v>147</v>
      </c>
      <c r="R480">
        <v>98.2</v>
      </c>
      <c r="S480">
        <v>-41.8</v>
      </c>
      <c r="T480">
        <v>-90</v>
      </c>
      <c r="U480">
        <v>0</v>
      </c>
      <c r="V480">
        <v>0</v>
      </c>
    </row>
    <row r="481" spans="1:22">
      <c r="A481">
        <v>10126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 t="e">
        <f>IF(AND(Tabelle14[[#This Row],[AreaPx]]&gt;0,NOT(Tabelle14[[#This Row],[AreaPx]]="inf")),Tabelle14[[#This Row],[AreaPx]], NA())</f>
        <v>#N/A</v>
      </c>
      <c r="J481">
        <v>0</v>
      </c>
      <c r="K481">
        <v>0</v>
      </c>
      <c r="L481">
        <v>0</v>
      </c>
      <c r="M481">
        <v>0</v>
      </c>
      <c r="N481">
        <v>0</v>
      </c>
      <c r="O481">
        <f>Tabelle14[[#This Row],[Roll]]-+Tabelle14[[#This Row],[Pitch]]</f>
        <v>0</v>
      </c>
      <c r="P481">
        <f>SQRT(Tabelle14[[#This Row],[X]]^2 + Tabelle14[[#This Row],[Y]]^2 +Tabelle14[[#This Row],[Z]]^2)</f>
        <v>0</v>
      </c>
      <c r="Q481">
        <v>147</v>
      </c>
      <c r="R481">
        <v>98.2</v>
      </c>
      <c r="S481">
        <v>-41.8</v>
      </c>
      <c r="T481">
        <v>-90</v>
      </c>
      <c r="U481">
        <v>0</v>
      </c>
      <c r="V481">
        <v>0</v>
      </c>
    </row>
    <row r="482" spans="1:22">
      <c r="A482">
        <v>10157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 t="e">
        <f>IF(AND(Tabelle14[[#This Row],[AreaPx]]&gt;0,NOT(Tabelle14[[#This Row],[AreaPx]]="inf")),Tabelle14[[#This Row],[AreaPx]], NA())</f>
        <v>#N/A</v>
      </c>
      <c r="J482">
        <v>0</v>
      </c>
      <c r="K482">
        <v>0</v>
      </c>
      <c r="L482">
        <v>0</v>
      </c>
      <c r="M482">
        <v>0</v>
      </c>
      <c r="N482">
        <v>0</v>
      </c>
      <c r="O482">
        <f>Tabelle14[[#This Row],[Roll]]-+Tabelle14[[#This Row],[Pitch]]</f>
        <v>0</v>
      </c>
      <c r="P482">
        <f>SQRT(Tabelle14[[#This Row],[X]]^2 + Tabelle14[[#This Row],[Y]]^2 +Tabelle14[[#This Row],[Z]]^2)</f>
        <v>0</v>
      </c>
      <c r="Q482">
        <v>147</v>
      </c>
      <c r="R482">
        <v>98.2</v>
      </c>
      <c r="S482">
        <v>-41.8</v>
      </c>
      <c r="T482">
        <v>-90</v>
      </c>
      <c r="U482">
        <v>0</v>
      </c>
      <c r="V482">
        <v>0</v>
      </c>
    </row>
    <row r="483" spans="1:22">
      <c r="A483">
        <v>10204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 t="e">
        <f>IF(AND(Tabelle14[[#This Row],[AreaPx]]&gt;0,NOT(Tabelle14[[#This Row],[AreaPx]]="inf")),Tabelle14[[#This Row],[AreaPx]], NA())</f>
        <v>#N/A</v>
      </c>
      <c r="J483">
        <v>0</v>
      </c>
      <c r="K483">
        <v>0</v>
      </c>
      <c r="L483">
        <v>0</v>
      </c>
      <c r="M483">
        <v>0</v>
      </c>
      <c r="N483">
        <v>0</v>
      </c>
      <c r="O483">
        <f>Tabelle14[[#This Row],[Roll]]-+Tabelle14[[#This Row],[Pitch]]</f>
        <v>0</v>
      </c>
      <c r="P483">
        <f>SQRT(Tabelle14[[#This Row],[X]]^2 + Tabelle14[[#This Row],[Y]]^2 +Tabelle14[[#This Row],[Z]]^2)</f>
        <v>0</v>
      </c>
      <c r="Q483">
        <v>147</v>
      </c>
      <c r="R483">
        <v>98.2</v>
      </c>
      <c r="S483">
        <v>-41.8</v>
      </c>
      <c r="T483">
        <v>-90</v>
      </c>
      <c r="U483">
        <v>0</v>
      </c>
      <c r="V483">
        <v>0</v>
      </c>
    </row>
    <row r="484" spans="1:22">
      <c r="A484">
        <v>10238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 t="e">
        <f>IF(AND(Tabelle14[[#This Row],[AreaPx]]&gt;0,NOT(Tabelle14[[#This Row],[AreaPx]]="inf")),Tabelle14[[#This Row],[AreaPx]], NA())</f>
        <v>#N/A</v>
      </c>
      <c r="J484">
        <v>0</v>
      </c>
      <c r="K484">
        <v>0</v>
      </c>
      <c r="L484">
        <v>0</v>
      </c>
      <c r="M484">
        <v>0</v>
      </c>
      <c r="N484">
        <v>0</v>
      </c>
      <c r="O484">
        <f>Tabelle14[[#This Row],[Roll]]-+Tabelle14[[#This Row],[Pitch]]</f>
        <v>0</v>
      </c>
      <c r="P484">
        <f>SQRT(Tabelle14[[#This Row],[X]]^2 + Tabelle14[[#This Row],[Y]]^2 +Tabelle14[[#This Row],[Z]]^2)</f>
        <v>0</v>
      </c>
      <c r="Q484">
        <v>147</v>
      </c>
      <c r="R484">
        <v>98.2</v>
      </c>
      <c r="S484">
        <v>-41.8</v>
      </c>
      <c r="T484">
        <v>-90</v>
      </c>
      <c r="U484">
        <v>0</v>
      </c>
      <c r="V484">
        <v>0</v>
      </c>
    </row>
    <row r="485" spans="1:22">
      <c r="A485">
        <v>10270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 t="e">
        <f>IF(AND(Tabelle14[[#This Row],[AreaPx]]&gt;0,NOT(Tabelle14[[#This Row],[AreaPx]]="inf")),Tabelle14[[#This Row],[AreaPx]], NA())</f>
        <v>#N/A</v>
      </c>
      <c r="J485">
        <v>0</v>
      </c>
      <c r="K485">
        <v>0</v>
      </c>
      <c r="L485">
        <v>0</v>
      </c>
      <c r="M485">
        <v>0</v>
      </c>
      <c r="N485">
        <v>0</v>
      </c>
      <c r="O485">
        <f>Tabelle14[[#This Row],[Roll]]-+Tabelle14[[#This Row],[Pitch]]</f>
        <v>0</v>
      </c>
      <c r="P485">
        <f>SQRT(Tabelle14[[#This Row],[X]]^2 + Tabelle14[[#This Row],[Y]]^2 +Tabelle14[[#This Row],[Z]]^2)</f>
        <v>0</v>
      </c>
      <c r="Q485">
        <v>147</v>
      </c>
      <c r="R485">
        <v>98.2</v>
      </c>
      <c r="S485">
        <v>-41.8</v>
      </c>
      <c r="T485">
        <v>-90</v>
      </c>
      <c r="U485">
        <v>0</v>
      </c>
      <c r="V485">
        <v>0</v>
      </c>
    </row>
    <row r="486" spans="1:22">
      <c r="A486">
        <v>10298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 t="e">
        <f>IF(AND(Tabelle14[[#This Row],[AreaPx]]&gt;0,NOT(Tabelle14[[#This Row],[AreaPx]]="inf")),Tabelle14[[#This Row],[AreaPx]], NA())</f>
        <v>#N/A</v>
      </c>
      <c r="J486">
        <v>0</v>
      </c>
      <c r="K486">
        <v>0</v>
      </c>
      <c r="L486">
        <v>0</v>
      </c>
      <c r="M486">
        <v>0</v>
      </c>
      <c r="N486">
        <v>0</v>
      </c>
      <c r="O486">
        <f>Tabelle14[[#This Row],[Roll]]-+Tabelle14[[#This Row],[Pitch]]</f>
        <v>0</v>
      </c>
      <c r="P486">
        <f>SQRT(Tabelle14[[#This Row],[X]]^2 + Tabelle14[[#This Row],[Y]]^2 +Tabelle14[[#This Row],[Z]]^2)</f>
        <v>0</v>
      </c>
      <c r="Q486">
        <v>147</v>
      </c>
      <c r="R486">
        <v>98.2</v>
      </c>
      <c r="S486">
        <v>-41.8</v>
      </c>
      <c r="T486">
        <v>-90</v>
      </c>
      <c r="U486">
        <v>0</v>
      </c>
      <c r="V486">
        <v>0</v>
      </c>
    </row>
    <row r="487" spans="1:22">
      <c r="A487">
        <v>10322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 t="e">
        <f>IF(AND(Tabelle14[[#This Row],[AreaPx]]&gt;0,NOT(Tabelle14[[#This Row],[AreaPx]]="inf")),Tabelle14[[#This Row],[AreaPx]], NA())</f>
        <v>#N/A</v>
      </c>
      <c r="J487">
        <v>0</v>
      </c>
      <c r="K487">
        <v>0</v>
      </c>
      <c r="L487">
        <v>0</v>
      </c>
      <c r="M487">
        <v>0</v>
      </c>
      <c r="N487">
        <v>0</v>
      </c>
      <c r="O487">
        <f>Tabelle14[[#This Row],[Roll]]-+Tabelle14[[#This Row],[Pitch]]</f>
        <v>0</v>
      </c>
      <c r="P487">
        <f>SQRT(Tabelle14[[#This Row],[X]]^2 + Tabelle14[[#This Row],[Y]]^2 +Tabelle14[[#This Row],[Z]]^2)</f>
        <v>0</v>
      </c>
      <c r="Q487">
        <v>147</v>
      </c>
      <c r="R487">
        <v>98.2</v>
      </c>
      <c r="S487">
        <v>-41.8</v>
      </c>
      <c r="T487">
        <v>-90</v>
      </c>
      <c r="U487">
        <v>0</v>
      </c>
      <c r="V487">
        <v>0</v>
      </c>
    </row>
    <row r="488" spans="1:22">
      <c r="A488">
        <v>10347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 t="e">
        <f>IF(AND(Tabelle14[[#This Row],[AreaPx]]&gt;0,NOT(Tabelle14[[#This Row],[AreaPx]]="inf")),Tabelle14[[#This Row],[AreaPx]], NA())</f>
        <v>#N/A</v>
      </c>
      <c r="J488">
        <v>0</v>
      </c>
      <c r="K488">
        <v>0</v>
      </c>
      <c r="L488">
        <v>0</v>
      </c>
      <c r="M488">
        <v>0</v>
      </c>
      <c r="N488">
        <v>0</v>
      </c>
      <c r="O488">
        <f>Tabelle14[[#This Row],[Roll]]-+Tabelle14[[#This Row],[Pitch]]</f>
        <v>0</v>
      </c>
      <c r="P488">
        <f>SQRT(Tabelle14[[#This Row],[X]]^2 + Tabelle14[[#This Row],[Y]]^2 +Tabelle14[[#This Row],[Z]]^2)</f>
        <v>0</v>
      </c>
      <c r="Q488">
        <v>147</v>
      </c>
      <c r="R488">
        <v>98.2</v>
      </c>
      <c r="S488">
        <v>-41.8</v>
      </c>
      <c r="T488">
        <v>-90</v>
      </c>
      <c r="U488">
        <v>0</v>
      </c>
      <c r="V488">
        <v>0</v>
      </c>
    </row>
    <row r="489" spans="1:22">
      <c r="A489">
        <v>10380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 t="e">
        <f>IF(AND(Tabelle14[[#This Row],[AreaPx]]&gt;0,NOT(Tabelle14[[#This Row],[AreaPx]]="inf")),Tabelle14[[#This Row],[AreaPx]], NA())</f>
        <v>#N/A</v>
      </c>
      <c r="J489">
        <v>0</v>
      </c>
      <c r="K489">
        <v>0</v>
      </c>
      <c r="L489">
        <v>0</v>
      </c>
      <c r="M489">
        <v>0</v>
      </c>
      <c r="N489">
        <v>0</v>
      </c>
      <c r="O489">
        <f>Tabelle14[[#This Row],[Roll]]-+Tabelle14[[#This Row],[Pitch]]</f>
        <v>0</v>
      </c>
      <c r="P489">
        <f>SQRT(Tabelle14[[#This Row],[X]]^2 + Tabelle14[[#This Row],[Y]]^2 +Tabelle14[[#This Row],[Z]]^2)</f>
        <v>0</v>
      </c>
      <c r="Q489">
        <v>147</v>
      </c>
      <c r="R489">
        <v>98.2</v>
      </c>
      <c r="S489">
        <v>-41.8</v>
      </c>
      <c r="T489">
        <v>-90</v>
      </c>
      <c r="U489">
        <v>0</v>
      </c>
      <c r="V489">
        <v>0</v>
      </c>
    </row>
    <row r="490" spans="1:22">
      <c r="A490">
        <v>10401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 t="e">
        <f>IF(AND(Tabelle14[[#This Row],[AreaPx]]&gt;0,NOT(Tabelle14[[#This Row],[AreaPx]]="inf")),Tabelle14[[#This Row],[AreaPx]], NA())</f>
        <v>#N/A</v>
      </c>
      <c r="J490">
        <v>0</v>
      </c>
      <c r="K490">
        <v>0</v>
      </c>
      <c r="L490">
        <v>0</v>
      </c>
      <c r="M490">
        <v>0</v>
      </c>
      <c r="N490">
        <v>0</v>
      </c>
      <c r="O490">
        <f>Tabelle14[[#This Row],[Roll]]-+Tabelle14[[#This Row],[Pitch]]</f>
        <v>0</v>
      </c>
      <c r="P490">
        <f>SQRT(Tabelle14[[#This Row],[X]]^2 + Tabelle14[[#This Row],[Y]]^2 +Tabelle14[[#This Row],[Z]]^2)</f>
        <v>0</v>
      </c>
      <c r="Q490">
        <v>147</v>
      </c>
      <c r="R490">
        <v>98.2</v>
      </c>
      <c r="S490">
        <v>-41.8</v>
      </c>
      <c r="T490">
        <v>-90</v>
      </c>
      <c r="U490">
        <v>0</v>
      </c>
      <c r="V490">
        <v>0</v>
      </c>
    </row>
    <row r="491" spans="1:22">
      <c r="A491">
        <v>10414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 t="e">
        <f>IF(AND(Tabelle14[[#This Row],[AreaPx]]&gt;0,NOT(Tabelle14[[#This Row],[AreaPx]]="inf")),Tabelle14[[#This Row],[AreaPx]], NA())</f>
        <v>#N/A</v>
      </c>
      <c r="J491">
        <v>0</v>
      </c>
      <c r="K491">
        <v>0</v>
      </c>
      <c r="L491">
        <v>0</v>
      </c>
      <c r="M491">
        <v>0</v>
      </c>
      <c r="N491">
        <v>0</v>
      </c>
      <c r="O491">
        <f>Tabelle14[[#This Row],[Roll]]-+Tabelle14[[#This Row],[Pitch]]</f>
        <v>0</v>
      </c>
      <c r="P491">
        <f>SQRT(Tabelle14[[#This Row],[X]]^2 + Tabelle14[[#This Row],[Y]]^2 +Tabelle14[[#This Row],[Z]]^2)</f>
        <v>0</v>
      </c>
      <c r="Q491">
        <v>147</v>
      </c>
      <c r="R491">
        <v>98.2</v>
      </c>
      <c r="S491">
        <v>-41.8</v>
      </c>
      <c r="T491">
        <v>-90</v>
      </c>
      <c r="U491">
        <v>0</v>
      </c>
      <c r="V491">
        <v>0</v>
      </c>
    </row>
    <row r="492" spans="1:22">
      <c r="A492">
        <v>10443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 t="e">
        <f>IF(AND(Tabelle14[[#This Row],[AreaPx]]&gt;0,NOT(Tabelle14[[#This Row],[AreaPx]]="inf")),Tabelle14[[#This Row],[AreaPx]], NA())</f>
        <v>#N/A</v>
      </c>
      <c r="J492">
        <v>0</v>
      </c>
      <c r="K492">
        <v>0</v>
      </c>
      <c r="L492">
        <v>0</v>
      </c>
      <c r="M492">
        <v>0</v>
      </c>
      <c r="N492">
        <v>0</v>
      </c>
      <c r="O492">
        <f>Tabelle14[[#This Row],[Roll]]-+Tabelle14[[#This Row],[Pitch]]</f>
        <v>0</v>
      </c>
      <c r="P492">
        <f>SQRT(Tabelle14[[#This Row],[X]]^2 + Tabelle14[[#This Row],[Y]]^2 +Tabelle14[[#This Row],[Z]]^2)</f>
        <v>0</v>
      </c>
      <c r="Q492">
        <v>147</v>
      </c>
      <c r="R492">
        <v>98.2</v>
      </c>
      <c r="S492">
        <v>-41.8</v>
      </c>
      <c r="T492">
        <v>-90</v>
      </c>
      <c r="U492">
        <v>0</v>
      </c>
      <c r="V492">
        <v>0</v>
      </c>
    </row>
    <row r="493" spans="1:22">
      <c r="A493">
        <v>10469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 t="e">
        <f>IF(AND(Tabelle14[[#This Row],[AreaPx]]&gt;0,NOT(Tabelle14[[#This Row],[AreaPx]]="inf")),Tabelle14[[#This Row],[AreaPx]], NA())</f>
        <v>#N/A</v>
      </c>
      <c r="J493">
        <v>0</v>
      </c>
      <c r="K493">
        <v>0</v>
      </c>
      <c r="L493">
        <v>0</v>
      </c>
      <c r="M493">
        <v>0</v>
      </c>
      <c r="N493">
        <v>0</v>
      </c>
      <c r="O493">
        <f>Tabelle14[[#This Row],[Roll]]-+Tabelle14[[#This Row],[Pitch]]</f>
        <v>0</v>
      </c>
      <c r="P493">
        <f>SQRT(Tabelle14[[#This Row],[X]]^2 + Tabelle14[[#This Row],[Y]]^2 +Tabelle14[[#This Row],[Z]]^2)</f>
        <v>0</v>
      </c>
      <c r="Q493">
        <v>147</v>
      </c>
      <c r="R493">
        <v>98.2</v>
      </c>
      <c r="S493">
        <v>-41.8</v>
      </c>
      <c r="T493">
        <v>-90</v>
      </c>
      <c r="U493">
        <v>0</v>
      </c>
      <c r="V493">
        <v>0</v>
      </c>
    </row>
    <row r="494" spans="1:22">
      <c r="A494">
        <v>10483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 t="e">
        <f>IF(AND(Tabelle14[[#This Row],[AreaPx]]&gt;0,NOT(Tabelle14[[#This Row],[AreaPx]]="inf")),Tabelle14[[#This Row],[AreaPx]], NA())</f>
        <v>#N/A</v>
      </c>
      <c r="J494">
        <v>0</v>
      </c>
      <c r="K494">
        <v>0</v>
      </c>
      <c r="L494">
        <v>0</v>
      </c>
      <c r="M494">
        <v>0</v>
      </c>
      <c r="N494">
        <v>0</v>
      </c>
      <c r="O494">
        <f>Tabelle14[[#This Row],[Roll]]-+Tabelle14[[#This Row],[Pitch]]</f>
        <v>0</v>
      </c>
      <c r="P494">
        <f>SQRT(Tabelle14[[#This Row],[X]]^2 + Tabelle14[[#This Row],[Y]]^2 +Tabelle14[[#This Row],[Z]]^2)</f>
        <v>0</v>
      </c>
      <c r="Q494">
        <v>147</v>
      </c>
      <c r="R494">
        <v>98.2</v>
      </c>
      <c r="S494">
        <v>-41.8</v>
      </c>
      <c r="T494">
        <v>-90</v>
      </c>
      <c r="U494">
        <v>0</v>
      </c>
      <c r="V494">
        <v>0</v>
      </c>
    </row>
    <row r="495" spans="1:22">
      <c r="A495">
        <v>10508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 t="e">
        <f>IF(AND(Tabelle14[[#This Row],[AreaPx]]&gt;0,NOT(Tabelle14[[#This Row],[AreaPx]]="inf")),Tabelle14[[#This Row],[AreaPx]], NA())</f>
        <v>#N/A</v>
      </c>
      <c r="J495">
        <v>0</v>
      </c>
      <c r="K495">
        <v>0</v>
      </c>
      <c r="L495">
        <v>0</v>
      </c>
      <c r="M495">
        <v>0</v>
      </c>
      <c r="N495">
        <v>0</v>
      </c>
      <c r="O495">
        <f>Tabelle14[[#This Row],[Roll]]-+Tabelle14[[#This Row],[Pitch]]</f>
        <v>0</v>
      </c>
      <c r="P495">
        <f>SQRT(Tabelle14[[#This Row],[X]]^2 + Tabelle14[[#This Row],[Y]]^2 +Tabelle14[[#This Row],[Z]]^2)</f>
        <v>0</v>
      </c>
      <c r="Q495">
        <v>147</v>
      </c>
      <c r="R495">
        <v>98.2</v>
      </c>
      <c r="S495">
        <v>-41.8</v>
      </c>
      <c r="T495">
        <v>-90</v>
      </c>
      <c r="U495">
        <v>0</v>
      </c>
      <c r="V495">
        <v>0</v>
      </c>
    </row>
    <row r="496" spans="1:22">
      <c r="A496">
        <v>10541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 t="e">
        <f>IF(AND(Tabelle14[[#This Row],[AreaPx]]&gt;0,NOT(Tabelle14[[#This Row],[AreaPx]]="inf")),Tabelle14[[#This Row],[AreaPx]], NA())</f>
        <v>#N/A</v>
      </c>
      <c r="J496">
        <v>0</v>
      </c>
      <c r="K496">
        <v>0</v>
      </c>
      <c r="L496">
        <v>0</v>
      </c>
      <c r="M496">
        <v>0</v>
      </c>
      <c r="N496">
        <v>0</v>
      </c>
      <c r="O496">
        <f>Tabelle14[[#This Row],[Roll]]-+Tabelle14[[#This Row],[Pitch]]</f>
        <v>0</v>
      </c>
      <c r="P496">
        <f>SQRT(Tabelle14[[#This Row],[X]]^2 + Tabelle14[[#This Row],[Y]]^2 +Tabelle14[[#This Row],[Z]]^2)</f>
        <v>0</v>
      </c>
      <c r="Q496">
        <v>147</v>
      </c>
      <c r="R496">
        <v>98.2</v>
      </c>
      <c r="S496">
        <v>-41.8</v>
      </c>
      <c r="T496">
        <v>-90</v>
      </c>
      <c r="U496">
        <v>0</v>
      </c>
      <c r="V496">
        <v>0</v>
      </c>
    </row>
    <row r="497" spans="1:22">
      <c r="A497">
        <v>10563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 t="e">
        <f>IF(AND(Tabelle14[[#This Row],[AreaPx]]&gt;0,NOT(Tabelle14[[#This Row],[AreaPx]]="inf")),Tabelle14[[#This Row],[AreaPx]], NA())</f>
        <v>#N/A</v>
      </c>
      <c r="J497">
        <v>0</v>
      </c>
      <c r="K497">
        <v>0</v>
      </c>
      <c r="L497">
        <v>0</v>
      </c>
      <c r="M497">
        <v>0</v>
      </c>
      <c r="N497">
        <v>0</v>
      </c>
      <c r="O497">
        <f>Tabelle14[[#This Row],[Roll]]-+Tabelle14[[#This Row],[Pitch]]</f>
        <v>0</v>
      </c>
      <c r="P497">
        <f>SQRT(Tabelle14[[#This Row],[X]]^2 + Tabelle14[[#This Row],[Y]]^2 +Tabelle14[[#This Row],[Z]]^2)</f>
        <v>0</v>
      </c>
      <c r="Q497">
        <v>147</v>
      </c>
      <c r="R497">
        <v>98.2</v>
      </c>
      <c r="S497">
        <v>-41.8</v>
      </c>
      <c r="T497">
        <v>-90</v>
      </c>
      <c r="U497">
        <v>0</v>
      </c>
      <c r="V497">
        <v>0</v>
      </c>
    </row>
    <row r="498" spans="1:22">
      <c r="A498">
        <v>10575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 t="e">
        <f>IF(AND(Tabelle14[[#This Row],[AreaPx]]&gt;0,NOT(Tabelle14[[#This Row],[AreaPx]]="inf")),Tabelle14[[#This Row],[AreaPx]], NA())</f>
        <v>#N/A</v>
      </c>
      <c r="J498">
        <v>0</v>
      </c>
      <c r="K498">
        <v>0</v>
      </c>
      <c r="L498">
        <v>0</v>
      </c>
      <c r="M498">
        <v>0</v>
      </c>
      <c r="N498">
        <v>0</v>
      </c>
      <c r="O498">
        <f>Tabelle14[[#This Row],[Roll]]-+Tabelle14[[#This Row],[Pitch]]</f>
        <v>0</v>
      </c>
      <c r="P498">
        <f>SQRT(Tabelle14[[#This Row],[X]]^2 + Tabelle14[[#This Row],[Y]]^2 +Tabelle14[[#This Row],[Z]]^2)</f>
        <v>0</v>
      </c>
      <c r="Q498">
        <v>147</v>
      </c>
      <c r="R498">
        <v>98.2</v>
      </c>
      <c r="S498">
        <v>-41.8</v>
      </c>
      <c r="T498">
        <v>-90</v>
      </c>
      <c r="U498">
        <v>0</v>
      </c>
      <c r="V498">
        <v>0</v>
      </c>
    </row>
    <row r="499" spans="1:22">
      <c r="A499">
        <v>10601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 t="e">
        <f>IF(AND(Tabelle14[[#This Row],[AreaPx]]&gt;0,NOT(Tabelle14[[#This Row],[AreaPx]]="inf")),Tabelle14[[#This Row],[AreaPx]], NA())</f>
        <v>#N/A</v>
      </c>
      <c r="J499">
        <v>0</v>
      </c>
      <c r="K499">
        <v>0</v>
      </c>
      <c r="L499">
        <v>0</v>
      </c>
      <c r="M499">
        <v>0</v>
      </c>
      <c r="N499">
        <v>0</v>
      </c>
      <c r="O499">
        <f>Tabelle14[[#This Row],[Roll]]-+Tabelle14[[#This Row],[Pitch]]</f>
        <v>0</v>
      </c>
      <c r="P499">
        <f>SQRT(Tabelle14[[#This Row],[X]]^2 + Tabelle14[[#This Row],[Y]]^2 +Tabelle14[[#This Row],[Z]]^2)</f>
        <v>0</v>
      </c>
      <c r="Q499">
        <v>147</v>
      </c>
      <c r="R499">
        <v>98.2</v>
      </c>
      <c r="S499">
        <v>-41.8</v>
      </c>
      <c r="T499">
        <v>-90</v>
      </c>
      <c r="U499">
        <v>0</v>
      </c>
      <c r="V499">
        <v>0</v>
      </c>
    </row>
    <row r="500" spans="1:22">
      <c r="A500">
        <v>10614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 t="e">
        <f>IF(AND(Tabelle14[[#This Row],[AreaPx]]&gt;0,NOT(Tabelle14[[#This Row],[AreaPx]]="inf")),Tabelle14[[#This Row],[AreaPx]], NA())</f>
        <v>#N/A</v>
      </c>
      <c r="J500">
        <v>0</v>
      </c>
      <c r="K500">
        <v>0</v>
      </c>
      <c r="L500">
        <v>0</v>
      </c>
      <c r="M500">
        <v>0</v>
      </c>
      <c r="N500">
        <v>0</v>
      </c>
      <c r="O500">
        <f>Tabelle14[[#This Row],[Roll]]-+Tabelle14[[#This Row],[Pitch]]</f>
        <v>0</v>
      </c>
      <c r="P500">
        <f>SQRT(Tabelle14[[#This Row],[X]]^2 + Tabelle14[[#This Row],[Y]]^2 +Tabelle14[[#This Row],[Z]]^2)</f>
        <v>0</v>
      </c>
      <c r="Q500">
        <v>147</v>
      </c>
      <c r="R500">
        <v>98.2</v>
      </c>
      <c r="S500">
        <v>-41.8</v>
      </c>
      <c r="T500">
        <v>-90</v>
      </c>
      <c r="U500">
        <v>0</v>
      </c>
      <c r="V500">
        <v>0</v>
      </c>
    </row>
    <row r="501" spans="1:22">
      <c r="A501">
        <v>10638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 t="e">
        <f>IF(AND(Tabelle14[[#This Row],[AreaPx]]&gt;0,NOT(Tabelle14[[#This Row],[AreaPx]]="inf")),Tabelle14[[#This Row],[AreaPx]], NA())</f>
        <v>#N/A</v>
      </c>
      <c r="J501">
        <v>0</v>
      </c>
      <c r="K501">
        <v>0</v>
      </c>
      <c r="L501">
        <v>0</v>
      </c>
      <c r="M501">
        <v>0</v>
      </c>
      <c r="N501">
        <v>0</v>
      </c>
      <c r="O501">
        <f>Tabelle14[[#This Row],[Roll]]-+Tabelle14[[#This Row],[Pitch]]</f>
        <v>0</v>
      </c>
      <c r="P501">
        <f>SQRT(Tabelle14[[#This Row],[X]]^2 + Tabelle14[[#This Row],[Y]]^2 +Tabelle14[[#This Row],[Z]]^2)</f>
        <v>0</v>
      </c>
      <c r="Q501">
        <v>147</v>
      </c>
      <c r="R501">
        <v>98.2</v>
      </c>
      <c r="S501">
        <v>-41.8</v>
      </c>
      <c r="T501">
        <v>-90</v>
      </c>
      <c r="U501">
        <v>0</v>
      </c>
      <c r="V501">
        <v>0</v>
      </c>
    </row>
    <row r="502" spans="1:22">
      <c r="A502">
        <v>10649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 t="e">
        <f>IF(AND(Tabelle14[[#This Row],[AreaPx]]&gt;0,NOT(Tabelle14[[#This Row],[AreaPx]]="inf")),Tabelle14[[#This Row],[AreaPx]], NA())</f>
        <v>#N/A</v>
      </c>
      <c r="J502">
        <v>0</v>
      </c>
      <c r="K502">
        <v>0</v>
      </c>
      <c r="L502">
        <v>0</v>
      </c>
      <c r="M502">
        <v>0</v>
      </c>
      <c r="N502">
        <v>0</v>
      </c>
      <c r="O502">
        <f>Tabelle14[[#This Row],[Roll]]-+Tabelle14[[#This Row],[Pitch]]</f>
        <v>0</v>
      </c>
      <c r="P502">
        <f>SQRT(Tabelle14[[#This Row],[X]]^2 + Tabelle14[[#This Row],[Y]]^2 +Tabelle14[[#This Row],[Z]]^2)</f>
        <v>0</v>
      </c>
      <c r="Q502">
        <v>147</v>
      </c>
      <c r="R502">
        <v>98.2</v>
      </c>
      <c r="S502">
        <v>-41.8</v>
      </c>
      <c r="T502">
        <v>-90</v>
      </c>
      <c r="U502">
        <v>0</v>
      </c>
      <c r="V502">
        <v>0</v>
      </c>
    </row>
    <row r="503" spans="1:22">
      <c r="A503">
        <v>10673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 t="e">
        <f>IF(AND(Tabelle14[[#This Row],[AreaPx]]&gt;0,NOT(Tabelle14[[#This Row],[AreaPx]]="inf")),Tabelle14[[#This Row],[AreaPx]], NA())</f>
        <v>#N/A</v>
      </c>
      <c r="J503">
        <v>0</v>
      </c>
      <c r="K503">
        <v>0</v>
      </c>
      <c r="L503">
        <v>0</v>
      </c>
      <c r="M503">
        <v>0</v>
      </c>
      <c r="N503">
        <v>0</v>
      </c>
      <c r="O503">
        <f>Tabelle14[[#This Row],[Roll]]-+Tabelle14[[#This Row],[Pitch]]</f>
        <v>0</v>
      </c>
      <c r="P503">
        <f>SQRT(Tabelle14[[#This Row],[X]]^2 + Tabelle14[[#This Row],[Y]]^2 +Tabelle14[[#This Row],[Z]]^2)</f>
        <v>0</v>
      </c>
      <c r="Q503">
        <v>147</v>
      </c>
      <c r="R503">
        <v>98.2</v>
      </c>
      <c r="S503">
        <v>-41.8</v>
      </c>
      <c r="T503">
        <v>-90</v>
      </c>
      <c r="U503">
        <v>0</v>
      </c>
      <c r="V503">
        <v>0</v>
      </c>
    </row>
    <row r="504" spans="1:22">
      <c r="A504">
        <v>10695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 t="e">
        <f>IF(AND(Tabelle14[[#This Row],[AreaPx]]&gt;0,NOT(Tabelle14[[#This Row],[AreaPx]]="inf")),Tabelle14[[#This Row],[AreaPx]], NA())</f>
        <v>#N/A</v>
      </c>
      <c r="J504">
        <v>0</v>
      </c>
      <c r="K504">
        <v>0</v>
      </c>
      <c r="L504">
        <v>0</v>
      </c>
      <c r="M504">
        <v>0</v>
      </c>
      <c r="N504">
        <v>0</v>
      </c>
      <c r="O504">
        <f>Tabelle14[[#This Row],[Roll]]-+Tabelle14[[#This Row],[Pitch]]</f>
        <v>0</v>
      </c>
      <c r="P504">
        <f>SQRT(Tabelle14[[#This Row],[X]]^2 + Tabelle14[[#This Row],[Y]]^2 +Tabelle14[[#This Row],[Z]]^2)</f>
        <v>0</v>
      </c>
      <c r="Q504">
        <v>147</v>
      </c>
      <c r="R504">
        <v>98.2</v>
      </c>
      <c r="S504">
        <v>-41.8</v>
      </c>
      <c r="T504">
        <v>-90</v>
      </c>
      <c r="U504">
        <v>0</v>
      </c>
      <c r="V504">
        <v>0</v>
      </c>
    </row>
    <row r="505" spans="1:22">
      <c r="A505">
        <v>10707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 t="e">
        <f>IF(AND(Tabelle14[[#This Row],[AreaPx]]&gt;0,NOT(Tabelle14[[#This Row],[AreaPx]]="inf")),Tabelle14[[#This Row],[AreaPx]], NA())</f>
        <v>#N/A</v>
      </c>
      <c r="J505">
        <v>0</v>
      </c>
      <c r="K505">
        <v>0</v>
      </c>
      <c r="L505">
        <v>0</v>
      </c>
      <c r="M505">
        <v>0</v>
      </c>
      <c r="N505">
        <v>0</v>
      </c>
      <c r="O505">
        <f>Tabelle14[[#This Row],[Roll]]-+Tabelle14[[#This Row],[Pitch]]</f>
        <v>0</v>
      </c>
      <c r="P505">
        <f>SQRT(Tabelle14[[#This Row],[X]]^2 + Tabelle14[[#This Row],[Y]]^2 +Tabelle14[[#This Row],[Z]]^2)</f>
        <v>0</v>
      </c>
      <c r="Q505">
        <v>147</v>
      </c>
      <c r="R505">
        <v>98.2</v>
      </c>
      <c r="S505">
        <v>-41.8</v>
      </c>
      <c r="T505">
        <v>-90</v>
      </c>
      <c r="U505">
        <v>0</v>
      </c>
      <c r="V505">
        <v>0</v>
      </c>
    </row>
    <row r="506" spans="1:22">
      <c r="A506">
        <v>10720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 t="e">
        <f>IF(AND(Tabelle14[[#This Row],[AreaPx]]&gt;0,NOT(Tabelle14[[#This Row],[AreaPx]]="inf")),Tabelle14[[#This Row],[AreaPx]], NA())</f>
        <v>#N/A</v>
      </c>
      <c r="J506">
        <v>0</v>
      </c>
      <c r="K506">
        <v>0</v>
      </c>
      <c r="L506">
        <v>0</v>
      </c>
      <c r="M506">
        <v>0</v>
      </c>
      <c r="N506">
        <v>0</v>
      </c>
      <c r="O506">
        <f>Tabelle14[[#This Row],[Roll]]-+Tabelle14[[#This Row],[Pitch]]</f>
        <v>0</v>
      </c>
      <c r="P506">
        <f>SQRT(Tabelle14[[#This Row],[X]]^2 + Tabelle14[[#This Row],[Y]]^2 +Tabelle14[[#This Row],[Z]]^2)</f>
        <v>0</v>
      </c>
      <c r="Q506">
        <v>147</v>
      </c>
      <c r="R506">
        <v>98.2</v>
      </c>
      <c r="S506">
        <v>-41.8</v>
      </c>
      <c r="T506">
        <v>-90</v>
      </c>
      <c r="U506">
        <v>0</v>
      </c>
      <c r="V506">
        <v>0</v>
      </c>
    </row>
    <row r="507" spans="1:22">
      <c r="A507">
        <v>10731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 t="e">
        <f>IF(AND(Tabelle14[[#This Row],[AreaPx]]&gt;0,NOT(Tabelle14[[#This Row],[AreaPx]]="inf")),Tabelle14[[#This Row],[AreaPx]], NA())</f>
        <v>#N/A</v>
      </c>
      <c r="J507">
        <v>0</v>
      </c>
      <c r="K507">
        <v>0</v>
      </c>
      <c r="L507">
        <v>0</v>
      </c>
      <c r="M507">
        <v>0</v>
      </c>
      <c r="N507">
        <v>0</v>
      </c>
      <c r="O507">
        <f>Tabelle14[[#This Row],[Roll]]-+Tabelle14[[#This Row],[Pitch]]</f>
        <v>0</v>
      </c>
      <c r="P507">
        <f>SQRT(Tabelle14[[#This Row],[X]]^2 + Tabelle14[[#This Row],[Y]]^2 +Tabelle14[[#This Row],[Z]]^2)</f>
        <v>0</v>
      </c>
      <c r="Q507">
        <v>147</v>
      </c>
      <c r="R507">
        <v>98.2</v>
      </c>
      <c r="S507">
        <v>-41.8</v>
      </c>
      <c r="T507">
        <v>-90</v>
      </c>
      <c r="U507">
        <v>0</v>
      </c>
      <c r="V507">
        <v>0</v>
      </c>
    </row>
    <row r="508" spans="1:22">
      <c r="A508">
        <v>10739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 t="e">
        <f>IF(AND(Tabelle14[[#This Row],[AreaPx]]&gt;0,NOT(Tabelle14[[#This Row],[AreaPx]]="inf")),Tabelle14[[#This Row],[AreaPx]], NA())</f>
        <v>#N/A</v>
      </c>
      <c r="J508">
        <v>0</v>
      </c>
      <c r="K508">
        <v>0</v>
      </c>
      <c r="L508">
        <v>0</v>
      </c>
      <c r="M508">
        <v>0</v>
      </c>
      <c r="N508">
        <v>0</v>
      </c>
      <c r="O508">
        <f>Tabelle14[[#This Row],[Roll]]-+Tabelle14[[#This Row],[Pitch]]</f>
        <v>0</v>
      </c>
      <c r="P508">
        <f>SQRT(Tabelle14[[#This Row],[X]]^2 + Tabelle14[[#This Row],[Y]]^2 +Tabelle14[[#This Row],[Z]]^2)</f>
        <v>0</v>
      </c>
      <c r="Q508">
        <v>147</v>
      </c>
      <c r="R508">
        <v>98.2</v>
      </c>
      <c r="S508">
        <v>-41.8</v>
      </c>
      <c r="T508">
        <v>-90</v>
      </c>
      <c r="U508">
        <v>0</v>
      </c>
      <c r="V508">
        <v>0</v>
      </c>
    </row>
    <row r="509" spans="1:22">
      <c r="A509">
        <v>10764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 t="e">
        <f>IF(AND(Tabelle14[[#This Row],[AreaPx]]&gt;0,NOT(Tabelle14[[#This Row],[AreaPx]]="inf")),Tabelle14[[#This Row],[AreaPx]], NA())</f>
        <v>#N/A</v>
      </c>
      <c r="J509">
        <v>0</v>
      </c>
      <c r="K509">
        <v>0</v>
      </c>
      <c r="L509">
        <v>0</v>
      </c>
      <c r="M509">
        <v>0</v>
      </c>
      <c r="N509">
        <v>0</v>
      </c>
      <c r="O509">
        <f>Tabelle14[[#This Row],[Roll]]-+Tabelle14[[#This Row],[Pitch]]</f>
        <v>0</v>
      </c>
      <c r="P509">
        <f>SQRT(Tabelle14[[#This Row],[X]]^2 + Tabelle14[[#This Row],[Y]]^2 +Tabelle14[[#This Row],[Z]]^2)</f>
        <v>0</v>
      </c>
      <c r="Q509">
        <v>147</v>
      </c>
      <c r="R509">
        <v>98.2</v>
      </c>
      <c r="S509">
        <v>-41.8</v>
      </c>
      <c r="T509">
        <v>-90</v>
      </c>
      <c r="U509">
        <v>0</v>
      </c>
      <c r="V509">
        <v>0</v>
      </c>
    </row>
    <row r="510" spans="1:22">
      <c r="A510">
        <v>10778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 t="e">
        <f>IF(AND(Tabelle14[[#This Row],[AreaPx]]&gt;0,NOT(Tabelle14[[#This Row],[AreaPx]]="inf")),Tabelle14[[#This Row],[AreaPx]], NA())</f>
        <v>#N/A</v>
      </c>
      <c r="J510">
        <v>0</v>
      </c>
      <c r="K510">
        <v>0</v>
      </c>
      <c r="L510">
        <v>0</v>
      </c>
      <c r="M510">
        <v>0</v>
      </c>
      <c r="N510">
        <v>0</v>
      </c>
      <c r="O510">
        <f>Tabelle14[[#This Row],[Roll]]-+Tabelle14[[#This Row],[Pitch]]</f>
        <v>0</v>
      </c>
      <c r="P510">
        <f>SQRT(Tabelle14[[#This Row],[X]]^2 + Tabelle14[[#This Row],[Y]]^2 +Tabelle14[[#This Row],[Z]]^2)</f>
        <v>0</v>
      </c>
      <c r="Q510">
        <v>147</v>
      </c>
      <c r="R510">
        <v>98.2</v>
      </c>
      <c r="S510">
        <v>-41.8</v>
      </c>
      <c r="T510">
        <v>-90</v>
      </c>
      <c r="U510">
        <v>0</v>
      </c>
      <c r="V510">
        <v>0</v>
      </c>
    </row>
    <row r="511" spans="1:22">
      <c r="A511">
        <v>10802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 t="e">
        <f>IF(AND(Tabelle14[[#This Row],[AreaPx]]&gt;0,NOT(Tabelle14[[#This Row],[AreaPx]]="inf")),Tabelle14[[#This Row],[AreaPx]], NA())</f>
        <v>#N/A</v>
      </c>
      <c r="J511">
        <v>0</v>
      </c>
      <c r="K511">
        <v>0</v>
      </c>
      <c r="L511">
        <v>0</v>
      </c>
      <c r="M511">
        <v>0</v>
      </c>
      <c r="N511">
        <v>0</v>
      </c>
      <c r="O511">
        <f>Tabelle14[[#This Row],[Roll]]-+Tabelle14[[#This Row],[Pitch]]</f>
        <v>0</v>
      </c>
      <c r="P511">
        <f>SQRT(Tabelle14[[#This Row],[X]]^2 + Tabelle14[[#This Row],[Y]]^2 +Tabelle14[[#This Row],[Z]]^2)</f>
        <v>0</v>
      </c>
      <c r="Q511">
        <v>147</v>
      </c>
      <c r="R511">
        <v>98.2</v>
      </c>
      <c r="S511">
        <v>-41.8</v>
      </c>
      <c r="T511">
        <v>-90</v>
      </c>
      <c r="U511">
        <v>0</v>
      </c>
      <c r="V511">
        <v>0</v>
      </c>
    </row>
    <row r="512" spans="1:22">
      <c r="A512">
        <v>10815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 t="e">
        <f>IF(AND(Tabelle14[[#This Row],[AreaPx]]&gt;0,NOT(Tabelle14[[#This Row],[AreaPx]]="inf")),Tabelle14[[#This Row],[AreaPx]], NA())</f>
        <v>#N/A</v>
      </c>
      <c r="J512">
        <v>0</v>
      </c>
      <c r="K512">
        <v>0</v>
      </c>
      <c r="L512">
        <v>0</v>
      </c>
      <c r="M512">
        <v>0</v>
      </c>
      <c r="N512">
        <v>0</v>
      </c>
      <c r="O512">
        <f>Tabelle14[[#This Row],[Roll]]-+Tabelle14[[#This Row],[Pitch]]</f>
        <v>0</v>
      </c>
      <c r="P512">
        <f>SQRT(Tabelle14[[#This Row],[X]]^2 + Tabelle14[[#This Row],[Y]]^2 +Tabelle14[[#This Row],[Z]]^2)</f>
        <v>0</v>
      </c>
      <c r="Q512">
        <v>147</v>
      </c>
      <c r="R512">
        <v>98.2</v>
      </c>
      <c r="S512">
        <v>-41.8</v>
      </c>
      <c r="T512">
        <v>-90</v>
      </c>
      <c r="U512">
        <v>0</v>
      </c>
      <c r="V512">
        <v>0</v>
      </c>
    </row>
    <row r="513" spans="1:22">
      <c r="A513">
        <v>10836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 t="e">
        <f>IF(AND(Tabelle14[[#This Row],[AreaPx]]&gt;0,NOT(Tabelle14[[#This Row],[AreaPx]]="inf")),Tabelle14[[#This Row],[AreaPx]], NA())</f>
        <v>#N/A</v>
      </c>
      <c r="J513">
        <v>0</v>
      </c>
      <c r="K513">
        <v>0</v>
      </c>
      <c r="L513">
        <v>0</v>
      </c>
      <c r="M513">
        <v>0</v>
      </c>
      <c r="N513">
        <v>0</v>
      </c>
      <c r="O513">
        <f>Tabelle14[[#This Row],[Roll]]-+Tabelle14[[#This Row],[Pitch]]</f>
        <v>0</v>
      </c>
      <c r="P513">
        <f>SQRT(Tabelle14[[#This Row],[X]]^2 + Tabelle14[[#This Row],[Y]]^2 +Tabelle14[[#This Row],[Z]]^2)</f>
        <v>0</v>
      </c>
      <c r="Q513">
        <v>147</v>
      </c>
      <c r="R513">
        <v>98.2</v>
      </c>
      <c r="S513">
        <v>-41.8</v>
      </c>
      <c r="T513">
        <v>-90</v>
      </c>
      <c r="U513">
        <v>0</v>
      </c>
      <c r="V513">
        <v>0</v>
      </c>
    </row>
    <row r="514" spans="1:22">
      <c r="A514">
        <v>10842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 t="e">
        <f>IF(AND(Tabelle14[[#This Row],[AreaPx]]&gt;0,NOT(Tabelle14[[#This Row],[AreaPx]]="inf")),Tabelle14[[#This Row],[AreaPx]], NA())</f>
        <v>#N/A</v>
      </c>
      <c r="J514">
        <v>0</v>
      </c>
      <c r="K514">
        <v>0</v>
      </c>
      <c r="L514">
        <v>0</v>
      </c>
      <c r="M514">
        <v>0</v>
      </c>
      <c r="N514">
        <v>0</v>
      </c>
      <c r="O514">
        <f>Tabelle14[[#This Row],[Roll]]-+Tabelle14[[#This Row],[Pitch]]</f>
        <v>0</v>
      </c>
      <c r="P514">
        <f>SQRT(Tabelle14[[#This Row],[X]]^2 + Tabelle14[[#This Row],[Y]]^2 +Tabelle14[[#This Row],[Z]]^2)</f>
        <v>0</v>
      </c>
      <c r="Q514">
        <v>147</v>
      </c>
      <c r="R514">
        <v>98.2</v>
      </c>
      <c r="S514">
        <v>-41.8</v>
      </c>
      <c r="T514">
        <v>-90</v>
      </c>
      <c r="U514">
        <v>0</v>
      </c>
      <c r="V514">
        <v>0</v>
      </c>
    </row>
    <row r="515" spans="1:22">
      <c r="A515">
        <v>10861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 t="e">
        <f>IF(AND(Tabelle14[[#This Row],[AreaPx]]&gt;0,NOT(Tabelle14[[#This Row],[AreaPx]]="inf")),Tabelle14[[#This Row],[AreaPx]], NA())</f>
        <v>#N/A</v>
      </c>
      <c r="J515">
        <v>0</v>
      </c>
      <c r="K515">
        <v>0</v>
      </c>
      <c r="L515">
        <v>0</v>
      </c>
      <c r="M515">
        <v>0</v>
      </c>
      <c r="N515">
        <v>0</v>
      </c>
      <c r="O515">
        <f>Tabelle14[[#This Row],[Roll]]-+Tabelle14[[#This Row],[Pitch]]</f>
        <v>0</v>
      </c>
      <c r="P515">
        <f>SQRT(Tabelle14[[#This Row],[X]]^2 + Tabelle14[[#This Row],[Y]]^2 +Tabelle14[[#This Row],[Z]]^2)</f>
        <v>0</v>
      </c>
      <c r="Q515">
        <v>147</v>
      </c>
      <c r="R515">
        <v>98.2</v>
      </c>
      <c r="S515">
        <v>-41.8</v>
      </c>
      <c r="T515">
        <v>-90</v>
      </c>
      <c r="U515">
        <v>0</v>
      </c>
      <c r="V515">
        <v>0</v>
      </c>
    </row>
    <row r="516" spans="1:22">
      <c r="A516">
        <v>10877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 t="e">
        <f>IF(AND(Tabelle14[[#This Row],[AreaPx]]&gt;0,NOT(Tabelle14[[#This Row],[AreaPx]]="inf")),Tabelle14[[#This Row],[AreaPx]], NA())</f>
        <v>#N/A</v>
      </c>
      <c r="J516">
        <v>0</v>
      </c>
      <c r="K516">
        <v>0</v>
      </c>
      <c r="L516">
        <v>0</v>
      </c>
      <c r="M516">
        <v>0</v>
      </c>
      <c r="N516">
        <v>0</v>
      </c>
      <c r="O516">
        <f>Tabelle14[[#This Row],[Roll]]-+Tabelle14[[#This Row],[Pitch]]</f>
        <v>0</v>
      </c>
      <c r="P516">
        <f>SQRT(Tabelle14[[#This Row],[X]]^2 + Tabelle14[[#This Row],[Y]]^2 +Tabelle14[[#This Row],[Z]]^2)</f>
        <v>0</v>
      </c>
      <c r="Q516">
        <v>147</v>
      </c>
      <c r="R516">
        <v>98.2</v>
      </c>
      <c r="S516">
        <v>-41.8</v>
      </c>
      <c r="T516">
        <v>-90</v>
      </c>
      <c r="U516">
        <v>0</v>
      </c>
      <c r="V516">
        <v>0</v>
      </c>
    </row>
    <row r="517" spans="1:22">
      <c r="A517">
        <v>10904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 t="e">
        <f>IF(AND(Tabelle14[[#This Row],[AreaPx]]&gt;0,NOT(Tabelle14[[#This Row],[AreaPx]]="inf")),Tabelle14[[#This Row],[AreaPx]], NA())</f>
        <v>#N/A</v>
      </c>
      <c r="J517">
        <v>0</v>
      </c>
      <c r="K517">
        <v>0</v>
      </c>
      <c r="L517">
        <v>0</v>
      </c>
      <c r="M517">
        <v>0</v>
      </c>
      <c r="N517">
        <v>0</v>
      </c>
      <c r="O517">
        <f>Tabelle14[[#This Row],[Roll]]-+Tabelle14[[#This Row],[Pitch]]</f>
        <v>0</v>
      </c>
      <c r="P517">
        <f>SQRT(Tabelle14[[#This Row],[X]]^2 + Tabelle14[[#This Row],[Y]]^2 +Tabelle14[[#This Row],[Z]]^2)</f>
        <v>0</v>
      </c>
      <c r="Q517">
        <v>147</v>
      </c>
      <c r="R517">
        <v>98.2</v>
      </c>
      <c r="S517">
        <v>-41.8</v>
      </c>
      <c r="T517">
        <v>-90</v>
      </c>
      <c r="U517">
        <v>0</v>
      </c>
      <c r="V517">
        <v>0</v>
      </c>
    </row>
    <row r="518" spans="1:22">
      <c r="A518">
        <v>10923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 t="e">
        <f>IF(AND(Tabelle14[[#This Row],[AreaPx]]&gt;0,NOT(Tabelle14[[#This Row],[AreaPx]]="inf")),Tabelle14[[#This Row],[AreaPx]], NA())</f>
        <v>#N/A</v>
      </c>
      <c r="J518">
        <v>0</v>
      </c>
      <c r="K518">
        <v>0</v>
      </c>
      <c r="L518">
        <v>0</v>
      </c>
      <c r="M518">
        <v>0</v>
      </c>
      <c r="N518">
        <v>0</v>
      </c>
      <c r="O518">
        <f>Tabelle14[[#This Row],[Roll]]-+Tabelle14[[#This Row],[Pitch]]</f>
        <v>0</v>
      </c>
      <c r="P518">
        <f>SQRT(Tabelle14[[#This Row],[X]]^2 + Tabelle14[[#This Row],[Y]]^2 +Tabelle14[[#This Row],[Z]]^2)</f>
        <v>0</v>
      </c>
      <c r="Q518">
        <v>147</v>
      </c>
      <c r="R518">
        <v>98.2</v>
      </c>
      <c r="S518">
        <v>-41.8</v>
      </c>
      <c r="T518">
        <v>-90</v>
      </c>
      <c r="U518">
        <v>0</v>
      </c>
      <c r="V518">
        <v>0</v>
      </c>
    </row>
    <row r="519" spans="1:22">
      <c r="A519">
        <v>10948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 t="e">
        <f>IF(AND(Tabelle14[[#This Row],[AreaPx]]&gt;0,NOT(Tabelle14[[#This Row],[AreaPx]]="inf")),Tabelle14[[#This Row],[AreaPx]], NA())</f>
        <v>#N/A</v>
      </c>
      <c r="J519">
        <v>0</v>
      </c>
      <c r="K519">
        <v>0</v>
      </c>
      <c r="L519">
        <v>0</v>
      </c>
      <c r="M519">
        <v>0</v>
      </c>
      <c r="N519">
        <v>0</v>
      </c>
      <c r="O519">
        <f>Tabelle14[[#This Row],[Roll]]-+Tabelle14[[#This Row],[Pitch]]</f>
        <v>0</v>
      </c>
      <c r="P519">
        <f>SQRT(Tabelle14[[#This Row],[X]]^2 + Tabelle14[[#This Row],[Y]]^2 +Tabelle14[[#This Row],[Z]]^2)</f>
        <v>0</v>
      </c>
      <c r="Q519">
        <v>147</v>
      </c>
      <c r="R519">
        <v>98.2</v>
      </c>
      <c r="S519">
        <v>-41.8</v>
      </c>
      <c r="T519">
        <v>-90</v>
      </c>
      <c r="U519">
        <v>0</v>
      </c>
      <c r="V519">
        <v>0</v>
      </c>
    </row>
    <row r="520" spans="1:22">
      <c r="A520">
        <v>10979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 t="e">
        <f>IF(AND(Tabelle14[[#This Row],[AreaPx]]&gt;0,NOT(Tabelle14[[#This Row],[AreaPx]]="inf")),Tabelle14[[#This Row],[AreaPx]], NA())</f>
        <v>#N/A</v>
      </c>
      <c r="J520">
        <v>0</v>
      </c>
      <c r="K520">
        <v>0</v>
      </c>
      <c r="L520">
        <v>0</v>
      </c>
      <c r="M520">
        <v>0</v>
      </c>
      <c r="N520">
        <v>0</v>
      </c>
      <c r="O520">
        <f>Tabelle14[[#This Row],[Roll]]-+Tabelle14[[#This Row],[Pitch]]</f>
        <v>0</v>
      </c>
      <c r="P520">
        <f>SQRT(Tabelle14[[#This Row],[X]]^2 + Tabelle14[[#This Row],[Y]]^2 +Tabelle14[[#This Row],[Z]]^2)</f>
        <v>0</v>
      </c>
      <c r="Q520">
        <v>147</v>
      </c>
      <c r="R520">
        <v>98.2</v>
      </c>
      <c r="S520">
        <v>-41.8</v>
      </c>
      <c r="T520">
        <v>-90</v>
      </c>
      <c r="U520">
        <v>0</v>
      </c>
      <c r="V520">
        <v>0</v>
      </c>
    </row>
    <row r="521" spans="1:22">
      <c r="A521">
        <v>11000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 t="e">
        <f>IF(AND(Tabelle14[[#This Row],[AreaPx]]&gt;0,NOT(Tabelle14[[#This Row],[AreaPx]]="inf")),Tabelle14[[#This Row],[AreaPx]], NA())</f>
        <v>#N/A</v>
      </c>
      <c r="J521">
        <v>0</v>
      </c>
      <c r="K521">
        <v>0</v>
      </c>
      <c r="L521">
        <v>0</v>
      </c>
      <c r="M521">
        <v>0</v>
      </c>
      <c r="N521">
        <v>0</v>
      </c>
      <c r="O521">
        <f>Tabelle14[[#This Row],[Roll]]-+Tabelle14[[#This Row],[Pitch]]</f>
        <v>0</v>
      </c>
      <c r="P521">
        <f>SQRT(Tabelle14[[#This Row],[X]]^2 + Tabelle14[[#This Row],[Y]]^2 +Tabelle14[[#This Row],[Z]]^2)</f>
        <v>0</v>
      </c>
      <c r="Q521">
        <v>147</v>
      </c>
      <c r="R521">
        <v>98.2</v>
      </c>
      <c r="S521">
        <v>-41.8</v>
      </c>
      <c r="T521">
        <v>-90</v>
      </c>
      <c r="U521">
        <v>0</v>
      </c>
      <c r="V521">
        <v>0</v>
      </c>
    </row>
    <row r="522" spans="1:22">
      <c r="A522">
        <v>11011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 t="e">
        <f>IF(AND(Tabelle14[[#This Row],[AreaPx]]&gt;0,NOT(Tabelle14[[#This Row],[AreaPx]]="inf")),Tabelle14[[#This Row],[AreaPx]], NA())</f>
        <v>#N/A</v>
      </c>
      <c r="J522">
        <v>0</v>
      </c>
      <c r="K522">
        <v>0</v>
      </c>
      <c r="L522">
        <v>0</v>
      </c>
      <c r="M522">
        <v>0</v>
      </c>
      <c r="N522">
        <v>0</v>
      </c>
      <c r="O522">
        <f>Tabelle14[[#This Row],[Roll]]-+Tabelle14[[#This Row],[Pitch]]</f>
        <v>0</v>
      </c>
      <c r="P522">
        <f>SQRT(Tabelle14[[#This Row],[X]]^2 + Tabelle14[[#This Row],[Y]]^2 +Tabelle14[[#This Row],[Z]]^2)</f>
        <v>0</v>
      </c>
      <c r="Q522">
        <v>147</v>
      </c>
      <c r="R522">
        <v>98.2</v>
      </c>
      <c r="S522">
        <v>-41.8</v>
      </c>
      <c r="T522">
        <v>-90</v>
      </c>
      <c r="U522">
        <v>0</v>
      </c>
      <c r="V522">
        <v>0</v>
      </c>
    </row>
    <row r="523" spans="1:22">
      <c r="A523">
        <v>11042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 t="e">
        <f>IF(AND(Tabelle14[[#This Row],[AreaPx]]&gt;0,NOT(Tabelle14[[#This Row],[AreaPx]]="inf")),Tabelle14[[#This Row],[AreaPx]], NA())</f>
        <v>#N/A</v>
      </c>
      <c r="J523">
        <v>0</v>
      </c>
      <c r="K523">
        <v>0</v>
      </c>
      <c r="L523">
        <v>0</v>
      </c>
      <c r="M523">
        <v>0</v>
      </c>
      <c r="N523">
        <v>0</v>
      </c>
      <c r="O523">
        <f>Tabelle14[[#This Row],[Roll]]-+Tabelle14[[#This Row],[Pitch]]</f>
        <v>0</v>
      </c>
      <c r="P523">
        <f>SQRT(Tabelle14[[#This Row],[X]]^2 + Tabelle14[[#This Row],[Y]]^2 +Tabelle14[[#This Row],[Z]]^2)</f>
        <v>0</v>
      </c>
      <c r="Q523">
        <v>147</v>
      </c>
      <c r="R523">
        <v>98.2</v>
      </c>
      <c r="S523">
        <v>-41.8</v>
      </c>
      <c r="T523">
        <v>-90</v>
      </c>
      <c r="U523">
        <v>0</v>
      </c>
      <c r="V523">
        <v>0</v>
      </c>
    </row>
    <row r="524" spans="1:22">
      <c r="A524">
        <v>11069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 t="e">
        <f>IF(AND(Tabelle14[[#This Row],[AreaPx]]&gt;0,NOT(Tabelle14[[#This Row],[AreaPx]]="inf")),Tabelle14[[#This Row],[AreaPx]], NA())</f>
        <v>#N/A</v>
      </c>
      <c r="J524">
        <v>0</v>
      </c>
      <c r="K524">
        <v>0</v>
      </c>
      <c r="L524">
        <v>0</v>
      </c>
      <c r="M524">
        <v>0</v>
      </c>
      <c r="N524">
        <v>0</v>
      </c>
      <c r="O524">
        <f>Tabelle14[[#This Row],[Roll]]-+Tabelle14[[#This Row],[Pitch]]</f>
        <v>0</v>
      </c>
      <c r="P524">
        <f>SQRT(Tabelle14[[#This Row],[X]]^2 + Tabelle14[[#This Row],[Y]]^2 +Tabelle14[[#This Row],[Z]]^2)</f>
        <v>0</v>
      </c>
      <c r="Q524">
        <v>147</v>
      </c>
      <c r="R524">
        <v>98.2</v>
      </c>
      <c r="S524">
        <v>-41.8</v>
      </c>
      <c r="T524">
        <v>-90</v>
      </c>
      <c r="U524">
        <v>0</v>
      </c>
      <c r="V524">
        <v>0</v>
      </c>
    </row>
    <row r="525" spans="1:22">
      <c r="A525">
        <v>11083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 t="e">
        <f>IF(AND(Tabelle14[[#This Row],[AreaPx]]&gt;0,NOT(Tabelle14[[#This Row],[AreaPx]]="inf")),Tabelle14[[#This Row],[AreaPx]], NA())</f>
        <v>#N/A</v>
      </c>
      <c r="J525">
        <v>0</v>
      </c>
      <c r="K525">
        <v>0</v>
      </c>
      <c r="L525">
        <v>0</v>
      </c>
      <c r="M525">
        <v>0</v>
      </c>
      <c r="N525">
        <v>0</v>
      </c>
      <c r="O525">
        <f>Tabelle14[[#This Row],[Roll]]-+Tabelle14[[#This Row],[Pitch]]</f>
        <v>0</v>
      </c>
      <c r="P525">
        <f>SQRT(Tabelle14[[#This Row],[X]]^2 + Tabelle14[[#This Row],[Y]]^2 +Tabelle14[[#This Row],[Z]]^2)</f>
        <v>0</v>
      </c>
      <c r="Q525">
        <v>147</v>
      </c>
      <c r="R525">
        <v>98.2</v>
      </c>
      <c r="S525">
        <v>-41.8</v>
      </c>
      <c r="T525">
        <v>-90</v>
      </c>
      <c r="U525">
        <v>0</v>
      </c>
      <c r="V525">
        <v>0</v>
      </c>
    </row>
    <row r="526" spans="1:22">
      <c r="A526">
        <v>11104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 t="e">
        <f>IF(AND(Tabelle14[[#This Row],[AreaPx]]&gt;0,NOT(Tabelle14[[#This Row],[AreaPx]]="inf")),Tabelle14[[#This Row],[AreaPx]], NA())</f>
        <v>#N/A</v>
      </c>
      <c r="J526">
        <v>0</v>
      </c>
      <c r="K526">
        <v>0</v>
      </c>
      <c r="L526">
        <v>0</v>
      </c>
      <c r="M526">
        <v>0</v>
      </c>
      <c r="N526">
        <v>0</v>
      </c>
      <c r="O526">
        <f>Tabelle14[[#This Row],[Roll]]-+Tabelle14[[#This Row],[Pitch]]</f>
        <v>0</v>
      </c>
      <c r="P526">
        <f>SQRT(Tabelle14[[#This Row],[X]]^2 + Tabelle14[[#This Row],[Y]]^2 +Tabelle14[[#This Row],[Z]]^2)</f>
        <v>0</v>
      </c>
      <c r="Q526">
        <v>147</v>
      </c>
      <c r="R526">
        <v>98.2</v>
      </c>
      <c r="S526">
        <v>-41.8</v>
      </c>
      <c r="T526">
        <v>-90</v>
      </c>
      <c r="U526">
        <v>0</v>
      </c>
      <c r="V526">
        <v>0</v>
      </c>
    </row>
    <row r="527" spans="1:22">
      <c r="A527">
        <v>11119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 t="e">
        <f>IF(AND(Tabelle14[[#This Row],[AreaPx]]&gt;0,NOT(Tabelle14[[#This Row],[AreaPx]]="inf")),Tabelle14[[#This Row],[AreaPx]], NA())</f>
        <v>#N/A</v>
      </c>
      <c r="J527">
        <v>0</v>
      </c>
      <c r="K527">
        <v>0</v>
      </c>
      <c r="L527">
        <v>0</v>
      </c>
      <c r="M527">
        <v>0</v>
      </c>
      <c r="N527">
        <v>0</v>
      </c>
      <c r="O527">
        <f>Tabelle14[[#This Row],[Roll]]-+Tabelle14[[#This Row],[Pitch]]</f>
        <v>0</v>
      </c>
      <c r="P527">
        <f>SQRT(Tabelle14[[#This Row],[X]]^2 + Tabelle14[[#This Row],[Y]]^2 +Tabelle14[[#This Row],[Z]]^2)</f>
        <v>0</v>
      </c>
      <c r="Q527">
        <v>147</v>
      </c>
      <c r="R527">
        <v>98.2</v>
      </c>
      <c r="S527">
        <v>-41.8</v>
      </c>
      <c r="T527">
        <v>-90</v>
      </c>
      <c r="U527">
        <v>0</v>
      </c>
      <c r="V527">
        <v>0</v>
      </c>
    </row>
    <row r="528" spans="1:22">
      <c r="A528">
        <v>11143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e">
        <f>IF(AND(Tabelle14[[#This Row],[AreaPx]]&gt;0,NOT(Tabelle14[[#This Row],[AreaPx]]="inf")),Tabelle14[[#This Row],[AreaPx]], NA())</f>
        <v>#N/A</v>
      </c>
      <c r="J528">
        <v>0</v>
      </c>
      <c r="K528">
        <v>0</v>
      </c>
      <c r="L528">
        <v>0</v>
      </c>
      <c r="M528">
        <v>0</v>
      </c>
      <c r="N528">
        <v>0</v>
      </c>
      <c r="O528">
        <f>Tabelle14[[#This Row],[Roll]]-+Tabelle14[[#This Row],[Pitch]]</f>
        <v>0</v>
      </c>
      <c r="P528">
        <f>SQRT(Tabelle14[[#This Row],[X]]^2 + Tabelle14[[#This Row],[Y]]^2 +Tabelle14[[#This Row],[Z]]^2)</f>
        <v>0</v>
      </c>
      <c r="Q528">
        <v>147</v>
      </c>
      <c r="R528">
        <v>98.2</v>
      </c>
      <c r="S528">
        <v>-41.8</v>
      </c>
      <c r="T528">
        <v>-90</v>
      </c>
      <c r="U528">
        <v>0</v>
      </c>
      <c r="V528">
        <v>0</v>
      </c>
    </row>
    <row r="529" spans="1:22">
      <c r="A529">
        <v>11162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 t="e">
        <f>IF(AND(Tabelle14[[#This Row],[AreaPx]]&gt;0,NOT(Tabelle14[[#This Row],[AreaPx]]="inf")),Tabelle14[[#This Row],[AreaPx]], NA())</f>
        <v>#N/A</v>
      </c>
      <c r="J529">
        <v>0</v>
      </c>
      <c r="K529">
        <v>0</v>
      </c>
      <c r="L529">
        <v>0</v>
      </c>
      <c r="M529">
        <v>0</v>
      </c>
      <c r="N529">
        <v>0</v>
      </c>
      <c r="O529">
        <f>Tabelle14[[#This Row],[Roll]]-+Tabelle14[[#This Row],[Pitch]]</f>
        <v>0</v>
      </c>
      <c r="P529">
        <f>SQRT(Tabelle14[[#This Row],[X]]^2 + Tabelle14[[#This Row],[Y]]^2 +Tabelle14[[#This Row],[Z]]^2)</f>
        <v>0</v>
      </c>
      <c r="Q529">
        <v>147</v>
      </c>
      <c r="R529">
        <v>98.2</v>
      </c>
      <c r="S529">
        <v>-41.8</v>
      </c>
      <c r="T529">
        <v>-90</v>
      </c>
      <c r="U529">
        <v>0</v>
      </c>
      <c r="V529">
        <v>0</v>
      </c>
    </row>
    <row r="530" spans="1:22">
      <c r="A530">
        <v>11173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 t="e">
        <f>IF(AND(Tabelle14[[#This Row],[AreaPx]]&gt;0,NOT(Tabelle14[[#This Row],[AreaPx]]="inf")),Tabelle14[[#This Row],[AreaPx]], NA())</f>
        <v>#N/A</v>
      </c>
      <c r="J530">
        <v>0</v>
      </c>
      <c r="K530">
        <v>0</v>
      </c>
      <c r="L530">
        <v>0</v>
      </c>
      <c r="M530">
        <v>0</v>
      </c>
      <c r="N530">
        <v>0</v>
      </c>
      <c r="O530">
        <f>Tabelle14[[#This Row],[Roll]]-+Tabelle14[[#This Row],[Pitch]]</f>
        <v>0</v>
      </c>
      <c r="P530">
        <f>SQRT(Tabelle14[[#This Row],[X]]^2 + Tabelle14[[#This Row],[Y]]^2 +Tabelle14[[#This Row],[Z]]^2)</f>
        <v>0</v>
      </c>
      <c r="Q530">
        <v>147</v>
      </c>
      <c r="R530">
        <v>98.2</v>
      </c>
      <c r="S530">
        <v>-41.8</v>
      </c>
      <c r="T530">
        <v>-90</v>
      </c>
      <c r="U530">
        <v>0</v>
      </c>
      <c r="V530">
        <v>0</v>
      </c>
    </row>
    <row r="531" spans="1:22">
      <c r="A531">
        <v>11197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 t="e">
        <f>IF(AND(Tabelle14[[#This Row],[AreaPx]]&gt;0,NOT(Tabelle14[[#This Row],[AreaPx]]="inf")),Tabelle14[[#This Row],[AreaPx]], NA())</f>
        <v>#N/A</v>
      </c>
      <c r="J531">
        <v>0</v>
      </c>
      <c r="K531">
        <v>0</v>
      </c>
      <c r="L531">
        <v>0</v>
      </c>
      <c r="M531">
        <v>0</v>
      </c>
      <c r="N531">
        <v>0</v>
      </c>
      <c r="O531">
        <f>Tabelle14[[#This Row],[Roll]]-+Tabelle14[[#This Row],[Pitch]]</f>
        <v>0</v>
      </c>
      <c r="P531">
        <f>SQRT(Tabelle14[[#This Row],[X]]^2 + Tabelle14[[#This Row],[Y]]^2 +Tabelle14[[#This Row],[Z]]^2)</f>
        <v>0</v>
      </c>
      <c r="Q531">
        <v>147</v>
      </c>
      <c r="R531">
        <v>98.2</v>
      </c>
      <c r="S531">
        <v>-41.8</v>
      </c>
      <c r="T531">
        <v>-90</v>
      </c>
      <c r="U531">
        <v>0</v>
      </c>
      <c r="V531">
        <v>0</v>
      </c>
    </row>
    <row r="532" spans="1:22">
      <c r="A532">
        <v>11208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 t="e">
        <f>IF(AND(Tabelle14[[#This Row],[AreaPx]]&gt;0,NOT(Tabelle14[[#This Row],[AreaPx]]="inf")),Tabelle14[[#This Row],[AreaPx]], NA())</f>
        <v>#N/A</v>
      </c>
      <c r="J532">
        <v>0</v>
      </c>
      <c r="K532">
        <v>0</v>
      </c>
      <c r="L532">
        <v>0</v>
      </c>
      <c r="M532">
        <v>0</v>
      </c>
      <c r="N532">
        <v>0</v>
      </c>
      <c r="O532">
        <f>Tabelle14[[#This Row],[Roll]]-+Tabelle14[[#This Row],[Pitch]]</f>
        <v>0</v>
      </c>
      <c r="P532">
        <f>SQRT(Tabelle14[[#This Row],[X]]^2 + Tabelle14[[#This Row],[Y]]^2 +Tabelle14[[#This Row],[Z]]^2)</f>
        <v>0</v>
      </c>
      <c r="Q532">
        <v>147</v>
      </c>
      <c r="R532">
        <v>98.2</v>
      </c>
      <c r="S532">
        <v>-41.8</v>
      </c>
      <c r="T532">
        <v>-90</v>
      </c>
      <c r="U532">
        <v>0</v>
      </c>
      <c r="V532">
        <v>0</v>
      </c>
    </row>
    <row r="533" spans="1:22">
      <c r="A533">
        <v>11231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 t="e">
        <f>IF(AND(Tabelle14[[#This Row],[AreaPx]]&gt;0,NOT(Tabelle14[[#This Row],[AreaPx]]="inf")),Tabelle14[[#This Row],[AreaPx]], NA())</f>
        <v>#N/A</v>
      </c>
      <c r="J533">
        <v>0</v>
      </c>
      <c r="K533">
        <v>0</v>
      </c>
      <c r="L533">
        <v>0</v>
      </c>
      <c r="M533">
        <v>0</v>
      </c>
      <c r="N533">
        <v>0</v>
      </c>
      <c r="O533">
        <f>Tabelle14[[#This Row],[Roll]]-+Tabelle14[[#This Row],[Pitch]]</f>
        <v>0</v>
      </c>
      <c r="P533">
        <f>SQRT(Tabelle14[[#This Row],[X]]^2 + Tabelle14[[#This Row],[Y]]^2 +Tabelle14[[#This Row],[Z]]^2)</f>
        <v>0</v>
      </c>
      <c r="Q533">
        <v>147</v>
      </c>
      <c r="R533">
        <v>98.2</v>
      </c>
      <c r="S533">
        <v>-41.8</v>
      </c>
      <c r="T533">
        <v>-90</v>
      </c>
      <c r="U533">
        <v>0</v>
      </c>
      <c r="V533">
        <v>0</v>
      </c>
    </row>
    <row r="534" spans="1:22">
      <c r="A534">
        <v>11244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 t="e">
        <f>IF(AND(Tabelle14[[#This Row],[AreaPx]]&gt;0,NOT(Tabelle14[[#This Row],[AreaPx]]="inf")),Tabelle14[[#This Row],[AreaPx]], NA())</f>
        <v>#N/A</v>
      </c>
      <c r="J534">
        <v>0</v>
      </c>
      <c r="K534">
        <v>0</v>
      </c>
      <c r="L534">
        <v>0</v>
      </c>
      <c r="M534">
        <v>0</v>
      </c>
      <c r="N534">
        <v>0</v>
      </c>
      <c r="O534">
        <f>Tabelle14[[#This Row],[Roll]]-+Tabelle14[[#This Row],[Pitch]]</f>
        <v>0</v>
      </c>
      <c r="P534">
        <f>SQRT(Tabelle14[[#This Row],[X]]^2 + Tabelle14[[#This Row],[Y]]^2 +Tabelle14[[#This Row],[Z]]^2)</f>
        <v>0</v>
      </c>
      <c r="Q534">
        <v>147</v>
      </c>
      <c r="R534">
        <v>98.2</v>
      </c>
      <c r="S534">
        <v>-41.8</v>
      </c>
      <c r="T534">
        <v>-90</v>
      </c>
      <c r="U534">
        <v>0</v>
      </c>
      <c r="V534">
        <v>0</v>
      </c>
    </row>
    <row r="535" spans="1:22">
      <c r="A535">
        <v>11277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 t="e">
        <f>IF(AND(Tabelle14[[#This Row],[AreaPx]]&gt;0,NOT(Tabelle14[[#This Row],[AreaPx]]="inf")),Tabelle14[[#This Row],[AreaPx]], NA())</f>
        <v>#N/A</v>
      </c>
      <c r="J535">
        <v>0</v>
      </c>
      <c r="K535">
        <v>0</v>
      </c>
      <c r="L535">
        <v>0</v>
      </c>
      <c r="M535">
        <v>0</v>
      </c>
      <c r="N535">
        <v>0</v>
      </c>
      <c r="O535">
        <f>Tabelle14[[#This Row],[Roll]]-+Tabelle14[[#This Row],[Pitch]]</f>
        <v>0</v>
      </c>
      <c r="P535">
        <f>SQRT(Tabelle14[[#This Row],[X]]^2 + Tabelle14[[#This Row],[Y]]^2 +Tabelle14[[#This Row],[Z]]^2)</f>
        <v>0</v>
      </c>
      <c r="Q535">
        <v>147</v>
      </c>
      <c r="R535">
        <v>98.2</v>
      </c>
      <c r="S535">
        <v>-41.8</v>
      </c>
      <c r="T535">
        <v>-90</v>
      </c>
      <c r="U535">
        <v>0</v>
      </c>
      <c r="V535">
        <v>0</v>
      </c>
    </row>
    <row r="536" spans="1:22">
      <c r="A536">
        <v>11303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 t="e">
        <f>IF(AND(Tabelle14[[#This Row],[AreaPx]]&gt;0,NOT(Tabelle14[[#This Row],[AreaPx]]="inf")),Tabelle14[[#This Row],[AreaPx]], NA())</f>
        <v>#N/A</v>
      </c>
      <c r="J536">
        <v>0</v>
      </c>
      <c r="K536">
        <v>0</v>
      </c>
      <c r="L536">
        <v>0</v>
      </c>
      <c r="M536">
        <v>0</v>
      </c>
      <c r="N536">
        <v>0</v>
      </c>
      <c r="O536">
        <f>Tabelle14[[#This Row],[Roll]]-+Tabelle14[[#This Row],[Pitch]]</f>
        <v>0</v>
      </c>
      <c r="P536">
        <f>SQRT(Tabelle14[[#This Row],[X]]^2 + Tabelle14[[#This Row],[Y]]^2 +Tabelle14[[#This Row],[Z]]^2)</f>
        <v>0</v>
      </c>
      <c r="Q536">
        <v>147</v>
      </c>
      <c r="R536">
        <v>98.2</v>
      </c>
      <c r="S536">
        <v>-41.8</v>
      </c>
      <c r="T536">
        <v>-90</v>
      </c>
      <c r="U536">
        <v>0</v>
      </c>
      <c r="V536">
        <v>0</v>
      </c>
    </row>
    <row r="537" spans="1:22">
      <c r="A537">
        <v>11320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 t="e">
        <f>IF(AND(Tabelle14[[#This Row],[AreaPx]]&gt;0,NOT(Tabelle14[[#This Row],[AreaPx]]="inf")),Tabelle14[[#This Row],[AreaPx]], NA())</f>
        <v>#N/A</v>
      </c>
      <c r="J537">
        <v>0</v>
      </c>
      <c r="K537">
        <v>0</v>
      </c>
      <c r="L537">
        <v>0</v>
      </c>
      <c r="M537">
        <v>0</v>
      </c>
      <c r="N537">
        <v>0</v>
      </c>
      <c r="O537">
        <f>Tabelle14[[#This Row],[Roll]]-+Tabelle14[[#This Row],[Pitch]]</f>
        <v>0</v>
      </c>
      <c r="P537">
        <f>SQRT(Tabelle14[[#This Row],[X]]^2 + Tabelle14[[#This Row],[Y]]^2 +Tabelle14[[#This Row],[Z]]^2)</f>
        <v>0</v>
      </c>
      <c r="Q537">
        <v>147</v>
      </c>
      <c r="R537">
        <v>98.2</v>
      </c>
      <c r="S537">
        <v>-41.8</v>
      </c>
      <c r="T537">
        <v>-90</v>
      </c>
      <c r="U537">
        <v>0</v>
      </c>
      <c r="V537">
        <v>0</v>
      </c>
    </row>
    <row r="538" spans="1:22">
      <c r="A538">
        <v>11343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 t="e">
        <f>IF(AND(Tabelle14[[#This Row],[AreaPx]]&gt;0,NOT(Tabelle14[[#This Row],[AreaPx]]="inf")),Tabelle14[[#This Row],[AreaPx]], NA())</f>
        <v>#N/A</v>
      </c>
      <c r="J538">
        <v>0</v>
      </c>
      <c r="K538">
        <v>0</v>
      </c>
      <c r="L538">
        <v>0</v>
      </c>
      <c r="M538">
        <v>0</v>
      </c>
      <c r="N538">
        <v>0</v>
      </c>
      <c r="O538">
        <f>Tabelle14[[#This Row],[Roll]]-+Tabelle14[[#This Row],[Pitch]]</f>
        <v>0</v>
      </c>
      <c r="P538">
        <f>SQRT(Tabelle14[[#This Row],[X]]^2 + Tabelle14[[#This Row],[Y]]^2 +Tabelle14[[#This Row],[Z]]^2)</f>
        <v>0</v>
      </c>
      <c r="Q538">
        <v>147</v>
      </c>
      <c r="R538">
        <v>98.2</v>
      </c>
      <c r="S538">
        <v>-41.8</v>
      </c>
      <c r="T538">
        <v>-90</v>
      </c>
      <c r="U538">
        <v>0</v>
      </c>
      <c r="V538">
        <v>0</v>
      </c>
    </row>
    <row r="539" spans="1:22">
      <c r="A539">
        <v>11364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 t="e">
        <f>IF(AND(Tabelle14[[#This Row],[AreaPx]]&gt;0,NOT(Tabelle14[[#This Row],[AreaPx]]="inf")),Tabelle14[[#This Row],[AreaPx]], NA())</f>
        <v>#N/A</v>
      </c>
      <c r="J539">
        <v>0</v>
      </c>
      <c r="K539">
        <v>0</v>
      </c>
      <c r="L539">
        <v>0</v>
      </c>
      <c r="M539">
        <v>0</v>
      </c>
      <c r="N539">
        <v>0</v>
      </c>
      <c r="O539">
        <f>Tabelle14[[#This Row],[Roll]]-+Tabelle14[[#This Row],[Pitch]]</f>
        <v>0</v>
      </c>
      <c r="P539">
        <f>SQRT(Tabelle14[[#This Row],[X]]^2 + Tabelle14[[#This Row],[Y]]^2 +Tabelle14[[#This Row],[Z]]^2)</f>
        <v>0</v>
      </c>
      <c r="Q539">
        <v>147</v>
      </c>
      <c r="R539">
        <v>98.2</v>
      </c>
      <c r="S539">
        <v>-41.8</v>
      </c>
      <c r="T539">
        <v>-90</v>
      </c>
      <c r="U539">
        <v>0</v>
      </c>
      <c r="V539">
        <v>0</v>
      </c>
    </row>
    <row r="540" spans="1:22">
      <c r="A540">
        <v>11374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 t="e">
        <f>IF(AND(Tabelle14[[#This Row],[AreaPx]]&gt;0,NOT(Tabelle14[[#This Row],[AreaPx]]="inf")),Tabelle14[[#This Row],[AreaPx]], NA())</f>
        <v>#N/A</v>
      </c>
      <c r="J540">
        <v>0</v>
      </c>
      <c r="K540">
        <v>0</v>
      </c>
      <c r="L540">
        <v>0</v>
      </c>
      <c r="M540">
        <v>0</v>
      </c>
      <c r="N540">
        <v>0</v>
      </c>
      <c r="O540">
        <f>Tabelle14[[#This Row],[Roll]]-+Tabelle14[[#This Row],[Pitch]]</f>
        <v>0</v>
      </c>
      <c r="P540">
        <f>SQRT(Tabelle14[[#This Row],[X]]^2 + Tabelle14[[#This Row],[Y]]^2 +Tabelle14[[#This Row],[Z]]^2)</f>
        <v>0</v>
      </c>
      <c r="Q540">
        <v>147</v>
      </c>
      <c r="R540">
        <v>98.2</v>
      </c>
      <c r="S540">
        <v>-41.8</v>
      </c>
      <c r="T540">
        <v>-90</v>
      </c>
      <c r="U540">
        <v>0</v>
      </c>
      <c r="V540">
        <v>0</v>
      </c>
    </row>
    <row r="541" spans="1:22">
      <c r="A541">
        <v>11398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 t="e">
        <f>IF(AND(Tabelle14[[#This Row],[AreaPx]]&gt;0,NOT(Tabelle14[[#This Row],[AreaPx]]="inf")),Tabelle14[[#This Row],[AreaPx]], NA())</f>
        <v>#N/A</v>
      </c>
      <c r="J541">
        <v>0</v>
      </c>
      <c r="K541">
        <v>0</v>
      </c>
      <c r="L541">
        <v>0</v>
      </c>
      <c r="M541">
        <v>0</v>
      </c>
      <c r="N541">
        <v>0</v>
      </c>
      <c r="O541">
        <f>Tabelle14[[#This Row],[Roll]]-+Tabelle14[[#This Row],[Pitch]]</f>
        <v>0</v>
      </c>
      <c r="P541">
        <f>SQRT(Tabelle14[[#This Row],[X]]^2 + Tabelle14[[#This Row],[Y]]^2 +Tabelle14[[#This Row],[Z]]^2)</f>
        <v>0</v>
      </c>
      <c r="Q541">
        <v>147</v>
      </c>
      <c r="R541">
        <v>98.2</v>
      </c>
      <c r="S541">
        <v>-41.8</v>
      </c>
      <c r="T541">
        <v>-90</v>
      </c>
      <c r="U541">
        <v>0</v>
      </c>
      <c r="V541">
        <v>0</v>
      </c>
    </row>
    <row r="542" spans="1:22">
      <c r="A542">
        <v>11410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 t="e">
        <f>IF(AND(Tabelle14[[#This Row],[AreaPx]]&gt;0,NOT(Tabelle14[[#This Row],[AreaPx]]="inf")),Tabelle14[[#This Row],[AreaPx]], NA())</f>
        <v>#N/A</v>
      </c>
      <c r="J542">
        <v>0</v>
      </c>
      <c r="K542">
        <v>0</v>
      </c>
      <c r="L542">
        <v>0</v>
      </c>
      <c r="M542">
        <v>0</v>
      </c>
      <c r="N542">
        <v>0</v>
      </c>
      <c r="O542">
        <f>Tabelle14[[#This Row],[Roll]]-+Tabelle14[[#This Row],[Pitch]]</f>
        <v>0</v>
      </c>
      <c r="P542">
        <f>SQRT(Tabelle14[[#This Row],[X]]^2 + Tabelle14[[#This Row],[Y]]^2 +Tabelle14[[#This Row],[Z]]^2)</f>
        <v>0</v>
      </c>
      <c r="Q542">
        <v>147</v>
      </c>
      <c r="R542">
        <v>98.2</v>
      </c>
      <c r="S542">
        <v>-41.8</v>
      </c>
      <c r="T542">
        <v>-90</v>
      </c>
      <c r="U542">
        <v>0</v>
      </c>
      <c r="V542">
        <v>0</v>
      </c>
    </row>
    <row r="543" spans="1:22">
      <c r="A543">
        <v>11439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 t="e">
        <f>IF(AND(Tabelle14[[#This Row],[AreaPx]]&gt;0,NOT(Tabelle14[[#This Row],[AreaPx]]="inf")),Tabelle14[[#This Row],[AreaPx]], NA())</f>
        <v>#N/A</v>
      </c>
      <c r="J543">
        <v>0</v>
      </c>
      <c r="K543">
        <v>0</v>
      </c>
      <c r="L543">
        <v>0</v>
      </c>
      <c r="M543">
        <v>0</v>
      </c>
      <c r="N543">
        <v>0</v>
      </c>
      <c r="O543">
        <f>Tabelle14[[#This Row],[Roll]]-+Tabelle14[[#This Row],[Pitch]]</f>
        <v>0</v>
      </c>
      <c r="P543">
        <f>SQRT(Tabelle14[[#This Row],[X]]^2 + Tabelle14[[#This Row],[Y]]^2 +Tabelle14[[#This Row],[Z]]^2)</f>
        <v>0</v>
      </c>
      <c r="Q543">
        <v>147</v>
      </c>
      <c r="R543">
        <v>98.2</v>
      </c>
      <c r="S543">
        <v>-41.8</v>
      </c>
      <c r="T543">
        <v>-90</v>
      </c>
      <c r="U543">
        <v>0</v>
      </c>
      <c r="V543">
        <v>0</v>
      </c>
    </row>
    <row r="544" spans="1:22">
      <c r="A544">
        <v>11465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 t="e">
        <f>IF(AND(Tabelle14[[#This Row],[AreaPx]]&gt;0,NOT(Tabelle14[[#This Row],[AreaPx]]="inf")),Tabelle14[[#This Row],[AreaPx]], NA())</f>
        <v>#N/A</v>
      </c>
      <c r="J544">
        <v>0</v>
      </c>
      <c r="K544">
        <v>0</v>
      </c>
      <c r="L544">
        <v>0</v>
      </c>
      <c r="M544">
        <v>0</v>
      </c>
      <c r="N544">
        <v>0</v>
      </c>
      <c r="O544">
        <f>Tabelle14[[#This Row],[Roll]]-+Tabelle14[[#This Row],[Pitch]]</f>
        <v>0</v>
      </c>
      <c r="P544">
        <f>SQRT(Tabelle14[[#This Row],[X]]^2 + Tabelle14[[#This Row],[Y]]^2 +Tabelle14[[#This Row],[Z]]^2)</f>
        <v>0</v>
      </c>
      <c r="Q544">
        <v>147</v>
      </c>
      <c r="R544">
        <v>98.2</v>
      </c>
      <c r="S544">
        <v>-41.8</v>
      </c>
      <c r="T544">
        <v>-90</v>
      </c>
      <c r="U544">
        <v>0</v>
      </c>
      <c r="V544">
        <v>0</v>
      </c>
    </row>
    <row r="545" spans="1:22">
      <c r="A545">
        <v>11480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 t="e">
        <f>IF(AND(Tabelle14[[#This Row],[AreaPx]]&gt;0,NOT(Tabelle14[[#This Row],[AreaPx]]="inf")),Tabelle14[[#This Row],[AreaPx]], NA())</f>
        <v>#N/A</v>
      </c>
      <c r="J545">
        <v>0</v>
      </c>
      <c r="K545">
        <v>0</v>
      </c>
      <c r="L545">
        <v>0</v>
      </c>
      <c r="M545">
        <v>0</v>
      </c>
      <c r="N545">
        <v>0</v>
      </c>
      <c r="O545">
        <f>Tabelle14[[#This Row],[Roll]]-+Tabelle14[[#This Row],[Pitch]]</f>
        <v>0</v>
      </c>
      <c r="P545">
        <f>SQRT(Tabelle14[[#This Row],[X]]^2 + Tabelle14[[#This Row],[Y]]^2 +Tabelle14[[#This Row],[Z]]^2)</f>
        <v>0</v>
      </c>
      <c r="Q545">
        <v>147</v>
      </c>
      <c r="R545">
        <v>98.2</v>
      </c>
      <c r="S545">
        <v>-41.8</v>
      </c>
      <c r="T545">
        <v>-90</v>
      </c>
      <c r="U545">
        <v>0</v>
      </c>
      <c r="V545">
        <v>0</v>
      </c>
    </row>
    <row r="546" spans="1:22">
      <c r="A546">
        <v>11501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 t="e">
        <f>IF(AND(Tabelle14[[#This Row],[AreaPx]]&gt;0,NOT(Tabelle14[[#This Row],[AreaPx]]="inf")),Tabelle14[[#This Row],[AreaPx]], NA())</f>
        <v>#N/A</v>
      </c>
      <c r="J546">
        <v>0</v>
      </c>
      <c r="K546">
        <v>0</v>
      </c>
      <c r="L546">
        <v>0</v>
      </c>
      <c r="M546">
        <v>0</v>
      </c>
      <c r="N546">
        <v>0</v>
      </c>
      <c r="O546">
        <f>Tabelle14[[#This Row],[Roll]]-+Tabelle14[[#This Row],[Pitch]]</f>
        <v>0</v>
      </c>
      <c r="P546">
        <f>SQRT(Tabelle14[[#This Row],[X]]^2 + Tabelle14[[#This Row],[Y]]^2 +Tabelle14[[#This Row],[Z]]^2)</f>
        <v>0</v>
      </c>
      <c r="Q546">
        <v>147</v>
      </c>
      <c r="R546">
        <v>98.2</v>
      </c>
      <c r="S546">
        <v>-41.8</v>
      </c>
      <c r="T546">
        <v>-90</v>
      </c>
      <c r="U546">
        <v>0</v>
      </c>
      <c r="V546">
        <v>0</v>
      </c>
    </row>
    <row r="547" spans="1:22">
      <c r="A547">
        <v>11520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 t="e">
        <f>IF(AND(Tabelle14[[#This Row],[AreaPx]]&gt;0,NOT(Tabelle14[[#This Row],[AreaPx]]="inf")),Tabelle14[[#This Row],[AreaPx]], NA())</f>
        <v>#N/A</v>
      </c>
      <c r="J547">
        <v>0</v>
      </c>
      <c r="K547">
        <v>0</v>
      </c>
      <c r="L547">
        <v>0</v>
      </c>
      <c r="M547">
        <v>0</v>
      </c>
      <c r="N547">
        <v>0</v>
      </c>
      <c r="O547">
        <f>Tabelle14[[#This Row],[Roll]]-+Tabelle14[[#This Row],[Pitch]]</f>
        <v>0</v>
      </c>
      <c r="P547">
        <f>SQRT(Tabelle14[[#This Row],[X]]^2 + Tabelle14[[#This Row],[Y]]^2 +Tabelle14[[#This Row],[Z]]^2)</f>
        <v>0</v>
      </c>
      <c r="Q547">
        <v>147</v>
      </c>
      <c r="R547">
        <v>98.2</v>
      </c>
      <c r="S547">
        <v>-41.8</v>
      </c>
      <c r="T547">
        <v>-90</v>
      </c>
      <c r="U547">
        <v>0</v>
      </c>
      <c r="V547">
        <v>0</v>
      </c>
    </row>
    <row r="548" spans="1:22">
      <c r="A548">
        <v>11540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 t="e">
        <f>IF(AND(Tabelle14[[#This Row],[AreaPx]]&gt;0,NOT(Tabelle14[[#This Row],[AreaPx]]="inf")),Tabelle14[[#This Row],[AreaPx]], NA())</f>
        <v>#N/A</v>
      </c>
      <c r="J548">
        <v>0</v>
      </c>
      <c r="K548">
        <v>0</v>
      </c>
      <c r="L548">
        <v>0</v>
      </c>
      <c r="M548">
        <v>0</v>
      </c>
      <c r="N548">
        <v>0</v>
      </c>
      <c r="O548">
        <f>Tabelle14[[#This Row],[Roll]]-+Tabelle14[[#This Row],[Pitch]]</f>
        <v>0</v>
      </c>
      <c r="P548">
        <f>SQRT(Tabelle14[[#This Row],[X]]^2 + Tabelle14[[#This Row],[Y]]^2 +Tabelle14[[#This Row],[Z]]^2)</f>
        <v>0</v>
      </c>
      <c r="Q548">
        <v>147</v>
      </c>
      <c r="R548">
        <v>98.2</v>
      </c>
      <c r="S548">
        <v>-41.8</v>
      </c>
      <c r="T548">
        <v>-90</v>
      </c>
      <c r="U548">
        <v>0</v>
      </c>
      <c r="V548">
        <v>0</v>
      </c>
    </row>
    <row r="549" spans="1:22">
      <c r="A549">
        <v>11558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 t="e">
        <f>IF(AND(Tabelle14[[#This Row],[AreaPx]]&gt;0,NOT(Tabelle14[[#This Row],[AreaPx]]="inf")),Tabelle14[[#This Row],[AreaPx]], NA())</f>
        <v>#N/A</v>
      </c>
      <c r="J549">
        <v>0</v>
      </c>
      <c r="K549">
        <v>0</v>
      </c>
      <c r="L549">
        <v>0</v>
      </c>
      <c r="M549">
        <v>0</v>
      </c>
      <c r="N549">
        <v>0</v>
      </c>
      <c r="O549">
        <f>Tabelle14[[#This Row],[Roll]]-+Tabelle14[[#This Row],[Pitch]]</f>
        <v>0</v>
      </c>
      <c r="P549">
        <f>SQRT(Tabelle14[[#This Row],[X]]^2 + Tabelle14[[#This Row],[Y]]^2 +Tabelle14[[#This Row],[Z]]^2)</f>
        <v>0</v>
      </c>
      <c r="Q549">
        <v>147</v>
      </c>
      <c r="R549">
        <v>98.2</v>
      </c>
      <c r="S549">
        <v>-41.8</v>
      </c>
      <c r="T549">
        <v>-90</v>
      </c>
      <c r="U549">
        <v>0</v>
      </c>
      <c r="V549">
        <v>0</v>
      </c>
    </row>
    <row r="550" spans="1:22">
      <c r="A550">
        <v>11567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 t="e">
        <f>IF(AND(Tabelle14[[#This Row],[AreaPx]]&gt;0,NOT(Tabelle14[[#This Row],[AreaPx]]="inf")),Tabelle14[[#This Row],[AreaPx]], NA())</f>
        <v>#N/A</v>
      </c>
      <c r="J550">
        <v>0</v>
      </c>
      <c r="K550">
        <v>0</v>
      </c>
      <c r="L550">
        <v>0</v>
      </c>
      <c r="M550">
        <v>0</v>
      </c>
      <c r="N550">
        <v>0</v>
      </c>
      <c r="O550">
        <f>Tabelle14[[#This Row],[Roll]]-+Tabelle14[[#This Row],[Pitch]]</f>
        <v>0</v>
      </c>
      <c r="P550">
        <f>SQRT(Tabelle14[[#This Row],[X]]^2 + Tabelle14[[#This Row],[Y]]^2 +Tabelle14[[#This Row],[Z]]^2)</f>
        <v>0</v>
      </c>
      <c r="Q550">
        <v>147</v>
      </c>
      <c r="R550">
        <v>98.2</v>
      </c>
      <c r="S550">
        <v>-41.8</v>
      </c>
      <c r="T550">
        <v>-90</v>
      </c>
      <c r="U550">
        <v>0</v>
      </c>
      <c r="V550">
        <v>0</v>
      </c>
    </row>
    <row r="551" spans="1:22">
      <c r="A551">
        <v>11574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 t="e">
        <f>IF(AND(Tabelle14[[#This Row],[AreaPx]]&gt;0,NOT(Tabelle14[[#This Row],[AreaPx]]="inf")),Tabelle14[[#This Row],[AreaPx]], NA())</f>
        <v>#N/A</v>
      </c>
      <c r="J551">
        <v>0</v>
      </c>
      <c r="K551">
        <v>0</v>
      </c>
      <c r="L551">
        <v>0</v>
      </c>
      <c r="M551">
        <v>0</v>
      </c>
      <c r="N551">
        <v>0</v>
      </c>
      <c r="O551">
        <f>Tabelle14[[#This Row],[Roll]]-+Tabelle14[[#This Row],[Pitch]]</f>
        <v>0</v>
      </c>
      <c r="P551">
        <f>SQRT(Tabelle14[[#This Row],[X]]^2 + Tabelle14[[#This Row],[Y]]^2 +Tabelle14[[#This Row],[Z]]^2)</f>
        <v>0</v>
      </c>
      <c r="Q551">
        <v>147</v>
      </c>
      <c r="R551">
        <v>98.2</v>
      </c>
      <c r="S551">
        <v>-41.8</v>
      </c>
      <c r="T551">
        <v>-90</v>
      </c>
      <c r="U551">
        <v>0</v>
      </c>
      <c r="V551">
        <v>0</v>
      </c>
    </row>
    <row r="552" spans="1:22">
      <c r="A552">
        <v>11602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 t="e">
        <f>IF(AND(Tabelle14[[#This Row],[AreaPx]]&gt;0,NOT(Tabelle14[[#This Row],[AreaPx]]="inf")),Tabelle14[[#This Row],[AreaPx]], NA())</f>
        <v>#N/A</v>
      </c>
      <c r="J552">
        <v>0</v>
      </c>
      <c r="K552">
        <v>0</v>
      </c>
      <c r="L552">
        <v>0</v>
      </c>
      <c r="M552">
        <v>0</v>
      </c>
      <c r="N552">
        <v>0</v>
      </c>
      <c r="O552">
        <f>Tabelle14[[#This Row],[Roll]]-+Tabelle14[[#This Row],[Pitch]]</f>
        <v>0</v>
      </c>
      <c r="P552">
        <f>SQRT(Tabelle14[[#This Row],[X]]^2 + Tabelle14[[#This Row],[Y]]^2 +Tabelle14[[#This Row],[Z]]^2)</f>
        <v>0</v>
      </c>
      <c r="Q552">
        <v>147</v>
      </c>
      <c r="R552">
        <v>98.2</v>
      </c>
      <c r="S552">
        <v>-41.8</v>
      </c>
      <c r="T552">
        <v>-90</v>
      </c>
      <c r="U552">
        <v>0</v>
      </c>
      <c r="V552">
        <v>0</v>
      </c>
    </row>
    <row r="553" spans="1:22">
      <c r="A553">
        <v>11614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 t="e">
        <f>IF(AND(Tabelle14[[#This Row],[AreaPx]]&gt;0,NOT(Tabelle14[[#This Row],[AreaPx]]="inf")),Tabelle14[[#This Row],[AreaPx]], NA())</f>
        <v>#N/A</v>
      </c>
      <c r="J553">
        <v>0</v>
      </c>
      <c r="K553">
        <v>0</v>
      </c>
      <c r="L553">
        <v>0</v>
      </c>
      <c r="M553">
        <v>0</v>
      </c>
      <c r="N553">
        <v>0</v>
      </c>
      <c r="O553">
        <f>Tabelle14[[#This Row],[Roll]]-+Tabelle14[[#This Row],[Pitch]]</f>
        <v>0</v>
      </c>
      <c r="P553">
        <f>SQRT(Tabelle14[[#This Row],[X]]^2 + Tabelle14[[#This Row],[Y]]^2 +Tabelle14[[#This Row],[Z]]^2)</f>
        <v>0</v>
      </c>
      <c r="Q553">
        <v>147</v>
      </c>
      <c r="R553">
        <v>98.2</v>
      </c>
      <c r="S553">
        <v>-41.8</v>
      </c>
      <c r="T553">
        <v>-90</v>
      </c>
      <c r="U553">
        <v>0</v>
      </c>
      <c r="V553">
        <v>0</v>
      </c>
    </row>
    <row r="554" spans="1:22">
      <c r="A554">
        <v>11639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 t="e">
        <f>IF(AND(Tabelle14[[#This Row],[AreaPx]]&gt;0,NOT(Tabelle14[[#This Row],[AreaPx]]="inf")),Tabelle14[[#This Row],[AreaPx]], NA())</f>
        <v>#N/A</v>
      </c>
      <c r="J554">
        <v>0</v>
      </c>
      <c r="K554">
        <v>0</v>
      </c>
      <c r="L554">
        <v>0</v>
      </c>
      <c r="M554">
        <v>0</v>
      </c>
      <c r="N554">
        <v>0</v>
      </c>
      <c r="O554">
        <f>Tabelle14[[#This Row],[Roll]]-+Tabelle14[[#This Row],[Pitch]]</f>
        <v>0</v>
      </c>
      <c r="P554">
        <f>SQRT(Tabelle14[[#This Row],[X]]^2 + Tabelle14[[#This Row],[Y]]^2 +Tabelle14[[#This Row],[Z]]^2)</f>
        <v>0</v>
      </c>
      <c r="Q554">
        <v>147</v>
      </c>
      <c r="R554">
        <v>98.2</v>
      </c>
      <c r="S554">
        <v>-41.8</v>
      </c>
      <c r="T554">
        <v>-90</v>
      </c>
      <c r="U554">
        <v>0</v>
      </c>
      <c r="V554">
        <v>0</v>
      </c>
    </row>
    <row r="555" spans="1:22">
      <c r="A555">
        <v>11666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 t="e">
        <f>IF(AND(Tabelle14[[#This Row],[AreaPx]]&gt;0,NOT(Tabelle14[[#This Row],[AreaPx]]="inf")),Tabelle14[[#This Row],[AreaPx]], NA())</f>
        <v>#N/A</v>
      </c>
      <c r="J555">
        <v>0</v>
      </c>
      <c r="K555">
        <v>0</v>
      </c>
      <c r="L555">
        <v>0</v>
      </c>
      <c r="M555">
        <v>0</v>
      </c>
      <c r="N555">
        <v>0</v>
      </c>
      <c r="O555">
        <f>Tabelle14[[#This Row],[Roll]]-+Tabelle14[[#This Row],[Pitch]]</f>
        <v>0</v>
      </c>
      <c r="P555">
        <f>SQRT(Tabelle14[[#This Row],[X]]^2 + Tabelle14[[#This Row],[Y]]^2 +Tabelle14[[#This Row],[Z]]^2)</f>
        <v>0</v>
      </c>
      <c r="Q555">
        <v>147</v>
      </c>
      <c r="R555">
        <v>98.2</v>
      </c>
      <c r="S555">
        <v>-41.8</v>
      </c>
      <c r="T555">
        <v>-90</v>
      </c>
      <c r="U555">
        <v>0</v>
      </c>
      <c r="V555">
        <v>0</v>
      </c>
    </row>
    <row r="556" spans="1:22">
      <c r="A556">
        <v>11681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 t="e">
        <f>IF(AND(Tabelle14[[#This Row],[AreaPx]]&gt;0,NOT(Tabelle14[[#This Row],[AreaPx]]="inf")),Tabelle14[[#This Row],[AreaPx]], NA())</f>
        <v>#N/A</v>
      </c>
      <c r="J556">
        <v>0</v>
      </c>
      <c r="K556">
        <v>0</v>
      </c>
      <c r="L556">
        <v>0</v>
      </c>
      <c r="M556">
        <v>0</v>
      </c>
      <c r="N556">
        <v>0</v>
      </c>
      <c r="O556">
        <f>Tabelle14[[#This Row],[Roll]]-+Tabelle14[[#This Row],[Pitch]]</f>
        <v>0</v>
      </c>
      <c r="P556">
        <f>SQRT(Tabelle14[[#This Row],[X]]^2 + Tabelle14[[#This Row],[Y]]^2 +Tabelle14[[#This Row],[Z]]^2)</f>
        <v>0</v>
      </c>
      <c r="Q556">
        <v>147</v>
      </c>
      <c r="R556">
        <v>98.2</v>
      </c>
      <c r="S556">
        <v>-41.8</v>
      </c>
      <c r="T556">
        <v>-90</v>
      </c>
      <c r="U556">
        <v>0</v>
      </c>
      <c r="V556">
        <v>0</v>
      </c>
    </row>
    <row r="557" spans="1:22">
      <c r="A557">
        <v>11706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 t="e">
        <f>IF(AND(Tabelle14[[#This Row],[AreaPx]]&gt;0,NOT(Tabelle14[[#This Row],[AreaPx]]="inf")),Tabelle14[[#This Row],[AreaPx]], NA())</f>
        <v>#N/A</v>
      </c>
      <c r="J557">
        <v>0</v>
      </c>
      <c r="K557">
        <v>0</v>
      </c>
      <c r="L557">
        <v>0</v>
      </c>
      <c r="M557">
        <v>0</v>
      </c>
      <c r="N557">
        <v>0</v>
      </c>
      <c r="O557">
        <f>Tabelle14[[#This Row],[Roll]]-+Tabelle14[[#This Row],[Pitch]]</f>
        <v>0</v>
      </c>
      <c r="P557">
        <f>SQRT(Tabelle14[[#This Row],[X]]^2 + Tabelle14[[#This Row],[Y]]^2 +Tabelle14[[#This Row],[Z]]^2)</f>
        <v>0</v>
      </c>
      <c r="Q557">
        <v>147</v>
      </c>
      <c r="R557">
        <v>98.2</v>
      </c>
      <c r="S557">
        <v>-41.8</v>
      </c>
      <c r="T557">
        <v>-90</v>
      </c>
      <c r="U557">
        <v>0</v>
      </c>
      <c r="V557">
        <v>0</v>
      </c>
    </row>
    <row r="558" spans="1:22">
      <c r="A558">
        <v>11726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 t="e">
        <f>IF(AND(Tabelle14[[#This Row],[AreaPx]]&gt;0,NOT(Tabelle14[[#This Row],[AreaPx]]="inf")),Tabelle14[[#This Row],[AreaPx]], NA())</f>
        <v>#N/A</v>
      </c>
      <c r="J558">
        <v>0</v>
      </c>
      <c r="K558">
        <v>0</v>
      </c>
      <c r="L558">
        <v>0</v>
      </c>
      <c r="M558">
        <v>0</v>
      </c>
      <c r="N558">
        <v>0</v>
      </c>
      <c r="O558">
        <f>Tabelle14[[#This Row],[Roll]]-+Tabelle14[[#This Row],[Pitch]]</f>
        <v>0</v>
      </c>
      <c r="P558">
        <f>SQRT(Tabelle14[[#This Row],[X]]^2 + Tabelle14[[#This Row],[Y]]^2 +Tabelle14[[#This Row],[Z]]^2)</f>
        <v>0</v>
      </c>
      <c r="Q558">
        <v>147</v>
      </c>
      <c r="R558">
        <v>98.2</v>
      </c>
      <c r="S558">
        <v>-41.8</v>
      </c>
      <c r="T558">
        <v>-90</v>
      </c>
      <c r="U558">
        <v>0</v>
      </c>
      <c r="V558">
        <v>0</v>
      </c>
    </row>
    <row r="559" spans="1:22">
      <c r="A559">
        <v>11739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 t="e">
        <f>IF(AND(Tabelle14[[#This Row],[AreaPx]]&gt;0,NOT(Tabelle14[[#This Row],[AreaPx]]="inf")),Tabelle14[[#This Row],[AreaPx]], NA())</f>
        <v>#N/A</v>
      </c>
      <c r="J559">
        <v>0</v>
      </c>
      <c r="K559">
        <v>0</v>
      </c>
      <c r="L559">
        <v>0</v>
      </c>
      <c r="M559">
        <v>0</v>
      </c>
      <c r="N559">
        <v>0</v>
      </c>
      <c r="O559">
        <f>Tabelle14[[#This Row],[Roll]]-+Tabelle14[[#This Row],[Pitch]]</f>
        <v>0</v>
      </c>
      <c r="P559">
        <f>SQRT(Tabelle14[[#This Row],[X]]^2 + Tabelle14[[#This Row],[Y]]^2 +Tabelle14[[#This Row],[Z]]^2)</f>
        <v>0</v>
      </c>
      <c r="Q559">
        <v>147</v>
      </c>
      <c r="R559">
        <v>98.2</v>
      </c>
      <c r="S559">
        <v>-41.8</v>
      </c>
      <c r="T559">
        <v>-90</v>
      </c>
      <c r="U559">
        <v>0</v>
      </c>
      <c r="V559">
        <v>0</v>
      </c>
    </row>
    <row r="560" spans="1:22">
      <c r="A560">
        <v>11751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 t="e">
        <f>IF(AND(Tabelle14[[#This Row],[AreaPx]]&gt;0,NOT(Tabelle14[[#This Row],[AreaPx]]="inf")),Tabelle14[[#This Row],[AreaPx]], NA())</f>
        <v>#N/A</v>
      </c>
      <c r="J560">
        <v>0</v>
      </c>
      <c r="K560">
        <v>0</v>
      </c>
      <c r="L560">
        <v>0</v>
      </c>
      <c r="M560">
        <v>0</v>
      </c>
      <c r="N560">
        <v>0</v>
      </c>
      <c r="O560">
        <f>Tabelle14[[#This Row],[Roll]]-+Tabelle14[[#This Row],[Pitch]]</f>
        <v>0</v>
      </c>
      <c r="P560">
        <f>SQRT(Tabelle14[[#This Row],[X]]^2 + Tabelle14[[#This Row],[Y]]^2 +Tabelle14[[#This Row],[Z]]^2)</f>
        <v>0</v>
      </c>
      <c r="Q560">
        <v>147</v>
      </c>
      <c r="R560">
        <v>98.2</v>
      </c>
      <c r="S560">
        <v>-41.8</v>
      </c>
      <c r="T560">
        <v>-90</v>
      </c>
      <c r="U560">
        <v>0</v>
      </c>
      <c r="V560">
        <v>0</v>
      </c>
    </row>
    <row r="561" spans="1:22">
      <c r="A561">
        <v>11760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 t="e">
        <f>IF(AND(Tabelle14[[#This Row],[AreaPx]]&gt;0,NOT(Tabelle14[[#This Row],[AreaPx]]="inf")),Tabelle14[[#This Row],[AreaPx]], NA())</f>
        <v>#N/A</v>
      </c>
      <c r="J561">
        <v>0</v>
      </c>
      <c r="K561">
        <v>0</v>
      </c>
      <c r="L561">
        <v>0</v>
      </c>
      <c r="M561">
        <v>0</v>
      </c>
      <c r="N561">
        <v>0</v>
      </c>
      <c r="O561">
        <f>Tabelle14[[#This Row],[Roll]]-+Tabelle14[[#This Row],[Pitch]]</f>
        <v>0</v>
      </c>
      <c r="P561">
        <f>SQRT(Tabelle14[[#This Row],[X]]^2 + Tabelle14[[#This Row],[Y]]^2 +Tabelle14[[#This Row],[Z]]^2)</f>
        <v>0</v>
      </c>
      <c r="Q561">
        <v>147</v>
      </c>
      <c r="R561">
        <v>98.2</v>
      </c>
      <c r="S561">
        <v>-41.8</v>
      </c>
      <c r="T561">
        <v>-90</v>
      </c>
      <c r="U561">
        <v>0</v>
      </c>
      <c r="V561">
        <v>0</v>
      </c>
    </row>
    <row r="562" spans="1:22">
      <c r="A562">
        <v>11769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 t="e">
        <f>IF(AND(Tabelle14[[#This Row],[AreaPx]]&gt;0,NOT(Tabelle14[[#This Row],[AreaPx]]="inf")),Tabelle14[[#This Row],[AreaPx]], NA())</f>
        <v>#N/A</v>
      </c>
      <c r="J562">
        <v>0</v>
      </c>
      <c r="K562">
        <v>0</v>
      </c>
      <c r="L562">
        <v>0</v>
      </c>
      <c r="M562">
        <v>0</v>
      </c>
      <c r="N562">
        <v>0</v>
      </c>
      <c r="O562">
        <f>Tabelle14[[#This Row],[Roll]]-+Tabelle14[[#This Row],[Pitch]]</f>
        <v>0</v>
      </c>
      <c r="P562">
        <f>SQRT(Tabelle14[[#This Row],[X]]^2 + Tabelle14[[#This Row],[Y]]^2 +Tabelle14[[#This Row],[Z]]^2)</f>
        <v>0</v>
      </c>
      <c r="Q562">
        <v>147</v>
      </c>
      <c r="R562">
        <v>98.2</v>
      </c>
      <c r="S562">
        <v>-41.8</v>
      </c>
      <c r="T562">
        <v>-90</v>
      </c>
      <c r="U562">
        <v>0</v>
      </c>
      <c r="V562">
        <v>0</v>
      </c>
    </row>
    <row r="563" spans="1:22">
      <c r="A563">
        <v>11775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 t="e">
        <f>IF(AND(Tabelle14[[#This Row],[AreaPx]]&gt;0,NOT(Tabelle14[[#This Row],[AreaPx]]="inf")),Tabelle14[[#This Row],[AreaPx]], NA())</f>
        <v>#N/A</v>
      </c>
      <c r="J563">
        <v>0</v>
      </c>
      <c r="K563">
        <v>0</v>
      </c>
      <c r="L563">
        <v>0</v>
      </c>
      <c r="M563">
        <v>0</v>
      </c>
      <c r="N563">
        <v>0</v>
      </c>
      <c r="O563">
        <f>Tabelle14[[#This Row],[Roll]]-+Tabelle14[[#This Row],[Pitch]]</f>
        <v>0</v>
      </c>
      <c r="P563">
        <f>SQRT(Tabelle14[[#This Row],[X]]^2 + Tabelle14[[#This Row],[Y]]^2 +Tabelle14[[#This Row],[Z]]^2)</f>
        <v>0</v>
      </c>
      <c r="Q563">
        <v>147</v>
      </c>
      <c r="R563">
        <v>98.2</v>
      </c>
      <c r="S563">
        <v>-41.8</v>
      </c>
      <c r="T563">
        <v>-90</v>
      </c>
      <c r="U563">
        <v>0</v>
      </c>
      <c r="V563">
        <v>0</v>
      </c>
    </row>
    <row r="564" spans="1:22">
      <c r="A564">
        <v>11798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e">
        <f>IF(AND(Tabelle14[[#This Row],[AreaPx]]&gt;0,NOT(Tabelle14[[#This Row],[AreaPx]]="inf")),Tabelle14[[#This Row],[AreaPx]], NA())</f>
        <v>#N/A</v>
      </c>
      <c r="J564">
        <v>0</v>
      </c>
      <c r="K564">
        <v>0</v>
      </c>
      <c r="L564">
        <v>0</v>
      </c>
      <c r="M564">
        <v>0</v>
      </c>
      <c r="N564">
        <v>0</v>
      </c>
      <c r="O564">
        <f>Tabelle14[[#This Row],[Roll]]-+Tabelle14[[#This Row],[Pitch]]</f>
        <v>0</v>
      </c>
      <c r="P564">
        <f>SQRT(Tabelle14[[#This Row],[X]]^2 + Tabelle14[[#This Row],[Y]]^2 +Tabelle14[[#This Row],[Z]]^2)</f>
        <v>0</v>
      </c>
      <c r="Q564">
        <v>147</v>
      </c>
      <c r="R564">
        <v>98.2</v>
      </c>
      <c r="S564">
        <v>-41.8</v>
      </c>
      <c r="T564">
        <v>-90</v>
      </c>
      <c r="U564">
        <v>0</v>
      </c>
      <c r="V564">
        <v>0</v>
      </c>
    </row>
    <row r="565" spans="1:22">
      <c r="A565">
        <v>11818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 t="e">
        <f>IF(AND(Tabelle14[[#This Row],[AreaPx]]&gt;0,NOT(Tabelle14[[#This Row],[AreaPx]]="inf")),Tabelle14[[#This Row],[AreaPx]], NA())</f>
        <v>#N/A</v>
      </c>
      <c r="J565">
        <v>0</v>
      </c>
      <c r="K565">
        <v>0</v>
      </c>
      <c r="L565">
        <v>0</v>
      </c>
      <c r="M565">
        <v>0</v>
      </c>
      <c r="N565">
        <v>0</v>
      </c>
      <c r="O565">
        <f>Tabelle14[[#This Row],[Roll]]-+Tabelle14[[#This Row],[Pitch]]</f>
        <v>0</v>
      </c>
      <c r="P565">
        <f>SQRT(Tabelle14[[#This Row],[X]]^2 + Tabelle14[[#This Row],[Y]]^2 +Tabelle14[[#This Row],[Z]]^2)</f>
        <v>0</v>
      </c>
      <c r="Q565">
        <v>147</v>
      </c>
      <c r="R565">
        <v>98.2</v>
      </c>
      <c r="S565">
        <v>-41.8</v>
      </c>
      <c r="T565">
        <v>-90</v>
      </c>
      <c r="U565">
        <v>0</v>
      </c>
      <c r="V565">
        <v>0</v>
      </c>
    </row>
    <row r="566" spans="1:22">
      <c r="A566">
        <v>11841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 t="e">
        <f>IF(AND(Tabelle14[[#This Row],[AreaPx]]&gt;0,NOT(Tabelle14[[#This Row],[AreaPx]]="inf")),Tabelle14[[#This Row],[AreaPx]], NA())</f>
        <v>#N/A</v>
      </c>
      <c r="J566">
        <v>0</v>
      </c>
      <c r="K566">
        <v>0</v>
      </c>
      <c r="L566">
        <v>0</v>
      </c>
      <c r="M566">
        <v>0</v>
      </c>
      <c r="N566">
        <v>0</v>
      </c>
      <c r="O566">
        <f>Tabelle14[[#This Row],[Roll]]-+Tabelle14[[#This Row],[Pitch]]</f>
        <v>0</v>
      </c>
      <c r="P566">
        <f>SQRT(Tabelle14[[#This Row],[X]]^2 + Tabelle14[[#This Row],[Y]]^2 +Tabelle14[[#This Row],[Z]]^2)</f>
        <v>0</v>
      </c>
      <c r="Q566">
        <v>147</v>
      </c>
      <c r="R566">
        <v>98.2</v>
      </c>
      <c r="S566">
        <v>-41.8</v>
      </c>
      <c r="T566">
        <v>-90</v>
      </c>
      <c r="U566">
        <v>0</v>
      </c>
      <c r="V566">
        <v>0</v>
      </c>
    </row>
    <row r="567" spans="1:22">
      <c r="A567">
        <v>11868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 t="e">
        <f>IF(AND(Tabelle14[[#This Row],[AreaPx]]&gt;0,NOT(Tabelle14[[#This Row],[AreaPx]]="inf")),Tabelle14[[#This Row],[AreaPx]], NA())</f>
        <v>#N/A</v>
      </c>
      <c r="J567">
        <v>0</v>
      </c>
      <c r="K567">
        <v>0</v>
      </c>
      <c r="L567">
        <v>0</v>
      </c>
      <c r="M567">
        <v>0</v>
      </c>
      <c r="N567">
        <v>0</v>
      </c>
      <c r="O567">
        <f>Tabelle14[[#This Row],[Roll]]-+Tabelle14[[#This Row],[Pitch]]</f>
        <v>0</v>
      </c>
      <c r="P567">
        <f>SQRT(Tabelle14[[#This Row],[X]]^2 + Tabelle14[[#This Row],[Y]]^2 +Tabelle14[[#This Row],[Z]]^2)</f>
        <v>0</v>
      </c>
      <c r="Q567">
        <v>147</v>
      </c>
      <c r="R567">
        <v>98.2</v>
      </c>
      <c r="S567">
        <v>-41.8</v>
      </c>
      <c r="T567">
        <v>-90</v>
      </c>
      <c r="U567">
        <v>0</v>
      </c>
      <c r="V567">
        <v>0</v>
      </c>
    </row>
    <row r="568" spans="1:22">
      <c r="A568">
        <v>11877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 t="e">
        <f>IF(AND(Tabelle14[[#This Row],[AreaPx]]&gt;0,NOT(Tabelle14[[#This Row],[AreaPx]]="inf")),Tabelle14[[#This Row],[AreaPx]], NA())</f>
        <v>#N/A</v>
      </c>
      <c r="J568">
        <v>0</v>
      </c>
      <c r="K568">
        <v>0</v>
      </c>
      <c r="L568">
        <v>0</v>
      </c>
      <c r="M568">
        <v>0</v>
      </c>
      <c r="N568">
        <v>0</v>
      </c>
      <c r="O568">
        <f>Tabelle14[[#This Row],[Roll]]-+Tabelle14[[#This Row],[Pitch]]</f>
        <v>0</v>
      </c>
      <c r="P568">
        <f>SQRT(Tabelle14[[#This Row],[X]]^2 + Tabelle14[[#This Row],[Y]]^2 +Tabelle14[[#This Row],[Z]]^2)</f>
        <v>0</v>
      </c>
      <c r="Q568">
        <v>147</v>
      </c>
      <c r="R568">
        <v>98.2</v>
      </c>
      <c r="S568">
        <v>-41.8</v>
      </c>
      <c r="T568">
        <v>-90</v>
      </c>
      <c r="U568">
        <v>0</v>
      </c>
      <c r="V568">
        <v>0</v>
      </c>
    </row>
    <row r="569" spans="1:22">
      <c r="A569">
        <v>11902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 t="e">
        <f>IF(AND(Tabelle14[[#This Row],[AreaPx]]&gt;0,NOT(Tabelle14[[#This Row],[AreaPx]]="inf")),Tabelle14[[#This Row],[AreaPx]], NA())</f>
        <v>#N/A</v>
      </c>
      <c r="J569">
        <v>0</v>
      </c>
      <c r="K569">
        <v>0</v>
      </c>
      <c r="L569">
        <v>0</v>
      </c>
      <c r="M569">
        <v>0</v>
      </c>
      <c r="N569">
        <v>0</v>
      </c>
      <c r="O569">
        <f>Tabelle14[[#This Row],[Roll]]-+Tabelle14[[#This Row],[Pitch]]</f>
        <v>0</v>
      </c>
      <c r="P569">
        <f>SQRT(Tabelle14[[#This Row],[X]]^2 + Tabelle14[[#This Row],[Y]]^2 +Tabelle14[[#This Row],[Z]]^2)</f>
        <v>0</v>
      </c>
      <c r="Q569">
        <v>147</v>
      </c>
      <c r="R569">
        <v>98.2</v>
      </c>
      <c r="S569">
        <v>-41.8</v>
      </c>
      <c r="T569">
        <v>-90</v>
      </c>
      <c r="U569">
        <v>0</v>
      </c>
      <c r="V569">
        <v>0</v>
      </c>
    </row>
    <row r="570" spans="1:22">
      <c r="A570">
        <v>11918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 t="e">
        <f>IF(AND(Tabelle14[[#This Row],[AreaPx]]&gt;0,NOT(Tabelle14[[#This Row],[AreaPx]]="inf")),Tabelle14[[#This Row],[AreaPx]], NA())</f>
        <v>#N/A</v>
      </c>
      <c r="J570">
        <v>0</v>
      </c>
      <c r="K570">
        <v>0</v>
      </c>
      <c r="L570">
        <v>0</v>
      </c>
      <c r="M570">
        <v>0</v>
      </c>
      <c r="N570">
        <v>0</v>
      </c>
      <c r="O570">
        <f>Tabelle14[[#This Row],[Roll]]-+Tabelle14[[#This Row],[Pitch]]</f>
        <v>0</v>
      </c>
      <c r="P570">
        <f>SQRT(Tabelle14[[#This Row],[X]]^2 + Tabelle14[[#This Row],[Y]]^2 +Tabelle14[[#This Row],[Z]]^2)</f>
        <v>0</v>
      </c>
      <c r="Q570">
        <v>147</v>
      </c>
      <c r="R570">
        <v>98.2</v>
      </c>
      <c r="S570">
        <v>-41.8</v>
      </c>
      <c r="T570">
        <v>-90</v>
      </c>
      <c r="U570">
        <v>0</v>
      </c>
      <c r="V570">
        <v>0</v>
      </c>
    </row>
    <row r="571" spans="1:22">
      <c r="A571">
        <v>11944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 t="e">
        <f>IF(AND(Tabelle14[[#This Row],[AreaPx]]&gt;0,NOT(Tabelle14[[#This Row],[AreaPx]]="inf")),Tabelle14[[#This Row],[AreaPx]], NA())</f>
        <v>#N/A</v>
      </c>
      <c r="J571">
        <v>0</v>
      </c>
      <c r="K571">
        <v>0</v>
      </c>
      <c r="L571">
        <v>0</v>
      </c>
      <c r="M571">
        <v>0</v>
      </c>
      <c r="N571">
        <v>0</v>
      </c>
      <c r="O571">
        <f>Tabelle14[[#This Row],[Roll]]-+Tabelle14[[#This Row],[Pitch]]</f>
        <v>0</v>
      </c>
      <c r="P571">
        <f>SQRT(Tabelle14[[#This Row],[X]]^2 + Tabelle14[[#This Row],[Y]]^2 +Tabelle14[[#This Row],[Z]]^2)</f>
        <v>0</v>
      </c>
      <c r="Q571">
        <v>147</v>
      </c>
      <c r="R571">
        <v>98.2</v>
      </c>
      <c r="S571">
        <v>-41.8</v>
      </c>
      <c r="T571">
        <v>-90</v>
      </c>
      <c r="U571">
        <v>0</v>
      </c>
      <c r="V571">
        <v>0</v>
      </c>
    </row>
    <row r="572" spans="1:22">
      <c r="A572">
        <v>11981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 t="e">
        <f>IF(AND(Tabelle14[[#This Row],[AreaPx]]&gt;0,NOT(Tabelle14[[#This Row],[AreaPx]]="inf")),Tabelle14[[#This Row],[AreaPx]], NA())</f>
        <v>#N/A</v>
      </c>
      <c r="J572">
        <v>0</v>
      </c>
      <c r="K572">
        <v>0</v>
      </c>
      <c r="L572">
        <v>0</v>
      </c>
      <c r="M572">
        <v>0</v>
      </c>
      <c r="N572">
        <v>0</v>
      </c>
      <c r="O572">
        <f>Tabelle14[[#This Row],[Roll]]-+Tabelle14[[#This Row],[Pitch]]</f>
        <v>0</v>
      </c>
      <c r="P572">
        <f>SQRT(Tabelle14[[#This Row],[X]]^2 + Tabelle14[[#This Row],[Y]]^2 +Tabelle14[[#This Row],[Z]]^2)</f>
        <v>0</v>
      </c>
      <c r="Q572">
        <v>147</v>
      </c>
      <c r="R572">
        <v>98.2</v>
      </c>
      <c r="S572">
        <v>-41.8</v>
      </c>
      <c r="T572">
        <v>-90</v>
      </c>
      <c r="U572">
        <v>0</v>
      </c>
      <c r="V572">
        <v>0</v>
      </c>
    </row>
    <row r="573" spans="1:22">
      <c r="A573">
        <v>12011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 t="e">
        <f>IF(AND(Tabelle14[[#This Row],[AreaPx]]&gt;0,NOT(Tabelle14[[#This Row],[AreaPx]]="inf")),Tabelle14[[#This Row],[AreaPx]], NA())</f>
        <v>#N/A</v>
      </c>
      <c r="J573">
        <v>0</v>
      </c>
      <c r="K573">
        <v>0</v>
      </c>
      <c r="L573">
        <v>0</v>
      </c>
      <c r="M573">
        <v>0</v>
      </c>
      <c r="N573">
        <v>0</v>
      </c>
      <c r="O573">
        <f>Tabelle14[[#This Row],[Roll]]-+Tabelle14[[#This Row],[Pitch]]</f>
        <v>0</v>
      </c>
      <c r="P573">
        <f>SQRT(Tabelle14[[#This Row],[X]]^2 + Tabelle14[[#This Row],[Y]]^2 +Tabelle14[[#This Row],[Z]]^2)</f>
        <v>0</v>
      </c>
      <c r="Q573">
        <v>147</v>
      </c>
      <c r="R573">
        <v>98.2</v>
      </c>
      <c r="S573">
        <v>-41.8</v>
      </c>
      <c r="T573">
        <v>-90</v>
      </c>
      <c r="U573">
        <v>0</v>
      </c>
      <c r="V573">
        <v>0</v>
      </c>
    </row>
    <row r="574" spans="1:22">
      <c r="A574">
        <v>12053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 t="e">
        <f>IF(AND(Tabelle14[[#This Row],[AreaPx]]&gt;0,NOT(Tabelle14[[#This Row],[AreaPx]]="inf")),Tabelle14[[#This Row],[AreaPx]], NA())</f>
        <v>#N/A</v>
      </c>
      <c r="J574">
        <v>0</v>
      </c>
      <c r="K574">
        <v>0</v>
      </c>
      <c r="L574">
        <v>0</v>
      </c>
      <c r="M574">
        <v>0</v>
      </c>
      <c r="N574">
        <v>0</v>
      </c>
      <c r="O574">
        <f>Tabelle14[[#This Row],[Roll]]-+Tabelle14[[#This Row],[Pitch]]</f>
        <v>0</v>
      </c>
      <c r="P574">
        <f>SQRT(Tabelle14[[#This Row],[X]]^2 + Tabelle14[[#This Row],[Y]]^2 +Tabelle14[[#This Row],[Z]]^2)</f>
        <v>0</v>
      </c>
      <c r="Q574">
        <v>147</v>
      </c>
      <c r="R574">
        <v>98.2</v>
      </c>
      <c r="S574">
        <v>-41.8</v>
      </c>
      <c r="T574">
        <v>-90</v>
      </c>
      <c r="U574">
        <v>0</v>
      </c>
      <c r="V574">
        <v>0</v>
      </c>
    </row>
    <row r="575" spans="1:22">
      <c r="A575">
        <v>12085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 t="e">
        <f>IF(AND(Tabelle14[[#This Row],[AreaPx]]&gt;0,NOT(Tabelle14[[#This Row],[AreaPx]]="inf")),Tabelle14[[#This Row],[AreaPx]], NA())</f>
        <v>#N/A</v>
      </c>
      <c r="J575">
        <v>0</v>
      </c>
      <c r="K575">
        <v>0</v>
      </c>
      <c r="L575">
        <v>0</v>
      </c>
      <c r="M575">
        <v>0</v>
      </c>
      <c r="N575">
        <v>0</v>
      </c>
      <c r="O575">
        <f>Tabelle14[[#This Row],[Roll]]-+Tabelle14[[#This Row],[Pitch]]</f>
        <v>0</v>
      </c>
      <c r="P575">
        <f>SQRT(Tabelle14[[#This Row],[X]]^2 + Tabelle14[[#This Row],[Y]]^2 +Tabelle14[[#This Row],[Z]]^2)</f>
        <v>0</v>
      </c>
      <c r="Q575">
        <v>147</v>
      </c>
      <c r="R575">
        <v>98.2</v>
      </c>
      <c r="S575">
        <v>-41.8</v>
      </c>
      <c r="T575">
        <v>-90</v>
      </c>
      <c r="U575">
        <v>0</v>
      </c>
      <c r="V575">
        <v>0</v>
      </c>
    </row>
    <row r="576" spans="1:22">
      <c r="A576">
        <v>12127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 t="e">
        <f>IF(AND(Tabelle14[[#This Row],[AreaPx]]&gt;0,NOT(Tabelle14[[#This Row],[AreaPx]]="inf")),Tabelle14[[#This Row],[AreaPx]], NA())</f>
        <v>#N/A</v>
      </c>
      <c r="J576">
        <v>0</v>
      </c>
      <c r="K576">
        <v>0</v>
      </c>
      <c r="L576">
        <v>0</v>
      </c>
      <c r="M576">
        <v>0</v>
      </c>
      <c r="N576">
        <v>0</v>
      </c>
      <c r="O576">
        <f>Tabelle14[[#This Row],[Roll]]-+Tabelle14[[#This Row],[Pitch]]</f>
        <v>0</v>
      </c>
      <c r="P576">
        <f>SQRT(Tabelle14[[#This Row],[X]]^2 + Tabelle14[[#This Row],[Y]]^2 +Tabelle14[[#This Row],[Z]]^2)</f>
        <v>0</v>
      </c>
      <c r="Q576">
        <v>147</v>
      </c>
      <c r="R576">
        <v>98.2</v>
      </c>
      <c r="S576">
        <v>-41.8</v>
      </c>
      <c r="T576">
        <v>-90</v>
      </c>
      <c r="U576">
        <v>0</v>
      </c>
      <c r="V576">
        <v>0</v>
      </c>
    </row>
    <row r="577" spans="1:22">
      <c r="A577">
        <v>12166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 t="e">
        <f>IF(AND(Tabelle14[[#This Row],[AreaPx]]&gt;0,NOT(Tabelle14[[#This Row],[AreaPx]]="inf")),Tabelle14[[#This Row],[AreaPx]], NA())</f>
        <v>#N/A</v>
      </c>
      <c r="J577">
        <v>0</v>
      </c>
      <c r="K577">
        <v>0</v>
      </c>
      <c r="L577">
        <v>0</v>
      </c>
      <c r="M577">
        <v>0</v>
      </c>
      <c r="N577">
        <v>0</v>
      </c>
      <c r="O577">
        <f>Tabelle14[[#This Row],[Roll]]-+Tabelle14[[#This Row],[Pitch]]</f>
        <v>0</v>
      </c>
      <c r="P577">
        <f>SQRT(Tabelle14[[#This Row],[X]]^2 + Tabelle14[[#This Row],[Y]]^2 +Tabelle14[[#This Row],[Z]]^2)</f>
        <v>0</v>
      </c>
      <c r="Q577">
        <v>147</v>
      </c>
      <c r="R577">
        <v>98.2</v>
      </c>
      <c r="S577">
        <v>-41.8</v>
      </c>
      <c r="T577">
        <v>-90</v>
      </c>
      <c r="U577">
        <v>0</v>
      </c>
      <c r="V577">
        <v>0</v>
      </c>
    </row>
    <row r="578" spans="1:22">
      <c r="A578">
        <v>12196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 t="e">
        <f>IF(AND(Tabelle14[[#This Row],[AreaPx]]&gt;0,NOT(Tabelle14[[#This Row],[AreaPx]]="inf")),Tabelle14[[#This Row],[AreaPx]], NA())</f>
        <v>#N/A</v>
      </c>
      <c r="J578">
        <v>0</v>
      </c>
      <c r="K578">
        <v>0</v>
      </c>
      <c r="L578">
        <v>0</v>
      </c>
      <c r="M578">
        <v>0</v>
      </c>
      <c r="N578">
        <v>0</v>
      </c>
      <c r="O578">
        <f>Tabelle14[[#This Row],[Roll]]-+Tabelle14[[#This Row],[Pitch]]</f>
        <v>0</v>
      </c>
      <c r="P578">
        <f>SQRT(Tabelle14[[#This Row],[X]]^2 + Tabelle14[[#This Row],[Y]]^2 +Tabelle14[[#This Row],[Z]]^2)</f>
        <v>0</v>
      </c>
      <c r="Q578">
        <v>147</v>
      </c>
      <c r="R578">
        <v>98.2</v>
      </c>
      <c r="S578">
        <v>-41.8</v>
      </c>
      <c r="T578">
        <v>-90</v>
      </c>
      <c r="U578">
        <v>0</v>
      </c>
      <c r="V578">
        <v>0</v>
      </c>
    </row>
    <row r="579" spans="1:22">
      <c r="A579">
        <v>12222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 t="e">
        <f>IF(AND(Tabelle14[[#This Row],[AreaPx]]&gt;0,NOT(Tabelle14[[#This Row],[AreaPx]]="inf")),Tabelle14[[#This Row],[AreaPx]], NA())</f>
        <v>#N/A</v>
      </c>
      <c r="J579">
        <v>0</v>
      </c>
      <c r="K579">
        <v>0</v>
      </c>
      <c r="L579">
        <v>0</v>
      </c>
      <c r="M579">
        <v>0</v>
      </c>
      <c r="N579">
        <v>0</v>
      </c>
      <c r="O579">
        <f>Tabelle14[[#This Row],[Roll]]-+Tabelle14[[#This Row],[Pitch]]</f>
        <v>0</v>
      </c>
      <c r="P579">
        <f>SQRT(Tabelle14[[#This Row],[X]]^2 + Tabelle14[[#This Row],[Y]]^2 +Tabelle14[[#This Row],[Z]]^2)</f>
        <v>0</v>
      </c>
      <c r="Q579">
        <v>147</v>
      </c>
      <c r="R579">
        <v>98.2</v>
      </c>
      <c r="S579">
        <v>-41.8</v>
      </c>
      <c r="T579">
        <v>-90</v>
      </c>
      <c r="U579">
        <v>0</v>
      </c>
      <c r="V579">
        <v>0</v>
      </c>
    </row>
    <row r="580" spans="1:22">
      <c r="A580">
        <v>12252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 t="e">
        <f>IF(AND(Tabelle14[[#This Row],[AreaPx]]&gt;0,NOT(Tabelle14[[#This Row],[AreaPx]]="inf")),Tabelle14[[#This Row],[AreaPx]], NA())</f>
        <v>#N/A</v>
      </c>
      <c r="J580">
        <v>0</v>
      </c>
      <c r="K580">
        <v>0</v>
      </c>
      <c r="L580">
        <v>0</v>
      </c>
      <c r="M580">
        <v>0</v>
      </c>
      <c r="N580">
        <v>0</v>
      </c>
      <c r="O580">
        <f>Tabelle14[[#This Row],[Roll]]-+Tabelle14[[#This Row],[Pitch]]</f>
        <v>0</v>
      </c>
      <c r="P580">
        <f>SQRT(Tabelle14[[#This Row],[X]]^2 + Tabelle14[[#This Row],[Y]]^2 +Tabelle14[[#This Row],[Z]]^2)</f>
        <v>0</v>
      </c>
      <c r="Q580">
        <v>147</v>
      </c>
      <c r="R580">
        <v>98.2</v>
      </c>
      <c r="S580">
        <v>-41.8</v>
      </c>
      <c r="T580">
        <v>-90</v>
      </c>
      <c r="U580">
        <v>0</v>
      </c>
      <c r="V580">
        <v>0</v>
      </c>
    </row>
    <row r="581" spans="1:22">
      <c r="A581">
        <v>12282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 t="e">
        <f>IF(AND(Tabelle14[[#This Row],[AreaPx]]&gt;0,NOT(Tabelle14[[#This Row],[AreaPx]]="inf")),Tabelle14[[#This Row],[AreaPx]], NA())</f>
        <v>#N/A</v>
      </c>
      <c r="J581">
        <v>0</v>
      </c>
      <c r="K581">
        <v>0</v>
      </c>
      <c r="L581">
        <v>0</v>
      </c>
      <c r="M581">
        <v>0</v>
      </c>
      <c r="N581">
        <v>0</v>
      </c>
      <c r="O581">
        <f>Tabelle14[[#This Row],[Roll]]-+Tabelle14[[#This Row],[Pitch]]</f>
        <v>0</v>
      </c>
      <c r="P581">
        <f>SQRT(Tabelle14[[#This Row],[X]]^2 + Tabelle14[[#This Row],[Y]]^2 +Tabelle14[[#This Row],[Z]]^2)</f>
        <v>0</v>
      </c>
      <c r="Q581">
        <v>147</v>
      </c>
      <c r="R581">
        <v>98.2</v>
      </c>
      <c r="S581">
        <v>-41.8</v>
      </c>
      <c r="T581">
        <v>-90</v>
      </c>
      <c r="U581">
        <v>0</v>
      </c>
      <c r="V581">
        <v>0</v>
      </c>
    </row>
    <row r="582" spans="1:22">
      <c r="A582">
        <v>12310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 t="e">
        <f>IF(AND(Tabelle14[[#This Row],[AreaPx]]&gt;0,NOT(Tabelle14[[#This Row],[AreaPx]]="inf")),Tabelle14[[#This Row],[AreaPx]], NA())</f>
        <v>#N/A</v>
      </c>
      <c r="J582">
        <v>0</v>
      </c>
      <c r="K582">
        <v>0</v>
      </c>
      <c r="L582">
        <v>0</v>
      </c>
      <c r="M582">
        <v>0</v>
      </c>
      <c r="N582">
        <v>0</v>
      </c>
      <c r="O582">
        <f>Tabelle14[[#This Row],[Roll]]-+Tabelle14[[#This Row],[Pitch]]</f>
        <v>0</v>
      </c>
      <c r="P582">
        <f>SQRT(Tabelle14[[#This Row],[X]]^2 + Tabelle14[[#This Row],[Y]]^2 +Tabelle14[[#This Row],[Z]]^2)</f>
        <v>0</v>
      </c>
      <c r="Q582">
        <v>147</v>
      </c>
      <c r="R582">
        <v>98.2</v>
      </c>
      <c r="S582">
        <v>-41.8</v>
      </c>
      <c r="T582">
        <v>-90</v>
      </c>
      <c r="U582">
        <v>0</v>
      </c>
      <c r="V582">
        <v>0</v>
      </c>
    </row>
    <row r="583" spans="1:22">
      <c r="A583">
        <v>12333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 t="e">
        <f>IF(AND(Tabelle14[[#This Row],[AreaPx]]&gt;0,NOT(Tabelle14[[#This Row],[AreaPx]]="inf")),Tabelle14[[#This Row],[AreaPx]], NA())</f>
        <v>#N/A</v>
      </c>
      <c r="J583">
        <v>0</v>
      </c>
      <c r="K583">
        <v>0</v>
      </c>
      <c r="L583">
        <v>0</v>
      </c>
      <c r="M583">
        <v>0</v>
      </c>
      <c r="N583">
        <v>0</v>
      </c>
      <c r="O583">
        <f>Tabelle14[[#This Row],[Roll]]-+Tabelle14[[#This Row],[Pitch]]</f>
        <v>0</v>
      </c>
      <c r="P583">
        <f>SQRT(Tabelle14[[#This Row],[X]]^2 + Tabelle14[[#This Row],[Y]]^2 +Tabelle14[[#This Row],[Z]]^2)</f>
        <v>0</v>
      </c>
      <c r="Q583">
        <v>147</v>
      </c>
      <c r="R583">
        <v>98.2</v>
      </c>
      <c r="S583">
        <v>-41.8</v>
      </c>
      <c r="T583">
        <v>-90</v>
      </c>
      <c r="U583">
        <v>0</v>
      </c>
      <c r="V583">
        <v>0</v>
      </c>
    </row>
    <row r="584" spans="1:22">
      <c r="A584">
        <v>12350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 t="e">
        <f>IF(AND(Tabelle14[[#This Row],[AreaPx]]&gt;0,NOT(Tabelle14[[#This Row],[AreaPx]]="inf")),Tabelle14[[#This Row],[AreaPx]], NA())</f>
        <v>#N/A</v>
      </c>
      <c r="J584">
        <v>0</v>
      </c>
      <c r="K584">
        <v>0</v>
      </c>
      <c r="L584">
        <v>0</v>
      </c>
      <c r="M584">
        <v>0</v>
      </c>
      <c r="N584">
        <v>0</v>
      </c>
      <c r="O584">
        <f>Tabelle14[[#This Row],[Roll]]-+Tabelle14[[#This Row],[Pitch]]</f>
        <v>0</v>
      </c>
      <c r="P584">
        <f>SQRT(Tabelle14[[#This Row],[X]]^2 + Tabelle14[[#This Row],[Y]]^2 +Tabelle14[[#This Row],[Z]]^2)</f>
        <v>0</v>
      </c>
      <c r="Q584">
        <v>147</v>
      </c>
      <c r="R584">
        <v>98.2</v>
      </c>
      <c r="S584">
        <v>-41.8</v>
      </c>
      <c r="T584">
        <v>-90</v>
      </c>
      <c r="U584">
        <v>0</v>
      </c>
      <c r="V584">
        <v>0</v>
      </c>
    </row>
    <row r="585" spans="1:22">
      <c r="A585">
        <v>12370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 t="e">
        <f>IF(AND(Tabelle14[[#This Row],[AreaPx]]&gt;0,NOT(Tabelle14[[#This Row],[AreaPx]]="inf")),Tabelle14[[#This Row],[AreaPx]], NA())</f>
        <v>#N/A</v>
      </c>
      <c r="J585">
        <v>0</v>
      </c>
      <c r="K585">
        <v>0</v>
      </c>
      <c r="L585">
        <v>0</v>
      </c>
      <c r="M585">
        <v>0</v>
      </c>
      <c r="N585">
        <v>0</v>
      </c>
      <c r="O585">
        <f>Tabelle14[[#This Row],[Roll]]-+Tabelle14[[#This Row],[Pitch]]</f>
        <v>0</v>
      </c>
      <c r="P585">
        <f>SQRT(Tabelle14[[#This Row],[X]]^2 + Tabelle14[[#This Row],[Y]]^2 +Tabelle14[[#This Row],[Z]]^2)</f>
        <v>0</v>
      </c>
      <c r="Q585">
        <v>147</v>
      </c>
      <c r="R585">
        <v>98.2</v>
      </c>
      <c r="S585">
        <v>-41.8</v>
      </c>
      <c r="T585">
        <v>-90</v>
      </c>
      <c r="U585">
        <v>0</v>
      </c>
      <c r="V585">
        <v>0</v>
      </c>
    </row>
    <row r="586" spans="1:22">
      <c r="A586">
        <v>12378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 t="e">
        <f>IF(AND(Tabelle14[[#This Row],[AreaPx]]&gt;0,NOT(Tabelle14[[#This Row],[AreaPx]]="inf")),Tabelle14[[#This Row],[AreaPx]], NA())</f>
        <v>#N/A</v>
      </c>
      <c r="J586">
        <v>0</v>
      </c>
      <c r="K586">
        <v>0</v>
      </c>
      <c r="L586">
        <v>0</v>
      </c>
      <c r="M586">
        <v>0</v>
      </c>
      <c r="N586">
        <v>0</v>
      </c>
      <c r="O586">
        <f>Tabelle14[[#This Row],[Roll]]-+Tabelle14[[#This Row],[Pitch]]</f>
        <v>0</v>
      </c>
      <c r="P586">
        <f>SQRT(Tabelle14[[#This Row],[X]]^2 + Tabelle14[[#This Row],[Y]]^2 +Tabelle14[[#This Row],[Z]]^2)</f>
        <v>0</v>
      </c>
      <c r="Q586">
        <v>147</v>
      </c>
      <c r="R586">
        <v>98.2</v>
      </c>
      <c r="S586">
        <v>-41.8</v>
      </c>
      <c r="T586">
        <v>-90</v>
      </c>
      <c r="U586">
        <v>0</v>
      </c>
      <c r="V586">
        <v>0</v>
      </c>
    </row>
    <row r="587" spans="1:22">
      <c r="A587">
        <v>12393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 t="e">
        <f>IF(AND(Tabelle14[[#This Row],[AreaPx]]&gt;0,NOT(Tabelle14[[#This Row],[AreaPx]]="inf")),Tabelle14[[#This Row],[AreaPx]], NA())</f>
        <v>#N/A</v>
      </c>
      <c r="J587">
        <v>0</v>
      </c>
      <c r="K587">
        <v>0</v>
      </c>
      <c r="L587">
        <v>0</v>
      </c>
      <c r="M587">
        <v>0</v>
      </c>
      <c r="N587">
        <v>0</v>
      </c>
      <c r="O587">
        <f>Tabelle14[[#This Row],[Roll]]-+Tabelle14[[#This Row],[Pitch]]</f>
        <v>0</v>
      </c>
      <c r="P587">
        <f>SQRT(Tabelle14[[#This Row],[X]]^2 + Tabelle14[[#This Row],[Y]]^2 +Tabelle14[[#This Row],[Z]]^2)</f>
        <v>0</v>
      </c>
      <c r="Q587">
        <v>147</v>
      </c>
      <c r="R587">
        <v>98.2</v>
      </c>
      <c r="S587">
        <v>-41.8</v>
      </c>
      <c r="T587">
        <v>-90</v>
      </c>
      <c r="U587">
        <v>0</v>
      </c>
      <c r="V587">
        <v>0</v>
      </c>
    </row>
    <row r="588" spans="1:22">
      <c r="A588">
        <v>12402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 t="e">
        <f>IF(AND(Tabelle14[[#This Row],[AreaPx]]&gt;0,NOT(Tabelle14[[#This Row],[AreaPx]]="inf")),Tabelle14[[#This Row],[AreaPx]], NA())</f>
        <v>#N/A</v>
      </c>
      <c r="J588">
        <v>0</v>
      </c>
      <c r="K588">
        <v>0</v>
      </c>
      <c r="L588">
        <v>0</v>
      </c>
      <c r="M588">
        <v>0</v>
      </c>
      <c r="N588">
        <v>0</v>
      </c>
      <c r="O588">
        <f>Tabelle14[[#This Row],[Roll]]-+Tabelle14[[#This Row],[Pitch]]</f>
        <v>0</v>
      </c>
      <c r="P588">
        <f>SQRT(Tabelle14[[#This Row],[X]]^2 + Tabelle14[[#This Row],[Y]]^2 +Tabelle14[[#This Row],[Z]]^2)</f>
        <v>0</v>
      </c>
      <c r="Q588">
        <v>147</v>
      </c>
      <c r="R588">
        <v>98.2</v>
      </c>
      <c r="S588">
        <v>-41.8</v>
      </c>
      <c r="T588">
        <v>-90</v>
      </c>
      <c r="U588">
        <v>0</v>
      </c>
      <c r="V588">
        <v>0</v>
      </c>
    </row>
    <row r="589" spans="1:22">
      <c r="A589">
        <v>12411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 t="e">
        <f>IF(AND(Tabelle14[[#This Row],[AreaPx]]&gt;0,NOT(Tabelle14[[#This Row],[AreaPx]]="inf")),Tabelle14[[#This Row],[AreaPx]], NA())</f>
        <v>#N/A</v>
      </c>
      <c r="J589">
        <v>0</v>
      </c>
      <c r="K589">
        <v>0</v>
      </c>
      <c r="L589">
        <v>0</v>
      </c>
      <c r="M589">
        <v>0</v>
      </c>
      <c r="N589">
        <v>0</v>
      </c>
      <c r="O589">
        <f>Tabelle14[[#This Row],[Roll]]-+Tabelle14[[#This Row],[Pitch]]</f>
        <v>0</v>
      </c>
      <c r="P589">
        <f>SQRT(Tabelle14[[#This Row],[X]]^2 + Tabelle14[[#This Row],[Y]]^2 +Tabelle14[[#This Row],[Z]]^2)</f>
        <v>0</v>
      </c>
      <c r="Q589">
        <v>147</v>
      </c>
      <c r="R589">
        <v>98.2</v>
      </c>
      <c r="S589">
        <v>-41.8</v>
      </c>
      <c r="T589">
        <v>-90</v>
      </c>
      <c r="U589">
        <v>0</v>
      </c>
      <c r="V589">
        <v>0</v>
      </c>
    </row>
    <row r="590" spans="1:22">
      <c r="A590">
        <v>12436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 t="e">
        <f>IF(AND(Tabelle14[[#This Row],[AreaPx]]&gt;0,NOT(Tabelle14[[#This Row],[AreaPx]]="inf")),Tabelle14[[#This Row],[AreaPx]], NA())</f>
        <v>#N/A</v>
      </c>
      <c r="J590">
        <v>0</v>
      </c>
      <c r="K590">
        <v>0</v>
      </c>
      <c r="L590">
        <v>0</v>
      </c>
      <c r="M590">
        <v>0</v>
      </c>
      <c r="N590">
        <v>0</v>
      </c>
      <c r="O590">
        <f>Tabelle14[[#This Row],[Roll]]-+Tabelle14[[#This Row],[Pitch]]</f>
        <v>0</v>
      </c>
      <c r="P590">
        <f>SQRT(Tabelle14[[#This Row],[X]]^2 + Tabelle14[[#This Row],[Y]]^2 +Tabelle14[[#This Row],[Z]]^2)</f>
        <v>0</v>
      </c>
      <c r="Q590">
        <v>147</v>
      </c>
      <c r="R590">
        <v>98.2</v>
      </c>
      <c r="S590">
        <v>-41.8</v>
      </c>
      <c r="T590">
        <v>-90</v>
      </c>
      <c r="U590">
        <v>0</v>
      </c>
      <c r="V590">
        <v>0</v>
      </c>
    </row>
    <row r="591" spans="1:22">
      <c r="A591">
        <v>12454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 t="e">
        <f>IF(AND(Tabelle14[[#This Row],[AreaPx]]&gt;0,NOT(Tabelle14[[#This Row],[AreaPx]]="inf")),Tabelle14[[#This Row],[AreaPx]], NA())</f>
        <v>#N/A</v>
      </c>
      <c r="J591">
        <v>0</v>
      </c>
      <c r="K591">
        <v>0</v>
      </c>
      <c r="L591">
        <v>0</v>
      </c>
      <c r="M591">
        <v>0</v>
      </c>
      <c r="N591">
        <v>0</v>
      </c>
      <c r="O591">
        <f>Tabelle14[[#This Row],[Roll]]-+Tabelle14[[#This Row],[Pitch]]</f>
        <v>0</v>
      </c>
      <c r="P591">
        <f>SQRT(Tabelle14[[#This Row],[X]]^2 + Tabelle14[[#This Row],[Y]]^2 +Tabelle14[[#This Row],[Z]]^2)</f>
        <v>0</v>
      </c>
      <c r="Q591">
        <v>147</v>
      </c>
      <c r="R591">
        <v>98.2</v>
      </c>
      <c r="S591">
        <v>-41.8</v>
      </c>
      <c r="T591">
        <v>-90</v>
      </c>
      <c r="U591">
        <v>0</v>
      </c>
      <c r="V591">
        <v>0</v>
      </c>
    </row>
    <row r="592" spans="1:22">
      <c r="A592">
        <v>12483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 t="e">
        <f>IF(AND(Tabelle14[[#This Row],[AreaPx]]&gt;0,NOT(Tabelle14[[#This Row],[AreaPx]]="inf")),Tabelle14[[#This Row],[AreaPx]], NA())</f>
        <v>#N/A</v>
      </c>
      <c r="J592">
        <v>0</v>
      </c>
      <c r="K592">
        <v>0</v>
      </c>
      <c r="L592">
        <v>0</v>
      </c>
      <c r="M592">
        <v>0</v>
      </c>
      <c r="N592">
        <v>0</v>
      </c>
      <c r="O592">
        <f>Tabelle14[[#This Row],[Roll]]-+Tabelle14[[#This Row],[Pitch]]</f>
        <v>0</v>
      </c>
      <c r="P592">
        <f>SQRT(Tabelle14[[#This Row],[X]]^2 + Tabelle14[[#This Row],[Y]]^2 +Tabelle14[[#This Row],[Z]]^2)</f>
        <v>0</v>
      </c>
      <c r="Q592">
        <v>147</v>
      </c>
      <c r="R592">
        <v>98.2</v>
      </c>
      <c r="S592">
        <v>-41.8</v>
      </c>
      <c r="T592">
        <v>-90</v>
      </c>
      <c r="U592">
        <v>0</v>
      </c>
      <c r="V592">
        <v>0</v>
      </c>
    </row>
    <row r="593" spans="1:22">
      <c r="A593">
        <v>12511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 t="e">
        <f>IF(AND(Tabelle14[[#This Row],[AreaPx]]&gt;0,NOT(Tabelle14[[#This Row],[AreaPx]]="inf")),Tabelle14[[#This Row],[AreaPx]], NA())</f>
        <v>#N/A</v>
      </c>
      <c r="J593">
        <v>0</v>
      </c>
      <c r="K593">
        <v>0</v>
      </c>
      <c r="L593">
        <v>0</v>
      </c>
      <c r="M593">
        <v>0</v>
      </c>
      <c r="N593">
        <v>0</v>
      </c>
      <c r="O593">
        <f>Tabelle14[[#This Row],[Roll]]-+Tabelle14[[#This Row],[Pitch]]</f>
        <v>0</v>
      </c>
      <c r="P593">
        <f>SQRT(Tabelle14[[#This Row],[X]]^2 + Tabelle14[[#This Row],[Y]]^2 +Tabelle14[[#This Row],[Z]]^2)</f>
        <v>0</v>
      </c>
      <c r="Q593">
        <v>147</v>
      </c>
      <c r="R593">
        <v>98.2</v>
      </c>
      <c r="S593">
        <v>-41.8</v>
      </c>
      <c r="T593">
        <v>-90</v>
      </c>
      <c r="U593">
        <v>0</v>
      </c>
      <c r="V593">
        <v>0</v>
      </c>
    </row>
    <row r="594" spans="1:22">
      <c r="A594">
        <v>12538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 t="e">
        <f>IF(AND(Tabelle14[[#This Row],[AreaPx]]&gt;0,NOT(Tabelle14[[#This Row],[AreaPx]]="inf")),Tabelle14[[#This Row],[AreaPx]], NA())</f>
        <v>#N/A</v>
      </c>
      <c r="J594">
        <v>0</v>
      </c>
      <c r="K594">
        <v>0</v>
      </c>
      <c r="L594">
        <v>0</v>
      </c>
      <c r="M594">
        <v>0</v>
      </c>
      <c r="N594">
        <v>0</v>
      </c>
      <c r="O594">
        <f>Tabelle14[[#This Row],[Roll]]-+Tabelle14[[#This Row],[Pitch]]</f>
        <v>0</v>
      </c>
      <c r="P594">
        <f>SQRT(Tabelle14[[#This Row],[X]]^2 + Tabelle14[[#This Row],[Y]]^2 +Tabelle14[[#This Row],[Z]]^2)</f>
        <v>0</v>
      </c>
      <c r="Q594">
        <v>147</v>
      </c>
      <c r="R594">
        <v>98.2</v>
      </c>
      <c r="S594">
        <v>-41.8</v>
      </c>
      <c r="T594">
        <v>-90</v>
      </c>
      <c r="U594">
        <v>0</v>
      </c>
      <c r="V594">
        <v>0</v>
      </c>
    </row>
    <row r="595" spans="1:22">
      <c r="A595">
        <v>12555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 t="e">
        <f>IF(AND(Tabelle14[[#This Row],[AreaPx]]&gt;0,NOT(Tabelle14[[#This Row],[AreaPx]]="inf")),Tabelle14[[#This Row],[AreaPx]], NA())</f>
        <v>#N/A</v>
      </c>
      <c r="J595">
        <v>0</v>
      </c>
      <c r="K595">
        <v>0</v>
      </c>
      <c r="L595">
        <v>0</v>
      </c>
      <c r="M595">
        <v>0</v>
      </c>
      <c r="N595">
        <v>0</v>
      </c>
      <c r="O595">
        <f>Tabelle14[[#This Row],[Roll]]-+Tabelle14[[#This Row],[Pitch]]</f>
        <v>0</v>
      </c>
      <c r="P595">
        <f>SQRT(Tabelle14[[#This Row],[X]]^2 + Tabelle14[[#This Row],[Y]]^2 +Tabelle14[[#This Row],[Z]]^2)</f>
        <v>0</v>
      </c>
      <c r="Q595">
        <v>147</v>
      </c>
      <c r="R595">
        <v>98.2</v>
      </c>
      <c r="S595">
        <v>-41.8</v>
      </c>
      <c r="T595">
        <v>-90</v>
      </c>
      <c r="U595">
        <v>0</v>
      </c>
      <c r="V595">
        <v>0</v>
      </c>
    </row>
    <row r="596" spans="1:22">
      <c r="A596">
        <v>12581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 t="e">
        <f>IF(AND(Tabelle14[[#This Row],[AreaPx]]&gt;0,NOT(Tabelle14[[#This Row],[AreaPx]]="inf")),Tabelle14[[#This Row],[AreaPx]], NA())</f>
        <v>#N/A</v>
      </c>
      <c r="J596">
        <v>0</v>
      </c>
      <c r="K596">
        <v>0</v>
      </c>
      <c r="L596">
        <v>0</v>
      </c>
      <c r="M596">
        <v>0</v>
      </c>
      <c r="N596">
        <v>0</v>
      </c>
      <c r="O596">
        <f>Tabelle14[[#This Row],[Roll]]-+Tabelle14[[#This Row],[Pitch]]</f>
        <v>0</v>
      </c>
      <c r="P596">
        <f>SQRT(Tabelle14[[#This Row],[X]]^2 + Tabelle14[[#This Row],[Y]]^2 +Tabelle14[[#This Row],[Z]]^2)</f>
        <v>0</v>
      </c>
      <c r="Q596">
        <v>147</v>
      </c>
      <c r="R596">
        <v>98.2</v>
      </c>
      <c r="S596">
        <v>-41.8</v>
      </c>
      <c r="T596">
        <v>-90</v>
      </c>
      <c r="U596">
        <v>0</v>
      </c>
      <c r="V596">
        <v>0</v>
      </c>
    </row>
    <row r="597" spans="1:22">
      <c r="A597">
        <v>12611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 t="e">
        <f>IF(AND(Tabelle14[[#This Row],[AreaPx]]&gt;0,NOT(Tabelle14[[#This Row],[AreaPx]]="inf")),Tabelle14[[#This Row],[AreaPx]], NA())</f>
        <v>#N/A</v>
      </c>
      <c r="J597">
        <v>0</v>
      </c>
      <c r="K597">
        <v>0</v>
      </c>
      <c r="L597">
        <v>0</v>
      </c>
      <c r="M597">
        <v>0</v>
      </c>
      <c r="N597">
        <v>0</v>
      </c>
      <c r="O597">
        <f>Tabelle14[[#This Row],[Roll]]-+Tabelle14[[#This Row],[Pitch]]</f>
        <v>0</v>
      </c>
      <c r="P597">
        <f>SQRT(Tabelle14[[#This Row],[X]]^2 + Tabelle14[[#This Row],[Y]]^2 +Tabelle14[[#This Row],[Z]]^2)</f>
        <v>0</v>
      </c>
      <c r="Q597">
        <v>147</v>
      </c>
      <c r="R597">
        <v>98.2</v>
      </c>
      <c r="S597">
        <v>-41.8</v>
      </c>
      <c r="T597">
        <v>-90</v>
      </c>
      <c r="U597">
        <v>0</v>
      </c>
      <c r="V597">
        <v>0</v>
      </c>
    </row>
    <row r="598" spans="1:22">
      <c r="A598">
        <v>12645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 t="e">
        <f>IF(AND(Tabelle14[[#This Row],[AreaPx]]&gt;0,NOT(Tabelle14[[#This Row],[AreaPx]]="inf")),Tabelle14[[#This Row],[AreaPx]], NA())</f>
        <v>#N/A</v>
      </c>
      <c r="J598">
        <v>0</v>
      </c>
      <c r="K598">
        <v>0</v>
      </c>
      <c r="L598">
        <v>0</v>
      </c>
      <c r="M598">
        <v>0</v>
      </c>
      <c r="N598">
        <v>0</v>
      </c>
      <c r="O598">
        <f>Tabelle14[[#This Row],[Roll]]-+Tabelle14[[#This Row],[Pitch]]</f>
        <v>0</v>
      </c>
      <c r="P598">
        <f>SQRT(Tabelle14[[#This Row],[X]]^2 + Tabelle14[[#This Row],[Y]]^2 +Tabelle14[[#This Row],[Z]]^2)</f>
        <v>0</v>
      </c>
      <c r="Q598">
        <v>147</v>
      </c>
      <c r="R598">
        <v>98.2</v>
      </c>
      <c r="S598">
        <v>-41.8</v>
      </c>
      <c r="T598">
        <v>-90</v>
      </c>
      <c r="U598">
        <v>0</v>
      </c>
      <c r="V598">
        <v>0</v>
      </c>
    </row>
    <row r="599" spans="1:22">
      <c r="A599">
        <v>12672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 t="e">
        <f>IF(AND(Tabelle14[[#This Row],[AreaPx]]&gt;0,NOT(Tabelle14[[#This Row],[AreaPx]]="inf")),Tabelle14[[#This Row],[AreaPx]], NA())</f>
        <v>#N/A</v>
      </c>
      <c r="J599">
        <v>0</v>
      </c>
      <c r="K599">
        <v>0</v>
      </c>
      <c r="L599">
        <v>0</v>
      </c>
      <c r="M599">
        <v>0</v>
      </c>
      <c r="N599">
        <v>0</v>
      </c>
      <c r="O599">
        <f>Tabelle14[[#This Row],[Roll]]-+Tabelle14[[#This Row],[Pitch]]</f>
        <v>0</v>
      </c>
      <c r="P599">
        <f>SQRT(Tabelle14[[#This Row],[X]]^2 + Tabelle14[[#This Row],[Y]]^2 +Tabelle14[[#This Row],[Z]]^2)</f>
        <v>0</v>
      </c>
      <c r="Q599">
        <v>147</v>
      </c>
      <c r="R599">
        <v>98.2</v>
      </c>
      <c r="S599">
        <v>-41.8</v>
      </c>
      <c r="T599">
        <v>-90</v>
      </c>
      <c r="U599">
        <v>0</v>
      </c>
      <c r="V599">
        <v>0</v>
      </c>
    </row>
    <row r="600" spans="1:22">
      <c r="A600">
        <v>12684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 t="e">
        <f>IF(AND(Tabelle14[[#This Row],[AreaPx]]&gt;0,NOT(Tabelle14[[#This Row],[AreaPx]]="inf")),Tabelle14[[#This Row],[AreaPx]], NA())</f>
        <v>#N/A</v>
      </c>
      <c r="J600">
        <v>0</v>
      </c>
      <c r="K600">
        <v>0</v>
      </c>
      <c r="L600">
        <v>0</v>
      </c>
      <c r="M600">
        <v>0</v>
      </c>
      <c r="N600">
        <v>0</v>
      </c>
      <c r="O600">
        <f>Tabelle14[[#This Row],[Roll]]-+Tabelle14[[#This Row],[Pitch]]</f>
        <v>0</v>
      </c>
      <c r="P600">
        <f>SQRT(Tabelle14[[#This Row],[X]]^2 + Tabelle14[[#This Row],[Y]]^2 +Tabelle14[[#This Row],[Z]]^2)</f>
        <v>0</v>
      </c>
      <c r="Q600">
        <v>147</v>
      </c>
      <c r="R600">
        <v>98.2</v>
      </c>
      <c r="S600">
        <v>-41.8</v>
      </c>
      <c r="T600">
        <v>-90</v>
      </c>
      <c r="U600">
        <v>0</v>
      </c>
      <c r="V600">
        <v>0</v>
      </c>
    </row>
    <row r="601" spans="1:22">
      <c r="A601">
        <v>12707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 t="e">
        <f>IF(AND(Tabelle14[[#This Row],[AreaPx]]&gt;0,NOT(Tabelle14[[#This Row],[AreaPx]]="inf")),Tabelle14[[#This Row],[AreaPx]], NA())</f>
        <v>#N/A</v>
      </c>
      <c r="J601">
        <v>0</v>
      </c>
      <c r="K601">
        <v>0</v>
      </c>
      <c r="L601">
        <v>0</v>
      </c>
      <c r="M601">
        <v>0</v>
      </c>
      <c r="N601">
        <v>0</v>
      </c>
      <c r="O601">
        <f>Tabelle14[[#This Row],[Roll]]-+Tabelle14[[#This Row],[Pitch]]</f>
        <v>0</v>
      </c>
      <c r="P601">
        <f>SQRT(Tabelle14[[#This Row],[X]]^2 + Tabelle14[[#This Row],[Y]]^2 +Tabelle14[[#This Row],[Z]]^2)</f>
        <v>0</v>
      </c>
      <c r="Q601">
        <v>147</v>
      </c>
      <c r="R601">
        <v>98.2</v>
      </c>
      <c r="S601">
        <v>-41.8</v>
      </c>
      <c r="T601">
        <v>-90</v>
      </c>
      <c r="U601">
        <v>0</v>
      </c>
      <c r="V601">
        <v>0</v>
      </c>
    </row>
    <row r="602" spans="1:22">
      <c r="A602">
        <v>12729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 t="e">
        <f>IF(AND(Tabelle14[[#This Row],[AreaPx]]&gt;0,NOT(Tabelle14[[#This Row],[AreaPx]]="inf")),Tabelle14[[#This Row],[AreaPx]], NA())</f>
        <v>#N/A</v>
      </c>
      <c r="J602">
        <v>0</v>
      </c>
      <c r="K602">
        <v>0</v>
      </c>
      <c r="L602">
        <v>0</v>
      </c>
      <c r="M602">
        <v>0</v>
      </c>
      <c r="N602">
        <v>0</v>
      </c>
      <c r="O602">
        <f>Tabelle14[[#This Row],[Roll]]-+Tabelle14[[#This Row],[Pitch]]</f>
        <v>0</v>
      </c>
      <c r="P602">
        <f>SQRT(Tabelle14[[#This Row],[X]]^2 + Tabelle14[[#This Row],[Y]]^2 +Tabelle14[[#This Row],[Z]]^2)</f>
        <v>0</v>
      </c>
      <c r="Q602">
        <v>147</v>
      </c>
      <c r="R602">
        <v>98.2</v>
      </c>
      <c r="S602">
        <v>-41.8</v>
      </c>
      <c r="T602">
        <v>-90</v>
      </c>
      <c r="U602">
        <v>0</v>
      </c>
      <c r="V602">
        <v>0</v>
      </c>
    </row>
    <row r="603" spans="1:22">
      <c r="A603">
        <v>12743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 t="e">
        <f>IF(AND(Tabelle14[[#This Row],[AreaPx]]&gt;0,NOT(Tabelle14[[#This Row],[AreaPx]]="inf")),Tabelle14[[#This Row],[AreaPx]], NA())</f>
        <v>#N/A</v>
      </c>
      <c r="J603">
        <v>0</v>
      </c>
      <c r="K603">
        <v>0</v>
      </c>
      <c r="L603">
        <v>0</v>
      </c>
      <c r="M603">
        <v>0</v>
      </c>
      <c r="N603">
        <v>0</v>
      </c>
      <c r="O603">
        <f>Tabelle14[[#This Row],[Roll]]-+Tabelle14[[#This Row],[Pitch]]</f>
        <v>0</v>
      </c>
      <c r="P603">
        <f>SQRT(Tabelle14[[#This Row],[X]]^2 + Tabelle14[[#This Row],[Y]]^2 +Tabelle14[[#This Row],[Z]]^2)</f>
        <v>0</v>
      </c>
      <c r="Q603">
        <v>147</v>
      </c>
      <c r="R603">
        <v>98.2</v>
      </c>
      <c r="S603">
        <v>-41.8</v>
      </c>
      <c r="T603">
        <v>-90</v>
      </c>
      <c r="U603">
        <v>0</v>
      </c>
      <c r="V603">
        <v>0</v>
      </c>
    </row>
    <row r="604" spans="1:22">
      <c r="A604">
        <v>12769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 t="e">
        <f>IF(AND(Tabelle14[[#This Row],[AreaPx]]&gt;0,NOT(Tabelle14[[#This Row],[AreaPx]]="inf")),Tabelle14[[#This Row],[AreaPx]], NA())</f>
        <v>#N/A</v>
      </c>
      <c r="J604">
        <v>0</v>
      </c>
      <c r="K604">
        <v>0</v>
      </c>
      <c r="L604">
        <v>0</v>
      </c>
      <c r="M604">
        <v>0</v>
      </c>
      <c r="N604">
        <v>0</v>
      </c>
      <c r="O604">
        <f>Tabelle14[[#This Row],[Roll]]-+Tabelle14[[#This Row],[Pitch]]</f>
        <v>0</v>
      </c>
      <c r="P604">
        <f>SQRT(Tabelle14[[#This Row],[X]]^2 + Tabelle14[[#This Row],[Y]]^2 +Tabelle14[[#This Row],[Z]]^2)</f>
        <v>0</v>
      </c>
      <c r="Q604">
        <v>147</v>
      </c>
      <c r="R604">
        <v>98.2</v>
      </c>
      <c r="S604">
        <v>-41.8</v>
      </c>
      <c r="T604">
        <v>-90</v>
      </c>
      <c r="U604">
        <v>0</v>
      </c>
      <c r="V604">
        <v>0</v>
      </c>
    </row>
    <row r="605" spans="1:22">
      <c r="A605">
        <v>12781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 t="e">
        <f>IF(AND(Tabelle14[[#This Row],[AreaPx]]&gt;0,NOT(Tabelle14[[#This Row],[AreaPx]]="inf")),Tabelle14[[#This Row],[AreaPx]], NA())</f>
        <v>#N/A</v>
      </c>
      <c r="J605">
        <v>0</v>
      </c>
      <c r="K605">
        <v>0</v>
      </c>
      <c r="L605">
        <v>0</v>
      </c>
      <c r="M605">
        <v>0</v>
      </c>
      <c r="N605">
        <v>0</v>
      </c>
      <c r="O605">
        <f>Tabelle14[[#This Row],[Roll]]-+Tabelle14[[#This Row],[Pitch]]</f>
        <v>0</v>
      </c>
      <c r="P605">
        <f>SQRT(Tabelle14[[#This Row],[X]]^2 + Tabelle14[[#This Row],[Y]]^2 +Tabelle14[[#This Row],[Z]]^2)</f>
        <v>0</v>
      </c>
      <c r="Q605">
        <v>147</v>
      </c>
      <c r="R605">
        <v>98.2</v>
      </c>
      <c r="S605">
        <v>-41.8</v>
      </c>
      <c r="T605">
        <v>-90</v>
      </c>
      <c r="U605">
        <v>0</v>
      </c>
      <c r="V605">
        <v>0</v>
      </c>
    </row>
    <row r="606" spans="1:22">
      <c r="A606">
        <v>12809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 t="e">
        <f>IF(AND(Tabelle14[[#This Row],[AreaPx]]&gt;0,NOT(Tabelle14[[#This Row],[AreaPx]]="inf")),Tabelle14[[#This Row],[AreaPx]], NA())</f>
        <v>#N/A</v>
      </c>
      <c r="J606">
        <v>0</v>
      </c>
      <c r="K606">
        <v>0</v>
      </c>
      <c r="L606">
        <v>0</v>
      </c>
      <c r="M606">
        <v>0</v>
      </c>
      <c r="N606">
        <v>0</v>
      </c>
      <c r="O606">
        <f>Tabelle14[[#This Row],[Roll]]-+Tabelle14[[#This Row],[Pitch]]</f>
        <v>0</v>
      </c>
      <c r="P606">
        <f>SQRT(Tabelle14[[#This Row],[X]]^2 + Tabelle14[[#This Row],[Y]]^2 +Tabelle14[[#This Row],[Z]]^2)</f>
        <v>0</v>
      </c>
      <c r="Q606">
        <v>147</v>
      </c>
      <c r="R606">
        <v>98.2</v>
      </c>
      <c r="S606">
        <v>-41.8</v>
      </c>
      <c r="T606">
        <v>-90</v>
      </c>
      <c r="U606">
        <v>0</v>
      </c>
      <c r="V606">
        <v>0</v>
      </c>
    </row>
    <row r="607" spans="1:22">
      <c r="A607">
        <v>12836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 t="e">
        <f>IF(AND(Tabelle14[[#This Row],[AreaPx]]&gt;0,NOT(Tabelle14[[#This Row],[AreaPx]]="inf")),Tabelle14[[#This Row],[AreaPx]], NA())</f>
        <v>#N/A</v>
      </c>
      <c r="J607">
        <v>0</v>
      </c>
      <c r="K607">
        <v>0</v>
      </c>
      <c r="L607">
        <v>0</v>
      </c>
      <c r="M607">
        <v>0</v>
      </c>
      <c r="N607">
        <v>0</v>
      </c>
      <c r="O607">
        <f>Tabelle14[[#This Row],[Roll]]-+Tabelle14[[#This Row],[Pitch]]</f>
        <v>0</v>
      </c>
      <c r="P607">
        <f>SQRT(Tabelle14[[#This Row],[X]]^2 + Tabelle14[[#This Row],[Y]]^2 +Tabelle14[[#This Row],[Z]]^2)</f>
        <v>0</v>
      </c>
      <c r="Q607">
        <v>147</v>
      </c>
      <c r="R607">
        <v>98.2</v>
      </c>
      <c r="S607">
        <v>-41.8</v>
      </c>
      <c r="T607">
        <v>-90</v>
      </c>
      <c r="U607">
        <v>0</v>
      </c>
      <c r="V607">
        <v>0</v>
      </c>
    </row>
    <row r="608" spans="1:22">
      <c r="A608">
        <v>12847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 t="e">
        <f>IF(AND(Tabelle14[[#This Row],[AreaPx]]&gt;0,NOT(Tabelle14[[#This Row],[AreaPx]]="inf")),Tabelle14[[#This Row],[AreaPx]], NA())</f>
        <v>#N/A</v>
      </c>
      <c r="J608">
        <v>0</v>
      </c>
      <c r="K608">
        <v>0</v>
      </c>
      <c r="L608">
        <v>0</v>
      </c>
      <c r="M608">
        <v>0</v>
      </c>
      <c r="N608">
        <v>0</v>
      </c>
      <c r="O608">
        <f>Tabelle14[[#This Row],[Roll]]-+Tabelle14[[#This Row],[Pitch]]</f>
        <v>0</v>
      </c>
      <c r="P608">
        <f>SQRT(Tabelle14[[#This Row],[X]]^2 + Tabelle14[[#This Row],[Y]]^2 +Tabelle14[[#This Row],[Z]]^2)</f>
        <v>0</v>
      </c>
      <c r="Q608">
        <v>147</v>
      </c>
      <c r="R608">
        <v>98.2</v>
      </c>
      <c r="S608">
        <v>-41.8</v>
      </c>
      <c r="T608">
        <v>-90</v>
      </c>
      <c r="U608">
        <v>0</v>
      </c>
      <c r="V608">
        <v>0</v>
      </c>
    </row>
    <row r="609" spans="1:22">
      <c r="A609">
        <v>12876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 t="e">
        <f>IF(AND(Tabelle14[[#This Row],[AreaPx]]&gt;0,NOT(Tabelle14[[#This Row],[AreaPx]]="inf")),Tabelle14[[#This Row],[AreaPx]], NA())</f>
        <v>#N/A</v>
      </c>
      <c r="J609">
        <v>0</v>
      </c>
      <c r="K609">
        <v>0</v>
      </c>
      <c r="L609">
        <v>0</v>
      </c>
      <c r="M609">
        <v>0</v>
      </c>
      <c r="N609">
        <v>0</v>
      </c>
      <c r="O609">
        <f>Tabelle14[[#This Row],[Roll]]-+Tabelle14[[#This Row],[Pitch]]</f>
        <v>0</v>
      </c>
      <c r="P609">
        <f>SQRT(Tabelle14[[#This Row],[X]]^2 + Tabelle14[[#This Row],[Y]]^2 +Tabelle14[[#This Row],[Z]]^2)</f>
        <v>0</v>
      </c>
      <c r="Q609">
        <v>147</v>
      </c>
      <c r="R609">
        <v>98.2</v>
      </c>
      <c r="S609">
        <v>-41.8</v>
      </c>
      <c r="T609">
        <v>-90</v>
      </c>
      <c r="U609">
        <v>0</v>
      </c>
      <c r="V609">
        <v>0</v>
      </c>
    </row>
    <row r="610" spans="1:22">
      <c r="A610">
        <v>12905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 t="e">
        <f>IF(AND(Tabelle14[[#This Row],[AreaPx]]&gt;0,NOT(Tabelle14[[#This Row],[AreaPx]]="inf")),Tabelle14[[#This Row],[AreaPx]], NA())</f>
        <v>#N/A</v>
      </c>
      <c r="J610">
        <v>0</v>
      </c>
      <c r="K610">
        <v>0</v>
      </c>
      <c r="L610">
        <v>0</v>
      </c>
      <c r="M610">
        <v>0</v>
      </c>
      <c r="N610">
        <v>0</v>
      </c>
      <c r="O610">
        <f>Tabelle14[[#This Row],[Roll]]-+Tabelle14[[#This Row],[Pitch]]</f>
        <v>0</v>
      </c>
      <c r="P610">
        <f>SQRT(Tabelle14[[#This Row],[X]]^2 + Tabelle14[[#This Row],[Y]]^2 +Tabelle14[[#This Row],[Z]]^2)</f>
        <v>0</v>
      </c>
      <c r="Q610">
        <v>147</v>
      </c>
      <c r="R610">
        <v>98.2</v>
      </c>
      <c r="S610">
        <v>-41.8</v>
      </c>
      <c r="T610">
        <v>-90</v>
      </c>
      <c r="U610">
        <v>0</v>
      </c>
      <c r="V610">
        <v>0</v>
      </c>
    </row>
    <row r="611" spans="1:22">
      <c r="A611">
        <v>12920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 t="e">
        <f>IF(AND(Tabelle14[[#This Row],[AreaPx]]&gt;0,NOT(Tabelle14[[#This Row],[AreaPx]]="inf")),Tabelle14[[#This Row],[AreaPx]], NA())</f>
        <v>#N/A</v>
      </c>
      <c r="J611">
        <v>0</v>
      </c>
      <c r="K611">
        <v>0</v>
      </c>
      <c r="L611">
        <v>0</v>
      </c>
      <c r="M611">
        <v>0</v>
      </c>
      <c r="N611">
        <v>0</v>
      </c>
      <c r="O611">
        <f>Tabelle14[[#This Row],[Roll]]-+Tabelle14[[#This Row],[Pitch]]</f>
        <v>0</v>
      </c>
      <c r="P611">
        <f>SQRT(Tabelle14[[#This Row],[X]]^2 + Tabelle14[[#This Row],[Y]]^2 +Tabelle14[[#This Row],[Z]]^2)</f>
        <v>0</v>
      </c>
      <c r="Q611">
        <v>147</v>
      </c>
      <c r="R611">
        <v>98.2</v>
      </c>
      <c r="S611">
        <v>-41.8</v>
      </c>
      <c r="T611">
        <v>-90</v>
      </c>
      <c r="U611">
        <v>0</v>
      </c>
      <c r="V611">
        <v>0</v>
      </c>
    </row>
    <row r="612" spans="1:22">
      <c r="A612">
        <v>12947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 t="e">
        <f>IF(AND(Tabelle14[[#This Row],[AreaPx]]&gt;0,NOT(Tabelle14[[#This Row],[AreaPx]]="inf")),Tabelle14[[#This Row],[AreaPx]], NA())</f>
        <v>#N/A</v>
      </c>
      <c r="J612">
        <v>0</v>
      </c>
      <c r="K612">
        <v>0</v>
      </c>
      <c r="L612">
        <v>0</v>
      </c>
      <c r="M612">
        <v>0</v>
      </c>
      <c r="N612">
        <v>0</v>
      </c>
      <c r="O612">
        <f>Tabelle14[[#This Row],[Roll]]-+Tabelle14[[#This Row],[Pitch]]</f>
        <v>0</v>
      </c>
      <c r="P612">
        <f>SQRT(Tabelle14[[#This Row],[X]]^2 + Tabelle14[[#This Row],[Y]]^2 +Tabelle14[[#This Row],[Z]]^2)</f>
        <v>0</v>
      </c>
      <c r="Q612">
        <v>147</v>
      </c>
      <c r="R612">
        <v>98.2</v>
      </c>
      <c r="S612">
        <v>-41.8</v>
      </c>
      <c r="T612">
        <v>-90</v>
      </c>
      <c r="U612">
        <v>0</v>
      </c>
      <c r="V612">
        <v>0</v>
      </c>
    </row>
    <row r="613" spans="1:22">
      <c r="A613">
        <v>12967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 t="e">
        <f>IF(AND(Tabelle14[[#This Row],[AreaPx]]&gt;0,NOT(Tabelle14[[#This Row],[AreaPx]]="inf")),Tabelle14[[#This Row],[AreaPx]], NA())</f>
        <v>#N/A</v>
      </c>
      <c r="J613">
        <v>0</v>
      </c>
      <c r="K613">
        <v>0</v>
      </c>
      <c r="L613">
        <v>0</v>
      </c>
      <c r="M613">
        <v>0</v>
      </c>
      <c r="N613">
        <v>0</v>
      </c>
      <c r="O613">
        <f>Tabelle14[[#This Row],[Roll]]-+Tabelle14[[#This Row],[Pitch]]</f>
        <v>0</v>
      </c>
      <c r="P613">
        <f>SQRT(Tabelle14[[#This Row],[X]]^2 + Tabelle14[[#This Row],[Y]]^2 +Tabelle14[[#This Row],[Z]]^2)</f>
        <v>0</v>
      </c>
      <c r="Q613">
        <v>147</v>
      </c>
      <c r="R613">
        <v>98.2</v>
      </c>
      <c r="S613">
        <v>-41.8</v>
      </c>
      <c r="T613">
        <v>-90</v>
      </c>
      <c r="U613">
        <v>0</v>
      </c>
      <c r="V613">
        <v>0</v>
      </c>
    </row>
    <row r="614" spans="1:22">
      <c r="A614">
        <v>12982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 t="e">
        <f>IF(AND(Tabelle14[[#This Row],[AreaPx]]&gt;0,NOT(Tabelle14[[#This Row],[AreaPx]]="inf")),Tabelle14[[#This Row],[AreaPx]], NA())</f>
        <v>#N/A</v>
      </c>
      <c r="J614">
        <v>0</v>
      </c>
      <c r="K614">
        <v>0</v>
      </c>
      <c r="L614">
        <v>0</v>
      </c>
      <c r="M614">
        <v>0</v>
      </c>
      <c r="N614">
        <v>0</v>
      </c>
      <c r="O614">
        <f>Tabelle14[[#This Row],[Roll]]-+Tabelle14[[#This Row],[Pitch]]</f>
        <v>0</v>
      </c>
      <c r="P614">
        <f>SQRT(Tabelle14[[#This Row],[X]]^2 + Tabelle14[[#This Row],[Y]]^2 +Tabelle14[[#This Row],[Z]]^2)</f>
        <v>0</v>
      </c>
      <c r="Q614">
        <v>147</v>
      </c>
      <c r="R614">
        <v>98.2</v>
      </c>
      <c r="S614">
        <v>-41.8</v>
      </c>
      <c r="T614">
        <v>-90</v>
      </c>
      <c r="U614">
        <v>0</v>
      </c>
      <c r="V614">
        <v>0</v>
      </c>
    </row>
    <row r="615" spans="1:22">
      <c r="A615">
        <v>13006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 t="e">
        <f>IF(AND(Tabelle14[[#This Row],[AreaPx]]&gt;0,NOT(Tabelle14[[#This Row],[AreaPx]]="inf")),Tabelle14[[#This Row],[AreaPx]], NA())</f>
        <v>#N/A</v>
      </c>
      <c r="J615">
        <v>0</v>
      </c>
      <c r="K615">
        <v>0</v>
      </c>
      <c r="L615">
        <v>0</v>
      </c>
      <c r="M615">
        <v>0</v>
      </c>
      <c r="N615">
        <v>0</v>
      </c>
      <c r="O615">
        <f>Tabelle14[[#This Row],[Roll]]-+Tabelle14[[#This Row],[Pitch]]</f>
        <v>0</v>
      </c>
      <c r="P615">
        <f>SQRT(Tabelle14[[#This Row],[X]]^2 + Tabelle14[[#This Row],[Y]]^2 +Tabelle14[[#This Row],[Z]]^2)</f>
        <v>0</v>
      </c>
      <c r="Q615">
        <v>147</v>
      </c>
      <c r="R615">
        <v>98.2</v>
      </c>
      <c r="S615">
        <v>-41.8</v>
      </c>
      <c r="T615">
        <v>-90</v>
      </c>
      <c r="U615">
        <v>0</v>
      </c>
      <c r="V615">
        <v>0</v>
      </c>
    </row>
    <row r="616" spans="1:22">
      <c r="A616">
        <v>13038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 t="e">
        <f>IF(AND(Tabelle14[[#This Row],[AreaPx]]&gt;0,NOT(Tabelle14[[#This Row],[AreaPx]]="inf")),Tabelle14[[#This Row],[AreaPx]], NA())</f>
        <v>#N/A</v>
      </c>
      <c r="J616">
        <v>0</v>
      </c>
      <c r="K616">
        <v>0</v>
      </c>
      <c r="L616">
        <v>0</v>
      </c>
      <c r="M616">
        <v>0</v>
      </c>
      <c r="N616">
        <v>0</v>
      </c>
      <c r="O616">
        <f>Tabelle14[[#This Row],[Roll]]-+Tabelle14[[#This Row],[Pitch]]</f>
        <v>0</v>
      </c>
      <c r="P616">
        <f>SQRT(Tabelle14[[#This Row],[X]]^2 + Tabelle14[[#This Row],[Y]]^2 +Tabelle14[[#This Row],[Z]]^2)</f>
        <v>0</v>
      </c>
      <c r="Q616">
        <v>147</v>
      </c>
      <c r="R616">
        <v>98.2</v>
      </c>
      <c r="S616">
        <v>-41.8</v>
      </c>
      <c r="T616">
        <v>-90</v>
      </c>
      <c r="U616">
        <v>0</v>
      </c>
      <c r="V616">
        <v>0</v>
      </c>
    </row>
    <row r="617" spans="1:22">
      <c r="A617">
        <v>13051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 t="e">
        <f>IF(AND(Tabelle14[[#This Row],[AreaPx]]&gt;0,NOT(Tabelle14[[#This Row],[AreaPx]]="inf")),Tabelle14[[#This Row],[AreaPx]], NA())</f>
        <v>#N/A</v>
      </c>
      <c r="J617">
        <v>0</v>
      </c>
      <c r="K617">
        <v>0</v>
      </c>
      <c r="L617">
        <v>0</v>
      </c>
      <c r="M617">
        <v>0</v>
      </c>
      <c r="N617">
        <v>0</v>
      </c>
      <c r="O617">
        <f>Tabelle14[[#This Row],[Roll]]-+Tabelle14[[#This Row],[Pitch]]</f>
        <v>0</v>
      </c>
      <c r="P617">
        <f>SQRT(Tabelle14[[#This Row],[X]]^2 + Tabelle14[[#This Row],[Y]]^2 +Tabelle14[[#This Row],[Z]]^2)</f>
        <v>0</v>
      </c>
      <c r="Q617">
        <v>147</v>
      </c>
      <c r="R617">
        <v>98.2</v>
      </c>
      <c r="S617">
        <v>-41.8</v>
      </c>
      <c r="T617">
        <v>-90</v>
      </c>
      <c r="U617">
        <v>0</v>
      </c>
      <c r="V617">
        <v>0</v>
      </c>
    </row>
    <row r="618" spans="1:22">
      <c r="A618">
        <v>13078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e">
        <f>IF(AND(Tabelle14[[#This Row],[AreaPx]]&gt;0,NOT(Tabelle14[[#This Row],[AreaPx]]="inf")),Tabelle14[[#This Row],[AreaPx]], NA())</f>
        <v>#N/A</v>
      </c>
      <c r="J618">
        <v>0</v>
      </c>
      <c r="K618">
        <v>0</v>
      </c>
      <c r="L618">
        <v>0</v>
      </c>
      <c r="M618">
        <v>0</v>
      </c>
      <c r="N618">
        <v>0</v>
      </c>
      <c r="O618">
        <f>Tabelle14[[#This Row],[Roll]]-+Tabelle14[[#This Row],[Pitch]]</f>
        <v>0</v>
      </c>
      <c r="P618">
        <f>SQRT(Tabelle14[[#This Row],[X]]^2 + Tabelle14[[#This Row],[Y]]^2 +Tabelle14[[#This Row],[Z]]^2)</f>
        <v>0</v>
      </c>
      <c r="Q618">
        <v>147</v>
      </c>
      <c r="R618">
        <v>98.2</v>
      </c>
      <c r="S618">
        <v>-41.8</v>
      </c>
      <c r="T618">
        <v>-90</v>
      </c>
      <c r="U618">
        <v>0</v>
      </c>
      <c r="V618">
        <v>0</v>
      </c>
    </row>
    <row r="619" spans="1:22">
      <c r="A619">
        <v>13103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 t="e">
        <f>IF(AND(Tabelle14[[#This Row],[AreaPx]]&gt;0,NOT(Tabelle14[[#This Row],[AreaPx]]="inf")),Tabelle14[[#This Row],[AreaPx]], NA())</f>
        <v>#N/A</v>
      </c>
      <c r="J619">
        <v>0</v>
      </c>
      <c r="K619">
        <v>0</v>
      </c>
      <c r="L619">
        <v>0</v>
      </c>
      <c r="M619">
        <v>0</v>
      </c>
      <c r="N619">
        <v>0</v>
      </c>
      <c r="O619">
        <f>Tabelle14[[#This Row],[Roll]]-+Tabelle14[[#This Row],[Pitch]]</f>
        <v>0</v>
      </c>
      <c r="P619">
        <f>SQRT(Tabelle14[[#This Row],[X]]^2 + Tabelle14[[#This Row],[Y]]^2 +Tabelle14[[#This Row],[Z]]^2)</f>
        <v>0</v>
      </c>
      <c r="Q619">
        <v>147</v>
      </c>
      <c r="R619">
        <v>98.2</v>
      </c>
      <c r="S619">
        <v>-41.8</v>
      </c>
      <c r="T619">
        <v>-90</v>
      </c>
      <c r="U619">
        <v>0</v>
      </c>
      <c r="V619">
        <v>0</v>
      </c>
    </row>
    <row r="620" spans="1:22">
      <c r="A620">
        <v>13117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 t="e">
        <f>IF(AND(Tabelle14[[#This Row],[AreaPx]]&gt;0,NOT(Tabelle14[[#This Row],[AreaPx]]="inf")),Tabelle14[[#This Row],[AreaPx]], NA())</f>
        <v>#N/A</v>
      </c>
      <c r="J620">
        <v>0</v>
      </c>
      <c r="K620">
        <v>0</v>
      </c>
      <c r="L620">
        <v>0</v>
      </c>
      <c r="M620">
        <v>0</v>
      </c>
      <c r="N620">
        <v>0</v>
      </c>
      <c r="O620">
        <f>Tabelle14[[#This Row],[Roll]]-+Tabelle14[[#This Row],[Pitch]]</f>
        <v>0</v>
      </c>
      <c r="P620">
        <f>SQRT(Tabelle14[[#This Row],[X]]^2 + Tabelle14[[#This Row],[Y]]^2 +Tabelle14[[#This Row],[Z]]^2)</f>
        <v>0</v>
      </c>
      <c r="Q620">
        <v>147</v>
      </c>
      <c r="R620">
        <v>98.2</v>
      </c>
      <c r="S620">
        <v>-41.8</v>
      </c>
      <c r="T620">
        <v>-90</v>
      </c>
      <c r="U620">
        <v>0</v>
      </c>
      <c r="V620">
        <v>0</v>
      </c>
    </row>
    <row r="621" spans="1:22">
      <c r="A621">
        <v>13143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 t="e">
        <f>IF(AND(Tabelle14[[#This Row],[AreaPx]]&gt;0,NOT(Tabelle14[[#This Row],[AreaPx]]="inf")),Tabelle14[[#This Row],[AreaPx]], NA())</f>
        <v>#N/A</v>
      </c>
      <c r="J621">
        <v>0</v>
      </c>
      <c r="K621">
        <v>0</v>
      </c>
      <c r="L621">
        <v>0</v>
      </c>
      <c r="M621">
        <v>0</v>
      </c>
      <c r="N621">
        <v>0</v>
      </c>
      <c r="O621">
        <f>Tabelle14[[#This Row],[Roll]]-+Tabelle14[[#This Row],[Pitch]]</f>
        <v>0</v>
      </c>
      <c r="P621">
        <f>SQRT(Tabelle14[[#This Row],[X]]^2 + Tabelle14[[#This Row],[Y]]^2 +Tabelle14[[#This Row],[Z]]^2)</f>
        <v>0</v>
      </c>
      <c r="Q621">
        <v>147</v>
      </c>
      <c r="R621">
        <v>98.2</v>
      </c>
      <c r="S621">
        <v>-41.8</v>
      </c>
      <c r="T621">
        <v>-90</v>
      </c>
      <c r="U621">
        <v>0</v>
      </c>
      <c r="V621">
        <v>0</v>
      </c>
    </row>
    <row r="622" spans="1:22">
      <c r="A622">
        <v>13165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 t="e">
        <f>IF(AND(Tabelle14[[#This Row],[AreaPx]]&gt;0,NOT(Tabelle14[[#This Row],[AreaPx]]="inf")),Tabelle14[[#This Row],[AreaPx]], NA())</f>
        <v>#N/A</v>
      </c>
      <c r="J622">
        <v>0</v>
      </c>
      <c r="K622">
        <v>0</v>
      </c>
      <c r="L622">
        <v>0</v>
      </c>
      <c r="M622">
        <v>0</v>
      </c>
      <c r="N622">
        <v>0</v>
      </c>
      <c r="O622">
        <f>Tabelle14[[#This Row],[Roll]]-+Tabelle14[[#This Row],[Pitch]]</f>
        <v>0</v>
      </c>
      <c r="P622">
        <f>SQRT(Tabelle14[[#This Row],[X]]^2 + Tabelle14[[#This Row],[Y]]^2 +Tabelle14[[#This Row],[Z]]^2)</f>
        <v>0</v>
      </c>
      <c r="Q622">
        <v>147</v>
      </c>
      <c r="R622">
        <v>98.2</v>
      </c>
      <c r="S622">
        <v>-41.8</v>
      </c>
      <c r="T622">
        <v>-90</v>
      </c>
      <c r="U622">
        <v>0</v>
      </c>
      <c r="V622">
        <v>0</v>
      </c>
    </row>
    <row r="623" spans="1:22">
      <c r="A623">
        <v>13179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 t="e">
        <f>IF(AND(Tabelle14[[#This Row],[AreaPx]]&gt;0,NOT(Tabelle14[[#This Row],[AreaPx]]="inf")),Tabelle14[[#This Row],[AreaPx]], NA())</f>
        <v>#N/A</v>
      </c>
      <c r="J623">
        <v>0</v>
      </c>
      <c r="K623">
        <v>0</v>
      </c>
      <c r="L623">
        <v>0</v>
      </c>
      <c r="M623">
        <v>0</v>
      </c>
      <c r="N623">
        <v>0</v>
      </c>
      <c r="O623">
        <f>Tabelle14[[#This Row],[Roll]]-+Tabelle14[[#This Row],[Pitch]]</f>
        <v>0</v>
      </c>
      <c r="P623">
        <f>SQRT(Tabelle14[[#This Row],[X]]^2 + Tabelle14[[#This Row],[Y]]^2 +Tabelle14[[#This Row],[Z]]^2)</f>
        <v>0</v>
      </c>
      <c r="Q623">
        <v>147</v>
      </c>
      <c r="R623">
        <v>98.2</v>
      </c>
      <c r="S623">
        <v>-41.8</v>
      </c>
      <c r="T623">
        <v>-90</v>
      </c>
      <c r="U623">
        <v>0</v>
      </c>
      <c r="V623">
        <v>0</v>
      </c>
    </row>
    <row r="624" spans="1:22">
      <c r="A624">
        <v>13206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 t="e">
        <f>IF(AND(Tabelle14[[#This Row],[AreaPx]]&gt;0,NOT(Tabelle14[[#This Row],[AreaPx]]="inf")),Tabelle14[[#This Row],[AreaPx]], NA())</f>
        <v>#N/A</v>
      </c>
      <c r="J624">
        <v>0</v>
      </c>
      <c r="K624">
        <v>0</v>
      </c>
      <c r="L624">
        <v>0</v>
      </c>
      <c r="M624">
        <v>0</v>
      </c>
      <c r="N624">
        <v>0</v>
      </c>
      <c r="O624">
        <f>Tabelle14[[#This Row],[Roll]]-+Tabelle14[[#This Row],[Pitch]]</f>
        <v>0</v>
      </c>
      <c r="P624">
        <f>SQRT(Tabelle14[[#This Row],[X]]^2 + Tabelle14[[#This Row],[Y]]^2 +Tabelle14[[#This Row],[Z]]^2)</f>
        <v>0</v>
      </c>
      <c r="Q624">
        <v>147</v>
      </c>
      <c r="R624">
        <v>98.2</v>
      </c>
      <c r="S624">
        <v>-41.8</v>
      </c>
      <c r="T624">
        <v>-90</v>
      </c>
      <c r="U624">
        <v>0</v>
      </c>
      <c r="V624">
        <v>0</v>
      </c>
    </row>
    <row r="625" spans="1:22">
      <c r="A625">
        <v>13235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 t="e">
        <f>IF(AND(Tabelle14[[#This Row],[AreaPx]]&gt;0,NOT(Tabelle14[[#This Row],[AreaPx]]="inf")),Tabelle14[[#This Row],[AreaPx]], NA())</f>
        <v>#N/A</v>
      </c>
      <c r="J625">
        <v>0</v>
      </c>
      <c r="K625">
        <v>0</v>
      </c>
      <c r="L625">
        <v>0</v>
      </c>
      <c r="M625">
        <v>0</v>
      </c>
      <c r="N625">
        <v>0</v>
      </c>
      <c r="O625">
        <f>Tabelle14[[#This Row],[Roll]]-+Tabelle14[[#This Row],[Pitch]]</f>
        <v>0</v>
      </c>
      <c r="P625">
        <f>SQRT(Tabelle14[[#This Row],[X]]^2 + Tabelle14[[#This Row],[Y]]^2 +Tabelle14[[#This Row],[Z]]^2)</f>
        <v>0</v>
      </c>
      <c r="Q625">
        <v>147</v>
      </c>
      <c r="R625">
        <v>98.2</v>
      </c>
      <c r="S625">
        <v>-41.8</v>
      </c>
      <c r="T625">
        <v>-90</v>
      </c>
      <c r="U625">
        <v>0</v>
      </c>
      <c r="V625">
        <v>0</v>
      </c>
    </row>
    <row r="626" spans="1:22">
      <c r="A626">
        <v>13250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 t="e">
        <f>IF(AND(Tabelle14[[#This Row],[AreaPx]]&gt;0,NOT(Tabelle14[[#This Row],[AreaPx]]="inf")),Tabelle14[[#This Row],[AreaPx]], NA())</f>
        <v>#N/A</v>
      </c>
      <c r="J626">
        <v>0</v>
      </c>
      <c r="K626">
        <v>0</v>
      </c>
      <c r="L626">
        <v>0</v>
      </c>
      <c r="M626">
        <v>0</v>
      </c>
      <c r="N626">
        <v>0</v>
      </c>
      <c r="O626">
        <f>Tabelle14[[#This Row],[Roll]]-+Tabelle14[[#This Row],[Pitch]]</f>
        <v>0</v>
      </c>
      <c r="P626">
        <f>SQRT(Tabelle14[[#This Row],[X]]^2 + Tabelle14[[#This Row],[Y]]^2 +Tabelle14[[#This Row],[Z]]^2)</f>
        <v>0</v>
      </c>
      <c r="Q626">
        <v>147</v>
      </c>
      <c r="R626">
        <v>98.2</v>
      </c>
      <c r="S626">
        <v>-41.8</v>
      </c>
      <c r="T626">
        <v>-90</v>
      </c>
      <c r="U626">
        <v>0</v>
      </c>
      <c r="V626">
        <v>0</v>
      </c>
    </row>
    <row r="627" spans="1:22">
      <c r="A627">
        <v>13279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 t="e">
        <f>IF(AND(Tabelle14[[#This Row],[AreaPx]]&gt;0,NOT(Tabelle14[[#This Row],[AreaPx]]="inf")),Tabelle14[[#This Row],[AreaPx]], NA())</f>
        <v>#N/A</v>
      </c>
      <c r="J627">
        <v>0</v>
      </c>
      <c r="K627">
        <v>0</v>
      </c>
      <c r="L627">
        <v>0</v>
      </c>
      <c r="M627">
        <v>0</v>
      </c>
      <c r="N627">
        <v>0</v>
      </c>
      <c r="O627">
        <f>Tabelle14[[#This Row],[Roll]]-+Tabelle14[[#This Row],[Pitch]]</f>
        <v>0</v>
      </c>
      <c r="P627">
        <f>SQRT(Tabelle14[[#This Row],[X]]^2 + Tabelle14[[#This Row],[Y]]^2 +Tabelle14[[#This Row],[Z]]^2)</f>
        <v>0</v>
      </c>
      <c r="Q627">
        <v>147</v>
      </c>
      <c r="R627">
        <v>98.2</v>
      </c>
      <c r="S627">
        <v>-41.8</v>
      </c>
      <c r="T627">
        <v>-90</v>
      </c>
      <c r="U627">
        <v>0</v>
      </c>
      <c r="V627">
        <v>0</v>
      </c>
    </row>
    <row r="628" spans="1:22">
      <c r="A628">
        <v>13304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 t="e">
        <f>IF(AND(Tabelle14[[#This Row],[AreaPx]]&gt;0,NOT(Tabelle14[[#This Row],[AreaPx]]="inf")),Tabelle14[[#This Row],[AreaPx]], NA())</f>
        <v>#N/A</v>
      </c>
      <c r="J628">
        <v>0</v>
      </c>
      <c r="K628">
        <v>0</v>
      </c>
      <c r="L628">
        <v>0</v>
      </c>
      <c r="M628">
        <v>0</v>
      </c>
      <c r="N628">
        <v>0</v>
      </c>
      <c r="O628">
        <f>Tabelle14[[#This Row],[Roll]]-+Tabelle14[[#This Row],[Pitch]]</f>
        <v>0</v>
      </c>
      <c r="P628">
        <f>SQRT(Tabelle14[[#This Row],[X]]^2 + Tabelle14[[#This Row],[Y]]^2 +Tabelle14[[#This Row],[Z]]^2)</f>
        <v>0</v>
      </c>
      <c r="Q628">
        <v>147</v>
      </c>
      <c r="R628">
        <v>98.2</v>
      </c>
      <c r="S628">
        <v>-41.8</v>
      </c>
      <c r="T628">
        <v>-90</v>
      </c>
      <c r="U628">
        <v>0</v>
      </c>
      <c r="V628">
        <v>0</v>
      </c>
    </row>
    <row r="629" spans="1:22">
      <c r="A629">
        <v>13320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 t="e">
        <f>IF(AND(Tabelle14[[#This Row],[AreaPx]]&gt;0,NOT(Tabelle14[[#This Row],[AreaPx]]="inf")),Tabelle14[[#This Row],[AreaPx]], NA())</f>
        <v>#N/A</v>
      </c>
      <c r="J629">
        <v>0</v>
      </c>
      <c r="K629">
        <v>0</v>
      </c>
      <c r="L629">
        <v>0</v>
      </c>
      <c r="M629">
        <v>0</v>
      </c>
      <c r="N629">
        <v>0</v>
      </c>
      <c r="O629">
        <f>Tabelle14[[#This Row],[Roll]]-+Tabelle14[[#This Row],[Pitch]]</f>
        <v>0</v>
      </c>
      <c r="P629">
        <f>SQRT(Tabelle14[[#This Row],[X]]^2 + Tabelle14[[#This Row],[Y]]^2 +Tabelle14[[#This Row],[Z]]^2)</f>
        <v>0</v>
      </c>
      <c r="Q629">
        <v>147</v>
      </c>
      <c r="R629">
        <v>98.2</v>
      </c>
      <c r="S629">
        <v>-41.8</v>
      </c>
      <c r="T629">
        <v>-90</v>
      </c>
      <c r="U629">
        <v>0</v>
      </c>
      <c r="V629">
        <v>0</v>
      </c>
    </row>
    <row r="630" spans="1:22">
      <c r="A630">
        <v>13343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 t="e">
        <f>IF(AND(Tabelle14[[#This Row],[AreaPx]]&gt;0,NOT(Tabelle14[[#This Row],[AreaPx]]="inf")),Tabelle14[[#This Row],[AreaPx]], NA())</f>
        <v>#N/A</v>
      </c>
      <c r="J630">
        <v>0</v>
      </c>
      <c r="K630">
        <v>0</v>
      </c>
      <c r="L630">
        <v>0</v>
      </c>
      <c r="M630">
        <v>0</v>
      </c>
      <c r="N630">
        <v>0</v>
      </c>
      <c r="O630">
        <f>Tabelle14[[#This Row],[Roll]]-+Tabelle14[[#This Row],[Pitch]]</f>
        <v>0</v>
      </c>
      <c r="P630">
        <f>SQRT(Tabelle14[[#This Row],[X]]^2 + Tabelle14[[#This Row],[Y]]^2 +Tabelle14[[#This Row],[Z]]^2)</f>
        <v>0</v>
      </c>
      <c r="Q630">
        <v>147</v>
      </c>
      <c r="R630">
        <v>98.2</v>
      </c>
      <c r="S630">
        <v>-41.8</v>
      </c>
      <c r="T630">
        <v>-90</v>
      </c>
      <c r="U630">
        <v>0</v>
      </c>
      <c r="V630">
        <v>0</v>
      </c>
    </row>
    <row r="631" spans="1:22">
      <c r="A631">
        <v>13367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 t="e">
        <f>IF(AND(Tabelle14[[#This Row],[AreaPx]]&gt;0,NOT(Tabelle14[[#This Row],[AreaPx]]="inf")),Tabelle14[[#This Row],[AreaPx]], NA())</f>
        <v>#N/A</v>
      </c>
      <c r="J631">
        <v>0</v>
      </c>
      <c r="K631">
        <v>0</v>
      </c>
      <c r="L631">
        <v>0</v>
      </c>
      <c r="M631">
        <v>0</v>
      </c>
      <c r="N631">
        <v>0</v>
      </c>
      <c r="O631">
        <f>Tabelle14[[#This Row],[Roll]]-+Tabelle14[[#This Row],[Pitch]]</f>
        <v>0</v>
      </c>
      <c r="P631">
        <f>SQRT(Tabelle14[[#This Row],[X]]^2 + Tabelle14[[#This Row],[Y]]^2 +Tabelle14[[#This Row],[Z]]^2)</f>
        <v>0</v>
      </c>
      <c r="Q631">
        <v>147</v>
      </c>
      <c r="R631">
        <v>98.2</v>
      </c>
      <c r="S631">
        <v>-41.8</v>
      </c>
      <c r="T631">
        <v>-90</v>
      </c>
      <c r="U631">
        <v>0</v>
      </c>
      <c r="V631">
        <v>0</v>
      </c>
    </row>
    <row r="632" spans="1:22">
      <c r="A632">
        <v>13378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 t="e">
        <f>IF(AND(Tabelle14[[#This Row],[AreaPx]]&gt;0,NOT(Tabelle14[[#This Row],[AreaPx]]="inf")),Tabelle14[[#This Row],[AreaPx]], NA())</f>
        <v>#N/A</v>
      </c>
      <c r="J632">
        <v>0</v>
      </c>
      <c r="K632">
        <v>0</v>
      </c>
      <c r="L632">
        <v>0</v>
      </c>
      <c r="M632">
        <v>0</v>
      </c>
      <c r="N632">
        <v>0</v>
      </c>
      <c r="O632">
        <f>Tabelle14[[#This Row],[Roll]]-+Tabelle14[[#This Row],[Pitch]]</f>
        <v>0</v>
      </c>
      <c r="P632">
        <f>SQRT(Tabelle14[[#This Row],[X]]^2 + Tabelle14[[#This Row],[Y]]^2 +Tabelle14[[#This Row],[Z]]^2)</f>
        <v>0</v>
      </c>
      <c r="Q632">
        <v>147</v>
      </c>
      <c r="R632">
        <v>98.2</v>
      </c>
      <c r="S632">
        <v>-41.8</v>
      </c>
      <c r="T632">
        <v>-90</v>
      </c>
      <c r="U632">
        <v>0</v>
      </c>
      <c r="V632">
        <v>0</v>
      </c>
    </row>
    <row r="633" spans="1:22">
      <c r="A633">
        <v>13406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 t="e">
        <f>IF(AND(Tabelle14[[#This Row],[AreaPx]]&gt;0,NOT(Tabelle14[[#This Row],[AreaPx]]="inf")),Tabelle14[[#This Row],[AreaPx]], NA())</f>
        <v>#N/A</v>
      </c>
      <c r="J633">
        <v>0</v>
      </c>
      <c r="K633">
        <v>0</v>
      </c>
      <c r="L633">
        <v>0</v>
      </c>
      <c r="M633">
        <v>0</v>
      </c>
      <c r="N633">
        <v>0</v>
      </c>
      <c r="O633">
        <f>Tabelle14[[#This Row],[Roll]]-+Tabelle14[[#This Row],[Pitch]]</f>
        <v>0</v>
      </c>
      <c r="P633">
        <f>SQRT(Tabelle14[[#This Row],[X]]^2 + Tabelle14[[#This Row],[Y]]^2 +Tabelle14[[#This Row],[Z]]^2)</f>
        <v>0</v>
      </c>
      <c r="Q633">
        <v>147</v>
      </c>
      <c r="R633">
        <v>98.2</v>
      </c>
      <c r="S633">
        <v>-41.8</v>
      </c>
      <c r="T633">
        <v>-90</v>
      </c>
      <c r="U633">
        <v>0</v>
      </c>
      <c r="V633">
        <v>0</v>
      </c>
    </row>
    <row r="634" spans="1:22">
      <c r="A634">
        <v>13433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 t="e">
        <f>IF(AND(Tabelle14[[#This Row],[AreaPx]]&gt;0,NOT(Tabelle14[[#This Row],[AreaPx]]="inf")),Tabelle14[[#This Row],[AreaPx]], NA())</f>
        <v>#N/A</v>
      </c>
      <c r="J634">
        <v>0</v>
      </c>
      <c r="K634">
        <v>0</v>
      </c>
      <c r="L634">
        <v>0</v>
      </c>
      <c r="M634">
        <v>0</v>
      </c>
      <c r="N634">
        <v>0</v>
      </c>
      <c r="O634">
        <f>Tabelle14[[#This Row],[Roll]]-+Tabelle14[[#This Row],[Pitch]]</f>
        <v>0</v>
      </c>
      <c r="P634">
        <f>SQRT(Tabelle14[[#This Row],[X]]^2 + Tabelle14[[#This Row],[Y]]^2 +Tabelle14[[#This Row],[Z]]^2)</f>
        <v>0</v>
      </c>
      <c r="Q634">
        <v>147</v>
      </c>
      <c r="R634">
        <v>98.2</v>
      </c>
      <c r="S634">
        <v>-41.8</v>
      </c>
      <c r="T634">
        <v>-90</v>
      </c>
      <c r="U634">
        <v>0</v>
      </c>
      <c r="V634">
        <v>0</v>
      </c>
    </row>
    <row r="635" spans="1:22">
      <c r="A635">
        <v>13450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 t="e">
        <f>IF(AND(Tabelle14[[#This Row],[AreaPx]]&gt;0,NOT(Tabelle14[[#This Row],[AreaPx]]="inf")),Tabelle14[[#This Row],[AreaPx]], NA())</f>
        <v>#N/A</v>
      </c>
      <c r="J635">
        <v>0</v>
      </c>
      <c r="K635">
        <v>0</v>
      </c>
      <c r="L635">
        <v>0</v>
      </c>
      <c r="M635">
        <v>0</v>
      </c>
      <c r="N635">
        <v>0</v>
      </c>
      <c r="O635">
        <f>Tabelle14[[#This Row],[Roll]]-+Tabelle14[[#This Row],[Pitch]]</f>
        <v>0</v>
      </c>
      <c r="P635">
        <f>SQRT(Tabelle14[[#This Row],[X]]^2 + Tabelle14[[#This Row],[Y]]^2 +Tabelle14[[#This Row],[Z]]^2)</f>
        <v>0</v>
      </c>
      <c r="Q635">
        <v>147</v>
      </c>
      <c r="R635">
        <v>98.2</v>
      </c>
      <c r="S635">
        <v>-41.8</v>
      </c>
      <c r="T635">
        <v>-90</v>
      </c>
      <c r="U635">
        <v>0</v>
      </c>
      <c r="V635">
        <v>0</v>
      </c>
    </row>
    <row r="636" spans="1:22">
      <c r="A636">
        <v>13479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e">
        <f>IF(AND(Tabelle14[[#This Row],[AreaPx]]&gt;0,NOT(Tabelle14[[#This Row],[AreaPx]]="inf")),Tabelle14[[#This Row],[AreaPx]], NA())</f>
        <v>#N/A</v>
      </c>
      <c r="J636">
        <v>0</v>
      </c>
      <c r="K636">
        <v>0</v>
      </c>
      <c r="L636">
        <v>0</v>
      </c>
      <c r="M636">
        <v>0</v>
      </c>
      <c r="N636">
        <v>0</v>
      </c>
      <c r="O636">
        <f>Tabelle14[[#This Row],[Roll]]-+Tabelle14[[#This Row],[Pitch]]</f>
        <v>0</v>
      </c>
      <c r="P636">
        <f>SQRT(Tabelle14[[#This Row],[X]]^2 + Tabelle14[[#This Row],[Y]]^2 +Tabelle14[[#This Row],[Z]]^2)</f>
        <v>0</v>
      </c>
      <c r="Q636">
        <v>147</v>
      </c>
      <c r="R636">
        <v>98.2</v>
      </c>
      <c r="S636">
        <v>-41.8</v>
      </c>
      <c r="T636">
        <v>-90</v>
      </c>
      <c r="U636">
        <v>0</v>
      </c>
      <c r="V636">
        <v>0</v>
      </c>
    </row>
    <row r="637" spans="1:22">
      <c r="A637">
        <v>13508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 t="e">
        <f>IF(AND(Tabelle14[[#This Row],[AreaPx]]&gt;0,NOT(Tabelle14[[#This Row],[AreaPx]]="inf")),Tabelle14[[#This Row],[AreaPx]], NA())</f>
        <v>#N/A</v>
      </c>
      <c r="J637">
        <v>0</v>
      </c>
      <c r="K637">
        <v>0</v>
      </c>
      <c r="L637">
        <v>0</v>
      </c>
      <c r="M637">
        <v>0</v>
      </c>
      <c r="N637">
        <v>0</v>
      </c>
      <c r="O637">
        <f>Tabelle14[[#This Row],[Roll]]-+Tabelle14[[#This Row],[Pitch]]</f>
        <v>0</v>
      </c>
      <c r="P637">
        <f>SQRT(Tabelle14[[#This Row],[X]]^2 + Tabelle14[[#This Row],[Y]]^2 +Tabelle14[[#This Row],[Z]]^2)</f>
        <v>0</v>
      </c>
      <c r="Q637">
        <v>147</v>
      </c>
      <c r="R637">
        <v>98.2</v>
      </c>
      <c r="S637">
        <v>-41.8</v>
      </c>
      <c r="T637">
        <v>-90</v>
      </c>
      <c r="U637">
        <v>0</v>
      </c>
      <c r="V637">
        <v>0</v>
      </c>
    </row>
    <row r="638" spans="1:22">
      <c r="A638">
        <v>13530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 t="e">
        <f>IF(AND(Tabelle14[[#This Row],[AreaPx]]&gt;0,NOT(Tabelle14[[#This Row],[AreaPx]]="inf")),Tabelle14[[#This Row],[AreaPx]], NA())</f>
        <v>#N/A</v>
      </c>
      <c r="J638">
        <v>0</v>
      </c>
      <c r="K638">
        <v>0</v>
      </c>
      <c r="L638">
        <v>0</v>
      </c>
      <c r="M638">
        <v>0</v>
      </c>
      <c r="N638">
        <v>0</v>
      </c>
      <c r="O638">
        <f>Tabelle14[[#This Row],[Roll]]-+Tabelle14[[#This Row],[Pitch]]</f>
        <v>0</v>
      </c>
      <c r="P638">
        <f>SQRT(Tabelle14[[#This Row],[X]]^2 + Tabelle14[[#This Row],[Y]]^2 +Tabelle14[[#This Row],[Z]]^2)</f>
        <v>0</v>
      </c>
      <c r="Q638">
        <v>147</v>
      </c>
      <c r="R638">
        <v>98.2</v>
      </c>
      <c r="S638">
        <v>-41.8</v>
      </c>
      <c r="T638">
        <v>-90</v>
      </c>
      <c r="U638">
        <v>0</v>
      </c>
      <c r="V638">
        <v>0</v>
      </c>
    </row>
    <row r="639" spans="1:22">
      <c r="A639">
        <v>13541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 t="e">
        <f>IF(AND(Tabelle14[[#This Row],[AreaPx]]&gt;0,NOT(Tabelle14[[#This Row],[AreaPx]]="inf")),Tabelle14[[#This Row],[AreaPx]], NA())</f>
        <v>#N/A</v>
      </c>
      <c r="J639">
        <v>0</v>
      </c>
      <c r="K639">
        <v>0</v>
      </c>
      <c r="L639">
        <v>0</v>
      </c>
      <c r="M639">
        <v>0</v>
      </c>
      <c r="N639">
        <v>0</v>
      </c>
      <c r="O639">
        <f>Tabelle14[[#This Row],[Roll]]-+Tabelle14[[#This Row],[Pitch]]</f>
        <v>0</v>
      </c>
      <c r="P639">
        <f>SQRT(Tabelle14[[#This Row],[X]]^2 + Tabelle14[[#This Row],[Y]]^2 +Tabelle14[[#This Row],[Z]]^2)</f>
        <v>0</v>
      </c>
      <c r="Q639">
        <v>147</v>
      </c>
      <c r="R639">
        <v>98.2</v>
      </c>
      <c r="S639">
        <v>-41.8</v>
      </c>
      <c r="T639">
        <v>-90</v>
      </c>
      <c r="U639">
        <v>0</v>
      </c>
      <c r="V639">
        <v>0</v>
      </c>
    </row>
    <row r="640" spans="1:22">
      <c r="A640">
        <v>13564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 t="e">
        <f>IF(AND(Tabelle14[[#This Row],[AreaPx]]&gt;0,NOT(Tabelle14[[#This Row],[AreaPx]]="inf")),Tabelle14[[#This Row],[AreaPx]], NA())</f>
        <v>#N/A</v>
      </c>
      <c r="J640">
        <v>0</v>
      </c>
      <c r="K640">
        <v>0</v>
      </c>
      <c r="L640">
        <v>0</v>
      </c>
      <c r="M640">
        <v>0</v>
      </c>
      <c r="N640">
        <v>0</v>
      </c>
      <c r="O640">
        <f>Tabelle14[[#This Row],[Roll]]-+Tabelle14[[#This Row],[Pitch]]</f>
        <v>0</v>
      </c>
      <c r="P640">
        <f>SQRT(Tabelle14[[#This Row],[X]]^2 + Tabelle14[[#This Row],[Y]]^2 +Tabelle14[[#This Row],[Z]]^2)</f>
        <v>0</v>
      </c>
      <c r="Q640">
        <v>147</v>
      </c>
      <c r="R640">
        <v>98.2</v>
      </c>
      <c r="S640">
        <v>-41.8</v>
      </c>
      <c r="T640">
        <v>-90</v>
      </c>
      <c r="U640">
        <v>0</v>
      </c>
      <c r="V640">
        <v>0</v>
      </c>
    </row>
    <row r="641" spans="1:22">
      <c r="A641">
        <v>13579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 t="e">
        <f>IF(AND(Tabelle14[[#This Row],[AreaPx]]&gt;0,NOT(Tabelle14[[#This Row],[AreaPx]]="inf")),Tabelle14[[#This Row],[AreaPx]], NA())</f>
        <v>#N/A</v>
      </c>
      <c r="J641">
        <v>0</v>
      </c>
      <c r="K641">
        <v>0</v>
      </c>
      <c r="L641">
        <v>0</v>
      </c>
      <c r="M641">
        <v>0</v>
      </c>
      <c r="N641">
        <v>0</v>
      </c>
      <c r="O641">
        <f>Tabelle14[[#This Row],[Roll]]-+Tabelle14[[#This Row],[Pitch]]</f>
        <v>0</v>
      </c>
      <c r="P641">
        <f>SQRT(Tabelle14[[#This Row],[X]]^2 + Tabelle14[[#This Row],[Y]]^2 +Tabelle14[[#This Row],[Z]]^2)</f>
        <v>0</v>
      </c>
      <c r="Q641">
        <v>147</v>
      </c>
      <c r="R641">
        <v>98.2</v>
      </c>
      <c r="S641">
        <v>-41.8</v>
      </c>
      <c r="T641">
        <v>-90</v>
      </c>
      <c r="U641">
        <v>0</v>
      </c>
      <c r="V641">
        <v>0</v>
      </c>
    </row>
    <row r="642" spans="1:22">
      <c r="A642">
        <v>13604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 t="e">
        <f>IF(AND(Tabelle14[[#This Row],[AreaPx]]&gt;0,NOT(Tabelle14[[#This Row],[AreaPx]]="inf")),Tabelle14[[#This Row],[AreaPx]], NA())</f>
        <v>#N/A</v>
      </c>
      <c r="J642">
        <v>0</v>
      </c>
      <c r="K642">
        <v>0</v>
      </c>
      <c r="L642">
        <v>0</v>
      </c>
      <c r="M642">
        <v>0</v>
      </c>
      <c r="N642">
        <v>0</v>
      </c>
      <c r="O642">
        <f>Tabelle14[[#This Row],[Roll]]-+Tabelle14[[#This Row],[Pitch]]</f>
        <v>0</v>
      </c>
      <c r="P642">
        <f>SQRT(Tabelle14[[#This Row],[X]]^2 + Tabelle14[[#This Row],[Y]]^2 +Tabelle14[[#This Row],[Z]]^2)</f>
        <v>0</v>
      </c>
      <c r="Q642">
        <v>147</v>
      </c>
      <c r="R642">
        <v>98.2</v>
      </c>
      <c r="S642">
        <v>-41.8</v>
      </c>
      <c r="T642">
        <v>-90</v>
      </c>
      <c r="U642">
        <v>0</v>
      </c>
      <c r="V642">
        <v>0</v>
      </c>
    </row>
    <row r="643" spans="1:22">
      <c r="A643">
        <v>13617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 t="e">
        <f>IF(AND(Tabelle14[[#This Row],[AreaPx]]&gt;0,NOT(Tabelle14[[#This Row],[AreaPx]]="inf")),Tabelle14[[#This Row],[AreaPx]], NA())</f>
        <v>#N/A</v>
      </c>
      <c r="J643">
        <v>0</v>
      </c>
      <c r="K643">
        <v>0</v>
      </c>
      <c r="L643">
        <v>0</v>
      </c>
      <c r="M643">
        <v>0</v>
      </c>
      <c r="N643">
        <v>0</v>
      </c>
      <c r="O643">
        <f>Tabelle14[[#This Row],[Roll]]-+Tabelle14[[#This Row],[Pitch]]</f>
        <v>0</v>
      </c>
      <c r="P643">
        <f>SQRT(Tabelle14[[#This Row],[X]]^2 + Tabelle14[[#This Row],[Y]]^2 +Tabelle14[[#This Row],[Z]]^2)</f>
        <v>0</v>
      </c>
      <c r="Q643">
        <v>147</v>
      </c>
      <c r="R643">
        <v>98.2</v>
      </c>
      <c r="S643">
        <v>-41.8</v>
      </c>
      <c r="T643">
        <v>-90</v>
      </c>
      <c r="U643">
        <v>0</v>
      </c>
      <c r="V643">
        <v>0</v>
      </c>
    </row>
    <row r="644" spans="1:22">
      <c r="A644">
        <v>13642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 t="e">
        <f>IF(AND(Tabelle14[[#This Row],[AreaPx]]&gt;0,NOT(Tabelle14[[#This Row],[AreaPx]]="inf")),Tabelle14[[#This Row],[AreaPx]], NA())</f>
        <v>#N/A</v>
      </c>
      <c r="J644">
        <v>0</v>
      </c>
      <c r="K644">
        <v>0</v>
      </c>
      <c r="L644">
        <v>0</v>
      </c>
      <c r="M644">
        <v>0</v>
      </c>
      <c r="N644">
        <v>0</v>
      </c>
      <c r="O644">
        <f>Tabelle14[[#This Row],[Roll]]-+Tabelle14[[#This Row],[Pitch]]</f>
        <v>0</v>
      </c>
      <c r="P644">
        <f>SQRT(Tabelle14[[#This Row],[X]]^2 + Tabelle14[[#This Row],[Y]]^2 +Tabelle14[[#This Row],[Z]]^2)</f>
        <v>0</v>
      </c>
      <c r="Q644">
        <v>147</v>
      </c>
      <c r="R644">
        <v>98.2</v>
      </c>
      <c r="S644">
        <v>-41.8</v>
      </c>
      <c r="T644">
        <v>-90</v>
      </c>
      <c r="U644">
        <v>0</v>
      </c>
      <c r="V644">
        <v>0</v>
      </c>
    </row>
    <row r="645" spans="1:22">
      <c r="A645">
        <v>13662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 t="e">
        <f>IF(AND(Tabelle14[[#This Row],[AreaPx]]&gt;0,NOT(Tabelle14[[#This Row],[AreaPx]]="inf")),Tabelle14[[#This Row],[AreaPx]], NA())</f>
        <v>#N/A</v>
      </c>
      <c r="J645">
        <v>0</v>
      </c>
      <c r="K645">
        <v>0</v>
      </c>
      <c r="L645">
        <v>0</v>
      </c>
      <c r="M645">
        <v>0</v>
      </c>
      <c r="N645">
        <v>0</v>
      </c>
      <c r="O645">
        <f>Tabelle14[[#This Row],[Roll]]-+Tabelle14[[#This Row],[Pitch]]</f>
        <v>0</v>
      </c>
      <c r="P645">
        <f>SQRT(Tabelle14[[#This Row],[X]]^2 + Tabelle14[[#This Row],[Y]]^2 +Tabelle14[[#This Row],[Z]]^2)</f>
        <v>0</v>
      </c>
      <c r="Q645">
        <v>147</v>
      </c>
      <c r="R645">
        <v>98.2</v>
      </c>
      <c r="S645">
        <v>-41.8</v>
      </c>
      <c r="T645">
        <v>-90</v>
      </c>
      <c r="U645">
        <v>0</v>
      </c>
      <c r="V645">
        <v>0</v>
      </c>
    </row>
    <row r="646" spans="1:22">
      <c r="A646">
        <v>13679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 t="e">
        <f>IF(AND(Tabelle14[[#This Row],[AreaPx]]&gt;0,NOT(Tabelle14[[#This Row],[AreaPx]]="inf")),Tabelle14[[#This Row],[AreaPx]], NA())</f>
        <v>#N/A</v>
      </c>
      <c r="J646">
        <v>0</v>
      </c>
      <c r="K646">
        <v>0</v>
      </c>
      <c r="L646">
        <v>0</v>
      </c>
      <c r="M646">
        <v>0</v>
      </c>
      <c r="N646">
        <v>0</v>
      </c>
      <c r="O646">
        <f>Tabelle14[[#This Row],[Roll]]-+Tabelle14[[#This Row],[Pitch]]</f>
        <v>0</v>
      </c>
      <c r="P646">
        <f>SQRT(Tabelle14[[#This Row],[X]]^2 + Tabelle14[[#This Row],[Y]]^2 +Tabelle14[[#This Row],[Z]]^2)</f>
        <v>0</v>
      </c>
      <c r="Q646">
        <v>147</v>
      </c>
      <c r="R646">
        <v>98.2</v>
      </c>
      <c r="S646">
        <v>-41.8</v>
      </c>
      <c r="T646">
        <v>-90</v>
      </c>
      <c r="U646">
        <v>0</v>
      </c>
      <c r="V646">
        <v>0</v>
      </c>
    </row>
    <row r="647" spans="1:22">
      <c r="A647">
        <v>13708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 t="e">
        <f>IF(AND(Tabelle14[[#This Row],[AreaPx]]&gt;0,NOT(Tabelle14[[#This Row],[AreaPx]]="inf")),Tabelle14[[#This Row],[AreaPx]], NA())</f>
        <v>#N/A</v>
      </c>
      <c r="J647">
        <v>0</v>
      </c>
      <c r="K647">
        <v>0</v>
      </c>
      <c r="L647">
        <v>0</v>
      </c>
      <c r="M647">
        <v>0</v>
      </c>
      <c r="N647">
        <v>0</v>
      </c>
      <c r="O647">
        <f>Tabelle14[[#This Row],[Roll]]-+Tabelle14[[#This Row],[Pitch]]</f>
        <v>0</v>
      </c>
      <c r="P647">
        <f>SQRT(Tabelle14[[#This Row],[X]]^2 + Tabelle14[[#This Row],[Y]]^2 +Tabelle14[[#This Row],[Z]]^2)</f>
        <v>0</v>
      </c>
      <c r="Q647">
        <v>147</v>
      </c>
      <c r="R647">
        <v>98.2</v>
      </c>
      <c r="S647">
        <v>-41.8</v>
      </c>
      <c r="T647">
        <v>-90</v>
      </c>
      <c r="U647">
        <v>0</v>
      </c>
      <c r="V647">
        <v>0</v>
      </c>
    </row>
    <row r="648" spans="1:22">
      <c r="A648">
        <v>13735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 t="e">
        <f>IF(AND(Tabelle14[[#This Row],[AreaPx]]&gt;0,NOT(Tabelle14[[#This Row],[AreaPx]]="inf")),Tabelle14[[#This Row],[AreaPx]], NA())</f>
        <v>#N/A</v>
      </c>
      <c r="J648">
        <v>0</v>
      </c>
      <c r="K648">
        <v>0</v>
      </c>
      <c r="L648">
        <v>0</v>
      </c>
      <c r="M648">
        <v>0</v>
      </c>
      <c r="N648">
        <v>0</v>
      </c>
      <c r="O648">
        <f>Tabelle14[[#This Row],[Roll]]-+Tabelle14[[#This Row],[Pitch]]</f>
        <v>0</v>
      </c>
      <c r="P648">
        <f>SQRT(Tabelle14[[#This Row],[X]]^2 + Tabelle14[[#This Row],[Y]]^2 +Tabelle14[[#This Row],[Z]]^2)</f>
        <v>0</v>
      </c>
      <c r="Q648">
        <v>147</v>
      </c>
      <c r="R648">
        <v>98.2</v>
      </c>
      <c r="S648">
        <v>-41.8</v>
      </c>
      <c r="T648">
        <v>-90</v>
      </c>
      <c r="U648">
        <v>0</v>
      </c>
      <c r="V648">
        <v>0</v>
      </c>
    </row>
    <row r="649" spans="1:22">
      <c r="A649">
        <v>13748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 t="e">
        <f>IF(AND(Tabelle14[[#This Row],[AreaPx]]&gt;0,NOT(Tabelle14[[#This Row],[AreaPx]]="inf")),Tabelle14[[#This Row],[AreaPx]], NA())</f>
        <v>#N/A</v>
      </c>
      <c r="J649">
        <v>0</v>
      </c>
      <c r="K649">
        <v>0</v>
      </c>
      <c r="L649">
        <v>0</v>
      </c>
      <c r="M649">
        <v>0</v>
      </c>
      <c r="N649">
        <v>0</v>
      </c>
      <c r="O649">
        <f>Tabelle14[[#This Row],[Roll]]-+Tabelle14[[#This Row],[Pitch]]</f>
        <v>0</v>
      </c>
      <c r="P649">
        <f>SQRT(Tabelle14[[#This Row],[X]]^2 + Tabelle14[[#This Row],[Y]]^2 +Tabelle14[[#This Row],[Z]]^2)</f>
        <v>0</v>
      </c>
      <c r="Q649">
        <v>147</v>
      </c>
      <c r="R649">
        <v>98.2</v>
      </c>
      <c r="S649">
        <v>-41.8</v>
      </c>
      <c r="T649">
        <v>-90</v>
      </c>
      <c r="U649">
        <v>0</v>
      </c>
      <c r="V649">
        <v>0</v>
      </c>
    </row>
    <row r="650" spans="1:22">
      <c r="A650">
        <v>13778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 t="e">
        <f>IF(AND(Tabelle14[[#This Row],[AreaPx]]&gt;0,NOT(Tabelle14[[#This Row],[AreaPx]]="inf")),Tabelle14[[#This Row],[AreaPx]], NA())</f>
        <v>#N/A</v>
      </c>
      <c r="J650">
        <v>0</v>
      </c>
      <c r="K650">
        <v>0</v>
      </c>
      <c r="L650">
        <v>0</v>
      </c>
      <c r="M650">
        <v>0</v>
      </c>
      <c r="N650">
        <v>0</v>
      </c>
      <c r="O650">
        <f>Tabelle14[[#This Row],[Roll]]-+Tabelle14[[#This Row],[Pitch]]</f>
        <v>0</v>
      </c>
      <c r="P650">
        <f>SQRT(Tabelle14[[#This Row],[X]]^2 + Tabelle14[[#This Row],[Y]]^2 +Tabelle14[[#This Row],[Z]]^2)</f>
        <v>0</v>
      </c>
      <c r="Q650">
        <v>147</v>
      </c>
      <c r="R650">
        <v>98.2</v>
      </c>
      <c r="S650">
        <v>-41.8</v>
      </c>
      <c r="T650">
        <v>-90</v>
      </c>
      <c r="U650">
        <v>0</v>
      </c>
      <c r="V650">
        <v>0</v>
      </c>
    </row>
    <row r="651" spans="1:22">
      <c r="A651">
        <v>13829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 t="e">
        <f>IF(AND(Tabelle14[[#This Row],[AreaPx]]&gt;0,NOT(Tabelle14[[#This Row],[AreaPx]]="inf")),Tabelle14[[#This Row],[AreaPx]], NA())</f>
        <v>#N/A</v>
      </c>
      <c r="J651">
        <v>0</v>
      </c>
      <c r="K651">
        <v>0</v>
      </c>
      <c r="L651">
        <v>0</v>
      </c>
      <c r="M651">
        <v>0</v>
      </c>
      <c r="N651">
        <v>0</v>
      </c>
      <c r="O651">
        <f>Tabelle14[[#This Row],[Roll]]-+Tabelle14[[#This Row],[Pitch]]</f>
        <v>0</v>
      </c>
      <c r="P651">
        <f>SQRT(Tabelle14[[#This Row],[X]]^2 + Tabelle14[[#This Row],[Y]]^2 +Tabelle14[[#This Row],[Z]]^2)</f>
        <v>0</v>
      </c>
      <c r="Q651">
        <v>147</v>
      </c>
      <c r="R651">
        <v>98.2</v>
      </c>
      <c r="S651">
        <v>-41.8</v>
      </c>
      <c r="T651">
        <v>-90</v>
      </c>
      <c r="U651">
        <v>0</v>
      </c>
      <c r="V651">
        <v>0</v>
      </c>
    </row>
    <row r="652" spans="1:22">
      <c r="A652">
        <v>13913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 t="e">
        <f>IF(AND(Tabelle14[[#This Row],[AreaPx]]&gt;0,NOT(Tabelle14[[#This Row],[AreaPx]]="inf")),Tabelle14[[#This Row],[AreaPx]], NA())</f>
        <v>#N/A</v>
      </c>
      <c r="J652">
        <v>0</v>
      </c>
      <c r="K652">
        <v>0</v>
      </c>
      <c r="L652">
        <v>0</v>
      </c>
      <c r="M652">
        <v>0</v>
      </c>
      <c r="N652">
        <v>0</v>
      </c>
      <c r="O652">
        <f>Tabelle14[[#This Row],[Roll]]-+Tabelle14[[#This Row],[Pitch]]</f>
        <v>0</v>
      </c>
      <c r="P652">
        <f>SQRT(Tabelle14[[#This Row],[X]]^2 + Tabelle14[[#This Row],[Y]]^2 +Tabelle14[[#This Row],[Z]]^2)</f>
        <v>0</v>
      </c>
      <c r="Q652">
        <v>147</v>
      </c>
      <c r="R652">
        <v>98.2</v>
      </c>
      <c r="S652">
        <v>-41.8</v>
      </c>
      <c r="T652">
        <v>-90</v>
      </c>
      <c r="U652">
        <v>0</v>
      </c>
      <c r="V652">
        <v>0</v>
      </c>
    </row>
    <row r="653" spans="1:22">
      <c r="A653">
        <v>14012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 t="e">
        <f>IF(AND(Tabelle14[[#This Row],[AreaPx]]&gt;0,NOT(Tabelle14[[#This Row],[AreaPx]]="inf")),Tabelle14[[#This Row],[AreaPx]], NA())</f>
        <v>#N/A</v>
      </c>
      <c r="J653">
        <v>0</v>
      </c>
      <c r="K653">
        <v>0</v>
      </c>
      <c r="L653">
        <v>0</v>
      </c>
      <c r="M653">
        <v>0</v>
      </c>
      <c r="N653">
        <v>0</v>
      </c>
      <c r="O653">
        <f>Tabelle14[[#This Row],[Roll]]-+Tabelle14[[#This Row],[Pitch]]</f>
        <v>0</v>
      </c>
      <c r="P653">
        <f>SQRT(Tabelle14[[#This Row],[X]]^2 + Tabelle14[[#This Row],[Y]]^2 +Tabelle14[[#This Row],[Z]]^2)</f>
        <v>0</v>
      </c>
      <c r="Q653">
        <v>147</v>
      </c>
      <c r="R653">
        <v>98.2</v>
      </c>
      <c r="S653">
        <v>-41.8</v>
      </c>
      <c r="T653">
        <v>-90</v>
      </c>
      <c r="U653">
        <v>0</v>
      </c>
      <c r="V653">
        <v>0</v>
      </c>
    </row>
    <row r="654" spans="1:22">
      <c r="A654">
        <v>14093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e">
        <f>IF(AND(Tabelle14[[#This Row],[AreaPx]]&gt;0,NOT(Tabelle14[[#This Row],[AreaPx]]="inf")),Tabelle14[[#This Row],[AreaPx]], NA())</f>
        <v>#N/A</v>
      </c>
      <c r="J654">
        <v>0</v>
      </c>
      <c r="K654">
        <v>0</v>
      </c>
      <c r="L654">
        <v>0</v>
      </c>
      <c r="M654">
        <v>0</v>
      </c>
      <c r="N654">
        <v>0</v>
      </c>
      <c r="O654">
        <f>Tabelle14[[#This Row],[Roll]]-+Tabelle14[[#This Row],[Pitch]]</f>
        <v>0</v>
      </c>
      <c r="P654">
        <f>SQRT(Tabelle14[[#This Row],[X]]^2 + Tabelle14[[#This Row],[Y]]^2 +Tabelle14[[#This Row],[Z]]^2)</f>
        <v>0</v>
      </c>
      <c r="Q654">
        <v>147</v>
      </c>
      <c r="R654">
        <v>98.2</v>
      </c>
      <c r="S654">
        <v>-41.8</v>
      </c>
      <c r="T654">
        <v>-90</v>
      </c>
      <c r="U654">
        <v>0</v>
      </c>
      <c r="V654">
        <v>0</v>
      </c>
    </row>
    <row r="655" spans="1:22">
      <c r="A655">
        <v>14179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 t="e">
        <f>IF(AND(Tabelle14[[#This Row],[AreaPx]]&gt;0,NOT(Tabelle14[[#This Row],[AreaPx]]="inf")),Tabelle14[[#This Row],[AreaPx]], NA())</f>
        <v>#N/A</v>
      </c>
      <c r="J655">
        <v>0</v>
      </c>
      <c r="K655">
        <v>0</v>
      </c>
      <c r="L655">
        <v>0</v>
      </c>
      <c r="M655">
        <v>0</v>
      </c>
      <c r="N655">
        <v>0</v>
      </c>
      <c r="O655">
        <f>Tabelle14[[#This Row],[Roll]]-+Tabelle14[[#This Row],[Pitch]]</f>
        <v>0</v>
      </c>
      <c r="P655">
        <f>SQRT(Tabelle14[[#This Row],[X]]^2 + Tabelle14[[#This Row],[Y]]^2 +Tabelle14[[#This Row],[Z]]^2)</f>
        <v>0</v>
      </c>
      <c r="Q655">
        <v>147</v>
      </c>
      <c r="R655">
        <v>98.2</v>
      </c>
      <c r="S655">
        <v>-41.8</v>
      </c>
      <c r="T655">
        <v>-90</v>
      </c>
      <c r="U655">
        <v>0</v>
      </c>
      <c r="V655">
        <v>0</v>
      </c>
    </row>
    <row r="656" spans="1:22">
      <c r="A656">
        <v>14203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 t="e">
        <f>IF(AND(Tabelle14[[#This Row],[AreaPx]]&gt;0,NOT(Tabelle14[[#This Row],[AreaPx]]="inf")),Tabelle14[[#This Row],[AreaPx]], NA())</f>
        <v>#N/A</v>
      </c>
      <c r="J656">
        <v>0</v>
      </c>
      <c r="K656">
        <v>0</v>
      </c>
      <c r="L656">
        <v>0</v>
      </c>
      <c r="M656">
        <v>0</v>
      </c>
      <c r="N656">
        <v>0</v>
      </c>
      <c r="O656">
        <f>Tabelle14[[#This Row],[Roll]]-+Tabelle14[[#This Row],[Pitch]]</f>
        <v>0</v>
      </c>
      <c r="P656">
        <f>SQRT(Tabelle14[[#This Row],[X]]^2 + Tabelle14[[#This Row],[Y]]^2 +Tabelle14[[#This Row],[Z]]^2)</f>
        <v>0</v>
      </c>
      <c r="Q656">
        <v>147</v>
      </c>
      <c r="R656">
        <v>98.2</v>
      </c>
      <c r="S656">
        <v>-41.8</v>
      </c>
      <c r="T656">
        <v>-90</v>
      </c>
      <c r="U656">
        <v>0</v>
      </c>
      <c r="V656">
        <v>0</v>
      </c>
    </row>
    <row r="657" spans="1:22">
      <c r="A657">
        <v>14216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 t="e">
        <f>IF(AND(Tabelle14[[#This Row],[AreaPx]]&gt;0,NOT(Tabelle14[[#This Row],[AreaPx]]="inf")),Tabelle14[[#This Row],[AreaPx]], NA())</f>
        <v>#N/A</v>
      </c>
      <c r="J657">
        <v>0</v>
      </c>
      <c r="K657">
        <v>0</v>
      </c>
      <c r="L657">
        <v>0</v>
      </c>
      <c r="M657">
        <v>0</v>
      </c>
      <c r="N657">
        <v>0</v>
      </c>
      <c r="O657">
        <f>Tabelle14[[#This Row],[Roll]]-+Tabelle14[[#This Row],[Pitch]]</f>
        <v>0</v>
      </c>
      <c r="P657">
        <f>SQRT(Tabelle14[[#This Row],[X]]^2 + Tabelle14[[#This Row],[Y]]^2 +Tabelle14[[#This Row],[Z]]^2)</f>
        <v>0</v>
      </c>
      <c r="Q657">
        <v>147</v>
      </c>
      <c r="R657">
        <v>98.2</v>
      </c>
      <c r="S657">
        <v>-41.8</v>
      </c>
      <c r="T657">
        <v>-90</v>
      </c>
      <c r="U657">
        <v>0</v>
      </c>
      <c r="V657">
        <v>0</v>
      </c>
    </row>
    <row r="658" spans="1:22">
      <c r="A658">
        <v>14235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 t="e">
        <f>IF(AND(Tabelle14[[#This Row],[AreaPx]]&gt;0,NOT(Tabelle14[[#This Row],[AreaPx]]="inf")),Tabelle14[[#This Row],[AreaPx]], NA())</f>
        <v>#N/A</v>
      </c>
      <c r="J658">
        <v>0</v>
      </c>
      <c r="K658">
        <v>0</v>
      </c>
      <c r="L658">
        <v>0</v>
      </c>
      <c r="M658">
        <v>0</v>
      </c>
      <c r="N658">
        <v>0</v>
      </c>
      <c r="O658">
        <f>Tabelle14[[#This Row],[Roll]]-+Tabelle14[[#This Row],[Pitch]]</f>
        <v>0</v>
      </c>
      <c r="P658">
        <f>SQRT(Tabelle14[[#This Row],[X]]^2 + Tabelle14[[#This Row],[Y]]^2 +Tabelle14[[#This Row],[Z]]^2)</f>
        <v>0</v>
      </c>
      <c r="Q658">
        <v>147</v>
      </c>
      <c r="R658">
        <v>98.2</v>
      </c>
      <c r="S658">
        <v>-41.8</v>
      </c>
      <c r="T658">
        <v>-90</v>
      </c>
      <c r="U658">
        <v>0</v>
      </c>
      <c r="V658">
        <v>0</v>
      </c>
    </row>
    <row r="659" spans="1:22">
      <c r="A659">
        <v>14247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 t="e">
        <f>IF(AND(Tabelle14[[#This Row],[AreaPx]]&gt;0,NOT(Tabelle14[[#This Row],[AreaPx]]="inf")),Tabelle14[[#This Row],[AreaPx]], NA())</f>
        <v>#N/A</v>
      </c>
      <c r="J659">
        <v>0</v>
      </c>
      <c r="K659">
        <v>0</v>
      </c>
      <c r="L659">
        <v>0</v>
      </c>
      <c r="M659">
        <v>0</v>
      </c>
      <c r="N659">
        <v>0</v>
      </c>
      <c r="O659">
        <f>Tabelle14[[#This Row],[Roll]]-+Tabelle14[[#This Row],[Pitch]]</f>
        <v>0</v>
      </c>
      <c r="P659">
        <f>SQRT(Tabelle14[[#This Row],[X]]^2 + Tabelle14[[#This Row],[Y]]^2 +Tabelle14[[#This Row],[Z]]^2)</f>
        <v>0</v>
      </c>
      <c r="Q659">
        <v>147</v>
      </c>
      <c r="R659">
        <v>98.2</v>
      </c>
      <c r="S659">
        <v>-41.8</v>
      </c>
      <c r="T659">
        <v>-90</v>
      </c>
      <c r="U659">
        <v>0</v>
      </c>
      <c r="V659">
        <v>0</v>
      </c>
    </row>
    <row r="660" spans="1:22">
      <c r="A660">
        <v>14264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 t="e">
        <f>IF(AND(Tabelle14[[#This Row],[AreaPx]]&gt;0,NOT(Tabelle14[[#This Row],[AreaPx]]="inf")),Tabelle14[[#This Row],[AreaPx]], NA())</f>
        <v>#N/A</v>
      </c>
      <c r="J660">
        <v>0</v>
      </c>
      <c r="K660">
        <v>0</v>
      </c>
      <c r="L660">
        <v>0</v>
      </c>
      <c r="M660">
        <v>0</v>
      </c>
      <c r="N660">
        <v>0</v>
      </c>
      <c r="O660">
        <f>Tabelle14[[#This Row],[Roll]]-+Tabelle14[[#This Row],[Pitch]]</f>
        <v>0</v>
      </c>
      <c r="P660">
        <f>SQRT(Tabelle14[[#This Row],[X]]^2 + Tabelle14[[#This Row],[Y]]^2 +Tabelle14[[#This Row],[Z]]^2)</f>
        <v>0</v>
      </c>
      <c r="Q660">
        <v>147</v>
      </c>
      <c r="R660">
        <v>98.2</v>
      </c>
      <c r="S660">
        <v>-41.8</v>
      </c>
      <c r="T660">
        <v>-90</v>
      </c>
      <c r="U660">
        <v>0</v>
      </c>
      <c r="V660">
        <v>0</v>
      </c>
    </row>
    <row r="661" spans="1:22">
      <c r="A661">
        <v>14276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 t="e">
        <f>IF(AND(Tabelle14[[#This Row],[AreaPx]]&gt;0,NOT(Tabelle14[[#This Row],[AreaPx]]="inf")),Tabelle14[[#This Row],[AreaPx]], NA())</f>
        <v>#N/A</v>
      </c>
      <c r="J661">
        <v>0</v>
      </c>
      <c r="K661">
        <v>0</v>
      </c>
      <c r="L661">
        <v>0</v>
      </c>
      <c r="M661">
        <v>0</v>
      </c>
      <c r="N661">
        <v>0</v>
      </c>
      <c r="O661">
        <f>Tabelle14[[#This Row],[Roll]]-+Tabelle14[[#This Row],[Pitch]]</f>
        <v>0</v>
      </c>
      <c r="P661">
        <f>SQRT(Tabelle14[[#This Row],[X]]^2 + Tabelle14[[#This Row],[Y]]^2 +Tabelle14[[#This Row],[Z]]^2)</f>
        <v>0</v>
      </c>
      <c r="Q661">
        <v>147</v>
      </c>
      <c r="R661">
        <v>98.2</v>
      </c>
      <c r="S661">
        <v>-41.8</v>
      </c>
      <c r="T661">
        <v>-90</v>
      </c>
      <c r="U661">
        <v>0</v>
      </c>
      <c r="V661">
        <v>0</v>
      </c>
    </row>
    <row r="662" spans="1:22">
      <c r="A662">
        <v>14293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 t="e">
        <f>IF(AND(Tabelle14[[#This Row],[AreaPx]]&gt;0,NOT(Tabelle14[[#This Row],[AreaPx]]="inf")),Tabelle14[[#This Row],[AreaPx]], NA())</f>
        <v>#N/A</v>
      </c>
      <c r="J662">
        <v>0</v>
      </c>
      <c r="K662">
        <v>0</v>
      </c>
      <c r="L662">
        <v>0</v>
      </c>
      <c r="M662">
        <v>0</v>
      </c>
      <c r="N662">
        <v>0</v>
      </c>
      <c r="O662">
        <f>Tabelle14[[#This Row],[Roll]]-+Tabelle14[[#This Row],[Pitch]]</f>
        <v>0</v>
      </c>
      <c r="P662">
        <f>SQRT(Tabelle14[[#This Row],[X]]^2 + Tabelle14[[#This Row],[Y]]^2 +Tabelle14[[#This Row],[Z]]^2)</f>
        <v>0</v>
      </c>
      <c r="Q662">
        <v>147</v>
      </c>
      <c r="R662">
        <v>98.2</v>
      </c>
      <c r="S662">
        <v>-41.8</v>
      </c>
      <c r="T662">
        <v>-90</v>
      </c>
      <c r="U662">
        <v>0</v>
      </c>
      <c r="V662">
        <v>0</v>
      </c>
    </row>
    <row r="663" spans="1:22">
      <c r="A663">
        <v>14305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 t="e">
        <f>IF(AND(Tabelle14[[#This Row],[AreaPx]]&gt;0,NOT(Tabelle14[[#This Row],[AreaPx]]="inf")),Tabelle14[[#This Row],[AreaPx]], NA())</f>
        <v>#N/A</v>
      </c>
      <c r="J663">
        <v>0</v>
      </c>
      <c r="K663">
        <v>0</v>
      </c>
      <c r="L663">
        <v>0</v>
      </c>
      <c r="M663">
        <v>0</v>
      </c>
      <c r="N663">
        <v>0</v>
      </c>
      <c r="O663">
        <f>Tabelle14[[#This Row],[Roll]]-+Tabelle14[[#This Row],[Pitch]]</f>
        <v>0</v>
      </c>
      <c r="P663">
        <f>SQRT(Tabelle14[[#This Row],[X]]^2 + Tabelle14[[#This Row],[Y]]^2 +Tabelle14[[#This Row],[Z]]^2)</f>
        <v>0</v>
      </c>
      <c r="Q663">
        <v>147</v>
      </c>
      <c r="R663">
        <v>98.2</v>
      </c>
      <c r="S663">
        <v>-41.8</v>
      </c>
      <c r="T663">
        <v>-90</v>
      </c>
      <c r="U663">
        <v>0</v>
      </c>
      <c r="V663">
        <v>0</v>
      </c>
    </row>
    <row r="664" spans="1:22">
      <c r="A664">
        <v>14315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 t="e">
        <f>IF(AND(Tabelle14[[#This Row],[AreaPx]]&gt;0,NOT(Tabelle14[[#This Row],[AreaPx]]="inf")),Tabelle14[[#This Row],[AreaPx]], NA())</f>
        <v>#N/A</v>
      </c>
      <c r="J664">
        <v>0</v>
      </c>
      <c r="K664">
        <v>0</v>
      </c>
      <c r="L664">
        <v>0</v>
      </c>
      <c r="M664">
        <v>0</v>
      </c>
      <c r="N664">
        <v>0</v>
      </c>
      <c r="O664">
        <f>Tabelle14[[#This Row],[Roll]]-+Tabelle14[[#This Row],[Pitch]]</f>
        <v>0</v>
      </c>
      <c r="P664">
        <f>SQRT(Tabelle14[[#This Row],[X]]^2 + Tabelle14[[#This Row],[Y]]^2 +Tabelle14[[#This Row],[Z]]^2)</f>
        <v>0</v>
      </c>
      <c r="Q664">
        <v>147</v>
      </c>
      <c r="R664">
        <v>98.2</v>
      </c>
      <c r="S664">
        <v>-41.8</v>
      </c>
      <c r="T664">
        <v>-90</v>
      </c>
      <c r="U664">
        <v>0</v>
      </c>
      <c r="V664">
        <v>0</v>
      </c>
    </row>
    <row r="665" spans="1:22">
      <c r="A665">
        <v>14336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 t="e">
        <f>IF(AND(Tabelle14[[#This Row],[AreaPx]]&gt;0,NOT(Tabelle14[[#This Row],[AreaPx]]="inf")),Tabelle14[[#This Row],[AreaPx]], NA())</f>
        <v>#N/A</v>
      </c>
      <c r="J665">
        <v>0</v>
      </c>
      <c r="K665">
        <v>0</v>
      </c>
      <c r="L665">
        <v>0</v>
      </c>
      <c r="M665">
        <v>0</v>
      </c>
      <c r="N665">
        <v>0</v>
      </c>
      <c r="O665">
        <f>Tabelle14[[#This Row],[Roll]]-+Tabelle14[[#This Row],[Pitch]]</f>
        <v>0</v>
      </c>
      <c r="P665">
        <f>SQRT(Tabelle14[[#This Row],[X]]^2 + Tabelle14[[#This Row],[Y]]^2 +Tabelle14[[#This Row],[Z]]^2)</f>
        <v>0</v>
      </c>
      <c r="Q665">
        <v>147</v>
      </c>
      <c r="R665">
        <v>98.2</v>
      </c>
      <c r="S665">
        <v>-41.8</v>
      </c>
      <c r="T665">
        <v>-90</v>
      </c>
      <c r="U665">
        <v>0</v>
      </c>
      <c r="V665">
        <v>0</v>
      </c>
    </row>
    <row r="666" spans="1:22">
      <c r="A666">
        <v>14349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 t="e">
        <f>IF(AND(Tabelle14[[#This Row],[AreaPx]]&gt;0,NOT(Tabelle14[[#This Row],[AreaPx]]="inf")),Tabelle14[[#This Row],[AreaPx]], NA())</f>
        <v>#N/A</v>
      </c>
      <c r="J666">
        <v>0</v>
      </c>
      <c r="K666">
        <v>0</v>
      </c>
      <c r="L666">
        <v>0</v>
      </c>
      <c r="M666">
        <v>0</v>
      </c>
      <c r="N666">
        <v>0</v>
      </c>
      <c r="O666">
        <f>Tabelle14[[#This Row],[Roll]]-+Tabelle14[[#This Row],[Pitch]]</f>
        <v>0</v>
      </c>
      <c r="P666">
        <f>SQRT(Tabelle14[[#This Row],[X]]^2 + Tabelle14[[#This Row],[Y]]^2 +Tabelle14[[#This Row],[Z]]^2)</f>
        <v>0</v>
      </c>
      <c r="Q666">
        <v>147</v>
      </c>
      <c r="R666">
        <v>98.2</v>
      </c>
      <c r="S666">
        <v>-41.8</v>
      </c>
      <c r="T666">
        <v>-90</v>
      </c>
      <c r="U666">
        <v>0</v>
      </c>
      <c r="V666">
        <v>0</v>
      </c>
    </row>
    <row r="667" spans="1:22">
      <c r="A667">
        <v>14365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 t="e">
        <f>IF(AND(Tabelle14[[#This Row],[AreaPx]]&gt;0,NOT(Tabelle14[[#This Row],[AreaPx]]="inf")),Tabelle14[[#This Row],[AreaPx]], NA())</f>
        <v>#N/A</v>
      </c>
      <c r="J667">
        <v>0</v>
      </c>
      <c r="K667">
        <v>0</v>
      </c>
      <c r="L667">
        <v>0</v>
      </c>
      <c r="M667">
        <v>0</v>
      </c>
      <c r="N667">
        <v>0</v>
      </c>
      <c r="O667">
        <f>Tabelle14[[#This Row],[Roll]]-+Tabelle14[[#This Row],[Pitch]]</f>
        <v>0</v>
      </c>
      <c r="P667">
        <f>SQRT(Tabelle14[[#This Row],[X]]^2 + Tabelle14[[#This Row],[Y]]^2 +Tabelle14[[#This Row],[Z]]^2)</f>
        <v>0</v>
      </c>
      <c r="Q667">
        <v>147</v>
      </c>
      <c r="R667">
        <v>98.2</v>
      </c>
      <c r="S667">
        <v>-41.8</v>
      </c>
      <c r="T667">
        <v>-90</v>
      </c>
      <c r="U667">
        <v>0</v>
      </c>
      <c r="V667">
        <v>0</v>
      </c>
    </row>
    <row r="668" spans="1:22">
      <c r="A668">
        <v>14375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 t="e">
        <f>IF(AND(Tabelle14[[#This Row],[AreaPx]]&gt;0,NOT(Tabelle14[[#This Row],[AreaPx]]="inf")),Tabelle14[[#This Row],[AreaPx]], NA())</f>
        <v>#N/A</v>
      </c>
      <c r="J668">
        <v>0</v>
      </c>
      <c r="K668">
        <v>0</v>
      </c>
      <c r="L668">
        <v>0</v>
      </c>
      <c r="M668">
        <v>0</v>
      </c>
      <c r="N668">
        <v>0</v>
      </c>
      <c r="O668">
        <f>Tabelle14[[#This Row],[Roll]]-+Tabelle14[[#This Row],[Pitch]]</f>
        <v>0</v>
      </c>
      <c r="P668">
        <f>SQRT(Tabelle14[[#This Row],[X]]^2 + Tabelle14[[#This Row],[Y]]^2 +Tabelle14[[#This Row],[Z]]^2)</f>
        <v>0</v>
      </c>
      <c r="Q668">
        <v>147</v>
      </c>
      <c r="R668">
        <v>98.2</v>
      </c>
      <c r="S668">
        <v>-41.8</v>
      </c>
      <c r="T668">
        <v>-90</v>
      </c>
      <c r="U668">
        <v>0</v>
      </c>
      <c r="V668">
        <v>0</v>
      </c>
    </row>
    <row r="669" spans="1:22">
      <c r="A669">
        <v>14391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 t="e">
        <f>IF(AND(Tabelle14[[#This Row],[AreaPx]]&gt;0,NOT(Tabelle14[[#This Row],[AreaPx]]="inf")),Tabelle14[[#This Row],[AreaPx]], NA())</f>
        <v>#N/A</v>
      </c>
      <c r="J669">
        <v>0</v>
      </c>
      <c r="K669">
        <v>0</v>
      </c>
      <c r="L669">
        <v>0</v>
      </c>
      <c r="M669">
        <v>0</v>
      </c>
      <c r="N669">
        <v>0</v>
      </c>
      <c r="O669">
        <f>Tabelle14[[#This Row],[Roll]]-+Tabelle14[[#This Row],[Pitch]]</f>
        <v>0</v>
      </c>
      <c r="P669">
        <f>SQRT(Tabelle14[[#This Row],[X]]^2 + Tabelle14[[#This Row],[Y]]^2 +Tabelle14[[#This Row],[Z]]^2)</f>
        <v>0</v>
      </c>
      <c r="Q669">
        <v>147</v>
      </c>
      <c r="R669">
        <v>98.2</v>
      </c>
      <c r="S669">
        <v>-41.8</v>
      </c>
      <c r="T669">
        <v>-90</v>
      </c>
      <c r="U669">
        <v>0</v>
      </c>
      <c r="V669">
        <v>0</v>
      </c>
    </row>
    <row r="670" spans="1:22">
      <c r="A670">
        <v>14405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 t="e">
        <f>IF(AND(Tabelle14[[#This Row],[AreaPx]]&gt;0,NOT(Tabelle14[[#This Row],[AreaPx]]="inf")),Tabelle14[[#This Row],[AreaPx]], NA())</f>
        <v>#N/A</v>
      </c>
      <c r="J670">
        <v>0</v>
      </c>
      <c r="K670">
        <v>0</v>
      </c>
      <c r="L670">
        <v>0</v>
      </c>
      <c r="M670">
        <v>0</v>
      </c>
      <c r="N670">
        <v>0</v>
      </c>
      <c r="O670">
        <f>Tabelle14[[#This Row],[Roll]]-+Tabelle14[[#This Row],[Pitch]]</f>
        <v>0</v>
      </c>
      <c r="P670">
        <f>SQRT(Tabelle14[[#This Row],[X]]^2 + Tabelle14[[#This Row],[Y]]^2 +Tabelle14[[#This Row],[Z]]^2)</f>
        <v>0</v>
      </c>
      <c r="Q670">
        <v>147</v>
      </c>
      <c r="R670">
        <v>98.2</v>
      </c>
      <c r="S670">
        <v>-41.8</v>
      </c>
      <c r="T670">
        <v>-90</v>
      </c>
      <c r="U670">
        <v>0</v>
      </c>
      <c r="V670">
        <v>0</v>
      </c>
    </row>
    <row r="671" spans="1:22">
      <c r="A671">
        <v>14411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 t="e">
        <f>IF(AND(Tabelle14[[#This Row],[AreaPx]]&gt;0,NOT(Tabelle14[[#This Row],[AreaPx]]="inf")),Tabelle14[[#This Row],[AreaPx]], NA())</f>
        <v>#N/A</v>
      </c>
      <c r="J671">
        <v>0</v>
      </c>
      <c r="K671">
        <v>0</v>
      </c>
      <c r="L671">
        <v>0</v>
      </c>
      <c r="M671">
        <v>0</v>
      </c>
      <c r="N671">
        <v>0</v>
      </c>
      <c r="O671">
        <f>Tabelle14[[#This Row],[Roll]]-+Tabelle14[[#This Row],[Pitch]]</f>
        <v>0</v>
      </c>
      <c r="P671">
        <f>SQRT(Tabelle14[[#This Row],[X]]^2 + Tabelle14[[#This Row],[Y]]^2 +Tabelle14[[#This Row],[Z]]^2)</f>
        <v>0</v>
      </c>
      <c r="Q671">
        <v>147</v>
      </c>
      <c r="R671">
        <v>98.2</v>
      </c>
      <c r="S671">
        <v>-41.8</v>
      </c>
      <c r="T671">
        <v>-90</v>
      </c>
      <c r="U671">
        <v>0</v>
      </c>
      <c r="V671">
        <v>0</v>
      </c>
    </row>
    <row r="672" spans="1:22">
      <c r="A672">
        <v>14426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e">
        <f>IF(AND(Tabelle14[[#This Row],[AreaPx]]&gt;0,NOT(Tabelle14[[#This Row],[AreaPx]]="inf")),Tabelle14[[#This Row],[AreaPx]], NA())</f>
        <v>#N/A</v>
      </c>
      <c r="J672">
        <v>0</v>
      </c>
      <c r="K672">
        <v>0</v>
      </c>
      <c r="L672">
        <v>0</v>
      </c>
      <c r="M672">
        <v>0</v>
      </c>
      <c r="N672">
        <v>0</v>
      </c>
      <c r="O672">
        <f>Tabelle14[[#This Row],[Roll]]-+Tabelle14[[#This Row],[Pitch]]</f>
        <v>0</v>
      </c>
      <c r="P672">
        <f>SQRT(Tabelle14[[#This Row],[X]]^2 + Tabelle14[[#This Row],[Y]]^2 +Tabelle14[[#This Row],[Z]]^2)</f>
        <v>0</v>
      </c>
      <c r="Q672">
        <v>147</v>
      </c>
      <c r="R672">
        <v>98.2</v>
      </c>
      <c r="S672">
        <v>-41.8</v>
      </c>
      <c r="T672">
        <v>-90</v>
      </c>
      <c r="U672">
        <v>0</v>
      </c>
      <c r="V672">
        <v>0</v>
      </c>
    </row>
    <row r="673" spans="1:22">
      <c r="A673">
        <v>14439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 t="e">
        <f>IF(AND(Tabelle14[[#This Row],[AreaPx]]&gt;0,NOT(Tabelle14[[#This Row],[AreaPx]]="inf")),Tabelle14[[#This Row],[AreaPx]], NA())</f>
        <v>#N/A</v>
      </c>
      <c r="J673">
        <v>0</v>
      </c>
      <c r="K673">
        <v>0</v>
      </c>
      <c r="L673">
        <v>0</v>
      </c>
      <c r="M673">
        <v>0</v>
      </c>
      <c r="N673">
        <v>0</v>
      </c>
      <c r="O673">
        <f>Tabelle14[[#This Row],[Roll]]-+Tabelle14[[#This Row],[Pitch]]</f>
        <v>0</v>
      </c>
      <c r="P673">
        <f>SQRT(Tabelle14[[#This Row],[X]]^2 + Tabelle14[[#This Row],[Y]]^2 +Tabelle14[[#This Row],[Z]]^2)</f>
        <v>0</v>
      </c>
      <c r="Q673">
        <v>147</v>
      </c>
      <c r="R673">
        <v>98.2</v>
      </c>
      <c r="S673">
        <v>-41.8</v>
      </c>
      <c r="T673">
        <v>-90</v>
      </c>
      <c r="U673">
        <v>0</v>
      </c>
      <c r="V673">
        <v>0</v>
      </c>
    </row>
    <row r="674" spans="1:22">
      <c r="A674">
        <v>14455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 t="e">
        <f>IF(AND(Tabelle14[[#This Row],[AreaPx]]&gt;0,NOT(Tabelle14[[#This Row],[AreaPx]]="inf")),Tabelle14[[#This Row],[AreaPx]], NA())</f>
        <v>#N/A</v>
      </c>
      <c r="J674">
        <v>0</v>
      </c>
      <c r="K674">
        <v>0</v>
      </c>
      <c r="L674">
        <v>0</v>
      </c>
      <c r="M674">
        <v>0</v>
      </c>
      <c r="N674">
        <v>0</v>
      </c>
      <c r="O674">
        <f>Tabelle14[[#This Row],[Roll]]-+Tabelle14[[#This Row],[Pitch]]</f>
        <v>0</v>
      </c>
      <c r="P674">
        <f>SQRT(Tabelle14[[#This Row],[X]]^2 + Tabelle14[[#This Row],[Y]]^2 +Tabelle14[[#This Row],[Z]]^2)</f>
        <v>0</v>
      </c>
      <c r="Q674">
        <v>147</v>
      </c>
      <c r="R674">
        <v>98.2</v>
      </c>
      <c r="S674">
        <v>-41.8</v>
      </c>
      <c r="T674">
        <v>-90</v>
      </c>
      <c r="U674">
        <v>0</v>
      </c>
      <c r="V674">
        <v>0</v>
      </c>
    </row>
    <row r="675" spans="1:22">
      <c r="A675">
        <v>14468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 t="e">
        <f>IF(AND(Tabelle14[[#This Row],[AreaPx]]&gt;0,NOT(Tabelle14[[#This Row],[AreaPx]]="inf")),Tabelle14[[#This Row],[AreaPx]], NA())</f>
        <v>#N/A</v>
      </c>
      <c r="J675">
        <v>0</v>
      </c>
      <c r="K675">
        <v>0</v>
      </c>
      <c r="L675">
        <v>0</v>
      </c>
      <c r="M675">
        <v>0</v>
      </c>
      <c r="N675">
        <v>0</v>
      </c>
      <c r="O675">
        <f>Tabelle14[[#This Row],[Roll]]-+Tabelle14[[#This Row],[Pitch]]</f>
        <v>0</v>
      </c>
      <c r="P675">
        <f>SQRT(Tabelle14[[#This Row],[X]]^2 + Tabelle14[[#This Row],[Y]]^2 +Tabelle14[[#This Row],[Z]]^2)</f>
        <v>0</v>
      </c>
      <c r="Q675">
        <v>147</v>
      </c>
      <c r="R675">
        <v>98.2</v>
      </c>
      <c r="S675">
        <v>-41.8</v>
      </c>
      <c r="T675">
        <v>-90</v>
      </c>
      <c r="U675">
        <v>0</v>
      </c>
      <c r="V675">
        <v>0</v>
      </c>
    </row>
    <row r="676" spans="1:22">
      <c r="A676">
        <v>14476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 t="e">
        <f>IF(AND(Tabelle14[[#This Row],[AreaPx]]&gt;0,NOT(Tabelle14[[#This Row],[AreaPx]]="inf")),Tabelle14[[#This Row],[AreaPx]], NA())</f>
        <v>#N/A</v>
      </c>
      <c r="J676">
        <v>0</v>
      </c>
      <c r="K676">
        <v>0</v>
      </c>
      <c r="L676">
        <v>0</v>
      </c>
      <c r="M676">
        <v>0</v>
      </c>
      <c r="N676">
        <v>0</v>
      </c>
      <c r="O676">
        <f>Tabelle14[[#This Row],[Roll]]-+Tabelle14[[#This Row],[Pitch]]</f>
        <v>0</v>
      </c>
      <c r="P676">
        <f>SQRT(Tabelle14[[#This Row],[X]]^2 + Tabelle14[[#This Row],[Y]]^2 +Tabelle14[[#This Row],[Z]]^2)</f>
        <v>0</v>
      </c>
      <c r="Q676">
        <v>147</v>
      </c>
      <c r="R676">
        <v>98.2</v>
      </c>
      <c r="S676">
        <v>-41.8</v>
      </c>
      <c r="T676">
        <v>-90</v>
      </c>
      <c r="U676">
        <v>0</v>
      </c>
      <c r="V676">
        <v>0</v>
      </c>
    </row>
    <row r="677" spans="1:22">
      <c r="A677">
        <v>14495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 t="e">
        <f>IF(AND(Tabelle14[[#This Row],[AreaPx]]&gt;0,NOT(Tabelle14[[#This Row],[AreaPx]]="inf")),Tabelle14[[#This Row],[AreaPx]], NA())</f>
        <v>#N/A</v>
      </c>
      <c r="J677">
        <v>0</v>
      </c>
      <c r="K677">
        <v>0</v>
      </c>
      <c r="L677">
        <v>0</v>
      </c>
      <c r="M677">
        <v>0</v>
      </c>
      <c r="N677">
        <v>0</v>
      </c>
      <c r="O677">
        <f>Tabelle14[[#This Row],[Roll]]-+Tabelle14[[#This Row],[Pitch]]</f>
        <v>0</v>
      </c>
      <c r="P677">
        <f>SQRT(Tabelle14[[#This Row],[X]]^2 + Tabelle14[[#This Row],[Y]]^2 +Tabelle14[[#This Row],[Z]]^2)</f>
        <v>0</v>
      </c>
      <c r="Q677">
        <v>147</v>
      </c>
      <c r="R677">
        <v>98.2</v>
      </c>
      <c r="S677">
        <v>-41.8</v>
      </c>
      <c r="T677">
        <v>-90</v>
      </c>
      <c r="U677">
        <v>0</v>
      </c>
      <c r="V677">
        <v>0</v>
      </c>
    </row>
    <row r="678" spans="1:22">
      <c r="A678">
        <v>14506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 t="e">
        <f>IF(AND(Tabelle14[[#This Row],[AreaPx]]&gt;0,NOT(Tabelle14[[#This Row],[AreaPx]]="inf")),Tabelle14[[#This Row],[AreaPx]], NA())</f>
        <v>#N/A</v>
      </c>
      <c r="J678">
        <v>0</v>
      </c>
      <c r="K678">
        <v>0</v>
      </c>
      <c r="L678">
        <v>0</v>
      </c>
      <c r="M678">
        <v>0</v>
      </c>
      <c r="N678">
        <v>0</v>
      </c>
      <c r="O678">
        <f>Tabelle14[[#This Row],[Roll]]-+Tabelle14[[#This Row],[Pitch]]</f>
        <v>0</v>
      </c>
      <c r="P678">
        <f>SQRT(Tabelle14[[#This Row],[X]]^2 + Tabelle14[[#This Row],[Y]]^2 +Tabelle14[[#This Row],[Z]]^2)</f>
        <v>0</v>
      </c>
      <c r="Q678">
        <v>147</v>
      </c>
      <c r="R678">
        <v>98.2</v>
      </c>
      <c r="S678">
        <v>-41.8</v>
      </c>
      <c r="T678">
        <v>-90</v>
      </c>
      <c r="U678">
        <v>0</v>
      </c>
      <c r="V678">
        <v>0</v>
      </c>
    </row>
    <row r="679" spans="1:22">
      <c r="A679">
        <v>14525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 t="e">
        <f>IF(AND(Tabelle14[[#This Row],[AreaPx]]&gt;0,NOT(Tabelle14[[#This Row],[AreaPx]]="inf")),Tabelle14[[#This Row],[AreaPx]], NA())</f>
        <v>#N/A</v>
      </c>
      <c r="J679">
        <v>0</v>
      </c>
      <c r="K679">
        <v>0</v>
      </c>
      <c r="L679">
        <v>0</v>
      </c>
      <c r="M679">
        <v>0</v>
      </c>
      <c r="N679">
        <v>0</v>
      </c>
      <c r="O679">
        <f>Tabelle14[[#This Row],[Roll]]-+Tabelle14[[#This Row],[Pitch]]</f>
        <v>0</v>
      </c>
      <c r="P679">
        <f>SQRT(Tabelle14[[#This Row],[X]]^2 + Tabelle14[[#This Row],[Y]]^2 +Tabelle14[[#This Row],[Z]]^2)</f>
        <v>0</v>
      </c>
      <c r="Q679">
        <v>147</v>
      </c>
      <c r="R679">
        <v>98.2</v>
      </c>
      <c r="S679">
        <v>-41.8</v>
      </c>
      <c r="T679">
        <v>-90</v>
      </c>
      <c r="U679">
        <v>0</v>
      </c>
      <c r="V679">
        <v>0</v>
      </c>
    </row>
    <row r="680" spans="1:22">
      <c r="A680">
        <v>14537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 t="e">
        <f>IF(AND(Tabelle14[[#This Row],[AreaPx]]&gt;0,NOT(Tabelle14[[#This Row],[AreaPx]]="inf")),Tabelle14[[#This Row],[AreaPx]], NA())</f>
        <v>#N/A</v>
      </c>
      <c r="J680">
        <v>0</v>
      </c>
      <c r="K680">
        <v>0</v>
      </c>
      <c r="L680">
        <v>0</v>
      </c>
      <c r="M680">
        <v>0</v>
      </c>
      <c r="N680">
        <v>0</v>
      </c>
      <c r="O680">
        <f>Tabelle14[[#This Row],[Roll]]-+Tabelle14[[#This Row],[Pitch]]</f>
        <v>0</v>
      </c>
      <c r="P680">
        <f>SQRT(Tabelle14[[#This Row],[X]]^2 + Tabelle14[[#This Row],[Y]]^2 +Tabelle14[[#This Row],[Z]]^2)</f>
        <v>0</v>
      </c>
      <c r="Q680">
        <v>147</v>
      </c>
      <c r="R680">
        <v>98.2</v>
      </c>
      <c r="S680">
        <v>-41.8</v>
      </c>
      <c r="T680">
        <v>-90</v>
      </c>
      <c r="U680">
        <v>0</v>
      </c>
      <c r="V680">
        <v>0</v>
      </c>
    </row>
    <row r="681" spans="1:22">
      <c r="A681">
        <v>14546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 t="e">
        <f>IF(AND(Tabelle14[[#This Row],[AreaPx]]&gt;0,NOT(Tabelle14[[#This Row],[AreaPx]]="inf")),Tabelle14[[#This Row],[AreaPx]], NA())</f>
        <v>#N/A</v>
      </c>
      <c r="J681">
        <v>0</v>
      </c>
      <c r="K681">
        <v>0</v>
      </c>
      <c r="L681">
        <v>0</v>
      </c>
      <c r="M681">
        <v>0</v>
      </c>
      <c r="N681">
        <v>0</v>
      </c>
      <c r="O681">
        <f>Tabelle14[[#This Row],[Roll]]-+Tabelle14[[#This Row],[Pitch]]</f>
        <v>0</v>
      </c>
      <c r="P681">
        <f>SQRT(Tabelle14[[#This Row],[X]]^2 + Tabelle14[[#This Row],[Y]]^2 +Tabelle14[[#This Row],[Z]]^2)</f>
        <v>0</v>
      </c>
      <c r="Q681">
        <v>147</v>
      </c>
      <c r="R681">
        <v>98.2</v>
      </c>
      <c r="S681">
        <v>-41.8</v>
      </c>
      <c r="T681">
        <v>-90</v>
      </c>
      <c r="U681">
        <v>0</v>
      </c>
      <c r="V681">
        <v>0</v>
      </c>
    </row>
    <row r="682" spans="1:22">
      <c r="A682">
        <v>14563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 t="e">
        <f>IF(AND(Tabelle14[[#This Row],[AreaPx]]&gt;0,NOT(Tabelle14[[#This Row],[AreaPx]]="inf")),Tabelle14[[#This Row],[AreaPx]], NA())</f>
        <v>#N/A</v>
      </c>
      <c r="J682">
        <v>0</v>
      </c>
      <c r="K682">
        <v>0</v>
      </c>
      <c r="L682">
        <v>0</v>
      </c>
      <c r="M682">
        <v>0</v>
      </c>
      <c r="N682">
        <v>0</v>
      </c>
      <c r="O682">
        <f>Tabelle14[[#This Row],[Roll]]-+Tabelle14[[#This Row],[Pitch]]</f>
        <v>0</v>
      </c>
      <c r="P682">
        <f>SQRT(Tabelle14[[#This Row],[X]]^2 + Tabelle14[[#This Row],[Y]]^2 +Tabelle14[[#This Row],[Z]]^2)</f>
        <v>0</v>
      </c>
      <c r="Q682">
        <v>147</v>
      </c>
      <c r="R682">
        <v>98.2</v>
      </c>
      <c r="S682">
        <v>-41.8</v>
      </c>
      <c r="T682">
        <v>-90</v>
      </c>
      <c r="U682">
        <v>0</v>
      </c>
      <c r="V682">
        <v>0</v>
      </c>
    </row>
    <row r="683" spans="1:22">
      <c r="A683">
        <v>14577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 t="e">
        <f>IF(AND(Tabelle14[[#This Row],[AreaPx]]&gt;0,NOT(Tabelle14[[#This Row],[AreaPx]]="inf")),Tabelle14[[#This Row],[AreaPx]], NA())</f>
        <v>#N/A</v>
      </c>
      <c r="J683">
        <v>0</v>
      </c>
      <c r="K683">
        <v>0</v>
      </c>
      <c r="L683">
        <v>0</v>
      </c>
      <c r="M683">
        <v>0</v>
      </c>
      <c r="N683">
        <v>0</v>
      </c>
      <c r="O683">
        <f>Tabelle14[[#This Row],[Roll]]-+Tabelle14[[#This Row],[Pitch]]</f>
        <v>0</v>
      </c>
      <c r="P683">
        <f>SQRT(Tabelle14[[#This Row],[X]]^2 + Tabelle14[[#This Row],[Y]]^2 +Tabelle14[[#This Row],[Z]]^2)</f>
        <v>0</v>
      </c>
      <c r="Q683">
        <v>147</v>
      </c>
      <c r="R683">
        <v>98.2</v>
      </c>
      <c r="S683">
        <v>-41.8</v>
      </c>
      <c r="T683">
        <v>-90</v>
      </c>
      <c r="U683">
        <v>0</v>
      </c>
      <c r="V683">
        <v>0</v>
      </c>
    </row>
    <row r="684" spans="1:22">
      <c r="A684">
        <v>14592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 t="e">
        <f>IF(AND(Tabelle14[[#This Row],[AreaPx]]&gt;0,NOT(Tabelle14[[#This Row],[AreaPx]]="inf")),Tabelle14[[#This Row],[AreaPx]], NA())</f>
        <v>#N/A</v>
      </c>
      <c r="J684">
        <v>0</v>
      </c>
      <c r="K684">
        <v>0</v>
      </c>
      <c r="L684">
        <v>0</v>
      </c>
      <c r="M684">
        <v>0</v>
      </c>
      <c r="N684">
        <v>0</v>
      </c>
      <c r="O684">
        <f>Tabelle14[[#This Row],[Roll]]-+Tabelle14[[#This Row],[Pitch]]</f>
        <v>0</v>
      </c>
      <c r="P684">
        <f>SQRT(Tabelle14[[#This Row],[X]]^2 + Tabelle14[[#This Row],[Y]]^2 +Tabelle14[[#This Row],[Z]]^2)</f>
        <v>0</v>
      </c>
      <c r="Q684">
        <v>147</v>
      </c>
      <c r="R684">
        <v>98.2</v>
      </c>
      <c r="S684">
        <v>-41.8</v>
      </c>
      <c r="T684">
        <v>-90</v>
      </c>
      <c r="U684">
        <v>0</v>
      </c>
      <c r="V684">
        <v>0</v>
      </c>
    </row>
    <row r="685" spans="1:22">
      <c r="A685">
        <v>14605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 t="e">
        <f>IF(AND(Tabelle14[[#This Row],[AreaPx]]&gt;0,NOT(Tabelle14[[#This Row],[AreaPx]]="inf")),Tabelle14[[#This Row],[AreaPx]], NA())</f>
        <v>#N/A</v>
      </c>
      <c r="J685">
        <v>0</v>
      </c>
      <c r="K685">
        <v>0</v>
      </c>
      <c r="L685">
        <v>0</v>
      </c>
      <c r="M685">
        <v>0</v>
      </c>
      <c r="N685">
        <v>0</v>
      </c>
      <c r="O685">
        <f>Tabelle14[[#This Row],[Roll]]-+Tabelle14[[#This Row],[Pitch]]</f>
        <v>0</v>
      </c>
      <c r="P685">
        <f>SQRT(Tabelle14[[#This Row],[X]]^2 + Tabelle14[[#This Row],[Y]]^2 +Tabelle14[[#This Row],[Z]]^2)</f>
        <v>0</v>
      </c>
      <c r="Q685">
        <v>147</v>
      </c>
      <c r="R685">
        <v>98.2</v>
      </c>
      <c r="S685">
        <v>-41.8</v>
      </c>
      <c r="T685">
        <v>-90</v>
      </c>
      <c r="U685">
        <v>0</v>
      </c>
      <c r="V685">
        <v>0</v>
      </c>
    </row>
    <row r="686" spans="1:22">
      <c r="A686">
        <v>14613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 t="e">
        <f>IF(AND(Tabelle14[[#This Row],[AreaPx]]&gt;0,NOT(Tabelle14[[#This Row],[AreaPx]]="inf")),Tabelle14[[#This Row],[AreaPx]], NA())</f>
        <v>#N/A</v>
      </c>
      <c r="J686">
        <v>0</v>
      </c>
      <c r="K686">
        <v>0</v>
      </c>
      <c r="L686">
        <v>0</v>
      </c>
      <c r="M686">
        <v>0</v>
      </c>
      <c r="N686">
        <v>0</v>
      </c>
      <c r="O686">
        <f>Tabelle14[[#This Row],[Roll]]-+Tabelle14[[#This Row],[Pitch]]</f>
        <v>0</v>
      </c>
      <c r="P686">
        <f>SQRT(Tabelle14[[#This Row],[X]]^2 + Tabelle14[[#This Row],[Y]]^2 +Tabelle14[[#This Row],[Z]]^2)</f>
        <v>0</v>
      </c>
      <c r="Q686">
        <v>147</v>
      </c>
      <c r="R686">
        <v>98.2</v>
      </c>
      <c r="S686">
        <v>-41.8</v>
      </c>
      <c r="T686">
        <v>-90</v>
      </c>
      <c r="U686">
        <v>0</v>
      </c>
      <c r="V686">
        <v>0</v>
      </c>
    </row>
    <row r="687" spans="1:22">
      <c r="A687">
        <v>14627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 t="e">
        <f>IF(AND(Tabelle14[[#This Row],[AreaPx]]&gt;0,NOT(Tabelle14[[#This Row],[AreaPx]]="inf")),Tabelle14[[#This Row],[AreaPx]], NA())</f>
        <v>#N/A</v>
      </c>
      <c r="J687">
        <v>0</v>
      </c>
      <c r="K687">
        <v>0</v>
      </c>
      <c r="L687">
        <v>0</v>
      </c>
      <c r="M687">
        <v>0</v>
      </c>
      <c r="N687">
        <v>0</v>
      </c>
      <c r="O687">
        <f>Tabelle14[[#This Row],[Roll]]-+Tabelle14[[#This Row],[Pitch]]</f>
        <v>0</v>
      </c>
      <c r="P687">
        <f>SQRT(Tabelle14[[#This Row],[X]]^2 + Tabelle14[[#This Row],[Y]]^2 +Tabelle14[[#This Row],[Z]]^2)</f>
        <v>0</v>
      </c>
      <c r="Q687">
        <v>147</v>
      </c>
      <c r="R687">
        <v>98.2</v>
      </c>
      <c r="S687">
        <v>-41.8</v>
      </c>
      <c r="T687">
        <v>-90</v>
      </c>
      <c r="U687">
        <v>0</v>
      </c>
      <c r="V687">
        <v>0</v>
      </c>
    </row>
    <row r="688" spans="1:22">
      <c r="A688">
        <v>14640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 t="e">
        <f>IF(AND(Tabelle14[[#This Row],[AreaPx]]&gt;0,NOT(Tabelle14[[#This Row],[AreaPx]]="inf")),Tabelle14[[#This Row],[AreaPx]], NA())</f>
        <v>#N/A</v>
      </c>
      <c r="J688">
        <v>0</v>
      </c>
      <c r="K688">
        <v>0</v>
      </c>
      <c r="L688">
        <v>0</v>
      </c>
      <c r="M688">
        <v>0</v>
      </c>
      <c r="N688">
        <v>0</v>
      </c>
      <c r="O688">
        <f>Tabelle14[[#This Row],[Roll]]-+Tabelle14[[#This Row],[Pitch]]</f>
        <v>0</v>
      </c>
      <c r="P688">
        <f>SQRT(Tabelle14[[#This Row],[X]]^2 + Tabelle14[[#This Row],[Y]]^2 +Tabelle14[[#This Row],[Z]]^2)</f>
        <v>0</v>
      </c>
      <c r="Q688">
        <v>147</v>
      </c>
      <c r="R688">
        <v>98.2</v>
      </c>
      <c r="S688">
        <v>-41.8</v>
      </c>
      <c r="T688">
        <v>-90</v>
      </c>
      <c r="U688">
        <v>0</v>
      </c>
      <c r="V688">
        <v>0</v>
      </c>
    </row>
    <row r="689" spans="1:22">
      <c r="A689">
        <v>14657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 t="e">
        <f>IF(AND(Tabelle14[[#This Row],[AreaPx]]&gt;0,NOT(Tabelle14[[#This Row],[AreaPx]]="inf")),Tabelle14[[#This Row],[AreaPx]], NA())</f>
        <v>#N/A</v>
      </c>
      <c r="J689">
        <v>0</v>
      </c>
      <c r="K689">
        <v>0</v>
      </c>
      <c r="L689">
        <v>0</v>
      </c>
      <c r="M689">
        <v>0</v>
      </c>
      <c r="N689">
        <v>0</v>
      </c>
      <c r="O689">
        <f>Tabelle14[[#This Row],[Roll]]-+Tabelle14[[#This Row],[Pitch]]</f>
        <v>0</v>
      </c>
      <c r="P689">
        <f>SQRT(Tabelle14[[#This Row],[X]]^2 + Tabelle14[[#This Row],[Y]]^2 +Tabelle14[[#This Row],[Z]]^2)</f>
        <v>0</v>
      </c>
      <c r="Q689">
        <v>147</v>
      </c>
      <c r="R689">
        <v>98.2</v>
      </c>
      <c r="S689">
        <v>-41.8</v>
      </c>
      <c r="T689">
        <v>-90</v>
      </c>
      <c r="U689">
        <v>0</v>
      </c>
      <c r="V689">
        <v>0</v>
      </c>
    </row>
    <row r="690" spans="1:22">
      <c r="A690">
        <v>14669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 t="e">
        <f>IF(AND(Tabelle14[[#This Row],[AreaPx]]&gt;0,NOT(Tabelle14[[#This Row],[AreaPx]]="inf")),Tabelle14[[#This Row],[AreaPx]], NA())</f>
        <v>#N/A</v>
      </c>
      <c r="J690">
        <v>0</v>
      </c>
      <c r="K690">
        <v>0</v>
      </c>
      <c r="L690">
        <v>0</v>
      </c>
      <c r="M690">
        <v>0</v>
      </c>
      <c r="N690">
        <v>0</v>
      </c>
      <c r="O690">
        <f>Tabelle14[[#This Row],[Roll]]-+Tabelle14[[#This Row],[Pitch]]</f>
        <v>0</v>
      </c>
      <c r="P690">
        <f>SQRT(Tabelle14[[#This Row],[X]]^2 + Tabelle14[[#This Row],[Y]]^2 +Tabelle14[[#This Row],[Z]]^2)</f>
        <v>0</v>
      </c>
      <c r="Q690">
        <v>147</v>
      </c>
      <c r="R690">
        <v>98.2</v>
      </c>
      <c r="S690">
        <v>-41.8</v>
      </c>
      <c r="T690">
        <v>-90</v>
      </c>
      <c r="U690">
        <v>0</v>
      </c>
      <c r="V690">
        <v>0</v>
      </c>
    </row>
    <row r="691" spans="1:22">
      <c r="A691">
        <v>14679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 t="e">
        <f>IF(AND(Tabelle14[[#This Row],[AreaPx]]&gt;0,NOT(Tabelle14[[#This Row],[AreaPx]]="inf")),Tabelle14[[#This Row],[AreaPx]], NA())</f>
        <v>#N/A</v>
      </c>
      <c r="J691">
        <v>0</v>
      </c>
      <c r="K691">
        <v>0</v>
      </c>
      <c r="L691">
        <v>0</v>
      </c>
      <c r="M691">
        <v>0</v>
      </c>
      <c r="N691">
        <v>0</v>
      </c>
      <c r="O691">
        <f>Tabelle14[[#This Row],[Roll]]-+Tabelle14[[#This Row],[Pitch]]</f>
        <v>0</v>
      </c>
      <c r="P691">
        <f>SQRT(Tabelle14[[#This Row],[X]]^2 + Tabelle14[[#This Row],[Y]]^2 +Tabelle14[[#This Row],[Z]]^2)</f>
        <v>0</v>
      </c>
      <c r="Q691">
        <v>147</v>
      </c>
      <c r="R691">
        <v>98.2</v>
      </c>
      <c r="S691">
        <v>-41.8</v>
      </c>
      <c r="T691">
        <v>-90</v>
      </c>
      <c r="U691">
        <v>0</v>
      </c>
      <c r="V691">
        <v>0</v>
      </c>
    </row>
    <row r="692" spans="1:22">
      <c r="A692">
        <v>14697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 t="e">
        <f>IF(AND(Tabelle14[[#This Row],[AreaPx]]&gt;0,NOT(Tabelle14[[#This Row],[AreaPx]]="inf")),Tabelle14[[#This Row],[AreaPx]], NA())</f>
        <v>#N/A</v>
      </c>
      <c r="J692">
        <v>0</v>
      </c>
      <c r="K692">
        <v>0</v>
      </c>
      <c r="L692">
        <v>0</v>
      </c>
      <c r="M692">
        <v>0</v>
      </c>
      <c r="N692">
        <v>0</v>
      </c>
      <c r="O692">
        <f>Tabelle14[[#This Row],[Roll]]-+Tabelle14[[#This Row],[Pitch]]</f>
        <v>0</v>
      </c>
      <c r="P692">
        <f>SQRT(Tabelle14[[#This Row],[X]]^2 + Tabelle14[[#This Row],[Y]]^2 +Tabelle14[[#This Row],[Z]]^2)</f>
        <v>0</v>
      </c>
      <c r="Q692">
        <v>147</v>
      </c>
      <c r="R692">
        <v>98.2</v>
      </c>
      <c r="S692">
        <v>-41.8</v>
      </c>
      <c r="T692">
        <v>-90</v>
      </c>
      <c r="U692">
        <v>0</v>
      </c>
      <c r="V692">
        <v>0</v>
      </c>
    </row>
    <row r="693" spans="1:22">
      <c r="A693">
        <v>14711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 t="e">
        <f>IF(AND(Tabelle14[[#This Row],[AreaPx]]&gt;0,NOT(Tabelle14[[#This Row],[AreaPx]]="inf")),Tabelle14[[#This Row],[AreaPx]], NA())</f>
        <v>#N/A</v>
      </c>
      <c r="J693">
        <v>0</v>
      </c>
      <c r="K693">
        <v>0</v>
      </c>
      <c r="L693">
        <v>0</v>
      </c>
      <c r="M693">
        <v>0</v>
      </c>
      <c r="N693">
        <v>0</v>
      </c>
      <c r="O693">
        <f>Tabelle14[[#This Row],[Roll]]-+Tabelle14[[#This Row],[Pitch]]</f>
        <v>0</v>
      </c>
      <c r="P693">
        <f>SQRT(Tabelle14[[#This Row],[X]]^2 + Tabelle14[[#This Row],[Y]]^2 +Tabelle14[[#This Row],[Z]]^2)</f>
        <v>0</v>
      </c>
      <c r="Q693">
        <v>147</v>
      </c>
      <c r="R693">
        <v>98.2</v>
      </c>
      <c r="S693">
        <v>-41.8</v>
      </c>
      <c r="T693">
        <v>-90</v>
      </c>
      <c r="U693">
        <v>0</v>
      </c>
      <c r="V693">
        <v>0</v>
      </c>
    </row>
    <row r="694" spans="1:22">
      <c r="A694">
        <v>14728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 t="e">
        <f>IF(AND(Tabelle14[[#This Row],[AreaPx]]&gt;0,NOT(Tabelle14[[#This Row],[AreaPx]]="inf")),Tabelle14[[#This Row],[AreaPx]], NA())</f>
        <v>#N/A</v>
      </c>
      <c r="J694">
        <v>0</v>
      </c>
      <c r="K694">
        <v>0</v>
      </c>
      <c r="L694">
        <v>0</v>
      </c>
      <c r="M694">
        <v>0</v>
      </c>
      <c r="N694">
        <v>0</v>
      </c>
      <c r="O694">
        <f>Tabelle14[[#This Row],[Roll]]-+Tabelle14[[#This Row],[Pitch]]</f>
        <v>0</v>
      </c>
      <c r="P694">
        <f>SQRT(Tabelle14[[#This Row],[X]]^2 + Tabelle14[[#This Row],[Y]]^2 +Tabelle14[[#This Row],[Z]]^2)</f>
        <v>0</v>
      </c>
      <c r="Q694">
        <v>147</v>
      </c>
      <c r="R694">
        <v>98.2</v>
      </c>
      <c r="S694">
        <v>-41.8</v>
      </c>
      <c r="T694">
        <v>-90</v>
      </c>
      <c r="U694">
        <v>0</v>
      </c>
      <c r="V694">
        <v>0</v>
      </c>
    </row>
    <row r="695" spans="1:22">
      <c r="A695">
        <v>14741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 t="e">
        <f>IF(AND(Tabelle14[[#This Row],[AreaPx]]&gt;0,NOT(Tabelle14[[#This Row],[AreaPx]]="inf")),Tabelle14[[#This Row],[AreaPx]], NA())</f>
        <v>#N/A</v>
      </c>
      <c r="J695">
        <v>0</v>
      </c>
      <c r="K695">
        <v>0</v>
      </c>
      <c r="L695">
        <v>0</v>
      </c>
      <c r="M695">
        <v>0</v>
      </c>
      <c r="N695">
        <v>0</v>
      </c>
      <c r="O695">
        <f>Tabelle14[[#This Row],[Roll]]-+Tabelle14[[#This Row],[Pitch]]</f>
        <v>0</v>
      </c>
      <c r="P695">
        <f>SQRT(Tabelle14[[#This Row],[X]]^2 + Tabelle14[[#This Row],[Y]]^2 +Tabelle14[[#This Row],[Z]]^2)</f>
        <v>0</v>
      </c>
      <c r="Q695">
        <v>147</v>
      </c>
      <c r="R695">
        <v>98.2</v>
      </c>
      <c r="S695">
        <v>-41.8</v>
      </c>
      <c r="T695">
        <v>-90</v>
      </c>
      <c r="U695">
        <v>0</v>
      </c>
      <c r="V695">
        <v>0</v>
      </c>
    </row>
    <row r="696" spans="1:22">
      <c r="A696">
        <v>14755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 t="e">
        <f>IF(AND(Tabelle14[[#This Row],[AreaPx]]&gt;0,NOT(Tabelle14[[#This Row],[AreaPx]]="inf")),Tabelle14[[#This Row],[AreaPx]], NA())</f>
        <v>#N/A</v>
      </c>
      <c r="J696">
        <v>0</v>
      </c>
      <c r="K696">
        <v>0</v>
      </c>
      <c r="L696">
        <v>0</v>
      </c>
      <c r="M696">
        <v>0</v>
      </c>
      <c r="N696">
        <v>0</v>
      </c>
      <c r="O696">
        <f>Tabelle14[[#This Row],[Roll]]-+Tabelle14[[#This Row],[Pitch]]</f>
        <v>0</v>
      </c>
      <c r="P696">
        <f>SQRT(Tabelle14[[#This Row],[X]]^2 + Tabelle14[[#This Row],[Y]]^2 +Tabelle14[[#This Row],[Z]]^2)</f>
        <v>0</v>
      </c>
      <c r="Q696">
        <v>147</v>
      </c>
      <c r="R696">
        <v>98.2</v>
      </c>
      <c r="S696">
        <v>-41.8</v>
      </c>
      <c r="T696">
        <v>-90</v>
      </c>
      <c r="U696">
        <v>0</v>
      </c>
      <c r="V696">
        <v>0</v>
      </c>
    </row>
    <row r="697" spans="1:22">
      <c r="A697">
        <v>14771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 t="e">
        <f>IF(AND(Tabelle14[[#This Row],[AreaPx]]&gt;0,NOT(Tabelle14[[#This Row],[AreaPx]]="inf")),Tabelle14[[#This Row],[AreaPx]], NA())</f>
        <v>#N/A</v>
      </c>
      <c r="J697">
        <v>0</v>
      </c>
      <c r="K697">
        <v>0</v>
      </c>
      <c r="L697">
        <v>0</v>
      </c>
      <c r="M697">
        <v>0</v>
      </c>
      <c r="N697">
        <v>0</v>
      </c>
      <c r="O697">
        <f>Tabelle14[[#This Row],[Roll]]-+Tabelle14[[#This Row],[Pitch]]</f>
        <v>0</v>
      </c>
      <c r="P697">
        <f>SQRT(Tabelle14[[#This Row],[X]]^2 + Tabelle14[[#This Row],[Y]]^2 +Tabelle14[[#This Row],[Z]]^2)</f>
        <v>0</v>
      </c>
      <c r="Q697">
        <v>147</v>
      </c>
      <c r="R697">
        <v>98.2</v>
      </c>
      <c r="S697">
        <v>-41.8</v>
      </c>
      <c r="T697">
        <v>-90</v>
      </c>
      <c r="U697">
        <v>0</v>
      </c>
      <c r="V697">
        <v>0</v>
      </c>
    </row>
    <row r="698" spans="1:22">
      <c r="A698">
        <v>14779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 t="e">
        <f>IF(AND(Tabelle14[[#This Row],[AreaPx]]&gt;0,NOT(Tabelle14[[#This Row],[AreaPx]]="inf")),Tabelle14[[#This Row],[AreaPx]], NA())</f>
        <v>#N/A</v>
      </c>
      <c r="J698">
        <v>0</v>
      </c>
      <c r="K698">
        <v>0</v>
      </c>
      <c r="L698">
        <v>0</v>
      </c>
      <c r="M698">
        <v>0</v>
      </c>
      <c r="N698">
        <v>0</v>
      </c>
      <c r="O698">
        <f>Tabelle14[[#This Row],[Roll]]-+Tabelle14[[#This Row],[Pitch]]</f>
        <v>0</v>
      </c>
      <c r="P698">
        <f>SQRT(Tabelle14[[#This Row],[X]]^2 + Tabelle14[[#This Row],[Y]]^2 +Tabelle14[[#This Row],[Z]]^2)</f>
        <v>0</v>
      </c>
      <c r="Q698">
        <v>147</v>
      </c>
      <c r="R698">
        <v>98.2</v>
      </c>
      <c r="S698">
        <v>-41.8</v>
      </c>
      <c r="T698">
        <v>-90</v>
      </c>
      <c r="U698">
        <v>0</v>
      </c>
      <c r="V698">
        <v>0</v>
      </c>
    </row>
    <row r="699" spans="1:22">
      <c r="A699">
        <v>14793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 t="e">
        <f>IF(AND(Tabelle14[[#This Row],[AreaPx]]&gt;0,NOT(Tabelle14[[#This Row],[AreaPx]]="inf")),Tabelle14[[#This Row],[AreaPx]], NA())</f>
        <v>#N/A</v>
      </c>
      <c r="J699">
        <v>0</v>
      </c>
      <c r="K699">
        <v>0</v>
      </c>
      <c r="L699">
        <v>0</v>
      </c>
      <c r="M699">
        <v>0</v>
      </c>
      <c r="N699">
        <v>0</v>
      </c>
      <c r="O699">
        <f>Tabelle14[[#This Row],[Roll]]-+Tabelle14[[#This Row],[Pitch]]</f>
        <v>0</v>
      </c>
      <c r="P699">
        <f>SQRT(Tabelle14[[#This Row],[X]]^2 + Tabelle14[[#This Row],[Y]]^2 +Tabelle14[[#This Row],[Z]]^2)</f>
        <v>0</v>
      </c>
      <c r="Q699">
        <v>147</v>
      </c>
      <c r="R699">
        <v>98.2</v>
      </c>
      <c r="S699">
        <v>-41.8</v>
      </c>
      <c r="T699">
        <v>-90</v>
      </c>
      <c r="U699">
        <v>0</v>
      </c>
      <c r="V699">
        <v>0</v>
      </c>
    </row>
    <row r="700" spans="1:22">
      <c r="A700">
        <v>14807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 t="e">
        <f>IF(AND(Tabelle14[[#This Row],[AreaPx]]&gt;0,NOT(Tabelle14[[#This Row],[AreaPx]]="inf")),Tabelle14[[#This Row],[AreaPx]], NA())</f>
        <v>#N/A</v>
      </c>
      <c r="J700">
        <v>0</v>
      </c>
      <c r="K700">
        <v>0</v>
      </c>
      <c r="L700">
        <v>0</v>
      </c>
      <c r="M700">
        <v>0</v>
      </c>
      <c r="N700">
        <v>0</v>
      </c>
      <c r="O700">
        <f>Tabelle14[[#This Row],[Roll]]-+Tabelle14[[#This Row],[Pitch]]</f>
        <v>0</v>
      </c>
      <c r="P700">
        <f>SQRT(Tabelle14[[#This Row],[X]]^2 + Tabelle14[[#This Row],[Y]]^2 +Tabelle14[[#This Row],[Z]]^2)</f>
        <v>0</v>
      </c>
      <c r="Q700">
        <v>147</v>
      </c>
      <c r="R700">
        <v>98.2</v>
      </c>
      <c r="S700">
        <v>-41.8</v>
      </c>
      <c r="T700">
        <v>-90</v>
      </c>
      <c r="U700">
        <v>0</v>
      </c>
      <c r="V700">
        <v>0</v>
      </c>
    </row>
    <row r="701" spans="1:22">
      <c r="A701">
        <v>14822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 t="e">
        <f>IF(AND(Tabelle14[[#This Row],[AreaPx]]&gt;0,NOT(Tabelle14[[#This Row],[AreaPx]]="inf")),Tabelle14[[#This Row],[AreaPx]], NA())</f>
        <v>#N/A</v>
      </c>
      <c r="J701">
        <v>0</v>
      </c>
      <c r="K701">
        <v>0</v>
      </c>
      <c r="L701">
        <v>0</v>
      </c>
      <c r="M701">
        <v>0</v>
      </c>
      <c r="N701">
        <v>0</v>
      </c>
      <c r="O701">
        <f>Tabelle14[[#This Row],[Roll]]-+Tabelle14[[#This Row],[Pitch]]</f>
        <v>0</v>
      </c>
      <c r="P701">
        <f>SQRT(Tabelle14[[#This Row],[X]]^2 + Tabelle14[[#This Row],[Y]]^2 +Tabelle14[[#This Row],[Z]]^2)</f>
        <v>0</v>
      </c>
      <c r="Q701">
        <v>147</v>
      </c>
      <c r="R701">
        <v>98.2</v>
      </c>
      <c r="S701">
        <v>-41.8</v>
      </c>
      <c r="T701">
        <v>-90</v>
      </c>
      <c r="U701">
        <v>0</v>
      </c>
      <c r="V701">
        <v>0</v>
      </c>
    </row>
    <row r="702" spans="1:22">
      <c r="A702">
        <v>14835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 t="e">
        <f>IF(AND(Tabelle14[[#This Row],[AreaPx]]&gt;0,NOT(Tabelle14[[#This Row],[AreaPx]]="inf")),Tabelle14[[#This Row],[AreaPx]], NA())</f>
        <v>#N/A</v>
      </c>
      <c r="J702">
        <v>0</v>
      </c>
      <c r="K702">
        <v>0</v>
      </c>
      <c r="L702">
        <v>0</v>
      </c>
      <c r="M702">
        <v>0</v>
      </c>
      <c r="N702">
        <v>0</v>
      </c>
      <c r="O702">
        <f>Tabelle14[[#This Row],[Roll]]-+Tabelle14[[#This Row],[Pitch]]</f>
        <v>0</v>
      </c>
      <c r="P702">
        <f>SQRT(Tabelle14[[#This Row],[X]]^2 + Tabelle14[[#This Row],[Y]]^2 +Tabelle14[[#This Row],[Z]]^2)</f>
        <v>0</v>
      </c>
      <c r="Q702">
        <v>147</v>
      </c>
      <c r="R702">
        <v>98.2</v>
      </c>
      <c r="S702">
        <v>-41.8</v>
      </c>
      <c r="T702">
        <v>-90</v>
      </c>
      <c r="U702">
        <v>0</v>
      </c>
      <c r="V702">
        <v>0</v>
      </c>
    </row>
    <row r="703" spans="1:22">
      <c r="A703">
        <v>14846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 t="e">
        <f>IF(AND(Tabelle14[[#This Row],[AreaPx]]&gt;0,NOT(Tabelle14[[#This Row],[AreaPx]]="inf")),Tabelle14[[#This Row],[AreaPx]], NA())</f>
        <v>#N/A</v>
      </c>
      <c r="J703">
        <v>0</v>
      </c>
      <c r="K703">
        <v>0</v>
      </c>
      <c r="L703">
        <v>0</v>
      </c>
      <c r="M703">
        <v>0</v>
      </c>
      <c r="N703">
        <v>0</v>
      </c>
      <c r="O703">
        <f>Tabelle14[[#This Row],[Roll]]-+Tabelle14[[#This Row],[Pitch]]</f>
        <v>0</v>
      </c>
      <c r="P703">
        <f>SQRT(Tabelle14[[#This Row],[X]]^2 + Tabelle14[[#This Row],[Y]]^2 +Tabelle14[[#This Row],[Z]]^2)</f>
        <v>0</v>
      </c>
      <c r="Q703">
        <v>147</v>
      </c>
      <c r="R703">
        <v>98.2</v>
      </c>
      <c r="S703">
        <v>-41.8</v>
      </c>
      <c r="T703">
        <v>-90</v>
      </c>
      <c r="U703">
        <v>0</v>
      </c>
      <c r="V703">
        <v>0</v>
      </c>
    </row>
    <row r="704" spans="1:22">
      <c r="A704">
        <v>14863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 t="e">
        <f>IF(AND(Tabelle14[[#This Row],[AreaPx]]&gt;0,NOT(Tabelle14[[#This Row],[AreaPx]]="inf")),Tabelle14[[#This Row],[AreaPx]], NA())</f>
        <v>#N/A</v>
      </c>
      <c r="J704">
        <v>0</v>
      </c>
      <c r="K704">
        <v>0</v>
      </c>
      <c r="L704">
        <v>0</v>
      </c>
      <c r="M704">
        <v>0</v>
      </c>
      <c r="N704">
        <v>0</v>
      </c>
      <c r="O704">
        <f>Tabelle14[[#This Row],[Roll]]-+Tabelle14[[#This Row],[Pitch]]</f>
        <v>0</v>
      </c>
      <c r="P704">
        <f>SQRT(Tabelle14[[#This Row],[X]]^2 + Tabelle14[[#This Row],[Y]]^2 +Tabelle14[[#This Row],[Z]]^2)</f>
        <v>0</v>
      </c>
      <c r="Q704">
        <v>147</v>
      </c>
      <c r="R704">
        <v>98.2</v>
      </c>
      <c r="S704">
        <v>-41.8</v>
      </c>
      <c r="T704">
        <v>-90</v>
      </c>
      <c r="U704">
        <v>0</v>
      </c>
      <c r="V704">
        <v>0</v>
      </c>
    </row>
    <row r="705" spans="1:22">
      <c r="A705">
        <v>14876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 t="e">
        <f>IF(AND(Tabelle14[[#This Row],[AreaPx]]&gt;0,NOT(Tabelle14[[#This Row],[AreaPx]]="inf")),Tabelle14[[#This Row],[AreaPx]], NA())</f>
        <v>#N/A</v>
      </c>
      <c r="J705">
        <v>0</v>
      </c>
      <c r="K705">
        <v>0</v>
      </c>
      <c r="L705">
        <v>0</v>
      </c>
      <c r="M705">
        <v>0</v>
      </c>
      <c r="N705">
        <v>0</v>
      </c>
      <c r="O705">
        <f>Tabelle14[[#This Row],[Roll]]-+Tabelle14[[#This Row],[Pitch]]</f>
        <v>0</v>
      </c>
      <c r="P705">
        <f>SQRT(Tabelle14[[#This Row],[X]]^2 + Tabelle14[[#This Row],[Y]]^2 +Tabelle14[[#This Row],[Z]]^2)</f>
        <v>0</v>
      </c>
      <c r="Q705">
        <v>147</v>
      </c>
      <c r="R705">
        <v>98.2</v>
      </c>
      <c r="S705">
        <v>-41.8</v>
      </c>
      <c r="T705">
        <v>-90</v>
      </c>
      <c r="U705">
        <v>0</v>
      </c>
      <c r="V705">
        <v>0</v>
      </c>
    </row>
    <row r="706" spans="1:22">
      <c r="A706">
        <v>14893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 t="e">
        <f>IF(AND(Tabelle14[[#This Row],[AreaPx]]&gt;0,NOT(Tabelle14[[#This Row],[AreaPx]]="inf")),Tabelle14[[#This Row],[AreaPx]], NA())</f>
        <v>#N/A</v>
      </c>
      <c r="J706">
        <v>0</v>
      </c>
      <c r="K706">
        <v>0</v>
      </c>
      <c r="L706">
        <v>0</v>
      </c>
      <c r="M706">
        <v>0</v>
      </c>
      <c r="N706">
        <v>0</v>
      </c>
      <c r="O706">
        <f>Tabelle14[[#This Row],[Roll]]-+Tabelle14[[#This Row],[Pitch]]</f>
        <v>0</v>
      </c>
      <c r="P706">
        <f>SQRT(Tabelle14[[#This Row],[X]]^2 + Tabelle14[[#This Row],[Y]]^2 +Tabelle14[[#This Row],[Z]]^2)</f>
        <v>0</v>
      </c>
      <c r="Q706">
        <v>147</v>
      </c>
      <c r="R706">
        <v>98.2</v>
      </c>
      <c r="S706">
        <v>-41.8</v>
      </c>
      <c r="T706">
        <v>-90</v>
      </c>
      <c r="U706">
        <v>0</v>
      </c>
      <c r="V706">
        <v>0</v>
      </c>
    </row>
    <row r="707" spans="1:22">
      <c r="A707">
        <v>14901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 t="e">
        <f>IF(AND(Tabelle14[[#This Row],[AreaPx]]&gt;0,NOT(Tabelle14[[#This Row],[AreaPx]]="inf")),Tabelle14[[#This Row],[AreaPx]], NA())</f>
        <v>#N/A</v>
      </c>
      <c r="J707">
        <v>0</v>
      </c>
      <c r="K707">
        <v>0</v>
      </c>
      <c r="L707">
        <v>0</v>
      </c>
      <c r="M707">
        <v>0</v>
      </c>
      <c r="N707">
        <v>0</v>
      </c>
      <c r="O707">
        <f>Tabelle14[[#This Row],[Roll]]-+Tabelle14[[#This Row],[Pitch]]</f>
        <v>0</v>
      </c>
      <c r="P707">
        <f>SQRT(Tabelle14[[#This Row],[X]]^2 + Tabelle14[[#This Row],[Y]]^2 +Tabelle14[[#This Row],[Z]]^2)</f>
        <v>0</v>
      </c>
      <c r="Q707">
        <v>147</v>
      </c>
      <c r="R707">
        <v>98.2</v>
      </c>
      <c r="S707">
        <v>-41.8</v>
      </c>
      <c r="T707">
        <v>-90</v>
      </c>
      <c r="U707">
        <v>0</v>
      </c>
      <c r="V707">
        <v>0</v>
      </c>
    </row>
    <row r="708" spans="1:22">
      <c r="A708">
        <v>14910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e">
        <f>IF(AND(Tabelle14[[#This Row],[AreaPx]]&gt;0,NOT(Tabelle14[[#This Row],[AreaPx]]="inf")),Tabelle14[[#This Row],[AreaPx]], NA())</f>
        <v>#N/A</v>
      </c>
      <c r="J708">
        <v>0</v>
      </c>
      <c r="K708">
        <v>0</v>
      </c>
      <c r="L708">
        <v>0</v>
      </c>
      <c r="M708">
        <v>0</v>
      </c>
      <c r="N708">
        <v>0</v>
      </c>
      <c r="O708">
        <f>Tabelle14[[#This Row],[Roll]]-+Tabelle14[[#This Row],[Pitch]]</f>
        <v>0</v>
      </c>
      <c r="P708">
        <f>SQRT(Tabelle14[[#This Row],[X]]^2 + Tabelle14[[#This Row],[Y]]^2 +Tabelle14[[#This Row],[Z]]^2)</f>
        <v>0</v>
      </c>
      <c r="Q708">
        <v>147</v>
      </c>
      <c r="R708">
        <v>98.2</v>
      </c>
      <c r="S708">
        <v>-41.8</v>
      </c>
      <c r="T708">
        <v>-90</v>
      </c>
      <c r="U708">
        <v>0</v>
      </c>
      <c r="V708">
        <v>0</v>
      </c>
    </row>
    <row r="709" spans="1:22">
      <c r="A709">
        <v>14928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 t="e">
        <f>IF(AND(Tabelle14[[#This Row],[AreaPx]]&gt;0,NOT(Tabelle14[[#This Row],[AreaPx]]="inf")),Tabelle14[[#This Row],[AreaPx]], NA())</f>
        <v>#N/A</v>
      </c>
      <c r="J709">
        <v>0</v>
      </c>
      <c r="K709">
        <v>0</v>
      </c>
      <c r="L709">
        <v>0</v>
      </c>
      <c r="M709">
        <v>0</v>
      </c>
      <c r="N709">
        <v>0</v>
      </c>
      <c r="O709">
        <f>Tabelle14[[#This Row],[Roll]]-+Tabelle14[[#This Row],[Pitch]]</f>
        <v>0</v>
      </c>
      <c r="P709">
        <f>SQRT(Tabelle14[[#This Row],[X]]^2 + Tabelle14[[#This Row],[Y]]^2 +Tabelle14[[#This Row],[Z]]^2)</f>
        <v>0</v>
      </c>
      <c r="Q709">
        <v>147</v>
      </c>
      <c r="R709">
        <v>98.2</v>
      </c>
      <c r="S709">
        <v>-41.8</v>
      </c>
      <c r="T709">
        <v>-90</v>
      </c>
      <c r="U709">
        <v>0</v>
      </c>
      <c r="V709">
        <v>0</v>
      </c>
    </row>
    <row r="710" spans="1:22">
      <c r="A710">
        <v>14942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 t="e">
        <f>IF(AND(Tabelle14[[#This Row],[AreaPx]]&gt;0,NOT(Tabelle14[[#This Row],[AreaPx]]="inf")),Tabelle14[[#This Row],[AreaPx]], NA())</f>
        <v>#N/A</v>
      </c>
      <c r="J710">
        <v>0</v>
      </c>
      <c r="K710">
        <v>0</v>
      </c>
      <c r="L710">
        <v>0</v>
      </c>
      <c r="M710">
        <v>0</v>
      </c>
      <c r="N710">
        <v>0</v>
      </c>
      <c r="O710">
        <f>Tabelle14[[#This Row],[Roll]]-+Tabelle14[[#This Row],[Pitch]]</f>
        <v>0</v>
      </c>
      <c r="P710">
        <f>SQRT(Tabelle14[[#This Row],[X]]^2 + Tabelle14[[#This Row],[Y]]^2 +Tabelle14[[#This Row],[Z]]^2)</f>
        <v>0</v>
      </c>
      <c r="Q710">
        <v>147</v>
      </c>
      <c r="R710">
        <v>98.2</v>
      </c>
      <c r="S710">
        <v>-41.8</v>
      </c>
      <c r="T710">
        <v>-90</v>
      </c>
      <c r="U710">
        <v>0</v>
      </c>
      <c r="V710">
        <v>0</v>
      </c>
    </row>
    <row r="711" spans="1:22">
      <c r="A711">
        <v>14957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 t="e">
        <f>IF(AND(Tabelle14[[#This Row],[AreaPx]]&gt;0,NOT(Tabelle14[[#This Row],[AreaPx]]="inf")),Tabelle14[[#This Row],[AreaPx]], NA())</f>
        <v>#N/A</v>
      </c>
      <c r="J711">
        <v>0</v>
      </c>
      <c r="K711">
        <v>0</v>
      </c>
      <c r="L711">
        <v>0</v>
      </c>
      <c r="M711">
        <v>0</v>
      </c>
      <c r="N711">
        <v>0</v>
      </c>
      <c r="O711">
        <f>Tabelle14[[#This Row],[Roll]]-+Tabelle14[[#This Row],[Pitch]]</f>
        <v>0</v>
      </c>
      <c r="P711">
        <f>SQRT(Tabelle14[[#This Row],[X]]^2 + Tabelle14[[#This Row],[Y]]^2 +Tabelle14[[#This Row],[Z]]^2)</f>
        <v>0</v>
      </c>
      <c r="Q711">
        <v>147</v>
      </c>
      <c r="R711">
        <v>98.2</v>
      </c>
      <c r="S711">
        <v>-41.8</v>
      </c>
      <c r="T711">
        <v>-90</v>
      </c>
      <c r="U711">
        <v>0</v>
      </c>
      <c r="V711">
        <v>0</v>
      </c>
    </row>
    <row r="712" spans="1:22">
      <c r="A712">
        <v>14971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 t="e">
        <f>IF(AND(Tabelle14[[#This Row],[AreaPx]]&gt;0,NOT(Tabelle14[[#This Row],[AreaPx]]="inf")),Tabelle14[[#This Row],[AreaPx]], NA())</f>
        <v>#N/A</v>
      </c>
      <c r="J712">
        <v>0</v>
      </c>
      <c r="K712">
        <v>0</v>
      </c>
      <c r="L712">
        <v>0</v>
      </c>
      <c r="M712">
        <v>0</v>
      </c>
      <c r="N712">
        <v>0</v>
      </c>
      <c r="O712">
        <f>Tabelle14[[#This Row],[Roll]]-+Tabelle14[[#This Row],[Pitch]]</f>
        <v>0</v>
      </c>
      <c r="P712">
        <f>SQRT(Tabelle14[[#This Row],[X]]^2 + Tabelle14[[#This Row],[Y]]^2 +Tabelle14[[#This Row],[Z]]^2)</f>
        <v>0</v>
      </c>
      <c r="Q712">
        <v>147</v>
      </c>
      <c r="R712">
        <v>98.2</v>
      </c>
      <c r="S712">
        <v>-41.8</v>
      </c>
      <c r="T712">
        <v>-90</v>
      </c>
      <c r="U712">
        <v>0</v>
      </c>
      <c r="V712">
        <v>0</v>
      </c>
    </row>
    <row r="713" spans="1:22">
      <c r="A713">
        <v>14979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 t="e">
        <f>IF(AND(Tabelle14[[#This Row],[AreaPx]]&gt;0,NOT(Tabelle14[[#This Row],[AreaPx]]="inf")),Tabelle14[[#This Row],[AreaPx]], NA())</f>
        <v>#N/A</v>
      </c>
      <c r="J713">
        <v>0</v>
      </c>
      <c r="K713">
        <v>0</v>
      </c>
      <c r="L713">
        <v>0</v>
      </c>
      <c r="M713">
        <v>0</v>
      </c>
      <c r="N713">
        <v>0</v>
      </c>
      <c r="O713">
        <f>Tabelle14[[#This Row],[Roll]]-+Tabelle14[[#This Row],[Pitch]]</f>
        <v>0</v>
      </c>
      <c r="P713">
        <f>SQRT(Tabelle14[[#This Row],[X]]^2 + Tabelle14[[#This Row],[Y]]^2 +Tabelle14[[#This Row],[Z]]^2)</f>
        <v>0</v>
      </c>
      <c r="Q713">
        <v>147</v>
      </c>
      <c r="R713">
        <v>98.2</v>
      </c>
      <c r="S713">
        <v>-41.8</v>
      </c>
      <c r="T713">
        <v>-90</v>
      </c>
      <c r="U713">
        <v>0</v>
      </c>
      <c r="V713">
        <v>0</v>
      </c>
    </row>
    <row r="714" spans="1:22">
      <c r="A714">
        <v>14993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 t="e">
        <f>IF(AND(Tabelle14[[#This Row],[AreaPx]]&gt;0,NOT(Tabelle14[[#This Row],[AreaPx]]="inf")),Tabelle14[[#This Row],[AreaPx]], NA())</f>
        <v>#N/A</v>
      </c>
      <c r="J714">
        <v>0</v>
      </c>
      <c r="K714">
        <v>0</v>
      </c>
      <c r="L714">
        <v>0</v>
      </c>
      <c r="M714">
        <v>0</v>
      </c>
      <c r="N714">
        <v>0</v>
      </c>
      <c r="O714">
        <f>Tabelle14[[#This Row],[Roll]]-+Tabelle14[[#This Row],[Pitch]]</f>
        <v>0</v>
      </c>
      <c r="P714">
        <f>SQRT(Tabelle14[[#This Row],[X]]^2 + Tabelle14[[#This Row],[Y]]^2 +Tabelle14[[#This Row],[Z]]^2)</f>
        <v>0</v>
      </c>
      <c r="Q714">
        <v>147</v>
      </c>
      <c r="R714">
        <v>98.2</v>
      </c>
      <c r="S714">
        <v>-41.8</v>
      </c>
      <c r="T714">
        <v>-90</v>
      </c>
      <c r="U714">
        <v>0</v>
      </c>
      <c r="V714">
        <v>0</v>
      </c>
    </row>
    <row r="715" spans="1:22">
      <c r="A715">
        <v>15007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 t="e">
        <f>IF(AND(Tabelle14[[#This Row],[AreaPx]]&gt;0,NOT(Tabelle14[[#This Row],[AreaPx]]="inf")),Tabelle14[[#This Row],[AreaPx]], NA())</f>
        <v>#N/A</v>
      </c>
      <c r="J715">
        <v>0</v>
      </c>
      <c r="K715">
        <v>0</v>
      </c>
      <c r="L715">
        <v>0</v>
      </c>
      <c r="M715">
        <v>0</v>
      </c>
      <c r="N715">
        <v>0</v>
      </c>
      <c r="O715">
        <f>Tabelle14[[#This Row],[Roll]]-+Tabelle14[[#This Row],[Pitch]]</f>
        <v>0</v>
      </c>
      <c r="P715">
        <f>SQRT(Tabelle14[[#This Row],[X]]^2 + Tabelle14[[#This Row],[Y]]^2 +Tabelle14[[#This Row],[Z]]^2)</f>
        <v>0</v>
      </c>
      <c r="Q715">
        <v>147</v>
      </c>
      <c r="R715">
        <v>98.2</v>
      </c>
      <c r="S715">
        <v>-41.8</v>
      </c>
      <c r="T715">
        <v>-90</v>
      </c>
      <c r="U715">
        <v>0</v>
      </c>
      <c r="V715">
        <v>0</v>
      </c>
    </row>
    <row r="716" spans="1:22">
      <c r="A716">
        <v>15025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 t="e">
        <f>IF(AND(Tabelle14[[#This Row],[AreaPx]]&gt;0,NOT(Tabelle14[[#This Row],[AreaPx]]="inf")),Tabelle14[[#This Row],[AreaPx]], NA())</f>
        <v>#N/A</v>
      </c>
      <c r="J716">
        <v>0</v>
      </c>
      <c r="K716">
        <v>0</v>
      </c>
      <c r="L716">
        <v>0</v>
      </c>
      <c r="M716">
        <v>0</v>
      </c>
      <c r="N716">
        <v>0</v>
      </c>
      <c r="O716">
        <f>Tabelle14[[#This Row],[Roll]]-+Tabelle14[[#This Row],[Pitch]]</f>
        <v>0</v>
      </c>
      <c r="P716">
        <f>SQRT(Tabelle14[[#This Row],[X]]^2 + Tabelle14[[#This Row],[Y]]^2 +Tabelle14[[#This Row],[Z]]^2)</f>
        <v>0</v>
      </c>
      <c r="Q716">
        <v>147</v>
      </c>
      <c r="R716">
        <v>98.2</v>
      </c>
      <c r="S716">
        <v>-41.8</v>
      </c>
      <c r="T716">
        <v>-90</v>
      </c>
      <c r="U716">
        <v>0</v>
      </c>
      <c r="V716">
        <v>0</v>
      </c>
    </row>
    <row r="717" spans="1:22">
      <c r="A717">
        <v>15036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e">
        <f>IF(AND(Tabelle14[[#This Row],[AreaPx]]&gt;0,NOT(Tabelle14[[#This Row],[AreaPx]]="inf")),Tabelle14[[#This Row],[AreaPx]], NA())</f>
        <v>#N/A</v>
      </c>
      <c r="J717">
        <v>0</v>
      </c>
      <c r="K717">
        <v>0</v>
      </c>
      <c r="L717">
        <v>0</v>
      </c>
      <c r="M717">
        <v>0</v>
      </c>
      <c r="N717">
        <v>0</v>
      </c>
      <c r="O717">
        <f>Tabelle14[[#This Row],[Roll]]-+Tabelle14[[#This Row],[Pitch]]</f>
        <v>0</v>
      </c>
      <c r="P717">
        <f>SQRT(Tabelle14[[#This Row],[X]]^2 + Tabelle14[[#This Row],[Y]]^2 +Tabelle14[[#This Row],[Z]]^2)</f>
        <v>0</v>
      </c>
      <c r="Q717">
        <v>147</v>
      </c>
      <c r="R717">
        <v>98.2</v>
      </c>
      <c r="S717">
        <v>-41.8</v>
      </c>
      <c r="T717">
        <v>-90</v>
      </c>
      <c r="U717">
        <v>0</v>
      </c>
      <c r="V717">
        <v>0</v>
      </c>
    </row>
    <row r="718" spans="1:22">
      <c r="A718">
        <v>15048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 t="e">
        <f>IF(AND(Tabelle14[[#This Row],[AreaPx]]&gt;0,NOT(Tabelle14[[#This Row],[AreaPx]]="inf")),Tabelle14[[#This Row],[AreaPx]], NA())</f>
        <v>#N/A</v>
      </c>
      <c r="J718">
        <v>0</v>
      </c>
      <c r="K718">
        <v>0</v>
      </c>
      <c r="L718">
        <v>0</v>
      </c>
      <c r="M718">
        <v>0</v>
      </c>
      <c r="N718">
        <v>0</v>
      </c>
      <c r="O718">
        <f>Tabelle14[[#This Row],[Roll]]-+Tabelle14[[#This Row],[Pitch]]</f>
        <v>0</v>
      </c>
      <c r="P718">
        <f>SQRT(Tabelle14[[#This Row],[X]]^2 + Tabelle14[[#This Row],[Y]]^2 +Tabelle14[[#This Row],[Z]]^2)</f>
        <v>0</v>
      </c>
      <c r="Q718">
        <v>147</v>
      </c>
      <c r="R718">
        <v>98.2</v>
      </c>
      <c r="S718">
        <v>-41.8</v>
      </c>
      <c r="T718">
        <v>-90</v>
      </c>
      <c r="U718">
        <v>0</v>
      </c>
      <c r="V718">
        <v>0</v>
      </c>
    </row>
    <row r="719" spans="1:22">
      <c r="A719">
        <v>15065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 t="e">
        <f>IF(AND(Tabelle14[[#This Row],[AreaPx]]&gt;0,NOT(Tabelle14[[#This Row],[AreaPx]]="inf")),Tabelle14[[#This Row],[AreaPx]], NA())</f>
        <v>#N/A</v>
      </c>
      <c r="J719">
        <v>0</v>
      </c>
      <c r="K719">
        <v>0</v>
      </c>
      <c r="L719">
        <v>0</v>
      </c>
      <c r="M719">
        <v>0</v>
      </c>
      <c r="N719">
        <v>0</v>
      </c>
      <c r="O719">
        <f>Tabelle14[[#This Row],[Roll]]-+Tabelle14[[#This Row],[Pitch]]</f>
        <v>0</v>
      </c>
      <c r="P719">
        <f>SQRT(Tabelle14[[#This Row],[X]]^2 + Tabelle14[[#This Row],[Y]]^2 +Tabelle14[[#This Row],[Z]]^2)</f>
        <v>0</v>
      </c>
      <c r="Q719">
        <v>147</v>
      </c>
      <c r="R719">
        <v>98.2</v>
      </c>
      <c r="S719">
        <v>-41.8</v>
      </c>
      <c r="T719">
        <v>-90</v>
      </c>
      <c r="U719">
        <v>0</v>
      </c>
      <c r="V719">
        <v>0</v>
      </c>
    </row>
    <row r="720" spans="1:22">
      <c r="A720">
        <v>15078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 t="e">
        <f>IF(AND(Tabelle14[[#This Row],[AreaPx]]&gt;0,NOT(Tabelle14[[#This Row],[AreaPx]]="inf")),Tabelle14[[#This Row],[AreaPx]], NA())</f>
        <v>#N/A</v>
      </c>
      <c r="J720">
        <v>0</v>
      </c>
      <c r="K720">
        <v>0</v>
      </c>
      <c r="L720">
        <v>0</v>
      </c>
      <c r="M720">
        <v>0</v>
      </c>
      <c r="N720">
        <v>0</v>
      </c>
      <c r="O720">
        <f>Tabelle14[[#This Row],[Roll]]-+Tabelle14[[#This Row],[Pitch]]</f>
        <v>0</v>
      </c>
      <c r="P720">
        <f>SQRT(Tabelle14[[#This Row],[X]]^2 + Tabelle14[[#This Row],[Y]]^2 +Tabelle14[[#This Row],[Z]]^2)</f>
        <v>0</v>
      </c>
      <c r="Q720">
        <v>147</v>
      </c>
      <c r="R720">
        <v>98.2</v>
      </c>
      <c r="S720">
        <v>-41.8</v>
      </c>
      <c r="T720">
        <v>-90</v>
      </c>
      <c r="U720">
        <v>0</v>
      </c>
      <c r="V720">
        <v>0</v>
      </c>
    </row>
    <row r="721" spans="1:22">
      <c r="A721">
        <v>15095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 t="e">
        <f>IF(AND(Tabelle14[[#This Row],[AreaPx]]&gt;0,NOT(Tabelle14[[#This Row],[AreaPx]]="inf")),Tabelle14[[#This Row],[AreaPx]], NA())</f>
        <v>#N/A</v>
      </c>
      <c r="J721">
        <v>0</v>
      </c>
      <c r="K721">
        <v>0</v>
      </c>
      <c r="L721">
        <v>0</v>
      </c>
      <c r="M721">
        <v>0</v>
      </c>
      <c r="N721">
        <v>0</v>
      </c>
      <c r="O721">
        <f>Tabelle14[[#This Row],[Roll]]-+Tabelle14[[#This Row],[Pitch]]</f>
        <v>0</v>
      </c>
      <c r="P721">
        <f>SQRT(Tabelle14[[#This Row],[X]]^2 + Tabelle14[[#This Row],[Y]]^2 +Tabelle14[[#This Row],[Z]]^2)</f>
        <v>0</v>
      </c>
      <c r="Q721">
        <v>147</v>
      </c>
      <c r="R721">
        <v>98.2</v>
      </c>
      <c r="S721">
        <v>-41.8</v>
      </c>
      <c r="T721">
        <v>-90</v>
      </c>
      <c r="U721">
        <v>0</v>
      </c>
      <c r="V721">
        <v>0</v>
      </c>
    </row>
    <row r="722" spans="1:22">
      <c r="A722">
        <v>15108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 t="e">
        <f>IF(AND(Tabelle14[[#This Row],[AreaPx]]&gt;0,NOT(Tabelle14[[#This Row],[AreaPx]]="inf")),Tabelle14[[#This Row],[AreaPx]], NA())</f>
        <v>#N/A</v>
      </c>
      <c r="J722">
        <v>0</v>
      </c>
      <c r="K722">
        <v>0</v>
      </c>
      <c r="L722">
        <v>0</v>
      </c>
      <c r="M722">
        <v>0</v>
      </c>
      <c r="N722">
        <v>0</v>
      </c>
      <c r="O722">
        <f>Tabelle14[[#This Row],[Roll]]-+Tabelle14[[#This Row],[Pitch]]</f>
        <v>0</v>
      </c>
      <c r="P722">
        <f>SQRT(Tabelle14[[#This Row],[X]]^2 + Tabelle14[[#This Row],[Y]]^2 +Tabelle14[[#This Row],[Z]]^2)</f>
        <v>0</v>
      </c>
      <c r="Q722">
        <v>147</v>
      </c>
      <c r="R722">
        <v>98.2</v>
      </c>
      <c r="S722">
        <v>-41.8</v>
      </c>
      <c r="T722">
        <v>-90</v>
      </c>
      <c r="U722">
        <v>0</v>
      </c>
      <c r="V722">
        <v>0</v>
      </c>
    </row>
    <row r="723" spans="1:22">
      <c r="A723">
        <v>15125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 t="e">
        <f>IF(AND(Tabelle14[[#This Row],[AreaPx]]&gt;0,NOT(Tabelle14[[#This Row],[AreaPx]]="inf")),Tabelle14[[#This Row],[AreaPx]], NA())</f>
        <v>#N/A</v>
      </c>
      <c r="J723">
        <v>0</v>
      </c>
      <c r="K723">
        <v>0</v>
      </c>
      <c r="L723">
        <v>0</v>
      </c>
      <c r="M723">
        <v>0</v>
      </c>
      <c r="N723">
        <v>0</v>
      </c>
      <c r="O723">
        <f>Tabelle14[[#This Row],[Roll]]-+Tabelle14[[#This Row],[Pitch]]</f>
        <v>0</v>
      </c>
      <c r="P723">
        <f>SQRT(Tabelle14[[#This Row],[X]]^2 + Tabelle14[[#This Row],[Y]]^2 +Tabelle14[[#This Row],[Z]]^2)</f>
        <v>0</v>
      </c>
      <c r="Q723">
        <v>147</v>
      </c>
      <c r="R723">
        <v>98.2</v>
      </c>
      <c r="S723">
        <v>-41.8</v>
      </c>
      <c r="T723">
        <v>-90</v>
      </c>
      <c r="U723">
        <v>0</v>
      </c>
      <c r="V723">
        <v>0</v>
      </c>
    </row>
    <row r="724" spans="1:22">
      <c r="A724">
        <v>15132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 t="e">
        <f>IF(AND(Tabelle14[[#This Row],[AreaPx]]&gt;0,NOT(Tabelle14[[#This Row],[AreaPx]]="inf")),Tabelle14[[#This Row],[AreaPx]], NA())</f>
        <v>#N/A</v>
      </c>
      <c r="J724">
        <v>0</v>
      </c>
      <c r="K724">
        <v>0</v>
      </c>
      <c r="L724">
        <v>0</v>
      </c>
      <c r="M724">
        <v>0</v>
      </c>
      <c r="N724">
        <v>0</v>
      </c>
      <c r="O724">
        <f>Tabelle14[[#This Row],[Roll]]-+Tabelle14[[#This Row],[Pitch]]</f>
        <v>0</v>
      </c>
      <c r="P724">
        <f>SQRT(Tabelle14[[#This Row],[X]]^2 + Tabelle14[[#This Row],[Y]]^2 +Tabelle14[[#This Row],[Z]]^2)</f>
        <v>0</v>
      </c>
      <c r="Q724">
        <v>147</v>
      </c>
      <c r="R724">
        <v>98.2</v>
      </c>
      <c r="S724">
        <v>-41.8</v>
      </c>
      <c r="T724">
        <v>-90</v>
      </c>
      <c r="U724">
        <v>0</v>
      </c>
      <c r="V724">
        <v>0</v>
      </c>
    </row>
    <row r="725" spans="1:22">
      <c r="A725">
        <v>15144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 t="e">
        <f>IF(AND(Tabelle14[[#This Row],[AreaPx]]&gt;0,NOT(Tabelle14[[#This Row],[AreaPx]]="inf")),Tabelle14[[#This Row],[AreaPx]], NA())</f>
        <v>#N/A</v>
      </c>
      <c r="J725">
        <v>0</v>
      </c>
      <c r="K725">
        <v>0</v>
      </c>
      <c r="L725">
        <v>0</v>
      </c>
      <c r="M725">
        <v>0</v>
      </c>
      <c r="N725">
        <v>0</v>
      </c>
      <c r="O725">
        <f>Tabelle14[[#This Row],[Roll]]-+Tabelle14[[#This Row],[Pitch]]</f>
        <v>0</v>
      </c>
      <c r="P725">
        <f>SQRT(Tabelle14[[#This Row],[X]]^2 + Tabelle14[[#This Row],[Y]]^2 +Tabelle14[[#This Row],[Z]]^2)</f>
        <v>0</v>
      </c>
      <c r="Q725">
        <v>147</v>
      </c>
      <c r="R725">
        <v>98.2</v>
      </c>
      <c r="S725">
        <v>-41.8</v>
      </c>
      <c r="T725">
        <v>-90</v>
      </c>
      <c r="U725">
        <v>0</v>
      </c>
      <c r="V725">
        <v>0</v>
      </c>
    </row>
    <row r="726" spans="1:22">
      <c r="A726">
        <v>15157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e">
        <f>IF(AND(Tabelle14[[#This Row],[AreaPx]]&gt;0,NOT(Tabelle14[[#This Row],[AreaPx]]="inf")),Tabelle14[[#This Row],[AreaPx]], NA())</f>
        <v>#N/A</v>
      </c>
      <c r="J726">
        <v>0</v>
      </c>
      <c r="K726">
        <v>0</v>
      </c>
      <c r="L726">
        <v>0</v>
      </c>
      <c r="M726">
        <v>0</v>
      </c>
      <c r="N726">
        <v>0</v>
      </c>
      <c r="O726">
        <f>Tabelle14[[#This Row],[Roll]]-+Tabelle14[[#This Row],[Pitch]]</f>
        <v>0</v>
      </c>
      <c r="P726">
        <f>SQRT(Tabelle14[[#This Row],[X]]^2 + Tabelle14[[#This Row],[Y]]^2 +Tabelle14[[#This Row],[Z]]^2)</f>
        <v>0</v>
      </c>
      <c r="Q726">
        <v>147</v>
      </c>
      <c r="R726">
        <v>98.2</v>
      </c>
      <c r="S726">
        <v>-41.8</v>
      </c>
      <c r="T726">
        <v>-90</v>
      </c>
      <c r="U726">
        <v>0</v>
      </c>
      <c r="V726">
        <v>0</v>
      </c>
    </row>
    <row r="727" spans="1:22">
      <c r="A727">
        <v>15174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 t="e">
        <f>IF(AND(Tabelle14[[#This Row],[AreaPx]]&gt;0,NOT(Tabelle14[[#This Row],[AreaPx]]="inf")),Tabelle14[[#This Row],[AreaPx]], NA())</f>
        <v>#N/A</v>
      </c>
      <c r="J727">
        <v>0</v>
      </c>
      <c r="K727">
        <v>0</v>
      </c>
      <c r="L727">
        <v>0</v>
      </c>
      <c r="M727">
        <v>0</v>
      </c>
      <c r="N727">
        <v>0</v>
      </c>
      <c r="O727">
        <f>Tabelle14[[#This Row],[Roll]]-+Tabelle14[[#This Row],[Pitch]]</f>
        <v>0</v>
      </c>
      <c r="P727">
        <f>SQRT(Tabelle14[[#This Row],[X]]^2 + Tabelle14[[#This Row],[Y]]^2 +Tabelle14[[#This Row],[Z]]^2)</f>
        <v>0</v>
      </c>
      <c r="Q727">
        <v>147</v>
      </c>
      <c r="R727">
        <v>98.2</v>
      </c>
      <c r="S727">
        <v>-41.8</v>
      </c>
      <c r="T727">
        <v>-90</v>
      </c>
      <c r="U727">
        <v>0</v>
      </c>
      <c r="V727">
        <v>0</v>
      </c>
    </row>
    <row r="728" spans="1:22">
      <c r="A728">
        <v>15190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 t="e">
        <f>IF(AND(Tabelle14[[#This Row],[AreaPx]]&gt;0,NOT(Tabelle14[[#This Row],[AreaPx]]="inf")),Tabelle14[[#This Row],[AreaPx]], NA())</f>
        <v>#N/A</v>
      </c>
      <c r="J728">
        <v>0</v>
      </c>
      <c r="K728">
        <v>0</v>
      </c>
      <c r="L728">
        <v>0</v>
      </c>
      <c r="M728">
        <v>0</v>
      </c>
      <c r="N728">
        <v>0</v>
      </c>
      <c r="O728">
        <f>Tabelle14[[#This Row],[Roll]]-+Tabelle14[[#This Row],[Pitch]]</f>
        <v>0</v>
      </c>
      <c r="P728">
        <f>SQRT(Tabelle14[[#This Row],[X]]^2 + Tabelle14[[#This Row],[Y]]^2 +Tabelle14[[#This Row],[Z]]^2)</f>
        <v>0</v>
      </c>
      <c r="Q728">
        <v>147</v>
      </c>
      <c r="R728">
        <v>98.2</v>
      </c>
      <c r="S728">
        <v>-41.8</v>
      </c>
      <c r="T728">
        <v>-90</v>
      </c>
      <c r="U728">
        <v>0</v>
      </c>
      <c r="V728">
        <v>0</v>
      </c>
    </row>
    <row r="729" spans="1:22">
      <c r="A729">
        <v>15206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 t="e">
        <f>IF(AND(Tabelle14[[#This Row],[AreaPx]]&gt;0,NOT(Tabelle14[[#This Row],[AreaPx]]="inf")),Tabelle14[[#This Row],[AreaPx]], NA())</f>
        <v>#N/A</v>
      </c>
      <c r="J729">
        <v>0</v>
      </c>
      <c r="K729">
        <v>0</v>
      </c>
      <c r="L729">
        <v>0</v>
      </c>
      <c r="M729">
        <v>0</v>
      </c>
      <c r="N729">
        <v>0</v>
      </c>
      <c r="O729">
        <f>Tabelle14[[#This Row],[Roll]]-+Tabelle14[[#This Row],[Pitch]]</f>
        <v>0</v>
      </c>
      <c r="P729">
        <f>SQRT(Tabelle14[[#This Row],[X]]^2 + Tabelle14[[#This Row],[Y]]^2 +Tabelle14[[#This Row],[Z]]^2)</f>
        <v>0</v>
      </c>
      <c r="Q729">
        <v>147</v>
      </c>
      <c r="R729">
        <v>98.2</v>
      </c>
      <c r="S729">
        <v>-41.8</v>
      </c>
      <c r="T729">
        <v>-90</v>
      </c>
      <c r="U729">
        <v>0</v>
      </c>
      <c r="V729">
        <v>0</v>
      </c>
    </row>
    <row r="730" spans="1:22">
      <c r="A730">
        <v>15219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 t="e">
        <f>IF(AND(Tabelle14[[#This Row],[AreaPx]]&gt;0,NOT(Tabelle14[[#This Row],[AreaPx]]="inf")),Tabelle14[[#This Row],[AreaPx]], NA())</f>
        <v>#N/A</v>
      </c>
      <c r="J730">
        <v>0</v>
      </c>
      <c r="K730">
        <v>0</v>
      </c>
      <c r="L730">
        <v>0</v>
      </c>
      <c r="M730">
        <v>0</v>
      </c>
      <c r="N730">
        <v>0</v>
      </c>
      <c r="O730">
        <f>Tabelle14[[#This Row],[Roll]]-+Tabelle14[[#This Row],[Pitch]]</f>
        <v>0</v>
      </c>
      <c r="P730">
        <f>SQRT(Tabelle14[[#This Row],[X]]^2 + Tabelle14[[#This Row],[Y]]^2 +Tabelle14[[#This Row],[Z]]^2)</f>
        <v>0</v>
      </c>
      <c r="Q730">
        <v>147</v>
      </c>
      <c r="R730">
        <v>98.2</v>
      </c>
      <c r="S730">
        <v>-41.8</v>
      </c>
      <c r="T730">
        <v>-90</v>
      </c>
      <c r="U730">
        <v>0</v>
      </c>
      <c r="V730">
        <v>0</v>
      </c>
    </row>
    <row r="731" spans="1:22">
      <c r="A731">
        <v>15229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 t="e">
        <f>IF(AND(Tabelle14[[#This Row],[AreaPx]]&gt;0,NOT(Tabelle14[[#This Row],[AreaPx]]="inf")),Tabelle14[[#This Row],[AreaPx]], NA())</f>
        <v>#N/A</v>
      </c>
      <c r="J731">
        <v>0</v>
      </c>
      <c r="K731">
        <v>0</v>
      </c>
      <c r="L731">
        <v>0</v>
      </c>
      <c r="M731">
        <v>0</v>
      </c>
      <c r="N731">
        <v>0</v>
      </c>
      <c r="O731">
        <f>Tabelle14[[#This Row],[Roll]]-+Tabelle14[[#This Row],[Pitch]]</f>
        <v>0</v>
      </c>
      <c r="P731">
        <f>SQRT(Tabelle14[[#This Row],[X]]^2 + Tabelle14[[#This Row],[Y]]^2 +Tabelle14[[#This Row],[Z]]^2)</f>
        <v>0</v>
      </c>
      <c r="Q731">
        <v>147</v>
      </c>
      <c r="R731">
        <v>98.2</v>
      </c>
      <c r="S731">
        <v>-41.8</v>
      </c>
      <c r="T731">
        <v>-90</v>
      </c>
      <c r="U731">
        <v>0</v>
      </c>
      <c r="V731">
        <v>0</v>
      </c>
    </row>
    <row r="732" spans="1:22">
      <c r="A732">
        <v>15237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 t="e">
        <f>IF(AND(Tabelle14[[#This Row],[AreaPx]]&gt;0,NOT(Tabelle14[[#This Row],[AreaPx]]="inf")),Tabelle14[[#This Row],[AreaPx]], NA())</f>
        <v>#N/A</v>
      </c>
      <c r="J732">
        <v>0</v>
      </c>
      <c r="K732">
        <v>0</v>
      </c>
      <c r="L732">
        <v>0</v>
      </c>
      <c r="M732">
        <v>0</v>
      </c>
      <c r="N732">
        <v>0</v>
      </c>
      <c r="O732">
        <f>Tabelle14[[#This Row],[Roll]]-+Tabelle14[[#This Row],[Pitch]]</f>
        <v>0</v>
      </c>
      <c r="P732">
        <f>SQRT(Tabelle14[[#This Row],[X]]^2 + Tabelle14[[#This Row],[Y]]^2 +Tabelle14[[#This Row],[Z]]^2)</f>
        <v>0</v>
      </c>
      <c r="Q732">
        <v>147</v>
      </c>
      <c r="R732">
        <v>98.2</v>
      </c>
      <c r="S732">
        <v>-41.8</v>
      </c>
      <c r="T732">
        <v>-90</v>
      </c>
      <c r="U732">
        <v>0</v>
      </c>
      <c r="V732">
        <v>0</v>
      </c>
    </row>
    <row r="733" spans="1:22">
      <c r="A733">
        <v>15247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 t="e">
        <f>IF(AND(Tabelle14[[#This Row],[AreaPx]]&gt;0,NOT(Tabelle14[[#This Row],[AreaPx]]="inf")),Tabelle14[[#This Row],[AreaPx]], NA())</f>
        <v>#N/A</v>
      </c>
      <c r="J733">
        <v>0</v>
      </c>
      <c r="K733">
        <v>0</v>
      </c>
      <c r="L733">
        <v>0</v>
      </c>
      <c r="M733">
        <v>0</v>
      </c>
      <c r="N733">
        <v>0</v>
      </c>
      <c r="O733">
        <f>Tabelle14[[#This Row],[Roll]]-+Tabelle14[[#This Row],[Pitch]]</f>
        <v>0</v>
      </c>
      <c r="P733">
        <f>SQRT(Tabelle14[[#This Row],[X]]^2 + Tabelle14[[#This Row],[Y]]^2 +Tabelle14[[#This Row],[Z]]^2)</f>
        <v>0</v>
      </c>
      <c r="Q733">
        <v>147</v>
      </c>
      <c r="R733">
        <v>98.2</v>
      </c>
      <c r="S733">
        <v>-41.8</v>
      </c>
      <c r="T733">
        <v>-90</v>
      </c>
      <c r="U733">
        <v>0</v>
      </c>
      <c r="V733">
        <v>0</v>
      </c>
    </row>
    <row r="734" spans="1:22">
      <c r="A734">
        <v>15261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 t="e">
        <f>IF(AND(Tabelle14[[#This Row],[AreaPx]]&gt;0,NOT(Tabelle14[[#This Row],[AreaPx]]="inf")),Tabelle14[[#This Row],[AreaPx]], NA())</f>
        <v>#N/A</v>
      </c>
      <c r="J734">
        <v>0</v>
      </c>
      <c r="K734">
        <v>0</v>
      </c>
      <c r="L734">
        <v>0</v>
      </c>
      <c r="M734">
        <v>0</v>
      </c>
      <c r="N734">
        <v>0</v>
      </c>
      <c r="O734">
        <f>Tabelle14[[#This Row],[Roll]]-+Tabelle14[[#This Row],[Pitch]]</f>
        <v>0</v>
      </c>
      <c r="P734">
        <f>SQRT(Tabelle14[[#This Row],[X]]^2 + Tabelle14[[#This Row],[Y]]^2 +Tabelle14[[#This Row],[Z]]^2)</f>
        <v>0</v>
      </c>
      <c r="Q734">
        <v>147</v>
      </c>
      <c r="R734">
        <v>98.2</v>
      </c>
      <c r="S734">
        <v>-41.8</v>
      </c>
      <c r="T734">
        <v>-90</v>
      </c>
      <c r="U734">
        <v>0</v>
      </c>
      <c r="V734">
        <v>0</v>
      </c>
    </row>
    <row r="735" spans="1:22">
      <c r="A735">
        <v>15272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 t="e">
        <f>IF(AND(Tabelle14[[#This Row],[AreaPx]]&gt;0,NOT(Tabelle14[[#This Row],[AreaPx]]="inf")),Tabelle14[[#This Row],[AreaPx]], NA())</f>
        <v>#N/A</v>
      </c>
      <c r="J735">
        <v>0</v>
      </c>
      <c r="K735">
        <v>0</v>
      </c>
      <c r="L735">
        <v>0</v>
      </c>
      <c r="M735">
        <v>0</v>
      </c>
      <c r="N735">
        <v>0</v>
      </c>
      <c r="O735">
        <f>Tabelle14[[#This Row],[Roll]]-+Tabelle14[[#This Row],[Pitch]]</f>
        <v>0</v>
      </c>
      <c r="P735">
        <f>SQRT(Tabelle14[[#This Row],[X]]^2 + Tabelle14[[#This Row],[Y]]^2 +Tabelle14[[#This Row],[Z]]^2)</f>
        <v>0</v>
      </c>
      <c r="Q735">
        <v>147</v>
      </c>
      <c r="R735">
        <v>98.2</v>
      </c>
      <c r="S735">
        <v>-41.8</v>
      </c>
      <c r="T735">
        <v>-90</v>
      </c>
      <c r="U735">
        <v>0</v>
      </c>
      <c r="V735">
        <v>0</v>
      </c>
    </row>
    <row r="736" spans="1:22">
      <c r="A736">
        <v>15285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 t="e">
        <f>IF(AND(Tabelle14[[#This Row],[AreaPx]]&gt;0,NOT(Tabelle14[[#This Row],[AreaPx]]="inf")),Tabelle14[[#This Row],[AreaPx]], NA())</f>
        <v>#N/A</v>
      </c>
      <c r="J736">
        <v>0</v>
      </c>
      <c r="K736">
        <v>0</v>
      </c>
      <c r="L736">
        <v>0</v>
      </c>
      <c r="M736">
        <v>0</v>
      </c>
      <c r="N736">
        <v>0</v>
      </c>
      <c r="O736">
        <f>Tabelle14[[#This Row],[Roll]]-+Tabelle14[[#This Row],[Pitch]]</f>
        <v>0</v>
      </c>
      <c r="P736">
        <f>SQRT(Tabelle14[[#This Row],[X]]^2 + Tabelle14[[#This Row],[Y]]^2 +Tabelle14[[#This Row],[Z]]^2)</f>
        <v>0</v>
      </c>
      <c r="Q736">
        <v>147</v>
      </c>
      <c r="R736">
        <v>98.2</v>
      </c>
      <c r="S736">
        <v>-41.8</v>
      </c>
      <c r="T736">
        <v>-90</v>
      </c>
      <c r="U736">
        <v>0</v>
      </c>
      <c r="V736">
        <v>0</v>
      </c>
    </row>
    <row r="737" spans="1:22">
      <c r="A737">
        <v>15304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 t="e">
        <f>IF(AND(Tabelle14[[#This Row],[AreaPx]]&gt;0,NOT(Tabelle14[[#This Row],[AreaPx]]="inf")),Tabelle14[[#This Row],[AreaPx]], NA())</f>
        <v>#N/A</v>
      </c>
      <c r="J737">
        <v>0</v>
      </c>
      <c r="K737">
        <v>0</v>
      </c>
      <c r="L737">
        <v>0</v>
      </c>
      <c r="M737">
        <v>0</v>
      </c>
      <c r="N737">
        <v>0</v>
      </c>
      <c r="O737">
        <f>Tabelle14[[#This Row],[Roll]]-+Tabelle14[[#This Row],[Pitch]]</f>
        <v>0</v>
      </c>
      <c r="P737">
        <f>SQRT(Tabelle14[[#This Row],[X]]^2 + Tabelle14[[#This Row],[Y]]^2 +Tabelle14[[#This Row],[Z]]^2)</f>
        <v>0</v>
      </c>
      <c r="Q737">
        <v>147</v>
      </c>
      <c r="R737">
        <v>98.2</v>
      </c>
      <c r="S737">
        <v>-41.8</v>
      </c>
      <c r="T737">
        <v>-90</v>
      </c>
      <c r="U737">
        <v>0</v>
      </c>
      <c r="V737">
        <v>0</v>
      </c>
    </row>
    <row r="738" spans="1:22">
      <c r="A738">
        <v>15317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 t="e">
        <f>IF(AND(Tabelle14[[#This Row],[AreaPx]]&gt;0,NOT(Tabelle14[[#This Row],[AreaPx]]="inf")),Tabelle14[[#This Row],[AreaPx]], NA())</f>
        <v>#N/A</v>
      </c>
      <c r="J738">
        <v>0</v>
      </c>
      <c r="K738">
        <v>0</v>
      </c>
      <c r="L738">
        <v>0</v>
      </c>
      <c r="M738">
        <v>0</v>
      </c>
      <c r="N738">
        <v>0</v>
      </c>
      <c r="O738">
        <f>Tabelle14[[#This Row],[Roll]]-+Tabelle14[[#This Row],[Pitch]]</f>
        <v>0</v>
      </c>
      <c r="P738">
        <f>SQRT(Tabelle14[[#This Row],[X]]^2 + Tabelle14[[#This Row],[Y]]^2 +Tabelle14[[#This Row],[Z]]^2)</f>
        <v>0</v>
      </c>
      <c r="Q738">
        <v>147</v>
      </c>
      <c r="R738">
        <v>98.2</v>
      </c>
      <c r="S738">
        <v>-41.8</v>
      </c>
      <c r="T738">
        <v>-90</v>
      </c>
      <c r="U738">
        <v>0</v>
      </c>
      <c r="V738">
        <v>0</v>
      </c>
    </row>
    <row r="739" spans="1:22">
      <c r="A739">
        <v>15336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 t="e">
        <f>IF(AND(Tabelle14[[#This Row],[AreaPx]]&gt;0,NOT(Tabelle14[[#This Row],[AreaPx]]="inf")),Tabelle14[[#This Row],[AreaPx]], NA())</f>
        <v>#N/A</v>
      </c>
      <c r="J739">
        <v>0</v>
      </c>
      <c r="K739">
        <v>0</v>
      </c>
      <c r="L739">
        <v>0</v>
      </c>
      <c r="M739">
        <v>0</v>
      </c>
      <c r="N739">
        <v>0</v>
      </c>
      <c r="O739">
        <f>Tabelle14[[#This Row],[Roll]]-+Tabelle14[[#This Row],[Pitch]]</f>
        <v>0</v>
      </c>
      <c r="P739">
        <f>SQRT(Tabelle14[[#This Row],[X]]^2 + Tabelle14[[#This Row],[Y]]^2 +Tabelle14[[#This Row],[Z]]^2)</f>
        <v>0</v>
      </c>
      <c r="Q739">
        <v>147</v>
      </c>
      <c r="R739">
        <v>98.2</v>
      </c>
      <c r="S739">
        <v>-41.8</v>
      </c>
      <c r="T739">
        <v>-90</v>
      </c>
      <c r="U739">
        <v>0</v>
      </c>
      <c r="V739">
        <v>0</v>
      </c>
    </row>
    <row r="740" spans="1:22">
      <c r="A740">
        <v>15347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 t="e">
        <f>IF(AND(Tabelle14[[#This Row],[AreaPx]]&gt;0,NOT(Tabelle14[[#This Row],[AreaPx]]="inf")),Tabelle14[[#This Row],[AreaPx]], NA())</f>
        <v>#N/A</v>
      </c>
      <c r="J740">
        <v>0</v>
      </c>
      <c r="K740">
        <v>0</v>
      </c>
      <c r="L740">
        <v>0</v>
      </c>
      <c r="M740">
        <v>0</v>
      </c>
      <c r="N740">
        <v>0</v>
      </c>
      <c r="O740">
        <f>Tabelle14[[#This Row],[Roll]]-+Tabelle14[[#This Row],[Pitch]]</f>
        <v>0</v>
      </c>
      <c r="P740">
        <f>SQRT(Tabelle14[[#This Row],[X]]^2 + Tabelle14[[#This Row],[Y]]^2 +Tabelle14[[#This Row],[Z]]^2)</f>
        <v>0</v>
      </c>
      <c r="Q740">
        <v>147</v>
      </c>
      <c r="R740">
        <v>98.2</v>
      </c>
      <c r="S740">
        <v>-41.8</v>
      </c>
      <c r="T740">
        <v>-90</v>
      </c>
      <c r="U740">
        <v>0</v>
      </c>
      <c r="V740">
        <v>0</v>
      </c>
    </row>
    <row r="741" spans="1:22">
      <c r="A741">
        <v>15367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 t="e">
        <f>IF(AND(Tabelle14[[#This Row],[AreaPx]]&gt;0,NOT(Tabelle14[[#This Row],[AreaPx]]="inf")),Tabelle14[[#This Row],[AreaPx]], NA())</f>
        <v>#N/A</v>
      </c>
      <c r="J741">
        <v>0</v>
      </c>
      <c r="K741">
        <v>0</v>
      </c>
      <c r="L741">
        <v>0</v>
      </c>
      <c r="M741">
        <v>0</v>
      </c>
      <c r="N741">
        <v>0</v>
      </c>
      <c r="O741">
        <f>Tabelle14[[#This Row],[Roll]]-+Tabelle14[[#This Row],[Pitch]]</f>
        <v>0</v>
      </c>
      <c r="P741">
        <f>SQRT(Tabelle14[[#This Row],[X]]^2 + Tabelle14[[#This Row],[Y]]^2 +Tabelle14[[#This Row],[Z]]^2)</f>
        <v>0</v>
      </c>
      <c r="Q741">
        <v>147</v>
      </c>
      <c r="R741">
        <v>98.2</v>
      </c>
      <c r="S741">
        <v>-41.8</v>
      </c>
      <c r="T741">
        <v>-90</v>
      </c>
      <c r="U741">
        <v>0</v>
      </c>
      <c r="V741">
        <v>0</v>
      </c>
    </row>
    <row r="742" spans="1:22">
      <c r="A742">
        <v>15376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 t="e">
        <f>IF(AND(Tabelle14[[#This Row],[AreaPx]]&gt;0,NOT(Tabelle14[[#This Row],[AreaPx]]="inf")),Tabelle14[[#This Row],[AreaPx]], NA())</f>
        <v>#N/A</v>
      </c>
      <c r="J742">
        <v>0</v>
      </c>
      <c r="K742">
        <v>0</v>
      </c>
      <c r="L742">
        <v>0</v>
      </c>
      <c r="M742">
        <v>0</v>
      </c>
      <c r="N742">
        <v>0</v>
      </c>
      <c r="O742">
        <f>Tabelle14[[#This Row],[Roll]]-+Tabelle14[[#This Row],[Pitch]]</f>
        <v>0</v>
      </c>
      <c r="P742">
        <f>SQRT(Tabelle14[[#This Row],[X]]^2 + Tabelle14[[#This Row],[Y]]^2 +Tabelle14[[#This Row],[Z]]^2)</f>
        <v>0</v>
      </c>
      <c r="Q742">
        <v>147</v>
      </c>
      <c r="R742">
        <v>98.2</v>
      </c>
      <c r="S742">
        <v>-41.8</v>
      </c>
      <c r="T742">
        <v>-90</v>
      </c>
      <c r="U742">
        <v>0</v>
      </c>
      <c r="V742">
        <v>0</v>
      </c>
    </row>
    <row r="743" spans="1:22">
      <c r="A743">
        <v>15405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 t="e">
        <f>IF(AND(Tabelle14[[#This Row],[AreaPx]]&gt;0,NOT(Tabelle14[[#This Row],[AreaPx]]="inf")),Tabelle14[[#This Row],[AreaPx]], NA())</f>
        <v>#N/A</v>
      </c>
      <c r="J743">
        <v>0</v>
      </c>
      <c r="K743">
        <v>0</v>
      </c>
      <c r="L743">
        <v>0</v>
      </c>
      <c r="M743">
        <v>0</v>
      </c>
      <c r="N743">
        <v>0</v>
      </c>
      <c r="O743">
        <f>Tabelle14[[#This Row],[Roll]]-+Tabelle14[[#This Row],[Pitch]]</f>
        <v>0</v>
      </c>
      <c r="P743">
        <f>SQRT(Tabelle14[[#This Row],[X]]^2 + Tabelle14[[#This Row],[Y]]^2 +Tabelle14[[#This Row],[Z]]^2)</f>
        <v>0</v>
      </c>
      <c r="Q743">
        <v>147</v>
      </c>
      <c r="R743">
        <v>98.2</v>
      </c>
      <c r="S743">
        <v>-41.8</v>
      </c>
      <c r="T743">
        <v>-90</v>
      </c>
      <c r="U743">
        <v>0</v>
      </c>
      <c r="V743">
        <v>0</v>
      </c>
    </row>
    <row r="744" spans="1:22">
      <c r="A744">
        <v>15414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 t="e">
        <f>IF(AND(Tabelle14[[#This Row],[AreaPx]]&gt;0,NOT(Tabelle14[[#This Row],[AreaPx]]="inf")),Tabelle14[[#This Row],[AreaPx]], NA())</f>
        <v>#N/A</v>
      </c>
      <c r="J744">
        <v>0</v>
      </c>
      <c r="K744">
        <v>0</v>
      </c>
      <c r="L744">
        <v>0</v>
      </c>
      <c r="M744">
        <v>0</v>
      </c>
      <c r="N744">
        <v>0</v>
      </c>
      <c r="O744">
        <f>Tabelle14[[#This Row],[Roll]]-+Tabelle14[[#This Row],[Pitch]]</f>
        <v>0</v>
      </c>
      <c r="P744">
        <f>SQRT(Tabelle14[[#This Row],[X]]^2 + Tabelle14[[#This Row],[Y]]^2 +Tabelle14[[#This Row],[Z]]^2)</f>
        <v>0</v>
      </c>
      <c r="Q744">
        <v>147</v>
      </c>
      <c r="R744">
        <v>98.2</v>
      </c>
      <c r="S744">
        <v>-41.8</v>
      </c>
      <c r="T744">
        <v>-90</v>
      </c>
      <c r="U744">
        <v>0</v>
      </c>
      <c r="V744">
        <v>0</v>
      </c>
    </row>
    <row r="745" spans="1:22">
      <c r="A745">
        <v>15449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 t="e">
        <f>IF(AND(Tabelle14[[#This Row],[AreaPx]]&gt;0,NOT(Tabelle14[[#This Row],[AreaPx]]="inf")),Tabelle14[[#This Row],[AreaPx]], NA())</f>
        <v>#N/A</v>
      </c>
      <c r="J745">
        <v>0</v>
      </c>
      <c r="K745">
        <v>0</v>
      </c>
      <c r="L745">
        <v>0</v>
      </c>
      <c r="M745">
        <v>0</v>
      </c>
      <c r="N745">
        <v>0</v>
      </c>
      <c r="O745">
        <f>Tabelle14[[#This Row],[Roll]]-+Tabelle14[[#This Row],[Pitch]]</f>
        <v>0</v>
      </c>
      <c r="P745">
        <f>SQRT(Tabelle14[[#This Row],[X]]^2 + Tabelle14[[#This Row],[Y]]^2 +Tabelle14[[#This Row],[Z]]^2)</f>
        <v>0</v>
      </c>
      <c r="Q745">
        <v>147</v>
      </c>
      <c r="R745">
        <v>98.2</v>
      </c>
      <c r="S745">
        <v>-41.8</v>
      </c>
      <c r="T745">
        <v>-90</v>
      </c>
      <c r="U745">
        <v>0</v>
      </c>
      <c r="V745">
        <v>0</v>
      </c>
    </row>
    <row r="746" spans="1:22">
      <c r="A746">
        <v>15486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 t="e">
        <f>IF(AND(Tabelle14[[#This Row],[AreaPx]]&gt;0,NOT(Tabelle14[[#This Row],[AreaPx]]="inf")),Tabelle14[[#This Row],[AreaPx]], NA())</f>
        <v>#N/A</v>
      </c>
      <c r="J746">
        <v>0</v>
      </c>
      <c r="K746">
        <v>0</v>
      </c>
      <c r="L746">
        <v>0</v>
      </c>
      <c r="M746">
        <v>0</v>
      </c>
      <c r="N746">
        <v>0</v>
      </c>
      <c r="O746">
        <f>Tabelle14[[#This Row],[Roll]]-+Tabelle14[[#This Row],[Pitch]]</f>
        <v>0</v>
      </c>
      <c r="P746">
        <f>SQRT(Tabelle14[[#This Row],[X]]^2 + Tabelle14[[#This Row],[Y]]^2 +Tabelle14[[#This Row],[Z]]^2)</f>
        <v>0</v>
      </c>
      <c r="Q746">
        <v>147</v>
      </c>
      <c r="R746">
        <v>98.2</v>
      </c>
      <c r="S746">
        <v>-41.8</v>
      </c>
      <c r="T746">
        <v>-90</v>
      </c>
      <c r="U746">
        <v>0</v>
      </c>
      <c r="V746">
        <v>0</v>
      </c>
    </row>
    <row r="747" spans="1:22">
      <c r="A747">
        <v>15507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 t="e">
        <f>IF(AND(Tabelle14[[#This Row],[AreaPx]]&gt;0,NOT(Tabelle14[[#This Row],[AreaPx]]="inf")),Tabelle14[[#This Row],[AreaPx]], NA())</f>
        <v>#N/A</v>
      </c>
      <c r="J747">
        <v>0</v>
      </c>
      <c r="K747">
        <v>0</v>
      </c>
      <c r="L747">
        <v>0</v>
      </c>
      <c r="M747">
        <v>0</v>
      </c>
      <c r="N747">
        <v>0</v>
      </c>
      <c r="O747">
        <f>Tabelle14[[#This Row],[Roll]]-+Tabelle14[[#This Row],[Pitch]]</f>
        <v>0</v>
      </c>
      <c r="P747">
        <f>SQRT(Tabelle14[[#This Row],[X]]^2 + Tabelle14[[#This Row],[Y]]^2 +Tabelle14[[#This Row],[Z]]^2)</f>
        <v>0</v>
      </c>
      <c r="Q747">
        <v>147</v>
      </c>
      <c r="R747">
        <v>98.2</v>
      </c>
      <c r="S747">
        <v>-41.8</v>
      </c>
      <c r="T747">
        <v>-90</v>
      </c>
      <c r="U747">
        <v>0</v>
      </c>
      <c r="V747">
        <v>0</v>
      </c>
    </row>
    <row r="748" spans="1:22">
      <c r="A748">
        <v>15523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 t="e">
        <f>IF(AND(Tabelle14[[#This Row],[AreaPx]]&gt;0,NOT(Tabelle14[[#This Row],[AreaPx]]="inf")),Tabelle14[[#This Row],[AreaPx]], NA())</f>
        <v>#N/A</v>
      </c>
      <c r="J748">
        <v>0</v>
      </c>
      <c r="K748">
        <v>0</v>
      </c>
      <c r="L748">
        <v>0</v>
      </c>
      <c r="M748">
        <v>0</v>
      </c>
      <c r="N748">
        <v>0</v>
      </c>
      <c r="O748">
        <f>Tabelle14[[#This Row],[Roll]]-+Tabelle14[[#This Row],[Pitch]]</f>
        <v>0</v>
      </c>
      <c r="P748">
        <f>SQRT(Tabelle14[[#This Row],[X]]^2 + Tabelle14[[#This Row],[Y]]^2 +Tabelle14[[#This Row],[Z]]^2)</f>
        <v>0</v>
      </c>
      <c r="Q748">
        <v>147</v>
      </c>
      <c r="R748">
        <v>98.2</v>
      </c>
      <c r="S748">
        <v>-41.8</v>
      </c>
      <c r="T748">
        <v>-90</v>
      </c>
      <c r="U748">
        <v>0</v>
      </c>
      <c r="V748">
        <v>0</v>
      </c>
    </row>
    <row r="749" spans="1:22">
      <c r="A749">
        <v>15534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 t="e">
        <f>IF(AND(Tabelle14[[#This Row],[AreaPx]]&gt;0,NOT(Tabelle14[[#This Row],[AreaPx]]="inf")),Tabelle14[[#This Row],[AreaPx]], NA())</f>
        <v>#N/A</v>
      </c>
      <c r="J749">
        <v>0</v>
      </c>
      <c r="K749">
        <v>0</v>
      </c>
      <c r="L749">
        <v>0</v>
      </c>
      <c r="M749">
        <v>0</v>
      </c>
      <c r="N749">
        <v>0</v>
      </c>
      <c r="O749">
        <f>Tabelle14[[#This Row],[Roll]]-+Tabelle14[[#This Row],[Pitch]]</f>
        <v>0</v>
      </c>
      <c r="P749">
        <f>SQRT(Tabelle14[[#This Row],[X]]^2 + Tabelle14[[#This Row],[Y]]^2 +Tabelle14[[#This Row],[Z]]^2)</f>
        <v>0</v>
      </c>
      <c r="Q749">
        <v>147</v>
      </c>
      <c r="R749">
        <v>98.2</v>
      </c>
      <c r="S749">
        <v>-41.8</v>
      </c>
      <c r="T749">
        <v>-90</v>
      </c>
      <c r="U749">
        <v>0</v>
      </c>
      <c r="V749">
        <v>0</v>
      </c>
    </row>
    <row r="750" spans="1:22">
      <c r="A750">
        <v>15544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 t="e">
        <f>IF(AND(Tabelle14[[#This Row],[AreaPx]]&gt;0,NOT(Tabelle14[[#This Row],[AreaPx]]="inf")),Tabelle14[[#This Row],[AreaPx]], NA())</f>
        <v>#N/A</v>
      </c>
      <c r="J750">
        <v>0</v>
      </c>
      <c r="K750">
        <v>0</v>
      </c>
      <c r="L750">
        <v>0</v>
      </c>
      <c r="M750">
        <v>0</v>
      </c>
      <c r="N750">
        <v>0</v>
      </c>
      <c r="O750">
        <f>Tabelle14[[#This Row],[Roll]]-+Tabelle14[[#This Row],[Pitch]]</f>
        <v>0</v>
      </c>
      <c r="P750">
        <f>SQRT(Tabelle14[[#This Row],[X]]^2 + Tabelle14[[#This Row],[Y]]^2 +Tabelle14[[#This Row],[Z]]^2)</f>
        <v>0</v>
      </c>
      <c r="Q750">
        <v>147</v>
      </c>
      <c r="R750">
        <v>98.2</v>
      </c>
      <c r="S750">
        <v>-41.8</v>
      </c>
      <c r="T750">
        <v>-90</v>
      </c>
      <c r="U750">
        <v>0</v>
      </c>
      <c r="V750">
        <v>0</v>
      </c>
    </row>
    <row r="751" spans="1:22">
      <c r="A751">
        <v>15568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 t="e">
        <f>IF(AND(Tabelle14[[#This Row],[AreaPx]]&gt;0,NOT(Tabelle14[[#This Row],[AreaPx]]="inf")),Tabelle14[[#This Row],[AreaPx]], NA())</f>
        <v>#N/A</v>
      </c>
      <c r="J751">
        <v>0</v>
      </c>
      <c r="K751">
        <v>0</v>
      </c>
      <c r="L751">
        <v>0</v>
      </c>
      <c r="M751">
        <v>0</v>
      </c>
      <c r="N751">
        <v>0</v>
      </c>
      <c r="O751">
        <f>Tabelle14[[#This Row],[Roll]]-+Tabelle14[[#This Row],[Pitch]]</f>
        <v>0</v>
      </c>
      <c r="P751">
        <f>SQRT(Tabelle14[[#This Row],[X]]^2 + Tabelle14[[#This Row],[Y]]^2 +Tabelle14[[#This Row],[Z]]^2)</f>
        <v>0</v>
      </c>
      <c r="Q751">
        <v>147</v>
      </c>
      <c r="R751">
        <v>98.2</v>
      </c>
      <c r="S751">
        <v>-41.8</v>
      </c>
      <c r="T751">
        <v>-90</v>
      </c>
      <c r="U751">
        <v>0</v>
      </c>
      <c r="V751">
        <v>0</v>
      </c>
    </row>
    <row r="752" spans="1:22">
      <c r="A752">
        <v>15580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 t="e">
        <f>IF(AND(Tabelle14[[#This Row],[AreaPx]]&gt;0,NOT(Tabelle14[[#This Row],[AreaPx]]="inf")),Tabelle14[[#This Row],[AreaPx]], NA())</f>
        <v>#N/A</v>
      </c>
      <c r="J752">
        <v>0</v>
      </c>
      <c r="K752">
        <v>0</v>
      </c>
      <c r="L752">
        <v>0</v>
      </c>
      <c r="M752">
        <v>0</v>
      </c>
      <c r="N752">
        <v>0</v>
      </c>
      <c r="O752">
        <f>Tabelle14[[#This Row],[Roll]]-+Tabelle14[[#This Row],[Pitch]]</f>
        <v>0</v>
      </c>
      <c r="P752">
        <f>SQRT(Tabelle14[[#This Row],[X]]^2 + Tabelle14[[#This Row],[Y]]^2 +Tabelle14[[#This Row],[Z]]^2)</f>
        <v>0</v>
      </c>
      <c r="Q752">
        <v>147</v>
      </c>
      <c r="R752">
        <v>98.2</v>
      </c>
      <c r="S752">
        <v>-41.8</v>
      </c>
      <c r="T752">
        <v>-90</v>
      </c>
      <c r="U752">
        <v>0</v>
      </c>
      <c r="V752">
        <v>0</v>
      </c>
    </row>
    <row r="753" spans="1:22">
      <c r="A753">
        <v>15598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 t="e">
        <f>IF(AND(Tabelle14[[#This Row],[AreaPx]]&gt;0,NOT(Tabelle14[[#This Row],[AreaPx]]="inf")),Tabelle14[[#This Row],[AreaPx]], NA())</f>
        <v>#N/A</v>
      </c>
      <c r="J753">
        <v>0</v>
      </c>
      <c r="K753">
        <v>0</v>
      </c>
      <c r="L753">
        <v>0</v>
      </c>
      <c r="M753">
        <v>0</v>
      </c>
      <c r="N753">
        <v>0</v>
      </c>
      <c r="O753">
        <f>Tabelle14[[#This Row],[Roll]]-+Tabelle14[[#This Row],[Pitch]]</f>
        <v>0</v>
      </c>
      <c r="P753">
        <f>SQRT(Tabelle14[[#This Row],[X]]^2 + Tabelle14[[#This Row],[Y]]^2 +Tabelle14[[#This Row],[Z]]^2)</f>
        <v>0</v>
      </c>
      <c r="Q753">
        <v>147</v>
      </c>
      <c r="R753">
        <v>98.2</v>
      </c>
      <c r="S753">
        <v>-41.8</v>
      </c>
      <c r="T753">
        <v>-90</v>
      </c>
      <c r="U753">
        <v>0</v>
      </c>
      <c r="V753">
        <v>0</v>
      </c>
    </row>
    <row r="754" spans="1:22">
      <c r="A754">
        <v>15609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 t="e">
        <f>IF(AND(Tabelle14[[#This Row],[AreaPx]]&gt;0,NOT(Tabelle14[[#This Row],[AreaPx]]="inf")),Tabelle14[[#This Row],[AreaPx]], NA())</f>
        <v>#N/A</v>
      </c>
      <c r="J754">
        <v>0</v>
      </c>
      <c r="K754">
        <v>0</v>
      </c>
      <c r="L754">
        <v>0</v>
      </c>
      <c r="M754">
        <v>0</v>
      </c>
      <c r="N754">
        <v>0</v>
      </c>
      <c r="O754">
        <f>Tabelle14[[#This Row],[Roll]]-+Tabelle14[[#This Row],[Pitch]]</f>
        <v>0</v>
      </c>
      <c r="P754">
        <f>SQRT(Tabelle14[[#This Row],[X]]^2 + Tabelle14[[#This Row],[Y]]^2 +Tabelle14[[#This Row],[Z]]^2)</f>
        <v>0</v>
      </c>
      <c r="Q754">
        <v>147</v>
      </c>
      <c r="R754">
        <v>98.2</v>
      </c>
      <c r="S754">
        <v>-41.8</v>
      </c>
      <c r="T754">
        <v>-90</v>
      </c>
      <c r="U754">
        <v>0</v>
      </c>
      <c r="V754">
        <v>0</v>
      </c>
    </row>
    <row r="755" spans="1:22">
      <c r="A755">
        <v>15630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 t="e">
        <f>IF(AND(Tabelle14[[#This Row],[AreaPx]]&gt;0,NOT(Tabelle14[[#This Row],[AreaPx]]="inf")),Tabelle14[[#This Row],[AreaPx]], NA())</f>
        <v>#N/A</v>
      </c>
      <c r="J755">
        <v>0</v>
      </c>
      <c r="K755">
        <v>0</v>
      </c>
      <c r="L755">
        <v>0</v>
      </c>
      <c r="M755">
        <v>0</v>
      </c>
      <c r="N755">
        <v>0</v>
      </c>
      <c r="O755">
        <f>Tabelle14[[#This Row],[Roll]]-+Tabelle14[[#This Row],[Pitch]]</f>
        <v>0</v>
      </c>
      <c r="P755">
        <f>SQRT(Tabelle14[[#This Row],[X]]^2 + Tabelle14[[#This Row],[Y]]^2 +Tabelle14[[#This Row],[Z]]^2)</f>
        <v>0</v>
      </c>
      <c r="Q755">
        <v>147</v>
      </c>
      <c r="R755">
        <v>98.2</v>
      </c>
      <c r="S755">
        <v>-41.8</v>
      </c>
      <c r="T755">
        <v>-90</v>
      </c>
      <c r="U755">
        <v>0</v>
      </c>
      <c r="V755">
        <v>0</v>
      </c>
    </row>
    <row r="756" spans="1:22">
      <c r="A756">
        <v>15641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 t="e">
        <f>IF(AND(Tabelle14[[#This Row],[AreaPx]]&gt;0,NOT(Tabelle14[[#This Row],[AreaPx]]="inf")),Tabelle14[[#This Row],[AreaPx]], NA())</f>
        <v>#N/A</v>
      </c>
      <c r="J756">
        <v>0</v>
      </c>
      <c r="K756">
        <v>0</v>
      </c>
      <c r="L756">
        <v>0</v>
      </c>
      <c r="M756">
        <v>0</v>
      </c>
      <c r="N756">
        <v>0</v>
      </c>
      <c r="O756">
        <f>Tabelle14[[#This Row],[Roll]]-+Tabelle14[[#This Row],[Pitch]]</f>
        <v>0</v>
      </c>
      <c r="P756">
        <f>SQRT(Tabelle14[[#This Row],[X]]^2 + Tabelle14[[#This Row],[Y]]^2 +Tabelle14[[#This Row],[Z]]^2)</f>
        <v>0</v>
      </c>
      <c r="Q756">
        <v>147</v>
      </c>
      <c r="R756">
        <v>98.2</v>
      </c>
      <c r="S756">
        <v>-41.8</v>
      </c>
      <c r="T756">
        <v>-90</v>
      </c>
      <c r="U756">
        <v>0</v>
      </c>
      <c r="V756">
        <v>0</v>
      </c>
    </row>
    <row r="757" spans="1:22">
      <c r="A757">
        <v>15665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 t="e">
        <f>IF(AND(Tabelle14[[#This Row],[AreaPx]]&gt;0,NOT(Tabelle14[[#This Row],[AreaPx]]="inf")),Tabelle14[[#This Row],[AreaPx]], NA())</f>
        <v>#N/A</v>
      </c>
      <c r="J757">
        <v>0</v>
      </c>
      <c r="K757">
        <v>0</v>
      </c>
      <c r="L757">
        <v>0</v>
      </c>
      <c r="M757">
        <v>0</v>
      </c>
      <c r="N757">
        <v>0</v>
      </c>
      <c r="O757">
        <f>Tabelle14[[#This Row],[Roll]]-+Tabelle14[[#This Row],[Pitch]]</f>
        <v>0</v>
      </c>
      <c r="P757">
        <f>SQRT(Tabelle14[[#This Row],[X]]^2 + Tabelle14[[#This Row],[Y]]^2 +Tabelle14[[#This Row],[Z]]^2)</f>
        <v>0</v>
      </c>
      <c r="Q757">
        <v>147</v>
      </c>
      <c r="R757">
        <v>98.2</v>
      </c>
      <c r="S757">
        <v>-41.8</v>
      </c>
      <c r="T757">
        <v>-90</v>
      </c>
      <c r="U757">
        <v>0</v>
      </c>
      <c r="V757">
        <v>0</v>
      </c>
    </row>
    <row r="758" spans="1:22">
      <c r="A758">
        <v>15676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 t="e">
        <f>IF(AND(Tabelle14[[#This Row],[AreaPx]]&gt;0,NOT(Tabelle14[[#This Row],[AreaPx]]="inf")),Tabelle14[[#This Row],[AreaPx]], NA())</f>
        <v>#N/A</v>
      </c>
      <c r="J758">
        <v>0</v>
      </c>
      <c r="K758">
        <v>0</v>
      </c>
      <c r="L758">
        <v>0</v>
      </c>
      <c r="M758">
        <v>0</v>
      </c>
      <c r="N758">
        <v>0</v>
      </c>
      <c r="O758">
        <f>Tabelle14[[#This Row],[Roll]]-+Tabelle14[[#This Row],[Pitch]]</f>
        <v>0</v>
      </c>
      <c r="P758">
        <f>SQRT(Tabelle14[[#This Row],[X]]^2 + Tabelle14[[#This Row],[Y]]^2 +Tabelle14[[#This Row],[Z]]^2)</f>
        <v>0</v>
      </c>
      <c r="Q758">
        <v>147</v>
      </c>
      <c r="R758">
        <v>98.2</v>
      </c>
      <c r="S758">
        <v>-41.8</v>
      </c>
      <c r="T758">
        <v>-90</v>
      </c>
      <c r="U758">
        <v>0</v>
      </c>
      <c r="V758">
        <v>0</v>
      </c>
    </row>
    <row r="759" spans="1:22">
      <c r="A759">
        <v>15686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 t="e">
        <f>IF(AND(Tabelle14[[#This Row],[AreaPx]]&gt;0,NOT(Tabelle14[[#This Row],[AreaPx]]="inf")),Tabelle14[[#This Row],[AreaPx]], NA())</f>
        <v>#N/A</v>
      </c>
      <c r="J759">
        <v>0</v>
      </c>
      <c r="K759">
        <v>0</v>
      </c>
      <c r="L759">
        <v>0</v>
      </c>
      <c r="M759">
        <v>0</v>
      </c>
      <c r="N759">
        <v>0</v>
      </c>
      <c r="O759">
        <f>Tabelle14[[#This Row],[Roll]]-+Tabelle14[[#This Row],[Pitch]]</f>
        <v>0</v>
      </c>
      <c r="P759">
        <f>SQRT(Tabelle14[[#This Row],[X]]^2 + Tabelle14[[#This Row],[Y]]^2 +Tabelle14[[#This Row],[Z]]^2)</f>
        <v>0</v>
      </c>
      <c r="Q759">
        <v>147</v>
      </c>
      <c r="R759">
        <v>98.2</v>
      </c>
      <c r="S759">
        <v>-41.8</v>
      </c>
      <c r="T759">
        <v>-90</v>
      </c>
      <c r="U759">
        <v>0</v>
      </c>
      <c r="V759">
        <v>0</v>
      </c>
    </row>
    <row r="760" spans="1:22">
      <c r="A760">
        <v>15695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 t="e">
        <f>IF(AND(Tabelle14[[#This Row],[AreaPx]]&gt;0,NOT(Tabelle14[[#This Row],[AreaPx]]="inf")),Tabelle14[[#This Row],[AreaPx]], NA())</f>
        <v>#N/A</v>
      </c>
      <c r="J760">
        <v>0</v>
      </c>
      <c r="K760">
        <v>0</v>
      </c>
      <c r="L760">
        <v>0</v>
      </c>
      <c r="M760">
        <v>0</v>
      </c>
      <c r="N760">
        <v>0</v>
      </c>
      <c r="O760">
        <f>Tabelle14[[#This Row],[Roll]]-+Tabelle14[[#This Row],[Pitch]]</f>
        <v>0</v>
      </c>
      <c r="P760">
        <f>SQRT(Tabelle14[[#This Row],[X]]^2 + Tabelle14[[#This Row],[Y]]^2 +Tabelle14[[#This Row],[Z]]^2)</f>
        <v>0</v>
      </c>
      <c r="Q760">
        <v>147</v>
      </c>
      <c r="R760">
        <v>98.2</v>
      </c>
      <c r="S760">
        <v>-41.8</v>
      </c>
      <c r="T760">
        <v>-90</v>
      </c>
      <c r="U760">
        <v>0</v>
      </c>
      <c r="V760">
        <v>0</v>
      </c>
    </row>
    <row r="761" spans="1:22">
      <c r="A761">
        <v>15704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 t="e">
        <f>IF(AND(Tabelle14[[#This Row],[AreaPx]]&gt;0,NOT(Tabelle14[[#This Row],[AreaPx]]="inf")),Tabelle14[[#This Row],[AreaPx]], NA())</f>
        <v>#N/A</v>
      </c>
      <c r="J761">
        <v>0</v>
      </c>
      <c r="K761">
        <v>0</v>
      </c>
      <c r="L761">
        <v>0</v>
      </c>
      <c r="M761">
        <v>0</v>
      </c>
      <c r="N761">
        <v>0</v>
      </c>
      <c r="O761">
        <f>Tabelle14[[#This Row],[Roll]]-+Tabelle14[[#This Row],[Pitch]]</f>
        <v>0</v>
      </c>
      <c r="P761">
        <f>SQRT(Tabelle14[[#This Row],[X]]^2 + Tabelle14[[#This Row],[Y]]^2 +Tabelle14[[#This Row],[Z]]^2)</f>
        <v>0</v>
      </c>
      <c r="Q761">
        <v>147</v>
      </c>
      <c r="R761">
        <v>98.2</v>
      </c>
      <c r="S761">
        <v>-41.8</v>
      </c>
      <c r="T761">
        <v>-90</v>
      </c>
      <c r="U761">
        <v>0</v>
      </c>
      <c r="V761">
        <v>0</v>
      </c>
    </row>
    <row r="762" spans="1:22">
      <c r="A762">
        <v>15711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 t="e">
        <f>IF(AND(Tabelle14[[#This Row],[AreaPx]]&gt;0,NOT(Tabelle14[[#This Row],[AreaPx]]="inf")),Tabelle14[[#This Row],[AreaPx]], NA())</f>
        <v>#N/A</v>
      </c>
      <c r="J762">
        <v>0</v>
      </c>
      <c r="K762">
        <v>0</v>
      </c>
      <c r="L762">
        <v>0</v>
      </c>
      <c r="M762">
        <v>0</v>
      </c>
      <c r="N762">
        <v>0</v>
      </c>
      <c r="O762">
        <f>Tabelle14[[#This Row],[Roll]]-+Tabelle14[[#This Row],[Pitch]]</f>
        <v>0</v>
      </c>
      <c r="P762">
        <f>SQRT(Tabelle14[[#This Row],[X]]^2 + Tabelle14[[#This Row],[Y]]^2 +Tabelle14[[#This Row],[Z]]^2)</f>
        <v>0</v>
      </c>
      <c r="Q762">
        <v>147</v>
      </c>
      <c r="R762">
        <v>98.2</v>
      </c>
      <c r="S762">
        <v>-41.8</v>
      </c>
      <c r="T762">
        <v>-90</v>
      </c>
      <c r="U762">
        <v>0</v>
      </c>
      <c r="V762">
        <v>0</v>
      </c>
    </row>
    <row r="763" spans="1:22">
      <c r="A763">
        <v>15785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 t="e">
        <f>IF(AND(Tabelle14[[#This Row],[AreaPx]]&gt;0,NOT(Tabelle14[[#This Row],[AreaPx]]="inf")),Tabelle14[[#This Row],[AreaPx]], NA())</f>
        <v>#N/A</v>
      </c>
      <c r="J763">
        <v>0</v>
      </c>
      <c r="K763">
        <v>0</v>
      </c>
      <c r="L763">
        <v>0</v>
      </c>
      <c r="M763">
        <v>0</v>
      </c>
      <c r="N763">
        <v>0</v>
      </c>
      <c r="O763">
        <f>Tabelle14[[#This Row],[Roll]]-+Tabelle14[[#This Row],[Pitch]]</f>
        <v>0</v>
      </c>
      <c r="P763">
        <f>SQRT(Tabelle14[[#This Row],[X]]^2 + Tabelle14[[#This Row],[Y]]^2 +Tabelle14[[#This Row],[Z]]^2)</f>
        <v>0</v>
      </c>
      <c r="Q763">
        <v>147</v>
      </c>
      <c r="R763">
        <v>98.2</v>
      </c>
      <c r="S763">
        <v>-41.8</v>
      </c>
      <c r="T763">
        <v>-90</v>
      </c>
      <c r="U763">
        <v>0</v>
      </c>
      <c r="V763">
        <v>0</v>
      </c>
    </row>
    <row r="764" spans="1:22">
      <c r="A764">
        <v>15812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 t="e">
        <f>IF(AND(Tabelle14[[#This Row],[AreaPx]]&gt;0,NOT(Tabelle14[[#This Row],[AreaPx]]="inf")),Tabelle14[[#This Row],[AreaPx]], NA())</f>
        <v>#N/A</v>
      </c>
      <c r="J764">
        <v>0</v>
      </c>
      <c r="K764">
        <v>0</v>
      </c>
      <c r="L764">
        <v>0</v>
      </c>
      <c r="M764">
        <v>0</v>
      </c>
      <c r="N764">
        <v>0</v>
      </c>
      <c r="O764">
        <f>Tabelle14[[#This Row],[Roll]]-+Tabelle14[[#This Row],[Pitch]]</f>
        <v>0</v>
      </c>
      <c r="P764">
        <f>SQRT(Tabelle14[[#This Row],[X]]^2 + Tabelle14[[#This Row],[Y]]^2 +Tabelle14[[#This Row],[Z]]^2)</f>
        <v>0</v>
      </c>
      <c r="Q764">
        <v>147</v>
      </c>
      <c r="R764">
        <v>98.2</v>
      </c>
      <c r="S764">
        <v>-41.8</v>
      </c>
      <c r="T764">
        <v>-90</v>
      </c>
      <c r="U764">
        <v>0</v>
      </c>
      <c r="V764">
        <v>0</v>
      </c>
    </row>
    <row r="765" spans="1:22">
      <c r="A765">
        <v>15841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 t="e">
        <f>IF(AND(Tabelle14[[#This Row],[AreaPx]]&gt;0,NOT(Tabelle14[[#This Row],[AreaPx]]="inf")),Tabelle14[[#This Row],[AreaPx]], NA())</f>
        <v>#N/A</v>
      </c>
      <c r="J765">
        <v>0</v>
      </c>
      <c r="K765">
        <v>0</v>
      </c>
      <c r="L765">
        <v>0</v>
      </c>
      <c r="M765">
        <v>0</v>
      </c>
      <c r="N765">
        <v>0</v>
      </c>
      <c r="O765">
        <f>Tabelle14[[#This Row],[Roll]]-+Tabelle14[[#This Row],[Pitch]]</f>
        <v>0</v>
      </c>
      <c r="P765">
        <f>SQRT(Tabelle14[[#This Row],[X]]^2 + Tabelle14[[#This Row],[Y]]^2 +Tabelle14[[#This Row],[Z]]^2)</f>
        <v>0</v>
      </c>
      <c r="Q765">
        <v>147</v>
      </c>
      <c r="R765">
        <v>98.2</v>
      </c>
      <c r="S765">
        <v>-41.8</v>
      </c>
      <c r="T765">
        <v>-90</v>
      </c>
      <c r="U765">
        <v>0</v>
      </c>
      <c r="V765">
        <v>0</v>
      </c>
    </row>
    <row r="766" spans="1:22">
      <c r="A766">
        <v>15869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e">
        <f>IF(AND(Tabelle14[[#This Row],[AreaPx]]&gt;0,NOT(Tabelle14[[#This Row],[AreaPx]]="inf")),Tabelle14[[#This Row],[AreaPx]], NA())</f>
        <v>#N/A</v>
      </c>
      <c r="J766">
        <v>0</v>
      </c>
      <c r="K766">
        <v>0</v>
      </c>
      <c r="L766">
        <v>0</v>
      </c>
      <c r="M766">
        <v>0</v>
      </c>
      <c r="N766">
        <v>0</v>
      </c>
      <c r="O766">
        <f>Tabelle14[[#This Row],[Roll]]-+Tabelle14[[#This Row],[Pitch]]</f>
        <v>0</v>
      </c>
      <c r="P766">
        <f>SQRT(Tabelle14[[#This Row],[X]]^2 + Tabelle14[[#This Row],[Y]]^2 +Tabelle14[[#This Row],[Z]]^2)</f>
        <v>0</v>
      </c>
      <c r="Q766">
        <v>147</v>
      </c>
      <c r="R766">
        <v>98.2</v>
      </c>
      <c r="S766">
        <v>-41.8</v>
      </c>
      <c r="T766">
        <v>-90</v>
      </c>
      <c r="U766">
        <v>0</v>
      </c>
      <c r="V766">
        <v>0</v>
      </c>
    </row>
    <row r="767" spans="1:22">
      <c r="A767">
        <v>15889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 t="e">
        <f>IF(AND(Tabelle14[[#This Row],[AreaPx]]&gt;0,NOT(Tabelle14[[#This Row],[AreaPx]]="inf")),Tabelle14[[#This Row],[AreaPx]], NA())</f>
        <v>#N/A</v>
      </c>
      <c r="J767">
        <v>0</v>
      </c>
      <c r="K767">
        <v>0</v>
      </c>
      <c r="L767">
        <v>0</v>
      </c>
      <c r="M767">
        <v>0</v>
      </c>
      <c r="N767">
        <v>0</v>
      </c>
      <c r="O767">
        <f>Tabelle14[[#This Row],[Roll]]-+Tabelle14[[#This Row],[Pitch]]</f>
        <v>0</v>
      </c>
      <c r="P767">
        <f>SQRT(Tabelle14[[#This Row],[X]]^2 + Tabelle14[[#This Row],[Y]]^2 +Tabelle14[[#This Row],[Z]]^2)</f>
        <v>0</v>
      </c>
      <c r="Q767">
        <v>147</v>
      </c>
      <c r="R767">
        <v>98.2</v>
      </c>
      <c r="S767">
        <v>-41.8</v>
      </c>
      <c r="T767">
        <v>-90</v>
      </c>
      <c r="U767">
        <v>0</v>
      </c>
      <c r="V767">
        <v>0</v>
      </c>
    </row>
    <row r="768" spans="1:22">
      <c r="A768">
        <v>15921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 t="e">
        <f>IF(AND(Tabelle14[[#This Row],[AreaPx]]&gt;0,NOT(Tabelle14[[#This Row],[AreaPx]]="inf")),Tabelle14[[#This Row],[AreaPx]], NA())</f>
        <v>#N/A</v>
      </c>
      <c r="J768">
        <v>0</v>
      </c>
      <c r="K768">
        <v>0</v>
      </c>
      <c r="L768">
        <v>0</v>
      </c>
      <c r="M768">
        <v>0</v>
      </c>
      <c r="N768">
        <v>0</v>
      </c>
      <c r="O768">
        <f>Tabelle14[[#This Row],[Roll]]-+Tabelle14[[#This Row],[Pitch]]</f>
        <v>0</v>
      </c>
      <c r="P768">
        <f>SQRT(Tabelle14[[#This Row],[X]]^2 + Tabelle14[[#This Row],[Y]]^2 +Tabelle14[[#This Row],[Z]]^2)</f>
        <v>0</v>
      </c>
      <c r="Q768">
        <v>147</v>
      </c>
      <c r="R768">
        <v>98.2</v>
      </c>
      <c r="S768">
        <v>-41.8</v>
      </c>
      <c r="T768">
        <v>-90</v>
      </c>
      <c r="U768">
        <v>0</v>
      </c>
      <c r="V768">
        <v>0</v>
      </c>
    </row>
    <row r="769" spans="1:22">
      <c r="A769">
        <v>15946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 t="e">
        <f>IF(AND(Tabelle14[[#This Row],[AreaPx]]&gt;0,NOT(Tabelle14[[#This Row],[AreaPx]]="inf")),Tabelle14[[#This Row],[AreaPx]], NA())</f>
        <v>#N/A</v>
      </c>
      <c r="J769">
        <v>0</v>
      </c>
      <c r="K769">
        <v>0</v>
      </c>
      <c r="L769">
        <v>0</v>
      </c>
      <c r="M769">
        <v>0</v>
      </c>
      <c r="N769">
        <v>0</v>
      </c>
      <c r="O769">
        <f>Tabelle14[[#This Row],[Roll]]-+Tabelle14[[#This Row],[Pitch]]</f>
        <v>0</v>
      </c>
      <c r="P769">
        <f>SQRT(Tabelle14[[#This Row],[X]]^2 + Tabelle14[[#This Row],[Y]]^2 +Tabelle14[[#This Row],[Z]]^2)</f>
        <v>0</v>
      </c>
      <c r="Q769">
        <v>147</v>
      </c>
      <c r="R769">
        <v>98.2</v>
      </c>
      <c r="S769">
        <v>-41.8</v>
      </c>
      <c r="T769">
        <v>-90</v>
      </c>
      <c r="U769">
        <v>0</v>
      </c>
      <c r="V769">
        <v>0</v>
      </c>
    </row>
    <row r="770" spans="1:22">
      <c r="A770">
        <v>15974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 t="e">
        <f>IF(AND(Tabelle14[[#This Row],[AreaPx]]&gt;0,NOT(Tabelle14[[#This Row],[AreaPx]]="inf")),Tabelle14[[#This Row],[AreaPx]], NA())</f>
        <v>#N/A</v>
      </c>
      <c r="J770">
        <v>0</v>
      </c>
      <c r="K770">
        <v>0</v>
      </c>
      <c r="L770">
        <v>0</v>
      </c>
      <c r="M770">
        <v>0</v>
      </c>
      <c r="N770">
        <v>0</v>
      </c>
      <c r="O770">
        <f>Tabelle14[[#This Row],[Roll]]-+Tabelle14[[#This Row],[Pitch]]</f>
        <v>0</v>
      </c>
      <c r="P770">
        <f>SQRT(Tabelle14[[#This Row],[X]]^2 + Tabelle14[[#This Row],[Y]]^2 +Tabelle14[[#This Row],[Z]]^2)</f>
        <v>0</v>
      </c>
      <c r="Q770">
        <v>147</v>
      </c>
      <c r="R770">
        <v>98.2</v>
      </c>
      <c r="S770">
        <v>-41.8</v>
      </c>
      <c r="T770">
        <v>-90</v>
      </c>
      <c r="U770">
        <v>0</v>
      </c>
      <c r="V770">
        <v>0</v>
      </c>
    </row>
    <row r="771" spans="1:22">
      <c r="A771">
        <v>16001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 t="e">
        <f>IF(AND(Tabelle14[[#This Row],[AreaPx]]&gt;0,NOT(Tabelle14[[#This Row],[AreaPx]]="inf")),Tabelle14[[#This Row],[AreaPx]], NA())</f>
        <v>#N/A</v>
      </c>
      <c r="J771">
        <v>0</v>
      </c>
      <c r="K771">
        <v>0</v>
      </c>
      <c r="L771">
        <v>0</v>
      </c>
      <c r="M771">
        <v>0</v>
      </c>
      <c r="N771">
        <v>0</v>
      </c>
      <c r="O771">
        <f>Tabelle14[[#This Row],[Roll]]-+Tabelle14[[#This Row],[Pitch]]</f>
        <v>0</v>
      </c>
      <c r="P771">
        <f>SQRT(Tabelle14[[#This Row],[X]]^2 + Tabelle14[[#This Row],[Y]]^2 +Tabelle14[[#This Row],[Z]]^2)</f>
        <v>0</v>
      </c>
      <c r="Q771">
        <v>147</v>
      </c>
      <c r="R771">
        <v>98.2</v>
      </c>
      <c r="S771">
        <v>-41.8</v>
      </c>
      <c r="T771">
        <v>-90</v>
      </c>
      <c r="U771">
        <v>0</v>
      </c>
      <c r="V771">
        <v>0</v>
      </c>
    </row>
    <row r="772" spans="1:22">
      <c r="A772">
        <v>16018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 t="e">
        <f>IF(AND(Tabelle14[[#This Row],[AreaPx]]&gt;0,NOT(Tabelle14[[#This Row],[AreaPx]]="inf")),Tabelle14[[#This Row],[AreaPx]], NA())</f>
        <v>#N/A</v>
      </c>
      <c r="J772">
        <v>0</v>
      </c>
      <c r="K772">
        <v>0</v>
      </c>
      <c r="L772">
        <v>0</v>
      </c>
      <c r="M772">
        <v>0</v>
      </c>
      <c r="N772">
        <v>0</v>
      </c>
      <c r="O772">
        <f>Tabelle14[[#This Row],[Roll]]-+Tabelle14[[#This Row],[Pitch]]</f>
        <v>0</v>
      </c>
      <c r="P772">
        <f>SQRT(Tabelle14[[#This Row],[X]]^2 + Tabelle14[[#This Row],[Y]]^2 +Tabelle14[[#This Row],[Z]]^2)</f>
        <v>0</v>
      </c>
      <c r="Q772">
        <v>147</v>
      </c>
      <c r="R772">
        <v>98.2</v>
      </c>
      <c r="S772">
        <v>-41.8</v>
      </c>
      <c r="T772">
        <v>-90</v>
      </c>
      <c r="U772">
        <v>0</v>
      </c>
      <c r="V772">
        <v>0</v>
      </c>
    </row>
    <row r="773" spans="1:22">
      <c r="A773">
        <v>16045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 t="e">
        <f>IF(AND(Tabelle14[[#This Row],[AreaPx]]&gt;0,NOT(Tabelle14[[#This Row],[AreaPx]]="inf")),Tabelle14[[#This Row],[AreaPx]], NA())</f>
        <v>#N/A</v>
      </c>
      <c r="J773">
        <v>0</v>
      </c>
      <c r="K773">
        <v>0</v>
      </c>
      <c r="L773">
        <v>0</v>
      </c>
      <c r="M773">
        <v>0</v>
      </c>
      <c r="N773">
        <v>0</v>
      </c>
      <c r="O773">
        <f>Tabelle14[[#This Row],[Roll]]-+Tabelle14[[#This Row],[Pitch]]</f>
        <v>0</v>
      </c>
      <c r="P773">
        <f>SQRT(Tabelle14[[#This Row],[X]]^2 + Tabelle14[[#This Row],[Y]]^2 +Tabelle14[[#This Row],[Z]]^2)</f>
        <v>0</v>
      </c>
      <c r="Q773">
        <v>147</v>
      </c>
      <c r="R773">
        <v>98.2</v>
      </c>
      <c r="S773">
        <v>-41.8</v>
      </c>
      <c r="T773">
        <v>-90</v>
      </c>
      <c r="U773">
        <v>0</v>
      </c>
      <c r="V773">
        <v>0</v>
      </c>
    </row>
    <row r="774" spans="1:22">
      <c r="A774">
        <v>16070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 t="e">
        <f>IF(AND(Tabelle14[[#This Row],[AreaPx]]&gt;0,NOT(Tabelle14[[#This Row],[AreaPx]]="inf")),Tabelle14[[#This Row],[AreaPx]], NA())</f>
        <v>#N/A</v>
      </c>
      <c r="J774">
        <v>0</v>
      </c>
      <c r="K774">
        <v>0</v>
      </c>
      <c r="L774">
        <v>0</v>
      </c>
      <c r="M774">
        <v>0</v>
      </c>
      <c r="N774">
        <v>0</v>
      </c>
      <c r="O774">
        <f>Tabelle14[[#This Row],[Roll]]-+Tabelle14[[#This Row],[Pitch]]</f>
        <v>0</v>
      </c>
      <c r="P774">
        <f>SQRT(Tabelle14[[#This Row],[X]]^2 + Tabelle14[[#This Row],[Y]]^2 +Tabelle14[[#This Row],[Z]]^2)</f>
        <v>0</v>
      </c>
      <c r="Q774">
        <v>147</v>
      </c>
      <c r="R774">
        <v>98.2</v>
      </c>
      <c r="S774">
        <v>-41.8</v>
      </c>
      <c r="T774">
        <v>-90</v>
      </c>
      <c r="U774">
        <v>0</v>
      </c>
      <c r="V774">
        <v>0</v>
      </c>
    </row>
    <row r="775" spans="1:22">
      <c r="A775">
        <v>16084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 t="e">
        <f>IF(AND(Tabelle14[[#This Row],[AreaPx]]&gt;0,NOT(Tabelle14[[#This Row],[AreaPx]]="inf")),Tabelle14[[#This Row],[AreaPx]], NA())</f>
        <v>#N/A</v>
      </c>
      <c r="J775">
        <v>0</v>
      </c>
      <c r="K775">
        <v>0</v>
      </c>
      <c r="L775">
        <v>0</v>
      </c>
      <c r="M775">
        <v>0</v>
      </c>
      <c r="N775">
        <v>0</v>
      </c>
      <c r="O775">
        <f>Tabelle14[[#This Row],[Roll]]-+Tabelle14[[#This Row],[Pitch]]</f>
        <v>0</v>
      </c>
      <c r="P775">
        <f>SQRT(Tabelle14[[#This Row],[X]]^2 + Tabelle14[[#This Row],[Y]]^2 +Tabelle14[[#This Row],[Z]]^2)</f>
        <v>0</v>
      </c>
      <c r="Q775">
        <v>147</v>
      </c>
      <c r="R775">
        <v>98.2</v>
      </c>
      <c r="S775">
        <v>-41.8</v>
      </c>
      <c r="T775">
        <v>-90</v>
      </c>
      <c r="U775">
        <v>0</v>
      </c>
      <c r="V775">
        <v>0</v>
      </c>
    </row>
    <row r="776" spans="1:22">
      <c r="A776">
        <v>16110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 t="e">
        <f>IF(AND(Tabelle14[[#This Row],[AreaPx]]&gt;0,NOT(Tabelle14[[#This Row],[AreaPx]]="inf")),Tabelle14[[#This Row],[AreaPx]], NA())</f>
        <v>#N/A</v>
      </c>
      <c r="J776">
        <v>0</v>
      </c>
      <c r="K776">
        <v>0</v>
      </c>
      <c r="L776">
        <v>0</v>
      </c>
      <c r="M776">
        <v>0</v>
      </c>
      <c r="N776">
        <v>0</v>
      </c>
      <c r="O776">
        <f>Tabelle14[[#This Row],[Roll]]-+Tabelle14[[#This Row],[Pitch]]</f>
        <v>0</v>
      </c>
      <c r="P776">
        <f>SQRT(Tabelle14[[#This Row],[X]]^2 + Tabelle14[[#This Row],[Y]]^2 +Tabelle14[[#This Row],[Z]]^2)</f>
        <v>0</v>
      </c>
      <c r="Q776">
        <v>147</v>
      </c>
      <c r="R776">
        <v>98.2</v>
      </c>
      <c r="S776">
        <v>-41.8</v>
      </c>
      <c r="T776">
        <v>-90</v>
      </c>
      <c r="U776">
        <v>0</v>
      </c>
      <c r="V776">
        <v>0</v>
      </c>
    </row>
    <row r="777" spans="1:22">
      <c r="A777">
        <v>16128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 t="e">
        <f>IF(AND(Tabelle14[[#This Row],[AreaPx]]&gt;0,NOT(Tabelle14[[#This Row],[AreaPx]]="inf")),Tabelle14[[#This Row],[AreaPx]], NA())</f>
        <v>#N/A</v>
      </c>
      <c r="J777">
        <v>0</v>
      </c>
      <c r="K777">
        <v>0</v>
      </c>
      <c r="L777">
        <v>0</v>
      </c>
      <c r="M777">
        <v>0</v>
      </c>
      <c r="N777">
        <v>0</v>
      </c>
      <c r="O777">
        <f>Tabelle14[[#This Row],[Roll]]-+Tabelle14[[#This Row],[Pitch]]</f>
        <v>0</v>
      </c>
      <c r="P777">
        <f>SQRT(Tabelle14[[#This Row],[X]]^2 + Tabelle14[[#This Row],[Y]]^2 +Tabelle14[[#This Row],[Z]]^2)</f>
        <v>0</v>
      </c>
      <c r="Q777">
        <v>147</v>
      </c>
      <c r="R777">
        <v>98.2</v>
      </c>
      <c r="S777">
        <v>-41.8</v>
      </c>
      <c r="T777">
        <v>-90</v>
      </c>
      <c r="U777">
        <v>0</v>
      </c>
      <c r="V777">
        <v>0</v>
      </c>
    </row>
    <row r="778" spans="1:22">
      <c r="A778">
        <v>16138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 t="e">
        <f>IF(AND(Tabelle14[[#This Row],[AreaPx]]&gt;0,NOT(Tabelle14[[#This Row],[AreaPx]]="inf")),Tabelle14[[#This Row],[AreaPx]], NA())</f>
        <v>#N/A</v>
      </c>
      <c r="J778">
        <v>0</v>
      </c>
      <c r="K778">
        <v>0</v>
      </c>
      <c r="L778">
        <v>0</v>
      </c>
      <c r="M778">
        <v>0</v>
      </c>
      <c r="N778">
        <v>0</v>
      </c>
      <c r="O778">
        <f>Tabelle14[[#This Row],[Roll]]-+Tabelle14[[#This Row],[Pitch]]</f>
        <v>0</v>
      </c>
      <c r="P778">
        <f>SQRT(Tabelle14[[#This Row],[X]]^2 + Tabelle14[[#This Row],[Y]]^2 +Tabelle14[[#This Row],[Z]]^2)</f>
        <v>0</v>
      </c>
      <c r="Q778">
        <v>147</v>
      </c>
      <c r="R778">
        <v>98.2</v>
      </c>
      <c r="S778">
        <v>-41.8</v>
      </c>
      <c r="T778">
        <v>-90</v>
      </c>
      <c r="U778">
        <v>0</v>
      </c>
      <c r="V778">
        <v>0</v>
      </c>
    </row>
    <row r="779" spans="1:22">
      <c r="A779">
        <v>16147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 t="e">
        <f>IF(AND(Tabelle14[[#This Row],[AreaPx]]&gt;0,NOT(Tabelle14[[#This Row],[AreaPx]]="inf")),Tabelle14[[#This Row],[AreaPx]], NA())</f>
        <v>#N/A</v>
      </c>
      <c r="J779">
        <v>0</v>
      </c>
      <c r="K779">
        <v>0</v>
      </c>
      <c r="L779">
        <v>0</v>
      </c>
      <c r="M779">
        <v>0</v>
      </c>
      <c r="N779">
        <v>0</v>
      </c>
      <c r="O779">
        <f>Tabelle14[[#This Row],[Roll]]-+Tabelle14[[#This Row],[Pitch]]</f>
        <v>0</v>
      </c>
      <c r="P779">
        <f>SQRT(Tabelle14[[#This Row],[X]]^2 + Tabelle14[[#This Row],[Y]]^2 +Tabelle14[[#This Row],[Z]]^2)</f>
        <v>0</v>
      </c>
      <c r="Q779">
        <v>147</v>
      </c>
      <c r="R779">
        <v>98.2</v>
      </c>
      <c r="S779">
        <v>-41.8</v>
      </c>
      <c r="T779">
        <v>-90</v>
      </c>
      <c r="U779">
        <v>0</v>
      </c>
      <c r="V779">
        <v>0</v>
      </c>
    </row>
    <row r="780" spans="1:22">
      <c r="A780">
        <v>16174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 t="e">
        <f>IF(AND(Tabelle14[[#This Row],[AreaPx]]&gt;0,NOT(Tabelle14[[#This Row],[AreaPx]]="inf")),Tabelle14[[#This Row],[AreaPx]], NA())</f>
        <v>#N/A</v>
      </c>
      <c r="J780">
        <v>0</v>
      </c>
      <c r="K780">
        <v>0</v>
      </c>
      <c r="L780">
        <v>0</v>
      </c>
      <c r="M780">
        <v>0</v>
      </c>
      <c r="N780">
        <v>0</v>
      </c>
      <c r="O780">
        <f>Tabelle14[[#This Row],[Roll]]-+Tabelle14[[#This Row],[Pitch]]</f>
        <v>0</v>
      </c>
      <c r="P780">
        <f>SQRT(Tabelle14[[#This Row],[X]]^2 + Tabelle14[[#This Row],[Y]]^2 +Tabelle14[[#This Row],[Z]]^2)</f>
        <v>0</v>
      </c>
      <c r="Q780">
        <v>147</v>
      </c>
      <c r="R780">
        <v>98.2</v>
      </c>
      <c r="S780">
        <v>-41.8</v>
      </c>
      <c r="T780">
        <v>-90</v>
      </c>
      <c r="U780">
        <v>0</v>
      </c>
      <c r="V780">
        <v>0</v>
      </c>
    </row>
    <row r="781" spans="1:22">
      <c r="A781">
        <v>16199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 t="e">
        <f>IF(AND(Tabelle14[[#This Row],[AreaPx]]&gt;0,NOT(Tabelle14[[#This Row],[AreaPx]]="inf")),Tabelle14[[#This Row],[AreaPx]], NA())</f>
        <v>#N/A</v>
      </c>
      <c r="J781">
        <v>0</v>
      </c>
      <c r="K781">
        <v>0</v>
      </c>
      <c r="L781">
        <v>0</v>
      </c>
      <c r="M781">
        <v>0</v>
      </c>
      <c r="N781">
        <v>0</v>
      </c>
      <c r="O781">
        <f>Tabelle14[[#This Row],[Roll]]-+Tabelle14[[#This Row],[Pitch]]</f>
        <v>0</v>
      </c>
      <c r="P781">
        <f>SQRT(Tabelle14[[#This Row],[X]]^2 + Tabelle14[[#This Row],[Y]]^2 +Tabelle14[[#This Row],[Z]]^2)</f>
        <v>0</v>
      </c>
      <c r="Q781">
        <v>147</v>
      </c>
      <c r="R781">
        <v>98.2</v>
      </c>
      <c r="S781">
        <v>-41.8</v>
      </c>
      <c r="T781">
        <v>-90</v>
      </c>
      <c r="U781">
        <v>0</v>
      </c>
      <c r="V781">
        <v>0</v>
      </c>
    </row>
    <row r="782" spans="1:22">
      <c r="A782">
        <v>16214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 t="e">
        <f>IF(AND(Tabelle14[[#This Row],[AreaPx]]&gt;0,NOT(Tabelle14[[#This Row],[AreaPx]]="inf")),Tabelle14[[#This Row],[AreaPx]], NA())</f>
        <v>#N/A</v>
      </c>
      <c r="J782">
        <v>0</v>
      </c>
      <c r="K782">
        <v>0</v>
      </c>
      <c r="L782">
        <v>0</v>
      </c>
      <c r="M782">
        <v>0</v>
      </c>
      <c r="N782">
        <v>0</v>
      </c>
      <c r="O782">
        <f>Tabelle14[[#This Row],[Roll]]-+Tabelle14[[#This Row],[Pitch]]</f>
        <v>0</v>
      </c>
      <c r="P782">
        <f>SQRT(Tabelle14[[#This Row],[X]]^2 + Tabelle14[[#This Row],[Y]]^2 +Tabelle14[[#This Row],[Z]]^2)</f>
        <v>0</v>
      </c>
      <c r="Q782">
        <v>147</v>
      </c>
      <c r="R782">
        <v>98.2</v>
      </c>
      <c r="S782">
        <v>-41.8</v>
      </c>
      <c r="T782">
        <v>-90</v>
      </c>
      <c r="U782">
        <v>0</v>
      </c>
      <c r="V782">
        <v>0</v>
      </c>
    </row>
    <row r="783" spans="1:22">
      <c r="A783">
        <v>16236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 t="e">
        <f>IF(AND(Tabelle14[[#This Row],[AreaPx]]&gt;0,NOT(Tabelle14[[#This Row],[AreaPx]]="inf")),Tabelle14[[#This Row],[AreaPx]], NA())</f>
        <v>#N/A</v>
      </c>
      <c r="J783">
        <v>0</v>
      </c>
      <c r="K783">
        <v>0</v>
      </c>
      <c r="L783">
        <v>0</v>
      </c>
      <c r="M783">
        <v>0</v>
      </c>
      <c r="N783">
        <v>0</v>
      </c>
      <c r="O783">
        <f>Tabelle14[[#This Row],[Roll]]-+Tabelle14[[#This Row],[Pitch]]</f>
        <v>0</v>
      </c>
      <c r="P783">
        <f>SQRT(Tabelle14[[#This Row],[X]]^2 + Tabelle14[[#This Row],[Y]]^2 +Tabelle14[[#This Row],[Z]]^2)</f>
        <v>0</v>
      </c>
      <c r="Q783">
        <v>147</v>
      </c>
      <c r="R783">
        <v>98.2</v>
      </c>
      <c r="S783">
        <v>-41.8</v>
      </c>
      <c r="T783">
        <v>-90</v>
      </c>
      <c r="U783">
        <v>0</v>
      </c>
      <c r="V783">
        <v>0</v>
      </c>
    </row>
    <row r="784" spans="1:22">
      <c r="A784">
        <v>16249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 t="e">
        <f>IF(AND(Tabelle14[[#This Row],[AreaPx]]&gt;0,NOT(Tabelle14[[#This Row],[AreaPx]]="inf")),Tabelle14[[#This Row],[AreaPx]], NA())</f>
        <v>#N/A</v>
      </c>
      <c r="J784">
        <v>0</v>
      </c>
      <c r="K784">
        <v>0</v>
      </c>
      <c r="L784">
        <v>0</v>
      </c>
      <c r="M784">
        <v>0</v>
      </c>
      <c r="N784">
        <v>0</v>
      </c>
      <c r="O784">
        <f>Tabelle14[[#This Row],[Roll]]-+Tabelle14[[#This Row],[Pitch]]</f>
        <v>0</v>
      </c>
      <c r="P784">
        <f>SQRT(Tabelle14[[#This Row],[X]]^2 + Tabelle14[[#This Row],[Y]]^2 +Tabelle14[[#This Row],[Z]]^2)</f>
        <v>0</v>
      </c>
      <c r="Q784">
        <v>147</v>
      </c>
      <c r="R784">
        <v>98.2</v>
      </c>
      <c r="S784">
        <v>-41.8</v>
      </c>
      <c r="T784">
        <v>-90</v>
      </c>
      <c r="U784">
        <v>0</v>
      </c>
      <c r="V784">
        <v>0</v>
      </c>
    </row>
    <row r="785" spans="1:22">
      <c r="A785">
        <v>16268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 t="e">
        <f>IF(AND(Tabelle14[[#This Row],[AreaPx]]&gt;0,NOT(Tabelle14[[#This Row],[AreaPx]]="inf")),Tabelle14[[#This Row],[AreaPx]], NA())</f>
        <v>#N/A</v>
      </c>
      <c r="J785">
        <v>0</v>
      </c>
      <c r="K785">
        <v>0</v>
      </c>
      <c r="L785">
        <v>0</v>
      </c>
      <c r="M785">
        <v>0</v>
      </c>
      <c r="N785">
        <v>0</v>
      </c>
      <c r="O785">
        <f>Tabelle14[[#This Row],[Roll]]-+Tabelle14[[#This Row],[Pitch]]</f>
        <v>0</v>
      </c>
      <c r="P785">
        <f>SQRT(Tabelle14[[#This Row],[X]]^2 + Tabelle14[[#This Row],[Y]]^2 +Tabelle14[[#This Row],[Z]]^2)</f>
        <v>0</v>
      </c>
      <c r="Q785">
        <v>147</v>
      </c>
      <c r="R785">
        <v>98.2</v>
      </c>
      <c r="S785">
        <v>-41.8</v>
      </c>
      <c r="T785">
        <v>-90</v>
      </c>
      <c r="U785">
        <v>0</v>
      </c>
      <c r="V785">
        <v>0</v>
      </c>
    </row>
    <row r="786" spans="1:22">
      <c r="A786">
        <v>16282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 t="e">
        <f>IF(AND(Tabelle14[[#This Row],[AreaPx]]&gt;0,NOT(Tabelle14[[#This Row],[AreaPx]]="inf")),Tabelle14[[#This Row],[AreaPx]], NA())</f>
        <v>#N/A</v>
      </c>
      <c r="J786">
        <v>0</v>
      </c>
      <c r="K786">
        <v>0</v>
      </c>
      <c r="L786">
        <v>0</v>
      </c>
      <c r="M786">
        <v>0</v>
      </c>
      <c r="N786">
        <v>0</v>
      </c>
      <c r="O786">
        <f>Tabelle14[[#This Row],[Roll]]-+Tabelle14[[#This Row],[Pitch]]</f>
        <v>0</v>
      </c>
      <c r="P786">
        <f>SQRT(Tabelle14[[#This Row],[X]]^2 + Tabelle14[[#This Row],[Y]]^2 +Tabelle14[[#This Row],[Z]]^2)</f>
        <v>0</v>
      </c>
      <c r="Q786">
        <v>147</v>
      </c>
      <c r="R786">
        <v>98.2</v>
      </c>
      <c r="S786">
        <v>-41.8</v>
      </c>
      <c r="T786">
        <v>-90</v>
      </c>
      <c r="U786">
        <v>0</v>
      </c>
      <c r="V786">
        <v>0</v>
      </c>
    </row>
    <row r="787" spans="1:22">
      <c r="A787">
        <v>16305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 t="e">
        <f>IF(AND(Tabelle14[[#This Row],[AreaPx]]&gt;0,NOT(Tabelle14[[#This Row],[AreaPx]]="inf")),Tabelle14[[#This Row],[AreaPx]], NA())</f>
        <v>#N/A</v>
      </c>
      <c r="J787">
        <v>0</v>
      </c>
      <c r="K787">
        <v>0</v>
      </c>
      <c r="L787">
        <v>0</v>
      </c>
      <c r="M787">
        <v>0</v>
      </c>
      <c r="N787">
        <v>0</v>
      </c>
      <c r="O787">
        <f>Tabelle14[[#This Row],[Roll]]-+Tabelle14[[#This Row],[Pitch]]</f>
        <v>0</v>
      </c>
      <c r="P787">
        <f>SQRT(Tabelle14[[#This Row],[X]]^2 + Tabelle14[[#This Row],[Y]]^2 +Tabelle14[[#This Row],[Z]]^2)</f>
        <v>0</v>
      </c>
      <c r="Q787">
        <v>147</v>
      </c>
      <c r="R787">
        <v>98.2</v>
      </c>
      <c r="S787">
        <v>-41.8</v>
      </c>
      <c r="T787">
        <v>-90</v>
      </c>
      <c r="U787">
        <v>0</v>
      </c>
      <c r="V787">
        <v>0</v>
      </c>
    </row>
    <row r="788" spans="1:22">
      <c r="A788">
        <v>16315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 t="e">
        <f>IF(AND(Tabelle14[[#This Row],[AreaPx]]&gt;0,NOT(Tabelle14[[#This Row],[AreaPx]]="inf")),Tabelle14[[#This Row],[AreaPx]], NA())</f>
        <v>#N/A</v>
      </c>
      <c r="J788">
        <v>0</v>
      </c>
      <c r="K788">
        <v>0</v>
      </c>
      <c r="L788">
        <v>0</v>
      </c>
      <c r="M788">
        <v>0</v>
      </c>
      <c r="N788">
        <v>0</v>
      </c>
      <c r="O788">
        <f>Tabelle14[[#This Row],[Roll]]-+Tabelle14[[#This Row],[Pitch]]</f>
        <v>0</v>
      </c>
      <c r="P788">
        <f>SQRT(Tabelle14[[#This Row],[X]]^2 + Tabelle14[[#This Row],[Y]]^2 +Tabelle14[[#This Row],[Z]]^2)</f>
        <v>0</v>
      </c>
      <c r="Q788">
        <v>147</v>
      </c>
      <c r="R788">
        <v>98.2</v>
      </c>
      <c r="S788">
        <v>-41.8</v>
      </c>
      <c r="T788">
        <v>-90</v>
      </c>
      <c r="U788">
        <v>0</v>
      </c>
      <c r="V788">
        <v>0</v>
      </c>
    </row>
    <row r="789" spans="1:22">
      <c r="A789">
        <v>16327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 t="e">
        <f>IF(AND(Tabelle14[[#This Row],[AreaPx]]&gt;0,NOT(Tabelle14[[#This Row],[AreaPx]]="inf")),Tabelle14[[#This Row],[AreaPx]], NA())</f>
        <v>#N/A</v>
      </c>
      <c r="J789">
        <v>0</v>
      </c>
      <c r="K789">
        <v>0</v>
      </c>
      <c r="L789">
        <v>0</v>
      </c>
      <c r="M789">
        <v>0</v>
      </c>
      <c r="N789">
        <v>0</v>
      </c>
      <c r="O789">
        <f>Tabelle14[[#This Row],[Roll]]-+Tabelle14[[#This Row],[Pitch]]</f>
        <v>0</v>
      </c>
      <c r="P789">
        <f>SQRT(Tabelle14[[#This Row],[X]]^2 + Tabelle14[[#This Row],[Y]]^2 +Tabelle14[[#This Row],[Z]]^2)</f>
        <v>0</v>
      </c>
      <c r="Q789">
        <v>147</v>
      </c>
      <c r="R789">
        <v>98.2</v>
      </c>
      <c r="S789">
        <v>-41.8</v>
      </c>
      <c r="T789">
        <v>-90</v>
      </c>
      <c r="U789">
        <v>0</v>
      </c>
      <c r="V789">
        <v>0</v>
      </c>
    </row>
    <row r="790" spans="1:22">
      <c r="A790">
        <v>16339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 t="e">
        <f>IF(AND(Tabelle14[[#This Row],[AreaPx]]&gt;0,NOT(Tabelle14[[#This Row],[AreaPx]]="inf")),Tabelle14[[#This Row],[AreaPx]], NA())</f>
        <v>#N/A</v>
      </c>
      <c r="J790">
        <v>0</v>
      </c>
      <c r="K790">
        <v>0</v>
      </c>
      <c r="L790">
        <v>0</v>
      </c>
      <c r="M790">
        <v>0</v>
      </c>
      <c r="N790">
        <v>0</v>
      </c>
      <c r="O790">
        <f>Tabelle14[[#This Row],[Roll]]-+Tabelle14[[#This Row],[Pitch]]</f>
        <v>0</v>
      </c>
      <c r="P790">
        <f>SQRT(Tabelle14[[#This Row],[X]]^2 + Tabelle14[[#This Row],[Y]]^2 +Tabelle14[[#This Row],[Z]]^2)</f>
        <v>0</v>
      </c>
      <c r="Q790">
        <v>147</v>
      </c>
      <c r="R790">
        <v>98.2</v>
      </c>
      <c r="S790">
        <v>-41.8</v>
      </c>
      <c r="T790">
        <v>-90</v>
      </c>
      <c r="U790">
        <v>0</v>
      </c>
      <c r="V790">
        <v>0</v>
      </c>
    </row>
    <row r="791" spans="1:22">
      <c r="A791">
        <v>16363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 t="e">
        <f>IF(AND(Tabelle14[[#This Row],[AreaPx]]&gt;0,NOT(Tabelle14[[#This Row],[AreaPx]]="inf")),Tabelle14[[#This Row],[AreaPx]], NA())</f>
        <v>#N/A</v>
      </c>
      <c r="J791">
        <v>0</v>
      </c>
      <c r="K791">
        <v>0</v>
      </c>
      <c r="L791">
        <v>0</v>
      </c>
      <c r="M791">
        <v>0</v>
      </c>
      <c r="N791">
        <v>0</v>
      </c>
      <c r="O791">
        <f>Tabelle14[[#This Row],[Roll]]-+Tabelle14[[#This Row],[Pitch]]</f>
        <v>0</v>
      </c>
      <c r="P791">
        <f>SQRT(Tabelle14[[#This Row],[X]]^2 + Tabelle14[[#This Row],[Y]]^2 +Tabelle14[[#This Row],[Z]]^2)</f>
        <v>0</v>
      </c>
      <c r="Q791">
        <v>147</v>
      </c>
      <c r="R791">
        <v>98.2</v>
      </c>
      <c r="S791">
        <v>-41.8</v>
      </c>
      <c r="T791">
        <v>-90</v>
      </c>
      <c r="U791">
        <v>0</v>
      </c>
      <c r="V791">
        <v>0</v>
      </c>
    </row>
    <row r="792" spans="1:22">
      <c r="A792">
        <v>16375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 t="e">
        <f>IF(AND(Tabelle14[[#This Row],[AreaPx]]&gt;0,NOT(Tabelle14[[#This Row],[AreaPx]]="inf")),Tabelle14[[#This Row],[AreaPx]], NA())</f>
        <v>#N/A</v>
      </c>
      <c r="J792">
        <v>0</v>
      </c>
      <c r="K792">
        <v>0</v>
      </c>
      <c r="L792">
        <v>0</v>
      </c>
      <c r="M792">
        <v>0</v>
      </c>
      <c r="N792">
        <v>0</v>
      </c>
      <c r="O792">
        <f>Tabelle14[[#This Row],[Roll]]-+Tabelle14[[#This Row],[Pitch]]</f>
        <v>0</v>
      </c>
      <c r="P792">
        <f>SQRT(Tabelle14[[#This Row],[X]]^2 + Tabelle14[[#This Row],[Y]]^2 +Tabelle14[[#This Row],[Z]]^2)</f>
        <v>0</v>
      </c>
      <c r="Q792">
        <v>147</v>
      </c>
      <c r="R792">
        <v>98.2</v>
      </c>
      <c r="S792">
        <v>-41.8</v>
      </c>
      <c r="T792">
        <v>-90</v>
      </c>
      <c r="U792">
        <v>0</v>
      </c>
      <c r="V792">
        <v>0</v>
      </c>
    </row>
    <row r="793" spans="1:22">
      <c r="A793">
        <v>16397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 t="e">
        <f>IF(AND(Tabelle14[[#This Row],[AreaPx]]&gt;0,NOT(Tabelle14[[#This Row],[AreaPx]]="inf")),Tabelle14[[#This Row],[AreaPx]], NA())</f>
        <v>#N/A</v>
      </c>
      <c r="J793">
        <v>0</v>
      </c>
      <c r="K793">
        <v>0</v>
      </c>
      <c r="L793">
        <v>0</v>
      </c>
      <c r="M793">
        <v>0</v>
      </c>
      <c r="N793">
        <v>0</v>
      </c>
      <c r="O793">
        <f>Tabelle14[[#This Row],[Roll]]-+Tabelle14[[#This Row],[Pitch]]</f>
        <v>0</v>
      </c>
      <c r="P793">
        <f>SQRT(Tabelle14[[#This Row],[X]]^2 + Tabelle14[[#This Row],[Y]]^2 +Tabelle14[[#This Row],[Z]]^2)</f>
        <v>0</v>
      </c>
      <c r="Q793">
        <v>147</v>
      </c>
      <c r="R793">
        <v>98.2</v>
      </c>
      <c r="S793">
        <v>-41.8</v>
      </c>
      <c r="T793">
        <v>-90</v>
      </c>
      <c r="U793">
        <v>0</v>
      </c>
      <c r="V793">
        <v>0</v>
      </c>
    </row>
    <row r="794" spans="1:22">
      <c r="A794">
        <v>16412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 t="e">
        <f>IF(AND(Tabelle14[[#This Row],[AreaPx]]&gt;0,NOT(Tabelle14[[#This Row],[AreaPx]]="inf")),Tabelle14[[#This Row],[AreaPx]], NA())</f>
        <v>#N/A</v>
      </c>
      <c r="J794">
        <v>0</v>
      </c>
      <c r="K794">
        <v>0</v>
      </c>
      <c r="L794">
        <v>0</v>
      </c>
      <c r="M794">
        <v>0</v>
      </c>
      <c r="N794">
        <v>0</v>
      </c>
      <c r="O794">
        <f>Tabelle14[[#This Row],[Roll]]-+Tabelle14[[#This Row],[Pitch]]</f>
        <v>0</v>
      </c>
      <c r="P794">
        <f>SQRT(Tabelle14[[#This Row],[X]]^2 + Tabelle14[[#This Row],[Y]]^2 +Tabelle14[[#This Row],[Z]]^2)</f>
        <v>0</v>
      </c>
      <c r="Q794">
        <v>147</v>
      </c>
      <c r="R794">
        <v>98.2</v>
      </c>
      <c r="S794">
        <v>-41.8</v>
      </c>
      <c r="T794">
        <v>-90</v>
      </c>
      <c r="U794">
        <v>0</v>
      </c>
      <c r="V794">
        <v>0</v>
      </c>
    </row>
    <row r="795" spans="1:22">
      <c r="A795">
        <v>16438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 t="e">
        <f>IF(AND(Tabelle14[[#This Row],[AreaPx]]&gt;0,NOT(Tabelle14[[#This Row],[AreaPx]]="inf")),Tabelle14[[#This Row],[AreaPx]], NA())</f>
        <v>#N/A</v>
      </c>
      <c r="J795">
        <v>0</v>
      </c>
      <c r="K795">
        <v>0</v>
      </c>
      <c r="L795">
        <v>0</v>
      </c>
      <c r="M795">
        <v>0</v>
      </c>
      <c r="N795">
        <v>0</v>
      </c>
      <c r="O795">
        <f>Tabelle14[[#This Row],[Roll]]-+Tabelle14[[#This Row],[Pitch]]</f>
        <v>0</v>
      </c>
      <c r="P795">
        <f>SQRT(Tabelle14[[#This Row],[X]]^2 + Tabelle14[[#This Row],[Y]]^2 +Tabelle14[[#This Row],[Z]]^2)</f>
        <v>0</v>
      </c>
      <c r="Q795">
        <v>147</v>
      </c>
      <c r="R795">
        <v>98.2</v>
      </c>
      <c r="S795">
        <v>-41.8</v>
      </c>
      <c r="T795">
        <v>-90</v>
      </c>
      <c r="U795">
        <v>0</v>
      </c>
      <c r="V795">
        <v>0</v>
      </c>
    </row>
    <row r="796" spans="1:22">
      <c r="A796">
        <v>16450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 t="e">
        <f>IF(AND(Tabelle14[[#This Row],[AreaPx]]&gt;0,NOT(Tabelle14[[#This Row],[AreaPx]]="inf")),Tabelle14[[#This Row],[AreaPx]], NA())</f>
        <v>#N/A</v>
      </c>
      <c r="J796">
        <v>0</v>
      </c>
      <c r="K796">
        <v>0</v>
      </c>
      <c r="L796">
        <v>0</v>
      </c>
      <c r="M796">
        <v>0</v>
      </c>
      <c r="N796">
        <v>0</v>
      </c>
      <c r="O796">
        <f>Tabelle14[[#This Row],[Roll]]-+Tabelle14[[#This Row],[Pitch]]</f>
        <v>0</v>
      </c>
      <c r="P796">
        <f>SQRT(Tabelle14[[#This Row],[X]]^2 + Tabelle14[[#This Row],[Y]]^2 +Tabelle14[[#This Row],[Z]]^2)</f>
        <v>0</v>
      </c>
      <c r="Q796">
        <v>147</v>
      </c>
      <c r="R796">
        <v>98.2</v>
      </c>
      <c r="S796">
        <v>-41.8</v>
      </c>
      <c r="T796">
        <v>-90</v>
      </c>
      <c r="U796">
        <v>0</v>
      </c>
      <c r="V796">
        <v>0</v>
      </c>
    </row>
    <row r="797" spans="1:22">
      <c r="A797">
        <v>16472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 t="e">
        <f>IF(AND(Tabelle14[[#This Row],[AreaPx]]&gt;0,NOT(Tabelle14[[#This Row],[AreaPx]]="inf")),Tabelle14[[#This Row],[AreaPx]], NA())</f>
        <v>#N/A</v>
      </c>
      <c r="J797">
        <v>0</v>
      </c>
      <c r="K797">
        <v>0</v>
      </c>
      <c r="L797">
        <v>0</v>
      </c>
      <c r="M797">
        <v>0</v>
      </c>
      <c r="N797">
        <v>0</v>
      </c>
      <c r="O797">
        <f>Tabelle14[[#This Row],[Roll]]-+Tabelle14[[#This Row],[Pitch]]</f>
        <v>0</v>
      </c>
      <c r="P797">
        <f>SQRT(Tabelle14[[#This Row],[X]]^2 + Tabelle14[[#This Row],[Y]]^2 +Tabelle14[[#This Row],[Z]]^2)</f>
        <v>0</v>
      </c>
      <c r="Q797">
        <v>147</v>
      </c>
      <c r="R797">
        <v>98.2</v>
      </c>
      <c r="S797">
        <v>-41.8</v>
      </c>
      <c r="T797">
        <v>-90</v>
      </c>
      <c r="U797">
        <v>0</v>
      </c>
      <c r="V797">
        <v>0</v>
      </c>
    </row>
    <row r="798" spans="1:22">
      <c r="A798">
        <v>16484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 t="e">
        <f>IF(AND(Tabelle14[[#This Row],[AreaPx]]&gt;0,NOT(Tabelle14[[#This Row],[AreaPx]]="inf")),Tabelle14[[#This Row],[AreaPx]], NA())</f>
        <v>#N/A</v>
      </c>
      <c r="J798">
        <v>0</v>
      </c>
      <c r="K798">
        <v>0</v>
      </c>
      <c r="L798">
        <v>0</v>
      </c>
      <c r="M798">
        <v>0</v>
      </c>
      <c r="N798">
        <v>0</v>
      </c>
      <c r="O798">
        <f>Tabelle14[[#This Row],[Roll]]-+Tabelle14[[#This Row],[Pitch]]</f>
        <v>0</v>
      </c>
      <c r="P798">
        <f>SQRT(Tabelle14[[#This Row],[X]]^2 + Tabelle14[[#This Row],[Y]]^2 +Tabelle14[[#This Row],[Z]]^2)</f>
        <v>0</v>
      </c>
      <c r="Q798">
        <v>147</v>
      </c>
      <c r="R798">
        <v>98.2</v>
      </c>
      <c r="S798">
        <v>-41.8</v>
      </c>
      <c r="T798">
        <v>-90</v>
      </c>
      <c r="U798">
        <v>0</v>
      </c>
      <c r="V798">
        <v>0</v>
      </c>
    </row>
    <row r="799" spans="1:22">
      <c r="A799">
        <v>16512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 t="e">
        <f>IF(AND(Tabelle14[[#This Row],[AreaPx]]&gt;0,NOT(Tabelle14[[#This Row],[AreaPx]]="inf")),Tabelle14[[#This Row],[AreaPx]], NA())</f>
        <v>#N/A</v>
      </c>
      <c r="J799">
        <v>0</v>
      </c>
      <c r="K799">
        <v>0</v>
      </c>
      <c r="L799">
        <v>0</v>
      </c>
      <c r="M799">
        <v>0</v>
      </c>
      <c r="N799">
        <v>0</v>
      </c>
      <c r="O799">
        <f>Tabelle14[[#This Row],[Roll]]-+Tabelle14[[#This Row],[Pitch]]</f>
        <v>0</v>
      </c>
      <c r="P799">
        <f>SQRT(Tabelle14[[#This Row],[X]]^2 + Tabelle14[[#This Row],[Y]]^2 +Tabelle14[[#This Row],[Z]]^2)</f>
        <v>0</v>
      </c>
      <c r="Q799">
        <v>147</v>
      </c>
      <c r="R799">
        <v>98.2</v>
      </c>
      <c r="S799">
        <v>-41.8</v>
      </c>
      <c r="T799">
        <v>-90</v>
      </c>
      <c r="U799">
        <v>0</v>
      </c>
      <c r="V799">
        <v>0</v>
      </c>
    </row>
    <row r="800" spans="1:22">
      <c r="A800">
        <v>16532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 t="e">
        <f>IF(AND(Tabelle14[[#This Row],[AreaPx]]&gt;0,NOT(Tabelle14[[#This Row],[AreaPx]]="inf")),Tabelle14[[#This Row],[AreaPx]], NA())</f>
        <v>#N/A</v>
      </c>
      <c r="J800">
        <v>0</v>
      </c>
      <c r="K800">
        <v>0</v>
      </c>
      <c r="L800">
        <v>0</v>
      </c>
      <c r="M800">
        <v>0</v>
      </c>
      <c r="N800">
        <v>0</v>
      </c>
      <c r="O800">
        <f>Tabelle14[[#This Row],[Roll]]-+Tabelle14[[#This Row],[Pitch]]</f>
        <v>0</v>
      </c>
      <c r="P800">
        <f>SQRT(Tabelle14[[#This Row],[X]]^2 + Tabelle14[[#This Row],[Y]]^2 +Tabelle14[[#This Row],[Z]]^2)</f>
        <v>0</v>
      </c>
      <c r="Q800">
        <v>147</v>
      </c>
      <c r="R800">
        <v>98.2</v>
      </c>
      <c r="S800">
        <v>-41.8</v>
      </c>
      <c r="T800">
        <v>-90</v>
      </c>
      <c r="U800">
        <v>0</v>
      </c>
      <c r="V800">
        <v>0</v>
      </c>
    </row>
    <row r="801" spans="1:22">
      <c r="A801">
        <v>16547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 t="e">
        <f>IF(AND(Tabelle14[[#This Row],[AreaPx]]&gt;0,NOT(Tabelle14[[#This Row],[AreaPx]]="inf")),Tabelle14[[#This Row],[AreaPx]], NA())</f>
        <v>#N/A</v>
      </c>
      <c r="J801">
        <v>0</v>
      </c>
      <c r="K801">
        <v>0</v>
      </c>
      <c r="L801">
        <v>0</v>
      </c>
      <c r="M801">
        <v>0</v>
      </c>
      <c r="N801">
        <v>0</v>
      </c>
      <c r="O801">
        <f>Tabelle14[[#This Row],[Roll]]-+Tabelle14[[#This Row],[Pitch]]</f>
        <v>0</v>
      </c>
      <c r="P801">
        <f>SQRT(Tabelle14[[#This Row],[X]]^2 + Tabelle14[[#This Row],[Y]]^2 +Tabelle14[[#This Row],[Z]]^2)</f>
        <v>0</v>
      </c>
      <c r="Q801">
        <v>147</v>
      </c>
      <c r="R801">
        <v>98.2</v>
      </c>
      <c r="S801">
        <v>-41.8</v>
      </c>
      <c r="T801">
        <v>-90</v>
      </c>
      <c r="U801">
        <v>0</v>
      </c>
      <c r="V801">
        <v>0</v>
      </c>
    </row>
    <row r="802" spans="1:22">
      <c r="A802">
        <v>16571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 t="e">
        <f>IF(AND(Tabelle14[[#This Row],[AreaPx]]&gt;0,NOT(Tabelle14[[#This Row],[AreaPx]]="inf")),Tabelle14[[#This Row],[AreaPx]], NA())</f>
        <v>#N/A</v>
      </c>
      <c r="J802">
        <v>0</v>
      </c>
      <c r="K802">
        <v>0</v>
      </c>
      <c r="L802">
        <v>0</v>
      </c>
      <c r="M802">
        <v>0</v>
      </c>
      <c r="N802">
        <v>0</v>
      </c>
      <c r="O802">
        <f>Tabelle14[[#This Row],[Roll]]-+Tabelle14[[#This Row],[Pitch]]</f>
        <v>0</v>
      </c>
      <c r="P802">
        <f>SQRT(Tabelle14[[#This Row],[X]]^2 + Tabelle14[[#This Row],[Y]]^2 +Tabelle14[[#This Row],[Z]]^2)</f>
        <v>0</v>
      </c>
      <c r="Q802">
        <v>147</v>
      </c>
      <c r="R802">
        <v>98.2</v>
      </c>
      <c r="S802">
        <v>-41.8</v>
      </c>
      <c r="T802">
        <v>-90</v>
      </c>
      <c r="U802">
        <v>0</v>
      </c>
      <c r="V802">
        <v>0</v>
      </c>
    </row>
    <row r="803" spans="1:22">
      <c r="A803">
        <v>16583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 t="e">
        <f>IF(AND(Tabelle14[[#This Row],[AreaPx]]&gt;0,NOT(Tabelle14[[#This Row],[AreaPx]]="inf")),Tabelle14[[#This Row],[AreaPx]], NA())</f>
        <v>#N/A</v>
      </c>
      <c r="J803">
        <v>0</v>
      </c>
      <c r="K803">
        <v>0</v>
      </c>
      <c r="L803">
        <v>0</v>
      </c>
      <c r="M803">
        <v>0</v>
      </c>
      <c r="N803">
        <v>0</v>
      </c>
      <c r="O803">
        <f>Tabelle14[[#This Row],[Roll]]-+Tabelle14[[#This Row],[Pitch]]</f>
        <v>0</v>
      </c>
      <c r="P803">
        <f>SQRT(Tabelle14[[#This Row],[X]]^2 + Tabelle14[[#This Row],[Y]]^2 +Tabelle14[[#This Row],[Z]]^2)</f>
        <v>0</v>
      </c>
      <c r="Q803">
        <v>147</v>
      </c>
      <c r="R803">
        <v>98.2</v>
      </c>
      <c r="S803">
        <v>-41.8</v>
      </c>
      <c r="T803">
        <v>-90</v>
      </c>
      <c r="U803">
        <v>0</v>
      </c>
      <c r="V803">
        <v>0</v>
      </c>
    </row>
    <row r="804" spans="1:22">
      <c r="A804">
        <v>16608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 t="e">
        <f>IF(AND(Tabelle14[[#This Row],[AreaPx]]&gt;0,NOT(Tabelle14[[#This Row],[AreaPx]]="inf")),Tabelle14[[#This Row],[AreaPx]], NA())</f>
        <v>#N/A</v>
      </c>
      <c r="J804">
        <v>0</v>
      </c>
      <c r="K804">
        <v>0</v>
      </c>
      <c r="L804">
        <v>0</v>
      </c>
      <c r="M804">
        <v>0</v>
      </c>
      <c r="N804">
        <v>0</v>
      </c>
      <c r="O804">
        <f>Tabelle14[[#This Row],[Roll]]-+Tabelle14[[#This Row],[Pitch]]</f>
        <v>0</v>
      </c>
      <c r="P804">
        <f>SQRT(Tabelle14[[#This Row],[X]]^2 + Tabelle14[[#This Row],[Y]]^2 +Tabelle14[[#This Row],[Z]]^2)</f>
        <v>0</v>
      </c>
      <c r="Q804">
        <v>147</v>
      </c>
      <c r="R804">
        <v>98.2</v>
      </c>
      <c r="S804">
        <v>-41.8</v>
      </c>
      <c r="T804">
        <v>-90</v>
      </c>
      <c r="U804">
        <v>0</v>
      </c>
      <c r="V804">
        <v>0</v>
      </c>
    </row>
    <row r="805" spans="1:22">
      <c r="A805">
        <v>16634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 t="e">
        <f>IF(AND(Tabelle14[[#This Row],[AreaPx]]&gt;0,NOT(Tabelle14[[#This Row],[AreaPx]]="inf")),Tabelle14[[#This Row],[AreaPx]], NA())</f>
        <v>#N/A</v>
      </c>
      <c r="J805">
        <v>0</v>
      </c>
      <c r="K805">
        <v>0</v>
      </c>
      <c r="L805">
        <v>0</v>
      </c>
      <c r="M805">
        <v>0</v>
      </c>
      <c r="N805">
        <v>0</v>
      </c>
      <c r="O805">
        <f>Tabelle14[[#This Row],[Roll]]-+Tabelle14[[#This Row],[Pitch]]</f>
        <v>0</v>
      </c>
      <c r="P805">
        <f>SQRT(Tabelle14[[#This Row],[X]]^2 + Tabelle14[[#This Row],[Y]]^2 +Tabelle14[[#This Row],[Z]]^2)</f>
        <v>0</v>
      </c>
      <c r="Q805">
        <v>147</v>
      </c>
      <c r="R805">
        <v>98.2</v>
      </c>
      <c r="S805">
        <v>-41.8</v>
      </c>
      <c r="T805">
        <v>-90</v>
      </c>
      <c r="U805">
        <v>0</v>
      </c>
      <c r="V805">
        <v>0</v>
      </c>
    </row>
    <row r="806" spans="1:22">
      <c r="A806">
        <v>16649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 t="e">
        <f>IF(AND(Tabelle14[[#This Row],[AreaPx]]&gt;0,NOT(Tabelle14[[#This Row],[AreaPx]]="inf")),Tabelle14[[#This Row],[AreaPx]], NA())</f>
        <v>#N/A</v>
      </c>
      <c r="J806">
        <v>0</v>
      </c>
      <c r="K806">
        <v>0</v>
      </c>
      <c r="L806">
        <v>0</v>
      </c>
      <c r="M806">
        <v>0</v>
      </c>
      <c r="N806">
        <v>0</v>
      </c>
      <c r="O806">
        <f>Tabelle14[[#This Row],[Roll]]-+Tabelle14[[#This Row],[Pitch]]</f>
        <v>0</v>
      </c>
      <c r="P806">
        <f>SQRT(Tabelle14[[#This Row],[X]]^2 + Tabelle14[[#This Row],[Y]]^2 +Tabelle14[[#This Row],[Z]]^2)</f>
        <v>0</v>
      </c>
      <c r="Q806">
        <v>147</v>
      </c>
      <c r="R806">
        <v>98.2</v>
      </c>
      <c r="S806">
        <v>-41.8</v>
      </c>
      <c r="T806">
        <v>-90</v>
      </c>
      <c r="U806">
        <v>0</v>
      </c>
      <c r="V806">
        <v>0</v>
      </c>
    </row>
    <row r="807" spans="1:22">
      <c r="A807">
        <v>16674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 t="e">
        <f>IF(AND(Tabelle14[[#This Row],[AreaPx]]&gt;0,NOT(Tabelle14[[#This Row],[AreaPx]]="inf")),Tabelle14[[#This Row],[AreaPx]], NA())</f>
        <v>#N/A</v>
      </c>
      <c r="J807">
        <v>0</v>
      </c>
      <c r="K807">
        <v>0</v>
      </c>
      <c r="L807">
        <v>0</v>
      </c>
      <c r="M807">
        <v>0</v>
      </c>
      <c r="N807">
        <v>0</v>
      </c>
      <c r="O807">
        <f>Tabelle14[[#This Row],[Roll]]-+Tabelle14[[#This Row],[Pitch]]</f>
        <v>0</v>
      </c>
      <c r="P807">
        <f>SQRT(Tabelle14[[#This Row],[X]]^2 + Tabelle14[[#This Row],[Y]]^2 +Tabelle14[[#This Row],[Z]]^2)</f>
        <v>0</v>
      </c>
      <c r="Q807">
        <v>147</v>
      </c>
      <c r="R807">
        <v>98.2</v>
      </c>
      <c r="S807">
        <v>-41.8</v>
      </c>
      <c r="T807">
        <v>-90</v>
      </c>
      <c r="U807">
        <v>0</v>
      </c>
      <c r="V807">
        <v>0</v>
      </c>
    </row>
    <row r="808" spans="1:22">
      <c r="A808">
        <v>16692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 t="e">
        <f>IF(AND(Tabelle14[[#This Row],[AreaPx]]&gt;0,NOT(Tabelle14[[#This Row],[AreaPx]]="inf")),Tabelle14[[#This Row],[AreaPx]], NA())</f>
        <v>#N/A</v>
      </c>
      <c r="J808">
        <v>0</v>
      </c>
      <c r="K808">
        <v>0</v>
      </c>
      <c r="L808">
        <v>0</v>
      </c>
      <c r="M808">
        <v>0</v>
      </c>
      <c r="N808">
        <v>0</v>
      </c>
      <c r="O808">
        <f>Tabelle14[[#This Row],[Roll]]-+Tabelle14[[#This Row],[Pitch]]</f>
        <v>0</v>
      </c>
      <c r="P808">
        <f>SQRT(Tabelle14[[#This Row],[X]]^2 + Tabelle14[[#This Row],[Y]]^2 +Tabelle14[[#This Row],[Z]]^2)</f>
        <v>0</v>
      </c>
      <c r="Q808">
        <v>147</v>
      </c>
      <c r="R808">
        <v>98.2</v>
      </c>
      <c r="S808">
        <v>-41.8</v>
      </c>
      <c r="T808">
        <v>-90</v>
      </c>
      <c r="U808">
        <v>0</v>
      </c>
      <c r="V808">
        <v>0</v>
      </c>
    </row>
    <row r="809" spans="1:22">
      <c r="A809">
        <v>16702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 t="e">
        <f>IF(AND(Tabelle14[[#This Row],[AreaPx]]&gt;0,NOT(Tabelle14[[#This Row],[AreaPx]]="inf")),Tabelle14[[#This Row],[AreaPx]], NA())</f>
        <v>#N/A</v>
      </c>
      <c r="J809">
        <v>0</v>
      </c>
      <c r="K809">
        <v>0</v>
      </c>
      <c r="L809">
        <v>0</v>
      </c>
      <c r="M809">
        <v>0</v>
      </c>
      <c r="N809">
        <v>0</v>
      </c>
      <c r="O809">
        <f>Tabelle14[[#This Row],[Roll]]-+Tabelle14[[#This Row],[Pitch]]</f>
        <v>0</v>
      </c>
      <c r="P809">
        <f>SQRT(Tabelle14[[#This Row],[X]]^2 + Tabelle14[[#This Row],[Y]]^2 +Tabelle14[[#This Row],[Z]]^2)</f>
        <v>0</v>
      </c>
      <c r="Q809">
        <v>147</v>
      </c>
      <c r="R809">
        <v>98.2</v>
      </c>
      <c r="S809">
        <v>-41.8</v>
      </c>
      <c r="T809">
        <v>-90</v>
      </c>
      <c r="U809">
        <v>0</v>
      </c>
      <c r="V809">
        <v>0</v>
      </c>
    </row>
    <row r="810" spans="1:22">
      <c r="A810">
        <v>16709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 t="e">
        <f>IF(AND(Tabelle14[[#This Row],[AreaPx]]&gt;0,NOT(Tabelle14[[#This Row],[AreaPx]]="inf")),Tabelle14[[#This Row],[AreaPx]], NA())</f>
        <v>#N/A</v>
      </c>
      <c r="J810">
        <v>0</v>
      </c>
      <c r="K810">
        <v>0</v>
      </c>
      <c r="L810">
        <v>0</v>
      </c>
      <c r="M810">
        <v>0</v>
      </c>
      <c r="N810">
        <v>0</v>
      </c>
      <c r="O810">
        <f>Tabelle14[[#This Row],[Roll]]-+Tabelle14[[#This Row],[Pitch]]</f>
        <v>0</v>
      </c>
      <c r="P810">
        <f>SQRT(Tabelle14[[#This Row],[X]]^2 + Tabelle14[[#This Row],[Y]]^2 +Tabelle14[[#This Row],[Z]]^2)</f>
        <v>0</v>
      </c>
      <c r="Q810">
        <v>147</v>
      </c>
      <c r="R810">
        <v>98.2</v>
      </c>
      <c r="S810">
        <v>-41.8</v>
      </c>
      <c r="T810">
        <v>-90</v>
      </c>
      <c r="U810">
        <v>0</v>
      </c>
      <c r="V810">
        <v>0</v>
      </c>
    </row>
    <row r="811" spans="1:22">
      <c r="A811">
        <v>16735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 t="e">
        <f>IF(AND(Tabelle14[[#This Row],[AreaPx]]&gt;0,NOT(Tabelle14[[#This Row],[AreaPx]]="inf")),Tabelle14[[#This Row],[AreaPx]], NA())</f>
        <v>#N/A</v>
      </c>
      <c r="J811">
        <v>0</v>
      </c>
      <c r="K811">
        <v>0</v>
      </c>
      <c r="L811">
        <v>0</v>
      </c>
      <c r="M811">
        <v>0</v>
      </c>
      <c r="N811">
        <v>0</v>
      </c>
      <c r="O811">
        <f>Tabelle14[[#This Row],[Roll]]-+Tabelle14[[#This Row],[Pitch]]</f>
        <v>0</v>
      </c>
      <c r="P811">
        <f>SQRT(Tabelle14[[#This Row],[X]]^2 + Tabelle14[[#This Row],[Y]]^2 +Tabelle14[[#This Row],[Z]]^2)</f>
        <v>0</v>
      </c>
      <c r="Q811">
        <v>147</v>
      </c>
      <c r="R811">
        <v>98.2</v>
      </c>
      <c r="S811">
        <v>-41.8</v>
      </c>
      <c r="T811">
        <v>-90</v>
      </c>
      <c r="U811">
        <v>0</v>
      </c>
      <c r="V811">
        <v>0</v>
      </c>
    </row>
    <row r="812" spans="1:22">
      <c r="A812">
        <v>16746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 t="e">
        <f>IF(AND(Tabelle14[[#This Row],[AreaPx]]&gt;0,NOT(Tabelle14[[#This Row],[AreaPx]]="inf")),Tabelle14[[#This Row],[AreaPx]], NA())</f>
        <v>#N/A</v>
      </c>
      <c r="J812">
        <v>0</v>
      </c>
      <c r="K812">
        <v>0</v>
      </c>
      <c r="L812">
        <v>0</v>
      </c>
      <c r="M812">
        <v>0</v>
      </c>
      <c r="N812">
        <v>0</v>
      </c>
      <c r="O812">
        <f>Tabelle14[[#This Row],[Roll]]-+Tabelle14[[#This Row],[Pitch]]</f>
        <v>0</v>
      </c>
      <c r="P812">
        <f>SQRT(Tabelle14[[#This Row],[X]]^2 + Tabelle14[[#This Row],[Y]]^2 +Tabelle14[[#This Row],[Z]]^2)</f>
        <v>0</v>
      </c>
      <c r="Q812">
        <v>147</v>
      </c>
      <c r="R812">
        <v>98.2</v>
      </c>
      <c r="S812">
        <v>-41.8</v>
      </c>
      <c r="T812">
        <v>-90</v>
      </c>
      <c r="U812">
        <v>0</v>
      </c>
      <c r="V812">
        <v>0</v>
      </c>
    </row>
    <row r="813" spans="1:22">
      <c r="A813">
        <v>16775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 t="e">
        <f>IF(AND(Tabelle14[[#This Row],[AreaPx]]&gt;0,NOT(Tabelle14[[#This Row],[AreaPx]]="inf")),Tabelle14[[#This Row],[AreaPx]], NA())</f>
        <v>#N/A</v>
      </c>
      <c r="J813">
        <v>0</v>
      </c>
      <c r="K813">
        <v>0</v>
      </c>
      <c r="L813">
        <v>0</v>
      </c>
      <c r="M813">
        <v>0</v>
      </c>
      <c r="N813">
        <v>0</v>
      </c>
      <c r="O813">
        <f>Tabelle14[[#This Row],[Roll]]-+Tabelle14[[#This Row],[Pitch]]</f>
        <v>0</v>
      </c>
      <c r="P813">
        <f>SQRT(Tabelle14[[#This Row],[X]]^2 + Tabelle14[[#This Row],[Y]]^2 +Tabelle14[[#This Row],[Z]]^2)</f>
        <v>0</v>
      </c>
      <c r="Q813">
        <v>147</v>
      </c>
      <c r="R813">
        <v>98.2</v>
      </c>
      <c r="S813">
        <v>-41.8</v>
      </c>
      <c r="T813">
        <v>-90</v>
      </c>
      <c r="U813">
        <v>0</v>
      </c>
      <c r="V813">
        <v>0</v>
      </c>
    </row>
    <row r="814" spans="1:22">
      <c r="A814">
        <v>16801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 t="e">
        <f>IF(AND(Tabelle14[[#This Row],[AreaPx]]&gt;0,NOT(Tabelle14[[#This Row],[AreaPx]]="inf")),Tabelle14[[#This Row],[AreaPx]], NA())</f>
        <v>#N/A</v>
      </c>
      <c r="J814">
        <v>0</v>
      </c>
      <c r="K814">
        <v>0</v>
      </c>
      <c r="L814">
        <v>0</v>
      </c>
      <c r="M814">
        <v>0</v>
      </c>
      <c r="N814">
        <v>0</v>
      </c>
      <c r="O814">
        <f>Tabelle14[[#This Row],[Roll]]-+Tabelle14[[#This Row],[Pitch]]</f>
        <v>0</v>
      </c>
      <c r="P814">
        <f>SQRT(Tabelle14[[#This Row],[X]]^2 + Tabelle14[[#This Row],[Y]]^2 +Tabelle14[[#This Row],[Z]]^2)</f>
        <v>0</v>
      </c>
      <c r="Q814">
        <v>147</v>
      </c>
      <c r="R814">
        <v>98.2</v>
      </c>
      <c r="S814">
        <v>-41.8</v>
      </c>
      <c r="T814">
        <v>-90</v>
      </c>
      <c r="U814">
        <v>0</v>
      </c>
      <c r="V814">
        <v>0</v>
      </c>
    </row>
    <row r="815" spans="1:22">
      <c r="A815">
        <v>16814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 t="e">
        <f>IF(AND(Tabelle14[[#This Row],[AreaPx]]&gt;0,NOT(Tabelle14[[#This Row],[AreaPx]]="inf")),Tabelle14[[#This Row],[AreaPx]], NA())</f>
        <v>#N/A</v>
      </c>
      <c r="J815">
        <v>0</v>
      </c>
      <c r="K815">
        <v>0</v>
      </c>
      <c r="L815">
        <v>0</v>
      </c>
      <c r="M815">
        <v>0</v>
      </c>
      <c r="N815">
        <v>0</v>
      </c>
      <c r="O815">
        <f>Tabelle14[[#This Row],[Roll]]-+Tabelle14[[#This Row],[Pitch]]</f>
        <v>0</v>
      </c>
      <c r="P815">
        <f>SQRT(Tabelle14[[#This Row],[X]]^2 + Tabelle14[[#This Row],[Y]]^2 +Tabelle14[[#This Row],[Z]]^2)</f>
        <v>0</v>
      </c>
      <c r="Q815">
        <v>147</v>
      </c>
      <c r="R815">
        <v>98.2</v>
      </c>
      <c r="S815">
        <v>-41.8</v>
      </c>
      <c r="T815">
        <v>-90</v>
      </c>
      <c r="U815">
        <v>0</v>
      </c>
      <c r="V815">
        <v>0</v>
      </c>
    </row>
    <row r="816" spans="1:22">
      <c r="A816">
        <v>16840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 t="e">
        <f>IF(AND(Tabelle14[[#This Row],[AreaPx]]&gt;0,NOT(Tabelle14[[#This Row],[AreaPx]]="inf")),Tabelle14[[#This Row],[AreaPx]], NA())</f>
        <v>#N/A</v>
      </c>
      <c r="J816">
        <v>0</v>
      </c>
      <c r="K816">
        <v>0</v>
      </c>
      <c r="L816">
        <v>0</v>
      </c>
      <c r="M816">
        <v>0</v>
      </c>
      <c r="N816">
        <v>0</v>
      </c>
      <c r="O816">
        <f>Tabelle14[[#This Row],[Roll]]-+Tabelle14[[#This Row],[Pitch]]</f>
        <v>0</v>
      </c>
      <c r="P816">
        <f>SQRT(Tabelle14[[#This Row],[X]]^2 + Tabelle14[[#This Row],[Y]]^2 +Tabelle14[[#This Row],[Z]]^2)</f>
        <v>0</v>
      </c>
      <c r="Q816">
        <v>147</v>
      </c>
      <c r="R816">
        <v>98.2</v>
      </c>
      <c r="S816">
        <v>-41.8</v>
      </c>
      <c r="T816">
        <v>-90</v>
      </c>
      <c r="U816">
        <v>0</v>
      </c>
      <c r="V816">
        <v>0</v>
      </c>
    </row>
    <row r="817" spans="1:22">
      <c r="A817">
        <v>16865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 t="e">
        <f>IF(AND(Tabelle14[[#This Row],[AreaPx]]&gt;0,NOT(Tabelle14[[#This Row],[AreaPx]]="inf")),Tabelle14[[#This Row],[AreaPx]], NA())</f>
        <v>#N/A</v>
      </c>
      <c r="J817">
        <v>0</v>
      </c>
      <c r="K817">
        <v>0</v>
      </c>
      <c r="L817">
        <v>0</v>
      </c>
      <c r="M817">
        <v>0</v>
      </c>
      <c r="N817">
        <v>0</v>
      </c>
      <c r="O817">
        <f>Tabelle14[[#This Row],[Roll]]-+Tabelle14[[#This Row],[Pitch]]</f>
        <v>0</v>
      </c>
      <c r="P817">
        <f>SQRT(Tabelle14[[#This Row],[X]]^2 + Tabelle14[[#This Row],[Y]]^2 +Tabelle14[[#This Row],[Z]]^2)</f>
        <v>0</v>
      </c>
      <c r="Q817">
        <v>147</v>
      </c>
      <c r="R817">
        <v>98.2</v>
      </c>
      <c r="S817">
        <v>-41.8</v>
      </c>
      <c r="T817">
        <v>-90</v>
      </c>
      <c r="U817">
        <v>0</v>
      </c>
      <c r="V817">
        <v>0</v>
      </c>
    </row>
    <row r="818" spans="1:22">
      <c r="A818">
        <v>16880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 t="e">
        <f>IF(AND(Tabelle14[[#This Row],[AreaPx]]&gt;0,NOT(Tabelle14[[#This Row],[AreaPx]]="inf")),Tabelle14[[#This Row],[AreaPx]], NA())</f>
        <v>#N/A</v>
      </c>
      <c r="J818">
        <v>0</v>
      </c>
      <c r="K818">
        <v>0</v>
      </c>
      <c r="L818">
        <v>0</v>
      </c>
      <c r="M818">
        <v>0</v>
      </c>
      <c r="N818">
        <v>0</v>
      </c>
      <c r="O818">
        <f>Tabelle14[[#This Row],[Roll]]-+Tabelle14[[#This Row],[Pitch]]</f>
        <v>0</v>
      </c>
      <c r="P818">
        <f>SQRT(Tabelle14[[#This Row],[X]]^2 + Tabelle14[[#This Row],[Y]]^2 +Tabelle14[[#This Row],[Z]]^2)</f>
        <v>0</v>
      </c>
      <c r="Q818">
        <v>147</v>
      </c>
      <c r="R818">
        <v>98.2</v>
      </c>
      <c r="S818">
        <v>-41.8</v>
      </c>
      <c r="T818">
        <v>-90</v>
      </c>
      <c r="U818">
        <v>0</v>
      </c>
      <c r="V818">
        <v>0</v>
      </c>
    </row>
    <row r="819" spans="1:22">
      <c r="A819">
        <v>16908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 t="e">
        <f>IF(AND(Tabelle14[[#This Row],[AreaPx]]&gt;0,NOT(Tabelle14[[#This Row],[AreaPx]]="inf")),Tabelle14[[#This Row],[AreaPx]], NA())</f>
        <v>#N/A</v>
      </c>
      <c r="J819">
        <v>0</v>
      </c>
      <c r="K819">
        <v>0</v>
      </c>
      <c r="L819">
        <v>0</v>
      </c>
      <c r="M819">
        <v>0</v>
      </c>
      <c r="N819">
        <v>0</v>
      </c>
      <c r="O819">
        <f>Tabelle14[[#This Row],[Roll]]-+Tabelle14[[#This Row],[Pitch]]</f>
        <v>0</v>
      </c>
      <c r="P819">
        <f>SQRT(Tabelle14[[#This Row],[X]]^2 + Tabelle14[[#This Row],[Y]]^2 +Tabelle14[[#This Row],[Z]]^2)</f>
        <v>0</v>
      </c>
      <c r="Q819">
        <v>147</v>
      </c>
      <c r="R819">
        <v>98.2</v>
      </c>
      <c r="S819">
        <v>-41.8</v>
      </c>
      <c r="T819">
        <v>-90</v>
      </c>
      <c r="U819">
        <v>0</v>
      </c>
      <c r="V819">
        <v>0</v>
      </c>
    </row>
    <row r="820" spans="1:22">
      <c r="A820">
        <v>16926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 t="e">
        <f>IF(AND(Tabelle14[[#This Row],[AreaPx]]&gt;0,NOT(Tabelle14[[#This Row],[AreaPx]]="inf")),Tabelle14[[#This Row],[AreaPx]], NA())</f>
        <v>#N/A</v>
      </c>
      <c r="J820">
        <v>0</v>
      </c>
      <c r="K820">
        <v>0</v>
      </c>
      <c r="L820">
        <v>0</v>
      </c>
      <c r="M820">
        <v>0</v>
      </c>
      <c r="N820">
        <v>0</v>
      </c>
      <c r="O820">
        <f>Tabelle14[[#This Row],[Roll]]-+Tabelle14[[#This Row],[Pitch]]</f>
        <v>0</v>
      </c>
      <c r="P820">
        <f>SQRT(Tabelle14[[#This Row],[X]]^2 + Tabelle14[[#This Row],[Y]]^2 +Tabelle14[[#This Row],[Z]]^2)</f>
        <v>0</v>
      </c>
      <c r="Q820">
        <v>147</v>
      </c>
      <c r="R820">
        <v>98.2</v>
      </c>
      <c r="S820">
        <v>-41.8</v>
      </c>
      <c r="T820">
        <v>-90</v>
      </c>
      <c r="U820">
        <v>0</v>
      </c>
      <c r="V820">
        <v>0</v>
      </c>
    </row>
    <row r="821" spans="1:22">
      <c r="A821">
        <v>16937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 t="e">
        <f>IF(AND(Tabelle14[[#This Row],[AreaPx]]&gt;0,NOT(Tabelle14[[#This Row],[AreaPx]]="inf")),Tabelle14[[#This Row],[AreaPx]], NA())</f>
        <v>#N/A</v>
      </c>
      <c r="J821">
        <v>0</v>
      </c>
      <c r="K821">
        <v>0</v>
      </c>
      <c r="L821">
        <v>0</v>
      </c>
      <c r="M821">
        <v>0</v>
      </c>
      <c r="N821">
        <v>0</v>
      </c>
      <c r="O821">
        <f>Tabelle14[[#This Row],[Roll]]-+Tabelle14[[#This Row],[Pitch]]</f>
        <v>0</v>
      </c>
      <c r="P821">
        <f>SQRT(Tabelle14[[#This Row],[X]]^2 + Tabelle14[[#This Row],[Y]]^2 +Tabelle14[[#This Row],[Z]]^2)</f>
        <v>0</v>
      </c>
      <c r="Q821">
        <v>147</v>
      </c>
      <c r="R821">
        <v>98.2</v>
      </c>
      <c r="S821">
        <v>-41.8</v>
      </c>
      <c r="T821">
        <v>-90</v>
      </c>
      <c r="U821">
        <v>0</v>
      </c>
      <c r="V821">
        <v>0</v>
      </c>
    </row>
    <row r="822" spans="1:22">
      <c r="A822">
        <v>16945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 t="e">
        <f>IF(AND(Tabelle14[[#This Row],[AreaPx]]&gt;0,NOT(Tabelle14[[#This Row],[AreaPx]]="inf")),Tabelle14[[#This Row],[AreaPx]], NA())</f>
        <v>#N/A</v>
      </c>
      <c r="J822">
        <v>0</v>
      </c>
      <c r="K822">
        <v>0</v>
      </c>
      <c r="L822">
        <v>0</v>
      </c>
      <c r="M822">
        <v>0</v>
      </c>
      <c r="N822">
        <v>0</v>
      </c>
      <c r="O822">
        <f>Tabelle14[[#This Row],[Roll]]-+Tabelle14[[#This Row],[Pitch]]</f>
        <v>0</v>
      </c>
      <c r="P822">
        <f>SQRT(Tabelle14[[#This Row],[X]]^2 + Tabelle14[[#This Row],[Y]]^2 +Tabelle14[[#This Row],[Z]]^2)</f>
        <v>0</v>
      </c>
      <c r="Q822">
        <v>147</v>
      </c>
      <c r="R822">
        <v>98.2</v>
      </c>
      <c r="S822">
        <v>-41.8</v>
      </c>
      <c r="T822">
        <v>-90</v>
      </c>
      <c r="U822">
        <v>0</v>
      </c>
      <c r="V822">
        <v>0</v>
      </c>
    </row>
    <row r="823" spans="1:22">
      <c r="A823">
        <v>16973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 t="e">
        <f>IF(AND(Tabelle14[[#This Row],[AreaPx]]&gt;0,NOT(Tabelle14[[#This Row],[AreaPx]]="inf")),Tabelle14[[#This Row],[AreaPx]], NA())</f>
        <v>#N/A</v>
      </c>
      <c r="J823">
        <v>0</v>
      </c>
      <c r="K823">
        <v>0</v>
      </c>
      <c r="L823">
        <v>0</v>
      </c>
      <c r="M823">
        <v>0</v>
      </c>
      <c r="N823">
        <v>0</v>
      </c>
      <c r="O823">
        <f>Tabelle14[[#This Row],[Roll]]-+Tabelle14[[#This Row],[Pitch]]</f>
        <v>0</v>
      </c>
      <c r="P823">
        <f>SQRT(Tabelle14[[#This Row],[X]]^2 + Tabelle14[[#This Row],[Y]]^2 +Tabelle14[[#This Row],[Z]]^2)</f>
        <v>0</v>
      </c>
      <c r="Q823">
        <v>147</v>
      </c>
      <c r="R823">
        <v>98.2</v>
      </c>
      <c r="S823">
        <v>-41.8</v>
      </c>
      <c r="T823">
        <v>-90</v>
      </c>
      <c r="U823">
        <v>0</v>
      </c>
      <c r="V823">
        <v>0</v>
      </c>
    </row>
    <row r="824" spans="1:22">
      <c r="A824">
        <v>16998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 t="e">
        <f>IF(AND(Tabelle14[[#This Row],[AreaPx]]&gt;0,NOT(Tabelle14[[#This Row],[AreaPx]]="inf")),Tabelle14[[#This Row],[AreaPx]], NA())</f>
        <v>#N/A</v>
      </c>
      <c r="J824">
        <v>0</v>
      </c>
      <c r="K824">
        <v>0</v>
      </c>
      <c r="L824">
        <v>0</v>
      </c>
      <c r="M824">
        <v>0</v>
      </c>
      <c r="N824">
        <v>0</v>
      </c>
      <c r="O824">
        <f>Tabelle14[[#This Row],[Roll]]-+Tabelle14[[#This Row],[Pitch]]</f>
        <v>0</v>
      </c>
      <c r="P824">
        <f>SQRT(Tabelle14[[#This Row],[X]]^2 + Tabelle14[[#This Row],[Y]]^2 +Tabelle14[[#This Row],[Z]]^2)</f>
        <v>0</v>
      </c>
      <c r="Q824">
        <v>147</v>
      </c>
      <c r="R824">
        <v>98.2</v>
      </c>
      <c r="S824">
        <v>-41.8</v>
      </c>
      <c r="T824">
        <v>-90</v>
      </c>
      <c r="U824">
        <v>0</v>
      </c>
      <c r="V824">
        <v>0</v>
      </c>
    </row>
    <row r="825" spans="1:22">
      <c r="A825">
        <v>17011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 t="e">
        <f>IF(AND(Tabelle14[[#This Row],[AreaPx]]&gt;0,NOT(Tabelle14[[#This Row],[AreaPx]]="inf")),Tabelle14[[#This Row],[AreaPx]], NA())</f>
        <v>#N/A</v>
      </c>
      <c r="J825">
        <v>0</v>
      </c>
      <c r="K825">
        <v>0</v>
      </c>
      <c r="L825">
        <v>0</v>
      </c>
      <c r="M825">
        <v>0</v>
      </c>
      <c r="N825">
        <v>0</v>
      </c>
      <c r="O825">
        <f>Tabelle14[[#This Row],[Roll]]-+Tabelle14[[#This Row],[Pitch]]</f>
        <v>0</v>
      </c>
      <c r="P825">
        <f>SQRT(Tabelle14[[#This Row],[X]]^2 + Tabelle14[[#This Row],[Y]]^2 +Tabelle14[[#This Row],[Z]]^2)</f>
        <v>0</v>
      </c>
      <c r="Q825">
        <v>147</v>
      </c>
      <c r="R825">
        <v>98.2</v>
      </c>
      <c r="S825">
        <v>-41.8</v>
      </c>
      <c r="T825">
        <v>-90</v>
      </c>
      <c r="U825">
        <v>0</v>
      </c>
      <c r="V825">
        <v>0</v>
      </c>
    </row>
    <row r="826" spans="1:22">
      <c r="A826">
        <v>17032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 t="e">
        <f>IF(AND(Tabelle14[[#This Row],[AreaPx]]&gt;0,NOT(Tabelle14[[#This Row],[AreaPx]]="inf")),Tabelle14[[#This Row],[AreaPx]], NA())</f>
        <v>#N/A</v>
      </c>
      <c r="J826">
        <v>0</v>
      </c>
      <c r="K826">
        <v>0</v>
      </c>
      <c r="L826">
        <v>0</v>
      </c>
      <c r="M826">
        <v>0</v>
      </c>
      <c r="N826">
        <v>0</v>
      </c>
      <c r="O826">
        <f>Tabelle14[[#This Row],[Roll]]-+Tabelle14[[#This Row],[Pitch]]</f>
        <v>0</v>
      </c>
      <c r="P826">
        <f>SQRT(Tabelle14[[#This Row],[X]]^2 + Tabelle14[[#This Row],[Y]]^2 +Tabelle14[[#This Row],[Z]]^2)</f>
        <v>0</v>
      </c>
      <c r="Q826">
        <v>147</v>
      </c>
      <c r="R826">
        <v>98.2</v>
      </c>
      <c r="S826">
        <v>-41.8</v>
      </c>
      <c r="T826">
        <v>-90</v>
      </c>
      <c r="U826">
        <v>0</v>
      </c>
      <c r="V826">
        <v>0</v>
      </c>
    </row>
    <row r="827" spans="1:22">
      <c r="A827">
        <v>17046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 t="e">
        <f>IF(AND(Tabelle14[[#This Row],[AreaPx]]&gt;0,NOT(Tabelle14[[#This Row],[AreaPx]]="inf")),Tabelle14[[#This Row],[AreaPx]], NA())</f>
        <v>#N/A</v>
      </c>
      <c r="J827">
        <v>0</v>
      </c>
      <c r="K827">
        <v>0</v>
      </c>
      <c r="L827">
        <v>0</v>
      </c>
      <c r="M827">
        <v>0</v>
      </c>
      <c r="N827">
        <v>0</v>
      </c>
      <c r="O827">
        <f>Tabelle14[[#This Row],[Roll]]-+Tabelle14[[#This Row],[Pitch]]</f>
        <v>0</v>
      </c>
      <c r="P827">
        <f>SQRT(Tabelle14[[#This Row],[X]]^2 + Tabelle14[[#This Row],[Y]]^2 +Tabelle14[[#This Row],[Z]]^2)</f>
        <v>0</v>
      </c>
      <c r="Q827">
        <v>147</v>
      </c>
      <c r="R827">
        <v>98.2</v>
      </c>
      <c r="S827">
        <v>-41.8</v>
      </c>
      <c r="T827">
        <v>-90</v>
      </c>
      <c r="U827">
        <v>0</v>
      </c>
      <c r="V827">
        <v>0</v>
      </c>
    </row>
    <row r="828" spans="1:22">
      <c r="A828">
        <v>17069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 t="e">
        <f>IF(AND(Tabelle14[[#This Row],[AreaPx]]&gt;0,NOT(Tabelle14[[#This Row],[AreaPx]]="inf")),Tabelle14[[#This Row],[AreaPx]], NA())</f>
        <v>#N/A</v>
      </c>
      <c r="J828">
        <v>0</v>
      </c>
      <c r="K828">
        <v>0</v>
      </c>
      <c r="L828">
        <v>0</v>
      </c>
      <c r="M828">
        <v>0</v>
      </c>
      <c r="N828">
        <v>0</v>
      </c>
      <c r="O828">
        <f>Tabelle14[[#This Row],[Roll]]-+Tabelle14[[#This Row],[Pitch]]</f>
        <v>0</v>
      </c>
      <c r="P828">
        <f>SQRT(Tabelle14[[#This Row],[X]]^2 + Tabelle14[[#This Row],[Y]]^2 +Tabelle14[[#This Row],[Z]]^2)</f>
        <v>0</v>
      </c>
      <c r="Q828">
        <v>147</v>
      </c>
      <c r="R828">
        <v>98.2</v>
      </c>
      <c r="S828">
        <v>-41.8</v>
      </c>
      <c r="T828">
        <v>-90</v>
      </c>
      <c r="U828">
        <v>0</v>
      </c>
      <c r="V828">
        <v>0</v>
      </c>
    </row>
    <row r="829" spans="1:22">
      <c r="A829">
        <v>17085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 t="e">
        <f>IF(AND(Tabelle14[[#This Row],[AreaPx]]&gt;0,NOT(Tabelle14[[#This Row],[AreaPx]]="inf")),Tabelle14[[#This Row],[AreaPx]], NA())</f>
        <v>#N/A</v>
      </c>
      <c r="J829">
        <v>0</v>
      </c>
      <c r="K829">
        <v>0</v>
      </c>
      <c r="L829">
        <v>0</v>
      </c>
      <c r="M829">
        <v>0</v>
      </c>
      <c r="N829">
        <v>0</v>
      </c>
      <c r="O829">
        <f>Tabelle14[[#This Row],[Roll]]-+Tabelle14[[#This Row],[Pitch]]</f>
        <v>0</v>
      </c>
      <c r="P829">
        <f>SQRT(Tabelle14[[#This Row],[X]]^2 + Tabelle14[[#This Row],[Y]]^2 +Tabelle14[[#This Row],[Z]]^2)</f>
        <v>0</v>
      </c>
      <c r="Q829">
        <v>147</v>
      </c>
      <c r="R829">
        <v>98.2</v>
      </c>
      <c r="S829">
        <v>-41.8</v>
      </c>
      <c r="T829">
        <v>-90</v>
      </c>
      <c r="U829">
        <v>0</v>
      </c>
      <c r="V829">
        <v>0</v>
      </c>
    </row>
    <row r="830" spans="1:22">
      <c r="A830">
        <v>17104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 t="e">
        <f>IF(AND(Tabelle14[[#This Row],[AreaPx]]&gt;0,NOT(Tabelle14[[#This Row],[AreaPx]]="inf")),Tabelle14[[#This Row],[AreaPx]], NA())</f>
        <v>#N/A</v>
      </c>
      <c r="J830">
        <v>0</v>
      </c>
      <c r="K830">
        <v>0</v>
      </c>
      <c r="L830">
        <v>0</v>
      </c>
      <c r="M830">
        <v>0</v>
      </c>
      <c r="N830">
        <v>0</v>
      </c>
      <c r="O830">
        <f>Tabelle14[[#This Row],[Roll]]-+Tabelle14[[#This Row],[Pitch]]</f>
        <v>0</v>
      </c>
      <c r="P830">
        <f>SQRT(Tabelle14[[#This Row],[X]]^2 + Tabelle14[[#This Row],[Y]]^2 +Tabelle14[[#This Row],[Z]]^2)</f>
        <v>0</v>
      </c>
      <c r="Q830">
        <v>147</v>
      </c>
      <c r="R830">
        <v>98.2</v>
      </c>
      <c r="S830">
        <v>-41.8</v>
      </c>
      <c r="T830">
        <v>-90</v>
      </c>
      <c r="U830">
        <v>0</v>
      </c>
      <c r="V830">
        <v>0</v>
      </c>
    </row>
    <row r="831" spans="1:22">
      <c r="A831">
        <v>17123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 t="e">
        <f>IF(AND(Tabelle14[[#This Row],[AreaPx]]&gt;0,NOT(Tabelle14[[#This Row],[AreaPx]]="inf")),Tabelle14[[#This Row],[AreaPx]], NA())</f>
        <v>#N/A</v>
      </c>
      <c r="J831">
        <v>0</v>
      </c>
      <c r="K831">
        <v>0</v>
      </c>
      <c r="L831">
        <v>0</v>
      </c>
      <c r="M831">
        <v>0</v>
      </c>
      <c r="N831">
        <v>0</v>
      </c>
      <c r="O831">
        <f>Tabelle14[[#This Row],[Roll]]-+Tabelle14[[#This Row],[Pitch]]</f>
        <v>0</v>
      </c>
      <c r="P831">
        <f>SQRT(Tabelle14[[#This Row],[X]]^2 + Tabelle14[[#This Row],[Y]]^2 +Tabelle14[[#This Row],[Z]]^2)</f>
        <v>0</v>
      </c>
      <c r="Q831">
        <v>147</v>
      </c>
      <c r="R831">
        <v>98.2</v>
      </c>
      <c r="S831">
        <v>-41.8</v>
      </c>
      <c r="T831">
        <v>-90</v>
      </c>
      <c r="U831">
        <v>0</v>
      </c>
      <c r="V831">
        <v>0</v>
      </c>
    </row>
    <row r="832" spans="1:22">
      <c r="A832">
        <v>17150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 t="e">
        <f>IF(AND(Tabelle14[[#This Row],[AreaPx]]&gt;0,NOT(Tabelle14[[#This Row],[AreaPx]]="inf")),Tabelle14[[#This Row],[AreaPx]], NA())</f>
        <v>#N/A</v>
      </c>
      <c r="J832">
        <v>0</v>
      </c>
      <c r="K832">
        <v>0</v>
      </c>
      <c r="L832">
        <v>0</v>
      </c>
      <c r="M832">
        <v>0</v>
      </c>
      <c r="N832">
        <v>0</v>
      </c>
      <c r="O832">
        <f>Tabelle14[[#This Row],[Roll]]-+Tabelle14[[#This Row],[Pitch]]</f>
        <v>0</v>
      </c>
      <c r="P832">
        <f>SQRT(Tabelle14[[#This Row],[X]]^2 + Tabelle14[[#This Row],[Y]]^2 +Tabelle14[[#This Row],[Z]]^2)</f>
        <v>0</v>
      </c>
      <c r="Q832">
        <v>147</v>
      </c>
      <c r="R832">
        <v>98.2</v>
      </c>
      <c r="S832">
        <v>-41.8</v>
      </c>
      <c r="T832">
        <v>-90</v>
      </c>
      <c r="U832">
        <v>0</v>
      </c>
      <c r="V832">
        <v>0</v>
      </c>
    </row>
    <row r="833" spans="1:22">
      <c r="A833">
        <v>17171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 t="e">
        <f>IF(AND(Tabelle14[[#This Row],[AreaPx]]&gt;0,NOT(Tabelle14[[#This Row],[AreaPx]]="inf")),Tabelle14[[#This Row],[AreaPx]], NA())</f>
        <v>#N/A</v>
      </c>
      <c r="J833">
        <v>0</v>
      </c>
      <c r="K833">
        <v>0</v>
      </c>
      <c r="L833">
        <v>0</v>
      </c>
      <c r="M833">
        <v>0</v>
      </c>
      <c r="N833">
        <v>0</v>
      </c>
      <c r="O833">
        <f>Tabelle14[[#This Row],[Roll]]-+Tabelle14[[#This Row],[Pitch]]</f>
        <v>0</v>
      </c>
      <c r="P833">
        <f>SQRT(Tabelle14[[#This Row],[X]]^2 + Tabelle14[[#This Row],[Y]]^2 +Tabelle14[[#This Row],[Z]]^2)</f>
        <v>0</v>
      </c>
      <c r="Q833">
        <v>147</v>
      </c>
      <c r="R833">
        <v>98.2</v>
      </c>
      <c r="S833">
        <v>-41.8</v>
      </c>
      <c r="T833">
        <v>-90</v>
      </c>
      <c r="U833">
        <v>0</v>
      </c>
      <c r="V833">
        <v>0</v>
      </c>
    </row>
    <row r="834" spans="1:22">
      <c r="A834">
        <v>17186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 t="e">
        <f>IF(AND(Tabelle14[[#This Row],[AreaPx]]&gt;0,NOT(Tabelle14[[#This Row],[AreaPx]]="inf")),Tabelle14[[#This Row],[AreaPx]], NA())</f>
        <v>#N/A</v>
      </c>
      <c r="J834">
        <v>0</v>
      </c>
      <c r="K834">
        <v>0</v>
      </c>
      <c r="L834">
        <v>0</v>
      </c>
      <c r="M834">
        <v>0</v>
      </c>
      <c r="N834">
        <v>0</v>
      </c>
      <c r="O834">
        <f>Tabelle14[[#This Row],[Roll]]-+Tabelle14[[#This Row],[Pitch]]</f>
        <v>0</v>
      </c>
      <c r="P834">
        <f>SQRT(Tabelle14[[#This Row],[X]]^2 + Tabelle14[[#This Row],[Y]]^2 +Tabelle14[[#This Row],[Z]]^2)</f>
        <v>0</v>
      </c>
      <c r="Q834">
        <v>147</v>
      </c>
      <c r="R834">
        <v>98.2</v>
      </c>
      <c r="S834">
        <v>-41.8</v>
      </c>
      <c r="T834">
        <v>-90</v>
      </c>
      <c r="U834">
        <v>0</v>
      </c>
      <c r="V834">
        <v>0</v>
      </c>
    </row>
    <row r="835" spans="1:22">
      <c r="A835">
        <v>17210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 t="e">
        <f>IF(AND(Tabelle14[[#This Row],[AreaPx]]&gt;0,NOT(Tabelle14[[#This Row],[AreaPx]]="inf")),Tabelle14[[#This Row],[AreaPx]], NA())</f>
        <v>#N/A</v>
      </c>
      <c r="J835">
        <v>0</v>
      </c>
      <c r="K835">
        <v>0</v>
      </c>
      <c r="L835">
        <v>0</v>
      </c>
      <c r="M835">
        <v>0</v>
      </c>
      <c r="N835">
        <v>0</v>
      </c>
      <c r="O835">
        <f>Tabelle14[[#This Row],[Roll]]-+Tabelle14[[#This Row],[Pitch]]</f>
        <v>0</v>
      </c>
      <c r="P835">
        <f>SQRT(Tabelle14[[#This Row],[X]]^2 + Tabelle14[[#This Row],[Y]]^2 +Tabelle14[[#This Row],[Z]]^2)</f>
        <v>0</v>
      </c>
      <c r="Q835">
        <v>147</v>
      </c>
      <c r="R835">
        <v>98.2</v>
      </c>
      <c r="S835">
        <v>-41.8</v>
      </c>
      <c r="T835">
        <v>-90</v>
      </c>
      <c r="U835">
        <v>0</v>
      </c>
      <c r="V835">
        <v>0</v>
      </c>
    </row>
    <row r="836" spans="1:22">
      <c r="A836">
        <v>17238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 t="e">
        <f>IF(AND(Tabelle14[[#This Row],[AreaPx]]&gt;0,NOT(Tabelle14[[#This Row],[AreaPx]]="inf")),Tabelle14[[#This Row],[AreaPx]], NA())</f>
        <v>#N/A</v>
      </c>
      <c r="J836">
        <v>0</v>
      </c>
      <c r="K836">
        <v>0</v>
      </c>
      <c r="L836">
        <v>0</v>
      </c>
      <c r="M836">
        <v>0</v>
      </c>
      <c r="N836">
        <v>0</v>
      </c>
      <c r="O836">
        <f>Tabelle14[[#This Row],[Roll]]-+Tabelle14[[#This Row],[Pitch]]</f>
        <v>0</v>
      </c>
      <c r="P836">
        <f>SQRT(Tabelle14[[#This Row],[X]]^2 + Tabelle14[[#This Row],[Y]]^2 +Tabelle14[[#This Row],[Z]]^2)</f>
        <v>0</v>
      </c>
      <c r="Q836">
        <v>147</v>
      </c>
      <c r="R836">
        <v>98.2</v>
      </c>
      <c r="S836">
        <v>-41.8</v>
      </c>
      <c r="T836">
        <v>-90</v>
      </c>
      <c r="U836">
        <v>0</v>
      </c>
      <c r="V836">
        <v>0</v>
      </c>
    </row>
    <row r="837" spans="1:22">
      <c r="A837">
        <v>17252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 t="e">
        <f>IF(AND(Tabelle14[[#This Row],[AreaPx]]&gt;0,NOT(Tabelle14[[#This Row],[AreaPx]]="inf")),Tabelle14[[#This Row],[AreaPx]], NA())</f>
        <v>#N/A</v>
      </c>
      <c r="J837">
        <v>0</v>
      </c>
      <c r="K837">
        <v>0</v>
      </c>
      <c r="L837">
        <v>0</v>
      </c>
      <c r="M837">
        <v>0</v>
      </c>
      <c r="N837">
        <v>0</v>
      </c>
      <c r="O837">
        <f>Tabelle14[[#This Row],[Roll]]-+Tabelle14[[#This Row],[Pitch]]</f>
        <v>0</v>
      </c>
      <c r="P837">
        <f>SQRT(Tabelle14[[#This Row],[X]]^2 + Tabelle14[[#This Row],[Y]]^2 +Tabelle14[[#This Row],[Z]]^2)</f>
        <v>0</v>
      </c>
      <c r="Q837">
        <v>147</v>
      </c>
      <c r="R837">
        <v>98.2</v>
      </c>
      <c r="S837">
        <v>-41.8</v>
      </c>
      <c r="T837">
        <v>-90</v>
      </c>
      <c r="U837">
        <v>0</v>
      </c>
      <c r="V837">
        <v>0</v>
      </c>
    </row>
    <row r="838" spans="1:22">
      <c r="A838">
        <v>17272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 t="e">
        <f>IF(AND(Tabelle14[[#This Row],[AreaPx]]&gt;0,NOT(Tabelle14[[#This Row],[AreaPx]]="inf")),Tabelle14[[#This Row],[AreaPx]], NA())</f>
        <v>#N/A</v>
      </c>
      <c r="J838">
        <v>0</v>
      </c>
      <c r="K838">
        <v>0</v>
      </c>
      <c r="L838">
        <v>0</v>
      </c>
      <c r="M838">
        <v>0</v>
      </c>
      <c r="N838">
        <v>0</v>
      </c>
      <c r="O838">
        <f>Tabelle14[[#This Row],[Roll]]-+Tabelle14[[#This Row],[Pitch]]</f>
        <v>0</v>
      </c>
      <c r="P838">
        <f>SQRT(Tabelle14[[#This Row],[X]]^2 + Tabelle14[[#This Row],[Y]]^2 +Tabelle14[[#This Row],[Z]]^2)</f>
        <v>0</v>
      </c>
      <c r="Q838">
        <v>147</v>
      </c>
      <c r="R838">
        <v>98.2</v>
      </c>
      <c r="S838">
        <v>-41.8</v>
      </c>
      <c r="T838">
        <v>-90</v>
      </c>
      <c r="U838">
        <v>0</v>
      </c>
      <c r="V838">
        <v>0</v>
      </c>
    </row>
    <row r="839" spans="1:22">
      <c r="A839">
        <v>17286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 t="e">
        <f>IF(AND(Tabelle14[[#This Row],[AreaPx]]&gt;0,NOT(Tabelle14[[#This Row],[AreaPx]]="inf")),Tabelle14[[#This Row],[AreaPx]], NA())</f>
        <v>#N/A</v>
      </c>
      <c r="J839">
        <v>0</v>
      </c>
      <c r="K839">
        <v>0</v>
      </c>
      <c r="L839">
        <v>0</v>
      </c>
      <c r="M839">
        <v>0</v>
      </c>
      <c r="N839">
        <v>0</v>
      </c>
      <c r="O839">
        <f>Tabelle14[[#This Row],[Roll]]-+Tabelle14[[#This Row],[Pitch]]</f>
        <v>0</v>
      </c>
      <c r="P839">
        <f>SQRT(Tabelle14[[#This Row],[X]]^2 + Tabelle14[[#This Row],[Y]]^2 +Tabelle14[[#This Row],[Z]]^2)</f>
        <v>0</v>
      </c>
      <c r="Q839">
        <v>147</v>
      </c>
      <c r="R839">
        <v>98.2</v>
      </c>
      <c r="S839">
        <v>-41.8</v>
      </c>
      <c r="T839">
        <v>-90</v>
      </c>
      <c r="U839">
        <v>0</v>
      </c>
      <c r="V839">
        <v>0</v>
      </c>
    </row>
    <row r="840" spans="1:22">
      <c r="A840">
        <v>17314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 t="e">
        <f>IF(AND(Tabelle14[[#This Row],[AreaPx]]&gt;0,NOT(Tabelle14[[#This Row],[AreaPx]]="inf")),Tabelle14[[#This Row],[AreaPx]], NA())</f>
        <v>#N/A</v>
      </c>
      <c r="J840">
        <v>0</v>
      </c>
      <c r="K840">
        <v>0</v>
      </c>
      <c r="L840">
        <v>0</v>
      </c>
      <c r="M840">
        <v>0</v>
      </c>
      <c r="N840">
        <v>0</v>
      </c>
      <c r="O840">
        <f>Tabelle14[[#This Row],[Roll]]-+Tabelle14[[#This Row],[Pitch]]</f>
        <v>0</v>
      </c>
      <c r="P840">
        <f>SQRT(Tabelle14[[#This Row],[X]]^2 + Tabelle14[[#This Row],[Y]]^2 +Tabelle14[[#This Row],[Z]]^2)</f>
        <v>0</v>
      </c>
      <c r="Q840">
        <v>147</v>
      </c>
      <c r="R840">
        <v>98.2</v>
      </c>
      <c r="S840">
        <v>-41.8</v>
      </c>
      <c r="T840">
        <v>-90</v>
      </c>
      <c r="U840">
        <v>0</v>
      </c>
      <c r="V840">
        <v>0</v>
      </c>
    </row>
    <row r="841" spans="1:22">
      <c r="A841">
        <v>17333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e">
        <f>IF(AND(Tabelle14[[#This Row],[AreaPx]]&gt;0,NOT(Tabelle14[[#This Row],[AreaPx]]="inf")),Tabelle14[[#This Row],[AreaPx]], NA())</f>
        <v>#N/A</v>
      </c>
      <c r="J841">
        <v>0</v>
      </c>
      <c r="K841">
        <v>0</v>
      </c>
      <c r="L841">
        <v>0</v>
      </c>
      <c r="M841">
        <v>0</v>
      </c>
      <c r="N841">
        <v>0</v>
      </c>
      <c r="O841">
        <f>Tabelle14[[#This Row],[Roll]]-+Tabelle14[[#This Row],[Pitch]]</f>
        <v>0</v>
      </c>
      <c r="P841">
        <f>SQRT(Tabelle14[[#This Row],[X]]^2 + Tabelle14[[#This Row],[Y]]^2 +Tabelle14[[#This Row],[Z]]^2)</f>
        <v>0</v>
      </c>
      <c r="Q841">
        <v>147</v>
      </c>
      <c r="R841">
        <v>98.2</v>
      </c>
      <c r="S841">
        <v>-41.8</v>
      </c>
      <c r="T841">
        <v>-90</v>
      </c>
      <c r="U841">
        <v>0</v>
      </c>
      <c r="V841">
        <v>0</v>
      </c>
    </row>
    <row r="842" spans="1:22">
      <c r="A842">
        <v>17343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 t="e">
        <f>IF(AND(Tabelle14[[#This Row],[AreaPx]]&gt;0,NOT(Tabelle14[[#This Row],[AreaPx]]="inf")),Tabelle14[[#This Row],[AreaPx]], NA())</f>
        <v>#N/A</v>
      </c>
      <c r="J842">
        <v>0</v>
      </c>
      <c r="K842">
        <v>0</v>
      </c>
      <c r="L842">
        <v>0</v>
      </c>
      <c r="M842">
        <v>0</v>
      </c>
      <c r="N842">
        <v>0</v>
      </c>
      <c r="O842">
        <f>Tabelle14[[#This Row],[Roll]]-+Tabelle14[[#This Row],[Pitch]]</f>
        <v>0</v>
      </c>
      <c r="P842">
        <f>SQRT(Tabelle14[[#This Row],[X]]^2 + Tabelle14[[#This Row],[Y]]^2 +Tabelle14[[#This Row],[Z]]^2)</f>
        <v>0</v>
      </c>
      <c r="Q842">
        <v>147</v>
      </c>
      <c r="R842">
        <v>98.2</v>
      </c>
      <c r="S842">
        <v>-41.8</v>
      </c>
      <c r="T842">
        <v>-90</v>
      </c>
      <c r="U842">
        <v>0</v>
      </c>
      <c r="V842">
        <v>0</v>
      </c>
    </row>
    <row r="843" spans="1:22">
      <c r="A843">
        <v>17369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 t="e">
        <f>IF(AND(Tabelle14[[#This Row],[AreaPx]]&gt;0,NOT(Tabelle14[[#This Row],[AreaPx]]="inf")),Tabelle14[[#This Row],[AreaPx]], NA())</f>
        <v>#N/A</v>
      </c>
      <c r="J843">
        <v>0</v>
      </c>
      <c r="K843">
        <v>0</v>
      </c>
      <c r="L843">
        <v>0</v>
      </c>
      <c r="M843">
        <v>0</v>
      </c>
      <c r="N843">
        <v>0</v>
      </c>
      <c r="O843">
        <f>Tabelle14[[#This Row],[Roll]]-+Tabelle14[[#This Row],[Pitch]]</f>
        <v>0</v>
      </c>
      <c r="P843">
        <f>SQRT(Tabelle14[[#This Row],[X]]^2 + Tabelle14[[#This Row],[Y]]^2 +Tabelle14[[#This Row],[Z]]^2)</f>
        <v>0</v>
      </c>
      <c r="Q843">
        <v>147</v>
      </c>
      <c r="R843">
        <v>98.2</v>
      </c>
      <c r="S843">
        <v>-41.8</v>
      </c>
      <c r="T843">
        <v>-90</v>
      </c>
      <c r="U843">
        <v>0</v>
      </c>
      <c r="V843">
        <v>0</v>
      </c>
    </row>
    <row r="844" spans="1:22">
      <c r="A844">
        <v>17386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 t="e">
        <f>IF(AND(Tabelle14[[#This Row],[AreaPx]]&gt;0,NOT(Tabelle14[[#This Row],[AreaPx]]="inf")),Tabelle14[[#This Row],[AreaPx]], NA())</f>
        <v>#N/A</v>
      </c>
      <c r="J844">
        <v>0</v>
      </c>
      <c r="K844">
        <v>0</v>
      </c>
      <c r="L844">
        <v>0</v>
      </c>
      <c r="M844">
        <v>0</v>
      </c>
      <c r="N844">
        <v>0</v>
      </c>
      <c r="O844">
        <f>Tabelle14[[#This Row],[Roll]]-+Tabelle14[[#This Row],[Pitch]]</f>
        <v>0</v>
      </c>
      <c r="P844">
        <f>SQRT(Tabelle14[[#This Row],[X]]^2 + Tabelle14[[#This Row],[Y]]^2 +Tabelle14[[#This Row],[Z]]^2)</f>
        <v>0</v>
      </c>
      <c r="Q844">
        <v>147</v>
      </c>
      <c r="R844">
        <v>98.2</v>
      </c>
      <c r="S844">
        <v>-41.8</v>
      </c>
      <c r="T844">
        <v>-90</v>
      </c>
      <c r="U844">
        <v>0</v>
      </c>
      <c r="V844">
        <v>0</v>
      </c>
    </row>
    <row r="845" spans="1:22">
      <c r="A845">
        <v>17412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 t="e">
        <f>IF(AND(Tabelle14[[#This Row],[AreaPx]]&gt;0,NOT(Tabelle14[[#This Row],[AreaPx]]="inf")),Tabelle14[[#This Row],[AreaPx]], NA())</f>
        <v>#N/A</v>
      </c>
      <c r="J845">
        <v>0</v>
      </c>
      <c r="K845">
        <v>0</v>
      </c>
      <c r="L845">
        <v>0</v>
      </c>
      <c r="M845">
        <v>0</v>
      </c>
      <c r="N845">
        <v>0</v>
      </c>
      <c r="O845">
        <f>Tabelle14[[#This Row],[Roll]]-+Tabelle14[[#This Row],[Pitch]]</f>
        <v>0</v>
      </c>
      <c r="P845">
        <f>SQRT(Tabelle14[[#This Row],[X]]^2 + Tabelle14[[#This Row],[Y]]^2 +Tabelle14[[#This Row],[Z]]^2)</f>
        <v>0</v>
      </c>
      <c r="Q845">
        <v>147</v>
      </c>
      <c r="R845">
        <v>98.2</v>
      </c>
      <c r="S845">
        <v>-41.8</v>
      </c>
      <c r="T845">
        <v>-90</v>
      </c>
      <c r="U845">
        <v>0</v>
      </c>
      <c r="V845">
        <v>0</v>
      </c>
    </row>
    <row r="846" spans="1:22">
      <c r="A846">
        <v>17437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 t="e">
        <f>IF(AND(Tabelle14[[#This Row],[AreaPx]]&gt;0,NOT(Tabelle14[[#This Row],[AreaPx]]="inf")),Tabelle14[[#This Row],[AreaPx]], NA())</f>
        <v>#N/A</v>
      </c>
      <c r="J846">
        <v>0</v>
      </c>
      <c r="K846">
        <v>0</v>
      </c>
      <c r="L846">
        <v>0</v>
      </c>
      <c r="M846">
        <v>0</v>
      </c>
      <c r="N846">
        <v>0</v>
      </c>
      <c r="O846">
        <f>Tabelle14[[#This Row],[Roll]]-+Tabelle14[[#This Row],[Pitch]]</f>
        <v>0</v>
      </c>
      <c r="P846">
        <f>SQRT(Tabelle14[[#This Row],[X]]^2 + Tabelle14[[#This Row],[Y]]^2 +Tabelle14[[#This Row],[Z]]^2)</f>
        <v>0</v>
      </c>
      <c r="Q846">
        <v>147</v>
      </c>
      <c r="R846">
        <v>98.2</v>
      </c>
      <c r="S846">
        <v>-41.8</v>
      </c>
      <c r="T846">
        <v>-90</v>
      </c>
      <c r="U846">
        <v>0</v>
      </c>
      <c r="V846">
        <v>0</v>
      </c>
    </row>
    <row r="847" spans="1:22">
      <c r="A847">
        <v>17453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 t="e">
        <f>IF(AND(Tabelle14[[#This Row],[AreaPx]]&gt;0,NOT(Tabelle14[[#This Row],[AreaPx]]="inf")),Tabelle14[[#This Row],[AreaPx]], NA())</f>
        <v>#N/A</v>
      </c>
      <c r="J847">
        <v>0</v>
      </c>
      <c r="K847">
        <v>0</v>
      </c>
      <c r="L847">
        <v>0</v>
      </c>
      <c r="M847">
        <v>0</v>
      </c>
      <c r="N847">
        <v>0</v>
      </c>
      <c r="O847">
        <f>Tabelle14[[#This Row],[Roll]]-+Tabelle14[[#This Row],[Pitch]]</f>
        <v>0</v>
      </c>
      <c r="P847">
        <f>SQRT(Tabelle14[[#This Row],[X]]^2 + Tabelle14[[#This Row],[Y]]^2 +Tabelle14[[#This Row],[Z]]^2)</f>
        <v>0</v>
      </c>
      <c r="Q847">
        <v>147</v>
      </c>
      <c r="R847">
        <v>98.2</v>
      </c>
      <c r="S847">
        <v>-41.8</v>
      </c>
      <c r="T847">
        <v>-90</v>
      </c>
      <c r="U847">
        <v>0</v>
      </c>
      <c r="V847">
        <v>0</v>
      </c>
    </row>
    <row r="848" spans="1:22">
      <c r="A848">
        <v>17478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 t="e">
        <f>IF(AND(Tabelle14[[#This Row],[AreaPx]]&gt;0,NOT(Tabelle14[[#This Row],[AreaPx]]="inf")),Tabelle14[[#This Row],[AreaPx]], NA())</f>
        <v>#N/A</v>
      </c>
      <c r="J848">
        <v>0</v>
      </c>
      <c r="K848">
        <v>0</v>
      </c>
      <c r="L848">
        <v>0</v>
      </c>
      <c r="M848">
        <v>0</v>
      </c>
      <c r="N848">
        <v>0</v>
      </c>
      <c r="O848">
        <f>Tabelle14[[#This Row],[Roll]]-+Tabelle14[[#This Row],[Pitch]]</f>
        <v>0</v>
      </c>
      <c r="P848">
        <f>SQRT(Tabelle14[[#This Row],[X]]^2 + Tabelle14[[#This Row],[Y]]^2 +Tabelle14[[#This Row],[Z]]^2)</f>
        <v>0</v>
      </c>
      <c r="Q848">
        <v>147</v>
      </c>
      <c r="R848">
        <v>98.2</v>
      </c>
      <c r="S848">
        <v>-41.8</v>
      </c>
      <c r="T848">
        <v>-90</v>
      </c>
      <c r="U848">
        <v>0</v>
      </c>
      <c r="V848">
        <v>0</v>
      </c>
    </row>
    <row r="849" spans="1:22">
      <c r="A849">
        <v>17506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 t="e">
        <f>IF(AND(Tabelle14[[#This Row],[AreaPx]]&gt;0,NOT(Tabelle14[[#This Row],[AreaPx]]="inf")),Tabelle14[[#This Row],[AreaPx]], NA())</f>
        <v>#N/A</v>
      </c>
      <c r="J849">
        <v>0</v>
      </c>
      <c r="K849">
        <v>0</v>
      </c>
      <c r="L849">
        <v>0</v>
      </c>
      <c r="M849">
        <v>0</v>
      </c>
      <c r="N849">
        <v>0</v>
      </c>
      <c r="O849">
        <f>Tabelle14[[#This Row],[Roll]]-+Tabelle14[[#This Row],[Pitch]]</f>
        <v>0</v>
      </c>
      <c r="P849">
        <f>SQRT(Tabelle14[[#This Row],[X]]^2 + Tabelle14[[#This Row],[Y]]^2 +Tabelle14[[#This Row],[Z]]^2)</f>
        <v>0</v>
      </c>
      <c r="Q849">
        <v>147</v>
      </c>
      <c r="R849">
        <v>98.2</v>
      </c>
      <c r="S849">
        <v>-41.8</v>
      </c>
      <c r="T849">
        <v>-90</v>
      </c>
      <c r="U849">
        <v>0</v>
      </c>
      <c r="V849">
        <v>0</v>
      </c>
    </row>
    <row r="850" spans="1:22">
      <c r="A850">
        <v>17528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 t="e">
        <f>IF(AND(Tabelle14[[#This Row],[AreaPx]]&gt;0,NOT(Tabelle14[[#This Row],[AreaPx]]="inf")),Tabelle14[[#This Row],[AreaPx]], NA())</f>
        <v>#N/A</v>
      </c>
      <c r="J850">
        <v>0</v>
      </c>
      <c r="K850">
        <v>0</v>
      </c>
      <c r="L850">
        <v>0</v>
      </c>
      <c r="M850">
        <v>0</v>
      </c>
      <c r="N850">
        <v>0</v>
      </c>
      <c r="O850">
        <f>Tabelle14[[#This Row],[Roll]]-+Tabelle14[[#This Row],[Pitch]]</f>
        <v>0</v>
      </c>
      <c r="P850">
        <f>SQRT(Tabelle14[[#This Row],[X]]^2 + Tabelle14[[#This Row],[Y]]^2 +Tabelle14[[#This Row],[Z]]^2)</f>
        <v>0</v>
      </c>
      <c r="Q850">
        <v>147</v>
      </c>
      <c r="R850">
        <v>98.2</v>
      </c>
      <c r="S850">
        <v>-41.8</v>
      </c>
      <c r="T850">
        <v>-90</v>
      </c>
      <c r="U850">
        <v>0</v>
      </c>
      <c r="V850">
        <v>0</v>
      </c>
    </row>
    <row r="851" spans="1:22">
      <c r="A851">
        <v>17539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 t="e">
        <f>IF(AND(Tabelle14[[#This Row],[AreaPx]]&gt;0,NOT(Tabelle14[[#This Row],[AreaPx]]="inf")),Tabelle14[[#This Row],[AreaPx]], NA())</f>
        <v>#N/A</v>
      </c>
      <c r="J851">
        <v>0</v>
      </c>
      <c r="K851">
        <v>0</v>
      </c>
      <c r="L851">
        <v>0</v>
      </c>
      <c r="M851">
        <v>0</v>
      </c>
      <c r="N851">
        <v>0</v>
      </c>
      <c r="O851">
        <f>Tabelle14[[#This Row],[Roll]]-+Tabelle14[[#This Row],[Pitch]]</f>
        <v>0</v>
      </c>
      <c r="P851">
        <f>SQRT(Tabelle14[[#This Row],[X]]^2 + Tabelle14[[#This Row],[Y]]^2 +Tabelle14[[#This Row],[Z]]^2)</f>
        <v>0</v>
      </c>
      <c r="Q851">
        <v>147</v>
      </c>
      <c r="R851">
        <v>98.2</v>
      </c>
      <c r="S851">
        <v>-41.8</v>
      </c>
      <c r="T851">
        <v>-90</v>
      </c>
      <c r="U851">
        <v>0</v>
      </c>
      <c r="V851">
        <v>0</v>
      </c>
    </row>
    <row r="852" spans="1:22">
      <c r="A852">
        <v>17566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 t="e">
        <f>IF(AND(Tabelle14[[#This Row],[AreaPx]]&gt;0,NOT(Tabelle14[[#This Row],[AreaPx]]="inf")),Tabelle14[[#This Row],[AreaPx]], NA())</f>
        <v>#N/A</v>
      </c>
      <c r="J852">
        <v>0</v>
      </c>
      <c r="K852">
        <v>0</v>
      </c>
      <c r="L852">
        <v>0</v>
      </c>
      <c r="M852">
        <v>0</v>
      </c>
      <c r="N852">
        <v>0</v>
      </c>
      <c r="O852">
        <f>Tabelle14[[#This Row],[Roll]]-+Tabelle14[[#This Row],[Pitch]]</f>
        <v>0</v>
      </c>
      <c r="P852">
        <f>SQRT(Tabelle14[[#This Row],[X]]^2 + Tabelle14[[#This Row],[Y]]^2 +Tabelle14[[#This Row],[Z]]^2)</f>
        <v>0</v>
      </c>
      <c r="Q852">
        <v>147</v>
      </c>
      <c r="R852">
        <v>98.2</v>
      </c>
      <c r="S852">
        <v>-41.8</v>
      </c>
      <c r="T852">
        <v>-90</v>
      </c>
      <c r="U852">
        <v>0</v>
      </c>
      <c r="V852">
        <v>0</v>
      </c>
    </row>
    <row r="853" spans="1:22">
      <c r="A853">
        <v>17579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 t="e">
        <f>IF(AND(Tabelle14[[#This Row],[AreaPx]]&gt;0,NOT(Tabelle14[[#This Row],[AreaPx]]="inf")),Tabelle14[[#This Row],[AreaPx]], NA())</f>
        <v>#N/A</v>
      </c>
      <c r="J853">
        <v>0</v>
      </c>
      <c r="K853">
        <v>0</v>
      </c>
      <c r="L853">
        <v>0</v>
      </c>
      <c r="M853">
        <v>0</v>
      </c>
      <c r="N853">
        <v>0</v>
      </c>
      <c r="O853">
        <f>Tabelle14[[#This Row],[Roll]]-+Tabelle14[[#This Row],[Pitch]]</f>
        <v>0</v>
      </c>
      <c r="P853">
        <f>SQRT(Tabelle14[[#This Row],[X]]^2 + Tabelle14[[#This Row],[Y]]^2 +Tabelle14[[#This Row],[Z]]^2)</f>
        <v>0</v>
      </c>
      <c r="Q853">
        <v>147</v>
      </c>
      <c r="R853">
        <v>98.2</v>
      </c>
      <c r="S853">
        <v>-41.8</v>
      </c>
      <c r="T853">
        <v>-90</v>
      </c>
      <c r="U853">
        <v>0</v>
      </c>
      <c r="V853">
        <v>0</v>
      </c>
    </row>
    <row r="854" spans="1:22">
      <c r="A854">
        <v>17609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 t="e">
        <f>IF(AND(Tabelle14[[#This Row],[AreaPx]]&gt;0,NOT(Tabelle14[[#This Row],[AreaPx]]="inf")),Tabelle14[[#This Row],[AreaPx]], NA())</f>
        <v>#N/A</v>
      </c>
      <c r="J854">
        <v>0</v>
      </c>
      <c r="K854">
        <v>0</v>
      </c>
      <c r="L854">
        <v>0</v>
      </c>
      <c r="M854">
        <v>0</v>
      </c>
      <c r="N854">
        <v>0</v>
      </c>
      <c r="O854">
        <f>Tabelle14[[#This Row],[Roll]]-+Tabelle14[[#This Row],[Pitch]]</f>
        <v>0</v>
      </c>
      <c r="P854">
        <f>SQRT(Tabelle14[[#This Row],[X]]^2 + Tabelle14[[#This Row],[Y]]^2 +Tabelle14[[#This Row],[Z]]^2)</f>
        <v>0</v>
      </c>
      <c r="Q854">
        <v>147</v>
      </c>
      <c r="R854">
        <v>98.2</v>
      </c>
      <c r="S854">
        <v>-41.8</v>
      </c>
      <c r="T854">
        <v>-90</v>
      </c>
      <c r="U854">
        <v>0</v>
      </c>
      <c r="V854">
        <v>0</v>
      </c>
    </row>
    <row r="855" spans="1:22">
      <c r="A855">
        <v>17637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 t="e">
        <f>IF(AND(Tabelle14[[#This Row],[AreaPx]]&gt;0,NOT(Tabelle14[[#This Row],[AreaPx]]="inf")),Tabelle14[[#This Row],[AreaPx]], NA())</f>
        <v>#N/A</v>
      </c>
      <c r="J855">
        <v>0</v>
      </c>
      <c r="K855">
        <v>0</v>
      </c>
      <c r="L855">
        <v>0</v>
      </c>
      <c r="M855">
        <v>0</v>
      </c>
      <c r="N855">
        <v>0</v>
      </c>
      <c r="O855">
        <f>Tabelle14[[#This Row],[Roll]]-+Tabelle14[[#This Row],[Pitch]]</f>
        <v>0</v>
      </c>
      <c r="P855">
        <f>SQRT(Tabelle14[[#This Row],[X]]^2 + Tabelle14[[#This Row],[Y]]^2 +Tabelle14[[#This Row],[Z]]^2)</f>
        <v>0</v>
      </c>
      <c r="Q855">
        <v>147</v>
      </c>
      <c r="R855">
        <v>98.2</v>
      </c>
      <c r="S855">
        <v>-41.8</v>
      </c>
      <c r="T855">
        <v>-90</v>
      </c>
      <c r="U855">
        <v>0</v>
      </c>
      <c r="V855">
        <v>0</v>
      </c>
    </row>
    <row r="856" spans="1:22">
      <c r="A856">
        <v>17652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 t="e">
        <f>IF(AND(Tabelle14[[#This Row],[AreaPx]]&gt;0,NOT(Tabelle14[[#This Row],[AreaPx]]="inf")),Tabelle14[[#This Row],[AreaPx]], NA())</f>
        <v>#N/A</v>
      </c>
      <c r="J856">
        <v>0</v>
      </c>
      <c r="K856">
        <v>0</v>
      </c>
      <c r="L856">
        <v>0</v>
      </c>
      <c r="M856">
        <v>0</v>
      </c>
      <c r="N856">
        <v>0</v>
      </c>
      <c r="O856">
        <f>Tabelle14[[#This Row],[Roll]]-+Tabelle14[[#This Row],[Pitch]]</f>
        <v>0</v>
      </c>
      <c r="P856">
        <f>SQRT(Tabelle14[[#This Row],[X]]^2 + Tabelle14[[#This Row],[Y]]^2 +Tabelle14[[#This Row],[Z]]^2)</f>
        <v>0</v>
      </c>
      <c r="Q856">
        <v>147</v>
      </c>
      <c r="R856">
        <v>98.2</v>
      </c>
      <c r="S856">
        <v>-41.8</v>
      </c>
      <c r="T856">
        <v>-90</v>
      </c>
      <c r="U856">
        <v>0</v>
      </c>
      <c r="V856">
        <v>0</v>
      </c>
    </row>
    <row r="857" spans="1:22">
      <c r="A857">
        <v>17673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 t="e">
        <f>IF(AND(Tabelle14[[#This Row],[AreaPx]]&gt;0,NOT(Tabelle14[[#This Row],[AreaPx]]="inf")),Tabelle14[[#This Row],[AreaPx]], NA())</f>
        <v>#N/A</v>
      </c>
      <c r="J857">
        <v>0</v>
      </c>
      <c r="K857">
        <v>0</v>
      </c>
      <c r="L857">
        <v>0</v>
      </c>
      <c r="M857">
        <v>0</v>
      </c>
      <c r="N857">
        <v>0</v>
      </c>
      <c r="O857">
        <f>Tabelle14[[#This Row],[Roll]]-+Tabelle14[[#This Row],[Pitch]]</f>
        <v>0</v>
      </c>
      <c r="P857">
        <f>SQRT(Tabelle14[[#This Row],[X]]^2 + Tabelle14[[#This Row],[Y]]^2 +Tabelle14[[#This Row],[Z]]^2)</f>
        <v>0</v>
      </c>
      <c r="Q857">
        <v>147</v>
      </c>
      <c r="R857">
        <v>98.2</v>
      </c>
      <c r="S857">
        <v>-41.8</v>
      </c>
      <c r="T857">
        <v>-90</v>
      </c>
      <c r="U857">
        <v>0</v>
      </c>
      <c r="V857">
        <v>0</v>
      </c>
    </row>
    <row r="858" spans="1:22">
      <c r="A858">
        <v>17694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 t="e">
        <f>IF(AND(Tabelle14[[#This Row],[AreaPx]]&gt;0,NOT(Tabelle14[[#This Row],[AreaPx]]="inf")),Tabelle14[[#This Row],[AreaPx]], NA())</f>
        <v>#N/A</v>
      </c>
      <c r="J858">
        <v>0</v>
      </c>
      <c r="K858">
        <v>0</v>
      </c>
      <c r="L858">
        <v>0</v>
      </c>
      <c r="M858">
        <v>0</v>
      </c>
      <c r="N858">
        <v>0</v>
      </c>
      <c r="O858">
        <f>Tabelle14[[#This Row],[Roll]]-+Tabelle14[[#This Row],[Pitch]]</f>
        <v>0</v>
      </c>
      <c r="P858">
        <f>SQRT(Tabelle14[[#This Row],[X]]^2 + Tabelle14[[#This Row],[Y]]^2 +Tabelle14[[#This Row],[Z]]^2)</f>
        <v>0</v>
      </c>
      <c r="Q858">
        <v>147</v>
      </c>
      <c r="R858">
        <v>98.2</v>
      </c>
      <c r="S858">
        <v>-41.8</v>
      </c>
      <c r="T858">
        <v>-90</v>
      </c>
      <c r="U858">
        <v>0</v>
      </c>
      <c r="V858">
        <v>0</v>
      </c>
    </row>
    <row r="859" spans="1:22">
      <c r="A859">
        <v>17705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 t="e">
        <f>IF(AND(Tabelle14[[#This Row],[AreaPx]]&gt;0,NOT(Tabelle14[[#This Row],[AreaPx]]="inf")),Tabelle14[[#This Row],[AreaPx]], NA())</f>
        <v>#N/A</v>
      </c>
      <c r="J859">
        <v>0</v>
      </c>
      <c r="K859">
        <v>0</v>
      </c>
      <c r="L859">
        <v>0</v>
      </c>
      <c r="M859">
        <v>0</v>
      </c>
      <c r="N859">
        <v>0</v>
      </c>
      <c r="O859">
        <f>Tabelle14[[#This Row],[Roll]]-+Tabelle14[[#This Row],[Pitch]]</f>
        <v>0</v>
      </c>
      <c r="P859">
        <f>SQRT(Tabelle14[[#This Row],[X]]^2 + Tabelle14[[#This Row],[Y]]^2 +Tabelle14[[#This Row],[Z]]^2)</f>
        <v>0</v>
      </c>
      <c r="Q859">
        <v>147</v>
      </c>
      <c r="R859">
        <v>98.2</v>
      </c>
      <c r="S859">
        <v>-41.8</v>
      </c>
      <c r="T859">
        <v>-90</v>
      </c>
      <c r="U859">
        <v>0</v>
      </c>
      <c r="V859">
        <v>0</v>
      </c>
    </row>
    <row r="860" spans="1:22">
      <c r="A860">
        <v>17712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 t="e">
        <f>IF(AND(Tabelle14[[#This Row],[AreaPx]]&gt;0,NOT(Tabelle14[[#This Row],[AreaPx]]="inf")),Tabelle14[[#This Row],[AreaPx]], NA())</f>
        <v>#N/A</v>
      </c>
      <c r="J860">
        <v>0</v>
      </c>
      <c r="K860">
        <v>0</v>
      </c>
      <c r="L860">
        <v>0</v>
      </c>
      <c r="M860">
        <v>0</v>
      </c>
      <c r="N860">
        <v>0</v>
      </c>
      <c r="O860">
        <f>Tabelle14[[#This Row],[Roll]]-+Tabelle14[[#This Row],[Pitch]]</f>
        <v>0</v>
      </c>
      <c r="P860">
        <f>SQRT(Tabelle14[[#This Row],[X]]^2 + Tabelle14[[#This Row],[Y]]^2 +Tabelle14[[#This Row],[Z]]^2)</f>
        <v>0</v>
      </c>
      <c r="Q860">
        <v>147</v>
      </c>
      <c r="R860">
        <v>98.2</v>
      </c>
      <c r="S860">
        <v>-41.8</v>
      </c>
      <c r="T860">
        <v>-90</v>
      </c>
      <c r="U860">
        <v>0</v>
      </c>
      <c r="V860">
        <v>0</v>
      </c>
    </row>
    <row r="861" spans="1:22">
      <c r="A861">
        <v>17736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 t="e">
        <f>IF(AND(Tabelle14[[#This Row],[AreaPx]]&gt;0,NOT(Tabelle14[[#This Row],[AreaPx]]="inf")),Tabelle14[[#This Row],[AreaPx]], NA())</f>
        <v>#N/A</v>
      </c>
      <c r="J861">
        <v>0</v>
      </c>
      <c r="K861">
        <v>0</v>
      </c>
      <c r="L861">
        <v>0</v>
      </c>
      <c r="M861">
        <v>0</v>
      </c>
      <c r="N861">
        <v>0</v>
      </c>
      <c r="O861">
        <f>Tabelle14[[#This Row],[Roll]]-+Tabelle14[[#This Row],[Pitch]]</f>
        <v>0</v>
      </c>
      <c r="P861">
        <f>SQRT(Tabelle14[[#This Row],[X]]^2 + Tabelle14[[#This Row],[Y]]^2 +Tabelle14[[#This Row],[Z]]^2)</f>
        <v>0</v>
      </c>
      <c r="Q861">
        <v>147</v>
      </c>
      <c r="R861">
        <v>98.2</v>
      </c>
      <c r="S861">
        <v>-41.8</v>
      </c>
      <c r="T861">
        <v>-90</v>
      </c>
      <c r="U861">
        <v>0</v>
      </c>
      <c r="V861">
        <v>0</v>
      </c>
    </row>
    <row r="862" spans="1:22">
      <c r="A862">
        <v>17752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 t="e">
        <f>IF(AND(Tabelle14[[#This Row],[AreaPx]]&gt;0,NOT(Tabelle14[[#This Row],[AreaPx]]="inf")),Tabelle14[[#This Row],[AreaPx]], NA())</f>
        <v>#N/A</v>
      </c>
      <c r="J862">
        <v>0</v>
      </c>
      <c r="K862">
        <v>0</v>
      </c>
      <c r="L862">
        <v>0</v>
      </c>
      <c r="M862">
        <v>0</v>
      </c>
      <c r="N862">
        <v>0</v>
      </c>
      <c r="O862">
        <f>Tabelle14[[#This Row],[Roll]]-+Tabelle14[[#This Row],[Pitch]]</f>
        <v>0</v>
      </c>
      <c r="P862">
        <f>SQRT(Tabelle14[[#This Row],[X]]^2 + Tabelle14[[#This Row],[Y]]^2 +Tabelle14[[#This Row],[Z]]^2)</f>
        <v>0</v>
      </c>
      <c r="Q862">
        <v>147</v>
      </c>
      <c r="R862">
        <v>98.2</v>
      </c>
      <c r="S862">
        <v>-41.8</v>
      </c>
      <c r="T862">
        <v>-90</v>
      </c>
      <c r="U862">
        <v>0</v>
      </c>
      <c r="V862">
        <v>0</v>
      </c>
    </row>
    <row r="863" spans="1:22">
      <c r="A863">
        <v>17775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 t="e">
        <f>IF(AND(Tabelle14[[#This Row],[AreaPx]]&gt;0,NOT(Tabelle14[[#This Row],[AreaPx]]="inf")),Tabelle14[[#This Row],[AreaPx]], NA())</f>
        <v>#N/A</v>
      </c>
      <c r="J863">
        <v>0</v>
      </c>
      <c r="K863">
        <v>0</v>
      </c>
      <c r="L863">
        <v>0</v>
      </c>
      <c r="M863">
        <v>0</v>
      </c>
      <c r="N863">
        <v>0</v>
      </c>
      <c r="O863">
        <f>Tabelle14[[#This Row],[Roll]]-+Tabelle14[[#This Row],[Pitch]]</f>
        <v>0</v>
      </c>
      <c r="P863">
        <f>SQRT(Tabelle14[[#This Row],[X]]^2 + Tabelle14[[#This Row],[Y]]^2 +Tabelle14[[#This Row],[Z]]^2)</f>
        <v>0</v>
      </c>
      <c r="Q863">
        <v>147</v>
      </c>
      <c r="R863">
        <v>98.2</v>
      </c>
      <c r="S863">
        <v>-41.8</v>
      </c>
      <c r="T863">
        <v>-90</v>
      </c>
      <c r="U863">
        <v>0</v>
      </c>
      <c r="V863">
        <v>0</v>
      </c>
    </row>
    <row r="864" spans="1:22">
      <c r="A864">
        <v>17801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 t="e">
        <f>IF(AND(Tabelle14[[#This Row],[AreaPx]]&gt;0,NOT(Tabelle14[[#This Row],[AreaPx]]="inf")),Tabelle14[[#This Row],[AreaPx]], NA())</f>
        <v>#N/A</v>
      </c>
      <c r="J864">
        <v>0</v>
      </c>
      <c r="K864">
        <v>0</v>
      </c>
      <c r="L864">
        <v>0</v>
      </c>
      <c r="M864">
        <v>0</v>
      </c>
      <c r="N864">
        <v>0</v>
      </c>
      <c r="O864">
        <f>Tabelle14[[#This Row],[Roll]]-+Tabelle14[[#This Row],[Pitch]]</f>
        <v>0</v>
      </c>
      <c r="P864">
        <f>SQRT(Tabelle14[[#This Row],[X]]^2 + Tabelle14[[#This Row],[Y]]^2 +Tabelle14[[#This Row],[Z]]^2)</f>
        <v>0</v>
      </c>
      <c r="Q864">
        <v>147</v>
      </c>
      <c r="R864">
        <v>98.2</v>
      </c>
      <c r="S864">
        <v>-41.8</v>
      </c>
      <c r="T864">
        <v>-90</v>
      </c>
      <c r="U864">
        <v>0</v>
      </c>
      <c r="V864">
        <v>0</v>
      </c>
    </row>
    <row r="865" spans="1:22">
      <c r="A865">
        <v>17816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 t="e">
        <f>IF(AND(Tabelle14[[#This Row],[AreaPx]]&gt;0,NOT(Tabelle14[[#This Row],[AreaPx]]="inf")),Tabelle14[[#This Row],[AreaPx]], NA())</f>
        <v>#N/A</v>
      </c>
      <c r="J865">
        <v>0</v>
      </c>
      <c r="K865">
        <v>0</v>
      </c>
      <c r="L865">
        <v>0</v>
      </c>
      <c r="M865">
        <v>0</v>
      </c>
      <c r="N865">
        <v>0</v>
      </c>
      <c r="O865">
        <f>Tabelle14[[#This Row],[Roll]]-+Tabelle14[[#This Row],[Pitch]]</f>
        <v>0</v>
      </c>
      <c r="P865">
        <f>SQRT(Tabelle14[[#This Row],[X]]^2 + Tabelle14[[#This Row],[Y]]^2 +Tabelle14[[#This Row],[Z]]^2)</f>
        <v>0</v>
      </c>
      <c r="Q865">
        <v>147</v>
      </c>
      <c r="R865">
        <v>98.2</v>
      </c>
      <c r="S865">
        <v>-41.8</v>
      </c>
      <c r="T865">
        <v>-90</v>
      </c>
      <c r="U865">
        <v>0</v>
      </c>
      <c r="V865">
        <v>0</v>
      </c>
    </row>
    <row r="866" spans="1:22">
      <c r="A866">
        <v>17836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 t="e">
        <f>IF(AND(Tabelle14[[#This Row],[AreaPx]]&gt;0,NOT(Tabelle14[[#This Row],[AreaPx]]="inf")),Tabelle14[[#This Row],[AreaPx]], NA())</f>
        <v>#N/A</v>
      </c>
      <c r="J866">
        <v>0</v>
      </c>
      <c r="K866">
        <v>0</v>
      </c>
      <c r="L866">
        <v>0</v>
      </c>
      <c r="M866">
        <v>0</v>
      </c>
      <c r="N866">
        <v>0</v>
      </c>
      <c r="O866">
        <f>Tabelle14[[#This Row],[Roll]]-+Tabelle14[[#This Row],[Pitch]]</f>
        <v>0</v>
      </c>
      <c r="P866">
        <f>SQRT(Tabelle14[[#This Row],[X]]^2 + Tabelle14[[#This Row],[Y]]^2 +Tabelle14[[#This Row],[Z]]^2)</f>
        <v>0</v>
      </c>
      <c r="Q866">
        <v>147</v>
      </c>
      <c r="R866">
        <v>98.2</v>
      </c>
      <c r="S866">
        <v>-41.8</v>
      </c>
      <c r="T866">
        <v>-90</v>
      </c>
      <c r="U866">
        <v>0</v>
      </c>
      <c r="V866">
        <v>0</v>
      </c>
    </row>
    <row r="867" spans="1:22">
      <c r="A867">
        <v>17852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 t="e">
        <f>IF(AND(Tabelle14[[#This Row],[AreaPx]]&gt;0,NOT(Tabelle14[[#This Row],[AreaPx]]="inf")),Tabelle14[[#This Row],[AreaPx]], NA())</f>
        <v>#N/A</v>
      </c>
      <c r="J867">
        <v>0</v>
      </c>
      <c r="K867">
        <v>0</v>
      </c>
      <c r="L867">
        <v>0</v>
      </c>
      <c r="M867">
        <v>0</v>
      </c>
      <c r="N867">
        <v>0</v>
      </c>
      <c r="O867">
        <f>Tabelle14[[#This Row],[Roll]]-+Tabelle14[[#This Row],[Pitch]]</f>
        <v>0</v>
      </c>
      <c r="P867">
        <f>SQRT(Tabelle14[[#This Row],[X]]^2 + Tabelle14[[#This Row],[Y]]^2 +Tabelle14[[#This Row],[Z]]^2)</f>
        <v>0</v>
      </c>
      <c r="Q867">
        <v>147</v>
      </c>
      <c r="R867">
        <v>98.2</v>
      </c>
      <c r="S867">
        <v>-41.8</v>
      </c>
      <c r="T867">
        <v>-90</v>
      </c>
      <c r="U867">
        <v>0</v>
      </c>
      <c r="V867">
        <v>0</v>
      </c>
    </row>
    <row r="868" spans="1:22">
      <c r="A868">
        <v>17873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 t="e">
        <f>IF(AND(Tabelle14[[#This Row],[AreaPx]]&gt;0,NOT(Tabelle14[[#This Row],[AreaPx]]="inf")),Tabelle14[[#This Row],[AreaPx]], NA())</f>
        <v>#N/A</v>
      </c>
      <c r="J868">
        <v>0</v>
      </c>
      <c r="K868">
        <v>0</v>
      </c>
      <c r="L868">
        <v>0</v>
      </c>
      <c r="M868">
        <v>0</v>
      </c>
      <c r="N868">
        <v>0</v>
      </c>
      <c r="O868">
        <f>Tabelle14[[#This Row],[Roll]]-+Tabelle14[[#This Row],[Pitch]]</f>
        <v>0</v>
      </c>
      <c r="P868">
        <f>SQRT(Tabelle14[[#This Row],[X]]^2 + Tabelle14[[#This Row],[Y]]^2 +Tabelle14[[#This Row],[Z]]^2)</f>
        <v>0</v>
      </c>
      <c r="Q868">
        <v>147</v>
      </c>
      <c r="R868">
        <v>98.2</v>
      </c>
      <c r="S868">
        <v>-41.8</v>
      </c>
      <c r="T868">
        <v>-90</v>
      </c>
      <c r="U868">
        <v>0</v>
      </c>
      <c r="V868">
        <v>0</v>
      </c>
    </row>
    <row r="869" spans="1:22">
      <c r="A869">
        <v>17895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 t="e">
        <f>IF(AND(Tabelle14[[#This Row],[AreaPx]]&gt;0,NOT(Tabelle14[[#This Row],[AreaPx]]="inf")),Tabelle14[[#This Row],[AreaPx]], NA())</f>
        <v>#N/A</v>
      </c>
      <c r="J869">
        <v>0</v>
      </c>
      <c r="K869">
        <v>0</v>
      </c>
      <c r="L869">
        <v>0</v>
      </c>
      <c r="M869">
        <v>0</v>
      </c>
      <c r="N869">
        <v>0</v>
      </c>
      <c r="O869">
        <f>Tabelle14[[#This Row],[Roll]]-+Tabelle14[[#This Row],[Pitch]]</f>
        <v>0</v>
      </c>
      <c r="P869">
        <f>SQRT(Tabelle14[[#This Row],[X]]^2 + Tabelle14[[#This Row],[Y]]^2 +Tabelle14[[#This Row],[Z]]^2)</f>
        <v>0</v>
      </c>
      <c r="Q869">
        <v>147</v>
      </c>
      <c r="R869">
        <v>98.2</v>
      </c>
      <c r="S869">
        <v>-41.8</v>
      </c>
      <c r="T869">
        <v>-90</v>
      </c>
      <c r="U869">
        <v>0</v>
      </c>
      <c r="V869">
        <v>0</v>
      </c>
    </row>
    <row r="870" spans="1:22">
      <c r="A870">
        <v>17907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 t="e">
        <f>IF(AND(Tabelle14[[#This Row],[AreaPx]]&gt;0,NOT(Tabelle14[[#This Row],[AreaPx]]="inf")),Tabelle14[[#This Row],[AreaPx]], NA())</f>
        <v>#N/A</v>
      </c>
      <c r="J870">
        <v>0</v>
      </c>
      <c r="K870">
        <v>0</v>
      </c>
      <c r="L870">
        <v>0</v>
      </c>
      <c r="M870">
        <v>0</v>
      </c>
      <c r="N870">
        <v>0</v>
      </c>
      <c r="O870">
        <f>Tabelle14[[#This Row],[Roll]]-+Tabelle14[[#This Row],[Pitch]]</f>
        <v>0</v>
      </c>
      <c r="P870">
        <f>SQRT(Tabelle14[[#This Row],[X]]^2 + Tabelle14[[#This Row],[Y]]^2 +Tabelle14[[#This Row],[Z]]^2)</f>
        <v>0</v>
      </c>
      <c r="Q870">
        <v>147</v>
      </c>
      <c r="R870">
        <v>98.2</v>
      </c>
      <c r="S870">
        <v>-41.8</v>
      </c>
      <c r="T870">
        <v>-90</v>
      </c>
      <c r="U870">
        <v>0</v>
      </c>
      <c r="V870">
        <v>0</v>
      </c>
    </row>
    <row r="871" spans="1:22">
      <c r="A871">
        <v>17931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 t="e">
        <f>IF(AND(Tabelle14[[#This Row],[AreaPx]]&gt;0,NOT(Tabelle14[[#This Row],[AreaPx]]="inf")),Tabelle14[[#This Row],[AreaPx]], NA())</f>
        <v>#N/A</v>
      </c>
      <c r="J871">
        <v>0</v>
      </c>
      <c r="K871">
        <v>0</v>
      </c>
      <c r="L871">
        <v>0</v>
      </c>
      <c r="M871">
        <v>0</v>
      </c>
      <c r="N871">
        <v>0</v>
      </c>
      <c r="O871">
        <f>Tabelle14[[#This Row],[Roll]]-+Tabelle14[[#This Row],[Pitch]]</f>
        <v>0</v>
      </c>
      <c r="P871">
        <f>SQRT(Tabelle14[[#This Row],[X]]^2 + Tabelle14[[#This Row],[Y]]^2 +Tabelle14[[#This Row],[Z]]^2)</f>
        <v>0</v>
      </c>
      <c r="Q871">
        <v>147</v>
      </c>
      <c r="R871">
        <v>98.2</v>
      </c>
      <c r="S871">
        <v>-41.8</v>
      </c>
      <c r="T871">
        <v>-90</v>
      </c>
      <c r="U871">
        <v>0</v>
      </c>
      <c r="V871">
        <v>0</v>
      </c>
    </row>
    <row r="872" spans="1:22">
      <c r="A872">
        <v>17946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 t="e">
        <f>IF(AND(Tabelle14[[#This Row],[AreaPx]]&gt;0,NOT(Tabelle14[[#This Row],[AreaPx]]="inf")),Tabelle14[[#This Row],[AreaPx]], NA())</f>
        <v>#N/A</v>
      </c>
      <c r="J872">
        <v>0</v>
      </c>
      <c r="K872">
        <v>0</v>
      </c>
      <c r="L872">
        <v>0</v>
      </c>
      <c r="M872">
        <v>0</v>
      </c>
      <c r="N872">
        <v>0</v>
      </c>
      <c r="O872">
        <f>Tabelle14[[#This Row],[Roll]]-+Tabelle14[[#This Row],[Pitch]]</f>
        <v>0</v>
      </c>
      <c r="P872">
        <f>SQRT(Tabelle14[[#This Row],[X]]^2 + Tabelle14[[#This Row],[Y]]^2 +Tabelle14[[#This Row],[Z]]^2)</f>
        <v>0</v>
      </c>
      <c r="Q872">
        <v>147</v>
      </c>
      <c r="R872">
        <v>98.2</v>
      </c>
      <c r="S872">
        <v>-41.8</v>
      </c>
      <c r="T872">
        <v>-90</v>
      </c>
      <c r="U872">
        <v>0</v>
      </c>
      <c r="V872">
        <v>0</v>
      </c>
    </row>
    <row r="873" spans="1:22">
      <c r="A873">
        <v>17970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 t="e">
        <f>IF(AND(Tabelle14[[#This Row],[AreaPx]]&gt;0,NOT(Tabelle14[[#This Row],[AreaPx]]="inf")),Tabelle14[[#This Row],[AreaPx]], NA())</f>
        <v>#N/A</v>
      </c>
      <c r="J873">
        <v>0</v>
      </c>
      <c r="K873">
        <v>0</v>
      </c>
      <c r="L873">
        <v>0</v>
      </c>
      <c r="M873">
        <v>0</v>
      </c>
      <c r="N873">
        <v>0</v>
      </c>
      <c r="O873">
        <f>Tabelle14[[#This Row],[Roll]]-+Tabelle14[[#This Row],[Pitch]]</f>
        <v>0</v>
      </c>
      <c r="P873">
        <f>SQRT(Tabelle14[[#This Row],[X]]^2 + Tabelle14[[#This Row],[Y]]^2 +Tabelle14[[#This Row],[Z]]^2)</f>
        <v>0</v>
      </c>
      <c r="Q873">
        <v>147</v>
      </c>
      <c r="R873">
        <v>98.2</v>
      </c>
      <c r="S873">
        <v>-41.8</v>
      </c>
      <c r="T873">
        <v>-90</v>
      </c>
      <c r="U873">
        <v>0</v>
      </c>
      <c r="V873">
        <v>0</v>
      </c>
    </row>
    <row r="874" spans="1:22">
      <c r="A874">
        <v>17982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 t="e">
        <f>IF(AND(Tabelle14[[#This Row],[AreaPx]]&gt;0,NOT(Tabelle14[[#This Row],[AreaPx]]="inf")),Tabelle14[[#This Row],[AreaPx]], NA())</f>
        <v>#N/A</v>
      </c>
      <c r="J874">
        <v>0</v>
      </c>
      <c r="K874">
        <v>0</v>
      </c>
      <c r="L874">
        <v>0</v>
      </c>
      <c r="M874">
        <v>0</v>
      </c>
      <c r="N874">
        <v>0</v>
      </c>
      <c r="O874">
        <f>Tabelle14[[#This Row],[Roll]]-+Tabelle14[[#This Row],[Pitch]]</f>
        <v>0</v>
      </c>
      <c r="P874">
        <f>SQRT(Tabelle14[[#This Row],[X]]^2 + Tabelle14[[#This Row],[Y]]^2 +Tabelle14[[#This Row],[Z]]^2)</f>
        <v>0</v>
      </c>
      <c r="Q874">
        <v>147</v>
      </c>
      <c r="R874">
        <v>98.2</v>
      </c>
      <c r="S874">
        <v>-41.8</v>
      </c>
      <c r="T874">
        <v>-90</v>
      </c>
      <c r="U874">
        <v>0</v>
      </c>
      <c r="V874">
        <v>0</v>
      </c>
    </row>
    <row r="875" spans="1:22">
      <c r="A875">
        <v>18011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 t="e">
        <f>IF(AND(Tabelle14[[#This Row],[AreaPx]]&gt;0,NOT(Tabelle14[[#This Row],[AreaPx]]="inf")),Tabelle14[[#This Row],[AreaPx]], NA())</f>
        <v>#N/A</v>
      </c>
      <c r="J875">
        <v>0</v>
      </c>
      <c r="K875">
        <v>0</v>
      </c>
      <c r="L875">
        <v>0</v>
      </c>
      <c r="M875">
        <v>0</v>
      </c>
      <c r="N875">
        <v>0</v>
      </c>
      <c r="O875">
        <f>Tabelle14[[#This Row],[Roll]]-+Tabelle14[[#This Row],[Pitch]]</f>
        <v>0</v>
      </c>
      <c r="P875">
        <f>SQRT(Tabelle14[[#This Row],[X]]^2 + Tabelle14[[#This Row],[Y]]^2 +Tabelle14[[#This Row],[Z]]^2)</f>
        <v>0</v>
      </c>
      <c r="Q875">
        <v>147</v>
      </c>
      <c r="R875">
        <v>98.2</v>
      </c>
      <c r="S875">
        <v>-41.8</v>
      </c>
      <c r="T875">
        <v>-90</v>
      </c>
      <c r="U875">
        <v>0</v>
      </c>
      <c r="V875">
        <v>0</v>
      </c>
    </row>
    <row r="876" spans="1:22">
      <c r="A876">
        <v>18036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 t="e">
        <f>IF(AND(Tabelle14[[#This Row],[AreaPx]]&gt;0,NOT(Tabelle14[[#This Row],[AreaPx]]="inf")),Tabelle14[[#This Row],[AreaPx]], NA())</f>
        <v>#N/A</v>
      </c>
      <c r="J876">
        <v>0</v>
      </c>
      <c r="K876">
        <v>0</v>
      </c>
      <c r="L876">
        <v>0</v>
      </c>
      <c r="M876">
        <v>0</v>
      </c>
      <c r="N876">
        <v>0</v>
      </c>
      <c r="O876">
        <f>Tabelle14[[#This Row],[Roll]]-+Tabelle14[[#This Row],[Pitch]]</f>
        <v>0</v>
      </c>
      <c r="P876">
        <f>SQRT(Tabelle14[[#This Row],[X]]^2 + Tabelle14[[#This Row],[Y]]^2 +Tabelle14[[#This Row],[Z]]^2)</f>
        <v>0</v>
      </c>
      <c r="Q876">
        <v>147</v>
      </c>
      <c r="R876">
        <v>98.2</v>
      </c>
      <c r="S876">
        <v>-41.8</v>
      </c>
      <c r="T876">
        <v>-90</v>
      </c>
      <c r="U876">
        <v>0</v>
      </c>
      <c r="V876">
        <v>0</v>
      </c>
    </row>
    <row r="877" spans="1:22">
      <c r="A877">
        <v>18052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 t="e">
        <f>IF(AND(Tabelle14[[#This Row],[AreaPx]]&gt;0,NOT(Tabelle14[[#This Row],[AreaPx]]="inf")),Tabelle14[[#This Row],[AreaPx]], NA())</f>
        <v>#N/A</v>
      </c>
      <c r="J877">
        <v>0</v>
      </c>
      <c r="K877">
        <v>0</v>
      </c>
      <c r="L877">
        <v>0</v>
      </c>
      <c r="M877">
        <v>0</v>
      </c>
      <c r="N877">
        <v>0</v>
      </c>
      <c r="O877">
        <f>Tabelle14[[#This Row],[Roll]]-+Tabelle14[[#This Row],[Pitch]]</f>
        <v>0</v>
      </c>
      <c r="P877">
        <f>SQRT(Tabelle14[[#This Row],[X]]^2 + Tabelle14[[#This Row],[Y]]^2 +Tabelle14[[#This Row],[Z]]^2)</f>
        <v>0</v>
      </c>
      <c r="Q877">
        <v>147</v>
      </c>
      <c r="R877">
        <v>98.2</v>
      </c>
      <c r="S877">
        <v>-41.8</v>
      </c>
      <c r="T877">
        <v>-90</v>
      </c>
      <c r="U877">
        <v>0</v>
      </c>
      <c r="V877">
        <v>0</v>
      </c>
    </row>
    <row r="878" spans="1:22">
      <c r="A878">
        <v>18077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 t="e">
        <f>IF(AND(Tabelle14[[#This Row],[AreaPx]]&gt;0,NOT(Tabelle14[[#This Row],[AreaPx]]="inf")),Tabelle14[[#This Row],[AreaPx]], NA())</f>
        <v>#N/A</v>
      </c>
      <c r="J878">
        <v>0</v>
      </c>
      <c r="K878">
        <v>0</v>
      </c>
      <c r="L878">
        <v>0</v>
      </c>
      <c r="M878">
        <v>0</v>
      </c>
      <c r="N878">
        <v>0</v>
      </c>
      <c r="O878">
        <f>Tabelle14[[#This Row],[Roll]]-+Tabelle14[[#This Row],[Pitch]]</f>
        <v>0</v>
      </c>
      <c r="P878">
        <f>SQRT(Tabelle14[[#This Row],[X]]^2 + Tabelle14[[#This Row],[Y]]^2 +Tabelle14[[#This Row],[Z]]^2)</f>
        <v>0</v>
      </c>
      <c r="Q878">
        <v>147</v>
      </c>
      <c r="R878">
        <v>98.2</v>
      </c>
      <c r="S878">
        <v>-41.8</v>
      </c>
      <c r="T878">
        <v>-90</v>
      </c>
      <c r="U878">
        <v>0</v>
      </c>
      <c r="V878">
        <v>0</v>
      </c>
    </row>
    <row r="879" spans="1:22">
      <c r="A879">
        <v>18104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 t="e">
        <f>IF(AND(Tabelle14[[#This Row],[AreaPx]]&gt;0,NOT(Tabelle14[[#This Row],[AreaPx]]="inf")),Tabelle14[[#This Row],[AreaPx]], NA())</f>
        <v>#N/A</v>
      </c>
      <c r="J879">
        <v>0</v>
      </c>
      <c r="K879">
        <v>0</v>
      </c>
      <c r="L879">
        <v>0</v>
      </c>
      <c r="M879">
        <v>0</v>
      </c>
      <c r="N879">
        <v>0</v>
      </c>
      <c r="O879">
        <f>Tabelle14[[#This Row],[Roll]]-+Tabelle14[[#This Row],[Pitch]]</f>
        <v>0</v>
      </c>
      <c r="P879">
        <f>SQRT(Tabelle14[[#This Row],[X]]^2 + Tabelle14[[#This Row],[Y]]^2 +Tabelle14[[#This Row],[Z]]^2)</f>
        <v>0</v>
      </c>
      <c r="Q879">
        <v>147</v>
      </c>
      <c r="R879">
        <v>98.2</v>
      </c>
      <c r="S879">
        <v>-41.8</v>
      </c>
      <c r="T879">
        <v>-90</v>
      </c>
      <c r="U879">
        <v>0</v>
      </c>
      <c r="V879">
        <v>0</v>
      </c>
    </row>
    <row r="880" spans="1:22">
      <c r="A880">
        <v>18121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 t="e">
        <f>IF(AND(Tabelle14[[#This Row],[AreaPx]]&gt;0,NOT(Tabelle14[[#This Row],[AreaPx]]="inf")),Tabelle14[[#This Row],[AreaPx]], NA())</f>
        <v>#N/A</v>
      </c>
      <c r="J880">
        <v>0</v>
      </c>
      <c r="K880">
        <v>0</v>
      </c>
      <c r="L880">
        <v>0</v>
      </c>
      <c r="M880">
        <v>0</v>
      </c>
      <c r="N880">
        <v>0</v>
      </c>
      <c r="O880">
        <f>Tabelle14[[#This Row],[Roll]]-+Tabelle14[[#This Row],[Pitch]]</f>
        <v>0</v>
      </c>
      <c r="P880">
        <f>SQRT(Tabelle14[[#This Row],[X]]^2 + Tabelle14[[#This Row],[Y]]^2 +Tabelle14[[#This Row],[Z]]^2)</f>
        <v>0</v>
      </c>
      <c r="Q880">
        <v>147</v>
      </c>
      <c r="R880">
        <v>98.2</v>
      </c>
      <c r="S880">
        <v>-41.8</v>
      </c>
      <c r="T880">
        <v>-90</v>
      </c>
      <c r="U880">
        <v>0</v>
      </c>
      <c r="V880">
        <v>0</v>
      </c>
    </row>
    <row r="881" spans="1:22">
      <c r="A881">
        <v>18152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 t="e">
        <f>IF(AND(Tabelle14[[#This Row],[AreaPx]]&gt;0,NOT(Tabelle14[[#This Row],[AreaPx]]="inf")),Tabelle14[[#This Row],[AreaPx]], NA())</f>
        <v>#N/A</v>
      </c>
      <c r="J881">
        <v>0</v>
      </c>
      <c r="K881">
        <v>0</v>
      </c>
      <c r="L881">
        <v>0</v>
      </c>
      <c r="M881">
        <v>0</v>
      </c>
      <c r="N881">
        <v>0</v>
      </c>
      <c r="O881">
        <f>Tabelle14[[#This Row],[Roll]]-+Tabelle14[[#This Row],[Pitch]]</f>
        <v>0</v>
      </c>
      <c r="P881">
        <f>SQRT(Tabelle14[[#This Row],[X]]^2 + Tabelle14[[#This Row],[Y]]^2 +Tabelle14[[#This Row],[Z]]^2)</f>
        <v>0</v>
      </c>
      <c r="Q881">
        <v>147</v>
      </c>
      <c r="R881">
        <v>98.2</v>
      </c>
      <c r="S881">
        <v>-41.8</v>
      </c>
      <c r="T881">
        <v>-90</v>
      </c>
      <c r="U881">
        <v>0</v>
      </c>
      <c r="V881">
        <v>0</v>
      </c>
    </row>
    <row r="882" spans="1:22">
      <c r="A882">
        <v>18181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 t="e">
        <f>IF(AND(Tabelle14[[#This Row],[AreaPx]]&gt;0,NOT(Tabelle14[[#This Row],[AreaPx]]="inf")),Tabelle14[[#This Row],[AreaPx]], NA())</f>
        <v>#N/A</v>
      </c>
      <c r="J882">
        <v>0</v>
      </c>
      <c r="K882">
        <v>0</v>
      </c>
      <c r="L882">
        <v>0</v>
      </c>
      <c r="M882">
        <v>0</v>
      </c>
      <c r="N882">
        <v>0</v>
      </c>
      <c r="O882">
        <f>Tabelle14[[#This Row],[Roll]]-+Tabelle14[[#This Row],[Pitch]]</f>
        <v>0</v>
      </c>
      <c r="P882">
        <f>SQRT(Tabelle14[[#This Row],[X]]^2 + Tabelle14[[#This Row],[Y]]^2 +Tabelle14[[#This Row],[Z]]^2)</f>
        <v>0</v>
      </c>
      <c r="Q882">
        <v>147</v>
      </c>
      <c r="R882">
        <v>98.2</v>
      </c>
      <c r="S882">
        <v>-41.8</v>
      </c>
      <c r="T882">
        <v>-90</v>
      </c>
      <c r="U882">
        <v>0</v>
      </c>
      <c r="V882">
        <v>0</v>
      </c>
    </row>
    <row r="883" spans="1:22">
      <c r="A883">
        <v>18217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 t="e">
        <f>IF(AND(Tabelle14[[#This Row],[AreaPx]]&gt;0,NOT(Tabelle14[[#This Row],[AreaPx]]="inf")),Tabelle14[[#This Row],[AreaPx]], NA())</f>
        <v>#N/A</v>
      </c>
      <c r="J883">
        <v>0</v>
      </c>
      <c r="K883">
        <v>0</v>
      </c>
      <c r="L883">
        <v>0</v>
      </c>
      <c r="M883">
        <v>0</v>
      </c>
      <c r="N883">
        <v>0</v>
      </c>
      <c r="O883">
        <f>Tabelle14[[#This Row],[Roll]]-+Tabelle14[[#This Row],[Pitch]]</f>
        <v>0</v>
      </c>
      <c r="P883">
        <f>SQRT(Tabelle14[[#This Row],[X]]^2 + Tabelle14[[#This Row],[Y]]^2 +Tabelle14[[#This Row],[Z]]^2)</f>
        <v>0</v>
      </c>
      <c r="Q883">
        <v>147</v>
      </c>
      <c r="R883">
        <v>98.2</v>
      </c>
      <c r="S883">
        <v>-41.8</v>
      </c>
      <c r="T883">
        <v>-90</v>
      </c>
      <c r="U883">
        <v>0</v>
      </c>
      <c r="V883">
        <v>0</v>
      </c>
    </row>
    <row r="884" spans="1:22">
      <c r="A884">
        <v>18253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 t="e">
        <f>IF(AND(Tabelle14[[#This Row],[AreaPx]]&gt;0,NOT(Tabelle14[[#This Row],[AreaPx]]="inf")),Tabelle14[[#This Row],[AreaPx]], NA())</f>
        <v>#N/A</v>
      </c>
      <c r="J884">
        <v>0</v>
      </c>
      <c r="K884">
        <v>0</v>
      </c>
      <c r="L884">
        <v>0</v>
      </c>
      <c r="M884">
        <v>0</v>
      </c>
      <c r="N884">
        <v>0</v>
      </c>
      <c r="O884">
        <f>Tabelle14[[#This Row],[Roll]]-+Tabelle14[[#This Row],[Pitch]]</f>
        <v>0</v>
      </c>
      <c r="P884">
        <f>SQRT(Tabelle14[[#This Row],[X]]^2 + Tabelle14[[#This Row],[Y]]^2 +Tabelle14[[#This Row],[Z]]^2)</f>
        <v>0</v>
      </c>
      <c r="Q884">
        <v>147</v>
      </c>
      <c r="R884">
        <v>98.2</v>
      </c>
      <c r="S884">
        <v>-41.8</v>
      </c>
      <c r="T884">
        <v>-90</v>
      </c>
      <c r="U884">
        <v>0</v>
      </c>
      <c r="V884">
        <v>0</v>
      </c>
    </row>
    <row r="885" spans="1:22">
      <c r="A885">
        <v>18284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 t="e">
        <f>IF(AND(Tabelle14[[#This Row],[AreaPx]]&gt;0,NOT(Tabelle14[[#This Row],[AreaPx]]="inf")),Tabelle14[[#This Row],[AreaPx]], NA())</f>
        <v>#N/A</v>
      </c>
      <c r="J885">
        <v>0</v>
      </c>
      <c r="K885">
        <v>0</v>
      </c>
      <c r="L885">
        <v>0</v>
      </c>
      <c r="M885">
        <v>0</v>
      </c>
      <c r="N885">
        <v>0</v>
      </c>
      <c r="O885">
        <f>Tabelle14[[#This Row],[Roll]]-+Tabelle14[[#This Row],[Pitch]]</f>
        <v>0</v>
      </c>
      <c r="P885">
        <f>SQRT(Tabelle14[[#This Row],[X]]^2 + Tabelle14[[#This Row],[Y]]^2 +Tabelle14[[#This Row],[Z]]^2)</f>
        <v>0</v>
      </c>
      <c r="Q885">
        <v>147</v>
      </c>
      <c r="R885">
        <v>98.2</v>
      </c>
      <c r="S885">
        <v>-41.8</v>
      </c>
      <c r="T885">
        <v>-90</v>
      </c>
      <c r="U885">
        <v>0</v>
      </c>
      <c r="V885">
        <v>0</v>
      </c>
    </row>
    <row r="886" spans="1:22">
      <c r="A886">
        <v>18317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 t="e">
        <f>IF(AND(Tabelle14[[#This Row],[AreaPx]]&gt;0,NOT(Tabelle14[[#This Row],[AreaPx]]="inf")),Tabelle14[[#This Row],[AreaPx]], NA())</f>
        <v>#N/A</v>
      </c>
      <c r="J886">
        <v>0</v>
      </c>
      <c r="K886">
        <v>0</v>
      </c>
      <c r="L886">
        <v>0</v>
      </c>
      <c r="M886">
        <v>0</v>
      </c>
      <c r="N886">
        <v>0</v>
      </c>
      <c r="O886">
        <f>Tabelle14[[#This Row],[Roll]]-+Tabelle14[[#This Row],[Pitch]]</f>
        <v>0</v>
      </c>
      <c r="P886">
        <f>SQRT(Tabelle14[[#This Row],[X]]^2 + Tabelle14[[#This Row],[Y]]^2 +Tabelle14[[#This Row],[Z]]^2)</f>
        <v>0</v>
      </c>
      <c r="Q886">
        <v>147</v>
      </c>
      <c r="R886">
        <v>98.2</v>
      </c>
      <c r="S886">
        <v>-41.8</v>
      </c>
      <c r="T886">
        <v>-90</v>
      </c>
      <c r="U886">
        <v>0</v>
      </c>
      <c r="V886">
        <v>0</v>
      </c>
    </row>
    <row r="887" spans="1:22">
      <c r="A887">
        <v>18340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 t="e">
        <f>IF(AND(Tabelle14[[#This Row],[AreaPx]]&gt;0,NOT(Tabelle14[[#This Row],[AreaPx]]="inf")),Tabelle14[[#This Row],[AreaPx]], NA())</f>
        <v>#N/A</v>
      </c>
      <c r="J887">
        <v>0</v>
      </c>
      <c r="K887">
        <v>0</v>
      </c>
      <c r="L887">
        <v>0</v>
      </c>
      <c r="M887">
        <v>0</v>
      </c>
      <c r="N887">
        <v>0</v>
      </c>
      <c r="O887">
        <f>Tabelle14[[#This Row],[Roll]]-+Tabelle14[[#This Row],[Pitch]]</f>
        <v>0</v>
      </c>
      <c r="P887">
        <f>SQRT(Tabelle14[[#This Row],[X]]^2 + Tabelle14[[#This Row],[Y]]^2 +Tabelle14[[#This Row],[Z]]^2)</f>
        <v>0</v>
      </c>
      <c r="Q887">
        <v>147</v>
      </c>
      <c r="R887">
        <v>98.2</v>
      </c>
      <c r="S887">
        <v>-41.8</v>
      </c>
      <c r="T887">
        <v>-90</v>
      </c>
      <c r="U887">
        <v>0</v>
      </c>
      <c r="V887">
        <v>0</v>
      </c>
    </row>
    <row r="888" spans="1:22">
      <c r="A888">
        <v>18374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 t="e">
        <f>IF(AND(Tabelle14[[#This Row],[AreaPx]]&gt;0,NOT(Tabelle14[[#This Row],[AreaPx]]="inf")),Tabelle14[[#This Row],[AreaPx]], NA())</f>
        <v>#N/A</v>
      </c>
      <c r="J888">
        <v>0</v>
      </c>
      <c r="K888">
        <v>0</v>
      </c>
      <c r="L888">
        <v>0</v>
      </c>
      <c r="M888">
        <v>0</v>
      </c>
      <c r="N888">
        <v>0</v>
      </c>
      <c r="O888">
        <f>Tabelle14[[#This Row],[Roll]]-+Tabelle14[[#This Row],[Pitch]]</f>
        <v>0</v>
      </c>
      <c r="P888">
        <f>SQRT(Tabelle14[[#This Row],[X]]^2 + Tabelle14[[#This Row],[Y]]^2 +Tabelle14[[#This Row],[Z]]^2)</f>
        <v>0</v>
      </c>
      <c r="Q888">
        <v>147</v>
      </c>
      <c r="R888">
        <v>98.2</v>
      </c>
      <c r="S888">
        <v>-41.8</v>
      </c>
      <c r="T888">
        <v>-90</v>
      </c>
      <c r="U888">
        <v>0</v>
      </c>
      <c r="V888">
        <v>0</v>
      </c>
    </row>
    <row r="889" spans="1:22">
      <c r="A889">
        <v>18404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 t="e">
        <f>IF(AND(Tabelle14[[#This Row],[AreaPx]]&gt;0,NOT(Tabelle14[[#This Row],[AreaPx]]="inf")),Tabelle14[[#This Row],[AreaPx]], NA())</f>
        <v>#N/A</v>
      </c>
      <c r="J889">
        <v>0</v>
      </c>
      <c r="K889">
        <v>0</v>
      </c>
      <c r="L889">
        <v>0</v>
      </c>
      <c r="M889">
        <v>0</v>
      </c>
      <c r="N889">
        <v>0</v>
      </c>
      <c r="O889">
        <f>Tabelle14[[#This Row],[Roll]]-+Tabelle14[[#This Row],[Pitch]]</f>
        <v>0</v>
      </c>
      <c r="P889">
        <f>SQRT(Tabelle14[[#This Row],[X]]^2 + Tabelle14[[#This Row],[Y]]^2 +Tabelle14[[#This Row],[Z]]^2)</f>
        <v>0</v>
      </c>
      <c r="Q889">
        <v>147</v>
      </c>
      <c r="R889">
        <v>98.2</v>
      </c>
      <c r="S889">
        <v>-41.8</v>
      </c>
      <c r="T889">
        <v>-90</v>
      </c>
      <c r="U889">
        <v>0</v>
      </c>
      <c r="V889">
        <v>0</v>
      </c>
    </row>
    <row r="890" spans="1:22">
      <c r="A890">
        <v>18421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 t="e">
        <f>IF(AND(Tabelle14[[#This Row],[AreaPx]]&gt;0,NOT(Tabelle14[[#This Row],[AreaPx]]="inf")),Tabelle14[[#This Row],[AreaPx]], NA())</f>
        <v>#N/A</v>
      </c>
      <c r="J890">
        <v>0</v>
      </c>
      <c r="K890">
        <v>0</v>
      </c>
      <c r="L890">
        <v>0</v>
      </c>
      <c r="M890">
        <v>0</v>
      </c>
      <c r="N890">
        <v>0</v>
      </c>
      <c r="O890">
        <f>Tabelle14[[#This Row],[Roll]]-+Tabelle14[[#This Row],[Pitch]]</f>
        <v>0</v>
      </c>
      <c r="P890">
        <f>SQRT(Tabelle14[[#This Row],[X]]^2 + Tabelle14[[#This Row],[Y]]^2 +Tabelle14[[#This Row],[Z]]^2)</f>
        <v>0</v>
      </c>
      <c r="Q890">
        <v>147</v>
      </c>
      <c r="R890">
        <v>98.2</v>
      </c>
      <c r="S890">
        <v>-41.8</v>
      </c>
      <c r="T890">
        <v>-90</v>
      </c>
      <c r="U890">
        <v>0</v>
      </c>
      <c r="V890">
        <v>0</v>
      </c>
    </row>
    <row r="891" spans="1:22">
      <c r="A891">
        <v>18451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 t="e">
        <f>IF(AND(Tabelle14[[#This Row],[AreaPx]]&gt;0,NOT(Tabelle14[[#This Row],[AreaPx]]="inf")),Tabelle14[[#This Row],[AreaPx]], NA())</f>
        <v>#N/A</v>
      </c>
      <c r="J891">
        <v>0</v>
      </c>
      <c r="K891">
        <v>0</v>
      </c>
      <c r="L891">
        <v>0</v>
      </c>
      <c r="M891">
        <v>0</v>
      </c>
      <c r="N891">
        <v>0</v>
      </c>
      <c r="O891">
        <f>Tabelle14[[#This Row],[Roll]]-+Tabelle14[[#This Row],[Pitch]]</f>
        <v>0</v>
      </c>
      <c r="P891">
        <f>SQRT(Tabelle14[[#This Row],[X]]^2 + Tabelle14[[#This Row],[Y]]^2 +Tabelle14[[#This Row],[Z]]^2)</f>
        <v>0</v>
      </c>
      <c r="Q891">
        <v>147</v>
      </c>
      <c r="R891">
        <v>98.2</v>
      </c>
      <c r="S891">
        <v>-41.8</v>
      </c>
      <c r="T891">
        <v>-90</v>
      </c>
      <c r="U891">
        <v>0</v>
      </c>
      <c r="V891">
        <v>0</v>
      </c>
    </row>
    <row r="892" spans="1:22">
      <c r="A892">
        <v>18477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 t="e">
        <f>IF(AND(Tabelle14[[#This Row],[AreaPx]]&gt;0,NOT(Tabelle14[[#This Row],[AreaPx]]="inf")),Tabelle14[[#This Row],[AreaPx]], NA())</f>
        <v>#N/A</v>
      </c>
      <c r="J892">
        <v>0</v>
      </c>
      <c r="K892">
        <v>0</v>
      </c>
      <c r="L892">
        <v>0</v>
      </c>
      <c r="M892">
        <v>0</v>
      </c>
      <c r="N892">
        <v>0</v>
      </c>
      <c r="O892">
        <f>Tabelle14[[#This Row],[Roll]]-+Tabelle14[[#This Row],[Pitch]]</f>
        <v>0</v>
      </c>
      <c r="P892">
        <f>SQRT(Tabelle14[[#This Row],[X]]^2 + Tabelle14[[#This Row],[Y]]^2 +Tabelle14[[#This Row],[Z]]^2)</f>
        <v>0</v>
      </c>
      <c r="Q892">
        <v>147</v>
      </c>
      <c r="R892">
        <v>98.2</v>
      </c>
      <c r="S892">
        <v>-41.8</v>
      </c>
      <c r="T892">
        <v>-90</v>
      </c>
      <c r="U892">
        <v>0</v>
      </c>
      <c r="V892">
        <v>0</v>
      </c>
    </row>
    <row r="893" spans="1:22">
      <c r="A893">
        <v>18497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 t="e">
        <f>IF(AND(Tabelle14[[#This Row],[AreaPx]]&gt;0,NOT(Tabelle14[[#This Row],[AreaPx]]="inf")),Tabelle14[[#This Row],[AreaPx]], NA())</f>
        <v>#N/A</v>
      </c>
      <c r="J893">
        <v>0</v>
      </c>
      <c r="K893">
        <v>0</v>
      </c>
      <c r="L893">
        <v>0</v>
      </c>
      <c r="M893">
        <v>0</v>
      </c>
      <c r="N893">
        <v>0</v>
      </c>
      <c r="O893">
        <f>Tabelle14[[#This Row],[Roll]]-+Tabelle14[[#This Row],[Pitch]]</f>
        <v>0</v>
      </c>
      <c r="P893">
        <f>SQRT(Tabelle14[[#This Row],[X]]^2 + Tabelle14[[#This Row],[Y]]^2 +Tabelle14[[#This Row],[Z]]^2)</f>
        <v>0</v>
      </c>
      <c r="Q893">
        <v>147</v>
      </c>
      <c r="R893">
        <v>98.2</v>
      </c>
      <c r="S893">
        <v>-41.8</v>
      </c>
      <c r="T893">
        <v>-90</v>
      </c>
      <c r="U893">
        <v>0</v>
      </c>
      <c r="V893">
        <v>0</v>
      </c>
    </row>
    <row r="894" spans="1:22">
      <c r="A894">
        <v>18508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 t="e">
        <f>IF(AND(Tabelle14[[#This Row],[AreaPx]]&gt;0,NOT(Tabelle14[[#This Row],[AreaPx]]="inf")),Tabelle14[[#This Row],[AreaPx]], NA())</f>
        <v>#N/A</v>
      </c>
      <c r="J894">
        <v>0</v>
      </c>
      <c r="K894">
        <v>0</v>
      </c>
      <c r="L894">
        <v>0</v>
      </c>
      <c r="M894">
        <v>0</v>
      </c>
      <c r="N894">
        <v>0</v>
      </c>
      <c r="O894">
        <f>Tabelle14[[#This Row],[Roll]]-+Tabelle14[[#This Row],[Pitch]]</f>
        <v>0</v>
      </c>
      <c r="P894">
        <f>SQRT(Tabelle14[[#This Row],[X]]^2 + Tabelle14[[#This Row],[Y]]^2 +Tabelle14[[#This Row],[Z]]^2)</f>
        <v>0</v>
      </c>
      <c r="Q894">
        <v>147</v>
      </c>
      <c r="R894">
        <v>98.2</v>
      </c>
      <c r="S894">
        <v>-41.8</v>
      </c>
      <c r="T894">
        <v>-90</v>
      </c>
      <c r="U894">
        <v>0</v>
      </c>
      <c r="V894">
        <v>0</v>
      </c>
    </row>
    <row r="895" spans="1:22">
      <c r="A895">
        <v>18535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 t="e">
        <f>IF(AND(Tabelle14[[#This Row],[AreaPx]]&gt;0,NOT(Tabelle14[[#This Row],[AreaPx]]="inf")),Tabelle14[[#This Row],[AreaPx]], NA())</f>
        <v>#N/A</v>
      </c>
      <c r="J895">
        <v>0</v>
      </c>
      <c r="K895">
        <v>0</v>
      </c>
      <c r="L895">
        <v>0</v>
      </c>
      <c r="M895">
        <v>0</v>
      </c>
      <c r="N895">
        <v>0</v>
      </c>
      <c r="O895">
        <f>Tabelle14[[#This Row],[Roll]]-+Tabelle14[[#This Row],[Pitch]]</f>
        <v>0</v>
      </c>
      <c r="P895">
        <f>SQRT(Tabelle14[[#This Row],[X]]^2 + Tabelle14[[#This Row],[Y]]^2 +Tabelle14[[#This Row],[Z]]^2)</f>
        <v>0</v>
      </c>
      <c r="Q895">
        <v>147</v>
      </c>
      <c r="R895">
        <v>98.2</v>
      </c>
      <c r="S895">
        <v>-41.8</v>
      </c>
      <c r="T895">
        <v>-90</v>
      </c>
      <c r="U895">
        <v>0</v>
      </c>
      <c r="V895">
        <v>0</v>
      </c>
    </row>
    <row r="896" spans="1:22">
      <c r="A896">
        <v>18548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 t="e">
        <f>IF(AND(Tabelle14[[#This Row],[AreaPx]]&gt;0,NOT(Tabelle14[[#This Row],[AreaPx]]="inf")),Tabelle14[[#This Row],[AreaPx]], NA())</f>
        <v>#N/A</v>
      </c>
      <c r="J896">
        <v>0</v>
      </c>
      <c r="K896">
        <v>0</v>
      </c>
      <c r="L896">
        <v>0</v>
      </c>
      <c r="M896">
        <v>0</v>
      </c>
      <c r="N896">
        <v>0</v>
      </c>
      <c r="O896">
        <f>Tabelle14[[#This Row],[Roll]]-+Tabelle14[[#This Row],[Pitch]]</f>
        <v>0</v>
      </c>
      <c r="P896">
        <f>SQRT(Tabelle14[[#This Row],[X]]^2 + Tabelle14[[#This Row],[Y]]^2 +Tabelle14[[#This Row],[Z]]^2)</f>
        <v>0</v>
      </c>
      <c r="Q896">
        <v>147</v>
      </c>
      <c r="R896">
        <v>98.2</v>
      </c>
      <c r="S896">
        <v>-41.8</v>
      </c>
      <c r="T896">
        <v>-90</v>
      </c>
      <c r="U896">
        <v>0</v>
      </c>
      <c r="V896">
        <v>0</v>
      </c>
    </row>
    <row r="897" spans="1:22">
      <c r="A897">
        <v>18577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 t="e">
        <f>IF(AND(Tabelle14[[#This Row],[AreaPx]]&gt;0,NOT(Tabelle14[[#This Row],[AreaPx]]="inf")),Tabelle14[[#This Row],[AreaPx]], NA())</f>
        <v>#N/A</v>
      </c>
      <c r="J897">
        <v>0</v>
      </c>
      <c r="K897">
        <v>0</v>
      </c>
      <c r="L897">
        <v>0</v>
      </c>
      <c r="M897">
        <v>0</v>
      </c>
      <c r="N897">
        <v>0</v>
      </c>
      <c r="O897">
        <f>Tabelle14[[#This Row],[Roll]]-+Tabelle14[[#This Row],[Pitch]]</f>
        <v>0</v>
      </c>
      <c r="P897">
        <f>SQRT(Tabelle14[[#This Row],[X]]^2 + Tabelle14[[#This Row],[Y]]^2 +Tabelle14[[#This Row],[Z]]^2)</f>
        <v>0</v>
      </c>
      <c r="Q897">
        <v>147</v>
      </c>
      <c r="R897">
        <v>98.2</v>
      </c>
      <c r="S897">
        <v>-41.8</v>
      </c>
      <c r="T897">
        <v>-90</v>
      </c>
      <c r="U897">
        <v>0</v>
      </c>
      <c r="V897">
        <v>0</v>
      </c>
    </row>
    <row r="898" spans="1:22">
      <c r="A898">
        <v>18606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 t="e">
        <f>IF(AND(Tabelle14[[#This Row],[AreaPx]]&gt;0,NOT(Tabelle14[[#This Row],[AreaPx]]="inf")),Tabelle14[[#This Row],[AreaPx]], NA())</f>
        <v>#N/A</v>
      </c>
      <c r="J898">
        <v>0</v>
      </c>
      <c r="K898">
        <v>0</v>
      </c>
      <c r="L898">
        <v>0</v>
      </c>
      <c r="M898">
        <v>0</v>
      </c>
      <c r="N898">
        <v>0</v>
      </c>
      <c r="O898">
        <f>Tabelle14[[#This Row],[Roll]]-+Tabelle14[[#This Row],[Pitch]]</f>
        <v>0</v>
      </c>
      <c r="P898">
        <f>SQRT(Tabelle14[[#This Row],[X]]^2 + Tabelle14[[#This Row],[Y]]^2 +Tabelle14[[#This Row],[Z]]^2)</f>
        <v>0</v>
      </c>
      <c r="Q898">
        <v>147</v>
      </c>
      <c r="R898">
        <v>98.2</v>
      </c>
      <c r="S898">
        <v>-41.8</v>
      </c>
      <c r="T898">
        <v>-90</v>
      </c>
      <c r="U898">
        <v>0</v>
      </c>
      <c r="V898">
        <v>0</v>
      </c>
    </row>
    <row r="899" spans="1:22">
      <c r="A899">
        <v>18631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 t="e">
        <f>IF(AND(Tabelle14[[#This Row],[AreaPx]]&gt;0,NOT(Tabelle14[[#This Row],[AreaPx]]="inf")),Tabelle14[[#This Row],[AreaPx]], NA())</f>
        <v>#N/A</v>
      </c>
      <c r="J899">
        <v>0</v>
      </c>
      <c r="K899">
        <v>0</v>
      </c>
      <c r="L899">
        <v>0</v>
      </c>
      <c r="M899">
        <v>0</v>
      </c>
      <c r="N899">
        <v>0</v>
      </c>
      <c r="O899">
        <f>Tabelle14[[#This Row],[Roll]]-+Tabelle14[[#This Row],[Pitch]]</f>
        <v>0</v>
      </c>
      <c r="P899">
        <f>SQRT(Tabelle14[[#This Row],[X]]^2 + Tabelle14[[#This Row],[Y]]^2 +Tabelle14[[#This Row],[Z]]^2)</f>
        <v>0</v>
      </c>
      <c r="Q899">
        <v>147</v>
      </c>
      <c r="R899">
        <v>98.2</v>
      </c>
      <c r="S899">
        <v>-41.8</v>
      </c>
      <c r="T899">
        <v>-90</v>
      </c>
      <c r="U899">
        <v>0</v>
      </c>
      <c r="V899">
        <v>0</v>
      </c>
    </row>
    <row r="900" spans="1:22">
      <c r="A900">
        <v>18645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 t="e">
        <f>IF(AND(Tabelle14[[#This Row],[AreaPx]]&gt;0,NOT(Tabelle14[[#This Row],[AreaPx]]="inf")),Tabelle14[[#This Row],[AreaPx]], NA())</f>
        <v>#N/A</v>
      </c>
      <c r="J900">
        <v>0</v>
      </c>
      <c r="K900">
        <v>0</v>
      </c>
      <c r="L900">
        <v>0</v>
      </c>
      <c r="M900">
        <v>0</v>
      </c>
      <c r="N900">
        <v>0</v>
      </c>
      <c r="O900">
        <f>Tabelle14[[#This Row],[Roll]]-+Tabelle14[[#This Row],[Pitch]]</f>
        <v>0</v>
      </c>
      <c r="P900">
        <f>SQRT(Tabelle14[[#This Row],[X]]^2 + Tabelle14[[#This Row],[Y]]^2 +Tabelle14[[#This Row],[Z]]^2)</f>
        <v>0</v>
      </c>
      <c r="Q900">
        <v>147</v>
      </c>
      <c r="R900">
        <v>98.2</v>
      </c>
      <c r="S900">
        <v>-41.8</v>
      </c>
      <c r="T900">
        <v>-90</v>
      </c>
      <c r="U900">
        <v>0</v>
      </c>
      <c r="V900">
        <v>0</v>
      </c>
    </row>
    <row r="901" spans="1:22">
      <c r="A901">
        <v>18667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 t="e">
        <f>IF(AND(Tabelle14[[#This Row],[AreaPx]]&gt;0,NOT(Tabelle14[[#This Row],[AreaPx]]="inf")),Tabelle14[[#This Row],[AreaPx]], NA())</f>
        <v>#N/A</v>
      </c>
      <c r="J901">
        <v>0</v>
      </c>
      <c r="K901">
        <v>0</v>
      </c>
      <c r="L901">
        <v>0</v>
      </c>
      <c r="M901">
        <v>0</v>
      </c>
      <c r="N901">
        <v>0</v>
      </c>
      <c r="O901">
        <f>Tabelle14[[#This Row],[Roll]]-+Tabelle14[[#This Row],[Pitch]]</f>
        <v>0</v>
      </c>
      <c r="P901">
        <f>SQRT(Tabelle14[[#This Row],[X]]^2 + Tabelle14[[#This Row],[Y]]^2 +Tabelle14[[#This Row],[Z]]^2)</f>
        <v>0</v>
      </c>
      <c r="Q901">
        <v>147</v>
      </c>
      <c r="R901">
        <v>98.2</v>
      </c>
      <c r="S901">
        <v>-41.8</v>
      </c>
      <c r="T901">
        <v>-90</v>
      </c>
      <c r="U901">
        <v>0</v>
      </c>
      <c r="V901">
        <v>0</v>
      </c>
    </row>
    <row r="902" spans="1:22">
      <c r="A902">
        <v>18678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 t="e">
        <f>IF(AND(Tabelle14[[#This Row],[AreaPx]]&gt;0,NOT(Tabelle14[[#This Row],[AreaPx]]="inf")),Tabelle14[[#This Row],[AreaPx]], NA())</f>
        <v>#N/A</v>
      </c>
      <c r="J902">
        <v>0</v>
      </c>
      <c r="K902">
        <v>0</v>
      </c>
      <c r="L902">
        <v>0</v>
      </c>
      <c r="M902">
        <v>0</v>
      </c>
      <c r="N902">
        <v>0</v>
      </c>
      <c r="O902">
        <f>Tabelle14[[#This Row],[Roll]]-+Tabelle14[[#This Row],[Pitch]]</f>
        <v>0</v>
      </c>
      <c r="P902">
        <f>SQRT(Tabelle14[[#This Row],[X]]^2 + Tabelle14[[#This Row],[Y]]^2 +Tabelle14[[#This Row],[Z]]^2)</f>
        <v>0</v>
      </c>
      <c r="Q902">
        <v>147</v>
      </c>
      <c r="R902">
        <v>98.2</v>
      </c>
      <c r="S902">
        <v>-41.8</v>
      </c>
      <c r="T902">
        <v>-90</v>
      </c>
      <c r="U902">
        <v>0</v>
      </c>
      <c r="V902">
        <v>0</v>
      </c>
    </row>
    <row r="903" spans="1:22">
      <c r="A903">
        <v>18692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 t="e">
        <f>IF(AND(Tabelle14[[#This Row],[AreaPx]]&gt;0,NOT(Tabelle14[[#This Row],[AreaPx]]="inf")),Tabelle14[[#This Row],[AreaPx]], NA())</f>
        <v>#N/A</v>
      </c>
      <c r="J903">
        <v>0</v>
      </c>
      <c r="K903">
        <v>0</v>
      </c>
      <c r="L903">
        <v>0</v>
      </c>
      <c r="M903">
        <v>0</v>
      </c>
      <c r="N903">
        <v>0</v>
      </c>
      <c r="O903">
        <f>Tabelle14[[#This Row],[Roll]]-+Tabelle14[[#This Row],[Pitch]]</f>
        <v>0</v>
      </c>
      <c r="P903">
        <f>SQRT(Tabelle14[[#This Row],[X]]^2 + Tabelle14[[#This Row],[Y]]^2 +Tabelle14[[#This Row],[Z]]^2)</f>
        <v>0</v>
      </c>
      <c r="Q903">
        <v>147</v>
      </c>
      <c r="R903">
        <v>98.2</v>
      </c>
      <c r="S903">
        <v>-41.8</v>
      </c>
      <c r="T903">
        <v>-90</v>
      </c>
      <c r="U903">
        <v>0</v>
      </c>
      <c r="V903">
        <v>0</v>
      </c>
    </row>
    <row r="904" spans="1:22">
      <c r="A904">
        <v>18705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 t="e">
        <f>IF(AND(Tabelle14[[#This Row],[AreaPx]]&gt;0,NOT(Tabelle14[[#This Row],[AreaPx]]="inf")),Tabelle14[[#This Row],[AreaPx]], NA())</f>
        <v>#N/A</v>
      </c>
      <c r="J904">
        <v>0</v>
      </c>
      <c r="K904">
        <v>0</v>
      </c>
      <c r="L904">
        <v>0</v>
      </c>
      <c r="M904">
        <v>0</v>
      </c>
      <c r="N904">
        <v>0</v>
      </c>
      <c r="O904">
        <f>Tabelle14[[#This Row],[Roll]]-+Tabelle14[[#This Row],[Pitch]]</f>
        <v>0</v>
      </c>
      <c r="P904">
        <f>SQRT(Tabelle14[[#This Row],[X]]^2 + Tabelle14[[#This Row],[Y]]^2 +Tabelle14[[#This Row],[Z]]^2)</f>
        <v>0</v>
      </c>
      <c r="Q904">
        <v>147</v>
      </c>
      <c r="R904">
        <v>98.2</v>
      </c>
      <c r="S904">
        <v>-41.8</v>
      </c>
      <c r="T904">
        <v>-90</v>
      </c>
      <c r="U904">
        <v>0</v>
      </c>
      <c r="V904">
        <v>0</v>
      </c>
    </row>
    <row r="905" spans="1:22">
      <c r="A905">
        <v>18712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 t="e">
        <f>IF(AND(Tabelle14[[#This Row],[AreaPx]]&gt;0,NOT(Tabelle14[[#This Row],[AreaPx]]="inf")),Tabelle14[[#This Row],[AreaPx]], NA())</f>
        <v>#N/A</v>
      </c>
      <c r="J905">
        <v>0</v>
      </c>
      <c r="K905">
        <v>0</v>
      </c>
      <c r="L905">
        <v>0</v>
      </c>
      <c r="M905">
        <v>0</v>
      </c>
      <c r="N905">
        <v>0</v>
      </c>
      <c r="O905">
        <f>Tabelle14[[#This Row],[Roll]]-+Tabelle14[[#This Row],[Pitch]]</f>
        <v>0</v>
      </c>
      <c r="P905">
        <f>SQRT(Tabelle14[[#This Row],[X]]^2 + Tabelle14[[#This Row],[Y]]^2 +Tabelle14[[#This Row],[Z]]^2)</f>
        <v>0</v>
      </c>
      <c r="Q905">
        <v>147</v>
      </c>
      <c r="R905">
        <v>98.2</v>
      </c>
      <c r="S905">
        <v>-41.8</v>
      </c>
      <c r="T905">
        <v>-90</v>
      </c>
      <c r="U905">
        <v>0</v>
      </c>
      <c r="V905">
        <v>0</v>
      </c>
    </row>
    <row r="906" spans="1:22">
      <c r="A906">
        <v>18740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 t="e">
        <f>IF(AND(Tabelle14[[#This Row],[AreaPx]]&gt;0,NOT(Tabelle14[[#This Row],[AreaPx]]="inf")),Tabelle14[[#This Row],[AreaPx]], NA())</f>
        <v>#N/A</v>
      </c>
      <c r="J906">
        <v>0</v>
      </c>
      <c r="K906">
        <v>0</v>
      </c>
      <c r="L906">
        <v>0</v>
      </c>
      <c r="M906">
        <v>0</v>
      </c>
      <c r="N906">
        <v>0</v>
      </c>
      <c r="O906">
        <f>Tabelle14[[#This Row],[Roll]]-+Tabelle14[[#This Row],[Pitch]]</f>
        <v>0</v>
      </c>
      <c r="P906">
        <f>SQRT(Tabelle14[[#This Row],[X]]^2 + Tabelle14[[#This Row],[Y]]^2 +Tabelle14[[#This Row],[Z]]^2)</f>
        <v>0</v>
      </c>
      <c r="Q906">
        <v>147</v>
      </c>
      <c r="R906">
        <v>98.2</v>
      </c>
      <c r="S906">
        <v>-41.8</v>
      </c>
      <c r="T906">
        <v>-90</v>
      </c>
      <c r="U906">
        <v>0</v>
      </c>
      <c r="V906">
        <v>0</v>
      </c>
    </row>
    <row r="907" spans="1:22">
      <c r="A907">
        <v>18766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 t="e">
        <f>IF(AND(Tabelle14[[#This Row],[AreaPx]]&gt;0,NOT(Tabelle14[[#This Row],[AreaPx]]="inf")),Tabelle14[[#This Row],[AreaPx]], NA())</f>
        <v>#N/A</v>
      </c>
      <c r="J907">
        <v>0</v>
      </c>
      <c r="K907">
        <v>0</v>
      </c>
      <c r="L907">
        <v>0</v>
      </c>
      <c r="M907">
        <v>0</v>
      </c>
      <c r="N907">
        <v>0</v>
      </c>
      <c r="O907">
        <f>Tabelle14[[#This Row],[Roll]]-+Tabelle14[[#This Row],[Pitch]]</f>
        <v>0</v>
      </c>
      <c r="P907">
        <f>SQRT(Tabelle14[[#This Row],[X]]^2 + Tabelle14[[#This Row],[Y]]^2 +Tabelle14[[#This Row],[Z]]^2)</f>
        <v>0</v>
      </c>
      <c r="Q907">
        <v>147</v>
      </c>
      <c r="R907">
        <v>98.2</v>
      </c>
      <c r="S907">
        <v>-41.8</v>
      </c>
      <c r="T907">
        <v>-90</v>
      </c>
      <c r="U907">
        <v>0</v>
      </c>
      <c r="V907">
        <v>0</v>
      </c>
    </row>
    <row r="908" spans="1:22">
      <c r="A908">
        <v>18774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 t="e">
        <f>IF(AND(Tabelle14[[#This Row],[AreaPx]]&gt;0,NOT(Tabelle14[[#This Row],[AreaPx]]="inf")),Tabelle14[[#This Row],[AreaPx]], NA())</f>
        <v>#N/A</v>
      </c>
      <c r="J908">
        <v>0</v>
      </c>
      <c r="K908">
        <v>0</v>
      </c>
      <c r="L908">
        <v>0</v>
      </c>
      <c r="M908">
        <v>0</v>
      </c>
      <c r="N908">
        <v>0</v>
      </c>
      <c r="O908">
        <f>Tabelle14[[#This Row],[Roll]]-+Tabelle14[[#This Row],[Pitch]]</f>
        <v>0</v>
      </c>
      <c r="P908">
        <f>SQRT(Tabelle14[[#This Row],[X]]^2 + Tabelle14[[#This Row],[Y]]^2 +Tabelle14[[#This Row],[Z]]^2)</f>
        <v>0</v>
      </c>
      <c r="Q908">
        <v>147</v>
      </c>
      <c r="R908">
        <v>98.2</v>
      </c>
      <c r="S908">
        <v>-41.8</v>
      </c>
      <c r="T908">
        <v>-90</v>
      </c>
      <c r="U908">
        <v>0</v>
      </c>
      <c r="V908">
        <v>0</v>
      </c>
    </row>
    <row r="909" spans="1:22">
      <c r="A909">
        <v>18799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 t="e">
        <f>IF(AND(Tabelle14[[#This Row],[AreaPx]]&gt;0,NOT(Tabelle14[[#This Row],[AreaPx]]="inf")),Tabelle14[[#This Row],[AreaPx]], NA())</f>
        <v>#N/A</v>
      </c>
      <c r="J909">
        <v>0</v>
      </c>
      <c r="K909">
        <v>0</v>
      </c>
      <c r="L909">
        <v>0</v>
      </c>
      <c r="M909">
        <v>0</v>
      </c>
      <c r="N909">
        <v>0</v>
      </c>
      <c r="O909">
        <f>Tabelle14[[#This Row],[Roll]]-+Tabelle14[[#This Row],[Pitch]]</f>
        <v>0</v>
      </c>
      <c r="P909">
        <f>SQRT(Tabelle14[[#This Row],[X]]^2 + Tabelle14[[#This Row],[Y]]^2 +Tabelle14[[#This Row],[Z]]^2)</f>
        <v>0</v>
      </c>
      <c r="Q909">
        <v>147</v>
      </c>
      <c r="R909">
        <v>98.2</v>
      </c>
      <c r="S909">
        <v>-41.8</v>
      </c>
      <c r="T909">
        <v>-90</v>
      </c>
      <c r="U909">
        <v>0</v>
      </c>
      <c r="V909">
        <v>0</v>
      </c>
    </row>
    <row r="910" spans="1:22">
      <c r="A910">
        <v>18813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 t="e">
        <f>IF(AND(Tabelle14[[#This Row],[AreaPx]]&gt;0,NOT(Tabelle14[[#This Row],[AreaPx]]="inf")),Tabelle14[[#This Row],[AreaPx]], NA())</f>
        <v>#N/A</v>
      </c>
      <c r="J910">
        <v>0</v>
      </c>
      <c r="K910">
        <v>0</v>
      </c>
      <c r="L910">
        <v>0</v>
      </c>
      <c r="M910">
        <v>0</v>
      </c>
      <c r="N910">
        <v>0</v>
      </c>
      <c r="O910">
        <f>Tabelle14[[#This Row],[Roll]]-+Tabelle14[[#This Row],[Pitch]]</f>
        <v>0</v>
      </c>
      <c r="P910">
        <f>SQRT(Tabelle14[[#This Row],[X]]^2 + Tabelle14[[#This Row],[Y]]^2 +Tabelle14[[#This Row],[Z]]^2)</f>
        <v>0</v>
      </c>
      <c r="Q910">
        <v>147</v>
      </c>
      <c r="R910">
        <v>98.2</v>
      </c>
      <c r="S910">
        <v>-41.8</v>
      </c>
      <c r="T910">
        <v>-90</v>
      </c>
      <c r="U910">
        <v>0</v>
      </c>
      <c r="V910">
        <v>0</v>
      </c>
    </row>
    <row r="911" spans="1:22">
      <c r="A911">
        <v>18835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 t="e">
        <f>IF(AND(Tabelle14[[#This Row],[AreaPx]]&gt;0,NOT(Tabelle14[[#This Row],[AreaPx]]="inf")),Tabelle14[[#This Row],[AreaPx]], NA())</f>
        <v>#N/A</v>
      </c>
      <c r="J911">
        <v>0</v>
      </c>
      <c r="K911">
        <v>0</v>
      </c>
      <c r="L911">
        <v>0</v>
      </c>
      <c r="M911">
        <v>0</v>
      </c>
      <c r="N911">
        <v>0</v>
      </c>
      <c r="O911">
        <f>Tabelle14[[#This Row],[Roll]]-+Tabelle14[[#This Row],[Pitch]]</f>
        <v>0</v>
      </c>
      <c r="P911">
        <f>SQRT(Tabelle14[[#This Row],[X]]^2 + Tabelle14[[#This Row],[Y]]^2 +Tabelle14[[#This Row],[Z]]^2)</f>
        <v>0</v>
      </c>
      <c r="Q911">
        <v>147</v>
      </c>
      <c r="R911">
        <v>98.2</v>
      </c>
      <c r="S911">
        <v>-41.8</v>
      </c>
      <c r="T911">
        <v>-90</v>
      </c>
      <c r="U911">
        <v>0</v>
      </c>
      <c r="V911">
        <v>0</v>
      </c>
    </row>
    <row r="912" spans="1:22">
      <c r="A912">
        <v>18854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 t="e">
        <f>IF(AND(Tabelle14[[#This Row],[AreaPx]]&gt;0,NOT(Tabelle14[[#This Row],[AreaPx]]="inf")),Tabelle14[[#This Row],[AreaPx]], NA())</f>
        <v>#N/A</v>
      </c>
      <c r="J912">
        <v>0</v>
      </c>
      <c r="K912">
        <v>0</v>
      </c>
      <c r="L912">
        <v>0</v>
      </c>
      <c r="M912">
        <v>0</v>
      </c>
      <c r="N912">
        <v>0</v>
      </c>
      <c r="O912">
        <f>Tabelle14[[#This Row],[Roll]]-+Tabelle14[[#This Row],[Pitch]]</f>
        <v>0</v>
      </c>
      <c r="P912">
        <f>SQRT(Tabelle14[[#This Row],[X]]^2 + Tabelle14[[#This Row],[Y]]^2 +Tabelle14[[#This Row],[Z]]^2)</f>
        <v>0</v>
      </c>
      <c r="Q912">
        <v>147</v>
      </c>
      <c r="R912">
        <v>98.2</v>
      </c>
      <c r="S912">
        <v>-41.8</v>
      </c>
      <c r="T912">
        <v>-90</v>
      </c>
      <c r="U912">
        <v>0</v>
      </c>
      <c r="V912">
        <v>0</v>
      </c>
    </row>
    <row r="913" spans="1:22">
      <c r="A913">
        <v>18876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 t="e">
        <f>IF(AND(Tabelle14[[#This Row],[AreaPx]]&gt;0,NOT(Tabelle14[[#This Row],[AreaPx]]="inf")),Tabelle14[[#This Row],[AreaPx]], NA())</f>
        <v>#N/A</v>
      </c>
      <c r="J913">
        <v>0</v>
      </c>
      <c r="K913">
        <v>0</v>
      </c>
      <c r="L913">
        <v>0</v>
      </c>
      <c r="M913">
        <v>0</v>
      </c>
      <c r="N913">
        <v>0</v>
      </c>
      <c r="O913">
        <f>Tabelle14[[#This Row],[Roll]]-+Tabelle14[[#This Row],[Pitch]]</f>
        <v>0</v>
      </c>
      <c r="P913">
        <f>SQRT(Tabelle14[[#This Row],[X]]^2 + Tabelle14[[#This Row],[Y]]^2 +Tabelle14[[#This Row],[Z]]^2)</f>
        <v>0</v>
      </c>
      <c r="Q913">
        <v>147</v>
      </c>
      <c r="R913">
        <v>98.2</v>
      </c>
      <c r="S913">
        <v>-41.8</v>
      </c>
      <c r="T913">
        <v>-90</v>
      </c>
      <c r="U913">
        <v>0</v>
      </c>
      <c r="V913">
        <v>0</v>
      </c>
    </row>
    <row r="914" spans="1:22">
      <c r="A914">
        <v>18896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 t="e">
        <f>IF(AND(Tabelle14[[#This Row],[AreaPx]]&gt;0,NOT(Tabelle14[[#This Row],[AreaPx]]="inf")),Tabelle14[[#This Row],[AreaPx]], NA())</f>
        <v>#N/A</v>
      </c>
      <c r="J914">
        <v>0</v>
      </c>
      <c r="K914">
        <v>0</v>
      </c>
      <c r="L914">
        <v>0</v>
      </c>
      <c r="M914">
        <v>0</v>
      </c>
      <c r="N914">
        <v>0</v>
      </c>
      <c r="O914">
        <f>Tabelle14[[#This Row],[Roll]]-+Tabelle14[[#This Row],[Pitch]]</f>
        <v>0</v>
      </c>
      <c r="P914">
        <f>SQRT(Tabelle14[[#This Row],[X]]^2 + Tabelle14[[#This Row],[Y]]^2 +Tabelle14[[#This Row],[Z]]^2)</f>
        <v>0</v>
      </c>
      <c r="Q914">
        <v>147</v>
      </c>
      <c r="R914">
        <v>98.2</v>
      </c>
      <c r="S914">
        <v>-41.8</v>
      </c>
      <c r="T914">
        <v>-90</v>
      </c>
      <c r="U914">
        <v>0</v>
      </c>
      <c r="V914">
        <v>0</v>
      </c>
    </row>
    <row r="915" spans="1:22">
      <c r="A915">
        <v>18906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 t="e">
        <f>IF(AND(Tabelle14[[#This Row],[AreaPx]]&gt;0,NOT(Tabelle14[[#This Row],[AreaPx]]="inf")),Tabelle14[[#This Row],[AreaPx]], NA())</f>
        <v>#N/A</v>
      </c>
      <c r="J915">
        <v>0</v>
      </c>
      <c r="K915">
        <v>0</v>
      </c>
      <c r="L915">
        <v>0</v>
      </c>
      <c r="M915">
        <v>0</v>
      </c>
      <c r="N915">
        <v>0</v>
      </c>
      <c r="O915">
        <f>Tabelle14[[#This Row],[Roll]]-+Tabelle14[[#This Row],[Pitch]]</f>
        <v>0</v>
      </c>
      <c r="P915">
        <f>SQRT(Tabelle14[[#This Row],[X]]^2 + Tabelle14[[#This Row],[Y]]^2 +Tabelle14[[#This Row],[Z]]^2)</f>
        <v>0</v>
      </c>
      <c r="Q915">
        <v>147</v>
      </c>
      <c r="R915">
        <v>98.2</v>
      </c>
      <c r="S915">
        <v>-41.8</v>
      </c>
      <c r="T915">
        <v>-90</v>
      </c>
      <c r="U915">
        <v>0</v>
      </c>
      <c r="V915">
        <v>0</v>
      </c>
    </row>
    <row r="916" spans="1:22">
      <c r="A916">
        <v>18931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 t="e">
        <f>IF(AND(Tabelle14[[#This Row],[AreaPx]]&gt;0,NOT(Tabelle14[[#This Row],[AreaPx]]="inf")),Tabelle14[[#This Row],[AreaPx]], NA())</f>
        <v>#N/A</v>
      </c>
      <c r="J916">
        <v>0</v>
      </c>
      <c r="K916">
        <v>0</v>
      </c>
      <c r="L916">
        <v>0</v>
      </c>
      <c r="M916">
        <v>0</v>
      </c>
      <c r="N916">
        <v>0</v>
      </c>
      <c r="O916">
        <f>Tabelle14[[#This Row],[Roll]]-+Tabelle14[[#This Row],[Pitch]]</f>
        <v>0</v>
      </c>
      <c r="P916">
        <f>SQRT(Tabelle14[[#This Row],[X]]^2 + Tabelle14[[#This Row],[Y]]^2 +Tabelle14[[#This Row],[Z]]^2)</f>
        <v>0</v>
      </c>
      <c r="Q916">
        <v>147</v>
      </c>
      <c r="R916">
        <v>98.2</v>
      </c>
      <c r="S916">
        <v>-41.8</v>
      </c>
      <c r="T916">
        <v>-90</v>
      </c>
      <c r="U916">
        <v>0</v>
      </c>
      <c r="V916">
        <v>0</v>
      </c>
    </row>
    <row r="917" spans="1:22">
      <c r="A917">
        <v>18945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 t="e">
        <f>IF(AND(Tabelle14[[#This Row],[AreaPx]]&gt;0,NOT(Tabelle14[[#This Row],[AreaPx]]="inf")),Tabelle14[[#This Row],[AreaPx]], NA())</f>
        <v>#N/A</v>
      </c>
      <c r="J917">
        <v>0</v>
      </c>
      <c r="K917">
        <v>0</v>
      </c>
      <c r="L917">
        <v>0</v>
      </c>
      <c r="M917">
        <v>0</v>
      </c>
      <c r="N917">
        <v>0</v>
      </c>
      <c r="O917">
        <f>Tabelle14[[#This Row],[Roll]]-+Tabelle14[[#This Row],[Pitch]]</f>
        <v>0</v>
      </c>
      <c r="P917">
        <f>SQRT(Tabelle14[[#This Row],[X]]^2 + Tabelle14[[#This Row],[Y]]^2 +Tabelle14[[#This Row],[Z]]^2)</f>
        <v>0</v>
      </c>
      <c r="Q917">
        <v>147</v>
      </c>
      <c r="R917">
        <v>98.2</v>
      </c>
      <c r="S917">
        <v>-41.8</v>
      </c>
      <c r="T917">
        <v>-90</v>
      </c>
      <c r="U917">
        <v>0</v>
      </c>
      <c r="V917">
        <v>0</v>
      </c>
    </row>
    <row r="918" spans="1:22">
      <c r="A918">
        <v>18971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 t="e">
        <f>IF(AND(Tabelle14[[#This Row],[AreaPx]]&gt;0,NOT(Tabelle14[[#This Row],[AreaPx]]="inf")),Tabelle14[[#This Row],[AreaPx]], NA())</f>
        <v>#N/A</v>
      </c>
      <c r="J918">
        <v>0</v>
      </c>
      <c r="K918">
        <v>0</v>
      </c>
      <c r="L918">
        <v>0</v>
      </c>
      <c r="M918">
        <v>0</v>
      </c>
      <c r="N918">
        <v>0</v>
      </c>
      <c r="O918">
        <f>Tabelle14[[#This Row],[Roll]]-+Tabelle14[[#This Row],[Pitch]]</f>
        <v>0</v>
      </c>
      <c r="P918">
        <f>SQRT(Tabelle14[[#This Row],[X]]^2 + Tabelle14[[#This Row],[Y]]^2 +Tabelle14[[#This Row],[Z]]^2)</f>
        <v>0</v>
      </c>
      <c r="Q918">
        <v>147</v>
      </c>
      <c r="R918">
        <v>98.2</v>
      </c>
      <c r="S918">
        <v>-41.8</v>
      </c>
      <c r="T918">
        <v>-90</v>
      </c>
      <c r="U918">
        <v>0</v>
      </c>
      <c r="V918">
        <v>0</v>
      </c>
    </row>
    <row r="919" spans="1:22">
      <c r="A919">
        <v>18984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 t="e">
        <f>IF(AND(Tabelle14[[#This Row],[AreaPx]]&gt;0,NOT(Tabelle14[[#This Row],[AreaPx]]="inf")),Tabelle14[[#This Row],[AreaPx]], NA())</f>
        <v>#N/A</v>
      </c>
      <c r="J919">
        <v>0</v>
      </c>
      <c r="K919">
        <v>0</v>
      </c>
      <c r="L919">
        <v>0</v>
      </c>
      <c r="M919">
        <v>0</v>
      </c>
      <c r="N919">
        <v>0</v>
      </c>
      <c r="O919">
        <f>Tabelle14[[#This Row],[Roll]]-+Tabelle14[[#This Row],[Pitch]]</f>
        <v>0</v>
      </c>
      <c r="P919">
        <f>SQRT(Tabelle14[[#This Row],[X]]^2 + Tabelle14[[#This Row],[Y]]^2 +Tabelle14[[#This Row],[Z]]^2)</f>
        <v>0</v>
      </c>
      <c r="Q919">
        <v>147</v>
      </c>
      <c r="R919">
        <v>98.2</v>
      </c>
      <c r="S919">
        <v>-41.8</v>
      </c>
      <c r="T919">
        <v>-90</v>
      </c>
      <c r="U919">
        <v>0</v>
      </c>
      <c r="V919">
        <v>0</v>
      </c>
    </row>
    <row r="920" spans="1:22">
      <c r="A920">
        <v>19010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 t="e">
        <f>IF(AND(Tabelle14[[#This Row],[AreaPx]]&gt;0,NOT(Tabelle14[[#This Row],[AreaPx]]="inf")),Tabelle14[[#This Row],[AreaPx]], NA())</f>
        <v>#N/A</v>
      </c>
      <c r="J920">
        <v>0</v>
      </c>
      <c r="K920">
        <v>0</v>
      </c>
      <c r="L920">
        <v>0</v>
      </c>
      <c r="M920">
        <v>0</v>
      </c>
      <c r="N920">
        <v>0</v>
      </c>
      <c r="O920">
        <f>Tabelle14[[#This Row],[Roll]]-+Tabelle14[[#This Row],[Pitch]]</f>
        <v>0</v>
      </c>
      <c r="P920">
        <f>SQRT(Tabelle14[[#This Row],[X]]^2 + Tabelle14[[#This Row],[Y]]^2 +Tabelle14[[#This Row],[Z]]^2)</f>
        <v>0</v>
      </c>
      <c r="Q920">
        <v>147</v>
      </c>
      <c r="R920">
        <v>98.2</v>
      </c>
      <c r="S920">
        <v>-41.8</v>
      </c>
      <c r="T920">
        <v>-90</v>
      </c>
      <c r="U920">
        <v>0</v>
      </c>
      <c r="V920">
        <v>0</v>
      </c>
    </row>
    <row r="921" spans="1:22">
      <c r="A921">
        <v>19040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 t="e">
        <f>IF(AND(Tabelle14[[#This Row],[AreaPx]]&gt;0,NOT(Tabelle14[[#This Row],[AreaPx]]="inf")),Tabelle14[[#This Row],[AreaPx]], NA())</f>
        <v>#N/A</v>
      </c>
      <c r="J921">
        <v>0</v>
      </c>
      <c r="K921">
        <v>0</v>
      </c>
      <c r="L921">
        <v>0</v>
      </c>
      <c r="M921">
        <v>0</v>
      </c>
      <c r="N921">
        <v>0</v>
      </c>
      <c r="O921">
        <f>Tabelle14[[#This Row],[Roll]]-+Tabelle14[[#This Row],[Pitch]]</f>
        <v>0</v>
      </c>
      <c r="P921">
        <f>SQRT(Tabelle14[[#This Row],[X]]^2 + Tabelle14[[#This Row],[Y]]^2 +Tabelle14[[#This Row],[Z]]^2)</f>
        <v>0</v>
      </c>
      <c r="Q921">
        <v>147</v>
      </c>
      <c r="R921">
        <v>98.2</v>
      </c>
      <c r="S921">
        <v>-41.8</v>
      </c>
      <c r="T921">
        <v>-90</v>
      </c>
      <c r="U921">
        <v>0</v>
      </c>
      <c r="V921">
        <v>0</v>
      </c>
    </row>
    <row r="922" spans="1:22">
      <c r="A922">
        <v>19070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 t="e">
        <f>IF(AND(Tabelle14[[#This Row],[AreaPx]]&gt;0,NOT(Tabelle14[[#This Row],[AreaPx]]="inf")),Tabelle14[[#This Row],[AreaPx]], NA())</f>
        <v>#N/A</v>
      </c>
      <c r="J922">
        <v>0</v>
      </c>
      <c r="K922">
        <v>0</v>
      </c>
      <c r="L922">
        <v>0</v>
      </c>
      <c r="M922">
        <v>0</v>
      </c>
      <c r="N922">
        <v>0</v>
      </c>
      <c r="O922">
        <f>Tabelle14[[#This Row],[Roll]]-+Tabelle14[[#This Row],[Pitch]]</f>
        <v>0</v>
      </c>
      <c r="P922">
        <f>SQRT(Tabelle14[[#This Row],[X]]^2 + Tabelle14[[#This Row],[Y]]^2 +Tabelle14[[#This Row],[Z]]^2)</f>
        <v>0</v>
      </c>
      <c r="Q922">
        <v>147</v>
      </c>
      <c r="R922">
        <v>98.2</v>
      </c>
      <c r="S922">
        <v>-41.8</v>
      </c>
      <c r="T922">
        <v>-90</v>
      </c>
      <c r="U922">
        <v>0</v>
      </c>
      <c r="V922">
        <v>0</v>
      </c>
    </row>
    <row r="923" spans="1:22">
      <c r="A923">
        <v>19084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 t="e">
        <f>IF(AND(Tabelle14[[#This Row],[AreaPx]]&gt;0,NOT(Tabelle14[[#This Row],[AreaPx]]="inf")),Tabelle14[[#This Row],[AreaPx]], NA())</f>
        <v>#N/A</v>
      </c>
      <c r="J923">
        <v>0</v>
      </c>
      <c r="K923">
        <v>0</v>
      </c>
      <c r="L923">
        <v>0</v>
      </c>
      <c r="M923">
        <v>0</v>
      </c>
      <c r="N923">
        <v>0</v>
      </c>
      <c r="O923">
        <f>Tabelle14[[#This Row],[Roll]]-+Tabelle14[[#This Row],[Pitch]]</f>
        <v>0</v>
      </c>
      <c r="P923">
        <f>SQRT(Tabelle14[[#This Row],[X]]^2 + Tabelle14[[#This Row],[Y]]^2 +Tabelle14[[#This Row],[Z]]^2)</f>
        <v>0</v>
      </c>
      <c r="Q923">
        <v>147</v>
      </c>
      <c r="R923">
        <v>98.2</v>
      </c>
      <c r="S923">
        <v>-41.8</v>
      </c>
      <c r="T923">
        <v>-90</v>
      </c>
      <c r="U923">
        <v>0</v>
      </c>
      <c r="V923">
        <v>0</v>
      </c>
    </row>
    <row r="924" spans="1:22">
      <c r="A924">
        <v>19107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 t="e">
        <f>IF(AND(Tabelle14[[#This Row],[AreaPx]]&gt;0,NOT(Tabelle14[[#This Row],[AreaPx]]="inf")),Tabelle14[[#This Row],[AreaPx]], NA())</f>
        <v>#N/A</v>
      </c>
      <c r="J924">
        <v>0</v>
      </c>
      <c r="K924">
        <v>0</v>
      </c>
      <c r="L924">
        <v>0</v>
      </c>
      <c r="M924">
        <v>0</v>
      </c>
      <c r="N924">
        <v>0</v>
      </c>
      <c r="O924">
        <f>Tabelle14[[#This Row],[Roll]]-+Tabelle14[[#This Row],[Pitch]]</f>
        <v>0</v>
      </c>
      <c r="P924">
        <f>SQRT(Tabelle14[[#This Row],[X]]^2 + Tabelle14[[#This Row],[Y]]^2 +Tabelle14[[#This Row],[Z]]^2)</f>
        <v>0</v>
      </c>
      <c r="Q924">
        <v>147</v>
      </c>
      <c r="R924">
        <v>98.2</v>
      </c>
      <c r="S924">
        <v>-41.8</v>
      </c>
      <c r="T924">
        <v>-90</v>
      </c>
      <c r="U924">
        <v>0</v>
      </c>
      <c r="V924">
        <v>0</v>
      </c>
    </row>
    <row r="925" spans="1:22">
      <c r="A925">
        <v>19127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 t="e">
        <f>IF(AND(Tabelle14[[#This Row],[AreaPx]]&gt;0,NOT(Tabelle14[[#This Row],[AreaPx]]="inf")),Tabelle14[[#This Row],[AreaPx]], NA())</f>
        <v>#N/A</v>
      </c>
      <c r="J925">
        <v>0</v>
      </c>
      <c r="K925">
        <v>0</v>
      </c>
      <c r="L925">
        <v>0</v>
      </c>
      <c r="M925">
        <v>0</v>
      </c>
      <c r="N925">
        <v>0</v>
      </c>
      <c r="O925">
        <f>Tabelle14[[#This Row],[Roll]]-+Tabelle14[[#This Row],[Pitch]]</f>
        <v>0</v>
      </c>
      <c r="P925">
        <f>SQRT(Tabelle14[[#This Row],[X]]^2 + Tabelle14[[#This Row],[Y]]^2 +Tabelle14[[#This Row],[Z]]^2)</f>
        <v>0</v>
      </c>
      <c r="Q925">
        <v>147</v>
      </c>
      <c r="R925">
        <v>98.2</v>
      </c>
      <c r="S925">
        <v>-41.8</v>
      </c>
      <c r="T925">
        <v>-90</v>
      </c>
      <c r="U925">
        <v>0</v>
      </c>
      <c r="V925">
        <v>0</v>
      </c>
    </row>
    <row r="926" spans="1:22">
      <c r="A926">
        <v>19143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 t="e">
        <f>IF(AND(Tabelle14[[#This Row],[AreaPx]]&gt;0,NOT(Tabelle14[[#This Row],[AreaPx]]="inf")),Tabelle14[[#This Row],[AreaPx]], NA())</f>
        <v>#N/A</v>
      </c>
      <c r="J926">
        <v>0</v>
      </c>
      <c r="K926">
        <v>0</v>
      </c>
      <c r="L926">
        <v>0</v>
      </c>
      <c r="M926">
        <v>0</v>
      </c>
      <c r="N926">
        <v>0</v>
      </c>
      <c r="O926">
        <f>Tabelle14[[#This Row],[Roll]]-+Tabelle14[[#This Row],[Pitch]]</f>
        <v>0</v>
      </c>
      <c r="P926">
        <f>SQRT(Tabelle14[[#This Row],[X]]^2 + Tabelle14[[#This Row],[Y]]^2 +Tabelle14[[#This Row],[Z]]^2)</f>
        <v>0</v>
      </c>
      <c r="Q926">
        <v>147</v>
      </c>
      <c r="R926">
        <v>98.2</v>
      </c>
      <c r="S926">
        <v>-41.8</v>
      </c>
      <c r="T926">
        <v>-90</v>
      </c>
      <c r="U926">
        <v>0</v>
      </c>
      <c r="V926">
        <v>0</v>
      </c>
    </row>
    <row r="927" spans="1:22">
      <c r="A927">
        <v>19174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 t="e">
        <f>IF(AND(Tabelle14[[#This Row],[AreaPx]]&gt;0,NOT(Tabelle14[[#This Row],[AreaPx]]="inf")),Tabelle14[[#This Row],[AreaPx]], NA())</f>
        <v>#N/A</v>
      </c>
      <c r="J927">
        <v>0</v>
      </c>
      <c r="K927">
        <v>0</v>
      </c>
      <c r="L927">
        <v>0</v>
      </c>
      <c r="M927">
        <v>0</v>
      </c>
      <c r="N927">
        <v>0</v>
      </c>
      <c r="O927">
        <f>Tabelle14[[#This Row],[Roll]]-+Tabelle14[[#This Row],[Pitch]]</f>
        <v>0</v>
      </c>
      <c r="P927">
        <f>SQRT(Tabelle14[[#This Row],[X]]^2 + Tabelle14[[#This Row],[Y]]^2 +Tabelle14[[#This Row],[Z]]^2)</f>
        <v>0</v>
      </c>
      <c r="Q927">
        <v>147</v>
      </c>
      <c r="R927">
        <v>98.2</v>
      </c>
      <c r="S927">
        <v>-41.8</v>
      </c>
      <c r="T927">
        <v>-90</v>
      </c>
      <c r="U927">
        <v>0</v>
      </c>
      <c r="V927">
        <v>0</v>
      </c>
    </row>
    <row r="928" spans="1:22">
      <c r="A928">
        <v>19203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 t="e">
        <f>IF(AND(Tabelle14[[#This Row],[AreaPx]]&gt;0,NOT(Tabelle14[[#This Row],[AreaPx]]="inf")),Tabelle14[[#This Row],[AreaPx]], NA())</f>
        <v>#N/A</v>
      </c>
      <c r="J928">
        <v>0</v>
      </c>
      <c r="K928">
        <v>0</v>
      </c>
      <c r="L928">
        <v>0</v>
      </c>
      <c r="M928">
        <v>0</v>
      </c>
      <c r="N928">
        <v>0</v>
      </c>
      <c r="O928">
        <f>Tabelle14[[#This Row],[Roll]]-+Tabelle14[[#This Row],[Pitch]]</f>
        <v>0</v>
      </c>
      <c r="P928">
        <f>SQRT(Tabelle14[[#This Row],[X]]^2 + Tabelle14[[#This Row],[Y]]^2 +Tabelle14[[#This Row],[Z]]^2)</f>
        <v>0</v>
      </c>
      <c r="Q928">
        <v>147</v>
      </c>
      <c r="R928">
        <v>98.2</v>
      </c>
      <c r="S928">
        <v>-41.8</v>
      </c>
      <c r="T928">
        <v>-90</v>
      </c>
      <c r="U928">
        <v>0</v>
      </c>
      <c r="V928">
        <v>0</v>
      </c>
    </row>
    <row r="929" spans="1:22">
      <c r="A929">
        <v>19218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 t="e">
        <f>IF(AND(Tabelle14[[#This Row],[AreaPx]]&gt;0,NOT(Tabelle14[[#This Row],[AreaPx]]="inf")),Tabelle14[[#This Row],[AreaPx]], NA())</f>
        <v>#N/A</v>
      </c>
      <c r="J929">
        <v>0</v>
      </c>
      <c r="K929">
        <v>0</v>
      </c>
      <c r="L929">
        <v>0</v>
      </c>
      <c r="M929">
        <v>0</v>
      </c>
      <c r="N929">
        <v>0</v>
      </c>
      <c r="O929">
        <f>Tabelle14[[#This Row],[Roll]]-+Tabelle14[[#This Row],[Pitch]]</f>
        <v>0</v>
      </c>
      <c r="P929">
        <f>SQRT(Tabelle14[[#This Row],[X]]^2 + Tabelle14[[#This Row],[Y]]^2 +Tabelle14[[#This Row],[Z]]^2)</f>
        <v>0</v>
      </c>
      <c r="Q929">
        <v>147</v>
      </c>
      <c r="R929">
        <v>98.2</v>
      </c>
      <c r="S929">
        <v>-41.8</v>
      </c>
      <c r="T929">
        <v>-90</v>
      </c>
      <c r="U929">
        <v>0</v>
      </c>
      <c r="V929">
        <v>0</v>
      </c>
    </row>
    <row r="930" spans="1:22">
      <c r="A930">
        <v>19244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 t="e">
        <f>IF(AND(Tabelle14[[#This Row],[AreaPx]]&gt;0,NOT(Tabelle14[[#This Row],[AreaPx]]="inf")),Tabelle14[[#This Row],[AreaPx]], NA())</f>
        <v>#N/A</v>
      </c>
      <c r="J930">
        <v>0</v>
      </c>
      <c r="K930">
        <v>0</v>
      </c>
      <c r="L930">
        <v>0</v>
      </c>
      <c r="M930">
        <v>0</v>
      </c>
      <c r="N930">
        <v>0</v>
      </c>
      <c r="O930">
        <f>Tabelle14[[#This Row],[Roll]]-+Tabelle14[[#This Row],[Pitch]]</f>
        <v>0</v>
      </c>
      <c r="P930">
        <f>SQRT(Tabelle14[[#This Row],[X]]^2 + Tabelle14[[#This Row],[Y]]^2 +Tabelle14[[#This Row],[Z]]^2)</f>
        <v>0</v>
      </c>
      <c r="Q930">
        <v>147</v>
      </c>
      <c r="R930">
        <v>98.2</v>
      </c>
      <c r="S930">
        <v>-41.8</v>
      </c>
      <c r="T930">
        <v>-90</v>
      </c>
      <c r="U930">
        <v>0</v>
      </c>
      <c r="V930">
        <v>0</v>
      </c>
    </row>
    <row r="931" spans="1:22">
      <c r="A931">
        <v>19272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 t="e">
        <f>IF(AND(Tabelle14[[#This Row],[AreaPx]]&gt;0,NOT(Tabelle14[[#This Row],[AreaPx]]="inf")),Tabelle14[[#This Row],[AreaPx]], NA())</f>
        <v>#N/A</v>
      </c>
      <c r="J931">
        <v>0</v>
      </c>
      <c r="K931">
        <v>0</v>
      </c>
      <c r="L931">
        <v>0</v>
      </c>
      <c r="M931">
        <v>0</v>
      </c>
      <c r="N931">
        <v>0</v>
      </c>
      <c r="O931">
        <f>Tabelle14[[#This Row],[Roll]]-+Tabelle14[[#This Row],[Pitch]]</f>
        <v>0</v>
      </c>
      <c r="P931">
        <f>SQRT(Tabelle14[[#This Row],[X]]^2 + Tabelle14[[#This Row],[Y]]^2 +Tabelle14[[#This Row],[Z]]^2)</f>
        <v>0</v>
      </c>
      <c r="Q931">
        <v>147</v>
      </c>
      <c r="R931">
        <v>98.2</v>
      </c>
      <c r="S931">
        <v>-41.8</v>
      </c>
      <c r="T931">
        <v>-90</v>
      </c>
      <c r="U931">
        <v>0</v>
      </c>
      <c r="V931">
        <v>0</v>
      </c>
    </row>
    <row r="932" spans="1:22">
      <c r="A932">
        <v>19288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 t="e">
        <f>IF(AND(Tabelle14[[#This Row],[AreaPx]]&gt;0,NOT(Tabelle14[[#This Row],[AreaPx]]="inf")),Tabelle14[[#This Row],[AreaPx]], NA())</f>
        <v>#N/A</v>
      </c>
      <c r="J932">
        <v>0</v>
      </c>
      <c r="K932">
        <v>0</v>
      </c>
      <c r="L932">
        <v>0</v>
      </c>
      <c r="M932">
        <v>0</v>
      </c>
      <c r="N932">
        <v>0</v>
      </c>
      <c r="O932">
        <f>Tabelle14[[#This Row],[Roll]]-+Tabelle14[[#This Row],[Pitch]]</f>
        <v>0</v>
      </c>
      <c r="P932">
        <f>SQRT(Tabelle14[[#This Row],[X]]^2 + Tabelle14[[#This Row],[Y]]^2 +Tabelle14[[#This Row],[Z]]^2)</f>
        <v>0</v>
      </c>
      <c r="Q932">
        <v>147</v>
      </c>
      <c r="R932">
        <v>98.2</v>
      </c>
      <c r="S932">
        <v>-41.8</v>
      </c>
      <c r="T932">
        <v>-90</v>
      </c>
      <c r="U932">
        <v>0</v>
      </c>
      <c r="V932">
        <v>0</v>
      </c>
    </row>
    <row r="933" spans="1:22">
      <c r="A933">
        <v>19309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 t="e">
        <f>IF(AND(Tabelle14[[#This Row],[AreaPx]]&gt;0,NOT(Tabelle14[[#This Row],[AreaPx]]="inf")),Tabelle14[[#This Row],[AreaPx]], NA())</f>
        <v>#N/A</v>
      </c>
      <c r="J933">
        <v>0</v>
      </c>
      <c r="K933">
        <v>0</v>
      </c>
      <c r="L933">
        <v>0</v>
      </c>
      <c r="M933">
        <v>0</v>
      </c>
      <c r="N933">
        <v>0</v>
      </c>
      <c r="O933">
        <f>Tabelle14[[#This Row],[Roll]]-+Tabelle14[[#This Row],[Pitch]]</f>
        <v>0</v>
      </c>
      <c r="P933">
        <f>SQRT(Tabelle14[[#This Row],[X]]^2 + Tabelle14[[#This Row],[Y]]^2 +Tabelle14[[#This Row],[Z]]^2)</f>
        <v>0</v>
      </c>
      <c r="Q933">
        <v>147</v>
      </c>
      <c r="R933">
        <v>98.2</v>
      </c>
      <c r="S933">
        <v>-41.8</v>
      </c>
      <c r="T933">
        <v>-90</v>
      </c>
      <c r="U933">
        <v>0</v>
      </c>
      <c r="V933">
        <v>0</v>
      </c>
    </row>
    <row r="934" spans="1:22">
      <c r="A934">
        <v>19330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 t="e">
        <f>IF(AND(Tabelle14[[#This Row],[AreaPx]]&gt;0,NOT(Tabelle14[[#This Row],[AreaPx]]="inf")),Tabelle14[[#This Row],[AreaPx]], NA())</f>
        <v>#N/A</v>
      </c>
      <c r="J934">
        <v>0</v>
      </c>
      <c r="K934">
        <v>0</v>
      </c>
      <c r="L934">
        <v>0</v>
      </c>
      <c r="M934">
        <v>0</v>
      </c>
      <c r="N934">
        <v>0</v>
      </c>
      <c r="O934">
        <f>Tabelle14[[#This Row],[Roll]]-+Tabelle14[[#This Row],[Pitch]]</f>
        <v>0</v>
      </c>
      <c r="P934">
        <f>SQRT(Tabelle14[[#This Row],[X]]^2 + Tabelle14[[#This Row],[Y]]^2 +Tabelle14[[#This Row],[Z]]^2)</f>
        <v>0</v>
      </c>
      <c r="Q934">
        <v>147</v>
      </c>
      <c r="R934">
        <v>98.2</v>
      </c>
      <c r="S934">
        <v>-41.8</v>
      </c>
      <c r="T934">
        <v>-90</v>
      </c>
      <c r="U934">
        <v>0</v>
      </c>
      <c r="V934">
        <v>0</v>
      </c>
    </row>
    <row r="935" spans="1:22">
      <c r="A935">
        <v>19336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 t="e">
        <f>IF(AND(Tabelle14[[#This Row],[AreaPx]]&gt;0,NOT(Tabelle14[[#This Row],[AreaPx]]="inf")),Tabelle14[[#This Row],[AreaPx]], NA())</f>
        <v>#N/A</v>
      </c>
      <c r="J935">
        <v>0</v>
      </c>
      <c r="K935">
        <v>0</v>
      </c>
      <c r="L935">
        <v>0</v>
      </c>
      <c r="M935">
        <v>0</v>
      </c>
      <c r="N935">
        <v>0</v>
      </c>
      <c r="O935">
        <f>Tabelle14[[#This Row],[Roll]]-+Tabelle14[[#This Row],[Pitch]]</f>
        <v>0</v>
      </c>
      <c r="P935">
        <f>SQRT(Tabelle14[[#This Row],[X]]^2 + Tabelle14[[#This Row],[Y]]^2 +Tabelle14[[#This Row],[Z]]^2)</f>
        <v>0</v>
      </c>
      <c r="Q935">
        <v>147</v>
      </c>
      <c r="R935">
        <v>98.2</v>
      </c>
      <c r="S935">
        <v>-41.8</v>
      </c>
      <c r="T935">
        <v>-90</v>
      </c>
      <c r="U935">
        <v>0</v>
      </c>
      <c r="V935">
        <v>0</v>
      </c>
    </row>
    <row r="936" spans="1:22">
      <c r="A936">
        <v>19348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 t="e">
        <f>IF(AND(Tabelle14[[#This Row],[AreaPx]]&gt;0,NOT(Tabelle14[[#This Row],[AreaPx]]="inf")),Tabelle14[[#This Row],[AreaPx]], NA())</f>
        <v>#N/A</v>
      </c>
      <c r="J936">
        <v>0</v>
      </c>
      <c r="K936">
        <v>0</v>
      </c>
      <c r="L936">
        <v>0</v>
      </c>
      <c r="M936">
        <v>0</v>
      </c>
      <c r="N936">
        <v>0</v>
      </c>
      <c r="O936">
        <f>Tabelle14[[#This Row],[Roll]]-+Tabelle14[[#This Row],[Pitch]]</f>
        <v>0</v>
      </c>
      <c r="P936">
        <f>SQRT(Tabelle14[[#This Row],[X]]^2 + Tabelle14[[#This Row],[Y]]^2 +Tabelle14[[#This Row],[Z]]^2)</f>
        <v>0</v>
      </c>
      <c r="Q936">
        <v>147</v>
      </c>
      <c r="R936">
        <v>98.2</v>
      </c>
      <c r="S936">
        <v>-41.8</v>
      </c>
      <c r="T936">
        <v>-90</v>
      </c>
      <c r="U936">
        <v>0</v>
      </c>
      <c r="V936">
        <v>0</v>
      </c>
    </row>
    <row r="937" spans="1:22">
      <c r="A937">
        <v>19372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 t="e">
        <f>IF(AND(Tabelle14[[#This Row],[AreaPx]]&gt;0,NOT(Tabelle14[[#This Row],[AreaPx]]="inf")),Tabelle14[[#This Row],[AreaPx]], NA())</f>
        <v>#N/A</v>
      </c>
      <c r="J937">
        <v>0</v>
      </c>
      <c r="K937">
        <v>0</v>
      </c>
      <c r="L937">
        <v>0</v>
      </c>
      <c r="M937">
        <v>0</v>
      </c>
      <c r="N937">
        <v>0</v>
      </c>
      <c r="O937">
        <f>Tabelle14[[#This Row],[Roll]]-+Tabelle14[[#This Row],[Pitch]]</f>
        <v>0</v>
      </c>
      <c r="P937">
        <f>SQRT(Tabelle14[[#This Row],[X]]^2 + Tabelle14[[#This Row],[Y]]^2 +Tabelle14[[#This Row],[Z]]^2)</f>
        <v>0</v>
      </c>
      <c r="Q937">
        <v>147</v>
      </c>
      <c r="R937">
        <v>98.2</v>
      </c>
      <c r="S937">
        <v>-41.8</v>
      </c>
      <c r="T937">
        <v>-90</v>
      </c>
      <c r="U937">
        <v>0</v>
      </c>
      <c r="V937">
        <v>0</v>
      </c>
    </row>
    <row r="938" spans="1:22">
      <c r="A938">
        <v>19383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 t="e">
        <f>IF(AND(Tabelle14[[#This Row],[AreaPx]]&gt;0,NOT(Tabelle14[[#This Row],[AreaPx]]="inf")),Tabelle14[[#This Row],[AreaPx]], NA())</f>
        <v>#N/A</v>
      </c>
      <c r="J938">
        <v>0</v>
      </c>
      <c r="K938">
        <v>0</v>
      </c>
      <c r="L938">
        <v>0</v>
      </c>
      <c r="M938">
        <v>0</v>
      </c>
      <c r="N938">
        <v>0</v>
      </c>
      <c r="O938">
        <f>Tabelle14[[#This Row],[Roll]]-+Tabelle14[[#This Row],[Pitch]]</f>
        <v>0</v>
      </c>
      <c r="P938">
        <f>SQRT(Tabelle14[[#This Row],[X]]^2 + Tabelle14[[#This Row],[Y]]^2 +Tabelle14[[#This Row],[Z]]^2)</f>
        <v>0</v>
      </c>
      <c r="Q938">
        <v>147</v>
      </c>
      <c r="R938">
        <v>98.2</v>
      </c>
      <c r="S938">
        <v>-41.8</v>
      </c>
      <c r="T938">
        <v>-90</v>
      </c>
      <c r="U938">
        <v>0</v>
      </c>
      <c r="V938">
        <v>0</v>
      </c>
    </row>
    <row r="939" spans="1:22">
      <c r="A939">
        <v>19408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 t="e">
        <f>IF(AND(Tabelle14[[#This Row],[AreaPx]]&gt;0,NOT(Tabelle14[[#This Row],[AreaPx]]="inf")),Tabelle14[[#This Row],[AreaPx]], NA())</f>
        <v>#N/A</v>
      </c>
      <c r="J939">
        <v>0</v>
      </c>
      <c r="K939">
        <v>0</v>
      </c>
      <c r="L939">
        <v>0</v>
      </c>
      <c r="M939">
        <v>0</v>
      </c>
      <c r="N939">
        <v>0</v>
      </c>
      <c r="O939">
        <f>Tabelle14[[#This Row],[Roll]]-+Tabelle14[[#This Row],[Pitch]]</f>
        <v>0</v>
      </c>
      <c r="P939">
        <f>SQRT(Tabelle14[[#This Row],[X]]^2 + Tabelle14[[#This Row],[Y]]^2 +Tabelle14[[#This Row],[Z]]^2)</f>
        <v>0</v>
      </c>
      <c r="Q939">
        <v>147</v>
      </c>
      <c r="R939">
        <v>98.2</v>
      </c>
      <c r="S939">
        <v>-41.8</v>
      </c>
      <c r="T939">
        <v>-90</v>
      </c>
      <c r="U939">
        <v>0</v>
      </c>
      <c r="V939">
        <v>0</v>
      </c>
    </row>
    <row r="940" spans="1:22">
      <c r="A940">
        <v>19430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 t="e">
        <f>IF(AND(Tabelle14[[#This Row],[AreaPx]]&gt;0,NOT(Tabelle14[[#This Row],[AreaPx]]="inf")),Tabelle14[[#This Row],[AreaPx]], NA())</f>
        <v>#N/A</v>
      </c>
      <c r="J940">
        <v>0</v>
      </c>
      <c r="K940">
        <v>0</v>
      </c>
      <c r="L940">
        <v>0</v>
      </c>
      <c r="M940">
        <v>0</v>
      </c>
      <c r="N940">
        <v>0</v>
      </c>
      <c r="O940">
        <f>Tabelle14[[#This Row],[Roll]]-+Tabelle14[[#This Row],[Pitch]]</f>
        <v>0</v>
      </c>
      <c r="P940">
        <f>SQRT(Tabelle14[[#This Row],[X]]^2 + Tabelle14[[#This Row],[Y]]^2 +Tabelle14[[#This Row],[Z]]^2)</f>
        <v>0</v>
      </c>
      <c r="Q940">
        <v>147</v>
      </c>
      <c r="R940">
        <v>98.2</v>
      </c>
      <c r="S940">
        <v>-41.8</v>
      </c>
      <c r="T940">
        <v>-90</v>
      </c>
      <c r="U940">
        <v>0</v>
      </c>
      <c r="V940">
        <v>0</v>
      </c>
    </row>
    <row r="941" spans="1:22">
      <c r="A941">
        <v>19444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 t="e">
        <f>IF(AND(Tabelle14[[#This Row],[AreaPx]]&gt;0,NOT(Tabelle14[[#This Row],[AreaPx]]="inf")),Tabelle14[[#This Row],[AreaPx]], NA())</f>
        <v>#N/A</v>
      </c>
      <c r="J941">
        <v>0</v>
      </c>
      <c r="K941">
        <v>0</v>
      </c>
      <c r="L941">
        <v>0</v>
      </c>
      <c r="M941">
        <v>0</v>
      </c>
      <c r="N941">
        <v>0</v>
      </c>
      <c r="O941">
        <f>Tabelle14[[#This Row],[Roll]]-+Tabelle14[[#This Row],[Pitch]]</f>
        <v>0</v>
      </c>
      <c r="P941">
        <f>SQRT(Tabelle14[[#This Row],[X]]^2 + Tabelle14[[#This Row],[Y]]^2 +Tabelle14[[#This Row],[Z]]^2)</f>
        <v>0</v>
      </c>
      <c r="Q941">
        <v>147</v>
      </c>
      <c r="R941">
        <v>98.2</v>
      </c>
      <c r="S941">
        <v>-41.8</v>
      </c>
      <c r="T941">
        <v>-90</v>
      </c>
      <c r="U941">
        <v>0</v>
      </c>
      <c r="V941">
        <v>0</v>
      </c>
    </row>
    <row r="942" spans="1:22">
      <c r="A942">
        <v>19468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 t="e">
        <f>IF(AND(Tabelle14[[#This Row],[AreaPx]]&gt;0,NOT(Tabelle14[[#This Row],[AreaPx]]="inf")),Tabelle14[[#This Row],[AreaPx]], NA())</f>
        <v>#N/A</v>
      </c>
      <c r="J942">
        <v>0</v>
      </c>
      <c r="K942">
        <v>0</v>
      </c>
      <c r="L942">
        <v>0</v>
      </c>
      <c r="M942">
        <v>0</v>
      </c>
      <c r="N942">
        <v>0</v>
      </c>
      <c r="O942">
        <f>Tabelle14[[#This Row],[Roll]]-+Tabelle14[[#This Row],[Pitch]]</f>
        <v>0</v>
      </c>
      <c r="P942">
        <f>SQRT(Tabelle14[[#This Row],[X]]^2 + Tabelle14[[#This Row],[Y]]^2 +Tabelle14[[#This Row],[Z]]^2)</f>
        <v>0</v>
      </c>
      <c r="Q942">
        <v>147</v>
      </c>
      <c r="R942">
        <v>98.2</v>
      </c>
      <c r="S942">
        <v>-41.8</v>
      </c>
      <c r="T942">
        <v>-90</v>
      </c>
      <c r="U942">
        <v>0</v>
      </c>
      <c r="V942">
        <v>0</v>
      </c>
    </row>
    <row r="943" spans="1:22">
      <c r="A943">
        <v>19481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 t="e">
        <f>IF(AND(Tabelle14[[#This Row],[AreaPx]]&gt;0,NOT(Tabelle14[[#This Row],[AreaPx]]="inf")),Tabelle14[[#This Row],[AreaPx]], NA())</f>
        <v>#N/A</v>
      </c>
      <c r="J943">
        <v>0</v>
      </c>
      <c r="K943">
        <v>0</v>
      </c>
      <c r="L943">
        <v>0</v>
      </c>
      <c r="M943">
        <v>0</v>
      </c>
      <c r="N943">
        <v>0</v>
      </c>
      <c r="O943">
        <f>Tabelle14[[#This Row],[Roll]]-+Tabelle14[[#This Row],[Pitch]]</f>
        <v>0</v>
      </c>
      <c r="P943">
        <f>SQRT(Tabelle14[[#This Row],[X]]^2 + Tabelle14[[#This Row],[Y]]^2 +Tabelle14[[#This Row],[Z]]^2)</f>
        <v>0</v>
      </c>
      <c r="Q943">
        <v>147</v>
      </c>
      <c r="R943">
        <v>98.2</v>
      </c>
      <c r="S943">
        <v>-41.8</v>
      </c>
      <c r="T943">
        <v>-90</v>
      </c>
      <c r="U943">
        <v>0</v>
      </c>
      <c r="V943">
        <v>0</v>
      </c>
    </row>
    <row r="944" spans="1:22">
      <c r="A944">
        <v>19494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 t="e">
        <f>IF(AND(Tabelle14[[#This Row],[AreaPx]]&gt;0,NOT(Tabelle14[[#This Row],[AreaPx]]="inf")),Tabelle14[[#This Row],[AreaPx]], NA())</f>
        <v>#N/A</v>
      </c>
      <c r="J944">
        <v>0</v>
      </c>
      <c r="K944">
        <v>0</v>
      </c>
      <c r="L944">
        <v>0</v>
      </c>
      <c r="M944">
        <v>0</v>
      </c>
      <c r="N944">
        <v>0</v>
      </c>
      <c r="O944">
        <f>Tabelle14[[#This Row],[Roll]]-+Tabelle14[[#This Row],[Pitch]]</f>
        <v>0</v>
      </c>
      <c r="P944">
        <f>SQRT(Tabelle14[[#This Row],[X]]^2 + Tabelle14[[#This Row],[Y]]^2 +Tabelle14[[#This Row],[Z]]^2)</f>
        <v>0</v>
      </c>
      <c r="Q944">
        <v>147</v>
      </c>
      <c r="R944">
        <v>98.2</v>
      </c>
      <c r="S944">
        <v>-41.8</v>
      </c>
      <c r="T944">
        <v>-90</v>
      </c>
      <c r="U944">
        <v>0</v>
      </c>
      <c r="V944">
        <v>0</v>
      </c>
    </row>
    <row r="945" spans="1:22">
      <c r="A945">
        <v>19503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 t="e">
        <f>IF(AND(Tabelle14[[#This Row],[AreaPx]]&gt;0,NOT(Tabelle14[[#This Row],[AreaPx]]="inf")),Tabelle14[[#This Row],[AreaPx]], NA())</f>
        <v>#N/A</v>
      </c>
      <c r="J945">
        <v>0</v>
      </c>
      <c r="K945">
        <v>0</v>
      </c>
      <c r="L945">
        <v>0</v>
      </c>
      <c r="M945">
        <v>0</v>
      </c>
      <c r="N945">
        <v>0</v>
      </c>
      <c r="O945">
        <f>Tabelle14[[#This Row],[Roll]]-+Tabelle14[[#This Row],[Pitch]]</f>
        <v>0</v>
      </c>
      <c r="P945">
        <f>SQRT(Tabelle14[[#This Row],[X]]^2 + Tabelle14[[#This Row],[Y]]^2 +Tabelle14[[#This Row],[Z]]^2)</f>
        <v>0</v>
      </c>
      <c r="Q945">
        <v>147</v>
      </c>
      <c r="R945">
        <v>98.2</v>
      </c>
      <c r="S945">
        <v>-41.8</v>
      </c>
      <c r="T945">
        <v>-90</v>
      </c>
      <c r="U945">
        <v>0</v>
      </c>
      <c r="V945">
        <v>0</v>
      </c>
    </row>
    <row r="946" spans="1:22">
      <c r="A946">
        <v>19512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 t="e">
        <f>IF(AND(Tabelle14[[#This Row],[AreaPx]]&gt;0,NOT(Tabelle14[[#This Row],[AreaPx]]="inf")),Tabelle14[[#This Row],[AreaPx]], NA())</f>
        <v>#N/A</v>
      </c>
      <c r="J946">
        <v>0</v>
      </c>
      <c r="K946">
        <v>0</v>
      </c>
      <c r="L946">
        <v>0</v>
      </c>
      <c r="M946">
        <v>0</v>
      </c>
      <c r="N946">
        <v>0</v>
      </c>
      <c r="O946">
        <f>Tabelle14[[#This Row],[Roll]]-+Tabelle14[[#This Row],[Pitch]]</f>
        <v>0</v>
      </c>
      <c r="P946">
        <f>SQRT(Tabelle14[[#This Row],[X]]^2 + Tabelle14[[#This Row],[Y]]^2 +Tabelle14[[#This Row],[Z]]^2)</f>
        <v>0</v>
      </c>
      <c r="Q946">
        <v>147</v>
      </c>
      <c r="R946">
        <v>98.2</v>
      </c>
      <c r="S946">
        <v>-41.8</v>
      </c>
      <c r="T946">
        <v>-90</v>
      </c>
      <c r="U946">
        <v>0</v>
      </c>
      <c r="V946">
        <v>0</v>
      </c>
    </row>
    <row r="947" spans="1:22">
      <c r="A947">
        <v>19541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 t="e">
        <f>IF(AND(Tabelle14[[#This Row],[AreaPx]]&gt;0,NOT(Tabelle14[[#This Row],[AreaPx]]="inf")),Tabelle14[[#This Row],[AreaPx]], NA())</f>
        <v>#N/A</v>
      </c>
      <c r="J947">
        <v>0</v>
      </c>
      <c r="K947">
        <v>0</v>
      </c>
      <c r="L947">
        <v>0</v>
      </c>
      <c r="M947">
        <v>0</v>
      </c>
      <c r="N947">
        <v>0</v>
      </c>
      <c r="O947">
        <f>Tabelle14[[#This Row],[Roll]]-+Tabelle14[[#This Row],[Pitch]]</f>
        <v>0</v>
      </c>
      <c r="P947">
        <f>SQRT(Tabelle14[[#This Row],[X]]^2 + Tabelle14[[#This Row],[Y]]^2 +Tabelle14[[#This Row],[Z]]^2)</f>
        <v>0</v>
      </c>
      <c r="Q947">
        <v>147</v>
      </c>
      <c r="R947">
        <v>98.2</v>
      </c>
      <c r="S947">
        <v>-41.8</v>
      </c>
      <c r="T947">
        <v>-90</v>
      </c>
      <c r="U947">
        <v>0</v>
      </c>
      <c r="V947">
        <v>0</v>
      </c>
    </row>
    <row r="948" spans="1:22">
      <c r="A948">
        <v>19562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 t="e">
        <f>IF(AND(Tabelle14[[#This Row],[AreaPx]]&gt;0,NOT(Tabelle14[[#This Row],[AreaPx]]="inf")),Tabelle14[[#This Row],[AreaPx]], NA())</f>
        <v>#N/A</v>
      </c>
      <c r="J948">
        <v>0</v>
      </c>
      <c r="K948">
        <v>0</v>
      </c>
      <c r="L948">
        <v>0</v>
      </c>
      <c r="M948">
        <v>0</v>
      </c>
      <c r="N948">
        <v>0</v>
      </c>
      <c r="O948">
        <f>Tabelle14[[#This Row],[Roll]]-+Tabelle14[[#This Row],[Pitch]]</f>
        <v>0</v>
      </c>
      <c r="P948">
        <f>SQRT(Tabelle14[[#This Row],[X]]^2 + Tabelle14[[#This Row],[Y]]^2 +Tabelle14[[#This Row],[Z]]^2)</f>
        <v>0</v>
      </c>
      <c r="Q948">
        <v>147</v>
      </c>
      <c r="R948">
        <v>98.2</v>
      </c>
      <c r="S948">
        <v>-41.8</v>
      </c>
      <c r="T948">
        <v>-90</v>
      </c>
      <c r="U948">
        <v>0</v>
      </c>
      <c r="V948">
        <v>0</v>
      </c>
    </row>
    <row r="949" spans="1:22">
      <c r="A949">
        <v>19581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 t="e">
        <f>IF(AND(Tabelle14[[#This Row],[AreaPx]]&gt;0,NOT(Tabelle14[[#This Row],[AreaPx]]="inf")),Tabelle14[[#This Row],[AreaPx]], NA())</f>
        <v>#N/A</v>
      </c>
      <c r="J949">
        <v>0</v>
      </c>
      <c r="K949">
        <v>0</v>
      </c>
      <c r="L949">
        <v>0</v>
      </c>
      <c r="M949">
        <v>0</v>
      </c>
      <c r="N949">
        <v>0</v>
      </c>
      <c r="O949">
        <f>Tabelle14[[#This Row],[Roll]]-+Tabelle14[[#This Row],[Pitch]]</f>
        <v>0</v>
      </c>
      <c r="P949">
        <f>SQRT(Tabelle14[[#This Row],[X]]^2 + Tabelle14[[#This Row],[Y]]^2 +Tabelle14[[#This Row],[Z]]^2)</f>
        <v>0</v>
      </c>
      <c r="Q949">
        <v>147</v>
      </c>
      <c r="R949">
        <v>98.2</v>
      </c>
      <c r="S949">
        <v>-41.8</v>
      </c>
      <c r="T949">
        <v>-90</v>
      </c>
      <c r="U949">
        <v>0</v>
      </c>
      <c r="V949">
        <v>0</v>
      </c>
    </row>
    <row r="950" spans="1:22">
      <c r="A950">
        <v>19606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 t="e">
        <f>IF(AND(Tabelle14[[#This Row],[AreaPx]]&gt;0,NOT(Tabelle14[[#This Row],[AreaPx]]="inf")),Tabelle14[[#This Row],[AreaPx]], NA())</f>
        <v>#N/A</v>
      </c>
      <c r="J950">
        <v>0</v>
      </c>
      <c r="K950">
        <v>0</v>
      </c>
      <c r="L950">
        <v>0</v>
      </c>
      <c r="M950">
        <v>0</v>
      </c>
      <c r="N950">
        <v>0</v>
      </c>
      <c r="O950">
        <f>Tabelle14[[#This Row],[Roll]]-+Tabelle14[[#This Row],[Pitch]]</f>
        <v>0</v>
      </c>
      <c r="P950">
        <f>SQRT(Tabelle14[[#This Row],[X]]^2 + Tabelle14[[#This Row],[Y]]^2 +Tabelle14[[#This Row],[Z]]^2)</f>
        <v>0</v>
      </c>
      <c r="Q950">
        <v>147</v>
      </c>
      <c r="R950">
        <v>98.2</v>
      </c>
      <c r="S950">
        <v>-41.8</v>
      </c>
      <c r="T950">
        <v>-90</v>
      </c>
      <c r="U950">
        <v>0</v>
      </c>
      <c r="V950">
        <v>0</v>
      </c>
    </row>
    <row r="951" spans="1:22">
      <c r="A951">
        <v>19627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 t="e">
        <f>IF(AND(Tabelle14[[#This Row],[AreaPx]]&gt;0,NOT(Tabelle14[[#This Row],[AreaPx]]="inf")),Tabelle14[[#This Row],[AreaPx]], NA())</f>
        <v>#N/A</v>
      </c>
      <c r="J951">
        <v>0</v>
      </c>
      <c r="K951">
        <v>0</v>
      </c>
      <c r="L951">
        <v>0</v>
      </c>
      <c r="M951">
        <v>0</v>
      </c>
      <c r="N951">
        <v>0</v>
      </c>
      <c r="O951">
        <f>Tabelle14[[#This Row],[Roll]]-+Tabelle14[[#This Row],[Pitch]]</f>
        <v>0</v>
      </c>
      <c r="P951">
        <f>SQRT(Tabelle14[[#This Row],[X]]^2 + Tabelle14[[#This Row],[Y]]^2 +Tabelle14[[#This Row],[Z]]^2)</f>
        <v>0</v>
      </c>
      <c r="Q951">
        <v>147</v>
      </c>
      <c r="R951">
        <v>98.2</v>
      </c>
      <c r="S951">
        <v>-41.8</v>
      </c>
      <c r="T951">
        <v>-90</v>
      </c>
      <c r="U951">
        <v>0</v>
      </c>
      <c r="V951">
        <v>0</v>
      </c>
    </row>
    <row r="952" spans="1:22">
      <c r="A952">
        <v>19640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 t="e">
        <f>IF(AND(Tabelle14[[#This Row],[AreaPx]]&gt;0,NOT(Tabelle14[[#This Row],[AreaPx]]="inf")),Tabelle14[[#This Row],[AreaPx]], NA())</f>
        <v>#N/A</v>
      </c>
      <c r="J952">
        <v>0</v>
      </c>
      <c r="K952">
        <v>0</v>
      </c>
      <c r="L952">
        <v>0</v>
      </c>
      <c r="M952">
        <v>0</v>
      </c>
      <c r="N952">
        <v>0</v>
      </c>
      <c r="O952">
        <f>Tabelle14[[#This Row],[Roll]]-+Tabelle14[[#This Row],[Pitch]]</f>
        <v>0</v>
      </c>
      <c r="P952">
        <f>SQRT(Tabelle14[[#This Row],[X]]^2 + Tabelle14[[#This Row],[Y]]^2 +Tabelle14[[#This Row],[Z]]^2)</f>
        <v>0</v>
      </c>
      <c r="Q952">
        <v>147</v>
      </c>
      <c r="R952">
        <v>98.2</v>
      </c>
      <c r="S952">
        <v>-41.8</v>
      </c>
      <c r="T952">
        <v>-90</v>
      </c>
      <c r="U952">
        <v>0</v>
      </c>
      <c r="V952">
        <v>0</v>
      </c>
    </row>
    <row r="953" spans="1:22">
      <c r="A953">
        <v>19663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 t="e">
        <f>IF(AND(Tabelle14[[#This Row],[AreaPx]]&gt;0,NOT(Tabelle14[[#This Row],[AreaPx]]="inf")),Tabelle14[[#This Row],[AreaPx]], NA())</f>
        <v>#N/A</v>
      </c>
      <c r="J953">
        <v>0</v>
      </c>
      <c r="K953">
        <v>0</v>
      </c>
      <c r="L953">
        <v>0</v>
      </c>
      <c r="M953">
        <v>0</v>
      </c>
      <c r="N953">
        <v>0</v>
      </c>
      <c r="O953">
        <f>Tabelle14[[#This Row],[Roll]]-+Tabelle14[[#This Row],[Pitch]]</f>
        <v>0</v>
      </c>
      <c r="P953">
        <f>SQRT(Tabelle14[[#This Row],[X]]^2 + Tabelle14[[#This Row],[Y]]^2 +Tabelle14[[#This Row],[Z]]^2)</f>
        <v>0</v>
      </c>
      <c r="Q953">
        <v>147</v>
      </c>
      <c r="R953">
        <v>98.2</v>
      </c>
      <c r="S953">
        <v>-41.8</v>
      </c>
      <c r="T953">
        <v>-90</v>
      </c>
      <c r="U953">
        <v>0</v>
      </c>
      <c r="V953">
        <v>0</v>
      </c>
    </row>
    <row r="954" spans="1:22">
      <c r="A954">
        <v>19675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 t="e">
        <f>IF(AND(Tabelle14[[#This Row],[AreaPx]]&gt;0,NOT(Tabelle14[[#This Row],[AreaPx]]="inf")),Tabelle14[[#This Row],[AreaPx]], NA())</f>
        <v>#N/A</v>
      </c>
      <c r="J954">
        <v>0</v>
      </c>
      <c r="K954">
        <v>0</v>
      </c>
      <c r="L954">
        <v>0</v>
      </c>
      <c r="M954">
        <v>0</v>
      </c>
      <c r="N954">
        <v>0</v>
      </c>
      <c r="O954">
        <f>Tabelle14[[#This Row],[Roll]]-+Tabelle14[[#This Row],[Pitch]]</f>
        <v>0</v>
      </c>
      <c r="P954">
        <f>SQRT(Tabelle14[[#This Row],[X]]^2 + Tabelle14[[#This Row],[Y]]^2 +Tabelle14[[#This Row],[Z]]^2)</f>
        <v>0</v>
      </c>
      <c r="Q954">
        <v>147</v>
      </c>
      <c r="R954">
        <v>98.2</v>
      </c>
      <c r="S954">
        <v>-41.8</v>
      </c>
      <c r="T954">
        <v>-90</v>
      </c>
      <c r="U954">
        <v>0</v>
      </c>
      <c r="V954">
        <v>0</v>
      </c>
    </row>
    <row r="955" spans="1:22">
      <c r="A955">
        <v>19692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 t="e">
        <f>IF(AND(Tabelle14[[#This Row],[AreaPx]]&gt;0,NOT(Tabelle14[[#This Row],[AreaPx]]="inf")),Tabelle14[[#This Row],[AreaPx]], NA())</f>
        <v>#N/A</v>
      </c>
      <c r="J955">
        <v>0</v>
      </c>
      <c r="K955">
        <v>0</v>
      </c>
      <c r="L955">
        <v>0</v>
      </c>
      <c r="M955">
        <v>0</v>
      </c>
      <c r="N955">
        <v>0</v>
      </c>
      <c r="O955">
        <f>Tabelle14[[#This Row],[Roll]]-+Tabelle14[[#This Row],[Pitch]]</f>
        <v>0</v>
      </c>
      <c r="P955">
        <f>SQRT(Tabelle14[[#This Row],[X]]^2 + Tabelle14[[#This Row],[Y]]^2 +Tabelle14[[#This Row],[Z]]^2)</f>
        <v>0</v>
      </c>
      <c r="Q955">
        <v>147</v>
      </c>
      <c r="R955">
        <v>98.2</v>
      </c>
      <c r="S955">
        <v>-41.8</v>
      </c>
      <c r="T955">
        <v>-90</v>
      </c>
      <c r="U955">
        <v>0</v>
      </c>
      <c r="V955">
        <v>0</v>
      </c>
    </row>
    <row r="956" spans="1:22">
      <c r="A956">
        <v>19706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 t="e">
        <f>IF(AND(Tabelle14[[#This Row],[AreaPx]]&gt;0,NOT(Tabelle14[[#This Row],[AreaPx]]="inf")),Tabelle14[[#This Row],[AreaPx]], NA())</f>
        <v>#N/A</v>
      </c>
      <c r="J956">
        <v>0</v>
      </c>
      <c r="K956">
        <v>0</v>
      </c>
      <c r="L956">
        <v>0</v>
      </c>
      <c r="M956">
        <v>0</v>
      </c>
      <c r="N956">
        <v>0</v>
      </c>
      <c r="O956">
        <f>Tabelle14[[#This Row],[Roll]]-+Tabelle14[[#This Row],[Pitch]]</f>
        <v>0</v>
      </c>
      <c r="P956">
        <f>SQRT(Tabelle14[[#This Row],[X]]^2 + Tabelle14[[#This Row],[Y]]^2 +Tabelle14[[#This Row],[Z]]^2)</f>
        <v>0</v>
      </c>
      <c r="Q956">
        <v>147</v>
      </c>
      <c r="R956">
        <v>98.2</v>
      </c>
      <c r="S956">
        <v>-41.8</v>
      </c>
      <c r="T956">
        <v>-90</v>
      </c>
      <c r="U956">
        <v>0</v>
      </c>
      <c r="V956">
        <v>0</v>
      </c>
    </row>
    <row r="957" spans="1:22">
      <c r="A957">
        <v>19733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 t="e">
        <f>IF(AND(Tabelle14[[#This Row],[AreaPx]]&gt;0,NOT(Tabelle14[[#This Row],[AreaPx]]="inf")),Tabelle14[[#This Row],[AreaPx]], NA())</f>
        <v>#N/A</v>
      </c>
      <c r="J957">
        <v>0</v>
      </c>
      <c r="K957">
        <v>0</v>
      </c>
      <c r="L957">
        <v>0</v>
      </c>
      <c r="M957">
        <v>0</v>
      </c>
      <c r="N957">
        <v>0</v>
      </c>
      <c r="O957">
        <f>Tabelle14[[#This Row],[Roll]]-+Tabelle14[[#This Row],[Pitch]]</f>
        <v>0</v>
      </c>
      <c r="P957">
        <f>SQRT(Tabelle14[[#This Row],[X]]^2 + Tabelle14[[#This Row],[Y]]^2 +Tabelle14[[#This Row],[Z]]^2)</f>
        <v>0</v>
      </c>
      <c r="Q957">
        <v>147</v>
      </c>
      <c r="R957">
        <v>98.2</v>
      </c>
      <c r="S957">
        <v>-41.8</v>
      </c>
      <c r="T957">
        <v>-90</v>
      </c>
      <c r="U957">
        <v>0</v>
      </c>
      <c r="V957">
        <v>0</v>
      </c>
    </row>
    <row r="958" spans="1:22">
      <c r="A958">
        <v>19747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 t="e">
        <f>IF(AND(Tabelle14[[#This Row],[AreaPx]]&gt;0,NOT(Tabelle14[[#This Row],[AreaPx]]="inf")),Tabelle14[[#This Row],[AreaPx]], NA())</f>
        <v>#N/A</v>
      </c>
      <c r="J958">
        <v>0</v>
      </c>
      <c r="K958">
        <v>0</v>
      </c>
      <c r="L958">
        <v>0</v>
      </c>
      <c r="M958">
        <v>0</v>
      </c>
      <c r="N958">
        <v>0</v>
      </c>
      <c r="O958">
        <f>Tabelle14[[#This Row],[Roll]]-+Tabelle14[[#This Row],[Pitch]]</f>
        <v>0</v>
      </c>
      <c r="P958">
        <f>SQRT(Tabelle14[[#This Row],[X]]^2 + Tabelle14[[#This Row],[Y]]^2 +Tabelle14[[#This Row],[Z]]^2)</f>
        <v>0</v>
      </c>
      <c r="Q958">
        <v>147</v>
      </c>
      <c r="R958">
        <v>98.2</v>
      </c>
      <c r="S958">
        <v>-41.8</v>
      </c>
      <c r="T958">
        <v>-90</v>
      </c>
      <c r="U958">
        <v>0</v>
      </c>
      <c r="V958">
        <v>0</v>
      </c>
    </row>
    <row r="959" spans="1:22">
      <c r="A959">
        <v>19776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 t="e">
        <f>IF(AND(Tabelle14[[#This Row],[AreaPx]]&gt;0,NOT(Tabelle14[[#This Row],[AreaPx]]="inf")),Tabelle14[[#This Row],[AreaPx]], NA())</f>
        <v>#N/A</v>
      </c>
      <c r="J959">
        <v>0</v>
      </c>
      <c r="K959">
        <v>0</v>
      </c>
      <c r="L959">
        <v>0</v>
      </c>
      <c r="M959">
        <v>0</v>
      </c>
      <c r="N959">
        <v>0</v>
      </c>
      <c r="O959">
        <f>Tabelle14[[#This Row],[Roll]]-+Tabelle14[[#This Row],[Pitch]]</f>
        <v>0</v>
      </c>
      <c r="P959">
        <f>SQRT(Tabelle14[[#This Row],[X]]^2 + Tabelle14[[#This Row],[Y]]^2 +Tabelle14[[#This Row],[Z]]^2)</f>
        <v>0</v>
      </c>
      <c r="Q959">
        <v>147</v>
      </c>
      <c r="R959">
        <v>98.2</v>
      </c>
      <c r="S959">
        <v>-41.8</v>
      </c>
      <c r="T959">
        <v>-90</v>
      </c>
      <c r="U959">
        <v>0</v>
      </c>
      <c r="V959">
        <v>0</v>
      </c>
    </row>
    <row r="960" spans="1:22">
      <c r="A960">
        <v>19803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 t="e">
        <f>IF(AND(Tabelle14[[#This Row],[AreaPx]]&gt;0,NOT(Tabelle14[[#This Row],[AreaPx]]="inf")),Tabelle14[[#This Row],[AreaPx]], NA())</f>
        <v>#N/A</v>
      </c>
      <c r="J960">
        <v>0</v>
      </c>
      <c r="K960">
        <v>0</v>
      </c>
      <c r="L960">
        <v>0</v>
      </c>
      <c r="M960">
        <v>0</v>
      </c>
      <c r="N960">
        <v>0</v>
      </c>
      <c r="O960">
        <f>Tabelle14[[#This Row],[Roll]]-+Tabelle14[[#This Row],[Pitch]]</f>
        <v>0</v>
      </c>
      <c r="P960">
        <f>SQRT(Tabelle14[[#This Row],[X]]^2 + Tabelle14[[#This Row],[Y]]^2 +Tabelle14[[#This Row],[Z]]^2)</f>
        <v>0</v>
      </c>
      <c r="Q960">
        <v>147</v>
      </c>
      <c r="R960">
        <v>98.2</v>
      </c>
      <c r="S960">
        <v>-41.8</v>
      </c>
      <c r="T960">
        <v>-90</v>
      </c>
      <c r="U960">
        <v>0</v>
      </c>
      <c r="V960">
        <v>0</v>
      </c>
    </row>
    <row r="961" spans="1:22">
      <c r="A961">
        <v>19815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 t="e">
        <f>IF(AND(Tabelle14[[#This Row],[AreaPx]]&gt;0,NOT(Tabelle14[[#This Row],[AreaPx]]="inf")),Tabelle14[[#This Row],[AreaPx]], NA())</f>
        <v>#N/A</v>
      </c>
      <c r="J961">
        <v>0</v>
      </c>
      <c r="K961">
        <v>0</v>
      </c>
      <c r="L961">
        <v>0</v>
      </c>
      <c r="M961">
        <v>0</v>
      </c>
      <c r="N961">
        <v>0</v>
      </c>
      <c r="O961">
        <f>Tabelle14[[#This Row],[Roll]]-+Tabelle14[[#This Row],[Pitch]]</f>
        <v>0</v>
      </c>
      <c r="P961">
        <f>SQRT(Tabelle14[[#This Row],[X]]^2 + Tabelle14[[#This Row],[Y]]^2 +Tabelle14[[#This Row],[Z]]^2)</f>
        <v>0</v>
      </c>
      <c r="Q961">
        <v>147</v>
      </c>
      <c r="R961">
        <v>98.2</v>
      </c>
      <c r="S961">
        <v>-41.8</v>
      </c>
      <c r="T961">
        <v>-90</v>
      </c>
      <c r="U961">
        <v>0</v>
      </c>
      <c r="V961">
        <v>0</v>
      </c>
    </row>
    <row r="962" spans="1:22">
      <c r="A962">
        <v>19848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 t="e">
        <f>IF(AND(Tabelle14[[#This Row],[AreaPx]]&gt;0,NOT(Tabelle14[[#This Row],[AreaPx]]="inf")),Tabelle14[[#This Row],[AreaPx]], NA())</f>
        <v>#N/A</v>
      </c>
      <c r="J962">
        <v>0</v>
      </c>
      <c r="K962">
        <v>0</v>
      </c>
      <c r="L962">
        <v>0</v>
      </c>
      <c r="M962">
        <v>0</v>
      </c>
      <c r="N962">
        <v>0</v>
      </c>
      <c r="O962">
        <f>Tabelle14[[#This Row],[Roll]]-+Tabelle14[[#This Row],[Pitch]]</f>
        <v>0</v>
      </c>
      <c r="P962">
        <f>SQRT(Tabelle14[[#This Row],[X]]^2 + Tabelle14[[#This Row],[Y]]^2 +Tabelle14[[#This Row],[Z]]^2)</f>
        <v>0</v>
      </c>
      <c r="Q962">
        <v>147</v>
      </c>
      <c r="R962">
        <v>98.2</v>
      </c>
      <c r="S962">
        <v>-41.8</v>
      </c>
      <c r="T962">
        <v>-90</v>
      </c>
      <c r="U962">
        <v>0</v>
      </c>
      <c r="V962">
        <v>0</v>
      </c>
    </row>
    <row r="963" spans="1:22">
      <c r="A963">
        <v>19875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 t="e">
        <f>IF(AND(Tabelle14[[#This Row],[AreaPx]]&gt;0,NOT(Tabelle14[[#This Row],[AreaPx]]="inf")),Tabelle14[[#This Row],[AreaPx]], NA())</f>
        <v>#N/A</v>
      </c>
      <c r="J963">
        <v>0</v>
      </c>
      <c r="K963">
        <v>0</v>
      </c>
      <c r="L963">
        <v>0</v>
      </c>
      <c r="M963">
        <v>0</v>
      </c>
      <c r="N963">
        <v>0</v>
      </c>
      <c r="O963">
        <f>Tabelle14[[#This Row],[Roll]]-+Tabelle14[[#This Row],[Pitch]]</f>
        <v>0</v>
      </c>
      <c r="P963">
        <f>SQRT(Tabelle14[[#This Row],[X]]^2 + Tabelle14[[#This Row],[Y]]^2 +Tabelle14[[#This Row],[Z]]^2)</f>
        <v>0</v>
      </c>
      <c r="Q963">
        <v>147</v>
      </c>
      <c r="R963">
        <v>98.2</v>
      </c>
      <c r="S963">
        <v>-41.8</v>
      </c>
      <c r="T963">
        <v>-90</v>
      </c>
      <c r="U963">
        <v>0</v>
      </c>
      <c r="V963">
        <v>0</v>
      </c>
    </row>
    <row r="964" spans="1:22">
      <c r="A964">
        <v>19901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 t="e">
        <f>IF(AND(Tabelle14[[#This Row],[AreaPx]]&gt;0,NOT(Tabelle14[[#This Row],[AreaPx]]="inf")),Tabelle14[[#This Row],[AreaPx]], NA())</f>
        <v>#N/A</v>
      </c>
      <c r="J964">
        <v>0</v>
      </c>
      <c r="K964">
        <v>0</v>
      </c>
      <c r="L964">
        <v>0</v>
      </c>
      <c r="M964">
        <v>0</v>
      </c>
      <c r="N964">
        <v>0</v>
      </c>
      <c r="O964">
        <f>Tabelle14[[#This Row],[Roll]]-+Tabelle14[[#This Row],[Pitch]]</f>
        <v>0</v>
      </c>
      <c r="P964">
        <f>SQRT(Tabelle14[[#This Row],[X]]^2 + Tabelle14[[#This Row],[Y]]^2 +Tabelle14[[#This Row],[Z]]^2)</f>
        <v>0</v>
      </c>
      <c r="Q964">
        <v>147</v>
      </c>
      <c r="R964">
        <v>98.2</v>
      </c>
      <c r="S964">
        <v>-41.8</v>
      </c>
      <c r="T964">
        <v>-90</v>
      </c>
      <c r="U964">
        <v>0</v>
      </c>
      <c r="V964">
        <v>0</v>
      </c>
    </row>
    <row r="965" spans="1:22">
      <c r="A965">
        <v>19917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 t="e">
        <f>IF(AND(Tabelle14[[#This Row],[AreaPx]]&gt;0,NOT(Tabelle14[[#This Row],[AreaPx]]="inf")),Tabelle14[[#This Row],[AreaPx]], NA())</f>
        <v>#N/A</v>
      </c>
      <c r="J965">
        <v>0</v>
      </c>
      <c r="K965">
        <v>0</v>
      </c>
      <c r="L965">
        <v>0</v>
      </c>
      <c r="M965">
        <v>0</v>
      </c>
      <c r="N965">
        <v>0</v>
      </c>
      <c r="O965">
        <f>Tabelle14[[#This Row],[Roll]]-+Tabelle14[[#This Row],[Pitch]]</f>
        <v>0</v>
      </c>
      <c r="P965">
        <f>SQRT(Tabelle14[[#This Row],[X]]^2 + Tabelle14[[#This Row],[Y]]^2 +Tabelle14[[#This Row],[Z]]^2)</f>
        <v>0</v>
      </c>
      <c r="Q965">
        <v>147</v>
      </c>
      <c r="R965">
        <v>98.2</v>
      </c>
      <c r="S965">
        <v>-41.8</v>
      </c>
      <c r="T965">
        <v>-90</v>
      </c>
      <c r="U965">
        <v>0</v>
      </c>
      <c r="V965">
        <v>0</v>
      </c>
    </row>
    <row r="966" spans="1:22">
      <c r="A966">
        <v>19949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 t="e">
        <f>IF(AND(Tabelle14[[#This Row],[AreaPx]]&gt;0,NOT(Tabelle14[[#This Row],[AreaPx]]="inf")),Tabelle14[[#This Row],[AreaPx]], NA())</f>
        <v>#N/A</v>
      </c>
      <c r="J966">
        <v>0</v>
      </c>
      <c r="K966">
        <v>0</v>
      </c>
      <c r="L966">
        <v>0</v>
      </c>
      <c r="M966">
        <v>0</v>
      </c>
      <c r="N966">
        <v>0</v>
      </c>
      <c r="O966">
        <f>Tabelle14[[#This Row],[Roll]]-+Tabelle14[[#This Row],[Pitch]]</f>
        <v>0</v>
      </c>
      <c r="P966">
        <f>SQRT(Tabelle14[[#This Row],[X]]^2 + Tabelle14[[#This Row],[Y]]^2 +Tabelle14[[#This Row],[Z]]^2)</f>
        <v>0</v>
      </c>
      <c r="Q966">
        <v>147</v>
      </c>
      <c r="R966">
        <v>98.2</v>
      </c>
      <c r="S966">
        <v>-41.8</v>
      </c>
      <c r="T966">
        <v>-90</v>
      </c>
      <c r="U966">
        <v>0</v>
      </c>
      <c r="V966">
        <v>0</v>
      </c>
    </row>
    <row r="967" spans="1:22">
      <c r="A967">
        <v>19979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e">
        <f>IF(AND(Tabelle14[[#This Row],[AreaPx]]&gt;0,NOT(Tabelle14[[#This Row],[AreaPx]]="inf")),Tabelle14[[#This Row],[AreaPx]], NA())</f>
        <v>#N/A</v>
      </c>
      <c r="J967">
        <v>0</v>
      </c>
      <c r="K967">
        <v>0</v>
      </c>
      <c r="L967">
        <v>0</v>
      </c>
      <c r="M967">
        <v>0</v>
      </c>
      <c r="N967">
        <v>0</v>
      </c>
      <c r="O967">
        <f>Tabelle14[[#This Row],[Roll]]-+Tabelle14[[#This Row],[Pitch]]</f>
        <v>0</v>
      </c>
      <c r="P967">
        <f>SQRT(Tabelle14[[#This Row],[X]]^2 + Tabelle14[[#This Row],[Y]]^2 +Tabelle14[[#This Row],[Z]]^2)</f>
        <v>0</v>
      </c>
      <c r="Q967">
        <v>147</v>
      </c>
      <c r="R967">
        <v>98.2</v>
      </c>
      <c r="S967">
        <v>-41.8</v>
      </c>
      <c r="T967">
        <v>-90</v>
      </c>
      <c r="U967">
        <v>0</v>
      </c>
      <c r="V967">
        <v>0</v>
      </c>
    </row>
    <row r="968" spans="1:22">
      <c r="A968">
        <v>20007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 t="e">
        <f>IF(AND(Tabelle14[[#This Row],[AreaPx]]&gt;0,NOT(Tabelle14[[#This Row],[AreaPx]]="inf")),Tabelle14[[#This Row],[AreaPx]], NA())</f>
        <v>#N/A</v>
      </c>
      <c r="J968">
        <v>0</v>
      </c>
      <c r="K968">
        <v>0</v>
      </c>
      <c r="L968">
        <v>0</v>
      </c>
      <c r="M968">
        <v>0</v>
      </c>
      <c r="N968">
        <v>0</v>
      </c>
      <c r="O968">
        <f>Tabelle14[[#This Row],[Roll]]-+Tabelle14[[#This Row],[Pitch]]</f>
        <v>0</v>
      </c>
      <c r="P968">
        <f>SQRT(Tabelle14[[#This Row],[X]]^2 + Tabelle14[[#This Row],[Y]]^2 +Tabelle14[[#This Row],[Z]]^2)</f>
        <v>0</v>
      </c>
      <c r="Q968">
        <v>147</v>
      </c>
      <c r="R968">
        <v>98.2</v>
      </c>
      <c r="S968">
        <v>-41.8</v>
      </c>
      <c r="T968">
        <v>-90</v>
      </c>
      <c r="U968">
        <v>0</v>
      </c>
      <c r="V968">
        <v>0</v>
      </c>
    </row>
    <row r="969" spans="1:22">
      <c r="A969">
        <v>20033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 t="e">
        <f>IF(AND(Tabelle14[[#This Row],[AreaPx]]&gt;0,NOT(Tabelle14[[#This Row],[AreaPx]]="inf")),Tabelle14[[#This Row],[AreaPx]], NA())</f>
        <v>#N/A</v>
      </c>
      <c r="J969">
        <v>0</v>
      </c>
      <c r="K969">
        <v>0</v>
      </c>
      <c r="L969">
        <v>0</v>
      </c>
      <c r="M969">
        <v>0</v>
      </c>
      <c r="N969">
        <v>0</v>
      </c>
      <c r="O969">
        <f>Tabelle14[[#This Row],[Roll]]-+Tabelle14[[#This Row],[Pitch]]</f>
        <v>0</v>
      </c>
      <c r="P969">
        <f>SQRT(Tabelle14[[#This Row],[X]]^2 + Tabelle14[[#This Row],[Y]]^2 +Tabelle14[[#This Row],[Z]]^2)</f>
        <v>0</v>
      </c>
      <c r="Q969">
        <v>147</v>
      </c>
      <c r="R969">
        <v>98.2</v>
      </c>
      <c r="S969">
        <v>-41.8</v>
      </c>
      <c r="T969">
        <v>-90</v>
      </c>
      <c r="U969">
        <v>0</v>
      </c>
      <c r="V969">
        <v>0</v>
      </c>
    </row>
    <row r="970" spans="1:22">
      <c r="A970">
        <v>20049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 t="e">
        <f>IF(AND(Tabelle14[[#This Row],[AreaPx]]&gt;0,NOT(Tabelle14[[#This Row],[AreaPx]]="inf")),Tabelle14[[#This Row],[AreaPx]], NA())</f>
        <v>#N/A</v>
      </c>
      <c r="J970">
        <v>0</v>
      </c>
      <c r="K970">
        <v>0</v>
      </c>
      <c r="L970">
        <v>0</v>
      </c>
      <c r="M970">
        <v>0</v>
      </c>
      <c r="N970">
        <v>0</v>
      </c>
      <c r="O970">
        <f>Tabelle14[[#This Row],[Roll]]-+Tabelle14[[#This Row],[Pitch]]</f>
        <v>0</v>
      </c>
      <c r="P970">
        <f>SQRT(Tabelle14[[#This Row],[X]]^2 + Tabelle14[[#This Row],[Y]]^2 +Tabelle14[[#This Row],[Z]]^2)</f>
        <v>0</v>
      </c>
      <c r="Q970">
        <v>147</v>
      </c>
      <c r="R970">
        <v>98.2</v>
      </c>
      <c r="S970">
        <v>-41.8</v>
      </c>
      <c r="T970">
        <v>-90</v>
      </c>
      <c r="U970">
        <v>0</v>
      </c>
      <c r="V970">
        <v>0</v>
      </c>
    </row>
    <row r="971" spans="1:22">
      <c r="A971">
        <v>20076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 t="e">
        <f>IF(AND(Tabelle14[[#This Row],[AreaPx]]&gt;0,NOT(Tabelle14[[#This Row],[AreaPx]]="inf")),Tabelle14[[#This Row],[AreaPx]], NA())</f>
        <v>#N/A</v>
      </c>
      <c r="J971">
        <v>0</v>
      </c>
      <c r="K971">
        <v>0</v>
      </c>
      <c r="L971">
        <v>0</v>
      </c>
      <c r="M971">
        <v>0</v>
      </c>
      <c r="N971">
        <v>0</v>
      </c>
      <c r="O971">
        <f>Tabelle14[[#This Row],[Roll]]-+Tabelle14[[#This Row],[Pitch]]</f>
        <v>0</v>
      </c>
      <c r="P971">
        <f>SQRT(Tabelle14[[#This Row],[X]]^2 + Tabelle14[[#This Row],[Y]]^2 +Tabelle14[[#This Row],[Z]]^2)</f>
        <v>0</v>
      </c>
      <c r="Q971">
        <v>147</v>
      </c>
      <c r="R971">
        <v>98.2</v>
      </c>
      <c r="S971">
        <v>-41.8</v>
      </c>
      <c r="T971">
        <v>-90</v>
      </c>
      <c r="U971">
        <v>0</v>
      </c>
      <c r="V971">
        <v>0</v>
      </c>
    </row>
    <row r="972" spans="1:22">
      <c r="A972">
        <v>20096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 t="e">
        <f>IF(AND(Tabelle14[[#This Row],[AreaPx]]&gt;0,NOT(Tabelle14[[#This Row],[AreaPx]]="inf")),Tabelle14[[#This Row],[AreaPx]], NA())</f>
        <v>#N/A</v>
      </c>
      <c r="J972">
        <v>0</v>
      </c>
      <c r="K972">
        <v>0</v>
      </c>
      <c r="L972">
        <v>0</v>
      </c>
      <c r="M972">
        <v>0</v>
      </c>
      <c r="N972">
        <v>0</v>
      </c>
      <c r="O972">
        <f>Tabelle14[[#This Row],[Roll]]-+Tabelle14[[#This Row],[Pitch]]</f>
        <v>0</v>
      </c>
      <c r="P972">
        <f>SQRT(Tabelle14[[#This Row],[X]]^2 + Tabelle14[[#This Row],[Y]]^2 +Tabelle14[[#This Row],[Z]]^2)</f>
        <v>0</v>
      </c>
      <c r="Q972">
        <v>147</v>
      </c>
      <c r="R972">
        <v>98.2</v>
      </c>
      <c r="S972">
        <v>-41.8</v>
      </c>
      <c r="T972">
        <v>-90</v>
      </c>
      <c r="U972">
        <v>0</v>
      </c>
      <c r="V972">
        <v>0</v>
      </c>
    </row>
    <row r="973" spans="1:22">
      <c r="A973">
        <v>20106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 t="e">
        <f>IF(AND(Tabelle14[[#This Row],[AreaPx]]&gt;0,NOT(Tabelle14[[#This Row],[AreaPx]]="inf")),Tabelle14[[#This Row],[AreaPx]], NA())</f>
        <v>#N/A</v>
      </c>
      <c r="J973">
        <v>0</v>
      </c>
      <c r="K973">
        <v>0</v>
      </c>
      <c r="L973">
        <v>0</v>
      </c>
      <c r="M973">
        <v>0</v>
      </c>
      <c r="N973">
        <v>0</v>
      </c>
      <c r="O973">
        <f>Tabelle14[[#This Row],[Roll]]-+Tabelle14[[#This Row],[Pitch]]</f>
        <v>0</v>
      </c>
      <c r="P973">
        <f>SQRT(Tabelle14[[#This Row],[X]]^2 + Tabelle14[[#This Row],[Y]]^2 +Tabelle14[[#This Row],[Z]]^2)</f>
        <v>0</v>
      </c>
      <c r="Q973">
        <v>147</v>
      </c>
      <c r="R973">
        <v>98.2</v>
      </c>
      <c r="S973">
        <v>-41.8</v>
      </c>
      <c r="T973">
        <v>-90</v>
      </c>
      <c r="U973">
        <v>0</v>
      </c>
      <c r="V973">
        <v>0</v>
      </c>
    </row>
    <row r="974" spans="1:22">
      <c r="A974">
        <v>20131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 t="e">
        <f>IF(AND(Tabelle14[[#This Row],[AreaPx]]&gt;0,NOT(Tabelle14[[#This Row],[AreaPx]]="inf")),Tabelle14[[#This Row],[AreaPx]], NA())</f>
        <v>#N/A</v>
      </c>
      <c r="J974">
        <v>0</v>
      </c>
      <c r="K974">
        <v>0</v>
      </c>
      <c r="L974">
        <v>0</v>
      </c>
      <c r="M974">
        <v>0</v>
      </c>
      <c r="N974">
        <v>0</v>
      </c>
      <c r="O974">
        <f>Tabelle14[[#This Row],[Roll]]-+Tabelle14[[#This Row],[Pitch]]</f>
        <v>0</v>
      </c>
      <c r="P974">
        <f>SQRT(Tabelle14[[#This Row],[X]]^2 + Tabelle14[[#This Row],[Y]]^2 +Tabelle14[[#This Row],[Z]]^2)</f>
        <v>0</v>
      </c>
      <c r="Q974">
        <v>147</v>
      </c>
      <c r="R974">
        <v>98.2</v>
      </c>
      <c r="S974">
        <v>-41.8</v>
      </c>
      <c r="T974">
        <v>-90</v>
      </c>
      <c r="U974">
        <v>0</v>
      </c>
      <c r="V974">
        <v>0</v>
      </c>
    </row>
    <row r="975" spans="1:22">
      <c r="A975">
        <v>20144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 t="e">
        <f>IF(AND(Tabelle14[[#This Row],[AreaPx]]&gt;0,NOT(Tabelle14[[#This Row],[AreaPx]]="inf")),Tabelle14[[#This Row],[AreaPx]], NA())</f>
        <v>#N/A</v>
      </c>
      <c r="J975">
        <v>0</v>
      </c>
      <c r="K975">
        <v>0</v>
      </c>
      <c r="L975">
        <v>0</v>
      </c>
      <c r="M975">
        <v>0</v>
      </c>
      <c r="N975">
        <v>0</v>
      </c>
      <c r="O975">
        <f>Tabelle14[[#This Row],[Roll]]-+Tabelle14[[#This Row],[Pitch]]</f>
        <v>0</v>
      </c>
      <c r="P975">
        <f>SQRT(Tabelle14[[#This Row],[X]]^2 + Tabelle14[[#This Row],[Y]]^2 +Tabelle14[[#This Row],[Z]]^2)</f>
        <v>0</v>
      </c>
      <c r="Q975">
        <v>147</v>
      </c>
      <c r="R975">
        <v>98.2</v>
      </c>
      <c r="S975">
        <v>-41.8</v>
      </c>
      <c r="T975">
        <v>-90</v>
      </c>
      <c r="U975">
        <v>0</v>
      </c>
      <c r="V975">
        <v>0</v>
      </c>
    </row>
    <row r="976" spans="1:22">
      <c r="A976">
        <v>20170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 t="e">
        <f>IF(AND(Tabelle14[[#This Row],[AreaPx]]&gt;0,NOT(Tabelle14[[#This Row],[AreaPx]]="inf")),Tabelle14[[#This Row],[AreaPx]], NA())</f>
        <v>#N/A</v>
      </c>
      <c r="J976">
        <v>0</v>
      </c>
      <c r="K976">
        <v>0</v>
      </c>
      <c r="L976">
        <v>0</v>
      </c>
      <c r="M976">
        <v>0</v>
      </c>
      <c r="N976">
        <v>0</v>
      </c>
      <c r="O976">
        <f>Tabelle14[[#This Row],[Roll]]-+Tabelle14[[#This Row],[Pitch]]</f>
        <v>0</v>
      </c>
      <c r="P976">
        <f>SQRT(Tabelle14[[#This Row],[X]]^2 + Tabelle14[[#This Row],[Y]]^2 +Tabelle14[[#This Row],[Z]]^2)</f>
        <v>0</v>
      </c>
      <c r="Q976">
        <v>147</v>
      </c>
      <c r="R976">
        <v>98.2</v>
      </c>
      <c r="S976">
        <v>-41.8</v>
      </c>
      <c r="T976">
        <v>-90</v>
      </c>
      <c r="U976">
        <v>0</v>
      </c>
      <c r="V976">
        <v>0</v>
      </c>
    </row>
    <row r="977" spans="1:22">
      <c r="A977">
        <v>20182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 t="e">
        <f>IF(AND(Tabelle14[[#This Row],[AreaPx]]&gt;0,NOT(Tabelle14[[#This Row],[AreaPx]]="inf")),Tabelle14[[#This Row],[AreaPx]], NA())</f>
        <v>#N/A</v>
      </c>
      <c r="J977">
        <v>0</v>
      </c>
      <c r="K977">
        <v>0</v>
      </c>
      <c r="L977">
        <v>0</v>
      </c>
      <c r="M977">
        <v>0</v>
      </c>
      <c r="N977">
        <v>0</v>
      </c>
      <c r="O977">
        <f>Tabelle14[[#This Row],[Roll]]-+Tabelle14[[#This Row],[Pitch]]</f>
        <v>0</v>
      </c>
      <c r="P977">
        <f>SQRT(Tabelle14[[#This Row],[X]]^2 + Tabelle14[[#This Row],[Y]]^2 +Tabelle14[[#This Row],[Z]]^2)</f>
        <v>0</v>
      </c>
      <c r="Q977">
        <v>147</v>
      </c>
      <c r="R977">
        <v>98.2</v>
      </c>
      <c r="S977">
        <v>-41.8</v>
      </c>
      <c r="T977">
        <v>-90</v>
      </c>
      <c r="U977">
        <v>0</v>
      </c>
      <c r="V977">
        <v>0</v>
      </c>
    </row>
    <row r="978" spans="1:22">
      <c r="A978">
        <v>20210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 t="e">
        <f>IF(AND(Tabelle14[[#This Row],[AreaPx]]&gt;0,NOT(Tabelle14[[#This Row],[AreaPx]]="inf")),Tabelle14[[#This Row],[AreaPx]], NA())</f>
        <v>#N/A</v>
      </c>
      <c r="J978">
        <v>0</v>
      </c>
      <c r="K978">
        <v>0</v>
      </c>
      <c r="L978">
        <v>0</v>
      </c>
      <c r="M978">
        <v>0</v>
      </c>
      <c r="N978">
        <v>0</v>
      </c>
      <c r="O978">
        <f>Tabelle14[[#This Row],[Roll]]-+Tabelle14[[#This Row],[Pitch]]</f>
        <v>0</v>
      </c>
      <c r="P978">
        <f>SQRT(Tabelle14[[#This Row],[X]]^2 + Tabelle14[[#This Row],[Y]]^2 +Tabelle14[[#This Row],[Z]]^2)</f>
        <v>0</v>
      </c>
      <c r="Q978">
        <v>147</v>
      </c>
      <c r="R978">
        <v>98.2</v>
      </c>
      <c r="S978">
        <v>-41.8</v>
      </c>
      <c r="T978">
        <v>-90</v>
      </c>
      <c r="U978">
        <v>0</v>
      </c>
      <c r="V978">
        <v>0</v>
      </c>
    </row>
    <row r="979" spans="1:22">
      <c r="A979">
        <v>20235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 t="e">
        <f>IF(AND(Tabelle14[[#This Row],[AreaPx]]&gt;0,NOT(Tabelle14[[#This Row],[AreaPx]]="inf")),Tabelle14[[#This Row],[AreaPx]], NA())</f>
        <v>#N/A</v>
      </c>
      <c r="J979">
        <v>0</v>
      </c>
      <c r="K979">
        <v>0</v>
      </c>
      <c r="L979">
        <v>0</v>
      </c>
      <c r="M979">
        <v>0</v>
      </c>
      <c r="N979">
        <v>0</v>
      </c>
      <c r="O979">
        <f>Tabelle14[[#This Row],[Roll]]-+Tabelle14[[#This Row],[Pitch]]</f>
        <v>0</v>
      </c>
      <c r="P979">
        <f>SQRT(Tabelle14[[#This Row],[X]]^2 + Tabelle14[[#This Row],[Y]]^2 +Tabelle14[[#This Row],[Z]]^2)</f>
        <v>0</v>
      </c>
      <c r="Q979">
        <v>147</v>
      </c>
      <c r="R979">
        <v>98.2</v>
      </c>
      <c r="S979">
        <v>-41.8</v>
      </c>
      <c r="T979">
        <v>-90</v>
      </c>
      <c r="U979">
        <v>0</v>
      </c>
      <c r="V979">
        <v>0</v>
      </c>
    </row>
    <row r="980" spans="1:22">
      <c r="A980">
        <v>20249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 t="e">
        <f>IF(AND(Tabelle14[[#This Row],[AreaPx]]&gt;0,NOT(Tabelle14[[#This Row],[AreaPx]]="inf")),Tabelle14[[#This Row],[AreaPx]], NA())</f>
        <v>#N/A</v>
      </c>
      <c r="J980">
        <v>0</v>
      </c>
      <c r="K980">
        <v>0</v>
      </c>
      <c r="L980">
        <v>0</v>
      </c>
      <c r="M980">
        <v>0</v>
      </c>
      <c r="N980">
        <v>0</v>
      </c>
      <c r="O980">
        <f>Tabelle14[[#This Row],[Roll]]-+Tabelle14[[#This Row],[Pitch]]</f>
        <v>0</v>
      </c>
      <c r="P980">
        <f>SQRT(Tabelle14[[#This Row],[X]]^2 + Tabelle14[[#This Row],[Y]]^2 +Tabelle14[[#This Row],[Z]]^2)</f>
        <v>0</v>
      </c>
      <c r="Q980">
        <v>147</v>
      </c>
      <c r="R980">
        <v>98.2</v>
      </c>
      <c r="S980">
        <v>-41.8</v>
      </c>
      <c r="T980">
        <v>-90</v>
      </c>
      <c r="U980">
        <v>0</v>
      </c>
      <c r="V980">
        <v>0</v>
      </c>
    </row>
    <row r="981" spans="1:22">
      <c r="A981">
        <v>20268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 t="e">
        <f>IF(AND(Tabelle14[[#This Row],[AreaPx]]&gt;0,NOT(Tabelle14[[#This Row],[AreaPx]]="inf")),Tabelle14[[#This Row],[AreaPx]], NA())</f>
        <v>#N/A</v>
      </c>
      <c r="J981">
        <v>0</v>
      </c>
      <c r="K981">
        <v>0</v>
      </c>
      <c r="L981">
        <v>0</v>
      </c>
      <c r="M981">
        <v>0</v>
      </c>
      <c r="N981">
        <v>0</v>
      </c>
      <c r="O981">
        <f>Tabelle14[[#This Row],[Roll]]-+Tabelle14[[#This Row],[Pitch]]</f>
        <v>0</v>
      </c>
      <c r="P981">
        <f>SQRT(Tabelle14[[#This Row],[X]]^2 + Tabelle14[[#This Row],[Y]]^2 +Tabelle14[[#This Row],[Z]]^2)</f>
        <v>0</v>
      </c>
      <c r="Q981">
        <v>147</v>
      </c>
      <c r="R981">
        <v>98.2</v>
      </c>
      <c r="S981">
        <v>-41.8</v>
      </c>
      <c r="T981">
        <v>-90</v>
      </c>
      <c r="U981">
        <v>0</v>
      </c>
      <c r="V981">
        <v>0</v>
      </c>
    </row>
    <row r="982" spans="1:22">
      <c r="A982">
        <v>20282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 t="e">
        <f>IF(AND(Tabelle14[[#This Row],[AreaPx]]&gt;0,NOT(Tabelle14[[#This Row],[AreaPx]]="inf")),Tabelle14[[#This Row],[AreaPx]], NA())</f>
        <v>#N/A</v>
      </c>
      <c r="J982">
        <v>0</v>
      </c>
      <c r="K982">
        <v>0</v>
      </c>
      <c r="L982">
        <v>0</v>
      </c>
      <c r="M982">
        <v>0</v>
      </c>
      <c r="N982">
        <v>0</v>
      </c>
      <c r="O982">
        <f>Tabelle14[[#This Row],[Roll]]-+Tabelle14[[#This Row],[Pitch]]</f>
        <v>0</v>
      </c>
      <c r="P982">
        <f>SQRT(Tabelle14[[#This Row],[X]]^2 + Tabelle14[[#This Row],[Y]]^2 +Tabelle14[[#This Row],[Z]]^2)</f>
        <v>0</v>
      </c>
      <c r="Q982">
        <v>147</v>
      </c>
      <c r="R982">
        <v>98.2</v>
      </c>
      <c r="S982">
        <v>-41.8</v>
      </c>
      <c r="T982">
        <v>-90</v>
      </c>
      <c r="U982">
        <v>0</v>
      </c>
      <c r="V982">
        <v>0</v>
      </c>
    </row>
    <row r="983" spans="1:22">
      <c r="A983">
        <v>20296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 t="e">
        <f>IF(AND(Tabelle14[[#This Row],[AreaPx]]&gt;0,NOT(Tabelle14[[#This Row],[AreaPx]]="inf")),Tabelle14[[#This Row],[AreaPx]], NA())</f>
        <v>#N/A</v>
      </c>
      <c r="J983">
        <v>0</v>
      </c>
      <c r="K983">
        <v>0</v>
      </c>
      <c r="L983">
        <v>0</v>
      </c>
      <c r="M983">
        <v>0</v>
      </c>
      <c r="N983">
        <v>0</v>
      </c>
      <c r="O983">
        <f>Tabelle14[[#This Row],[Roll]]-+Tabelle14[[#This Row],[Pitch]]</f>
        <v>0</v>
      </c>
      <c r="P983">
        <f>SQRT(Tabelle14[[#This Row],[X]]^2 + Tabelle14[[#This Row],[Y]]^2 +Tabelle14[[#This Row],[Z]]^2)</f>
        <v>0</v>
      </c>
      <c r="Q983">
        <v>147</v>
      </c>
      <c r="R983">
        <v>98.2</v>
      </c>
      <c r="S983">
        <v>-41.8</v>
      </c>
      <c r="T983">
        <v>-90</v>
      </c>
      <c r="U983">
        <v>0</v>
      </c>
      <c r="V983">
        <v>0</v>
      </c>
    </row>
    <row r="984" spans="1:22">
      <c r="A984">
        <v>20308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 t="e">
        <f>IF(AND(Tabelle14[[#This Row],[AreaPx]]&gt;0,NOT(Tabelle14[[#This Row],[AreaPx]]="inf")),Tabelle14[[#This Row],[AreaPx]], NA())</f>
        <v>#N/A</v>
      </c>
      <c r="J984">
        <v>0</v>
      </c>
      <c r="K984">
        <v>0</v>
      </c>
      <c r="L984">
        <v>0</v>
      </c>
      <c r="M984">
        <v>0</v>
      </c>
      <c r="N984">
        <v>0</v>
      </c>
      <c r="O984">
        <f>Tabelle14[[#This Row],[Roll]]-+Tabelle14[[#This Row],[Pitch]]</f>
        <v>0</v>
      </c>
      <c r="P984">
        <f>SQRT(Tabelle14[[#This Row],[X]]^2 + Tabelle14[[#This Row],[Y]]^2 +Tabelle14[[#This Row],[Z]]^2)</f>
        <v>0</v>
      </c>
      <c r="Q984">
        <v>147</v>
      </c>
      <c r="R984">
        <v>98.2</v>
      </c>
      <c r="S984">
        <v>-41.8</v>
      </c>
      <c r="T984">
        <v>-90</v>
      </c>
      <c r="U984">
        <v>0</v>
      </c>
      <c r="V984">
        <v>0</v>
      </c>
    </row>
    <row r="985" spans="1:22">
      <c r="A985">
        <v>20336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 t="e">
        <f>IF(AND(Tabelle14[[#This Row],[AreaPx]]&gt;0,NOT(Tabelle14[[#This Row],[AreaPx]]="inf")),Tabelle14[[#This Row],[AreaPx]], NA())</f>
        <v>#N/A</v>
      </c>
      <c r="J985">
        <v>0</v>
      </c>
      <c r="K985">
        <v>0</v>
      </c>
      <c r="L985">
        <v>0</v>
      </c>
      <c r="M985">
        <v>0</v>
      </c>
      <c r="N985">
        <v>0</v>
      </c>
      <c r="O985">
        <f>Tabelle14[[#This Row],[Roll]]-+Tabelle14[[#This Row],[Pitch]]</f>
        <v>0</v>
      </c>
      <c r="P985">
        <f>SQRT(Tabelle14[[#This Row],[X]]^2 + Tabelle14[[#This Row],[Y]]^2 +Tabelle14[[#This Row],[Z]]^2)</f>
        <v>0</v>
      </c>
      <c r="Q985">
        <v>147</v>
      </c>
      <c r="R985">
        <v>98.2</v>
      </c>
      <c r="S985">
        <v>-41.8</v>
      </c>
      <c r="T985">
        <v>-90</v>
      </c>
      <c r="U985">
        <v>0</v>
      </c>
      <c r="V985">
        <v>0</v>
      </c>
    </row>
    <row r="986" spans="1:22">
      <c r="A986">
        <v>20347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 t="e">
        <f>IF(AND(Tabelle14[[#This Row],[AreaPx]]&gt;0,NOT(Tabelle14[[#This Row],[AreaPx]]="inf")),Tabelle14[[#This Row],[AreaPx]], NA())</f>
        <v>#N/A</v>
      </c>
      <c r="J986">
        <v>0</v>
      </c>
      <c r="K986">
        <v>0</v>
      </c>
      <c r="L986">
        <v>0</v>
      </c>
      <c r="M986">
        <v>0</v>
      </c>
      <c r="N986">
        <v>0</v>
      </c>
      <c r="O986">
        <f>Tabelle14[[#This Row],[Roll]]-+Tabelle14[[#This Row],[Pitch]]</f>
        <v>0</v>
      </c>
      <c r="P986">
        <f>SQRT(Tabelle14[[#This Row],[X]]^2 + Tabelle14[[#This Row],[Y]]^2 +Tabelle14[[#This Row],[Z]]^2)</f>
        <v>0</v>
      </c>
      <c r="Q986">
        <v>147</v>
      </c>
      <c r="R986">
        <v>98.2</v>
      </c>
      <c r="S986">
        <v>-41.8</v>
      </c>
      <c r="T986">
        <v>-90</v>
      </c>
      <c r="U986">
        <v>0</v>
      </c>
      <c r="V986">
        <v>0</v>
      </c>
    </row>
    <row r="987" spans="1:22">
      <c r="A987">
        <v>20380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 t="e">
        <f>IF(AND(Tabelle14[[#This Row],[AreaPx]]&gt;0,NOT(Tabelle14[[#This Row],[AreaPx]]="inf")),Tabelle14[[#This Row],[AreaPx]], NA())</f>
        <v>#N/A</v>
      </c>
      <c r="J987">
        <v>0</v>
      </c>
      <c r="K987">
        <v>0</v>
      </c>
      <c r="L987">
        <v>0</v>
      </c>
      <c r="M987">
        <v>0</v>
      </c>
      <c r="N987">
        <v>0</v>
      </c>
      <c r="O987">
        <f>Tabelle14[[#This Row],[Roll]]-+Tabelle14[[#This Row],[Pitch]]</f>
        <v>0</v>
      </c>
      <c r="P987">
        <f>SQRT(Tabelle14[[#This Row],[X]]^2 + Tabelle14[[#This Row],[Y]]^2 +Tabelle14[[#This Row],[Z]]^2)</f>
        <v>0</v>
      </c>
      <c r="Q987">
        <v>147</v>
      </c>
      <c r="R987">
        <v>98.2</v>
      </c>
      <c r="S987">
        <v>-41.8</v>
      </c>
      <c r="T987">
        <v>-90</v>
      </c>
      <c r="U987">
        <v>0</v>
      </c>
      <c r="V987">
        <v>0</v>
      </c>
    </row>
    <row r="988" spans="1:22">
      <c r="A988">
        <v>20407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 t="e">
        <f>IF(AND(Tabelle14[[#This Row],[AreaPx]]&gt;0,NOT(Tabelle14[[#This Row],[AreaPx]]="inf")),Tabelle14[[#This Row],[AreaPx]], NA())</f>
        <v>#N/A</v>
      </c>
      <c r="J988">
        <v>0</v>
      </c>
      <c r="K988">
        <v>0</v>
      </c>
      <c r="L988">
        <v>0</v>
      </c>
      <c r="M988">
        <v>0</v>
      </c>
      <c r="N988">
        <v>0</v>
      </c>
      <c r="O988">
        <f>Tabelle14[[#This Row],[Roll]]-+Tabelle14[[#This Row],[Pitch]]</f>
        <v>0</v>
      </c>
      <c r="P988">
        <f>SQRT(Tabelle14[[#This Row],[X]]^2 + Tabelle14[[#This Row],[Y]]^2 +Tabelle14[[#This Row],[Z]]^2)</f>
        <v>0</v>
      </c>
      <c r="Q988">
        <v>147</v>
      </c>
      <c r="R988">
        <v>98.2</v>
      </c>
      <c r="S988">
        <v>-41.8</v>
      </c>
      <c r="T988">
        <v>-90</v>
      </c>
      <c r="U988">
        <v>0</v>
      </c>
      <c r="V988">
        <v>0</v>
      </c>
    </row>
    <row r="989" spans="1:22">
      <c r="A989">
        <v>20432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 t="e">
        <f>IF(AND(Tabelle14[[#This Row],[AreaPx]]&gt;0,NOT(Tabelle14[[#This Row],[AreaPx]]="inf")),Tabelle14[[#This Row],[AreaPx]], NA())</f>
        <v>#N/A</v>
      </c>
      <c r="J989">
        <v>0</v>
      </c>
      <c r="K989">
        <v>0</v>
      </c>
      <c r="L989">
        <v>0</v>
      </c>
      <c r="M989">
        <v>0</v>
      </c>
      <c r="N989">
        <v>0</v>
      </c>
      <c r="O989">
        <f>Tabelle14[[#This Row],[Roll]]-+Tabelle14[[#This Row],[Pitch]]</f>
        <v>0</v>
      </c>
      <c r="P989">
        <f>SQRT(Tabelle14[[#This Row],[X]]^2 + Tabelle14[[#This Row],[Y]]^2 +Tabelle14[[#This Row],[Z]]^2)</f>
        <v>0</v>
      </c>
      <c r="Q989">
        <v>147</v>
      </c>
      <c r="R989">
        <v>98.2</v>
      </c>
      <c r="S989">
        <v>-41.8</v>
      </c>
      <c r="T989">
        <v>-90</v>
      </c>
      <c r="U989">
        <v>0</v>
      </c>
      <c r="V989">
        <v>0</v>
      </c>
    </row>
    <row r="990" spans="1:22">
      <c r="A990">
        <v>20444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 t="e">
        <f>IF(AND(Tabelle14[[#This Row],[AreaPx]]&gt;0,NOT(Tabelle14[[#This Row],[AreaPx]]="inf")),Tabelle14[[#This Row],[AreaPx]], NA())</f>
        <v>#N/A</v>
      </c>
      <c r="J990">
        <v>0</v>
      </c>
      <c r="K990">
        <v>0</v>
      </c>
      <c r="L990">
        <v>0</v>
      </c>
      <c r="M990">
        <v>0</v>
      </c>
      <c r="N990">
        <v>0</v>
      </c>
      <c r="O990">
        <f>Tabelle14[[#This Row],[Roll]]-+Tabelle14[[#This Row],[Pitch]]</f>
        <v>0</v>
      </c>
      <c r="P990">
        <f>SQRT(Tabelle14[[#This Row],[X]]^2 + Tabelle14[[#This Row],[Y]]^2 +Tabelle14[[#This Row],[Z]]^2)</f>
        <v>0</v>
      </c>
      <c r="Q990">
        <v>147</v>
      </c>
      <c r="R990">
        <v>98.2</v>
      </c>
      <c r="S990">
        <v>-41.8</v>
      </c>
      <c r="T990">
        <v>-90</v>
      </c>
      <c r="U990">
        <v>0</v>
      </c>
      <c r="V990">
        <v>0</v>
      </c>
    </row>
    <row r="991" spans="1:22">
      <c r="A991">
        <v>20457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 t="e">
        <f>IF(AND(Tabelle14[[#This Row],[AreaPx]]&gt;0,NOT(Tabelle14[[#This Row],[AreaPx]]="inf")),Tabelle14[[#This Row],[AreaPx]], NA())</f>
        <v>#N/A</v>
      </c>
      <c r="J991">
        <v>0</v>
      </c>
      <c r="K991">
        <v>0</v>
      </c>
      <c r="L991">
        <v>0</v>
      </c>
      <c r="M991">
        <v>0</v>
      </c>
      <c r="N991">
        <v>0</v>
      </c>
      <c r="O991">
        <f>Tabelle14[[#This Row],[Roll]]-+Tabelle14[[#This Row],[Pitch]]</f>
        <v>0</v>
      </c>
      <c r="P991">
        <f>SQRT(Tabelle14[[#This Row],[X]]^2 + Tabelle14[[#This Row],[Y]]^2 +Tabelle14[[#This Row],[Z]]^2)</f>
        <v>0</v>
      </c>
      <c r="Q991">
        <v>147</v>
      </c>
      <c r="R991">
        <v>98.2</v>
      </c>
      <c r="S991">
        <v>-41.8</v>
      </c>
      <c r="T991">
        <v>-90</v>
      </c>
      <c r="U991">
        <v>0</v>
      </c>
      <c r="V991">
        <v>0</v>
      </c>
    </row>
    <row r="992" spans="1:22">
      <c r="A992">
        <v>20467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 t="e">
        <f>IF(AND(Tabelle14[[#This Row],[AreaPx]]&gt;0,NOT(Tabelle14[[#This Row],[AreaPx]]="inf")),Tabelle14[[#This Row],[AreaPx]], NA())</f>
        <v>#N/A</v>
      </c>
      <c r="J992">
        <v>0</v>
      </c>
      <c r="K992">
        <v>0</v>
      </c>
      <c r="L992">
        <v>0</v>
      </c>
      <c r="M992">
        <v>0</v>
      </c>
      <c r="N992">
        <v>0</v>
      </c>
      <c r="O992">
        <f>Tabelle14[[#This Row],[Roll]]-+Tabelle14[[#This Row],[Pitch]]</f>
        <v>0</v>
      </c>
      <c r="P992">
        <f>SQRT(Tabelle14[[#This Row],[X]]^2 + Tabelle14[[#This Row],[Y]]^2 +Tabelle14[[#This Row],[Z]]^2)</f>
        <v>0</v>
      </c>
      <c r="Q992">
        <v>147</v>
      </c>
      <c r="R992">
        <v>98.2</v>
      </c>
      <c r="S992">
        <v>-41.8</v>
      </c>
      <c r="T992">
        <v>-90</v>
      </c>
      <c r="U992">
        <v>0</v>
      </c>
      <c r="V992">
        <v>0</v>
      </c>
    </row>
    <row r="993" spans="1:22">
      <c r="A993">
        <v>20474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 t="e">
        <f>IF(AND(Tabelle14[[#This Row],[AreaPx]]&gt;0,NOT(Tabelle14[[#This Row],[AreaPx]]="inf")),Tabelle14[[#This Row],[AreaPx]], NA())</f>
        <v>#N/A</v>
      </c>
      <c r="J993">
        <v>0</v>
      </c>
      <c r="K993">
        <v>0</v>
      </c>
      <c r="L993">
        <v>0</v>
      </c>
      <c r="M993">
        <v>0</v>
      </c>
      <c r="N993">
        <v>0</v>
      </c>
      <c r="O993">
        <f>Tabelle14[[#This Row],[Roll]]-+Tabelle14[[#This Row],[Pitch]]</f>
        <v>0</v>
      </c>
      <c r="P993">
        <f>SQRT(Tabelle14[[#This Row],[X]]^2 + Tabelle14[[#This Row],[Y]]^2 +Tabelle14[[#This Row],[Z]]^2)</f>
        <v>0</v>
      </c>
      <c r="Q993">
        <v>147</v>
      </c>
      <c r="R993">
        <v>98.2</v>
      </c>
      <c r="S993">
        <v>-41.8</v>
      </c>
      <c r="T993">
        <v>-90</v>
      </c>
      <c r="U993">
        <v>0</v>
      </c>
      <c r="V993">
        <v>0</v>
      </c>
    </row>
    <row r="994" spans="1:22">
      <c r="A994">
        <v>20500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 t="e">
        <f>IF(AND(Tabelle14[[#This Row],[AreaPx]]&gt;0,NOT(Tabelle14[[#This Row],[AreaPx]]="inf")),Tabelle14[[#This Row],[AreaPx]], NA())</f>
        <v>#N/A</v>
      </c>
      <c r="J994">
        <v>0</v>
      </c>
      <c r="K994">
        <v>0</v>
      </c>
      <c r="L994">
        <v>0</v>
      </c>
      <c r="M994">
        <v>0</v>
      </c>
      <c r="N994">
        <v>0</v>
      </c>
      <c r="O994">
        <f>Tabelle14[[#This Row],[Roll]]-+Tabelle14[[#This Row],[Pitch]]</f>
        <v>0</v>
      </c>
      <c r="P994">
        <f>SQRT(Tabelle14[[#This Row],[X]]^2 + Tabelle14[[#This Row],[Y]]^2 +Tabelle14[[#This Row],[Z]]^2)</f>
        <v>0</v>
      </c>
      <c r="Q994">
        <v>147</v>
      </c>
      <c r="R994">
        <v>98.2</v>
      </c>
      <c r="S994">
        <v>-41.8</v>
      </c>
      <c r="T994">
        <v>-90</v>
      </c>
      <c r="U994">
        <v>0</v>
      </c>
      <c r="V994">
        <v>0</v>
      </c>
    </row>
    <row r="995" spans="1:22">
      <c r="A995">
        <v>20510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 t="e">
        <f>IF(AND(Tabelle14[[#This Row],[AreaPx]]&gt;0,NOT(Tabelle14[[#This Row],[AreaPx]]="inf")),Tabelle14[[#This Row],[AreaPx]], NA())</f>
        <v>#N/A</v>
      </c>
      <c r="J995">
        <v>0</v>
      </c>
      <c r="K995">
        <v>0</v>
      </c>
      <c r="L995">
        <v>0</v>
      </c>
      <c r="M995">
        <v>0</v>
      </c>
      <c r="N995">
        <v>0</v>
      </c>
      <c r="O995">
        <f>Tabelle14[[#This Row],[Roll]]-+Tabelle14[[#This Row],[Pitch]]</f>
        <v>0</v>
      </c>
      <c r="P995">
        <f>SQRT(Tabelle14[[#This Row],[X]]^2 + Tabelle14[[#This Row],[Y]]^2 +Tabelle14[[#This Row],[Z]]^2)</f>
        <v>0</v>
      </c>
      <c r="Q995">
        <v>147</v>
      </c>
      <c r="R995">
        <v>98.2</v>
      </c>
      <c r="S995">
        <v>-41.8</v>
      </c>
      <c r="T995">
        <v>-90</v>
      </c>
      <c r="U995">
        <v>0</v>
      </c>
      <c r="V995">
        <v>0</v>
      </c>
    </row>
    <row r="996" spans="1:22">
      <c r="A996">
        <v>20540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 t="e">
        <f>IF(AND(Tabelle14[[#This Row],[AreaPx]]&gt;0,NOT(Tabelle14[[#This Row],[AreaPx]]="inf")),Tabelle14[[#This Row],[AreaPx]], NA())</f>
        <v>#N/A</v>
      </c>
      <c r="J996">
        <v>0</v>
      </c>
      <c r="K996">
        <v>0</v>
      </c>
      <c r="L996">
        <v>0</v>
      </c>
      <c r="M996">
        <v>0</v>
      </c>
      <c r="N996">
        <v>0</v>
      </c>
      <c r="O996">
        <f>Tabelle14[[#This Row],[Roll]]-+Tabelle14[[#This Row],[Pitch]]</f>
        <v>0</v>
      </c>
      <c r="P996">
        <f>SQRT(Tabelle14[[#This Row],[X]]^2 + Tabelle14[[#This Row],[Y]]^2 +Tabelle14[[#This Row],[Z]]^2)</f>
        <v>0</v>
      </c>
      <c r="Q996">
        <v>147</v>
      </c>
      <c r="R996">
        <v>98.2</v>
      </c>
      <c r="S996">
        <v>-41.8</v>
      </c>
      <c r="T996">
        <v>-90</v>
      </c>
      <c r="U996">
        <v>0</v>
      </c>
      <c r="V996">
        <v>0</v>
      </c>
    </row>
    <row r="997" spans="1:22">
      <c r="A997">
        <v>20566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 t="e">
        <f>IF(AND(Tabelle14[[#This Row],[AreaPx]]&gt;0,NOT(Tabelle14[[#This Row],[AreaPx]]="inf")),Tabelle14[[#This Row],[AreaPx]], NA())</f>
        <v>#N/A</v>
      </c>
      <c r="J997">
        <v>0</v>
      </c>
      <c r="K997">
        <v>0</v>
      </c>
      <c r="L997">
        <v>0</v>
      </c>
      <c r="M997">
        <v>0</v>
      </c>
      <c r="N997">
        <v>0</v>
      </c>
      <c r="O997">
        <f>Tabelle14[[#This Row],[Roll]]-+Tabelle14[[#This Row],[Pitch]]</f>
        <v>0</v>
      </c>
      <c r="P997">
        <f>SQRT(Tabelle14[[#This Row],[X]]^2 + Tabelle14[[#This Row],[Y]]^2 +Tabelle14[[#This Row],[Z]]^2)</f>
        <v>0</v>
      </c>
      <c r="Q997">
        <v>147</v>
      </c>
      <c r="R997">
        <v>98.2</v>
      </c>
      <c r="S997">
        <v>-41.8</v>
      </c>
      <c r="T997">
        <v>-90</v>
      </c>
      <c r="U997">
        <v>0</v>
      </c>
      <c r="V997">
        <v>0</v>
      </c>
    </row>
    <row r="998" spans="1:22">
      <c r="A998">
        <v>20578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 t="e">
        <f>IF(AND(Tabelle14[[#This Row],[AreaPx]]&gt;0,NOT(Tabelle14[[#This Row],[AreaPx]]="inf")),Tabelle14[[#This Row],[AreaPx]], NA())</f>
        <v>#N/A</v>
      </c>
      <c r="J998">
        <v>0</v>
      </c>
      <c r="K998">
        <v>0</v>
      </c>
      <c r="L998">
        <v>0</v>
      </c>
      <c r="M998">
        <v>0</v>
      </c>
      <c r="N998">
        <v>0</v>
      </c>
      <c r="O998">
        <f>Tabelle14[[#This Row],[Roll]]-+Tabelle14[[#This Row],[Pitch]]</f>
        <v>0</v>
      </c>
      <c r="P998">
        <f>SQRT(Tabelle14[[#This Row],[X]]^2 + Tabelle14[[#This Row],[Y]]^2 +Tabelle14[[#This Row],[Z]]^2)</f>
        <v>0</v>
      </c>
      <c r="Q998">
        <v>147</v>
      </c>
      <c r="R998">
        <v>98.2</v>
      </c>
      <c r="S998">
        <v>-41.8</v>
      </c>
      <c r="T998">
        <v>-90</v>
      </c>
      <c r="U998">
        <v>0</v>
      </c>
      <c r="V998">
        <v>0</v>
      </c>
    </row>
    <row r="999" spans="1:22">
      <c r="A999">
        <v>20606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 t="e">
        <f>IF(AND(Tabelle14[[#This Row],[AreaPx]]&gt;0,NOT(Tabelle14[[#This Row],[AreaPx]]="inf")),Tabelle14[[#This Row],[AreaPx]], NA())</f>
        <v>#N/A</v>
      </c>
      <c r="J999">
        <v>0</v>
      </c>
      <c r="K999">
        <v>0</v>
      </c>
      <c r="L999">
        <v>0</v>
      </c>
      <c r="M999">
        <v>0</v>
      </c>
      <c r="N999">
        <v>0</v>
      </c>
      <c r="O999">
        <f>Tabelle14[[#This Row],[Roll]]-+Tabelle14[[#This Row],[Pitch]]</f>
        <v>0</v>
      </c>
      <c r="P999">
        <f>SQRT(Tabelle14[[#This Row],[X]]^2 + Tabelle14[[#This Row],[Y]]^2 +Tabelle14[[#This Row],[Z]]^2)</f>
        <v>0</v>
      </c>
      <c r="Q999">
        <v>147</v>
      </c>
      <c r="R999">
        <v>98.2</v>
      </c>
      <c r="S999">
        <v>-41.8</v>
      </c>
      <c r="T999">
        <v>-90</v>
      </c>
      <c r="U999">
        <v>0</v>
      </c>
      <c r="V999">
        <v>0</v>
      </c>
    </row>
    <row r="1000" spans="1:22">
      <c r="A1000">
        <v>20634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 t="e">
        <f>IF(AND(Tabelle14[[#This Row],[AreaPx]]&gt;0,NOT(Tabelle14[[#This Row],[AreaPx]]="inf")),Tabelle14[[#This Row],[AreaPx]], NA())</f>
        <v>#N/A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f>Tabelle14[[#This Row],[Roll]]-+Tabelle14[[#This Row],[Pitch]]</f>
        <v>0</v>
      </c>
      <c r="P1000">
        <f>SQRT(Tabelle14[[#This Row],[X]]^2 + Tabelle14[[#This Row],[Y]]^2 +Tabelle14[[#This Row],[Z]]^2)</f>
        <v>0</v>
      </c>
      <c r="Q1000">
        <v>147</v>
      </c>
      <c r="R1000">
        <v>98.2</v>
      </c>
      <c r="S1000">
        <v>-41.8</v>
      </c>
      <c r="T1000">
        <v>-90</v>
      </c>
      <c r="U1000">
        <v>0</v>
      </c>
      <c r="V1000">
        <v>0</v>
      </c>
    </row>
    <row r="1001" spans="1:22">
      <c r="A1001">
        <v>20646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 t="e">
        <f>IF(AND(Tabelle14[[#This Row],[AreaPx]]&gt;0,NOT(Tabelle14[[#This Row],[AreaPx]]="inf")),Tabelle14[[#This Row],[AreaPx]], NA())</f>
        <v>#N/A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f>Tabelle14[[#This Row],[Roll]]-+Tabelle14[[#This Row],[Pitch]]</f>
        <v>0</v>
      </c>
      <c r="P1001">
        <f>SQRT(Tabelle14[[#This Row],[X]]^2 + Tabelle14[[#This Row],[Y]]^2 +Tabelle14[[#This Row],[Z]]^2)</f>
        <v>0</v>
      </c>
      <c r="Q1001">
        <v>147</v>
      </c>
      <c r="R1001">
        <v>98.2</v>
      </c>
      <c r="S1001">
        <v>-41.8</v>
      </c>
      <c r="T1001">
        <v>-90</v>
      </c>
      <c r="U1001">
        <v>0</v>
      </c>
      <c r="V1001">
        <v>0</v>
      </c>
    </row>
    <row r="1002" spans="1:22">
      <c r="A1002">
        <v>20669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 t="e">
        <f>IF(AND(Tabelle14[[#This Row],[AreaPx]]&gt;0,NOT(Tabelle14[[#This Row],[AreaPx]]="inf")),Tabelle14[[#This Row],[AreaPx]], NA())</f>
        <v>#N/A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f>Tabelle14[[#This Row],[Roll]]-+Tabelle14[[#This Row],[Pitch]]</f>
        <v>0</v>
      </c>
      <c r="P1002">
        <f>SQRT(Tabelle14[[#This Row],[X]]^2 + Tabelle14[[#This Row],[Y]]^2 +Tabelle14[[#This Row],[Z]]^2)</f>
        <v>0</v>
      </c>
      <c r="Q1002">
        <v>147</v>
      </c>
      <c r="R1002">
        <v>98.2</v>
      </c>
      <c r="S1002">
        <v>-41.8</v>
      </c>
      <c r="T1002">
        <v>-90</v>
      </c>
      <c r="U1002">
        <v>0</v>
      </c>
      <c r="V1002">
        <v>0</v>
      </c>
    </row>
    <row r="1003" spans="1:22">
      <c r="A1003">
        <v>20681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 t="e">
        <f>IF(AND(Tabelle14[[#This Row],[AreaPx]]&gt;0,NOT(Tabelle14[[#This Row],[AreaPx]]="inf")),Tabelle14[[#This Row],[AreaPx]], NA())</f>
        <v>#N/A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f>Tabelle14[[#This Row],[Roll]]-+Tabelle14[[#This Row],[Pitch]]</f>
        <v>0</v>
      </c>
      <c r="P1003">
        <f>SQRT(Tabelle14[[#This Row],[X]]^2 + Tabelle14[[#This Row],[Y]]^2 +Tabelle14[[#This Row],[Z]]^2)</f>
        <v>0</v>
      </c>
      <c r="Q1003">
        <v>147</v>
      </c>
      <c r="R1003">
        <v>98.2</v>
      </c>
      <c r="S1003">
        <v>-41.8</v>
      </c>
      <c r="T1003">
        <v>-90</v>
      </c>
      <c r="U1003">
        <v>0</v>
      </c>
      <c r="V1003">
        <v>0</v>
      </c>
    </row>
    <row r="1004" spans="1:22">
      <c r="A1004">
        <v>20697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 t="e">
        <f>IF(AND(Tabelle14[[#This Row],[AreaPx]]&gt;0,NOT(Tabelle14[[#This Row],[AreaPx]]="inf")),Tabelle14[[#This Row],[AreaPx]], NA())</f>
        <v>#N/A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f>Tabelle14[[#This Row],[Roll]]-+Tabelle14[[#This Row],[Pitch]]</f>
        <v>0</v>
      </c>
      <c r="P1004">
        <f>SQRT(Tabelle14[[#This Row],[X]]^2 + Tabelle14[[#This Row],[Y]]^2 +Tabelle14[[#This Row],[Z]]^2)</f>
        <v>0</v>
      </c>
      <c r="Q1004">
        <v>147</v>
      </c>
      <c r="R1004">
        <v>98.2</v>
      </c>
      <c r="S1004">
        <v>-41.8</v>
      </c>
      <c r="T1004">
        <v>-90</v>
      </c>
      <c r="U1004">
        <v>0</v>
      </c>
      <c r="V1004">
        <v>0</v>
      </c>
    </row>
    <row r="1005" spans="1:22">
      <c r="A1005">
        <v>20707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 t="e">
        <f>IF(AND(Tabelle14[[#This Row],[AreaPx]]&gt;0,NOT(Tabelle14[[#This Row],[AreaPx]]="inf")),Tabelle14[[#This Row],[AreaPx]], NA())</f>
        <v>#N/A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f>Tabelle14[[#This Row],[Roll]]-+Tabelle14[[#This Row],[Pitch]]</f>
        <v>0</v>
      </c>
      <c r="P1005">
        <f>SQRT(Tabelle14[[#This Row],[X]]^2 + Tabelle14[[#This Row],[Y]]^2 +Tabelle14[[#This Row],[Z]]^2)</f>
        <v>0</v>
      </c>
      <c r="Q1005">
        <v>147</v>
      </c>
      <c r="R1005">
        <v>98.2</v>
      </c>
      <c r="S1005">
        <v>-41.8</v>
      </c>
      <c r="T1005">
        <v>-90</v>
      </c>
      <c r="U1005">
        <v>0</v>
      </c>
      <c r="V1005">
        <v>0</v>
      </c>
    </row>
    <row r="1006" spans="1:22">
      <c r="A1006">
        <v>20732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 t="e">
        <f>IF(AND(Tabelle14[[#This Row],[AreaPx]]&gt;0,NOT(Tabelle14[[#This Row],[AreaPx]]="inf")),Tabelle14[[#This Row],[AreaPx]], NA())</f>
        <v>#N/A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f>Tabelle14[[#This Row],[Roll]]-+Tabelle14[[#This Row],[Pitch]]</f>
        <v>0</v>
      </c>
      <c r="P1006">
        <f>SQRT(Tabelle14[[#This Row],[X]]^2 + Tabelle14[[#This Row],[Y]]^2 +Tabelle14[[#This Row],[Z]]^2)</f>
        <v>0</v>
      </c>
      <c r="Q1006">
        <v>147</v>
      </c>
      <c r="R1006">
        <v>98.2</v>
      </c>
      <c r="S1006">
        <v>-41.8</v>
      </c>
      <c r="T1006">
        <v>-90</v>
      </c>
      <c r="U1006">
        <v>0</v>
      </c>
      <c r="V1006">
        <v>0</v>
      </c>
    </row>
    <row r="1007" spans="1:22">
      <c r="A1007">
        <v>20744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 t="e">
        <f>IF(AND(Tabelle14[[#This Row],[AreaPx]]&gt;0,NOT(Tabelle14[[#This Row],[AreaPx]]="inf")),Tabelle14[[#This Row],[AreaPx]], NA())</f>
        <v>#N/A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f>Tabelle14[[#This Row],[Roll]]-+Tabelle14[[#This Row],[Pitch]]</f>
        <v>0</v>
      </c>
      <c r="P1007">
        <f>SQRT(Tabelle14[[#This Row],[X]]^2 + Tabelle14[[#This Row],[Y]]^2 +Tabelle14[[#This Row],[Z]]^2)</f>
        <v>0</v>
      </c>
      <c r="Q1007">
        <v>147</v>
      </c>
      <c r="R1007">
        <v>98.2</v>
      </c>
      <c r="S1007">
        <v>-41.8</v>
      </c>
      <c r="T1007">
        <v>-90</v>
      </c>
      <c r="U1007">
        <v>0</v>
      </c>
      <c r="V1007">
        <v>0</v>
      </c>
    </row>
    <row r="1008" spans="1:22">
      <c r="A1008">
        <v>20770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 t="e">
        <f>IF(AND(Tabelle14[[#This Row],[AreaPx]]&gt;0,NOT(Tabelle14[[#This Row],[AreaPx]]="inf")),Tabelle14[[#This Row],[AreaPx]], NA())</f>
        <v>#N/A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f>Tabelle14[[#This Row],[Roll]]-+Tabelle14[[#This Row],[Pitch]]</f>
        <v>0</v>
      </c>
      <c r="P1008">
        <f>SQRT(Tabelle14[[#This Row],[X]]^2 + Tabelle14[[#This Row],[Y]]^2 +Tabelle14[[#This Row],[Z]]^2)</f>
        <v>0</v>
      </c>
      <c r="Q1008">
        <v>147</v>
      </c>
      <c r="R1008">
        <v>98.2</v>
      </c>
      <c r="S1008">
        <v>-41.8</v>
      </c>
      <c r="T1008">
        <v>-90</v>
      </c>
      <c r="U1008">
        <v>0</v>
      </c>
      <c r="V1008">
        <v>0</v>
      </c>
    </row>
    <row r="1009" spans="1:22">
      <c r="A1009">
        <v>20782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 t="e">
        <f>IF(AND(Tabelle14[[#This Row],[AreaPx]]&gt;0,NOT(Tabelle14[[#This Row],[AreaPx]]="inf")),Tabelle14[[#This Row],[AreaPx]], NA())</f>
        <v>#N/A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f>Tabelle14[[#This Row],[Roll]]-+Tabelle14[[#This Row],[Pitch]]</f>
        <v>0</v>
      </c>
      <c r="P1009">
        <f>SQRT(Tabelle14[[#This Row],[X]]^2 + Tabelle14[[#This Row],[Y]]^2 +Tabelle14[[#This Row],[Z]]^2)</f>
        <v>0</v>
      </c>
      <c r="Q1009">
        <v>147</v>
      </c>
      <c r="R1009">
        <v>98.2</v>
      </c>
      <c r="S1009">
        <v>-41.8</v>
      </c>
      <c r="T1009">
        <v>-90</v>
      </c>
      <c r="U1009">
        <v>0</v>
      </c>
      <c r="V1009">
        <v>0</v>
      </c>
    </row>
    <row r="1010" spans="1:22">
      <c r="A1010">
        <v>20811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 t="e">
        <f>IF(AND(Tabelle14[[#This Row],[AreaPx]]&gt;0,NOT(Tabelle14[[#This Row],[AreaPx]]="inf")),Tabelle14[[#This Row],[AreaPx]], NA())</f>
        <v>#N/A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f>Tabelle14[[#This Row],[Roll]]-+Tabelle14[[#This Row],[Pitch]]</f>
        <v>0</v>
      </c>
      <c r="P1010">
        <f>SQRT(Tabelle14[[#This Row],[X]]^2 + Tabelle14[[#This Row],[Y]]^2 +Tabelle14[[#This Row],[Z]]^2)</f>
        <v>0</v>
      </c>
      <c r="Q1010">
        <v>147</v>
      </c>
      <c r="R1010">
        <v>98.2</v>
      </c>
      <c r="S1010">
        <v>-41.8</v>
      </c>
      <c r="T1010">
        <v>-90</v>
      </c>
      <c r="U1010">
        <v>0</v>
      </c>
      <c r="V1010">
        <v>0</v>
      </c>
    </row>
    <row r="1011" spans="1:22">
      <c r="A1011">
        <v>20838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 t="e">
        <f>IF(AND(Tabelle14[[#This Row],[AreaPx]]&gt;0,NOT(Tabelle14[[#This Row],[AreaPx]]="inf")),Tabelle14[[#This Row],[AreaPx]], NA())</f>
        <v>#N/A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f>Tabelle14[[#This Row],[Roll]]-+Tabelle14[[#This Row],[Pitch]]</f>
        <v>0</v>
      </c>
      <c r="P1011">
        <f>SQRT(Tabelle14[[#This Row],[X]]^2 + Tabelle14[[#This Row],[Y]]^2 +Tabelle14[[#This Row],[Z]]^2)</f>
        <v>0</v>
      </c>
      <c r="Q1011">
        <v>147</v>
      </c>
      <c r="R1011">
        <v>98.2</v>
      </c>
      <c r="S1011">
        <v>-41.8</v>
      </c>
      <c r="T1011">
        <v>-90</v>
      </c>
      <c r="U1011">
        <v>0</v>
      </c>
      <c r="V1011">
        <v>0</v>
      </c>
    </row>
    <row r="1012" spans="1:22">
      <c r="A1012">
        <v>20855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 t="e">
        <f>IF(AND(Tabelle14[[#This Row],[AreaPx]]&gt;0,NOT(Tabelle14[[#This Row],[AreaPx]]="inf")),Tabelle14[[#This Row],[AreaPx]], NA())</f>
        <v>#N/A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f>Tabelle14[[#This Row],[Roll]]-+Tabelle14[[#This Row],[Pitch]]</f>
        <v>0</v>
      </c>
      <c r="P1012">
        <f>SQRT(Tabelle14[[#This Row],[X]]^2 + Tabelle14[[#This Row],[Y]]^2 +Tabelle14[[#This Row],[Z]]^2)</f>
        <v>0</v>
      </c>
      <c r="Q1012">
        <v>147</v>
      </c>
      <c r="R1012">
        <v>98.2</v>
      </c>
      <c r="S1012">
        <v>-41.8</v>
      </c>
      <c r="T1012">
        <v>-90</v>
      </c>
      <c r="U1012">
        <v>0</v>
      </c>
      <c r="V1012">
        <v>0</v>
      </c>
    </row>
    <row r="1013" spans="1:22">
      <c r="A1013">
        <v>20885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 t="e">
        <f>IF(AND(Tabelle14[[#This Row],[AreaPx]]&gt;0,NOT(Tabelle14[[#This Row],[AreaPx]]="inf")),Tabelle14[[#This Row],[AreaPx]], NA())</f>
        <v>#N/A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f>Tabelle14[[#This Row],[Roll]]-+Tabelle14[[#This Row],[Pitch]]</f>
        <v>0</v>
      </c>
      <c r="P1013">
        <f>SQRT(Tabelle14[[#This Row],[X]]^2 + Tabelle14[[#This Row],[Y]]^2 +Tabelle14[[#This Row],[Z]]^2)</f>
        <v>0</v>
      </c>
      <c r="Q1013">
        <v>147</v>
      </c>
      <c r="R1013">
        <v>98.2</v>
      </c>
      <c r="S1013">
        <v>-41.8</v>
      </c>
      <c r="T1013">
        <v>-90</v>
      </c>
      <c r="U1013">
        <v>0</v>
      </c>
      <c r="V1013">
        <v>0</v>
      </c>
    </row>
    <row r="1014" spans="1:22">
      <c r="A1014">
        <v>20919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 t="e">
        <f>IF(AND(Tabelle14[[#This Row],[AreaPx]]&gt;0,NOT(Tabelle14[[#This Row],[AreaPx]]="inf")),Tabelle14[[#This Row],[AreaPx]], NA())</f>
        <v>#N/A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f>Tabelle14[[#This Row],[Roll]]-+Tabelle14[[#This Row],[Pitch]]</f>
        <v>0</v>
      </c>
      <c r="P1014">
        <f>SQRT(Tabelle14[[#This Row],[X]]^2 + Tabelle14[[#This Row],[Y]]^2 +Tabelle14[[#This Row],[Z]]^2)</f>
        <v>0</v>
      </c>
      <c r="Q1014">
        <v>147</v>
      </c>
      <c r="R1014">
        <v>98.2</v>
      </c>
      <c r="S1014">
        <v>-41.8</v>
      </c>
      <c r="T1014">
        <v>-90</v>
      </c>
      <c r="U1014">
        <v>0</v>
      </c>
      <c r="V1014">
        <v>0</v>
      </c>
    </row>
    <row r="1015" spans="1:22">
      <c r="A1015">
        <v>20942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 t="e">
        <f>IF(AND(Tabelle14[[#This Row],[AreaPx]]&gt;0,NOT(Tabelle14[[#This Row],[AreaPx]]="inf")),Tabelle14[[#This Row],[AreaPx]], NA())</f>
        <v>#N/A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f>Tabelle14[[#This Row],[Roll]]-+Tabelle14[[#This Row],[Pitch]]</f>
        <v>0</v>
      </c>
      <c r="P1015">
        <f>SQRT(Tabelle14[[#This Row],[X]]^2 + Tabelle14[[#This Row],[Y]]^2 +Tabelle14[[#This Row],[Z]]^2)</f>
        <v>0</v>
      </c>
      <c r="Q1015">
        <v>147</v>
      </c>
      <c r="R1015">
        <v>98.2</v>
      </c>
      <c r="S1015">
        <v>-41.8</v>
      </c>
      <c r="T1015">
        <v>-90</v>
      </c>
      <c r="U1015">
        <v>0</v>
      </c>
      <c r="V1015">
        <v>0</v>
      </c>
    </row>
    <row r="1016" spans="1:22">
      <c r="A1016">
        <v>20973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 t="e">
        <f>IF(AND(Tabelle14[[#This Row],[AreaPx]]&gt;0,NOT(Tabelle14[[#This Row],[AreaPx]]="inf")),Tabelle14[[#This Row],[AreaPx]], NA())</f>
        <v>#N/A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f>Tabelle14[[#This Row],[Roll]]-+Tabelle14[[#This Row],[Pitch]]</f>
        <v>0</v>
      </c>
      <c r="P1016">
        <f>SQRT(Tabelle14[[#This Row],[X]]^2 + Tabelle14[[#This Row],[Y]]^2 +Tabelle14[[#This Row],[Z]]^2)</f>
        <v>0</v>
      </c>
      <c r="Q1016">
        <v>147</v>
      </c>
      <c r="R1016">
        <v>98.2</v>
      </c>
      <c r="S1016">
        <v>-41.8</v>
      </c>
      <c r="T1016">
        <v>-90</v>
      </c>
      <c r="U1016">
        <v>0</v>
      </c>
      <c r="V1016">
        <v>0</v>
      </c>
    </row>
    <row r="1017" spans="1:22">
      <c r="A1017">
        <v>21001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 t="e">
        <f>IF(AND(Tabelle14[[#This Row],[AreaPx]]&gt;0,NOT(Tabelle14[[#This Row],[AreaPx]]="inf")),Tabelle14[[#This Row],[AreaPx]], NA())</f>
        <v>#N/A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f>Tabelle14[[#This Row],[Roll]]-+Tabelle14[[#This Row],[Pitch]]</f>
        <v>0</v>
      </c>
      <c r="P1017">
        <f>SQRT(Tabelle14[[#This Row],[X]]^2 + Tabelle14[[#This Row],[Y]]^2 +Tabelle14[[#This Row],[Z]]^2)</f>
        <v>0</v>
      </c>
      <c r="Q1017">
        <v>147</v>
      </c>
      <c r="R1017">
        <v>98.2</v>
      </c>
      <c r="S1017">
        <v>-41.8</v>
      </c>
      <c r="T1017">
        <v>-90</v>
      </c>
      <c r="U1017">
        <v>0</v>
      </c>
      <c r="V1017">
        <v>0</v>
      </c>
    </row>
    <row r="1018" spans="1:22">
      <c r="A1018">
        <v>21019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 t="e">
        <f>IF(AND(Tabelle14[[#This Row],[AreaPx]]&gt;0,NOT(Tabelle14[[#This Row],[AreaPx]]="inf")),Tabelle14[[#This Row],[AreaPx]], NA())</f>
        <v>#N/A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f>Tabelle14[[#This Row],[Roll]]-+Tabelle14[[#This Row],[Pitch]]</f>
        <v>0</v>
      </c>
      <c r="P1018">
        <f>SQRT(Tabelle14[[#This Row],[X]]^2 + Tabelle14[[#This Row],[Y]]^2 +Tabelle14[[#This Row],[Z]]^2)</f>
        <v>0</v>
      </c>
      <c r="Q1018">
        <v>147</v>
      </c>
      <c r="R1018">
        <v>98.2</v>
      </c>
      <c r="S1018">
        <v>-41.8</v>
      </c>
      <c r="T1018">
        <v>-90</v>
      </c>
      <c r="U1018">
        <v>0</v>
      </c>
      <c r="V1018">
        <v>0</v>
      </c>
    </row>
    <row r="1019" spans="1:22">
      <c r="A1019">
        <v>21046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 t="e">
        <f>IF(AND(Tabelle14[[#This Row],[AreaPx]]&gt;0,NOT(Tabelle14[[#This Row],[AreaPx]]="inf")),Tabelle14[[#This Row],[AreaPx]], NA())</f>
        <v>#N/A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f>Tabelle14[[#This Row],[Roll]]-+Tabelle14[[#This Row],[Pitch]]</f>
        <v>0</v>
      </c>
      <c r="P1019">
        <f>SQRT(Tabelle14[[#This Row],[X]]^2 + Tabelle14[[#This Row],[Y]]^2 +Tabelle14[[#This Row],[Z]]^2)</f>
        <v>0</v>
      </c>
      <c r="Q1019">
        <v>147</v>
      </c>
      <c r="R1019">
        <v>98.2</v>
      </c>
      <c r="S1019">
        <v>-41.8</v>
      </c>
      <c r="T1019">
        <v>-90</v>
      </c>
      <c r="U1019">
        <v>0</v>
      </c>
      <c r="V1019">
        <v>0</v>
      </c>
    </row>
    <row r="1020" spans="1:22">
      <c r="A1020">
        <v>21070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 t="e">
        <f>IF(AND(Tabelle14[[#This Row],[AreaPx]]&gt;0,NOT(Tabelle14[[#This Row],[AreaPx]]="inf")),Tabelle14[[#This Row],[AreaPx]], NA())</f>
        <v>#N/A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f>Tabelle14[[#This Row],[Roll]]-+Tabelle14[[#This Row],[Pitch]]</f>
        <v>0</v>
      </c>
      <c r="P1020">
        <f>SQRT(Tabelle14[[#This Row],[X]]^2 + Tabelle14[[#This Row],[Y]]^2 +Tabelle14[[#This Row],[Z]]^2)</f>
        <v>0</v>
      </c>
      <c r="Q1020">
        <v>147</v>
      </c>
      <c r="R1020">
        <v>98.2</v>
      </c>
      <c r="S1020">
        <v>-41.8</v>
      </c>
      <c r="T1020">
        <v>-90</v>
      </c>
      <c r="U1020">
        <v>0</v>
      </c>
      <c r="V1020">
        <v>0</v>
      </c>
    </row>
    <row r="1021" spans="1:22">
      <c r="A1021">
        <v>21086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 t="e">
        <f>IF(AND(Tabelle14[[#This Row],[AreaPx]]&gt;0,NOT(Tabelle14[[#This Row],[AreaPx]]="inf")),Tabelle14[[#This Row],[AreaPx]], NA())</f>
        <v>#N/A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f>Tabelle14[[#This Row],[Roll]]-+Tabelle14[[#This Row],[Pitch]]</f>
        <v>0</v>
      </c>
      <c r="P1021">
        <f>SQRT(Tabelle14[[#This Row],[X]]^2 + Tabelle14[[#This Row],[Y]]^2 +Tabelle14[[#This Row],[Z]]^2)</f>
        <v>0</v>
      </c>
      <c r="Q1021">
        <v>147</v>
      </c>
      <c r="R1021">
        <v>98.2</v>
      </c>
      <c r="S1021">
        <v>-41.8</v>
      </c>
      <c r="T1021">
        <v>-90</v>
      </c>
      <c r="U1021">
        <v>0</v>
      </c>
      <c r="V1021">
        <v>0</v>
      </c>
    </row>
    <row r="1022" spans="1:22">
      <c r="A1022">
        <v>21113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e">
        <f>IF(AND(Tabelle14[[#This Row],[AreaPx]]&gt;0,NOT(Tabelle14[[#This Row],[AreaPx]]="inf")),Tabelle14[[#This Row],[AreaPx]], NA())</f>
        <v>#N/A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f>Tabelle14[[#This Row],[Roll]]-+Tabelle14[[#This Row],[Pitch]]</f>
        <v>0</v>
      </c>
      <c r="P1022">
        <f>SQRT(Tabelle14[[#This Row],[X]]^2 + Tabelle14[[#This Row],[Y]]^2 +Tabelle14[[#This Row],[Z]]^2)</f>
        <v>0</v>
      </c>
      <c r="Q1022">
        <v>147</v>
      </c>
      <c r="R1022">
        <v>98.2</v>
      </c>
      <c r="S1022">
        <v>-41.8</v>
      </c>
      <c r="T1022">
        <v>-90</v>
      </c>
      <c r="U1022">
        <v>0</v>
      </c>
      <c r="V1022">
        <v>0</v>
      </c>
    </row>
    <row r="1023" spans="1:22">
      <c r="A1023">
        <v>21130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 t="e">
        <f>IF(AND(Tabelle14[[#This Row],[AreaPx]]&gt;0,NOT(Tabelle14[[#This Row],[AreaPx]]="inf")),Tabelle14[[#This Row],[AreaPx]], NA())</f>
        <v>#N/A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f>Tabelle14[[#This Row],[Roll]]-+Tabelle14[[#This Row],[Pitch]]</f>
        <v>0</v>
      </c>
      <c r="P1023">
        <f>SQRT(Tabelle14[[#This Row],[X]]^2 + Tabelle14[[#This Row],[Y]]^2 +Tabelle14[[#This Row],[Z]]^2)</f>
        <v>0</v>
      </c>
      <c r="Q1023">
        <v>147</v>
      </c>
      <c r="R1023">
        <v>98.2</v>
      </c>
      <c r="S1023">
        <v>-41.8</v>
      </c>
      <c r="T1023">
        <v>-90</v>
      </c>
      <c r="U1023">
        <v>0</v>
      </c>
      <c r="V1023">
        <v>0</v>
      </c>
    </row>
    <row r="1024" spans="1:22">
      <c r="A1024">
        <v>21144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 t="e">
        <f>IF(AND(Tabelle14[[#This Row],[AreaPx]]&gt;0,NOT(Tabelle14[[#This Row],[AreaPx]]="inf")),Tabelle14[[#This Row],[AreaPx]], NA())</f>
        <v>#N/A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f>Tabelle14[[#This Row],[Roll]]-+Tabelle14[[#This Row],[Pitch]]</f>
        <v>0</v>
      </c>
      <c r="P1024">
        <f>SQRT(Tabelle14[[#This Row],[X]]^2 + Tabelle14[[#This Row],[Y]]^2 +Tabelle14[[#This Row],[Z]]^2)</f>
        <v>0</v>
      </c>
      <c r="Q1024">
        <v>147</v>
      </c>
      <c r="R1024">
        <v>98.2</v>
      </c>
      <c r="S1024">
        <v>-41.8</v>
      </c>
      <c r="T1024">
        <v>-90</v>
      </c>
      <c r="U1024">
        <v>0</v>
      </c>
      <c r="V1024">
        <v>0</v>
      </c>
    </row>
    <row r="1025" spans="1:22">
      <c r="A1025">
        <v>21164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 t="e">
        <f>IF(AND(Tabelle14[[#This Row],[AreaPx]]&gt;0,NOT(Tabelle14[[#This Row],[AreaPx]]="inf")),Tabelle14[[#This Row],[AreaPx]], NA())</f>
        <v>#N/A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f>Tabelle14[[#This Row],[Roll]]-+Tabelle14[[#This Row],[Pitch]]</f>
        <v>0</v>
      </c>
      <c r="P1025">
        <f>SQRT(Tabelle14[[#This Row],[X]]^2 + Tabelle14[[#This Row],[Y]]^2 +Tabelle14[[#This Row],[Z]]^2)</f>
        <v>0</v>
      </c>
      <c r="Q1025">
        <v>147</v>
      </c>
      <c r="R1025">
        <v>98.2</v>
      </c>
      <c r="S1025">
        <v>-41.8</v>
      </c>
      <c r="T1025">
        <v>-90</v>
      </c>
      <c r="U1025">
        <v>0</v>
      </c>
      <c r="V1025">
        <v>0</v>
      </c>
    </row>
    <row r="1026" spans="1:22">
      <c r="A1026">
        <v>21178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 t="e">
        <f>IF(AND(Tabelle14[[#This Row],[AreaPx]]&gt;0,NOT(Tabelle14[[#This Row],[AreaPx]]="inf")),Tabelle14[[#This Row],[AreaPx]], NA())</f>
        <v>#N/A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f>Tabelle14[[#This Row],[Roll]]-+Tabelle14[[#This Row],[Pitch]]</f>
        <v>0</v>
      </c>
      <c r="P1026">
        <f>SQRT(Tabelle14[[#This Row],[X]]^2 + Tabelle14[[#This Row],[Y]]^2 +Tabelle14[[#This Row],[Z]]^2)</f>
        <v>0</v>
      </c>
      <c r="Q1026">
        <v>147</v>
      </c>
      <c r="R1026">
        <v>98.2</v>
      </c>
      <c r="S1026">
        <v>-41.8</v>
      </c>
      <c r="T1026">
        <v>-90</v>
      </c>
      <c r="U1026">
        <v>0</v>
      </c>
      <c r="V1026">
        <v>0</v>
      </c>
    </row>
    <row r="1027" spans="1:22">
      <c r="A1027">
        <v>21199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 t="e">
        <f>IF(AND(Tabelle14[[#This Row],[AreaPx]]&gt;0,NOT(Tabelle14[[#This Row],[AreaPx]]="inf")),Tabelle14[[#This Row],[AreaPx]], NA())</f>
        <v>#N/A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f>Tabelle14[[#This Row],[Roll]]-+Tabelle14[[#This Row],[Pitch]]</f>
        <v>0</v>
      </c>
      <c r="P1027">
        <f>SQRT(Tabelle14[[#This Row],[X]]^2 + Tabelle14[[#This Row],[Y]]^2 +Tabelle14[[#This Row],[Z]]^2)</f>
        <v>0</v>
      </c>
      <c r="Q1027">
        <v>147</v>
      </c>
      <c r="R1027">
        <v>98.2</v>
      </c>
      <c r="S1027">
        <v>-41.8</v>
      </c>
      <c r="T1027">
        <v>-90</v>
      </c>
      <c r="U1027">
        <v>0</v>
      </c>
      <c r="V1027">
        <v>0</v>
      </c>
    </row>
    <row r="1028" spans="1:22">
      <c r="A1028">
        <v>21211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 t="e">
        <f>IF(AND(Tabelle14[[#This Row],[AreaPx]]&gt;0,NOT(Tabelle14[[#This Row],[AreaPx]]="inf")),Tabelle14[[#This Row],[AreaPx]], NA())</f>
        <v>#N/A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f>Tabelle14[[#This Row],[Roll]]-+Tabelle14[[#This Row],[Pitch]]</f>
        <v>0</v>
      </c>
      <c r="P1028">
        <f>SQRT(Tabelle14[[#This Row],[X]]^2 + Tabelle14[[#This Row],[Y]]^2 +Tabelle14[[#This Row],[Z]]^2)</f>
        <v>0</v>
      </c>
      <c r="Q1028">
        <v>147</v>
      </c>
      <c r="R1028">
        <v>98.2</v>
      </c>
      <c r="S1028">
        <v>-41.8</v>
      </c>
      <c r="T1028">
        <v>-90</v>
      </c>
      <c r="U1028">
        <v>0</v>
      </c>
      <c r="V1028">
        <v>0</v>
      </c>
    </row>
    <row r="1029" spans="1:22">
      <c r="A1029">
        <v>21233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 t="e">
        <f>IF(AND(Tabelle14[[#This Row],[AreaPx]]&gt;0,NOT(Tabelle14[[#This Row],[AreaPx]]="inf")),Tabelle14[[#This Row],[AreaPx]], NA())</f>
        <v>#N/A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f>Tabelle14[[#This Row],[Roll]]-+Tabelle14[[#This Row],[Pitch]]</f>
        <v>0</v>
      </c>
      <c r="P1029">
        <f>SQRT(Tabelle14[[#This Row],[X]]^2 + Tabelle14[[#This Row],[Y]]^2 +Tabelle14[[#This Row],[Z]]^2)</f>
        <v>0</v>
      </c>
      <c r="Q1029">
        <v>147</v>
      </c>
      <c r="R1029">
        <v>98.2</v>
      </c>
      <c r="S1029">
        <v>-41.8</v>
      </c>
      <c r="T1029">
        <v>-90</v>
      </c>
      <c r="U1029">
        <v>0</v>
      </c>
      <c r="V1029">
        <v>0</v>
      </c>
    </row>
    <row r="1030" spans="1:22">
      <c r="A1030">
        <v>21245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 t="e">
        <f>IF(AND(Tabelle14[[#This Row],[AreaPx]]&gt;0,NOT(Tabelle14[[#This Row],[AreaPx]]="inf")),Tabelle14[[#This Row],[AreaPx]], NA())</f>
        <v>#N/A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f>Tabelle14[[#This Row],[Roll]]-+Tabelle14[[#This Row],[Pitch]]</f>
        <v>0</v>
      </c>
      <c r="P1030">
        <f>SQRT(Tabelle14[[#This Row],[X]]^2 + Tabelle14[[#This Row],[Y]]^2 +Tabelle14[[#This Row],[Z]]^2)</f>
        <v>0</v>
      </c>
      <c r="Q1030">
        <v>147</v>
      </c>
      <c r="R1030">
        <v>98.2</v>
      </c>
      <c r="S1030">
        <v>-41.8</v>
      </c>
      <c r="T1030">
        <v>-90</v>
      </c>
      <c r="U1030">
        <v>0</v>
      </c>
      <c r="V1030">
        <v>0</v>
      </c>
    </row>
    <row r="1031" spans="1:22">
      <c r="A1031">
        <v>21270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 t="e">
        <f>IF(AND(Tabelle14[[#This Row],[AreaPx]]&gt;0,NOT(Tabelle14[[#This Row],[AreaPx]]="inf")),Tabelle14[[#This Row],[AreaPx]], NA())</f>
        <v>#N/A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f>Tabelle14[[#This Row],[Roll]]-+Tabelle14[[#This Row],[Pitch]]</f>
        <v>0</v>
      </c>
      <c r="P1031">
        <f>SQRT(Tabelle14[[#This Row],[X]]^2 + Tabelle14[[#This Row],[Y]]^2 +Tabelle14[[#This Row],[Z]]^2)</f>
        <v>0</v>
      </c>
      <c r="Q1031">
        <v>147</v>
      </c>
      <c r="R1031">
        <v>98.2</v>
      </c>
      <c r="S1031">
        <v>-41.8</v>
      </c>
      <c r="T1031">
        <v>-90</v>
      </c>
      <c r="U1031">
        <v>0</v>
      </c>
      <c r="V1031">
        <v>0</v>
      </c>
    </row>
    <row r="1032" spans="1:22">
      <c r="A1032">
        <v>21285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 t="e">
        <f>IF(AND(Tabelle14[[#This Row],[AreaPx]]&gt;0,NOT(Tabelle14[[#This Row],[AreaPx]]="inf")),Tabelle14[[#This Row],[AreaPx]], NA())</f>
        <v>#N/A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f>Tabelle14[[#This Row],[Roll]]-+Tabelle14[[#This Row],[Pitch]]</f>
        <v>0</v>
      </c>
      <c r="P1032">
        <f>SQRT(Tabelle14[[#This Row],[X]]^2 + Tabelle14[[#This Row],[Y]]^2 +Tabelle14[[#This Row],[Z]]^2)</f>
        <v>0</v>
      </c>
      <c r="Q1032">
        <v>147</v>
      </c>
      <c r="R1032">
        <v>98.2</v>
      </c>
      <c r="S1032">
        <v>-41.8</v>
      </c>
      <c r="T1032">
        <v>-90</v>
      </c>
      <c r="U1032">
        <v>0</v>
      </c>
      <c r="V1032">
        <v>0</v>
      </c>
    </row>
    <row r="1033" spans="1:22">
      <c r="A1033">
        <v>21309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 t="e">
        <f>IF(AND(Tabelle14[[#This Row],[AreaPx]]&gt;0,NOT(Tabelle14[[#This Row],[AreaPx]]="inf")),Tabelle14[[#This Row],[AreaPx]], NA())</f>
        <v>#N/A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f>Tabelle14[[#This Row],[Roll]]-+Tabelle14[[#This Row],[Pitch]]</f>
        <v>0</v>
      </c>
      <c r="P1033">
        <f>SQRT(Tabelle14[[#This Row],[X]]^2 + Tabelle14[[#This Row],[Y]]^2 +Tabelle14[[#This Row],[Z]]^2)</f>
        <v>0</v>
      </c>
      <c r="Q1033">
        <v>147</v>
      </c>
      <c r="R1033">
        <v>98.2</v>
      </c>
      <c r="S1033">
        <v>-41.8</v>
      </c>
      <c r="T1033">
        <v>-90</v>
      </c>
      <c r="U1033">
        <v>0</v>
      </c>
      <c r="V1033">
        <v>0</v>
      </c>
    </row>
    <row r="1034" spans="1:22">
      <c r="A1034">
        <v>21331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 t="e">
        <f>IF(AND(Tabelle14[[#This Row],[AreaPx]]&gt;0,NOT(Tabelle14[[#This Row],[AreaPx]]="inf")),Tabelle14[[#This Row],[AreaPx]], NA())</f>
        <v>#N/A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f>Tabelle14[[#This Row],[Roll]]-+Tabelle14[[#This Row],[Pitch]]</f>
        <v>0</v>
      </c>
      <c r="P1034">
        <f>SQRT(Tabelle14[[#This Row],[X]]^2 + Tabelle14[[#This Row],[Y]]^2 +Tabelle14[[#This Row],[Z]]^2)</f>
        <v>0</v>
      </c>
      <c r="Q1034">
        <v>147</v>
      </c>
      <c r="R1034">
        <v>98.2</v>
      </c>
      <c r="S1034">
        <v>-41.8</v>
      </c>
      <c r="T1034">
        <v>-90</v>
      </c>
      <c r="U1034">
        <v>0</v>
      </c>
      <c r="V1034">
        <v>0</v>
      </c>
    </row>
    <row r="1035" spans="1:22">
      <c r="A1035">
        <v>21341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 t="e">
        <f>IF(AND(Tabelle14[[#This Row],[AreaPx]]&gt;0,NOT(Tabelle14[[#This Row],[AreaPx]]="inf")),Tabelle14[[#This Row],[AreaPx]], NA())</f>
        <v>#N/A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f>Tabelle14[[#This Row],[Roll]]-+Tabelle14[[#This Row],[Pitch]]</f>
        <v>0</v>
      </c>
      <c r="P1035">
        <f>SQRT(Tabelle14[[#This Row],[X]]^2 + Tabelle14[[#This Row],[Y]]^2 +Tabelle14[[#This Row],[Z]]^2)</f>
        <v>0</v>
      </c>
      <c r="Q1035">
        <v>147</v>
      </c>
      <c r="R1035">
        <v>98.2</v>
      </c>
      <c r="S1035">
        <v>-41.8</v>
      </c>
      <c r="T1035">
        <v>-90</v>
      </c>
      <c r="U1035">
        <v>0</v>
      </c>
      <c r="V1035">
        <v>0</v>
      </c>
    </row>
    <row r="1036" spans="1:22">
      <c r="A1036">
        <v>21369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 t="e">
        <f>IF(AND(Tabelle14[[#This Row],[AreaPx]]&gt;0,NOT(Tabelle14[[#This Row],[AreaPx]]="inf")),Tabelle14[[#This Row],[AreaPx]], NA())</f>
        <v>#N/A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f>Tabelle14[[#This Row],[Roll]]-+Tabelle14[[#This Row],[Pitch]]</f>
        <v>0</v>
      </c>
      <c r="P1036">
        <f>SQRT(Tabelle14[[#This Row],[X]]^2 + Tabelle14[[#This Row],[Y]]^2 +Tabelle14[[#This Row],[Z]]^2)</f>
        <v>0</v>
      </c>
      <c r="Q1036">
        <v>147</v>
      </c>
      <c r="R1036">
        <v>98.2</v>
      </c>
      <c r="S1036">
        <v>-41.8</v>
      </c>
      <c r="T1036">
        <v>-90</v>
      </c>
      <c r="U1036">
        <v>0</v>
      </c>
      <c r="V1036">
        <v>0</v>
      </c>
    </row>
    <row r="1037" spans="1:22">
      <c r="A1037">
        <v>21383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 t="e">
        <f>IF(AND(Tabelle14[[#This Row],[AreaPx]]&gt;0,NOT(Tabelle14[[#This Row],[AreaPx]]="inf")),Tabelle14[[#This Row],[AreaPx]], NA())</f>
        <v>#N/A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f>Tabelle14[[#This Row],[Roll]]-+Tabelle14[[#This Row],[Pitch]]</f>
        <v>0</v>
      </c>
      <c r="P1037">
        <f>SQRT(Tabelle14[[#This Row],[X]]^2 + Tabelle14[[#This Row],[Y]]^2 +Tabelle14[[#This Row],[Z]]^2)</f>
        <v>0</v>
      </c>
      <c r="Q1037">
        <v>147</v>
      </c>
      <c r="R1037">
        <v>98.2</v>
      </c>
      <c r="S1037">
        <v>-41.8</v>
      </c>
      <c r="T1037">
        <v>-90</v>
      </c>
      <c r="U1037">
        <v>0</v>
      </c>
      <c r="V1037">
        <v>0</v>
      </c>
    </row>
    <row r="1038" spans="1:22">
      <c r="A1038">
        <v>21408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 t="e">
        <f>IF(AND(Tabelle14[[#This Row],[AreaPx]]&gt;0,NOT(Tabelle14[[#This Row],[AreaPx]]="inf")),Tabelle14[[#This Row],[AreaPx]], NA())</f>
        <v>#N/A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f>Tabelle14[[#This Row],[Roll]]-+Tabelle14[[#This Row],[Pitch]]</f>
        <v>0</v>
      </c>
      <c r="P1038">
        <f>SQRT(Tabelle14[[#This Row],[X]]^2 + Tabelle14[[#This Row],[Y]]^2 +Tabelle14[[#This Row],[Z]]^2)</f>
        <v>0</v>
      </c>
      <c r="Q1038">
        <v>147</v>
      </c>
      <c r="R1038">
        <v>98.2</v>
      </c>
      <c r="S1038">
        <v>-41.8</v>
      </c>
      <c r="T1038">
        <v>-90</v>
      </c>
      <c r="U1038">
        <v>0</v>
      </c>
      <c r="V1038">
        <v>0</v>
      </c>
    </row>
    <row r="1039" spans="1:22">
      <c r="A1039">
        <v>21435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 t="e">
        <f>IF(AND(Tabelle14[[#This Row],[AreaPx]]&gt;0,NOT(Tabelle14[[#This Row],[AreaPx]]="inf")),Tabelle14[[#This Row],[AreaPx]], NA())</f>
        <v>#N/A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f>Tabelle14[[#This Row],[Roll]]-+Tabelle14[[#This Row],[Pitch]]</f>
        <v>0</v>
      </c>
      <c r="P1039">
        <f>SQRT(Tabelle14[[#This Row],[X]]^2 + Tabelle14[[#This Row],[Y]]^2 +Tabelle14[[#This Row],[Z]]^2)</f>
        <v>0</v>
      </c>
      <c r="Q1039">
        <v>147</v>
      </c>
      <c r="R1039">
        <v>98.2</v>
      </c>
      <c r="S1039">
        <v>-41.8</v>
      </c>
      <c r="T1039">
        <v>-90</v>
      </c>
      <c r="U1039">
        <v>0</v>
      </c>
      <c r="V1039">
        <v>0</v>
      </c>
    </row>
    <row r="1040" spans="1:22">
      <c r="A1040">
        <v>21451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 t="e">
        <f>IF(AND(Tabelle14[[#This Row],[AreaPx]]&gt;0,NOT(Tabelle14[[#This Row],[AreaPx]]="inf")),Tabelle14[[#This Row],[AreaPx]], NA())</f>
        <v>#N/A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f>Tabelle14[[#This Row],[Roll]]-+Tabelle14[[#This Row],[Pitch]]</f>
        <v>0</v>
      </c>
      <c r="P1040">
        <f>SQRT(Tabelle14[[#This Row],[X]]^2 + Tabelle14[[#This Row],[Y]]^2 +Tabelle14[[#This Row],[Z]]^2)</f>
        <v>0</v>
      </c>
      <c r="Q1040">
        <v>147</v>
      </c>
      <c r="R1040">
        <v>98.2</v>
      </c>
      <c r="S1040">
        <v>-41.8</v>
      </c>
      <c r="T1040">
        <v>-90</v>
      </c>
      <c r="U1040">
        <v>0</v>
      </c>
      <c r="V1040">
        <v>0</v>
      </c>
    </row>
    <row r="1041" spans="1:22">
      <c r="A1041">
        <v>21475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 t="e">
        <f>IF(AND(Tabelle14[[#This Row],[AreaPx]]&gt;0,NOT(Tabelle14[[#This Row],[AreaPx]]="inf")),Tabelle14[[#This Row],[AreaPx]], NA())</f>
        <v>#N/A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f>Tabelle14[[#This Row],[Roll]]-+Tabelle14[[#This Row],[Pitch]]</f>
        <v>0</v>
      </c>
      <c r="P1041">
        <f>SQRT(Tabelle14[[#This Row],[X]]^2 + Tabelle14[[#This Row],[Y]]^2 +Tabelle14[[#This Row],[Z]]^2)</f>
        <v>0</v>
      </c>
      <c r="Q1041">
        <v>147</v>
      </c>
      <c r="R1041">
        <v>98.2</v>
      </c>
      <c r="S1041">
        <v>-41.8</v>
      </c>
      <c r="T1041">
        <v>-90</v>
      </c>
      <c r="U1041">
        <v>0</v>
      </c>
      <c r="V1041">
        <v>0</v>
      </c>
    </row>
    <row r="1042" spans="1:22">
      <c r="A1042">
        <v>21500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 t="e">
        <f>IF(AND(Tabelle14[[#This Row],[AreaPx]]&gt;0,NOT(Tabelle14[[#This Row],[AreaPx]]="inf")),Tabelle14[[#This Row],[AreaPx]], NA())</f>
        <v>#N/A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f>Tabelle14[[#This Row],[Roll]]-+Tabelle14[[#This Row],[Pitch]]</f>
        <v>0</v>
      </c>
      <c r="P1042">
        <f>SQRT(Tabelle14[[#This Row],[X]]^2 + Tabelle14[[#This Row],[Y]]^2 +Tabelle14[[#This Row],[Z]]^2)</f>
        <v>0</v>
      </c>
      <c r="Q1042">
        <v>147</v>
      </c>
      <c r="R1042">
        <v>98.2</v>
      </c>
      <c r="S1042">
        <v>-41.8</v>
      </c>
      <c r="T1042">
        <v>-90</v>
      </c>
      <c r="U1042">
        <v>0</v>
      </c>
      <c r="V1042">
        <v>0</v>
      </c>
    </row>
    <row r="1043" spans="1:22">
      <c r="A1043">
        <v>21511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 t="e">
        <f>IF(AND(Tabelle14[[#This Row],[AreaPx]]&gt;0,NOT(Tabelle14[[#This Row],[AreaPx]]="inf")),Tabelle14[[#This Row],[AreaPx]], NA())</f>
        <v>#N/A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f>Tabelle14[[#This Row],[Roll]]-+Tabelle14[[#This Row],[Pitch]]</f>
        <v>0</v>
      </c>
      <c r="P1043">
        <f>SQRT(Tabelle14[[#This Row],[X]]^2 + Tabelle14[[#This Row],[Y]]^2 +Tabelle14[[#This Row],[Z]]^2)</f>
        <v>0</v>
      </c>
      <c r="Q1043">
        <v>147</v>
      </c>
      <c r="R1043">
        <v>98.2</v>
      </c>
      <c r="S1043">
        <v>-41.8</v>
      </c>
      <c r="T1043">
        <v>-90</v>
      </c>
      <c r="U1043">
        <v>0</v>
      </c>
      <c r="V1043">
        <v>0</v>
      </c>
    </row>
    <row r="1044" spans="1:22">
      <c r="A1044">
        <v>21541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 t="e">
        <f>IF(AND(Tabelle14[[#This Row],[AreaPx]]&gt;0,NOT(Tabelle14[[#This Row],[AreaPx]]="inf")),Tabelle14[[#This Row],[AreaPx]], NA())</f>
        <v>#N/A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f>Tabelle14[[#This Row],[Roll]]-+Tabelle14[[#This Row],[Pitch]]</f>
        <v>0</v>
      </c>
      <c r="P1044">
        <f>SQRT(Tabelle14[[#This Row],[X]]^2 + Tabelle14[[#This Row],[Y]]^2 +Tabelle14[[#This Row],[Z]]^2)</f>
        <v>0</v>
      </c>
      <c r="Q1044">
        <v>147</v>
      </c>
      <c r="R1044">
        <v>98.2</v>
      </c>
      <c r="S1044">
        <v>-41.8</v>
      </c>
      <c r="T1044">
        <v>-90</v>
      </c>
      <c r="U1044">
        <v>0</v>
      </c>
      <c r="V1044">
        <v>0</v>
      </c>
    </row>
    <row r="1045" spans="1:22">
      <c r="A1045">
        <v>21571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 t="e">
        <f>IF(AND(Tabelle14[[#This Row],[AreaPx]]&gt;0,NOT(Tabelle14[[#This Row],[AreaPx]]="inf")),Tabelle14[[#This Row],[AreaPx]], NA())</f>
        <v>#N/A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f>Tabelle14[[#This Row],[Roll]]-+Tabelle14[[#This Row],[Pitch]]</f>
        <v>0</v>
      </c>
      <c r="P1045">
        <f>SQRT(Tabelle14[[#This Row],[X]]^2 + Tabelle14[[#This Row],[Y]]^2 +Tabelle14[[#This Row],[Z]]^2)</f>
        <v>0</v>
      </c>
      <c r="Q1045">
        <v>147</v>
      </c>
      <c r="R1045">
        <v>98.2</v>
      </c>
      <c r="S1045">
        <v>-41.8</v>
      </c>
      <c r="T1045">
        <v>-90</v>
      </c>
      <c r="U1045">
        <v>0</v>
      </c>
      <c r="V1045">
        <v>0</v>
      </c>
    </row>
    <row r="1046" spans="1:22">
      <c r="A1046">
        <v>21580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 t="e">
        <f>IF(AND(Tabelle14[[#This Row],[AreaPx]]&gt;0,NOT(Tabelle14[[#This Row],[AreaPx]]="inf")),Tabelle14[[#This Row],[AreaPx]], NA())</f>
        <v>#N/A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f>Tabelle14[[#This Row],[Roll]]-+Tabelle14[[#This Row],[Pitch]]</f>
        <v>0</v>
      </c>
      <c r="P1046">
        <f>SQRT(Tabelle14[[#This Row],[X]]^2 + Tabelle14[[#This Row],[Y]]^2 +Tabelle14[[#This Row],[Z]]^2)</f>
        <v>0</v>
      </c>
      <c r="Q1046">
        <v>147</v>
      </c>
      <c r="R1046">
        <v>98.2</v>
      </c>
      <c r="S1046">
        <v>-41.8</v>
      </c>
      <c r="T1046">
        <v>-90</v>
      </c>
      <c r="U1046">
        <v>0</v>
      </c>
      <c r="V1046">
        <v>0</v>
      </c>
    </row>
    <row r="1047" spans="1:22">
      <c r="A1047">
        <v>21603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 t="e">
        <f>IF(AND(Tabelle14[[#This Row],[AreaPx]]&gt;0,NOT(Tabelle14[[#This Row],[AreaPx]]="inf")),Tabelle14[[#This Row],[AreaPx]], NA())</f>
        <v>#N/A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f>Tabelle14[[#This Row],[Roll]]-+Tabelle14[[#This Row],[Pitch]]</f>
        <v>0</v>
      </c>
      <c r="P1047">
        <f>SQRT(Tabelle14[[#This Row],[X]]^2 + Tabelle14[[#This Row],[Y]]^2 +Tabelle14[[#This Row],[Z]]^2)</f>
        <v>0</v>
      </c>
      <c r="Q1047">
        <v>147</v>
      </c>
      <c r="R1047">
        <v>98.2</v>
      </c>
      <c r="S1047">
        <v>-41.8</v>
      </c>
      <c r="T1047">
        <v>-90</v>
      </c>
      <c r="U1047">
        <v>0</v>
      </c>
      <c r="V1047">
        <v>0</v>
      </c>
    </row>
    <row r="1048" spans="1:22">
      <c r="A1048">
        <v>21617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 t="e">
        <f>IF(AND(Tabelle14[[#This Row],[AreaPx]]&gt;0,NOT(Tabelle14[[#This Row],[AreaPx]]="inf")),Tabelle14[[#This Row],[AreaPx]], NA())</f>
        <v>#N/A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f>Tabelle14[[#This Row],[Roll]]-+Tabelle14[[#This Row],[Pitch]]</f>
        <v>0</v>
      </c>
      <c r="P1048">
        <f>SQRT(Tabelle14[[#This Row],[X]]^2 + Tabelle14[[#This Row],[Y]]^2 +Tabelle14[[#This Row],[Z]]^2)</f>
        <v>0</v>
      </c>
      <c r="Q1048">
        <v>147</v>
      </c>
      <c r="R1048">
        <v>98.2</v>
      </c>
      <c r="S1048">
        <v>-41.8</v>
      </c>
      <c r="T1048">
        <v>-90</v>
      </c>
      <c r="U1048">
        <v>0</v>
      </c>
      <c r="V1048">
        <v>0</v>
      </c>
    </row>
    <row r="1049" spans="1:22">
      <c r="A1049">
        <v>21643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 t="e">
        <f>IF(AND(Tabelle14[[#This Row],[AreaPx]]&gt;0,NOT(Tabelle14[[#This Row],[AreaPx]]="inf")),Tabelle14[[#This Row],[AreaPx]], NA())</f>
        <v>#N/A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f>Tabelle14[[#This Row],[Roll]]-+Tabelle14[[#This Row],[Pitch]]</f>
        <v>0</v>
      </c>
      <c r="P1049">
        <f>SQRT(Tabelle14[[#This Row],[X]]^2 + Tabelle14[[#This Row],[Y]]^2 +Tabelle14[[#This Row],[Z]]^2)</f>
        <v>0</v>
      </c>
      <c r="Q1049">
        <v>147</v>
      </c>
      <c r="R1049">
        <v>98.2</v>
      </c>
      <c r="S1049">
        <v>-41.8</v>
      </c>
      <c r="T1049">
        <v>-90</v>
      </c>
      <c r="U1049">
        <v>0</v>
      </c>
      <c r="V1049">
        <v>0</v>
      </c>
    </row>
    <row r="1050" spans="1:22">
      <c r="A1050">
        <v>21666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 t="e">
        <f>IF(AND(Tabelle14[[#This Row],[AreaPx]]&gt;0,NOT(Tabelle14[[#This Row],[AreaPx]]="inf")),Tabelle14[[#This Row],[AreaPx]], NA())</f>
        <v>#N/A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f>Tabelle14[[#This Row],[Roll]]-+Tabelle14[[#This Row],[Pitch]]</f>
        <v>0</v>
      </c>
      <c r="P1050">
        <f>SQRT(Tabelle14[[#This Row],[X]]^2 + Tabelle14[[#This Row],[Y]]^2 +Tabelle14[[#This Row],[Z]]^2)</f>
        <v>0</v>
      </c>
      <c r="Q1050">
        <v>147</v>
      </c>
      <c r="R1050">
        <v>98.2</v>
      </c>
      <c r="S1050">
        <v>-41.8</v>
      </c>
      <c r="T1050">
        <v>-90</v>
      </c>
      <c r="U1050">
        <v>0</v>
      </c>
      <c r="V1050">
        <v>0</v>
      </c>
    </row>
    <row r="1051" spans="1:22">
      <c r="A1051">
        <v>21678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 t="e">
        <f>IF(AND(Tabelle14[[#This Row],[AreaPx]]&gt;0,NOT(Tabelle14[[#This Row],[AreaPx]]="inf")),Tabelle14[[#This Row],[AreaPx]], NA())</f>
        <v>#N/A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f>Tabelle14[[#This Row],[Roll]]-+Tabelle14[[#This Row],[Pitch]]</f>
        <v>0</v>
      </c>
      <c r="P1051">
        <f>SQRT(Tabelle14[[#This Row],[X]]^2 + Tabelle14[[#This Row],[Y]]^2 +Tabelle14[[#This Row],[Z]]^2)</f>
        <v>0</v>
      </c>
      <c r="Q1051">
        <v>147</v>
      </c>
      <c r="R1051">
        <v>98.2</v>
      </c>
      <c r="S1051">
        <v>-41.8</v>
      </c>
      <c r="T1051">
        <v>-90</v>
      </c>
      <c r="U1051">
        <v>0</v>
      </c>
      <c r="V1051">
        <v>0</v>
      </c>
    </row>
    <row r="1052" spans="1:22">
      <c r="A1052">
        <v>21705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 t="e">
        <f>IF(AND(Tabelle14[[#This Row],[AreaPx]]&gt;0,NOT(Tabelle14[[#This Row],[AreaPx]]="inf")),Tabelle14[[#This Row],[AreaPx]], NA())</f>
        <v>#N/A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f>Tabelle14[[#This Row],[Roll]]-+Tabelle14[[#This Row],[Pitch]]</f>
        <v>0</v>
      </c>
      <c r="P1052">
        <f>SQRT(Tabelle14[[#This Row],[X]]^2 + Tabelle14[[#This Row],[Y]]^2 +Tabelle14[[#This Row],[Z]]^2)</f>
        <v>0</v>
      </c>
      <c r="Q1052">
        <v>147</v>
      </c>
      <c r="R1052">
        <v>98.2</v>
      </c>
      <c r="S1052">
        <v>-41.8</v>
      </c>
      <c r="T1052">
        <v>-90</v>
      </c>
      <c r="U1052">
        <v>0</v>
      </c>
      <c r="V1052">
        <v>0</v>
      </c>
    </row>
    <row r="1053" spans="1:22">
      <c r="A1053">
        <v>21718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 t="e">
        <f>IF(AND(Tabelle14[[#This Row],[AreaPx]]&gt;0,NOT(Tabelle14[[#This Row],[AreaPx]]="inf")),Tabelle14[[#This Row],[AreaPx]], NA())</f>
        <v>#N/A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f>Tabelle14[[#This Row],[Roll]]-+Tabelle14[[#This Row],[Pitch]]</f>
        <v>0</v>
      </c>
      <c r="P1053">
        <f>SQRT(Tabelle14[[#This Row],[X]]^2 + Tabelle14[[#This Row],[Y]]^2 +Tabelle14[[#This Row],[Z]]^2)</f>
        <v>0</v>
      </c>
      <c r="Q1053">
        <v>147</v>
      </c>
      <c r="R1053">
        <v>98.2</v>
      </c>
      <c r="S1053">
        <v>-41.8</v>
      </c>
      <c r="T1053">
        <v>-90</v>
      </c>
      <c r="U1053">
        <v>0</v>
      </c>
      <c r="V1053">
        <v>0</v>
      </c>
    </row>
    <row r="1054" spans="1:22">
      <c r="A1054">
        <v>21747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 t="e">
        <f>IF(AND(Tabelle14[[#This Row],[AreaPx]]&gt;0,NOT(Tabelle14[[#This Row],[AreaPx]]="inf")),Tabelle14[[#This Row],[AreaPx]], NA())</f>
        <v>#N/A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f>Tabelle14[[#This Row],[Roll]]-+Tabelle14[[#This Row],[Pitch]]</f>
        <v>0</v>
      </c>
      <c r="P1054">
        <f>SQRT(Tabelle14[[#This Row],[X]]^2 + Tabelle14[[#This Row],[Y]]^2 +Tabelle14[[#This Row],[Z]]^2)</f>
        <v>0</v>
      </c>
      <c r="Q1054">
        <v>147</v>
      </c>
      <c r="R1054">
        <v>98.2</v>
      </c>
      <c r="S1054">
        <v>-41.8</v>
      </c>
      <c r="T1054">
        <v>-90</v>
      </c>
      <c r="U1054">
        <v>0</v>
      </c>
      <c r="V1054">
        <v>0</v>
      </c>
    </row>
    <row r="1055" spans="1:22">
      <c r="A1055">
        <v>21777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 t="e">
        <f>IF(AND(Tabelle14[[#This Row],[AreaPx]]&gt;0,NOT(Tabelle14[[#This Row],[AreaPx]]="inf")),Tabelle14[[#This Row],[AreaPx]], NA())</f>
        <v>#N/A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f>Tabelle14[[#This Row],[Roll]]-+Tabelle14[[#This Row],[Pitch]]</f>
        <v>0</v>
      </c>
      <c r="P1055">
        <f>SQRT(Tabelle14[[#This Row],[X]]^2 + Tabelle14[[#This Row],[Y]]^2 +Tabelle14[[#This Row],[Z]]^2)</f>
        <v>0</v>
      </c>
      <c r="Q1055">
        <v>147</v>
      </c>
      <c r="R1055">
        <v>98.2</v>
      </c>
      <c r="S1055">
        <v>-41.8</v>
      </c>
      <c r="T1055">
        <v>-90</v>
      </c>
      <c r="U1055">
        <v>0</v>
      </c>
      <c r="V1055">
        <v>0</v>
      </c>
    </row>
    <row r="1056" spans="1:22">
      <c r="A1056">
        <v>21804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 t="e">
        <f>IF(AND(Tabelle14[[#This Row],[AreaPx]]&gt;0,NOT(Tabelle14[[#This Row],[AreaPx]]="inf")),Tabelle14[[#This Row],[AreaPx]], NA())</f>
        <v>#N/A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f>Tabelle14[[#This Row],[Roll]]-+Tabelle14[[#This Row],[Pitch]]</f>
        <v>0</v>
      </c>
      <c r="P1056">
        <f>SQRT(Tabelle14[[#This Row],[X]]^2 + Tabelle14[[#This Row],[Y]]^2 +Tabelle14[[#This Row],[Z]]^2)</f>
        <v>0</v>
      </c>
      <c r="Q1056">
        <v>147</v>
      </c>
      <c r="R1056">
        <v>98.2</v>
      </c>
      <c r="S1056">
        <v>-41.8</v>
      </c>
      <c r="T1056">
        <v>-90</v>
      </c>
      <c r="U1056">
        <v>0</v>
      </c>
      <c r="V1056">
        <v>0</v>
      </c>
    </row>
    <row r="1057" spans="1:22">
      <c r="A1057">
        <v>21821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 t="e">
        <f>IF(AND(Tabelle14[[#This Row],[AreaPx]]&gt;0,NOT(Tabelle14[[#This Row],[AreaPx]]="inf")),Tabelle14[[#This Row],[AreaPx]], NA())</f>
        <v>#N/A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f>Tabelle14[[#This Row],[Roll]]-+Tabelle14[[#This Row],[Pitch]]</f>
        <v>0</v>
      </c>
      <c r="P1057">
        <f>SQRT(Tabelle14[[#This Row],[X]]^2 + Tabelle14[[#This Row],[Y]]^2 +Tabelle14[[#This Row],[Z]]^2)</f>
        <v>0</v>
      </c>
      <c r="Q1057">
        <v>147</v>
      </c>
      <c r="R1057">
        <v>98.2</v>
      </c>
      <c r="S1057">
        <v>-41.8</v>
      </c>
      <c r="T1057">
        <v>-90</v>
      </c>
      <c r="U1057">
        <v>0</v>
      </c>
      <c r="V1057">
        <v>0</v>
      </c>
    </row>
    <row r="1058" spans="1:22">
      <c r="A1058">
        <v>21854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 t="e">
        <f>IF(AND(Tabelle14[[#This Row],[AreaPx]]&gt;0,NOT(Tabelle14[[#This Row],[AreaPx]]="inf")),Tabelle14[[#This Row],[AreaPx]], NA())</f>
        <v>#N/A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f>Tabelle14[[#This Row],[Roll]]-+Tabelle14[[#This Row],[Pitch]]</f>
        <v>0</v>
      </c>
      <c r="P1058">
        <f>SQRT(Tabelle14[[#This Row],[X]]^2 + Tabelle14[[#This Row],[Y]]^2 +Tabelle14[[#This Row],[Z]]^2)</f>
        <v>0</v>
      </c>
      <c r="Q1058">
        <v>147</v>
      </c>
      <c r="R1058">
        <v>98.2</v>
      </c>
      <c r="S1058">
        <v>-41.8</v>
      </c>
      <c r="T1058">
        <v>-90</v>
      </c>
      <c r="U1058">
        <v>0</v>
      </c>
      <c r="V1058">
        <v>0</v>
      </c>
    </row>
    <row r="1059" spans="1:22">
      <c r="A1059">
        <v>21890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 t="e">
        <f>IF(AND(Tabelle14[[#This Row],[AreaPx]]&gt;0,NOT(Tabelle14[[#This Row],[AreaPx]]="inf")),Tabelle14[[#This Row],[AreaPx]], NA())</f>
        <v>#N/A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f>Tabelle14[[#This Row],[Roll]]-+Tabelle14[[#This Row],[Pitch]]</f>
        <v>0</v>
      </c>
      <c r="P1059">
        <f>SQRT(Tabelle14[[#This Row],[X]]^2 + Tabelle14[[#This Row],[Y]]^2 +Tabelle14[[#This Row],[Z]]^2)</f>
        <v>0</v>
      </c>
      <c r="Q1059">
        <v>147</v>
      </c>
      <c r="R1059">
        <v>98.2</v>
      </c>
      <c r="S1059">
        <v>-41.8</v>
      </c>
      <c r="T1059">
        <v>-90</v>
      </c>
      <c r="U1059">
        <v>0</v>
      </c>
      <c r="V1059">
        <v>0</v>
      </c>
    </row>
    <row r="1060" spans="1:22">
      <c r="A1060">
        <v>21911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 t="e">
        <f>IF(AND(Tabelle14[[#This Row],[AreaPx]]&gt;0,NOT(Tabelle14[[#This Row],[AreaPx]]="inf")),Tabelle14[[#This Row],[AreaPx]], NA())</f>
        <v>#N/A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f>Tabelle14[[#This Row],[Roll]]-+Tabelle14[[#This Row],[Pitch]]</f>
        <v>0</v>
      </c>
      <c r="P1060">
        <f>SQRT(Tabelle14[[#This Row],[X]]^2 + Tabelle14[[#This Row],[Y]]^2 +Tabelle14[[#This Row],[Z]]^2)</f>
        <v>0</v>
      </c>
      <c r="Q1060">
        <v>147</v>
      </c>
      <c r="R1060">
        <v>98.2</v>
      </c>
      <c r="S1060">
        <v>-41.8</v>
      </c>
      <c r="T1060">
        <v>-90</v>
      </c>
      <c r="U1060">
        <v>0</v>
      </c>
      <c r="V1060">
        <v>0</v>
      </c>
    </row>
    <row r="1061" spans="1:22">
      <c r="A1061">
        <v>21930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 t="e">
        <f>IF(AND(Tabelle14[[#This Row],[AreaPx]]&gt;0,NOT(Tabelle14[[#This Row],[AreaPx]]="inf")),Tabelle14[[#This Row],[AreaPx]], NA())</f>
        <v>#N/A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f>Tabelle14[[#This Row],[Roll]]-+Tabelle14[[#This Row],[Pitch]]</f>
        <v>0</v>
      </c>
      <c r="P1061">
        <f>SQRT(Tabelle14[[#This Row],[X]]^2 + Tabelle14[[#This Row],[Y]]^2 +Tabelle14[[#This Row],[Z]]^2)</f>
        <v>0</v>
      </c>
      <c r="Q1061">
        <v>147</v>
      </c>
      <c r="R1061">
        <v>98.2</v>
      </c>
      <c r="S1061">
        <v>-41.8</v>
      </c>
      <c r="T1061">
        <v>-90</v>
      </c>
      <c r="U1061">
        <v>0</v>
      </c>
      <c r="V1061">
        <v>0</v>
      </c>
    </row>
    <row r="1062" spans="1:22">
      <c r="A1062">
        <v>21938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 t="e">
        <f>IF(AND(Tabelle14[[#This Row],[AreaPx]]&gt;0,NOT(Tabelle14[[#This Row],[AreaPx]]="inf")),Tabelle14[[#This Row],[AreaPx]], NA())</f>
        <v>#N/A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f>Tabelle14[[#This Row],[Roll]]-+Tabelle14[[#This Row],[Pitch]]</f>
        <v>0</v>
      </c>
      <c r="P1062">
        <f>SQRT(Tabelle14[[#This Row],[X]]^2 + Tabelle14[[#This Row],[Y]]^2 +Tabelle14[[#This Row],[Z]]^2)</f>
        <v>0</v>
      </c>
      <c r="Q1062">
        <v>147</v>
      </c>
      <c r="R1062">
        <v>98.2</v>
      </c>
      <c r="S1062">
        <v>-41.8</v>
      </c>
      <c r="T1062">
        <v>-90</v>
      </c>
      <c r="U1062">
        <v>0</v>
      </c>
      <c r="V1062">
        <v>0</v>
      </c>
    </row>
    <row r="1063" spans="1:22">
      <c r="A1063">
        <v>21952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 t="e">
        <f>IF(AND(Tabelle14[[#This Row],[AreaPx]]&gt;0,NOT(Tabelle14[[#This Row],[AreaPx]]="inf")),Tabelle14[[#This Row],[AreaPx]], NA())</f>
        <v>#N/A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f>Tabelle14[[#This Row],[Roll]]-+Tabelle14[[#This Row],[Pitch]]</f>
        <v>0</v>
      </c>
      <c r="P1063">
        <f>SQRT(Tabelle14[[#This Row],[X]]^2 + Tabelle14[[#This Row],[Y]]^2 +Tabelle14[[#This Row],[Z]]^2)</f>
        <v>0</v>
      </c>
      <c r="Q1063">
        <v>147</v>
      </c>
      <c r="R1063">
        <v>98.2</v>
      </c>
      <c r="S1063">
        <v>-41.8</v>
      </c>
      <c r="T1063">
        <v>-90</v>
      </c>
      <c r="U1063">
        <v>0</v>
      </c>
      <c r="V1063">
        <v>0</v>
      </c>
    </row>
    <row r="1064" spans="1:22">
      <c r="A1064">
        <v>21980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 t="e">
        <f>IF(AND(Tabelle14[[#This Row],[AreaPx]]&gt;0,NOT(Tabelle14[[#This Row],[AreaPx]]="inf")),Tabelle14[[#This Row],[AreaPx]], NA())</f>
        <v>#N/A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f>Tabelle14[[#This Row],[Roll]]-+Tabelle14[[#This Row],[Pitch]]</f>
        <v>0</v>
      </c>
      <c r="P1064">
        <f>SQRT(Tabelle14[[#This Row],[X]]^2 + Tabelle14[[#This Row],[Y]]^2 +Tabelle14[[#This Row],[Z]]^2)</f>
        <v>0</v>
      </c>
      <c r="Q1064">
        <v>147</v>
      </c>
      <c r="R1064">
        <v>98.2</v>
      </c>
      <c r="S1064">
        <v>-41.8</v>
      </c>
      <c r="T1064">
        <v>-90</v>
      </c>
      <c r="U1064">
        <v>0</v>
      </c>
      <c r="V1064">
        <v>0</v>
      </c>
    </row>
    <row r="1065" spans="1:22">
      <c r="A1065">
        <v>22011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 t="e">
        <f>IF(AND(Tabelle14[[#This Row],[AreaPx]]&gt;0,NOT(Tabelle14[[#This Row],[AreaPx]]="inf")),Tabelle14[[#This Row],[AreaPx]], NA())</f>
        <v>#N/A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f>Tabelle14[[#This Row],[Roll]]-+Tabelle14[[#This Row],[Pitch]]</f>
        <v>0</v>
      </c>
      <c r="P1065">
        <f>SQRT(Tabelle14[[#This Row],[X]]^2 + Tabelle14[[#This Row],[Y]]^2 +Tabelle14[[#This Row],[Z]]^2)</f>
        <v>0</v>
      </c>
      <c r="Q1065">
        <v>147</v>
      </c>
      <c r="R1065">
        <v>98.2</v>
      </c>
      <c r="S1065">
        <v>-41.8</v>
      </c>
      <c r="T1065">
        <v>-90</v>
      </c>
      <c r="U1065">
        <v>0</v>
      </c>
      <c r="V1065">
        <v>0</v>
      </c>
    </row>
    <row r="1066" spans="1:22">
      <c r="A1066">
        <v>22037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 t="e">
        <f>IF(AND(Tabelle14[[#This Row],[AreaPx]]&gt;0,NOT(Tabelle14[[#This Row],[AreaPx]]="inf")),Tabelle14[[#This Row],[AreaPx]], NA())</f>
        <v>#N/A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f>Tabelle14[[#This Row],[Roll]]-+Tabelle14[[#This Row],[Pitch]]</f>
        <v>0</v>
      </c>
      <c r="P1066">
        <f>SQRT(Tabelle14[[#This Row],[X]]^2 + Tabelle14[[#This Row],[Y]]^2 +Tabelle14[[#This Row],[Z]]^2)</f>
        <v>0</v>
      </c>
      <c r="Q1066">
        <v>147</v>
      </c>
      <c r="R1066">
        <v>98.2</v>
      </c>
      <c r="S1066">
        <v>-41.8</v>
      </c>
      <c r="T1066">
        <v>-90</v>
      </c>
      <c r="U1066">
        <v>0</v>
      </c>
      <c r="V1066">
        <v>0</v>
      </c>
    </row>
    <row r="1067" spans="1:22">
      <c r="A1067">
        <v>22055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 t="e">
        <f>IF(AND(Tabelle14[[#This Row],[AreaPx]]&gt;0,NOT(Tabelle14[[#This Row],[AreaPx]]="inf")),Tabelle14[[#This Row],[AreaPx]], NA())</f>
        <v>#N/A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f>Tabelle14[[#This Row],[Roll]]-+Tabelle14[[#This Row],[Pitch]]</f>
        <v>0</v>
      </c>
      <c r="P1067">
        <f>SQRT(Tabelle14[[#This Row],[X]]^2 + Tabelle14[[#This Row],[Y]]^2 +Tabelle14[[#This Row],[Z]]^2)</f>
        <v>0</v>
      </c>
      <c r="Q1067">
        <v>147</v>
      </c>
      <c r="R1067">
        <v>98.2</v>
      </c>
      <c r="S1067">
        <v>-41.8</v>
      </c>
      <c r="T1067">
        <v>-90</v>
      </c>
      <c r="U1067">
        <v>0</v>
      </c>
      <c r="V1067">
        <v>0</v>
      </c>
    </row>
    <row r="1068" spans="1:22">
      <c r="A1068">
        <v>22079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 t="e">
        <f>IF(AND(Tabelle14[[#This Row],[AreaPx]]&gt;0,NOT(Tabelle14[[#This Row],[AreaPx]]="inf")),Tabelle14[[#This Row],[AreaPx]], NA())</f>
        <v>#N/A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f>Tabelle14[[#This Row],[Roll]]-+Tabelle14[[#This Row],[Pitch]]</f>
        <v>0</v>
      </c>
      <c r="P1068">
        <f>SQRT(Tabelle14[[#This Row],[X]]^2 + Tabelle14[[#This Row],[Y]]^2 +Tabelle14[[#This Row],[Z]]^2)</f>
        <v>0</v>
      </c>
      <c r="Q1068">
        <v>147</v>
      </c>
      <c r="R1068">
        <v>98.2</v>
      </c>
      <c r="S1068">
        <v>-41.8</v>
      </c>
      <c r="T1068">
        <v>-90</v>
      </c>
      <c r="U1068">
        <v>0</v>
      </c>
      <c r="V1068">
        <v>0</v>
      </c>
    </row>
    <row r="1069" spans="1:22">
      <c r="A1069">
        <v>22101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 t="e">
        <f>IF(AND(Tabelle14[[#This Row],[AreaPx]]&gt;0,NOT(Tabelle14[[#This Row],[AreaPx]]="inf")),Tabelle14[[#This Row],[AreaPx]], NA())</f>
        <v>#N/A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f>Tabelle14[[#This Row],[Roll]]-+Tabelle14[[#This Row],[Pitch]]</f>
        <v>0</v>
      </c>
      <c r="P1069">
        <f>SQRT(Tabelle14[[#This Row],[X]]^2 + Tabelle14[[#This Row],[Y]]^2 +Tabelle14[[#This Row],[Z]]^2)</f>
        <v>0</v>
      </c>
      <c r="Q1069">
        <v>147</v>
      </c>
      <c r="R1069">
        <v>98.2</v>
      </c>
      <c r="S1069">
        <v>-41.8</v>
      </c>
      <c r="T1069">
        <v>-90</v>
      </c>
      <c r="U1069">
        <v>0</v>
      </c>
      <c r="V1069">
        <v>0</v>
      </c>
    </row>
    <row r="1070" spans="1:22">
      <c r="A1070">
        <v>22112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 t="e">
        <f>IF(AND(Tabelle14[[#This Row],[AreaPx]]&gt;0,NOT(Tabelle14[[#This Row],[AreaPx]]="inf")),Tabelle14[[#This Row],[AreaPx]], NA())</f>
        <v>#N/A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f>Tabelle14[[#This Row],[Roll]]-+Tabelle14[[#This Row],[Pitch]]</f>
        <v>0</v>
      </c>
      <c r="P1070">
        <f>SQRT(Tabelle14[[#This Row],[X]]^2 + Tabelle14[[#This Row],[Y]]^2 +Tabelle14[[#This Row],[Z]]^2)</f>
        <v>0</v>
      </c>
      <c r="Q1070">
        <v>147</v>
      </c>
      <c r="R1070">
        <v>98.2</v>
      </c>
      <c r="S1070">
        <v>-41.8</v>
      </c>
      <c r="T1070">
        <v>-90</v>
      </c>
      <c r="U1070">
        <v>0</v>
      </c>
      <c r="V1070">
        <v>0</v>
      </c>
    </row>
    <row r="1071" spans="1:22">
      <c r="A1071">
        <v>22137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 t="e">
        <f>IF(AND(Tabelle14[[#This Row],[AreaPx]]&gt;0,NOT(Tabelle14[[#This Row],[AreaPx]]="inf")),Tabelle14[[#This Row],[AreaPx]], NA())</f>
        <v>#N/A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f>Tabelle14[[#This Row],[Roll]]-+Tabelle14[[#This Row],[Pitch]]</f>
        <v>0</v>
      </c>
      <c r="P1071">
        <f>SQRT(Tabelle14[[#This Row],[X]]^2 + Tabelle14[[#This Row],[Y]]^2 +Tabelle14[[#This Row],[Z]]^2)</f>
        <v>0</v>
      </c>
      <c r="Q1071">
        <v>147</v>
      </c>
      <c r="R1071">
        <v>98.2</v>
      </c>
      <c r="S1071">
        <v>-41.8</v>
      </c>
      <c r="T1071">
        <v>-90</v>
      </c>
      <c r="U1071">
        <v>0</v>
      </c>
      <c r="V1071">
        <v>0</v>
      </c>
    </row>
    <row r="1072" spans="1:22">
      <c r="A1072">
        <v>22148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 t="e">
        <f>IF(AND(Tabelle14[[#This Row],[AreaPx]]&gt;0,NOT(Tabelle14[[#This Row],[AreaPx]]="inf")),Tabelle14[[#This Row],[AreaPx]], NA())</f>
        <v>#N/A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f>Tabelle14[[#This Row],[Roll]]-+Tabelle14[[#This Row],[Pitch]]</f>
        <v>0</v>
      </c>
      <c r="P1072">
        <f>SQRT(Tabelle14[[#This Row],[X]]^2 + Tabelle14[[#This Row],[Y]]^2 +Tabelle14[[#This Row],[Z]]^2)</f>
        <v>0</v>
      </c>
      <c r="Q1072">
        <v>147</v>
      </c>
      <c r="R1072">
        <v>98.2</v>
      </c>
      <c r="S1072">
        <v>-41.8</v>
      </c>
      <c r="T1072">
        <v>-90</v>
      </c>
      <c r="U1072">
        <v>0</v>
      </c>
      <c r="V1072">
        <v>0</v>
      </c>
    </row>
    <row r="1073" spans="1:22">
      <c r="A1073">
        <v>22170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 t="e">
        <f>IF(AND(Tabelle14[[#This Row],[AreaPx]]&gt;0,NOT(Tabelle14[[#This Row],[AreaPx]]="inf")),Tabelle14[[#This Row],[AreaPx]], NA())</f>
        <v>#N/A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f>Tabelle14[[#This Row],[Roll]]-+Tabelle14[[#This Row],[Pitch]]</f>
        <v>0</v>
      </c>
      <c r="P1073">
        <f>SQRT(Tabelle14[[#This Row],[X]]^2 + Tabelle14[[#This Row],[Y]]^2 +Tabelle14[[#This Row],[Z]]^2)</f>
        <v>0</v>
      </c>
      <c r="Q1073">
        <v>147</v>
      </c>
      <c r="R1073">
        <v>98.2</v>
      </c>
      <c r="S1073">
        <v>-41.8</v>
      </c>
      <c r="T1073">
        <v>-90</v>
      </c>
      <c r="U1073">
        <v>0</v>
      </c>
      <c r="V1073">
        <v>0</v>
      </c>
    </row>
    <row r="1074" spans="1:22">
      <c r="A1074">
        <v>22184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 t="e">
        <f>IF(AND(Tabelle14[[#This Row],[AreaPx]]&gt;0,NOT(Tabelle14[[#This Row],[AreaPx]]="inf")),Tabelle14[[#This Row],[AreaPx]], NA())</f>
        <v>#N/A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f>Tabelle14[[#This Row],[Roll]]-+Tabelle14[[#This Row],[Pitch]]</f>
        <v>0</v>
      </c>
      <c r="P1074">
        <f>SQRT(Tabelle14[[#This Row],[X]]^2 + Tabelle14[[#This Row],[Y]]^2 +Tabelle14[[#This Row],[Z]]^2)</f>
        <v>0</v>
      </c>
      <c r="Q1074">
        <v>147</v>
      </c>
      <c r="R1074">
        <v>98.2</v>
      </c>
      <c r="S1074">
        <v>-41.8</v>
      </c>
      <c r="T1074">
        <v>-90</v>
      </c>
      <c r="U1074">
        <v>0</v>
      </c>
      <c r="V1074">
        <v>0</v>
      </c>
    </row>
    <row r="1075" spans="1:22">
      <c r="A1075">
        <v>22206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 t="e">
        <f>IF(AND(Tabelle14[[#This Row],[AreaPx]]&gt;0,NOT(Tabelle14[[#This Row],[AreaPx]]="inf")),Tabelle14[[#This Row],[AreaPx]], NA())</f>
        <v>#N/A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f>Tabelle14[[#This Row],[Roll]]-+Tabelle14[[#This Row],[Pitch]]</f>
        <v>0</v>
      </c>
      <c r="P1075">
        <f>SQRT(Tabelle14[[#This Row],[X]]^2 + Tabelle14[[#This Row],[Y]]^2 +Tabelle14[[#This Row],[Z]]^2)</f>
        <v>0</v>
      </c>
      <c r="Q1075">
        <v>147</v>
      </c>
      <c r="R1075">
        <v>98.2</v>
      </c>
      <c r="S1075">
        <v>-41.8</v>
      </c>
      <c r="T1075">
        <v>-90</v>
      </c>
      <c r="U1075">
        <v>0</v>
      </c>
      <c r="V1075">
        <v>0</v>
      </c>
    </row>
    <row r="1076" spans="1:22">
      <c r="A1076">
        <v>22231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 t="e">
        <f>IF(AND(Tabelle14[[#This Row],[AreaPx]]&gt;0,NOT(Tabelle14[[#This Row],[AreaPx]]="inf")),Tabelle14[[#This Row],[AreaPx]], NA())</f>
        <v>#N/A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f>Tabelle14[[#This Row],[Roll]]-+Tabelle14[[#This Row],[Pitch]]</f>
        <v>0</v>
      </c>
      <c r="P1076">
        <f>SQRT(Tabelle14[[#This Row],[X]]^2 + Tabelle14[[#This Row],[Y]]^2 +Tabelle14[[#This Row],[Z]]^2)</f>
        <v>0</v>
      </c>
      <c r="Q1076">
        <v>147</v>
      </c>
      <c r="R1076">
        <v>98.2</v>
      </c>
      <c r="S1076">
        <v>-41.8</v>
      </c>
      <c r="T1076">
        <v>-90</v>
      </c>
      <c r="U1076">
        <v>0</v>
      </c>
      <c r="V1076">
        <v>0</v>
      </c>
    </row>
    <row r="1077" spans="1:22">
      <c r="A1077">
        <v>22242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 t="e">
        <f>IF(AND(Tabelle14[[#This Row],[AreaPx]]&gt;0,NOT(Tabelle14[[#This Row],[AreaPx]]="inf")),Tabelle14[[#This Row],[AreaPx]], NA())</f>
        <v>#N/A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f>Tabelle14[[#This Row],[Roll]]-+Tabelle14[[#This Row],[Pitch]]</f>
        <v>0</v>
      </c>
      <c r="P1077">
        <f>SQRT(Tabelle14[[#This Row],[X]]^2 + Tabelle14[[#This Row],[Y]]^2 +Tabelle14[[#This Row],[Z]]^2)</f>
        <v>0</v>
      </c>
      <c r="Q1077">
        <v>147</v>
      </c>
      <c r="R1077">
        <v>98.2</v>
      </c>
      <c r="S1077">
        <v>-41.8</v>
      </c>
      <c r="T1077">
        <v>-90</v>
      </c>
      <c r="U1077">
        <v>0</v>
      </c>
      <c r="V1077">
        <v>0</v>
      </c>
    </row>
    <row r="1078" spans="1:22">
      <c r="A1078">
        <v>22273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 t="e">
        <f>IF(AND(Tabelle14[[#This Row],[AreaPx]]&gt;0,NOT(Tabelle14[[#This Row],[AreaPx]]="inf")),Tabelle14[[#This Row],[AreaPx]], NA())</f>
        <v>#N/A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f>Tabelle14[[#This Row],[Roll]]-+Tabelle14[[#This Row],[Pitch]]</f>
        <v>0</v>
      </c>
      <c r="P1078">
        <f>SQRT(Tabelle14[[#This Row],[X]]^2 + Tabelle14[[#This Row],[Y]]^2 +Tabelle14[[#This Row],[Z]]^2)</f>
        <v>0</v>
      </c>
      <c r="Q1078">
        <v>147</v>
      </c>
      <c r="R1078">
        <v>98.2</v>
      </c>
      <c r="S1078">
        <v>-41.8</v>
      </c>
      <c r="T1078">
        <v>-90</v>
      </c>
      <c r="U1078">
        <v>0</v>
      </c>
      <c r="V1078">
        <v>0</v>
      </c>
    </row>
    <row r="1079" spans="1:22">
      <c r="A1079">
        <v>22299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 t="e">
        <f>IF(AND(Tabelle14[[#This Row],[AreaPx]]&gt;0,NOT(Tabelle14[[#This Row],[AreaPx]]="inf")),Tabelle14[[#This Row],[AreaPx]], NA())</f>
        <v>#N/A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f>Tabelle14[[#This Row],[Roll]]-+Tabelle14[[#This Row],[Pitch]]</f>
        <v>0</v>
      </c>
      <c r="P1079">
        <f>SQRT(Tabelle14[[#This Row],[X]]^2 + Tabelle14[[#This Row],[Y]]^2 +Tabelle14[[#This Row],[Z]]^2)</f>
        <v>0</v>
      </c>
      <c r="Q1079">
        <v>147</v>
      </c>
      <c r="R1079">
        <v>98.2</v>
      </c>
      <c r="S1079">
        <v>-41.8</v>
      </c>
      <c r="T1079">
        <v>-90</v>
      </c>
      <c r="U1079">
        <v>0</v>
      </c>
      <c r="V1079">
        <v>0</v>
      </c>
    </row>
    <row r="1080" spans="1:22">
      <c r="A1080">
        <v>22314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 t="e">
        <f>IF(AND(Tabelle14[[#This Row],[AreaPx]]&gt;0,NOT(Tabelle14[[#This Row],[AreaPx]]="inf")),Tabelle14[[#This Row],[AreaPx]], NA())</f>
        <v>#N/A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f>Tabelle14[[#This Row],[Roll]]-+Tabelle14[[#This Row],[Pitch]]</f>
        <v>0</v>
      </c>
      <c r="P1080">
        <f>SQRT(Tabelle14[[#This Row],[X]]^2 + Tabelle14[[#This Row],[Y]]^2 +Tabelle14[[#This Row],[Z]]^2)</f>
        <v>0</v>
      </c>
      <c r="Q1080">
        <v>147</v>
      </c>
      <c r="R1080">
        <v>98.2</v>
      </c>
      <c r="S1080">
        <v>-41.8</v>
      </c>
      <c r="T1080">
        <v>-90</v>
      </c>
      <c r="U1080">
        <v>0</v>
      </c>
      <c r="V1080">
        <v>0</v>
      </c>
    </row>
    <row r="1081" spans="1:22">
      <c r="A1081">
        <v>22336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 t="e">
        <f>IF(AND(Tabelle14[[#This Row],[AreaPx]]&gt;0,NOT(Tabelle14[[#This Row],[AreaPx]]="inf")),Tabelle14[[#This Row],[AreaPx]], NA())</f>
        <v>#N/A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f>Tabelle14[[#This Row],[Roll]]-+Tabelle14[[#This Row],[Pitch]]</f>
        <v>0</v>
      </c>
      <c r="P1081">
        <f>SQRT(Tabelle14[[#This Row],[X]]^2 + Tabelle14[[#This Row],[Y]]^2 +Tabelle14[[#This Row],[Z]]^2)</f>
        <v>0</v>
      </c>
      <c r="Q1081">
        <v>147</v>
      </c>
      <c r="R1081">
        <v>98.2</v>
      </c>
      <c r="S1081">
        <v>-41.8</v>
      </c>
      <c r="T1081">
        <v>-90</v>
      </c>
      <c r="U1081">
        <v>0</v>
      </c>
      <c r="V1081">
        <v>0</v>
      </c>
    </row>
    <row r="1082" spans="1:22">
      <c r="A1082">
        <v>22348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 t="e">
        <f>IF(AND(Tabelle14[[#This Row],[AreaPx]]&gt;0,NOT(Tabelle14[[#This Row],[AreaPx]]="inf")),Tabelle14[[#This Row],[AreaPx]], NA())</f>
        <v>#N/A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f>Tabelle14[[#This Row],[Roll]]-+Tabelle14[[#This Row],[Pitch]]</f>
        <v>0</v>
      </c>
      <c r="P1082">
        <f>SQRT(Tabelle14[[#This Row],[X]]^2 + Tabelle14[[#This Row],[Y]]^2 +Tabelle14[[#This Row],[Z]]^2)</f>
        <v>0</v>
      </c>
      <c r="Q1082">
        <v>147</v>
      </c>
      <c r="R1082">
        <v>98.2</v>
      </c>
      <c r="S1082">
        <v>-41.8</v>
      </c>
      <c r="T1082">
        <v>-90</v>
      </c>
      <c r="U1082">
        <v>0</v>
      </c>
      <c r="V1082">
        <v>0</v>
      </c>
    </row>
    <row r="1083" spans="1:22">
      <c r="A1083">
        <v>22370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 t="e">
        <f>IF(AND(Tabelle14[[#This Row],[AreaPx]]&gt;0,NOT(Tabelle14[[#This Row],[AreaPx]]="inf")),Tabelle14[[#This Row],[AreaPx]], NA())</f>
        <v>#N/A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f>Tabelle14[[#This Row],[Roll]]-+Tabelle14[[#This Row],[Pitch]]</f>
        <v>0</v>
      </c>
      <c r="P1083">
        <f>SQRT(Tabelle14[[#This Row],[X]]^2 + Tabelle14[[#This Row],[Y]]^2 +Tabelle14[[#This Row],[Z]]^2)</f>
        <v>0</v>
      </c>
      <c r="Q1083">
        <v>147</v>
      </c>
      <c r="R1083">
        <v>98.2</v>
      </c>
      <c r="S1083">
        <v>-41.8</v>
      </c>
      <c r="T1083">
        <v>-90</v>
      </c>
      <c r="U1083">
        <v>0</v>
      </c>
      <c r="V1083">
        <v>0</v>
      </c>
    </row>
    <row r="1084" spans="1:22">
      <c r="A1084">
        <v>22385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 t="e">
        <f>IF(AND(Tabelle14[[#This Row],[AreaPx]]&gt;0,NOT(Tabelle14[[#This Row],[AreaPx]]="inf")),Tabelle14[[#This Row],[AreaPx]], NA())</f>
        <v>#N/A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f>Tabelle14[[#This Row],[Roll]]-+Tabelle14[[#This Row],[Pitch]]</f>
        <v>0</v>
      </c>
      <c r="P1084">
        <f>SQRT(Tabelle14[[#This Row],[X]]^2 + Tabelle14[[#This Row],[Y]]^2 +Tabelle14[[#This Row],[Z]]^2)</f>
        <v>0</v>
      </c>
      <c r="Q1084">
        <v>147</v>
      </c>
      <c r="R1084">
        <v>98.2</v>
      </c>
      <c r="S1084">
        <v>-41.8</v>
      </c>
      <c r="T1084">
        <v>-90</v>
      </c>
      <c r="U1084">
        <v>0</v>
      </c>
      <c r="V1084">
        <v>0</v>
      </c>
    </row>
    <row r="1085" spans="1:22">
      <c r="A1085">
        <v>22409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 t="e">
        <f>IF(AND(Tabelle14[[#This Row],[AreaPx]]&gt;0,NOT(Tabelle14[[#This Row],[AreaPx]]="inf")),Tabelle14[[#This Row],[AreaPx]], NA())</f>
        <v>#N/A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f>Tabelle14[[#This Row],[Roll]]-+Tabelle14[[#This Row],[Pitch]]</f>
        <v>0</v>
      </c>
      <c r="P1085">
        <f>SQRT(Tabelle14[[#This Row],[X]]^2 + Tabelle14[[#This Row],[Y]]^2 +Tabelle14[[#This Row],[Z]]^2)</f>
        <v>0</v>
      </c>
      <c r="Q1085">
        <v>147</v>
      </c>
      <c r="R1085">
        <v>98.2</v>
      </c>
      <c r="S1085">
        <v>-41.8</v>
      </c>
      <c r="T1085">
        <v>-90</v>
      </c>
      <c r="U1085">
        <v>0</v>
      </c>
      <c r="V1085">
        <v>0</v>
      </c>
    </row>
    <row r="1086" spans="1:22">
      <c r="A1086">
        <v>22433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 t="e">
        <f>IF(AND(Tabelle14[[#This Row],[AreaPx]]&gt;0,NOT(Tabelle14[[#This Row],[AreaPx]]="inf")),Tabelle14[[#This Row],[AreaPx]], NA())</f>
        <v>#N/A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f>Tabelle14[[#This Row],[Roll]]-+Tabelle14[[#This Row],[Pitch]]</f>
        <v>0</v>
      </c>
      <c r="P1086">
        <f>SQRT(Tabelle14[[#This Row],[X]]^2 + Tabelle14[[#This Row],[Y]]^2 +Tabelle14[[#This Row],[Z]]^2)</f>
        <v>0</v>
      </c>
      <c r="Q1086">
        <v>147</v>
      </c>
      <c r="R1086">
        <v>98.2</v>
      </c>
      <c r="S1086">
        <v>-41.8</v>
      </c>
      <c r="T1086">
        <v>-90</v>
      </c>
      <c r="U1086">
        <v>0</v>
      </c>
      <c r="V1086">
        <v>0</v>
      </c>
    </row>
    <row r="1087" spans="1:22">
      <c r="A1087">
        <v>22445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 t="e">
        <f>IF(AND(Tabelle14[[#This Row],[AreaPx]]&gt;0,NOT(Tabelle14[[#This Row],[AreaPx]]="inf")),Tabelle14[[#This Row],[AreaPx]], NA())</f>
        <v>#N/A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f>Tabelle14[[#This Row],[Roll]]-+Tabelle14[[#This Row],[Pitch]]</f>
        <v>0</v>
      </c>
      <c r="P1087">
        <f>SQRT(Tabelle14[[#This Row],[X]]^2 + Tabelle14[[#This Row],[Y]]^2 +Tabelle14[[#This Row],[Z]]^2)</f>
        <v>0</v>
      </c>
      <c r="Q1087">
        <v>147</v>
      </c>
      <c r="R1087">
        <v>98.2</v>
      </c>
      <c r="S1087">
        <v>-41.8</v>
      </c>
      <c r="T1087">
        <v>-90</v>
      </c>
      <c r="U1087">
        <v>0</v>
      </c>
      <c r="V1087">
        <v>0</v>
      </c>
    </row>
    <row r="1088" spans="1:22">
      <c r="A1088">
        <v>22459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 t="e">
        <f>IF(AND(Tabelle14[[#This Row],[AreaPx]]&gt;0,NOT(Tabelle14[[#This Row],[AreaPx]]="inf")),Tabelle14[[#This Row],[AreaPx]], NA())</f>
        <v>#N/A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f>Tabelle14[[#This Row],[Roll]]-+Tabelle14[[#This Row],[Pitch]]</f>
        <v>0</v>
      </c>
      <c r="P1088">
        <f>SQRT(Tabelle14[[#This Row],[X]]^2 + Tabelle14[[#This Row],[Y]]^2 +Tabelle14[[#This Row],[Z]]^2)</f>
        <v>0</v>
      </c>
      <c r="Q1088">
        <v>147</v>
      </c>
      <c r="R1088">
        <v>98.2</v>
      </c>
      <c r="S1088">
        <v>-41.8</v>
      </c>
      <c r="T1088">
        <v>-90</v>
      </c>
      <c r="U1088">
        <v>0</v>
      </c>
      <c r="V1088">
        <v>0</v>
      </c>
    </row>
    <row r="1089" spans="1:22">
      <c r="A1089">
        <v>22469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 t="e">
        <f>IF(AND(Tabelle14[[#This Row],[AreaPx]]&gt;0,NOT(Tabelle14[[#This Row],[AreaPx]]="inf")),Tabelle14[[#This Row],[AreaPx]], NA())</f>
        <v>#N/A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f>Tabelle14[[#This Row],[Roll]]-+Tabelle14[[#This Row],[Pitch]]</f>
        <v>0</v>
      </c>
      <c r="P1089">
        <f>SQRT(Tabelle14[[#This Row],[X]]^2 + Tabelle14[[#This Row],[Y]]^2 +Tabelle14[[#This Row],[Z]]^2)</f>
        <v>0</v>
      </c>
      <c r="Q1089">
        <v>147</v>
      </c>
      <c r="R1089">
        <v>98.2</v>
      </c>
      <c r="S1089">
        <v>-41.8</v>
      </c>
      <c r="T1089">
        <v>-90</v>
      </c>
      <c r="U1089">
        <v>0</v>
      </c>
      <c r="V1089">
        <v>0</v>
      </c>
    </row>
    <row r="1090" spans="1:22">
      <c r="A1090">
        <v>22477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 t="e">
        <f>IF(AND(Tabelle14[[#This Row],[AreaPx]]&gt;0,NOT(Tabelle14[[#This Row],[AreaPx]]="inf")),Tabelle14[[#This Row],[AreaPx]], NA())</f>
        <v>#N/A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f>Tabelle14[[#This Row],[Roll]]-+Tabelle14[[#This Row],[Pitch]]</f>
        <v>0</v>
      </c>
      <c r="P1090">
        <f>SQRT(Tabelle14[[#This Row],[X]]^2 + Tabelle14[[#This Row],[Y]]^2 +Tabelle14[[#This Row],[Z]]^2)</f>
        <v>0</v>
      </c>
      <c r="Q1090">
        <v>147</v>
      </c>
      <c r="R1090">
        <v>98.2</v>
      </c>
      <c r="S1090">
        <v>-41.8</v>
      </c>
      <c r="T1090">
        <v>-90</v>
      </c>
      <c r="U1090">
        <v>0</v>
      </c>
      <c r="V1090">
        <v>0</v>
      </c>
    </row>
    <row r="1091" spans="1:22">
      <c r="A1091">
        <v>22510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 t="e">
        <f>IF(AND(Tabelle14[[#This Row],[AreaPx]]&gt;0,NOT(Tabelle14[[#This Row],[AreaPx]]="inf")),Tabelle14[[#This Row],[AreaPx]], NA())</f>
        <v>#N/A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f>Tabelle14[[#This Row],[Roll]]-+Tabelle14[[#This Row],[Pitch]]</f>
        <v>0</v>
      </c>
      <c r="P1091">
        <f>SQRT(Tabelle14[[#This Row],[X]]^2 + Tabelle14[[#This Row],[Y]]^2 +Tabelle14[[#This Row],[Z]]^2)</f>
        <v>0</v>
      </c>
      <c r="Q1091">
        <v>147</v>
      </c>
      <c r="R1091">
        <v>98.2</v>
      </c>
      <c r="S1091">
        <v>-41.8</v>
      </c>
      <c r="T1091">
        <v>-90</v>
      </c>
      <c r="U1091">
        <v>0</v>
      </c>
      <c r="V1091">
        <v>0</v>
      </c>
    </row>
    <row r="1092" spans="1:22">
      <c r="A1092">
        <v>22537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 t="e">
        <f>IF(AND(Tabelle14[[#This Row],[AreaPx]]&gt;0,NOT(Tabelle14[[#This Row],[AreaPx]]="inf")),Tabelle14[[#This Row],[AreaPx]], NA())</f>
        <v>#N/A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f>Tabelle14[[#This Row],[Roll]]-+Tabelle14[[#This Row],[Pitch]]</f>
        <v>0</v>
      </c>
      <c r="P1092">
        <f>SQRT(Tabelle14[[#This Row],[X]]^2 + Tabelle14[[#This Row],[Y]]^2 +Tabelle14[[#This Row],[Z]]^2)</f>
        <v>0</v>
      </c>
      <c r="Q1092">
        <v>147</v>
      </c>
      <c r="R1092">
        <v>98.2</v>
      </c>
      <c r="S1092">
        <v>-41.8</v>
      </c>
      <c r="T1092">
        <v>-90</v>
      </c>
      <c r="U1092">
        <v>0</v>
      </c>
      <c r="V1092">
        <v>0</v>
      </c>
    </row>
    <row r="1093" spans="1:22">
      <c r="A1093">
        <v>22547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 t="e">
        <f>IF(AND(Tabelle14[[#This Row],[AreaPx]]&gt;0,NOT(Tabelle14[[#This Row],[AreaPx]]="inf")),Tabelle14[[#This Row],[AreaPx]], NA())</f>
        <v>#N/A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f>Tabelle14[[#This Row],[Roll]]-+Tabelle14[[#This Row],[Pitch]]</f>
        <v>0</v>
      </c>
      <c r="P1093">
        <f>SQRT(Tabelle14[[#This Row],[X]]^2 + Tabelle14[[#This Row],[Y]]^2 +Tabelle14[[#This Row],[Z]]^2)</f>
        <v>0</v>
      </c>
      <c r="Q1093">
        <v>147</v>
      </c>
      <c r="R1093">
        <v>98.2</v>
      </c>
      <c r="S1093">
        <v>-41.8</v>
      </c>
      <c r="T1093">
        <v>-90</v>
      </c>
      <c r="U1093">
        <v>0</v>
      </c>
      <c r="V1093">
        <v>0</v>
      </c>
    </row>
    <row r="1094" spans="1:22">
      <c r="A1094">
        <v>22573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 t="e">
        <f>IF(AND(Tabelle14[[#This Row],[AreaPx]]&gt;0,NOT(Tabelle14[[#This Row],[AreaPx]]="inf")),Tabelle14[[#This Row],[AreaPx]], NA())</f>
        <v>#N/A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f>Tabelle14[[#This Row],[Roll]]-+Tabelle14[[#This Row],[Pitch]]</f>
        <v>0</v>
      </c>
      <c r="P1094">
        <f>SQRT(Tabelle14[[#This Row],[X]]^2 + Tabelle14[[#This Row],[Y]]^2 +Tabelle14[[#This Row],[Z]]^2)</f>
        <v>0</v>
      </c>
      <c r="Q1094">
        <v>147</v>
      </c>
      <c r="R1094">
        <v>98.2</v>
      </c>
      <c r="S1094">
        <v>-41.8</v>
      </c>
      <c r="T1094">
        <v>-90</v>
      </c>
      <c r="U1094">
        <v>0</v>
      </c>
      <c r="V1094">
        <v>0</v>
      </c>
    </row>
    <row r="1095" spans="1:22">
      <c r="A1095">
        <v>22594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 t="e">
        <f>IF(AND(Tabelle14[[#This Row],[AreaPx]]&gt;0,NOT(Tabelle14[[#This Row],[AreaPx]]="inf")),Tabelle14[[#This Row],[AreaPx]], NA())</f>
        <v>#N/A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f>Tabelle14[[#This Row],[Roll]]-+Tabelle14[[#This Row],[Pitch]]</f>
        <v>0</v>
      </c>
      <c r="P1095">
        <f>SQRT(Tabelle14[[#This Row],[X]]^2 + Tabelle14[[#This Row],[Y]]^2 +Tabelle14[[#This Row],[Z]]^2)</f>
        <v>0</v>
      </c>
      <c r="Q1095">
        <v>147</v>
      </c>
      <c r="R1095">
        <v>98.2</v>
      </c>
      <c r="S1095">
        <v>-41.8</v>
      </c>
      <c r="T1095">
        <v>-90</v>
      </c>
      <c r="U1095">
        <v>0</v>
      </c>
      <c r="V1095">
        <v>0</v>
      </c>
    </row>
    <row r="1096" spans="1:22">
      <c r="A1096">
        <v>22605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 t="e">
        <f>IF(AND(Tabelle14[[#This Row],[AreaPx]]&gt;0,NOT(Tabelle14[[#This Row],[AreaPx]]="inf")),Tabelle14[[#This Row],[AreaPx]], NA())</f>
        <v>#N/A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f>Tabelle14[[#This Row],[Roll]]-+Tabelle14[[#This Row],[Pitch]]</f>
        <v>0</v>
      </c>
      <c r="P1096">
        <f>SQRT(Tabelle14[[#This Row],[X]]^2 + Tabelle14[[#This Row],[Y]]^2 +Tabelle14[[#This Row],[Z]]^2)</f>
        <v>0</v>
      </c>
      <c r="Q1096">
        <v>147</v>
      </c>
      <c r="R1096">
        <v>98.2</v>
      </c>
      <c r="S1096">
        <v>-41.8</v>
      </c>
      <c r="T1096">
        <v>-90</v>
      </c>
      <c r="U1096">
        <v>0</v>
      </c>
      <c r="V1096">
        <v>0</v>
      </c>
    </row>
    <row r="1097" spans="1:22">
      <c r="A1097">
        <v>22615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 t="e">
        <f>IF(AND(Tabelle14[[#This Row],[AreaPx]]&gt;0,NOT(Tabelle14[[#This Row],[AreaPx]]="inf")),Tabelle14[[#This Row],[AreaPx]], NA())</f>
        <v>#N/A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f>Tabelle14[[#This Row],[Roll]]-+Tabelle14[[#This Row],[Pitch]]</f>
        <v>0</v>
      </c>
      <c r="P1097">
        <f>SQRT(Tabelle14[[#This Row],[X]]^2 + Tabelle14[[#This Row],[Y]]^2 +Tabelle14[[#This Row],[Z]]^2)</f>
        <v>0</v>
      </c>
      <c r="Q1097">
        <v>147</v>
      </c>
      <c r="R1097">
        <v>98.2</v>
      </c>
      <c r="S1097">
        <v>-41.8</v>
      </c>
      <c r="T1097">
        <v>-90</v>
      </c>
      <c r="U1097">
        <v>0</v>
      </c>
      <c r="V1097">
        <v>0</v>
      </c>
    </row>
    <row r="1098" spans="1:22">
      <c r="A1098">
        <v>22640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 t="e">
        <f>IF(AND(Tabelle14[[#This Row],[AreaPx]]&gt;0,NOT(Tabelle14[[#This Row],[AreaPx]]="inf")),Tabelle14[[#This Row],[AreaPx]], NA())</f>
        <v>#N/A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f>Tabelle14[[#This Row],[Roll]]-+Tabelle14[[#This Row],[Pitch]]</f>
        <v>0</v>
      </c>
      <c r="P1098">
        <f>SQRT(Tabelle14[[#This Row],[X]]^2 + Tabelle14[[#This Row],[Y]]^2 +Tabelle14[[#This Row],[Z]]^2)</f>
        <v>0</v>
      </c>
      <c r="Q1098">
        <v>147</v>
      </c>
      <c r="R1098">
        <v>98.2</v>
      </c>
      <c r="S1098">
        <v>-41.8</v>
      </c>
      <c r="T1098">
        <v>-90</v>
      </c>
      <c r="U1098">
        <v>0</v>
      </c>
      <c r="V1098">
        <v>0</v>
      </c>
    </row>
    <row r="1099" spans="1:22">
      <c r="A1099">
        <v>22657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 t="e">
        <f>IF(AND(Tabelle14[[#This Row],[AreaPx]]&gt;0,NOT(Tabelle14[[#This Row],[AreaPx]]="inf")),Tabelle14[[#This Row],[AreaPx]], NA())</f>
        <v>#N/A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f>Tabelle14[[#This Row],[Roll]]-+Tabelle14[[#This Row],[Pitch]]</f>
        <v>0</v>
      </c>
      <c r="P1099">
        <f>SQRT(Tabelle14[[#This Row],[X]]^2 + Tabelle14[[#This Row],[Y]]^2 +Tabelle14[[#This Row],[Z]]^2)</f>
        <v>0</v>
      </c>
      <c r="Q1099">
        <v>147</v>
      </c>
      <c r="R1099">
        <v>98.2</v>
      </c>
      <c r="S1099">
        <v>-41.8</v>
      </c>
      <c r="T1099">
        <v>-90</v>
      </c>
      <c r="U1099">
        <v>0</v>
      </c>
      <c r="V1099">
        <v>0</v>
      </c>
    </row>
    <row r="1100" spans="1:22">
      <c r="A1100">
        <v>22670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 t="e">
        <f>IF(AND(Tabelle14[[#This Row],[AreaPx]]&gt;0,NOT(Tabelle14[[#This Row],[AreaPx]]="inf")),Tabelle14[[#This Row],[AreaPx]], NA())</f>
        <v>#N/A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f>Tabelle14[[#This Row],[Roll]]-+Tabelle14[[#This Row],[Pitch]]</f>
        <v>0</v>
      </c>
      <c r="P1100">
        <f>SQRT(Tabelle14[[#This Row],[X]]^2 + Tabelle14[[#This Row],[Y]]^2 +Tabelle14[[#This Row],[Z]]^2)</f>
        <v>0</v>
      </c>
      <c r="Q1100">
        <v>147</v>
      </c>
      <c r="R1100">
        <v>98.2</v>
      </c>
      <c r="S1100">
        <v>-41.8</v>
      </c>
      <c r="T1100">
        <v>-90</v>
      </c>
      <c r="U1100">
        <v>0</v>
      </c>
      <c r="V1100">
        <v>0</v>
      </c>
    </row>
    <row r="1101" spans="1:22">
      <c r="A1101">
        <v>22677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 t="e">
        <f>IF(AND(Tabelle14[[#This Row],[AreaPx]]&gt;0,NOT(Tabelle14[[#This Row],[AreaPx]]="inf")),Tabelle14[[#This Row],[AreaPx]], NA())</f>
        <v>#N/A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f>Tabelle14[[#This Row],[Roll]]-+Tabelle14[[#This Row],[Pitch]]</f>
        <v>0</v>
      </c>
      <c r="P1101">
        <f>SQRT(Tabelle14[[#This Row],[X]]^2 + Tabelle14[[#This Row],[Y]]^2 +Tabelle14[[#This Row],[Z]]^2)</f>
        <v>0</v>
      </c>
      <c r="Q1101">
        <v>147</v>
      </c>
      <c r="R1101">
        <v>98.2</v>
      </c>
      <c r="S1101">
        <v>-41.8</v>
      </c>
      <c r="T1101">
        <v>-90</v>
      </c>
      <c r="U1101">
        <v>0</v>
      </c>
      <c r="V1101">
        <v>0</v>
      </c>
    </row>
    <row r="1102" spans="1:22">
      <c r="A1102">
        <v>22705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 t="e">
        <f>IF(AND(Tabelle14[[#This Row],[AreaPx]]&gt;0,NOT(Tabelle14[[#This Row],[AreaPx]]="inf")),Tabelle14[[#This Row],[AreaPx]], NA())</f>
        <v>#N/A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f>Tabelle14[[#This Row],[Roll]]-+Tabelle14[[#This Row],[Pitch]]</f>
        <v>0</v>
      </c>
      <c r="P1102">
        <f>SQRT(Tabelle14[[#This Row],[X]]^2 + Tabelle14[[#This Row],[Y]]^2 +Tabelle14[[#This Row],[Z]]^2)</f>
        <v>0</v>
      </c>
      <c r="Q1102">
        <v>147</v>
      </c>
      <c r="R1102">
        <v>98.2</v>
      </c>
      <c r="S1102">
        <v>-41.8</v>
      </c>
      <c r="T1102">
        <v>-90</v>
      </c>
      <c r="U1102">
        <v>0</v>
      </c>
      <c r="V1102">
        <v>0</v>
      </c>
    </row>
    <row r="1103" spans="1:22">
      <c r="A1103">
        <v>22718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 t="e">
        <f>IF(AND(Tabelle14[[#This Row],[AreaPx]]&gt;0,NOT(Tabelle14[[#This Row],[AreaPx]]="inf")),Tabelle14[[#This Row],[AreaPx]], NA())</f>
        <v>#N/A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f>Tabelle14[[#This Row],[Roll]]-+Tabelle14[[#This Row],[Pitch]]</f>
        <v>0</v>
      </c>
      <c r="P1103">
        <f>SQRT(Tabelle14[[#This Row],[X]]^2 + Tabelle14[[#This Row],[Y]]^2 +Tabelle14[[#This Row],[Z]]^2)</f>
        <v>0</v>
      </c>
      <c r="Q1103">
        <v>147</v>
      </c>
      <c r="R1103">
        <v>98.2</v>
      </c>
      <c r="S1103">
        <v>-41.8</v>
      </c>
      <c r="T1103">
        <v>-90</v>
      </c>
      <c r="U1103">
        <v>0</v>
      </c>
      <c r="V1103">
        <v>0</v>
      </c>
    </row>
    <row r="1104" spans="1:22">
      <c r="A1104">
        <v>22743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 t="e">
        <f>IF(AND(Tabelle14[[#This Row],[AreaPx]]&gt;0,NOT(Tabelle14[[#This Row],[AreaPx]]="inf")),Tabelle14[[#This Row],[AreaPx]], NA())</f>
        <v>#N/A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f>Tabelle14[[#This Row],[Roll]]-+Tabelle14[[#This Row],[Pitch]]</f>
        <v>0</v>
      </c>
      <c r="P1104">
        <f>SQRT(Tabelle14[[#This Row],[X]]^2 + Tabelle14[[#This Row],[Y]]^2 +Tabelle14[[#This Row],[Z]]^2)</f>
        <v>0</v>
      </c>
      <c r="Q1104">
        <v>147</v>
      </c>
      <c r="R1104">
        <v>98.2</v>
      </c>
      <c r="S1104">
        <v>-41.8</v>
      </c>
      <c r="T1104">
        <v>-90</v>
      </c>
      <c r="U1104">
        <v>0</v>
      </c>
      <c r="V1104">
        <v>0</v>
      </c>
    </row>
    <row r="1105" spans="1:22">
      <c r="A1105">
        <v>22768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 t="e">
        <f>IF(AND(Tabelle14[[#This Row],[AreaPx]]&gt;0,NOT(Tabelle14[[#This Row],[AreaPx]]="inf")),Tabelle14[[#This Row],[AreaPx]], NA())</f>
        <v>#N/A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f>Tabelle14[[#This Row],[Roll]]-+Tabelle14[[#This Row],[Pitch]]</f>
        <v>0</v>
      </c>
      <c r="P1105">
        <f>SQRT(Tabelle14[[#This Row],[X]]^2 + Tabelle14[[#This Row],[Y]]^2 +Tabelle14[[#This Row],[Z]]^2)</f>
        <v>0</v>
      </c>
      <c r="Q1105">
        <v>147</v>
      </c>
      <c r="R1105">
        <v>98.2</v>
      </c>
      <c r="S1105">
        <v>-41.8</v>
      </c>
      <c r="T1105">
        <v>-90</v>
      </c>
      <c r="U1105">
        <v>0</v>
      </c>
      <c r="V1105">
        <v>0</v>
      </c>
    </row>
    <row r="1106" spans="1:22">
      <c r="A1106">
        <v>22785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 t="e">
        <f>IF(AND(Tabelle14[[#This Row],[AreaPx]]&gt;0,NOT(Tabelle14[[#This Row],[AreaPx]]="inf")),Tabelle14[[#This Row],[AreaPx]], NA())</f>
        <v>#N/A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f>Tabelle14[[#This Row],[Roll]]-+Tabelle14[[#This Row],[Pitch]]</f>
        <v>0</v>
      </c>
      <c r="P1106">
        <f>SQRT(Tabelle14[[#This Row],[X]]^2 + Tabelle14[[#This Row],[Y]]^2 +Tabelle14[[#This Row],[Z]]^2)</f>
        <v>0</v>
      </c>
      <c r="Q1106">
        <v>147</v>
      </c>
      <c r="R1106">
        <v>98.2</v>
      </c>
      <c r="S1106">
        <v>-41.8</v>
      </c>
      <c r="T1106">
        <v>-90</v>
      </c>
      <c r="U1106">
        <v>0</v>
      </c>
      <c r="V1106">
        <v>0</v>
      </c>
    </row>
    <row r="1107" spans="1:22">
      <c r="A1107">
        <v>22812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 t="e">
        <f>IF(AND(Tabelle14[[#This Row],[AreaPx]]&gt;0,NOT(Tabelle14[[#This Row],[AreaPx]]="inf")),Tabelle14[[#This Row],[AreaPx]], NA())</f>
        <v>#N/A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f>Tabelle14[[#This Row],[Roll]]-+Tabelle14[[#This Row],[Pitch]]</f>
        <v>0</v>
      </c>
      <c r="P1107">
        <f>SQRT(Tabelle14[[#This Row],[X]]^2 + Tabelle14[[#This Row],[Y]]^2 +Tabelle14[[#This Row],[Z]]^2)</f>
        <v>0</v>
      </c>
      <c r="Q1107">
        <v>147</v>
      </c>
      <c r="R1107">
        <v>98.2</v>
      </c>
      <c r="S1107">
        <v>-41.8</v>
      </c>
      <c r="T1107">
        <v>-90</v>
      </c>
      <c r="U1107">
        <v>0</v>
      </c>
      <c r="V1107">
        <v>0</v>
      </c>
    </row>
    <row r="1108" spans="1:22">
      <c r="A1108">
        <v>22837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 t="e">
        <f>IF(AND(Tabelle14[[#This Row],[AreaPx]]&gt;0,NOT(Tabelle14[[#This Row],[AreaPx]]="inf")),Tabelle14[[#This Row],[AreaPx]], NA())</f>
        <v>#N/A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f>Tabelle14[[#This Row],[Roll]]-+Tabelle14[[#This Row],[Pitch]]</f>
        <v>0</v>
      </c>
      <c r="P1108">
        <f>SQRT(Tabelle14[[#This Row],[X]]^2 + Tabelle14[[#This Row],[Y]]^2 +Tabelle14[[#This Row],[Z]]^2)</f>
        <v>0</v>
      </c>
      <c r="Q1108">
        <v>147</v>
      </c>
      <c r="R1108">
        <v>98.2</v>
      </c>
      <c r="S1108">
        <v>-41.8</v>
      </c>
      <c r="T1108">
        <v>-90</v>
      </c>
      <c r="U1108">
        <v>0</v>
      </c>
      <c r="V1108">
        <v>0</v>
      </c>
    </row>
    <row r="1109" spans="1:22">
      <c r="A1109">
        <v>22851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 t="e">
        <f>IF(AND(Tabelle14[[#This Row],[AreaPx]]&gt;0,NOT(Tabelle14[[#This Row],[AreaPx]]="inf")),Tabelle14[[#This Row],[AreaPx]], NA())</f>
        <v>#N/A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f>Tabelle14[[#This Row],[Roll]]-+Tabelle14[[#This Row],[Pitch]]</f>
        <v>0</v>
      </c>
      <c r="P1109">
        <f>SQRT(Tabelle14[[#This Row],[X]]^2 + Tabelle14[[#This Row],[Y]]^2 +Tabelle14[[#This Row],[Z]]^2)</f>
        <v>0</v>
      </c>
      <c r="Q1109">
        <v>147</v>
      </c>
      <c r="R1109">
        <v>98.2</v>
      </c>
      <c r="S1109">
        <v>-41.8</v>
      </c>
      <c r="T1109">
        <v>-90</v>
      </c>
      <c r="U1109">
        <v>0</v>
      </c>
      <c r="V1109">
        <v>0</v>
      </c>
    </row>
    <row r="1110" spans="1:22">
      <c r="A1110">
        <v>22877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 t="e">
        <f>IF(AND(Tabelle14[[#This Row],[AreaPx]]&gt;0,NOT(Tabelle14[[#This Row],[AreaPx]]="inf")),Tabelle14[[#This Row],[AreaPx]], NA())</f>
        <v>#N/A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f>Tabelle14[[#This Row],[Roll]]-+Tabelle14[[#This Row],[Pitch]]</f>
        <v>0</v>
      </c>
      <c r="P1110">
        <f>SQRT(Tabelle14[[#This Row],[X]]^2 + Tabelle14[[#This Row],[Y]]^2 +Tabelle14[[#This Row],[Z]]^2)</f>
        <v>0</v>
      </c>
      <c r="Q1110">
        <v>147</v>
      </c>
      <c r="R1110">
        <v>98.2</v>
      </c>
      <c r="S1110">
        <v>-41.8</v>
      </c>
      <c r="T1110">
        <v>-90</v>
      </c>
      <c r="U1110">
        <v>0</v>
      </c>
      <c r="V1110">
        <v>0</v>
      </c>
    </row>
    <row r="1111" spans="1:22">
      <c r="A1111">
        <v>22898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 t="e">
        <f>IF(AND(Tabelle14[[#This Row],[AreaPx]]&gt;0,NOT(Tabelle14[[#This Row],[AreaPx]]="inf")),Tabelle14[[#This Row],[AreaPx]], NA())</f>
        <v>#N/A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f>Tabelle14[[#This Row],[Roll]]-+Tabelle14[[#This Row],[Pitch]]</f>
        <v>0</v>
      </c>
      <c r="P1111">
        <f>SQRT(Tabelle14[[#This Row],[X]]^2 + Tabelle14[[#This Row],[Y]]^2 +Tabelle14[[#This Row],[Z]]^2)</f>
        <v>0</v>
      </c>
      <c r="Q1111">
        <v>147</v>
      </c>
      <c r="R1111">
        <v>98.2</v>
      </c>
      <c r="S1111">
        <v>-41.8</v>
      </c>
      <c r="T1111">
        <v>-90</v>
      </c>
      <c r="U1111">
        <v>0</v>
      </c>
      <c r="V1111">
        <v>0</v>
      </c>
    </row>
    <row r="1112" spans="1:22">
      <c r="A1112">
        <v>22910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 t="e">
        <f>IF(AND(Tabelle14[[#This Row],[AreaPx]]&gt;0,NOT(Tabelle14[[#This Row],[AreaPx]]="inf")),Tabelle14[[#This Row],[AreaPx]], NA())</f>
        <v>#N/A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f>Tabelle14[[#This Row],[Roll]]-+Tabelle14[[#This Row],[Pitch]]</f>
        <v>0</v>
      </c>
      <c r="P1112">
        <f>SQRT(Tabelle14[[#This Row],[X]]^2 + Tabelle14[[#This Row],[Y]]^2 +Tabelle14[[#This Row],[Z]]^2)</f>
        <v>0</v>
      </c>
      <c r="Q1112">
        <v>147</v>
      </c>
      <c r="R1112">
        <v>98.2</v>
      </c>
      <c r="S1112">
        <v>-41.8</v>
      </c>
      <c r="T1112">
        <v>-90</v>
      </c>
      <c r="U1112">
        <v>0</v>
      </c>
      <c r="V1112">
        <v>0</v>
      </c>
    </row>
    <row r="1113" spans="1:22">
      <c r="A1113">
        <v>22931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 t="e">
        <f>IF(AND(Tabelle14[[#This Row],[AreaPx]]&gt;0,NOT(Tabelle14[[#This Row],[AreaPx]]="inf")),Tabelle14[[#This Row],[AreaPx]], NA())</f>
        <v>#N/A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f>Tabelle14[[#This Row],[Roll]]-+Tabelle14[[#This Row],[Pitch]]</f>
        <v>0</v>
      </c>
      <c r="P1113">
        <f>SQRT(Tabelle14[[#This Row],[X]]^2 + Tabelle14[[#This Row],[Y]]^2 +Tabelle14[[#This Row],[Z]]^2)</f>
        <v>0</v>
      </c>
      <c r="Q1113">
        <v>147</v>
      </c>
      <c r="R1113">
        <v>98.2</v>
      </c>
      <c r="S1113">
        <v>-41.8</v>
      </c>
      <c r="T1113">
        <v>-90</v>
      </c>
      <c r="U1113">
        <v>0</v>
      </c>
      <c r="V1113">
        <v>0</v>
      </c>
    </row>
    <row r="1114" spans="1:22">
      <c r="A1114">
        <v>22940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 t="e">
        <f>IF(AND(Tabelle14[[#This Row],[AreaPx]]&gt;0,NOT(Tabelle14[[#This Row],[AreaPx]]="inf")),Tabelle14[[#This Row],[AreaPx]], NA())</f>
        <v>#N/A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f>Tabelle14[[#This Row],[Roll]]-+Tabelle14[[#This Row],[Pitch]]</f>
        <v>0</v>
      </c>
      <c r="P1114">
        <f>SQRT(Tabelle14[[#This Row],[X]]^2 + Tabelle14[[#This Row],[Y]]^2 +Tabelle14[[#This Row],[Z]]^2)</f>
        <v>0</v>
      </c>
      <c r="Q1114">
        <v>147</v>
      </c>
      <c r="R1114">
        <v>98.2</v>
      </c>
      <c r="S1114">
        <v>-41.8</v>
      </c>
      <c r="T1114">
        <v>-90</v>
      </c>
      <c r="U1114">
        <v>0</v>
      </c>
      <c r="V1114">
        <v>0</v>
      </c>
    </row>
    <row r="1115" spans="1:22">
      <c r="A1115">
        <v>22964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 t="e">
        <f>IF(AND(Tabelle14[[#This Row],[AreaPx]]&gt;0,NOT(Tabelle14[[#This Row],[AreaPx]]="inf")),Tabelle14[[#This Row],[AreaPx]], NA())</f>
        <v>#N/A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f>Tabelle14[[#This Row],[Roll]]-+Tabelle14[[#This Row],[Pitch]]</f>
        <v>0</v>
      </c>
      <c r="P1115">
        <f>SQRT(Tabelle14[[#This Row],[X]]^2 + Tabelle14[[#This Row],[Y]]^2 +Tabelle14[[#This Row],[Z]]^2)</f>
        <v>0</v>
      </c>
      <c r="Q1115">
        <v>147</v>
      </c>
      <c r="R1115">
        <v>98.2</v>
      </c>
      <c r="S1115">
        <v>-41.8</v>
      </c>
      <c r="T1115">
        <v>-90</v>
      </c>
      <c r="U1115">
        <v>0</v>
      </c>
      <c r="V1115">
        <v>0</v>
      </c>
    </row>
    <row r="1116" spans="1:22">
      <c r="A1116">
        <v>22980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 t="e">
        <f>IF(AND(Tabelle14[[#This Row],[AreaPx]]&gt;0,NOT(Tabelle14[[#This Row],[AreaPx]]="inf")),Tabelle14[[#This Row],[AreaPx]], NA())</f>
        <v>#N/A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f>Tabelle14[[#This Row],[Roll]]-+Tabelle14[[#This Row],[Pitch]]</f>
        <v>0</v>
      </c>
      <c r="P1116">
        <f>SQRT(Tabelle14[[#This Row],[X]]^2 + Tabelle14[[#This Row],[Y]]^2 +Tabelle14[[#This Row],[Z]]^2)</f>
        <v>0</v>
      </c>
      <c r="Q1116">
        <v>147</v>
      </c>
      <c r="R1116">
        <v>98.2</v>
      </c>
      <c r="S1116">
        <v>-41.8</v>
      </c>
      <c r="T1116">
        <v>-90</v>
      </c>
      <c r="U1116">
        <v>0</v>
      </c>
      <c r="V1116">
        <v>0</v>
      </c>
    </row>
    <row r="1117" spans="1:22">
      <c r="A1117">
        <v>23004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 t="e">
        <f>IF(AND(Tabelle14[[#This Row],[AreaPx]]&gt;0,NOT(Tabelle14[[#This Row],[AreaPx]]="inf")),Tabelle14[[#This Row],[AreaPx]], NA())</f>
        <v>#N/A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f>Tabelle14[[#This Row],[Roll]]-+Tabelle14[[#This Row],[Pitch]]</f>
        <v>0</v>
      </c>
      <c r="P1117">
        <f>SQRT(Tabelle14[[#This Row],[X]]^2 + Tabelle14[[#This Row],[Y]]^2 +Tabelle14[[#This Row],[Z]]^2)</f>
        <v>0</v>
      </c>
      <c r="Q1117">
        <v>147</v>
      </c>
      <c r="R1117">
        <v>98.2</v>
      </c>
      <c r="S1117">
        <v>-41.8</v>
      </c>
      <c r="T1117">
        <v>-90</v>
      </c>
      <c r="U1117">
        <v>0</v>
      </c>
      <c r="V1117">
        <v>0</v>
      </c>
    </row>
    <row r="1118" spans="1:22">
      <c r="A1118">
        <v>23018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 t="e">
        <f>IF(AND(Tabelle14[[#This Row],[AreaPx]]&gt;0,NOT(Tabelle14[[#This Row],[AreaPx]]="inf")),Tabelle14[[#This Row],[AreaPx]], NA())</f>
        <v>#N/A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f>Tabelle14[[#This Row],[Roll]]-+Tabelle14[[#This Row],[Pitch]]</f>
        <v>0</v>
      </c>
      <c r="P1118">
        <f>SQRT(Tabelle14[[#This Row],[X]]^2 + Tabelle14[[#This Row],[Y]]^2 +Tabelle14[[#This Row],[Z]]^2)</f>
        <v>0</v>
      </c>
      <c r="Q1118">
        <v>147</v>
      </c>
      <c r="R1118">
        <v>98.2</v>
      </c>
      <c r="S1118">
        <v>-41.8</v>
      </c>
      <c r="T1118">
        <v>-90</v>
      </c>
      <c r="U1118">
        <v>0</v>
      </c>
      <c r="V1118">
        <v>0</v>
      </c>
    </row>
    <row r="1119" spans="1:22">
      <c r="A1119">
        <v>23043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 t="e">
        <f>IF(AND(Tabelle14[[#This Row],[AreaPx]]&gt;0,NOT(Tabelle14[[#This Row],[AreaPx]]="inf")),Tabelle14[[#This Row],[AreaPx]], NA())</f>
        <v>#N/A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f>Tabelle14[[#This Row],[Roll]]-+Tabelle14[[#This Row],[Pitch]]</f>
        <v>0</v>
      </c>
      <c r="P1119">
        <f>SQRT(Tabelle14[[#This Row],[X]]^2 + Tabelle14[[#This Row],[Y]]^2 +Tabelle14[[#This Row],[Z]]^2)</f>
        <v>0</v>
      </c>
      <c r="Q1119">
        <v>147</v>
      </c>
      <c r="R1119">
        <v>98.2</v>
      </c>
      <c r="S1119">
        <v>-41.8</v>
      </c>
      <c r="T1119">
        <v>-90</v>
      </c>
      <c r="U1119">
        <v>0</v>
      </c>
      <c r="V1119">
        <v>0</v>
      </c>
    </row>
    <row r="1120" spans="1:22">
      <c r="A1120">
        <v>23063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 t="e">
        <f>IF(AND(Tabelle14[[#This Row],[AreaPx]]&gt;0,NOT(Tabelle14[[#This Row],[AreaPx]]="inf")),Tabelle14[[#This Row],[AreaPx]], NA())</f>
        <v>#N/A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f>Tabelle14[[#This Row],[Roll]]-+Tabelle14[[#This Row],[Pitch]]</f>
        <v>0</v>
      </c>
      <c r="P1120">
        <f>SQRT(Tabelle14[[#This Row],[X]]^2 + Tabelle14[[#This Row],[Y]]^2 +Tabelle14[[#This Row],[Z]]^2)</f>
        <v>0</v>
      </c>
      <c r="Q1120">
        <v>147</v>
      </c>
      <c r="R1120">
        <v>98.2</v>
      </c>
      <c r="S1120">
        <v>-41.8</v>
      </c>
      <c r="T1120">
        <v>-90</v>
      </c>
      <c r="U1120">
        <v>0</v>
      </c>
      <c r="V1120">
        <v>0</v>
      </c>
    </row>
    <row r="1121" spans="1:22">
      <c r="A1121">
        <v>23074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 t="e">
        <f>IF(AND(Tabelle14[[#This Row],[AreaPx]]&gt;0,NOT(Tabelle14[[#This Row],[AreaPx]]="inf")),Tabelle14[[#This Row],[AreaPx]], NA())</f>
        <v>#N/A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f>Tabelle14[[#This Row],[Roll]]-+Tabelle14[[#This Row],[Pitch]]</f>
        <v>0</v>
      </c>
      <c r="P1121">
        <f>SQRT(Tabelle14[[#This Row],[X]]^2 + Tabelle14[[#This Row],[Y]]^2 +Tabelle14[[#This Row],[Z]]^2)</f>
        <v>0</v>
      </c>
      <c r="Q1121">
        <v>147</v>
      </c>
      <c r="R1121">
        <v>98.2</v>
      </c>
      <c r="S1121">
        <v>-41.8</v>
      </c>
      <c r="T1121">
        <v>-90</v>
      </c>
      <c r="U1121">
        <v>0</v>
      </c>
      <c r="V1121">
        <v>0</v>
      </c>
    </row>
    <row r="1122" spans="1:22">
      <c r="A1122">
        <v>23099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 t="e">
        <f>IF(AND(Tabelle14[[#This Row],[AreaPx]]&gt;0,NOT(Tabelle14[[#This Row],[AreaPx]]="inf")),Tabelle14[[#This Row],[AreaPx]], NA())</f>
        <v>#N/A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f>Tabelle14[[#This Row],[Roll]]-+Tabelle14[[#This Row],[Pitch]]</f>
        <v>0</v>
      </c>
      <c r="P1122">
        <f>SQRT(Tabelle14[[#This Row],[X]]^2 + Tabelle14[[#This Row],[Y]]^2 +Tabelle14[[#This Row],[Z]]^2)</f>
        <v>0</v>
      </c>
      <c r="Q1122">
        <v>147</v>
      </c>
      <c r="R1122">
        <v>98.2</v>
      </c>
      <c r="S1122">
        <v>-41.8</v>
      </c>
      <c r="T1122">
        <v>-90</v>
      </c>
      <c r="U1122">
        <v>0</v>
      </c>
      <c r="V1122">
        <v>0</v>
      </c>
    </row>
    <row r="1123" spans="1:22">
      <c r="A1123">
        <v>23110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 t="e">
        <f>IF(AND(Tabelle14[[#This Row],[AreaPx]]&gt;0,NOT(Tabelle14[[#This Row],[AreaPx]]="inf")),Tabelle14[[#This Row],[AreaPx]], NA())</f>
        <v>#N/A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f>Tabelle14[[#This Row],[Roll]]-+Tabelle14[[#This Row],[Pitch]]</f>
        <v>0</v>
      </c>
      <c r="P1123">
        <f>SQRT(Tabelle14[[#This Row],[X]]^2 + Tabelle14[[#This Row],[Y]]^2 +Tabelle14[[#This Row],[Z]]^2)</f>
        <v>0</v>
      </c>
      <c r="Q1123">
        <v>147</v>
      </c>
      <c r="R1123">
        <v>98.2</v>
      </c>
      <c r="S1123">
        <v>-41.8</v>
      </c>
      <c r="T1123">
        <v>-90</v>
      </c>
      <c r="U1123">
        <v>0</v>
      </c>
      <c r="V1123">
        <v>0</v>
      </c>
    </row>
    <row r="1124" spans="1:22">
      <c r="A1124">
        <v>23136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 t="e">
        <f>IF(AND(Tabelle14[[#This Row],[AreaPx]]&gt;0,NOT(Tabelle14[[#This Row],[AreaPx]]="inf")),Tabelle14[[#This Row],[AreaPx]], NA())</f>
        <v>#N/A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f>Tabelle14[[#This Row],[Roll]]-+Tabelle14[[#This Row],[Pitch]]</f>
        <v>0</v>
      </c>
      <c r="P1124">
        <f>SQRT(Tabelle14[[#This Row],[X]]^2 + Tabelle14[[#This Row],[Y]]^2 +Tabelle14[[#This Row],[Z]]^2)</f>
        <v>0</v>
      </c>
      <c r="Q1124">
        <v>147</v>
      </c>
      <c r="R1124">
        <v>98.2</v>
      </c>
      <c r="S1124">
        <v>-41.8</v>
      </c>
      <c r="T1124">
        <v>-90</v>
      </c>
      <c r="U1124">
        <v>0</v>
      </c>
      <c r="V1124">
        <v>0</v>
      </c>
    </row>
    <row r="1125" spans="1:22">
      <c r="A1125">
        <v>23148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 t="e">
        <f>IF(AND(Tabelle14[[#This Row],[AreaPx]]&gt;0,NOT(Tabelle14[[#This Row],[AreaPx]]="inf")),Tabelle14[[#This Row],[AreaPx]], NA())</f>
        <v>#N/A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f>Tabelle14[[#This Row],[Roll]]-+Tabelle14[[#This Row],[Pitch]]</f>
        <v>0</v>
      </c>
      <c r="P1125">
        <f>SQRT(Tabelle14[[#This Row],[X]]^2 + Tabelle14[[#This Row],[Y]]^2 +Tabelle14[[#This Row],[Z]]^2)</f>
        <v>0</v>
      </c>
      <c r="Q1125">
        <v>147</v>
      </c>
      <c r="R1125">
        <v>98.2</v>
      </c>
      <c r="S1125">
        <v>-41.8</v>
      </c>
      <c r="T1125">
        <v>-90</v>
      </c>
      <c r="U1125">
        <v>0</v>
      </c>
      <c r="V1125">
        <v>0</v>
      </c>
    </row>
    <row r="1126" spans="1:22">
      <c r="A1126">
        <v>23176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 t="e">
        <f>IF(AND(Tabelle14[[#This Row],[AreaPx]]&gt;0,NOT(Tabelle14[[#This Row],[AreaPx]]="inf")),Tabelle14[[#This Row],[AreaPx]], NA())</f>
        <v>#N/A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f>Tabelle14[[#This Row],[Roll]]-+Tabelle14[[#This Row],[Pitch]]</f>
        <v>0</v>
      </c>
      <c r="P1126">
        <f>SQRT(Tabelle14[[#This Row],[X]]^2 + Tabelle14[[#This Row],[Y]]^2 +Tabelle14[[#This Row],[Z]]^2)</f>
        <v>0</v>
      </c>
      <c r="Q1126">
        <v>147</v>
      </c>
      <c r="R1126">
        <v>98.2</v>
      </c>
      <c r="S1126">
        <v>-41.8</v>
      </c>
      <c r="T1126">
        <v>-90</v>
      </c>
      <c r="U1126">
        <v>0</v>
      </c>
      <c r="V1126">
        <v>0</v>
      </c>
    </row>
    <row r="1127" spans="1:22">
      <c r="A1127">
        <v>23202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 t="e">
        <f>IF(AND(Tabelle14[[#This Row],[AreaPx]]&gt;0,NOT(Tabelle14[[#This Row],[AreaPx]]="inf")),Tabelle14[[#This Row],[AreaPx]], NA())</f>
        <v>#N/A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f>Tabelle14[[#This Row],[Roll]]-+Tabelle14[[#This Row],[Pitch]]</f>
        <v>0</v>
      </c>
      <c r="P1127">
        <f>SQRT(Tabelle14[[#This Row],[X]]^2 + Tabelle14[[#This Row],[Y]]^2 +Tabelle14[[#This Row],[Z]]^2)</f>
        <v>0</v>
      </c>
      <c r="Q1127">
        <v>147</v>
      </c>
      <c r="R1127">
        <v>98.2</v>
      </c>
      <c r="S1127">
        <v>-41.8</v>
      </c>
      <c r="T1127">
        <v>-90</v>
      </c>
      <c r="U1127">
        <v>0</v>
      </c>
      <c r="V1127">
        <v>0</v>
      </c>
    </row>
    <row r="1128" spans="1:22">
      <c r="A1128">
        <v>23217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 t="e">
        <f>IF(AND(Tabelle14[[#This Row],[AreaPx]]&gt;0,NOT(Tabelle14[[#This Row],[AreaPx]]="inf")),Tabelle14[[#This Row],[AreaPx]], NA())</f>
        <v>#N/A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f>Tabelle14[[#This Row],[Roll]]-+Tabelle14[[#This Row],[Pitch]]</f>
        <v>0</v>
      </c>
      <c r="P1128">
        <f>SQRT(Tabelle14[[#This Row],[X]]^2 + Tabelle14[[#This Row],[Y]]^2 +Tabelle14[[#This Row],[Z]]^2)</f>
        <v>0</v>
      </c>
      <c r="Q1128">
        <v>147</v>
      </c>
      <c r="R1128">
        <v>98.2</v>
      </c>
      <c r="S1128">
        <v>-41.8</v>
      </c>
      <c r="T1128">
        <v>-90</v>
      </c>
      <c r="U1128">
        <v>0</v>
      </c>
      <c r="V1128">
        <v>0</v>
      </c>
    </row>
    <row r="1129" spans="1:22">
      <c r="A1129">
        <v>23238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 t="e">
        <f>IF(AND(Tabelle14[[#This Row],[AreaPx]]&gt;0,NOT(Tabelle14[[#This Row],[AreaPx]]="inf")),Tabelle14[[#This Row],[AreaPx]], NA())</f>
        <v>#N/A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f>Tabelle14[[#This Row],[Roll]]-+Tabelle14[[#This Row],[Pitch]]</f>
        <v>0</v>
      </c>
      <c r="P1129">
        <f>SQRT(Tabelle14[[#This Row],[X]]^2 + Tabelle14[[#This Row],[Y]]^2 +Tabelle14[[#This Row],[Z]]^2)</f>
        <v>0</v>
      </c>
      <c r="Q1129">
        <v>147</v>
      </c>
      <c r="R1129">
        <v>98.2</v>
      </c>
      <c r="S1129">
        <v>-41.8</v>
      </c>
      <c r="T1129">
        <v>-90</v>
      </c>
      <c r="U1129">
        <v>0</v>
      </c>
      <c r="V1129">
        <v>0</v>
      </c>
    </row>
    <row r="1130" spans="1:22">
      <c r="A1130">
        <v>23254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 t="e">
        <f>IF(AND(Tabelle14[[#This Row],[AreaPx]]&gt;0,NOT(Tabelle14[[#This Row],[AreaPx]]="inf")),Tabelle14[[#This Row],[AreaPx]], NA())</f>
        <v>#N/A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f>Tabelle14[[#This Row],[Roll]]-+Tabelle14[[#This Row],[Pitch]]</f>
        <v>0</v>
      </c>
      <c r="P1130">
        <f>SQRT(Tabelle14[[#This Row],[X]]^2 + Tabelle14[[#This Row],[Y]]^2 +Tabelle14[[#This Row],[Z]]^2)</f>
        <v>0</v>
      </c>
      <c r="Q1130">
        <v>147</v>
      </c>
      <c r="R1130">
        <v>98.2</v>
      </c>
      <c r="S1130">
        <v>-41.8</v>
      </c>
      <c r="T1130">
        <v>-90</v>
      </c>
      <c r="U1130">
        <v>0</v>
      </c>
      <c r="V1130">
        <v>0</v>
      </c>
    </row>
    <row r="1131" spans="1:22">
      <c r="A1131">
        <v>23274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 t="e">
        <f>IF(AND(Tabelle14[[#This Row],[AreaPx]]&gt;0,NOT(Tabelle14[[#This Row],[AreaPx]]="inf")),Tabelle14[[#This Row],[AreaPx]], NA())</f>
        <v>#N/A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f>Tabelle14[[#This Row],[Roll]]-+Tabelle14[[#This Row],[Pitch]]</f>
        <v>0</v>
      </c>
      <c r="P1131">
        <f>SQRT(Tabelle14[[#This Row],[X]]^2 + Tabelle14[[#This Row],[Y]]^2 +Tabelle14[[#This Row],[Z]]^2)</f>
        <v>0</v>
      </c>
      <c r="Q1131">
        <v>147</v>
      </c>
      <c r="R1131">
        <v>98.2</v>
      </c>
      <c r="S1131">
        <v>-41.8</v>
      </c>
      <c r="T1131">
        <v>-90</v>
      </c>
      <c r="U1131">
        <v>0</v>
      </c>
      <c r="V1131">
        <v>0</v>
      </c>
    </row>
    <row r="1132" spans="1:22">
      <c r="A1132">
        <v>23292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 t="e">
        <f>IF(AND(Tabelle14[[#This Row],[AreaPx]]&gt;0,NOT(Tabelle14[[#This Row],[AreaPx]]="inf")),Tabelle14[[#This Row],[AreaPx]], NA())</f>
        <v>#N/A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f>Tabelle14[[#This Row],[Roll]]-+Tabelle14[[#This Row],[Pitch]]</f>
        <v>0</v>
      </c>
      <c r="P1132">
        <f>SQRT(Tabelle14[[#This Row],[X]]^2 + Tabelle14[[#This Row],[Y]]^2 +Tabelle14[[#This Row],[Z]]^2)</f>
        <v>0</v>
      </c>
      <c r="Q1132">
        <v>147</v>
      </c>
      <c r="R1132">
        <v>98.2</v>
      </c>
      <c r="S1132">
        <v>-41.8</v>
      </c>
      <c r="T1132">
        <v>-90</v>
      </c>
      <c r="U1132">
        <v>0</v>
      </c>
      <c r="V1132">
        <v>0</v>
      </c>
    </row>
    <row r="1133" spans="1:22">
      <c r="A1133">
        <v>23304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 t="e">
        <f>IF(AND(Tabelle14[[#This Row],[AreaPx]]&gt;0,NOT(Tabelle14[[#This Row],[AreaPx]]="inf")),Tabelle14[[#This Row],[AreaPx]], NA())</f>
        <v>#N/A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f>Tabelle14[[#This Row],[Roll]]-+Tabelle14[[#This Row],[Pitch]]</f>
        <v>0</v>
      </c>
      <c r="P1133">
        <f>SQRT(Tabelle14[[#This Row],[X]]^2 + Tabelle14[[#This Row],[Y]]^2 +Tabelle14[[#This Row],[Z]]^2)</f>
        <v>0</v>
      </c>
      <c r="Q1133">
        <v>147</v>
      </c>
      <c r="R1133">
        <v>98.2</v>
      </c>
      <c r="S1133">
        <v>-41.8</v>
      </c>
      <c r="T1133">
        <v>-90</v>
      </c>
      <c r="U1133">
        <v>0</v>
      </c>
      <c r="V1133">
        <v>0</v>
      </c>
    </row>
    <row r="1134" spans="1:22">
      <c r="A1134">
        <v>23312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 t="e">
        <f>IF(AND(Tabelle14[[#This Row],[AreaPx]]&gt;0,NOT(Tabelle14[[#This Row],[AreaPx]]="inf")),Tabelle14[[#This Row],[AreaPx]], NA())</f>
        <v>#N/A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f>Tabelle14[[#This Row],[Roll]]-+Tabelle14[[#This Row],[Pitch]]</f>
        <v>0</v>
      </c>
      <c r="P1134">
        <f>SQRT(Tabelle14[[#This Row],[X]]^2 + Tabelle14[[#This Row],[Y]]^2 +Tabelle14[[#This Row],[Z]]^2)</f>
        <v>0</v>
      </c>
      <c r="Q1134">
        <v>147</v>
      </c>
      <c r="R1134">
        <v>98.2</v>
      </c>
      <c r="S1134">
        <v>-41.8</v>
      </c>
      <c r="T1134">
        <v>-90</v>
      </c>
      <c r="U1134">
        <v>0</v>
      </c>
      <c r="V1134">
        <v>0</v>
      </c>
    </row>
    <row r="1135" spans="1:22">
      <c r="A1135">
        <v>23336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 t="e">
        <f>IF(AND(Tabelle14[[#This Row],[AreaPx]]&gt;0,NOT(Tabelle14[[#This Row],[AreaPx]]="inf")),Tabelle14[[#This Row],[AreaPx]], NA())</f>
        <v>#N/A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f>Tabelle14[[#This Row],[Roll]]-+Tabelle14[[#This Row],[Pitch]]</f>
        <v>0</v>
      </c>
      <c r="P1135">
        <f>SQRT(Tabelle14[[#This Row],[X]]^2 + Tabelle14[[#This Row],[Y]]^2 +Tabelle14[[#This Row],[Z]]^2)</f>
        <v>0</v>
      </c>
      <c r="Q1135">
        <v>147</v>
      </c>
      <c r="R1135">
        <v>98.2</v>
      </c>
      <c r="S1135">
        <v>-41.8</v>
      </c>
      <c r="T1135">
        <v>-90</v>
      </c>
      <c r="U1135">
        <v>0</v>
      </c>
      <c r="V1135">
        <v>0</v>
      </c>
    </row>
    <row r="1136" spans="1:22">
      <c r="A1136">
        <v>23347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 t="e">
        <f>IF(AND(Tabelle14[[#This Row],[AreaPx]]&gt;0,NOT(Tabelle14[[#This Row],[AreaPx]]="inf")),Tabelle14[[#This Row],[AreaPx]], NA())</f>
        <v>#N/A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f>Tabelle14[[#This Row],[Roll]]-+Tabelle14[[#This Row],[Pitch]]</f>
        <v>0</v>
      </c>
      <c r="P1136">
        <f>SQRT(Tabelle14[[#This Row],[X]]^2 + Tabelle14[[#This Row],[Y]]^2 +Tabelle14[[#This Row],[Z]]^2)</f>
        <v>0</v>
      </c>
      <c r="Q1136">
        <v>147</v>
      </c>
      <c r="R1136">
        <v>98.2</v>
      </c>
      <c r="S1136">
        <v>-41.8</v>
      </c>
      <c r="T1136">
        <v>-90</v>
      </c>
      <c r="U1136">
        <v>0</v>
      </c>
      <c r="V1136">
        <v>0</v>
      </c>
    </row>
    <row r="1137" spans="1:22">
      <c r="A1137">
        <v>23368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 t="e">
        <f>IF(AND(Tabelle14[[#This Row],[AreaPx]]&gt;0,NOT(Tabelle14[[#This Row],[AreaPx]]="inf")),Tabelle14[[#This Row],[AreaPx]], NA())</f>
        <v>#N/A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f>Tabelle14[[#This Row],[Roll]]-+Tabelle14[[#This Row],[Pitch]]</f>
        <v>0</v>
      </c>
      <c r="P1137">
        <f>SQRT(Tabelle14[[#This Row],[X]]^2 + Tabelle14[[#This Row],[Y]]^2 +Tabelle14[[#This Row],[Z]]^2)</f>
        <v>0</v>
      </c>
      <c r="Q1137">
        <v>147</v>
      </c>
      <c r="R1137">
        <v>98.2</v>
      </c>
      <c r="S1137">
        <v>-41.8</v>
      </c>
      <c r="T1137">
        <v>-90</v>
      </c>
      <c r="U1137">
        <v>0</v>
      </c>
      <c r="V1137">
        <v>0</v>
      </c>
    </row>
    <row r="1138" spans="1:22">
      <c r="A1138">
        <v>23381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 t="e">
        <f>IF(AND(Tabelle14[[#This Row],[AreaPx]]&gt;0,NOT(Tabelle14[[#This Row],[AreaPx]]="inf")),Tabelle14[[#This Row],[AreaPx]], NA())</f>
        <v>#N/A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f>Tabelle14[[#This Row],[Roll]]-+Tabelle14[[#This Row],[Pitch]]</f>
        <v>0</v>
      </c>
      <c r="P1138">
        <f>SQRT(Tabelle14[[#This Row],[X]]^2 + Tabelle14[[#This Row],[Y]]^2 +Tabelle14[[#This Row],[Z]]^2)</f>
        <v>0</v>
      </c>
      <c r="Q1138">
        <v>147</v>
      </c>
      <c r="R1138">
        <v>98.2</v>
      </c>
      <c r="S1138">
        <v>-41.8</v>
      </c>
      <c r="T1138">
        <v>-90</v>
      </c>
      <c r="U1138">
        <v>0</v>
      </c>
      <c r="V1138">
        <v>0</v>
      </c>
    </row>
    <row r="1139" spans="1:22">
      <c r="A1139">
        <v>23403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 t="e">
        <f>IF(AND(Tabelle14[[#This Row],[AreaPx]]&gt;0,NOT(Tabelle14[[#This Row],[AreaPx]]="inf")),Tabelle14[[#This Row],[AreaPx]], NA())</f>
        <v>#N/A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f>Tabelle14[[#This Row],[Roll]]-+Tabelle14[[#This Row],[Pitch]]</f>
        <v>0</v>
      </c>
      <c r="P1139">
        <f>SQRT(Tabelle14[[#This Row],[X]]^2 + Tabelle14[[#This Row],[Y]]^2 +Tabelle14[[#This Row],[Z]]^2)</f>
        <v>0</v>
      </c>
      <c r="Q1139">
        <v>147</v>
      </c>
      <c r="R1139">
        <v>98.2</v>
      </c>
      <c r="S1139">
        <v>-41.8</v>
      </c>
      <c r="T1139">
        <v>-90</v>
      </c>
      <c r="U1139">
        <v>0</v>
      </c>
      <c r="V1139">
        <v>0</v>
      </c>
    </row>
    <row r="1140" spans="1:22">
      <c r="A1140">
        <v>23419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 t="e">
        <f>IF(AND(Tabelle14[[#This Row],[AreaPx]]&gt;0,NOT(Tabelle14[[#This Row],[AreaPx]]="inf")),Tabelle14[[#This Row],[AreaPx]], NA())</f>
        <v>#N/A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f>Tabelle14[[#This Row],[Roll]]-+Tabelle14[[#This Row],[Pitch]]</f>
        <v>0</v>
      </c>
      <c r="P1140">
        <f>SQRT(Tabelle14[[#This Row],[X]]^2 + Tabelle14[[#This Row],[Y]]^2 +Tabelle14[[#This Row],[Z]]^2)</f>
        <v>0</v>
      </c>
      <c r="Q1140">
        <v>147</v>
      </c>
      <c r="R1140">
        <v>98.2</v>
      </c>
      <c r="S1140">
        <v>-41.8</v>
      </c>
      <c r="T1140">
        <v>-90</v>
      </c>
      <c r="U1140">
        <v>0</v>
      </c>
      <c r="V1140">
        <v>0</v>
      </c>
    </row>
    <row r="1141" spans="1:22">
      <c r="A1141">
        <v>23442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 t="e">
        <f>IF(AND(Tabelle14[[#This Row],[AreaPx]]&gt;0,NOT(Tabelle14[[#This Row],[AreaPx]]="inf")),Tabelle14[[#This Row],[AreaPx]], NA())</f>
        <v>#N/A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f>Tabelle14[[#This Row],[Roll]]-+Tabelle14[[#This Row],[Pitch]]</f>
        <v>0</v>
      </c>
      <c r="P1141">
        <f>SQRT(Tabelle14[[#This Row],[X]]^2 + Tabelle14[[#This Row],[Y]]^2 +Tabelle14[[#This Row],[Z]]^2)</f>
        <v>0</v>
      </c>
      <c r="Q1141">
        <v>147</v>
      </c>
      <c r="R1141">
        <v>98.2</v>
      </c>
      <c r="S1141">
        <v>-41.8</v>
      </c>
      <c r="T1141">
        <v>-90</v>
      </c>
      <c r="U1141">
        <v>0</v>
      </c>
      <c r="V1141">
        <v>0</v>
      </c>
    </row>
    <row r="1142" spans="1:22">
      <c r="A1142">
        <v>23461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 t="e">
        <f>IF(AND(Tabelle14[[#This Row],[AreaPx]]&gt;0,NOT(Tabelle14[[#This Row],[AreaPx]]="inf")),Tabelle14[[#This Row],[AreaPx]], NA())</f>
        <v>#N/A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f>Tabelle14[[#This Row],[Roll]]-+Tabelle14[[#This Row],[Pitch]]</f>
        <v>0</v>
      </c>
      <c r="P1142">
        <f>SQRT(Tabelle14[[#This Row],[X]]^2 + Tabelle14[[#This Row],[Y]]^2 +Tabelle14[[#This Row],[Z]]^2)</f>
        <v>0</v>
      </c>
      <c r="Q1142">
        <v>147</v>
      </c>
      <c r="R1142">
        <v>98.2</v>
      </c>
      <c r="S1142">
        <v>-41.8</v>
      </c>
      <c r="T1142">
        <v>-90</v>
      </c>
      <c r="U1142">
        <v>0</v>
      </c>
      <c r="V1142">
        <v>0</v>
      </c>
    </row>
    <row r="1143" spans="1:22">
      <c r="A1143">
        <v>23476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 t="e">
        <f>IF(AND(Tabelle14[[#This Row],[AreaPx]]&gt;0,NOT(Tabelle14[[#This Row],[AreaPx]]="inf")),Tabelle14[[#This Row],[AreaPx]], NA())</f>
        <v>#N/A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f>Tabelle14[[#This Row],[Roll]]-+Tabelle14[[#This Row],[Pitch]]</f>
        <v>0</v>
      </c>
      <c r="P1143">
        <f>SQRT(Tabelle14[[#This Row],[X]]^2 + Tabelle14[[#This Row],[Y]]^2 +Tabelle14[[#This Row],[Z]]^2)</f>
        <v>0</v>
      </c>
      <c r="Q1143">
        <v>147</v>
      </c>
      <c r="R1143">
        <v>98.2</v>
      </c>
      <c r="S1143">
        <v>-41.8</v>
      </c>
      <c r="T1143">
        <v>-90</v>
      </c>
      <c r="U1143">
        <v>0</v>
      </c>
      <c r="V1143">
        <v>0</v>
      </c>
    </row>
    <row r="1144" spans="1:22">
      <c r="A1144">
        <v>23501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 t="e">
        <f>IF(AND(Tabelle14[[#This Row],[AreaPx]]&gt;0,NOT(Tabelle14[[#This Row],[AreaPx]]="inf")),Tabelle14[[#This Row],[AreaPx]], NA())</f>
        <v>#N/A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f>Tabelle14[[#This Row],[Roll]]-+Tabelle14[[#This Row],[Pitch]]</f>
        <v>0</v>
      </c>
      <c r="P1144">
        <f>SQRT(Tabelle14[[#This Row],[X]]^2 + Tabelle14[[#This Row],[Y]]^2 +Tabelle14[[#This Row],[Z]]^2)</f>
        <v>0</v>
      </c>
      <c r="Q1144">
        <v>147</v>
      </c>
      <c r="R1144">
        <v>98.2</v>
      </c>
      <c r="S1144">
        <v>-41.8</v>
      </c>
      <c r="T1144">
        <v>-90</v>
      </c>
      <c r="U1144">
        <v>0</v>
      </c>
      <c r="V1144">
        <v>0</v>
      </c>
    </row>
    <row r="1145" spans="1:22">
      <c r="A1145">
        <v>23514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 t="e">
        <f>IF(AND(Tabelle14[[#This Row],[AreaPx]]&gt;0,NOT(Tabelle14[[#This Row],[AreaPx]]="inf")),Tabelle14[[#This Row],[AreaPx]], NA())</f>
        <v>#N/A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f>Tabelle14[[#This Row],[Roll]]-+Tabelle14[[#This Row],[Pitch]]</f>
        <v>0</v>
      </c>
      <c r="P1145">
        <f>SQRT(Tabelle14[[#This Row],[X]]^2 + Tabelle14[[#This Row],[Y]]^2 +Tabelle14[[#This Row],[Z]]^2)</f>
        <v>0</v>
      </c>
      <c r="Q1145">
        <v>147</v>
      </c>
      <c r="R1145">
        <v>98.2</v>
      </c>
      <c r="S1145">
        <v>-41.8</v>
      </c>
      <c r="T1145">
        <v>-90</v>
      </c>
      <c r="U1145">
        <v>0</v>
      </c>
      <c r="V1145">
        <v>0</v>
      </c>
    </row>
    <row r="1146" spans="1:22">
      <c r="A1146">
        <v>23540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 t="e">
        <f>IF(AND(Tabelle14[[#This Row],[AreaPx]]&gt;0,NOT(Tabelle14[[#This Row],[AreaPx]]="inf")),Tabelle14[[#This Row],[AreaPx]], NA())</f>
        <v>#N/A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f>Tabelle14[[#This Row],[Roll]]-+Tabelle14[[#This Row],[Pitch]]</f>
        <v>0</v>
      </c>
      <c r="P1146">
        <f>SQRT(Tabelle14[[#This Row],[X]]^2 + Tabelle14[[#This Row],[Y]]^2 +Tabelle14[[#This Row],[Z]]^2)</f>
        <v>0</v>
      </c>
      <c r="Q1146">
        <v>147</v>
      </c>
      <c r="R1146">
        <v>98.2</v>
      </c>
      <c r="S1146">
        <v>-41.8</v>
      </c>
      <c r="T1146">
        <v>-90</v>
      </c>
      <c r="U1146">
        <v>0</v>
      </c>
      <c r="V1146">
        <v>0</v>
      </c>
    </row>
    <row r="1147" spans="1:22">
      <c r="A1147">
        <v>23561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 t="e">
        <f>IF(AND(Tabelle14[[#This Row],[AreaPx]]&gt;0,NOT(Tabelle14[[#This Row],[AreaPx]]="inf")),Tabelle14[[#This Row],[AreaPx]], NA())</f>
        <v>#N/A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f>Tabelle14[[#This Row],[Roll]]-+Tabelle14[[#This Row],[Pitch]]</f>
        <v>0</v>
      </c>
      <c r="P1147">
        <f>SQRT(Tabelle14[[#This Row],[X]]^2 + Tabelle14[[#This Row],[Y]]^2 +Tabelle14[[#This Row],[Z]]^2)</f>
        <v>0</v>
      </c>
      <c r="Q1147">
        <v>147</v>
      </c>
      <c r="R1147">
        <v>98.2</v>
      </c>
      <c r="S1147">
        <v>-41.8</v>
      </c>
      <c r="T1147">
        <v>-90</v>
      </c>
      <c r="U1147">
        <v>0</v>
      </c>
      <c r="V1147">
        <v>0</v>
      </c>
    </row>
    <row r="1148" spans="1:22">
      <c r="A1148">
        <v>23574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 t="e">
        <f>IF(AND(Tabelle14[[#This Row],[AreaPx]]&gt;0,NOT(Tabelle14[[#This Row],[AreaPx]]="inf")),Tabelle14[[#This Row],[AreaPx]], NA())</f>
        <v>#N/A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f>Tabelle14[[#This Row],[Roll]]-+Tabelle14[[#This Row],[Pitch]]</f>
        <v>0</v>
      </c>
      <c r="P1148">
        <f>SQRT(Tabelle14[[#This Row],[X]]^2 + Tabelle14[[#This Row],[Y]]^2 +Tabelle14[[#This Row],[Z]]^2)</f>
        <v>0</v>
      </c>
      <c r="Q1148">
        <v>147</v>
      </c>
      <c r="R1148">
        <v>98.2</v>
      </c>
      <c r="S1148">
        <v>-41.8</v>
      </c>
      <c r="T1148">
        <v>-90</v>
      </c>
      <c r="U1148">
        <v>0</v>
      </c>
      <c r="V1148">
        <v>0</v>
      </c>
    </row>
    <row r="1149" spans="1:22">
      <c r="A1149">
        <v>23594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 t="e">
        <f>IF(AND(Tabelle14[[#This Row],[AreaPx]]&gt;0,NOT(Tabelle14[[#This Row],[AreaPx]]="inf")),Tabelle14[[#This Row],[AreaPx]], NA())</f>
        <v>#N/A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f>Tabelle14[[#This Row],[Roll]]-+Tabelle14[[#This Row],[Pitch]]</f>
        <v>0</v>
      </c>
      <c r="P1149">
        <f>SQRT(Tabelle14[[#This Row],[X]]^2 + Tabelle14[[#This Row],[Y]]^2 +Tabelle14[[#This Row],[Z]]^2)</f>
        <v>0</v>
      </c>
      <c r="Q1149">
        <v>147</v>
      </c>
      <c r="R1149">
        <v>98.2</v>
      </c>
      <c r="S1149">
        <v>-41.8</v>
      </c>
      <c r="T1149">
        <v>-90</v>
      </c>
      <c r="U1149">
        <v>0</v>
      </c>
      <c r="V1149">
        <v>0</v>
      </c>
    </row>
    <row r="1150" spans="1:22">
      <c r="A1150">
        <v>23608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 t="e">
        <f>IF(AND(Tabelle14[[#This Row],[AreaPx]]&gt;0,NOT(Tabelle14[[#This Row],[AreaPx]]="inf")),Tabelle14[[#This Row],[AreaPx]], NA())</f>
        <v>#N/A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f>Tabelle14[[#This Row],[Roll]]-+Tabelle14[[#This Row],[Pitch]]</f>
        <v>0</v>
      </c>
      <c r="P1150">
        <f>SQRT(Tabelle14[[#This Row],[X]]^2 + Tabelle14[[#This Row],[Y]]^2 +Tabelle14[[#This Row],[Z]]^2)</f>
        <v>0</v>
      </c>
      <c r="Q1150">
        <v>147</v>
      </c>
      <c r="R1150">
        <v>98.2</v>
      </c>
      <c r="S1150">
        <v>-41.8</v>
      </c>
      <c r="T1150">
        <v>-90</v>
      </c>
      <c r="U1150">
        <v>0</v>
      </c>
      <c r="V1150">
        <v>0</v>
      </c>
    </row>
    <row r="1151" spans="1:22">
      <c r="A1151">
        <v>23629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 t="e">
        <f>IF(AND(Tabelle14[[#This Row],[AreaPx]]&gt;0,NOT(Tabelle14[[#This Row],[AreaPx]]="inf")),Tabelle14[[#This Row],[AreaPx]], NA())</f>
        <v>#N/A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f>Tabelle14[[#This Row],[Roll]]-+Tabelle14[[#This Row],[Pitch]]</f>
        <v>0</v>
      </c>
      <c r="P1151">
        <f>SQRT(Tabelle14[[#This Row],[X]]^2 + Tabelle14[[#This Row],[Y]]^2 +Tabelle14[[#This Row],[Z]]^2)</f>
        <v>0</v>
      </c>
      <c r="Q1151">
        <v>147</v>
      </c>
      <c r="R1151">
        <v>98.2</v>
      </c>
      <c r="S1151">
        <v>-41.8</v>
      </c>
      <c r="T1151">
        <v>-90</v>
      </c>
      <c r="U1151">
        <v>0</v>
      </c>
      <c r="V1151">
        <v>0</v>
      </c>
    </row>
    <row r="1152" spans="1:22">
      <c r="A1152">
        <v>23642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 t="e">
        <f>IF(AND(Tabelle14[[#This Row],[AreaPx]]&gt;0,NOT(Tabelle14[[#This Row],[AreaPx]]="inf")),Tabelle14[[#This Row],[AreaPx]], NA())</f>
        <v>#N/A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f>Tabelle14[[#This Row],[Roll]]-+Tabelle14[[#This Row],[Pitch]]</f>
        <v>0</v>
      </c>
      <c r="P1152">
        <f>SQRT(Tabelle14[[#This Row],[X]]^2 + Tabelle14[[#This Row],[Y]]^2 +Tabelle14[[#This Row],[Z]]^2)</f>
        <v>0</v>
      </c>
      <c r="Q1152">
        <v>147</v>
      </c>
      <c r="R1152">
        <v>98.2</v>
      </c>
      <c r="S1152">
        <v>-41.8</v>
      </c>
      <c r="T1152">
        <v>-90</v>
      </c>
      <c r="U1152">
        <v>0</v>
      </c>
      <c r="V1152">
        <v>0</v>
      </c>
    </row>
    <row r="1153" spans="1:22">
      <c r="A1153">
        <v>23656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 t="e">
        <f>IF(AND(Tabelle14[[#This Row],[AreaPx]]&gt;0,NOT(Tabelle14[[#This Row],[AreaPx]]="inf")),Tabelle14[[#This Row],[AreaPx]], NA())</f>
        <v>#N/A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f>Tabelle14[[#This Row],[Roll]]-+Tabelle14[[#This Row],[Pitch]]</f>
        <v>0</v>
      </c>
      <c r="P1153">
        <f>SQRT(Tabelle14[[#This Row],[X]]^2 + Tabelle14[[#This Row],[Y]]^2 +Tabelle14[[#This Row],[Z]]^2)</f>
        <v>0</v>
      </c>
      <c r="Q1153">
        <v>147</v>
      </c>
      <c r="R1153">
        <v>98.2</v>
      </c>
      <c r="S1153">
        <v>-41.8</v>
      </c>
      <c r="T1153">
        <v>-90</v>
      </c>
      <c r="U1153">
        <v>0</v>
      </c>
      <c r="V1153">
        <v>0</v>
      </c>
    </row>
    <row r="1154" spans="1:22">
      <c r="A1154">
        <v>23668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 t="e">
        <f>IF(AND(Tabelle14[[#This Row],[AreaPx]]&gt;0,NOT(Tabelle14[[#This Row],[AreaPx]]="inf")),Tabelle14[[#This Row],[AreaPx]], NA())</f>
        <v>#N/A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f>Tabelle14[[#This Row],[Roll]]-+Tabelle14[[#This Row],[Pitch]]</f>
        <v>0</v>
      </c>
      <c r="P1154">
        <f>SQRT(Tabelle14[[#This Row],[X]]^2 + Tabelle14[[#This Row],[Y]]^2 +Tabelle14[[#This Row],[Z]]^2)</f>
        <v>0</v>
      </c>
      <c r="Q1154">
        <v>147</v>
      </c>
      <c r="R1154">
        <v>98.2</v>
      </c>
      <c r="S1154">
        <v>-41.8</v>
      </c>
      <c r="T1154">
        <v>-90</v>
      </c>
      <c r="U1154">
        <v>0</v>
      </c>
      <c r="V1154">
        <v>0</v>
      </c>
    </row>
    <row r="1155" spans="1:22">
      <c r="A1155">
        <v>23676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 t="e">
        <f>IF(AND(Tabelle14[[#This Row],[AreaPx]]&gt;0,NOT(Tabelle14[[#This Row],[AreaPx]]="inf")),Tabelle14[[#This Row],[AreaPx]], NA())</f>
        <v>#N/A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f>Tabelle14[[#This Row],[Roll]]-+Tabelle14[[#This Row],[Pitch]]</f>
        <v>0</v>
      </c>
      <c r="P1155">
        <f>SQRT(Tabelle14[[#This Row],[X]]^2 + Tabelle14[[#This Row],[Y]]^2 +Tabelle14[[#This Row],[Z]]^2)</f>
        <v>0</v>
      </c>
      <c r="Q1155">
        <v>147</v>
      </c>
      <c r="R1155">
        <v>98.2</v>
      </c>
      <c r="S1155">
        <v>-41.8</v>
      </c>
      <c r="T1155">
        <v>-90</v>
      </c>
      <c r="U1155">
        <v>0</v>
      </c>
      <c r="V1155">
        <v>0</v>
      </c>
    </row>
    <row r="1156" spans="1:22">
      <c r="A1156">
        <v>23704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 t="e">
        <f>IF(AND(Tabelle14[[#This Row],[AreaPx]]&gt;0,NOT(Tabelle14[[#This Row],[AreaPx]]="inf")),Tabelle14[[#This Row],[AreaPx]], NA())</f>
        <v>#N/A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f>Tabelle14[[#This Row],[Roll]]-+Tabelle14[[#This Row],[Pitch]]</f>
        <v>0</v>
      </c>
      <c r="P1156">
        <f>SQRT(Tabelle14[[#This Row],[X]]^2 + Tabelle14[[#This Row],[Y]]^2 +Tabelle14[[#This Row],[Z]]^2)</f>
        <v>0</v>
      </c>
      <c r="Q1156">
        <v>147</v>
      </c>
      <c r="R1156">
        <v>98.2</v>
      </c>
      <c r="S1156">
        <v>-41.8</v>
      </c>
      <c r="T1156">
        <v>-90</v>
      </c>
      <c r="U1156">
        <v>0</v>
      </c>
      <c r="V1156">
        <v>0</v>
      </c>
    </row>
    <row r="1157" spans="1:22">
      <c r="A1157">
        <v>23716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 t="e">
        <f>IF(AND(Tabelle14[[#This Row],[AreaPx]]&gt;0,NOT(Tabelle14[[#This Row],[AreaPx]]="inf")),Tabelle14[[#This Row],[AreaPx]], NA())</f>
        <v>#N/A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f>Tabelle14[[#This Row],[Roll]]-+Tabelle14[[#This Row],[Pitch]]</f>
        <v>0</v>
      </c>
      <c r="P1157">
        <f>SQRT(Tabelle14[[#This Row],[X]]^2 + Tabelle14[[#This Row],[Y]]^2 +Tabelle14[[#This Row],[Z]]^2)</f>
        <v>0</v>
      </c>
      <c r="Q1157">
        <v>147</v>
      </c>
      <c r="R1157">
        <v>98.2</v>
      </c>
      <c r="S1157">
        <v>-41.8</v>
      </c>
      <c r="T1157">
        <v>-90</v>
      </c>
      <c r="U1157">
        <v>0</v>
      </c>
      <c r="V1157">
        <v>0</v>
      </c>
    </row>
    <row r="1158" spans="1:22">
      <c r="A1158">
        <v>23739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 t="e">
        <f>IF(AND(Tabelle14[[#This Row],[AreaPx]]&gt;0,NOT(Tabelle14[[#This Row],[AreaPx]]="inf")),Tabelle14[[#This Row],[AreaPx]], NA())</f>
        <v>#N/A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f>Tabelle14[[#This Row],[Roll]]-+Tabelle14[[#This Row],[Pitch]]</f>
        <v>0</v>
      </c>
      <c r="P1158">
        <f>SQRT(Tabelle14[[#This Row],[X]]^2 + Tabelle14[[#This Row],[Y]]^2 +Tabelle14[[#This Row],[Z]]^2)</f>
        <v>0</v>
      </c>
      <c r="Q1158">
        <v>147</v>
      </c>
      <c r="R1158">
        <v>98.2</v>
      </c>
      <c r="S1158">
        <v>-41.8</v>
      </c>
      <c r="T1158">
        <v>-90</v>
      </c>
      <c r="U1158">
        <v>0</v>
      </c>
      <c r="V1158">
        <v>0</v>
      </c>
    </row>
    <row r="1159" spans="1:22">
      <c r="A1159">
        <v>23764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 t="e">
        <f>IF(AND(Tabelle14[[#This Row],[AreaPx]]&gt;0,NOT(Tabelle14[[#This Row],[AreaPx]]="inf")),Tabelle14[[#This Row],[AreaPx]], NA())</f>
        <v>#N/A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f>Tabelle14[[#This Row],[Roll]]-+Tabelle14[[#This Row],[Pitch]]</f>
        <v>0</v>
      </c>
      <c r="P1159">
        <f>SQRT(Tabelle14[[#This Row],[X]]^2 + Tabelle14[[#This Row],[Y]]^2 +Tabelle14[[#This Row],[Z]]^2)</f>
        <v>0</v>
      </c>
      <c r="Q1159">
        <v>147</v>
      </c>
      <c r="R1159">
        <v>98.2</v>
      </c>
      <c r="S1159">
        <v>-41.8</v>
      </c>
      <c r="T1159">
        <v>-90</v>
      </c>
      <c r="U1159">
        <v>0</v>
      </c>
      <c r="V1159">
        <v>0</v>
      </c>
    </row>
    <row r="1160" spans="1:22">
      <c r="A1160">
        <v>23781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 t="e">
        <f>IF(AND(Tabelle14[[#This Row],[AreaPx]]&gt;0,NOT(Tabelle14[[#This Row],[AreaPx]]="inf")),Tabelle14[[#This Row],[AreaPx]], NA())</f>
        <v>#N/A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f>Tabelle14[[#This Row],[Roll]]-+Tabelle14[[#This Row],[Pitch]]</f>
        <v>0</v>
      </c>
      <c r="P1160">
        <f>SQRT(Tabelle14[[#This Row],[X]]^2 + Tabelle14[[#This Row],[Y]]^2 +Tabelle14[[#This Row],[Z]]^2)</f>
        <v>0</v>
      </c>
      <c r="Q1160">
        <v>147</v>
      </c>
      <c r="R1160">
        <v>98.2</v>
      </c>
      <c r="S1160">
        <v>-41.8</v>
      </c>
      <c r="T1160">
        <v>-90</v>
      </c>
      <c r="U1160">
        <v>0</v>
      </c>
      <c r="V1160">
        <v>0</v>
      </c>
    </row>
    <row r="1161" spans="1:22">
      <c r="A1161">
        <v>23804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 t="e">
        <f>IF(AND(Tabelle14[[#This Row],[AreaPx]]&gt;0,NOT(Tabelle14[[#This Row],[AreaPx]]="inf")),Tabelle14[[#This Row],[AreaPx]], NA())</f>
        <v>#N/A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f>Tabelle14[[#This Row],[Roll]]-+Tabelle14[[#This Row],[Pitch]]</f>
        <v>0</v>
      </c>
      <c r="P1161">
        <f>SQRT(Tabelle14[[#This Row],[X]]^2 + Tabelle14[[#This Row],[Y]]^2 +Tabelle14[[#This Row],[Z]]^2)</f>
        <v>0</v>
      </c>
      <c r="Q1161">
        <v>147</v>
      </c>
      <c r="R1161">
        <v>98.2</v>
      </c>
      <c r="S1161">
        <v>-41.8</v>
      </c>
      <c r="T1161">
        <v>-90</v>
      </c>
      <c r="U1161">
        <v>0</v>
      </c>
      <c r="V1161">
        <v>0</v>
      </c>
    </row>
    <row r="1162" spans="1:22">
      <c r="A1162">
        <v>23818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 t="e">
        <f>IF(AND(Tabelle14[[#This Row],[AreaPx]]&gt;0,NOT(Tabelle14[[#This Row],[AreaPx]]="inf")),Tabelle14[[#This Row],[AreaPx]], NA())</f>
        <v>#N/A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f>Tabelle14[[#This Row],[Roll]]-+Tabelle14[[#This Row],[Pitch]]</f>
        <v>0</v>
      </c>
      <c r="P1162">
        <f>SQRT(Tabelle14[[#This Row],[X]]^2 + Tabelle14[[#This Row],[Y]]^2 +Tabelle14[[#This Row],[Z]]^2)</f>
        <v>0</v>
      </c>
      <c r="Q1162">
        <v>147</v>
      </c>
      <c r="R1162">
        <v>98.2</v>
      </c>
      <c r="S1162">
        <v>-41.8</v>
      </c>
      <c r="T1162">
        <v>-90</v>
      </c>
      <c r="U1162">
        <v>0</v>
      </c>
      <c r="V1162">
        <v>0</v>
      </c>
    </row>
    <row r="1163" spans="1:22">
      <c r="A1163">
        <v>23841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 t="e">
        <f>IF(AND(Tabelle14[[#This Row],[AreaPx]]&gt;0,NOT(Tabelle14[[#This Row],[AreaPx]]="inf")),Tabelle14[[#This Row],[AreaPx]], NA())</f>
        <v>#N/A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f>Tabelle14[[#This Row],[Roll]]-+Tabelle14[[#This Row],[Pitch]]</f>
        <v>0</v>
      </c>
      <c r="P1163">
        <f>SQRT(Tabelle14[[#This Row],[X]]^2 + Tabelle14[[#This Row],[Y]]^2 +Tabelle14[[#This Row],[Z]]^2)</f>
        <v>0</v>
      </c>
      <c r="Q1163">
        <v>147</v>
      </c>
      <c r="R1163">
        <v>98.2</v>
      </c>
      <c r="S1163">
        <v>-41.8</v>
      </c>
      <c r="T1163">
        <v>-90</v>
      </c>
      <c r="U1163">
        <v>0</v>
      </c>
      <c r="V1163">
        <v>0</v>
      </c>
    </row>
    <row r="1164" spans="1:22">
      <c r="A1164">
        <v>23858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 t="e">
        <f>IF(AND(Tabelle14[[#This Row],[AreaPx]]&gt;0,NOT(Tabelle14[[#This Row],[AreaPx]]="inf")),Tabelle14[[#This Row],[AreaPx]], NA())</f>
        <v>#N/A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f>Tabelle14[[#This Row],[Roll]]-+Tabelle14[[#This Row],[Pitch]]</f>
        <v>0</v>
      </c>
      <c r="P1164">
        <f>SQRT(Tabelle14[[#This Row],[X]]^2 + Tabelle14[[#This Row],[Y]]^2 +Tabelle14[[#This Row],[Z]]^2)</f>
        <v>0</v>
      </c>
      <c r="Q1164">
        <v>147</v>
      </c>
      <c r="R1164">
        <v>98.2</v>
      </c>
      <c r="S1164">
        <v>-41.8</v>
      </c>
      <c r="T1164">
        <v>-90</v>
      </c>
      <c r="U1164">
        <v>0</v>
      </c>
      <c r="V1164">
        <v>0</v>
      </c>
    </row>
    <row r="1165" spans="1:22">
      <c r="A1165">
        <v>23868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 t="e">
        <f>IF(AND(Tabelle14[[#This Row],[AreaPx]]&gt;0,NOT(Tabelle14[[#This Row],[AreaPx]]="inf")),Tabelle14[[#This Row],[AreaPx]], NA())</f>
        <v>#N/A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f>Tabelle14[[#This Row],[Roll]]-+Tabelle14[[#This Row],[Pitch]]</f>
        <v>0</v>
      </c>
      <c r="P1165">
        <f>SQRT(Tabelle14[[#This Row],[X]]^2 + Tabelle14[[#This Row],[Y]]^2 +Tabelle14[[#This Row],[Z]]^2)</f>
        <v>0</v>
      </c>
      <c r="Q1165">
        <v>147</v>
      </c>
      <c r="R1165">
        <v>98.2</v>
      </c>
      <c r="S1165">
        <v>-41.8</v>
      </c>
      <c r="T1165">
        <v>-90</v>
      </c>
      <c r="U1165">
        <v>0</v>
      </c>
      <c r="V1165">
        <v>0</v>
      </c>
    </row>
    <row r="1166" spans="1:22">
      <c r="A1166">
        <v>23876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 t="e">
        <f>IF(AND(Tabelle14[[#This Row],[AreaPx]]&gt;0,NOT(Tabelle14[[#This Row],[AreaPx]]="inf")),Tabelle14[[#This Row],[AreaPx]], NA())</f>
        <v>#N/A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f>Tabelle14[[#This Row],[Roll]]-+Tabelle14[[#This Row],[Pitch]]</f>
        <v>0</v>
      </c>
      <c r="P1166">
        <f>SQRT(Tabelle14[[#This Row],[X]]^2 + Tabelle14[[#This Row],[Y]]^2 +Tabelle14[[#This Row],[Z]]^2)</f>
        <v>0</v>
      </c>
      <c r="Q1166">
        <v>147</v>
      </c>
      <c r="R1166">
        <v>98.2</v>
      </c>
      <c r="S1166">
        <v>-41.8</v>
      </c>
      <c r="T1166">
        <v>-90</v>
      </c>
      <c r="U1166">
        <v>0</v>
      </c>
      <c r="V1166">
        <v>0</v>
      </c>
    </row>
    <row r="1167" spans="1:22">
      <c r="A1167">
        <v>23899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 t="e">
        <f>IF(AND(Tabelle14[[#This Row],[AreaPx]]&gt;0,NOT(Tabelle14[[#This Row],[AreaPx]]="inf")),Tabelle14[[#This Row],[AreaPx]], NA())</f>
        <v>#N/A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f>Tabelle14[[#This Row],[Roll]]-+Tabelle14[[#This Row],[Pitch]]</f>
        <v>0</v>
      </c>
      <c r="P1167">
        <f>SQRT(Tabelle14[[#This Row],[X]]^2 + Tabelle14[[#This Row],[Y]]^2 +Tabelle14[[#This Row],[Z]]^2)</f>
        <v>0</v>
      </c>
      <c r="Q1167">
        <v>147</v>
      </c>
      <c r="R1167">
        <v>98.2</v>
      </c>
      <c r="S1167">
        <v>-41.8</v>
      </c>
      <c r="T1167">
        <v>-90</v>
      </c>
      <c r="U1167">
        <v>0</v>
      </c>
      <c r="V1167">
        <v>0</v>
      </c>
    </row>
    <row r="1168" spans="1:22">
      <c r="A1168">
        <v>23915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 t="e">
        <f>IF(AND(Tabelle14[[#This Row],[AreaPx]]&gt;0,NOT(Tabelle14[[#This Row],[AreaPx]]="inf")),Tabelle14[[#This Row],[AreaPx]], NA())</f>
        <v>#N/A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f>Tabelle14[[#This Row],[Roll]]-+Tabelle14[[#This Row],[Pitch]]</f>
        <v>0</v>
      </c>
      <c r="P1168">
        <f>SQRT(Tabelle14[[#This Row],[X]]^2 + Tabelle14[[#This Row],[Y]]^2 +Tabelle14[[#This Row],[Z]]^2)</f>
        <v>0</v>
      </c>
      <c r="Q1168">
        <v>147</v>
      </c>
      <c r="R1168">
        <v>98.2</v>
      </c>
      <c r="S1168">
        <v>-41.8</v>
      </c>
      <c r="T1168">
        <v>-90</v>
      </c>
      <c r="U1168">
        <v>0</v>
      </c>
      <c r="V1168">
        <v>0</v>
      </c>
    </row>
    <row r="1169" spans="1:22">
      <c r="A1169">
        <v>23939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 t="e">
        <f>IF(AND(Tabelle14[[#This Row],[AreaPx]]&gt;0,NOT(Tabelle14[[#This Row],[AreaPx]]="inf")),Tabelle14[[#This Row],[AreaPx]], NA())</f>
        <v>#N/A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f>Tabelle14[[#This Row],[Roll]]-+Tabelle14[[#This Row],[Pitch]]</f>
        <v>0</v>
      </c>
      <c r="P1169">
        <f>SQRT(Tabelle14[[#This Row],[X]]^2 + Tabelle14[[#This Row],[Y]]^2 +Tabelle14[[#This Row],[Z]]^2)</f>
        <v>0</v>
      </c>
      <c r="Q1169">
        <v>147</v>
      </c>
      <c r="R1169">
        <v>98.2</v>
      </c>
      <c r="S1169">
        <v>-41.8</v>
      </c>
      <c r="T1169">
        <v>-90</v>
      </c>
      <c r="U1169">
        <v>0</v>
      </c>
      <c r="V1169">
        <v>0</v>
      </c>
    </row>
    <row r="1170" spans="1:22">
      <c r="A1170">
        <v>23968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 t="e">
        <f>IF(AND(Tabelle14[[#This Row],[AreaPx]]&gt;0,NOT(Tabelle14[[#This Row],[AreaPx]]="inf")),Tabelle14[[#This Row],[AreaPx]], NA())</f>
        <v>#N/A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f>Tabelle14[[#This Row],[Roll]]-+Tabelle14[[#This Row],[Pitch]]</f>
        <v>0</v>
      </c>
      <c r="P1170">
        <f>SQRT(Tabelle14[[#This Row],[X]]^2 + Tabelle14[[#This Row],[Y]]^2 +Tabelle14[[#This Row],[Z]]^2)</f>
        <v>0</v>
      </c>
      <c r="Q1170">
        <v>147</v>
      </c>
      <c r="R1170">
        <v>98.2</v>
      </c>
      <c r="S1170">
        <v>-41.8</v>
      </c>
      <c r="T1170">
        <v>-90</v>
      </c>
      <c r="U1170">
        <v>0</v>
      </c>
      <c r="V1170">
        <v>0</v>
      </c>
    </row>
    <row r="1171" spans="1:22">
      <c r="A1171">
        <v>23983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 t="e">
        <f>IF(AND(Tabelle14[[#This Row],[AreaPx]]&gt;0,NOT(Tabelle14[[#This Row],[AreaPx]]="inf")),Tabelle14[[#This Row],[AreaPx]], NA())</f>
        <v>#N/A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f>Tabelle14[[#This Row],[Roll]]-+Tabelle14[[#This Row],[Pitch]]</f>
        <v>0</v>
      </c>
      <c r="P1171">
        <f>SQRT(Tabelle14[[#This Row],[X]]^2 + Tabelle14[[#This Row],[Y]]^2 +Tabelle14[[#This Row],[Z]]^2)</f>
        <v>0</v>
      </c>
      <c r="Q1171">
        <v>147</v>
      </c>
      <c r="R1171">
        <v>98.2</v>
      </c>
      <c r="S1171">
        <v>-41.8</v>
      </c>
      <c r="T1171">
        <v>-90</v>
      </c>
      <c r="U1171">
        <v>0</v>
      </c>
      <c r="V1171">
        <v>0</v>
      </c>
    </row>
    <row r="1172" spans="1:22">
      <c r="A1172">
        <v>24009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 t="e">
        <f>IF(AND(Tabelle14[[#This Row],[AreaPx]]&gt;0,NOT(Tabelle14[[#This Row],[AreaPx]]="inf")),Tabelle14[[#This Row],[AreaPx]], NA())</f>
        <v>#N/A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f>Tabelle14[[#This Row],[Roll]]-+Tabelle14[[#This Row],[Pitch]]</f>
        <v>0</v>
      </c>
      <c r="P1172">
        <f>SQRT(Tabelle14[[#This Row],[X]]^2 + Tabelle14[[#This Row],[Y]]^2 +Tabelle14[[#This Row],[Z]]^2)</f>
        <v>0</v>
      </c>
      <c r="Q1172">
        <v>147</v>
      </c>
      <c r="R1172">
        <v>98.2</v>
      </c>
      <c r="S1172">
        <v>-41.8</v>
      </c>
      <c r="T1172">
        <v>-90</v>
      </c>
      <c r="U1172">
        <v>0</v>
      </c>
      <c r="V1172">
        <v>0</v>
      </c>
    </row>
    <row r="1173" spans="1:22">
      <c r="A1173">
        <v>24041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 t="e">
        <f>IF(AND(Tabelle14[[#This Row],[AreaPx]]&gt;0,NOT(Tabelle14[[#This Row],[AreaPx]]="inf")),Tabelle14[[#This Row],[AreaPx]], NA())</f>
        <v>#N/A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f>Tabelle14[[#This Row],[Roll]]-+Tabelle14[[#This Row],[Pitch]]</f>
        <v>0</v>
      </c>
      <c r="P1173">
        <f>SQRT(Tabelle14[[#This Row],[X]]^2 + Tabelle14[[#This Row],[Y]]^2 +Tabelle14[[#This Row],[Z]]^2)</f>
        <v>0</v>
      </c>
      <c r="Q1173">
        <v>147</v>
      </c>
      <c r="R1173">
        <v>98.2</v>
      </c>
      <c r="S1173">
        <v>-41.8</v>
      </c>
      <c r="T1173">
        <v>-90</v>
      </c>
      <c r="U1173">
        <v>0</v>
      </c>
      <c r="V1173">
        <v>0</v>
      </c>
    </row>
    <row r="1174" spans="1:22">
      <c r="A1174">
        <v>24064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 t="e">
        <f>IF(AND(Tabelle14[[#This Row],[AreaPx]]&gt;0,NOT(Tabelle14[[#This Row],[AreaPx]]="inf")),Tabelle14[[#This Row],[AreaPx]], NA())</f>
        <v>#N/A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f>Tabelle14[[#This Row],[Roll]]-+Tabelle14[[#This Row],[Pitch]]</f>
        <v>0</v>
      </c>
      <c r="P1174">
        <f>SQRT(Tabelle14[[#This Row],[X]]^2 + Tabelle14[[#This Row],[Y]]^2 +Tabelle14[[#This Row],[Z]]^2)</f>
        <v>0</v>
      </c>
      <c r="Q1174">
        <v>147</v>
      </c>
      <c r="R1174">
        <v>98.2</v>
      </c>
      <c r="S1174">
        <v>-41.8</v>
      </c>
      <c r="T1174">
        <v>-90</v>
      </c>
      <c r="U1174">
        <v>0</v>
      </c>
      <c r="V1174">
        <v>0</v>
      </c>
    </row>
    <row r="1175" spans="1:22">
      <c r="A1175">
        <v>24074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 t="e">
        <f>IF(AND(Tabelle14[[#This Row],[AreaPx]]&gt;0,NOT(Tabelle14[[#This Row],[AreaPx]]="inf")),Tabelle14[[#This Row],[AreaPx]], NA())</f>
        <v>#N/A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f>Tabelle14[[#This Row],[Roll]]-+Tabelle14[[#This Row],[Pitch]]</f>
        <v>0</v>
      </c>
      <c r="P1175">
        <f>SQRT(Tabelle14[[#This Row],[X]]^2 + Tabelle14[[#This Row],[Y]]^2 +Tabelle14[[#This Row],[Z]]^2)</f>
        <v>0</v>
      </c>
      <c r="Q1175">
        <v>147</v>
      </c>
      <c r="R1175">
        <v>98.2</v>
      </c>
      <c r="S1175">
        <v>-41.8</v>
      </c>
      <c r="T1175">
        <v>-90</v>
      </c>
      <c r="U1175">
        <v>0</v>
      </c>
      <c r="V1175">
        <v>0</v>
      </c>
    </row>
    <row r="1176" spans="1:22">
      <c r="A1176">
        <v>24108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 t="e">
        <f>IF(AND(Tabelle14[[#This Row],[AreaPx]]&gt;0,NOT(Tabelle14[[#This Row],[AreaPx]]="inf")),Tabelle14[[#This Row],[AreaPx]], NA())</f>
        <v>#N/A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f>Tabelle14[[#This Row],[Roll]]-+Tabelle14[[#This Row],[Pitch]]</f>
        <v>0</v>
      </c>
      <c r="P1176">
        <f>SQRT(Tabelle14[[#This Row],[X]]^2 + Tabelle14[[#This Row],[Y]]^2 +Tabelle14[[#This Row],[Z]]^2)</f>
        <v>0</v>
      </c>
      <c r="Q1176">
        <v>147</v>
      </c>
      <c r="R1176">
        <v>98.2</v>
      </c>
      <c r="S1176">
        <v>-41.8</v>
      </c>
      <c r="T1176">
        <v>-90</v>
      </c>
      <c r="U1176">
        <v>0</v>
      </c>
      <c r="V1176">
        <v>0</v>
      </c>
    </row>
    <row r="1177" spans="1:22">
      <c r="A1177">
        <v>24138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 t="e">
        <f>IF(AND(Tabelle14[[#This Row],[AreaPx]]&gt;0,NOT(Tabelle14[[#This Row],[AreaPx]]="inf")),Tabelle14[[#This Row],[AreaPx]], NA())</f>
        <v>#N/A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f>Tabelle14[[#This Row],[Roll]]-+Tabelle14[[#This Row],[Pitch]]</f>
        <v>0</v>
      </c>
      <c r="P1177">
        <f>SQRT(Tabelle14[[#This Row],[X]]^2 + Tabelle14[[#This Row],[Y]]^2 +Tabelle14[[#This Row],[Z]]^2)</f>
        <v>0</v>
      </c>
      <c r="Q1177">
        <v>147</v>
      </c>
      <c r="R1177">
        <v>98.2</v>
      </c>
      <c r="S1177">
        <v>-41.8</v>
      </c>
      <c r="T1177">
        <v>-90</v>
      </c>
      <c r="U1177">
        <v>0</v>
      </c>
      <c r="V1177">
        <v>0</v>
      </c>
    </row>
    <row r="1178" spans="1:22">
      <c r="A1178">
        <v>24152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 t="e">
        <f>IF(AND(Tabelle14[[#This Row],[AreaPx]]&gt;0,NOT(Tabelle14[[#This Row],[AreaPx]]="inf")),Tabelle14[[#This Row],[AreaPx]], NA())</f>
        <v>#N/A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f>Tabelle14[[#This Row],[Roll]]-+Tabelle14[[#This Row],[Pitch]]</f>
        <v>0</v>
      </c>
      <c r="P1178">
        <f>SQRT(Tabelle14[[#This Row],[X]]^2 + Tabelle14[[#This Row],[Y]]^2 +Tabelle14[[#This Row],[Z]]^2)</f>
        <v>0</v>
      </c>
      <c r="Q1178">
        <v>147</v>
      </c>
      <c r="R1178">
        <v>98.2</v>
      </c>
      <c r="S1178">
        <v>-41.8</v>
      </c>
      <c r="T1178">
        <v>-90</v>
      </c>
      <c r="U1178">
        <v>0</v>
      </c>
      <c r="V1178">
        <v>0</v>
      </c>
    </row>
    <row r="1179" spans="1:22">
      <c r="A1179">
        <v>24181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 t="e">
        <f>IF(AND(Tabelle14[[#This Row],[AreaPx]]&gt;0,NOT(Tabelle14[[#This Row],[AreaPx]]="inf")),Tabelle14[[#This Row],[AreaPx]], NA())</f>
        <v>#N/A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f>Tabelle14[[#This Row],[Roll]]-+Tabelle14[[#This Row],[Pitch]]</f>
        <v>0</v>
      </c>
      <c r="P1179">
        <f>SQRT(Tabelle14[[#This Row],[X]]^2 + Tabelle14[[#This Row],[Y]]^2 +Tabelle14[[#This Row],[Z]]^2)</f>
        <v>0</v>
      </c>
      <c r="Q1179">
        <v>147</v>
      </c>
      <c r="R1179">
        <v>98.2</v>
      </c>
      <c r="S1179">
        <v>-41.8</v>
      </c>
      <c r="T1179">
        <v>-90</v>
      </c>
      <c r="U1179">
        <v>0</v>
      </c>
      <c r="V1179">
        <v>0</v>
      </c>
    </row>
    <row r="1180" spans="1:22">
      <c r="A1180">
        <v>24205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 t="e">
        <f>IF(AND(Tabelle14[[#This Row],[AreaPx]]&gt;0,NOT(Tabelle14[[#This Row],[AreaPx]]="inf")),Tabelle14[[#This Row],[AreaPx]], NA())</f>
        <v>#N/A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f>Tabelle14[[#This Row],[Roll]]-+Tabelle14[[#This Row],[Pitch]]</f>
        <v>0</v>
      </c>
      <c r="P1180">
        <f>SQRT(Tabelle14[[#This Row],[X]]^2 + Tabelle14[[#This Row],[Y]]^2 +Tabelle14[[#This Row],[Z]]^2)</f>
        <v>0</v>
      </c>
      <c r="Q1180">
        <v>147</v>
      </c>
      <c r="R1180">
        <v>98.2</v>
      </c>
      <c r="S1180">
        <v>-41.8</v>
      </c>
      <c r="T1180">
        <v>-90</v>
      </c>
      <c r="U1180">
        <v>0</v>
      </c>
      <c r="V1180">
        <v>0</v>
      </c>
    </row>
    <row r="1181" spans="1:22">
      <c r="A1181">
        <v>24221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 t="e">
        <f>IF(AND(Tabelle14[[#This Row],[AreaPx]]&gt;0,NOT(Tabelle14[[#This Row],[AreaPx]]="inf")),Tabelle14[[#This Row],[AreaPx]], NA())</f>
        <v>#N/A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f>Tabelle14[[#This Row],[Roll]]-+Tabelle14[[#This Row],[Pitch]]</f>
        <v>0</v>
      </c>
      <c r="P1181">
        <f>SQRT(Tabelle14[[#This Row],[X]]^2 + Tabelle14[[#This Row],[Y]]^2 +Tabelle14[[#This Row],[Z]]^2)</f>
        <v>0</v>
      </c>
      <c r="Q1181">
        <v>147</v>
      </c>
      <c r="R1181">
        <v>98.2</v>
      </c>
      <c r="S1181">
        <v>-41.8</v>
      </c>
      <c r="T1181">
        <v>-90</v>
      </c>
      <c r="U1181">
        <v>0</v>
      </c>
      <c r="V1181">
        <v>0</v>
      </c>
    </row>
    <row r="1182" spans="1:22">
      <c r="A1182">
        <v>24243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 t="e">
        <f>IF(AND(Tabelle14[[#This Row],[AreaPx]]&gt;0,NOT(Tabelle14[[#This Row],[AreaPx]]="inf")),Tabelle14[[#This Row],[AreaPx]], NA())</f>
        <v>#N/A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f>Tabelle14[[#This Row],[Roll]]-+Tabelle14[[#This Row],[Pitch]]</f>
        <v>0</v>
      </c>
      <c r="P1182">
        <f>SQRT(Tabelle14[[#This Row],[X]]^2 + Tabelle14[[#This Row],[Y]]^2 +Tabelle14[[#This Row],[Z]]^2)</f>
        <v>0</v>
      </c>
      <c r="Q1182">
        <v>147</v>
      </c>
      <c r="R1182">
        <v>98.2</v>
      </c>
      <c r="S1182">
        <v>-41.8</v>
      </c>
      <c r="T1182">
        <v>-90</v>
      </c>
      <c r="U1182">
        <v>0</v>
      </c>
      <c r="V1182">
        <v>0</v>
      </c>
    </row>
    <row r="1183" spans="1:22">
      <c r="A1183">
        <v>24265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 t="e">
        <f>IF(AND(Tabelle14[[#This Row],[AreaPx]]&gt;0,NOT(Tabelle14[[#This Row],[AreaPx]]="inf")),Tabelle14[[#This Row],[AreaPx]], NA())</f>
        <v>#N/A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f>Tabelle14[[#This Row],[Roll]]-+Tabelle14[[#This Row],[Pitch]]</f>
        <v>0</v>
      </c>
      <c r="P1183">
        <f>SQRT(Tabelle14[[#This Row],[X]]^2 + Tabelle14[[#This Row],[Y]]^2 +Tabelle14[[#This Row],[Z]]^2)</f>
        <v>0</v>
      </c>
      <c r="Q1183">
        <v>147</v>
      </c>
      <c r="R1183">
        <v>98.2</v>
      </c>
      <c r="S1183">
        <v>-41.8</v>
      </c>
      <c r="T1183">
        <v>-90</v>
      </c>
      <c r="U1183">
        <v>0</v>
      </c>
      <c r="V1183">
        <v>0</v>
      </c>
    </row>
    <row r="1184" spans="1:22">
      <c r="A1184">
        <v>24276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 t="e">
        <f>IF(AND(Tabelle14[[#This Row],[AreaPx]]&gt;0,NOT(Tabelle14[[#This Row],[AreaPx]]="inf")),Tabelle14[[#This Row],[AreaPx]], NA())</f>
        <v>#N/A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f>Tabelle14[[#This Row],[Roll]]-+Tabelle14[[#This Row],[Pitch]]</f>
        <v>0</v>
      </c>
      <c r="P1184">
        <f>SQRT(Tabelle14[[#This Row],[X]]^2 + Tabelle14[[#This Row],[Y]]^2 +Tabelle14[[#This Row],[Z]]^2)</f>
        <v>0</v>
      </c>
      <c r="Q1184">
        <v>147</v>
      </c>
      <c r="R1184">
        <v>98.2</v>
      </c>
      <c r="S1184">
        <v>-41.8</v>
      </c>
      <c r="T1184">
        <v>-90</v>
      </c>
      <c r="U1184">
        <v>0</v>
      </c>
      <c r="V1184">
        <v>0</v>
      </c>
    </row>
    <row r="1185" spans="1:22">
      <c r="A1185">
        <v>24300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 t="e">
        <f>IF(AND(Tabelle14[[#This Row],[AreaPx]]&gt;0,NOT(Tabelle14[[#This Row],[AreaPx]]="inf")),Tabelle14[[#This Row],[AreaPx]], NA())</f>
        <v>#N/A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f>Tabelle14[[#This Row],[Roll]]-+Tabelle14[[#This Row],[Pitch]]</f>
        <v>0</v>
      </c>
      <c r="P1185">
        <f>SQRT(Tabelle14[[#This Row],[X]]^2 + Tabelle14[[#This Row],[Y]]^2 +Tabelle14[[#This Row],[Z]]^2)</f>
        <v>0</v>
      </c>
      <c r="Q1185">
        <v>147</v>
      </c>
      <c r="R1185">
        <v>98.2</v>
      </c>
      <c r="S1185">
        <v>-41.8</v>
      </c>
      <c r="T1185">
        <v>-90</v>
      </c>
      <c r="U1185">
        <v>0</v>
      </c>
      <c r="V1185">
        <v>0</v>
      </c>
    </row>
    <row r="1186" spans="1:22">
      <c r="A1186">
        <v>24314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 t="e">
        <f>IF(AND(Tabelle14[[#This Row],[AreaPx]]&gt;0,NOT(Tabelle14[[#This Row],[AreaPx]]="inf")),Tabelle14[[#This Row],[AreaPx]], NA())</f>
        <v>#N/A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f>Tabelle14[[#This Row],[Roll]]-+Tabelle14[[#This Row],[Pitch]]</f>
        <v>0</v>
      </c>
      <c r="P1186">
        <f>SQRT(Tabelle14[[#This Row],[X]]^2 + Tabelle14[[#This Row],[Y]]^2 +Tabelle14[[#This Row],[Z]]^2)</f>
        <v>0</v>
      </c>
      <c r="Q1186">
        <v>147</v>
      </c>
      <c r="R1186">
        <v>98.2</v>
      </c>
      <c r="S1186">
        <v>-41.8</v>
      </c>
      <c r="T1186">
        <v>-90</v>
      </c>
      <c r="U1186">
        <v>0</v>
      </c>
      <c r="V1186">
        <v>0</v>
      </c>
    </row>
    <row r="1187" spans="1:22">
      <c r="A1187">
        <v>24342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 t="e">
        <f>IF(AND(Tabelle14[[#This Row],[AreaPx]]&gt;0,NOT(Tabelle14[[#This Row],[AreaPx]]="inf")),Tabelle14[[#This Row],[AreaPx]], NA())</f>
        <v>#N/A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f>Tabelle14[[#This Row],[Roll]]-+Tabelle14[[#This Row],[Pitch]]</f>
        <v>0</v>
      </c>
      <c r="P1187">
        <f>SQRT(Tabelle14[[#This Row],[X]]^2 + Tabelle14[[#This Row],[Y]]^2 +Tabelle14[[#This Row],[Z]]^2)</f>
        <v>0</v>
      </c>
      <c r="Q1187">
        <v>147</v>
      </c>
      <c r="R1187">
        <v>98.2</v>
      </c>
      <c r="S1187">
        <v>-41.8</v>
      </c>
      <c r="T1187">
        <v>-90</v>
      </c>
      <c r="U1187">
        <v>0</v>
      </c>
      <c r="V1187">
        <v>0</v>
      </c>
    </row>
    <row r="1188" spans="1:22">
      <c r="A1188">
        <v>24370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 t="e">
        <f>IF(AND(Tabelle14[[#This Row],[AreaPx]]&gt;0,NOT(Tabelle14[[#This Row],[AreaPx]]="inf")),Tabelle14[[#This Row],[AreaPx]], NA())</f>
        <v>#N/A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f>Tabelle14[[#This Row],[Roll]]-+Tabelle14[[#This Row],[Pitch]]</f>
        <v>0</v>
      </c>
      <c r="P1188">
        <f>SQRT(Tabelle14[[#This Row],[X]]^2 + Tabelle14[[#This Row],[Y]]^2 +Tabelle14[[#This Row],[Z]]^2)</f>
        <v>0</v>
      </c>
      <c r="Q1188">
        <v>147</v>
      </c>
      <c r="R1188">
        <v>98.2</v>
      </c>
      <c r="S1188">
        <v>-41.8</v>
      </c>
      <c r="T1188">
        <v>-90</v>
      </c>
      <c r="U1188">
        <v>0</v>
      </c>
      <c r="V1188">
        <v>0</v>
      </c>
    </row>
    <row r="1189" spans="1:22">
      <c r="A1189">
        <v>24378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 t="e">
        <f>IF(AND(Tabelle14[[#This Row],[AreaPx]]&gt;0,NOT(Tabelle14[[#This Row],[AreaPx]]="inf")),Tabelle14[[#This Row],[AreaPx]], NA())</f>
        <v>#N/A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f>Tabelle14[[#This Row],[Roll]]-+Tabelle14[[#This Row],[Pitch]]</f>
        <v>0</v>
      </c>
      <c r="P1189">
        <f>SQRT(Tabelle14[[#This Row],[X]]^2 + Tabelle14[[#This Row],[Y]]^2 +Tabelle14[[#This Row],[Z]]^2)</f>
        <v>0</v>
      </c>
      <c r="Q1189">
        <v>147</v>
      </c>
      <c r="R1189">
        <v>98.2</v>
      </c>
      <c r="S1189">
        <v>-41.8</v>
      </c>
      <c r="T1189">
        <v>-90</v>
      </c>
      <c r="U1189">
        <v>0</v>
      </c>
      <c r="V1189">
        <v>0</v>
      </c>
    </row>
    <row r="1190" spans="1:22">
      <c r="A1190">
        <v>24401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 t="e">
        <f>IF(AND(Tabelle14[[#This Row],[AreaPx]]&gt;0,NOT(Tabelle14[[#This Row],[AreaPx]]="inf")),Tabelle14[[#This Row],[AreaPx]], NA())</f>
        <v>#N/A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f>Tabelle14[[#This Row],[Roll]]-+Tabelle14[[#This Row],[Pitch]]</f>
        <v>0</v>
      </c>
      <c r="P1190">
        <f>SQRT(Tabelle14[[#This Row],[X]]^2 + Tabelle14[[#This Row],[Y]]^2 +Tabelle14[[#This Row],[Z]]^2)</f>
        <v>0</v>
      </c>
      <c r="Q1190">
        <v>147</v>
      </c>
      <c r="R1190">
        <v>98.2</v>
      </c>
      <c r="S1190">
        <v>-41.8</v>
      </c>
      <c r="T1190">
        <v>-90</v>
      </c>
      <c r="U1190">
        <v>0</v>
      </c>
      <c r="V1190">
        <v>0</v>
      </c>
    </row>
    <row r="1191" spans="1:22">
      <c r="A1191">
        <v>24416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 t="e">
        <f>IF(AND(Tabelle14[[#This Row],[AreaPx]]&gt;0,NOT(Tabelle14[[#This Row],[AreaPx]]="inf")),Tabelle14[[#This Row],[AreaPx]], NA())</f>
        <v>#N/A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f>Tabelle14[[#This Row],[Roll]]-+Tabelle14[[#This Row],[Pitch]]</f>
        <v>0</v>
      </c>
      <c r="P1191">
        <f>SQRT(Tabelle14[[#This Row],[X]]^2 + Tabelle14[[#This Row],[Y]]^2 +Tabelle14[[#This Row],[Z]]^2)</f>
        <v>0</v>
      </c>
      <c r="Q1191">
        <v>147</v>
      </c>
      <c r="R1191">
        <v>98.2</v>
      </c>
      <c r="S1191">
        <v>-41.8</v>
      </c>
      <c r="T1191">
        <v>-90</v>
      </c>
      <c r="U1191">
        <v>0</v>
      </c>
      <c r="V1191">
        <v>0</v>
      </c>
    </row>
    <row r="1192" spans="1:22">
      <c r="A1192">
        <v>24441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 t="e">
        <f>IF(AND(Tabelle14[[#This Row],[AreaPx]]&gt;0,NOT(Tabelle14[[#This Row],[AreaPx]]="inf")),Tabelle14[[#This Row],[AreaPx]], NA())</f>
        <v>#N/A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f>Tabelle14[[#This Row],[Roll]]-+Tabelle14[[#This Row],[Pitch]]</f>
        <v>0</v>
      </c>
      <c r="P1192">
        <f>SQRT(Tabelle14[[#This Row],[X]]^2 + Tabelle14[[#This Row],[Y]]^2 +Tabelle14[[#This Row],[Z]]^2)</f>
        <v>0</v>
      </c>
      <c r="Q1192">
        <v>147</v>
      </c>
      <c r="R1192">
        <v>98.2</v>
      </c>
      <c r="S1192">
        <v>-41.8</v>
      </c>
      <c r="T1192">
        <v>-90</v>
      </c>
      <c r="U1192">
        <v>0</v>
      </c>
      <c r="V1192">
        <v>0</v>
      </c>
    </row>
    <row r="1193" spans="1:22">
      <c r="A1193">
        <v>24464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 t="e">
        <f>IF(AND(Tabelle14[[#This Row],[AreaPx]]&gt;0,NOT(Tabelle14[[#This Row],[AreaPx]]="inf")),Tabelle14[[#This Row],[AreaPx]], NA())</f>
        <v>#N/A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f>Tabelle14[[#This Row],[Roll]]-+Tabelle14[[#This Row],[Pitch]]</f>
        <v>0</v>
      </c>
      <c r="P1193">
        <f>SQRT(Tabelle14[[#This Row],[X]]^2 + Tabelle14[[#This Row],[Y]]^2 +Tabelle14[[#This Row],[Z]]^2)</f>
        <v>0</v>
      </c>
      <c r="Q1193">
        <v>147</v>
      </c>
      <c r="R1193">
        <v>98.2</v>
      </c>
      <c r="S1193">
        <v>-41.8</v>
      </c>
      <c r="T1193">
        <v>-90</v>
      </c>
      <c r="U1193">
        <v>0</v>
      </c>
      <c r="V1193">
        <v>0</v>
      </c>
    </row>
    <row r="1194" spans="1:22">
      <c r="A1194">
        <v>24475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 t="e">
        <f>IF(AND(Tabelle14[[#This Row],[AreaPx]]&gt;0,NOT(Tabelle14[[#This Row],[AreaPx]]="inf")),Tabelle14[[#This Row],[AreaPx]], NA())</f>
        <v>#N/A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f>Tabelle14[[#This Row],[Roll]]-+Tabelle14[[#This Row],[Pitch]]</f>
        <v>0</v>
      </c>
      <c r="P1194">
        <f>SQRT(Tabelle14[[#This Row],[X]]^2 + Tabelle14[[#This Row],[Y]]^2 +Tabelle14[[#This Row],[Z]]^2)</f>
        <v>0</v>
      </c>
      <c r="Q1194">
        <v>147</v>
      </c>
      <c r="R1194">
        <v>98.2</v>
      </c>
      <c r="S1194">
        <v>-41.8</v>
      </c>
      <c r="T1194">
        <v>-90</v>
      </c>
      <c r="U1194">
        <v>0</v>
      </c>
      <c r="V1194">
        <v>0</v>
      </c>
    </row>
    <row r="1195" spans="1:22">
      <c r="A1195">
        <v>24501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 t="e">
        <f>IF(AND(Tabelle14[[#This Row],[AreaPx]]&gt;0,NOT(Tabelle14[[#This Row],[AreaPx]]="inf")),Tabelle14[[#This Row],[AreaPx]], NA())</f>
        <v>#N/A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f>Tabelle14[[#This Row],[Roll]]-+Tabelle14[[#This Row],[Pitch]]</f>
        <v>0</v>
      </c>
      <c r="P1195">
        <f>SQRT(Tabelle14[[#This Row],[X]]^2 + Tabelle14[[#This Row],[Y]]^2 +Tabelle14[[#This Row],[Z]]^2)</f>
        <v>0</v>
      </c>
      <c r="Q1195">
        <v>147</v>
      </c>
      <c r="R1195">
        <v>98.2</v>
      </c>
      <c r="S1195">
        <v>-41.8</v>
      </c>
      <c r="T1195">
        <v>-90</v>
      </c>
      <c r="U1195">
        <v>0</v>
      </c>
      <c r="V1195">
        <v>0</v>
      </c>
    </row>
    <row r="1196" spans="1:22">
      <c r="A1196">
        <v>24513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 t="e">
        <f>IF(AND(Tabelle14[[#This Row],[AreaPx]]&gt;0,NOT(Tabelle14[[#This Row],[AreaPx]]="inf")),Tabelle14[[#This Row],[AreaPx]], NA())</f>
        <v>#N/A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f>Tabelle14[[#This Row],[Roll]]-+Tabelle14[[#This Row],[Pitch]]</f>
        <v>0</v>
      </c>
      <c r="P1196">
        <f>SQRT(Tabelle14[[#This Row],[X]]^2 + Tabelle14[[#This Row],[Y]]^2 +Tabelle14[[#This Row],[Z]]^2)</f>
        <v>0</v>
      </c>
      <c r="Q1196">
        <v>147</v>
      </c>
      <c r="R1196">
        <v>98.2</v>
      </c>
      <c r="S1196">
        <v>-41.8</v>
      </c>
      <c r="T1196">
        <v>-90</v>
      </c>
      <c r="U1196">
        <v>0</v>
      </c>
      <c r="V1196">
        <v>0</v>
      </c>
    </row>
    <row r="1197" spans="1:22">
      <c r="A1197">
        <v>24541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 t="e">
        <f>IF(AND(Tabelle14[[#This Row],[AreaPx]]&gt;0,NOT(Tabelle14[[#This Row],[AreaPx]]="inf")),Tabelle14[[#This Row],[AreaPx]], NA())</f>
        <v>#N/A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f>Tabelle14[[#This Row],[Roll]]-+Tabelle14[[#This Row],[Pitch]]</f>
        <v>0</v>
      </c>
      <c r="P1197">
        <f>SQRT(Tabelle14[[#This Row],[X]]^2 + Tabelle14[[#This Row],[Y]]^2 +Tabelle14[[#This Row],[Z]]^2)</f>
        <v>0</v>
      </c>
      <c r="Q1197">
        <v>147</v>
      </c>
      <c r="R1197">
        <v>98.2</v>
      </c>
      <c r="S1197">
        <v>-41.8</v>
      </c>
      <c r="T1197">
        <v>-90</v>
      </c>
      <c r="U1197">
        <v>0</v>
      </c>
      <c r="V1197">
        <v>0</v>
      </c>
    </row>
    <row r="1198" spans="1:22">
      <c r="A1198">
        <v>24571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 t="e">
        <f>IF(AND(Tabelle14[[#This Row],[AreaPx]]&gt;0,NOT(Tabelle14[[#This Row],[AreaPx]]="inf")),Tabelle14[[#This Row],[AreaPx]], NA())</f>
        <v>#N/A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f>Tabelle14[[#This Row],[Roll]]-+Tabelle14[[#This Row],[Pitch]]</f>
        <v>0</v>
      </c>
      <c r="P1198">
        <f>SQRT(Tabelle14[[#This Row],[X]]^2 + Tabelle14[[#This Row],[Y]]^2 +Tabelle14[[#This Row],[Z]]^2)</f>
        <v>0</v>
      </c>
      <c r="Q1198">
        <v>147</v>
      </c>
      <c r="R1198">
        <v>98.2</v>
      </c>
      <c r="S1198">
        <v>-41.8</v>
      </c>
      <c r="T1198">
        <v>-90</v>
      </c>
      <c r="U1198">
        <v>0</v>
      </c>
      <c r="V1198">
        <v>0</v>
      </c>
    </row>
    <row r="1199" spans="1:22">
      <c r="A1199">
        <v>24583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 t="e">
        <f>IF(AND(Tabelle14[[#This Row],[AreaPx]]&gt;0,NOT(Tabelle14[[#This Row],[AreaPx]]="inf")),Tabelle14[[#This Row],[AreaPx]], NA())</f>
        <v>#N/A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f>Tabelle14[[#This Row],[Roll]]-+Tabelle14[[#This Row],[Pitch]]</f>
        <v>0</v>
      </c>
      <c r="P1199">
        <f>SQRT(Tabelle14[[#This Row],[X]]^2 + Tabelle14[[#This Row],[Y]]^2 +Tabelle14[[#This Row],[Z]]^2)</f>
        <v>0</v>
      </c>
      <c r="Q1199">
        <v>147</v>
      </c>
      <c r="R1199">
        <v>98.2</v>
      </c>
      <c r="S1199">
        <v>-41.8</v>
      </c>
      <c r="T1199">
        <v>-90</v>
      </c>
      <c r="U1199">
        <v>0</v>
      </c>
      <c r="V1199">
        <v>0</v>
      </c>
    </row>
    <row r="1200" spans="1:22">
      <c r="A1200">
        <v>24607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 t="e">
        <f>IF(AND(Tabelle14[[#This Row],[AreaPx]]&gt;0,NOT(Tabelle14[[#This Row],[AreaPx]]="inf")),Tabelle14[[#This Row],[AreaPx]], NA())</f>
        <v>#N/A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f>Tabelle14[[#This Row],[Roll]]-+Tabelle14[[#This Row],[Pitch]]</f>
        <v>0</v>
      </c>
      <c r="P1200">
        <f>SQRT(Tabelle14[[#This Row],[X]]^2 + Tabelle14[[#This Row],[Y]]^2 +Tabelle14[[#This Row],[Z]]^2)</f>
        <v>0</v>
      </c>
      <c r="Q1200">
        <v>147</v>
      </c>
      <c r="R1200">
        <v>98.2</v>
      </c>
      <c r="S1200">
        <v>-41.8</v>
      </c>
      <c r="T1200">
        <v>-90</v>
      </c>
      <c r="U1200">
        <v>0</v>
      </c>
      <c r="V1200">
        <v>0</v>
      </c>
    </row>
    <row r="1201" spans="1:22">
      <c r="A1201">
        <v>24642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 t="e">
        <f>IF(AND(Tabelle14[[#This Row],[AreaPx]]&gt;0,NOT(Tabelle14[[#This Row],[AreaPx]]="inf")),Tabelle14[[#This Row],[AreaPx]], NA())</f>
        <v>#N/A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f>Tabelle14[[#This Row],[Roll]]-+Tabelle14[[#This Row],[Pitch]]</f>
        <v>0</v>
      </c>
      <c r="P1201">
        <f>SQRT(Tabelle14[[#This Row],[X]]^2 + Tabelle14[[#This Row],[Y]]^2 +Tabelle14[[#This Row],[Z]]^2)</f>
        <v>0</v>
      </c>
      <c r="Q1201">
        <v>147</v>
      </c>
      <c r="R1201">
        <v>98.2</v>
      </c>
      <c r="S1201">
        <v>-41.8</v>
      </c>
      <c r="T1201">
        <v>-90</v>
      </c>
      <c r="U1201">
        <v>0</v>
      </c>
      <c r="V1201">
        <v>0</v>
      </c>
    </row>
    <row r="1202" spans="1:22">
      <c r="A1202">
        <v>24664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 t="e">
        <f>IF(AND(Tabelle14[[#This Row],[AreaPx]]&gt;0,NOT(Tabelle14[[#This Row],[AreaPx]]="inf")),Tabelle14[[#This Row],[AreaPx]], NA())</f>
        <v>#N/A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f>Tabelle14[[#This Row],[Roll]]-+Tabelle14[[#This Row],[Pitch]]</f>
        <v>0</v>
      </c>
      <c r="P1202">
        <f>SQRT(Tabelle14[[#This Row],[X]]^2 + Tabelle14[[#This Row],[Y]]^2 +Tabelle14[[#This Row],[Z]]^2)</f>
        <v>0</v>
      </c>
      <c r="Q1202">
        <v>147</v>
      </c>
      <c r="R1202">
        <v>98.2</v>
      </c>
      <c r="S1202">
        <v>-41.8</v>
      </c>
      <c r="T1202">
        <v>-90</v>
      </c>
      <c r="U1202">
        <v>0</v>
      </c>
      <c r="V1202">
        <v>0</v>
      </c>
    </row>
    <row r="1203" spans="1:22">
      <c r="A1203">
        <v>24674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 t="e">
        <f>IF(AND(Tabelle14[[#This Row],[AreaPx]]&gt;0,NOT(Tabelle14[[#This Row],[AreaPx]]="inf")),Tabelle14[[#This Row],[AreaPx]], NA())</f>
        <v>#N/A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f>Tabelle14[[#This Row],[Roll]]-+Tabelle14[[#This Row],[Pitch]]</f>
        <v>0</v>
      </c>
      <c r="P1203">
        <f>SQRT(Tabelle14[[#This Row],[X]]^2 + Tabelle14[[#This Row],[Y]]^2 +Tabelle14[[#This Row],[Z]]^2)</f>
        <v>0</v>
      </c>
      <c r="Q1203">
        <v>147</v>
      </c>
      <c r="R1203">
        <v>98.2</v>
      </c>
      <c r="S1203">
        <v>-41.8</v>
      </c>
      <c r="T1203">
        <v>-90</v>
      </c>
      <c r="U1203">
        <v>0</v>
      </c>
      <c r="V1203">
        <v>0</v>
      </c>
    </row>
    <row r="1204" spans="1:22">
      <c r="A1204">
        <v>24701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 t="e">
        <f>IF(AND(Tabelle14[[#This Row],[AreaPx]]&gt;0,NOT(Tabelle14[[#This Row],[AreaPx]]="inf")),Tabelle14[[#This Row],[AreaPx]], NA())</f>
        <v>#N/A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f>Tabelle14[[#This Row],[Roll]]-+Tabelle14[[#This Row],[Pitch]]</f>
        <v>0</v>
      </c>
      <c r="P1204">
        <f>SQRT(Tabelle14[[#This Row],[X]]^2 + Tabelle14[[#This Row],[Y]]^2 +Tabelle14[[#This Row],[Z]]^2)</f>
        <v>0</v>
      </c>
      <c r="Q1204">
        <v>147</v>
      </c>
      <c r="R1204">
        <v>98.2</v>
      </c>
      <c r="S1204">
        <v>-41.8</v>
      </c>
      <c r="T1204">
        <v>-90</v>
      </c>
      <c r="U1204">
        <v>0</v>
      </c>
      <c r="V1204">
        <v>0</v>
      </c>
    </row>
    <row r="1205" spans="1:22">
      <c r="A1205">
        <v>24715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 t="e">
        <f>IF(AND(Tabelle14[[#This Row],[AreaPx]]&gt;0,NOT(Tabelle14[[#This Row],[AreaPx]]="inf")),Tabelle14[[#This Row],[AreaPx]], NA())</f>
        <v>#N/A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f>Tabelle14[[#This Row],[Roll]]-+Tabelle14[[#This Row],[Pitch]]</f>
        <v>0</v>
      </c>
      <c r="P1205">
        <f>SQRT(Tabelle14[[#This Row],[X]]^2 + Tabelle14[[#This Row],[Y]]^2 +Tabelle14[[#This Row],[Z]]^2)</f>
        <v>0</v>
      </c>
      <c r="Q1205">
        <v>147</v>
      </c>
      <c r="R1205">
        <v>98.2</v>
      </c>
      <c r="S1205">
        <v>-41.8</v>
      </c>
      <c r="T1205">
        <v>-90</v>
      </c>
      <c r="U1205">
        <v>0</v>
      </c>
      <c r="V1205">
        <v>0</v>
      </c>
    </row>
    <row r="1206" spans="1:22">
      <c r="A1206">
        <v>24739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 t="e">
        <f>IF(AND(Tabelle14[[#This Row],[AreaPx]]&gt;0,NOT(Tabelle14[[#This Row],[AreaPx]]="inf")),Tabelle14[[#This Row],[AreaPx]], NA())</f>
        <v>#N/A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f>Tabelle14[[#This Row],[Roll]]-+Tabelle14[[#This Row],[Pitch]]</f>
        <v>0</v>
      </c>
      <c r="P1206">
        <f>SQRT(Tabelle14[[#This Row],[X]]^2 + Tabelle14[[#This Row],[Y]]^2 +Tabelle14[[#This Row],[Z]]^2)</f>
        <v>0</v>
      </c>
      <c r="Q1206">
        <v>147</v>
      </c>
      <c r="R1206">
        <v>98.2</v>
      </c>
      <c r="S1206">
        <v>-41.8</v>
      </c>
      <c r="T1206">
        <v>-90</v>
      </c>
      <c r="U1206">
        <v>0</v>
      </c>
      <c r="V1206">
        <v>0</v>
      </c>
    </row>
    <row r="1207" spans="1:22">
      <c r="A1207">
        <v>24762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 t="e">
        <f>IF(AND(Tabelle14[[#This Row],[AreaPx]]&gt;0,NOT(Tabelle14[[#This Row],[AreaPx]]="inf")),Tabelle14[[#This Row],[AreaPx]], NA())</f>
        <v>#N/A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f>Tabelle14[[#This Row],[Roll]]-+Tabelle14[[#This Row],[Pitch]]</f>
        <v>0</v>
      </c>
      <c r="P1207">
        <f>SQRT(Tabelle14[[#This Row],[X]]^2 + Tabelle14[[#This Row],[Y]]^2 +Tabelle14[[#This Row],[Z]]^2)</f>
        <v>0</v>
      </c>
      <c r="Q1207">
        <v>147</v>
      </c>
      <c r="R1207">
        <v>98.2</v>
      </c>
      <c r="S1207">
        <v>-41.8</v>
      </c>
      <c r="T1207">
        <v>-90</v>
      </c>
      <c r="U1207">
        <v>0</v>
      </c>
      <c r="V1207">
        <v>0</v>
      </c>
    </row>
    <row r="1208" spans="1:22">
      <c r="A1208">
        <v>24777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 t="e">
        <f>IF(AND(Tabelle14[[#This Row],[AreaPx]]&gt;0,NOT(Tabelle14[[#This Row],[AreaPx]]="inf")),Tabelle14[[#This Row],[AreaPx]], NA())</f>
        <v>#N/A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f>Tabelle14[[#This Row],[Roll]]-+Tabelle14[[#This Row],[Pitch]]</f>
        <v>0</v>
      </c>
      <c r="P1208">
        <f>SQRT(Tabelle14[[#This Row],[X]]^2 + Tabelle14[[#This Row],[Y]]^2 +Tabelle14[[#This Row],[Z]]^2)</f>
        <v>0</v>
      </c>
      <c r="Q1208">
        <v>147</v>
      </c>
      <c r="R1208">
        <v>98.2</v>
      </c>
      <c r="S1208">
        <v>-41.8</v>
      </c>
      <c r="T1208">
        <v>-90</v>
      </c>
      <c r="U1208">
        <v>0</v>
      </c>
      <c r="V1208">
        <v>0</v>
      </c>
    </row>
    <row r="1209" spans="1:22">
      <c r="A1209">
        <v>24798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 t="e">
        <f>IF(AND(Tabelle14[[#This Row],[AreaPx]]&gt;0,NOT(Tabelle14[[#This Row],[AreaPx]]="inf")),Tabelle14[[#This Row],[AreaPx]], NA())</f>
        <v>#N/A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f>Tabelle14[[#This Row],[Roll]]-+Tabelle14[[#This Row],[Pitch]]</f>
        <v>0</v>
      </c>
      <c r="P1209">
        <f>SQRT(Tabelle14[[#This Row],[X]]^2 + Tabelle14[[#This Row],[Y]]^2 +Tabelle14[[#This Row],[Z]]^2)</f>
        <v>0</v>
      </c>
      <c r="Q1209">
        <v>147</v>
      </c>
      <c r="R1209">
        <v>98.2</v>
      </c>
      <c r="S1209">
        <v>-41.8</v>
      </c>
      <c r="T1209">
        <v>-90</v>
      </c>
      <c r="U1209">
        <v>0</v>
      </c>
      <c r="V1209">
        <v>0</v>
      </c>
    </row>
    <row r="1210" spans="1:22">
      <c r="A1210">
        <v>24817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 t="e">
        <f>IF(AND(Tabelle14[[#This Row],[AreaPx]]&gt;0,NOT(Tabelle14[[#This Row],[AreaPx]]="inf")),Tabelle14[[#This Row],[AreaPx]], NA())</f>
        <v>#N/A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f>Tabelle14[[#This Row],[Roll]]-+Tabelle14[[#This Row],[Pitch]]</f>
        <v>0</v>
      </c>
      <c r="P1210">
        <f>SQRT(Tabelle14[[#This Row],[X]]^2 + Tabelle14[[#This Row],[Y]]^2 +Tabelle14[[#This Row],[Z]]^2)</f>
        <v>0</v>
      </c>
      <c r="Q1210">
        <v>147</v>
      </c>
      <c r="R1210">
        <v>98.2</v>
      </c>
      <c r="S1210">
        <v>-41.8</v>
      </c>
      <c r="T1210">
        <v>-90</v>
      </c>
      <c r="U1210">
        <v>0</v>
      </c>
      <c r="V1210">
        <v>0</v>
      </c>
    </row>
    <row r="1211" spans="1:22">
      <c r="A1211">
        <v>24842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 t="e">
        <f>IF(AND(Tabelle14[[#This Row],[AreaPx]]&gt;0,NOT(Tabelle14[[#This Row],[AreaPx]]="inf")),Tabelle14[[#This Row],[AreaPx]], NA())</f>
        <v>#N/A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f>Tabelle14[[#This Row],[Roll]]-+Tabelle14[[#This Row],[Pitch]]</f>
        <v>0</v>
      </c>
      <c r="P1211">
        <f>SQRT(Tabelle14[[#This Row],[X]]^2 + Tabelle14[[#This Row],[Y]]^2 +Tabelle14[[#This Row],[Z]]^2)</f>
        <v>0</v>
      </c>
      <c r="Q1211">
        <v>147</v>
      </c>
      <c r="R1211">
        <v>98.2</v>
      </c>
      <c r="S1211">
        <v>-41.8</v>
      </c>
      <c r="T1211">
        <v>-90</v>
      </c>
      <c r="U1211">
        <v>0</v>
      </c>
      <c r="V1211">
        <v>0</v>
      </c>
    </row>
    <row r="1212" spans="1:22">
      <c r="A1212">
        <v>24865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 t="e">
        <f>IF(AND(Tabelle14[[#This Row],[AreaPx]]&gt;0,NOT(Tabelle14[[#This Row],[AreaPx]]="inf")),Tabelle14[[#This Row],[AreaPx]], NA())</f>
        <v>#N/A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f>Tabelle14[[#This Row],[Roll]]-+Tabelle14[[#This Row],[Pitch]]</f>
        <v>0</v>
      </c>
      <c r="P1212">
        <f>SQRT(Tabelle14[[#This Row],[X]]^2 + Tabelle14[[#This Row],[Y]]^2 +Tabelle14[[#This Row],[Z]]^2)</f>
        <v>0</v>
      </c>
      <c r="Q1212">
        <v>147</v>
      </c>
      <c r="R1212">
        <v>98.2</v>
      </c>
      <c r="S1212">
        <v>-41.8</v>
      </c>
      <c r="T1212">
        <v>-90</v>
      </c>
      <c r="U1212">
        <v>0</v>
      </c>
      <c r="V1212">
        <v>0</v>
      </c>
    </row>
    <row r="1213" spans="1:22">
      <c r="A1213">
        <v>24876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 t="e">
        <f>IF(AND(Tabelle14[[#This Row],[AreaPx]]&gt;0,NOT(Tabelle14[[#This Row],[AreaPx]]="inf")),Tabelle14[[#This Row],[AreaPx]], NA())</f>
        <v>#N/A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f>Tabelle14[[#This Row],[Roll]]-+Tabelle14[[#This Row],[Pitch]]</f>
        <v>0</v>
      </c>
      <c r="P1213">
        <f>SQRT(Tabelle14[[#This Row],[X]]^2 + Tabelle14[[#This Row],[Y]]^2 +Tabelle14[[#This Row],[Z]]^2)</f>
        <v>0</v>
      </c>
      <c r="Q1213">
        <v>147</v>
      </c>
      <c r="R1213">
        <v>98.2</v>
      </c>
      <c r="S1213">
        <v>-41.8</v>
      </c>
      <c r="T1213">
        <v>-90</v>
      </c>
      <c r="U1213">
        <v>0</v>
      </c>
      <c r="V1213">
        <v>0</v>
      </c>
    </row>
    <row r="1214" spans="1:22">
      <c r="A1214">
        <v>24899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 t="e">
        <f>IF(AND(Tabelle14[[#This Row],[AreaPx]]&gt;0,NOT(Tabelle14[[#This Row],[AreaPx]]="inf")),Tabelle14[[#This Row],[AreaPx]], NA())</f>
        <v>#N/A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f>Tabelle14[[#This Row],[Roll]]-+Tabelle14[[#This Row],[Pitch]]</f>
        <v>0</v>
      </c>
      <c r="P1214">
        <f>SQRT(Tabelle14[[#This Row],[X]]^2 + Tabelle14[[#This Row],[Y]]^2 +Tabelle14[[#This Row],[Z]]^2)</f>
        <v>0</v>
      </c>
      <c r="Q1214">
        <v>147</v>
      </c>
      <c r="R1214">
        <v>98.2</v>
      </c>
      <c r="S1214">
        <v>-41.8</v>
      </c>
      <c r="T1214">
        <v>-90</v>
      </c>
      <c r="U1214">
        <v>0</v>
      </c>
      <c r="V1214">
        <v>0</v>
      </c>
    </row>
    <row r="1215" spans="1:22">
      <c r="A1215">
        <v>24912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 t="e">
        <f>IF(AND(Tabelle14[[#This Row],[AreaPx]]&gt;0,NOT(Tabelle14[[#This Row],[AreaPx]]="inf")),Tabelle14[[#This Row],[AreaPx]], NA())</f>
        <v>#N/A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f>Tabelle14[[#This Row],[Roll]]-+Tabelle14[[#This Row],[Pitch]]</f>
        <v>0</v>
      </c>
      <c r="P1215">
        <f>SQRT(Tabelle14[[#This Row],[X]]^2 + Tabelle14[[#This Row],[Y]]^2 +Tabelle14[[#This Row],[Z]]^2)</f>
        <v>0</v>
      </c>
      <c r="Q1215">
        <v>147</v>
      </c>
      <c r="R1215">
        <v>98.2</v>
      </c>
      <c r="S1215">
        <v>-41.8</v>
      </c>
      <c r="T1215">
        <v>-90</v>
      </c>
      <c r="U1215">
        <v>0</v>
      </c>
      <c r="V1215">
        <v>0</v>
      </c>
    </row>
    <row r="1216" spans="1:22">
      <c r="A1216">
        <v>24939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 t="e">
        <f>IF(AND(Tabelle14[[#This Row],[AreaPx]]&gt;0,NOT(Tabelle14[[#This Row],[AreaPx]]="inf")),Tabelle14[[#This Row],[AreaPx]], NA())</f>
        <v>#N/A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f>Tabelle14[[#This Row],[Roll]]-+Tabelle14[[#This Row],[Pitch]]</f>
        <v>0</v>
      </c>
      <c r="P1216">
        <f>SQRT(Tabelle14[[#This Row],[X]]^2 + Tabelle14[[#This Row],[Y]]^2 +Tabelle14[[#This Row],[Z]]^2)</f>
        <v>0</v>
      </c>
      <c r="Q1216">
        <v>147</v>
      </c>
      <c r="R1216">
        <v>98.2</v>
      </c>
      <c r="S1216">
        <v>-41.8</v>
      </c>
      <c r="T1216">
        <v>-90</v>
      </c>
      <c r="U1216">
        <v>0</v>
      </c>
      <c r="V1216">
        <v>0</v>
      </c>
    </row>
    <row r="1217" spans="1:22">
      <c r="A1217">
        <v>24975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 t="e">
        <f>IF(AND(Tabelle14[[#This Row],[AreaPx]]&gt;0,NOT(Tabelle14[[#This Row],[AreaPx]]="inf")),Tabelle14[[#This Row],[AreaPx]], NA())</f>
        <v>#N/A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f>Tabelle14[[#This Row],[Roll]]-+Tabelle14[[#This Row],[Pitch]]</f>
        <v>0</v>
      </c>
      <c r="P1217">
        <f>SQRT(Tabelle14[[#This Row],[X]]^2 + Tabelle14[[#This Row],[Y]]^2 +Tabelle14[[#This Row],[Z]]^2)</f>
        <v>0</v>
      </c>
      <c r="Q1217">
        <v>147</v>
      </c>
      <c r="R1217">
        <v>98.2</v>
      </c>
      <c r="S1217">
        <v>-41.8</v>
      </c>
      <c r="T1217">
        <v>-90</v>
      </c>
      <c r="U1217">
        <v>0</v>
      </c>
      <c r="V1217">
        <v>0</v>
      </c>
    </row>
    <row r="1218" spans="1:22">
      <c r="A1218">
        <v>24995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 t="e">
        <f>IF(AND(Tabelle14[[#This Row],[AreaPx]]&gt;0,NOT(Tabelle14[[#This Row],[AreaPx]]="inf")),Tabelle14[[#This Row],[AreaPx]], NA())</f>
        <v>#N/A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f>Tabelle14[[#This Row],[Roll]]-+Tabelle14[[#This Row],[Pitch]]</f>
        <v>0</v>
      </c>
      <c r="P1218">
        <f>SQRT(Tabelle14[[#This Row],[X]]^2 + Tabelle14[[#This Row],[Y]]^2 +Tabelle14[[#This Row],[Z]]^2)</f>
        <v>0</v>
      </c>
      <c r="Q1218">
        <v>147</v>
      </c>
      <c r="R1218">
        <v>98.2</v>
      </c>
      <c r="S1218">
        <v>-41.8</v>
      </c>
      <c r="T1218">
        <v>-90</v>
      </c>
      <c r="U1218">
        <v>0</v>
      </c>
      <c r="V1218">
        <v>0</v>
      </c>
    </row>
    <row r="1219" spans="1:22">
      <c r="A1219">
        <v>25006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 t="e">
        <f>IF(AND(Tabelle14[[#This Row],[AreaPx]]&gt;0,NOT(Tabelle14[[#This Row],[AreaPx]]="inf")),Tabelle14[[#This Row],[AreaPx]], NA())</f>
        <v>#N/A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f>Tabelle14[[#This Row],[Roll]]-+Tabelle14[[#This Row],[Pitch]]</f>
        <v>0</v>
      </c>
      <c r="P1219">
        <f>SQRT(Tabelle14[[#This Row],[X]]^2 + Tabelle14[[#This Row],[Y]]^2 +Tabelle14[[#This Row],[Z]]^2)</f>
        <v>0</v>
      </c>
      <c r="Q1219">
        <v>147</v>
      </c>
      <c r="R1219">
        <v>98.2</v>
      </c>
      <c r="S1219">
        <v>-41.8</v>
      </c>
      <c r="T1219">
        <v>-90</v>
      </c>
      <c r="U1219">
        <v>0</v>
      </c>
      <c r="V1219">
        <v>0</v>
      </c>
    </row>
    <row r="1220" spans="1:22">
      <c r="A1220">
        <v>25020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 t="e">
        <f>IF(AND(Tabelle14[[#This Row],[AreaPx]]&gt;0,NOT(Tabelle14[[#This Row],[AreaPx]]="inf")),Tabelle14[[#This Row],[AreaPx]], NA())</f>
        <v>#N/A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f>Tabelle14[[#This Row],[Roll]]-+Tabelle14[[#This Row],[Pitch]]</f>
        <v>0</v>
      </c>
      <c r="P1220">
        <f>SQRT(Tabelle14[[#This Row],[X]]^2 + Tabelle14[[#This Row],[Y]]^2 +Tabelle14[[#This Row],[Z]]^2)</f>
        <v>0</v>
      </c>
      <c r="Q1220">
        <v>147</v>
      </c>
      <c r="R1220">
        <v>98.2</v>
      </c>
      <c r="S1220">
        <v>-41.8</v>
      </c>
      <c r="T1220">
        <v>-90</v>
      </c>
      <c r="U1220">
        <v>0</v>
      </c>
      <c r="V1220">
        <v>0</v>
      </c>
    </row>
    <row r="1221" spans="1:22">
      <c r="A1221">
        <v>25031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 t="e">
        <f>IF(AND(Tabelle14[[#This Row],[AreaPx]]&gt;0,NOT(Tabelle14[[#This Row],[AreaPx]]="inf")),Tabelle14[[#This Row],[AreaPx]], NA())</f>
        <v>#N/A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f>Tabelle14[[#This Row],[Roll]]-+Tabelle14[[#This Row],[Pitch]]</f>
        <v>0</v>
      </c>
      <c r="P1221">
        <f>SQRT(Tabelle14[[#This Row],[X]]^2 + Tabelle14[[#This Row],[Y]]^2 +Tabelle14[[#This Row],[Z]]^2)</f>
        <v>0</v>
      </c>
      <c r="Q1221">
        <v>147</v>
      </c>
      <c r="R1221">
        <v>98.2</v>
      </c>
      <c r="S1221">
        <v>-41.8</v>
      </c>
      <c r="T1221">
        <v>-90</v>
      </c>
      <c r="U1221">
        <v>0</v>
      </c>
      <c r="V1221">
        <v>0</v>
      </c>
    </row>
    <row r="1222" spans="1:22">
      <c r="A1222">
        <v>25040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 t="e">
        <f>IF(AND(Tabelle14[[#This Row],[AreaPx]]&gt;0,NOT(Tabelle14[[#This Row],[AreaPx]]="inf")),Tabelle14[[#This Row],[AreaPx]], NA())</f>
        <v>#N/A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f>Tabelle14[[#This Row],[Roll]]-+Tabelle14[[#This Row],[Pitch]]</f>
        <v>0</v>
      </c>
      <c r="P1222">
        <f>SQRT(Tabelle14[[#This Row],[X]]^2 + Tabelle14[[#This Row],[Y]]^2 +Tabelle14[[#This Row],[Z]]^2)</f>
        <v>0</v>
      </c>
      <c r="Q1222">
        <v>147</v>
      </c>
      <c r="R1222">
        <v>98.2</v>
      </c>
      <c r="S1222">
        <v>-41.8</v>
      </c>
      <c r="T1222">
        <v>-90</v>
      </c>
      <c r="U1222">
        <v>0</v>
      </c>
      <c r="V1222">
        <v>0</v>
      </c>
    </row>
    <row r="1223" spans="1:22">
      <c r="A1223">
        <v>25063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 t="e">
        <f>IF(AND(Tabelle14[[#This Row],[AreaPx]]&gt;0,NOT(Tabelle14[[#This Row],[AreaPx]]="inf")),Tabelle14[[#This Row],[AreaPx]], NA())</f>
        <v>#N/A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f>Tabelle14[[#This Row],[Roll]]-+Tabelle14[[#This Row],[Pitch]]</f>
        <v>0</v>
      </c>
      <c r="P1223">
        <f>SQRT(Tabelle14[[#This Row],[X]]^2 + Tabelle14[[#This Row],[Y]]^2 +Tabelle14[[#This Row],[Z]]^2)</f>
        <v>0</v>
      </c>
      <c r="Q1223">
        <v>147</v>
      </c>
      <c r="R1223">
        <v>98.2</v>
      </c>
      <c r="S1223">
        <v>-41.8</v>
      </c>
      <c r="T1223">
        <v>-90</v>
      </c>
      <c r="U1223">
        <v>0</v>
      </c>
      <c r="V1223">
        <v>0</v>
      </c>
    </row>
    <row r="1224" spans="1:22">
      <c r="A1224">
        <v>25076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 t="e">
        <f>IF(AND(Tabelle14[[#This Row],[AreaPx]]&gt;0,NOT(Tabelle14[[#This Row],[AreaPx]]="inf")),Tabelle14[[#This Row],[AreaPx]], NA())</f>
        <v>#N/A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f>Tabelle14[[#This Row],[Roll]]-+Tabelle14[[#This Row],[Pitch]]</f>
        <v>0</v>
      </c>
      <c r="P1224">
        <f>SQRT(Tabelle14[[#This Row],[X]]^2 + Tabelle14[[#This Row],[Y]]^2 +Tabelle14[[#This Row],[Z]]^2)</f>
        <v>0</v>
      </c>
      <c r="Q1224">
        <v>147</v>
      </c>
      <c r="R1224">
        <v>98.2</v>
      </c>
      <c r="S1224">
        <v>-41.8</v>
      </c>
      <c r="T1224">
        <v>-90</v>
      </c>
      <c r="U1224">
        <v>0</v>
      </c>
      <c r="V1224">
        <v>0</v>
      </c>
    </row>
    <row r="1225" spans="1:22">
      <c r="A1225">
        <v>25099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 t="e">
        <f>IF(AND(Tabelle14[[#This Row],[AreaPx]]&gt;0,NOT(Tabelle14[[#This Row],[AreaPx]]="inf")),Tabelle14[[#This Row],[AreaPx]], NA())</f>
        <v>#N/A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f>Tabelle14[[#This Row],[Roll]]-+Tabelle14[[#This Row],[Pitch]]</f>
        <v>0</v>
      </c>
      <c r="P1225">
        <f>SQRT(Tabelle14[[#This Row],[X]]^2 + Tabelle14[[#This Row],[Y]]^2 +Tabelle14[[#This Row],[Z]]^2)</f>
        <v>0</v>
      </c>
      <c r="Q1225">
        <v>147</v>
      </c>
      <c r="R1225">
        <v>98.2</v>
      </c>
      <c r="S1225">
        <v>-41.8</v>
      </c>
      <c r="T1225">
        <v>-90</v>
      </c>
      <c r="U1225">
        <v>0</v>
      </c>
      <c r="V1225">
        <v>0</v>
      </c>
    </row>
    <row r="1226" spans="1:22">
      <c r="A1226">
        <v>25109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 t="e">
        <f>IF(AND(Tabelle14[[#This Row],[AreaPx]]&gt;0,NOT(Tabelle14[[#This Row],[AreaPx]]="inf")),Tabelle14[[#This Row],[AreaPx]], NA())</f>
        <v>#N/A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f>Tabelle14[[#This Row],[Roll]]-+Tabelle14[[#This Row],[Pitch]]</f>
        <v>0</v>
      </c>
      <c r="P1226">
        <f>SQRT(Tabelle14[[#This Row],[X]]^2 + Tabelle14[[#This Row],[Y]]^2 +Tabelle14[[#This Row],[Z]]^2)</f>
        <v>0</v>
      </c>
      <c r="Q1226">
        <v>147</v>
      </c>
      <c r="R1226">
        <v>98.2</v>
      </c>
      <c r="S1226">
        <v>-41.8</v>
      </c>
      <c r="T1226">
        <v>-90</v>
      </c>
      <c r="U1226">
        <v>0</v>
      </c>
      <c r="V1226">
        <v>0</v>
      </c>
    </row>
    <row r="1227" spans="1:22">
      <c r="A1227">
        <v>25134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 t="e">
        <f>IF(AND(Tabelle14[[#This Row],[AreaPx]]&gt;0,NOT(Tabelle14[[#This Row],[AreaPx]]="inf")),Tabelle14[[#This Row],[AreaPx]], NA())</f>
        <v>#N/A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f>Tabelle14[[#This Row],[Roll]]-+Tabelle14[[#This Row],[Pitch]]</f>
        <v>0</v>
      </c>
      <c r="P1227">
        <f>SQRT(Tabelle14[[#This Row],[X]]^2 + Tabelle14[[#This Row],[Y]]^2 +Tabelle14[[#This Row],[Z]]^2)</f>
        <v>0</v>
      </c>
      <c r="Q1227">
        <v>147</v>
      </c>
      <c r="R1227">
        <v>98.2</v>
      </c>
      <c r="S1227">
        <v>-41.8</v>
      </c>
      <c r="T1227">
        <v>-90</v>
      </c>
      <c r="U1227">
        <v>0</v>
      </c>
      <c r="V1227">
        <v>0</v>
      </c>
    </row>
    <row r="1228" spans="1:22">
      <c r="A1228">
        <v>25147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 t="e">
        <f>IF(AND(Tabelle14[[#This Row],[AreaPx]]&gt;0,NOT(Tabelle14[[#This Row],[AreaPx]]="inf")),Tabelle14[[#This Row],[AreaPx]], NA())</f>
        <v>#N/A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f>Tabelle14[[#This Row],[Roll]]-+Tabelle14[[#This Row],[Pitch]]</f>
        <v>0</v>
      </c>
      <c r="P1228">
        <f>SQRT(Tabelle14[[#This Row],[X]]^2 + Tabelle14[[#This Row],[Y]]^2 +Tabelle14[[#This Row],[Z]]^2)</f>
        <v>0</v>
      </c>
      <c r="Q1228">
        <v>147</v>
      </c>
      <c r="R1228">
        <v>98.2</v>
      </c>
      <c r="S1228">
        <v>-41.8</v>
      </c>
      <c r="T1228">
        <v>-90</v>
      </c>
      <c r="U1228">
        <v>0</v>
      </c>
      <c r="V1228">
        <v>0</v>
      </c>
    </row>
    <row r="1229" spans="1:22">
      <c r="A1229">
        <v>25172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 t="e">
        <f>IF(AND(Tabelle14[[#This Row],[AreaPx]]&gt;0,NOT(Tabelle14[[#This Row],[AreaPx]]="inf")),Tabelle14[[#This Row],[AreaPx]], NA())</f>
        <v>#N/A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f>Tabelle14[[#This Row],[Roll]]-+Tabelle14[[#This Row],[Pitch]]</f>
        <v>0</v>
      </c>
      <c r="P1229">
        <f>SQRT(Tabelle14[[#This Row],[X]]^2 + Tabelle14[[#This Row],[Y]]^2 +Tabelle14[[#This Row],[Z]]^2)</f>
        <v>0</v>
      </c>
      <c r="Q1229">
        <v>147</v>
      </c>
      <c r="R1229">
        <v>98.2</v>
      </c>
      <c r="S1229">
        <v>-41.8</v>
      </c>
      <c r="T1229">
        <v>-90</v>
      </c>
      <c r="U1229">
        <v>0</v>
      </c>
      <c r="V1229">
        <v>0</v>
      </c>
    </row>
    <row r="1230" spans="1:22">
      <c r="A1230">
        <v>25182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 t="e">
        <f>IF(AND(Tabelle14[[#This Row],[AreaPx]]&gt;0,NOT(Tabelle14[[#This Row],[AreaPx]]="inf")),Tabelle14[[#This Row],[AreaPx]], NA())</f>
        <v>#N/A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f>Tabelle14[[#This Row],[Roll]]-+Tabelle14[[#This Row],[Pitch]]</f>
        <v>0</v>
      </c>
      <c r="P1230">
        <f>SQRT(Tabelle14[[#This Row],[X]]^2 + Tabelle14[[#This Row],[Y]]^2 +Tabelle14[[#This Row],[Z]]^2)</f>
        <v>0</v>
      </c>
      <c r="Q1230">
        <v>147</v>
      </c>
      <c r="R1230">
        <v>98.2</v>
      </c>
      <c r="S1230">
        <v>-41.8</v>
      </c>
      <c r="T1230">
        <v>-90</v>
      </c>
      <c r="U1230">
        <v>0</v>
      </c>
      <c r="V1230">
        <v>0</v>
      </c>
    </row>
    <row r="1231" spans="1:22">
      <c r="A1231">
        <v>25203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 t="e">
        <f>IF(AND(Tabelle14[[#This Row],[AreaPx]]&gt;0,NOT(Tabelle14[[#This Row],[AreaPx]]="inf")),Tabelle14[[#This Row],[AreaPx]], NA())</f>
        <v>#N/A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f>Tabelle14[[#This Row],[Roll]]-+Tabelle14[[#This Row],[Pitch]]</f>
        <v>0</v>
      </c>
      <c r="P1231">
        <f>SQRT(Tabelle14[[#This Row],[X]]^2 + Tabelle14[[#This Row],[Y]]^2 +Tabelle14[[#This Row],[Z]]^2)</f>
        <v>0</v>
      </c>
      <c r="Q1231">
        <v>147</v>
      </c>
      <c r="R1231">
        <v>98.2</v>
      </c>
      <c r="S1231">
        <v>-41.8</v>
      </c>
      <c r="T1231">
        <v>-90</v>
      </c>
      <c r="U1231">
        <v>0</v>
      </c>
      <c r="V1231">
        <v>0</v>
      </c>
    </row>
    <row r="1232" spans="1:22">
      <c r="A1232">
        <v>25219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 t="e">
        <f>IF(AND(Tabelle14[[#This Row],[AreaPx]]&gt;0,NOT(Tabelle14[[#This Row],[AreaPx]]="inf")),Tabelle14[[#This Row],[AreaPx]], NA())</f>
        <v>#N/A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f>Tabelle14[[#This Row],[Roll]]-+Tabelle14[[#This Row],[Pitch]]</f>
        <v>0</v>
      </c>
      <c r="P1232">
        <f>SQRT(Tabelle14[[#This Row],[X]]^2 + Tabelle14[[#This Row],[Y]]^2 +Tabelle14[[#This Row],[Z]]^2)</f>
        <v>0</v>
      </c>
      <c r="Q1232">
        <v>147</v>
      </c>
      <c r="R1232">
        <v>98.2</v>
      </c>
      <c r="S1232">
        <v>-41.8</v>
      </c>
      <c r="T1232">
        <v>-90</v>
      </c>
      <c r="U1232">
        <v>0</v>
      </c>
      <c r="V1232">
        <v>0</v>
      </c>
    </row>
    <row r="1233" spans="1:22">
      <c r="A1233">
        <v>25241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 t="e">
        <f>IF(AND(Tabelle14[[#This Row],[AreaPx]]&gt;0,NOT(Tabelle14[[#This Row],[AreaPx]]="inf")),Tabelle14[[#This Row],[AreaPx]], NA())</f>
        <v>#N/A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f>Tabelle14[[#This Row],[Roll]]-+Tabelle14[[#This Row],[Pitch]]</f>
        <v>0</v>
      </c>
      <c r="P1233">
        <f>SQRT(Tabelle14[[#This Row],[X]]^2 + Tabelle14[[#This Row],[Y]]^2 +Tabelle14[[#This Row],[Z]]^2)</f>
        <v>0</v>
      </c>
      <c r="Q1233">
        <v>147</v>
      </c>
      <c r="R1233">
        <v>98.2</v>
      </c>
      <c r="S1233">
        <v>-41.8</v>
      </c>
      <c r="T1233">
        <v>-90</v>
      </c>
      <c r="U1233">
        <v>0</v>
      </c>
      <c r="V1233">
        <v>0</v>
      </c>
    </row>
    <row r="1234" spans="1:22">
      <c r="A1234">
        <v>25260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 t="e">
        <f>IF(AND(Tabelle14[[#This Row],[AreaPx]]&gt;0,NOT(Tabelle14[[#This Row],[AreaPx]]="inf")),Tabelle14[[#This Row],[AreaPx]], NA())</f>
        <v>#N/A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f>Tabelle14[[#This Row],[Roll]]-+Tabelle14[[#This Row],[Pitch]]</f>
        <v>0</v>
      </c>
      <c r="P1234">
        <f>SQRT(Tabelle14[[#This Row],[X]]^2 + Tabelle14[[#This Row],[Y]]^2 +Tabelle14[[#This Row],[Z]]^2)</f>
        <v>0</v>
      </c>
      <c r="Q1234">
        <v>147</v>
      </c>
      <c r="R1234">
        <v>98.2</v>
      </c>
      <c r="S1234">
        <v>-41.8</v>
      </c>
      <c r="T1234">
        <v>-90</v>
      </c>
      <c r="U1234">
        <v>0</v>
      </c>
      <c r="V1234">
        <v>0</v>
      </c>
    </row>
    <row r="1235" spans="1:22">
      <c r="A1235">
        <v>25270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 t="e">
        <f>IF(AND(Tabelle14[[#This Row],[AreaPx]]&gt;0,NOT(Tabelle14[[#This Row],[AreaPx]]="inf")),Tabelle14[[#This Row],[AreaPx]], NA())</f>
        <v>#N/A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f>Tabelle14[[#This Row],[Roll]]-+Tabelle14[[#This Row],[Pitch]]</f>
        <v>0</v>
      </c>
      <c r="P1235">
        <f>SQRT(Tabelle14[[#This Row],[X]]^2 + Tabelle14[[#This Row],[Y]]^2 +Tabelle14[[#This Row],[Z]]^2)</f>
        <v>0</v>
      </c>
      <c r="Q1235">
        <v>147</v>
      </c>
      <c r="R1235">
        <v>98.2</v>
      </c>
      <c r="S1235">
        <v>-41.8</v>
      </c>
      <c r="T1235">
        <v>-90</v>
      </c>
      <c r="U1235">
        <v>0</v>
      </c>
      <c r="V1235">
        <v>0</v>
      </c>
    </row>
    <row r="1236" spans="1:22">
      <c r="A1236">
        <v>25278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 t="e">
        <f>IF(AND(Tabelle14[[#This Row],[AreaPx]]&gt;0,NOT(Tabelle14[[#This Row],[AreaPx]]="inf")),Tabelle14[[#This Row],[AreaPx]], NA())</f>
        <v>#N/A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f>Tabelle14[[#This Row],[Roll]]-+Tabelle14[[#This Row],[Pitch]]</f>
        <v>0</v>
      </c>
      <c r="P1236">
        <f>SQRT(Tabelle14[[#This Row],[X]]^2 + Tabelle14[[#This Row],[Y]]^2 +Tabelle14[[#This Row],[Z]]^2)</f>
        <v>0</v>
      </c>
      <c r="Q1236">
        <v>147</v>
      </c>
      <c r="R1236">
        <v>98.2</v>
      </c>
      <c r="S1236">
        <v>-41.8</v>
      </c>
      <c r="T1236">
        <v>-90</v>
      </c>
      <c r="U1236">
        <v>0</v>
      </c>
      <c r="V1236">
        <v>0</v>
      </c>
    </row>
    <row r="1237" spans="1:22">
      <c r="A1237">
        <v>25301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 t="e">
        <f>IF(AND(Tabelle14[[#This Row],[AreaPx]]&gt;0,NOT(Tabelle14[[#This Row],[AreaPx]]="inf")),Tabelle14[[#This Row],[AreaPx]], NA())</f>
        <v>#N/A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f>Tabelle14[[#This Row],[Roll]]-+Tabelle14[[#This Row],[Pitch]]</f>
        <v>0</v>
      </c>
      <c r="P1237">
        <f>SQRT(Tabelle14[[#This Row],[X]]^2 + Tabelle14[[#This Row],[Y]]^2 +Tabelle14[[#This Row],[Z]]^2)</f>
        <v>0</v>
      </c>
      <c r="Q1237">
        <v>147</v>
      </c>
      <c r="R1237">
        <v>98.2</v>
      </c>
      <c r="S1237">
        <v>-41.8</v>
      </c>
      <c r="T1237">
        <v>-90</v>
      </c>
      <c r="U1237">
        <v>0</v>
      </c>
      <c r="V1237">
        <v>0</v>
      </c>
    </row>
    <row r="1238" spans="1:22">
      <c r="A1238">
        <v>25312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 t="e">
        <f>IF(AND(Tabelle14[[#This Row],[AreaPx]]&gt;0,NOT(Tabelle14[[#This Row],[AreaPx]]="inf")),Tabelle14[[#This Row],[AreaPx]], NA())</f>
        <v>#N/A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f>Tabelle14[[#This Row],[Roll]]-+Tabelle14[[#This Row],[Pitch]]</f>
        <v>0</v>
      </c>
      <c r="P1238">
        <f>SQRT(Tabelle14[[#This Row],[X]]^2 + Tabelle14[[#This Row],[Y]]^2 +Tabelle14[[#This Row],[Z]]^2)</f>
        <v>0</v>
      </c>
      <c r="Q1238">
        <v>147</v>
      </c>
      <c r="R1238">
        <v>98.2</v>
      </c>
      <c r="S1238">
        <v>-41.8</v>
      </c>
      <c r="T1238">
        <v>-90</v>
      </c>
      <c r="U1238">
        <v>0</v>
      </c>
      <c r="V1238">
        <v>0</v>
      </c>
    </row>
    <row r="1239" spans="1:22">
      <c r="A1239">
        <v>25337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 t="e">
        <f>IF(AND(Tabelle14[[#This Row],[AreaPx]]&gt;0,NOT(Tabelle14[[#This Row],[AreaPx]]="inf")),Tabelle14[[#This Row],[AreaPx]], NA())</f>
        <v>#N/A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f>Tabelle14[[#This Row],[Roll]]-+Tabelle14[[#This Row],[Pitch]]</f>
        <v>0</v>
      </c>
      <c r="P1239">
        <f>SQRT(Tabelle14[[#This Row],[X]]^2 + Tabelle14[[#This Row],[Y]]^2 +Tabelle14[[#This Row],[Z]]^2)</f>
        <v>0</v>
      </c>
      <c r="Q1239">
        <v>147</v>
      </c>
      <c r="R1239">
        <v>98.2</v>
      </c>
      <c r="S1239">
        <v>-41.8</v>
      </c>
      <c r="T1239">
        <v>-90</v>
      </c>
      <c r="U1239">
        <v>0</v>
      </c>
      <c r="V1239">
        <v>0</v>
      </c>
    </row>
    <row r="1240" spans="1:22">
      <c r="A1240">
        <v>25349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 t="e">
        <f>IF(AND(Tabelle14[[#This Row],[AreaPx]]&gt;0,NOT(Tabelle14[[#This Row],[AreaPx]]="inf")),Tabelle14[[#This Row],[AreaPx]], NA())</f>
        <v>#N/A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f>Tabelle14[[#This Row],[Roll]]-+Tabelle14[[#This Row],[Pitch]]</f>
        <v>0</v>
      </c>
      <c r="P1240">
        <f>SQRT(Tabelle14[[#This Row],[X]]^2 + Tabelle14[[#This Row],[Y]]^2 +Tabelle14[[#This Row],[Z]]^2)</f>
        <v>0</v>
      </c>
      <c r="Q1240">
        <v>147</v>
      </c>
      <c r="R1240">
        <v>98.2</v>
      </c>
      <c r="S1240">
        <v>-41.8</v>
      </c>
      <c r="T1240">
        <v>-90</v>
      </c>
      <c r="U1240">
        <v>0</v>
      </c>
      <c r="V1240">
        <v>0</v>
      </c>
    </row>
    <row r="1241" spans="1:22">
      <c r="A1241">
        <v>25370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 t="e">
        <f>IF(AND(Tabelle14[[#This Row],[AreaPx]]&gt;0,NOT(Tabelle14[[#This Row],[AreaPx]]="inf")),Tabelle14[[#This Row],[AreaPx]], NA())</f>
        <v>#N/A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f>Tabelle14[[#This Row],[Roll]]-+Tabelle14[[#This Row],[Pitch]]</f>
        <v>0</v>
      </c>
      <c r="P1241">
        <f>SQRT(Tabelle14[[#This Row],[X]]^2 + Tabelle14[[#This Row],[Y]]^2 +Tabelle14[[#This Row],[Z]]^2)</f>
        <v>0</v>
      </c>
      <c r="Q1241">
        <v>147</v>
      </c>
      <c r="R1241">
        <v>98.2</v>
      </c>
      <c r="S1241">
        <v>-41.8</v>
      </c>
      <c r="T1241">
        <v>-90</v>
      </c>
      <c r="U1241">
        <v>0</v>
      </c>
      <c r="V1241">
        <v>0</v>
      </c>
    </row>
    <row r="1242" spans="1:22">
      <c r="A1242">
        <v>25383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 t="e">
        <f>IF(AND(Tabelle14[[#This Row],[AreaPx]]&gt;0,NOT(Tabelle14[[#This Row],[AreaPx]]="inf")),Tabelle14[[#This Row],[AreaPx]], NA())</f>
        <v>#N/A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f>Tabelle14[[#This Row],[Roll]]-+Tabelle14[[#This Row],[Pitch]]</f>
        <v>0</v>
      </c>
      <c r="P1242">
        <f>SQRT(Tabelle14[[#This Row],[X]]^2 + Tabelle14[[#This Row],[Y]]^2 +Tabelle14[[#This Row],[Z]]^2)</f>
        <v>0</v>
      </c>
      <c r="Q1242">
        <v>147</v>
      </c>
      <c r="R1242">
        <v>98.2</v>
      </c>
      <c r="S1242">
        <v>-41.8</v>
      </c>
      <c r="T1242">
        <v>-90</v>
      </c>
      <c r="U1242">
        <v>0</v>
      </c>
      <c r="V1242">
        <v>0</v>
      </c>
    </row>
    <row r="1243" spans="1:22">
      <c r="A1243">
        <v>25406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 t="e">
        <f>IF(AND(Tabelle14[[#This Row],[AreaPx]]&gt;0,NOT(Tabelle14[[#This Row],[AreaPx]]="inf")),Tabelle14[[#This Row],[AreaPx]], NA())</f>
        <v>#N/A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f>Tabelle14[[#This Row],[Roll]]-+Tabelle14[[#This Row],[Pitch]]</f>
        <v>0</v>
      </c>
      <c r="P1243">
        <f>SQRT(Tabelle14[[#This Row],[X]]^2 + Tabelle14[[#This Row],[Y]]^2 +Tabelle14[[#This Row],[Z]]^2)</f>
        <v>0</v>
      </c>
      <c r="Q1243">
        <v>147</v>
      </c>
      <c r="R1243">
        <v>98.2</v>
      </c>
      <c r="S1243">
        <v>-41.8</v>
      </c>
      <c r="T1243">
        <v>-90</v>
      </c>
      <c r="U1243">
        <v>0</v>
      </c>
      <c r="V1243">
        <v>0</v>
      </c>
    </row>
    <row r="1244" spans="1:22">
      <c r="A1244">
        <v>25425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 t="e">
        <f>IF(AND(Tabelle14[[#This Row],[AreaPx]]&gt;0,NOT(Tabelle14[[#This Row],[AreaPx]]="inf")),Tabelle14[[#This Row],[AreaPx]], NA())</f>
        <v>#N/A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f>Tabelle14[[#This Row],[Roll]]-+Tabelle14[[#This Row],[Pitch]]</f>
        <v>0</v>
      </c>
      <c r="P1244">
        <f>SQRT(Tabelle14[[#This Row],[X]]^2 + Tabelle14[[#This Row],[Y]]^2 +Tabelle14[[#This Row],[Z]]^2)</f>
        <v>0</v>
      </c>
      <c r="Q1244">
        <v>147</v>
      </c>
      <c r="R1244">
        <v>98.2</v>
      </c>
      <c r="S1244">
        <v>-41.8</v>
      </c>
      <c r="T1244">
        <v>-90</v>
      </c>
      <c r="U1244">
        <v>0</v>
      </c>
      <c r="V1244">
        <v>0</v>
      </c>
    </row>
    <row r="1245" spans="1:22">
      <c r="A1245">
        <v>25436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 t="e">
        <f>IF(AND(Tabelle14[[#This Row],[AreaPx]]&gt;0,NOT(Tabelle14[[#This Row],[AreaPx]]="inf")),Tabelle14[[#This Row],[AreaPx]], NA())</f>
        <v>#N/A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f>Tabelle14[[#This Row],[Roll]]-+Tabelle14[[#This Row],[Pitch]]</f>
        <v>0</v>
      </c>
      <c r="P1245">
        <f>SQRT(Tabelle14[[#This Row],[X]]^2 + Tabelle14[[#This Row],[Y]]^2 +Tabelle14[[#This Row],[Z]]^2)</f>
        <v>0</v>
      </c>
      <c r="Q1245">
        <v>147</v>
      </c>
      <c r="R1245">
        <v>98.2</v>
      </c>
      <c r="S1245">
        <v>-41.8</v>
      </c>
      <c r="T1245">
        <v>-90</v>
      </c>
      <c r="U1245">
        <v>0</v>
      </c>
      <c r="V1245">
        <v>0</v>
      </c>
    </row>
    <row r="1246" spans="1:22">
      <c r="A1246">
        <v>25443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 t="e">
        <f>IF(AND(Tabelle14[[#This Row],[AreaPx]]&gt;0,NOT(Tabelle14[[#This Row],[AreaPx]]="inf")),Tabelle14[[#This Row],[AreaPx]], NA())</f>
        <v>#N/A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f>Tabelle14[[#This Row],[Roll]]-+Tabelle14[[#This Row],[Pitch]]</f>
        <v>0</v>
      </c>
      <c r="P1246">
        <f>SQRT(Tabelle14[[#This Row],[X]]^2 + Tabelle14[[#This Row],[Y]]^2 +Tabelle14[[#This Row],[Z]]^2)</f>
        <v>0</v>
      </c>
      <c r="Q1246">
        <v>147</v>
      </c>
      <c r="R1246">
        <v>98.2</v>
      </c>
      <c r="S1246">
        <v>-41.8</v>
      </c>
      <c r="T1246">
        <v>-90</v>
      </c>
      <c r="U1246">
        <v>0</v>
      </c>
      <c r="V1246">
        <v>0</v>
      </c>
    </row>
    <row r="1247" spans="1:22">
      <c r="A1247">
        <v>25470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 t="e">
        <f>IF(AND(Tabelle14[[#This Row],[AreaPx]]&gt;0,NOT(Tabelle14[[#This Row],[AreaPx]]="inf")),Tabelle14[[#This Row],[AreaPx]], NA())</f>
        <v>#N/A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f>Tabelle14[[#This Row],[Roll]]-+Tabelle14[[#This Row],[Pitch]]</f>
        <v>0</v>
      </c>
      <c r="P1247">
        <f>SQRT(Tabelle14[[#This Row],[X]]^2 + Tabelle14[[#This Row],[Y]]^2 +Tabelle14[[#This Row],[Z]]^2)</f>
        <v>0</v>
      </c>
      <c r="Q1247">
        <v>147</v>
      </c>
      <c r="R1247">
        <v>98.2</v>
      </c>
      <c r="S1247">
        <v>-41.8</v>
      </c>
      <c r="T1247">
        <v>-90</v>
      </c>
      <c r="U1247">
        <v>0</v>
      </c>
      <c r="V1247">
        <v>0</v>
      </c>
    </row>
    <row r="1248" spans="1:22">
      <c r="A1248">
        <v>25481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 t="e">
        <f>IF(AND(Tabelle14[[#This Row],[AreaPx]]&gt;0,NOT(Tabelle14[[#This Row],[AreaPx]]="inf")),Tabelle14[[#This Row],[AreaPx]], NA())</f>
        <v>#N/A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f>Tabelle14[[#This Row],[Roll]]-+Tabelle14[[#This Row],[Pitch]]</f>
        <v>0</v>
      </c>
      <c r="P1248">
        <f>SQRT(Tabelle14[[#This Row],[X]]^2 + Tabelle14[[#This Row],[Y]]^2 +Tabelle14[[#This Row],[Z]]^2)</f>
        <v>0</v>
      </c>
      <c r="Q1248">
        <v>147</v>
      </c>
      <c r="R1248">
        <v>98.2</v>
      </c>
      <c r="S1248">
        <v>-41.8</v>
      </c>
      <c r="T1248">
        <v>-90</v>
      </c>
      <c r="U1248">
        <v>0</v>
      </c>
      <c r="V1248">
        <v>0</v>
      </c>
    </row>
    <row r="1249" spans="1:22">
      <c r="A1249">
        <v>25506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 t="e">
        <f>IF(AND(Tabelle14[[#This Row],[AreaPx]]&gt;0,NOT(Tabelle14[[#This Row],[AreaPx]]="inf")),Tabelle14[[#This Row],[AreaPx]], NA())</f>
        <v>#N/A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f>Tabelle14[[#This Row],[Roll]]-+Tabelle14[[#This Row],[Pitch]]</f>
        <v>0</v>
      </c>
      <c r="P1249">
        <f>SQRT(Tabelle14[[#This Row],[X]]^2 + Tabelle14[[#This Row],[Y]]^2 +Tabelle14[[#This Row],[Z]]^2)</f>
        <v>0</v>
      </c>
      <c r="Q1249">
        <v>147</v>
      </c>
      <c r="R1249">
        <v>98.2</v>
      </c>
      <c r="S1249">
        <v>-41.8</v>
      </c>
      <c r="T1249">
        <v>-90</v>
      </c>
      <c r="U1249">
        <v>0</v>
      </c>
      <c r="V1249">
        <v>0</v>
      </c>
    </row>
    <row r="1250" spans="1:22">
      <c r="A1250">
        <v>25531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 t="e">
        <f>IF(AND(Tabelle14[[#This Row],[AreaPx]]&gt;0,NOT(Tabelle14[[#This Row],[AreaPx]]="inf")),Tabelle14[[#This Row],[AreaPx]], NA())</f>
        <v>#N/A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f>Tabelle14[[#This Row],[Roll]]-+Tabelle14[[#This Row],[Pitch]]</f>
        <v>0</v>
      </c>
      <c r="P1250">
        <f>SQRT(Tabelle14[[#This Row],[X]]^2 + Tabelle14[[#This Row],[Y]]^2 +Tabelle14[[#This Row],[Z]]^2)</f>
        <v>0</v>
      </c>
      <c r="Q1250">
        <v>147</v>
      </c>
      <c r="R1250">
        <v>98.2</v>
      </c>
      <c r="S1250">
        <v>-41.8</v>
      </c>
      <c r="T1250">
        <v>-90</v>
      </c>
      <c r="U1250">
        <v>0</v>
      </c>
      <c r="V1250">
        <v>0</v>
      </c>
    </row>
    <row r="1251" spans="1:22">
      <c r="A1251">
        <v>25542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 t="e">
        <f>IF(AND(Tabelle14[[#This Row],[AreaPx]]&gt;0,NOT(Tabelle14[[#This Row],[AreaPx]]="inf")),Tabelle14[[#This Row],[AreaPx]], NA())</f>
        <v>#N/A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f>Tabelle14[[#This Row],[Roll]]-+Tabelle14[[#This Row],[Pitch]]</f>
        <v>0</v>
      </c>
      <c r="P1251">
        <f>SQRT(Tabelle14[[#This Row],[X]]^2 + Tabelle14[[#This Row],[Y]]^2 +Tabelle14[[#This Row],[Z]]^2)</f>
        <v>0</v>
      </c>
      <c r="Q1251">
        <v>147</v>
      </c>
      <c r="R1251">
        <v>98.2</v>
      </c>
      <c r="S1251">
        <v>-41.8</v>
      </c>
      <c r="T1251">
        <v>-90</v>
      </c>
      <c r="U1251">
        <v>0</v>
      </c>
      <c r="V1251">
        <v>0</v>
      </c>
    </row>
    <row r="1252" spans="1:22">
      <c r="A1252">
        <v>25562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 t="e">
        <f>IF(AND(Tabelle14[[#This Row],[AreaPx]]&gt;0,NOT(Tabelle14[[#This Row],[AreaPx]]="inf")),Tabelle14[[#This Row],[AreaPx]], NA())</f>
        <v>#N/A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f>Tabelle14[[#This Row],[Roll]]-+Tabelle14[[#This Row],[Pitch]]</f>
        <v>0</v>
      </c>
      <c r="P1252">
        <f>SQRT(Tabelle14[[#This Row],[X]]^2 + Tabelle14[[#This Row],[Y]]^2 +Tabelle14[[#This Row],[Z]]^2)</f>
        <v>0</v>
      </c>
      <c r="Q1252">
        <v>147</v>
      </c>
      <c r="R1252">
        <v>98.2</v>
      </c>
      <c r="S1252">
        <v>-41.8</v>
      </c>
      <c r="T1252">
        <v>-90</v>
      </c>
      <c r="U1252">
        <v>0</v>
      </c>
      <c r="V1252">
        <v>0</v>
      </c>
    </row>
    <row r="1253" spans="1:22">
      <c r="A1253">
        <v>25575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 t="e">
        <f>IF(AND(Tabelle14[[#This Row],[AreaPx]]&gt;0,NOT(Tabelle14[[#This Row],[AreaPx]]="inf")),Tabelle14[[#This Row],[AreaPx]], NA())</f>
        <v>#N/A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f>Tabelle14[[#This Row],[Roll]]-+Tabelle14[[#This Row],[Pitch]]</f>
        <v>0</v>
      </c>
      <c r="P1253">
        <f>SQRT(Tabelle14[[#This Row],[X]]^2 + Tabelle14[[#This Row],[Y]]^2 +Tabelle14[[#This Row],[Z]]^2)</f>
        <v>0</v>
      </c>
      <c r="Q1253">
        <v>147</v>
      </c>
      <c r="R1253">
        <v>98.2</v>
      </c>
      <c r="S1253">
        <v>-41.8</v>
      </c>
      <c r="T1253">
        <v>-90</v>
      </c>
      <c r="U1253">
        <v>0</v>
      </c>
      <c r="V1253">
        <v>0</v>
      </c>
    </row>
    <row r="1254" spans="1:22">
      <c r="A1254">
        <v>25594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 t="e">
        <f>IF(AND(Tabelle14[[#This Row],[AreaPx]]&gt;0,NOT(Tabelle14[[#This Row],[AreaPx]]="inf")),Tabelle14[[#This Row],[AreaPx]], NA())</f>
        <v>#N/A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f>Tabelle14[[#This Row],[Roll]]-+Tabelle14[[#This Row],[Pitch]]</f>
        <v>0</v>
      </c>
      <c r="P1254">
        <f>SQRT(Tabelle14[[#This Row],[X]]^2 + Tabelle14[[#This Row],[Y]]^2 +Tabelle14[[#This Row],[Z]]^2)</f>
        <v>0</v>
      </c>
      <c r="Q1254">
        <v>147</v>
      </c>
      <c r="R1254">
        <v>98.2</v>
      </c>
      <c r="S1254">
        <v>-41.8</v>
      </c>
      <c r="T1254">
        <v>-90</v>
      </c>
      <c r="U1254">
        <v>0</v>
      </c>
      <c r="V1254">
        <v>0</v>
      </c>
    </row>
    <row r="1255" spans="1:22">
      <c r="A1255">
        <v>25603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 t="e">
        <f>IF(AND(Tabelle14[[#This Row],[AreaPx]]&gt;0,NOT(Tabelle14[[#This Row],[AreaPx]]="inf")),Tabelle14[[#This Row],[AreaPx]], NA())</f>
        <v>#N/A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f>Tabelle14[[#This Row],[Roll]]-+Tabelle14[[#This Row],[Pitch]]</f>
        <v>0</v>
      </c>
      <c r="P1255">
        <f>SQRT(Tabelle14[[#This Row],[X]]^2 + Tabelle14[[#This Row],[Y]]^2 +Tabelle14[[#This Row],[Z]]^2)</f>
        <v>0</v>
      </c>
      <c r="Q1255">
        <v>147</v>
      </c>
      <c r="R1255">
        <v>98.2</v>
      </c>
      <c r="S1255">
        <v>-41.8</v>
      </c>
      <c r="T1255">
        <v>-90</v>
      </c>
      <c r="U1255">
        <v>0</v>
      </c>
      <c r="V1255">
        <v>0</v>
      </c>
    </row>
    <row r="1256" spans="1:22">
      <c r="A1256">
        <v>25613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 t="e">
        <f>IF(AND(Tabelle14[[#This Row],[AreaPx]]&gt;0,NOT(Tabelle14[[#This Row],[AreaPx]]="inf")),Tabelle14[[#This Row],[AreaPx]], NA())</f>
        <v>#N/A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f>Tabelle14[[#This Row],[Roll]]-+Tabelle14[[#This Row],[Pitch]]</f>
        <v>0</v>
      </c>
      <c r="P1256">
        <f>SQRT(Tabelle14[[#This Row],[X]]^2 + Tabelle14[[#This Row],[Y]]^2 +Tabelle14[[#This Row],[Z]]^2)</f>
        <v>0</v>
      </c>
      <c r="Q1256">
        <v>147</v>
      </c>
      <c r="R1256">
        <v>98.2</v>
      </c>
      <c r="S1256">
        <v>-41.8</v>
      </c>
      <c r="T1256">
        <v>-90</v>
      </c>
      <c r="U1256">
        <v>0</v>
      </c>
      <c r="V1256">
        <v>0</v>
      </c>
    </row>
    <row r="1257" spans="1:22">
      <c r="A1257">
        <v>25633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 t="e">
        <f>IF(AND(Tabelle14[[#This Row],[AreaPx]]&gt;0,NOT(Tabelle14[[#This Row],[AreaPx]]="inf")),Tabelle14[[#This Row],[AreaPx]], NA())</f>
        <v>#N/A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f>Tabelle14[[#This Row],[Roll]]-+Tabelle14[[#This Row],[Pitch]]</f>
        <v>0</v>
      </c>
      <c r="P1257">
        <f>SQRT(Tabelle14[[#This Row],[X]]^2 + Tabelle14[[#This Row],[Y]]^2 +Tabelle14[[#This Row],[Z]]^2)</f>
        <v>0</v>
      </c>
      <c r="Q1257">
        <v>147</v>
      </c>
      <c r="R1257">
        <v>98.2</v>
      </c>
      <c r="S1257">
        <v>-41.8</v>
      </c>
      <c r="T1257">
        <v>-90</v>
      </c>
      <c r="U1257">
        <v>0</v>
      </c>
      <c r="V1257">
        <v>0</v>
      </c>
    </row>
    <row r="1258" spans="1:22">
      <c r="A1258">
        <v>25643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 t="e">
        <f>IF(AND(Tabelle14[[#This Row],[AreaPx]]&gt;0,NOT(Tabelle14[[#This Row],[AreaPx]]="inf")),Tabelle14[[#This Row],[AreaPx]], NA())</f>
        <v>#N/A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f>Tabelle14[[#This Row],[Roll]]-+Tabelle14[[#This Row],[Pitch]]</f>
        <v>0</v>
      </c>
      <c r="P1258">
        <f>SQRT(Tabelle14[[#This Row],[X]]^2 + Tabelle14[[#This Row],[Y]]^2 +Tabelle14[[#This Row],[Z]]^2)</f>
        <v>0</v>
      </c>
      <c r="Q1258">
        <v>147</v>
      </c>
      <c r="R1258">
        <v>98.2</v>
      </c>
      <c r="S1258">
        <v>-41.8</v>
      </c>
      <c r="T1258">
        <v>-90</v>
      </c>
      <c r="U1258">
        <v>0</v>
      </c>
      <c r="V1258">
        <v>0</v>
      </c>
    </row>
    <row r="1259" spans="1:22">
      <c r="A1259">
        <v>25658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 t="e">
        <f>IF(AND(Tabelle14[[#This Row],[AreaPx]]&gt;0,NOT(Tabelle14[[#This Row],[AreaPx]]="inf")),Tabelle14[[#This Row],[AreaPx]], NA())</f>
        <v>#N/A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f>Tabelle14[[#This Row],[Roll]]-+Tabelle14[[#This Row],[Pitch]]</f>
        <v>0</v>
      </c>
      <c r="P1259">
        <f>SQRT(Tabelle14[[#This Row],[X]]^2 + Tabelle14[[#This Row],[Y]]^2 +Tabelle14[[#This Row],[Z]]^2)</f>
        <v>0</v>
      </c>
      <c r="Q1259">
        <v>147</v>
      </c>
      <c r="R1259">
        <v>98.2</v>
      </c>
      <c r="S1259">
        <v>-41.8</v>
      </c>
      <c r="T1259">
        <v>-90</v>
      </c>
      <c r="U1259">
        <v>0</v>
      </c>
      <c r="V1259">
        <v>0</v>
      </c>
    </row>
    <row r="1260" spans="1:22">
      <c r="A1260">
        <v>25669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 t="e">
        <f>IF(AND(Tabelle14[[#This Row],[AreaPx]]&gt;0,NOT(Tabelle14[[#This Row],[AreaPx]]="inf")),Tabelle14[[#This Row],[AreaPx]], NA())</f>
        <v>#N/A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f>Tabelle14[[#This Row],[Roll]]-+Tabelle14[[#This Row],[Pitch]]</f>
        <v>0</v>
      </c>
      <c r="P1260">
        <f>SQRT(Tabelle14[[#This Row],[X]]^2 + Tabelle14[[#This Row],[Y]]^2 +Tabelle14[[#This Row],[Z]]^2)</f>
        <v>0</v>
      </c>
      <c r="Q1260">
        <v>147</v>
      </c>
      <c r="R1260">
        <v>98.2</v>
      </c>
      <c r="S1260">
        <v>-41.8</v>
      </c>
      <c r="T1260">
        <v>-90</v>
      </c>
      <c r="U1260">
        <v>0</v>
      </c>
      <c r="V1260">
        <v>0</v>
      </c>
    </row>
    <row r="1261" spans="1:22">
      <c r="A1261">
        <v>25677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 t="e">
        <f>IF(AND(Tabelle14[[#This Row],[AreaPx]]&gt;0,NOT(Tabelle14[[#This Row],[AreaPx]]="inf")),Tabelle14[[#This Row],[AreaPx]], NA())</f>
        <v>#N/A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f>Tabelle14[[#This Row],[Roll]]-+Tabelle14[[#This Row],[Pitch]]</f>
        <v>0</v>
      </c>
      <c r="P1261">
        <f>SQRT(Tabelle14[[#This Row],[X]]^2 + Tabelle14[[#This Row],[Y]]^2 +Tabelle14[[#This Row],[Z]]^2)</f>
        <v>0</v>
      </c>
      <c r="Q1261">
        <v>147</v>
      </c>
      <c r="R1261">
        <v>98.2</v>
      </c>
      <c r="S1261">
        <v>-41.8</v>
      </c>
      <c r="T1261">
        <v>-90</v>
      </c>
      <c r="U1261">
        <v>0</v>
      </c>
      <c r="V1261">
        <v>0</v>
      </c>
    </row>
    <row r="1262" spans="1:22">
      <c r="A1262">
        <v>25699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 t="e">
        <f>IF(AND(Tabelle14[[#This Row],[AreaPx]]&gt;0,NOT(Tabelle14[[#This Row],[AreaPx]]="inf")),Tabelle14[[#This Row],[AreaPx]], NA())</f>
        <v>#N/A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f>Tabelle14[[#This Row],[Roll]]-+Tabelle14[[#This Row],[Pitch]]</f>
        <v>0</v>
      </c>
      <c r="P1262">
        <f>SQRT(Tabelle14[[#This Row],[X]]^2 + Tabelle14[[#This Row],[Y]]^2 +Tabelle14[[#This Row],[Z]]^2)</f>
        <v>0</v>
      </c>
      <c r="Q1262">
        <v>147</v>
      </c>
      <c r="R1262">
        <v>98.2</v>
      </c>
      <c r="S1262">
        <v>-41.8</v>
      </c>
      <c r="T1262">
        <v>-90</v>
      </c>
      <c r="U1262">
        <v>0</v>
      </c>
      <c r="V1262">
        <v>0</v>
      </c>
    </row>
    <row r="1263" spans="1:22">
      <c r="A1263">
        <v>25711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 t="e">
        <f>IF(AND(Tabelle14[[#This Row],[AreaPx]]&gt;0,NOT(Tabelle14[[#This Row],[AreaPx]]="inf")),Tabelle14[[#This Row],[AreaPx]], NA())</f>
        <v>#N/A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f>Tabelle14[[#This Row],[Roll]]-+Tabelle14[[#This Row],[Pitch]]</f>
        <v>0</v>
      </c>
      <c r="P1263">
        <f>SQRT(Tabelle14[[#This Row],[X]]^2 + Tabelle14[[#This Row],[Y]]^2 +Tabelle14[[#This Row],[Z]]^2)</f>
        <v>0</v>
      </c>
      <c r="Q1263">
        <v>147</v>
      </c>
      <c r="R1263">
        <v>98.2</v>
      </c>
      <c r="S1263">
        <v>-41.8</v>
      </c>
      <c r="T1263">
        <v>-90</v>
      </c>
      <c r="U1263">
        <v>0</v>
      </c>
      <c r="V1263">
        <v>0</v>
      </c>
    </row>
    <row r="1264" spans="1:22">
      <c r="A1264">
        <v>25734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 t="e">
        <f>IF(AND(Tabelle14[[#This Row],[AreaPx]]&gt;0,NOT(Tabelle14[[#This Row],[AreaPx]]="inf")),Tabelle14[[#This Row],[AreaPx]], NA())</f>
        <v>#N/A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f>Tabelle14[[#This Row],[Roll]]-+Tabelle14[[#This Row],[Pitch]]</f>
        <v>0</v>
      </c>
      <c r="P1264">
        <f>SQRT(Tabelle14[[#This Row],[X]]^2 + Tabelle14[[#This Row],[Y]]^2 +Tabelle14[[#This Row],[Z]]^2)</f>
        <v>0</v>
      </c>
      <c r="Q1264">
        <v>147</v>
      </c>
      <c r="R1264">
        <v>98.2</v>
      </c>
      <c r="S1264">
        <v>-41.8</v>
      </c>
      <c r="T1264">
        <v>-90</v>
      </c>
      <c r="U1264">
        <v>0</v>
      </c>
      <c r="V1264">
        <v>0</v>
      </c>
    </row>
    <row r="1265" spans="1:22">
      <c r="A1265">
        <v>25744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 t="e">
        <f>IF(AND(Tabelle14[[#This Row],[AreaPx]]&gt;0,NOT(Tabelle14[[#This Row],[AreaPx]]="inf")),Tabelle14[[#This Row],[AreaPx]], NA())</f>
        <v>#N/A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f>Tabelle14[[#This Row],[Roll]]-+Tabelle14[[#This Row],[Pitch]]</f>
        <v>0</v>
      </c>
      <c r="P1265">
        <f>SQRT(Tabelle14[[#This Row],[X]]^2 + Tabelle14[[#This Row],[Y]]^2 +Tabelle14[[#This Row],[Z]]^2)</f>
        <v>0</v>
      </c>
      <c r="Q1265">
        <v>147</v>
      </c>
      <c r="R1265">
        <v>98.2</v>
      </c>
      <c r="S1265">
        <v>-41.8</v>
      </c>
      <c r="T1265">
        <v>-90</v>
      </c>
      <c r="U1265">
        <v>0</v>
      </c>
      <c r="V1265">
        <v>0</v>
      </c>
    </row>
    <row r="1266" spans="1:22">
      <c r="A1266">
        <v>25762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 t="e">
        <f>IF(AND(Tabelle14[[#This Row],[AreaPx]]&gt;0,NOT(Tabelle14[[#This Row],[AreaPx]]="inf")),Tabelle14[[#This Row],[AreaPx]], NA())</f>
        <v>#N/A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f>Tabelle14[[#This Row],[Roll]]-+Tabelle14[[#This Row],[Pitch]]</f>
        <v>0</v>
      </c>
      <c r="P1266">
        <f>SQRT(Tabelle14[[#This Row],[X]]^2 + Tabelle14[[#This Row],[Y]]^2 +Tabelle14[[#This Row],[Z]]^2)</f>
        <v>0</v>
      </c>
      <c r="Q1266">
        <v>147</v>
      </c>
      <c r="R1266">
        <v>98.2</v>
      </c>
      <c r="S1266">
        <v>-41.8</v>
      </c>
      <c r="T1266">
        <v>-90</v>
      </c>
      <c r="U1266">
        <v>0</v>
      </c>
      <c r="V1266">
        <v>0</v>
      </c>
    </row>
    <row r="1267" spans="1:22">
      <c r="A1267">
        <v>25778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 t="e">
        <f>IF(AND(Tabelle14[[#This Row],[AreaPx]]&gt;0,NOT(Tabelle14[[#This Row],[AreaPx]]="inf")),Tabelle14[[#This Row],[AreaPx]], NA())</f>
        <v>#N/A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f>Tabelle14[[#This Row],[Roll]]-+Tabelle14[[#This Row],[Pitch]]</f>
        <v>0</v>
      </c>
      <c r="P1267">
        <f>SQRT(Tabelle14[[#This Row],[X]]^2 + Tabelle14[[#This Row],[Y]]^2 +Tabelle14[[#This Row],[Z]]^2)</f>
        <v>0</v>
      </c>
      <c r="Q1267">
        <v>147</v>
      </c>
      <c r="R1267">
        <v>98.2</v>
      </c>
      <c r="S1267">
        <v>-41.8</v>
      </c>
      <c r="T1267">
        <v>-90</v>
      </c>
      <c r="U1267">
        <v>0</v>
      </c>
      <c r="V1267">
        <v>0</v>
      </c>
    </row>
    <row r="1268" spans="1:22">
      <c r="A1268">
        <v>25801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 t="e">
        <f>IF(AND(Tabelle14[[#This Row],[AreaPx]]&gt;0,NOT(Tabelle14[[#This Row],[AreaPx]]="inf")),Tabelle14[[#This Row],[AreaPx]], NA())</f>
        <v>#N/A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f>Tabelle14[[#This Row],[Roll]]-+Tabelle14[[#This Row],[Pitch]]</f>
        <v>0</v>
      </c>
      <c r="P1268">
        <f>SQRT(Tabelle14[[#This Row],[X]]^2 + Tabelle14[[#This Row],[Y]]^2 +Tabelle14[[#This Row],[Z]]^2)</f>
        <v>0</v>
      </c>
      <c r="Q1268">
        <v>147</v>
      </c>
      <c r="R1268">
        <v>98.2</v>
      </c>
      <c r="S1268">
        <v>-41.8</v>
      </c>
      <c r="T1268">
        <v>-90</v>
      </c>
      <c r="U1268">
        <v>0</v>
      </c>
      <c r="V1268">
        <v>0</v>
      </c>
    </row>
    <row r="1269" spans="1:22">
      <c r="A1269">
        <v>25815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 t="e">
        <f>IF(AND(Tabelle14[[#This Row],[AreaPx]]&gt;0,NOT(Tabelle14[[#This Row],[AreaPx]]="inf")),Tabelle14[[#This Row],[AreaPx]], NA())</f>
        <v>#N/A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f>Tabelle14[[#This Row],[Roll]]-+Tabelle14[[#This Row],[Pitch]]</f>
        <v>0</v>
      </c>
      <c r="P1269">
        <f>SQRT(Tabelle14[[#This Row],[X]]^2 + Tabelle14[[#This Row],[Y]]^2 +Tabelle14[[#This Row],[Z]]^2)</f>
        <v>0</v>
      </c>
      <c r="Q1269">
        <v>147</v>
      </c>
      <c r="R1269">
        <v>98.2</v>
      </c>
      <c r="S1269">
        <v>-41.8</v>
      </c>
      <c r="T1269">
        <v>-90</v>
      </c>
      <c r="U1269">
        <v>0</v>
      </c>
      <c r="V1269">
        <v>0</v>
      </c>
    </row>
    <row r="1270" spans="1:22">
      <c r="A1270">
        <v>25837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 t="e">
        <f>IF(AND(Tabelle14[[#This Row],[AreaPx]]&gt;0,NOT(Tabelle14[[#This Row],[AreaPx]]="inf")),Tabelle14[[#This Row],[AreaPx]], NA())</f>
        <v>#N/A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f>Tabelle14[[#This Row],[Roll]]-+Tabelle14[[#This Row],[Pitch]]</f>
        <v>0</v>
      </c>
      <c r="P1270">
        <f>SQRT(Tabelle14[[#This Row],[X]]^2 + Tabelle14[[#This Row],[Y]]^2 +Tabelle14[[#This Row],[Z]]^2)</f>
        <v>0</v>
      </c>
      <c r="Q1270">
        <v>147</v>
      </c>
      <c r="R1270">
        <v>98.2</v>
      </c>
      <c r="S1270">
        <v>-41.8</v>
      </c>
      <c r="T1270">
        <v>-90</v>
      </c>
      <c r="U1270">
        <v>0</v>
      </c>
      <c r="V1270">
        <v>0</v>
      </c>
    </row>
    <row r="1271" spans="1:22">
      <c r="A1271">
        <v>25854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 t="e">
        <f>IF(AND(Tabelle14[[#This Row],[AreaPx]]&gt;0,NOT(Tabelle14[[#This Row],[AreaPx]]="inf")),Tabelle14[[#This Row],[AreaPx]], NA())</f>
        <v>#N/A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f>Tabelle14[[#This Row],[Roll]]-+Tabelle14[[#This Row],[Pitch]]</f>
        <v>0</v>
      </c>
      <c r="P1271">
        <f>SQRT(Tabelle14[[#This Row],[X]]^2 + Tabelle14[[#This Row],[Y]]^2 +Tabelle14[[#This Row],[Z]]^2)</f>
        <v>0</v>
      </c>
      <c r="Q1271">
        <v>147</v>
      </c>
      <c r="R1271">
        <v>98.2</v>
      </c>
      <c r="S1271">
        <v>-41.8</v>
      </c>
      <c r="T1271">
        <v>-90</v>
      </c>
      <c r="U1271">
        <v>0</v>
      </c>
      <c r="V1271">
        <v>0</v>
      </c>
    </row>
    <row r="1272" spans="1:22">
      <c r="A1272">
        <v>25872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 t="e">
        <f>IF(AND(Tabelle14[[#This Row],[AreaPx]]&gt;0,NOT(Tabelle14[[#This Row],[AreaPx]]="inf")),Tabelle14[[#This Row],[AreaPx]], NA())</f>
        <v>#N/A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f>Tabelle14[[#This Row],[Roll]]-+Tabelle14[[#This Row],[Pitch]]</f>
        <v>0</v>
      </c>
      <c r="P1272">
        <f>SQRT(Tabelle14[[#This Row],[X]]^2 + Tabelle14[[#This Row],[Y]]^2 +Tabelle14[[#This Row],[Z]]^2)</f>
        <v>0</v>
      </c>
      <c r="Q1272">
        <v>147</v>
      </c>
      <c r="R1272">
        <v>98.2</v>
      </c>
      <c r="S1272">
        <v>-41.8</v>
      </c>
      <c r="T1272">
        <v>-90</v>
      </c>
      <c r="U1272">
        <v>0</v>
      </c>
      <c r="V1272">
        <v>0</v>
      </c>
    </row>
    <row r="1273" spans="1:22">
      <c r="A1273">
        <v>25888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 t="e">
        <f>IF(AND(Tabelle14[[#This Row],[AreaPx]]&gt;0,NOT(Tabelle14[[#This Row],[AreaPx]]="inf")),Tabelle14[[#This Row],[AreaPx]], NA())</f>
        <v>#N/A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f>Tabelle14[[#This Row],[Roll]]-+Tabelle14[[#This Row],[Pitch]]</f>
        <v>0</v>
      </c>
      <c r="P1273">
        <f>SQRT(Tabelle14[[#This Row],[X]]^2 + Tabelle14[[#This Row],[Y]]^2 +Tabelle14[[#This Row],[Z]]^2)</f>
        <v>0</v>
      </c>
      <c r="Q1273">
        <v>147</v>
      </c>
      <c r="R1273">
        <v>98.2</v>
      </c>
      <c r="S1273">
        <v>-41.8</v>
      </c>
      <c r="T1273">
        <v>-90</v>
      </c>
      <c r="U1273">
        <v>0</v>
      </c>
      <c r="V1273">
        <v>0</v>
      </c>
    </row>
    <row r="1274" spans="1:22">
      <c r="A1274">
        <v>25912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 t="e">
        <f>IF(AND(Tabelle14[[#This Row],[AreaPx]]&gt;0,NOT(Tabelle14[[#This Row],[AreaPx]]="inf")),Tabelle14[[#This Row],[AreaPx]], NA())</f>
        <v>#N/A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f>Tabelle14[[#This Row],[Roll]]-+Tabelle14[[#This Row],[Pitch]]</f>
        <v>0</v>
      </c>
      <c r="P1274">
        <f>SQRT(Tabelle14[[#This Row],[X]]^2 + Tabelle14[[#This Row],[Y]]^2 +Tabelle14[[#This Row],[Z]]^2)</f>
        <v>0</v>
      </c>
      <c r="Q1274">
        <v>147</v>
      </c>
      <c r="R1274">
        <v>98.2</v>
      </c>
      <c r="S1274">
        <v>-41.8</v>
      </c>
      <c r="T1274">
        <v>-90</v>
      </c>
      <c r="U1274">
        <v>0</v>
      </c>
      <c r="V1274">
        <v>0</v>
      </c>
    </row>
    <row r="1275" spans="1:22">
      <c r="A1275">
        <v>25933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 t="e">
        <f>IF(AND(Tabelle14[[#This Row],[AreaPx]]&gt;0,NOT(Tabelle14[[#This Row],[AreaPx]]="inf")),Tabelle14[[#This Row],[AreaPx]], NA())</f>
        <v>#N/A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f>Tabelle14[[#This Row],[Roll]]-+Tabelle14[[#This Row],[Pitch]]</f>
        <v>0</v>
      </c>
      <c r="P1275">
        <f>SQRT(Tabelle14[[#This Row],[X]]^2 + Tabelle14[[#This Row],[Y]]^2 +Tabelle14[[#This Row],[Z]]^2)</f>
        <v>0</v>
      </c>
      <c r="Q1275">
        <v>147</v>
      </c>
      <c r="R1275">
        <v>98.2</v>
      </c>
      <c r="S1275">
        <v>-41.8</v>
      </c>
      <c r="T1275">
        <v>-90</v>
      </c>
      <c r="U1275">
        <v>0</v>
      </c>
      <c r="V1275">
        <v>0</v>
      </c>
    </row>
    <row r="1276" spans="1:22">
      <c r="A1276">
        <v>25954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 t="e">
        <f>IF(AND(Tabelle14[[#This Row],[AreaPx]]&gt;0,NOT(Tabelle14[[#This Row],[AreaPx]]="inf")),Tabelle14[[#This Row],[AreaPx]], NA())</f>
        <v>#N/A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f>Tabelle14[[#This Row],[Roll]]-+Tabelle14[[#This Row],[Pitch]]</f>
        <v>0</v>
      </c>
      <c r="P1276">
        <f>SQRT(Tabelle14[[#This Row],[X]]^2 + Tabelle14[[#This Row],[Y]]^2 +Tabelle14[[#This Row],[Z]]^2)</f>
        <v>0</v>
      </c>
      <c r="Q1276">
        <v>147</v>
      </c>
      <c r="R1276">
        <v>98.2</v>
      </c>
      <c r="S1276">
        <v>-41.8</v>
      </c>
      <c r="T1276">
        <v>-90</v>
      </c>
      <c r="U1276">
        <v>0</v>
      </c>
      <c r="V1276">
        <v>0</v>
      </c>
    </row>
    <row r="1277" spans="1:22">
      <c r="A1277">
        <v>25979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 t="e">
        <f>IF(AND(Tabelle14[[#This Row],[AreaPx]]&gt;0,NOT(Tabelle14[[#This Row],[AreaPx]]="inf")),Tabelle14[[#This Row],[AreaPx]], NA())</f>
        <v>#N/A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f>Tabelle14[[#This Row],[Roll]]-+Tabelle14[[#This Row],[Pitch]]</f>
        <v>0</v>
      </c>
      <c r="P1277">
        <f>SQRT(Tabelle14[[#This Row],[X]]^2 + Tabelle14[[#This Row],[Y]]^2 +Tabelle14[[#This Row],[Z]]^2)</f>
        <v>0</v>
      </c>
      <c r="Q1277">
        <v>147</v>
      </c>
      <c r="R1277">
        <v>98.2</v>
      </c>
      <c r="S1277">
        <v>-41.8</v>
      </c>
      <c r="T1277">
        <v>-90</v>
      </c>
      <c r="U1277">
        <v>0</v>
      </c>
      <c r="V1277">
        <v>0</v>
      </c>
    </row>
    <row r="1278" spans="1:22">
      <c r="A1278">
        <v>26009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 t="e">
        <f>IF(AND(Tabelle14[[#This Row],[AreaPx]]&gt;0,NOT(Tabelle14[[#This Row],[AreaPx]]="inf")),Tabelle14[[#This Row],[AreaPx]], NA())</f>
        <v>#N/A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f>Tabelle14[[#This Row],[Roll]]-+Tabelle14[[#This Row],[Pitch]]</f>
        <v>0</v>
      </c>
      <c r="P1278">
        <f>SQRT(Tabelle14[[#This Row],[X]]^2 + Tabelle14[[#This Row],[Y]]^2 +Tabelle14[[#This Row],[Z]]^2)</f>
        <v>0</v>
      </c>
      <c r="Q1278">
        <v>147</v>
      </c>
      <c r="R1278">
        <v>98.2</v>
      </c>
      <c r="S1278">
        <v>-41.8</v>
      </c>
      <c r="T1278">
        <v>-90</v>
      </c>
      <c r="U1278">
        <v>0</v>
      </c>
      <c r="V1278">
        <v>0</v>
      </c>
    </row>
    <row r="1279" spans="1:22">
      <c r="A1279">
        <v>26039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 t="e">
        <f>IF(AND(Tabelle14[[#This Row],[AreaPx]]&gt;0,NOT(Tabelle14[[#This Row],[AreaPx]]="inf")),Tabelle14[[#This Row],[AreaPx]], NA())</f>
        <v>#N/A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f>Tabelle14[[#This Row],[Roll]]-+Tabelle14[[#This Row],[Pitch]]</f>
        <v>0</v>
      </c>
      <c r="P1279">
        <f>SQRT(Tabelle14[[#This Row],[X]]^2 + Tabelle14[[#This Row],[Y]]^2 +Tabelle14[[#This Row],[Z]]^2)</f>
        <v>0</v>
      </c>
      <c r="Q1279">
        <v>147</v>
      </c>
      <c r="R1279">
        <v>98.2</v>
      </c>
      <c r="S1279">
        <v>-41.8</v>
      </c>
      <c r="T1279">
        <v>-90</v>
      </c>
      <c r="U1279">
        <v>0</v>
      </c>
      <c r="V1279">
        <v>0</v>
      </c>
    </row>
    <row r="1280" spans="1:22">
      <c r="A1280">
        <v>26058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 t="e">
        <f>IF(AND(Tabelle14[[#This Row],[AreaPx]]&gt;0,NOT(Tabelle14[[#This Row],[AreaPx]]="inf")),Tabelle14[[#This Row],[AreaPx]], NA())</f>
        <v>#N/A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f>Tabelle14[[#This Row],[Roll]]-+Tabelle14[[#This Row],[Pitch]]</f>
        <v>0</v>
      </c>
      <c r="P1280">
        <f>SQRT(Tabelle14[[#This Row],[X]]^2 + Tabelle14[[#This Row],[Y]]^2 +Tabelle14[[#This Row],[Z]]^2)</f>
        <v>0</v>
      </c>
      <c r="Q1280">
        <v>147</v>
      </c>
      <c r="R1280">
        <v>98.2</v>
      </c>
      <c r="S1280">
        <v>-41.8</v>
      </c>
      <c r="T1280">
        <v>-90</v>
      </c>
      <c r="U1280">
        <v>0</v>
      </c>
      <c r="V1280">
        <v>0</v>
      </c>
    </row>
    <row r="1281" spans="1:22">
      <c r="A1281">
        <v>26070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 t="e">
        <f>IF(AND(Tabelle14[[#This Row],[AreaPx]]&gt;0,NOT(Tabelle14[[#This Row],[AreaPx]]="inf")),Tabelle14[[#This Row],[AreaPx]], NA())</f>
        <v>#N/A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f>Tabelle14[[#This Row],[Roll]]-+Tabelle14[[#This Row],[Pitch]]</f>
        <v>0</v>
      </c>
      <c r="P1281">
        <f>SQRT(Tabelle14[[#This Row],[X]]^2 + Tabelle14[[#This Row],[Y]]^2 +Tabelle14[[#This Row],[Z]]^2)</f>
        <v>0</v>
      </c>
      <c r="Q1281">
        <v>147</v>
      </c>
      <c r="R1281">
        <v>98.2</v>
      </c>
      <c r="S1281">
        <v>-41.8</v>
      </c>
      <c r="T1281">
        <v>-90</v>
      </c>
      <c r="U1281">
        <v>0</v>
      </c>
      <c r="V1281">
        <v>0</v>
      </c>
    </row>
    <row r="1282" spans="1:22">
      <c r="A1282">
        <v>26078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 t="e">
        <f>IF(AND(Tabelle14[[#This Row],[AreaPx]]&gt;0,NOT(Tabelle14[[#This Row],[AreaPx]]="inf")),Tabelle14[[#This Row],[AreaPx]], NA())</f>
        <v>#N/A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f>Tabelle14[[#This Row],[Roll]]-+Tabelle14[[#This Row],[Pitch]]</f>
        <v>0</v>
      </c>
      <c r="P1282">
        <f>SQRT(Tabelle14[[#This Row],[X]]^2 + Tabelle14[[#This Row],[Y]]^2 +Tabelle14[[#This Row],[Z]]^2)</f>
        <v>0</v>
      </c>
      <c r="Q1282">
        <v>147</v>
      </c>
      <c r="R1282">
        <v>98.2</v>
      </c>
      <c r="S1282">
        <v>-41.8</v>
      </c>
      <c r="T1282">
        <v>-90</v>
      </c>
      <c r="U1282">
        <v>0</v>
      </c>
      <c r="V1282">
        <v>0</v>
      </c>
    </row>
    <row r="1283" spans="1:22">
      <c r="A1283">
        <v>26104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 t="e">
        <f>IF(AND(Tabelle14[[#This Row],[AreaPx]]&gt;0,NOT(Tabelle14[[#This Row],[AreaPx]]="inf")),Tabelle14[[#This Row],[AreaPx]], NA())</f>
        <v>#N/A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f>Tabelle14[[#This Row],[Roll]]-+Tabelle14[[#This Row],[Pitch]]</f>
        <v>0</v>
      </c>
      <c r="P1283">
        <f>SQRT(Tabelle14[[#This Row],[X]]^2 + Tabelle14[[#This Row],[Y]]^2 +Tabelle14[[#This Row],[Z]]^2)</f>
        <v>0</v>
      </c>
      <c r="Q1283">
        <v>147</v>
      </c>
      <c r="R1283">
        <v>98.2</v>
      </c>
      <c r="S1283">
        <v>-41.8</v>
      </c>
      <c r="T1283">
        <v>-90</v>
      </c>
      <c r="U1283">
        <v>0</v>
      </c>
      <c r="V1283">
        <v>0</v>
      </c>
    </row>
    <row r="1284" spans="1:22">
      <c r="A1284">
        <v>26118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 t="e">
        <f>IF(AND(Tabelle14[[#This Row],[AreaPx]]&gt;0,NOT(Tabelle14[[#This Row],[AreaPx]]="inf")),Tabelle14[[#This Row],[AreaPx]], NA())</f>
        <v>#N/A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f>Tabelle14[[#This Row],[Roll]]-+Tabelle14[[#This Row],[Pitch]]</f>
        <v>0</v>
      </c>
      <c r="P1284">
        <f>SQRT(Tabelle14[[#This Row],[X]]^2 + Tabelle14[[#This Row],[Y]]^2 +Tabelle14[[#This Row],[Z]]^2)</f>
        <v>0</v>
      </c>
      <c r="Q1284">
        <v>147</v>
      </c>
      <c r="R1284">
        <v>98.2</v>
      </c>
      <c r="S1284">
        <v>-41.8</v>
      </c>
      <c r="T1284">
        <v>-90</v>
      </c>
      <c r="U1284">
        <v>0</v>
      </c>
      <c r="V1284">
        <v>0</v>
      </c>
    </row>
    <row r="1285" spans="1:22">
      <c r="A1285">
        <v>26148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 t="e">
        <f>IF(AND(Tabelle14[[#This Row],[AreaPx]]&gt;0,NOT(Tabelle14[[#This Row],[AreaPx]]="inf")),Tabelle14[[#This Row],[AreaPx]], NA())</f>
        <v>#N/A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f>Tabelle14[[#This Row],[Roll]]-+Tabelle14[[#This Row],[Pitch]]</f>
        <v>0</v>
      </c>
      <c r="P1285">
        <f>SQRT(Tabelle14[[#This Row],[X]]^2 + Tabelle14[[#This Row],[Y]]^2 +Tabelle14[[#This Row],[Z]]^2)</f>
        <v>0</v>
      </c>
      <c r="Q1285">
        <v>147</v>
      </c>
      <c r="R1285">
        <v>98.2</v>
      </c>
      <c r="S1285">
        <v>-41.8</v>
      </c>
      <c r="T1285">
        <v>-90</v>
      </c>
      <c r="U1285">
        <v>0</v>
      </c>
      <c r="V1285">
        <v>0</v>
      </c>
    </row>
    <row r="1286" spans="1:22">
      <c r="A1286">
        <v>26176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 t="e">
        <f>IF(AND(Tabelle14[[#This Row],[AreaPx]]&gt;0,NOT(Tabelle14[[#This Row],[AreaPx]]="inf")),Tabelle14[[#This Row],[AreaPx]], NA())</f>
        <v>#N/A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f>Tabelle14[[#This Row],[Roll]]-+Tabelle14[[#This Row],[Pitch]]</f>
        <v>0</v>
      </c>
      <c r="P1286">
        <f>SQRT(Tabelle14[[#This Row],[X]]^2 + Tabelle14[[#This Row],[Y]]^2 +Tabelle14[[#This Row],[Z]]^2)</f>
        <v>0</v>
      </c>
      <c r="Q1286">
        <v>147</v>
      </c>
      <c r="R1286">
        <v>98.2</v>
      </c>
      <c r="S1286">
        <v>-41.8</v>
      </c>
      <c r="T1286">
        <v>-90</v>
      </c>
      <c r="U1286">
        <v>0</v>
      </c>
      <c r="V1286">
        <v>0</v>
      </c>
    </row>
    <row r="1287" spans="1:22">
      <c r="A1287">
        <v>26200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 t="e">
        <f>IF(AND(Tabelle14[[#This Row],[AreaPx]]&gt;0,NOT(Tabelle14[[#This Row],[AreaPx]]="inf")),Tabelle14[[#This Row],[AreaPx]], NA())</f>
        <v>#N/A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f>Tabelle14[[#This Row],[Roll]]-+Tabelle14[[#This Row],[Pitch]]</f>
        <v>0</v>
      </c>
      <c r="P1287">
        <f>SQRT(Tabelle14[[#This Row],[X]]^2 + Tabelle14[[#This Row],[Y]]^2 +Tabelle14[[#This Row],[Z]]^2)</f>
        <v>0</v>
      </c>
      <c r="Q1287">
        <v>147</v>
      </c>
      <c r="R1287">
        <v>98.2</v>
      </c>
      <c r="S1287">
        <v>-41.8</v>
      </c>
      <c r="T1287">
        <v>-90</v>
      </c>
      <c r="U1287">
        <v>0</v>
      </c>
      <c r="V1287">
        <v>0</v>
      </c>
    </row>
    <row r="1288" spans="1:22">
      <c r="A1288">
        <v>26215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 t="e">
        <f>IF(AND(Tabelle14[[#This Row],[AreaPx]]&gt;0,NOT(Tabelle14[[#This Row],[AreaPx]]="inf")),Tabelle14[[#This Row],[AreaPx]], NA())</f>
        <v>#N/A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f>Tabelle14[[#This Row],[Roll]]-+Tabelle14[[#This Row],[Pitch]]</f>
        <v>0</v>
      </c>
      <c r="P1288">
        <f>SQRT(Tabelle14[[#This Row],[X]]^2 + Tabelle14[[#This Row],[Y]]^2 +Tabelle14[[#This Row],[Z]]^2)</f>
        <v>0</v>
      </c>
      <c r="Q1288">
        <v>147</v>
      </c>
      <c r="R1288">
        <v>98.2</v>
      </c>
      <c r="S1288">
        <v>-41.8</v>
      </c>
      <c r="T1288">
        <v>-90</v>
      </c>
      <c r="U1288">
        <v>0</v>
      </c>
      <c r="V1288">
        <v>0</v>
      </c>
    </row>
    <row r="1289" spans="1:22">
      <c r="A1289">
        <v>26237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 t="e">
        <f>IF(AND(Tabelle14[[#This Row],[AreaPx]]&gt;0,NOT(Tabelle14[[#This Row],[AreaPx]]="inf")),Tabelle14[[#This Row],[AreaPx]], NA())</f>
        <v>#N/A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f>Tabelle14[[#This Row],[Roll]]-+Tabelle14[[#This Row],[Pitch]]</f>
        <v>0</v>
      </c>
      <c r="P1289">
        <f>SQRT(Tabelle14[[#This Row],[X]]^2 + Tabelle14[[#This Row],[Y]]^2 +Tabelle14[[#This Row],[Z]]^2)</f>
        <v>0</v>
      </c>
      <c r="Q1289">
        <v>147</v>
      </c>
      <c r="R1289">
        <v>98.2</v>
      </c>
      <c r="S1289">
        <v>-41.8</v>
      </c>
      <c r="T1289">
        <v>-90</v>
      </c>
      <c r="U1289">
        <v>0</v>
      </c>
      <c r="V1289">
        <v>0</v>
      </c>
    </row>
    <row r="1290" spans="1:22">
      <c r="A1290">
        <v>26253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 t="e">
        <f>IF(AND(Tabelle14[[#This Row],[AreaPx]]&gt;0,NOT(Tabelle14[[#This Row],[AreaPx]]="inf")),Tabelle14[[#This Row],[AreaPx]], NA())</f>
        <v>#N/A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f>Tabelle14[[#This Row],[Roll]]-+Tabelle14[[#This Row],[Pitch]]</f>
        <v>0</v>
      </c>
      <c r="P1290">
        <f>SQRT(Tabelle14[[#This Row],[X]]^2 + Tabelle14[[#This Row],[Y]]^2 +Tabelle14[[#This Row],[Z]]^2)</f>
        <v>0</v>
      </c>
      <c r="Q1290">
        <v>147</v>
      </c>
      <c r="R1290">
        <v>98.2</v>
      </c>
      <c r="S1290">
        <v>-41.8</v>
      </c>
      <c r="T1290">
        <v>-90</v>
      </c>
      <c r="U1290">
        <v>0</v>
      </c>
      <c r="V1290">
        <v>0</v>
      </c>
    </row>
    <row r="1291" spans="1:22">
      <c r="A1291">
        <v>26275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 t="e">
        <f>IF(AND(Tabelle14[[#This Row],[AreaPx]]&gt;0,NOT(Tabelle14[[#This Row],[AreaPx]]="inf")),Tabelle14[[#This Row],[AreaPx]], NA())</f>
        <v>#N/A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f>Tabelle14[[#This Row],[Roll]]-+Tabelle14[[#This Row],[Pitch]]</f>
        <v>0</v>
      </c>
      <c r="P1291">
        <f>SQRT(Tabelle14[[#This Row],[X]]^2 + Tabelle14[[#This Row],[Y]]^2 +Tabelle14[[#This Row],[Z]]^2)</f>
        <v>0</v>
      </c>
      <c r="Q1291">
        <v>147</v>
      </c>
      <c r="R1291">
        <v>98.2</v>
      </c>
      <c r="S1291">
        <v>-41.8</v>
      </c>
      <c r="T1291">
        <v>-90</v>
      </c>
      <c r="U1291">
        <v>0</v>
      </c>
      <c r="V1291">
        <v>0</v>
      </c>
    </row>
    <row r="1292" spans="1:22">
      <c r="A1292">
        <v>26294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 t="e">
        <f>IF(AND(Tabelle14[[#This Row],[AreaPx]]&gt;0,NOT(Tabelle14[[#This Row],[AreaPx]]="inf")),Tabelle14[[#This Row],[AreaPx]], NA())</f>
        <v>#N/A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f>Tabelle14[[#This Row],[Roll]]-+Tabelle14[[#This Row],[Pitch]]</f>
        <v>0</v>
      </c>
      <c r="P1292">
        <f>SQRT(Tabelle14[[#This Row],[X]]^2 + Tabelle14[[#This Row],[Y]]^2 +Tabelle14[[#This Row],[Z]]^2)</f>
        <v>0</v>
      </c>
      <c r="Q1292">
        <v>147</v>
      </c>
      <c r="R1292">
        <v>98.2</v>
      </c>
      <c r="S1292">
        <v>-41.8</v>
      </c>
      <c r="T1292">
        <v>-90</v>
      </c>
      <c r="U1292">
        <v>0</v>
      </c>
      <c r="V1292">
        <v>0</v>
      </c>
    </row>
    <row r="1293" spans="1:22">
      <c r="A1293">
        <v>26307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 t="e">
        <f>IF(AND(Tabelle14[[#This Row],[AreaPx]]&gt;0,NOT(Tabelle14[[#This Row],[AreaPx]]="inf")),Tabelle14[[#This Row],[AreaPx]], NA())</f>
        <v>#N/A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f>Tabelle14[[#This Row],[Roll]]-+Tabelle14[[#This Row],[Pitch]]</f>
        <v>0</v>
      </c>
      <c r="P1293">
        <f>SQRT(Tabelle14[[#This Row],[X]]^2 + Tabelle14[[#This Row],[Y]]^2 +Tabelle14[[#This Row],[Z]]^2)</f>
        <v>0</v>
      </c>
      <c r="Q1293">
        <v>147</v>
      </c>
      <c r="R1293">
        <v>98.2</v>
      </c>
      <c r="S1293">
        <v>-41.8</v>
      </c>
      <c r="T1293">
        <v>-90</v>
      </c>
      <c r="U1293">
        <v>0</v>
      </c>
      <c r="V1293">
        <v>0</v>
      </c>
    </row>
    <row r="1294" spans="1:22">
      <c r="A1294">
        <v>26337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 t="e">
        <f>IF(AND(Tabelle14[[#This Row],[AreaPx]]&gt;0,NOT(Tabelle14[[#This Row],[AreaPx]]="inf")),Tabelle14[[#This Row],[AreaPx]], NA())</f>
        <v>#N/A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f>Tabelle14[[#This Row],[Roll]]-+Tabelle14[[#This Row],[Pitch]]</f>
        <v>0</v>
      </c>
      <c r="P1294">
        <f>SQRT(Tabelle14[[#This Row],[X]]^2 + Tabelle14[[#This Row],[Y]]^2 +Tabelle14[[#This Row],[Z]]^2)</f>
        <v>0</v>
      </c>
      <c r="Q1294">
        <v>147</v>
      </c>
      <c r="R1294">
        <v>98.2</v>
      </c>
      <c r="S1294">
        <v>-41.8</v>
      </c>
      <c r="T1294">
        <v>-90</v>
      </c>
      <c r="U1294">
        <v>0</v>
      </c>
      <c r="V1294">
        <v>0</v>
      </c>
    </row>
    <row r="1295" spans="1:22">
      <c r="A1295">
        <v>26350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 t="e">
        <f>IF(AND(Tabelle14[[#This Row],[AreaPx]]&gt;0,NOT(Tabelle14[[#This Row],[AreaPx]]="inf")),Tabelle14[[#This Row],[AreaPx]], NA())</f>
        <v>#N/A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f>Tabelle14[[#This Row],[Roll]]-+Tabelle14[[#This Row],[Pitch]]</f>
        <v>0</v>
      </c>
      <c r="P1295">
        <f>SQRT(Tabelle14[[#This Row],[X]]^2 + Tabelle14[[#This Row],[Y]]^2 +Tabelle14[[#This Row],[Z]]^2)</f>
        <v>0</v>
      </c>
      <c r="Q1295">
        <v>147</v>
      </c>
      <c r="R1295">
        <v>98.2</v>
      </c>
      <c r="S1295">
        <v>-41.8</v>
      </c>
      <c r="T1295">
        <v>-90</v>
      </c>
      <c r="U1295">
        <v>0</v>
      </c>
      <c r="V1295">
        <v>0</v>
      </c>
    </row>
    <row r="1296" spans="1:22">
      <c r="A1296">
        <v>26374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 t="e">
        <f>IF(AND(Tabelle14[[#This Row],[AreaPx]]&gt;0,NOT(Tabelle14[[#This Row],[AreaPx]]="inf")),Tabelle14[[#This Row],[AreaPx]], NA())</f>
        <v>#N/A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f>Tabelle14[[#This Row],[Roll]]-+Tabelle14[[#This Row],[Pitch]]</f>
        <v>0</v>
      </c>
      <c r="P1296">
        <f>SQRT(Tabelle14[[#This Row],[X]]^2 + Tabelle14[[#This Row],[Y]]^2 +Tabelle14[[#This Row],[Z]]^2)</f>
        <v>0</v>
      </c>
      <c r="Q1296">
        <v>147</v>
      </c>
      <c r="R1296">
        <v>98.2</v>
      </c>
      <c r="S1296">
        <v>-41.8</v>
      </c>
      <c r="T1296">
        <v>-90</v>
      </c>
      <c r="U1296">
        <v>0</v>
      </c>
      <c r="V1296">
        <v>0</v>
      </c>
    </row>
    <row r="1297" spans="1:22">
      <c r="A1297">
        <v>26411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 t="e">
        <f>IF(AND(Tabelle14[[#This Row],[AreaPx]]&gt;0,NOT(Tabelle14[[#This Row],[AreaPx]]="inf")),Tabelle14[[#This Row],[AreaPx]], NA())</f>
        <v>#N/A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f>Tabelle14[[#This Row],[Roll]]-+Tabelle14[[#This Row],[Pitch]]</f>
        <v>0</v>
      </c>
      <c r="P1297">
        <f>SQRT(Tabelle14[[#This Row],[X]]^2 + Tabelle14[[#This Row],[Y]]^2 +Tabelle14[[#This Row],[Z]]^2)</f>
        <v>0</v>
      </c>
      <c r="Q1297">
        <v>147</v>
      </c>
      <c r="R1297">
        <v>98.2</v>
      </c>
      <c r="S1297">
        <v>-41.8</v>
      </c>
      <c r="T1297">
        <v>-90</v>
      </c>
      <c r="U1297">
        <v>0</v>
      </c>
      <c r="V1297">
        <v>0</v>
      </c>
    </row>
    <row r="1298" spans="1:22">
      <c r="A1298">
        <v>26435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 t="e">
        <f>IF(AND(Tabelle14[[#This Row],[AreaPx]]&gt;0,NOT(Tabelle14[[#This Row],[AreaPx]]="inf")),Tabelle14[[#This Row],[AreaPx]], NA())</f>
        <v>#N/A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f>Tabelle14[[#This Row],[Roll]]-+Tabelle14[[#This Row],[Pitch]]</f>
        <v>0</v>
      </c>
      <c r="P1298">
        <f>SQRT(Tabelle14[[#This Row],[X]]^2 + Tabelle14[[#This Row],[Y]]^2 +Tabelle14[[#This Row],[Z]]^2)</f>
        <v>0</v>
      </c>
      <c r="Q1298">
        <v>147</v>
      </c>
      <c r="R1298">
        <v>98.2</v>
      </c>
      <c r="S1298">
        <v>-41.8</v>
      </c>
      <c r="T1298">
        <v>-90</v>
      </c>
      <c r="U1298">
        <v>0</v>
      </c>
      <c r="V1298">
        <v>0</v>
      </c>
    </row>
    <row r="1299" spans="1:22">
      <c r="A1299">
        <v>26450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 t="e">
        <f>IF(AND(Tabelle14[[#This Row],[AreaPx]]&gt;0,NOT(Tabelle14[[#This Row],[AreaPx]]="inf")),Tabelle14[[#This Row],[AreaPx]], NA())</f>
        <v>#N/A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f>Tabelle14[[#This Row],[Roll]]-+Tabelle14[[#This Row],[Pitch]]</f>
        <v>0</v>
      </c>
      <c r="P1299">
        <f>SQRT(Tabelle14[[#This Row],[X]]^2 + Tabelle14[[#This Row],[Y]]^2 +Tabelle14[[#This Row],[Z]]^2)</f>
        <v>0</v>
      </c>
      <c r="Q1299">
        <v>147</v>
      </c>
      <c r="R1299">
        <v>98.2</v>
      </c>
      <c r="S1299">
        <v>-41.8</v>
      </c>
      <c r="T1299">
        <v>-90</v>
      </c>
      <c r="U1299">
        <v>0</v>
      </c>
      <c r="V1299">
        <v>0</v>
      </c>
    </row>
    <row r="1300" spans="1:22">
      <c r="A1300">
        <v>26472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 t="e">
        <f>IF(AND(Tabelle14[[#This Row],[AreaPx]]&gt;0,NOT(Tabelle14[[#This Row],[AreaPx]]="inf")),Tabelle14[[#This Row],[AreaPx]], NA())</f>
        <v>#N/A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f>Tabelle14[[#This Row],[Roll]]-+Tabelle14[[#This Row],[Pitch]]</f>
        <v>0</v>
      </c>
      <c r="P1300">
        <f>SQRT(Tabelle14[[#This Row],[X]]^2 + Tabelle14[[#This Row],[Y]]^2 +Tabelle14[[#This Row],[Z]]^2)</f>
        <v>0</v>
      </c>
      <c r="Q1300">
        <v>147</v>
      </c>
      <c r="R1300">
        <v>98.2</v>
      </c>
      <c r="S1300">
        <v>-41.8</v>
      </c>
      <c r="T1300">
        <v>-90</v>
      </c>
      <c r="U1300">
        <v>0</v>
      </c>
      <c r="V1300">
        <v>0</v>
      </c>
    </row>
    <row r="1301" spans="1:22">
      <c r="A1301">
        <v>26482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 t="e">
        <f>IF(AND(Tabelle14[[#This Row],[AreaPx]]&gt;0,NOT(Tabelle14[[#This Row],[AreaPx]]="inf")),Tabelle14[[#This Row],[AreaPx]], NA())</f>
        <v>#N/A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f>Tabelle14[[#This Row],[Roll]]-+Tabelle14[[#This Row],[Pitch]]</f>
        <v>0</v>
      </c>
      <c r="P1301">
        <f>SQRT(Tabelle14[[#This Row],[X]]^2 + Tabelle14[[#This Row],[Y]]^2 +Tabelle14[[#This Row],[Z]]^2)</f>
        <v>0</v>
      </c>
      <c r="Q1301">
        <v>147</v>
      </c>
      <c r="R1301">
        <v>98.2</v>
      </c>
      <c r="S1301">
        <v>-41.8</v>
      </c>
      <c r="T1301">
        <v>-90</v>
      </c>
      <c r="U1301">
        <v>0</v>
      </c>
      <c r="V1301">
        <v>0</v>
      </c>
    </row>
    <row r="1302" spans="1:22">
      <c r="A1302">
        <v>26499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 t="e">
        <f>IF(AND(Tabelle14[[#This Row],[AreaPx]]&gt;0,NOT(Tabelle14[[#This Row],[AreaPx]]="inf")),Tabelle14[[#This Row],[AreaPx]], NA())</f>
        <v>#N/A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f>Tabelle14[[#This Row],[Roll]]-+Tabelle14[[#This Row],[Pitch]]</f>
        <v>0</v>
      </c>
      <c r="P1302">
        <f>SQRT(Tabelle14[[#This Row],[X]]^2 + Tabelle14[[#This Row],[Y]]^2 +Tabelle14[[#This Row],[Z]]^2)</f>
        <v>0</v>
      </c>
      <c r="Q1302">
        <v>147</v>
      </c>
      <c r="R1302">
        <v>98.2</v>
      </c>
      <c r="S1302">
        <v>-41.8</v>
      </c>
      <c r="T1302">
        <v>-90</v>
      </c>
      <c r="U1302">
        <v>0</v>
      </c>
      <c r="V1302">
        <v>0</v>
      </c>
    </row>
    <row r="1303" spans="1:22">
      <c r="A1303">
        <v>26508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 t="e">
        <f>IF(AND(Tabelle14[[#This Row],[AreaPx]]&gt;0,NOT(Tabelle14[[#This Row],[AreaPx]]="inf")),Tabelle14[[#This Row],[AreaPx]], NA())</f>
        <v>#N/A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f>Tabelle14[[#This Row],[Roll]]-+Tabelle14[[#This Row],[Pitch]]</f>
        <v>0</v>
      </c>
      <c r="P1303">
        <f>SQRT(Tabelle14[[#This Row],[X]]^2 + Tabelle14[[#This Row],[Y]]^2 +Tabelle14[[#This Row],[Z]]^2)</f>
        <v>0</v>
      </c>
      <c r="Q1303">
        <v>147</v>
      </c>
      <c r="R1303">
        <v>98.2</v>
      </c>
      <c r="S1303">
        <v>-41.8</v>
      </c>
      <c r="T1303">
        <v>-90</v>
      </c>
      <c r="U1303">
        <v>0</v>
      </c>
      <c r="V1303">
        <v>0</v>
      </c>
    </row>
    <row r="1304" spans="1:22">
      <c r="A1304">
        <v>26535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 t="e">
        <f>IF(AND(Tabelle14[[#This Row],[AreaPx]]&gt;0,NOT(Tabelle14[[#This Row],[AreaPx]]="inf")),Tabelle14[[#This Row],[AreaPx]], NA())</f>
        <v>#N/A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f>Tabelle14[[#This Row],[Roll]]-+Tabelle14[[#This Row],[Pitch]]</f>
        <v>0</v>
      </c>
      <c r="P1304">
        <f>SQRT(Tabelle14[[#This Row],[X]]^2 + Tabelle14[[#This Row],[Y]]^2 +Tabelle14[[#This Row],[Z]]^2)</f>
        <v>0</v>
      </c>
      <c r="Q1304">
        <v>147</v>
      </c>
      <c r="R1304">
        <v>98.2</v>
      </c>
      <c r="S1304">
        <v>-41.8</v>
      </c>
      <c r="T1304">
        <v>-90</v>
      </c>
      <c r="U1304">
        <v>0</v>
      </c>
      <c r="V1304">
        <v>0</v>
      </c>
    </row>
    <row r="1305" spans="1:22">
      <c r="A1305">
        <v>26544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 t="e">
        <f>IF(AND(Tabelle14[[#This Row],[AreaPx]]&gt;0,NOT(Tabelle14[[#This Row],[AreaPx]]="inf")),Tabelle14[[#This Row],[AreaPx]], NA())</f>
        <v>#N/A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f>Tabelle14[[#This Row],[Roll]]-+Tabelle14[[#This Row],[Pitch]]</f>
        <v>0</v>
      </c>
      <c r="P1305">
        <f>SQRT(Tabelle14[[#This Row],[X]]^2 + Tabelle14[[#This Row],[Y]]^2 +Tabelle14[[#This Row],[Z]]^2)</f>
        <v>0</v>
      </c>
      <c r="Q1305">
        <v>147</v>
      </c>
      <c r="R1305">
        <v>98.2</v>
      </c>
      <c r="S1305">
        <v>-41.8</v>
      </c>
      <c r="T1305">
        <v>-90</v>
      </c>
      <c r="U1305">
        <v>0</v>
      </c>
      <c r="V1305">
        <v>0</v>
      </c>
    </row>
    <row r="1306" spans="1:22">
      <c r="A1306">
        <v>26571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 t="e">
        <f>IF(AND(Tabelle14[[#This Row],[AreaPx]]&gt;0,NOT(Tabelle14[[#This Row],[AreaPx]]="inf")),Tabelle14[[#This Row],[AreaPx]], NA())</f>
        <v>#N/A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f>Tabelle14[[#This Row],[Roll]]-+Tabelle14[[#This Row],[Pitch]]</f>
        <v>0</v>
      </c>
      <c r="P1306">
        <f>SQRT(Tabelle14[[#This Row],[X]]^2 + Tabelle14[[#This Row],[Y]]^2 +Tabelle14[[#This Row],[Z]]^2)</f>
        <v>0</v>
      </c>
      <c r="Q1306">
        <v>147</v>
      </c>
      <c r="R1306">
        <v>98.2</v>
      </c>
      <c r="S1306">
        <v>-41.8</v>
      </c>
      <c r="T1306">
        <v>-90</v>
      </c>
      <c r="U1306">
        <v>0</v>
      </c>
      <c r="V1306">
        <v>0</v>
      </c>
    </row>
    <row r="1307" spans="1:22">
      <c r="A1307">
        <v>26584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 t="e">
        <f>IF(AND(Tabelle14[[#This Row],[AreaPx]]&gt;0,NOT(Tabelle14[[#This Row],[AreaPx]]="inf")),Tabelle14[[#This Row],[AreaPx]], NA())</f>
        <v>#N/A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f>Tabelle14[[#This Row],[Roll]]-+Tabelle14[[#This Row],[Pitch]]</f>
        <v>0</v>
      </c>
      <c r="P1307">
        <f>SQRT(Tabelle14[[#This Row],[X]]^2 + Tabelle14[[#This Row],[Y]]^2 +Tabelle14[[#This Row],[Z]]^2)</f>
        <v>0</v>
      </c>
      <c r="Q1307">
        <v>147</v>
      </c>
      <c r="R1307">
        <v>98.2</v>
      </c>
      <c r="S1307">
        <v>-41.8</v>
      </c>
      <c r="T1307">
        <v>-90</v>
      </c>
      <c r="U1307">
        <v>0</v>
      </c>
      <c r="V1307">
        <v>0</v>
      </c>
    </row>
    <row r="1308" spans="1:22">
      <c r="A1308">
        <v>26610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 t="e">
        <f>IF(AND(Tabelle14[[#This Row],[AreaPx]]&gt;0,NOT(Tabelle14[[#This Row],[AreaPx]]="inf")),Tabelle14[[#This Row],[AreaPx]], NA())</f>
        <v>#N/A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f>Tabelle14[[#This Row],[Roll]]-+Tabelle14[[#This Row],[Pitch]]</f>
        <v>0</v>
      </c>
      <c r="P1308">
        <f>SQRT(Tabelle14[[#This Row],[X]]^2 + Tabelle14[[#This Row],[Y]]^2 +Tabelle14[[#This Row],[Z]]^2)</f>
        <v>0</v>
      </c>
      <c r="Q1308">
        <v>147</v>
      </c>
      <c r="R1308">
        <v>98.2</v>
      </c>
      <c r="S1308">
        <v>-41.8</v>
      </c>
      <c r="T1308">
        <v>-90</v>
      </c>
      <c r="U1308">
        <v>0</v>
      </c>
      <c r="V1308">
        <v>0</v>
      </c>
    </row>
    <row r="1309" spans="1:22">
      <c r="A1309">
        <v>26638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 t="e">
        <f>IF(AND(Tabelle14[[#This Row],[AreaPx]]&gt;0,NOT(Tabelle14[[#This Row],[AreaPx]]="inf")),Tabelle14[[#This Row],[AreaPx]], NA())</f>
        <v>#N/A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f>Tabelle14[[#This Row],[Roll]]-+Tabelle14[[#This Row],[Pitch]]</f>
        <v>0</v>
      </c>
      <c r="P1309">
        <f>SQRT(Tabelle14[[#This Row],[X]]^2 + Tabelle14[[#This Row],[Y]]^2 +Tabelle14[[#This Row],[Z]]^2)</f>
        <v>0</v>
      </c>
      <c r="Q1309">
        <v>147</v>
      </c>
      <c r="R1309">
        <v>98.2</v>
      </c>
      <c r="S1309">
        <v>-41.8</v>
      </c>
      <c r="T1309">
        <v>-90</v>
      </c>
      <c r="U1309">
        <v>0</v>
      </c>
      <c r="V1309">
        <v>0</v>
      </c>
    </row>
    <row r="1310" spans="1:22">
      <c r="A1310">
        <v>26655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 t="e">
        <f>IF(AND(Tabelle14[[#This Row],[AreaPx]]&gt;0,NOT(Tabelle14[[#This Row],[AreaPx]]="inf")),Tabelle14[[#This Row],[AreaPx]], NA())</f>
        <v>#N/A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f>Tabelle14[[#This Row],[Roll]]-+Tabelle14[[#This Row],[Pitch]]</f>
        <v>0</v>
      </c>
      <c r="P1310">
        <f>SQRT(Tabelle14[[#This Row],[X]]^2 + Tabelle14[[#This Row],[Y]]^2 +Tabelle14[[#This Row],[Z]]^2)</f>
        <v>0</v>
      </c>
      <c r="Q1310">
        <v>147</v>
      </c>
      <c r="R1310">
        <v>98.2</v>
      </c>
      <c r="S1310">
        <v>-41.8</v>
      </c>
      <c r="T1310">
        <v>-90</v>
      </c>
      <c r="U1310">
        <v>0</v>
      </c>
      <c r="V1310">
        <v>0</v>
      </c>
    </row>
    <row r="1311" spans="1:22">
      <c r="A1311">
        <v>26679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 t="e">
        <f>IF(AND(Tabelle14[[#This Row],[AreaPx]]&gt;0,NOT(Tabelle14[[#This Row],[AreaPx]]="inf")),Tabelle14[[#This Row],[AreaPx]], NA())</f>
        <v>#N/A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f>Tabelle14[[#This Row],[Roll]]-+Tabelle14[[#This Row],[Pitch]]</f>
        <v>0</v>
      </c>
      <c r="P1311">
        <f>SQRT(Tabelle14[[#This Row],[X]]^2 + Tabelle14[[#This Row],[Y]]^2 +Tabelle14[[#This Row],[Z]]^2)</f>
        <v>0</v>
      </c>
      <c r="Q1311">
        <v>147</v>
      </c>
      <c r="R1311">
        <v>98.2</v>
      </c>
      <c r="S1311">
        <v>-41.8</v>
      </c>
      <c r="T1311">
        <v>-90</v>
      </c>
      <c r="U1311">
        <v>0</v>
      </c>
      <c r="V1311">
        <v>0</v>
      </c>
    </row>
    <row r="1312" spans="1:22">
      <c r="A1312">
        <v>26702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 t="e">
        <f>IF(AND(Tabelle14[[#This Row],[AreaPx]]&gt;0,NOT(Tabelle14[[#This Row],[AreaPx]]="inf")),Tabelle14[[#This Row],[AreaPx]], NA())</f>
        <v>#N/A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f>Tabelle14[[#This Row],[Roll]]-+Tabelle14[[#This Row],[Pitch]]</f>
        <v>0</v>
      </c>
      <c r="P1312">
        <f>SQRT(Tabelle14[[#This Row],[X]]^2 + Tabelle14[[#This Row],[Y]]^2 +Tabelle14[[#This Row],[Z]]^2)</f>
        <v>0</v>
      </c>
      <c r="Q1312">
        <v>147</v>
      </c>
      <c r="R1312">
        <v>98.2</v>
      </c>
      <c r="S1312">
        <v>-41.8</v>
      </c>
      <c r="T1312">
        <v>-90</v>
      </c>
      <c r="U1312">
        <v>0</v>
      </c>
      <c r="V1312">
        <v>0</v>
      </c>
    </row>
    <row r="1313" spans="1:22">
      <c r="A1313">
        <v>26714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 t="e">
        <f>IF(AND(Tabelle14[[#This Row],[AreaPx]]&gt;0,NOT(Tabelle14[[#This Row],[AreaPx]]="inf")),Tabelle14[[#This Row],[AreaPx]], NA())</f>
        <v>#N/A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f>Tabelle14[[#This Row],[Roll]]-+Tabelle14[[#This Row],[Pitch]]</f>
        <v>0</v>
      </c>
      <c r="P1313">
        <f>SQRT(Tabelle14[[#This Row],[X]]^2 + Tabelle14[[#This Row],[Y]]^2 +Tabelle14[[#This Row],[Z]]^2)</f>
        <v>0</v>
      </c>
      <c r="Q1313">
        <v>147</v>
      </c>
      <c r="R1313">
        <v>98.2</v>
      </c>
      <c r="S1313">
        <v>-41.8</v>
      </c>
      <c r="T1313">
        <v>-90</v>
      </c>
      <c r="U1313">
        <v>0</v>
      </c>
      <c r="V1313">
        <v>0</v>
      </c>
    </row>
    <row r="1314" spans="1:22">
      <c r="A1314">
        <v>26740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 t="e">
        <f>IF(AND(Tabelle14[[#This Row],[AreaPx]]&gt;0,NOT(Tabelle14[[#This Row],[AreaPx]]="inf")),Tabelle14[[#This Row],[AreaPx]], NA())</f>
        <v>#N/A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f>Tabelle14[[#This Row],[Roll]]-+Tabelle14[[#This Row],[Pitch]]</f>
        <v>0</v>
      </c>
      <c r="P1314">
        <f>SQRT(Tabelle14[[#This Row],[X]]^2 + Tabelle14[[#This Row],[Y]]^2 +Tabelle14[[#This Row],[Z]]^2)</f>
        <v>0</v>
      </c>
      <c r="Q1314">
        <v>147</v>
      </c>
      <c r="R1314">
        <v>98.2</v>
      </c>
      <c r="S1314">
        <v>-41.8</v>
      </c>
      <c r="T1314">
        <v>-90</v>
      </c>
      <c r="U1314">
        <v>0</v>
      </c>
      <c r="V1314">
        <v>0</v>
      </c>
    </row>
    <row r="1315" spans="1:22">
      <c r="A1315">
        <v>26766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 t="e">
        <f>IF(AND(Tabelle14[[#This Row],[AreaPx]]&gt;0,NOT(Tabelle14[[#This Row],[AreaPx]]="inf")),Tabelle14[[#This Row],[AreaPx]], NA())</f>
        <v>#N/A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f>Tabelle14[[#This Row],[Roll]]-+Tabelle14[[#This Row],[Pitch]]</f>
        <v>0</v>
      </c>
      <c r="P1315">
        <f>SQRT(Tabelle14[[#This Row],[X]]^2 + Tabelle14[[#This Row],[Y]]^2 +Tabelle14[[#This Row],[Z]]^2)</f>
        <v>0</v>
      </c>
      <c r="Q1315">
        <v>147</v>
      </c>
      <c r="R1315">
        <v>98.2</v>
      </c>
      <c r="S1315">
        <v>-41.8</v>
      </c>
      <c r="T1315">
        <v>-90</v>
      </c>
      <c r="U1315">
        <v>0</v>
      </c>
      <c r="V1315">
        <v>0</v>
      </c>
    </row>
    <row r="1316" spans="1:22">
      <c r="A1316">
        <v>26781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 t="e">
        <f>IF(AND(Tabelle14[[#This Row],[AreaPx]]&gt;0,NOT(Tabelle14[[#This Row],[AreaPx]]="inf")),Tabelle14[[#This Row],[AreaPx]], NA())</f>
        <v>#N/A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f>Tabelle14[[#This Row],[Roll]]-+Tabelle14[[#This Row],[Pitch]]</f>
        <v>0</v>
      </c>
      <c r="P1316">
        <f>SQRT(Tabelle14[[#This Row],[X]]^2 + Tabelle14[[#This Row],[Y]]^2 +Tabelle14[[#This Row],[Z]]^2)</f>
        <v>0</v>
      </c>
      <c r="Q1316">
        <v>147</v>
      </c>
      <c r="R1316">
        <v>98.2</v>
      </c>
      <c r="S1316">
        <v>-41.8</v>
      </c>
      <c r="T1316">
        <v>-90</v>
      </c>
      <c r="U1316">
        <v>0</v>
      </c>
      <c r="V1316">
        <v>0</v>
      </c>
    </row>
    <row r="1317" spans="1:22">
      <c r="A1317">
        <v>26803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 t="e">
        <f>IF(AND(Tabelle14[[#This Row],[AreaPx]]&gt;0,NOT(Tabelle14[[#This Row],[AreaPx]]="inf")),Tabelle14[[#This Row],[AreaPx]], NA())</f>
        <v>#N/A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f>Tabelle14[[#This Row],[Roll]]-+Tabelle14[[#This Row],[Pitch]]</f>
        <v>0</v>
      </c>
      <c r="P1317">
        <f>SQRT(Tabelle14[[#This Row],[X]]^2 + Tabelle14[[#This Row],[Y]]^2 +Tabelle14[[#This Row],[Z]]^2)</f>
        <v>0</v>
      </c>
      <c r="Q1317">
        <v>147</v>
      </c>
      <c r="R1317">
        <v>98.2</v>
      </c>
      <c r="S1317">
        <v>-41.8</v>
      </c>
      <c r="T1317">
        <v>-90</v>
      </c>
      <c r="U1317">
        <v>0</v>
      </c>
      <c r="V1317">
        <v>0</v>
      </c>
    </row>
    <row r="1318" spans="1:22">
      <c r="A1318">
        <v>26818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 t="e">
        <f>IF(AND(Tabelle14[[#This Row],[AreaPx]]&gt;0,NOT(Tabelle14[[#This Row],[AreaPx]]="inf")),Tabelle14[[#This Row],[AreaPx]], NA())</f>
        <v>#N/A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f>Tabelle14[[#This Row],[Roll]]-+Tabelle14[[#This Row],[Pitch]]</f>
        <v>0</v>
      </c>
      <c r="P1318">
        <f>SQRT(Tabelle14[[#This Row],[X]]^2 + Tabelle14[[#This Row],[Y]]^2 +Tabelle14[[#This Row],[Z]]^2)</f>
        <v>0</v>
      </c>
      <c r="Q1318">
        <v>147</v>
      </c>
      <c r="R1318">
        <v>98.2</v>
      </c>
      <c r="S1318">
        <v>-41.8</v>
      </c>
      <c r="T1318">
        <v>-90</v>
      </c>
      <c r="U1318">
        <v>0</v>
      </c>
      <c r="V1318">
        <v>0</v>
      </c>
    </row>
    <row r="1319" spans="1:22">
      <c r="A1319">
        <v>26839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 t="e">
        <f>IF(AND(Tabelle14[[#This Row],[AreaPx]]&gt;0,NOT(Tabelle14[[#This Row],[AreaPx]]="inf")),Tabelle14[[#This Row],[AreaPx]], NA())</f>
        <v>#N/A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f>Tabelle14[[#This Row],[Roll]]-+Tabelle14[[#This Row],[Pitch]]</f>
        <v>0</v>
      </c>
      <c r="P1319">
        <f>SQRT(Tabelle14[[#This Row],[X]]^2 + Tabelle14[[#This Row],[Y]]^2 +Tabelle14[[#This Row],[Z]]^2)</f>
        <v>0</v>
      </c>
      <c r="Q1319">
        <v>147</v>
      </c>
      <c r="R1319">
        <v>98.2</v>
      </c>
      <c r="S1319">
        <v>-41.8</v>
      </c>
      <c r="T1319">
        <v>-90</v>
      </c>
      <c r="U1319">
        <v>0</v>
      </c>
      <c r="V1319">
        <v>0</v>
      </c>
    </row>
    <row r="1320" spans="1:22">
      <c r="A1320">
        <v>26859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 t="e">
        <f>IF(AND(Tabelle14[[#This Row],[AreaPx]]&gt;0,NOT(Tabelle14[[#This Row],[AreaPx]]="inf")),Tabelle14[[#This Row],[AreaPx]], NA())</f>
        <v>#N/A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f>Tabelle14[[#This Row],[Roll]]-+Tabelle14[[#This Row],[Pitch]]</f>
        <v>0</v>
      </c>
      <c r="P1320">
        <f>SQRT(Tabelle14[[#This Row],[X]]^2 + Tabelle14[[#This Row],[Y]]^2 +Tabelle14[[#This Row],[Z]]^2)</f>
        <v>0</v>
      </c>
      <c r="Q1320">
        <v>147</v>
      </c>
      <c r="R1320">
        <v>98.2</v>
      </c>
      <c r="S1320">
        <v>-41.8</v>
      </c>
      <c r="T1320">
        <v>-90</v>
      </c>
      <c r="U1320">
        <v>0</v>
      </c>
      <c r="V1320">
        <v>0</v>
      </c>
    </row>
    <row r="1321" spans="1:22">
      <c r="A1321">
        <v>26869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 t="e">
        <f>IF(AND(Tabelle14[[#This Row],[AreaPx]]&gt;0,NOT(Tabelle14[[#This Row],[AreaPx]]="inf")),Tabelle14[[#This Row],[AreaPx]], NA())</f>
        <v>#N/A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f>Tabelle14[[#This Row],[Roll]]-+Tabelle14[[#This Row],[Pitch]]</f>
        <v>0</v>
      </c>
      <c r="P1321">
        <f>SQRT(Tabelle14[[#This Row],[X]]^2 + Tabelle14[[#This Row],[Y]]^2 +Tabelle14[[#This Row],[Z]]^2)</f>
        <v>0</v>
      </c>
      <c r="Q1321">
        <v>147</v>
      </c>
      <c r="R1321">
        <v>98.2</v>
      </c>
      <c r="S1321">
        <v>-41.8</v>
      </c>
      <c r="T1321">
        <v>-90</v>
      </c>
      <c r="U1321">
        <v>0</v>
      </c>
      <c r="V1321">
        <v>0</v>
      </c>
    </row>
    <row r="1322" spans="1:22">
      <c r="A1322">
        <v>26878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 t="e">
        <f>IF(AND(Tabelle14[[#This Row],[AreaPx]]&gt;0,NOT(Tabelle14[[#This Row],[AreaPx]]="inf")),Tabelle14[[#This Row],[AreaPx]], NA())</f>
        <v>#N/A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f>Tabelle14[[#This Row],[Roll]]-+Tabelle14[[#This Row],[Pitch]]</f>
        <v>0</v>
      </c>
      <c r="P1322">
        <f>SQRT(Tabelle14[[#This Row],[X]]^2 + Tabelle14[[#This Row],[Y]]^2 +Tabelle14[[#This Row],[Z]]^2)</f>
        <v>0</v>
      </c>
      <c r="Q1322">
        <v>147</v>
      </c>
      <c r="R1322">
        <v>98.2</v>
      </c>
      <c r="S1322">
        <v>-41.8</v>
      </c>
      <c r="T1322">
        <v>-90</v>
      </c>
      <c r="U1322">
        <v>0</v>
      </c>
      <c r="V1322">
        <v>0</v>
      </c>
    </row>
    <row r="1323" spans="1:22">
      <c r="A1323">
        <v>26905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 t="e">
        <f>IF(AND(Tabelle14[[#This Row],[AreaPx]]&gt;0,NOT(Tabelle14[[#This Row],[AreaPx]]="inf")),Tabelle14[[#This Row],[AreaPx]], NA())</f>
        <v>#N/A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f>Tabelle14[[#This Row],[Roll]]-+Tabelle14[[#This Row],[Pitch]]</f>
        <v>0</v>
      </c>
      <c r="P1323">
        <f>SQRT(Tabelle14[[#This Row],[X]]^2 + Tabelle14[[#This Row],[Y]]^2 +Tabelle14[[#This Row],[Z]]^2)</f>
        <v>0</v>
      </c>
      <c r="Q1323">
        <v>147</v>
      </c>
      <c r="R1323">
        <v>98.2</v>
      </c>
      <c r="S1323">
        <v>-41.8</v>
      </c>
      <c r="T1323">
        <v>-90</v>
      </c>
      <c r="U1323">
        <v>0</v>
      </c>
      <c r="V1323">
        <v>0</v>
      </c>
    </row>
    <row r="1324" spans="1:22">
      <c r="A1324">
        <v>26917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 t="e">
        <f>IF(AND(Tabelle14[[#This Row],[AreaPx]]&gt;0,NOT(Tabelle14[[#This Row],[AreaPx]]="inf")),Tabelle14[[#This Row],[AreaPx]], NA())</f>
        <v>#N/A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f>Tabelle14[[#This Row],[Roll]]-+Tabelle14[[#This Row],[Pitch]]</f>
        <v>0</v>
      </c>
      <c r="P1324">
        <f>SQRT(Tabelle14[[#This Row],[X]]^2 + Tabelle14[[#This Row],[Y]]^2 +Tabelle14[[#This Row],[Z]]^2)</f>
        <v>0</v>
      </c>
      <c r="Q1324">
        <v>147</v>
      </c>
      <c r="R1324">
        <v>98.2</v>
      </c>
      <c r="S1324">
        <v>-41.8</v>
      </c>
      <c r="T1324">
        <v>-90</v>
      </c>
      <c r="U1324">
        <v>0</v>
      </c>
      <c r="V1324">
        <v>0</v>
      </c>
    </row>
    <row r="1325" spans="1:22">
      <c r="A1325">
        <v>26941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 t="e">
        <f>IF(AND(Tabelle14[[#This Row],[AreaPx]]&gt;0,NOT(Tabelle14[[#This Row],[AreaPx]]="inf")),Tabelle14[[#This Row],[AreaPx]], NA())</f>
        <v>#N/A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f>Tabelle14[[#This Row],[Roll]]-+Tabelle14[[#This Row],[Pitch]]</f>
        <v>0</v>
      </c>
      <c r="P1325">
        <f>SQRT(Tabelle14[[#This Row],[X]]^2 + Tabelle14[[#This Row],[Y]]^2 +Tabelle14[[#This Row],[Z]]^2)</f>
        <v>0</v>
      </c>
      <c r="Q1325">
        <v>147</v>
      </c>
      <c r="R1325">
        <v>98.2</v>
      </c>
      <c r="S1325">
        <v>-41.8</v>
      </c>
      <c r="T1325">
        <v>-90</v>
      </c>
      <c r="U1325">
        <v>0</v>
      </c>
      <c r="V1325">
        <v>0</v>
      </c>
    </row>
    <row r="1326" spans="1:22">
      <c r="A1326">
        <v>26968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 t="e">
        <f>IF(AND(Tabelle14[[#This Row],[AreaPx]]&gt;0,NOT(Tabelle14[[#This Row],[AreaPx]]="inf")),Tabelle14[[#This Row],[AreaPx]], NA())</f>
        <v>#N/A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f>Tabelle14[[#This Row],[Roll]]-+Tabelle14[[#This Row],[Pitch]]</f>
        <v>0</v>
      </c>
      <c r="P1326">
        <f>SQRT(Tabelle14[[#This Row],[X]]^2 + Tabelle14[[#This Row],[Y]]^2 +Tabelle14[[#This Row],[Z]]^2)</f>
        <v>0</v>
      </c>
      <c r="Q1326">
        <v>147</v>
      </c>
      <c r="R1326">
        <v>98.2</v>
      </c>
      <c r="S1326">
        <v>-41.8</v>
      </c>
      <c r="T1326">
        <v>-90</v>
      </c>
      <c r="U1326">
        <v>0</v>
      </c>
      <c r="V1326">
        <v>0</v>
      </c>
    </row>
    <row r="1327" spans="1:22">
      <c r="A1327">
        <v>26984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 t="e">
        <f>IF(AND(Tabelle14[[#This Row],[AreaPx]]&gt;0,NOT(Tabelle14[[#This Row],[AreaPx]]="inf")),Tabelle14[[#This Row],[AreaPx]], NA())</f>
        <v>#N/A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f>Tabelle14[[#This Row],[Roll]]-+Tabelle14[[#This Row],[Pitch]]</f>
        <v>0</v>
      </c>
      <c r="P1327">
        <f>SQRT(Tabelle14[[#This Row],[X]]^2 + Tabelle14[[#This Row],[Y]]^2 +Tabelle14[[#This Row],[Z]]^2)</f>
        <v>0</v>
      </c>
      <c r="Q1327">
        <v>147</v>
      </c>
      <c r="R1327">
        <v>98.2</v>
      </c>
      <c r="S1327">
        <v>-41.8</v>
      </c>
      <c r="T1327">
        <v>-90</v>
      </c>
      <c r="U1327">
        <v>0</v>
      </c>
      <c r="V1327">
        <v>0</v>
      </c>
    </row>
    <row r="1328" spans="1:22">
      <c r="A1328">
        <v>27008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 t="e">
        <f>IF(AND(Tabelle14[[#This Row],[AreaPx]]&gt;0,NOT(Tabelle14[[#This Row],[AreaPx]]="inf")),Tabelle14[[#This Row],[AreaPx]], NA())</f>
        <v>#N/A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f>Tabelle14[[#This Row],[Roll]]-+Tabelle14[[#This Row],[Pitch]]</f>
        <v>0</v>
      </c>
      <c r="P1328">
        <f>SQRT(Tabelle14[[#This Row],[X]]^2 + Tabelle14[[#This Row],[Y]]^2 +Tabelle14[[#This Row],[Z]]^2)</f>
        <v>0</v>
      </c>
      <c r="Q1328">
        <v>147</v>
      </c>
      <c r="R1328">
        <v>98.2</v>
      </c>
      <c r="S1328">
        <v>-41.8</v>
      </c>
      <c r="T1328">
        <v>-90</v>
      </c>
      <c r="U1328">
        <v>0</v>
      </c>
      <c r="V1328">
        <v>0</v>
      </c>
    </row>
    <row r="1329" spans="1:22">
      <c r="A1329">
        <v>27036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 t="e">
        <f>IF(AND(Tabelle14[[#This Row],[AreaPx]]&gt;0,NOT(Tabelle14[[#This Row],[AreaPx]]="inf")),Tabelle14[[#This Row],[AreaPx]], NA())</f>
        <v>#N/A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f>Tabelle14[[#This Row],[Roll]]-+Tabelle14[[#This Row],[Pitch]]</f>
        <v>0</v>
      </c>
      <c r="P1329">
        <f>SQRT(Tabelle14[[#This Row],[X]]^2 + Tabelle14[[#This Row],[Y]]^2 +Tabelle14[[#This Row],[Z]]^2)</f>
        <v>0</v>
      </c>
      <c r="Q1329">
        <v>147</v>
      </c>
      <c r="R1329">
        <v>98.2</v>
      </c>
      <c r="S1329">
        <v>-41.8</v>
      </c>
      <c r="T1329">
        <v>-90</v>
      </c>
      <c r="U1329">
        <v>0</v>
      </c>
      <c r="V1329">
        <v>0</v>
      </c>
    </row>
    <row r="1330" spans="1:22">
      <c r="A1330">
        <v>27053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 t="e">
        <f>IF(AND(Tabelle14[[#This Row],[AreaPx]]&gt;0,NOT(Tabelle14[[#This Row],[AreaPx]]="inf")),Tabelle14[[#This Row],[AreaPx]], NA())</f>
        <v>#N/A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f>Tabelle14[[#This Row],[Roll]]-+Tabelle14[[#This Row],[Pitch]]</f>
        <v>0</v>
      </c>
      <c r="P1330">
        <f>SQRT(Tabelle14[[#This Row],[X]]^2 + Tabelle14[[#This Row],[Y]]^2 +Tabelle14[[#This Row],[Z]]^2)</f>
        <v>0</v>
      </c>
      <c r="Q1330">
        <v>147</v>
      </c>
      <c r="R1330">
        <v>98.2</v>
      </c>
      <c r="S1330">
        <v>-41.8</v>
      </c>
      <c r="T1330">
        <v>-90</v>
      </c>
      <c r="U1330">
        <v>0</v>
      </c>
      <c r="V1330">
        <v>0</v>
      </c>
    </row>
    <row r="1331" spans="1:22">
      <c r="A1331">
        <v>27076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 t="e">
        <f>IF(AND(Tabelle14[[#This Row],[AreaPx]]&gt;0,NOT(Tabelle14[[#This Row],[AreaPx]]="inf")),Tabelle14[[#This Row],[AreaPx]], NA())</f>
        <v>#N/A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f>Tabelle14[[#This Row],[Roll]]-+Tabelle14[[#This Row],[Pitch]]</f>
        <v>0</v>
      </c>
      <c r="P1331">
        <f>SQRT(Tabelle14[[#This Row],[X]]^2 + Tabelle14[[#This Row],[Y]]^2 +Tabelle14[[#This Row],[Z]]^2)</f>
        <v>0</v>
      </c>
      <c r="Q1331">
        <v>147</v>
      </c>
      <c r="R1331">
        <v>98.2</v>
      </c>
      <c r="S1331">
        <v>-41.8</v>
      </c>
      <c r="T1331">
        <v>-90</v>
      </c>
      <c r="U1331">
        <v>0</v>
      </c>
      <c r="V1331">
        <v>0</v>
      </c>
    </row>
    <row r="1332" spans="1:22">
      <c r="A1332">
        <v>27095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 t="e">
        <f>IF(AND(Tabelle14[[#This Row],[AreaPx]]&gt;0,NOT(Tabelle14[[#This Row],[AreaPx]]="inf")),Tabelle14[[#This Row],[AreaPx]], NA())</f>
        <v>#N/A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f>Tabelle14[[#This Row],[Roll]]-+Tabelle14[[#This Row],[Pitch]]</f>
        <v>0</v>
      </c>
      <c r="P1332">
        <f>SQRT(Tabelle14[[#This Row],[X]]^2 + Tabelle14[[#This Row],[Y]]^2 +Tabelle14[[#This Row],[Z]]^2)</f>
        <v>0</v>
      </c>
      <c r="Q1332">
        <v>147</v>
      </c>
      <c r="R1332">
        <v>98.2</v>
      </c>
      <c r="S1332">
        <v>-41.8</v>
      </c>
      <c r="T1332">
        <v>-90</v>
      </c>
      <c r="U1332">
        <v>0</v>
      </c>
      <c r="V1332">
        <v>0</v>
      </c>
    </row>
    <row r="1333" spans="1:22">
      <c r="A1333">
        <v>27107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 t="e">
        <f>IF(AND(Tabelle14[[#This Row],[AreaPx]]&gt;0,NOT(Tabelle14[[#This Row],[AreaPx]]="inf")),Tabelle14[[#This Row],[AreaPx]], NA())</f>
        <v>#N/A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f>Tabelle14[[#This Row],[Roll]]-+Tabelle14[[#This Row],[Pitch]]</f>
        <v>0</v>
      </c>
      <c r="P1333">
        <f>SQRT(Tabelle14[[#This Row],[X]]^2 + Tabelle14[[#This Row],[Y]]^2 +Tabelle14[[#This Row],[Z]]^2)</f>
        <v>0</v>
      </c>
      <c r="Q1333">
        <v>147</v>
      </c>
      <c r="R1333">
        <v>98.2</v>
      </c>
      <c r="S1333">
        <v>-41.8</v>
      </c>
      <c r="T1333">
        <v>-90</v>
      </c>
      <c r="U1333">
        <v>0</v>
      </c>
      <c r="V1333">
        <v>0</v>
      </c>
    </row>
    <row r="1334" spans="1:22">
      <c r="A1334">
        <v>27136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 t="e">
        <f>IF(AND(Tabelle14[[#This Row],[AreaPx]]&gt;0,NOT(Tabelle14[[#This Row],[AreaPx]]="inf")),Tabelle14[[#This Row],[AreaPx]], NA())</f>
        <v>#N/A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f>Tabelle14[[#This Row],[Roll]]-+Tabelle14[[#This Row],[Pitch]]</f>
        <v>0</v>
      </c>
      <c r="P1334">
        <f>SQRT(Tabelle14[[#This Row],[X]]^2 + Tabelle14[[#This Row],[Y]]^2 +Tabelle14[[#This Row],[Z]]^2)</f>
        <v>0</v>
      </c>
      <c r="Q1334">
        <v>147</v>
      </c>
      <c r="R1334">
        <v>98.2</v>
      </c>
      <c r="S1334">
        <v>-41.8</v>
      </c>
      <c r="T1334">
        <v>-90</v>
      </c>
      <c r="U1334">
        <v>0</v>
      </c>
      <c r="V1334">
        <v>0</v>
      </c>
    </row>
    <row r="1335" spans="1:22">
      <c r="A1335">
        <v>27153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 t="e">
        <f>IF(AND(Tabelle14[[#This Row],[AreaPx]]&gt;0,NOT(Tabelle14[[#This Row],[AreaPx]]="inf")),Tabelle14[[#This Row],[AreaPx]], NA())</f>
        <v>#N/A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f>Tabelle14[[#This Row],[Roll]]-+Tabelle14[[#This Row],[Pitch]]</f>
        <v>0</v>
      </c>
      <c r="P1335">
        <f>SQRT(Tabelle14[[#This Row],[X]]^2 + Tabelle14[[#This Row],[Y]]^2 +Tabelle14[[#This Row],[Z]]^2)</f>
        <v>0</v>
      </c>
      <c r="Q1335">
        <v>147</v>
      </c>
      <c r="R1335">
        <v>98.2</v>
      </c>
      <c r="S1335">
        <v>-41.8</v>
      </c>
      <c r="T1335">
        <v>-90</v>
      </c>
      <c r="U1335">
        <v>0</v>
      </c>
      <c r="V1335">
        <v>0</v>
      </c>
    </row>
    <row r="1336" spans="1:22">
      <c r="A1336">
        <v>27180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 t="e">
        <f>IF(AND(Tabelle14[[#This Row],[AreaPx]]&gt;0,NOT(Tabelle14[[#This Row],[AreaPx]]="inf")),Tabelle14[[#This Row],[AreaPx]], NA())</f>
        <v>#N/A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f>Tabelle14[[#This Row],[Roll]]-+Tabelle14[[#This Row],[Pitch]]</f>
        <v>0</v>
      </c>
      <c r="P1336">
        <f>SQRT(Tabelle14[[#This Row],[X]]^2 + Tabelle14[[#This Row],[Y]]^2 +Tabelle14[[#This Row],[Z]]^2)</f>
        <v>0</v>
      </c>
      <c r="Q1336">
        <v>147</v>
      </c>
      <c r="R1336">
        <v>98.2</v>
      </c>
      <c r="S1336">
        <v>-41.8</v>
      </c>
      <c r="T1336">
        <v>-90</v>
      </c>
      <c r="U1336">
        <v>0</v>
      </c>
      <c r="V1336">
        <v>0</v>
      </c>
    </row>
    <row r="1337" spans="1:22">
      <c r="A1337">
        <v>27205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 t="e">
        <f>IF(AND(Tabelle14[[#This Row],[AreaPx]]&gt;0,NOT(Tabelle14[[#This Row],[AreaPx]]="inf")),Tabelle14[[#This Row],[AreaPx]], NA())</f>
        <v>#N/A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f>Tabelle14[[#This Row],[Roll]]-+Tabelle14[[#This Row],[Pitch]]</f>
        <v>0</v>
      </c>
      <c r="P1337">
        <f>SQRT(Tabelle14[[#This Row],[X]]^2 + Tabelle14[[#This Row],[Y]]^2 +Tabelle14[[#This Row],[Z]]^2)</f>
        <v>0</v>
      </c>
      <c r="Q1337">
        <v>147</v>
      </c>
      <c r="R1337">
        <v>98.2</v>
      </c>
      <c r="S1337">
        <v>-41.8</v>
      </c>
      <c r="T1337">
        <v>-90</v>
      </c>
      <c r="U1337">
        <v>0</v>
      </c>
      <c r="V1337">
        <v>0</v>
      </c>
    </row>
    <row r="1338" spans="1:22">
      <c r="A1338">
        <v>27220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 t="e">
        <f>IF(AND(Tabelle14[[#This Row],[AreaPx]]&gt;0,NOT(Tabelle14[[#This Row],[AreaPx]]="inf")),Tabelle14[[#This Row],[AreaPx]], NA())</f>
        <v>#N/A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f>Tabelle14[[#This Row],[Roll]]-+Tabelle14[[#This Row],[Pitch]]</f>
        <v>0</v>
      </c>
      <c r="P1338">
        <f>SQRT(Tabelle14[[#This Row],[X]]^2 + Tabelle14[[#This Row],[Y]]^2 +Tabelle14[[#This Row],[Z]]^2)</f>
        <v>0</v>
      </c>
      <c r="Q1338">
        <v>147</v>
      </c>
      <c r="R1338">
        <v>98.2</v>
      </c>
      <c r="S1338">
        <v>-41.8</v>
      </c>
      <c r="T1338">
        <v>-90</v>
      </c>
      <c r="U1338">
        <v>0</v>
      </c>
      <c r="V1338">
        <v>0</v>
      </c>
    </row>
    <row r="1339" spans="1:22">
      <c r="A1339">
        <v>27243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 t="e">
        <f>IF(AND(Tabelle14[[#This Row],[AreaPx]]&gt;0,NOT(Tabelle14[[#This Row],[AreaPx]]="inf")),Tabelle14[[#This Row],[AreaPx]], NA())</f>
        <v>#N/A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f>Tabelle14[[#This Row],[Roll]]-+Tabelle14[[#This Row],[Pitch]]</f>
        <v>0</v>
      </c>
      <c r="P1339">
        <f>SQRT(Tabelle14[[#This Row],[X]]^2 + Tabelle14[[#This Row],[Y]]^2 +Tabelle14[[#This Row],[Z]]^2)</f>
        <v>0</v>
      </c>
      <c r="Q1339">
        <v>147</v>
      </c>
      <c r="R1339">
        <v>98.2</v>
      </c>
      <c r="S1339">
        <v>-41.8</v>
      </c>
      <c r="T1339">
        <v>-90</v>
      </c>
      <c r="U1339">
        <v>0</v>
      </c>
      <c r="V1339">
        <v>0</v>
      </c>
    </row>
    <row r="1340" spans="1:22">
      <c r="A1340">
        <v>27263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 t="e">
        <f>IF(AND(Tabelle14[[#This Row],[AreaPx]]&gt;0,NOT(Tabelle14[[#This Row],[AreaPx]]="inf")),Tabelle14[[#This Row],[AreaPx]], NA())</f>
        <v>#N/A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f>Tabelle14[[#This Row],[Roll]]-+Tabelle14[[#This Row],[Pitch]]</f>
        <v>0</v>
      </c>
      <c r="P1340">
        <f>SQRT(Tabelle14[[#This Row],[X]]^2 + Tabelle14[[#This Row],[Y]]^2 +Tabelle14[[#This Row],[Z]]^2)</f>
        <v>0</v>
      </c>
      <c r="Q1340">
        <v>147</v>
      </c>
      <c r="R1340">
        <v>98.2</v>
      </c>
      <c r="S1340">
        <v>-41.8</v>
      </c>
      <c r="T1340">
        <v>-90</v>
      </c>
      <c r="U1340">
        <v>0</v>
      </c>
      <c r="V1340">
        <v>0</v>
      </c>
    </row>
    <row r="1341" spans="1:22">
      <c r="A1341">
        <v>27274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 t="e">
        <f>IF(AND(Tabelle14[[#This Row],[AreaPx]]&gt;0,NOT(Tabelle14[[#This Row],[AreaPx]]="inf")),Tabelle14[[#This Row],[AreaPx]], NA())</f>
        <v>#N/A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f>Tabelle14[[#This Row],[Roll]]-+Tabelle14[[#This Row],[Pitch]]</f>
        <v>0</v>
      </c>
      <c r="P1341">
        <f>SQRT(Tabelle14[[#This Row],[X]]^2 + Tabelle14[[#This Row],[Y]]^2 +Tabelle14[[#This Row],[Z]]^2)</f>
        <v>0</v>
      </c>
      <c r="Q1341">
        <v>147</v>
      </c>
      <c r="R1341">
        <v>98.2</v>
      </c>
      <c r="S1341">
        <v>-41.8</v>
      </c>
      <c r="T1341">
        <v>-90</v>
      </c>
      <c r="U1341">
        <v>0</v>
      </c>
      <c r="V1341">
        <v>0</v>
      </c>
    </row>
    <row r="1342" spans="1:22">
      <c r="A1342">
        <v>27301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 t="e">
        <f>IF(AND(Tabelle14[[#This Row],[AreaPx]]&gt;0,NOT(Tabelle14[[#This Row],[AreaPx]]="inf")),Tabelle14[[#This Row],[AreaPx]], NA())</f>
        <v>#N/A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f>Tabelle14[[#This Row],[Roll]]-+Tabelle14[[#This Row],[Pitch]]</f>
        <v>0</v>
      </c>
      <c r="P1342">
        <f>SQRT(Tabelle14[[#This Row],[X]]^2 + Tabelle14[[#This Row],[Y]]^2 +Tabelle14[[#This Row],[Z]]^2)</f>
        <v>0</v>
      </c>
      <c r="Q1342">
        <v>147</v>
      </c>
      <c r="R1342">
        <v>98.2</v>
      </c>
      <c r="S1342">
        <v>-41.8</v>
      </c>
      <c r="T1342">
        <v>-90</v>
      </c>
      <c r="U1342">
        <v>0</v>
      </c>
      <c r="V1342">
        <v>0</v>
      </c>
    </row>
    <row r="1343" spans="1:22">
      <c r="A1343">
        <v>27315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 t="e">
        <f>IF(AND(Tabelle14[[#This Row],[AreaPx]]&gt;0,NOT(Tabelle14[[#This Row],[AreaPx]]="inf")),Tabelle14[[#This Row],[AreaPx]], NA())</f>
        <v>#N/A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f>Tabelle14[[#This Row],[Roll]]-+Tabelle14[[#This Row],[Pitch]]</f>
        <v>0</v>
      </c>
      <c r="P1343">
        <f>SQRT(Tabelle14[[#This Row],[X]]^2 + Tabelle14[[#This Row],[Y]]^2 +Tabelle14[[#This Row],[Z]]^2)</f>
        <v>0</v>
      </c>
      <c r="Q1343">
        <v>147</v>
      </c>
      <c r="R1343">
        <v>98.2</v>
      </c>
      <c r="S1343">
        <v>-41.8</v>
      </c>
      <c r="T1343">
        <v>-90</v>
      </c>
      <c r="U1343">
        <v>0</v>
      </c>
      <c r="V1343">
        <v>0</v>
      </c>
    </row>
    <row r="1344" spans="1:22">
      <c r="A1344">
        <v>27339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 t="e">
        <f>IF(AND(Tabelle14[[#This Row],[AreaPx]]&gt;0,NOT(Tabelle14[[#This Row],[AreaPx]]="inf")),Tabelle14[[#This Row],[AreaPx]], NA())</f>
        <v>#N/A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f>Tabelle14[[#This Row],[Roll]]-+Tabelle14[[#This Row],[Pitch]]</f>
        <v>0</v>
      </c>
      <c r="P1344">
        <f>SQRT(Tabelle14[[#This Row],[X]]^2 + Tabelle14[[#This Row],[Y]]^2 +Tabelle14[[#This Row],[Z]]^2)</f>
        <v>0</v>
      </c>
      <c r="Q1344">
        <v>147</v>
      </c>
      <c r="R1344">
        <v>98.2</v>
      </c>
      <c r="S1344">
        <v>-41.8</v>
      </c>
      <c r="T1344">
        <v>-90</v>
      </c>
      <c r="U1344">
        <v>0</v>
      </c>
      <c r="V1344">
        <v>0</v>
      </c>
    </row>
    <row r="1345" spans="1:22">
      <c r="A1345">
        <v>27366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 t="e">
        <f>IF(AND(Tabelle14[[#This Row],[AreaPx]]&gt;0,NOT(Tabelle14[[#This Row],[AreaPx]]="inf")),Tabelle14[[#This Row],[AreaPx]], NA())</f>
        <v>#N/A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f>Tabelle14[[#This Row],[Roll]]-+Tabelle14[[#This Row],[Pitch]]</f>
        <v>0</v>
      </c>
      <c r="P1345">
        <f>SQRT(Tabelle14[[#This Row],[X]]^2 + Tabelle14[[#This Row],[Y]]^2 +Tabelle14[[#This Row],[Z]]^2)</f>
        <v>0</v>
      </c>
      <c r="Q1345">
        <v>147</v>
      </c>
      <c r="R1345">
        <v>98.2</v>
      </c>
      <c r="S1345">
        <v>-41.8</v>
      </c>
      <c r="T1345">
        <v>-90</v>
      </c>
      <c r="U1345">
        <v>0</v>
      </c>
      <c r="V1345">
        <v>0</v>
      </c>
    </row>
    <row r="1346" spans="1:22">
      <c r="A1346">
        <v>27386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 t="e">
        <f>IF(AND(Tabelle14[[#This Row],[AreaPx]]&gt;0,NOT(Tabelle14[[#This Row],[AreaPx]]="inf")),Tabelle14[[#This Row],[AreaPx]], NA())</f>
        <v>#N/A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f>Tabelle14[[#This Row],[Roll]]-+Tabelle14[[#This Row],[Pitch]]</f>
        <v>0</v>
      </c>
      <c r="P1346">
        <f>SQRT(Tabelle14[[#This Row],[X]]^2 + Tabelle14[[#This Row],[Y]]^2 +Tabelle14[[#This Row],[Z]]^2)</f>
        <v>0</v>
      </c>
      <c r="Q1346">
        <v>147</v>
      </c>
      <c r="R1346">
        <v>98.2</v>
      </c>
      <c r="S1346">
        <v>-41.8</v>
      </c>
      <c r="T1346">
        <v>-90</v>
      </c>
      <c r="U1346">
        <v>0</v>
      </c>
      <c r="V1346">
        <v>0</v>
      </c>
    </row>
    <row r="1347" spans="1:22">
      <c r="A1347">
        <v>27408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 t="e">
        <f>IF(AND(Tabelle14[[#This Row],[AreaPx]]&gt;0,NOT(Tabelle14[[#This Row],[AreaPx]]="inf")),Tabelle14[[#This Row],[AreaPx]], NA())</f>
        <v>#N/A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f>Tabelle14[[#This Row],[Roll]]-+Tabelle14[[#This Row],[Pitch]]</f>
        <v>0</v>
      </c>
      <c r="P1347">
        <f>SQRT(Tabelle14[[#This Row],[X]]^2 + Tabelle14[[#This Row],[Y]]^2 +Tabelle14[[#This Row],[Z]]^2)</f>
        <v>0</v>
      </c>
      <c r="Q1347">
        <v>147</v>
      </c>
      <c r="R1347">
        <v>98.2</v>
      </c>
      <c r="S1347">
        <v>-41.8</v>
      </c>
      <c r="T1347">
        <v>-90</v>
      </c>
      <c r="U1347">
        <v>0</v>
      </c>
      <c r="V1347">
        <v>0</v>
      </c>
    </row>
    <row r="1348" spans="1:22">
      <c r="A1348">
        <v>27434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 t="e">
        <f>IF(AND(Tabelle14[[#This Row],[AreaPx]]&gt;0,NOT(Tabelle14[[#This Row],[AreaPx]]="inf")),Tabelle14[[#This Row],[AreaPx]], NA())</f>
        <v>#N/A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f>Tabelle14[[#This Row],[Roll]]-+Tabelle14[[#This Row],[Pitch]]</f>
        <v>0</v>
      </c>
      <c r="P1348">
        <f>SQRT(Tabelle14[[#This Row],[X]]^2 + Tabelle14[[#This Row],[Y]]^2 +Tabelle14[[#This Row],[Z]]^2)</f>
        <v>0</v>
      </c>
      <c r="Q1348">
        <v>147</v>
      </c>
      <c r="R1348">
        <v>98.2</v>
      </c>
      <c r="S1348">
        <v>-41.8</v>
      </c>
      <c r="T1348">
        <v>-90</v>
      </c>
      <c r="U1348">
        <v>0</v>
      </c>
      <c r="V1348">
        <v>0</v>
      </c>
    </row>
    <row r="1349" spans="1:22">
      <c r="A1349">
        <v>27448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 t="e">
        <f>IF(AND(Tabelle14[[#This Row],[AreaPx]]&gt;0,NOT(Tabelle14[[#This Row],[AreaPx]]="inf")),Tabelle14[[#This Row],[AreaPx]], NA())</f>
        <v>#N/A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f>Tabelle14[[#This Row],[Roll]]-+Tabelle14[[#This Row],[Pitch]]</f>
        <v>0</v>
      </c>
      <c r="P1349">
        <f>SQRT(Tabelle14[[#This Row],[X]]^2 + Tabelle14[[#This Row],[Y]]^2 +Tabelle14[[#This Row],[Z]]^2)</f>
        <v>0</v>
      </c>
      <c r="Q1349">
        <v>147</v>
      </c>
      <c r="R1349">
        <v>98.2</v>
      </c>
      <c r="S1349">
        <v>-41.8</v>
      </c>
      <c r="T1349">
        <v>-90</v>
      </c>
      <c r="U1349">
        <v>0</v>
      </c>
      <c r="V1349">
        <v>0</v>
      </c>
    </row>
    <row r="1350" spans="1:22">
      <c r="A1350">
        <v>27461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 t="e">
        <f>IF(AND(Tabelle14[[#This Row],[AreaPx]]&gt;0,NOT(Tabelle14[[#This Row],[AreaPx]]="inf")),Tabelle14[[#This Row],[AreaPx]], NA())</f>
        <v>#N/A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f>Tabelle14[[#This Row],[Roll]]-+Tabelle14[[#This Row],[Pitch]]</f>
        <v>0</v>
      </c>
      <c r="P1350">
        <f>SQRT(Tabelle14[[#This Row],[X]]^2 + Tabelle14[[#This Row],[Y]]^2 +Tabelle14[[#This Row],[Z]]^2)</f>
        <v>0</v>
      </c>
      <c r="Q1350">
        <v>147</v>
      </c>
      <c r="R1350">
        <v>98.2</v>
      </c>
      <c r="S1350">
        <v>-41.8</v>
      </c>
      <c r="T1350">
        <v>-90</v>
      </c>
      <c r="U1350">
        <v>0</v>
      </c>
      <c r="V1350">
        <v>0</v>
      </c>
    </row>
    <row r="1351" spans="1:22">
      <c r="A1351">
        <v>27473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 t="e">
        <f>IF(AND(Tabelle14[[#This Row],[AreaPx]]&gt;0,NOT(Tabelle14[[#This Row],[AreaPx]]="inf")),Tabelle14[[#This Row],[AreaPx]], NA())</f>
        <v>#N/A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f>Tabelle14[[#This Row],[Roll]]-+Tabelle14[[#This Row],[Pitch]]</f>
        <v>0</v>
      </c>
      <c r="P1351">
        <f>SQRT(Tabelle14[[#This Row],[X]]^2 + Tabelle14[[#This Row],[Y]]^2 +Tabelle14[[#This Row],[Z]]^2)</f>
        <v>0</v>
      </c>
      <c r="Q1351">
        <v>147</v>
      </c>
      <c r="R1351">
        <v>98.2</v>
      </c>
      <c r="S1351">
        <v>-41.8</v>
      </c>
      <c r="T1351">
        <v>-90</v>
      </c>
      <c r="U1351">
        <v>0</v>
      </c>
      <c r="V1351">
        <v>0</v>
      </c>
    </row>
    <row r="1352" spans="1:22">
      <c r="A1352">
        <v>27495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 t="e">
        <f>IF(AND(Tabelle14[[#This Row],[AreaPx]]&gt;0,NOT(Tabelle14[[#This Row],[AreaPx]]="inf")),Tabelle14[[#This Row],[AreaPx]], NA())</f>
        <v>#N/A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f>Tabelle14[[#This Row],[Roll]]-+Tabelle14[[#This Row],[Pitch]]</f>
        <v>0</v>
      </c>
      <c r="P1352">
        <f>SQRT(Tabelle14[[#This Row],[X]]^2 + Tabelle14[[#This Row],[Y]]^2 +Tabelle14[[#This Row],[Z]]^2)</f>
        <v>0</v>
      </c>
      <c r="Q1352">
        <v>147</v>
      </c>
      <c r="R1352">
        <v>98.2</v>
      </c>
      <c r="S1352">
        <v>-41.8</v>
      </c>
      <c r="T1352">
        <v>-90</v>
      </c>
      <c r="U1352">
        <v>0</v>
      </c>
      <c r="V1352">
        <v>0</v>
      </c>
    </row>
    <row r="1353" spans="1:22">
      <c r="A1353">
        <v>27510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 t="e">
        <f>IF(AND(Tabelle14[[#This Row],[AreaPx]]&gt;0,NOT(Tabelle14[[#This Row],[AreaPx]]="inf")),Tabelle14[[#This Row],[AreaPx]], NA())</f>
        <v>#N/A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f>Tabelle14[[#This Row],[Roll]]-+Tabelle14[[#This Row],[Pitch]]</f>
        <v>0</v>
      </c>
      <c r="P1353">
        <f>SQRT(Tabelle14[[#This Row],[X]]^2 + Tabelle14[[#This Row],[Y]]^2 +Tabelle14[[#This Row],[Z]]^2)</f>
        <v>0</v>
      </c>
      <c r="Q1353">
        <v>147</v>
      </c>
      <c r="R1353">
        <v>98.2</v>
      </c>
      <c r="S1353">
        <v>-41.8</v>
      </c>
      <c r="T1353">
        <v>-90</v>
      </c>
      <c r="U1353">
        <v>0</v>
      </c>
      <c r="V1353">
        <v>0</v>
      </c>
    </row>
    <row r="1354" spans="1:22">
      <c r="A1354">
        <v>27535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 t="e">
        <f>IF(AND(Tabelle14[[#This Row],[AreaPx]]&gt;0,NOT(Tabelle14[[#This Row],[AreaPx]]="inf")),Tabelle14[[#This Row],[AreaPx]], NA())</f>
        <v>#N/A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f>Tabelle14[[#This Row],[Roll]]-+Tabelle14[[#This Row],[Pitch]]</f>
        <v>0</v>
      </c>
      <c r="P1354">
        <f>SQRT(Tabelle14[[#This Row],[X]]^2 + Tabelle14[[#This Row],[Y]]^2 +Tabelle14[[#This Row],[Z]]^2)</f>
        <v>0</v>
      </c>
      <c r="Q1354">
        <v>147</v>
      </c>
      <c r="R1354">
        <v>98.2</v>
      </c>
      <c r="S1354">
        <v>-41.8</v>
      </c>
      <c r="T1354">
        <v>-90</v>
      </c>
      <c r="U1354">
        <v>0</v>
      </c>
      <c r="V1354">
        <v>0</v>
      </c>
    </row>
    <row r="1355" spans="1:22">
      <c r="A1355">
        <v>27547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 t="e">
        <f>IF(AND(Tabelle14[[#This Row],[AreaPx]]&gt;0,NOT(Tabelle14[[#This Row],[AreaPx]]="inf")),Tabelle14[[#This Row],[AreaPx]], NA())</f>
        <v>#N/A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f>Tabelle14[[#This Row],[Roll]]-+Tabelle14[[#This Row],[Pitch]]</f>
        <v>0</v>
      </c>
      <c r="P1355">
        <f>SQRT(Tabelle14[[#This Row],[X]]^2 + Tabelle14[[#This Row],[Y]]^2 +Tabelle14[[#This Row],[Z]]^2)</f>
        <v>0</v>
      </c>
      <c r="Q1355">
        <v>147</v>
      </c>
      <c r="R1355">
        <v>98.2</v>
      </c>
      <c r="S1355">
        <v>-41.8</v>
      </c>
      <c r="T1355">
        <v>-90</v>
      </c>
      <c r="U1355">
        <v>0</v>
      </c>
      <c r="V1355">
        <v>0</v>
      </c>
    </row>
    <row r="1356" spans="1:22">
      <c r="A1356">
        <v>27569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 t="e">
        <f>IF(AND(Tabelle14[[#This Row],[AreaPx]]&gt;0,NOT(Tabelle14[[#This Row],[AreaPx]]="inf")),Tabelle14[[#This Row],[AreaPx]], NA())</f>
        <v>#N/A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f>Tabelle14[[#This Row],[Roll]]-+Tabelle14[[#This Row],[Pitch]]</f>
        <v>0</v>
      </c>
      <c r="P1356">
        <f>SQRT(Tabelle14[[#This Row],[X]]^2 + Tabelle14[[#This Row],[Y]]^2 +Tabelle14[[#This Row],[Z]]^2)</f>
        <v>0</v>
      </c>
      <c r="Q1356">
        <v>147</v>
      </c>
      <c r="R1356">
        <v>98.2</v>
      </c>
      <c r="S1356">
        <v>-41.8</v>
      </c>
      <c r="T1356">
        <v>-90</v>
      </c>
      <c r="U1356">
        <v>0</v>
      </c>
      <c r="V1356">
        <v>0</v>
      </c>
    </row>
    <row r="1357" spans="1:22">
      <c r="A1357">
        <v>27582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 t="e">
        <f>IF(AND(Tabelle14[[#This Row],[AreaPx]]&gt;0,NOT(Tabelle14[[#This Row],[AreaPx]]="inf")),Tabelle14[[#This Row],[AreaPx]], NA())</f>
        <v>#N/A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f>Tabelle14[[#This Row],[Roll]]-+Tabelle14[[#This Row],[Pitch]]</f>
        <v>0</v>
      </c>
      <c r="P1357">
        <f>SQRT(Tabelle14[[#This Row],[X]]^2 + Tabelle14[[#This Row],[Y]]^2 +Tabelle14[[#This Row],[Z]]^2)</f>
        <v>0</v>
      </c>
      <c r="Q1357">
        <v>147</v>
      </c>
      <c r="R1357">
        <v>98.2</v>
      </c>
      <c r="S1357">
        <v>-41.8</v>
      </c>
      <c r="T1357">
        <v>-90</v>
      </c>
      <c r="U1357">
        <v>0</v>
      </c>
      <c r="V1357">
        <v>0</v>
      </c>
    </row>
    <row r="1358" spans="1:22">
      <c r="A1358">
        <v>27615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 t="e">
        <f>IF(AND(Tabelle14[[#This Row],[AreaPx]]&gt;0,NOT(Tabelle14[[#This Row],[AreaPx]]="inf")),Tabelle14[[#This Row],[AreaPx]], NA())</f>
        <v>#N/A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f>Tabelle14[[#This Row],[Roll]]-+Tabelle14[[#This Row],[Pitch]]</f>
        <v>0</v>
      </c>
      <c r="P1358">
        <f>SQRT(Tabelle14[[#This Row],[X]]^2 + Tabelle14[[#This Row],[Y]]^2 +Tabelle14[[#This Row],[Z]]^2)</f>
        <v>0</v>
      </c>
      <c r="Q1358">
        <v>147</v>
      </c>
      <c r="R1358">
        <v>98.2</v>
      </c>
      <c r="S1358">
        <v>-41.8</v>
      </c>
      <c r="T1358">
        <v>-90</v>
      </c>
      <c r="U1358">
        <v>0</v>
      </c>
      <c r="V1358">
        <v>0</v>
      </c>
    </row>
    <row r="1359" spans="1:22">
      <c r="A1359">
        <v>27641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 t="e">
        <f>IF(AND(Tabelle14[[#This Row],[AreaPx]]&gt;0,NOT(Tabelle14[[#This Row],[AreaPx]]="inf")),Tabelle14[[#This Row],[AreaPx]], NA())</f>
        <v>#N/A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f>Tabelle14[[#This Row],[Roll]]-+Tabelle14[[#This Row],[Pitch]]</f>
        <v>0</v>
      </c>
      <c r="P1359">
        <f>SQRT(Tabelle14[[#This Row],[X]]^2 + Tabelle14[[#This Row],[Y]]^2 +Tabelle14[[#This Row],[Z]]^2)</f>
        <v>0</v>
      </c>
      <c r="Q1359">
        <v>147</v>
      </c>
      <c r="R1359">
        <v>98.2</v>
      </c>
      <c r="S1359">
        <v>-41.8</v>
      </c>
      <c r="T1359">
        <v>-90</v>
      </c>
      <c r="U1359">
        <v>0</v>
      </c>
      <c r="V1359">
        <v>0</v>
      </c>
    </row>
    <row r="1360" spans="1:22">
      <c r="A1360">
        <v>27663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 t="e">
        <f>IF(AND(Tabelle14[[#This Row],[AreaPx]]&gt;0,NOT(Tabelle14[[#This Row],[AreaPx]]="inf")),Tabelle14[[#This Row],[AreaPx]], NA())</f>
        <v>#N/A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f>Tabelle14[[#This Row],[Roll]]-+Tabelle14[[#This Row],[Pitch]]</f>
        <v>0</v>
      </c>
      <c r="P1360">
        <f>SQRT(Tabelle14[[#This Row],[X]]^2 + Tabelle14[[#This Row],[Y]]^2 +Tabelle14[[#This Row],[Z]]^2)</f>
        <v>0</v>
      </c>
      <c r="Q1360">
        <v>147</v>
      </c>
      <c r="R1360">
        <v>98.2</v>
      </c>
      <c r="S1360">
        <v>-41.8</v>
      </c>
      <c r="T1360">
        <v>-90</v>
      </c>
      <c r="U1360">
        <v>0</v>
      </c>
      <c r="V1360">
        <v>0</v>
      </c>
    </row>
    <row r="1361" spans="1:22">
      <c r="A1361">
        <v>27674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 t="e">
        <f>IF(AND(Tabelle14[[#This Row],[AreaPx]]&gt;0,NOT(Tabelle14[[#This Row],[AreaPx]]="inf")),Tabelle14[[#This Row],[AreaPx]], NA())</f>
        <v>#N/A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f>Tabelle14[[#This Row],[Roll]]-+Tabelle14[[#This Row],[Pitch]]</f>
        <v>0</v>
      </c>
      <c r="P1361">
        <f>SQRT(Tabelle14[[#This Row],[X]]^2 + Tabelle14[[#This Row],[Y]]^2 +Tabelle14[[#This Row],[Z]]^2)</f>
        <v>0</v>
      </c>
      <c r="Q1361">
        <v>147</v>
      </c>
      <c r="R1361">
        <v>98.2</v>
      </c>
      <c r="S1361">
        <v>-41.8</v>
      </c>
      <c r="T1361">
        <v>-90</v>
      </c>
      <c r="U1361">
        <v>0</v>
      </c>
      <c r="V1361">
        <v>0</v>
      </c>
    </row>
    <row r="1362" spans="1:22">
      <c r="A1362">
        <v>27698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 t="e">
        <f>IF(AND(Tabelle14[[#This Row],[AreaPx]]&gt;0,NOT(Tabelle14[[#This Row],[AreaPx]]="inf")),Tabelle14[[#This Row],[AreaPx]], NA())</f>
        <v>#N/A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f>Tabelle14[[#This Row],[Roll]]-+Tabelle14[[#This Row],[Pitch]]</f>
        <v>0</v>
      </c>
      <c r="P1362">
        <f>SQRT(Tabelle14[[#This Row],[X]]^2 + Tabelle14[[#This Row],[Y]]^2 +Tabelle14[[#This Row],[Z]]^2)</f>
        <v>0</v>
      </c>
      <c r="Q1362">
        <v>147</v>
      </c>
      <c r="R1362">
        <v>98.2</v>
      </c>
      <c r="S1362">
        <v>-41.8</v>
      </c>
      <c r="T1362">
        <v>-90</v>
      </c>
      <c r="U1362">
        <v>0</v>
      </c>
      <c r="V1362">
        <v>0</v>
      </c>
    </row>
    <row r="1363" spans="1:22">
      <c r="A1363">
        <v>27713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 t="e">
        <f>IF(AND(Tabelle14[[#This Row],[AreaPx]]&gt;0,NOT(Tabelle14[[#This Row],[AreaPx]]="inf")),Tabelle14[[#This Row],[AreaPx]], NA())</f>
        <v>#N/A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f>Tabelle14[[#This Row],[Roll]]-+Tabelle14[[#This Row],[Pitch]]</f>
        <v>0</v>
      </c>
      <c r="P1363">
        <f>SQRT(Tabelle14[[#This Row],[X]]^2 + Tabelle14[[#This Row],[Y]]^2 +Tabelle14[[#This Row],[Z]]^2)</f>
        <v>0</v>
      </c>
      <c r="Q1363">
        <v>147</v>
      </c>
      <c r="R1363">
        <v>98.2</v>
      </c>
      <c r="S1363">
        <v>-41.8</v>
      </c>
      <c r="T1363">
        <v>-90</v>
      </c>
      <c r="U1363">
        <v>0</v>
      </c>
      <c r="V1363">
        <v>0</v>
      </c>
    </row>
    <row r="1364" spans="1:22">
      <c r="A1364">
        <v>27736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 t="e">
        <f>IF(AND(Tabelle14[[#This Row],[AreaPx]]&gt;0,NOT(Tabelle14[[#This Row],[AreaPx]]="inf")),Tabelle14[[#This Row],[AreaPx]], NA())</f>
        <v>#N/A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f>Tabelle14[[#This Row],[Roll]]-+Tabelle14[[#This Row],[Pitch]]</f>
        <v>0</v>
      </c>
      <c r="P1364">
        <f>SQRT(Tabelle14[[#This Row],[X]]^2 + Tabelle14[[#This Row],[Y]]^2 +Tabelle14[[#This Row],[Z]]^2)</f>
        <v>0</v>
      </c>
      <c r="Q1364">
        <v>147</v>
      </c>
      <c r="R1364">
        <v>98.2</v>
      </c>
      <c r="S1364">
        <v>-41.8</v>
      </c>
      <c r="T1364">
        <v>-90</v>
      </c>
      <c r="U1364">
        <v>0</v>
      </c>
      <c r="V1364">
        <v>0</v>
      </c>
    </row>
    <row r="1365" spans="1:22">
      <c r="A1365">
        <v>27749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 t="e">
        <f>IF(AND(Tabelle14[[#This Row],[AreaPx]]&gt;0,NOT(Tabelle14[[#This Row],[AreaPx]]="inf")),Tabelle14[[#This Row],[AreaPx]], NA())</f>
        <v>#N/A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f>Tabelle14[[#This Row],[Roll]]-+Tabelle14[[#This Row],[Pitch]]</f>
        <v>0</v>
      </c>
      <c r="P1365">
        <f>SQRT(Tabelle14[[#This Row],[X]]^2 + Tabelle14[[#This Row],[Y]]^2 +Tabelle14[[#This Row],[Z]]^2)</f>
        <v>0</v>
      </c>
      <c r="Q1365">
        <v>147</v>
      </c>
      <c r="R1365">
        <v>98.2</v>
      </c>
      <c r="S1365">
        <v>-41.8</v>
      </c>
      <c r="T1365">
        <v>-90</v>
      </c>
      <c r="U1365">
        <v>0</v>
      </c>
      <c r="V1365">
        <v>0</v>
      </c>
    </row>
    <row r="1366" spans="1:22">
      <c r="A1366">
        <v>27774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 t="e">
        <f>IF(AND(Tabelle14[[#This Row],[AreaPx]]&gt;0,NOT(Tabelle14[[#This Row],[AreaPx]]="inf")),Tabelle14[[#This Row],[AreaPx]], NA())</f>
        <v>#N/A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f>Tabelle14[[#This Row],[Roll]]-+Tabelle14[[#This Row],[Pitch]]</f>
        <v>0</v>
      </c>
      <c r="P1366">
        <f>SQRT(Tabelle14[[#This Row],[X]]^2 + Tabelle14[[#This Row],[Y]]^2 +Tabelle14[[#This Row],[Z]]^2)</f>
        <v>0</v>
      </c>
      <c r="Q1366">
        <v>147</v>
      </c>
      <c r="R1366">
        <v>98.2</v>
      </c>
      <c r="S1366">
        <v>-41.8</v>
      </c>
      <c r="T1366">
        <v>-90</v>
      </c>
      <c r="U1366">
        <v>0</v>
      </c>
      <c r="V1366">
        <v>0</v>
      </c>
    </row>
    <row r="1367" spans="1:22">
      <c r="A1367">
        <v>27799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 t="e">
        <f>IF(AND(Tabelle14[[#This Row],[AreaPx]]&gt;0,NOT(Tabelle14[[#This Row],[AreaPx]]="inf")),Tabelle14[[#This Row],[AreaPx]], NA())</f>
        <v>#N/A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f>Tabelle14[[#This Row],[Roll]]-+Tabelle14[[#This Row],[Pitch]]</f>
        <v>0</v>
      </c>
      <c r="P1367">
        <f>SQRT(Tabelle14[[#This Row],[X]]^2 + Tabelle14[[#This Row],[Y]]^2 +Tabelle14[[#This Row],[Z]]^2)</f>
        <v>0</v>
      </c>
      <c r="Q1367">
        <v>147</v>
      </c>
      <c r="R1367">
        <v>98.2</v>
      </c>
      <c r="S1367">
        <v>-41.8</v>
      </c>
      <c r="T1367">
        <v>-90</v>
      </c>
      <c r="U1367">
        <v>0</v>
      </c>
      <c r="V1367">
        <v>0</v>
      </c>
    </row>
    <row r="1368" spans="1:22">
      <c r="A1368">
        <v>27814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 t="e">
        <f>IF(AND(Tabelle14[[#This Row],[AreaPx]]&gt;0,NOT(Tabelle14[[#This Row],[AreaPx]]="inf")),Tabelle14[[#This Row],[AreaPx]], NA())</f>
        <v>#N/A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f>Tabelle14[[#This Row],[Roll]]-+Tabelle14[[#This Row],[Pitch]]</f>
        <v>0</v>
      </c>
      <c r="P1368">
        <f>SQRT(Tabelle14[[#This Row],[X]]^2 + Tabelle14[[#This Row],[Y]]^2 +Tabelle14[[#This Row],[Z]]^2)</f>
        <v>0</v>
      </c>
      <c r="Q1368">
        <v>147</v>
      </c>
      <c r="R1368">
        <v>98.2</v>
      </c>
      <c r="S1368">
        <v>-41.8</v>
      </c>
      <c r="T1368">
        <v>-90</v>
      </c>
      <c r="U1368">
        <v>0</v>
      </c>
      <c r="V1368">
        <v>0</v>
      </c>
    </row>
    <row r="1369" spans="1:22">
      <c r="A1369">
        <v>27836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 t="e">
        <f>IF(AND(Tabelle14[[#This Row],[AreaPx]]&gt;0,NOT(Tabelle14[[#This Row],[AreaPx]]="inf")),Tabelle14[[#This Row],[AreaPx]], NA())</f>
        <v>#N/A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f>Tabelle14[[#This Row],[Roll]]-+Tabelle14[[#This Row],[Pitch]]</f>
        <v>0</v>
      </c>
      <c r="P1369">
        <f>SQRT(Tabelle14[[#This Row],[X]]^2 + Tabelle14[[#This Row],[Y]]^2 +Tabelle14[[#This Row],[Z]]^2)</f>
        <v>0</v>
      </c>
      <c r="Q1369">
        <v>147</v>
      </c>
      <c r="R1369">
        <v>98.2</v>
      </c>
      <c r="S1369">
        <v>-41.8</v>
      </c>
      <c r="T1369">
        <v>-90</v>
      </c>
      <c r="U1369">
        <v>0</v>
      </c>
      <c r="V1369">
        <v>0</v>
      </c>
    </row>
    <row r="1370" spans="1:22">
      <c r="A1370">
        <v>27851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 t="e">
        <f>IF(AND(Tabelle14[[#This Row],[AreaPx]]&gt;0,NOT(Tabelle14[[#This Row],[AreaPx]]="inf")),Tabelle14[[#This Row],[AreaPx]], NA())</f>
        <v>#N/A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f>Tabelle14[[#This Row],[Roll]]-+Tabelle14[[#This Row],[Pitch]]</f>
        <v>0</v>
      </c>
      <c r="P1370">
        <f>SQRT(Tabelle14[[#This Row],[X]]^2 + Tabelle14[[#This Row],[Y]]^2 +Tabelle14[[#This Row],[Z]]^2)</f>
        <v>0</v>
      </c>
      <c r="Q1370">
        <v>147</v>
      </c>
      <c r="R1370">
        <v>98.2</v>
      </c>
      <c r="S1370">
        <v>-41.8</v>
      </c>
      <c r="T1370">
        <v>-90</v>
      </c>
      <c r="U1370">
        <v>0</v>
      </c>
      <c r="V1370">
        <v>0</v>
      </c>
    </row>
    <row r="1371" spans="1:22">
      <c r="A1371">
        <v>27877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 t="e">
        <f>IF(AND(Tabelle14[[#This Row],[AreaPx]]&gt;0,NOT(Tabelle14[[#This Row],[AreaPx]]="inf")),Tabelle14[[#This Row],[AreaPx]], NA())</f>
        <v>#N/A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f>Tabelle14[[#This Row],[Roll]]-+Tabelle14[[#This Row],[Pitch]]</f>
        <v>0</v>
      </c>
      <c r="P1371">
        <f>SQRT(Tabelle14[[#This Row],[X]]^2 + Tabelle14[[#This Row],[Y]]^2 +Tabelle14[[#This Row],[Z]]^2)</f>
        <v>0</v>
      </c>
      <c r="Q1371">
        <v>147</v>
      </c>
      <c r="R1371">
        <v>98.2</v>
      </c>
      <c r="S1371">
        <v>-41.8</v>
      </c>
      <c r="T1371">
        <v>-90</v>
      </c>
      <c r="U1371">
        <v>0</v>
      </c>
      <c r="V1371">
        <v>0</v>
      </c>
    </row>
    <row r="1372" spans="1:22">
      <c r="A1372">
        <v>27900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 t="e">
        <f>IF(AND(Tabelle14[[#This Row],[AreaPx]]&gt;0,NOT(Tabelle14[[#This Row],[AreaPx]]="inf")),Tabelle14[[#This Row],[AreaPx]], NA())</f>
        <v>#N/A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f>Tabelle14[[#This Row],[Roll]]-+Tabelle14[[#This Row],[Pitch]]</f>
        <v>0</v>
      </c>
      <c r="P1372">
        <f>SQRT(Tabelle14[[#This Row],[X]]^2 + Tabelle14[[#This Row],[Y]]^2 +Tabelle14[[#This Row],[Z]]^2)</f>
        <v>0</v>
      </c>
      <c r="Q1372">
        <v>147</v>
      </c>
      <c r="R1372">
        <v>98.2</v>
      </c>
      <c r="S1372">
        <v>-41.8</v>
      </c>
      <c r="T1372">
        <v>-90</v>
      </c>
      <c r="U1372">
        <v>0</v>
      </c>
      <c r="V1372">
        <v>0</v>
      </c>
    </row>
    <row r="1373" spans="1:22">
      <c r="A1373">
        <v>27912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 t="e">
        <f>IF(AND(Tabelle14[[#This Row],[AreaPx]]&gt;0,NOT(Tabelle14[[#This Row],[AreaPx]]="inf")),Tabelle14[[#This Row],[AreaPx]], NA())</f>
        <v>#N/A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f>Tabelle14[[#This Row],[Roll]]-+Tabelle14[[#This Row],[Pitch]]</f>
        <v>0</v>
      </c>
      <c r="P1373">
        <f>SQRT(Tabelle14[[#This Row],[X]]^2 + Tabelle14[[#This Row],[Y]]^2 +Tabelle14[[#This Row],[Z]]^2)</f>
        <v>0</v>
      </c>
      <c r="Q1373">
        <v>147</v>
      </c>
      <c r="R1373">
        <v>98.2</v>
      </c>
      <c r="S1373">
        <v>-41.8</v>
      </c>
      <c r="T1373">
        <v>-90</v>
      </c>
      <c r="U1373">
        <v>0</v>
      </c>
      <c r="V1373">
        <v>0</v>
      </c>
    </row>
    <row r="1374" spans="1:22">
      <c r="A1374">
        <v>27938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 t="e">
        <f>IF(AND(Tabelle14[[#This Row],[AreaPx]]&gt;0,NOT(Tabelle14[[#This Row],[AreaPx]]="inf")),Tabelle14[[#This Row],[AreaPx]], NA())</f>
        <v>#N/A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f>Tabelle14[[#This Row],[Roll]]-+Tabelle14[[#This Row],[Pitch]]</f>
        <v>0</v>
      </c>
      <c r="P1374">
        <f>SQRT(Tabelle14[[#This Row],[X]]^2 + Tabelle14[[#This Row],[Y]]^2 +Tabelle14[[#This Row],[Z]]^2)</f>
        <v>0</v>
      </c>
      <c r="Q1374">
        <v>147</v>
      </c>
      <c r="R1374">
        <v>98.2</v>
      </c>
      <c r="S1374">
        <v>-41.8</v>
      </c>
      <c r="T1374">
        <v>-90</v>
      </c>
      <c r="U1374">
        <v>0</v>
      </c>
      <c r="V1374">
        <v>0</v>
      </c>
    </row>
    <row r="1375" spans="1:22">
      <c r="A1375">
        <v>27952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 t="e">
        <f>IF(AND(Tabelle14[[#This Row],[AreaPx]]&gt;0,NOT(Tabelle14[[#This Row],[AreaPx]]="inf")),Tabelle14[[#This Row],[AreaPx]], NA())</f>
        <v>#N/A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f>Tabelle14[[#This Row],[Roll]]-+Tabelle14[[#This Row],[Pitch]]</f>
        <v>0</v>
      </c>
      <c r="P1375">
        <f>SQRT(Tabelle14[[#This Row],[X]]^2 + Tabelle14[[#This Row],[Y]]^2 +Tabelle14[[#This Row],[Z]]^2)</f>
        <v>0</v>
      </c>
      <c r="Q1375">
        <v>147</v>
      </c>
      <c r="R1375">
        <v>98.2</v>
      </c>
      <c r="S1375">
        <v>-41.8</v>
      </c>
      <c r="T1375">
        <v>-90</v>
      </c>
      <c r="U1375">
        <v>0</v>
      </c>
      <c r="V1375">
        <v>0</v>
      </c>
    </row>
    <row r="1376" spans="1:22">
      <c r="A1376">
        <v>27976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 t="e">
        <f>IF(AND(Tabelle14[[#This Row],[AreaPx]]&gt;0,NOT(Tabelle14[[#This Row],[AreaPx]]="inf")),Tabelle14[[#This Row],[AreaPx]], NA())</f>
        <v>#N/A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f>Tabelle14[[#This Row],[Roll]]-+Tabelle14[[#This Row],[Pitch]]</f>
        <v>0</v>
      </c>
      <c r="P1376">
        <f>SQRT(Tabelle14[[#This Row],[X]]^2 + Tabelle14[[#This Row],[Y]]^2 +Tabelle14[[#This Row],[Z]]^2)</f>
        <v>0</v>
      </c>
      <c r="Q1376">
        <v>147</v>
      </c>
      <c r="R1376">
        <v>98.2</v>
      </c>
      <c r="S1376">
        <v>-41.8</v>
      </c>
      <c r="T1376">
        <v>-90</v>
      </c>
      <c r="U1376">
        <v>0</v>
      </c>
      <c r="V1376">
        <v>0</v>
      </c>
    </row>
    <row r="1377" spans="1:22">
      <c r="A1377">
        <v>28002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 t="e">
        <f>IF(AND(Tabelle14[[#This Row],[AreaPx]]&gt;0,NOT(Tabelle14[[#This Row],[AreaPx]]="inf")),Tabelle14[[#This Row],[AreaPx]], NA())</f>
        <v>#N/A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f>Tabelle14[[#This Row],[Roll]]-+Tabelle14[[#This Row],[Pitch]]</f>
        <v>0</v>
      </c>
      <c r="P1377">
        <f>SQRT(Tabelle14[[#This Row],[X]]^2 + Tabelle14[[#This Row],[Y]]^2 +Tabelle14[[#This Row],[Z]]^2)</f>
        <v>0</v>
      </c>
      <c r="Q1377">
        <v>147</v>
      </c>
      <c r="R1377">
        <v>98.2</v>
      </c>
      <c r="S1377">
        <v>-41.8</v>
      </c>
      <c r="T1377">
        <v>-90</v>
      </c>
      <c r="U1377">
        <v>0</v>
      </c>
      <c r="V1377">
        <v>0</v>
      </c>
    </row>
    <row r="1378" spans="1:22">
      <c r="A1378">
        <v>28019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 t="e">
        <f>IF(AND(Tabelle14[[#This Row],[AreaPx]]&gt;0,NOT(Tabelle14[[#This Row],[AreaPx]]="inf")),Tabelle14[[#This Row],[AreaPx]], NA())</f>
        <v>#N/A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f>Tabelle14[[#This Row],[Roll]]-+Tabelle14[[#This Row],[Pitch]]</f>
        <v>0</v>
      </c>
      <c r="P1378">
        <f>SQRT(Tabelle14[[#This Row],[X]]^2 + Tabelle14[[#This Row],[Y]]^2 +Tabelle14[[#This Row],[Z]]^2)</f>
        <v>0</v>
      </c>
      <c r="Q1378">
        <v>147</v>
      </c>
      <c r="R1378">
        <v>98.2</v>
      </c>
      <c r="S1378">
        <v>-41.8</v>
      </c>
      <c r="T1378">
        <v>-90</v>
      </c>
      <c r="U1378">
        <v>0</v>
      </c>
      <c r="V1378">
        <v>0</v>
      </c>
    </row>
    <row r="1379" spans="1:22">
      <c r="A1379">
        <v>28041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 t="e">
        <f>IF(AND(Tabelle14[[#This Row],[AreaPx]]&gt;0,NOT(Tabelle14[[#This Row],[AreaPx]]="inf")),Tabelle14[[#This Row],[AreaPx]], NA())</f>
        <v>#N/A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f>Tabelle14[[#This Row],[Roll]]-+Tabelle14[[#This Row],[Pitch]]</f>
        <v>0</v>
      </c>
      <c r="P1379">
        <f>SQRT(Tabelle14[[#This Row],[X]]^2 + Tabelle14[[#This Row],[Y]]^2 +Tabelle14[[#This Row],[Z]]^2)</f>
        <v>0</v>
      </c>
      <c r="Q1379">
        <v>147</v>
      </c>
      <c r="R1379">
        <v>98.2</v>
      </c>
      <c r="S1379">
        <v>-41.8</v>
      </c>
      <c r="T1379">
        <v>-90</v>
      </c>
      <c r="U1379">
        <v>0</v>
      </c>
      <c r="V1379">
        <v>0</v>
      </c>
    </row>
    <row r="1380" spans="1:22">
      <c r="A1380">
        <v>28066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 t="e">
        <f>IF(AND(Tabelle14[[#This Row],[AreaPx]]&gt;0,NOT(Tabelle14[[#This Row],[AreaPx]]="inf")),Tabelle14[[#This Row],[AreaPx]], NA())</f>
        <v>#N/A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f>Tabelle14[[#This Row],[Roll]]-+Tabelle14[[#This Row],[Pitch]]</f>
        <v>0</v>
      </c>
      <c r="P1380">
        <f>SQRT(Tabelle14[[#This Row],[X]]^2 + Tabelle14[[#This Row],[Y]]^2 +Tabelle14[[#This Row],[Z]]^2)</f>
        <v>0</v>
      </c>
      <c r="Q1380">
        <v>147</v>
      </c>
      <c r="R1380">
        <v>98.2</v>
      </c>
      <c r="S1380">
        <v>-41.8</v>
      </c>
      <c r="T1380">
        <v>-90</v>
      </c>
      <c r="U1380">
        <v>0</v>
      </c>
      <c r="V1380">
        <v>0</v>
      </c>
    </row>
    <row r="1381" spans="1:22">
      <c r="A1381">
        <v>28078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 t="e">
        <f>IF(AND(Tabelle14[[#This Row],[AreaPx]]&gt;0,NOT(Tabelle14[[#This Row],[AreaPx]]="inf")),Tabelle14[[#This Row],[AreaPx]], NA())</f>
        <v>#N/A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f>Tabelle14[[#This Row],[Roll]]-+Tabelle14[[#This Row],[Pitch]]</f>
        <v>0</v>
      </c>
      <c r="P1381">
        <f>SQRT(Tabelle14[[#This Row],[X]]^2 + Tabelle14[[#This Row],[Y]]^2 +Tabelle14[[#This Row],[Z]]^2)</f>
        <v>0</v>
      </c>
      <c r="Q1381">
        <v>147</v>
      </c>
      <c r="R1381">
        <v>98.2</v>
      </c>
      <c r="S1381">
        <v>-41.8</v>
      </c>
      <c r="T1381">
        <v>-90</v>
      </c>
      <c r="U1381">
        <v>0</v>
      </c>
      <c r="V1381">
        <v>0</v>
      </c>
    </row>
    <row r="1382" spans="1:22">
      <c r="A1382">
        <v>28105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 t="e">
        <f>IF(AND(Tabelle14[[#This Row],[AreaPx]]&gt;0,NOT(Tabelle14[[#This Row],[AreaPx]]="inf")),Tabelle14[[#This Row],[AreaPx]], NA())</f>
        <v>#N/A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f>Tabelle14[[#This Row],[Roll]]-+Tabelle14[[#This Row],[Pitch]]</f>
        <v>0</v>
      </c>
      <c r="P1382">
        <f>SQRT(Tabelle14[[#This Row],[X]]^2 + Tabelle14[[#This Row],[Y]]^2 +Tabelle14[[#This Row],[Z]]^2)</f>
        <v>0</v>
      </c>
      <c r="Q1382">
        <v>147</v>
      </c>
      <c r="R1382">
        <v>98.2</v>
      </c>
      <c r="S1382">
        <v>-41.8</v>
      </c>
      <c r="T1382">
        <v>-90</v>
      </c>
      <c r="U1382">
        <v>0</v>
      </c>
      <c r="V1382">
        <v>0</v>
      </c>
    </row>
    <row r="1383" spans="1:22">
      <c r="A1383">
        <v>28122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 t="e">
        <f>IF(AND(Tabelle14[[#This Row],[AreaPx]]&gt;0,NOT(Tabelle14[[#This Row],[AreaPx]]="inf")),Tabelle14[[#This Row],[AreaPx]], NA())</f>
        <v>#N/A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f>Tabelle14[[#This Row],[Roll]]-+Tabelle14[[#This Row],[Pitch]]</f>
        <v>0</v>
      </c>
      <c r="P1383">
        <f>SQRT(Tabelle14[[#This Row],[X]]^2 + Tabelle14[[#This Row],[Y]]^2 +Tabelle14[[#This Row],[Z]]^2)</f>
        <v>0</v>
      </c>
      <c r="Q1383">
        <v>147</v>
      </c>
      <c r="R1383">
        <v>98.2</v>
      </c>
      <c r="S1383">
        <v>-41.8</v>
      </c>
      <c r="T1383">
        <v>-90</v>
      </c>
      <c r="U1383">
        <v>0</v>
      </c>
      <c r="V1383">
        <v>0</v>
      </c>
    </row>
    <row r="1384" spans="1:22">
      <c r="A1384">
        <v>28145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 t="e">
        <f>IF(AND(Tabelle14[[#This Row],[AreaPx]]&gt;0,NOT(Tabelle14[[#This Row],[AreaPx]]="inf")),Tabelle14[[#This Row],[AreaPx]], NA())</f>
        <v>#N/A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f>Tabelle14[[#This Row],[Roll]]-+Tabelle14[[#This Row],[Pitch]]</f>
        <v>0</v>
      </c>
      <c r="P1384">
        <f>SQRT(Tabelle14[[#This Row],[X]]^2 + Tabelle14[[#This Row],[Y]]^2 +Tabelle14[[#This Row],[Z]]^2)</f>
        <v>0</v>
      </c>
      <c r="Q1384">
        <v>147</v>
      </c>
      <c r="R1384">
        <v>98.2</v>
      </c>
      <c r="S1384">
        <v>-41.8</v>
      </c>
      <c r="T1384">
        <v>-90</v>
      </c>
      <c r="U1384">
        <v>0</v>
      </c>
      <c r="V1384">
        <v>0</v>
      </c>
    </row>
    <row r="1385" spans="1:22">
      <c r="A1385">
        <v>28173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 t="e">
        <f>IF(AND(Tabelle14[[#This Row],[AreaPx]]&gt;0,NOT(Tabelle14[[#This Row],[AreaPx]]="inf")),Tabelle14[[#This Row],[AreaPx]], NA())</f>
        <v>#N/A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f>Tabelle14[[#This Row],[Roll]]-+Tabelle14[[#This Row],[Pitch]]</f>
        <v>0</v>
      </c>
      <c r="P1385">
        <f>SQRT(Tabelle14[[#This Row],[X]]^2 + Tabelle14[[#This Row],[Y]]^2 +Tabelle14[[#This Row],[Z]]^2)</f>
        <v>0</v>
      </c>
      <c r="Q1385">
        <v>147</v>
      </c>
      <c r="R1385">
        <v>98.2</v>
      </c>
      <c r="S1385">
        <v>-41.8</v>
      </c>
      <c r="T1385">
        <v>-90</v>
      </c>
      <c r="U1385">
        <v>0</v>
      </c>
      <c r="V1385">
        <v>0</v>
      </c>
    </row>
    <row r="1386" spans="1:22">
      <c r="A1386">
        <v>28192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 t="e">
        <f>IF(AND(Tabelle14[[#This Row],[AreaPx]]&gt;0,NOT(Tabelle14[[#This Row],[AreaPx]]="inf")),Tabelle14[[#This Row],[AreaPx]], NA())</f>
        <v>#N/A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f>Tabelle14[[#This Row],[Roll]]-+Tabelle14[[#This Row],[Pitch]]</f>
        <v>0</v>
      </c>
      <c r="P1386">
        <f>SQRT(Tabelle14[[#This Row],[X]]^2 + Tabelle14[[#This Row],[Y]]^2 +Tabelle14[[#This Row],[Z]]^2)</f>
        <v>0</v>
      </c>
      <c r="Q1386">
        <v>147</v>
      </c>
      <c r="R1386">
        <v>98.2</v>
      </c>
      <c r="S1386">
        <v>-41.8</v>
      </c>
      <c r="T1386">
        <v>-90</v>
      </c>
      <c r="U1386">
        <v>0</v>
      </c>
      <c r="V1386">
        <v>0</v>
      </c>
    </row>
    <row r="1387" spans="1:22">
      <c r="A1387">
        <v>28203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 t="e">
        <f>IF(AND(Tabelle14[[#This Row],[AreaPx]]&gt;0,NOT(Tabelle14[[#This Row],[AreaPx]]="inf")),Tabelle14[[#This Row],[AreaPx]], NA())</f>
        <v>#N/A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f>Tabelle14[[#This Row],[Roll]]-+Tabelle14[[#This Row],[Pitch]]</f>
        <v>0</v>
      </c>
      <c r="P1387">
        <f>SQRT(Tabelle14[[#This Row],[X]]^2 + Tabelle14[[#This Row],[Y]]^2 +Tabelle14[[#This Row],[Z]]^2)</f>
        <v>0</v>
      </c>
      <c r="Q1387">
        <v>147</v>
      </c>
      <c r="R1387">
        <v>98.2</v>
      </c>
      <c r="S1387">
        <v>-41.8</v>
      </c>
      <c r="T1387">
        <v>-90</v>
      </c>
      <c r="U1387">
        <v>0</v>
      </c>
      <c r="V1387">
        <v>0</v>
      </c>
    </row>
    <row r="1388" spans="1:22">
      <c r="A1388">
        <v>28214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 t="e">
        <f>IF(AND(Tabelle14[[#This Row],[AreaPx]]&gt;0,NOT(Tabelle14[[#This Row],[AreaPx]]="inf")),Tabelle14[[#This Row],[AreaPx]], NA())</f>
        <v>#N/A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f>Tabelle14[[#This Row],[Roll]]-+Tabelle14[[#This Row],[Pitch]]</f>
        <v>0</v>
      </c>
      <c r="P1388">
        <f>SQRT(Tabelle14[[#This Row],[X]]^2 + Tabelle14[[#This Row],[Y]]^2 +Tabelle14[[#This Row],[Z]]^2)</f>
        <v>0</v>
      </c>
      <c r="Q1388">
        <v>147</v>
      </c>
      <c r="R1388">
        <v>98.2</v>
      </c>
      <c r="S1388">
        <v>-41.8</v>
      </c>
      <c r="T1388">
        <v>-90</v>
      </c>
      <c r="U1388">
        <v>0</v>
      </c>
      <c r="V1388">
        <v>0</v>
      </c>
    </row>
    <row r="1389" spans="1:22">
      <c r="A1389">
        <v>28237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 t="e">
        <f>IF(AND(Tabelle14[[#This Row],[AreaPx]]&gt;0,NOT(Tabelle14[[#This Row],[AreaPx]]="inf")),Tabelle14[[#This Row],[AreaPx]], NA())</f>
        <v>#N/A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f>Tabelle14[[#This Row],[Roll]]-+Tabelle14[[#This Row],[Pitch]]</f>
        <v>0</v>
      </c>
      <c r="P1389">
        <f>SQRT(Tabelle14[[#This Row],[X]]^2 + Tabelle14[[#This Row],[Y]]^2 +Tabelle14[[#This Row],[Z]]^2)</f>
        <v>0</v>
      </c>
      <c r="Q1389">
        <v>147</v>
      </c>
      <c r="R1389">
        <v>98.2</v>
      </c>
      <c r="S1389">
        <v>-41.8</v>
      </c>
      <c r="T1389">
        <v>-90</v>
      </c>
      <c r="U1389">
        <v>0</v>
      </c>
      <c r="V1389">
        <v>0</v>
      </c>
    </row>
    <row r="1390" spans="1:22">
      <c r="A1390">
        <v>28256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 t="e">
        <f>IF(AND(Tabelle14[[#This Row],[AreaPx]]&gt;0,NOT(Tabelle14[[#This Row],[AreaPx]]="inf")),Tabelle14[[#This Row],[AreaPx]], NA())</f>
        <v>#N/A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f>Tabelle14[[#This Row],[Roll]]-+Tabelle14[[#This Row],[Pitch]]</f>
        <v>0</v>
      </c>
      <c r="P1390">
        <f>SQRT(Tabelle14[[#This Row],[X]]^2 + Tabelle14[[#This Row],[Y]]^2 +Tabelle14[[#This Row],[Z]]^2)</f>
        <v>0</v>
      </c>
      <c r="Q1390">
        <v>147</v>
      </c>
      <c r="R1390">
        <v>98.2</v>
      </c>
      <c r="S1390">
        <v>-41.8</v>
      </c>
      <c r="T1390">
        <v>-90</v>
      </c>
      <c r="U1390">
        <v>0</v>
      </c>
      <c r="V1390">
        <v>0</v>
      </c>
    </row>
    <row r="1391" spans="1:22">
      <c r="A1391">
        <v>28282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 t="e">
        <f>IF(AND(Tabelle14[[#This Row],[AreaPx]]&gt;0,NOT(Tabelle14[[#This Row],[AreaPx]]="inf")),Tabelle14[[#This Row],[AreaPx]], NA())</f>
        <v>#N/A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f>Tabelle14[[#This Row],[Roll]]-+Tabelle14[[#This Row],[Pitch]]</f>
        <v>0</v>
      </c>
      <c r="P1391">
        <f>SQRT(Tabelle14[[#This Row],[X]]^2 + Tabelle14[[#This Row],[Y]]^2 +Tabelle14[[#This Row],[Z]]^2)</f>
        <v>0</v>
      </c>
      <c r="Q1391">
        <v>147</v>
      </c>
      <c r="R1391">
        <v>98.2</v>
      </c>
      <c r="S1391">
        <v>-41.8</v>
      </c>
      <c r="T1391">
        <v>-90</v>
      </c>
      <c r="U1391">
        <v>0</v>
      </c>
      <c r="V1391">
        <v>0</v>
      </c>
    </row>
    <row r="1392" spans="1:22">
      <c r="A1392">
        <v>28303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 t="e">
        <f>IF(AND(Tabelle14[[#This Row],[AreaPx]]&gt;0,NOT(Tabelle14[[#This Row],[AreaPx]]="inf")),Tabelle14[[#This Row],[AreaPx]], NA())</f>
        <v>#N/A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f>Tabelle14[[#This Row],[Roll]]-+Tabelle14[[#This Row],[Pitch]]</f>
        <v>0</v>
      </c>
      <c r="P1392">
        <f>SQRT(Tabelle14[[#This Row],[X]]^2 + Tabelle14[[#This Row],[Y]]^2 +Tabelle14[[#This Row],[Z]]^2)</f>
        <v>0</v>
      </c>
      <c r="Q1392">
        <v>147</v>
      </c>
      <c r="R1392">
        <v>98.2</v>
      </c>
      <c r="S1392">
        <v>-41.8</v>
      </c>
      <c r="T1392">
        <v>-90</v>
      </c>
      <c r="U1392">
        <v>0</v>
      </c>
      <c r="V1392">
        <v>0</v>
      </c>
    </row>
    <row r="1393" spans="1:22">
      <c r="A1393">
        <v>28313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 t="e">
        <f>IF(AND(Tabelle14[[#This Row],[AreaPx]]&gt;0,NOT(Tabelle14[[#This Row],[AreaPx]]="inf")),Tabelle14[[#This Row],[AreaPx]], NA())</f>
        <v>#N/A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f>Tabelle14[[#This Row],[Roll]]-+Tabelle14[[#This Row],[Pitch]]</f>
        <v>0</v>
      </c>
      <c r="P1393">
        <f>SQRT(Tabelle14[[#This Row],[X]]^2 + Tabelle14[[#This Row],[Y]]^2 +Tabelle14[[#This Row],[Z]]^2)</f>
        <v>0</v>
      </c>
      <c r="Q1393">
        <v>147</v>
      </c>
      <c r="R1393">
        <v>98.2</v>
      </c>
      <c r="S1393">
        <v>-41.8</v>
      </c>
      <c r="T1393">
        <v>-90</v>
      </c>
      <c r="U1393">
        <v>0</v>
      </c>
      <c r="V1393">
        <v>0</v>
      </c>
    </row>
    <row r="1394" spans="1:22">
      <c r="A1394">
        <v>28342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 t="e">
        <f>IF(AND(Tabelle14[[#This Row],[AreaPx]]&gt;0,NOT(Tabelle14[[#This Row],[AreaPx]]="inf")),Tabelle14[[#This Row],[AreaPx]], NA())</f>
        <v>#N/A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f>Tabelle14[[#This Row],[Roll]]-+Tabelle14[[#This Row],[Pitch]]</f>
        <v>0</v>
      </c>
      <c r="P1394">
        <f>SQRT(Tabelle14[[#This Row],[X]]^2 + Tabelle14[[#This Row],[Y]]^2 +Tabelle14[[#This Row],[Z]]^2)</f>
        <v>0</v>
      </c>
      <c r="Q1394">
        <v>147</v>
      </c>
      <c r="R1394">
        <v>98.2</v>
      </c>
      <c r="S1394">
        <v>-41.8</v>
      </c>
      <c r="T1394">
        <v>-90</v>
      </c>
      <c r="U1394">
        <v>0</v>
      </c>
      <c r="V1394">
        <v>0</v>
      </c>
    </row>
    <row r="1395" spans="1:22">
      <c r="A1395">
        <v>28378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 t="e">
        <f>IF(AND(Tabelle14[[#This Row],[AreaPx]]&gt;0,NOT(Tabelle14[[#This Row],[AreaPx]]="inf")),Tabelle14[[#This Row],[AreaPx]], NA())</f>
        <v>#N/A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f>Tabelle14[[#This Row],[Roll]]-+Tabelle14[[#This Row],[Pitch]]</f>
        <v>0</v>
      </c>
      <c r="P1395">
        <f>SQRT(Tabelle14[[#This Row],[X]]^2 + Tabelle14[[#This Row],[Y]]^2 +Tabelle14[[#This Row],[Z]]^2)</f>
        <v>0</v>
      </c>
      <c r="Q1395">
        <v>147</v>
      </c>
      <c r="R1395">
        <v>98.2</v>
      </c>
      <c r="S1395">
        <v>-41.8</v>
      </c>
      <c r="T1395">
        <v>-90</v>
      </c>
      <c r="U1395">
        <v>0</v>
      </c>
      <c r="V1395">
        <v>0</v>
      </c>
    </row>
    <row r="1396" spans="1:22">
      <c r="A1396">
        <v>28404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 t="e">
        <f>IF(AND(Tabelle14[[#This Row],[AreaPx]]&gt;0,NOT(Tabelle14[[#This Row],[AreaPx]]="inf")),Tabelle14[[#This Row],[AreaPx]], NA())</f>
        <v>#N/A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f>Tabelle14[[#This Row],[Roll]]-+Tabelle14[[#This Row],[Pitch]]</f>
        <v>0</v>
      </c>
      <c r="P1396">
        <f>SQRT(Tabelle14[[#This Row],[X]]^2 + Tabelle14[[#This Row],[Y]]^2 +Tabelle14[[#This Row],[Z]]^2)</f>
        <v>0</v>
      </c>
      <c r="Q1396">
        <v>147</v>
      </c>
      <c r="R1396">
        <v>98.2</v>
      </c>
      <c r="S1396">
        <v>-41.8</v>
      </c>
      <c r="T1396">
        <v>-90</v>
      </c>
      <c r="U1396">
        <v>0</v>
      </c>
      <c r="V1396">
        <v>0</v>
      </c>
    </row>
    <row r="1397" spans="1:22">
      <c r="A1397">
        <v>28418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 t="e">
        <f>IF(AND(Tabelle14[[#This Row],[AreaPx]]&gt;0,NOT(Tabelle14[[#This Row],[AreaPx]]="inf")),Tabelle14[[#This Row],[AreaPx]], NA())</f>
        <v>#N/A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f>Tabelle14[[#This Row],[Roll]]-+Tabelle14[[#This Row],[Pitch]]</f>
        <v>0</v>
      </c>
      <c r="P1397">
        <f>SQRT(Tabelle14[[#This Row],[X]]^2 + Tabelle14[[#This Row],[Y]]^2 +Tabelle14[[#This Row],[Z]]^2)</f>
        <v>0</v>
      </c>
      <c r="Q1397">
        <v>147</v>
      </c>
      <c r="R1397">
        <v>98.2</v>
      </c>
      <c r="S1397">
        <v>-41.8</v>
      </c>
      <c r="T1397">
        <v>-90</v>
      </c>
      <c r="U1397">
        <v>0</v>
      </c>
      <c r="V1397">
        <v>0</v>
      </c>
    </row>
    <row r="1398" spans="1:22">
      <c r="A1398">
        <v>28444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 t="e">
        <f>IF(AND(Tabelle14[[#This Row],[AreaPx]]&gt;0,NOT(Tabelle14[[#This Row],[AreaPx]]="inf")),Tabelle14[[#This Row],[AreaPx]], NA())</f>
        <v>#N/A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f>Tabelle14[[#This Row],[Roll]]-+Tabelle14[[#This Row],[Pitch]]</f>
        <v>0</v>
      </c>
      <c r="P1398">
        <f>SQRT(Tabelle14[[#This Row],[X]]^2 + Tabelle14[[#This Row],[Y]]^2 +Tabelle14[[#This Row],[Z]]^2)</f>
        <v>0</v>
      </c>
      <c r="Q1398">
        <v>147</v>
      </c>
      <c r="R1398">
        <v>98.2</v>
      </c>
      <c r="S1398">
        <v>-41.8</v>
      </c>
      <c r="T1398">
        <v>-90</v>
      </c>
      <c r="U1398">
        <v>0</v>
      </c>
      <c r="V1398">
        <v>0</v>
      </c>
    </row>
    <row r="1399" spans="1:22">
      <c r="A1399">
        <v>28465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 t="e">
        <f>IF(AND(Tabelle14[[#This Row],[AreaPx]]&gt;0,NOT(Tabelle14[[#This Row],[AreaPx]]="inf")),Tabelle14[[#This Row],[AreaPx]], NA())</f>
        <v>#N/A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f>Tabelle14[[#This Row],[Roll]]-+Tabelle14[[#This Row],[Pitch]]</f>
        <v>0</v>
      </c>
      <c r="P1399">
        <f>SQRT(Tabelle14[[#This Row],[X]]^2 + Tabelle14[[#This Row],[Y]]^2 +Tabelle14[[#This Row],[Z]]^2)</f>
        <v>0</v>
      </c>
      <c r="Q1399">
        <v>147</v>
      </c>
      <c r="R1399">
        <v>98.2</v>
      </c>
      <c r="S1399">
        <v>-41.8</v>
      </c>
      <c r="T1399">
        <v>-90</v>
      </c>
      <c r="U1399">
        <v>0</v>
      </c>
      <c r="V1399">
        <v>0</v>
      </c>
    </row>
    <row r="1400" spans="1:22">
      <c r="A1400">
        <v>28480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 t="e">
        <f>IF(AND(Tabelle14[[#This Row],[AreaPx]]&gt;0,NOT(Tabelle14[[#This Row],[AreaPx]]="inf")),Tabelle14[[#This Row],[AreaPx]], NA())</f>
        <v>#N/A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f>Tabelle14[[#This Row],[Roll]]-+Tabelle14[[#This Row],[Pitch]]</f>
        <v>0</v>
      </c>
      <c r="P1400">
        <f>SQRT(Tabelle14[[#This Row],[X]]^2 + Tabelle14[[#This Row],[Y]]^2 +Tabelle14[[#This Row],[Z]]^2)</f>
        <v>0</v>
      </c>
      <c r="Q1400">
        <v>147</v>
      </c>
      <c r="R1400">
        <v>98.2</v>
      </c>
      <c r="S1400">
        <v>-41.8</v>
      </c>
      <c r="T1400">
        <v>-90</v>
      </c>
      <c r="U1400">
        <v>0</v>
      </c>
      <c r="V1400">
        <v>0</v>
      </c>
    </row>
    <row r="1401" spans="1:22">
      <c r="A1401">
        <v>28505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 t="e">
        <f>IF(AND(Tabelle14[[#This Row],[AreaPx]]&gt;0,NOT(Tabelle14[[#This Row],[AreaPx]]="inf")),Tabelle14[[#This Row],[AreaPx]], NA())</f>
        <v>#N/A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f>Tabelle14[[#This Row],[Roll]]-+Tabelle14[[#This Row],[Pitch]]</f>
        <v>0</v>
      </c>
      <c r="P1401">
        <f>SQRT(Tabelle14[[#This Row],[X]]^2 + Tabelle14[[#This Row],[Y]]^2 +Tabelle14[[#This Row],[Z]]^2)</f>
        <v>0</v>
      </c>
      <c r="Q1401">
        <v>147</v>
      </c>
      <c r="R1401">
        <v>98.2</v>
      </c>
      <c r="S1401">
        <v>-41.8</v>
      </c>
      <c r="T1401">
        <v>-90</v>
      </c>
      <c r="U1401">
        <v>0</v>
      </c>
      <c r="V1401">
        <v>0</v>
      </c>
    </row>
    <row r="1402" spans="1:22">
      <c r="A1402">
        <v>28523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 t="e">
        <f>IF(AND(Tabelle14[[#This Row],[AreaPx]]&gt;0,NOT(Tabelle14[[#This Row],[AreaPx]]="inf")),Tabelle14[[#This Row],[AreaPx]], NA())</f>
        <v>#N/A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f>Tabelle14[[#This Row],[Roll]]-+Tabelle14[[#This Row],[Pitch]]</f>
        <v>0</v>
      </c>
      <c r="P1402">
        <f>SQRT(Tabelle14[[#This Row],[X]]^2 + Tabelle14[[#This Row],[Y]]^2 +Tabelle14[[#This Row],[Z]]^2)</f>
        <v>0</v>
      </c>
      <c r="Q1402">
        <v>147</v>
      </c>
      <c r="R1402">
        <v>98.2</v>
      </c>
      <c r="S1402">
        <v>-41.8</v>
      </c>
      <c r="T1402">
        <v>-90</v>
      </c>
      <c r="U1402">
        <v>0</v>
      </c>
      <c r="V1402">
        <v>0</v>
      </c>
    </row>
    <row r="1403" spans="1:22">
      <c r="A1403">
        <v>28548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 t="e">
        <f>IF(AND(Tabelle14[[#This Row],[AreaPx]]&gt;0,NOT(Tabelle14[[#This Row],[AreaPx]]="inf")),Tabelle14[[#This Row],[AreaPx]], NA())</f>
        <v>#N/A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f>Tabelle14[[#This Row],[Roll]]-+Tabelle14[[#This Row],[Pitch]]</f>
        <v>0</v>
      </c>
      <c r="P1403">
        <f>SQRT(Tabelle14[[#This Row],[X]]^2 + Tabelle14[[#This Row],[Y]]^2 +Tabelle14[[#This Row],[Z]]^2)</f>
        <v>0</v>
      </c>
      <c r="Q1403">
        <v>147</v>
      </c>
      <c r="R1403">
        <v>98.2</v>
      </c>
      <c r="S1403">
        <v>-41.8</v>
      </c>
      <c r="T1403">
        <v>-90</v>
      </c>
      <c r="U1403">
        <v>0</v>
      </c>
      <c r="V1403">
        <v>0</v>
      </c>
    </row>
    <row r="1404" spans="1:22">
      <c r="A1404">
        <v>28576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 t="e">
        <f>IF(AND(Tabelle14[[#This Row],[AreaPx]]&gt;0,NOT(Tabelle14[[#This Row],[AreaPx]]="inf")),Tabelle14[[#This Row],[AreaPx]], NA())</f>
        <v>#N/A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f>Tabelle14[[#This Row],[Roll]]-+Tabelle14[[#This Row],[Pitch]]</f>
        <v>0</v>
      </c>
      <c r="P1404">
        <f>SQRT(Tabelle14[[#This Row],[X]]^2 + Tabelle14[[#This Row],[Y]]^2 +Tabelle14[[#This Row],[Z]]^2)</f>
        <v>0</v>
      </c>
      <c r="Q1404">
        <v>147</v>
      </c>
      <c r="R1404">
        <v>98.2</v>
      </c>
      <c r="S1404">
        <v>-41.8</v>
      </c>
      <c r="T1404">
        <v>-90</v>
      </c>
      <c r="U1404">
        <v>0</v>
      </c>
      <c r="V1404">
        <v>0</v>
      </c>
    </row>
    <row r="1405" spans="1:22">
      <c r="A1405">
        <v>28604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 t="e">
        <f>IF(AND(Tabelle14[[#This Row],[AreaPx]]&gt;0,NOT(Tabelle14[[#This Row],[AreaPx]]="inf")),Tabelle14[[#This Row],[AreaPx]], NA())</f>
        <v>#N/A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f>Tabelle14[[#This Row],[Roll]]-+Tabelle14[[#This Row],[Pitch]]</f>
        <v>0</v>
      </c>
      <c r="P1405">
        <f>SQRT(Tabelle14[[#This Row],[X]]^2 + Tabelle14[[#This Row],[Y]]^2 +Tabelle14[[#This Row],[Z]]^2)</f>
        <v>0</v>
      </c>
      <c r="Q1405">
        <v>147</v>
      </c>
      <c r="R1405">
        <v>98.2</v>
      </c>
      <c r="S1405">
        <v>-41.8</v>
      </c>
      <c r="T1405">
        <v>-90</v>
      </c>
      <c r="U1405">
        <v>0</v>
      </c>
      <c r="V1405">
        <v>0</v>
      </c>
    </row>
    <row r="1406" spans="1:22">
      <c r="A1406">
        <v>28617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 t="e">
        <f>IF(AND(Tabelle14[[#This Row],[AreaPx]]&gt;0,NOT(Tabelle14[[#This Row],[AreaPx]]="inf")),Tabelle14[[#This Row],[AreaPx]], NA())</f>
        <v>#N/A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f>Tabelle14[[#This Row],[Roll]]-+Tabelle14[[#This Row],[Pitch]]</f>
        <v>0</v>
      </c>
      <c r="P1406">
        <f>SQRT(Tabelle14[[#This Row],[X]]^2 + Tabelle14[[#This Row],[Y]]^2 +Tabelle14[[#This Row],[Z]]^2)</f>
        <v>0</v>
      </c>
      <c r="Q1406">
        <v>147</v>
      </c>
      <c r="R1406">
        <v>98.2</v>
      </c>
      <c r="S1406">
        <v>-41.8</v>
      </c>
      <c r="T1406">
        <v>-90</v>
      </c>
      <c r="U1406">
        <v>0</v>
      </c>
      <c r="V1406">
        <v>0</v>
      </c>
    </row>
    <row r="1407" spans="1:22">
      <c r="A1407">
        <v>28639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 t="e">
        <f>IF(AND(Tabelle14[[#This Row],[AreaPx]]&gt;0,NOT(Tabelle14[[#This Row],[AreaPx]]="inf")),Tabelle14[[#This Row],[AreaPx]], NA())</f>
        <v>#N/A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f>Tabelle14[[#This Row],[Roll]]-+Tabelle14[[#This Row],[Pitch]]</f>
        <v>0</v>
      </c>
      <c r="P1407">
        <f>SQRT(Tabelle14[[#This Row],[X]]^2 + Tabelle14[[#This Row],[Y]]^2 +Tabelle14[[#This Row],[Z]]^2)</f>
        <v>0</v>
      </c>
      <c r="Q1407">
        <v>147</v>
      </c>
      <c r="R1407">
        <v>98.2</v>
      </c>
      <c r="S1407">
        <v>-41.8</v>
      </c>
      <c r="T1407">
        <v>-90</v>
      </c>
      <c r="U1407">
        <v>0</v>
      </c>
      <c r="V1407">
        <v>0</v>
      </c>
    </row>
    <row r="1408" spans="1:22">
      <c r="A1408">
        <v>28658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 t="e">
        <f>IF(AND(Tabelle14[[#This Row],[AreaPx]]&gt;0,NOT(Tabelle14[[#This Row],[AreaPx]]="inf")),Tabelle14[[#This Row],[AreaPx]], NA())</f>
        <v>#N/A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f>Tabelle14[[#This Row],[Roll]]-+Tabelle14[[#This Row],[Pitch]]</f>
        <v>0</v>
      </c>
      <c r="P1408">
        <f>SQRT(Tabelle14[[#This Row],[X]]^2 + Tabelle14[[#This Row],[Y]]^2 +Tabelle14[[#This Row],[Z]]^2)</f>
        <v>0</v>
      </c>
      <c r="Q1408">
        <v>147</v>
      </c>
      <c r="R1408">
        <v>98.2</v>
      </c>
      <c r="S1408">
        <v>-41.8</v>
      </c>
      <c r="T1408">
        <v>-90</v>
      </c>
      <c r="U1408">
        <v>0</v>
      </c>
      <c r="V1408">
        <v>0</v>
      </c>
    </row>
    <row r="1409" spans="1:22">
      <c r="A1409">
        <v>28665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 t="e">
        <f>IF(AND(Tabelle14[[#This Row],[AreaPx]]&gt;0,NOT(Tabelle14[[#This Row],[AreaPx]]="inf")),Tabelle14[[#This Row],[AreaPx]], NA())</f>
        <v>#N/A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f>Tabelle14[[#This Row],[Roll]]-+Tabelle14[[#This Row],[Pitch]]</f>
        <v>0</v>
      </c>
      <c r="P1409">
        <f>SQRT(Tabelle14[[#This Row],[X]]^2 + Tabelle14[[#This Row],[Y]]^2 +Tabelle14[[#This Row],[Z]]^2)</f>
        <v>0</v>
      </c>
      <c r="Q1409">
        <v>147</v>
      </c>
      <c r="R1409">
        <v>98.2</v>
      </c>
      <c r="S1409">
        <v>-41.8</v>
      </c>
      <c r="T1409">
        <v>-90</v>
      </c>
      <c r="U1409">
        <v>0</v>
      </c>
      <c r="V1409">
        <v>0</v>
      </c>
    </row>
    <row r="1410" spans="1:22">
      <c r="A1410">
        <v>28674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 t="e">
        <f>IF(AND(Tabelle14[[#This Row],[AreaPx]]&gt;0,NOT(Tabelle14[[#This Row],[AreaPx]]="inf")),Tabelle14[[#This Row],[AreaPx]], NA())</f>
        <v>#N/A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f>Tabelle14[[#This Row],[Roll]]-+Tabelle14[[#This Row],[Pitch]]</f>
        <v>0</v>
      </c>
      <c r="P1410">
        <f>SQRT(Tabelle14[[#This Row],[X]]^2 + Tabelle14[[#This Row],[Y]]^2 +Tabelle14[[#This Row],[Z]]^2)</f>
        <v>0</v>
      </c>
      <c r="Q1410">
        <v>147</v>
      </c>
      <c r="R1410">
        <v>98.2</v>
      </c>
      <c r="S1410">
        <v>-41.8</v>
      </c>
      <c r="T1410">
        <v>-90</v>
      </c>
      <c r="U1410">
        <v>0</v>
      </c>
      <c r="V1410">
        <v>0</v>
      </c>
    </row>
    <row r="1411" spans="1:22">
      <c r="A1411">
        <v>28707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 t="e">
        <f>IF(AND(Tabelle14[[#This Row],[AreaPx]]&gt;0,NOT(Tabelle14[[#This Row],[AreaPx]]="inf")),Tabelle14[[#This Row],[AreaPx]], NA())</f>
        <v>#N/A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f>Tabelle14[[#This Row],[Roll]]-+Tabelle14[[#This Row],[Pitch]]</f>
        <v>0</v>
      </c>
      <c r="P1411">
        <f>SQRT(Tabelle14[[#This Row],[X]]^2 + Tabelle14[[#This Row],[Y]]^2 +Tabelle14[[#This Row],[Z]]^2)</f>
        <v>0</v>
      </c>
      <c r="Q1411">
        <v>147</v>
      </c>
      <c r="R1411">
        <v>98.2</v>
      </c>
      <c r="S1411">
        <v>-41.8</v>
      </c>
      <c r="T1411">
        <v>-90</v>
      </c>
      <c r="U1411">
        <v>0</v>
      </c>
      <c r="V1411">
        <v>0</v>
      </c>
    </row>
    <row r="1412" spans="1:22">
      <c r="A1412">
        <v>28733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 t="e">
        <f>IF(AND(Tabelle14[[#This Row],[AreaPx]]&gt;0,NOT(Tabelle14[[#This Row],[AreaPx]]="inf")),Tabelle14[[#This Row],[AreaPx]], NA())</f>
        <v>#N/A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f>Tabelle14[[#This Row],[Roll]]-+Tabelle14[[#This Row],[Pitch]]</f>
        <v>0</v>
      </c>
      <c r="P1412">
        <f>SQRT(Tabelle14[[#This Row],[X]]^2 + Tabelle14[[#This Row],[Y]]^2 +Tabelle14[[#This Row],[Z]]^2)</f>
        <v>0</v>
      </c>
      <c r="Q1412">
        <v>147</v>
      </c>
      <c r="R1412">
        <v>98.2</v>
      </c>
      <c r="S1412">
        <v>-41.8</v>
      </c>
      <c r="T1412">
        <v>-90</v>
      </c>
      <c r="U1412">
        <v>0</v>
      </c>
      <c r="V1412">
        <v>0</v>
      </c>
    </row>
    <row r="1413" spans="1:22">
      <c r="A1413">
        <v>28751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 t="e">
        <f>IF(AND(Tabelle14[[#This Row],[AreaPx]]&gt;0,NOT(Tabelle14[[#This Row],[AreaPx]]="inf")),Tabelle14[[#This Row],[AreaPx]], NA())</f>
        <v>#N/A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f>Tabelle14[[#This Row],[Roll]]-+Tabelle14[[#This Row],[Pitch]]</f>
        <v>0</v>
      </c>
      <c r="P1413">
        <f>SQRT(Tabelle14[[#This Row],[X]]^2 + Tabelle14[[#This Row],[Y]]^2 +Tabelle14[[#This Row],[Z]]^2)</f>
        <v>0</v>
      </c>
      <c r="Q1413">
        <v>147</v>
      </c>
      <c r="R1413">
        <v>98.2</v>
      </c>
      <c r="S1413">
        <v>-41.8</v>
      </c>
      <c r="T1413">
        <v>-90</v>
      </c>
      <c r="U1413">
        <v>0</v>
      </c>
      <c r="V1413">
        <v>0</v>
      </c>
    </row>
    <row r="1414" spans="1:22">
      <c r="A1414">
        <v>28776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 t="e">
        <f>IF(AND(Tabelle14[[#This Row],[AreaPx]]&gt;0,NOT(Tabelle14[[#This Row],[AreaPx]]="inf")),Tabelle14[[#This Row],[AreaPx]], NA())</f>
        <v>#N/A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f>Tabelle14[[#This Row],[Roll]]-+Tabelle14[[#This Row],[Pitch]]</f>
        <v>0</v>
      </c>
      <c r="P1414">
        <f>SQRT(Tabelle14[[#This Row],[X]]^2 + Tabelle14[[#This Row],[Y]]^2 +Tabelle14[[#This Row],[Z]]^2)</f>
        <v>0</v>
      </c>
      <c r="Q1414">
        <v>147</v>
      </c>
      <c r="R1414">
        <v>98.2</v>
      </c>
      <c r="S1414">
        <v>-41.8</v>
      </c>
      <c r="T1414">
        <v>-90</v>
      </c>
      <c r="U1414">
        <v>0</v>
      </c>
      <c r="V1414">
        <v>0</v>
      </c>
    </row>
    <row r="1415" spans="1:22">
      <c r="A1415">
        <v>28796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 t="e">
        <f>IF(AND(Tabelle14[[#This Row],[AreaPx]]&gt;0,NOT(Tabelle14[[#This Row],[AreaPx]]="inf")),Tabelle14[[#This Row],[AreaPx]], NA())</f>
        <v>#N/A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f>Tabelle14[[#This Row],[Roll]]-+Tabelle14[[#This Row],[Pitch]]</f>
        <v>0</v>
      </c>
      <c r="P1415">
        <f>SQRT(Tabelle14[[#This Row],[X]]^2 + Tabelle14[[#This Row],[Y]]^2 +Tabelle14[[#This Row],[Z]]^2)</f>
        <v>0</v>
      </c>
      <c r="Q1415">
        <v>147</v>
      </c>
      <c r="R1415">
        <v>98.2</v>
      </c>
      <c r="S1415">
        <v>-41.8</v>
      </c>
      <c r="T1415">
        <v>-90</v>
      </c>
      <c r="U1415">
        <v>0</v>
      </c>
      <c r="V1415">
        <v>0</v>
      </c>
    </row>
    <row r="1416" spans="1:22">
      <c r="A1416">
        <v>28810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 t="e">
        <f>IF(AND(Tabelle14[[#This Row],[AreaPx]]&gt;0,NOT(Tabelle14[[#This Row],[AreaPx]]="inf")),Tabelle14[[#This Row],[AreaPx]], NA())</f>
        <v>#N/A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f>Tabelle14[[#This Row],[Roll]]-+Tabelle14[[#This Row],[Pitch]]</f>
        <v>0</v>
      </c>
      <c r="P1416">
        <f>SQRT(Tabelle14[[#This Row],[X]]^2 + Tabelle14[[#This Row],[Y]]^2 +Tabelle14[[#This Row],[Z]]^2)</f>
        <v>0</v>
      </c>
      <c r="Q1416">
        <v>147</v>
      </c>
      <c r="R1416">
        <v>98.2</v>
      </c>
      <c r="S1416">
        <v>-41.8</v>
      </c>
      <c r="T1416">
        <v>-90</v>
      </c>
      <c r="U1416">
        <v>0</v>
      </c>
      <c r="V1416">
        <v>0</v>
      </c>
    </row>
    <row r="1417" spans="1:22">
      <c r="A1417">
        <v>28825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 t="e">
        <f>IF(AND(Tabelle14[[#This Row],[AreaPx]]&gt;0,NOT(Tabelle14[[#This Row],[AreaPx]]="inf")),Tabelle14[[#This Row],[AreaPx]], NA())</f>
        <v>#N/A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f>Tabelle14[[#This Row],[Roll]]-+Tabelle14[[#This Row],[Pitch]]</f>
        <v>0</v>
      </c>
      <c r="P1417">
        <f>SQRT(Tabelle14[[#This Row],[X]]^2 + Tabelle14[[#This Row],[Y]]^2 +Tabelle14[[#This Row],[Z]]^2)</f>
        <v>0</v>
      </c>
      <c r="Q1417">
        <v>147</v>
      </c>
      <c r="R1417">
        <v>98.2</v>
      </c>
      <c r="S1417">
        <v>-41.8</v>
      </c>
      <c r="T1417">
        <v>-90</v>
      </c>
      <c r="U1417">
        <v>0</v>
      </c>
      <c r="V1417">
        <v>0</v>
      </c>
    </row>
    <row r="1418" spans="1:22">
      <c r="A1418">
        <v>28839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 t="e">
        <f>IF(AND(Tabelle14[[#This Row],[AreaPx]]&gt;0,NOT(Tabelle14[[#This Row],[AreaPx]]="inf")),Tabelle14[[#This Row],[AreaPx]], NA())</f>
        <v>#N/A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f>Tabelle14[[#This Row],[Roll]]-+Tabelle14[[#This Row],[Pitch]]</f>
        <v>0</v>
      </c>
      <c r="P1418">
        <f>SQRT(Tabelle14[[#This Row],[X]]^2 + Tabelle14[[#This Row],[Y]]^2 +Tabelle14[[#This Row],[Z]]^2)</f>
        <v>0</v>
      </c>
      <c r="Q1418">
        <v>147</v>
      </c>
      <c r="R1418">
        <v>98.2</v>
      </c>
      <c r="S1418">
        <v>-41.8</v>
      </c>
      <c r="T1418">
        <v>-90</v>
      </c>
      <c r="U1418">
        <v>0</v>
      </c>
      <c r="V1418">
        <v>0</v>
      </c>
    </row>
    <row r="1419" spans="1:22">
      <c r="A1419">
        <v>28869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 t="e">
        <f>IF(AND(Tabelle14[[#This Row],[AreaPx]]&gt;0,NOT(Tabelle14[[#This Row],[AreaPx]]="inf")),Tabelle14[[#This Row],[AreaPx]], NA())</f>
        <v>#N/A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f>Tabelle14[[#This Row],[Roll]]-+Tabelle14[[#This Row],[Pitch]]</f>
        <v>0</v>
      </c>
      <c r="P1419">
        <f>SQRT(Tabelle14[[#This Row],[X]]^2 + Tabelle14[[#This Row],[Y]]^2 +Tabelle14[[#This Row],[Z]]^2)</f>
        <v>0</v>
      </c>
      <c r="Q1419">
        <v>147</v>
      </c>
      <c r="R1419">
        <v>98.2</v>
      </c>
      <c r="S1419">
        <v>-41.8</v>
      </c>
      <c r="T1419">
        <v>-90</v>
      </c>
      <c r="U1419">
        <v>0</v>
      </c>
      <c r="V1419">
        <v>0</v>
      </c>
    </row>
    <row r="1420" spans="1:22">
      <c r="A1420">
        <v>28883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 t="e">
        <f>IF(AND(Tabelle14[[#This Row],[AreaPx]]&gt;0,NOT(Tabelle14[[#This Row],[AreaPx]]="inf")),Tabelle14[[#This Row],[AreaPx]], NA())</f>
        <v>#N/A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f>Tabelle14[[#This Row],[Roll]]-+Tabelle14[[#This Row],[Pitch]]</f>
        <v>0</v>
      </c>
      <c r="P1420">
        <f>SQRT(Tabelle14[[#This Row],[X]]^2 + Tabelle14[[#This Row],[Y]]^2 +Tabelle14[[#This Row],[Z]]^2)</f>
        <v>0</v>
      </c>
      <c r="Q1420">
        <v>147</v>
      </c>
      <c r="R1420">
        <v>98.2</v>
      </c>
      <c r="S1420">
        <v>-41.8</v>
      </c>
      <c r="T1420">
        <v>-90</v>
      </c>
      <c r="U1420">
        <v>0</v>
      </c>
      <c r="V1420">
        <v>0</v>
      </c>
    </row>
    <row r="1421" spans="1:22">
      <c r="A1421">
        <v>28907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 t="e">
        <f>IF(AND(Tabelle14[[#This Row],[AreaPx]]&gt;0,NOT(Tabelle14[[#This Row],[AreaPx]]="inf")),Tabelle14[[#This Row],[AreaPx]], NA())</f>
        <v>#N/A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f>Tabelle14[[#This Row],[Roll]]-+Tabelle14[[#This Row],[Pitch]]</f>
        <v>0</v>
      </c>
      <c r="P1421">
        <f>SQRT(Tabelle14[[#This Row],[X]]^2 + Tabelle14[[#This Row],[Y]]^2 +Tabelle14[[#This Row],[Z]]^2)</f>
        <v>0</v>
      </c>
      <c r="Q1421">
        <v>147</v>
      </c>
      <c r="R1421">
        <v>98.2</v>
      </c>
      <c r="S1421">
        <v>-41.8</v>
      </c>
      <c r="T1421">
        <v>-90</v>
      </c>
      <c r="U1421">
        <v>0</v>
      </c>
      <c r="V1421">
        <v>0</v>
      </c>
    </row>
    <row r="1422" spans="1:22">
      <c r="A1422">
        <v>28935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 t="e">
        <f>IF(AND(Tabelle14[[#This Row],[AreaPx]]&gt;0,NOT(Tabelle14[[#This Row],[AreaPx]]="inf")),Tabelle14[[#This Row],[AreaPx]], NA())</f>
        <v>#N/A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f>Tabelle14[[#This Row],[Roll]]-+Tabelle14[[#This Row],[Pitch]]</f>
        <v>0</v>
      </c>
      <c r="P1422">
        <f>SQRT(Tabelle14[[#This Row],[X]]^2 + Tabelle14[[#This Row],[Y]]^2 +Tabelle14[[#This Row],[Z]]^2)</f>
        <v>0</v>
      </c>
      <c r="Q1422">
        <v>147</v>
      </c>
      <c r="R1422">
        <v>98.2</v>
      </c>
      <c r="S1422">
        <v>-41.8</v>
      </c>
      <c r="T1422">
        <v>-90</v>
      </c>
      <c r="U1422">
        <v>0</v>
      </c>
      <c r="V1422">
        <v>0</v>
      </c>
    </row>
    <row r="1423" spans="1:22">
      <c r="A1423">
        <v>28946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 t="e">
        <f>IF(AND(Tabelle14[[#This Row],[AreaPx]]&gt;0,NOT(Tabelle14[[#This Row],[AreaPx]]="inf")),Tabelle14[[#This Row],[AreaPx]], NA())</f>
        <v>#N/A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f>Tabelle14[[#This Row],[Roll]]-+Tabelle14[[#This Row],[Pitch]]</f>
        <v>0</v>
      </c>
      <c r="P1423">
        <f>SQRT(Tabelle14[[#This Row],[X]]^2 + Tabelle14[[#This Row],[Y]]^2 +Tabelle14[[#This Row],[Z]]^2)</f>
        <v>0</v>
      </c>
      <c r="Q1423">
        <v>147</v>
      </c>
      <c r="R1423">
        <v>98.2</v>
      </c>
      <c r="S1423">
        <v>-41.8</v>
      </c>
      <c r="T1423">
        <v>-90</v>
      </c>
      <c r="U1423">
        <v>0</v>
      </c>
      <c r="V1423">
        <v>0</v>
      </c>
    </row>
    <row r="1424" spans="1:22">
      <c r="A1424">
        <v>28967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 t="e">
        <f>IF(AND(Tabelle14[[#This Row],[AreaPx]]&gt;0,NOT(Tabelle14[[#This Row],[AreaPx]]="inf")),Tabelle14[[#This Row],[AreaPx]], NA())</f>
        <v>#N/A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f>Tabelle14[[#This Row],[Roll]]-+Tabelle14[[#This Row],[Pitch]]</f>
        <v>0</v>
      </c>
      <c r="P1424">
        <f>SQRT(Tabelle14[[#This Row],[X]]^2 + Tabelle14[[#This Row],[Y]]^2 +Tabelle14[[#This Row],[Z]]^2)</f>
        <v>0</v>
      </c>
      <c r="Q1424">
        <v>147</v>
      </c>
      <c r="R1424">
        <v>98.2</v>
      </c>
      <c r="S1424">
        <v>-41.8</v>
      </c>
      <c r="T1424">
        <v>-90</v>
      </c>
      <c r="U1424">
        <v>0</v>
      </c>
      <c r="V1424">
        <v>0</v>
      </c>
    </row>
    <row r="1425" spans="1:22">
      <c r="A1425">
        <v>28982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 t="e">
        <f>IF(AND(Tabelle14[[#This Row],[AreaPx]]&gt;0,NOT(Tabelle14[[#This Row],[AreaPx]]="inf")),Tabelle14[[#This Row],[AreaPx]], NA())</f>
        <v>#N/A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f>Tabelle14[[#This Row],[Roll]]-+Tabelle14[[#This Row],[Pitch]]</f>
        <v>0</v>
      </c>
      <c r="P1425">
        <f>SQRT(Tabelle14[[#This Row],[X]]^2 + Tabelle14[[#This Row],[Y]]^2 +Tabelle14[[#This Row],[Z]]^2)</f>
        <v>0</v>
      </c>
      <c r="Q1425">
        <v>147</v>
      </c>
      <c r="R1425">
        <v>98.2</v>
      </c>
      <c r="S1425">
        <v>-41.8</v>
      </c>
      <c r="T1425">
        <v>-90</v>
      </c>
      <c r="U1425">
        <v>0</v>
      </c>
      <c r="V1425">
        <v>0</v>
      </c>
    </row>
    <row r="1426" spans="1:22">
      <c r="A1426">
        <v>29005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 t="e">
        <f>IF(AND(Tabelle14[[#This Row],[AreaPx]]&gt;0,NOT(Tabelle14[[#This Row],[AreaPx]]="inf")),Tabelle14[[#This Row],[AreaPx]], NA())</f>
        <v>#N/A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f>Tabelle14[[#This Row],[Roll]]-+Tabelle14[[#This Row],[Pitch]]</f>
        <v>0</v>
      </c>
      <c r="P1426">
        <f>SQRT(Tabelle14[[#This Row],[X]]^2 + Tabelle14[[#This Row],[Y]]^2 +Tabelle14[[#This Row],[Z]]^2)</f>
        <v>0</v>
      </c>
      <c r="Q1426">
        <v>147</v>
      </c>
      <c r="R1426">
        <v>98.2</v>
      </c>
      <c r="S1426">
        <v>-41.8</v>
      </c>
      <c r="T1426">
        <v>-90</v>
      </c>
      <c r="U1426">
        <v>0</v>
      </c>
      <c r="V1426">
        <v>0</v>
      </c>
    </row>
    <row r="1427" spans="1:22">
      <c r="A1427">
        <v>29020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 t="e">
        <f>IF(AND(Tabelle14[[#This Row],[AreaPx]]&gt;0,NOT(Tabelle14[[#This Row],[AreaPx]]="inf")),Tabelle14[[#This Row],[AreaPx]], NA())</f>
        <v>#N/A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f>Tabelle14[[#This Row],[Roll]]-+Tabelle14[[#This Row],[Pitch]]</f>
        <v>0</v>
      </c>
      <c r="P1427">
        <f>SQRT(Tabelle14[[#This Row],[X]]^2 + Tabelle14[[#This Row],[Y]]^2 +Tabelle14[[#This Row],[Z]]^2)</f>
        <v>0</v>
      </c>
      <c r="Q1427">
        <v>147</v>
      </c>
      <c r="R1427">
        <v>98.2</v>
      </c>
      <c r="S1427">
        <v>-41.8</v>
      </c>
      <c r="T1427">
        <v>-90</v>
      </c>
      <c r="U1427">
        <v>0</v>
      </c>
      <c r="V1427">
        <v>0</v>
      </c>
    </row>
    <row r="1428" spans="1:22">
      <c r="A1428">
        <v>29041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 t="e">
        <f>IF(AND(Tabelle14[[#This Row],[AreaPx]]&gt;0,NOT(Tabelle14[[#This Row],[AreaPx]]="inf")),Tabelle14[[#This Row],[AreaPx]], NA())</f>
        <v>#N/A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f>Tabelle14[[#This Row],[Roll]]-+Tabelle14[[#This Row],[Pitch]]</f>
        <v>0</v>
      </c>
      <c r="P1428">
        <f>SQRT(Tabelle14[[#This Row],[X]]^2 + Tabelle14[[#This Row],[Y]]^2 +Tabelle14[[#This Row],[Z]]^2)</f>
        <v>0</v>
      </c>
      <c r="Q1428">
        <v>147</v>
      </c>
      <c r="R1428">
        <v>98.2</v>
      </c>
      <c r="S1428">
        <v>-41.8</v>
      </c>
      <c r="T1428">
        <v>-90</v>
      </c>
      <c r="U1428">
        <v>0</v>
      </c>
      <c r="V1428">
        <v>0</v>
      </c>
    </row>
    <row r="1429" spans="1:22">
      <c r="A1429">
        <v>29062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 t="e">
        <f>IF(AND(Tabelle14[[#This Row],[AreaPx]]&gt;0,NOT(Tabelle14[[#This Row],[AreaPx]]="inf")),Tabelle14[[#This Row],[AreaPx]], NA())</f>
        <v>#N/A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f>Tabelle14[[#This Row],[Roll]]-+Tabelle14[[#This Row],[Pitch]]</f>
        <v>0</v>
      </c>
      <c r="P1429">
        <f>SQRT(Tabelle14[[#This Row],[X]]^2 + Tabelle14[[#This Row],[Y]]^2 +Tabelle14[[#This Row],[Z]]^2)</f>
        <v>0</v>
      </c>
      <c r="Q1429">
        <v>147</v>
      </c>
      <c r="R1429">
        <v>98.2</v>
      </c>
      <c r="S1429">
        <v>-41.8</v>
      </c>
      <c r="T1429">
        <v>-90</v>
      </c>
      <c r="U1429">
        <v>0</v>
      </c>
      <c r="V1429">
        <v>0</v>
      </c>
    </row>
    <row r="1430" spans="1:22">
      <c r="A1430">
        <v>29073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 t="e">
        <f>IF(AND(Tabelle14[[#This Row],[AreaPx]]&gt;0,NOT(Tabelle14[[#This Row],[AreaPx]]="inf")),Tabelle14[[#This Row],[AreaPx]], NA())</f>
        <v>#N/A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f>Tabelle14[[#This Row],[Roll]]-+Tabelle14[[#This Row],[Pitch]]</f>
        <v>0</v>
      </c>
      <c r="P1430">
        <f>SQRT(Tabelle14[[#This Row],[X]]^2 + Tabelle14[[#This Row],[Y]]^2 +Tabelle14[[#This Row],[Z]]^2)</f>
        <v>0</v>
      </c>
      <c r="Q1430">
        <v>147</v>
      </c>
      <c r="R1430">
        <v>98.2</v>
      </c>
      <c r="S1430">
        <v>-41.8</v>
      </c>
      <c r="T1430">
        <v>-90</v>
      </c>
      <c r="U1430">
        <v>0</v>
      </c>
      <c r="V1430">
        <v>0</v>
      </c>
    </row>
    <row r="1431" spans="1:22">
      <c r="A1431">
        <v>29099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 t="e">
        <f>IF(AND(Tabelle14[[#This Row],[AreaPx]]&gt;0,NOT(Tabelle14[[#This Row],[AreaPx]]="inf")),Tabelle14[[#This Row],[AreaPx]], NA())</f>
        <v>#N/A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f>Tabelle14[[#This Row],[Roll]]-+Tabelle14[[#This Row],[Pitch]]</f>
        <v>0</v>
      </c>
      <c r="P1431">
        <f>SQRT(Tabelle14[[#This Row],[X]]^2 + Tabelle14[[#This Row],[Y]]^2 +Tabelle14[[#This Row],[Z]]^2)</f>
        <v>0</v>
      </c>
      <c r="Q1431">
        <v>147</v>
      </c>
      <c r="R1431">
        <v>98.2</v>
      </c>
      <c r="S1431">
        <v>-41.8</v>
      </c>
      <c r="T1431">
        <v>-90</v>
      </c>
      <c r="U1431">
        <v>0</v>
      </c>
      <c r="V1431">
        <v>0</v>
      </c>
    </row>
    <row r="1432" spans="1:22">
      <c r="A1432">
        <v>29112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 t="e">
        <f>IF(AND(Tabelle14[[#This Row],[AreaPx]]&gt;0,NOT(Tabelle14[[#This Row],[AreaPx]]="inf")),Tabelle14[[#This Row],[AreaPx]], NA())</f>
        <v>#N/A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f>Tabelle14[[#This Row],[Roll]]-+Tabelle14[[#This Row],[Pitch]]</f>
        <v>0</v>
      </c>
      <c r="P1432">
        <f>SQRT(Tabelle14[[#This Row],[X]]^2 + Tabelle14[[#This Row],[Y]]^2 +Tabelle14[[#This Row],[Z]]^2)</f>
        <v>0</v>
      </c>
      <c r="Q1432">
        <v>147</v>
      </c>
      <c r="R1432">
        <v>98.2</v>
      </c>
      <c r="S1432">
        <v>-41.8</v>
      </c>
      <c r="T1432">
        <v>-90</v>
      </c>
      <c r="U1432">
        <v>0</v>
      </c>
      <c r="V1432">
        <v>0</v>
      </c>
    </row>
    <row r="1433" spans="1:22">
      <c r="A1433">
        <v>29135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 t="e">
        <f>IF(AND(Tabelle14[[#This Row],[AreaPx]]&gt;0,NOT(Tabelle14[[#This Row],[AreaPx]]="inf")),Tabelle14[[#This Row],[AreaPx]], NA())</f>
        <v>#N/A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f>Tabelle14[[#This Row],[Roll]]-+Tabelle14[[#This Row],[Pitch]]</f>
        <v>0</v>
      </c>
      <c r="P1433">
        <f>SQRT(Tabelle14[[#This Row],[X]]^2 + Tabelle14[[#This Row],[Y]]^2 +Tabelle14[[#This Row],[Z]]^2)</f>
        <v>0</v>
      </c>
      <c r="Q1433">
        <v>147</v>
      </c>
      <c r="R1433">
        <v>98.2</v>
      </c>
      <c r="S1433">
        <v>-41.8</v>
      </c>
      <c r="T1433">
        <v>-90</v>
      </c>
      <c r="U1433">
        <v>0</v>
      </c>
      <c r="V1433">
        <v>0</v>
      </c>
    </row>
    <row r="1434" spans="1:22">
      <c r="A1434">
        <v>29143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 t="e">
        <f>IF(AND(Tabelle14[[#This Row],[AreaPx]]&gt;0,NOT(Tabelle14[[#This Row],[AreaPx]]="inf")),Tabelle14[[#This Row],[AreaPx]], NA())</f>
        <v>#N/A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f>Tabelle14[[#This Row],[Roll]]-+Tabelle14[[#This Row],[Pitch]]</f>
        <v>0</v>
      </c>
      <c r="P1434">
        <f>SQRT(Tabelle14[[#This Row],[X]]^2 + Tabelle14[[#This Row],[Y]]^2 +Tabelle14[[#This Row],[Z]]^2)</f>
        <v>0</v>
      </c>
      <c r="Q1434">
        <v>147</v>
      </c>
      <c r="R1434">
        <v>98.2</v>
      </c>
      <c r="S1434">
        <v>-41.8</v>
      </c>
      <c r="T1434">
        <v>-90</v>
      </c>
      <c r="U1434">
        <v>0</v>
      </c>
      <c r="V1434">
        <v>0</v>
      </c>
    </row>
    <row r="1435" spans="1:22">
      <c r="A1435">
        <v>29166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 t="e">
        <f>IF(AND(Tabelle14[[#This Row],[AreaPx]]&gt;0,NOT(Tabelle14[[#This Row],[AreaPx]]="inf")),Tabelle14[[#This Row],[AreaPx]], NA())</f>
        <v>#N/A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f>Tabelle14[[#This Row],[Roll]]-+Tabelle14[[#This Row],[Pitch]]</f>
        <v>0</v>
      </c>
      <c r="P1435">
        <f>SQRT(Tabelle14[[#This Row],[X]]^2 + Tabelle14[[#This Row],[Y]]^2 +Tabelle14[[#This Row],[Z]]^2)</f>
        <v>0</v>
      </c>
      <c r="Q1435">
        <v>147</v>
      </c>
      <c r="R1435">
        <v>98.2</v>
      </c>
      <c r="S1435">
        <v>-41.8</v>
      </c>
      <c r="T1435">
        <v>-90</v>
      </c>
      <c r="U1435">
        <v>0</v>
      </c>
      <c r="V1435">
        <v>0</v>
      </c>
    </row>
    <row r="1436" spans="1:22">
      <c r="A1436">
        <v>29181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 t="e">
        <f>IF(AND(Tabelle14[[#This Row],[AreaPx]]&gt;0,NOT(Tabelle14[[#This Row],[AreaPx]]="inf")),Tabelle14[[#This Row],[AreaPx]], NA())</f>
        <v>#N/A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f>Tabelle14[[#This Row],[Roll]]-+Tabelle14[[#This Row],[Pitch]]</f>
        <v>0</v>
      </c>
      <c r="P1436">
        <f>SQRT(Tabelle14[[#This Row],[X]]^2 + Tabelle14[[#This Row],[Y]]^2 +Tabelle14[[#This Row],[Z]]^2)</f>
        <v>0</v>
      </c>
      <c r="Q1436">
        <v>147</v>
      </c>
      <c r="R1436">
        <v>98.2</v>
      </c>
      <c r="S1436">
        <v>-41.8</v>
      </c>
      <c r="T1436">
        <v>-90</v>
      </c>
      <c r="U1436">
        <v>0</v>
      </c>
      <c r="V1436">
        <v>0</v>
      </c>
    </row>
    <row r="1437" spans="1:22">
      <c r="A1437">
        <v>29203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 t="e">
        <f>IF(AND(Tabelle14[[#This Row],[AreaPx]]&gt;0,NOT(Tabelle14[[#This Row],[AreaPx]]="inf")),Tabelle14[[#This Row],[AreaPx]], NA())</f>
        <v>#N/A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f>Tabelle14[[#This Row],[Roll]]-+Tabelle14[[#This Row],[Pitch]]</f>
        <v>0</v>
      </c>
      <c r="P1437">
        <f>SQRT(Tabelle14[[#This Row],[X]]^2 + Tabelle14[[#This Row],[Y]]^2 +Tabelle14[[#This Row],[Z]]^2)</f>
        <v>0</v>
      </c>
      <c r="Q1437">
        <v>147</v>
      </c>
      <c r="R1437">
        <v>98.2</v>
      </c>
      <c r="S1437">
        <v>-41.8</v>
      </c>
      <c r="T1437">
        <v>-90</v>
      </c>
      <c r="U1437">
        <v>0</v>
      </c>
      <c r="V1437">
        <v>0</v>
      </c>
    </row>
    <row r="1438" spans="1:22">
      <c r="A1438">
        <v>29219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 t="e">
        <f>IF(AND(Tabelle14[[#This Row],[AreaPx]]&gt;0,NOT(Tabelle14[[#This Row],[AreaPx]]="inf")),Tabelle14[[#This Row],[AreaPx]], NA())</f>
        <v>#N/A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f>Tabelle14[[#This Row],[Roll]]-+Tabelle14[[#This Row],[Pitch]]</f>
        <v>0</v>
      </c>
      <c r="P1438">
        <f>SQRT(Tabelle14[[#This Row],[X]]^2 + Tabelle14[[#This Row],[Y]]^2 +Tabelle14[[#This Row],[Z]]^2)</f>
        <v>0</v>
      </c>
      <c r="Q1438">
        <v>147</v>
      </c>
      <c r="R1438">
        <v>98.2</v>
      </c>
      <c r="S1438">
        <v>-41.8</v>
      </c>
      <c r="T1438">
        <v>-90</v>
      </c>
      <c r="U1438">
        <v>0</v>
      </c>
      <c r="V1438">
        <v>0</v>
      </c>
    </row>
    <row r="1439" spans="1:22">
      <c r="A1439">
        <v>29240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 t="e">
        <f>IF(AND(Tabelle14[[#This Row],[AreaPx]]&gt;0,NOT(Tabelle14[[#This Row],[AreaPx]]="inf")),Tabelle14[[#This Row],[AreaPx]], NA())</f>
        <v>#N/A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f>Tabelle14[[#This Row],[Roll]]-+Tabelle14[[#This Row],[Pitch]]</f>
        <v>0</v>
      </c>
      <c r="P1439">
        <f>SQRT(Tabelle14[[#This Row],[X]]^2 + Tabelle14[[#This Row],[Y]]^2 +Tabelle14[[#This Row],[Z]]^2)</f>
        <v>0</v>
      </c>
      <c r="Q1439">
        <v>147</v>
      </c>
      <c r="R1439">
        <v>98.2</v>
      </c>
      <c r="S1439">
        <v>-41.8</v>
      </c>
      <c r="T1439">
        <v>-90</v>
      </c>
      <c r="U1439">
        <v>0</v>
      </c>
      <c r="V1439">
        <v>0</v>
      </c>
    </row>
    <row r="1440" spans="1:22">
      <c r="A1440">
        <v>29261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 t="e">
        <f>IF(AND(Tabelle14[[#This Row],[AreaPx]]&gt;0,NOT(Tabelle14[[#This Row],[AreaPx]]="inf")),Tabelle14[[#This Row],[AreaPx]], NA())</f>
        <v>#N/A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f>Tabelle14[[#This Row],[Roll]]-+Tabelle14[[#This Row],[Pitch]]</f>
        <v>0</v>
      </c>
      <c r="P1440">
        <f>SQRT(Tabelle14[[#This Row],[X]]^2 + Tabelle14[[#This Row],[Y]]^2 +Tabelle14[[#This Row],[Z]]^2)</f>
        <v>0</v>
      </c>
      <c r="Q1440">
        <v>147</v>
      </c>
      <c r="R1440">
        <v>98.2</v>
      </c>
      <c r="S1440">
        <v>-41.8</v>
      </c>
      <c r="T1440">
        <v>-90</v>
      </c>
      <c r="U1440">
        <v>0</v>
      </c>
      <c r="V1440">
        <v>0</v>
      </c>
    </row>
    <row r="1441" spans="1:22">
      <c r="A1441">
        <v>29272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 t="e">
        <f>IF(AND(Tabelle14[[#This Row],[AreaPx]]&gt;0,NOT(Tabelle14[[#This Row],[AreaPx]]="inf")),Tabelle14[[#This Row],[AreaPx]], NA())</f>
        <v>#N/A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f>Tabelle14[[#This Row],[Roll]]-+Tabelle14[[#This Row],[Pitch]]</f>
        <v>0</v>
      </c>
      <c r="P1441">
        <f>SQRT(Tabelle14[[#This Row],[X]]^2 + Tabelle14[[#This Row],[Y]]^2 +Tabelle14[[#This Row],[Z]]^2)</f>
        <v>0</v>
      </c>
      <c r="Q1441">
        <v>147</v>
      </c>
      <c r="R1441">
        <v>98.2</v>
      </c>
      <c r="S1441">
        <v>-41.8</v>
      </c>
      <c r="T1441">
        <v>-90</v>
      </c>
      <c r="U1441">
        <v>0</v>
      </c>
      <c r="V1441">
        <v>0</v>
      </c>
    </row>
    <row r="1442" spans="1:22">
      <c r="A1442">
        <v>29279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 t="e">
        <f>IF(AND(Tabelle14[[#This Row],[AreaPx]]&gt;0,NOT(Tabelle14[[#This Row],[AreaPx]]="inf")),Tabelle14[[#This Row],[AreaPx]], NA())</f>
        <v>#N/A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f>Tabelle14[[#This Row],[Roll]]-+Tabelle14[[#This Row],[Pitch]]</f>
        <v>0</v>
      </c>
      <c r="P1442">
        <f>SQRT(Tabelle14[[#This Row],[X]]^2 + Tabelle14[[#This Row],[Y]]^2 +Tabelle14[[#This Row],[Z]]^2)</f>
        <v>0</v>
      </c>
      <c r="Q1442">
        <v>147</v>
      </c>
      <c r="R1442">
        <v>98.2</v>
      </c>
      <c r="S1442">
        <v>-41.8</v>
      </c>
      <c r="T1442">
        <v>-90</v>
      </c>
      <c r="U1442">
        <v>0</v>
      </c>
      <c r="V1442">
        <v>0</v>
      </c>
    </row>
    <row r="1443" spans="1:22">
      <c r="A1443">
        <v>29305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 t="e">
        <f>IF(AND(Tabelle14[[#This Row],[AreaPx]]&gt;0,NOT(Tabelle14[[#This Row],[AreaPx]]="inf")),Tabelle14[[#This Row],[AreaPx]], NA())</f>
        <v>#N/A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f>Tabelle14[[#This Row],[Roll]]-+Tabelle14[[#This Row],[Pitch]]</f>
        <v>0</v>
      </c>
      <c r="P1443">
        <f>SQRT(Tabelle14[[#This Row],[X]]^2 + Tabelle14[[#This Row],[Y]]^2 +Tabelle14[[#This Row],[Z]]^2)</f>
        <v>0</v>
      </c>
      <c r="Q1443">
        <v>147</v>
      </c>
      <c r="R1443">
        <v>98.2</v>
      </c>
      <c r="S1443">
        <v>-41.8</v>
      </c>
      <c r="T1443">
        <v>-90</v>
      </c>
      <c r="U1443">
        <v>0</v>
      </c>
      <c r="V1443">
        <v>0</v>
      </c>
    </row>
    <row r="1444" spans="1:22">
      <c r="A1444">
        <v>29321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 t="e">
        <f>IF(AND(Tabelle14[[#This Row],[AreaPx]]&gt;0,NOT(Tabelle14[[#This Row],[AreaPx]]="inf")),Tabelle14[[#This Row],[AreaPx]], NA())</f>
        <v>#N/A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f>Tabelle14[[#This Row],[Roll]]-+Tabelle14[[#This Row],[Pitch]]</f>
        <v>0</v>
      </c>
      <c r="P1444">
        <f>SQRT(Tabelle14[[#This Row],[X]]^2 + Tabelle14[[#This Row],[Y]]^2 +Tabelle14[[#This Row],[Z]]^2)</f>
        <v>0</v>
      </c>
      <c r="Q1444">
        <v>147</v>
      </c>
      <c r="R1444">
        <v>98.2</v>
      </c>
      <c r="S1444">
        <v>-41.8</v>
      </c>
      <c r="T1444">
        <v>-90</v>
      </c>
      <c r="U1444">
        <v>0</v>
      </c>
      <c r="V1444">
        <v>0</v>
      </c>
    </row>
    <row r="1445" spans="1:22">
      <c r="A1445">
        <v>29347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 t="e">
        <f>IF(AND(Tabelle14[[#This Row],[AreaPx]]&gt;0,NOT(Tabelle14[[#This Row],[AreaPx]]="inf")),Tabelle14[[#This Row],[AreaPx]], NA())</f>
        <v>#N/A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f>Tabelle14[[#This Row],[Roll]]-+Tabelle14[[#This Row],[Pitch]]</f>
        <v>0</v>
      </c>
      <c r="P1445">
        <f>SQRT(Tabelle14[[#This Row],[X]]^2 + Tabelle14[[#This Row],[Y]]^2 +Tabelle14[[#This Row],[Z]]^2)</f>
        <v>0</v>
      </c>
      <c r="Q1445">
        <v>147</v>
      </c>
      <c r="R1445">
        <v>98.2</v>
      </c>
      <c r="S1445">
        <v>-41.8</v>
      </c>
      <c r="T1445">
        <v>-90</v>
      </c>
      <c r="U1445">
        <v>0</v>
      </c>
      <c r="V1445">
        <v>0</v>
      </c>
    </row>
    <row r="1446" spans="1:22">
      <c r="A1446">
        <v>29375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 t="e">
        <f>IF(AND(Tabelle14[[#This Row],[AreaPx]]&gt;0,NOT(Tabelle14[[#This Row],[AreaPx]]="inf")),Tabelle14[[#This Row],[AreaPx]], NA())</f>
        <v>#N/A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f>Tabelle14[[#This Row],[Roll]]-+Tabelle14[[#This Row],[Pitch]]</f>
        <v>0</v>
      </c>
      <c r="P1446">
        <f>SQRT(Tabelle14[[#This Row],[X]]^2 + Tabelle14[[#This Row],[Y]]^2 +Tabelle14[[#This Row],[Z]]^2)</f>
        <v>0</v>
      </c>
      <c r="Q1446">
        <v>147</v>
      </c>
      <c r="R1446">
        <v>98.2</v>
      </c>
      <c r="S1446">
        <v>-41.8</v>
      </c>
      <c r="T1446">
        <v>-90</v>
      </c>
      <c r="U1446">
        <v>0</v>
      </c>
      <c r="V1446">
        <v>0</v>
      </c>
    </row>
    <row r="1447" spans="1:22">
      <c r="A1447">
        <v>29402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 t="e">
        <f>IF(AND(Tabelle14[[#This Row],[AreaPx]]&gt;0,NOT(Tabelle14[[#This Row],[AreaPx]]="inf")),Tabelle14[[#This Row],[AreaPx]], NA())</f>
        <v>#N/A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f>Tabelle14[[#This Row],[Roll]]-+Tabelle14[[#This Row],[Pitch]]</f>
        <v>0</v>
      </c>
      <c r="P1447">
        <f>SQRT(Tabelle14[[#This Row],[X]]^2 + Tabelle14[[#This Row],[Y]]^2 +Tabelle14[[#This Row],[Z]]^2)</f>
        <v>0</v>
      </c>
      <c r="Q1447">
        <v>147</v>
      </c>
      <c r="R1447">
        <v>98.2</v>
      </c>
      <c r="S1447">
        <v>-41.8</v>
      </c>
      <c r="T1447">
        <v>-90</v>
      </c>
      <c r="U1447">
        <v>0</v>
      </c>
      <c r="V1447">
        <v>0</v>
      </c>
    </row>
    <row r="1448" spans="1:22">
      <c r="A1448">
        <v>29416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 t="e">
        <f>IF(AND(Tabelle14[[#This Row],[AreaPx]]&gt;0,NOT(Tabelle14[[#This Row],[AreaPx]]="inf")),Tabelle14[[#This Row],[AreaPx]], NA())</f>
        <v>#N/A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f>Tabelle14[[#This Row],[Roll]]-+Tabelle14[[#This Row],[Pitch]]</f>
        <v>0</v>
      </c>
      <c r="P1448">
        <f>SQRT(Tabelle14[[#This Row],[X]]^2 + Tabelle14[[#This Row],[Y]]^2 +Tabelle14[[#This Row],[Z]]^2)</f>
        <v>0</v>
      </c>
      <c r="Q1448">
        <v>147</v>
      </c>
      <c r="R1448">
        <v>98.2</v>
      </c>
      <c r="S1448">
        <v>-41.8</v>
      </c>
      <c r="T1448">
        <v>-90</v>
      </c>
      <c r="U1448">
        <v>0</v>
      </c>
      <c r="V1448">
        <v>0</v>
      </c>
    </row>
    <row r="1449" spans="1:22">
      <c r="A1449">
        <v>29437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 t="e">
        <f>IF(AND(Tabelle14[[#This Row],[AreaPx]]&gt;0,NOT(Tabelle14[[#This Row],[AreaPx]]="inf")),Tabelle14[[#This Row],[AreaPx]], NA())</f>
        <v>#N/A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f>Tabelle14[[#This Row],[Roll]]-+Tabelle14[[#This Row],[Pitch]]</f>
        <v>0</v>
      </c>
      <c r="P1449">
        <f>SQRT(Tabelle14[[#This Row],[X]]^2 + Tabelle14[[#This Row],[Y]]^2 +Tabelle14[[#This Row],[Z]]^2)</f>
        <v>0</v>
      </c>
      <c r="Q1449">
        <v>147</v>
      </c>
      <c r="R1449">
        <v>98.2</v>
      </c>
      <c r="S1449">
        <v>-41.8</v>
      </c>
      <c r="T1449">
        <v>-90</v>
      </c>
      <c r="U1449">
        <v>0</v>
      </c>
      <c r="V1449">
        <v>0</v>
      </c>
    </row>
    <row r="1450" spans="1:22">
      <c r="A1450">
        <v>29446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 t="e">
        <f>IF(AND(Tabelle14[[#This Row],[AreaPx]]&gt;0,NOT(Tabelle14[[#This Row],[AreaPx]]="inf")),Tabelle14[[#This Row],[AreaPx]], NA())</f>
        <v>#N/A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f>Tabelle14[[#This Row],[Roll]]-+Tabelle14[[#This Row],[Pitch]]</f>
        <v>0</v>
      </c>
      <c r="P1450">
        <f>SQRT(Tabelle14[[#This Row],[X]]^2 + Tabelle14[[#This Row],[Y]]^2 +Tabelle14[[#This Row],[Z]]^2)</f>
        <v>0</v>
      </c>
      <c r="Q1450">
        <v>147</v>
      </c>
      <c r="R1450">
        <v>98.2</v>
      </c>
      <c r="S1450">
        <v>-41.8</v>
      </c>
      <c r="T1450">
        <v>-90</v>
      </c>
      <c r="U1450">
        <v>0</v>
      </c>
      <c r="V1450">
        <v>0</v>
      </c>
    </row>
    <row r="1451" spans="1:22">
      <c r="A1451">
        <v>29462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 t="e">
        <f>IF(AND(Tabelle14[[#This Row],[AreaPx]]&gt;0,NOT(Tabelle14[[#This Row],[AreaPx]]="inf")),Tabelle14[[#This Row],[AreaPx]], NA())</f>
        <v>#N/A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f>Tabelle14[[#This Row],[Roll]]-+Tabelle14[[#This Row],[Pitch]]</f>
        <v>0</v>
      </c>
      <c r="P1451">
        <f>SQRT(Tabelle14[[#This Row],[X]]^2 + Tabelle14[[#This Row],[Y]]^2 +Tabelle14[[#This Row],[Z]]^2)</f>
        <v>0</v>
      </c>
      <c r="Q1451">
        <v>147</v>
      </c>
      <c r="R1451">
        <v>98.2</v>
      </c>
      <c r="S1451">
        <v>-41.8</v>
      </c>
      <c r="T1451">
        <v>-90</v>
      </c>
      <c r="U1451">
        <v>0</v>
      </c>
      <c r="V1451">
        <v>0</v>
      </c>
    </row>
    <row r="1452" spans="1:22">
      <c r="A1452">
        <v>29469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 t="e">
        <f>IF(AND(Tabelle14[[#This Row],[AreaPx]]&gt;0,NOT(Tabelle14[[#This Row],[AreaPx]]="inf")),Tabelle14[[#This Row],[AreaPx]], NA())</f>
        <v>#N/A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f>Tabelle14[[#This Row],[Roll]]-+Tabelle14[[#This Row],[Pitch]]</f>
        <v>0</v>
      </c>
      <c r="P1452">
        <f>SQRT(Tabelle14[[#This Row],[X]]^2 + Tabelle14[[#This Row],[Y]]^2 +Tabelle14[[#This Row],[Z]]^2)</f>
        <v>0</v>
      </c>
      <c r="Q1452">
        <v>147</v>
      </c>
      <c r="R1452">
        <v>98.2</v>
      </c>
      <c r="S1452">
        <v>-41.8</v>
      </c>
      <c r="T1452">
        <v>-90</v>
      </c>
      <c r="U1452">
        <v>0</v>
      </c>
      <c r="V1452">
        <v>0</v>
      </c>
    </row>
    <row r="1453" spans="1:22">
      <c r="A1453">
        <v>29476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 t="e">
        <f>IF(AND(Tabelle14[[#This Row],[AreaPx]]&gt;0,NOT(Tabelle14[[#This Row],[AreaPx]]="inf")),Tabelle14[[#This Row],[AreaPx]], NA())</f>
        <v>#N/A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f>Tabelle14[[#This Row],[Roll]]-+Tabelle14[[#This Row],[Pitch]]</f>
        <v>0</v>
      </c>
      <c r="P1453">
        <f>SQRT(Tabelle14[[#This Row],[X]]^2 + Tabelle14[[#This Row],[Y]]^2 +Tabelle14[[#This Row],[Z]]^2)</f>
        <v>0</v>
      </c>
      <c r="Q1453">
        <v>147</v>
      </c>
      <c r="R1453">
        <v>98.2</v>
      </c>
      <c r="S1453">
        <v>-41.8</v>
      </c>
      <c r="T1453">
        <v>-90</v>
      </c>
      <c r="U1453">
        <v>0</v>
      </c>
      <c r="V1453">
        <v>0</v>
      </c>
    </row>
    <row r="1454" spans="1:22">
      <c r="A1454">
        <v>29502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 t="e">
        <f>IF(AND(Tabelle14[[#This Row],[AreaPx]]&gt;0,NOT(Tabelle14[[#This Row],[AreaPx]]="inf")),Tabelle14[[#This Row],[AreaPx]], NA())</f>
        <v>#N/A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f>Tabelle14[[#This Row],[Roll]]-+Tabelle14[[#This Row],[Pitch]]</f>
        <v>0</v>
      </c>
      <c r="P1454">
        <f>SQRT(Tabelle14[[#This Row],[X]]^2 + Tabelle14[[#This Row],[Y]]^2 +Tabelle14[[#This Row],[Z]]^2)</f>
        <v>0</v>
      </c>
      <c r="Q1454">
        <v>147</v>
      </c>
      <c r="R1454">
        <v>98.2</v>
      </c>
      <c r="S1454">
        <v>-41.8</v>
      </c>
      <c r="T1454">
        <v>-90</v>
      </c>
      <c r="U1454">
        <v>0</v>
      </c>
      <c r="V1454">
        <v>0</v>
      </c>
    </row>
    <row r="1455" spans="1:22">
      <c r="A1455">
        <v>29515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 t="e">
        <f>IF(AND(Tabelle14[[#This Row],[AreaPx]]&gt;0,NOT(Tabelle14[[#This Row],[AreaPx]]="inf")),Tabelle14[[#This Row],[AreaPx]], NA())</f>
        <v>#N/A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f>Tabelle14[[#This Row],[Roll]]-+Tabelle14[[#This Row],[Pitch]]</f>
        <v>0</v>
      </c>
      <c r="P1455">
        <f>SQRT(Tabelle14[[#This Row],[X]]^2 + Tabelle14[[#This Row],[Y]]^2 +Tabelle14[[#This Row],[Z]]^2)</f>
        <v>0</v>
      </c>
      <c r="Q1455">
        <v>147</v>
      </c>
      <c r="R1455">
        <v>98.2</v>
      </c>
      <c r="S1455">
        <v>-41.8</v>
      </c>
      <c r="T1455">
        <v>-90</v>
      </c>
      <c r="U1455">
        <v>0</v>
      </c>
      <c r="V1455">
        <v>0</v>
      </c>
    </row>
    <row r="1456" spans="1:22">
      <c r="A1456">
        <v>29544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 t="e">
        <f>IF(AND(Tabelle14[[#This Row],[AreaPx]]&gt;0,NOT(Tabelle14[[#This Row],[AreaPx]]="inf")),Tabelle14[[#This Row],[AreaPx]], NA())</f>
        <v>#N/A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f>Tabelle14[[#This Row],[Roll]]-+Tabelle14[[#This Row],[Pitch]]</f>
        <v>0</v>
      </c>
      <c r="P1456">
        <f>SQRT(Tabelle14[[#This Row],[X]]^2 + Tabelle14[[#This Row],[Y]]^2 +Tabelle14[[#This Row],[Z]]^2)</f>
        <v>0</v>
      </c>
      <c r="Q1456">
        <v>147</v>
      </c>
      <c r="R1456">
        <v>98.2</v>
      </c>
      <c r="S1456">
        <v>-41.8</v>
      </c>
      <c r="T1456">
        <v>-90</v>
      </c>
      <c r="U1456">
        <v>0</v>
      </c>
      <c r="V1456">
        <v>0</v>
      </c>
    </row>
    <row r="1457" spans="1:22">
      <c r="A1457">
        <v>29576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 t="e">
        <f>IF(AND(Tabelle14[[#This Row],[AreaPx]]&gt;0,NOT(Tabelle14[[#This Row],[AreaPx]]="inf")),Tabelle14[[#This Row],[AreaPx]], NA())</f>
        <v>#N/A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f>Tabelle14[[#This Row],[Roll]]-+Tabelle14[[#This Row],[Pitch]]</f>
        <v>0</v>
      </c>
      <c r="P1457">
        <f>SQRT(Tabelle14[[#This Row],[X]]^2 + Tabelle14[[#This Row],[Y]]^2 +Tabelle14[[#This Row],[Z]]^2)</f>
        <v>0</v>
      </c>
      <c r="Q1457">
        <v>147</v>
      </c>
      <c r="R1457">
        <v>98.2</v>
      </c>
      <c r="S1457">
        <v>-41.8</v>
      </c>
      <c r="T1457">
        <v>-90</v>
      </c>
      <c r="U1457">
        <v>0</v>
      </c>
      <c r="V1457">
        <v>0</v>
      </c>
    </row>
    <row r="1458" spans="1:22">
      <c r="A1458">
        <v>29601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 t="e">
        <f>IF(AND(Tabelle14[[#This Row],[AreaPx]]&gt;0,NOT(Tabelle14[[#This Row],[AreaPx]]="inf")),Tabelle14[[#This Row],[AreaPx]], NA())</f>
        <v>#N/A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f>Tabelle14[[#This Row],[Roll]]-+Tabelle14[[#This Row],[Pitch]]</f>
        <v>0</v>
      </c>
      <c r="P1458">
        <f>SQRT(Tabelle14[[#This Row],[X]]^2 + Tabelle14[[#This Row],[Y]]^2 +Tabelle14[[#This Row],[Z]]^2)</f>
        <v>0</v>
      </c>
      <c r="Q1458">
        <v>147</v>
      </c>
      <c r="R1458">
        <v>98.2</v>
      </c>
      <c r="S1458">
        <v>-41.8</v>
      </c>
      <c r="T1458">
        <v>-90</v>
      </c>
      <c r="U1458">
        <v>0</v>
      </c>
      <c r="V1458">
        <v>0</v>
      </c>
    </row>
    <row r="1459" spans="1:22">
      <c r="A1459">
        <v>29615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 t="e">
        <f>IF(AND(Tabelle14[[#This Row],[AreaPx]]&gt;0,NOT(Tabelle14[[#This Row],[AreaPx]]="inf")),Tabelle14[[#This Row],[AreaPx]], NA())</f>
        <v>#N/A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f>Tabelle14[[#This Row],[Roll]]-+Tabelle14[[#This Row],[Pitch]]</f>
        <v>0</v>
      </c>
      <c r="P1459">
        <f>SQRT(Tabelle14[[#This Row],[X]]^2 + Tabelle14[[#This Row],[Y]]^2 +Tabelle14[[#This Row],[Z]]^2)</f>
        <v>0</v>
      </c>
      <c r="Q1459">
        <v>147</v>
      </c>
      <c r="R1459">
        <v>98.2</v>
      </c>
      <c r="S1459">
        <v>-41.8</v>
      </c>
      <c r="T1459">
        <v>-90</v>
      </c>
      <c r="U1459">
        <v>0</v>
      </c>
      <c r="V1459">
        <v>0</v>
      </c>
    </row>
    <row r="1460" spans="1:22">
      <c r="A1460">
        <v>29637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 t="e">
        <f>IF(AND(Tabelle14[[#This Row],[AreaPx]]&gt;0,NOT(Tabelle14[[#This Row],[AreaPx]]="inf")),Tabelle14[[#This Row],[AreaPx]], NA())</f>
        <v>#N/A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f>Tabelle14[[#This Row],[Roll]]-+Tabelle14[[#This Row],[Pitch]]</f>
        <v>0</v>
      </c>
      <c r="P1460">
        <f>SQRT(Tabelle14[[#This Row],[X]]^2 + Tabelle14[[#This Row],[Y]]^2 +Tabelle14[[#This Row],[Z]]^2)</f>
        <v>0</v>
      </c>
      <c r="Q1460">
        <v>147</v>
      </c>
      <c r="R1460">
        <v>98.2</v>
      </c>
      <c r="S1460">
        <v>-41.8</v>
      </c>
      <c r="T1460">
        <v>-90</v>
      </c>
      <c r="U1460">
        <v>0</v>
      </c>
      <c r="V1460">
        <v>0</v>
      </c>
    </row>
    <row r="1461" spans="1:22">
      <c r="A1461">
        <v>29651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 t="e">
        <f>IF(AND(Tabelle14[[#This Row],[AreaPx]]&gt;0,NOT(Tabelle14[[#This Row],[AreaPx]]="inf")),Tabelle14[[#This Row],[AreaPx]], NA())</f>
        <v>#N/A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f>Tabelle14[[#This Row],[Roll]]-+Tabelle14[[#This Row],[Pitch]]</f>
        <v>0</v>
      </c>
      <c r="P1461">
        <f>SQRT(Tabelle14[[#This Row],[X]]^2 + Tabelle14[[#This Row],[Y]]^2 +Tabelle14[[#This Row],[Z]]^2)</f>
        <v>0</v>
      </c>
      <c r="Q1461">
        <v>147</v>
      </c>
      <c r="R1461">
        <v>98.2</v>
      </c>
      <c r="S1461">
        <v>-41.8</v>
      </c>
      <c r="T1461">
        <v>-90</v>
      </c>
      <c r="U1461">
        <v>0</v>
      </c>
      <c r="V1461">
        <v>0</v>
      </c>
    </row>
    <row r="1462" spans="1:22">
      <c r="A1462">
        <v>29665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 t="e">
        <f>IF(AND(Tabelle14[[#This Row],[AreaPx]]&gt;0,NOT(Tabelle14[[#This Row],[AreaPx]]="inf")),Tabelle14[[#This Row],[AreaPx]], NA())</f>
        <v>#N/A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f>Tabelle14[[#This Row],[Roll]]-+Tabelle14[[#This Row],[Pitch]]</f>
        <v>0</v>
      </c>
      <c r="P1462">
        <f>SQRT(Tabelle14[[#This Row],[X]]^2 + Tabelle14[[#This Row],[Y]]^2 +Tabelle14[[#This Row],[Z]]^2)</f>
        <v>0</v>
      </c>
      <c r="Q1462">
        <v>147</v>
      </c>
      <c r="R1462">
        <v>98.2</v>
      </c>
      <c r="S1462">
        <v>-41.8</v>
      </c>
      <c r="T1462">
        <v>-90</v>
      </c>
      <c r="U1462">
        <v>0</v>
      </c>
      <c r="V1462">
        <v>0</v>
      </c>
    </row>
    <row r="1463" spans="1:22">
      <c r="A1463">
        <v>29673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 t="e">
        <f>IF(AND(Tabelle14[[#This Row],[AreaPx]]&gt;0,NOT(Tabelle14[[#This Row],[AreaPx]]="inf")),Tabelle14[[#This Row],[AreaPx]], NA())</f>
        <v>#N/A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f>Tabelle14[[#This Row],[Roll]]-+Tabelle14[[#This Row],[Pitch]]</f>
        <v>0</v>
      </c>
      <c r="P1463">
        <f>SQRT(Tabelle14[[#This Row],[X]]^2 + Tabelle14[[#This Row],[Y]]^2 +Tabelle14[[#This Row],[Z]]^2)</f>
        <v>0</v>
      </c>
      <c r="Q1463">
        <v>147</v>
      </c>
      <c r="R1463">
        <v>98.2</v>
      </c>
      <c r="S1463">
        <v>-41.8</v>
      </c>
      <c r="T1463">
        <v>-90</v>
      </c>
      <c r="U1463">
        <v>0</v>
      </c>
      <c r="V1463">
        <v>0</v>
      </c>
    </row>
    <row r="1464" spans="1:22">
      <c r="A1464">
        <v>29696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 t="e">
        <f>IF(AND(Tabelle14[[#This Row],[AreaPx]]&gt;0,NOT(Tabelle14[[#This Row],[AreaPx]]="inf")),Tabelle14[[#This Row],[AreaPx]], NA())</f>
        <v>#N/A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f>Tabelle14[[#This Row],[Roll]]-+Tabelle14[[#This Row],[Pitch]]</f>
        <v>0</v>
      </c>
      <c r="P1464">
        <f>SQRT(Tabelle14[[#This Row],[X]]^2 + Tabelle14[[#This Row],[Y]]^2 +Tabelle14[[#This Row],[Z]]^2)</f>
        <v>0</v>
      </c>
      <c r="Q1464">
        <v>147</v>
      </c>
      <c r="R1464">
        <v>98.2</v>
      </c>
      <c r="S1464">
        <v>-41.8</v>
      </c>
      <c r="T1464">
        <v>-90</v>
      </c>
      <c r="U1464">
        <v>0</v>
      </c>
      <c r="V1464">
        <v>0</v>
      </c>
    </row>
    <row r="1465" spans="1:22">
      <c r="A1465">
        <v>29706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 t="e">
        <f>IF(AND(Tabelle14[[#This Row],[AreaPx]]&gt;0,NOT(Tabelle14[[#This Row],[AreaPx]]="inf")),Tabelle14[[#This Row],[AreaPx]], NA())</f>
        <v>#N/A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f>Tabelle14[[#This Row],[Roll]]-+Tabelle14[[#This Row],[Pitch]]</f>
        <v>0</v>
      </c>
      <c r="P1465">
        <f>SQRT(Tabelle14[[#This Row],[X]]^2 + Tabelle14[[#This Row],[Y]]^2 +Tabelle14[[#This Row],[Z]]^2)</f>
        <v>0</v>
      </c>
      <c r="Q1465">
        <v>147</v>
      </c>
      <c r="R1465">
        <v>98.2</v>
      </c>
      <c r="S1465">
        <v>-41.8</v>
      </c>
      <c r="T1465">
        <v>-90</v>
      </c>
      <c r="U1465">
        <v>0</v>
      </c>
      <c r="V1465">
        <v>0</v>
      </c>
    </row>
    <row r="1466" spans="1:22">
      <c r="A1466">
        <v>29730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 t="e">
        <f>IF(AND(Tabelle14[[#This Row],[AreaPx]]&gt;0,NOT(Tabelle14[[#This Row],[AreaPx]]="inf")),Tabelle14[[#This Row],[AreaPx]], NA())</f>
        <v>#N/A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f>Tabelle14[[#This Row],[Roll]]-+Tabelle14[[#This Row],[Pitch]]</f>
        <v>0</v>
      </c>
      <c r="P1466">
        <f>SQRT(Tabelle14[[#This Row],[X]]^2 + Tabelle14[[#This Row],[Y]]^2 +Tabelle14[[#This Row],[Z]]^2)</f>
        <v>0</v>
      </c>
      <c r="Q1466">
        <v>147</v>
      </c>
      <c r="R1466">
        <v>98.2</v>
      </c>
      <c r="S1466">
        <v>-41.8</v>
      </c>
      <c r="T1466">
        <v>-90</v>
      </c>
      <c r="U1466">
        <v>0</v>
      </c>
      <c r="V1466">
        <v>0</v>
      </c>
    </row>
    <row r="1467" spans="1:22">
      <c r="A1467">
        <v>29743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 t="e">
        <f>IF(AND(Tabelle14[[#This Row],[AreaPx]]&gt;0,NOT(Tabelle14[[#This Row],[AreaPx]]="inf")),Tabelle14[[#This Row],[AreaPx]], NA())</f>
        <v>#N/A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f>Tabelle14[[#This Row],[Roll]]-+Tabelle14[[#This Row],[Pitch]]</f>
        <v>0</v>
      </c>
      <c r="P1467">
        <f>SQRT(Tabelle14[[#This Row],[X]]^2 + Tabelle14[[#This Row],[Y]]^2 +Tabelle14[[#This Row],[Z]]^2)</f>
        <v>0</v>
      </c>
      <c r="Q1467">
        <v>147</v>
      </c>
      <c r="R1467">
        <v>98.2</v>
      </c>
      <c r="S1467">
        <v>-41.8</v>
      </c>
      <c r="T1467">
        <v>-90</v>
      </c>
      <c r="U1467">
        <v>0</v>
      </c>
      <c r="V1467">
        <v>0</v>
      </c>
    </row>
    <row r="1468" spans="1:22">
      <c r="A1468">
        <v>29768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 t="e">
        <f>IF(AND(Tabelle14[[#This Row],[AreaPx]]&gt;0,NOT(Tabelle14[[#This Row],[AreaPx]]="inf")),Tabelle14[[#This Row],[AreaPx]], NA())</f>
        <v>#N/A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f>Tabelle14[[#This Row],[Roll]]-+Tabelle14[[#This Row],[Pitch]]</f>
        <v>0</v>
      </c>
      <c r="P1468">
        <f>SQRT(Tabelle14[[#This Row],[X]]^2 + Tabelle14[[#This Row],[Y]]^2 +Tabelle14[[#This Row],[Z]]^2)</f>
        <v>0</v>
      </c>
      <c r="Q1468">
        <v>147</v>
      </c>
      <c r="R1468">
        <v>98.2</v>
      </c>
      <c r="S1468">
        <v>-41.8</v>
      </c>
      <c r="T1468">
        <v>-90</v>
      </c>
      <c r="U1468">
        <v>0</v>
      </c>
      <c r="V1468">
        <v>0</v>
      </c>
    </row>
    <row r="1469" spans="1:22">
      <c r="A1469">
        <v>29783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 t="e">
        <f>IF(AND(Tabelle14[[#This Row],[AreaPx]]&gt;0,NOT(Tabelle14[[#This Row],[AreaPx]]="inf")),Tabelle14[[#This Row],[AreaPx]], NA())</f>
        <v>#N/A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f>Tabelle14[[#This Row],[Roll]]-+Tabelle14[[#This Row],[Pitch]]</f>
        <v>0</v>
      </c>
      <c r="P1469">
        <f>SQRT(Tabelle14[[#This Row],[X]]^2 + Tabelle14[[#This Row],[Y]]^2 +Tabelle14[[#This Row],[Z]]^2)</f>
        <v>0</v>
      </c>
      <c r="Q1469">
        <v>147</v>
      </c>
      <c r="R1469">
        <v>98.2</v>
      </c>
      <c r="S1469">
        <v>-41.8</v>
      </c>
      <c r="T1469">
        <v>-90</v>
      </c>
      <c r="U1469">
        <v>0</v>
      </c>
      <c r="V1469">
        <v>0</v>
      </c>
    </row>
    <row r="1470" spans="1:22">
      <c r="A1470">
        <v>29807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 t="e">
        <f>IF(AND(Tabelle14[[#This Row],[AreaPx]]&gt;0,NOT(Tabelle14[[#This Row],[AreaPx]]="inf")),Tabelle14[[#This Row],[AreaPx]], NA())</f>
        <v>#N/A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f>Tabelle14[[#This Row],[Roll]]-+Tabelle14[[#This Row],[Pitch]]</f>
        <v>0</v>
      </c>
      <c r="P1470">
        <f>SQRT(Tabelle14[[#This Row],[X]]^2 + Tabelle14[[#This Row],[Y]]^2 +Tabelle14[[#This Row],[Z]]^2)</f>
        <v>0</v>
      </c>
      <c r="Q1470">
        <v>147</v>
      </c>
      <c r="R1470">
        <v>98.2</v>
      </c>
      <c r="S1470">
        <v>-41.8</v>
      </c>
      <c r="T1470">
        <v>-90</v>
      </c>
      <c r="U1470">
        <v>0</v>
      </c>
      <c r="V1470">
        <v>0</v>
      </c>
    </row>
    <row r="1471" spans="1:22">
      <c r="A1471">
        <v>29824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 t="e">
        <f>IF(AND(Tabelle14[[#This Row],[AreaPx]]&gt;0,NOT(Tabelle14[[#This Row],[AreaPx]]="inf")),Tabelle14[[#This Row],[AreaPx]], NA())</f>
        <v>#N/A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f>Tabelle14[[#This Row],[Roll]]-+Tabelle14[[#This Row],[Pitch]]</f>
        <v>0</v>
      </c>
      <c r="P1471">
        <f>SQRT(Tabelle14[[#This Row],[X]]^2 + Tabelle14[[#This Row],[Y]]^2 +Tabelle14[[#This Row],[Z]]^2)</f>
        <v>0</v>
      </c>
      <c r="Q1471">
        <v>147</v>
      </c>
      <c r="R1471">
        <v>98.2</v>
      </c>
      <c r="S1471">
        <v>-41.8</v>
      </c>
      <c r="T1471">
        <v>-90</v>
      </c>
      <c r="U1471">
        <v>0</v>
      </c>
      <c r="V1471">
        <v>0</v>
      </c>
    </row>
    <row r="1472" spans="1:22">
      <c r="A1472">
        <v>29836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 t="e">
        <f>IF(AND(Tabelle14[[#This Row],[AreaPx]]&gt;0,NOT(Tabelle14[[#This Row],[AreaPx]]="inf")),Tabelle14[[#This Row],[AreaPx]], NA())</f>
        <v>#N/A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f>Tabelle14[[#This Row],[Roll]]-+Tabelle14[[#This Row],[Pitch]]</f>
        <v>0</v>
      </c>
      <c r="P1472">
        <f>SQRT(Tabelle14[[#This Row],[X]]^2 + Tabelle14[[#This Row],[Y]]^2 +Tabelle14[[#This Row],[Z]]^2)</f>
        <v>0</v>
      </c>
      <c r="Q1472">
        <v>147</v>
      </c>
      <c r="R1472">
        <v>98.2</v>
      </c>
      <c r="S1472">
        <v>-41.8</v>
      </c>
      <c r="T1472">
        <v>-90</v>
      </c>
      <c r="U1472">
        <v>0</v>
      </c>
      <c r="V1472">
        <v>0</v>
      </c>
    </row>
    <row r="1473" spans="1:22">
      <c r="A1473">
        <v>29845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 t="e">
        <f>IF(AND(Tabelle14[[#This Row],[AreaPx]]&gt;0,NOT(Tabelle14[[#This Row],[AreaPx]]="inf")),Tabelle14[[#This Row],[AreaPx]], NA())</f>
        <v>#N/A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f>Tabelle14[[#This Row],[Roll]]-+Tabelle14[[#This Row],[Pitch]]</f>
        <v>0</v>
      </c>
      <c r="P1473">
        <f>SQRT(Tabelle14[[#This Row],[X]]^2 + Tabelle14[[#This Row],[Y]]^2 +Tabelle14[[#This Row],[Z]]^2)</f>
        <v>0</v>
      </c>
      <c r="Q1473">
        <v>147</v>
      </c>
      <c r="R1473">
        <v>98.2</v>
      </c>
      <c r="S1473">
        <v>-41.8</v>
      </c>
      <c r="T1473">
        <v>-90</v>
      </c>
      <c r="U1473">
        <v>0</v>
      </c>
      <c r="V1473">
        <v>0</v>
      </c>
    </row>
    <row r="1474" spans="1:22">
      <c r="A1474">
        <v>29873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 t="e">
        <f>IF(AND(Tabelle14[[#This Row],[AreaPx]]&gt;0,NOT(Tabelle14[[#This Row],[AreaPx]]="inf")),Tabelle14[[#This Row],[AreaPx]], NA())</f>
        <v>#N/A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f>Tabelle14[[#This Row],[Roll]]-+Tabelle14[[#This Row],[Pitch]]</f>
        <v>0</v>
      </c>
      <c r="P1474">
        <f>SQRT(Tabelle14[[#This Row],[X]]^2 + Tabelle14[[#This Row],[Y]]^2 +Tabelle14[[#This Row],[Z]]^2)</f>
        <v>0</v>
      </c>
      <c r="Q1474">
        <v>147</v>
      </c>
      <c r="R1474">
        <v>98.2</v>
      </c>
      <c r="S1474">
        <v>-41.8</v>
      </c>
      <c r="T1474">
        <v>-90</v>
      </c>
      <c r="U1474">
        <v>0</v>
      </c>
      <c r="V1474">
        <v>0</v>
      </c>
    </row>
    <row r="1475" spans="1:22">
      <c r="A1475">
        <v>29898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 t="e">
        <f>IF(AND(Tabelle14[[#This Row],[AreaPx]]&gt;0,NOT(Tabelle14[[#This Row],[AreaPx]]="inf")),Tabelle14[[#This Row],[AreaPx]], NA())</f>
        <v>#N/A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f>Tabelle14[[#This Row],[Roll]]-+Tabelle14[[#This Row],[Pitch]]</f>
        <v>0</v>
      </c>
      <c r="P1475">
        <f>SQRT(Tabelle14[[#This Row],[X]]^2 + Tabelle14[[#This Row],[Y]]^2 +Tabelle14[[#This Row],[Z]]^2)</f>
        <v>0</v>
      </c>
      <c r="Q1475">
        <v>147</v>
      </c>
      <c r="R1475">
        <v>98.2</v>
      </c>
      <c r="S1475">
        <v>-41.8</v>
      </c>
      <c r="T1475">
        <v>-90</v>
      </c>
      <c r="U1475">
        <v>0</v>
      </c>
      <c r="V1475">
        <v>0</v>
      </c>
    </row>
    <row r="1476" spans="1:22">
      <c r="A1476">
        <v>29914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 t="e">
        <f>IF(AND(Tabelle14[[#This Row],[AreaPx]]&gt;0,NOT(Tabelle14[[#This Row],[AreaPx]]="inf")),Tabelle14[[#This Row],[AreaPx]], NA())</f>
        <v>#N/A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f>Tabelle14[[#This Row],[Roll]]-+Tabelle14[[#This Row],[Pitch]]</f>
        <v>0</v>
      </c>
      <c r="P1476">
        <f>SQRT(Tabelle14[[#This Row],[X]]^2 + Tabelle14[[#This Row],[Y]]^2 +Tabelle14[[#This Row],[Z]]^2)</f>
        <v>0</v>
      </c>
      <c r="Q1476">
        <v>147</v>
      </c>
      <c r="R1476">
        <v>98.2</v>
      </c>
      <c r="S1476">
        <v>-41.8</v>
      </c>
      <c r="T1476">
        <v>-90</v>
      </c>
      <c r="U1476">
        <v>0</v>
      </c>
      <c r="V1476">
        <v>0</v>
      </c>
    </row>
    <row r="1477" spans="1:22">
      <c r="A1477">
        <v>29941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 t="e">
        <f>IF(AND(Tabelle14[[#This Row],[AreaPx]]&gt;0,NOT(Tabelle14[[#This Row],[AreaPx]]="inf")),Tabelle14[[#This Row],[AreaPx]], NA())</f>
        <v>#N/A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f>Tabelle14[[#This Row],[Roll]]-+Tabelle14[[#This Row],[Pitch]]</f>
        <v>0</v>
      </c>
      <c r="P1477">
        <f>SQRT(Tabelle14[[#This Row],[X]]^2 + Tabelle14[[#This Row],[Y]]^2 +Tabelle14[[#This Row],[Z]]^2)</f>
        <v>0</v>
      </c>
      <c r="Q1477">
        <v>147</v>
      </c>
      <c r="R1477">
        <v>98.2</v>
      </c>
      <c r="S1477">
        <v>-41.8</v>
      </c>
      <c r="T1477">
        <v>-90</v>
      </c>
      <c r="U1477">
        <v>0</v>
      </c>
      <c r="V1477">
        <v>0</v>
      </c>
    </row>
    <row r="1478" spans="1:22">
      <c r="A1478">
        <v>29967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 t="e">
        <f>IF(AND(Tabelle14[[#This Row],[AreaPx]]&gt;0,NOT(Tabelle14[[#This Row],[AreaPx]]="inf")),Tabelle14[[#This Row],[AreaPx]], NA())</f>
        <v>#N/A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f>Tabelle14[[#This Row],[Roll]]-+Tabelle14[[#This Row],[Pitch]]</f>
        <v>0</v>
      </c>
      <c r="P1478">
        <f>SQRT(Tabelle14[[#This Row],[X]]^2 + Tabelle14[[#This Row],[Y]]^2 +Tabelle14[[#This Row],[Z]]^2)</f>
        <v>0</v>
      </c>
      <c r="Q1478">
        <v>147</v>
      </c>
      <c r="R1478">
        <v>98.2</v>
      </c>
      <c r="S1478">
        <v>-41.8</v>
      </c>
      <c r="T1478">
        <v>-90</v>
      </c>
      <c r="U1478">
        <v>0</v>
      </c>
      <c r="V1478">
        <v>0</v>
      </c>
    </row>
    <row r="1479" spans="1:22">
      <c r="A1479">
        <v>29980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 t="e">
        <f>IF(AND(Tabelle14[[#This Row],[AreaPx]]&gt;0,NOT(Tabelle14[[#This Row],[AreaPx]]="inf")),Tabelle14[[#This Row],[AreaPx]], NA())</f>
        <v>#N/A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f>Tabelle14[[#This Row],[Roll]]-+Tabelle14[[#This Row],[Pitch]]</f>
        <v>0</v>
      </c>
      <c r="P1479">
        <f>SQRT(Tabelle14[[#This Row],[X]]^2 + Tabelle14[[#This Row],[Y]]^2 +Tabelle14[[#This Row],[Z]]^2)</f>
        <v>0</v>
      </c>
      <c r="Q1479">
        <v>147</v>
      </c>
      <c r="R1479">
        <v>98.2</v>
      </c>
      <c r="S1479">
        <v>-41.8</v>
      </c>
      <c r="T1479">
        <v>-90</v>
      </c>
      <c r="U1479">
        <v>0</v>
      </c>
      <c r="V1479">
        <v>0</v>
      </c>
    </row>
    <row r="1480" spans="1:22">
      <c r="A1480">
        <v>30008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 t="e">
        <f>IF(AND(Tabelle14[[#This Row],[AreaPx]]&gt;0,NOT(Tabelle14[[#This Row],[AreaPx]]="inf")),Tabelle14[[#This Row],[AreaPx]], NA())</f>
        <v>#N/A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f>Tabelle14[[#This Row],[Roll]]-+Tabelle14[[#This Row],[Pitch]]</f>
        <v>0</v>
      </c>
      <c r="P1480">
        <f>SQRT(Tabelle14[[#This Row],[X]]^2 + Tabelle14[[#This Row],[Y]]^2 +Tabelle14[[#This Row],[Z]]^2)</f>
        <v>0</v>
      </c>
      <c r="Q1480">
        <v>147</v>
      </c>
      <c r="R1480">
        <v>98.2</v>
      </c>
      <c r="S1480">
        <v>-41.8</v>
      </c>
      <c r="T1480">
        <v>-90</v>
      </c>
      <c r="U1480">
        <v>0</v>
      </c>
      <c r="V1480">
        <v>0</v>
      </c>
    </row>
    <row r="1481" spans="1:22">
      <c r="A1481">
        <v>30030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 t="e">
        <f>IF(AND(Tabelle14[[#This Row],[AreaPx]]&gt;0,NOT(Tabelle14[[#This Row],[AreaPx]]="inf")),Tabelle14[[#This Row],[AreaPx]], NA())</f>
        <v>#N/A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f>Tabelle14[[#This Row],[Roll]]-+Tabelle14[[#This Row],[Pitch]]</f>
        <v>0</v>
      </c>
      <c r="P1481">
        <f>SQRT(Tabelle14[[#This Row],[X]]^2 + Tabelle14[[#This Row],[Y]]^2 +Tabelle14[[#This Row],[Z]]^2)</f>
        <v>0</v>
      </c>
      <c r="Q1481">
        <v>147</v>
      </c>
      <c r="R1481">
        <v>98.2</v>
      </c>
      <c r="S1481">
        <v>-41.8</v>
      </c>
      <c r="T1481">
        <v>-90</v>
      </c>
      <c r="U1481">
        <v>0</v>
      </c>
      <c r="V1481">
        <v>0</v>
      </c>
    </row>
    <row r="1482" spans="1:22">
      <c r="A1482">
        <v>30042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 t="e">
        <f>IF(AND(Tabelle14[[#This Row],[AreaPx]]&gt;0,NOT(Tabelle14[[#This Row],[AreaPx]]="inf")),Tabelle14[[#This Row],[AreaPx]], NA())</f>
        <v>#N/A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f>Tabelle14[[#This Row],[Roll]]-+Tabelle14[[#This Row],[Pitch]]</f>
        <v>0</v>
      </c>
      <c r="P1482">
        <f>SQRT(Tabelle14[[#This Row],[X]]^2 + Tabelle14[[#This Row],[Y]]^2 +Tabelle14[[#This Row],[Z]]^2)</f>
        <v>0</v>
      </c>
      <c r="Q1482">
        <v>147</v>
      </c>
      <c r="R1482">
        <v>98.2</v>
      </c>
      <c r="S1482">
        <v>-41.8</v>
      </c>
      <c r="T1482">
        <v>-90</v>
      </c>
      <c r="U1482">
        <v>0</v>
      </c>
      <c r="V1482">
        <v>0</v>
      </c>
    </row>
    <row r="1483" spans="1:22">
      <c r="A1483">
        <v>30074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 t="e">
        <f>IF(AND(Tabelle14[[#This Row],[AreaPx]]&gt;0,NOT(Tabelle14[[#This Row],[AreaPx]]="inf")),Tabelle14[[#This Row],[AreaPx]], NA())</f>
        <v>#N/A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f>Tabelle14[[#This Row],[Roll]]-+Tabelle14[[#This Row],[Pitch]]</f>
        <v>0</v>
      </c>
      <c r="P1483">
        <f>SQRT(Tabelle14[[#This Row],[X]]^2 + Tabelle14[[#This Row],[Y]]^2 +Tabelle14[[#This Row],[Z]]^2)</f>
        <v>0</v>
      </c>
      <c r="Q1483">
        <v>147</v>
      </c>
      <c r="R1483">
        <v>98.2</v>
      </c>
      <c r="S1483">
        <v>-41.8</v>
      </c>
      <c r="T1483">
        <v>-90</v>
      </c>
      <c r="U1483">
        <v>0</v>
      </c>
      <c r="V1483">
        <v>0</v>
      </c>
    </row>
    <row r="1484" spans="1:22">
      <c r="A1484">
        <v>30105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 t="e">
        <f>IF(AND(Tabelle14[[#This Row],[AreaPx]]&gt;0,NOT(Tabelle14[[#This Row],[AreaPx]]="inf")),Tabelle14[[#This Row],[AreaPx]], NA())</f>
        <v>#N/A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f>Tabelle14[[#This Row],[Roll]]-+Tabelle14[[#This Row],[Pitch]]</f>
        <v>0</v>
      </c>
      <c r="P1484">
        <f>SQRT(Tabelle14[[#This Row],[X]]^2 + Tabelle14[[#This Row],[Y]]^2 +Tabelle14[[#This Row],[Z]]^2)</f>
        <v>0</v>
      </c>
      <c r="Q1484">
        <v>147</v>
      </c>
      <c r="R1484">
        <v>98.2</v>
      </c>
      <c r="S1484">
        <v>-41.8</v>
      </c>
      <c r="T1484">
        <v>-90</v>
      </c>
      <c r="U1484">
        <v>0</v>
      </c>
      <c r="V1484">
        <v>0</v>
      </c>
    </row>
    <row r="1485" spans="1:22">
      <c r="A1485">
        <v>30120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 t="e">
        <f>IF(AND(Tabelle14[[#This Row],[AreaPx]]&gt;0,NOT(Tabelle14[[#This Row],[AreaPx]]="inf")),Tabelle14[[#This Row],[AreaPx]], NA())</f>
        <v>#N/A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f>Tabelle14[[#This Row],[Roll]]-+Tabelle14[[#This Row],[Pitch]]</f>
        <v>0</v>
      </c>
      <c r="P1485">
        <f>SQRT(Tabelle14[[#This Row],[X]]^2 + Tabelle14[[#This Row],[Y]]^2 +Tabelle14[[#This Row],[Z]]^2)</f>
        <v>0</v>
      </c>
      <c r="Q1485">
        <v>147</v>
      </c>
      <c r="R1485">
        <v>98.2</v>
      </c>
      <c r="S1485">
        <v>-41.8</v>
      </c>
      <c r="T1485">
        <v>-90</v>
      </c>
      <c r="U1485">
        <v>0</v>
      </c>
      <c r="V1485">
        <v>0</v>
      </c>
    </row>
    <row r="1486" spans="1:22">
      <c r="A1486">
        <v>30150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 t="e">
        <f>IF(AND(Tabelle14[[#This Row],[AreaPx]]&gt;0,NOT(Tabelle14[[#This Row],[AreaPx]]="inf")),Tabelle14[[#This Row],[AreaPx]], NA())</f>
        <v>#N/A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f>Tabelle14[[#This Row],[Roll]]-+Tabelle14[[#This Row],[Pitch]]</f>
        <v>0</v>
      </c>
      <c r="P1486">
        <f>SQRT(Tabelle14[[#This Row],[X]]^2 + Tabelle14[[#This Row],[Y]]^2 +Tabelle14[[#This Row],[Z]]^2)</f>
        <v>0</v>
      </c>
      <c r="Q1486">
        <v>147</v>
      </c>
      <c r="R1486">
        <v>98.2</v>
      </c>
      <c r="S1486">
        <v>-41.8</v>
      </c>
      <c r="T1486">
        <v>-90</v>
      </c>
      <c r="U1486">
        <v>0</v>
      </c>
      <c r="V1486">
        <v>0</v>
      </c>
    </row>
    <row r="1487" spans="1:22">
      <c r="A1487">
        <v>30183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 t="e">
        <f>IF(AND(Tabelle14[[#This Row],[AreaPx]]&gt;0,NOT(Tabelle14[[#This Row],[AreaPx]]="inf")),Tabelle14[[#This Row],[AreaPx]], NA())</f>
        <v>#N/A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f>Tabelle14[[#This Row],[Roll]]-+Tabelle14[[#This Row],[Pitch]]</f>
        <v>0</v>
      </c>
      <c r="P1487">
        <f>SQRT(Tabelle14[[#This Row],[X]]^2 + Tabelle14[[#This Row],[Y]]^2 +Tabelle14[[#This Row],[Z]]^2)</f>
        <v>0</v>
      </c>
      <c r="Q1487">
        <v>147</v>
      </c>
      <c r="R1487">
        <v>98.2</v>
      </c>
      <c r="S1487">
        <v>-41.8</v>
      </c>
      <c r="T1487">
        <v>-90</v>
      </c>
      <c r="U1487">
        <v>0</v>
      </c>
      <c r="V1487">
        <v>0</v>
      </c>
    </row>
    <row r="1488" spans="1:22">
      <c r="A1488">
        <v>30210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 t="e">
        <f>IF(AND(Tabelle14[[#This Row],[AreaPx]]&gt;0,NOT(Tabelle14[[#This Row],[AreaPx]]="inf")),Tabelle14[[#This Row],[AreaPx]], NA())</f>
        <v>#N/A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f>Tabelle14[[#This Row],[Roll]]-+Tabelle14[[#This Row],[Pitch]]</f>
        <v>0</v>
      </c>
      <c r="P1488">
        <f>SQRT(Tabelle14[[#This Row],[X]]^2 + Tabelle14[[#This Row],[Y]]^2 +Tabelle14[[#This Row],[Z]]^2)</f>
        <v>0</v>
      </c>
      <c r="Q1488">
        <v>147</v>
      </c>
      <c r="R1488">
        <v>98.2</v>
      </c>
      <c r="S1488">
        <v>-41.8</v>
      </c>
      <c r="T1488">
        <v>-90</v>
      </c>
      <c r="U1488">
        <v>0</v>
      </c>
      <c r="V1488">
        <v>0</v>
      </c>
    </row>
    <row r="1489" spans="1:22">
      <c r="A1489">
        <v>30233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 t="e">
        <f>IF(AND(Tabelle14[[#This Row],[AreaPx]]&gt;0,NOT(Tabelle14[[#This Row],[AreaPx]]="inf")),Tabelle14[[#This Row],[AreaPx]], NA())</f>
        <v>#N/A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f>Tabelle14[[#This Row],[Roll]]-+Tabelle14[[#This Row],[Pitch]]</f>
        <v>0</v>
      </c>
      <c r="P1489">
        <f>SQRT(Tabelle14[[#This Row],[X]]^2 + Tabelle14[[#This Row],[Y]]^2 +Tabelle14[[#This Row],[Z]]^2)</f>
        <v>0</v>
      </c>
      <c r="Q1489">
        <v>147</v>
      </c>
      <c r="R1489">
        <v>98.2</v>
      </c>
      <c r="S1489">
        <v>-41.8</v>
      </c>
      <c r="T1489">
        <v>-90</v>
      </c>
      <c r="U1489">
        <v>0</v>
      </c>
      <c r="V1489">
        <v>0</v>
      </c>
    </row>
    <row r="1490" spans="1:22">
      <c r="A1490">
        <v>30246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 t="e">
        <f>IF(AND(Tabelle14[[#This Row],[AreaPx]]&gt;0,NOT(Tabelle14[[#This Row],[AreaPx]]="inf")),Tabelle14[[#This Row],[AreaPx]], NA())</f>
        <v>#N/A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f>Tabelle14[[#This Row],[Roll]]-+Tabelle14[[#This Row],[Pitch]]</f>
        <v>0</v>
      </c>
      <c r="P1490">
        <f>SQRT(Tabelle14[[#This Row],[X]]^2 + Tabelle14[[#This Row],[Y]]^2 +Tabelle14[[#This Row],[Z]]^2)</f>
        <v>0</v>
      </c>
      <c r="Q1490">
        <v>147</v>
      </c>
      <c r="R1490">
        <v>98.2</v>
      </c>
      <c r="S1490">
        <v>-41.8</v>
      </c>
      <c r="T1490">
        <v>-90</v>
      </c>
      <c r="U1490">
        <v>0</v>
      </c>
      <c r="V1490">
        <v>0</v>
      </c>
    </row>
    <row r="1491" spans="1:22">
      <c r="A1491">
        <v>30279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 t="e">
        <f>IF(AND(Tabelle14[[#This Row],[AreaPx]]&gt;0,NOT(Tabelle14[[#This Row],[AreaPx]]="inf")),Tabelle14[[#This Row],[AreaPx]], NA())</f>
        <v>#N/A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f>Tabelle14[[#This Row],[Roll]]-+Tabelle14[[#This Row],[Pitch]]</f>
        <v>0</v>
      </c>
      <c r="P1491">
        <f>SQRT(Tabelle14[[#This Row],[X]]^2 + Tabelle14[[#This Row],[Y]]^2 +Tabelle14[[#This Row],[Z]]^2)</f>
        <v>0</v>
      </c>
      <c r="Q1491">
        <v>147</v>
      </c>
      <c r="R1491">
        <v>98.2</v>
      </c>
      <c r="S1491">
        <v>-41.8</v>
      </c>
      <c r="T1491">
        <v>-90</v>
      </c>
      <c r="U1491">
        <v>0</v>
      </c>
      <c r="V1491">
        <v>0</v>
      </c>
    </row>
    <row r="1492" spans="1:22">
      <c r="A1492">
        <v>30313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 t="e">
        <f>IF(AND(Tabelle14[[#This Row],[AreaPx]]&gt;0,NOT(Tabelle14[[#This Row],[AreaPx]]="inf")),Tabelle14[[#This Row],[AreaPx]], NA())</f>
        <v>#N/A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f>Tabelle14[[#This Row],[Roll]]-+Tabelle14[[#This Row],[Pitch]]</f>
        <v>0</v>
      </c>
      <c r="P1492">
        <f>SQRT(Tabelle14[[#This Row],[X]]^2 + Tabelle14[[#This Row],[Y]]^2 +Tabelle14[[#This Row],[Z]]^2)</f>
        <v>0</v>
      </c>
      <c r="Q1492">
        <v>147</v>
      </c>
      <c r="R1492">
        <v>98.2</v>
      </c>
      <c r="S1492">
        <v>-41.8</v>
      </c>
      <c r="T1492">
        <v>-90</v>
      </c>
      <c r="U1492">
        <v>0</v>
      </c>
      <c r="V1492">
        <v>0</v>
      </c>
    </row>
    <row r="1493" spans="1:22">
      <c r="A1493">
        <v>30345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 t="e">
        <f>IF(AND(Tabelle14[[#This Row],[AreaPx]]&gt;0,NOT(Tabelle14[[#This Row],[AreaPx]]="inf")),Tabelle14[[#This Row],[AreaPx]], NA())</f>
        <v>#N/A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f>Tabelle14[[#This Row],[Roll]]-+Tabelle14[[#This Row],[Pitch]]</f>
        <v>0</v>
      </c>
      <c r="P1493">
        <f>SQRT(Tabelle14[[#This Row],[X]]^2 + Tabelle14[[#This Row],[Y]]^2 +Tabelle14[[#This Row],[Z]]^2)</f>
        <v>0</v>
      </c>
      <c r="Q1493">
        <v>147</v>
      </c>
      <c r="R1493">
        <v>98.2</v>
      </c>
      <c r="S1493">
        <v>-41.8</v>
      </c>
      <c r="T1493">
        <v>-90</v>
      </c>
      <c r="U1493">
        <v>0</v>
      </c>
      <c r="V1493">
        <v>0</v>
      </c>
    </row>
    <row r="1494" spans="1:22">
      <c r="A1494">
        <v>30378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 t="e">
        <f>IF(AND(Tabelle14[[#This Row],[AreaPx]]&gt;0,NOT(Tabelle14[[#This Row],[AreaPx]]="inf")),Tabelle14[[#This Row],[AreaPx]], NA())</f>
        <v>#N/A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f>Tabelle14[[#This Row],[Roll]]-+Tabelle14[[#This Row],[Pitch]]</f>
        <v>0</v>
      </c>
      <c r="P1494">
        <f>SQRT(Tabelle14[[#This Row],[X]]^2 + Tabelle14[[#This Row],[Y]]^2 +Tabelle14[[#This Row],[Z]]^2)</f>
        <v>0</v>
      </c>
      <c r="Q1494">
        <v>147</v>
      </c>
      <c r="R1494">
        <v>98.2</v>
      </c>
      <c r="S1494">
        <v>-41.8</v>
      </c>
      <c r="T1494">
        <v>-90</v>
      </c>
      <c r="U1494">
        <v>0</v>
      </c>
      <c r="V1494">
        <v>0</v>
      </c>
    </row>
    <row r="1495" spans="1:22">
      <c r="A1495">
        <v>30402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 t="e">
        <f>IF(AND(Tabelle14[[#This Row],[AreaPx]]&gt;0,NOT(Tabelle14[[#This Row],[AreaPx]]="inf")),Tabelle14[[#This Row],[AreaPx]], NA())</f>
        <v>#N/A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f>Tabelle14[[#This Row],[Roll]]-+Tabelle14[[#This Row],[Pitch]]</f>
        <v>0</v>
      </c>
      <c r="P1495">
        <f>SQRT(Tabelle14[[#This Row],[X]]^2 + Tabelle14[[#This Row],[Y]]^2 +Tabelle14[[#This Row],[Z]]^2)</f>
        <v>0</v>
      </c>
      <c r="Q1495">
        <v>147</v>
      </c>
      <c r="R1495">
        <v>98.2</v>
      </c>
      <c r="S1495">
        <v>-41.8</v>
      </c>
      <c r="T1495">
        <v>-90</v>
      </c>
      <c r="U1495">
        <v>0</v>
      </c>
      <c r="V1495">
        <v>0</v>
      </c>
    </row>
    <row r="1496" spans="1:22">
      <c r="A1496">
        <v>30415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 t="e">
        <f>IF(AND(Tabelle14[[#This Row],[AreaPx]]&gt;0,NOT(Tabelle14[[#This Row],[AreaPx]]="inf")),Tabelle14[[#This Row],[AreaPx]], NA())</f>
        <v>#N/A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f>Tabelle14[[#This Row],[Roll]]-+Tabelle14[[#This Row],[Pitch]]</f>
        <v>0</v>
      </c>
      <c r="P1496">
        <f>SQRT(Tabelle14[[#This Row],[X]]^2 + Tabelle14[[#This Row],[Y]]^2 +Tabelle14[[#This Row],[Z]]^2)</f>
        <v>0</v>
      </c>
      <c r="Q1496">
        <v>147</v>
      </c>
      <c r="R1496">
        <v>98.2</v>
      </c>
      <c r="S1496">
        <v>-41.8</v>
      </c>
      <c r="T1496">
        <v>-90</v>
      </c>
      <c r="U1496">
        <v>0</v>
      </c>
      <c r="V1496">
        <v>0</v>
      </c>
    </row>
    <row r="1497" spans="1:22">
      <c r="A1497">
        <v>30433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 t="e">
        <f>IF(AND(Tabelle14[[#This Row],[AreaPx]]&gt;0,NOT(Tabelle14[[#This Row],[AreaPx]]="inf")),Tabelle14[[#This Row],[AreaPx]], NA())</f>
        <v>#N/A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f>Tabelle14[[#This Row],[Roll]]-+Tabelle14[[#This Row],[Pitch]]</f>
        <v>0</v>
      </c>
      <c r="P1497">
        <f>SQRT(Tabelle14[[#This Row],[X]]^2 + Tabelle14[[#This Row],[Y]]^2 +Tabelle14[[#This Row],[Z]]^2)</f>
        <v>0</v>
      </c>
      <c r="Q1497">
        <v>147</v>
      </c>
      <c r="R1497">
        <v>98.2</v>
      </c>
      <c r="S1497">
        <v>-41.8</v>
      </c>
      <c r="T1497">
        <v>-90</v>
      </c>
      <c r="U1497">
        <v>0</v>
      </c>
      <c r="V1497">
        <v>0</v>
      </c>
    </row>
    <row r="1498" spans="1:22">
      <c r="A1498">
        <v>30443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 t="e">
        <f>IF(AND(Tabelle14[[#This Row],[AreaPx]]&gt;0,NOT(Tabelle14[[#This Row],[AreaPx]]="inf")),Tabelle14[[#This Row],[AreaPx]], NA())</f>
        <v>#N/A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f>Tabelle14[[#This Row],[Roll]]-+Tabelle14[[#This Row],[Pitch]]</f>
        <v>0</v>
      </c>
      <c r="P1498">
        <f>SQRT(Tabelle14[[#This Row],[X]]^2 + Tabelle14[[#This Row],[Y]]^2 +Tabelle14[[#This Row],[Z]]^2)</f>
        <v>0</v>
      </c>
      <c r="Q1498">
        <v>147</v>
      </c>
      <c r="R1498">
        <v>98.2</v>
      </c>
      <c r="S1498">
        <v>-41.8</v>
      </c>
      <c r="T1498">
        <v>-90</v>
      </c>
      <c r="U1498">
        <v>0</v>
      </c>
      <c r="V1498">
        <v>0</v>
      </c>
    </row>
    <row r="1499" spans="1:22">
      <c r="A1499">
        <v>30472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 t="e">
        <f>IF(AND(Tabelle14[[#This Row],[AreaPx]]&gt;0,NOT(Tabelle14[[#This Row],[AreaPx]]="inf")),Tabelle14[[#This Row],[AreaPx]], NA())</f>
        <v>#N/A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f>Tabelle14[[#This Row],[Roll]]-+Tabelle14[[#This Row],[Pitch]]</f>
        <v>0</v>
      </c>
      <c r="P1499">
        <f>SQRT(Tabelle14[[#This Row],[X]]^2 + Tabelle14[[#This Row],[Y]]^2 +Tabelle14[[#This Row],[Z]]^2)</f>
        <v>0</v>
      </c>
      <c r="Q1499">
        <v>147</v>
      </c>
      <c r="R1499">
        <v>98.2</v>
      </c>
      <c r="S1499">
        <v>-41.8</v>
      </c>
      <c r="T1499">
        <v>-90</v>
      </c>
      <c r="U1499">
        <v>0</v>
      </c>
      <c r="V1499">
        <v>0</v>
      </c>
    </row>
    <row r="1500" spans="1:22">
      <c r="A1500">
        <v>30486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 t="e">
        <f>IF(AND(Tabelle14[[#This Row],[AreaPx]]&gt;0,NOT(Tabelle14[[#This Row],[AreaPx]]="inf")),Tabelle14[[#This Row],[AreaPx]], NA())</f>
        <v>#N/A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f>Tabelle14[[#This Row],[Roll]]-+Tabelle14[[#This Row],[Pitch]]</f>
        <v>0</v>
      </c>
      <c r="P1500">
        <f>SQRT(Tabelle14[[#This Row],[X]]^2 + Tabelle14[[#This Row],[Y]]^2 +Tabelle14[[#This Row],[Z]]^2)</f>
        <v>0</v>
      </c>
      <c r="Q1500">
        <v>147</v>
      </c>
      <c r="R1500">
        <v>98.2</v>
      </c>
      <c r="S1500">
        <v>-41.8</v>
      </c>
      <c r="T1500">
        <v>-90</v>
      </c>
      <c r="U1500">
        <v>0</v>
      </c>
      <c r="V1500">
        <v>0</v>
      </c>
    </row>
    <row r="1501" spans="1:22">
      <c r="A1501">
        <v>30508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 t="e">
        <f>IF(AND(Tabelle14[[#This Row],[AreaPx]]&gt;0,NOT(Tabelle14[[#This Row],[AreaPx]]="inf")),Tabelle14[[#This Row],[AreaPx]], NA())</f>
        <v>#N/A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f>Tabelle14[[#This Row],[Roll]]-+Tabelle14[[#This Row],[Pitch]]</f>
        <v>0</v>
      </c>
      <c r="P1501">
        <f>SQRT(Tabelle14[[#This Row],[X]]^2 + Tabelle14[[#This Row],[Y]]^2 +Tabelle14[[#This Row],[Z]]^2)</f>
        <v>0</v>
      </c>
      <c r="Q1501">
        <v>147</v>
      </c>
      <c r="R1501">
        <v>98.2</v>
      </c>
      <c r="S1501">
        <v>-41.8</v>
      </c>
      <c r="T1501">
        <v>-90</v>
      </c>
      <c r="U1501">
        <v>0</v>
      </c>
      <c r="V1501">
        <v>0</v>
      </c>
    </row>
    <row r="1502" spans="1:22">
      <c r="A1502">
        <v>30535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 t="e">
        <f>IF(AND(Tabelle14[[#This Row],[AreaPx]]&gt;0,NOT(Tabelle14[[#This Row],[AreaPx]]="inf")),Tabelle14[[#This Row],[AreaPx]], NA())</f>
        <v>#N/A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f>Tabelle14[[#This Row],[Roll]]-+Tabelle14[[#This Row],[Pitch]]</f>
        <v>0</v>
      </c>
      <c r="P1502">
        <f>SQRT(Tabelle14[[#This Row],[X]]^2 + Tabelle14[[#This Row],[Y]]^2 +Tabelle14[[#This Row],[Z]]^2)</f>
        <v>0</v>
      </c>
      <c r="Q1502">
        <v>147</v>
      </c>
      <c r="R1502">
        <v>98.2</v>
      </c>
      <c r="S1502">
        <v>-41.8</v>
      </c>
      <c r="T1502">
        <v>-90</v>
      </c>
      <c r="U1502">
        <v>0</v>
      </c>
      <c r="V1502">
        <v>0</v>
      </c>
    </row>
    <row r="1503" spans="1:22">
      <c r="A1503">
        <v>30552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 t="e">
        <f>IF(AND(Tabelle14[[#This Row],[AreaPx]]&gt;0,NOT(Tabelle14[[#This Row],[AreaPx]]="inf")),Tabelle14[[#This Row],[AreaPx]], NA())</f>
        <v>#N/A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f>Tabelle14[[#This Row],[Roll]]-+Tabelle14[[#This Row],[Pitch]]</f>
        <v>0</v>
      </c>
      <c r="P1503">
        <f>SQRT(Tabelle14[[#This Row],[X]]^2 + Tabelle14[[#This Row],[Y]]^2 +Tabelle14[[#This Row],[Z]]^2)</f>
        <v>0</v>
      </c>
      <c r="Q1503">
        <v>147</v>
      </c>
      <c r="R1503">
        <v>98.2</v>
      </c>
      <c r="S1503">
        <v>-41.8</v>
      </c>
      <c r="T1503">
        <v>-90</v>
      </c>
      <c r="U1503">
        <v>0</v>
      </c>
      <c r="V1503">
        <v>0</v>
      </c>
    </row>
    <row r="1504" spans="1:22">
      <c r="A1504">
        <v>30574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 t="e">
        <f>IF(AND(Tabelle14[[#This Row],[AreaPx]]&gt;0,NOT(Tabelle14[[#This Row],[AreaPx]]="inf")),Tabelle14[[#This Row],[AreaPx]], NA())</f>
        <v>#N/A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f>Tabelle14[[#This Row],[Roll]]-+Tabelle14[[#This Row],[Pitch]]</f>
        <v>0</v>
      </c>
      <c r="P1504">
        <f>SQRT(Tabelle14[[#This Row],[X]]^2 + Tabelle14[[#This Row],[Y]]^2 +Tabelle14[[#This Row],[Z]]^2)</f>
        <v>0</v>
      </c>
      <c r="Q1504">
        <v>147</v>
      </c>
      <c r="R1504">
        <v>98.2</v>
      </c>
      <c r="S1504">
        <v>-41.8</v>
      </c>
      <c r="T1504">
        <v>-90</v>
      </c>
      <c r="U1504">
        <v>0</v>
      </c>
      <c r="V1504">
        <v>0</v>
      </c>
    </row>
    <row r="1505" spans="1:22">
      <c r="A1505">
        <v>30598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 t="e">
        <f>IF(AND(Tabelle14[[#This Row],[AreaPx]]&gt;0,NOT(Tabelle14[[#This Row],[AreaPx]]="inf")),Tabelle14[[#This Row],[AreaPx]], NA())</f>
        <v>#N/A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f>Tabelle14[[#This Row],[Roll]]-+Tabelle14[[#This Row],[Pitch]]</f>
        <v>0</v>
      </c>
      <c r="P1505">
        <f>SQRT(Tabelle14[[#This Row],[X]]^2 + Tabelle14[[#This Row],[Y]]^2 +Tabelle14[[#This Row],[Z]]^2)</f>
        <v>0</v>
      </c>
      <c r="Q1505">
        <v>147</v>
      </c>
      <c r="R1505">
        <v>98.2</v>
      </c>
      <c r="S1505">
        <v>-41.8</v>
      </c>
      <c r="T1505">
        <v>-90</v>
      </c>
      <c r="U1505">
        <v>0</v>
      </c>
      <c r="V1505">
        <v>0</v>
      </c>
    </row>
    <row r="1506" spans="1:22">
      <c r="A1506">
        <v>30608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 t="e">
        <f>IF(AND(Tabelle14[[#This Row],[AreaPx]]&gt;0,NOT(Tabelle14[[#This Row],[AreaPx]]="inf")),Tabelle14[[#This Row],[AreaPx]], NA())</f>
        <v>#N/A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f>Tabelle14[[#This Row],[Roll]]-+Tabelle14[[#This Row],[Pitch]]</f>
        <v>0</v>
      </c>
      <c r="P1506">
        <f>SQRT(Tabelle14[[#This Row],[X]]^2 + Tabelle14[[#This Row],[Y]]^2 +Tabelle14[[#This Row],[Z]]^2)</f>
        <v>0</v>
      </c>
      <c r="Q1506">
        <v>147</v>
      </c>
      <c r="R1506">
        <v>98.2</v>
      </c>
      <c r="S1506">
        <v>-41.8</v>
      </c>
      <c r="T1506">
        <v>-90</v>
      </c>
      <c r="U1506">
        <v>0</v>
      </c>
      <c r="V1506">
        <v>0</v>
      </c>
    </row>
    <row r="1507" spans="1:22">
      <c r="A1507">
        <v>30636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 t="e">
        <f>IF(AND(Tabelle14[[#This Row],[AreaPx]]&gt;0,NOT(Tabelle14[[#This Row],[AreaPx]]="inf")),Tabelle14[[#This Row],[AreaPx]], NA())</f>
        <v>#N/A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f>Tabelle14[[#This Row],[Roll]]-+Tabelle14[[#This Row],[Pitch]]</f>
        <v>0</v>
      </c>
      <c r="P1507">
        <f>SQRT(Tabelle14[[#This Row],[X]]^2 + Tabelle14[[#This Row],[Y]]^2 +Tabelle14[[#This Row],[Z]]^2)</f>
        <v>0</v>
      </c>
      <c r="Q1507">
        <v>147</v>
      </c>
      <c r="R1507">
        <v>98.2</v>
      </c>
      <c r="S1507">
        <v>-41.8</v>
      </c>
      <c r="T1507">
        <v>-90</v>
      </c>
      <c r="U1507">
        <v>0</v>
      </c>
      <c r="V1507">
        <v>0</v>
      </c>
    </row>
    <row r="1508" spans="1:22">
      <c r="A1508">
        <v>30651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 t="e">
        <f>IF(AND(Tabelle14[[#This Row],[AreaPx]]&gt;0,NOT(Tabelle14[[#This Row],[AreaPx]]="inf")),Tabelle14[[#This Row],[AreaPx]], NA())</f>
        <v>#N/A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f>Tabelle14[[#This Row],[Roll]]-+Tabelle14[[#This Row],[Pitch]]</f>
        <v>0</v>
      </c>
      <c r="P1508">
        <f>SQRT(Tabelle14[[#This Row],[X]]^2 + Tabelle14[[#This Row],[Y]]^2 +Tabelle14[[#This Row],[Z]]^2)</f>
        <v>0</v>
      </c>
      <c r="Q1508">
        <v>147</v>
      </c>
      <c r="R1508">
        <v>98.2</v>
      </c>
      <c r="S1508">
        <v>-41.8</v>
      </c>
      <c r="T1508">
        <v>-90</v>
      </c>
      <c r="U1508">
        <v>0</v>
      </c>
      <c r="V1508">
        <v>0</v>
      </c>
    </row>
    <row r="1509" spans="1:22">
      <c r="A1509">
        <v>30677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 t="e">
        <f>IF(AND(Tabelle14[[#This Row],[AreaPx]]&gt;0,NOT(Tabelle14[[#This Row],[AreaPx]]="inf")),Tabelle14[[#This Row],[AreaPx]], NA())</f>
        <v>#N/A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f>Tabelle14[[#This Row],[Roll]]-+Tabelle14[[#This Row],[Pitch]]</f>
        <v>0</v>
      </c>
      <c r="P1509">
        <f>SQRT(Tabelle14[[#This Row],[X]]^2 + Tabelle14[[#This Row],[Y]]^2 +Tabelle14[[#This Row],[Z]]^2)</f>
        <v>0</v>
      </c>
      <c r="Q1509">
        <v>147</v>
      </c>
      <c r="R1509">
        <v>98.2</v>
      </c>
      <c r="S1509">
        <v>-41.8</v>
      </c>
      <c r="T1509">
        <v>-90</v>
      </c>
      <c r="U1509">
        <v>0</v>
      </c>
      <c r="V1509">
        <v>0</v>
      </c>
    </row>
    <row r="1510" spans="1:22">
      <c r="A1510">
        <v>30704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 t="e">
        <f>IF(AND(Tabelle14[[#This Row],[AreaPx]]&gt;0,NOT(Tabelle14[[#This Row],[AreaPx]]="inf")),Tabelle14[[#This Row],[AreaPx]], NA())</f>
        <v>#N/A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f>Tabelle14[[#This Row],[Roll]]-+Tabelle14[[#This Row],[Pitch]]</f>
        <v>0</v>
      </c>
      <c r="P1510">
        <f>SQRT(Tabelle14[[#This Row],[X]]^2 + Tabelle14[[#This Row],[Y]]^2 +Tabelle14[[#This Row],[Z]]^2)</f>
        <v>0</v>
      </c>
      <c r="Q1510">
        <v>147</v>
      </c>
      <c r="R1510">
        <v>98.2</v>
      </c>
      <c r="S1510">
        <v>-41.8</v>
      </c>
      <c r="T1510">
        <v>-90</v>
      </c>
      <c r="U1510">
        <v>0</v>
      </c>
      <c r="V1510">
        <v>0</v>
      </c>
    </row>
    <row r="1511" spans="1:22">
      <c r="A1511">
        <v>30716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 t="e">
        <f>IF(AND(Tabelle14[[#This Row],[AreaPx]]&gt;0,NOT(Tabelle14[[#This Row],[AreaPx]]="inf")),Tabelle14[[#This Row],[AreaPx]], NA())</f>
        <v>#N/A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f>Tabelle14[[#This Row],[Roll]]-+Tabelle14[[#This Row],[Pitch]]</f>
        <v>0</v>
      </c>
      <c r="P1511">
        <f>SQRT(Tabelle14[[#This Row],[X]]^2 + Tabelle14[[#This Row],[Y]]^2 +Tabelle14[[#This Row],[Z]]^2)</f>
        <v>0</v>
      </c>
      <c r="Q1511">
        <v>147</v>
      </c>
      <c r="R1511">
        <v>98.2</v>
      </c>
      <c r="S1511">
        <v>-41.8</v>
      </c>
      <c r="T1511">
        <v>-90</v>
      </c>
      <c r="U1511">
        <v>0</v>
      </c>
      <c r="V1511">
        <v>0</v>
      </c>
    </row>
    <row r="1512" spans="1:22">
      <c r="A1512">
        <v>30741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 t="e">
        <f>IF(AND(Tabelle14[[#This Row],[AreaPx]]&gt;0,NOT(Tabelle14[[#This Row],[AreaPx]]="inf")),Tabelle14[[#This Row],[AreaPx]], NA())</f>
        <v>#N/A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f>Tabelle14[[#This Row],[Roll]]-+Tabelle14[[#This Row],[Pitch]]</f>
        <v>0</v>
      </c>
      <c r="P1512">
        <f>SQRT(Tabelle14[[#This Row],[X]]^2 + Tabelle14[[#This Row],[Y]]^2 +Tabelle14[[#This Row],[Z]]^2)</f>
        <v>0</v>
      </c>
      <c r="Q1512">
        <v>147</v>
      </c>
      <c r="R1512">
        <v>98.2</v>
      </c>
      <c r="S1512">
        <v>-41.8</v>
      </c>
      <c r="T1512">
        <v>-90</v>
      </c>
      <c r="U1512">
        <v>0</v>
      </c>
      <c r="V1512">
        <v>0</v>
      </c>
    </row>
    <row r="1513" spans="1:22">
      <c r="A1513">
        <v>30767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 t="e">
        <f>IF(AND(Tabelle14[[#This Row],[AreaPx]]&gt;0,NOT(Tabelle14[[#This Row],[AreaPx]]="inf")),Tabelle14[[#This Row],[AreaPx]], NA())</f>
        <v>#N/A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f>Tabelle14[[#This Row],[Roll]]-+Tabelle14[[#This Row],[Pitch]]</f>
        <v>0</v>
      </c>
      <c r="P1513">
        <f>SQRT(Tabelle14[[#This Row],[X]]^2 + Tabelle14[[#This Row],[Y]]^2 +Tabelle14[[#This Row],[Z]]^2)</f>
        <v>0</v>
      </c>
      <c r="Q1513">
        <v>147</v>
      </c>
      <c r="R1513">
        <v>98.2</v>
      </c>
      <c r="S1513">
        <v>-41.8</v>
      </c>
      <c r="T1513">
        <v>-90</v>
      </c>
      <c r="U1513">
        <v>0</v>
      </c>
      <c r="V1513">
        <v>0</v>
      </c>
    </row>
    <row r="1514" spans="1:22">
      <c r="A1514">
        <v>30780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 t="e">
        <f>IF(AND(Tabelle14[[#This Row],[AreaPx]]&gt;0,NOT(Tabelle14[[#This Row],[AreaPx]]="inf")),Tabelle14[[#This Row],[AreaPx]], NA())</f>
        <v>#N/A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f>Tabelle14[[#This Row],[Roll]]-+Tabelle14[[#This Row],[Pitch]]</f>
        <v>0</v>
      </c>
      <c r="P1514">
        <f>SQRT(Tabelle14[[#This Row],[X]]^2 + Tabelle14[[#This Row],[Y]]^2 +Tabelle14[[#This Row],[Z]]^2)</f>
        <v>0</v>
      </c>
      <c r="Q1514">
        <v>147</v>
      </c>
      <c r="R1514">
        <v>98.2</v>
      </c>
      <c r="S1514">
        <v>-41.8</v>
      </c>
      <c r="T1514">
        <v>-90</v>
      </c>
      <c r="U1514">
        <v>0</v>
      </c>
      <c r="V1514">
        <v>0</v>
      </c>
    </row>
    <row r="1515" spans="1:22">
      <c r="A1515">
        <v>30805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 t="e">
        <f>IF(AND(Tabelle14[[#This Row],[AreaPx]]&gt;0,NOT(Tabelle14[[#This Row],[AreaPx]]="inf")),Tabelle14[[#This Row],[AreaPx]], NA())</f>
        <v>#N/A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f>Tabelle14[[#This Row],[Roll]]-+Tabelle14[[#This Row],[Pitch]]</f>
        <v>0</v>
      </c>
      <c r="P1515">
        <f>SQRT(Tabelle14[[#This Row],[X]]^2 + Tabelle14[[#This Row],[Y]]^2 +Tabelle14[[#This Row],[Z]]^2)</f>
        <v>0</v>
      </c>
      <c r="Q1515">
        <v>147</v>
      </c>
      <c r="R1515">
        <v>98.2</v>
      </c>
      <c r="S1515">
        <v>-41.8</v>
      </c>
      <c r="T1515">
        <v>-90</v>
      </c>
      <c r="U1515">
        <v>0</v>
      </c>
      <c r="V1515">
        <v>0</v>
      </c>
    </row>
    <row r="1516" spans="1:22">
      <c r="A1516">
        <v>30820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 t="e">
        <f>IF(AND(Tabelle14[[#This Row],[AreaPx]]&gt;0,NOT(Tabelle14[[#This Row],[AreaPx]]="inf")),Tabelle14[[#This Row],[AreaPx]], NA())</f>
        <v>#N/A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f>Tabelle14[[#This Row],[Roll]]-+Tabelle14[[#This Row],[Pitch]]</f>
        <v>0</v>
      </c>
      <c r="P1516">
        <f>SQRT(Tabelle14[[#This Row],[X]]^2 + Tabelle14[[#This Row],[Y]]^2 +Tabelle14[[#This Row],[Z]]^2)</f>
        <v>0</v>
      </c>
      <c r="Q1516">
        <v>147</v>
      </c>
      <c r="R1516">
        <v>98.2</v>
      </c>
      <c r="S1516">
        <v>-41.8</v>
      </c>
      <c r="T1516">
        <v>-90</v>
      </c>
      <c r="U1516">
        <v>0</v>
      </c>
      <c r="V1516">
        <v>0</v>
      </c>
    </row>
    <row r="1517" spans="1:22">
      <c r="A1517">
        <v>30842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 t="e">
        <f>IF(AND(Tabelle14[[#This Row],[AreaPx]]&gt;0,NOT(Tabelle14[[#This Row],[AreaPx]]="inf")),Tabelle14[[#This Row],[AreaPx]], NA())</f>
        <v>#N/A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f>Tabelle14[[#This Row],[Roll]]-+Tabelle14[[#This Row],[Pitch]]</f>
        <v>0</v>
      </c>
      <c r="P1517">
        <f>SQRT(Tabelle14[[#This Row],[X]]^2 + Tabelle14[[#This Row],[Y]]^2 +Tabelle14[[#This Row],[Z]]^2)</f>
        <v>0</v>
      </c>
      <c r="Q1517">
        <v>147</v>
      </c>
      <c r="R1517">
        <v>98.2</v>
      </c>
      <c r="S1517">
        <v>-41.8</v>
      </c>
      <c r="T1517">
        <v>-90</v>
      </c>
      <c r="U1517">
        <v>0</v>
      </c>
      <c r="V1517">
        <v>0</v>
      </c>
    </row>
    <row r="1518" spans="1:22">
      <c r="A1518">
        <v>30861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 t="e">
        <f>IF(AND(Tabelle14[[#This Row],[AreaPx]]&gt;0,NOT(Tabelle14[[#This Row],[AreaPx]]="inf")),Tabelle14[[#This Row],[AreaPx]], NA())</f>
        <v>#N/A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f>Tabelle14[[#This Row],[Roll]]-+Tabelle14[[#This Row],[Pitch]]</f>
        <v>0</v>
      </c>
      <c r="P1518">
        <f>SQRT(Tabelle14[[#This Row],[X]]^2 + Tabelle14[[#This Row],[Y]]^2 +Tabelle14[[#This Row],[Z]]^2)</f>
        <v>0</v>
      </c>
      <c r="Q1518">
        <v>147</v>
      </c>
      <c r="R1518">
        <v>98.2</v>
      </c>
      <c r="S1518">
        <v>-41.8</v>
      </c>
      <c r="T1518">
        <v>-90</v>
      </c>
      <c r="U1518">
        <v>0</v>
      </c>
      <c r="V1518">
        <v>0</v>
      </c>
    </row>
    <row r="1519" spans="1:22">
      <c r="A1519">
        <v>30872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 t="e">
        <f>IF(AND(Tabelle14[[#This Row],[AreaPx]]&gt;0,NOT(Tabelle14[[#This Row],[AreaPx]]="inf")),Tabelle14[[#This Row],[AreaPx]], NA())</f>
        <v>#N/A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f>Tabelle14[[#This Row],[Roll]]-+Tabelle14[[#This Row],[Pitch]]</f>
        <v>0</v>
      </c>
      <c r="P1519">
        <f>SQRT(Tabelle14[[#This Row],[X]]^2 + Tabelle14[[#This Row],[Y]]^2 +Tabelle14[[#This Row],[Z]]^2)</f>
        <v>0</v>
      </c>
      <c r="Q1519">
        <v>147</v>
      </c>
      <c r="R1519">
        <v>98.2</v>
      </c>
      <c r="S1519">
        <v>-41.8</v>
      </c>
      <c r="T1519">
        <v>-90</v>
      </c>
      <c r="U1519">
        <v>0</v>
      </c>
      <c r="V1519">
        <v>0</v>
      </c>
    </row>
    <row r="1520" spans="1:22">
      <c r="A1520">
        <v>30880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 t="e">
        <f>IF(AND(Tabelle14[[#This Row],[AreaPx]]&gt;0,NOT(Tabelle14[[#This Row],[AreaPx]]="inf")),Tabelle14[[#This Row],[AreaPx]], NA())</f>
        <v>#N/A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f>Tabelle14[[#This Row],[Roll]]-+Tabelle14[[#This Row],[Pitch]]</f>
        <v>0</v>
      </c>
      <c r="P1520">
        <f>SQRT(Tabelle14[[#This Row],[X]]^2 + Tabelle14[[#This Row],[Y]]^2 +Tabelle14[[#This Row],[Z]]^2)</f>
        <v>0</v>
      </c>
      <c r="Q1520">
        <v>147</v>
      </c>
      <c r="R1520">
        <v>98.2</v>
      </c>
      <c r="S1520">
        <v>-41.8</v>
      </c>
      <c r="T1520">
        <v>-90</v>
      </c>
      <c r="U1520">
        <v>0</v>
      </c>
      <c r="V1520">
        <v>0</v>
      </c>
    </row>
    <row r="1521" spans="1:22">
      <c r="A1521">
        <v>30910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 t="e">
        <f>IF(AND(Tabelle14[[#This Row],[AreaPx]]&gt;0,NOT(Tabelle14[[#This Row],[AreaPx]]="inf")),Tabelle14[[#This Row],[AreaPx]], NA())</f>
        <v>#N/A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f>Tabelle14[[#This Row],[Roll]]-+Tabelle14[[#This Row],[Pitch]]</f>
        <v>0</v>
      </c>
      <c r="P1521">
        <f>SQRT(Tabelle14[[#This Row],[X]]^2 + Tabelle14[[#This Row],[Y]]^2 +Tabelle14[[#This Row],[Z]]^2)</f>
        <v>0</v>
      </c>
      <c r="Q1521">
        <v>147</v>
      </c>
      <c r="R1521">
        <v>98.2</v>
      </c>
      <c r="S1521">
        <v>-41.8</v>
      </c>
      <c r="T1521">
        <v>-90</v>
      </c>
      <c r="U1521">
        <v>0</v>
      </c>
      <c r="V1521">
        <v>0</v>
      </c>
    </row>
    <row r="1522" spans="1:22">
      <c r="A1522">
        <v>30938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 t="e">
        <f>IF(AND(Tabelle14[[#This Row],[AreaPx]]&gt;0,NOT(Tabelle14[[#This Row],[AreaPx]]="inf")),Tabelle14[[#This Row],[AreaPx]], NA())</f>
        <v>#N/A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f>Tabelle14[[#This Row],[Roll]]-+Tabelle14[[#This Row],[Pitch]]</f>
        <v>0</v>
      </c>
      <c r="P1522">
        <f>SQRT(Tabelle14[[#This Row],[X]]^2 + Tabelle14[[#This Row],[Y]]^2 +Tabelle14[[#This Row],[Z]]^2)</f>
        <v>0</v>
      </c>
      <c r="Q1522">
        <v>147</v>
      </c>
      <c r="R1522">
        <v>98.2</v>
      </c>
      <c r="S1522">
        <v>-41.8</v>
      </c>
      <c r="T1522">
        <v>-90</v>
      </c>
      <c r="U1522">
        <v>0</v>
      </c>
      <c r="V1522">
        <v>0</v>
      </c>
    </row>
    <row r="1523" spans="1:22">
      <c r="A1523">
        <v>30953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 t="e">
        <f>IF(AND(Tabelle14[[#This Row],[AreaPx]]&gt;0,NOT(Tabelle14[[#This Row],[AreaPx]]="inf")),Tabelle14[[#This Row],[AreaPx]], NA())</f>
        <v>#N/A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f>Tabelle14[[#This Row],[Roll]]-+Tabelle14[[#This Row],[Pitch]]</f>
        <v>0</v>
      </c>
      <c r="P1523">
        <f>SQRT(Tabelle14[[#This Row],[X]]^2 + Tabelle14[[#This Row],[Y]]^2 +Tabelle14[[#This Row],[Z]]^2)</f>
        <v>0</v>
      </c>
      <c r="Q1523">
        <v>147</v>
      </c>
      <c r="R1523">
        <v>98.2</v>
      </c>
      <c r="S1523">
        <v>-41.8</v>
      </c>
      <c r="T1523">
        <v>-90</v>
      </c>
      <c r="U1523">
        <v>0</v>
      </c>
      <c r="V1523">
        <v>0</v>
      </c>
    </row>
    <row r="1524" spans="1:22">
      <c r="A1524">
        <v>30975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 t="e">
        <f>IF(AND(Tabelle14[[#This Row],[AreaPx]]&gt;0,NOT(Tabelle14[[#This Row],[AreaPx]]="inf")),Tabelle14[[#This Row],[AreaPx]], NA())</f>
        <v>#N/A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f>Tabelle14[[#This Row],[Roll]]-+Tabelle14[[#This Row],[Pitch]]</f>
        <v>0</v>
      </c>
      <c r="P1524">
        <f>SQRT(Tabelle14[[#This Row],[X]]^2 + Tabelle14[[#This Row],[Y]]^2 +Tabelle14[[#This Row],[Z]]^2)</f>
        <v>0</v>
      </c>
      <c r="Q1524">
        <v>147</v>
      </c>
      <c r="R1524">
        <v>98.2</v>
      </c>
      <c r="S1524">
        <v>-41.8</v>
      </c>
      <c r="T1524">
        <v>-90</v>
      </c>
      <c r="U1524">
        <v>0</v>
      </c>
      <c r="V1524">
        <v>0</v>
      </c>
    </row>
    <row r="1525" spans="1:22">
      <c r="A1525">
        <v>30995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 t="e">
        <f>IF(AND(Tabelle14[[#This Row],[AreaPx]]&gt;0,NOT(Tabelle14[[#This Row],[AreaPx]]="inf")),Tabelle14[[#This Row],[AreaPx]], NA())</f>
        <v>#N/A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f>Tabelle14[[#This Row],[Roll]]-+Tabelle14[[#This Row],[Pitch]]</f>
        <v>0</v>
      </c>
      <c r="P1525">
        <f>SQRT(Tabelle14[[#This Row],[X]]^2 + Tabelle14[[#This Row],[Y]]^2 +Tabelle14[[#This Row],[Z]]^2)</f>
        <v>0</v>
      </c>
      <c r="Q1525">
        <v>147</v>
      </c>
      <c r="R1525">
        <v>98.2</v>
      </c>
      <c r="S1525">
        <v>-41.8</v>
      </c>
      <c r="T1525">
        <v>-90</v>
      </c>
      <c r="U1525">
        <v>0</v>
      </c>
      <c r="V1525">
        <v>0</v>
      </c>
    </row>
    <row r="1526" spans="1:22">
      <c r="A1526">
        <v>31005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 t="e">
        <f>IF(AND(Tabelle14[[#This Row],[AreaPx]]&gt;0,NOT(Tabelle14[[#This Row],[AreaPx]]="inf")),Tabelle14[[#This Row],[AreaPx]], NA())</f>
        <v>#N/A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f>Tabelle14[[#This Row],[Roll]]-+Tabelle14[[#This Row],[Pitch]]</f>
        <v>0</v>
      </c>
      <c r="P1526">
        <f>SQRT(Tabelle14[[#This Row],[X]]^2 + Tabelle14[[#This Row],[Y]]^2 +Tabelle14[[#This Row],[Z]]^2)</f>
        <v>0</v>
      </c>
      <c r="Q1526">
        <v>147</v>
      </c>
      <c r="R1526">
        <v>98.2</v>
      </c>
      <c r="S1526">
        <v>-41.8</v>
      </c>
      <c r="T1526">
        <v>-90</v>
      </c>
      <c r="U1526">
        <v>0</v>
      </c>
      <c r="V1526">
        <v>0</v>
      </c>
    </row>
    <row r="1527" spans="1:22">
      <c r="A1527">
        <v>31013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 t="e">
        <f>IF(AND(Tabelle14[[#This Row],[AreaPx]]&gt;0,NOT(Tabelle14[[#This Row],[AreaPx]]="inf")),Tabelle14[[#This Row],[AreaPx]], NA())</f>
        <v>#N/A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f>Tabelle14[[#This Row],[Roll]]-+Tabelle14[[#This Row],[Pitch]]</f>
        <v>0</v>
      </c>
      <c r="P1527">
        <f>SQRT(Tabelle14[[#This Row],[X]]^2 + Tabelle14[[#This Row],[Y]]^2 +Tabelle14[[#This Row],[Z]]^2)</f>
        <v>0</v>
      </c>
      <c r="Q1527">
        <v>147</v>
      </c>
      <c r="R1527">
        <v>98.2</v>
      </c>
      <c r="S1527">
        <v>-41.8</v>
      </c>
      <c r="T1527">
        <v>-90</v>
      </c>
      <c r="U1527">
        <v>0</v>
      </c>
      <c r="V1527">
        <v>0</v>
      </c>
    </row>
    <row r="1528" spans="1:22">
      <c r="A1528">
        <v>31043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 t="e">
        <f>IF(AND(Tabelle14[[#This Row],[AreaPx]]&gt;0,NOT(Tabelle14[[#This Row],[AreaPx]]="inf")),Tabelle14[[#This Row],[AreaPx]], NA())</f>
        <v>#N/A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f>Tabelle14[[#This Row],[Roll]]-+Tabelle14[[#This Row],[Pitch]]</f>
        <v>0</v>
      </c>
      <c r="P1528">
        <f>SQRT(Tabelle14[[#This Row],[X]]^2 + Tabelle14[[#This Row],[Y]]^2 +Tabelle14[[#This Row],[Z]]^2)</f>
        <v>0</v>
      </c>
      <c r="Q1528">
        <v>147</v>
      </c>
      <c r="R1528">
        <v>98.2</v>
      </c>
      <c r="S1528">
        <v>-41.8</v>
      </c>
      <c r="T1528">
        <v>-90</v>
      </c>
      <c r="U1528">
        <v>0</v>
      </c>
      <c r="V1528">
        <v>0</v>
      </c>
    </row>
    <row r="1529" spans="1:22">
      <c r="A1529">
        <v>31073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 t="e">
        <f>IF(AND(Tabelle14[[#This Row],[AreaPx]]&gt;0,NOT(Tabelle14[[#This Row],[AreaPx]]="inf")),Tabelle14[[#This Row],[AreaPx]], NA())</f>
        <v>#N/A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f>Tabelle14[[#This Row],[Roll]]-+Tabelle14[[#This Row],[Pitch]]</f>
        <v>0</v>
      </c>
      <c r="P1529">
        <f>SQRT(Tabelle14[[#This Row],[X]]^2 + Tabelle14[[#This Row],[Y]]^2 +Tabelle14[[#This Row],[Z]]^2)</f>
        <v>0</v>
      </c>
      <c r="Q1529">
        <v>147</v>
      </c>
      <c r="R1529">
        <v>98.2</v>
      </c>
      <c r="S1529">
        <v>-41.8</v>
      </c>
      <c r="T1529">
        <v>-90</v>
      </c>
      <c r="U1529">
        <v>0</v>
      </c>
      <c r="V1529">
        <v>0</v>
      </c>
    </row>
    <row r="1530" spans="1:22">
      <c r="A1530">
        <v>31097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 t="e">
        <f>IF(AND(Tabelle14[[#This Row],[AreaPx]]&gt;0,NOT(Tabelle14[[#This Row],[AreaPx]]="inf")),Tabelle14[[#This Row],[AreaPx]], NA())</f>
        <v>#N/A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f>Tabelle14[[#This Row],[Roll]]-+Tabelle14[[#This Row],[Pitch]]</f>
        <v>0</v>
      </c>
      <c r="P1530">
        <f>SQRT(Tabelle14[[#This Row],[X]]^2 + Tabelle14[[#This Row],[Y]]^2 +Tabelle14[[#This Row],[Z]]^2)</f>
        <v>0</v>
      </c>
      <c r="Q1530">
        <v>147</v>
      </c>
      <c r="R1530">
        <v>98.2</v>
      </c>
      <c r="S1530">
        <v>-41.8</v>
      </c>
      <c r="T1530">
        <v>-90</v>
      </c>
      <c r="U1530">
        <v>0</v>
      </c>
      <c r="V1530">
        <v>0</v>
      </c>
    </row>
    <row r="1531" spans="1:22">
      <c r="A1531">
        <v>31111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 t="e">
        <f>IF(AND(Tabelle14[[#This Row],[AreaPx]]&gt;0,NOT(Tabelle14[[#This Row],[AreaPx]]="inf")),Tabelle14[[#This Row],[AreaPx]], NA())</f>
        <v>#N/A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f>Tabelle14[[#This Row],[Roll]]-+Tabelle14[[#This Row],[Pitch]]</f>
        <v>0</v>
      </c>
      <c r="P1531">
        <f>SQRT(Tabelle14[[#This Row],[X]]^2 + Tabelle14[[#This Row],[Y]]^2 +Tabelle14[[#This Row],[Z]]^2)</f>
        <v>0</v>
      </c>
      <c r="Q1531">
        <v>147</v>
      </c>
      <c r="R1531">
        <v>98.2</v>
      </c>
      <c r="S1531">
        <v>-41.8</v>
      </c>
      <c r="T1531">
        <v>-90</v>
      </c>
      <c r="U1531">
        <v>0</v>
      </c>
      <c r="V1531">
        <v>0</v>
      </c>
    </row>
    <row r="1532" spans="1:22">
      <c r="A1532">
        <v>31134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 t="e">
        <f>IF(AND(Tabelle14[[#This Row],[AreaPx]]&gt;0,NOT(Tabelle14[[#This Row],[AreaPx]]="inf")),Tabelle14[[#This Row],[AreaPx]], NA())</f>
        <v>#N/A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f>Tabelle14[[#This Row],[Roll]]-+Tabelle14[[#This Row],[Pitch]]</f>
        <v>0</v>
      </c>
      <c r="P1532">
        <f>SQRT(Tabelle14[[#This Row],[X]]^2 + Tabelle14[[#This Row],[Y]]^2 +Tabelle14[[#This Row],[Z]]^2)</f>
        <v>0</v>
      </c>
      <c r="Q1532">
        <v>147</v>
      </c>
      <c r="R1532">
        <v>98.2</v>
      </c>
      <c r="S1532">
        <v>-41.8</v>
      </c>
      <c r="T1532">
        <v>-90</v>
      </c>
      <c r="U1532">
        <v>0</v>
      </c>
      <c r="V1532">
        <v>0</v>
      </c>
    </row>
    <row r="1533" spans="1:22">
      <c r="A1533">
        <v>31152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 t="e">
        <f>IF(AND(Tabelle14[[#This Row],[AreaPx]]&gt;0,NOT(Tabelle14[[#This Row],[AreaPx]]="inf")),Tabelle14[[#This Row],[AreaPx]], NA())</f>
        <v>#N/A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f>Tabelle14[[#This Row],[Roll]]-+Tabelle14[[#This Row],[Pitch]]</f>
        <v>0</v>
      </c>
      <c r="P1533">
        <f>SQRT(Tabelle14[[#This Row],[X]]^2 + Tabelle14[[#This Row],[Y]]^2 +Tabelle14[[#This Row],[Z]]^2)</f>
        <v>0</v>
      </c>
      <c r="Q1533">
        <v>147</v>
      </c>
      <c r="R1533">
        <v>98.2</v>
      </c>
      <c r="S1533">
        <v>-41.8</v>
      </c>
      <c r="T1533">
        <v>-90</v>
      </c>
      <c r="U1533">
        <v>0</v>
      </c>
      <c r="V1533">
        <v>0</v>
      </c>
    </row>
    <row r="1534" spans="1:22">
      <c r="A1534">
        <v>31178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 t="e">
        <f>IF(AND(Tabelle14[[#This Row],[AreaPx]]&gt;0,NOT(Tabelle14[[#This Row],[AreaPx]]="inf")),Tabelle14[[#This Row],[AreaPx]], NA())</f>
        <v>#N/A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f>Tabelle14[[#This Row],[Roll]]-+Tabelle14[[#This Row],[Pitch]]</f>
        <v>0</v>
      </c>
      <c r="P1534">
        <f>SQRT(Tabelle14[[#This Row],[X]]^2 + Tabelle14[[#This Row],[Y]]^2 +Tabelle14[[#This Row],[Z]]^2)</f>
        <v>0</v>
      </c>
      <c r="Q1534">
        <v>147</v>
      </c>
      <c r="R1534">
        <v>98.2</v>
      </c>
      <c r="S1534">
        <v>-41.8</v>
      </c>
      <c r="T1534">
        <v>-90</v>
      </c>
      <c r="U1534">
        <v>0</v>
      </c>
      <c r="V1534">
        <v>0</v>
      </c>
    </row>
    <row r="1535" spans="1:22">
      <c r="A1535">
        <v>31208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 t="e">
        <f>IF(AND(Tabelle14[[#This Row],[AreaPx]]&gt;0,NOT(Tabelle14[[#This Row],[AreaPx]]="inf")),Tabelle14[[#This Row],[AreaPx]], NA())</f>
        <v>#N/A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f>Tabelle14[[#This Row],[Roll]]-+Tabelle14[[#This Row],[Pitch]]</f>
        <v>0</v>
      </c>
      <c r="P1535">
        <f>SQRT(Tabelle14[[#This Row],[X]]^2 + Tabelle14[[#This Row],[Y]]^2 +Tabelle14[[#This Row],[Z]]^2)</f>
        <v>0</v>
      </c>
      <c r="Q1535">
        <v>147</v>
      </c>
      <c r="R1535">
        <v>98.2</v>
      </c>
      <c r="S1535">
        <v>-41.8</v>
      </c>
      <c r="T1535">
        <v>-90</v>
      </c>
      <c r="U1535">
        <v>0</v>
      </c>
      <c r="V1535">
        <v>0</v>
      </c>
    </row>
    <row r="1536" spans="1:22">
      <c r="A1536">
        <v>31229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 t="e">
        <f>IF(AND(Tabelle14[[#This Row],[AreaPx]]&gt;0,NOT(Tabelle14[[#This Row],[AreaPx]]="inf")),Tabelle14[[#This Row],[AreaPx]], NA())</f>
        <v>#N/A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f>Tabelle14[[#This Row],[Roll]]-+Tabelle14[[#This Row],[Pitch]]</f>
        <v>0</v>
      </c>
      <c r="P1536">
        <f>SQRT(Tabelle14[[#This Row],[X]]^2 + Tabelle14[[#This Row],[Y]]^2 +Tabelle14[[#This Row],[Z]]^2)</f>
        <v>0</v>
      </c>
      <c r="Q1536">
        <v>147</v>
      </c>
      <c r="R1536">
        <v>98.2</v>
      </c>
      <c r="S1536">
        <v>-41.8</v>
      </c>
      <c r="T1536">
        <v>-90</v>
      </c>
      <c r="U1536">
        <v>0</v>
      </c>
      <c r="V1536">
        <v>0</v>
      </c>
    </row>
    <row r="1537" spans="1:22">
      <c r="A1537">
        <v>31229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 t="e">
        <f>IF(AND(Tabelle14[[#This Row],[AreaPx]]&gt;0,NOT(Tabelle14[[#This Row],[AreaPx]]="inf")),Tabelle14[[#This Row],[AreaPx]], NA())</f>
        <v>#N/A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f>Tabelle14[[#This Row],[Roll]]-+Tabelle14[[#This Row],[Pitch]]</f>
        <v>0</v>
      </c>
      <c r="P1537">
        <f>SQRT(Tabelle14[[#This Row],[X]]^2 + Tabelle14[[#This Row],[Y]]^2 +Tabelle14[[#This Row],[Z]]^2)</f>
        <v>0</v>
      </c>
      <c r="Q1537">
        <v>147</v>
      </c>
      <c r="R1537">
        <v>98.2</v>
      </c>
      <c r="S1537">
        <v>-41.8</v>
      </c>
      <c r="T1537">
        <v>-90</v>
      </c>
      <c r="U1537">
        <v>0</v>
      </c>
      <c r="V1537"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2:V1537"/>
  <sheetViews>
    <sheetView topLeftCell="A3" workbookViewId="0">
      <selection activeCell="A3" sqref="A3:V1537"/>
    </sheetView>
  </sheetViews>
  <sheetFormatPr baseColWidth="10" defaultRowHeight="14.4"/>
  <cols>
    <col min="1" max="1" width="12.44140625" bestFit="1" customWidth="1"/>
    <col min="2" max="2" width="9.88671875" bestFit="1" customWidth="1"/>
    <col min="3" max="3" width="12.6640625" bestFit="1" customWidth="1"/>
    <col min="4" max="4" width="10" bestFit="1" customWidth="1"/>
    <col min="5" max="6" width="8.6640625" bestFit="1" customWidth="1"/>
    <col min="7" max="7" width="10" bestFit="1" customWidth="1"/>
    <col min="8" max="8" width="10.6640625" bestFit="1" customWidth="1"/>
    <col min="9" max="9" width="15.21875" bestFit="1" customWidth="1"/>
    <col min="10" max="10" width="9.109375" bestFit="1" customWidth="1"/>
    <col min="11" max="11" width="10.33203125" bestFit="1" customWidth="1"/>
    <col min="12" max="12" width="10.6640625" bestFit="1" customWidth="1"/>
    <col min="13" max="13" width="18" bestFit="1" customWidth="1"/>
    <col min="14" max="14" width="18.33203125" bestFit="1" customWidth="1"/>
    <col min="15" max="15" width="11.88671875" bestFit="1" customWidth="1"/>
    <col min="16" max="16" width="12" bestFit="1" customWidth="1"/>
    <col min="17" max="17" width="10.77734375" customWidth="1"/>
    <col min="18" max="19" width="10.6640625" customWidth="1"/>
    <col min="20" max="20" width="13.109375" customWidth="1"/>
    <col min="21" max="21" width="13.88671875" customWidth="1"/>
    <col min="22" max="22" width="12.77734375" customWidth="1"/>
    <col min="23" max="23" width="7.44140625" customWidth="1"/>
    <col min="24" max="24" width="6.33203125" customWidth="1"/>
    <col min="25" max="25" width="9.109375" customWidth="1"/>
    <col min="26" max="26" width="10.33203125" customWidth="1"/>
    <col min="27" max="27" width="10.6640625" customWidth="1"/>
    <col min="28" max="28" width="18" bestFit="1" customWidth="1"/>
    <col min="29" max="29" width="18.33203125" bestFit="1" customWidth="1"/>
    <col min="30" max="30" width="10.77734375" customWidth="1"/>
    <col min="31" max="32" width="10.6640625" customWidth="1"/>
    <col min="33" max="33" width="13.109375" bestFit="1" customWidth="1"/>
    <col min="34" max="34" width="13.88671875" bestFit="1" customWidth="1"/>
    <col min="35" max="35" width="12.77734375" bestFit="1" customWidth="1"/>
  </cols>
  <sheetData>
    <row r="2" spans="1:22">
      <c r="A2" t="s">
        <v>0</v>
      </c>
      <c r="B2" t="s">
        <v>15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24</v>
      </c>
      <c r="J2" t="s">
        <v>16</v>
      </c>
      <c r="K2" t="s">
        <v>17</v>
      </c>
      <c r="L2" t="s">
        <v>18</v>
      </c>
      <c r="M2" t="s">
        <v>19</v>
      </c>
      <c r="N2" t="s">
        <v>20</v>
      </c>
      <c r="O2" t="s">
        <v>116</v>
      </c>
      <c r="P2" t="s">
        <v>115</v>
      </c>
      <c r="Q2" t="s">
        <v>119</v>
      </c>
      <c r="R2" t="s">
        <v>120</v>
      </c>
      <c r="S2" t="s">
        <v>121</v>
      </c>
      <c r="T2" t="s">
        <v>122</v>
      </c>
      <c r="U2" t="s">
        <v>123</v>
      </c>
      <c r="V2" t="s">
        <v>124</v>
      </c>
    </row>
    <row r="3" spans="1:22">
      <c r="A3">
        <v>22</v>
      </c>
      <c r="B3">
        <v>1</v>
      </c>
      <c r="C3">
        <v>0.46502700000000002</v>
      </c>
      <c r="D3">
        <v>-7.5918999999999999</v>
      </c>
      <c r="E3">
        <v>-192.626</v>
      </c>
      <c r="F3">
        <v>-40.681600000000003</v>
      </c>
      <c r="G3">
        <v>3.97994</v>
      </c>
      <c r="H3">
        <v>-0.247165</v>
      </c>
      <c r="I3">
        <f>IF(AND(Tabelle15[[#This Row],[AreaPx]]&gt;0,NOT(Tabelle15[[#This Row],[AreaPx]]="inf")),Tabelle15[[#This Row],[AreaPx]], NA())</f>
        <v>5825.97</v>
      </c>
      <c r="J3">
        <v>5825.97</v>
      </c>
      <c r="K3">
        <v>66.582800000000006</v>
      </c>
      <c r="L3">
        <v>87.575299999999999</v>
      </c>
      <c r="M3">
        <v>0.22902900000000001</v>
      </c>
      <c r="N3">
        <v>1.08431E-2</v>
      </c>
      <c r="O3">
        <f>Tabelle15[[#This Row],[Roll]]+Tabelle15[[#This Row],[Pitch]]</f>
        <v>3.7327750000000002</v>
      </c>
      <c r="P3">
        <f>SQRT(Tabelle15[[#This Row],[X]]^2+ Tabelle15[[#This Row],[Y]]^2 +Tabelle15[[#This Row],[Z]]^2)</f>
        <v>192.77611125790645</v>
      </c>
      <c r="Q3">
        <v>-1.33707</v>
      </c>
      <c r="R3">
        <v>106.57</v>
      </c>
      <c r="S3">
        <v>103.56699999999999</v>
      </c>
      <c r="T3">
        <v>49.301200000000001</v>
      </c>
      <c r="U3">
        <v>-0.24656900000000001</v>
      </c>
      <c r="V3">
        <v>-3.9799799999999999</v>
      </c>
    </row>
    <row r="4" spans="1:22">
      <c r="A4">
        <v>72</v>
      </c>
      <c r="B4">
        <v>1</v>
      </c>
      <c r="C4">
        <v>0.46940500000000002</v>
      </c>
      <c r="D4">
        <v>-7.4674500000000004</v>
      </c>
      <c r="E4">
        <v>-192.54599999999999</v>
      </c>
      <c r="F4">
        <v>-40.740600000000001</v>
      </c>
      <c r="G4">
        <v>3.8893900000000001</v>
      </c>
      <c r="H4">
        <v>0.14219200000000001</v>
      </c>
      <c r="I4">
        <f>IF(AND(Tabelle15[[#This Row],[AreaPx]]&gt;0,NOT(Tabelle15[[#This Row],[AreaPx]]="inf")),Tabelle15[[#This Row],[AreaPx]], NA())</f>
        <v>5819.89</v>
      </c>
      <c r="J4">
        <v>5819.89</v>
      </c>
      <c r="K4">
        <v>66.500200000000007</v>
      </c>
      <c r="L4">
        <v>87.5749</v>
      </c>
      <c r="M4">
        <v>0.28636</v>
      </c>
      <c r="N4">
        <v>1.41616E-2</v>
      </c>
      <c r="O4">
        <f>Tabelle15[[#This Row],[Roll]]+Tabelle15[[#This Row],[Pitch]]</f>
        <v>4.0315820000000002</v>
      </c>
      <c r="P4">
        <f>SQRT(Tabelle15[[#This Row],[X]]^2+ Tabelle15[[#This Row],[Y]]^2 +Tabelle15[[#This Row],[Z]]^2)</f>
        <v>192.69132120195897</v>
      </c>
      <c r="Q4">
        <v>-1.38815</v>
      </c>
      <c r="R4">
        <v>105.142</v>
      </c>
      <c r="S4">
        <v>103.485</v>
      </c>
      <c r="T4">
        <v>49.269100000000002</v>
      </c>
      <c r="U4">
        <v>0.14186499999999999</v>
      </c>
      <c r="V4">
        <v>-3.8894000000000002</v>
      </c>
    </row>
    <row r="5" spans="1:22">
      <c r="A5">
        <v>98</v>
      </c>
      <c r="B5">
        <v>1</v>
      </c>
      <c r="C5">
        <v>0.486979</v>
      </c>
      <c r="D5">
        <v>-7.41486</v>
      </c>
      <c r="E5">
        <v>-192.41300000000001</v>
      </c>
      <c r="F5">
        <v>-40.7988</v>
      </c>
      <c r="G5">
        <v>4.0158899999999997</v>
      </c>
      <c r="H5">
        <v>-0.10768900000000001</v>
      </c>
      <c r="I5">
        <f>IF(AND(Tabelle15[[#This Row],[AreaPx]]&gt;0,NOT(Tabelle15[[#This Row],[AreaPx]]="inf")),Tabelle15[[#This Row],[AreaPx]], NA())</f>
        <v>5818.14</v>
      </c>
      <c r="J5">
        <v>5818.14</v>
      </c>
      <c r="K5">
        <v>66.477500000000006</v>
      </c>
      <c r="L5">
        <v>87.592500000000001</v>
      </c>
      <c r="M5">
        <v>0.326179</v>
      </c>
      <c r="N5">
        <v>1.4945900000000001E-3</v>
      </c>
      <c r="O5">
        <f>Tabelle15[[#This Row],[Roll]]+Tabelle15[[#This Row],[Pitch]]</f>
        <v>3.9082009999999996</v>
      </c>
      <c r="P5">
        <f>SQRT(Tabelle15[[#This Row],[X]]^2+ Tabelle15[[#This Row],[Y]]^2 +Tabelle15[[#This Row],[Z]]^2)</f>
        <v>192.55643293945298</v>
      </c>
      <c r="Q5">
        <v>-1.494</v>
      </c>
      <c r="R5">
        <v>105.923</v>
      </c>
      <c r="S5">
        <v>103.17400000000001</v>
      </c>
      <c r="T5">
        <v>49.1937</v>
      </c>
      <c r="U5">
        <v>-0.10742400000000001</v>
      </c>
      <c r="V5">
        <v>-4.0159000000000002</v>
      </c>
    </row>
    <row r="6" spans="1:22">
      <c r="A6">
        <v>122</v>
      </c>
      <c r="B6">
        <v>1</v>
      </c>
      <c r="C6">
        <v>0.44418099999999999</v>
      </c>
      <c r="D6">
        <v>-7.4610200000000004</v>
      </c>
      <c r="E6">
        <v>-192.13800000000001</v>
      </c>
      <c r="F6">
        <v>-40.917099999999998</v>
      </c>
      <c r="G6">
        <v>4.1244699999999996</v>
      </c>
      <c r="H6">
        <v>-0.332646</v>
      </c>
      <c r="I6">
        <f>IF(AND(Tabelle15[[#This Row],[AreaPx]]&gt;0,NOT(Tabelle15[[#This Row],[AreaPx]]="inf")),Tabelle15[[#This Row],[AreaPx]], NA())</f>
        <v>5814.29</v>
      </c>
      <c r="J6">
        <v>5814.29</v>
      </c>
      <c r="K6">
        <v>66.412700000000001</v>
      </c>
      <c r="L6">
        <v>87.634600000000006</v>
      </c>
      <c r="M6">
        <v>0.39876800000000001</v>
      </c>
      <c r="N6">
        <v>2.2908899999999999E-2</v>
      </c>
      <c r="O6">
        <f>Tabelle15[[#This Row],[Roll]]+Tabelle15[[#This Row],[Pitch]]</f>
        <v>3.7918239999999996</v>
      </c>
      <c r="P6">
        <f>SQRT(Tabelle15[[#This Row],[X]]^2+ Tabelle15[[#This Row],[Y]]^2 +Tabelle15[[#This Row],[Z]]^2)</f>
        <v>192.28332002594806</v>
      </c>
      <c r="Q6">
        <v>-1.6141399999999999</v>
      </c>
      <c r="R6">
        <v>106.72199999999999</v>
      </c>
      <c r="S6">
        <v>102.661</v>
      </c>
      <c r="T6">
        <v>49.058900000000001</v>
      </c>
      <c r="U6">
        <v>-0.331785</v>
      </c>
      <c r="V6">
        <v>-4.1245399999999997</v>
      </c>
    </row>
    <row r="7" spans="1:22">
      <c r="A7">
        <v>147</v>
      </c>
      <c r="B7">
        <v>1</v>
      </c>
      <c r="C7">
        <v>0.44418099999999999</v>
      </c>
      <c r="D7">
        <v>-7.4610200000000004</v>
      </c>
      <c r="E7">
        <v>-192.13800000000001</v>
      </c>
      <c r="F7">
        <v>-40.917099999999998</v>
      </c>
      <c r="G7">
        <v>4.1244699999999996</v>
      </c>
      <c r="H7">
        <v>-0.332646</v>
      </c>
      <c r="I7">
        <f>IF(AND(Tabelle15[[#This Row],[AreaPx]]&gt;0,NOT(Tabelle15[[#This Row],[AreaPx]]="inf")),Tabelle15[[#This Row],[AreaPx]], NA())</f>
        <v>5830.94</v>
      </c>
      <c r="J7">
        <v>5830.94</v>
      </c>
      <c r="K7">
        <v>66.5077</v>
      </c>
      <c r="L7">
        <v>87.760099999999994</v>
      </c>
      <c r="M7">
        <v>0</v>
      </c>
      <c r="N7">
        <v>4.15292E-3</v>
      </c>
      <c r="O7">
        <f>Tabelle15[[#This Row],[Roll]]+Tabelle15[[#This Row],[Pitch]]</f>
        <v>3.7918239999999996</v>
      </c>
      <c r="P7">
        <f>SQRT(Tabelle15[[#This Row],[X]]^2+ Tabelle15[[#This Row],[Y]]^2 +Tabelle15[[#This Row],[Z]]^2)</f>
        <v>192.28332002594806</v>
      </c>
      <c r="Q7">
        <v>-1.6141399999999999</v>
      </c>
      <c r="R7">
        <v>106.72199999999999</v>
      </c>
      <c r="S7">
        <v>102.661</v>
      </c>
      <c r="T7">
        <v>49.058900000000001</v>
      </c>
      <c r="U7">
        <v>-0.331785</v>
      </c>
      <c r="V7">
        <v>-4.1245399999999997</v>
      </c>
    </row>
    <row r="8" spans="1:22">
      <c r="A8">
        <v>160</v>
      </c>
      <c r="B8">
        <v>1</v>
      </c>
      <c r="C8">
        <v>0.44418099999999999</v>
      </c>
      <c r="D8">
        <v>-7.4610200000000004</v>
      </c>
      <c r="E8">
        <v>-192.13800000000001</v>
      </c>
      <c r="F8">
        <v>-40.917099999999998</v>
      </c>
      <c r="G8">
        <v>4.1244699999999996</v>
      </c>
      <c r="H8">
        <v>-0.332646</v>
      </c>
      <c r="I8">
        <f>IF(AND(Tabelle15[[#This Row],[AreaPx]]&gt;0,NOT(Tabelle15[[#This Row],[AreaPx]]="inf")),Tabelle15[[#This Row],[AreaPx]], NA())</f>
        <v>5830.94</v>
      </c>
      <c r="J8">
        <v>5830.94</v>
      </c>
      <c r="K8">
        <v>66.5077</v>
      </c>
      <c r="L8">
        <v>87.760099999999994</v>
      </c>
      <c r="M8">
        <v>0</v>
      </c>
      <c r="N8">
        <v>4.15292E-3</v>
      </c>
      <c r="O8">
        <f>Tabelle15[[#This Row],[Roll]]+Tabelle15[[#This Row],[Pitch]]</f>
        <v>3.7918239999999996</v>
      </c>
      <c r="P8">
        <f>SQRT(Tabelle15[[#This Row],[X]]^2+ Tabelle15[[#This Row],[Y]]^2 +Tabelle15[[#This Row],[Z]]^2)</f>
        <v>192.28332002594806</v>
      </c>
      <c r="Q8">
        <v>-1.6141399999999999</v>
      </c>
      <c r="R8">
        <v>106.72199999999999</v>
      </c>
      <c r="S8">
        <v>102.661</v>
      </c>
      <c r="T8">
        <v>49.058900000000001</v>
      </c>
      <c r="U8">
        <v>-0.331785</v>
      </c>
      <c r="V8">
        <v>-4.1245399999999997</v>
      </c>
    </row>
    <row r="9" spans="1:22">
      <c r="A9">
        <v>175</v>
      </c>
      <c r="B9">
        <v>1</v>
      </c>
      <c r="C9">
        <v>0.31899699999999998</v>
      </c>
      <c r="D9">
        <v>-7.5164</v>
      </c>
      <c r="E9">
        <v>-192.49700000000001</v>
      </c>
      <c r="F9">
        <v>-40.595300000000002</v>
      </c>
      <c r="G9">
        <v>4.17516</v>
      </c>
      <c r="H9">
        <v>-0.28454299999999999</v>
      </c>
      <c r="I9">
        <f>IF(AND(Tabelle15[[#This Row],[AreaPx]]&gt;0,NOT(Tabelle15[[#This Row],[AreaPx]]="inf")),Tabelle15[[#This Row],[AreaPx]], NA())</f>
        <v>5859.57</v>
      </c>
      <c r="J9">
        <v>5859.57</v>
      </c>
      <c r="K9">
        <v>66.830699999999993</v>
      </c>
      <c r="L9">
        <v>87.761600000000001</v>
      </c>
      <c r="M9">
        <v>0.45160299999999998</v>
      </c>
      <c r="N9">
        <v>1.59329E-2</v>
      </c>
      <c r="O9">
        <f>Tabelle15[[#This Row],[Roll]]+Tabelle15[[#This Row],[Pitch]]</f>
        <v>3.8906169999999998</v>
      </c>
      <c r="P9">
        <f>SQRT(Tabelle15[[#This Row],[X]]^2+ Tabelle15[[#This Row],[Y]]^2 +Tabelle15[[#This Row],[Z]]^2)</f>
        <v>192.64395406304868</v>
      </c>
      <c r="Q9">
        <v>-0.943909</v>
      </c>
      <c r="R9">
        <v>106.627</v>
      </c>
      <c r="S9">
        <v>103.729</v>
      </c>
      <c r="T9">
        <v>49.384</v>
      </c>
      <c r="U9">
        <v>-0.28378799999999998</v>
      </c>
      <c r="V9">
        <v>-4.1752099999999999</v>
      </c>
    </row>
    <row r="10" spans="1:22">
      <c r="A10">
        <v>199</v>
      </c>
      <c r="B10">
        <v>1</v>
      </c>
      <c r="C10">
        <v>0.31899699999999998</v>
      </c>
      <c r="D10">
        <v>-7.5164</v>
      </c>
      <c r="E10">
        <v>-192.49700000000001</v>
      </c>
      <c r="F10">
        <v>-40.595300000000002</v>
      </c>
      <c r="G10">
        <v>4.17516</v>
      </c>
      <c r="H10">
        <v>-0.28454299999999999</v>
      </c>
      <c r="I10">
        <f>IF(AND(Tabelle15[[#This Row],[AreaPx]]&gt;0,NOT(Tabelle15[[#This Row],[AreaPx]]="inf")),Tabelle15[[#This Row],[AreaPx]], NA())</f>
        <v>5859.57</v>
      </c>
      <c r="J10">
        <v>5859.57</v>
      </c>
      <c r="K10">
        <v>66.830699999999993</v>
      </c>
      <c r="L10">
        <v>87.761600000000001</v>
      </c>
      <c r="M10">
        <v>0.45160299999999998</v>
      </c>
      <c r="N10">
        <v>1.59329E-2</v>
      </c>
      <c r="O10">
        <f>Tabelle15[[#This Row],[Roll]]+Tabelle15[[#This Row],[Pitch]]</f>
        <v>3.8906169999999998</v>
      </c>
      <c r="P10">
        <f>SQRT(Tabelle15[[#This Row],[X]]^2+ Tabelle15[[#This Row],[Y]]^2 +Tabelle15[[#This Row],[Z]]^2)</f>
        <v>192.64395406304868</v>
      </c>
      <c r="Q10">
        <v>-0.943909</v>
      </c>
      <c r="R10">
        <v>106.627</v>
      </c>
      <c r="S10">
        <v>103.729</v>
      </c>
      <c r="T10">
        <v>49.384</v>
      </c>
      <c r="U10">
        <v>-0.28378799999999998</v>
      </c>
      <c r="V10">
        <v>-4.1752099999999999</v>
      </c>
    </row>
    <row r="11" spans="1:22">
      <c r="A11">
        <v>210</v>
      </c>
      <c r="B11">
        <v>1</v>
      </c>
      <c r="C11">
        <v>0.24693699999999999</v>
      </c>
      <c r="D11">
        <v>-7.5916699999999997</v>
      </c>
      <c r="E11">
        <v>-192.52600000000001</v>
      </c>
      <c r="F11">
        <v>-40.640999999999998</v>
      </c>
      <c r="G11">
        <v>4.1496199999999996</v>
      </c>
      <c r="H11">
        <v>-0.115083</v>
      </c>
      <c r="I11">
        <f>IF(AND(Tabelle15[[#This Row],[AreaPx]]&gt;0,NOT(Tabelle15[[#This Row],[AreaPx]]="inf")),Tabelle15[[#This Row],[AreaPx]], NA())</f>
        <v>5834.89</v>
      </c>
      <c r="J11">
        <v>5834.89</v>
      </c>
      <c r="K11">
        <v>66.659300000000002</v>
      </c>
      <c r="L11">
        <v>87.608900000000006</v>
      </c>
      <c r="M11">
        <v>0.140463</v>
      </c>
      <c r="N11">
        <v>1.6108500000000001E-2</v>
      </c>
      <c r="O11">
        <f>Tabelle15[[#This Row],[Roll]]+Tabelle15[[#This Row],[Pitch]]</f>
        <v>4.0345369999999994</v>
      </c>
      <c r="P11">
        <f>SQRT(Tabelle15[[#This Row],[X]]^2+ Tabelle15[[#This Row],[Y]]^2 +Tabelle15[[#This Row],[Z]]^2)</f>
        <v>192.67577716794312</v>
      </c>
      <c r="Q11">
        <v>-1.00996</v>
      </c>
      <c r="R11">
        <v>106.14</v>
      </c>
      <c r="S11">
        <v>103.741</v>
      </c>
      <c r="T11">
        <v>49.350700000000003</v>
      </c>
      <c r="U11">
        <v>-0.11478099999999999</v>
      </c>
      <c r="V11">
        <v>-4.1496300000000002</v>
      </c>
    </row>
    <row r="12" spans="1:22">
      <c r="A12">
        <v>231</v>
      </c>
      <c r="B12">
        <v>1</v>
      </c>
      <c r="C12">
        <v>0.24693699999999999</v>
      </c>
      <c r="D12">
        <v>-7.5916699999999997</v>
      </c>
      <c r="E12">
        <v>-192.52600000000001</v>
      </c>
      <c r="F12">
        <v>-40.640999999999998</v>
      </c>
      <c r="G12">
        <v>4.1496199999999996</v>
      </c>
      <c r="H12">
        <v>-0.115083</v>
      </c>
      <c r="I12">
        <f>IF(AND(Tabelle15[[#This Row],[AreaPx]]&gt;0,NOT(Tabelle15[[#This Row],[AreaPx]]="inf")),Tabelle15[[#This Row],[AreaPx]], NA())</f>
        <v>5834.89</v>
      </c>
      <c r="J12">
        <v>5834.89</v>
      </c>
      <c r="K12">
        <v>66.659300000000002</v>
      </c>
      <c r="L12">
        <v>87.608900000000006</v>
      </c>
      <c r="M12">
        <v>0.140463</v>
      </c>
      <c r="N12">
        <v>1.6108500000000001E-2</v>
      </c>
      <c r="O12">
        <f>Tabelle15[[#This Row],[Roll]]+Tabelle15[[#This Row],[Pitch]]</f>
        <v>4.0345369999999994</v>
      </c>
      <c r="P12">
        <f>SQRT(Tabelle15[[#This Row],[X]]^2+ Tabelle15[[#This Row],[Y]]^2 +Tabelle15[[#This Row],[Z]]^2)</f>
        <v>192.67577716794312</v>
      </c>
      <c r="Q12">
        <v>-1.00996</v>
      </c>
      <c r="R12">
        <v>106.14</v>
      </c>
      <c r="S12">
        <v>103.741</v>
      </c>
      <c r="T12">
        <v>49.350700000000003</v>
      </c>
      <c r="U12">
        <v>-0.11478099999999999</v>
      </c>
      <c r="V12">
        <v>-4.1496300000000002</v>
      </c>
    </row>
    <row r="13" spans="1:22">
      <c r="A13">
        <v>243</v>
      </c>
      <c r="B13">
        <v>1</v>
      </c>
      <c r="C13">
        <v>0.173651</v>
      </c>
      <c r="D13">
        <v>-7.6990600000000002</v>
      </c>
      <c r="E13">
        <v>-192.6</v>
      </c>
      <c r="F13">
        <v>-40.613199999999999</v>
      </c>
      <c r="G13">
        <v>4.1911300000000002</v>
      </c>
      <c r="H13">
        <v>-0.280696</v>
      </c>
      <c r="I13">
        <f>IF(AND(Tabelle15[[#This Row],[AreaPx]]&gt;0,NOT(Tabelle15[[#This Row],[AreaPx]]="inf")),Tabelle15[[#This Row],[AreaPx]], NA())</f>
        <v>5834.43</v>
      </c>
      <c r="J13">
        <v>5834.43</v>
      </c>
      <c r="K13">
        <v>66.679299999999998</v>
      </c>
      <c r="L13">
        <v>87.584100000000007</v>
      </c>
      <c r="M13">
        <v>0.205566</v>
      </c>
      <c r="N13">
        <v>1.3403999999999999E-2</v>
      </c>
      <c r="O13">
        <f>Tabelle15[[#This Row],[Roll]]+Tabelle15[[#This Row],[Pitch]]</f>
        <v>3.9104340000000004</v>
      </c>
      <c r="P13">
        <f>SQRT(Tabelle15[[#This Row],[X]]^2+ Tabelle15[[#This Row],[Y]]^2 +Tabelle15[[#This Row],[Z]]^2)</f>
        <v>192.75389925901212</v>
      </c>
      <c r="Q13">
        <v>-0.95768699999999995</v>
      </c>
      <c r="R13">
        <v>106.807</v>
      </c>
      <c r="S13">
        <v>103.852</v>
      </c>
      <c r="T13">
        <v>49.366300000000003</v>
      </c>
      <c r="U13">
        <v>-0.279945</v>
      </c>
      <c r="V13">
        <v>-4.1911800000000001</v>
      </c>
    </row>
    <row r="14" spans="1:22">
      <c r="A14">
        <v>269</v>
      </c>
      <c r="B14">
        <v>1</v>
      </c>
      <c r="C14">
        <v>0.173651</v>
      </c>
      <c r="D14">
        <v>-7.6990600000000002</v>
      </c>
      <c r="E14">
        <v>-192.6</v>
      </c>
      <c r="F14">
        <v>-40.613199999999999</v>
      </c>
      <c r="G14">
        <v>4.1911300000000002</v>
      </c>
      <c r="H14">
        <v>-0.280696</v>
      </c>
      <c r="I14">
        <f>IF(AND(Tabelle15[[#This Row],[AreaPx]]&gt;0,NOT(Tabelle15[[#This Row],[AreaPx]]="inf")),Tabelle15[[#This Row],[AreaPx]], NA())</f>
        <v>5834.43</v>
      </c>
      <c r="J14">
        <v>5834.43</v>
      </c>
      <c r="K14">
        <v>66.679299999999998</v>
      </c>
      <c r="L14">
        <v>87.584100000000007</v>
      </c>
      <c r="M14">
        <v>0.205566</v>
      </c>
      <c r="N14">
        <v>1.3403999999999999E-2</v>
      </c>
      <c r="O14">
        <f>Tabelle15[[#This Row],[Roll]]+Tabelle15[[#This Row],[Pitch]]</f>
        <v>3.9104340000000004</v>
      </c>
      <c r="P14">
        <f>SQRT(Tabelle15[[#This Row],[X]]^2+ Tabelle15[[#This Row],[Y]]^2 +Tabelle15[[#This Row],[Z]]^2)</f>
        <v>192.75389925901212</v>
      </c>
      <c r="Q14">
        <v>-0.95768699999999995</v>
      </c>
      <c r="R14">
        <v>106.807</v>
      </c>
      <c r="S14">
        <v>103.852</v>
      </c>
      <c r="T14">
        <v>49.366300000000003</v>
      </c>
      <c r="U14">
        <v>-0.279945</v>
      </c>
      <c r="V14">
        <v>-4.1911800000000001</v>
      </c>
    </row>
    <row r="15" spans="1:22">
      <c r="A15">
        <v>287</v>
      </c>
      <c r="B15">
        <v>1</v>
      </c>
      <c r="C15">
        <v>9.4591999999999996E-2</v>
      </c>
      <c r="D15">
        <v>-7.6863799999999998</v>
      </c>
      <c r="E15">
        <v>-192.49799999999999</v>
      </c>
      <c r="F15">
        <v>-40.662999999999997</v>
      </c>
      <c r="G15">
        <v>4.1171300000000004</v>
      </c>
      <c r="H15">
        <v>-0.22154499999999999</v>
      </c>
      <c r="I15">
        <f>IF(AND(Tabelle15[[#This Row],[AreaPx]]&gt;0,NOT(Tabelle15[[#This Row],[AreaPx]]="inf")),Tabelle15[[#This Row],[AreaPx]], NA())</f>
        <v>5826.01</v>
      </c>
      <c r="J15">
        <v>5826.01</v>
      </c>
      <c r="K15">
        <v>66.599699999999999</v>
      </c>
      <c r="L15">
        <v>87.557299999999998</v>
      </c>
      <c r="M15">
        <v>5.3041600000000001E-2</v>
      </c>
      <c r="N15">
        <v>1.0422300000000001E-2</v>
      </c>
      <c r="O15">
        <f>Tabelle15[[#This Row],[Roll]]+Tabelle15[[#This Row],[Pitch]]</f>
        <v>3.8955850000000005</v>
      </c>
      <c r="P15">
        <f>SQRT(Tabelle15[[#This Row],[X]]^2+ Tabelle15[[#This Row],[Y]]^2 +Tabelle15[[#This Row],[Z]]^2)</f>
        <v>192.65141938005769</v>
      </c>
      <c r="Q15">
        <v>-0.94377100000000003</v>
      </c>
      <c r="R15">
        <v>106.602</v>
      </c>
      <c r="S15">
        <v>103.741</v>
      </c>
      <c r="T15">
        <v>49.321100000000001</v>
      </c>
      <c r="U15">
        <v>-0.220973</v>
      </c>
      <c r="V15">
        <v>-4.1171600000000002</v>
      </c>
    </row>
    <row r="16" spans="1:22">
      <c r="A16">
        <v>306</v>
      </c>
      <c r="B16">
        <v>1</v>
      </c>
      <c r="C16">
        <v>9.4591999999999996E-2</v>
      </c>
      <c r="D16">
        <v>-7.6863799999999998</v>
      </c>
      <c r="E16">
        <v>-192.49799999999999</v>
      </c>
      <c r="F16">
        <v>-40.662999999999997</v>
      </c>
      <c r="G16">
        <v>4.1171300000000004</v>
      </c>
      <c r="H16">
        <v>-0.22154499999999999</v>
      </c>
      <c r="I16">
        <f>IF(AND(Tabelle15[[#This Row],[AreaPx]]&gt;0,NOT(Tabelle15[[#This Row],[AreaPx]]="inf")),Tabelle15[[#This Row],[AreaPx]], NA())</f>
        <v>5832.17</v>
      </c>
      <c r="J16">
        <v>5832.17</v>
      </c>
      <c r="K16">
        <v>66.635000000000005</v>
      </c>
      <c r="L16">
        <v>87.6036</v>
      </c>
      <c r="M16">
        <v>0</v>
      </c>
      <c r="N16">
        <v>5.8131499999999996E-3</v>
      </c>
      <c r="O16">
        <f>Tabelle15[[#This Row],[Roll]]+Tabelle15[[#This Row],[Pitch]]</f>
        <v>3.8955850000000005</v>
      </c>
      <c r="P16">
        <f>SQRT(Tabelle15[[#This Row],[X]]^2+ Tabelle15[[#This Row],[Y]]^2 +Tabelle15[[#This Row],[Z]]^2)</f>
        <v>192.65141938005769</v>
      </c>
      <c r="Q16">
        <v>-0.94377100000000003</v>
      </c>
      <c r="R16">
        <v>106.602</v>
      </c>
      <c r="S16">
        <v>103.741</v>
      </c>
      <c r="T16">
        <v>49.321100000000001</v>
      </c>
      <c r="U16">
        <v>-0.220973</v>
      </c>
      <c r="V16">
        <v>-4.1171600000000002</v>
      </c>
    </row>
    <row r="17" spans="1:22">
      <c r="A17">
        <v>322</v>
      </c>
      <c r="B17">
        <v>1</v>
      </c>
      <c r="C17">
        <v>9.4591999999999996E-2</v>
      </c>
      <c r="D17">
        <v>-7.6863799999999998</v>
      </c>
      <c r="E17">
        <v>-192.49799999999999</v>
      </c>
      <c r="F17">
        <v>-40.662999999999997</v>
      </c>
      <c r="G17">
        <v>4.1171300000000004</v>
      </c>
      <c r="H17">
        <v>-0.22154499999999999</v>
      </c>
      <c r="I17">
        <f>IF(AND(Tabelle15[[#This Row],[AreaPx]]&gt;0,NOT(Tabelle15[[#This Row],[AreaPx]]="inf")),Tabelle15[[#This Row],[AreaPx]], NA())</f>
        <v>5832.17</v>
      </c>
      <c r="J17">
        <v>5832.17</v>
      </c>
      <c r="K17">
        <v>66.635000000000005</v>
      </c>
      <c r="L17">
        <v>87.6036</v>
      </c>
      <c r="M17">
        <v>0</v>
      </c>
      <c r="N17">
        <v>5.8131499999999996E-3</v>
      </c>
      <c r="O17">
        <f>Tabelle15[[#This Row],[Roll]]+Tabelle15[[#This Row],[Pitch]]</f>
        <v>3.8955850000000005</v>
      </c>
      <c r="P17">
        <f>SQRT(Tabelle15[[#This Row],[X]]^2+ Tabelle15[[#This Row],[Y]]^2 +Tabelle15[[#This Row],[Z]]^2)</f>
        <v>192.65141938005769</v>
      </c>
      <c r="Q17">
        <v>-0.94377100000000003</v>
      </c>
      <c r="R17">
        <v>106.602</v>
      </c>
      <c r="S17">
        <v>103.741</v>
      </c>
      <c r="T17">
        <v>49.321100000000001</v>
      </c>
      <c r="U17">
        <v>-0.220973</v>
      </c>
      <c r="V17">
        <v>-4.1171600000000002</v>
      </c>
    </row>
    <row r="18" spans="1:22">
      <c r="A18">
        <v>334</v>
      </c>
      <c r="B18">
        <v>1</v>
      </c>
      <c r="C18">
        <v>9.4591999999999996E-2</v>
      </c>
      <c r="D18">
        <v>-7.6863799999999998</v>
      </c>
      <c r="E18">
        <v>-192.49799999999999</v>
      </c>
      <c r="F18">
        <v>-40.662999999999997</v>
      </c>
      <c r="G18">
        <v>4.1171300000000004</v>
      </c>
      <c r="H18">
        <v>-0.22154499999999999</v>
      </c>
      <c r="I18">
        <f>IF(AND(Tabelle15[[#This Row],[AreaPx]]&gt;0,NOT(Tabelle15[[#This Row],[AreaPx]]="inf")),Tabelle15[[#This Row],[AreaPx]], NA())</f>
        <v>5832.17</v>
      </c>
      <c r="J18">
        <v>5832.17</v>
      </c>
      <c r="K18">
        <v>66.635000000000005</v>
      </c>
      <c r="L18">
        <v>87.6036</v>
      </c>
      <c r="M18">
        <v>0</v>
      </c>
      <c r="N18">
        <v>5.8131499999999996E-3</v>
      </c>
      <c r="O18">
        <f>Tabelle15[[#This Row],[Roll]]+Tabelle15[[#This Row],[Pitch]]</f>
        <v>3.8955850000000005</v>
      </c>
      <c r="P18">
        <f>SQRT(Tabelle15[[#This Row],[X]]^2+ Tabelle15[[#This Row],[Y]]^2 +Tabelle15[[#This Row],[Z]]^2)</f>
        <v>192.65141938005769</v>
      </c>
      <c r="Q18">
        <v>-0.94377100000000003</v>
      </c>
      <c r="R18">
        <v>106.602</v>
      </c>
      <c r="S18">
        <v>103.741</v>
      </c>
      <c r="T18">
        <v>49.321100000000001</v>
      </c>
      <c r="U18">
        <v>-0.220973</v>
      </c>
      <c r="V18">
        <v>-4.1171600000000002</v>
      </c>
    </row>
    <row r="19" spans="1:22">
      <c r="A19">
        <v>345</v>
      </c>
      <c r="B19">
        <v>1</v>
      </c>
      <c r="C19">
        <v>0.10458099999999999</v>
      </c>
      <c r="D19">
        <v>-7.67971</v>
      </c>
      <c r="E19">
        <v>-192.54599999999999</v>
      </c>
      <c r="F19">
        <v>-40.634399999999999</v>
      </c>
      <c r="G19">
        <v>4.06881</v>
      </c>
      <c r="H19">
        <v>-0.17791999999999999</v>
      </c>
      <c r="I19">
        <f>IF(AND(Tabelle15[[#This Row],[AreaPx]]&gt;0,NOT(Tabelle15[[#This Row],[AreaPx]]="inf")),Tabelle15[[#This Row],[AreaPx]], NA())</f>
        <v>5834.98</v>
      </c>
      <c r="J19">
        <v>5834.98</v>
      </c>
      <c r="K19">
        <v>66.660399999999996</v>
      </c>
      <c r="L19">
        <v>87.608599999999996</v>
      </c>
      <c r="M19">
        <v>4.9409399999999999E-2</v>
      </c>
      <c r="N19">
        <v>2.7859400000000002E-3</v>
      </c>
      <c r="O19">
        <f>Tabelle15[[#This Row],[Roll]]+Tabelle15[[#This Row],[Pitch]]</f>
        <v>3.8908900000000002</v>
      </c>
      <c r="P19">
        <f>SQRT(Tabelle15[[#This Row],[X]]^2+ Tabelle15[[#This Row],[Y]]^2 +Tabelle15[[#This Row],[Z]]^2)</f>
        <v>192.69912038945498</v>
      </c>
      <c r="Q19">
        <v>-0.90012400000000004</v>
      </c>
      <c r="R19">
        <v>106.449</v>
      </c>
      <c r="S19">
        <v>103.85</v>
      </c>
      <c r="T19">
        <v>49.353000000000002</v>
      </c>
      <c r="U19">
        <v>-0.17747099999999999</v>
      </c>
      <c r="V19">
        <v>-4.0688300000000002</v>
      </c>
    </row>
    <row r="20" spans="1:22">
      <c r="A20">
        <v>373</v>
      </c>
      <c r="B20">
        <v>1</v>
      </c>
      <c r="C20">
        <v>5.4459399999999998E-2</v>
      </c>
      <c r="D20">
        <v>-7.8028000000000004</v>
      </c>
      <c r="E20">
        <v>-192.35</v>
      </c>
      <c r="F20">
        <v>-40.667499999999997</v>
      </c>
      <c r="G20">
        <v>4.1244399999999999</v>
      </c>
      <c r="H20">
        <v>-0.146897</v>
      </c>
      <c r="I20">
        <f>IF(AND(Tabelle15[[#This Row],[AreaPx]]&gt;0,NOT(Tabelle15[[#This Row],[AreaPx]]="inf")),Tabelle15[[#This Row],[AreaPx]], NA())</f>
        <v>5829.39</v>
      </c>
      <c r="J20">
        <v>5829.39</v>
      </c>
      <c r="K20">
        <v>66.614500000000007</v>
      </c>
      <c r="L20">
        <v>87.585899999999995</v>
      </c>
      <c r="M20">
        <v>7.3384500000000005E-2</v>
      </c>
      <c r="N20">
        <v>1.266E-3</v>
      </c>
      <c r="O20">
        <f>Tabelle15[[#This Row],[Roll]]+Tabelle15[[#This Row],[Pitch]]</f>
        <v>3.9775429999999998</v>
      </c>
      <c r="P20">
        <f>SQRT(Tabelle15[[#This Row],[X]]^2+ Tabelle15[[#This Row],[Y]]^2 +Tabelle15[[#This Row],[Z]]^2)</f>
        <v>192.50820541905804</v>
      </c>
      <c r="Q20">
        <v>-0.82863600000000004</v>
      </c>
      <c r="R20">
        <v>106.471</v>
      </c>
      <c r="S20">
        <v>103.658</v>
      </c>
      <c r="T20">
        <v>49.322000000000003</v>
      </c>
      <c r="U20">
        <v>-0.14651700000000001</v>
      </c>
      <c r="V20">
        <v>-4.1244500000000004</v>
      </c>
    </row>
    <row r="21" spans="1:22">
      <c r="A21">
        <v>405</v>
      </c>
      <c r="B21">
        <v>1</v>
      </c>
      <c r="C21">
        <v>5.4459399999999998E-2</v>
      </c>
      <c r="D21">
        <v>-7.8028000000000004</v>
      </c>
      <c r="E21">
        <v>-192.35</v>
      </c>
      <c r="F21">
        <v>-40.667499999999997</v>
      </c>
      <c r="G21">
        <v>4.1244399999999999</v>
      </c>
      <c r="H21">
        <v>-0.146897</v>
      </c>
      <c r="I21">
        <f>IF(AND(Tabelle15[[#This Row],[AreaPx]]&gt;0,NOT(Tabelle15[[#This Row],[AreaPx]]="inf")),Tabelle15[[#This Row],[AreaPx]], NA())</f>
        <v>5829.39</v>
      </c>
      <c r="J21">
        <v>5829.39</v>
      </c>
      <c r="K21">
        <v>66.614500000000007</v>
      </c>
      <c r="L21">
        <v>87.585899999999995</v>
      </c>
      <c r="M21">
        <v>7.3384500000000005E-2</v>
      </c>
      <c r="N21">
        <v>1.266E-3</v>
      </c>
      <c r="O21">
        <f>Tabelle15[[#This Row],[Roll]]+Tabelle15[[#This Row],[Pitch]]</f>
        <v>3.9775429999999998</v>
      </c>
      <c r="P21">
        <f>SQRT(Tabelle15[[#This Row],[X]]^2+ Tabelle15[[#This Row],[Y]]^2 +Tabelle15[[#This Row],[Z]]^2)</f>
        <v>192.50820541905804</v>
      </c>
      <c r="Q21">
        <v>-0.82863600000000004</v>
      </c>
      <c r="R21">
        <v>106.471</v>
      </c>
      <c r="S21">
        <v>103.658</v>
      </c>
      <c r="T21">
        <v>49.322000000000003</v>
      </c>
      <c r="U21">
        <v>-0.14651700000000001</v>
      </c>
      <c r="V21">
        <v>-4.1244500000000004</v>
      </c>
    </row>
    <row r="22" spans="1:22">
      <c r="A22">
        <v>421</v>
      </c>
      <c r="B22">
        <v>1</v>
      </c>
      <c r="C22">
        <v>-3.28233E-2</v>
      </c>
      <c r="D22">
        <v>-7.9267000000000003</v>
      </c>
      <c r="E22">
        <v>-192.61699999999999</v>
      </c>
      <c r="F22">
        <v>-40.493499999999997</v>
      </c>
      <c r="G22">
        <v>4.2125300000000001</v>
      </c>
      <c r="H22">
        <v>-0.24804799999999999</v>
      </c>
      <c r="I22">
        <f>IF(AND(Tabelle15[[#This Row],[AreaPx]]&gt;0,NOT(Tabelle15[[#This Row],[AreaPx]]="inf")),Tabelle15[[#This Row],[AreaPx]], NA())</f>
        <v>5855.76</v>
      </c>
      <c r="J22">
        <v>5855.76</v>
      </c>
      <c r="K22">
        <v>66.859800000000007</v>
      </c>
      <c r="L22">
        <v>87.665400000000005</v>
      </c>
      <c r="M22">
        <v>0.17105899999999999</v>
      </c>
      <c r="N22">
        <v>3.8516499999999999E-3</v>
      </c>
      <c r="O22">
        <f>Tabelle15[[#This Row],[Roll]]+Tabelle15[[#This Row],[Pitch]]</f>
        <v>3.9644820000000003</v>
      </c>
      <c r="P22">
        <f>SQRT(Tabelle15[[#This Row],[X]]^2+ Tabelle15[[#This Row],[Y]]^2 +Tabelle15[[#This Row],[Z]]^2)</f>
        <v>192.78003615327762</v>
      </c>
      <c r="Q22">
        <v>-0.51948499999999997</v>
      </c>
      <c r="R22">
        <v>106.93899999999999</v>
      </c>
      <c r="S22">
        <v>104.258</v>
      </c>
      <c r="T22">
        <v>49.488300000000002</v>
      </c>
      <c r="U22">
        <v>-0.24737799999999999</v>
      </c>
      <c r="V22">
        <v>-4.2125700000000004</v>
      </c>
    </row>
    <row r="23" spans="1:22">
      <c r="A23">
        <v>446</v>
      </c>
      <c r="B23">
        <v>1</v>
      </c>
      <c r="C23">
        <v>-7.1309200000000003E-2</v>
      </c>
      <c r="D23">
        <v>-7.8979699999999999</v>
      </c>
      <c r="E23">
        <v>-192.81100000000001</v>
      </c>
      <c r="F23">
        <v>-40.435200000000002</v>
      </c>
      <c r="G23">
        <v>4.1155799999999996</v>
      </c>
      <c r="H23">
        <v>-0.154057</v>
      </c>
      <c r="I23">
        <f>IF(AND(Tabelle15[[#This Row],[AreaPx]]&gt;0,NOT(Tabelle15[[#This Row],[AreaPx]]="inf")),Tabelle15[[#This Row],[AreaPx]], NA())</f>
        <v>5845.25</v>
      </c>
      <c r="J23">
        <v>5845.25</v>
      </c>
      <c r="K23">
        <v>66.818399999999997</v>
      </c>
      <c r="L23">
        <v>87.554100000000005</v>
      </c>
      <c r="M23">
        <v>0.193298</v>
      </c>
      <c r="N23">
        <v>4.51162E-3</v>
      </c>
      <c r="O23">
        <f>Tabelle15[[#This Row],[Roll]]+Tabelle15[[#This Row],[Pitch]]</f>
        <v>3.9615229999999997</v>
      </c>
      <c r="P23">
        <f>SQRT(Tabelle15[[#This Row],[X]]^2+ Tabelle15[[#This Row],[Y]]^2 +Tabelle15[[#This Row],[Z]]^2)</f>
        <v>192.97270464011979</v>
      </c>
      <c r="Q23">
        <v>-0.44602199999999997</v>
      </c>
      <c r="R23">
        <v>106.6</v>
      </c>
      <c r="S23">
        <v>104.59399999999999</v>
      </c>
      <c r="T23">
        <v>49.553699999999999</v>
      </c>
      <c r="U23">
        <v>-0.15365999999999999</v>
      </c>
      <c r="V23">
        <v>-4.1155999999999997</v>
      </c>
    </row>
    <row r="24" spans="1:22">
      <c r="A24">
        <v>468</v>
      </c>
      <c r="B24">
        <v>1</v>
      </c>
      <c r="C24">
        <v>-7.1309200000000003E-2</v>
      </c>
      <c r="D24">
        <v>-7.8979699999999999</v>
      </c>
      <c r="E24">
        <v>-192.81100000000001</v>
      </c>
      <c r="F24">
        <v>-40.435200000000002</v>
      </c>
      <c r="G24">
        <v>4.1155799999999996</v>
      </c>
      <c r="H24">
        <v>-0.154057</v>
      </c>
      <c r="I24">
        <f>IF(AND(Tabelle15[[#This Row],[AreaPx]]&gt;0,NOT(Tabelle15[[#This Row],[AreaPx]]="inf")),Tabelle15[[#This Row],[AreaPx]], NA())</f>
        <v>5845.25</v>
      </c>
      <c r="J24">
        <v>5845.25</v>
      </c>
      <c r="K24">
        <v>66.818399999999997</v>
      </c>
      <c r="L24">
        <v>87.554100000000005</v>
      </c>
      <c r="M24">
        <v>0.193298</v>
      </c>
      <c r="N24">
        <v>4.51162E-3</v>
      </c>
      <c r="O24">
        <f>Tabelle15[[#This Row],[Roll]]+Tabelle15[[#This Row],[Pitch]]</f>
        <v>3.9615229999999997</v>
      </c>
      <c r="P24">
        <f>SQRT(Tabelle15[[#This Row],[X]]^2+ Tabelle15[[#This Row],[Y]]^2 +Tabelle15[[#This Row],[Z]]^2)</f>
        <v>192.97270464011979</v>
      </c>
      <c r="Q24">
        <v>-0.44602199999999997</v>
      </c>
      <c r="R24">
        <v>106.6</v>
      </c>
      <c r="S24">
        <v>104.59399999999999</v>
      </c>
      <c r="T24">
        <v>49.553699999999999</v>
      </c>
      <c r="U24">
        <v>-0.15365999999999999</v>
      </c>
      <c r="V24">
        <v>-4.1155999999999997</v>
      </c>
    </row>
    <row r="25" spans="1:22">
      <c r="A25">
        <v>479</v>
      </c>
      <c r="B25">
        <v>1</v>
      </c>
      <c r="C25">
        <v>-4.2489399999999997E-2</v>
      </c>
      <c r="D25">
        <v>-7.7483700000000004</v>
      </c>
      <c r="E25">
        <v>-192.68100000000001</v>
      </c>
      <c r="F25">
        <v>-40.600700000000003</v>
      </c>
      <c r="G25">
        <v>4.1375099999999998</v>
      </c>
      <c r="H25">
        <v>-0.112912</v>
      </c>
      <c r="I25">
        <f>IF(AND(Tabelle15[[#This Row],[AreaPx]]&gt;0,NOT(Tabelle15[[#This Row],[AreaPx]]="inf")),Tabelle15[[#This Row],[AreaPx]], NA())</f>
        <v>5819.42</v>
      </c>
      <c r="J25">
        <v>5819.42</v>
      </c>
      <c r="K25">
        <v>66.589799999999997</v>
      </c>
      <c r="L25">
        <v>87.466999999999999</v>
      </c>
      <c r="M25">
        <v>0.19680600000000001</v>
      </c>
      <c r="N25">
        <v>9.4375799999999992E-3</v>
      </c>
      <c r="O25">
        <f>Tabelle15[[#This Row],[Roll]]+Tabelle15[[#This Row],[Pitch]]</f>
        <v>4.0245980000000001</v>
      </c>
      <c r="P25">
        <f>SQRT(Tabelle15[[#This Row],[X]]^2+ Tabelle15[[#This Row],[Y]]^2 +Tabelle15[[#This Row],[Z]]^2)</f>
        <v>192.8367361370909</v>
      </c>
      <c r="Q25">
        <v>-0.79666899999999996</v>
      </c>
      <c r="R25">
        <v>106.31</v>
      </c>
      <c r="S25">
        <v>104.13</v>
      </c>
      <c r="T25">
        <v>49.391199999999998</v>
      </c>
      <c r="U25">
        <v>-0.112618</v>
      </c>
      <c r="V25">
        <v>-4.1375200000000003</v>
      </c>
    </row>
    <row r="26" spans="1:22">
      <c r="A26">
        <v>501</v>
      </c>
      <c r="B26">
        <v>1</v>
      </c>
      <c r="C26">
        <v>-4.2489399999999997E-2</v>
      </c>
      <c r="D26">
        <v>-7.7483700000000004</v>
      </c>
      <c r="E26">
        <v>-192.68100000000001</v>
      </c>
      <c r="F26">
        <v>-40.600700000000003</v>
      </c>
      <c r="G26">
        <v>4.1375099999999998</v>
      </c>
      <c r="H26">
        <v>-0.112912</v>
      </c>
      <c r="I26">
        <f>IF(AND(Tabelle15[[#This Row],[AreaPx]]&gt;0,NOT(Tabelle15[[#This Row],[AreaPx]]="inf")),Tabelle15[[#This Row],[AreaPx]], NA())</f>
        <v>5819.42</v>
      </c>
      <c r="J26">
        <v>5819.42</v>
      </c>
      <c r="K26">
        <v>66.589799999999997</v>
      </c>
      <c r="L26">
        <v>87.466999999999999</v>
      </c>
      <c r="M26">
        <v>0.19680600000000001</v>
      </c>
      <c r="N26">
        <v>9.4375799999999992E-3</v>
      </c>
      <c r="O26">
        <f>Tabelle15[[#This Row],[Roll]]+Tabelle15[[#This Row],[Pitch]]</f>
        <v>4.0245980000000001</v>
      </c>
      <c r="P26">
        <f>SQRT(Tabelle15[[#This Row],[X]]^2+ Tabelle15[[#This Row],[Y]]^2 +Tabelle15[[#This Row],[Z]]^2)</f>
        <v>192.8367361370909</v>
      </c>
      <c r="Q26">
        <v>-0.79666899999999996</v>
      </c>
      <c r="R26">
        <v>106.31</v>
      </c>
      <c r="S26">
        <v>104.13</v>
      </c>
      <c r="T26">
        <v>49.391199999999998</v>
      </c>
      <c r="U26">
        <v>-0.112618</v>
      </c>
      <c r="V26">
        <v>-4.1375200000000003</v>
      </c>
    </row>
    <row r="27" spans="1:22">
      <c r="A27">
        <v>509</v>
      </c>
      <c r="B27">
        <v>1</v>
      </c>
      <c r="C27">
        <v>-4.2489399999999997E-2</v>
      </c>
      <c r="D27">
        <v>-7.7483700000000004</v>
      </c>
      <c r="E27">
        <v>-192.68100000000001</v>
      </c>
      <c r="F27">
        <v>-40.600700000000003</v>
      </c>
      <c r="G27">
        <v>4.1375099999999998</v>
      </c>
      <c r="H27">
        <v>-0.112912</v>
      </c>
      <c r="I27">
        <f>IF(AND(Tabelle15[[#This Row],[AreaPx]]&gt;0,NOT(Tabelle15[[#This Row],[AreaPx]]="inf")),Tabelle15[[#This Row],[AreaPx]], NA())</f>
        <v>5827.23</v>
      </c>
      <c r="J27">
        <v>5827.23</v>
      </c>
      <c r="K27">
        <v>66.634399999999999</v>
      </c>
      <c r="L27">
        <v>87.525700000000001</v>
      </c>
      <c r="M27">
        <v>0</v>
      </c>
      <c r="N27">
        <v>9.3924100000000003E-3</v>
      </c>
      <c r="O27">
        <f>Tabelle15[[#This Row],[Roll]]+Tabelle15[[#This Row],[Pitch]]</f>
        <v>4.0245980000000001</v>
      </c>
      <c r="P27">
        <f>SQRT(Tabelle15[[#This Row],[X]]^2+ Tabelle15[[#This Row],[Y]]^2 +Tabelle15[[#This Row],[Z]]^2)</f>
        <v>192.8367361370909</v>
      </c>
      <c r="Q27">
        <v>-0.79666899999999996</v>
      </c>
      <c r="R27">
        <v>106.31</v>
      </c>
      <c r="S27">
        <v>104.13</v>
      </c>
      <c r="T27">
        <v>49.391199999999998</v>
      </c>
      <c r="U27">
        <v>-0.112618</v>
      </c>
      <c r="V27">
        <v>-4.1375200000000003</v>
      </c>
    </row>
    <row r="28" spans="1:22">
      <c r="A28">
        <v>529</v>
      </c>
      <c r="B28">
        <v>1</v>
      </c>
      <c r="C28">
        <v>-4.2489399999999997E-2</v>
      </c>
      <c r="D28">
        <v>-7.7483700000000004</v>
      </c>
      <c r="E28">
        <v>-192.68100000000001</v>
      </c>
      <c r="F28">
        <v>-40.600700000000003</v>
      </c>
      <c r="G28">
        <v>4.1375099999999998</v>
      </c>
      <c r="H28">
        <v>-0.112912</v>
      </c>
      <c r="I28">
        <f>IF(AND(Tabelle15[[#This Row],[AreaPx]]&gt;0,NOT(Tabelle15[[#This Row],[AreaPx]]="inf")),Tabelle15[[#This Row],[AreaPx]], NA())</f>
        <v>5827.23</v>
      </c>
      <c r="J28">
        <v>5827.23</v>
      </c>
      <c r="K28">
        <v>66.634399999999999</v>
      </c>
      <c r="L28">
        <v>87.525700000000001</v>
      </c>
      <c r="M28">
        <v>0</v>
      </c>
      <c r="N28">
        <v>9.3924100000000003E-3</v>
      </c>
      <c r="O28">
        <f>Tabelle15[[#This Row],[Roll]]+Tabelle15[[#This Row],[Pitch]]</f>
        <v>4.0245980000000001</v>
      </c>
      <c r="P28">
        <f>SQRT(Tabelle15[[#This Row],[X]]^2+ Tabelle15[[#This Row],[Y]]^2 +Tabelle15[[#This Row],[Z]]^2)</f>
        <v>192.8367361370909</v>
      </c>
      <c r="Q28">
        <v>-0.79666899999999996</v>
      </c>
      <c r="R28">
        <v>106.31</v>
      </c>
      <c r="S28">
        <v>104.13</v>
      </c>
      <c r="T28">
        <v>49.391199999999998</v>
      </c>
      <c r="U28">
        <v>-0.112618</v>
      </c>
      <c r="V28">
        <v>-4.1375200000000003</v>
      </c>
    </row>
    <row r="29" spans="1:22">
      <c r="A29">
        <v>542</v>
      </c>
      <c r="B29">
        <v>1</v>
      </c>
      <c r="C29">
        <v>0.15273600000000001</v>
      </c>
      <c r="D29">
        <v>-7.7358599999999997</v>
      </c>
      <c r="E29">
        <v>-192.024</v>
      </c>
      <c r="F29">
        <v>-41.03</v>
      </c>
      <c r="G29">
        <v>4.1591199999999997</v>
      </c>
      <c r="H29">
        <v>1.65375E-2</v>
      </c>
      <c r="I29">
        <f>IF(AND(Tabelle15[[#This Row],[AreaPx]]&gt;0,NOT(Tabelle15[[#This Row],[AreaPx]]="inf")),Tabelle15[[#This Row],[AreaPx]], NA())</f>
        <v>5790.46</v>
      </c>
      <c r="J29">
        <v>5790.46</v>
      </c>
      <c r="K29">
        <v>66.209900000000005</v>
      </c>
      <c r="L29">
        <v>87.530199999999994</v>
      </c>
      <c r="M29">
        <v>0.54282300000000006</v>
      </c>
      <c r="N29">
        <v>6.5529999999999998E-3</v>
      </c>
      <c r="O29">
        <f>Tabelle15[[#This Row],[Roll]]+Tabelle15[[#This Row],[Pitch]]</f>
        <v>4.1756574999999998</v>
      </c>
      <c r="P29">
        <f>SQRT(Tabelle15[[#This Row],[X]]^2+ Tabelle15[[#This Row],[Y]]^2 +Tabelle15[[#This Row],[Z]]^2)</f>
        <v>192.17982056976038</v>
      </c>
      <c r="Q29">
        <v>-1.5912200000000001</v>
      </c>
      <c r="R29">
        <v>105.849</v>
      </c>
      <c r="S29">
        <v>102.592</v>
      </c>
      <c r="T29">
        <v>48.971200000000003</v>
      </c>
      <c r="U29">
        <v>1.6494000000000002E-2</v>
      </c>
      <c r="V29">
        <v>-4.1591199999999997</v>
      </c>
    </row>
    <row r="30" spans="1:22">
      <c r="A30">
        <v>567</v>
      </c>
      <c r="B30">
        <v>1</v>
      </c>
      <c r="C30">
        <v>0.15273600000000001</v>
      </c>
      <c r="D30">
        <v>-7.7358599999999997</v>
      </c>
      <c r="E30">
        <v>-192.024</v>
      </c>
      <c r="F30">
        <v>-41.03</v>
      </c>
      <c r="G30">
        <v>4.1591199999999997</v>
      </c>
      <c r="H30">
        <v>1.65375E-2</v>
      </c>
      <c r="I30">
        <f>IF(AND(Tabelle15[[#This Row],[AreaPx]]&gt;0,NOT(Tabelle15[[#This Row],[AreaPx]]="inf")),Tabelle15[[#This Row],[AreaPx]], NA())</f>
        <v>5790.46</v>
      </c>
      <c r="J30">
        <v>5790.46</v>
      </c>
      <c r="K30">
        <v>66.209900000000005</v>
      </c>
      <c r="L30">
        <v>87.530199999999994</v>
      </c>
      <c r="M30">
        <v>0.54282300000000006</v>
      </c>
      <c r="N30">
        <v>6.5529999999999998E-3</v>
      </c>
      <c r="O30">
        <f>Tabelle15[[#This Row],[Roll]]+Tabelle15[[#This Row],[Pitch]]</f>
        <v>4.1756574999999998</v>
      </c>
      <c r="P30">
        <f>SQRT(Tabelle15[[#This Row],[X]]^2+ Tabelle15[[#This Row],[Y]]^2 +Tabelle15[[#This Row],[Z]]^2)</f>
        <v>192.17982056976038</v>
      </c>
      <c r="Q30">
        <v>-1.5912200000000001</v>
      </c>
      <c r="R30">
        <v>105.849</v>
      </c>
      <c r="S30">
        <v>102.592</v>
      </c>
      <c r="T30">
        <v>48.971200000000003</v>
      </c>
      <c r="U30">
        <v>1.6494000000000002E-2</v>
      </c>
      <c r="V30">
        <v>-4.1591199999999997</v>
      </c>
    </row>
    <row r="31" spans="1:22">
      <c r="A31">
        <v>576</v>
      </c>
      <c r="B31">
        <v>1</v>
      </c>
      <c r="C31">
        <v>0.509548</v>
      </c>
      <c r="D31">
        <v>-8.1191399999999998</v>
      </c>
      <c r="E31">
        <v>-191.32300000000001</v>
      </c>
      <c r="F31">
        <v>-41.369700000000002</v>
      </c>
      <c r="G31">
        <v>4.0607600000000001</v>
      </c>
      <c r="H31">
        <v>-0.16286200000000001</v>
      </c>
      <c r="I31">
        <f>IF(AND(Tabelle15[[#This Row],[AreaPx]]&gt;0,NOT(Tabelle15[[#This Row],[AreaPx]]="inf")),Tabelle15[[#This Row],[AreaPx]], NA())</f>
        <v>5798.86</v>
      </c>
      <c r="J31">
        <v>5798.86</v>
      </c>
      <c r="K31">
        <v>66.089600000000004</v>
      </c>
      <c r="L31">
        <v>87.823499999999996</v>
      </c>
      <c r="M31">
        <v>0.57699400000000001</v>
      </c>
      <c r="N31">
        <v>1.64323E-2</v>
      </c>
      <c r="O31">
        <f>Tabelle15[[#This Row],[Roll]]+Tabelle15[[#This Row],[Pitch]]</f>
        <v>3.8978980000000001</v>
      </c>
      <c r="P31">
        <f>SQRT(Tabelle15[[#This Row],[X]]^2+ Tabelle15[[#This Row],[Y]]^2 +Tabelle15[[#This Row],[Z]]^2)</f>
        <v>191.4958756801407</v>
      </c>
      <c r="Q31">
        <v>-2.2742200000000001</v>
      </c>
      <c r="R31">
        <v>106.80500000000001</v>
      </c>
      <c r="S31">
        <v>101.021</v>
      </c>
      <c r="T31">
        <v>48.6188</v>
      </c>
      <c r="U31">
        <v>-0.16245399999999999</v>
      </c>
      <c r="V31">
        <v>-4.0607699999999998</v>
      </c>
    </row>
    <row r="32" spans="1:22">
      <c r="A32">
        <v>597</v>
      </c>
      <c r="B32">
        <v>1</v>
      </c>
      <c r="C32">
        <v>0.509548</v>
      </c>
      <c r="D32">
        <v>-8.1191399999999998</v>
      </c>
      <c r="E32">
        <v>-191.32300000000001</v>
      </c>
      <c r="F32">
        <v>-41.369700000000002</v>
      </c>
      <c r="G32">
        <v>4.0607600000000001</v>
      </c>
      <c r="H32">
        <v>-0.16286200000000001</v>
      </c>
      <c r="I32">
        <f>IF(AND(Tabelle15[[#This Row],[AreaPx]]&gt;0,NOT(Tabelle15[[#This Row],[AreaPx]]="inf")),Tabelle15[[#This Row],[AreaPx]], NA())</f>
        <v>5798.86</v>
      </c>
      <c r="J32">
        <v>5798.86</v>
      </c>
      <c r="K32">
        <v>66.089600000000004</v>
      </c>
      <c r="L32">
        <v>87.823499999999996</v>
      </c>
      <c r="M32">
        <v>0.57699400000000001</v>
      </c>
      <c r="N32">
        <v>1.64323E-2</v>
      </c>
      <c r="O32">
        <f>Tabelle15[[#This Row],[Roll]]+Tabelle15[[#This Row],[Pitch]]</f>
        <v>3.8978980000000001</v>
      </c>
      <c r="P32">
        <f>SQRT(Tabelle15[[#This Row],[X]]^2+ Tabelle15[[#This Row],[Y]]^2 +Tabelle15[[#This Row],[Z]]^2)</f>
        <v>191.4958756801407</v>
      </c>
      <c r="Q32">
        <v>-2.2742200000000001</v>
      </c>
      <c r="R32">
        <v>106.80500000000001</v>
      </c>
      <c r="S32">
        <v>101.021</v>
      </c>
      <c r="T32">
        <v>48.6188</v>
      </c>
      <c r="U32">
        <v>-0.16245399999999999</v>
      </c>
      <c r="V32">
        <v>-4.0607699999999998</v>
      </c>
    </row>
    <row r="33" spans="1:22">
      <c r="A33">
        <v>611</v>
      </c>
      <c r="B33">
        <v>1</v>
      </c>
      <c r="C33">
        <v>0.82670500000000002</v>
      </c>
      <c r="D33">
        <v>-8.6073599999999999</v>
      </c>
      <c r="E33">
        <v>-191.691</v>
      </c>
      <c r="F33">
        <v>-40.9758</v>
      </c>
      <c r="G33">
        <v>4.1000399999999999</v>
      </c>
      <c r="H33">
        <v>-0.373774</v>
      </c>
      <c r="I33">
        <f>IF(AND(Tabelle15[[#This Row],[AreaPx]]&gt;0,NOT(Tabelle15[[#This Row],[AreaPx]]="inf")),Tabelle15[[#This Row],[AreaPx]], NA())</f>
        <v>5875.2</v>
      </c>
      <c r="J33">
        <v>5875.2</v>
      </c>
      <c r="K33">
        <v>66.730599999999995</v>
      </c>
      <c r="L33">
        <v>88.132300000000001</v>
      </c>
      <c r="M33">
        <v>0.43386799999999998</v>
      </c>
      <c r="N33">
        <v>1.2420199999999999E-2</v>
      </c>
      <c r="O33">
        <f>Tabelle15[[#This Row],[Roll]]+Tabelle15[[#This Row],[Pitch]]</f>
        <v>3.7262659999999999</v>
      </c>
      <c r="P33">
        <f>SQRT(Tabelle15[[#This Row],[X]]^2+ Tabelle15[[#This Row],[Y]]^2 +Tabelle15[[#This Row],[Z]]^2)</f>
        <v>191.88592853131942</v>
      </c>
      <c r="Q33">
        <v>-1.8144800000000001</v>
      </c>
      <c r="R33">
        <v>107.973</v>
      </c>
      <c r="S33">
        <v>101.875</v>
      </c>
      <c r="T33">
        <v>48.997399999999999</v>
      </c>
      <c r="U33">
        <v>-0.37281799999999998</v>
      </c>
      <c r="V33">
        <v>-4.1001300000000001</v>
      </c>
    </row>
    <row r="34" spans="1:22">
      <c r="A34">
        <v>634</v>
      </c>
      <c r="B34">
        <v>1</v>
      </c>
      <c r="C34">
        <v>0.82670500000000002</v>
      </c>
      <c r="D34">
        <v>-8.6073599999999999</v>
      </c>
      <c r="E34">
        <v>-191.691</v>
      </c>
      <c r="F34">
        <v>-40.9758</v>
      </c>
      <c r="G34">
        <v>4.1000399999999999</v>
      </c>
      <c r="H34">
        <v>-0.373774</v>
      </c>
      <c r="I34">
        <f>IF(AND(Tabelle15[[#This Row],[AreaPx]]&gt;0,NOT(Tabelle15[[#This Row],[AreaPx]]="inf")),Tabelle15[[#This Row],[AreaPx]], NA())</f>
        <v>5875.2</v>
      </c>
      <c r="J34">
        <v>5875.2</v>
      </c>
      <c r="K34">
        <v>66.730599999999995</v>
      </c>
      <c r="L34">
        <v>88.132300000000001</v>
      </c>
      <c r="M34">
        <v>0.43386799999999998</v>
      </c>
      <c r="N34">
        <v>1.2420199999999999E-2</v>
      </c>
      <c r="O34">
        <f>Tabelle15[[#This Row],[Roll]]+Tabelle15[[#This Row],[Pitch]]</f>
        <v>3.7262659999999999</v>
      </c>
      <c r="P34">
        <f>SQRT(Tabelle15[[#This Row],[X]]^2+ Tabelle15[[#This Row],[Y]]^2 +Tabelle15[[#This Row],[Z]]^2)</f>
        <v>191.88592853131942</v>
      </c>
      <c r="Q34">
        <v>-1.8144800000000001</v>
      </c>
      <c r="R34">
        <v>107.973</v>
      </c>
      <c r="S34">
        <v>101.875</v>
      </c>
      <c r="T34">
        <v>48.997399999999999</v>
      </c>
      <c r="U34">
        <v>-0.37281799999999998</v>
      </c>
      <c r="V34">
        <v>-4.1001300000000001</v>
      </c>
    </row>
    <row r="35" spans="1:22">
      <c r="A35">
        <v>647</v>
      </c>
      <c r="B35">
        <v>1</v>
      </c>
      <c r="C35">
        <v>0.91125900000000004</v>
      </c>
      <c r="D35">
        <v>-8.68872</v>
      </c>
      <c r="E35">
        <v>-191.83500000000001</v>
      </c>
      <c r="F35">
        <v>-40.942700000000002</v>
      </c>
      <c r="G35">
        <v>4.1850899999999998</v>
      </c>
      <c r="H35">
        <v>-0.499307</v>
      </c>
      <c r="I35">
        <f>IF(AND(Tabelle15[[#This Row],[AreaPx]]&gt;0,NOT(Tabelle15[[#This Row],[AreaPx]]="inf")),Tabelle15[[#This Row],[AreaPx]], NA())</f>
        <v>5854.67</v>
      </c>
      <c r="J35">
        <v>5854.67</v>
      </c>
      <c r="K35">
        <v>66.641099999999994</v>
      </c>
      <c r="L35">
        <v>87.951099999999997</v>
      </c>
      <c r="M35">
        <v>0.14121300000000001</v>
      </c>
      <c r="N35">
        <v>2.23251E-2</v>
      </c>
      <c r="O35">
        <f>Tabelle15[[#This Row],[Roll]]+Tabelle15[[#This Row],[Pitch]]</f>
        <v>3.6857829999999998</v>
      </c>
      <c r="P35">
        <f>SQRT(Tabelle15[[#This Row],[X]]^2+ Tabelle15[[#This Row],[Y]]^2 +Tabelle15[[#This Row],[Z]]^2)</f>
        <v>192.03382898125915</v>
      </c>
      <c r="Q35">
        <v>-1.91357</v>
      </c>
      <c r="R35">
        <v>108.46599999999999</v>
      </c>
      <c r="S35">
        <v>101.952</v>
      </c>
      <c r="T35">
        <v>49.020899999999997</v>
      </c>
      <c r="U35">
        <v>-0.497975</v>
      </c>
      <c r="V35">
        <v>-4.1852499999999999</v>
      </c>
    </row>
    <row r="36" spans="1:22">
      <c r="A36">
        <v>670</v>
      </c>
      <c r="B36">
        <v>1</v>
      </c>
      <c r="C36">
        <v>0.91125900000000004</v>
      </c>
      <c r="D36">
        <v>-8.68872</v>
      </c>
      <c r="E36">
        <v>-191.83500000000001</v>
      </c>
      <c r="F36">
        <v>-40.942700000000002</v>
      </c>
      <c r="G36">
        <v>4.1850899999999998</v>
      </c>
      <c r="H36">
        <v>-0.499307</v>
      </c>
      <c r="I36">
        <f>IF(AND(Tabelle15[[#This Row],[AreaPx]]&gt;0,NOT(Tabelle15[[#This Row],[AreaPx]]="inf")),Tabelle15[[#This Row],[AreaPx]], NA())</f>
        <v>5854.67</v>
      </c>
      <c r="J36">
        <v>5854.67</v>
      </c>
      <c r="K36">
        <v>66.641099999999994</v>
      </c>
      <c r="L36">
        <v>87.951099999999997</v>
      </c>
      <c r="M36">
        <v>0.14121300000000001</v>
      </c>
      <c r="N36">
        <v>2.23251E-2</v>
      </c>
      <c r="O36">
        <f>Tabelle15[[#This Row],[Roll]]+Tabelle15[[#This Row],[Pitch]]</f>
        <v>3.6857829999999998</v>
      </c>
      <c r="P36">
        <f>SQRT(Tabelle15[[#This Row],[X]]^2+ Tabelle15[[#This Row],[Y]]^2 +Tabelle15[[#This Row],[Z]]^2)</f>
        <v>192.03382898125915</v>
      </c>
      <c r="Q36">
        <v>-1.91357</v>
      </c>
      <c r="R36">
        <v>108.46599999999999</v>
      </c>
      <c r="S36">
        <v>101.952</v>
      </c>
      <c r="T36">
        <v>49.020899999999997</v>
      </c>
      <c r="U36">
        <v>-0.497975</v>
      </c>
      <c r="V36">
        <v>-4.1852499999999999</v>
      </c>
    </row>
    <row r="37" spans="1:22">
      <c r="A37">
        <v>680</v>
      </c>
      <c r="B37">
        <v>1</v>
      </c>
      <c r="C37">
        <v>0.92509300000000005</v>
      </c>
      <c r="D37">
        <v>-8.8689999999999998</v>
      </c>
      <c r="E37">
        <v>-191.95</v>
      </c>
      <c r="F37">
        <v>-40.997100000000003</v>
      </c>
      <c r="G37">
        <v>4.2836999999999996</v>
      </c>
      <c r="H37">
        <v>-0.49493700000000002</v>
      </c>
      <c r="I37">
        <f>IF(AND(Tabelle15[[#This Row],[AreaPx]]&gt;0,NOT(Tabelle15[[#This Row],[AreaPx]]="inf")),Tabelle15[[#This Row],[AreaPx]], NA())</f>
        <v>5840.96</v>
      </c>
      <c r="J37">
        <v>5840.96</v>
      </c>
      <c r="K37">
        <v>66.5428</v>
      </c>
      <c r="L37">
        <v>87.879300000000001</v>
      </c>
      <c r="M37">
        <v>9.0927099999999997E-2</v>
      </c>
      <c r="N37">
        <v>9.3556500000000001E-3</v>
      </c>
      <c r="O37">
        <f>Tabelle15[[#This Row],[Roll]]+Tabelle15[[#This Row],[Pitch]]</f>
        <v>3.7887629999999994</v>
      </c>
      <c r="P37">
        <f>SQRT(Tabelle15[[#This Row],[X]]^2+ Tabelle15[[#This Row],[Y]]^2 +Tabelle15[[#This Row],[Z]]^2)</f>
        <v>192.15701251335756</v>
      </c>
      <c r="Q37">
        <v>-2.1578900000000001</v>
      </c>
      <c r="R37">
        <v>108.628</v>
      </c>
      <c r="S37">
        <v>101.889</v>
      </c>
      <c r="T37">
        <v>48.966000000000001</v>
      </c>
      <c r="U37">
        <v>-0.49355399999999999</v>
      </c>
      <c r="V37">
        <v>-4.2838599999999998</v>
      </c>
    </row>
    <row r="38" spans="1:22">
      <c r="A38">
        <v>699</v>
      </c>
      <c r="B38">
        <v>1</v>
      </c>
      <c r="C38">
        <v>0.92509300000000005</v>
      </c>
      <c r="D38">
        <v>-8.8689999999999998</v>
      </c>
      <c r="E38">
        <v>-191.95</v>
      </c>
      <c r="F38">
        <v>-40.997100000000003</v>
      </c>
      <c r="G38">
        <v>4.2836999999999996</v>
      </c>
      <c r="H38">
        <v>-0.49493700000000002</v>
      </c>
      <c r="I38">
        <f>IF(AND(Tabelle15[[#This Row],[AreaPx]]&gt;0,NOT(Tabelle15[[#This Row],[AreaPx]]="inf")),Tabelle15[[#This Row],[AreaPx]], NA())</f>
        <v>5840.96</v>
      </c>
      <c r="J38">
        <v>5840.96</v>
      </c>
      <c r="K38">
        <v>66.5428</v>
      </c>
      <c r="L38">
        <v>87.879300000000001</v>
      </c>
      <c r="M38">
        <v>9.0927099999999997E-2</v>
      </c>
      <c r="N38">
        <v>9.3556500000000001E-3</v>
      </c>
      <c r="O38">
        <f>Tabelle15[[#This Row],[Roll]]+Tabelle15[[#This Row],[Pitch]]</f>
        <v>3.7887629999999994</v>
      </c>
      <c r="P38">
        <f>SQRT(Tabelle15[[#This Row],[X]]^2+ Tabelle15[[#This Row],[Y]]^2 +Tabelle15[[#This Row],[Z]]^2)</f>
        <v>192.15701251335756</v>
      </c>
      <c r="Q38">
        <v>-2.1578900000000001</v>
      </c>
      <c r="R38">
        <v>108.628</v>
      </c>
      <c r="S38">
        <v>101.889</v>
      </c>
      <c r="T38">
        <v>48.966000000000001</v>
      </c>
      <c r="U38">
        <v>-0.49355399999999999</v>
      </c>
      <c r="V38">
        <v>-4.2838599999999998</v>
      </c>
    </row>
    <row r="39" spans="1:22">
      <c r="A39">
        <v>707</v>
      </c>
      <c r="B39">
        <v>1</v>
      </c>
      <c r="C39">
        <v>0.92509300000000005</v>
      </c>
      <c r="D39">
        <v>-8.8689999999999998</v>
      </c>
      <c r="E39">
        <v>-191.95</v>
      </c>
      <c r="F39">
        <v>-40.997100000000003</v>
      </c>
      <c r="G39">
        <v>4.2836999999999996</v>
      </c>
      <c r="H39">
        <v>-0.49493700000000002</v>
      </c>
      <c r="I39">
        <f>IF(AND(Tabelle15[[#This Row],[AreaPx]]&gt;0,NOT(Tabelle15[[#This Row],[AreaPx]]="inf")),Tabelle15[[#This Row],[AreaPx]], NA())</f>
        <v>5833.99</v>
      </c>
      <c r="J39">
        <v>5833.99</v>
      </c>
      <c r="K39">
        <v>66.503</v>
      </c>
      <c r="L39">
        <v>87.826800000000006</v>
      </c>
      <c r="M39">
        <v>0</v>
      </c>
      <c r="N39">
        <v>3.2463499999999998E-3</v>
      </c>
      <c r="O39">
        <f>Tabelle15[[#This Row],[Roll]]+Tabelle15[[#This Row],[Pitch]]</f>
        <v>3.7887629999999994</v>
      </c>
      <c r="P39">
        <f>SQRT(Tabelle15[[#This Row],[X]]^2+ Tabelle15[[#This Row],[Y]]^2 +Tabelle15[[#This Row],[Z]]^2)</f>
        <v>192.15701251335756</v>
      </c>
      <c r="Q39">
        <v>-2.1578900000000001</v>
      </c>
      <c r="R39">
        <v>108.628</v>
      </c>
      <c r="S39">
        <v>101.889</v>
      </c>
      <c r="T39">
        <v>48.966000000000001</v>
      </c>
      <c r="U39">
        <v>-0.49355399999999999</v>
      </c>
      <c r="V39">
        <v>-4.2838599999999998</v>
      </c>
    </row>
    <row r="40" spans="1:22">
      <c r="A40">
        <v>722</v>
      </c>
      <c r="B40">
        <v>1</v>
      </c>
      <c r="C40">
        <v>0.92509300000000005</v>
      </c>
      <c r="D40">
        <v>-8.8689999999999998</v>
      </c>
      <c r="E40">
        <v>-191.95</v>
      </c>
      <c r="F40">
        <v>-40.997100000000003</v>
      </c>
      <c r="G40">
        <v>4.2836999999999996</v>
      </c>
      <c r="H40">
        <v>-0.49493700000000002</v>
      </c>
      <c r="I40">
        <f>IF(AND(Tabelle15[[#This Row],[AreaPx]]&gt;0,NOT(Tabelle15[[#This Row],[AreaPx]]="inf")),Tabelle15[[#This Row],[AreaPx]], NA())</f>
        <v>5833.99</v>
      </c>
      <c r="J40">
        <v>5833.99</v>
      </c>
      <c r="K40">
        <v>66.503</v>
      </c>
      <c r="L40">
        <v>87.826800000000006</v>
      </c>
      <c r="M40">
        <v>0</v>
      </c>
      <c r="N40">
        <v>3.2463499999999998E-3</v>
      </c>
      <c r="O40">
        <f>Tabelle15[[#This Row],[Roll]]+Tabelle15[[#This Row],[Pitch]]</f>
        <v>3.7887629999999994</v>
      </c>
      <c r="P40">
        <f>SQRT(Tabelle15[[#This Row],[X]]^2+ Tabelle15[[#This Row],[Y]]^2 +Tabelle15[[#This Row],[Z]]^2)</f>
        <v>192.15701251335756</v>
      </c>
      <c r="Q40">
        <v>-2.1578900000000001</v>
      </c>
      <c r="R40">
        <v>108.628</v>
      </c>
      <c r="S40">
        <v>101.889</v>
      </c>
      <c r="T40">
        <v>48.966000000000001</v>
      </c>
      <c r="U40">
        <v>-0.49355399999999999</v>
      </c>
      <c r="V40">
        <v>-4.2838599999999998</v>
      </c>
    </row>
    <row r="41" spans="1:22">
      <c r="A41">
        <v>729</v>
      </c>
      <c r="B41">
        <v>1</v>
      </c>
      <c r="C41">
        <v>0.92509300000000005</v>
      </c>
      <c r="D41">
        <v>-8.8689999999999998</v>
      </c>
      <c r="E41">
        <v>-191.95</v>
      </c>
      <c r="F41">
        <v>-40.997100000000003</v>
      </c>
      <c r="G41">
        <v>4.2836999999999996</v>
      </c>
      <c r="H41">
        <v>-0.49493700000000002</v>
      </c>
      <c r="I41">
        <f>IF(AND(Tabelle15[[#This Row],[AreaPx]]&gt;0,NOT(Tabelle15[[#This Row],[AreaPx]]="inf")),Tabelle15[[#This Row],[AreaPx]], NA())</f>
        <v>5833.99</v>
      </c>
      <c r="J41">
        <v>5833.99</v>
      </c>
      <c r="K41">
        <v>66.503</v>
      </c>
      <c r="L41">
        <v>87.826800000000006</v>
      </c>
      <c r="M41">
        <v>0</v>
      </c>
      <c r="N41">
        <v>3.2463499999999998E-3</v>
      </c>
      <c r="O41">
        <f>Tabelle15[[#This Row],[Roll]]+Tabelle15[[#This Row],[Pitch]]</f>
        <v>3.7887629999999994</v>
      </c>
      <c r="P41">
        <f>SQRT(Tabelle15[[#This Row],[X]]^2+ Tabelle15[[#This Row],[Y]]^2 +Tabelle15[[#This Row],[Z]]^2)</f>
        <v>192.15701251335756</v>
      </c>
      <c r="Q41">
        <v>-2.1578900000000001</v>
      </c>
      <c r="R41">
        <v>108.628</v>
      </c>
      <c r="S41">
        <v>101.889</v>
      </c>
      <c r="T41">
        <v>48.966000000000001</v>
      </c>
      <c r="U41">
        <v>-0.49355399999999999</v>
      </c>
      <c r="V41">
        <v>-4.2838599999999998</v>
      </c>
    </row>
    <row r="42" spans="1:22">
      <c r="A42">
        <v>736</v>
      </c>
      <c r="B42">
        <v>1</v>
      </c>
      <c r="C42">
        <v>0.92509300000000005</v>
      </c>
      <c r="D42">
        <v>-8.8689999999999998</v>
      </c>
      <c r="E42">
        <v>-191.95</v>
      </c>
      <c r="F42">
        <v>-40.997100000000003</v>
      </c>
      <c r="G42">
        <v>4.2836999999999996</v>
      </c>
      <c r="H42">
        <v>-0.49493700000000002</v>
      </c>
      <c r="I42">
        <f>IF(AND(Tabelle15[[#This Row],[AreaPx]]&gt;0,NOT(Tabelle15[[#This Row],[AreaPx]]="inf")),Tabelle15[[#This Row],[AreaPx]], NA())</f>
        <v>5833.99</v>
      </c>
      <c r="J42">
        <v>5833.99</v>
      </c>
      <c r="K42">
        <v>66.503</v>
      </c>
      <c r="L42">
        <v>87.826800000000006</v>
      </c>
      <c r="M42">
        <v>0</v>
      </c>
      <c r="N42">
        <v>3.2463499999999998E-3</v>
      </c>
      <c r="O42">
        <f>Tabelle15[[#This Row],[Roll]]+Tabelle15[[#This Row],[Pitch]]</f>
        <v>3.7887629999999994</v>
      </c>
      <c r="P42">
        <f>SQRT(Tabelle15[[#This Row],[X]]^2+ Tabelle15[[#This Row],[Y]]^2 +Tabelle15[[#This Row],[Z]]^2)</f>
        <v>192.15701251335756</v>
      </c>
      <c r="Q42">
        <v>-2.1578900000000001</v>
      </c>
      <c r="R42">
        <v>108.628</v>
      </c>
      <c r="S42">
        <v>101.889</v>
      </c>
      <c r="T42">
        <v>48.966000000000001</v>
      </c>
      <c r="U42">
        <v>-0.49355399999999999</v>
      </c>
      <c r="V42">
        <v>-4.2838599999999998</v>
      </c>
    </row>
    <row r="43" spans="1:22">
      <c r="A43">
        <v>742</v>
      </c>
      <c r="B43">
        <v>1</v>
      </c>
      <c r="C43">
        <v>0.85825899999999999</v>
      </c>
      <c r="D43">
        <v>-9.0155499999999993</v>
      </c>
      <c r="E43">
        <v>-192.30500000000001</v>
      </c>
      <c r="F43">
        <v>-40.771099999999997</v>
      </c>
      <c r="G43">
        <v>4.3118100000000004</v>
      </c>
      <c r="H43">
        <v>-0.582314</v>
      </c>
      <c r="I43">
        <f>IF(AND(Tabelle15[[#This Row],[AreaPx]]&gt;0,NOT(Tabelle15[[#This Row],[AreaPx]]="inf")),Tabelle15[[#This Row],[AreaPx]], NA())</f>
        <v>5853.28</v>
      </c>
      <c r="J43">
        <v>5853.28</v>
      </c>
      <c r="K43">
        <v>66.73</v>
      </c>
      <c r="L43">
        <v>87.820499999999996</v>
      </c>
      <c r="M43">
        <v>0.27606799999999998</v>
      </c>
      <c r="N43">
        <v>3.36331E-3</v>
      </c>
      <c r="O43">
        <f>Tabelle15[[#This Row],[Roll]]+Tabelle15[[#This Row],[Pitch]]</f>
        <v>3.7294960000000001</v>
      </c>
      <c r="P43">
        <f>SQRT(Tabelle15[[#This Row],[X]]^2+ Tabelle15[[#This Row],[Y]]^2 +Tabelle15[[#This Row],[Z]]^2)</f>
        <v>192.51812843291819</v>
      </c>
      <c r="Q43">
        <v>-1.7889999999999999</v>
      </c>
      <c r="R43">
        <v>109.074</v>
      </c>
      <c r="S43">
        <v>102.663</v>
      </c>
      <c r="T43">
        <v>49.185099999999998</v>
      </c>
      <c r="U43">
        <v>-0.58066600000000002</v>
      </c>
      <c r="V43">
        <v>-4.31203</v>
      </c>
    </row>
    <row r="44" spans="1:22">
      <c r="A44">
        <v>770</v>
      </c>
      <c r="B44">
        <v>1</v>
      </c>
      <c r="C44">
        <v>0.85825899999999999</v>
      </c>
      <c r="D44">
        <v>-9.0155499999999993</v>
      </c>
      <c r="E44">
        <v>-192.30500000000001</v>
      </c>
      <c r="F44">
        <v>-40.771099999999997</v>
      </c>
      <c r="G44">
        <v>4.3118100000000004</v>
      </c>
      <c r="H44">
        <v>-0.582314</v>
      </c>
      <c r="I44">
        <f>IF(AND(Tabelle15[[#This Row],[AreaPx]]&gt;0,NOT(Tabelle15[[#This Row],[AreaPx]]="inf")),Tabelle15[[#This Row],[AreaPx]], NA())</f>
        <v>5853.28</v>
      </c>
      <c r="J44">
        <v>5853.28</v>
      </c>
      <c r="K44">
        <v>66.73</v>
      </c>
      <c r="L44">
        <v>87.820499999999996</v>
      </c>
      <c r="M44">
        <v>0.27606799999999998</v>
      </c>
      <c r="N44">
        <v>3.36331E-3</v>
      </c>
      <c r="O44">
        <f>Tabelle15[[#This Row],[Roll]]+Tabelle15[[#This Row],[Pitch]]</f>
        <v>3.7294960000000001</v>
      </c>
      <c r="P44">
        <f>SQRT(Tabelle15[[#This Row],[X]]^2+ Tabelle15[[#This Row],[Y]]^2 +Tabelle15[[#This Row],[Z]]^2)</f>
        <v>192.51812843291819</v>
      </c>
      <c r="Q44">
        <v>-1.7889999999999999</v>
      </c>
      <c r="R44">
        <v>109.074</v>
      </c>
      <c r="S44">
        <v>102.663</v>
      </c>
      <c r="T44">
        <v>49.185099999999998</v>
      </c>
      <c r="U44">
        <v>-0.58066600000000002</v>
      </c>
      <c r="V44">
        <v>-4.31203</v>
      </c>
    </row>
    <row r="45" spans="1:22">
      <c r="A45">
        <v>786</v>
      </c>
      <c r="B45">
        <v>1</v>
      </c>
      <c r="C45">
        <v>0.68151499999999998</v>
      </c>
      <c r="D45">
        <v>-9.09117</v>
      </c>
      <c r="E45">
        <v>-192.49199999999999</v>
      </c>
      <c r="F45">
        <v>-40.673000000000002</v>
      </c>
      <c r="G45">
        <v>4.3623099999999999</v>
      </c>
      <c r="H45">
        <v>-0.53395300000000001</v>
      </c>
      <c r="I45">
        <f>IF(AND(Tabelle15[[#This Row],[AreaPx]]&gt;0,NOT(Tabelle15[[#This Row],[AreaPx]]="inf")),Tabelle15[[#This Row],[AreaPx]], NA())</f>
        <v>5840.65</v>
      </c>
      <c r="J45">
        <v>5840.65</v>
      </c>
      <c r="K45">
        <v>66.707499999999996</v>
      </c>
      <c r="L45">
        <v>87.659300000000002</v>
      </c>
      <c r="M45">
        <v>0.12390900000000001</v>
      </c>
      <c r="N45">
        <v>7.8777499999999993E-3</v>
      </c>
      <c r="O45">
        <f>Tabelle15[[#This Row],[Roll]]+Tabelle15[[#This Row],[Pitch]]</f>
        <v>3.828357</v>
      </c>
      <c r="P45">
        <f>SQRT(Tabelle15[[#This Row],[X]]^2+ Tabelle15[[#This Row],[Y]]^2 +Tabelle15[[#This Row],[Z]]^2)</f>
        <v>192.70776813264203</v>
      </c>
      <c r="Q45">
        <v>-1.5373399999999999</v>
      </c>
      <c r="R45">
        <v>109.001</v>
      </c>
      <c r="S45">
        <v>103.14100000000001</v>
      </c>
      <c r="T45">
        <v>49.2864</v>
      </c>
      <c r="U45">
        <v>-0.53240600000000005</v>
      </c>
      <c r="V45">
        <v>-4.3624999999999998</v>
      </c>
    </row>
    <row r="46" spans="1:22">
      <c r="A46">
        <v>809</v>
      </c>
      <c r="B46">
        <v>1</v>
      </c>
      <c r="C46">
        <v>0.51432699999999998</v>
      </c>
      <c r="D46">
        <v>-9.0589099999999991</v>
      </c>
      <c r="E46">
        <v>-192.56299999999999</v>
      </c>
      <c r="F46">
        <v>-40.7209</v>
      </c>
      <c r="G46">
        <v>4.4307999999999996</v>
      </c>
      <c r="H46">
        <v>-0.497002</v>
      </c>
      <c r="I46">
        <f>IF(AND(Tabelle15[[#This Row],[AreaPx]]&gt;0,NOT(Tabelle15[[#This Row],[AreaPx]]="inf")),Tabelle15[[#This Row],[AreaPx]], NA())</f>
        <v>5825.34</v>
      </c>
      <c r="J46">
        <v>5825.34</v>
      </c>
      <c r="K46">
        <v>66.599800000000002</v>
      </c>
      <c r="L46">
        <v>87.572500000000005</v>
      </c>
      <c r="M46">
        <v>7.1143899999999996E-2</v>
      </c>
      <c r="N46">
        <v>4.2895199999999998E-3</v>
      </c>
      <c r="O46">
        <f>Tabelle15[[#This Row],[Roll]]+Tabelle15[[#This Row],[Pitch]]</f>
        <v>3.9337979999999995</v>
      </c>
      <c r="P46">
        <f>SQRT(Tabelle15[[#This Row],[X]]^2+ Tabelle15[[#This Row],[Y]]^2 +Tabelle15[[#This Row],[Z]]^2)</f>
        <v>192.77665146913156</v>
      </c>
      <c r="Q46">
        <v>-1.5841400000000001</v>
      </c>
      <c r="R46">
        <v>108.857</v>
      </c>
      <c r="S46">
        <v>103.202</v>
      </c>
      <c r="T46">
        <v>49.240699999999997</v>
      </c>
      <c r="U46">
        <v>-0.49551699999999999</v>
      </c>
      <c r="V46">
        <v>-4.4309700000000003</v>
      </c>
    </row>
    <row r="47" spans="1:22">
      <c r="A47">
        <v>836</v>
      </c>
      <c r="B47">
        <v>1</v>
      </c>
      <c r="C47">
        <v>0.51432699999999998</v>
      </c>
      <c r="D47">
        <v>-9.0589099999999991</v>
      </c>
      <c r="E47">
        <v>-192.56299999999999</v>
      </c>
      <c r="F47">
        <v>-40.7209</v>
      </c>
      <c r="G47">
        <v>4.4307999999999996</v>
      </c>
      <c r="H47">
        <v>-0.497002</v>
      </c>
      <c r="I47">
        <f>IF(AND(Tabelle15[[#This Row],[AreaPx]]&gt;0,NOT(Tabelle15[[#This Row],[AreaPx]]="inf")),Tabelle15[[#This Row],[AreaPx]], NA())</f>
        <v>5825.34</v>
      </c>
      <c r="J47">
        <v>5825.34</v>
      </c>
      <c r="K47">
        <v>66.599800000000002</v>
      </c>
      <c r="L47">
        <v>87.572500000000005</v>
      </c>
      <c r="M47">
        <v>7.1143899999999996E-2</v>
      </c>
      <c r="N47">
        <v>4.2895199999999998E-3</v>
      </c>
      <c r="O47">
        <f>Tabelle15[[#This Row],[Roll]]+Tabelle15[[#This Row],[Pitch]]</f>
        <v>3.9337979999999995</v>
      </c>
      <c r="P47">
        <f>SQRT(Tabelle15[[#This Row],[X]]^2+ Tabelle15[[#This Row],[Y]]^2 +Tabelle15[[#This Row],[Z]]^2)</f>
        <v>192.77665146913156</v>
      </c>
      <c r="Q47">
        <v>-1.5841400000000001</v>
      </c>
      <c r="R47">
        <v>108.857</v>
      </c>
      <c r="S47">
        <v>103.202</v>
      </c>
      <c r="T47">
        <v>49.240699999999997</v>
      </c>
      <c r="U47">
        <v>-0.49551699999999999</v>
      </c>
      <c r="V47">
        <v>-4.4309700000000003</v>
      </c>
    </row>
    <row r="48" spans="1:22">
      <c r="A48">
        <v>848</v>
      </c>
      <c r="B48">
        <v>1</v>
      </c>
      <c r="C48">
        <v>0.409221</v>
      </c>
      <c r="D48">
        <v>-9.0040200000000006</v>
      </c>
      <c r="E48">
        <v>-192.566</v>
      </c>
      <c r="F48">
        <v>-40.745699999999999</v>
      </c>
      <c r="G48">
        <v>4.4463699999999999</v>
      </c>
      <c r="H48">
        <v>-0.48458099999999998</v>
      </c>
      <c r="I48">
        <f>IF(AND(Tabelle15[[#This Row],[AreaPx]]&gt;0,NOT(Tabelle15[[#This Row],[AreaPx]]="inf")),Tabelle15[[#This Row],[AreaPx]], NA())</f>
        <v>5818.94</v>
      </c>
      <c r="J48">
        <v>5818.94</v>
      </c>
      <c r="K48">
        <v>66.551599999999993</v>
      </c>
      <c r="L48">
        <v>87.539900000000003</v>
      </c>
      <c r="M48">
        <v>2.3698199999999999E-2</v>
      </c>
      <c r="N48">
        <v>5.2880100000000001E-3</v>
      </c>
      <c r="O48">
        <f>Tabelle15[[#This Row],[Roll]]+Tabelle15[[#This Row],[Pitch]]</f>
        <v>3.961789</v>
      </c>
      <c r="P48">
        <f>SQRT(Tabelle15[[#This Row],[X]]^2+ Tabelle15[[#This Row],[Y]]^2 +Tabelle15[[#This Row],[Z]]^2)</f>
        <v>192.77682483635641</v>
      </c>
      <c r="Q48">
        <v>-1.56792</v>
      </c>
      <c r="R48">
        <v>108.76900000000001</v>
      </c>
      <c r="S48">
        <v>103.224</v>
      </c>
      <c r="T48">
        <v>49.216700000000003</v>
      </c>
      <c r="U48">
        <v>-0.48312300000000002</v>
      </c>
      <c r="V48">
        <v>-4.4465300000000001</v>
      </c>
    </row>
    <row r="49" spans="1:22">
      <c r="A49">
        <v>868</v>
      </c>
      <c r="B49">
        <v>1</v>
      </c>
      <c r="C49">
        <v>0.409221</v>
      </c>
      <c r="D49">
        <v>-9.0040200000000006</v>
      </c>
      <c r="E49">
        <v>-192.566</v>
      </c>
      <c r="F49">
        <v>-40.745699999999999</v>
      </c>
      <c r="G49">
        <v>4.4463699999999999</v>
      </c>
      <c r="H49">
        <v>-0.48458099999999998</v>
      </c>
      <c r="I49">
        <f>IF(AND(Tabelle15[[#This Row],[AreaPx]]&gt;0,NOT(Tabelle15[[#This Row],[AreaPx]]="inf")),Tabelle15[[#This Row],[AreaPx]], NA())</f>
        <v>5818.94</v>
      </c>
      <c r="J49">
        <v>5818.94</v>
      </c>
      <c r="K49">
        <v>66.551599999999993</v>
      </c>
      <c r="L49">
        <v>87.539900000000003</v>
      </c>
      <c r="M49">
        <v>2.3698199999999999E-2</v>
      </c>
      <c r="N49">
        <v>5.2880100000000001E-3</v>
      </c>
      <c r="O49">
        <f>Tabelle15[[#This Row],[Roll]]+Tabelle15[[#This Row],[Pitch]]</f>
        <v>3.961789</v>
      </c>
      <c r="P49">
        <f>SQRT(Tabelle15[[#This Row],[X]]^2+ Tabelle15[[#This Row],[Y]]^2 +Tabelle15[[#This Row],[Z]]^2)</f>
        <v>192.77682483635641</v>
      </c>
      <c r="Q49">
        <v>-1.56792</v>
      </c>
      <c r="R49">
        <v>108.76900000000001</v>
      </c>
      <c r="S49">
        <v>103.224</v>
      </c>
      <c r="T49">
        <v>49.216700000000003</v>
      </c>
      <c r="U49">
        <v>-0.48312300000000002</v>
      </c>
      <c r="V49">
        <v>-4.4465300000000001</v>
      </c>
    </row>
    <row r="50" spans="1:22">
      <c r="A50">
        <v>885</v>
      </c>
      <c r="B50">
        <v>1</v>
      </c>
      <c r="C50">
        <v>0.37946299999999999</v>
      </c>
      <c r="D50">
        <v>-9.0238099999999992</v>
      </c>
      <c r="E50">
        <v>-192.58</v>
      </c>
      <c r="F50">
        <v>-40.701700000000002</v>
      </c>
      <c r="G50">
        <v>4.4617699999999996</v>
      </c>
      <c r="H50">
        <v>-0.49271599999999999</v>
      </c>
      <c r="I50">
        <f>IF(AND(Tabelle15[[#This Row],[AreaPx]]&gt;0,NOT(Tabelle15[[#This Row],[AreaPx]]="inf")),Tabelle15[[#This Row],[AreaPx]], NA())</f>
        <v>5822.53</v>
      </c>
      <c r="J50">
        <v>5822.53</v>
      </c>
      <c r="K50">
        <v>66.595100000000002</v>
      </c>
      <c r="L50">
        <v>87.537199999999999</v>
      </c>
      <c r="M50">
        <v>4.8258599999999999E-2</v>
      </c>
      <c r="N50">
        <v>1.32055E-3</v>
      </c>
      <c r="O50">
        <f>Tabelle15[[#This Row],[Roll]]+Tabelle15[[#This Row],[Pitch]]</f>
        <v>3.9690539999999994</v>
      </c>
      <c r="P50">
        <f>SQRT(Tabelle15[[#This Row],[X]]^2+ Tabelle15[[#This Row],[Y]]^2 +Tabelle15[[#This Row],[Z]]^2)</f>
        <v>192.79167393610251</v>
      </c>
      <c r="Q50">
        <v>-1.44675</v>
      </c>
      <c r="R50">
        <v>108.818</v>
      </c>
      <c r="S50">
        <v>103.345</v>
      </c>
      <c r="T50">
        <v>49.26</v>
      </c>
      <c r="U50">
        <v>-0.49122300000000002</v>
      </c>
      <c r="V50">
        <v>-4.4619400000000002</v>
      </c>
    </row>
    <row r="51" spans="1:22">
      <c r="A51">
        <v>906</v>
      </c>
      <c r="B51">
        <v>1</v>
      </c>
      <c r="C51">
        <v>0.37946299999999999</v>
      </c>
      <c r="D51">
        <v>-9.0238099999999992</v>
      </c>
      <c r="E51">
        <v>-192.58</v>
      </c>
      <c r="F51">
        <v>-40.701700000000002</v>
      </c>
      <c r="G51">
        <v>4.4617699999999996</v>
      </c>
      <c r="H51">
        <v>-0.49271599999999999</v>
      </c>
      <c r="I51">
        <f>IF(AND(Tabelle15[[#This Row],[AreaPx]]&gt;0,NOT(Tabelle15[[#This Row],[AreaPx]]="inf")),Tabelle15[[#This Row],[AreaPx]], NA())</f>
        <v>5821.69</v>
      </c>
      <c r="J51">
        <v>5821.69</v>
      </c>
      <c r="K51">
        <v>66.590299999999999</v>
      </c>
      <c r="L51">
        <v>87.531000000000006</v>
      </c>
      <c r="M51">
        <v>0</v>
      </c>
      <c r="N51">
        <v>1.44586E-3</v>
      </c>
      <c r="O51">
        <f>Tabelle15[[#This Row],[Roll]]+Tabelle15[[#This Row],[Pitch]]</f>
        <v>3.9690539999999994</v>
      </c>
      <c r="P51">
        <f>SQRT(Tabelle15[[#This Row],[X]]^2+ Tabelle15[[#This Row],[Y]]^2 +Tabelle15[[#This Row],[Z]]^2)</f>
        <v>192.79167393610251</v>
      </c>
      <c r="Q51">
        <v>-1.44675</v>
      </c>
      <c r="R51">
        <v>108.818</v>
      </c>
      <c r="S51">
        <v>103.345</v>
      </c>
      <c r="T51">
        <v>49.26</v>
      </c>
      <c r="U51">
        <v>-0.49122300000000002</v>
      </c>
      <c r="V51">
        <v>-4.4619400000000002</v>
      </c>
    </row>
    <row r="52" spans="1:22">
      <c r="A52">
        <v>924</v>
      </c>
      <c r="B52">
        <v>1</v>
      </c>
      <c r="C52">
        <v>0.37946299999999999</v>
      </c>
      <c r="D52">
        <v>-9.0238099999999992</v>
      </c>
      <c r="E52">
        <v>-192.58</v>
      </c>
      <c r="F52">
        <v>-40.701700000000002</v>
      </c>
      <c r="G52">
        <v>4.4617699999999996</v>
      </c>
      <c r="H52">
        <v>-0.49271599999999999</v>
      </c>
      <c r="I52">
        <f>IF(AND(Tabelle15[[#This Row],[AreaPx]]&gt;0,NOT(Tabelle15[[#This Row],[AreaPx]]="inf")),Tabelle15[[#This Row],[AreaPx]], NA())</f>
        <v>5821.69</v>
      </c>
      <c r="J52">
        <v>5821.69</v>
      </c>
      <c r="K52">
        <v>66.590299999999999</v>
      </c>
      <c r="L52">
        <v>87.531000000000006</v>
      </c>
      <c r="M52">
        <v>0</v>
      </c>
      <c r="N52">
        <v>1.44586E-3</v>
      </c>
      <c r="O52">
        <f>Tabelle15[[#This Row],[Roll]]+Tabelle15[[#This Row],[Pitch]]</f>
        <v>3.9690539999999994</v>
      </c>
      <c r="P52">
        <f>SQRT(Tabelle15[[#This Row],[X]]^2+ Tabelle15[[#This Row],[Y]]^2 +Tabelle15[[#This Row],[Z]]^2)</f>
        <v>192.79167393610251</v>
      </c>
      <c r="Q52">
        <v>-1.44675</v>
      </c>
      <c r="R52">
        <v>108.818</v>
      </c>
      <c r="S52">
        <v>103.345</v>
      </c>
      <c r="T52">
        <v>49.26</v>
      </c>
      <c r="U52">
        <v>-0.49122300000000002</v>
      </c>
      <c r="V52">
        <v>-4.4619400000000002</v>
      </c>
    </row>
    <row r="53" spans="1:22">
      <c r="A53">
        <v>935</v>
      </c>
      <c r="B53">
        <v>1</v>
      </c>
      <c r="C53">
        <v>0.37946299999999999</v>
      </c>
      <c r="D53">
        <v>-9.0238099999999992</v>
      </c>
      <c r="E53">
        <v>-192.58</v>
      </c>
      <c r="F53">
        <v>-40.701700000000002</v>
      </c>
      <c r="G53">
        <v>4.4617699999999996</v>
      </c>
      <c r="H53">
        <v>-0.49271599999999999</v>
      </c>
      <c r="I53">
        <f>IF(AND(Tabelle15[[#This Row],[AreaPx]]&gt;0,NOT(Tabelle15[[#This Row],[AreaPx]]="inf")),Tabelle15[[#This Row],[AreaPx]], NA())</f>
        <v>5821.69</v>
      </c>
      <c r="J53">
        <v>5821.69</v>
      </c>
      <c r="K53">
        <v>66.590299999999999</v>
      </c>
      <c r="L53">
        <v>87.531000000000006</v>
      </c>
      <c r="M53">
        <v>0</v>
      </c>
      <c r="N53">
        <v>1.44586E-3</v>
      </c>
      <c r="O53">
        <f>Tabelle15[[#This Row],[Roll]]+Tabelle15[[#This Row],[Pitch]]</f>
        <v>3.9690539999999994</v>
      </c>
      <c r="P53">
        <f>SQRT(Tabelle15[[#This Row],[X]]^2+ Tabelle15[[#This Row],[Y]]^2 +Tabelle15[[#This Row],[Z]]^2)</f>
        <v>192.79167393610251</v>
      </c>
      <c r="Q53">
        <v>-1.44675</v>
      </c>
      <c r="R53">
        <v>108.818</v>
      </c>
      <c r="S53">
        <v>103.345</v>
      </c>
      <c r="T53">
        <v>49.26</v>
      </c>
      <c r="U53">
        <v>-0.49122300000000002</v>
      </c>
      <c r="V53">
        <v>-4.4619400000000002</v>
      </c>
    </row>
    <row r="54" spans="1:22">
      <c r="A54">
        <v>942</v>
      </c>
      <c r="B54">
        <v>1</v>
      </c>
      <c r="C54">
        <v>0.33656199999999997</v>
      </c>
      <c r="D54">
        <v>-8.9860900000000008</v>
      </c>
      <c r="E54">
        <v>-192.49600000000001</v>
      </c>
      <c r="F54">
        <v>-40.716799999999999</v>
      </c>
      <c r="G54">
        <v>4.40503</v>
      </c>
      <c r="H54">
        <v>-0.484037</v>
      </c>
      <c r="I54">
        <f>IF(AND(Tabelle15[[#This Row],[AreaPx]]&gt;0,NOT(Tabelle15[[#This Row],[AreaPx]]="inf")),Tabelle15[[#This Row],[AreaPx]], NA())</f>
        <v>5820.48</v>
      </c>
      <c r="J54">
        <v>5820.48</v>
      </c>
      <c r="K54">
        <v>66.571600000000004</v>
      </c>
      <c r="L54">
        <v>87.534700000000001</v>
      </c>
      <c r="M54">
        <v>2.8838699999999998E-2</v>
      </c>
      <c r="N54">
        <v>2.2940899999999999E-3</v>
      </c>
      <c r="O54">
        <f>Tabelle15[[#This Row],[Roll]]+Tabelle15[[#This Row],[Pitch]]</f>
        <v>3.9209930000000002</v>
      </c>
      <c r="P54">
        <f>SQRT(Tabelle15[[#This Row],[X]]^2+ Tabelle15[[#This Row],[Y]]^2 +Tabelle15[[#This Row],[Z]]^2)</f>
        <v>192.70592389303437</v>
      </c>
      <c r="Q54">
        <v>-1.3872800000000001</v>
      </c>
      <c r="R54">
        <v>108.755</v>
      </c>
      <c r="S54">
        <v>103.288</v>
      </c>
      <c r="T54">
        <v>49.246000000000002</v>
      </c>
      <c r="U54">
        <v>-0.48260700000000001</v>
      </c>
      <c r="V54">
        <v>-4.4051900000000002</v>
      </c>
    </row>
    <row r="55" spans="1:22">
      <c r="A55">
        <v>970</v>
      </c>
      <c r="B55">
        <v>1</v>
      </c>
      <c r="C55">
        <v>0.33656199999999997</v>
      </c>
      <c r="D55">
        <v>-8.9860900000000008</v>
      </c>
      <c r="E55">
        <v>-192.49600000000001</v>
      </c>
      <c r="F55">
        <v>-40.716799999999999</v>
      </c>
      <c r="G55">
        <v>4.40503</v>
      </c>
      <c r="H55">
        <v>-0.484037</v>
      </c>
      <c r="I55">
        <f>IF(AND(Tabelle15[[#This Row],[AreaPx]]&gt;0,NOT(Tabelle15[[#This Row],[AreaPx]]="inf")),Tabelle15[[#This Row],[AreaPx]], NA())</f>
        <v>5820.48</v>
      </c>
      <c r="J55">
        <v>5820.48</v>
      </c>
      <c r="K55">
        <v>66.571600000000004</v>
      </c>
      <c r="L55">
        <v>87.534700000000001</v>
      </c>
      <c r="M55">
        <v>2.8838699999999998E-2</v>
      </c>
      <c r="N55">
        <v>2.2940899999999999E-3</v>
      </c>
      <c r="O55">
        <f>Tabelle15[[#This Row],[Roll]]+Tabelle15[[#This Row],[Pitch]]</f>
        <v>3.9209930000000002</v>
      </c>
      <c r="P55">
        <f>SQRT(Tabelle15[[#This Row],[X]]^2+ Tabelle15[[#This Row],[Y]]^2 +Tabelle15[[#This Row],[Z]]^2)</f>
        <v>192.70592389303437</v>
      </c>
      <c r="Q55">
        <v>-1.3872800000000001</v>
      </c>
      <c r="R55">
        <v>108.755</v>
      </c>
      <c r="S55">
        <v>103.288</v>
      </c>
      <c r="T55">
        <v>49.246000000000002</v>
      </c>
      <c r="U55">
        <v>-0.48260700000000001</v>
      </c>
      <c r="V55">
        <v>-4.4051900000000002</v>
      </c>
    </row>
    <row r="56" spans="1:22">
      <c r="A56">
        <v>987</v>
      </c>
      <c r="B56">
        <v>1</v>
      </c>
      <c r="C56">
        <v>0.28653200000000001</v>
      </c>
      <c r="D56">
        <v>-9.0152900000000002</v>
      </c>
      <c r="E56">
        <v>-192.631</v>
      </c>
      <c r="F56">
        <v>-40.599899999999998</v>
      </c>
      <c r="G56">
        <v>4.4427599999999998</v>
      </c>
      <c r="H56">
        <v>-0.47621799999999997</v>
      </c>
      <c r="I56">
        <f>IF(AND(Tabelle15[[#This Row],[AreaPx]]&gt;0,NOT(Tabelle15[[#This Row],[AreaPx]]="inf")),Tabelle15[[#This Row],[AreaPx]], NA())</f>
        <v>5835.81</v>
      </c>
      <c r="J56">
        <v>5835.81</v>
      </c>
      <c r="K56">
        <v>66.718699999999998</v>
      </c>
      <c r="L56">
        <v>87.571700000000007</v>
      </c>
      <c r="M56">
        <v>0.101521</v>
      </c>
      <c r="N56">
        <v>8.0007500000000003E-4</v>
      </c>
      <c r="O56">
        <f>Tabelle15[[#This Row],[Roll]]+Tabelle15[[#This Row],[Pitch]]</f>
        <v>3.966542</v>
      </c>
      <c r="P56">
        <f>SQRT(Tabelle15[[#This Row],[X]]^2+ Tabelle15[[#This Row],[Y]]^2 +Tabelle15[[#This Row],[Z]]^2)</f>
        <v>192.84205898965902</v>
      </c>
      <c r="Q56">
        <v>-1.1474</v>
      </c>
      <c r="R56">
        <v>108.762</v>
      </c>
      <c r="S56">
        <v>103.67700000000001</v>
      </c>
      <c r="T56">
        <v>49.363199999999999</v>
      </c>
      <c r="U56">
        <v>-0.47478700000000001</v>
      </c>
      <c r="V56">
        <v>-4.4429100000000004</v>
      </c>
    </row>
    <row r="57" spans="1:22">
      <c r="A57">
        <v>1014</v>
      </c>
      <c r="B57">
        <v>1</v>
      </c>
      <c r="C57">
        <v>0.23208899999999999</v>
      </c>
      <c r="D57">
        <v>-9.0139499999999995</v>
      </c>
      <c r="E57">
        <v>-192.54599999999999</v>
      </c>
      <c r="F57">
        <v>-40.648600000000002</v>
      </c>
      <c r="G57">
        <v>4.4036299999999997</v>
      </c>
      <c r="H57">
        <v>-0.43073899999999998</v>
      </c>
      <c r="I57">
        <f>IF(AND(Tabelle15[[#This Row],[AreaPx]]&gt;0,NOT(Tabelle15[[#This Row],[AreaPx]]="inf")),Tabelle15[[#This Row],[AreaPx]], NA())</f>
        <v>5823.75</v>
      </c>
      <c r="J57">
        <v>5823.75</v>
      </c>
      <c r="K57">
        <v>66.621200000000002</v>
      </c>
      <c r="L57">
        <v>87.515199999999993</v>
      </c>
      <c r="M57">
        <v>7.0761599999999994E-2</v>
      </c>
      <c r="N57">
        <v>2.4513500000000001E-3</v>
      </c>
      <c r="O57">
        <f>Tabelle15[[#This Row],[Roll]]+Tabelle15[[#This Row],[Pitch]]</f>
        <v>3.9728909999999997</v>
      </c>
      <c r="P57">
        <f>SQRT(Tabelle15[[#This Row],[X]]^2+ Tabelle15[[#This Row],[Y]]^2 +Tabelle15[[#This Row],[Z]]^2)</f>
        <v>192.75701615221797</v>
      </c>
      <c r="Q57">
        <v>-1.1654500000000001</v>
      </c>
      <c r="R57">
        <v>108.613</v>
      </c>
      <c r="S57">
        <v>103.559</v>
      </c>
      <c r="T57">
        <v>49.318300000000001</v>
      </c>
      <c r="U57">
        <v>-0.42946800000000002</v>
      </c>
      <c r="V57">
        <v>-4.4037600000000001</v>
      </c>
    </row>
    <row r="58" spans="1:22">
      <c r="A58">
        <v>1044</v>
      </c>
      <c r="B58">
        <v>1</v>
      </c>
      <c r="C58">
        <v>0.16581599999999999</v>
      </c>
      <c r="D58">
        <v>-8.9614999999999991</v>
      </c>
      <c r="E58">
        <v>-192.721</v>
      </c>
      <c r="F58">
        <v>-40.5276</v>
      </c>
      <c r="G58">
        <v>4.4444600000000003</v>
      </c>
      <c r="H58">
        <v>-0.53167200000000003</v>
      </c>
      <c r="I58">
        <f>IF(AND(Tabelle15[[#This Row],[AreaPx]]&gt;0,NOT(Tabelle15[[#This Row],[AreaPx]]="inf")),Tabelle15[[#This Row],[AreaPx]], NA())</f>
        <v>5838.67</v>
      </c>
      <c r="J58">
        <v>5838.67</v>
      </c>
      <c r="K58">
        <v>66.772800000000004</v>
      </c>
      <c r="L58">
        <v>87.545500000000004</v>
      </c>
      <c r="M58">
        <v>0.184529</v>
      </c>
      <c r="N58">
        <v>5.6993800000000004E-3</v>
      </c>
      <c r="O58">
        <f>Tabelle15[[#This Row],[Roll]]+Tabelle15[[#This Row],[Pitch]]</f>
        <v>3.9127880000000004</v>
      </c>
      <c r="P58">
        <f>SQRT(Tabelle15[[#This Row],[X]]^2+ Tabelle15[[#This Row],[Y]]^2 +Tabelle15[[#This Row],[Z]]^2)</f>
        <v>192.92931300918443</v>
      </c>
      <c r="Q58">
        <v>-0.93190799999999996</v>
      </c>
      <c r="R58">
        <v>108.904</v>
      </c>
      <c r="S58">
        <v>103.967</v>
      </c>
      <c r="T58">
        <v>49.431199999999997</v>
      </c>
      <c r="U58">
        <v>-0.53007300000000002</v>
      </c>
      <c r="V58">
        <v>-4.4446500000000002</v>
      </c>
    </row>
    <row r="59" spans="1:22">
      <c r="A59">
        <v>1069</v>
      </c>
      <c r="B59">
        <v>1</v>
      </c>
      <c r="C59">
        <v>0.16581599999999999</v>
      </c>
      <c r="D59">
        <v>-8.9614999999999991</v>
      </c>
      <c r="E59">
        <v>-192.721</v>
      </c>
      <c r="F59">
        <v>-40.5276</v>
      </c>
      <c r="G59">
        <v>4.4444600000000003</v>
      </c>
      <c r="H59">
        <v>-0.53167200000000003</v>
      </c>
      <c r="I59">
        <f>IF(AND(Tabelle15[[#This Row],[AreaPx]]&gt;0,NOT(Tabelle15[[#This Row],[AreaPx]]="inf")),Tabelle15[[#This Row],[AreaPx]], NA())</f>
        <v>5838.67</v>
      </c>
      <c r="J59">
        <v>5838.67</v>
      </c>
      <c r="K59">
        <v>66.772800000000004</v>
      </c>
      <c r="L59">
        <v>87.545500000000004</v>
      </c>
      <c r="M59">
        <v>0.184529</v>
      </c>
      <c r="N59">
        <v>5.6993800000000004E-3</v>
      </c>
      <c r="O59">
        <f>Tabelle15[[#This Row],[Roll]]+Tabelle15[[#This Row],[Pitch]]</f>
        <v>3.9127880000000004</v>
      </c>
      <c r="P59">
        <f>SQRT(Tabelle15[[#This Row],[X]]^2+ Tabelle15[[#This Row],[Y]]^2 +Tabelle15[[#This Row],[Z]]^2)</f>
        <v>192.92931300918443</v>
      </c>
      <c r="Q59">
        <v>-0.93190799999999996</v>
      </c>
      <c r="R59">
        <v>108.904</v>
      </c>
      <c r="S59">
        <v>103.967</v>
      </c>
      <c r="T59">
        <v>49.431199999999997</v>
      </c>
      <c r="U59">
        <v>-0.53007300000000002</v>
      </c>
      <c r="V59">
        <v>-4.4446500000000002</v>
      </c>
    </row>
    <row r="60" spans="1:22">
      <c r="A60">
        <v>1082</v>
      </c>
      <c r="B60">
        <v>1</v>
      </c>
      <c r="C60">
        <v>5.0974800000000001E-2</v>
      </c>
      <c r="D60">
        <v>-8.7615200000000009</v>
      </c>
      <c r="E60">
        <v>-192.667</v>
      </c>
      <c r="F60">
        <v>-40.535800000000002</v>
      </c>
      <c r="G60">
        <v>4.3308299999999997</v>
      </c>
      <c r="H60">
        <v>-0.47930699999999998</v>
      </c>
      <c r="I60">
        <f>IF(AND(Tabelle15[[#This Row],[AreaPx]]&gt;0,NOT(Tabelle15[[#This Row],[AreaPx]]="inf")),Tabelle15[[#This Row],[AreaPx]], NA())</f>
        <v>5827.88</v>
      </c>
      <c r="J60">
        <v>5827.88</v>
      </c>
      <c r="K60">
        <v>66.697000000000003</v>
      </c>
      <c r="L60">
        <v>87.476100000000002</v>
      </c>
      <c r="M60">
        <v>0.10309400000000001</v>
      </c>
      <c r="N60">
        <v>8.3380999999999993E-3</v>
      </c>
      <c r="O60">
        <f>Tabelle15[[#This Row],[Roll]]+Tabelle15[[#This Row],[Pitch]]</f>
        <v>3.8515229999999998</v>
      </c>
      <c r="P60">
        <f>SQRT(Tabelle15[[#This Row],[X]]^2+ Tabelle15[[#This Row],[Y]]^2 +Tabelle15[[#This Row],[Z]]^2)</f>
        <v>192.86611864228678</v>
      </c>
      <c r="Q60">
        <v>-0.80079699999999998</v>
      </c>
      <c r="R60">
        <v>108.539</v>
      </c>
      <c r="S60">
        <v>104.024</v>
      </c>
      <c r="T60">
        <v>49.427999999999997</v>
      </c>
      <c r="U60">
        <v>-0.477939</v>
      </c>
      <c r="V60">
        <v>-4.3309800000000003</v>
      </c>
    </row>
    <row r="61" spans="1:22">
      <c r="A61">
        <v>1104</v>
      </c>
      <c r="B61">
        <v>1</v>
      </c>
      <c r="C61">
        <v>5.0974800000000001E-2</v>
      </c>
      <c r="D61">
        <v>-8.7615200000000009</v>
      </c>
      <c r="E61">
        <v>-192.667</v>
      </c>
      <c r="F61">
        <v>-40.535800000000002</v>
      </c>
      <c r="G61">
        <v>4.3308299999999997</v>
      </c>
      <c r="H61">
        <v>-0.47930699999999998</v>
      </c>
      <c r="I61">
        <f>IF(AND(Tabelle15[[#This Row],[AreaPx]]&gt;0,NOT(Tabelle15[[#This Row],[AreaPx]]="inf")),Tabelle15[[#This Row],[AreaPx]], NA())</f>
        <v>5827.88</v>
      </c>
      <c r="J61">
        <v>5827.88</v>
      </c>
      <c r="K61">
        <v>66.697000000000003</v>
      </c>
      <c r="L61">
        <v>87.476100000000002</v>
      </c>
      <c r="M61">
        <v>0.10309400000000001</v>
      </c>
      <c r="N61">
        <v>8.3380999999999993E-3</v>
      </c>
      <c r="O61">
        <f>Tabelle15[[#This Row],[Roll]]+Tabelle15[[#This Row],[Pitch]]</f>
        <v>3.8515229999999998</v>
      </c>
      <c r="P61">
        <f>SQRT(Tabelle15[[#This Row],[X]]^2+ Tabelle15[[#This Row],[Y]]^2 +Tabelle15[[#This Row],[Z]]^2)</f>
        <v>192.86611864228678</v>
      </c>
      <c r="Q61">
        <v>-0.80079699999999998</v>
      </c>
      <c r="R61">
        <v>108.539</v>
      </c>
      <c r="S61">
        <v>104.024</v>
      </c>
      <c r="T61">
        <v>49.427999999999997</v>
      </c>
      <c r="U61">
        <v>-0.477939</v>
      </c>
      <c r="V61">
        <v>-4.3309800000000003</v>
      </c>
    </row>
    <row r="62" spans="1:22">
      <c r="A62">
        <v>1120</v>
      </c>
      <c r="B62">
        <v>1</v>
      </c>
      <c r="C62">
        <v>-6.4098999999999996E-3</v>
      </c>
      <c r="D62">
        <v>-8.6910399999999992</v>
      </c>
      <c r="E62">
        <v>-192.34899999999999</v>
      </c>
      <c r="F62">
        <v>-40.698500000000003</v>
      </c>
      <c r="G62">
        <v>4.2849000000000004</v>
      </c>
      <c r="H62">
        <v>-0.33715499999999998</v>
      </c>
      <c r="I62">
        <f>IF(AND(Tabelle15[[#This Row],[AreaPx]]&gt;0,NOT(Tabelle15[[#This Row],[AreaPx]]="inf")),Tabelle15[[#This Row],[AreaPx]], NA())</f>
        <v>5817.96</v>
      </c>
      <c r="J62">
        <v>5817.96</v>
      </c>
      <c r="K62">
        <v>66.5518</v>
      </c>
      <c r="L62">
        <v>87.510999999999996</v>
      </c>
      <c r="M62">
        <v>0.19968900000000001</v>
      </c>
      <c r="N62">
        <v>6.1036500000000004E-3</v>
      </c>
      <c r="O62">
        <f>Tabelle15[[#This Row],[Roll]]+Tabelle15[[#This Row],[Pitch]]</f>
        <v>3.9477450000000003</v>
      </c>
      <c r="P62">
        <f>SQRT(Tabelle15[[#This Row],[X]]^2+ Tabelle15[[#This Row],[Y]]^2 +Tabelle15[[#This Row],[Z]]^2)</f>
        <v>192.54524667819877</v>
      </c>
      <c r="Q62">
        <v>-0.94292399999999998</v>
      </c>
      <c r="R62">
        <v>107.996</v>
      </c>
      <c r="S62">
        <v>103.514</v>
      </c>
      <c r="T62">
        <v>49.276299999999999</v>
      </c>
      <c r="U62">
        <v>-0.33621299999999998</v>
      </c>
      <c r="V62">
        <v>-4.28498</v>
      </c>
    </row>
    <row r="63" spans="1:22">
      <c r="A63">
        <v>1142</v>
      </c>
      <c r="B63">
        <v>1</v>
      </c>
      <c r="C63">
        <v>-6.4098999999999996E-3</v>
      </c>
      <c r="D63">
        <v>-8.6910399999999992</v>
      </c>
      <c r="E63">
        <v>-192.34899999999999</v>
      </c>
      <c r="F63">
        <v>-40.698500000000003</v>
      </c>
      <c r="G63">
        <v>4.2849000000000004</v>
      </c>
      <c r="H63">
        <v>-0.33715499999999998</v>
      </c>
      <c r="I63">
        <f>IF(AND(Tabelle15[[#This Row],[AreaPx]]&gt;0,NOT(Tabelle15[[#This Row],[AreaPx]]="inf")),Tabelle15[[#This Row],[AreaPx]], NA())</f>
        <v>5837.21</v>
      </c>
      <c r="J63">
        <v>5837.21</v>
      </c>
      <c r="K63">
        <v>66.661799999999999</v>
      </c>
      <c r="L63">
        <v>87.655600000000007</v>
      </c>
      <c r="M63">
        <v>0</v>
      </c>
      <c r="N63">
        <v>4.5273199999999996E-3</v>
      </c>
      <c r="O63">
        <f>Tabelle15[[#This Row],[Roll]]+Tabelle15[[#This Row],[Pitch]]</f>
        <v>3.9477450000000003</v>
      </c>
      <c r="P63">
        <f>SQRT(Tabelle15[[#This Row],[X]]^2+ Tabelle15[[#This Row],[Y]]^2 +Tabelle15[[#This Row],[Z]]^2)</f>
        <v>192.54524667819877</v>
      </c>
      <c r="Q63">
        <v>-0.94292399999999998</v>
      </c>
      <c r="R63">
        <v>107.996</v>
      </c>
      <c r="S63">
        <v>103.514</v>
      </c>
      <c r="T63">
        <v>49.276299999999999</v>
      </c>
      <c r="U63">
        <v>-0.33621299999999998</v>
      </c>
      <c r="V63">
        <v>-4.28498</v>
      </c>
    </row>
    <row r="64" spans="1:22">
      <c r="A64">
        <v>1160</v>
      </c>
      <c r="B64">
        <v>1</v>
      </c>
      <c r="C64">
        <v>-6.4098999999999996E-3</v>
      </c>
      <c r="D64">
        <v>-8.6910399999999992</v>
      </c>
      <c r="E64">
        <v>-192.34899999999999</v>
      </c>
      <c r="F64">
        <v>-40.698500000000003</v>
      </c>
      <c r="G64">
        <v>4.2849000000000004</v>
      </c>
      <c r="H64">
        <v>-0.33715499999999998</v>
      </c>
      <c r="I64">
        <f>IF(AND(Tabelle15[[#This Row],[AreaPx]]&gt;0,NOT(Tabelle15[[#This Row],[AreaPx]]="inf")),Tabelle15[[#This Row],[AreaPx]], NA())</f>
        <v>5837.21</v>
      </c>
      <c r="J64">
        <v>5837.21</v>
      </c>
      <c r="K64">
        <v>66.661799999999999</v>
      </c>
      <c r="L64">
        <v>87.655600000000007</v>
      </c>
      <c r="M64">
        <v>0</v>
      </c>
      <c r="N64">
        <v>4.5273199999999996E-3</v>
      </c>
      <c r="O64">
        <f>Tabelle15[[#This Row],[Roll]]+Tabelle15[[#This Row],[Pitch]]</f>
        <v>3.9477450000000003</v>
      </c>
      <c r="P64">
        <f>SQRT(Tabelle15[[#This Row],[X]]^2+ Tabelle15[[#This Row],[Y]]^2 +Tabelle15[[#This Row],[Z]]^2)</f>
        <v>192.54524667819877</v>
      </c>
      <c r="Q64">
        <v>-0.94292399999999998</v>
      </c>
      <c r="R64">
        <v>107.996</v>
      </c>
      <c r="S64">
        <v>103.514</v>
      </c>
      <c r="T64">
        <v>49.276299999999999</v>
      </c>
      <c r="U64">
        <v>-0.33621299999999998</v>
      </c>
      <c r="V64">
        <v>-4.28498</v>
      </c>
    </row>
    <row r="65" spans="1:22">
      <c r="A65">
        <v>1169</v>
      </c>
      <c r="B65">
        <v>1</v>
      </c>
      <c r="C65">
        <v>-6.4098999999999996E-3</v>
      </c>
      <c r="D65">
        <v>-8.6910399999999992</v>
      </c>
      <c r="E65">
        <v>-192.34899999999999</v>
      </c>
      <c r="F65">
        <v>-40.698500000000003</v>
      </c>
      <c r="G65">
        <v>4.2849000000000004</v>
      </c>
      <c r="H65">
        <v>-0.33715499999999998</v>
      </c>
      <c r="I65">
        <f>IF(AND(Tabelle15[[#This Row],[AreaPx]]&gt;0,NOT(Tabelle15[[#This Row],[AreaPx]]="inf")),Tabelle15[[#This Row],[AreaPx]], NA())</f>
        <v>5837.21</v>
      </c>
      <c r="J65">
        <v>5837.21</v>
      </c>
      <c r="K65">
        <v>66.661799999999999</v>
      </c>
      <c r="L65">
        <v>87.655600000000007</v>
      </c>
      <c r="M65">
        <v>0</v>
      </c>
      <c r="N65">
        <v>4.5273199999999996E-3</v>
      </c>
      <c r="O65">
        <f>Tabelle15[[#This Row],[Roll]]+Tabelle15[[#This Row],[Pitch]]</f>
        <v>3.9477450000000003</v>
      </c>
      <c r="P65">
        <f>SQRT(Tabelle15[[#This Row],[X]]^2+ Tabelle15[[#This Row],[Y]]^2 +Tabelle15[[#This Row],[Z]]^2)</f>
        <v>192.54524667819877</v>
      </c>
      <c r="Q65">
        <v>-0.94292399999999998</v>
      </c>
      <c r="R65">
        <v>107.996</v>
      </c>
      <c r="S65">
        <v>103.514</v>
      </c>
      <c r="T65">
        <v>49.276299999999999</v>
      </c>
      <c r="U65">
        <v>-0.33621299999999998</v>
      </c>
      <c r="V65">
        <v>-4.28498</v>
      </c>
    </row>
    <row r="66" spans="1:22">
      <c r="A66">
        <v>1177</v>
      </c>
      <c r="B66">
        <v>1</v>
      </c>
      <c r="C66">
        <v>-6.7572400000000005E-2</v>
      </c>
      <c r="D66">
        <v>-8.8663699999999999</v>
      </c>
      <c r="E66">
        <v>-192.005</v>
      </c>
      <c r="F66">
        <v>-40.8307</v>
      </c>
      <c r="G66">
        <v>4.4373399999999998</v>
      </c>
      <c r="H66">
        <v>-0.413684</v>
      </c>
      <c r="I66">
        <f>IF(AND(Tabelle15[[#This Row],[AreaPx]]&gt;0,NOT(Tabelle15[[#This Row],[AreaPx]]="inf")),Tabelle15[[#This Row],[AreaPx]], NA())</f>
        <v>5824.95</v>
      </c>
      <c r="J66">
        <v>5824.95</v>
      </c>
      <c r="K66">
        <v>66.540599999999998</v>
      </c>
      <c r="L66">
        <v>87.641900000000007</v>
      </c>
      <c r="M66">
        <v>0.20419599999999999</v>
      </c>
      <c r="N66">
        <v>9.0623600000000002E-3</v>
      </c>
      <c r="O66">
        <f>Tabelle15[[#This Row],[Roll]]+Tabelle15[[#This Row],[Pitch]]</f>
        <v>4.0236559999999999</v>
      </c>
      <c r="P66">
        <f>SQRT(Tabelle15[[#This Row],[X]]^2+ Tabelle15[[#This Row],[Y]]^2 +Tabelle15[[#This Row],[Z]]^2)</f>
        <v>192.20961762618992</v>
      </c>
      <c r="Q66">
        <v>-1.042</v>
      </c>
      <c r="R66">
        <v>108.42700000000001</v>
      </c>
      <c r="S66">
        <v>102.953</v>
      </c>
      <c r="T66">
        <v>49.137300000000003</v>
      </c>
      <c r="U66">
        <v>-0.41244399999999998</v>
      </c>
      <c r="V66">
        <v>-4.4374599999999997</v>
      </c>
    </row>
    <row r="67" spans="1:22">
      <c r="A67">
        <v>1203</v>
      </c>
      <c r="B67">
        <v>1</v>
      </c>
      <c r="C67">
        <v>-6.7572400000000005E-2</v>
      </c>
      <c r="D67">
        <v>-8.8663699999999999</v>
      </c>
      <c r="E67">
        <v>-192.005</v>
      </c>
      <c r="F67">
        <v>-40.8307</v>
      </c>
      <c r="G67">
        <v>4.4373399999999998</v>
      </c>
      <c r="H67">
        <v>-0.413684</v>
      </c>
      <c r="I67">
        <f>IF(AND(Tabelle15[[#This Row],[AreaPx]]&gt;0,NOT(Tabelle15[[#This Row],[AreaPx]]="inf")),Tabelle15[[#This Row],[AreaPx]], NA())</f>
        <v>5824.95</v>
      </c>
      <c r="J67">
        <v>5824.95</v>
      </c>
      <c r="K67">
        <v>66.540599999999998</v>
      </c>
      <c r="L67">
        <v>87.641900000000007</v>
      </c>
      <c r="M67">
        <v>0.20419599999999999</v>
      </c>
      <c r="N67">
        <v>9.0623600000000002E-3</v>
      </c>
      <c r="O67">
        <f>Tabelle15[[#This Row],[Roll]]+Tabelle15[[#This Row],[Pitch]]</f>
        <v>4.0236559999999999</v>
      </c>
      <c r="P67">
        <f>SQRT(Tabelle15[[#This Row],[X]]^2+ Tabelle15[[#This Row],[Y]]^2 +Tabelle15[[#This Row],[Z]]^2)</f>
        <v>192.20961762618992</v>
      </c>
      <c r="Q67">
        <v>-1.042</v>
      </c>
      <c r="R67">
        <v>108.42700000000001</v>
      </c>
      <c r="S67">
        <v>102.953</v>
      </c>
      <c r="T67">
        <v>49.137300000000003</v>
      </c>
      <c r="U67">
        <v>-0.41244399999999998</v>
      </c>
      <c r="V67">
        <v>-4.4374599999999997</v>
      </c>
    </row>
    <row r="68" spans="1:22">
      <c r="A68">
        <v>1221</v>
      </c>
      <c r="B68">
        <v>1</v>
      </c>
      <c r="C68">
        <v>-0.27986899999999998</v>
      </c>
      <c r="D68">
        <v>-8.9693400000000008</v>
      </c>
      <c r="E68">
        <v>-192.28700000000001</v>
      </c>
      <c r="F68">
        <v>-40.418300000000002</v>
      </c>
      <c r="G68">
        <v>4.4406499999999998</v>
      </c>
      <c r="H68">
        <v>-0.479794</v>
      </c>
      <c r="I68">
        <f>IF(AND(Tabelle15[[#This Row],[AreaPx]]&gt;0,NOT(Tabelle15[[#This Row],[AreaPx]]="inf")),Tabelle15[[#This Row],[AreaPx]], NA())</f>
        <v>5881.6</v>
      </c>
      <c r="J68">
        <v>5881.6</v>
      </c>
      <c r="K68">
        <v>67.068600000000004</v>
      </c>
      <c r="L68">
        <v>87.796400000000006</v>
      </c>
      <c r="M68">
        <v>0.37002200000000002</v>
      </c>
      <c r="N68">
        <v>5.8268499999999997E-3</v>
      </c>
      <c r="O68">
        <f>Tabelle15[[#This Row],[Roll]]+Tabelle15[[#This Row],[Pitch]]</f>
        <v>3.9608559999999997</v>
      </c>
      <c r="P68">
        <f>SQRT(Tabelle15[[#This Row],[X]]^2+ Tabelle15[[#This Row],[Y]]^2 +Tabelle15[[#This Row],[Z]]^2)</f>
        <v>192.49627984896944</v>
      </c>
      <c r="Q68">
        <v>-2.99911E-2</v>
      </c>
      <c r="R68">
        <v>108.76900000000001</v>
      </c>
      <c r="S68">
        <v>104.182</v>
      </c>
      <c r="T68">
        <v>49.544499999999999</v>
      </c>
      <c r="U68">
        <v>-0.478354</v>
      </c>
      <c r="V68">
        <v>-4.4408000000000003</v>
      </c>
    </row>
    <row r="69" spans="1:22">
      <c r="A69">
        <v>1248</v>
      </c>
      <c r="B69">
        <v>1</v>
      </c>
      <c r="C69">
        <v>-0.50473100000000004</v>
      </c>
      <c r="D69">
        <v>-8.9363100000000006</v>
      </c>
      <c r="E69">
        <v>-192.42500000000001</v>
      </c>
      <c r="F69">
        <v>-40.374600000000001</v>
      </c>
      <c r="G69">
        <v>4.4360900000000001</v>
      </c>
      <c r="H69">
        <v>-0.27335599999999999</v>
      </c>
      <c r="I69">
        <f>IF(AND(Tabelle15[[#This Row],[AreaPx]]&gt;0,NOT(Tabelle15[[#This Row],[AreaPx]]="inf")),Tabelle15[[#This Row],[AreaPx]], NA())</f>
        <v>5869.71</v>
      </c>
      <c r="J69">
        <v>5869.71</v>
      </c>
      <c r="K69">
        <v>67.013099999999994</v>
      </c>
      <c r="L69">
        <v>87.681399999999996</v>
      </c>
      <c r="M69">
        <v>0.312419</v>
      </c>
      <c r="N69">
        <v>1.16268E-2</v>
      </c>
      <c r="O69">
        <f>Tabelle15[[#This Row],[Roll]]+Tabelle15[[#This Row],[Pitch]]</f>
        <v>4.1627340000000004</v>
      </c>
      <c r="P69">
        <f>SQRT(Tabelle15[[#This Row],[X]]^2+ Tabelle15[[#This Row],[Y]]^2 +Tabelle15[[#This Row],[Z]]^2)</f>
        <v>192.63305275782363</v>
      </c>
      <c r="Q69">
        <v>0.18212100000000001</v>
      </c>
      <c r="R69">
        <v>108.06399999999999</v>
      </c>
      <c r="S69">
        <v>104.593</v>
      </c>
      <c r="T69">
        <v>49.604300000000002</v>
      </c>
      <c r="U69">
        <v>-0.27253699999999997</v>
      </c>
      <c r="V69">
        <v>-4.43614</v>
      </c>
    </row>
    <row r="70" spans="1:22">
      <c r="A70">
        <v>1274</v>
      </c>
      <c r="B70">
        <v>1</v>
      </c>
      <c r="C70">
        <v>-0.66249599999999997</v>
      </c>
      <c r="D70">
        <v>-8.9823199999999996</v>
      </c>
      <c r="E70">
        <v>-192.40199999999999</v>
      </c>
      <c r="F70">
        <v>-40.387799999999999</v>
      </c>
      <c r="G70">
        <v>4.4436200000000001</v>
      </c>
      <c r="H70">
        <v>-0.39557100000000001</v>
      </c>
      <c r="I70">
        <f>IF(AND(Tabelle15[[#This Row],[AreaPx]]&gt;0,NOT(Tabelle15[[#This Row],[AreaPx]]="inf")),Tabelle15[[#This Row],[AreaPx]], NA())</f>
        <v>5859.23</v>
      </c>
      <c r="J70">
        <v>5859.23</v>
      </c>
      <c r="K70">
        <v>66.952399999999997</v>
      </c>
      <c r="L70">
        <v>87.610200000000006</v>
      </c>
      <c r="M70">
        <v>0.18282699999999999</v>
      </c>
      <c r="N70">
        <v>1.4519600000000001E-2</v>
      </c>
      <c r="O70">
        <f>Tabelle15[[#This Row],[Roll]]+Tabelle15[[#This Row],[Pitch]]</f>
        <v>4.0480489999999998</v>
      </c>
      <c r="P70">
        <f>SQRT(Tabelle15[[#This Row],[X]]^2+ Tabelle15[[#This Row],[Y]]^2 +Tabelle15[[#This Row],[Z]]^2)</f>
        <v>192.6126957849155</v>
      </c>
      <c r="Q70">
        <v>0.26966099999999998</v>
      </c>
      <c r="R70">
        <v>108.53100000000001</v>
      </c>
      <c r="S70">
        <v>104.607</v>
      </c>
      <c r="T70">
        <v>49.581499999999998</v>
      </c>
      <c r="U70">
        <v>-0.39438200000000001</v>
      </c>
      <c r="V70">
        <v>-4.4437199999999999</v>
      </c>
    </row>
    <row r="71" spans="1:22">
      <c r="A71">
        <v>1299</v>
      </c>
      <c r="B71">
        <v>1</v>
      </c>
      <c r="C71">
        <v>-0.66249599999999997</v>
      </c>
      <c r="D71">
        <v>-8.9823199999999996</v>
      </c>
      <c r="E71">
        <v>-192.40199999999999</v>
      </c>
      <c r="F71">
        <v>-40.387799999999999</v>
      </c>
      <c r="G71">
        <v>4.4436200000000001</v>
      </c>
      <c r="H71">
        <v>-0.39557100000000001</v>
      </c>
      <c r="I71">
        <f>IF(AND(Tabelle15[[#This Row],[AreaPx]]&gt;0,NOT(Tabelle15[[#This Row],[AreaPx]]="inf")),Tabelle15[[#This Row],[AreaPx]], NA())</f>
        <v>5859.23</v>
      </c>
      <c r="J71">
        <v>5859.23</v>
      </c>
      <c r="K71">
        <v>66.952399999999997</v>
      </c>
      <c r="L71">
        <v>87.610200000000006</v>
      </c>
      <c r="M71">
        <v>0.18282699999999999</v>
      </c>
      <c r="N71">
        <v>1.4519600000000001E-2</v>
      </c>
      <c r="O71">
        <f>Tabelle15[[#This Row],[Roll]]+Tabelle15[[#This Row],[Pitch]]</f>
        <v>4.0480489999999998</v>
      </c>
      <c r="P71">
        <f>SQRT(Tabelle15[[#This Row],[X]]^2+ Tabelle15[[#This Row],[Y]]^2 +Tabelle15[[#This Row],[Z]]^2)</f>
        <v>192.6126957849155</v>
      </c>
      <c r="Q71">
        <v>0.26966099999999998</v>
      </c>
      <c r="R71">
        <v>108.53100000000001</v>
      </c>
      <c r="S71">
        <v>104.607</v>
      </c>
      <c r="T71">
        <v>49.581499999999998</v>
      </c>
      <c r="U71">
        <v>-0.39438200000000001</v>
      </c>
      <c r="V71">
        <v>-4.4437199999999999</v>
      </c>
    </row>
    <row r="72" spans="1:22">
      <c r="A72">
        <v>1315</v>
      </c>
      <c r="B72">
        <v>1</v>
      </c>
      <c r="C72">
        <v>-0.84918499999999997</v>
      </c>
      <c r="D72">
        <v>-8.9969999999999999</v>
      </c>
      <c r="E72">
        <v>-192.46700000000001</v>
      </c>
      <c r="F72">
        <v>-40.300199999999997</v>
      </c>
      <c r="G72">
        <v>4.4656099999999999</v>
      </c>
      <c r="H72">
        <v>-0.37317899999999998</v>
      </c>
      <c r="I72">
        <f>IF(AND(Tabelle15[[#This Row],[AreaPx]]&gt;0,NOT(Tabelle15[[#This Row],[AreaPx]]="inf")),Tabelle15[[#This Row],[AreaPx]], NA())</f>
        <v>5868.46</v>
      </c>
      <c r="J72">
        <v>5868.46</v>
      </c>
      <c r="K72">
        <v>67.048299999999998</v>
      </c>
      <c r="L72">
        <v>87.621700000000004</v>
      </c>
      <c r="M72">
        <v>0.11909400000000001</v>
      </c>
      <c r="N72">
        <v>1.7924900000000001E-2</v>
      </c>
      <c r="O72">
        <f>Tabelle15[[#This Row],[Roll]]+Tabelle15[[#This Row],[Pitch]]</f>
        <v>4.0924309999999995</v>
      </c>
      <c r="P72">
        <f>SQRT(Tabelle15[[#This Row],[X]]^2+ Tabelle15[[#This Row],[Y]]^2 +Tabelle15[[#This Row],[Z]]^2)</f>
        <v>192.6790419665933</v>
      </c>
      <c r="Q72">
        <v>0.59106400000000003</v>
      </c>
      <c r="R72">
        <v>108.485</v>
      </c>
      <c r="S72">
        <v>104.97199999999999</v>
      </c>
      <c r="T72">
        <v>49.6708</v>
      </c>
      <c r="U72">
        <v>-0.37204599999999999</v>
      </c>
      <c r="V72">
        <v>-4.4657099999999996</v>
      </c>
    </row>
    <row r="73" spans="1:22">
      <c r="A73">
        <v>1336</v>
      </c>
      <c r="B73">
        <v>1</v>
      </c>
      <c r="C73">
        <v>-0.84918499999999997</v>
      </c>
      <c r="D73">
        <v>-8.9969999999999999</v>
      </c>
      <c r="E73">
        <v>-192.46700000000001</v>
      </c>
      <c r="F73">
        <v>-40.300199999999997</v>
      </c>
      <c r="G73">
        <v>4.4656099999999999</v>
      </c>
      <c r="H73">
        <v>-0.37317899999999998</v>
      </c>
      <c r="I73">
        <f>IF(AND(Tabelle15[[#This Row],[AreaPx]]&gt;0,NOT(Tabelle15[[#This Row],[AreaPx]]="inf")),Tabelle15[[#This Row],[AreaPx]], NA())</f>
        <v>5868.46</v>
      </c>
      <c r="J73">
        <v>5868.46</v>
      </c>
      <c r="K73">
        <v>67.048299999999998</v>
      </c>
      <c r="L73">
        <v>87.621700000000004</v>
      </c>
      <c r="M73">
        <v>0.11909400000000001</v>
      </c>
      <c r="N73">
        <v>1.7924900000000001E-2</v>
      </c>
      <c r="O73">
        <f>Tabelle15[[#This Row],[Roll]]+Tabelle15[[#This Row],[Pitch]]</f>
        <v>4.0924309999999995</v>
      </c>
      <c r="P73">
        <f>SQRT(Tabelle15[[#This Row],[X]]^2+ Tabelle15[[#This Row],[Y]]^2 +Tabelle15[[#This Row],[Z]]^2)</f>
        <v>192.6790419665933</v>
      </c>
      <c r="Q73">
        <v>0.59106400000000003</v>
      </c>
      <c r="R73">
        <v>108.485</v>
      </c>
      <c r="S73">
        <v>104.97199999999999</v>
      </c>
      <c r="T73">
        <v>49.6708</v>
      </c>
      <c r="U73">
        <v>-0.37204599999999999</v>
      </c>
      <c r="V73">
        <v>-4.4657099999999996</v>
      </c>
    </row>
    <row r="74" spans="1:22">
      <c r="A74">
        <v>1351</v>
      </c>
      <c r="B74">
        <v>1</v>
      </c>
      <c r="C74">
        <v>-0.84918499999999997</v>
      </c>
      <c r="D74">
        <v>-8.9969999999999999</v>
      </c>
      <c r="E74">
        <v>-192.46700000000001</v>
      </c>
      <c r="F74">
        <v>-40.300199999999997</v>
      </c>
      <c r="G74">
        <v>4.4656099999999999</v>
      </c>
      <c r="H74">
        <v>-0.37317899999999998</v>
      </c>
      <c r="I74">
        <f>IF(AND(Tabelle15[[#This Row],[AreaPx]]&gt;0,NOT(Tabelle15[[#This Row],[AreaPx]]="inf")),Tabelle15[[#This Row],[AreaPx]], NA())</f>
        <v>5864.44</v>
      </c>
      <c r="J74">
        <v>5864.44</v>
      </c>
      <c r="K74">
        <v>67.025300000000001</v>
      </c>
      <c r="L74">
        <v>87.591700000000003</v>
      </c>
      <c r="M74">
        <v>0</v>
      </c>
      <c r="N74">
        <v>5.1874599999999996E-3</v>
      </c>
      <c r="O74">
        <f>Tabelle15[[#This Row],[Roll]]+Tabelle15[[#This Row],[Pitch]]</f>
        <v>4.0924309999999995</v>
      </c>
      <c r="P74">
        <f>SQRT(Tabelle15[[#This Row],[X]]^2+ Tabelle15[[#This Row],[Y]]^2 +Tabelle15[[#This Row],[Z]]^2)</f>
        <v>192.6790419665933</v>
      </c>
      <c r="Q74">
        <v>0.59106400000000003</v>
      </c>
      <c r="R74">
        <v>108.485</v>
      </c>
      <c r="S74">
        <v>104.97199999999999</v>
      </c>
      <c r="T74">
        <v>49.6708</v>
      </c>
      <c r="U74">
        <v>-0.37204599999999999</v>
      </c>
      <c r="V74">
        <v>-4.4657099999999996</v>
      </c>
    </row>
    <row r="75" spans="1:22">
      <c r="A75">
        <v>1365</v>
      </c>
      <c r="B75">
        <v>1</v>
      </c>
      <c r="C75">
        <v>-0.84918499999999997</v>
      </c>
      <c r="D75">
        <v>-8.9969999999999999</v>
      </c>
      <c r="E75">
        <v>-192.46700000000001</v>
      </c>
      <c r="F75">
        <v>-40.300199999999997</v>
      </c>
      <c r="G75">
        <v>4.4656099999999999</v>
      </c>
      <c r="H75">
        <v>-0.37317899999999998</v>
      </c>
      <c r="I75">
        <f>IF(AND(Tabelle15[[#This Row],[AreaPx]]&gt;0,NOT(Tabelle15[[#This Row],[AreaPx]]="inf")),Tabelle15[[#This Row],[AreaPx]], NA())</f>
        <v>5864.44</v>
      </c>
      <c r="J75">
        <v>5864.44</v>
      </c>
      <c r="K75">
        <v>67.025300000000001</v>
      </c>
      <c r="L75">
        <v>87.591700000000003</v>
      </c>
      <c r="M75">
        <v>0</v>
      </c>
      <c r="N75">
        <v>5.1874599999999996E-3</v>
      </c>
      <c r="O75">
        <f>Tabelle15[[#This Row],[Roll]]+Tabelle15[[#This Row],[Pitch]]</f>
        <v>4.0924309999999995</v>
      </c>
      <c r="P75">
        <f>SQRT(Tabelle15[[#This Row],[X]]^2+ Tabelle15[[#This Row],[Y]]^2 +Tabelle15[[#This Row],[Z]]^2)</f>
        <v>192.6790419665933</v>
      </c>
      <c r="Q75">
        <v>0.59106400000000003</v>
      </c>
      <c r="R75">
        <v>108.485</v>
      </c>
      <c r="S75">
        <v>104.97199999999999</v>
      </c>
      <c r="T75">
        <v>49.6708</v>
      </c>
      <c r="U75">
        <v>-0.37204599999999999</v>
      </c>
      <c r="V75">
        <v>-4.4657099999999996</v>
      </c>
    </row>
    <row r="76" spans="1:22">
      <c r="A76">
        <v>1376</v>
      </c>
      <c r="B76">
        <v>1</v>
      </c>
      <c r="C76">
        <v>-1.04766</v>
      </c>
      <c r="D76">
        <v>-8.9427299999999992</v>
      </c>
      <c r="E76">
        <v>-192.43</v>
      </c>
      <c r="F76">
        <v>-40.268300000000004</v>
      </c>
      <c r="G76">
        <v>4.5666000000000002</v>
      </c>
      <c r="H76">
        <v>-0.490485</v>
      </c>
      <c r="I76">
        <f>IF(AND(Tabelle15[[#This Row],[AreaPx]]&gt;0,NOT(Tabelle15[[#This Row],[AreaPx]]="inf")),Tabelle15[[#This Row],[AreaPx]], NA())</f>
        <v>5866.25</v>
      </c>
      <c r="J76">
        <v>5866.25</v>
      </c>
      <c r="K76">
        <v>67.063299999999998</v>
      </c>
      <c r="L76">
        <v>87.578400000000002</v>
      </c>
      <c r="M76">
        <v>0.17725099999999999</v>
      </c>
      <c r="N76">
        <v>3.3058699999999998E-3</v>
      </c>
      <c r="O76">
        <f>Tabelle15[[#This Row],[Roll]]+Tabelle15[[#This Row],[Pitch]]</f>
        <v>4.0761150000000006</v>
      </c>
      <c r="P76">
        <f>SQRT(Tabelle15[[#This Row],[X]]^2+ Tabelle15[[#This Row],[Y]]^2 +Tabelle15[[#This Row],[Z]]^2)</f>
        <v>192.64053288788551</v>
      </c>
      <c r="Q76">
        <v>0.82725499999999996</v>
      </c>
      <c r="R76">
        <v>108.839</v>
      </c>
      <c r="S76">
        <v>105.095</v>
      </c>
      <c r="T76">
        <v>49.692700000000002</v>
      </c>
      <c r="U76">
        <v>-0.48892799999999997</v>
      </c>
      <c r="V76">
        <v>-4.5667600000000004</v>
      </c>
    </row>
    <row r="77" spans="1:22">
      <c r="A77">
        <v>1400</v>
      </c>
      <c r="B77">
        <v>1</v>
      </c>
      <c r="C77">
        <v>-1.04766</v>
      </c>
      <c r="D77">
        <v>-8.9427299999999992</v>
      </c>
      <c r="E77">
        <v>-192.43</v>
      </c>
      <c r="F77">
        <v>-40.268300000000004</v>
      </c>
      <c r="G77">
        <v>4.5666000000000002</v>
      </c>
      <c r="H77">
        <v>-0.490485</v>
      </c>
      <c r="I77">
        <f>IF(AND(Tabelle15[[#This Row],[AreaPx]]&gt;0,NOT(Tabelle15[[#This Row],[AreaPx]]="inf")),Tabelle15[[#This Row],[AreaPx]], NA())</f>
        <v>5866.25</v>
      </c>
      <c r="J77">
        <v>5866.25</v>
      </c>
      <c r="K77">
        <v>67.063299999999998</v>
      </c>
      <c r="L77">
        <v>87.578400000000002</v>
      </c>
      <c r="M77">
        <v>0.17725099999999999</v>
      </c>
      <c r="N77">
        <v>3.3058699999999998E-3</v>
      </c>
      <c r="O77">
        <f>Tabelle15[[#This Row],[Roll]]+Tabelle15[[#This Row],[Pitch]]</f>
        <v>4.0761150000000006</v>
      </c>
      <c r="P77">
        <f>SQRT(Tabelle15[[#This Row],[X]]^2+ Tabelle15[[#This Row],[Y]]^2 +Tabelle15[[#This Row],[Z]]^2)</f>
        <v>192.64053288788551</v>
      </c>
      <c r="Q77">
        <v>0.82725499999999996</v>
      </c>
      <c r="R77">
        <v>108.839</v>
      </c>
      <c r="S77">
        <v>105.095</v>
      </c>
      <c r="T77">
        <v>49.692700000000002</v>
      </c>
      <c r="U77">
        <v>-0.48892799999999997</v>
      </c>
      <c r="V77">
        <v>-4.5667600000000004</v>
      </c>
    </row>
    <row r="78" spans="1:22">
      <c r="A78">
        <v>1412</v>
      </c>
      <c r="B78">
        <v>1</v>
      </c>
      <c r="C78">
        <v>-1.2564900000000001</v>
      </c>
      <c r="D78">
        <v>-8.9790600000000005</v>
      </c>
      <c r="E78">
        <v>-192.37899999999999</v>
      </c>
      <c r="F78">
        <v>-40.251399999999997</v>
      </c>
      <c r="G78">
        <v>4.5186900000000003</v>
      </c>
      <c r="H78">
        <v>-0.46439999999999998</v>
      </c>
      <c r="I78">
        <f>IF(AND(Tabelle15[[#This Row],[AreaPx]]&gt;0,NOT(Tabelle15[[#This Row],[AreaPx]]="inf")),Tabelle15[[#This Row],[AreaPx]], NA())</f>
        <v>5870.26</v>
      </c>
      <c r="J78">
        <v>5870.26</v>
      </c>
      <c r="K78">
        <v>67.089799999999997</v>
      </c>
      <c r="L78">
        <v>87.600099999999998</v>
      </c>
      <c r="M78">
        <v>7.88851E-2</v>
      </c>
      <c r="N78">
        <v>7.0798500000000004E-3</v>
      </c>
      <c r="O78">
        <f>Tabelle15[[#This Row],[Roll]]+Tabelle15[[#This Row],[Pitch]]</f>
        <v>4.0542899999999999</v>
      </c>
      <c r="P78">
        <f>SQRT(Tabelle15[[#This Row],[X]]^2+ Tabelle15[[#This Row],[Y]]^2 +Tabelle15[[#This Row],[Z]]^2)</f>
        <v>192.59252822112205</v>
      </c>
      <c r="Q78">
        <v>1.0695300000000001</v>
      </c>
      <c r="R78">
        <v>108.804</v>
      </c>
      <c r="S78">
        <v>105.239</v>
      </c>
      <c r="T78">
        <v>49.712000000000003</v>
      </c>
      <c r="U78">
        <v>-0.46295599999999998</v>
      </c>
      <c r="V78">
        <v>-4.51884</v>
      </c>
    </row>
    <row r="79" spans="1:22">
      <c r="A79">
        <v>1435</v>
      </c>
      <c r="B79">
        <v>1</v>
      </c>
      <c r="C79">
        <v>-1.2564900000000001</v>
      </c>
      <c r="D79">
        <v>-8.9790600000000005</v>
      </c>
      <c r="E79">
        <v>-192.37899999999999</v>
      </c>
      <c r="F79">
        <v>-40.251399999999997</v>
      </c>
      <c r="G79">
        <v>4.5186900000000003</v>
      </c>
      <c r="H79">
        <v>-0.46439999999999998</v>
      </c>
      <c r="I79">
        <f>IF(AND(Tabelle15[[#This Row],[AreaPx]]&gt;0,NOT(Tabelle15[[#This Row],[AreaPx]]="inf")),Tabelle15[[#This Row],[AreaPx]], NA())</f>
        <v>5870.26</v>
      </c>
      <c r="J79">
        <v>5870.26</v>
      </c>
      <c r="K79">
        <v>67.089799999999997</v>
      </c>
      <c r="L79">
        <v>87.600099999999998</v>
      </c>
      <c r="M79">
        <v>7.88851E-2</v>
      </c>
      <c r="N79">
        <v>7.0798500000000004E-3</v>
      </c>
      <c r="O79">
        <f>Tabelle15[[#This Row],[Roll]]+Tabelle15[[#This Row],[Pitch]]</f>
        <v>4.0542899999999999</v>
      </c>
      <c r="P79">
        <f>SQRT(Tabelle15[[#This Row],[X]]^2+ Tabelle15[[#This Row],[Y]]^2 +Tabelle15[[#This Row],[Z]]^2)</f>
        <v>192.59252822112205</v>
      </c>
      <c r="Q79">
        <v>1.0695300000000001</v>
      </c>
      <c r="R79">
        <v>108.804</v>
      </c>
      <c r="S79">
        <v>105.239</v>
      </c>
      <c r="T79">
        <v>49.712000000000003</v>
      </c>
      <c r="U79">
        <v>-0.46295599999999998</v>
      </c>
      <c r="V79">
        <v>-4.51884</v>
      </c>
    </row>
    <row r="80" spans="1:22">
      <c r="A80">
        <v>1448</v>
      </c>
      <c r="B80">
        <v>1</v>
      </c>
      <c r="C80">
        <v>-1.4583299999999999</v>
      </c>
      <c r="D80">
        <v>-9.0676000000000005</v>
      </c>
      <c r="E80">
        <v>-192.37899999999999</v>
      </c>
      <c r="F80">
        <v>-40.192799999999998</v>
      </c>
      <c r="G80">
        <v>4.5072099999999997</v>
      </c>
      <c r="H80">
        <v>-0.49917499999999998</v>
      </c>
      <c r="I80">
        <f>IF(AND(Tabelle15[[#This Row],[AreaPx]]&gt;0,NOT(Tabelle15[[#This Row],[AreaPx]]="inf")),Tabelle15[[#This Row],[AreaPx]], NA())</f>
        <v>5878.21</v>
      </c>
      <c r="J80">
        <v>5878.21</v>
      </c>
      <c r="K80">
        <v>67.164400000000001</v>
      </c>
      <c r="L80">
        <v>87.622</v>
      </c>
      <c r="M80">
        <v>0.12299</v>
      </c>
      <c r="N80">
        <v>4.2770500000000001E-3</v>
      </c>
      <c r="O80">
        <f>Tabelle15[[#This Row],[Roll]]+Tabelle15[[#This Row],[Pitch]]</f>
        <v>4.0080349999999996</v>
      </c>
      <c r="P80">
        <f>SQRT(Tabelle15[[#This Row],[X]]^2+ Tabelle15[[#This Row],[Y]]^2 +Tabelle15[[#This Row],[Z]]^2)</f>
        <v>192.5980989967162</v>
      </c>
      <c r="Q80">
        <v>1.36764</v>
      </c>
      <c r="R80">
        <v>109.02500000000001</v>
      </c>
      <c r="S80">
        <v>105.48099999999999</v>
      </c>
      <c r="T80">
        <v>49.768000000000001</v>
      </c>
      <c r="U80">
        <v>-0.49763099999999999</v>
      </c>
      <c r="V80">
        <v>-4.5073800000000004</v>
      </c>
    </row>
    <row r="81" spans="1:22">
      <c r="A81">
        <v>1474</v>
      </c>
      <c r="B81">
        <v>1</v>
      </c>
      <c r="C81">
        <v>-1.6181700000000001</v>
      </c>
      <c r="D81">
        <v>-9.0916099999999993</v>
      </c>
      <c r="E81">
        <v>-192.38900000000001</v>
      </c>
      <c r="F81">
        <v>-40.153500000000001</v>
      </c>
      <c r="G81">
        <v>4.4323100000000002</v>
      </c>
      <c r="H81">
        <v>-0.36831000000000003</v>
      </c>
      <c r="I81">
        <f>IF(AND(Tabelle15[[#This Row],[AreaPx]]&gt;0,NOT(Tabelle15[[#This Row],[AreaPx]]="inf")),Tabelle15[[#This Row],[AreaPx]], NA())</f>
        <v>5882.65</v>
      </c>
      <c r="J81">
        <v>5882.65</v>
      </c>
      <c r="K81">
        <v>67.197999999999993</v>
      </c>
      <c r="L81">
        <v>87.634900000000002</v>
      </c>
      <c r="M81">
        <v>0.20238900000000001</v>
      </c>
      <c r="N81">
        <v>2.1546600000000001E-3</v>
      </c>
      <c r="O81">
        <f>Tabelle15[[#This Row],[Roll]]+Tabelle15[[#This Row],[Pitch]]</f>
        <v>4.0640000000000001</v>
      </c>
      <c r="P81">
        <f>SQRT(Tabelle15[[#This Row],[X]]^2+ Tabelle15[[#This Row],[Y]]^2 +Tabelle15[[#This Row],[Z]]^2)</f>
        <v>192.61049599526243</v>
      </c>
      <c r="Q81">
        <v>1.60406</v>
      </c>
      <c r="R81">
        <v>108.622</v>
      </c>
      <c r="S81">
        <v>105.724</v>
      </c>
      <c r="T81">
        <v>49.818100000000001</v>
      </c>
      <c r="U81">
        <v>-0.36720799999999998</v>
      </c>
      <c r="V81">
        <v>-4.4324000000000003</v>
      </c>
    </row>
    <row r="82" spans="1:22">
      <c r="A82">
        <v>1505</v>
      </c>
      <c r="B82">
        <v>1</v>
      </c>
      <c r="C82">
        <v>-1.6181700000000001</v>
      </c>
      <c r="D82">
        <v>-9.0916099999999993</v>
      </c>
      <c r="E82">
        <v>-192.38900000000001</v>
      </c>
      <c r="F82">
        <v>-40.153500000000001</v>
      </c>
      <c r="G82">
        <v>4.4323100000000002</v>
      </c>
      <c r="H82">
        <v>-0.36831000000000003</v>
      </c>
      <c r="I82">
        <f>IF(AND(Tabelle15[[#This Row],[AreaPx]]&gt;0,NOT(Tabelle15[[#This Row],[AreaPx]]="inf")),Tabelle15[[#This Row],[AreaPx]], NA())</f>
        <v>5882.65</v>
      </c>
      <c r="J82">
        <v>5882.65</v>
      </c>
      <c r="K82">
        <v>67.197999999999993</v>
      </c>
      <c r="L82">
        <v>87.634900000000002</v>
      </c>
      <c r="M82">
        <v>0.20238900000000001</v>
      </c>
      <c r="N82">
        <v>2.1546600000000001E-3</v>
      </c>
      <c r="O82">
        <f>Tabelle15[[#This Row],[Roll]]+Tabelle15[[#This Row],[Pitch]]</f>
        <v>4.0640000000000001</v>
      </c>
      <c r="P82">
        <f>SQRT(Tabelle15[[#This Row],[X]]^2+ Tabelle15[[#This Row],[Y]]^2 +Tabelle15[[#This Row],[Z]]^2)</f>
        <v>192.61049599526243</v>
      </c>
      <c r="Q82">
        <v>1.60406</v>
      </c>
      <c r="R82">
        <v>108.622</v>
      </c>
      <c r="S82">
        <v>105.724</v>
      </c>
      <c r="T82">
        <v>49.818100000000001</v>
      </c>
      <c r="U82">
        <v>-0.36720799999999998</v>
      </c>
      <c r="V82">
        <v>-4.4324000000000003</v>
      </c>
    </row>
    <row r="83" spans="1:22">
      <c r="A83">
        <v>1519</v>
      </c>
      <c r="B83">
        <v>1</v>
      </c>
      <c r="C83">
        <v>-1.7424200000000001</v>
      </c>
      <c r="D83">
        <v>-9.2079000000000004</v>
      </c>
      <c r="E83">
        <v>-192.36699999999999</v>
      </c>
      <c r="F83">
        <v>-40.124600000000001</v>
      </c>
      <c r="G83">
        <v>4.5282600000000004</v>
      </c>
      <c r="H83">
        <v>-0.61185</v>
      </c>
      <c r="I83">
        <f>IF(AND(Tabelle15[[#This Row],[AreaPx]]&gt;0,NOT(Tabelle15[[#This Row],[AreaPx]]="inf")),Tabelle15[[#This Row],[AreaPx]], NA())</f>
        <v>5882.61</v>
      </c>
      <c r="J83">
        <v>5882.61</v>
      </c>
      <c r="K83">
        <v>67.228999999999999</v>
      </c>
      <c r="L83">
        <v>87.608900000000006</v>
      </c>
      <c r="M83">
        <v>0.211781</v>
      </c>
      <c r="N83">
        <v>8.3593199999999999E-3</v>
      </c>
      <c r="O83">
        <f>Tabelle15[[#This Row],[Roll]]+Tabelle15[[#This Row],[Pitch]]</f>
        <v>3.9164100000000004</v>
      </c>
      <c r="P83">
        <f>SQRT(Tabelle15[[#This Row],[X]]^2+ Tabelle15[[#This Row],[Y]]^2 +Tabelle15[[#This Row],[Z]]^2)</f>
        <v>192.59513010163678</v>
      </c>
      <c r="Q83">
        <v>1.7470300000000001</v>
      </c>
      <c r="R83">
        <v>109.56399999999999</v>
      </c>
      <c r="S83">
        <v>105.756</v>
      </c>
      <c r="T83">
        <v>49.827100000000002</v>
      </c>
      <c r="U83">
        <v>-0.60994000000000004</v>
      </c>
      <c r="V83">
        <v>-4.5285200000000003</v>
      </c>
    </row>
    <row r="84" spans="1:22">
      <c r="A84">
        <v>1541</v>
      </c>
      <c r="B84">
        <v>1</v>
      </c>
      <c r="C84">
        <v>-1.7424200000000001</v>
      </c>
      <c r="D84">
        <v>-9.2079000000000004</v>
      </c>
      <c r="E84">
        <v>-192.36699999999999</v>
      </c>
      <c r="F84">
        <v>-40.124600000000001</v>
      </c>
      <c r="G84">
        <v>4.5282600000000004</v>
      </c>
      <c r="H84">
        <v>-0.61185</v>
      </c>
      <c r="I84">
        <f>IF(AND(Tabelle15[[#This Row],[AreaPx]]&gt;0,NOT(Tabelle15[[#This Row],[AreaPx]]="inf")),Tabelle15[[#This Row],[AreaPx]], NA())</f>
        <v>5883.9</v>
      </c>
      <c r="J84">
        <v>5883.9</v>
      </c>
      <c r="K84">
        <v>67.2363</v>
      </c>
      <c r="L84">
        <v>87.618499999999997</v>
      </c>
      <c r="M84">
        <v>0</v>
      </c>
      <c r="N84">
        <v>8.4142599999999998E-3</v>
      </c>
      <c r="O84">
        <f>Tabelle15[[#This Row],[Roll]]+Tabelle15[[#This Row],[Pitch]]</f>
        <v>3.9164100000000004</v>
      </c>
      <c r="P84">
        <f>SQRT(Tabelle15[[#This Row],[X]]^2+ Tabelle15[[#This Row],[Y]]^2 +Tabelle15[[#This Row],[Z]]^2)</f>
        <v>192.59513010163678</v>
      </c>
      <c r="Q84">
        <v>1.7470300000000001</v>
      </c>
      <c r="R84">
        <v>109.56399999999999</v>
      </c>
      <c r="S84">
        <v>105.756</v>
      </c>
      <c r="T84">
        <v>49.827100000000002</v>
      </c>
      <c r="U84">
        <v>-0.60994000000000004</v>
      </c>
      <c r="V84">
        <v>-4.5285200000000003</v>
      </c>
    </row>
    <row r="85" spans="1:22">
      <c r="A85">
        <v>1559</v>
      </c>
      <c r="B85">
        <v>1</v>
      </c>
      <c r="C85">
        <v>-1.7424200000000001</v>
      </c>
      <c r="D85">
        <v>-9.2079000000000004</v>
      </c>
      <c r="E85">
        <v>-192.36699999999999</v>
      </c>
      <c r="F85">
        <v>-40.124600000000001</v>
      </c>
      <c r="G85">
        <v>4.5282600000000004</v>
      </c>
      <c r="H85">
        <v>-0.61185</v>
      </c>
      <c r="I85">
        <f>IF(AND(Tabelle15[[#This Row],[AreaPx]]&gt;0,NOT(Tabelle15[[#This Row],[AreaPx]]="inf")),Tabelle15[[#This Row],[AreaPx]], NA())</f>
        <v>5883.9</v>
      </c>
      <c r="J85">
        <v>5883.9</v>
      </c>
      <c r="K85">
        <v>67.2363</v>
      </c>
      <c r="L85">
        <v>87.618499999999997</v>
      </c>
      <c r="M85">
        <v>0</v>
      </c>
      <c r="N85">
        <v>8.4142599999999998E-3</v>
      </c>
      <c r="O85">
        <f>Tabelle15[[#This Row],[Roll]]+Tabelle15[[#This Row],[Pitch]]</f>
        <v>3.9164100000000004</v>
      </c>
      <c r="P85">
        <f>SQRT(Tabelle15[[#This Row],[X]]^2+ Tabelle15[[#This Row],[Y]]^2 +Tabelle15[[#This Row],[Z]]^2)</f>
        <v>192.59513010163678</v>
      </c>
      <c r="Q85">
        <v>1.7470300000000001</v>
      </c>
      <c r="R85">
        <v>109.56399999999999</v>
      </c>
      <c r="S85">
        <v>105.756</v>
      </c>
      <c r="T85">
        <v>49.827100000000002</v>
      </c>
      <c r="U85">
        <v>-0.60994000000000004</v>
      </c>
      <c r="V85">
        <v>-4.5285200000000003</v>
      </c>
    </row>
    <row r="86" spans="1:22">
      <c r="A86">
        <v>1571</v>
      </c>
      <c r="B86">
        <v>1</v>
      </c>
      <c r="C86">
        <v>-1.7424200000000001</v>
      </c>
      <c r="D86">
        <v>-9.2079000000000004</v>
      </c>
      <c r="E86">
        <v>-192.36699999999999</v>
      </c>
      <c r="F86">
        <v>-40.124600000000001</v>
      </c>
      <c r="G86">
        <v>4.5282600000000004</v>
      </c>
      <c r="H86">
        <v>-0.61185</v>
      </c>
      <c r="I86">
        <f>IF(AND(Tabelle15[[#This Row],[AreaPx]]&gt;0,NOT(Tabelle15[[#This Row],[AreaPx]]="inf")),Tabelle15[[#This Row],[AreaPx]], NA())</f>
        <v>5883.9</v>
      </c>
      <c r="J86">
        <v>5883.9</v>
      </c>
      <c r="K86">
        <v>67.2363</v>
      </c>
      <c r="L86">
        <v>87.618499999999997</v>
      </c>
      <c r="M86">
        <v>0</v>
      </c>
      <c r="N86">
        <v>8.4142599999999998E-3</v>
      </c>
      <c r="O86">
        <f>Tabelle15[[#This Row],[Roll]]+Tabelle15[[#This Row],[Pitch]]</f>
        <v>3.9164100000000004</v>
      </c>
      <c r="P86">
        <f>SQRT(Tabelle15[[#This Row],[X]]^2+ Tabelle15[[#This Row],[Y]]^2 +Tabelle15[[#This Row],[Z]]^2)</f>
        <v>192.59513010163678</v>
      </c>
      <c r="Q86">
        <v>1.7470300000000001</v>
      </c>
      <c r="R86">
        <v>109.56399999999999</v>
      </c>
      <c r="S86">
        <v>105.756</v>
      </c>
      <c r="T86">
        <v>49.827100000000002</v>
      </c>
      <c r="U86">
        <v>-0.60994000000000004</v>
      </c>
      <c r="V86">
        <v>-4.5285200000000003</v>
      </c>
    </row>
    <row r="87" spans="1:22">
      <c r="A87">
        <v>1578</v>
      </c>
      <c r="B87">
        <v>1</v>
      </c>
      <c r="C87">
        <v>-1.8434200000000001</v>
      </c>
      <c r="D87">
        <v>-9.2640499999999992</v>
      </c>
      <c r="E87">
        <v>-192.529</v>
      </c>
      <c r="F87">
        <v>-40.004800000000003</v>
      </c>
      <c r="G87">
        <v>4.4524499999999998</v>
      </c>
      <c r="H87">
        <v>-0.33603899999999998</v>
      </c>
      <c r="I87">
        <f>IF(AND(Tabelle15[[#This Row],[AreaPx]]&gt;0,NOT(Tabelle15[[#This Row],[AreaPx]]="inf")),Tabelle15[[#This Row],[AreaPx]], NA())</f>
        <v>5896.43</v>
      </c>
      <c r="J87">
        <v>5896.43</v>
      </c>
      <c r="K87">
        <v>67.348500000000001</v>
      </c>
      <c r="L87">
        <v>87.6417</v>
      </c>
      <c r="M87">
        <v>0.28675299999999998</v>
      </c>
      <c r="N87">
        <v>9.6102400000000008E-3</v>
      </c>
      <c r="O87">
        <f>Tabelle15[[#This Row],[Roll]]+Tabelle15[[#This Row],[Pitch]]</f>
        <v>4.1164109999999994</v>
      </c>
      <c r="P87">
        <f>SQRT(Tabelle15[[#This Row],[X]]^2+ Tabelle15[[#This Row],[Y]]^2 +Tabelle15[[#This Row],[Z]]^2)</f>
        <v>192.760568220523</v>
      </c>
      <c r="Q87">
        <v>2.0587800000000001</v>
      </c>
      <c r="R87">
        <v>108.705</v>
      </c>
      <c r="S87">
        <v>106.294</v>
      </c>
      <c r="T87">
        <v>49.969099999999997</v>
      </c>
      <c r="U87">
        <v>-0.33502500000000002</v>
      </c>
      <c r="V87">
        <v>-4.4525199999999998</v>
      </c>
    </row>
    <row r="88" spans="1:22">
      <c r="A88">
        <v>1602</v>
      </c>
      <c r="B88">
        <v>1</v>
      </c>
      <c r="C88">
        <v>-1.8434200000000001</v>
      </c>
      <c r="D88">
        <v>-9.2640499999999992</v>
      </c>
      <c r="E88">
        <v>-192.529</v>
      </c>
      <c r="F88">
        <v>-40.004800000000003</v>
      </c>
      <c r="G88">
        <v>4.4524499999999998</v>
      </c>
      <c r="H88">
        <v>-0.33603899999999998</v>
      </c>
      <c r="I88">
        <f>IF(AND(Tabelle15[[#This Row],[AreaPx]]&gt;0,NOT(Tabelle15[[#This Row],[AreaPx]]="inf")),Tabelle15[[#This Row],[AreaPx]], NA())</f>
        <v>5896.43</v>
      </c>
      <c r="J88">
        <v>5896.43</v>
      </c>
      <c r="K88">
        <v>67.348500000000001</v>
      </c>
      <c r="L88">
        <v>87.6417</v>
      </c>
      <c r="M88">
        <v>0.28675299999999998</v>
      </c>
      <c r="N88">
        <v>9.6102400000000008E-3</v>
      </c>
      <c r="O88">
        <f>Tabelle15[[#This Row],[Roll]]+Tabelle15[[#This Row],[Pitch]]</f>
        <v>4.1164109999999994</v>
      </c>
      <c r="P88">
        <f>SQRT(Tabelle15[[#This Row],[X]]^2+ Tabelle15[[#This Row],[Y]]^2 +Tabelle15[[#This Row],[Z]]^2)</f>
        <v>192.760568220523</v>
      </c>
      <c r="Q88">
        <v>2.0587800000000001</v>
      </c>
      <c r="R88">
        <v>108.705</v>
      </c>
      <c r="S88">
        <v>106.294</v>
      </c>
      <c r="T88">
        <v>49.969099999999997</v>
      </c>
      <c r="U88">
        <v>-0.33502500000000002</v>
      </c>
      <c r="V88">
        <v>-4.4525199999999998</v>
      </c>
    </row>
    <row r="89" spans="1:22">
      <c r="A89">
        <v>1614</v>
      </c>
      <c r="B89">
        <v>1</v>
      </c>
      <c r="C89">
        <v>-1.93676</v>
      </c>
      <c r="D89">
        <v>-9.2576699999999992</v>
      </c>
      <c r="E89">
        <v>-192.34899999999999</v>
      </c>
      <c r="F89">
        <v>-40.1096</v>
      </c>
      <c r="G89">
        <v>4.4393900000000004</v>
      </c>
      <c r="H89">
        <v>-0.54007700000000003</v>
      </c>
      <c r="I89">
        <f>IF(AND(Tabelle15[[#This Row],[AreaPx]]&gt;0,NOT(Tabelle15[[#This Row],[AreaPx]]="inf")),Tabelle15[[#This Row],[AreaPx]], NA())</f>
        <v>5875.94</v>
      </c>
      <c r="J89">
        <v>5875.94</v>
      </c>
      <c r="K89">
        <v>67.188699999999997</v>
      </c>
      <c r="L89">
        <v>87.5548</v>
      </c>
      <c r="M89">
        <v>0.21653800000000001</v>
      </c>
      <c r="N89">
        <v>7.74254E-3</v>
      </c>
      <c r="O89">
        <f>Tabelle15[[#This Row],[Roll]]+Tabelle15[[#This Row],[Pitch]]</f>
        <v>3.8993130000000003</v>
      </c>
      <c r="P89">
        <f>SQRT(Tabelle15[[#This Row],[X]]^2+ Tabelle15[[#This Row],[Y]]^2 +Tabelle15[[#This Row],[Z]]^2)</f>
        <v>192.58139394584956</v>
      </c>
      <c r="Q89">
        <v>1.9618599999999999</v>
      </c>
      <c r="R89">
        <v>109.387</v>
      </c>
      <c r="S89">
        <v>105.93</v>
      </c>
      <c r="T89">
        <v>49.848599999999998</v>
      </c>
      <c r="U89">
        <v>-0.53845600000000005</v>
      </c>
      <c r="V89">
        <v>-4.4395899999999999</v>
      </c>
    </row>
    <row r="90" spans="1:22">
      <c r="A90">
        <v>1640</v>
      </c>
      <c r="B90">
        <v>1</v>
      </c>
      <c r="C90">
        <v>-2.1456</v>
      </c>
      <c r="D90">
        <v>-9.3035499999999995</v>
      </c>
      <c r="E90">
        <v>-192.32300000000001</v>
      </c>
      <c r="F90">
        <v>-39.959299999999999</v>
      </c>
      <c r="G90">
        <v>4.6223400000000003</v>
      </c>
      <c r="H90">
        <v>-0.67396400000000001</v>
      </c>
      <c r="I90">
        <f>IF(AND(Tabelle15[[#This Row],[AreaPx]]&gt;0,NOT(Tabelle15[[#This Row],[AreaPx]]="inf")),Tabelle15[[#This Row],[AreaPx]], NA())</f>
        <v>5898.74</v>
      </c>
      <c r="J90">
        <v>5898.74</v>
      </c>
      <c r="K90">
        <v>67.410399999999996</v>
      </c>
      <c r="L90">
        <v>87.617800000000003</v>
      </c>
      <c r="M90">
        <v>0.31533299999999997</v>
      </c>
      <c r="N90">
        <v>1.3910799999999999E-2</v>
      </c>
      <c r="O90">
        <f>Tabelle15[[#This Row],[Roll]]+Tabelle15[[#This Row],[Pitch]]</f>
        <v>3.9483760000000006</v>
      </c>
      <c r="P90">
        <f>SQRT(Tabelle15[[#This Row],[X]]^2+ Tabelle15[[#This Row],[Y]]^2 +Tabelle15[[#This Row],[Z]]^2)</f>
        <v>192.55985036077095</v>
      </c>
      <c r="Q90">
        <v>2.4851700000000001</v>
      </c>
      <c r="R90">
        <v>109.9</v>
      </c>
      <c r="S90">
        <v>106.297</v>
      </c>
      <c r="T90">
        <v>49.986400000000003</v>
      </c>
      <c r="U90">
        <v>-0.67177200000000004</v>
      </c>
      <c r="V90">
        <v>-4.6226599999999998</v>
      </c>
    </row>
    <row r="91" spans="1:22">
      <c r="A91">
        <v>1666</v>
      </c>
      <c r="B91">
        <v>1</v>
      </c>
      <c r="C91">
        <v>-2.1456</v>
      </c>
      <c r="D91">
        <v>-9.3035499999999995</v>
      </c>
      <c r="E91">
        <v>-192.32300000000001</v>
      </c>
      <c r="F91">
        <v>-39.959299999999999</v>
      </c>
      <c r="G91">
        <v>4.6223400000000003</v>
      </c>
      <c r="H91">
        <v>-0.67396400000000001</v>
      </c>
      <c r="I91">
        <f>IF(AND(Tabelle15[[#This Row],[AreaPx]]&gt;0,NOT(Tabelle15[[#This Row],[AreaPx]]="inf")),Tabelle15[[#This Row],[AreaPx]], NA())</f>
        <v>5898.74</v>
      </c>
      <c r="J91">
        <v>5898.74</v>
      </c>
      <c r="K91">
        <v>67.410399999999996</v>
      </c>
      <c r="L91">
        <v>87.617800000000003</v>
      </c>
      <c r="M91">
        <v>0.31533299999999997</v>
      </c>
      <c r="N91">
        <v>1.3910799999999999E-2</v>
      </c>
      <c r="O91">
        <f>Tabelle15[[#This Row],[Roll]]+Tabelle15[[#This Row],[Pitch]]</f>
        <v>3.9483760000000006</v>
      </c>
      <c r="P91">
        <f>SQRT(Tabelle15[[#This Row],[X]]^2+ Tabelle15[[#This Row],[Y]]^2 +Tabelle15[[#This Row],[Z]]^2)</f>
        <v>192.55985036077095</v>
      </c>
      <c r="Q91">
        <v>2.4851700000000001</v>
      </c>
      <c r="R91">
        <v>109.9</v>
      </c>
      <c r="S91">
        <v>106.297</v>
      </c>
      <c r="T91">
        <v>49.986400000000003</v>
      </c>
      <c r="U91">
        <v>-0.67177200000000004</v>
      </c>
      <c r="V91">
        <v>-4.6226599999999998</v>
      </c>
    </row>
    <row r="92" spans="1:22">
      <c r="A92">
        <v>1679</v>
      </c>
      <c r="B92">
        <v>1</v>
      </c>
      <c r="C92">
        <v>-2.30036</v>
      </c>
      <c r="D92">
        <v>-9.4108300000000007</v>
      </c>
      <c r="E92">
        <v>-192.339</v>
      </c>
      <c r="F92">
        <v>-39.909599999999998</v>
      </c>
      <c r="G92">
        <v>4.5839499999999997</v>
      </c>
      <c r="H92">
        <v>-0.55827899999999997</v>
      </c>
      <c r="I92">
        <f>IF(AND(Tabelle15[[#This Row],[AreaPx]]&gt;0,NOT(Tabelle15[[#This Row],[AreaPx]]="inf")),Tabelle15[[#This Row],[AreaPx]], NA())</f>
        <v>5905.57</v>
      </c>
      <c r="J92">
        <v>5905.57</v>
      </c>
      <c r="K92">
        <v>67.465299999999999</v>
      </c>
      <c r="L92">
        <v>87.640100000000004</v>
      </c>
      <c r="M92">
        <v>0.11369600000000001</v>
      </c>
      <c r="N92">
        <v>1.2789699999999999E-2</v>
      </c>
      <c r="O92">
        <f>Tabelle15[[#This Row],[Roll]]+Tabelle15[[#This Row],[Pitch]]</f>
        <v>4.025671</v>
      </c>
      <c r="P92">
        <f>SQRT(Tabelle15[[#This Row],[X]]^2+ Tabelle15[[#This Row],[Y]]^2 +Tabelle15[[#This Row],[Z]]^2)</f>
        <v>192.58282970820244</v>
      </c>
      <c r="Q92">
        <v>2.73122</v>
      </c>
      <c r="R92">
        <v>109.63200000000001</v>
      </c>
      <c r="S92">
        <v>106.55</v>
      </c>
      <c r="T92">
        <v>50.045699999999997</v>
      </c>
      <c r="U92">
        <v>-0.55649400000000004</v>
      </c>
      <c r="V92">
        <v>-4.5841599999999998</v>
      </c>
    </row>
    <row r="93" spans="1:22">
      <c r="A93">
        <v>1700</v>
      </c>
      <c r="B93">
        <v>1</v>
      </c>
      <c r="C93">
        <v>-2.30036</v>
      </c>
      <c r="D93">
        <v>-9.4108300000000007</v>
      </c>
      <c r="E93">
        <v>-192.339</v>
      </c>
      <c r="F93">
        <v>-39.909599999999998</v>
      </c>
      <c r="G93">
        <v>4.5839499999999997</v>
      </c>
      <c r="H93">
        <v>-0.55827899999999997</v>
      </c>
      <c r="I93">
        <f>IF(AND(Tabelle15[[#This Row],[AreaPx]]&gt;0,NOT(Tabelle15[[#This Row],[AreaPx]]="inf")),Tabelle15[[#This Row],[AreaPx]], NA())</f>
        <v>5905.57</v>
      </c>
      <c r="J93">
        <v>5905.57</v>
      </c>
      <c r="K93">
        <v>67.465299999999999</v>
      </c>
      <c r="L93">
        <v>87.640100000000004</v>
      </c>
      <c r="M93">
        <v>0.11369600000000001</v>
      </c>
      <c r="N93">
        <v>1.2789699999999999E-2</v>
      </c>
      <c r="O93">
        <f>Tabelle15[[#This Row],[Roll]]+Tabelle15[[#This Row],[Pitch]]</f>
        <v>4.025671</v>
      </c>
      <c r="P93">
        <f>SQRT(Tabelle15[[#This Row],[X]]^2+ Tabelle15[[#This Row],[Y]]^2 +Tabelle15[[#This Row],[Z]]^2)</f>
        <v>192.58282970820244</v>
      </c>
      <c r="Q93">
        <v>2.73122</v>
      </c>
      <c r="R93">
        <v>109.63200000000001</v>
      </c>
      <c r="S93">
        <v>106.55</v>
      </c>
      <c r="T93">
        <v>50.045699999999997</v>
      </c>
      <c r="U93">
        <v>-0.55649400000000004</v>
      </c>
      <c r="V93">
        <v>-4.5841599999999998</v>
      </c>
    </row>
    <row r="94" spans="1:22">
      <c r="A94">
        <v>1715</v>
      </c>
      <c r="B94">
        <v>1</v>
      </c>
      <c r="C94">
        <v>-2.5116000000000001</v>
      </c>
      <c r="D94">
        <v>-9.4506599999999992</v>
      </c>
      <c r="E94">
        <v>-192.523</v>
      </c>
      <c r="F94">
        <v>-39.749400000000001</v>
      </c>
      <c r="G94">
        <v>4.5670000000000002</v>
      </c>
      <c r="H94">
        <v>-0.67348399999999997</v>
      </c>
      <c r="I94">
        <f>IF(AND(Tabelle15[[#This Row],[AreaPx]]&gt;0,NOT(Tabelle15[[#This Row],[AreaPx]]="inf")),Tabelle15[[#This Row],[AreaPx]], NA())</f>
        <v>5917.53</v>
      </c>
      <c r="J94">
        <v>5917.53</v>
      </c>
      <c r="K94">
        <v>67.614599999999996</v>
      </c>
      <c r="L94">
        <v>87.6267</v>
      </c>
      <c r="M94">
        <v>0.23836099999999999</v>
      </c>
      <c r="N94">
        <v>7.9285099999999997E-3</v>
      </c>
      <c r="O94">
        <f>Tabelle15[[#This Row],[Roll]]+Tabelle15[[#This Row],[Pitch]]</f>
        <v>3.893516</v>
      </c>
      <c r="P94">
        <f>SQRT(Tabelle15[[#This Row],[X]]^2+ Tabelle15[[#This Row],[Y]]^2 +Tabelle15[[#This Row],[Z]]^2)</f>
        <v>192.771182073451</v>
      </c>
      <c r="Q94">
        <v>3.1822699999999999</v>
      </c>
      <c r="R94">
        <v>110.07599999999999</v>
      </c>
      <c r="S94">
        <v>107.13</v>
      </c>
      <c r="T94">
        <v>50.197000000000003</v>
      </c>
      <c r="U94">
        <v>-0.671346</v>
      </c>
      <c r="V94">
        <v>-4.56731</v>
      </c>
    </row>
    <row r="95" spans="1:22">
      <c r="A95">
        <v>1739</v>
      </c>
      <c r="B95">
        <v>1</v>
      </c>
      <c r="C95">
        <v>-2.5116000000000001</v>
      </c>
      <c r="D95">
        <v>-9.4506599999999992</v>
      </c>
      <c r="E95">
        <v>-192.523</v>
      </c>
      <c r="F95">
        <v>-39.749400000000001</v>
      </c>
      <c r="G95">
        <v>4.5670000000000002</v>
      </c>
      <c r="H95">
        <v>-0.67348399999999997</v>
      </c>
      <c r="I95">
        <f>IF(AND(Tabelle15[[#This Row],[AreaPx]]&gt;0,NOT(Tabelle15[[#This Row],[AreaPx]]="inf")),Tabelle15[[#This Row],[AreaPx]], NA())</f>
        <v>5906.23</v>
      </c>
      <c r="J95">
        <v>5906.23</v>
      </c>
      <c r="K95">
        <v>67.55</v>
      </c>
      <c r="L95">
        <v>87.543000000000006</v>
      </c>
      <c r="M95">
        <v>0</v>
      </c>
      <c r="N95">
        <v>6.2049699999999998E-3</v>
      </c>
      <c r="O95">
        <f>Tabelle15[[#This Row],[Roll]]+Tabelle15[[#This Row],[Pitch]]</f>
        <v>3.893516</v>
      </c>
      <c r="P95">
        <f>SQRT(Tabelle15[[#This Row],[X]]^2+ Tabelle15[[#This Row],[Y]]^2 +Tabelle15[[#This Row],[Z]]^2)</f>
        <v>192.771182073451</v>
      </c>
      <c r="Q95">
        <v>3.1822699999999999</v>
      </c>
      <c r="R95">
        <v>110.07599999999999</v>
      </c>
      <c r="S95">
        <v>107.13</v>
      </c>
      <c r="T95">
        <v>50.197000000000003</v>
      </c>
      <c r="U95">
        <v>-0.671346</v>
      </c>
      <c r="V95">
        <v>-4.56731</v>
      </c>
    </row>
    <row r="96" spans="1:22">
      <c r="A96">
        <v>1764</v>
      </c>
      <c r="B96">
        <v>1</v>
      </c>
      <c r="C96">
        <v>-2.5116000000000001</v>
      </c>
      <c r="D96">
        <v>-9.4506599999999992</v>
      </c>
      <c r="E96">
        <v>-192.523</v>
      </c>
      <c r="F96">
        <v>-39.749400000000001</v>
      </c>
      <c r="G96">
        <v>4.5670000000000002</v>
      </c>
      <c r="H96">
        <v>-0.67348399999999997</v>
      </c>
      <c r="I96">
        <f>IF(AND(Tabelle15[[#This Row],[AreaPx]]&gt;0,NOT(Tabelle15[[#This Row],[AreaPx]]="inf")),Tabelle15[[#This Row],[AreaPx]], NA())</f>
        <v>5906.23</v>
      </c>
      <c r="J96">
        <v>5906.23</v>
      </c>
      <c r="K96">
        <v>67.55</v>
      </c>
      <c r="L96">
        <v>87.543000000000006</v>
      </c>
      <c r="M96">
        <v>0</v>
      </c>
      <c r="N96">
        <v>6.2049699999999998E-3</v>
      </c>
      <c r="O96">
        <f>Tabelle15[[#This Row],[Roll]]+Tabelle15[[#This Row],[Pitch]]</f>
        <v>3.893516</v>
      </c>
      <c r="P96">
        <f>SQRT(Tabelle15[[#This Row],[X]]^2+ Tabelle15[[#This Row],[Y]]^2 +Tabelle15[[#This Row],[Z]]^2)</f>
        <v>192.771182073451</v>
      </c>
      <c r="Q96">
        <v>3.1822699999999999</v>
      </c>
      <c r="R96">
        <v>110.07599999999999</v>
      </c>
      <c r="S96">
        <v>107.13</v>
      </c>
      <c r="T96">
        <v>50.197000000000003</v>
      </c>
      <c r="U96">
        <v>-0.671346</v>
      </c>
      <c r="V96">
        <v>-4.56731</v>
      </c>
    </row>
    <row r="97" spans="1:22">
      <c r="A97">
        <v>1776</v>
      </c>
      <c r="B97">
        <v>1</v>
      </c>
      <c r="C97">
        <v>-2.7677800000000001</v>
      </c>
      <c r="D97">
        <v>-9.3608499999999992</v>
      </c>
      <c r="E97">
        <v>-192.61600000000001</v>
      </c>
      <c r="F97">
        <v>-39.670699999999997</v>
      </c>
      <c r="G97">
        <v>4.4785399999999997</v>
      </c>
      <c r="H97">
        <v>-0.448992</v>
      </c>
      <c r="I97">
        <f>IF(AND(Tabelle15[[#This Row],[AreaPx]]&gt;0,NOT(Tabelle15[[#This Row],[AreaPx]]="inf")),Tabelle15[[#This Row],[AreaPx]], NA())</f>
        <v>5914.8</v>
      </c>
      <c r="J97">
        <v>5914.8</v>
      </c>
      <c r="K97">
        <v>67.620699999999999</v>
      </c>
      <c r="L97">
        <v>87.563699999999997</v>
      </c>
      <c r="M97">
        <v>0.27828799999999998</v>
      </c>
      <c r="N97">
        <v>9.9164300000000004E-3</v>
      </c>
      <c r="O97">
        <f>Tabelle15[[#This Row],[Roll]]+Tabelle15[[#This Row],[Pitch]]</f>
        <v>4.0295480000000001</v>
      </c>
      <c r="P97">
        <f>SQRT(Tabelle15[[#This Row],[X]]^2+ Tabelle15[[#This Row],[Y]]^2 +Tabelle15[[#This Row],[Z]]^2)</f>
        <v>192.86318875008496</v>
      </c>
      <c r="Q97">
        <v>3.5603600000000002</v>
      </c>
      <c r="R97">
        <v>109.253</v>
      </c>
      <c r="S97">
        <v>107.62</v>
      </c>
      <c r="T97">
        <v>50.2943</v>
      </c>
      <c r="U97">
        <v>-0.44762200000000002</v>
      </c>
      <c r="V97">
        <v>-4.4786799999999998</v>
      </c>
    </row>
    <row r="98" spans="1:22">
      <c r="A98">
        <v>1803</v>
      </c>
      <c r="B98">
        <v>1</v>
      </c>
      <c r="C98">
        <v>-2.7677800000000001</v>
      </c>
      <c r="D98">
        <v>-9.3608499999999992</v>
      </c>
      <c r="E98">
        <v>-192.61600000000001</v>
      </c>
      <c r="F98">
        <v>-39.670699999999997</v>
      </c>
      <c r="G98">
        <v>4.4785399999999997</v>
      </c>
      <c r="H98">
        <v>-0.448992</v>
      </c>
      <c r="I98">
        <f>IF(AND(Tabelle15[[#This Row],[AreaPx]]&gt;0,NOT(Tabelle15[[#This Row],[AreaPx]]="inf")),Tabelle15[[#This Row],[AreaPx]], NA())</f>
        <v>5914.8</v>
      </c>
      <c r="J98">
        <v>5914.8</v>
      </c>
      <c r="K98">
        <v>67.620699999999999</v>
      </c>
      <c r="L98">
        <v>87.563699999999997</v>
      </c>
      <c r="M98">
        <v>0.27828799999999998</v>
      </c>
      <c r="N98">
        <v>9.9164300000000004E-3</v>
      </c>
      <c r="O98">
        <f>Tabelle15[[#This Row],[Roll]]+Tabelle15[[#This Row],[Pitch]]</f>
        <v>4.0295480000000001</v>
      </c>
      <c r="P98">
        <f>SQRT(Tabelle15[[#This Row],[X]]^2+ Tabelle15[[#This Row],[Y]]^2 +Tabelle15[[#This Row],[Z]]^2)</f>
        <v>192.86318875008496</v>
      </c>
      <c r="Q98">
        <v>3.5603600000000002</v>
      </c>
      <c r="R98">
        <v>109.253</v>
      </c>
      <c r="S98">
        <v>107.62</v>
      </c>
      <c r="T98">
        <v>50.2943</v>
      </c>
      <c r="U98">
        <v>-0.44762200000000002</v>
      </c>
      <c r="V98">
        <v>-4.4786799999999998</v>
      </c>
    </row>
    <row r="99" spans="1:22">
      <c r="A99">
        <v>1817</v>
      </c>
      <c r="B99">
        <v>1</v>
      </c>
      <c r="C99">
        <v>-3.0969199999999999</v>
      </c>
      <c r="D99">
        <v>-9.3614099999999993</v>
      </c>
      <c r="E99">
        <v>-192.65</v>
      </c>
      <c r="F99">
        <v>-39.5929</v>
      </c>
      <c r="G99">
        <v>4.6050700000000004</v>
      </c>
      <c r="H99">
        <v>-0.54734700000000003</v>
      </c>
      <c r="I99">
        <f>IF(AND(Tabelle15[[#This Row],[AreaPx]]&gt;0,NOT(Tabelle15[[#This Row],[AreaPx]]="inf")),Tabelle15[[#This Row],[AreaPx]], NA())</f>
        <v>5914.91</v>
      </c>
      <c r="J99">
        <v>5914.91</v>
      </c>
      <c r="K99">
        <v>67.671400000000006</v>
      </c>
      <c r="L99">
        <v>87.508200000000002</v>
      </c>
      <c r="M99">
        <v>0.15811900000000001</v>
      </c>
      <c r="N99">
        <v>7.5129799999999998E-3</v>
      </c>
      <c r="O99">
        <f>Tabelle15[[#This Row],[Roll]]+Tabelle15[[#This Row],[Pitch]]</f>
        <v>4.0577230000000002</v>
      </c>
      <c r="P99">
        <f>SQRT(Tabelle15[[#This Row],[X]]^2+ Tabelle15[[#This Row],[Y]]^2 +Tabelle15[[#This Row],[Z]]^2)</f>
        <v>192.90217575412285</v>
      </c>
      <c r="Q99">
        <v>3.9670100000000001</v>
      </c>
      <c r="R99">
        <v>109.614</v>
      </c>
      <c r="S99">
        <v>107.973</v>
      </c>
      <c r="T99">
        <v>50.363100000000003</v>
      </c>
      <c r="U99">
        <v>-0.54557999999999995</v>
      </c>
      <c r="V99">
        <v>-4.6052799999999996</v>
      </c>
    </row>
    <row r="100" spans="1:22">
      <c r="A100">
        <v>1843</v>
      </c>
      <c r="B100">
        <v>1</v>
      </c>
      <c r="C100">
        <v>-3.37215</v>
      </c>
      <c r="D100">
        <v>-9.3164300000000004</v>
      </c>
      <c r="E100">
        <v>-192.584</v>
      </c>
      <c r="F100">
        <v>-39.564599999999999</v>
      </c>
      <c r="G100">
        <v>4.5631700000000004</v>
      </c>
      <c r="H100">
        <v>-0.43697799999999998</v>
      </c>
      <c r="I100">
        <f>IF(AND(Tabelle15[[#This Row],[AreaPx]]&gt;0,NOT(Tabelle15[[#This Row],[AreaPx]]="inf")),Tabelle15[[#This Row],[AreaPx]], NA())</f>
        <v>5916.11</v>
      </c>
      <c r="J100">
        <v>5916.11</v>
      </c>
      <c r="K100">
        <v>67.683999999999997</v>
      </c>
      <c r="L100">
        <v>87.502700000000004</v>
      </c>
      <c r="M100">
        <v>0.219861</v>
      </c>
      <c r="N100">
        <v>7.65082E-3</v>
      </c>
      <c r="O100">
        <f>Tabelle15[[#This Row],[Roll]]+Tabelle15[[#This Row],[Pitch]]</f>
        <v>4.1261920000000005</v>
      </c>
      <c r="P100">
        <f>SQRT(Tabelle15[[#This Row],[X]]^2+ Tabelle15[[#This Row],[Y]]^2 +Tabelle15[[#This Row],[Z]]^2)</f>
        <v>192.83870026415184</v>
      </c>
      <c r="Q100">
        <v>4.3126800000000003</v>
      </c>
      <c r="R100">
        <v>109.21899999999999</v>
      </c>
      <c r="S100">
        <v>108.2</v>
      </c>
      <c r="T100">
        <v>50.400599999999997</v>
      </c>
      <c r="U100">
        <v>-0.43559300000000001</v>
      </c>
      <c r="V100">
        <v>-4.5632999999999999</v>
      </c>
    </row>
    <row r="101" spans="1:22">
      <c r="A101">
        <v>1868</v>
      </c>
      <c r="B101">
        <v>1</v>
      </c>
      <c r="C101">
        <v>-3.37215</v>
      </c>
      <c r="D101">
        <v>-9.3164300000000004</v>
      </c>
      <c r="E101">
        <v>-192.584</v>
      </c>
      <c r="F101">
        <v>-39.564599999999999</v>
      </c>
      <c r="G101">
        <v>4.5631700000000004</v>
      </c>
      <c r="H101">
        <v>-0.43697799999999998</v>
      </c>
      <c r="I101">
        <f>IF(AND(Tabelle15[[#This Row],[AreaPx]]&gt;0,NOT(Tabelle15[[#This Row],[AreaPx]]="inf")),Tabelle15[[#This Row],[AreaPx]], NA())</f>
        <v>5916.11</v>
      </c>
      <c r="J101">
        <v>5916.11</v>
      </c>
      <c r="K101">
        <v>67.683999999999997</v>
      </c>
      <c r="L101">
        <v>87.502700000000004</v>
      </c>
      <c r="M101">
        <v>0.219861</v>
      </c>
      <c r="N101">
        <v>7.65082E-3</v>
      </c>
      <c r="O101">
        <f>Tabelle15[[#This Row],[Roll]]+Tabelle15[[#This Row],[Pitch]]</f>
        <v>4.1261920000000005</v>
      </c>
      <c r="P101">
        <f>SQRT(Tabelle15[[#This Row],[X]]^2+ Tabelle15[[#This Row],[Y]]^2 +Tabelle15[[#This Row],[Z]]^2)</f>
        <v>192.83870026415184</v>
      </c>
      <c r="Q101">
        <v>4.3126800000000003</v>
      </c>
      <c r="R101">
        <v>109.21899999999999</v>
      </c>
      <c r="S101">
        <v>108.2</v>
      </c>
      <c r="T101">
        <v>50.400599999999997</v>
      </c>
      <c r="U101">
        <v>-0.43559300000000001</v>
      </c>
      <c r="V101">
        <v>-4.5632999999999999</v>
      </c>
    </row>
    <row r="102" spans="1:22">
      <c r="A102">
        <v>1883</v>
      </c>
      <c r="B102">
        <v>1</v>
      </c>
      <c r="C102">
        <v>-3.5269400000000002</v>
      </c>
      <c r="D102">
        <v>-9.4060799999999993</v>
      </c>
      <c r="E102">
        <v>-192.44300000000001</v>
      </c>
      <c r="F102">
        <v>-39.620600000000003</v>
      </c>
      <c r="G102">
        <v>4.6356299999999999</v>
      </c>
      <c r="H102">
        <v>-0.49694100000000002</v>
      </c>
      <c r="I102">
        <f>IF(AND(Tabelle15[[#This Row],[AreaPx]]&gt;0,NOT(Tabelle15[[#This Row],[AreaPx]]="inf")),Tabelle15[[#This Row],[AreaPx]], NA())</f>
        <v>5914.86</v>
      </c>
      <c r="J102">
        <v>5914.86</v>
      </c>
      <c r="K102">
        <v>67.657700000000006</v>
      </c>
      <c r="L102">
        <v>87.524199999999993</v>
      </c>
      <c r="M102">
        <v>8.6773100000000006E-2</v>
      </c>
      <c r="N102">
        <v>9.30279E-3</v>
      </c>
      <c r="O102">
        <f>Tabelle15[[#This Row],[Roll]]+Tabelle15[[#This Row],[Pitch]]</f>
        <v>4.1386890000000003</v>
      </c>
      <c r="P102">
        <f>SQRT(Tabelle15[[#This Row],[X]]^2+ Tabelle15[[#This Row],[Y]]^2 +Tabelle15[[#This Row],[Z]]^2)</f>
        <v>192.70501263778792</v>
      </c>
      <c r="Q102">
        <v>4.3538699999999997</v>
      </c>
      <c r="R102">
        <v>109.524</v>
      </c>
      <c r="S102">
        <v>108.039</v>
      </c>
      <c r="T102">
        <v>50.339300000000001</v>
      </c>
      <c r="U102">
        <v>-0.49531599999999998</v>
      </c>
      <c r="V102">
        <v>-4.6358100000000002</v>
      </c>
    </row>
    <row r="103" spans="1:22">
      <c r="A103">
        <v>1912</v>
      </c>
      <c r="B103">
        <v>1</v>
      </c>
      <c r="C103">
        <v>-3.5745800000000001</v>
      </c>
      <c r="D103">
        <v>-9.0276399999999999</v>
      </c>
      <c r="E103">
        <v>-192.72</v>
      </c>
      <c r="F103">
        <v>-39.456299999999999</v>
      </c>
      <c r="G103">
        <v>4.3440799999999999</v>
      </c>
      <c r="H103">
        <v>-0.35761500000000002</v>
      </c>
      <c r="I103">
        <f>IF(AND(Tabelle15[[#This Row],[AreaPx]]&gt;0,NOT(Tabelle15[[#This Row],[AreaPx]]="inf")),Tabelle15[[#This Row],[AreaPx]], NA())</f>
        <v>5938.8</v>
      </c>
      <c r="J103">
        <v>5938.8</v>
      </c>
      <c r="K103">
        <v>67.847700000000003</v>
      </c>
      <c r="L103">
        <v>87.613900000000001</v>
      </c>
      <c r="M103">
        <v>0.39828200000000002</v>
      </c>
      <c r="N103">
        <v>7.2096499999999997E-3</v>
      </c>
      <c r="O103">
        <f>Tabelle15[[#This Row],[Roll]]+Tabelle15[[#This Row],[Pitch]]</f>
        <v>3.9864649999999999</v>
      </c>
      <c r="P103">
        <f>SQRT(Tabelle15[[#This Row],[X]]^2+ Tabelle15[[#This Row],[Y]]^2 +Tabelle15[[#This Row],[Z]]^2)</f>
        <v>192.96443793130899</v>
      </c>
      <c r="Q103">
        <v>4.7205300000000001</v>
      </c>
      <c r="R103">
        <v>108.672</v>
      </c>
      <c r="S103">
        <v>108.727</v>
      </c>
      <c r="T103">
        <v>50.516599999999997</v>
      </c>
      <c r="U103">
        <v>-0.35658800000000002</v>
      </c>
      <c r="V103">
        <v>-4.3441700000000001</v>
      </c>
    </row>
    <row r="104" spans="1:22">
      <c r="A104">
        <v>1942</v>
      </c>
      <c r="B104">
        <v>1</v>
      </c>
      <c r="C104">
        <v>-3.5745800000000001</v>
      </c>
      <c r="D104">
        <v>-9.0276399999999999</v>
      </c>
      <c r="E104">
        <v>-192.72</v>
      </c>
      <c r="F104">
        <v>-39.456299999999999</v>
      </c>
      <c r="G104">
        <v>4.3440799999999999</v>
      </c>
      <c r="H104">
        <v>-0.35761500000000002</v>
      </c>
      <c r="I104">
        <f>IF(AND(Tabelle15[[#This Row],[AreaPx]]&gt;0,NOT(Tabelle15[[#This Row],[AreaPx]]="inf")),Tabelle15[[#This Row],[AreaPx]], NA())</f>
        <v>5921.77</v>
      </c>
      <c r="J104">
        <v>5921.77</v>
      </c>
      <c r="K104">
        <v>67.750399999999999</v>
      </c>
      <c r="L104">
        <v>87.488299999999995</v>
      </c>
      <c r="M104">
        <v>0</v>
      </c>
      <c r="N104">
        <v>1.64277E-2</v>
      </c>
      <c r="O104">
        <f>Tabelle15[[#This Row],[Roll]]+Tabelle15[[#This Row],[Pitch]]</f>
        <v>3.9864649999999999</v>
      </c>
      <c r="P104">
        <f>SQRT(Tabelle15[[#This Row],[X]]^2+ Tabelle15[[#This Row],[Y]]^2 +Tabelle15[[#This Row],[Z]]^2)</f>
        <v>192.96443793130899</v>
      </c>
      <c r="Q104">
        <v>4.7205300000000001</v>
      </c>
      <c r="R104">
        <v>108.672</v>
      </c>
      <c r="S104">
        <v>108.727</v>
      </c>
      <c r="T104">
        <v>50.516599999999997</v>
      </c>
      <c r="U104">
        <v>-0.35658800000000002</v>
      </c>
      <c r="V104">
        <v>-4.3441700000000001</v>
      </c>
    </row>
    <row r="105" spans="1:22">
      <c r="A105">
        <v>1966</v>
      </c>
      <c r="B105">
        <v>1</v>
      </c>
      <c r="C105">
        <v>-3.5745800000000001</v>
      </c>
      <c r="D105">
        <v>-9.0276399999999999</v>
      </c>
      <c r="E105">
        <v>-192.72</v>
      </c>
      <c r="F105">
        <v>-39.456299999999999</v>
      </c>
      <c r="G105">
        <v>4.3440799999999999</v>
      </c>
      <c r="H105">
        <v>-0.35761500000000002</v>
      </c>
      <c r="I105">
        <f>IF(AND(Tabelle15[[#This Row],[AreaPx]]&gt;0,NOT(Tabelle15[[#This Row],[AreaPx]]="inf")),Tabelle15[[#This Row],[AreaPx]], NA())</f>
        <v>5921.77</v>
      </c>
      <c r="J105">
        <v>5921.77</v>
      </c>
      <c r="K105">
        <v>67.750399999999999</v>
      </c>
      <c r="L105">
        <v>87.488299999999995</v>
      </c>
      <c r="M105">
        <v>0</v>
      </c>
      <c r="N105">
        <v>1.64277E-2</v>
      </c>
      <c r="O105">
        <f>Tabelle15[[#This Row],[Roll]]+Tabelle15[[#This Row],[Pitch]]</f>
        <v>3.9864649999999999</v>
      </c>
      <c r="P105">
        <f>SQRT(Tabelle15[[#This Row],[X]]^2+ Tabelle15[[#This Row],[Y]]^2 +Tabelle15[[#This Row],[Z]]^2)</f>
        <v>192.96443793130899</v>
      </c>
      <c r="Q105">
        <v>4.7205300000000001</v>
      </c>
      <c r="R105">
        <v>108.672</v>
      </c>
      <c r="S105">
        <v>108.727</v>
      </c>
      <c r="T105">
        <v>50.516599999999997</v>
      </c>
      <c r="U105">
        <v>-0.35658800000000002</v>
      </c>
      <c r="V105">
        <v>-4.3441700000000001</v>
      </c>
    </row>
    <row r="106" spans="1:22">
      <c r="A106">
        <v>1981</v>
      </c>
      <c r="B106">
        <v>1</v>
      </c>
      <c r="C106">
        <v>-3.7138100000000001</v>
      </c>
      <c r="D106">
        <v>-8.5718200000000007</v>
      </c>
      <c r="E106">
        <v>-192.839</v>
      </c>
      <c r="F106">
        <v>-39.3245</v>
      </c>
      <c r="G106">
        <v>4.2702400000000003</v>
      </c>
      <c r="H106">
        <v>-0.50028899999999998</v>
      </c>
      <c r="I106">
        <f>IF(AND(Tabelle15[[#This Row],[AreaPx]]&gt;0,NOT(Tabelle15[[#This Row],[AreaPx]]="inf")),Tabelle15[[#This Row],[AreaPx]], NA())</f>
        <v>5932</v>
      </c>
      <c r="J106">
        <v>5932</v>
      </c>
      <c r="K106">
        <v>67.872900000000001</v>
      </c>
      <c r="L106">
        <v>87.483599999999996</v>
      </c>
      <c r="M106">
        <v>0.15419099999999999</v>
      </c>
      <c r="N106">
        <v>1.3258799999999999E-2</v>
      </c>
      <c r="O106">
        <f>Tabelle15[[#This Row],[Roll]]+Tabelle15[[#This Row],[Pitch]]</f>
        <v>3.7699510000000003</v>
      </c>
      <c r="P106">
        <f>SQRT(Tabelle15[[#This Row],[X]]^2+ Tabelle15[[#This Row],[Y]]^2 +Tabelle15[[#This Row],[Z]]^2)</f>
        <v>193.06514031235287</v>
      </c>
      <c r="Q106">
        <v>5.1219200000000003</v>
      </c>
      <c r="R106">
        <v>108.703</v>
      </c>
      <c r="S106">
        <v>109.17400000000001</v>
      </c>
      <c r="T106">
        <v>50.638199999999998</v>
      </c>
      <c r="U106">
        <v>-0.49890000000000001</v>
      </c>
      <c r="V106">
        <v>-4.27041</v>
      </c>
    </row>
    <row r="107" spans="1:22">
      <c r="A107">
        <v>2005</v>
      </c>
      <c r="B107">
        <v>1</v>
      </c>
      <c r="C107">
        <v>-3.7138100000000001</v>
      </c>
      <c r="D107">
        <v>-8.5718200000000007</v>
      </c>
      <c r="E107">
        <v>-192.839</v>
      </c>
      <c r="F107">
        <v>-39.3245</v>
      </c>
      <c r="G107">
        <v>4.2702400000000003</v>
      </c>
      <c r="H107">
        <v>-0.50028899999999998</v>
      </c>
      <c r="I107">
        <f>IF(AND(Tabelle15[[#This Row],[AreaPx]]&gt;0,NOT(Tabelle15[[#This Row],[AreaPx]]="inf")),Tabelle15[[#This Row],[AreaPx]], NA())</f>
        <v>5932</v>
      </c>
      <c r="J107">
        <v>5932</v>
      </c>
      <c r="K107">
        <v>67.872900000000001</v>
      </c>
      <c r="L107">
        <v>87.483599999999996</v>
      </c>
      <c r="M107">
        <v>0.15419099999999999</v>
      </c>
      <c r="N107">
        <v>1.3258799999999999E-2</v>
      </c>
      <c r="O107">
        <f>Tabelle15[[#This Row],[Roll]]+Tabelle15[[#This Row],[Pitch]]</f>
        <v>3.7699510000000003</v>
      </c>
      <c r="P107">
        <f>SQRT(Tabelle15[[#This Row],[X]]^2+ Tabelle15[[#This Row],[Y]]^2 +Tabelle15[[#This Row],[Z]]^2)</f>
        <v>193.06514031235287</v>
      </c>
      <c r="Q107">
        <v>5.1219200000000003</v>
      </c>
      <c r="R107">
        <v>108.703</v>
      </c>
      <c r="S107">
        <v>109.17400000000001</v>
      </c>
      <c r="T107">
        <v>50.638199999999998</v>
      </c>
      <c r="U107">
        <v>-0.49890000000000001</v>
      </c>
      <c r="V107">
        <v>-4.27041</v>
      </c>
    </row>
    <row r="108" spans="1:22">
      <c r="A108">
        <v>2016</v>
      </c>
      <c r="B108">
        <v>1</v>
      </c>
      <c r="C108">
        <v>-4.0972600000000003</v>
      </c>
      <c r="D108">
        <v>-8.2102900000000005</v>
      </c>
      <c r="E108">
        <v>-192.797</v>
      </c>
      <c r="F108">
        <v>-38.963900000000002</v>
      </c>
      <c r="G108">
        <v>4.2373500000000002</v>
      </c>
      <c r="H108">
        <v>-0.99570999999999998</v>
      </c>
      <c r="I108">
        <f>IF(AND(Tabelle15[[#This Row],[AreaPx]]&gt;0,NOT(Tabelle15[[#This Row],[AreaPx]]="inf")),Tabelle15[[#This Row],[AreaPx]], NA())</f>
        <v>5951.42</v>
      </c>
      <c r="J108">
        <v>5951.42</v>
      </c>
      <c r="K108">
        <v>68.174300000000002</v>
      </c>
      <c r="L108">
        <v>87.399500000000003</v>
      </c>
      <c r="M108">
        <v>0.574936</v>
      </c>
      <c r="N108">
        <v>3.95007E-3</v>
      </c>
      <c r="O108">
        <f>Tabelle15[[#This Row],[Roll]]+Tabelle15[[#This Row],[Pitch]]</f>
        <v>3.2416400000000003</v>
      </c>
      <c r="P108">
        <f>SQRT(Tabelle15[[#This Row],[X]]^2+ Tabelle15[[#This Row],[Y]]^2 +Tabelle15[[#This Row],[Z]]^2)</f>
        <v>193.01523155023725</v>
      </c>
      <c r="Q108">
        <v>6.3844599999999998</v>
      </c>
      <c r="R108">
        <v>110.03100000000001</v>
      </c>
      <c r="S108">
        <v>110.00700000000001</v>
      </c>
      <c r="T108">
        <v>50.962499999999999</v>
      </c>
      <c r="U108">
        <v>-0.99298900000000001</v>
      </c>
      <c r="V108">
        <v>-4.2379899999999999</v>
      </c>
    </row>
    <row r="109" spans="1:22">
      <c r="A109">
        <v>2041</v>
      </c>
      <c r="B109">
        <v>1</v>
      </c>
      <c r="C109">
        <v>-5.1004500000000004</v>
      </c>
      <c r="D109">
        <v>-7.9000899999999996</v>
      </c>
      <c r="E109">
        <v>-192.815</v>
      </c>
      <c r="F109">
        <v>-38.174599999999998</v>
      </c>
      <c r="G109">
        <v>4.0996899999999998</v>
      </c>
      <c r="H109">
        <v>-1.3548899999999999</v>
      </c>
      <c r="I109">
        <f>IF(AND(Tabelle15[[#This Row],[AreaPx]]&gt;0,NOT(Tabelle15[[#This Row],[AreaPx]]="inf")),Tabelle15[[#This Row],[AreaPx]], NA())</f>
        <v>6017.25</v>
      </c>
      <c r="J109">
        <v>6017.25</v>
      </c>
      <c r="K109">
        <v>68.928200000000004</v>
      </c>
      <c r="L109">
        <v>87.403499999999994</v>
      </c>
      <c r="M109">
        <v>1.49776</v>
      </c>
      <c r="N109">
        <v>1.3373700000000001E-2</v>
      </c>
      <c r="O109">
        <f>Tabelle15[[#This Row],[Roll]]+Tabelle15[[#This Row],[Pitch]]</f>
        <v>2.7447999999999997</v>
      </c>
      <c r="P109">
        <f>SQRT(Tabelle15[[#This Row],[X]]^2+ Tabelle15[[#This Row],[Y]]^2 +Tabelle15[[#This Row],[Z]]^2)</f>
        <v>193.0441665454064</v>
      </c>
      <c r="Q109">
        <v>9.2769899999999996</v>
      </c>
      <c r="R109">
        <v>110.99</v>
      </c>
      <c r="S109">
        <v>112.182</v>
      </c>
      <c r="T109">
        <v>51.728499999999997</v>
      </c>
      <c r="U109">
        <v>-1.3514200000000001</v>
      </c>
      <c r="V109">
        <v>-4.1008399999999998</v>
      </c>
    </row>
    <row r="110" spans="1:22">
      <c r="A110">
        <v>2067</v>
      </c>
      <c r="B110">
        <v>1</v>
      </c>
      <c r="C110">
        <v>-5.1004500000000004</v>
      </c>
      <c r="D110">
        <v>-7.9000899999999996</v>
      </c>
      <c r="E110">
        <v>-192.815</v>
      </c>
      <c r="F110">
        <v>-38.174599999999998</v>
      </c>
      <c r="G110">
        <v>4.0996899999999998</v>
      </c>
      <c r="H110">
        <v>-1.3548899999999999</v>
      </c>
      <c r="I110">
        <f>IF(AND(Tabelle15[[#This Row],[AreaPx]]&gt;0,NOT(Tabelle15[[#This Row],[AreaPx]]="inf")),Tabelle15[[#This Row],[AreaPx]], NA())</f>
        <v>6017.25</v>
      </c>
      <c r="J110">
        <v>6017.25</v>
      </c>
      <c r="K110">
        <v>68.928200000000004</v>
      </c>
      <c r="L110">
        <v>87.403499999999994</v>
      </c>
      <c r="M110">
        <v>1.49776</v>
      </c>
      <c r="N110">
        <v>1.3373700000000001E-2</v>
      </c>
      <c r="O110">
        <f>Tabelle15[[#This Row],[Roll]]+Tabelle15[[#This Row],[Pitch]]</f>
        <v>2.7447999999999997</v>
      </c>
      <c r="P110">
        <f>SQRT(Tabelle15[[#This Row],[X]]^2+ Tabelle15[[#This Row],[Y]]^2 +Tabelle15[[#This Row],[Z]]^2)</f>
        <v>193.0441665454064</v>
      </c>
      <c r="Q110">
        <v>9.2769899999999996</v>
      </c>
      <c r="R110">
        <v>110.99</v>
      </c>
      <c r="S110">
        <v>112.182</v>
      </c>
      <c r="T110">
        <v>51.728499999999997</v>
      </c>
      <c r="U110">
        <v>-1.3514200000000001</v>
      </c>
      <c r="V110">
        <v>-4.1008399999999998</v>
      </c>
    </row>
    <row r="111" spans="1:22">
      <c r="A111">
        <v>2082</v>
      </c>
      <c r="B111">
        <v>1</v>
      </c>
      <c r="C111">
        <v>-6.4473900000000004</v>
      </c>
      <c r="D111">
        <v>-7.6446800000000001</v>
      </c>
      <c r="E111">
        <v>-192.55699999999999</v>
      </c>
      <c r="F111">
        <v>-38.261099999999999</v>
      </c>
      <c r="G111">
        <v>4.0579700000000001</v>
      </c>
      <c r="H111">
        <v>-0.59387699999999999</v>
      </c>
      <c r="I111">
        <f>IF(AND(Tabelle15[[#This Row],[AreaPx]]&gt;0,NOT(Tabelle15[[#This Row],[AreaPx]]="inf")),Tabelle15[[#This Row],[AreaPx]], NA())</f>
        <v>6014.87</v>
      </c>
      <c r="J111">
        <v>6014.87</v>
      </c>
      <c r="K111">
        <v>68.838399999999993</v>
      </c>
      <c r="L111">
        <v>87.449799999999996</v>
      </c>
      <c r="M111">
        <v>0.73116400000000004</v>
      </c>
      <c r="N111">
        <v>4.0605500000000003E-2</v>
      </c>
      <c r="O111">
        <f>Tabelle15[[#This Row],[Roll]]+Tabelle15[[#This Row],[Pitch]]</f>
        <v>3.4640930000000001</v>
      </c>
      <c r="P111">
        <f>SQRT(Tabelle15[[#This Row],[X]]^2+ Tabelle15[[#This Row],[Y]]^2 +Tabelle15[[#This Row],[Z]]^2)</f>
        <v>192.81651438379052</v>
      </c>
      <c r="Q111">
        <v>10.329700000000001</v>
      </c>
      <c r="R111">
        <v>108.27200000000001</v>
      </c>
      <c r="S111">
        <v>112.88500000000001</v>
      </c>
      <c r="T111">
        <v>51.696899999999999</v>
      </c>
      <c r="U111">
        <v>-0.59238900000000005</v>
      </c>
      <c r="V111">
        <v>-4.0581899999999997</v>
      </c>
    </row>
    <row r="112" spans="1:22">
      <c r="A112">
        <v>2103</v>
      </c>
      <c r="B112">
        <v>1</v>
      </c>
      <c r="C112">
        <v>-6.4473900000000004</v>
      </c>
      <c r="D112">
        <v>-7.6446800000000001</v>
      </c>
      <c r="E112">
        <v>-192.55699999999999</v>
      </c>
      <c r="F112">
        <v>-38.261099999999999</v>
      </c>
      <c r="G112">
        <v>4.0579700000000001</v>
      </c>
      <c r="H112">
        <v>-0.59387699999999999</v>
      </c>
      <c r="I112">
        <f>IF(AND(Tabelle15[[#This Row],[AreaPx]]&gt;0,NOT(Tabelle15[[#This Row],[AreaPx]]="inf")),Tabelle15[[#This Row],[AreaPx]], NA())</f>
        <v>6014.87</v>
      </c>
      <c r="J112">
        <v>6014.87</v>
      </c>
      <c r="K112">
        <v>68.838399999999993</v>
      </c>
      <c r="L112">
        <v>87.449799999999996</v>
      </c>
      <c r="M112">
        <v>0.73116400000000004</v>
      </c>
      <c r="N112">
        <v>4.0605500000000003E-2</v>
      </c>
      <c r="O112">
        <f>Tabelle15[[#This Row],[Roll]]+Tabelle15[[#This Row],[Pitch]]</f>
        <v>3.4640930000000001</v>
      </c>
      <c r="P112">
        <f>SQRT(Tabelle15[[#This Row],[X]]^2+ Tabelle15[[#This Row],[Y]]^2 +Tabelle15[[#This Row],[Z]]^2)</f>
        <v>192.81651438379052</v>
      </c>
      <c r="Q112">
        <v>10.329700000000001</v>
      </c>
      <c r="R112">
        <v>108.27200000000001</v>
      </c>
      <c r="S112">
        <v>112.88500000000001</v>
      </c>
      <c r="T112">
        <v>51.696899999999999</v>
      </c>
      <c r="U112">
        <v>-0.59238900000000005</v>
      </c>
      <c r="V112">
        <v>-4.0581899999999997</v>
      </c>
    </row>
    <row r="113" spans="1:22">
      <c r="A113">
        <v>2121</v>
      </c>
      <c r="B113">
        <v>1</v>
      </c>
      <c r="C113">
        <v>-7.4845800000000002</v>
      </c>
      <c r="D113">
        <v>-7.5314899999999998</v>
      </c>
      <c r="E113">
        <v>-192.43600000000001</v>
      </c>
      <c r="F113">
        <v>-38.2196</v>
      </c>
      <c r="G113">
        <v>4.0414399999999997</v>
      </c>
      <c r="H113">
        <v>-0.54559400000000002</v>
      </c>
      <c r="I113">
        <f>IF(AND(Tabelle15[[#This Row],[AreaPx]]&gt;0,NOT(Tabelle15[[#This Row],[AreaPx]]="inf")),Tabelle15[[#This Row],[AreaPx]], NA())</f>
        <v>6034.8</v>
      </c>
      <c r="J113">
        <v>6034.8</v>
      </c>
      <c r="K113">
        <v>68.968800000000002</v>
      </c>
      <c r="L113">
        <v>87.570899999999995</v>
      </c>
      <c r="M113">
        <v>0.31263200000000002</v>
      </c>
      <c r="N113">
        <v>3.7703899999999999E-2</v>
      </c>
      <c r="O113">
        <f>Tabelle15[[#This Row],[Roll]]+Tabelle15[[#This Row],[Pitch]]</f>
        <v>3.4958459999999998</v>
      </c>
      <c r="P113">
        <f>SQRT(Tabelle15[[#This Row],[X]]^2+ Tabelle15[[#This Row],[Y]]^2 +Tabelle15[[#This Row],[Z]]^2)</f>
        <v>192.72871186047112</v>
      </c>
      <c r="Q113">
        <v>11.340999999999999</v>
      </c>
      <c r="R113">
        <v>108.068</v>
      </c>
      <c r="S113">
        <v>113.53400000000001</v>
      </c>
      <c r="T113">
        <v>51.741999999999997</v>
      </c>
      <c r="U113">
        <v>-0.54423699999999997</v>
      </c>
      <c r="V113">
        <v>-4.04162</v>
      </c>
    </row>
    <row r="114" spans="1:22">
      <c r="A114">
        <v>2145</v>
      </c>
      <c r="B114">
        <v>1</v>
      </c>
      <c r="C114">
        <v>-7.4845800000000002</v>
      </c>
      <c r="D114">
        <v>-7.5314899999999998</v>
      </c>
      <c r="E114">
        <v>-192.43600000000001</v>
      </c>
      <c r="F114">
        <v>-38.2196</v>
      </c>
      <c r="G114">
        <v>4.0414399999999997</v>
      </c>
      <c r="H114">
        <v>-0.54559400000000002</v>
      </c>
      <c r="I114">
        <f>IF(AND(Tabelle15[[#This Row],[AreaPx]]&gt;0,NOT(Tabelle15[[#This Row],[AreaPx]]="inf")),Tabelle15[[#This Row],[AreaPx]], NA())</f>
        <v>6042.35</v>
      </c>
      <c r="J114">
        <v>6042.35</v>
      </c>
      <c r="K114">
        <v>69.011899999999997</v>
      </c>
      <c r="L114">
        <v>87.625600000000006</v>
      </c>
      <c r="M114">
        <v>0</v>
      </c>
      <c r="N114">
        <v>1.56425E-2</v>
      </c>
      <c r="O114">
        <f>Tabelle15[[#This Row],[Roll]]+Tabelle15[[#This Row],[Pitch]]</f>
        <v>3.4958459999999998</v>
      </c>
      <c r="P114">
        <f>SQRT(Tabelle15[[#This Row],[X]]^2+ Tabelle15[[#This Row],[Y]]^2 +Tabelle15[[#This Row],[Z]]^2)</f>
        <v>192.72871186047112</v>
      </c>
      <c r="Q114">
        <v>11.340999999999999</v>
      </c>
      <c r="R114">
        <v>108.068</v>
      </c>
      <c r="S114">
        <v>113.53400000000001</v>
      </c>
      <c r="T114">
        <v>51.741999999999997</v>
      </c>
      <c r="U114">
        <v>-0.54423699999999997</v>
      </c>
      <c r="V114">
        <v>-4.04162</v>
      </c>
    </row>
    <row r="115" spans="1:22">
      <c r="A115">
        <v>2163</v>
      </c>
      <c r="B115">
        <v>1</v>
      </c>
      <c r="C115">
        <v>-7.4845800000000002</v>
      </c>
      <c r="D115">
        <v>-7.5314899999999998</v>
      </c>
      <c r="E115">
        <v>-192.43600000000001</v>
      </c>
      <c r="F115">
        <v>-38.2196</v>
      </c>
      <c r="G115">
        <v>4.0414399999999997</v>
      </c>
      <c r="H115">
        <v>-0.54559400000000002</v>
      </c>
      <c r="I115">
        <f>IF(AND(Tabelle15[[#This Row],[AreaPx]]&gt;0,NOT(Tabelle15[[#This Row],[AreaPx]]="inf")),Tabelle15[[#This Row],[AreaPx]], NA())</f>
        <v>6042.35</v>
      </c>
      <c r="J115">
        <v>6042.35</v>
      </c>
      <c r="K115">
        <v>69.011899999999997</v>
      </c>
      <c r="L115">
        <v>87.625600000000006</v>
      </c>
      <c r="M115">
        <v>0</v>
      </c>
      <c r="N115">
        <v>1.56425E-2</v>
      </c>
      <c r="O115">
        <f>Tabelle15[[#This Row],[Roll]]+Tabelle15[[#This Row],[Pitch]]</f>
        <v>3.4958459999999998</v>
      </c>
      <c r="P115">
        <f>SQRT(Tabelle15[[#This Row],[X]]^2+ Tabelle15[[#This Row],[Y]]^2 +Tabelle15[[#This Row],[Z]]^2)</f>
        <v>192.72871186047112</v>
      </c>
      <c r="Q115">
        <v>11.340999999999999</v>
      </c>
      <c r="R115">
        <v>108.068</v>
      </c>
      <c r="S115">
        <v>113.53400000000001</v>
      </c>
      <c r="T115">
        <v>51.741999999999997</v>
      </c>
      <c r="U115">
        <v>-0.54423699999999997</v>
      </c>
      <c r="V115">
        <v>-4.04162</v>
      </c>
    </row>
    <row r="116" spans="1:22">
      <c r="A116">
        <v>2176</v>
      </c>
      <c r="B116">
        <v>1</v>
      </c>
      <c r="C116">
        <v>-8.3868799999999997</v>
      </c>
      <c r="D116">
        <v>-7.64269</v>
      </c>
      <c r="E116">
        <v>-192.12700000000001</v>
      </c>
      <c r="F116">
        <v>-38.000300000000003</v>
      </c>
      <c r="G116">
        <v>4.2586599999999999</v>
      </c>
      <c r="H116">
        <v>-0.86878999999999995</v>
      </c>
      <c r="I116">
        <f>IF(AND(Tabelle15[[#This Row],[AreaPx]]&gt;0,NOT(Tabelle15[[#This Row],[AreaPx]]="inf")),Tabelle15[[#This Row],[AreaPx]], NA())</f>
        <v>6057.96</v>
      </c>
      <c r="J116">
        <v>6057.96</v>
      </c>
      <c r="K116">
        <v>69.229299999999995</v>
      </c>
      <c r="L116">
        <v>87.594200000000001</v>
      </c>
      <c r="M116">
        <v>0.651119</v>
      </c>
      <c r="N116">
        <v>1.30095E-2</v>
      </c>
      <c r="O116">
        <f>Tabelle15[[#This Row],[Roll]]+Tabelle15[[#This Row],[Pitch]]</f>
        <v>3.3898700000000002</v>
      </c>
      <c r="P116">
        <f>SQRT(Tabelle15[[#This Row],[X]]^2+ Tabelle15[[#This Row],[Y]]^2 +Tabelle15[[#This Row],[Z]]^2)</f>
        <v>192.46177437499247</v>
      </c>
      <c r="Q116">
        <v>12.7719</v>
      </c>
      <c r="R116">
        <v>109.349</v>
      </c>
      <c r="S116">
        <v>114.15600000000001</v>
      </c>
      <c r="T116">
        <v>51.935200000000002</v>
      </c>
      <c r="U116">
        <v>-0.86639100000000002</v>
      </c>
      <c r="V116">
        <v>-4.25915</v>
      </c>
    </row>
    <row r="117" spans="1:22">
      <c r="A117">
        <v>2196</v>
      </c>
      <c r="B117">
        <v>1</v>
      </c>
      <c r="C117">
        <v>-8.3868799999999997</v>
      </c>
      <c r="D117">
        <v>-7.64269</v>
      </c>
      <c r="E117">
        <v>-192.12700000000001</v>
      </c>
      <c r="F117">
        <v>-38.000300000000003</v>
      </c>
      <c r="G117">
        <v>4.2586599999999999</v>
      </c>
      <c r="H117">
        <v>-0.86878999999999995</v>
      </c>
      <c r="I117">
        <f>IF(AND(Tabelle15[[#This Row],[AreaPx]]&gt;0,NOT(Tabelle15[[#This Row],[AreaPx]]="inf")),Tabelle15[[#This Row],[AreaPx]], NA())</f>
        <v>6057.96</v>
      </c>
      <c r="J117">
        <v>6057.96</v>
      </c>
      <c r="K117">
        <v>69.229299999999995</v>
      </c>
      <c r="L117">
        <v>87.594200000000001</v>
      </c>
      <c r="M117">
        <v>0.651119</v>
      </c>
      <c r="N117">
        <v>1.30095E-2</v>
      </c>
      <c r="O117">
        <f>Tabelle15[[#This Row],[Roll]]+Tabelle15[[#This Row],[Pitch]]</f>
        <v>3.3898700000000002</v>
      </c>
      <c r="P117">
        <f>SQRT(Tabelle15[[#This Row],[X]]^2+ Tabelle15[[#This Row],[Y]]^2 +Tabelle15[[#This Row],[Z]]^2)</f>
        <v>192.46177437499247</v>
      </c>
      <c r="Q117">
        <v>12.7719</v>
      </c>
      <c r="R117">
        <v>109.349</v>
      </c>
      <c r="S117">
        <v>114.15600000000001</v>
      </c>
      <c r="T117">
        <v>51.935200000000002</v>
      </c>
      <c r="U117">
        <v>-0.86639100000000002</v>
      </c>
      <c r="V117">
        <v>-4.25915</v>
      </c>
    </row>
    <row r="118" spans="1:22">
      <c r="A118">
        <v>2215</v>
      </c>
      <c r="B118">
        <v>1</v>
      </c>
      <c r="C118">
        <v>-9.6445299999999996</v>
      </c>
      <c r="D118">
        <v>-7.9594199999999997</v>
      </c>
      <c r="E118">
        <v>-191.88300000000001</v>
      </c>
      <c r="F118">
        <v>-37.474299999999999</v>
      </c>
      <c r="G118">
        <v>4.2353199999999998</v>
      </c>
      <c r="H118">
        <v>-0.94801999999999997</v>
      </c>
      <c r="I118">
        <f>IF(AND(Tabelle15[[#This Row],[AreaPx]]&gt;0,NOT(Tabelle15[[#This Row],[AreaPx]]="inf")),Tabelle15[[#This Row],[AreaPx]], NA())</f>
        <v>6120.33</v>
      </c>
      <c r="J118">
        <v>6120.33</v>
      </c>
      <c r="K118">
        <v>69.829499999999996</v>
      </c>
      <c r="L118">
        <v>87.733199999999997</v>
      </c>
      <c r="M118">
        <v>0.78710000000000002</v>
      </c>
      <c r="N118">
        <v>2.09775E-2</v>
      </c>
      <c r="O118">
        <f>Tabelle15[[#This Row],[Roll]]+Tabelle15[[#This Row],[Pitch]]</f>
        <v>3.2872999999999997</v>
      </c>
      <c r="P118">
        <f>SQRT(Tabelle15[[#This Row],[X]]^2+ Tabelle15[[#This Row],[Y]]^2 +Tabelle15[[#This Row],[Z]]^2)</f>
        <v>192.29002838071793</v>
      </c>
      <c r="Q118">
        <v>15.3338</v>
      </c>
      <c r="R118">
        <v>110.015</v>
      </c>
      <c r="S118">
        <v>115.71</v>
      </c>
      <c r="T118">
        <v>52.4557</v>
      </c>
      <c r="U118">
        <v>-0.94543100000000002</v>
      </c>
      <c r="V118">
        <v>-4.2359</v>
      </c>
    </row>
    <row r="119" spans="1:22">
      <c r="A119">
        <v>2243</v>
      </c>
      <c r="B119">
        <v>1</v>
      </c>
      <c r="C119">
        <v>-10.8956</v>
      </c>
      <c r="D119">
        <v>-8.0807900000000004</v>
      </c>
      <c r="E119">
        <v>-192.16900000000001</v>
      </c>
      <c r="F119">
        <v>-36.704900000000002</v>
      </c>
      <c r="G119">
        <v>4.2473799999999997</v>
      </c>
      <c r="H119">
        <v>-1.1244799999999999</v>
      </c>
      <c r="I119">
        <f>IF(AND(Tabelle15[[#This Row],[AreaPx]]&gt;0,NOT(Tabelle15[[#This Row],[AreaPx]]="inf")),Tabelle15[[#This Row],[AreaPx]], NA())</f>
        <v>6197.24</v>
      </c>
      <c r="J119">
        <v>6197.24</v>
      </c>
      <c r="K119">
        <v>70.626199999999997</v>
      </c>
      <c r="L119">
        <v>87.834599999999995</v>
      </c>
      <c r="M119">
        <v>1.3772800000000001</v>
      </c>
      <c r="N119">
        <v>9.45294E-3</v>
      </c>
      <c r="O119">
        <f>Tabelle15[[#This Row],[Roll]]+Tabelle15[[#This Row],[Pitch]]</f>
        <v>3.1228999999999996</v>
      </c>
      <c r="P119">
        <f>SQRT(Tabelle15[[#This Row],[X]]^2+ Tabelle15[[#This Row],[Y]]^2 +Tabelle15[[#This Row],[Z]]^2)</f>
        <v>192.64718484157538</v>
      </c>
      <c r="Q119">
        <v>18.2666</v>
      </c>
      <c r="R119">
        <v>110.825</v>
      </c>
      <c r="S119">
        <v>118.07899999999999</v>
      </c>
      <c r="T119">
        <v>53.211799999999997</v>
      </c>
      <c r="U119">
        <v>-1.1213900000000001</v>
      </c>
      <c r="V119">
        <v>-4.2481900000000001</v>
      </c>
    </row>
    <row r="120" spans="1:22">
      <c r="A120">
        <v>2268</v>
      </c>
      <c r="B120">
        <v>1</v>
      </c>
      <c r="C120">
        <v>-10.8956</v>
      </c>
      <c r="D120">
        <v>-8.0807900000000004</v>
      </c>
      <c r="E120">
        <v>-192.16900000000001</v>
      </c>
      <c r="F120">
        <v>-36.704900000000002</v>
      </c>
      <c r="G120">
        <v>4.2473799999999997</v>
      </c>
      <c r="H120">
        <v>-1.1244799999999999</v>
      </c>
      <c r="I120">
        <f>IF(AND(Tabelle15[[#This Row],[AreaPx]]&gt;0,NOT(Tabelle15[[#This Row],[AreaPx]]="inf")),Tabelle15[[#This Row],[AreaPx]], NA())</f>
        <v>6197.24</v>
      </c>
      <c r="J120">
        <v>6197.24</v>
      </c>
      <c r="K120">
        <v>70.626199999999997</v>
      </c>
      <c r="L120">
        <v>87.834599999999995</v>
      </c>
      <c r="M120">
        <v>1.3772800000000001</v>
      </c>
      <c r="N120">
        <v>9.45294E-3</v>
      </c>
      <c r="O120">
        <f>Tabelle15[[#This Row],[Roll]]+Tabelle15[[#This Row],[Pitch]]</f>
        <v>3.1228999999999996</v>
      </c>
      <c r="P120">
        <f>SQRT(Tabelle15[[#This Row],[X]]^2+ Tabelle15[[#This Row],[Y]]^2 +Tabelle15[[#This Row],[Z]]^2)</f>
        <v>192.64718484157538</v>
      </c>
      <c r="Q120">
        <v>18.2666</v>
      </c>
      <c r="R120">
        <v>110.825</v>
      </c>
      <c r="S120">
        <v>118.07899999999999</v>
      </c>
      <c r="T120">
        <v>53.211799999999997</v>
      </c>
      <c r="U120">
        <v>-1.1213900000000001</v>
      </c>
      <c r="V120">
        <v>-4.2481900000000001</v>
      </c>
    </row>
    <row r="121" spans="1:22">
      <c r="A121">
        <v>2287</v>
      </c>
      <c r="B121">
        <v>1</v>
      </c>
      <c r="C121">
        <v>-12.507</v>
      </c>
      <c r="D121">
        <v>-7.9371099999999997</v>
      </c>
      <c r="E121">
        <v>-192.16300000000001</v>
      </c>
      <c r="F121">
        <v>-35.278700000000001</v>
      </c>
      <c r="G121">
        <v>4.1501200000000003</v>
      </c>
      <c r="H121">
        <v>-1.50325</v>
      </c>
      <c r="I121">
        <f>IF(AND(Tabelle15[[#This Row],[AreaPx]]&gt;0,NOT(Tabelle15[[#This Row],[AreaPx]]="inf")),Tabelle15[[#This Row],[AreaPx]], NA())</f>
        <v>6288.99</v>
      </c>
      <c r="J121">
        <v>6288.99</v>
      </c>
      <c r="K121">
        <v>71.792699999999996</v>
      </c>
      <c r="L121">
        <v>87.686700000000002</v>
      </c>
      <c r="M121">
        <v>1.4660899999999999</v>
      </c>
      <c r="N121">
        <v>2.1601800000000001E-2</v>
      </c>
      <c r="O121">
        <f>Tabelle15[[#This Row],[Roll]]+Tabelle15[[#This Row],[Pitch]]</f>
        <v>2.6468700000000003</v>
      </c>
      <c r="P121">
        <f>SQRT(Tabelle15[[#This Row],[X]]^2+ Tabelle15[[#This Row],[Y]]^2 +Tabelle15[[#This Row],[Z]]^2)</f>
        <v>192.73308313092514</v>
      </c>
      <c r="Q121">
        <v>23.590499999999999</v>
      </c>
      <c r="R121">
        <v>112.047</v>
      </c>
      <c r="S121">
        <v>121.511</v>
      </c>
      <c r="T121">
        <v>54.612400000000001</v>
      </c>
      <c r="U121">
        <v>-1.4993000000000001</v>
      </c>
      <c r="V121">
        <v>-4.1515500000000003</v>
      </c>
    </row>
    <row r="122" spans="1:22">
      <c r="A122">
        <v>2308</v>
      </c>
      <c r="B122">
        <v>1</v>
      </c>
      <c r="C122">
        <v>-12.507</v>
      </c>
      <c r="D122">
        <v>-7.9371099999999997</v>
      </c>
      <c r="E122">
        <v>-192.16300000000001</v>
      </c>
      <c r="F122">
        <v>-35.278700000000001</v>
      </c>
      <c r="G122">
        <v>4.1501200000000003</v>
      </c>
      <c r="H122">
        <v>-1.50325</v>
      </c>
      <c r="I122">
        <f>IF(AND(Tabelle15[[#This Row],[AreaPx]]&gt;0,NOT(Tabelle15[[#This Row],[AreaPx]]="inf")),Tabelle15[[#This Row],[AreaPx]], NA())</f>
        <v>6289.36</v>
      </c>
      <c r="J122">
        <v>6289.36</v>
      </c>
      <c r="K122">
        <v>71.794700000000006</v>
      </c>
      <c r="L122">
        <v>87.689300000000003</v>
      </c>
      <c r="M122">
        <v>0</v>
      </c>
      <c r="N122">
        <v>3.99739E-3</v>
      </c>
      <c r="O122">
        <f>Tabelle15[[#This Row],[Roll]]+Tabelle15[[#This Row],[Pitch]]</f>
        <v>2.6468700000000003</v>
      </c>
      <c r="P122">
        <f>SQRT(Tabelle15[[#This Row],[X]]^2+ Tabelle15[[#This Row],[Y]]^2 +Tabelle15[[#This Row],[Z]]^2)</f>
        <v>192.73308313092514</v>
      </c>
      <c r="Q122">
        <v>23.590499999999999</v>
      </c>
      <c r="R122">
        <v>112.047</v>
      </c>
      <c r="S122">
        <v>121.511</v>
      </c>
      <c r="T122">
        <v>54.612400000000001</v>
      </c>
      <c r="U122">
        <v>-1.4993000000000001</v>
      </c>
      <c r="V122">
        <v>-4.1515500000000003</v>
      </c>
    </row>
    <row r="123" spans="1:22">
      <c r="A123">
        <v>2329</v>
      </c>
      <c r="B123">
        <v>1</v>
      </c>
      <c r="C123">
        <v>-12.507</v>
      </c>
      <c r="D123">
        <v>-7.9371099999999997</v>
      </c>
      <c r="E123">
        <v>-192.16300000000001</v>
      </c>
      <c r="F123">
        <v>-35.278700000000001</v>
      </c>
      <c r="G123">
        <v>4.1501200000000003</v>
      </c>
      <c r="H123">
        <v>-1.50325</v>
      </c>
      <c r="I123">
        <f>IF(AND(Tabelle15[[#This Row],[AreaPx]]&gt;0,NOT(Tabelle15[[#This Row],[AreaPx]]="inf")),Tabelle15[[#This Row],[AreaPx]], NA())</f>
        <v>6289.36</v>
      </c>
      <c r="J123">
        <v>6289.36</v>
      </c>
      <c r="K123">
        <v>71.794700000000006</v>
      </c>
      <c r="L123">
        <v>87.689300000000003</v>
      </c>
      <c r="M123">
        <v>0</v>
      </c>
      <c r="N123">
        <v>3.99739E-3</v>
      </c>
      <c r="O123">
        <f>Tabelle15[[#This Row],[Roll]]+Tabelle15[[#This Row],[Pitch]]</f>
        <v>2.6468700000000003</v>
      </c>
      <c r="P123">
        <f>SQRT(Tabelle15[[#This Row],[X]]^2+ Tabelle15[[#This Row],[Y]]^2 +Tabelle15[[#This Row],[Z]]^2)</f>
        <v>192.73308313092514</v>
      </c>
      <c r="Q123">
        <v>23.590499999999999</v>
      </c>
      <c r="R123">
        <v>112.047</v>
      </c>
      <c r="S123">
        <v>121.511</v>
      </c>
      <c r="T123">
        <v>54.612400000000001</v>
      </c>
      <c r="U123">
        <v>-1.4993000000000001</v>
      </c>
      <c r="V123">
        <v>-4.1515500000000003</v>
      </c>
    </row>
    <row r="124" spans="1:22">
      <c r="A124">
        <v>2340</v>
      </c>
      <c r="B124">
        <v>1</v>
      </c>
      <c r="C124">
        <v>-14.4678</v>
      </c>
      <c r="D124">
        <v>-7.7834000000000003</v>
      </c>
      <c r="E124">
        <v>-191.989</v>
      </c>
      <c r="F124">
        <v>-34.774299999999997</v>
      </c>
      <c r="G124">
        <v>4.0632400000000004</v>
      </c>
      <c r="H124">
        <v>-1.46092</v>
      </c>
      <c r="I124">
        <f>IF(AND(Tabelle15[[#This Row],[AreaPx]]&gt;0,NOT(Tabelle15[[#This Row],[AreaPx]]="inf")),Tabelle15[[#This Row],[AreaPx]], NA())</f>
        <v>6328.97</v>
      </c>
      <c r="J124">
        <v>6328.97</v>
      </c>
      <c r="K124">
        <v>72.231899999999996</v>
      </c>
      <c r="L124">
        <v>87.6995</v>
      </c>
      <c r="M124">
        <v>1.15659</v>
      </c>
      <c r="N124">
        <v>6.9707400000000003E-2</v>
      </c>
      <c r="O124">
        <f>Tabelle15[[#This Row],[Roll]]+Tabelle15[[#This Row],[Pitch]]</f>
        <v>2.6023200000000006</v>
      </c>
      <c r="P124">
        <f>SQRT(Tabelle15[[#This Row],[X]]^2+ Tabelle15[[#This Row],[Y]]^2 +Tabelle15[[#This Row],[Z]]^2)</f>
        <v>192.69061905915402</v>
      </c>
      <c r="Q124">
        <v>26.7651</v>
      </c>
      <c r="R124">
        <v>111.869</v>
      </c>
      <c r="S124">
        <v>123.405</v>
      </c>
      <c r="T124">
        <v>55.122199999999999</v>
      </c>
      <c r="U124">
        <v>-1.4572499999999999</v>
      </c>
      <c r="V124">
        <v>-4.0645600000000002</v>
      </c>
    </row>
    <row r="125" spans="1:22">
      <c r="A125">
        <v>2364</v>
      </c>
      <c r="B125">
        <v>1</v>
      </c>
      <c r="C125">
        <v>-14.4678</v>
      </c>
      <c r="D125">
        <v>-7.7834000000000003</v>
      </c>
      <c r="E125">
        <v>-191.989</v>
      </c>
      <c r="F125">
        <v>-34.774299999999997</v>
      </c>
      <c r="G125">
        <v>4.0632400000000004</v>
      </c>
      <c r="H125">
        <v>-1.46092</v>
      </c>
      <c r="I125">
        <f>IF(AND(Tabelle15[[#This Row],[AreaPx]]&gt;0,NOT(Tabelle15[[#This Row],[AreaPx]]="inf")),Tabelle15[[#This Row],[AreaPx]], NA())</f>
        <v>6328.97</v>
      </c>
      <c r="J125">
        <v>6328.97</v>
      </c>
      <c r="K125">
        <v>72.231899999999996</v>
      </c>
      <c r="L125">
        <v>87.6995</v>
      </c>
      <c r="M125">
        <v>1.15659</v>
      </c>
      <c r="N125">
        <v>6.9707400000000003E-2</v>
      </c>
      <c r="O125">
        <f>Tabelle15[[#This Row],[Roll]]+Tabelle15[[#This Row],[Pitch]]</f>
        <v>2.6023200000000006</v>
      </c>
      <c r="P125">
        <f>SQRT(Tabelle15[[#This Row],[X]]^2+ Tabelle15[[#This Row],[Y]]^2 +Tabelle15[[#This Row],[Z]]^2)</f>
        <v>192.69061905915402</v>
      </c>
      <c r="Q125">
        <v>26.7651</v>
      </c>
      <c r="R125">
        <v>111.869</v>
      </c>
      <c r="S125">
        <v>123.405</v>
      </c>
      <c r="T125">
        <v>55.122199999999999</v>
      </c>
      <c r="U125">
        <v>-1.4572499999999999</v>
      </c>
      <c r="V125">
        <v>-4.0645600000000002</v>
      </c>
    </row>
    <row r="126" spans="1:22">
      <c r="A126">
        <v>2381</v>
      </c>
      <c r="B126">
        <v>1</v>
      </c>
      <c r="C126">
        <v>-17.1831</v>
      </c>
      <c r="D126">
        <v>-7.36076</v>
      </c>
      <c r="E126">
        <v>-191.428</v>
      </c>
      <c r="F126">
        <v>-34.728000000000002</v>
      </c>
      <c r="G126">
        <v>4.0369000000000002</v>
      </c>
      <c r="H126">
        <v>-0.31005500000000003</v>
      </c>
      <c r="I126">
        <f>IF(AND(Tabelle15[[#This Row],[AreaPx]]&gt;0,NOT(Tabelle15[[#This Row],[AreaPx]]="inf")),Tabelle15[[#This Row],[AreaPx]], NA())</f>
        <v>6352.28</v>
      </c>
      <c r="J126">
        <v>6352.28</v>
      </c>
      <c r="K126">
        <v>72.336500000000001</v>
      </c>
      <c r="L126">
        <v>87.857299999999995</v>
      </c>
      <c r="M126">
        <v>1.2639400000000001</v>
      </c>
      <c r="N126">
        <v>3.60971E-2</v>
      </c>
      <c r="O126">
        <f>Tabelle15[[#This Row],[Roll]]+Tabelle15[[#This Row],[Pitch]]</f>
        <v>3.726845</v>
      </c>
      <c r="P126">
        <f>SQRT(Tabelle15[[#This Row],[X]]^2+ Tabelle15[[#This Row],[Y]]^2 +Tabelle15[[#This Row],[Z]]^2)</f>
        <v>192.33855281089021</v>
      </c>
      <c r="Q126">
        <v>29.572500000000002</v>
      </c>
      <c r="R126">
        <v>107.785</v>
      </c>
      <c r="S126">
        <v>124.92100000000001</v>
      </c>
      <c r="T126">
        <v>55.250100000000003</v>
      </c>
      <c r="U126">
        <v>-0.30928600000000001</v>
      </c>
      <c r="V126">
        <v>-4.0369599999999997</v>
      </c>
    </row>
    <row r="127" spans="1:22">
      <c r="A127">
        <v>2406</v>
      </c>
      <c r="B127">
        <v>1</v>
      </c>
      <c r="C127">
        <v>-19.166899999999998</v>
      </c>
      <c r="D127">
        <v>-7.0256400000000001</v>
      </c>
      <c r="E127">
        <v>-191.18799999999999</v>
      </c>
      <c r="F127">
        <v>-34.301900000000003</v>
      </c>
      <c r="G127">
        <v>3.9399500000000001</v>
      </c>
      <c r="H127">
        <v>-0.20442399999999999</v>
      </c>
      <c r="I127">
        <f>IF(AND(Tabelle15[[#This Row],[AreaPx]]&gt;0,NOT(Tabelle15[[#This Row],[AreaPx]]="inf")),Tabelle15[[#This Row],[AreaPx]], NA())</f>
        <v>6422.99</v>
      </c>
      <c r="J127">
        <v>6422.99</v>
      </c>
      <c r="K127">
        <v>72.913700000000006</v>
      </c>
      <c r="L127">
        <v>88.125699999999995</v>
      </c>
      <c r="M127">
        <v>1.4123699999999999</v>
      </c>
      <c r="N127">
        <v>2.4718199999999999E-2</v>
      </c>
      <c r="O127">
        <f>Tabelle15[[#This Row],[Roll]]+Tabelle15[[#This Row],[Pitch]]</f>
        <v>3.7355260000000001</v>
      </c>
      <c r="P127">
        <f>SQRT(Tabelle15[[#This Row],[X]]^2+ Tabelle15[[#This Row],[Y]]^2 +Tabelle15[[#This Row],[Z]]^2)</f>
        <v>192.27475397726971</v>
      </c>
      <c r="Q127">
        <v>32.628599999999999</v>
      </c>
      <c r="R127">
        <v>107.206</v>
      </c>
      <c r="S127">
        <v>126.592</v>
      </c>
      <c r="T127">
        <v>55.683999999999997</v>
      </c>
      <c r="U127">
        <v>-0.20394100000000001</v>
      </c>
      <c r="V127">
        <v>-3.9399700000000002</v>
      </c>
    </row>
    <row r="128" spans="1:22">
      <c r="A128">
        <v>2428</v>
      </c>
      <c r="B128">
        <v>1</v>
      </c>
      <c r="C128">
        <v>-19.166899999999998</v>
      </c>
      <c r="D128">
        <v>-7.0256400000000001</v>
      </c>
      <c r="E128">
        <v>-191.18799999999999</v>
      </c>
      <c r="F128">
        <v>-34.301900000000003</v>
      </c>
      <c r="G128">
        <v>3.9399500000000001</v>
      </c>
      <c r="H128">
        <v>-0.20442399999999999</v>
      </c>
      <c r="I128">
        <f>IF(AND(Tabelle15[[#This Row],[AreaPx]]&gt;0,NOT(Tabelle15[[#This Row],[AreaPx]]="inf")),Tabelle15[[#This Row],[AreaPx]], NA())</f>
        <v>6422.99</v>
      </c>
      <c r="J128">
        <v>6422.99</v>
      </c>
      <c r="K128">
        <v>72.913700000000006</v>
      </c>
      <c r="L128">
        <v>88.125699999999995</v>
      </c>
      <c r="M128">
        <v>1.4123699999999999</v>
      </c>
      <c r="N128">
        <v>2.4718199999999999E-2</v>
      </c>
      <c r="O128">
        <f>Tabelle15[[#This Row],[Roll]]+Tabelle15[[#This Row],[Pitch]]</f>
        <v>3.7355260000000001</v>
      </c>
      <c r="P128">
        <f>SQRT(Tabelle15[[#This Row],[X]]^2+ Tabelle15[[#This Row],[Y]]^2 +Tabelle15[[#This Row],[Z]]^2)</f>
        <v>192.27475397726971</v>
      </c>
      <c r="Q128">
        <v>32.628599999999999</v>
      </c>
      <c r="R128">
        <v>107.206</v>
      </c>
      <c r="S128">
        <v>126.592</v>
      </c>
      <c r="T128">
        <v>55.683999999999997</v>
      </c>
      <c r="U128">
        <v>-0.20394100000000001</v>
      </c>
      <c r="V128">
        <v>-3.9399700000000002</v>
      </c>
    </row>
    <row r="129" spans="1:22">
      <c r="A129">
        <v>2443</v>
      </c>
      <c r="B129">
        <v>1</v>
      </c>
      <c r="C129">
        <v>-20.105499999999999</v>
      </c>
      <c r="D129">
        <v>-6.8372099999999998</v>
      </c>
      <c r="E129">
        <v>-191.08799999999999</v>
      </c>
      <c r="F129">
        <v>-34.213900000000002</v>
      </c>
      <c r="G129">
        <v>3.9148999999999998</v>
      </c>
      <c r="H129">
        <v>-0.22492799999999999</v>
      </c>
      <c r="I129">
        <f>IF(AND(Tabelle15[[#This Row],[AreaPx]]&gt;0,NOT(Tabelle15[[#This Row],[AreaPx]]="inf")),Tabelle15[[#This Row],[AreaPx]], NA())</f>
        <v>6445.79</v>
      </c>
      <c r="J129">
        <v>6445.79</v>
      </c>
      <c r="K129">
        <v>73.080299999999994</v>
      </c>
      <c r="L129">
        <v>88.236599999999996</v>
      </c>
      <c r="M129">
        <v>0.33805299999999999</v>
      </c>
      <c r="N129">
        <v>3.91892E-2</v>
      </c>
      <c r="O129">
        <f>Tabelle15[[#This Row],[Roll]]+Tabelle15[[#This Row],[Pitch]]</f>
        <v>3.689972</v>
      </c>
      <c r="P129">
        <f>SQRT(Tabelle15[[#This Row],[X]]^2+ Tabelle15[[#This Row],[Y]]^2 +Tabelle15[[#This Row],[Z]]^2)</f>
        <v>192.26440730107612</v>
      </c>
      <c r="Q129">
        <v>33.729199999999999</v>
      </c>
      <c r="R129">
        <v>107.142</v>
      </c>
      <c r="S129">
        <v>127.18300000000001</v>
      </c>
      <c r="T129">
        <v>55.770699999999998</v>
      </c>
      <c r="U129">
        <v>-0.22440299999999999</v>
      </c>
      <c r="V129">
        <v>-3.91493</v>
      </c>
    </row>
    <row r="130" spans="1:22">
      <c r="A130">
        <v>2478</v>
      </c>
      <c r="B130">
        <v>1</v>
      </c>
      <c r="C130">
        <v>-21.968900000000001</v>
      </c>
      <c r="D130">
        <v>-6.8627000000000002</v>
      </c>
      <c r="E130">
        <v>-191.04900000000001</v>
      </c>
      <c r="F130">
        <v>-33.483499999999999</v>
      </c>
      <c r="G130">
        <v>3.9393600000000002</v>
      </c>
      <c r="H130">
        <v>0.19484299999999999</v>
      </c>
      <c r="I130">
        <f>IF(AND(Tabelle15[[#This Row],[AreaPx]]&gt;0,NOT(Tabelle15[[#This Row],[AreaPx]]="inf")),Tabelle15[[#This Row],[AreaPx]], NA())</f>
        <v>6510.14</v>
      </c>
      <c r="J130">
        <v>6510.14</v>
      </c>
      <c r="K130">
        <v>73.743099999999998</v>
      </c>
      <c r="L130">
        <v>88.305000000000007</v>
      </c>
      <c r="M130">
        <v>1.30359</v>
      </c>
      <c r="N130">
        <v>2.90856E-2</v>
      </c>
      <c r="O130">
        <f>Tabelle15[[#This Row],[Roll]]+Tabelle15[[#This Row],[Pitch]]</f>
        <v>4.1342030000000003</v>
      </c>
      <c r="P130">
        <f>SQRT(Tabelle15[[#This Row],[X]]^2+ Tabelle15[[#This Row],[Y]]^2 +Tabelle15[[#This Row],[Z]]^2)</f>
        <v>192.43037603117654</v>
      </c>
      <c r="Q130">
        <v>37.510199999999998</v>
      </c>
      <c r="R130">
        <v>105.908</v>
      </c>
      <c r="S130">
        <v>129.41800000000001</v>
      </c>
      <c r="T130">
        <v>56.529899999999998</v>
      </c>
      <c r="U130">
        <v>0.194382</v>
      </c>
      <c r="V130">
        <v>-3.9393899999999999</v>
      </c>
    </row>
    <row r="131" spans="1:22">
      <c r="A131">
        <v>2502</v>
      </c>
      <c r="B131">
        <v>1</v>
      </c>
      <c r="C131">
        <v>-21.968900000000001</v>
      </c>
      <c r="D131">
        <v>-6.8627000000000002</v>
      </c>
      <c r="E131">
        <v>-191.04900000000001</v>
      </c>
      <c r="F131">
        <v>-33.483499999999999</v>
      </c>
      <c r="G131">
        <v>3.9393600000000002</v>
      </c>
      <c r="H131">
        <v>0.19484299999999999</v>
      </c>
      <c r="I131">
        <f>IF(AND(Tabelle15[[#This Row],[AreaPx]]&gt;0,NOT(Tabelle15[[#This Row],[AreaPx]]="inf")),Tabelle15[[#This Row],[AreaPx]], NA())</f>
        <v>6510.14</v>
      </c>
      <c r="J131">
        <v>6510.14</v>
      </c>
      <c r="K131">
        <v>73.743099999999998</v>
      </c>
      <c r="L131">
        <v>88.305000000000007</v>
      </c>
      <c r="M131">
        <v>1.30359</v>
      </c>
      <c r="N131">
        <v>2.90856E-2</v>
      </c>
      <c r="O131">
        <f>Tabelle15[[#This Row],[Roll]]+Tabelle15[[#This Row],[Pitch]]</f>
        <v>4.1342030000000003</v>
      </c>
      <c r="P131">
        <f>SQRT(Tabelle15[[#This Row],[X]]^2+ Tabelle15[[#This Row],[Y]]^2 +Tabelle15[[#This Row],[Z]]^2)</f>
        <v>192.43037603117654</v>
      </c>
      <c r="Q131">
        <v>37.510199999999998</v>
      </c>
      <c r="R131">
        <v>105.908</v>
      </c>
      <c r="S131">
        <v>129.41800000000001</v>
      </c>
      <c r="T131">
        <v>56.529899999999998</v>
      </c>
      <c r="U131">
        <v>0.194382</v>
      </c>
      <c r="V131">
        <v>-3.9393899999999999</v>
      </c>
    </row>
    <row r="132" spans="1:22">
      <c r="A132">
        <v>2526</v>
      </c>
      <c r="B132">
        <v>1</v>
      </c>
      <c r="C132">
        <v>-22.860800000000001</v>
      </c>
      <c r="D132">
        <v>-6.9316800000000001</v>
      </c>
      <c r="E132">
        <v>-190.602</v>
      </c>
      <c r="F132">
        <v>-33.531500000000001</v>
      </c>
      <c r="G132">
        <v>3.9322400000000002</v>
      </c>
      <c r="H132">
        <v>0.59614100000000003</v>
      </c>
      <c r="I132">
        <f>IF(AND(Tabelle15[[#This Row],[AreaPx]]&gt;0,NOT(Tabelle15[[#This Row],[AreaPx]]="inf")),Tabelle15[[#This Row],[AreaPx]], NA())</f>
        <v>6510.92</v>
      </c>
      <c r="J132">
        <v>6510.92</v>
      </c>
      <c r="K132">
        <v>73.717100000000002</v>
      </c>
      <c r="L132">
        <v>88.339500000000001</v>
      </c>
      <c r="M132">
        <v>0.31374099999999999</v>
      </c>
      <c r="N132">
        <v>2.7879299999999999E-2</v>
      </c>
      <c r="O132">
        <f>Tabelle15[[#This Row],[Roll]]+Tabelle15[[#This Row],[Pitch]]</f>
        <v>4.5283810000000004</v>
      </c>
      <c r="P132">
        <f>SQRT(Tabelle15[[#This Row],[X]]^2+ Tabelle15[[#This Row],[Y]]^2 +Tabelle15[[#This Row],[Z]]^2)</f>
        <v>192.09317210214004</v>
      </c>
      <c r="Q132">
        <v>38.406799999999997</v>
      </c>
      <c r="R132">
        <v>104.70399999999999</v>
      </c>
      <c r="S132">
        <v>129.54499999999999</v>
      </c>
      <c r="T132">
        <v>56.509399999999999</v>
      </c>
      <c r="U132">
        <v>0.59473799999999999</v>
      </c>
      <c r="V132">
        <v>-3.9324499999999998</v>
      </c>
    </row>
    <row r="133" spans="1:22">
      <c r="A133">
        <v>2549</v>
      </c>
      <c r="B133">
        <v>1</v>
      </c>
      <c r="C133">
        <v>-22.860800000000001</v>
      </c>
      <c r="D133">
        <v>-6.9316800000000001</v>
      </c>
      <c r="E133">
        <v>-190.602</v>
      </c>
      <c r="F133">
        <v>-33.531500000000001</v>
      </c>
      <c r="G133">
        <v>3.9322400000000002</v>
      </c>
      <c r="H133">
        <v>0.59614100000000003</v>
      </c>
      <c r="I133">
        <f>IF(AND(Tabelle15[[#This Row],[AreaPx]]&gt;0,NOT(Tabelle15[[#This Row],[AreaPx]]="inf")),Tabelle15[[#This Row],[AreaPx]], NA())</f>
        <v>6541.5</v>
      </c>
      <c r="J133">
        <v>6541.5</v>
      </c>
      <c r="K133">
        <v>73.89</v>
      </c>
      <c r="L133">
        <v>88.546800000000005</v>
      </c>
      <c r="M133">
        <v>0</v>
      </c>
      <c r="N133">
        <v>2.2654299999999999E-2</v>
      </c>
      <c r="O133">
        <f>Tabelle15[[#This Row],[Roll]]+Tabelle15[[#This Row],[Pitch]]</f>
        <v>4.5283810000000004</v>
      </c>
      <c r="P133">
        <f>SQRT(Tabelle15[[#This Row],[X]]^2+ Tabelle15[[#This Row],[Y]]^2 +Tabelle15[[#This Row],[Z]]^2)</f>
        <v>192.09317210214004</v>
      </c>
      <c r="Q133">
        <v>38.406799999999997</v>
      </c>
      <c r="R133">
        <v>104.70399999999999</v>
      </c>
      <c r="S133">
        <v>129.54499999999999</v>
      </c>
      <c r="T133">
        <v>56.509399999999999</v>
      </c>
      <c r="U133">
        <v>0.59473799999999999</v>
      </c>
      <c r="V133">
        <v>-3.9324499999999998</v>
      </c>
    </row>
    <row r="134" spans="1:22">
      <c r="A134">
        <v>2572</v>
      </c>
      <c r="B134">
        <v>1</v>
      </c>
      <c r="C134">
        <v>-22.860800000000001</v>
      </c>
      <c r="D134">
        <v>-6.9316800000000001</v>
      </c>
      <c r="E134">
        <v>-190.602</v>
      </c>
      <c r="F134">
        <v>-33.531500000000001</v>
      </c>
      <c r="G134">
        <v>3.9322400000000002</v>
      </c>
      <c r="H134">
        <v>0.59614100000000003</v>
      </c>
      <c r="I134">
        <f>IF(AND(Tabelle15[[#This Row],[AreaPx]]&gt;0,NOT(Tabelle15[[#This Row],[AreaPx]]="inf")),Tabelle15[[#This Row],[AreaPx]], NA())</f>
        <v>6541.5</v>
      </c>
      <c r="J134">
        <v>6541.5</v>
      </c>
      <c r="K134">
        <v>73.89</v>
      </c>
      <c r="L134">
        <v>88.546800000000005</v>
      </c>
      <c r="M134">
        <v>0</v>
      </c>
      <c r="N134">
        <v>2.2654299999999999E-2</v>
      </c>
      <c r="O134">
        <f>Tabelle15[[#This Row],[Roll]]+Tabelle15[[#This Row],[Pitch]]</f>
        <v>4.5283810000000004</v>
      </c>
      <c r="P134">
        <f>SQRT(Tabelle15[[#This Row],[X]]^2+ Tabelle15[[#This Row],[Y]]^2 +Tabelle15[[#This Row],[Z]]^2)</f>
        <v>192.09317210214004</v>
      </c>
      <c r="Q134">
        <v>38.406799999999997</v>
      </c>
      <c r="R134">
        <v>104.70399999999999</v>
      </c>
      <c r="S134">
        <v>129.54499999999999</v>
      </c>
      <c r="T134">
        <v>56.509399999999999</v>
      </c>
      <c r="U134">
        <v>0.59473799999999999</v>
      </c>
      <c r="V134">
        <v>-3.9324499999999998</v>
      </c>
    </row>
    <row r="135" spans="1:22">
      <c r="A135">
        <v>2582</v>
      </c>
      <c r="B135">
        <v>1</v>
      </c>
      <c r="C135">
        <v>-23.156099999999999</v>
      </c>
      <c r="D135">
        <v>-7.1490299999999998</v>
      </c>
      <c r="E135">
        <v>-190.46</v>
      </c>
      <c r="F135">
        <v>-33.530799999999999</v>
      </c>
      <c r="G135">
        <v>4.0198299999999998</v>
      </c>
      <c r="H135">
        <v>0.43038500000000002</v>
      </c>
      <c r="I135">
        <f>IF(AND(Tabelle15[[#This Row],[AreaPx]]&gt;0,NOT(Tabelle15[[#This Row],[AreaPx]]="inf")),Tabelle15[[#This Row],[AreaPx]], NA())</f>
        <v>6540.92</v>
      </c>
      <c r="J135">
        <v>6540.92</v>
      </c>
      <c r="K135">
        <v>73.894099999999995</v>
      </c>
      <c r="L135">
        <v>88.537899999999993</v>
      </c>
      <c r="M135">
        <v>0.26349299999999998</v>
      </c>
      <c r="N135">
        <v>1.3621400000000001E-2</v>
      </c>
      <c r="O135">
        <f>Tabelle15[[#This Row],[Roll]]+Tabelle15[[#This Row],[Pitch]]</f>
        <v>4.450215</v>
      </c>
      <c r="P135">
        <f>SQRT(Tabelle15[[#This Row],[X]]^2+ Tabelle15[[#This Row],[Y]]^2 +Tabelle15[[#This Row],[Z]]^2)</f>
        <v>191.99563848470856</v>
      </c>
      <c r="Q135">
        <v>38.686999999999998</v>
      </c>
      <c r="R135">
        <v>105.527</v>
      </c>
      <c r="S135">
        <v>129.54400000000001</v>
      </c>
      <c r="T135">
        <v>56.499400000000001</v>
      </c>
      <c r="U135">
        <v>0.42932599999999999</v>
      </c>
      <c r="V135">
        <v>-4.0199400000000001</v>
      </c>
    </row>
    <row r="136" spans="1:22">
      <c r="A136">
        <v>2606</v>
      </c>
      <c r="B136">
        <v>1</v>
      </c>
      <c r="C136">
        <v>-23.133800000000001</v>
      </c>
      <c r="D136">
        <v>-7.3697600000000003</v>
      </c>
      <c r="E136">
        <v>-190.928</v>
      </c>
      <c r="F136">
        <v>-34.241999999999997</v>
      </c>
      <c r="G136">
        <v>4.1173999999999999</v>
      </c>
      <c r="H136">
        <v>8.1327200000000002E-2</v>
      </c>
      <c r="I136">
        <f>IF(AND(Tabelle15[[#This Row],[AreaPx]]&gt;0,NOT(Tabelle15[[#This Row],[AreaPx]]="inf")),Tabelle15[[#This Row],[AreaPx]], NA())</f>
        <v>6494.64</v>
      </c>
      <c r="J136">
        <v>6494.64</v>
      </c>
      <c r="K136">
        <v>73.343599999999995</v>
      </c>
      <c r="L136">
        <v>88.582300000000004</v>
      </c>
      <c r="M136">
        <v>1.2333499999999999</v>
      </c>
      <c r="N136">
        <v>7.9788299999999993E-3</v>
      </c>
      <c r="O136">
        <f>Tabelle15[[#This Row],[Roll]]+Tabelle15[[#This Row],[Pitch]]</f>
        <v>4.1987271999999995</v>
      </c>
      <c r="P136">
        <f>SQRT(Tabelle15[[#This Row],[X]]^2+ Tabelle15[[#This Row],[Y]]^2 +Tabelle15[[#This Row],[Z]]^2)</f>
        <v>192.4655482129142</v>
      </c>
      <c r="Q136">
        <v>36.214199999999998</v>
      </c>
      <c r="R136">
        <v>106.941</v>
      </c>
      <c r="S136">
        <v>128.739</v>
      </c>
      <c r="T136">
        <v>55.763800000000003</v>
      </c>
      <c r="U136">
        <v>8.1117300000000003E-2</v>
      </c>
      <c r="V136">
        <v>-4.1174099999999996</v>
      </c>
    </row>
    <row r="137" spans="1:22">
      <c r="A137">
        <v>2640</v>
      </c>
      <c r="B137">
        <v>1</v>
      </c>
      <c r="C137">
        <v>-23.609300000000001</v>
      </c>
      <c r="D137">
        <v>-7.5297999999999998</v>
      </c>
      <c r="E137">
        <v>-190.98400000000001</v>
      </c>
      <c r="F137">
        <v>-34.268000000000001</v>
      </c>
      <c r="G137">
        <v>4.0994400000000004</v>
      </c>
      <c r="H137">
        <v>-3.6728999999999998E-2</v>
      </c>
      <c r="I137">
        <f>IF(AND(Tabelle15[[#This Row],[AreaPx]]&gt;0,NOT(Tabelle15[[#This Row],[AreaPx]]="inf")),Tabelle15[[#This Row],[AreaPx]], NA())</f>
        <v>6460.2</v>
      </c>
      <c r="J137">
        <v>6460.2</v>
      </c>
      <c r="K137">
        <v>73.140600000000006</v>
      </c>
      <c r="L137">
        <v>88.359700000000004</v>
      </c>
      <c r="M137">
        <v>0.19967499999999999</v>
      </c>
      <c r="N137">
        <v>5.04714E-2</v>
      </c>
      <c r="O137">
        <f>Tabelle15[[#This Row],[Roll]]+Tabelle15[[#This Row],[Pitch]]</f>
        <v>4.0627110000000002</v>
      </c>
      <c r="P137">
        <f>SQRT(Tabelle15[[#This Row],[X]]^2+ Tabelle15[[#This Row],[Y]]^2 +Tabelle15[[#This Row],[Z]]^2)</f>
        <v>192.58500769927551</v>
      </c>
      <c r="Q137">
        <v>36.475499999999997</v>
      </c>
      <c r="R137">
        <v>107.52</v>
      </c>
      <c r="S137">
        <v>128.97900000000001</v>
      </c>
      <c r="T137">
        <v>55.729399999999998</v>
      </c>
      <c r="U137">
        <v>-3.6635099999999997E-2</v>
      </c>
      <c r="V137">
        <v>-4.09945</v>
      </c>
    </row>
    <row r="138" spans="1:22">
      <c r="A138">
        <v>2668</v>
      </c>
      <c r="B138">
        <v>1</v>
      </c>
      <c r="C138">
        <v>-23.609300000000001</v>
      </c>
      <c r="D138">
        <v>-7.5297999999999998</v>
      </c>
      <c r="E138">
        <v>-190.98400000000001</v>
      </c>
      <c r="F138">
        <v>-34.268000000000001</v>
      </c>
      <c r="G138">
        <v>4.0994400000000004</v>
      </c>
      <c r="H138">
        <v>-3.6728999999999998E-2</v>
      </c>
      <c r="I138">
        <f>IF(AND(Tabelle15[[#This Row],[AreaPx]]&gt;0,NOT(Tabelle15[[#This Row],[AreaPx]]="inf")),Tabelle15[[#This Row],[AreaPx]], NA())</f>
        <v>6460.2</v>
      </c>
      <c r="J138">
        <v>6460.2</v>
      </c>
      <c r="K138">
        <v>73.140600000000006</v>
      </c>
      <c r="L138">
        <v>88.359700000000004</v>
      </c>
      <c r="M138">
        <v>0.19967499999999999</v>
      </c>
      <c r="N138">
        <v>5.04714E-2</v>
      </c>
      <c r="O138">
        <f>Tabelle15[[#This Row],[Roll]]+Tabelle15[[#This Row],[Pitch]]</f>
        <v>4.0627110000000002</v>
      </c>
      <c r="P138">
        <f>SQRT(Tabelle15[[#This Row],[X]]^2+ Tabelle15[[#This Row],[Y]]^2 +Tabelle15[[#This Row],[Z]]^2)</f>
        <v>192.58500769927551</v>
      </c>
      <c r="Q138">
        <v>36.475499999999997</v>
      </c>
      <c r="R138">
        <v>107.52</v>
      </c>
      <c r="S138">
        <v>128.97900000000001</v>
      </c>
      <c r="T138">
        <v>55.729399999999998</v>
      </c>
      <c r="U138">
        <v>-3.6635099999999997E-2</v>
      </c>
      <c r="V138">
        <v>-4.09945</v>
      </c>
    </row>
    <row r="139" spans="1:22">
      <c r="A139">
        <v>2683</v>
      </c>
      <c r="B139">
        <v>1</v>
      </c>
      <c r="C139">
        <v>-23.8948</v>
      </c>
      <c r="D139">
        <v>-7.5784599999999998</v>
      </c>
      <c r="E139">
        <v>-191.25700000000001</v>
      </c>
      <c r="F139">
        <v>-34.136800000000001</v>
      </c>
      <c r="G139">
        <v>4.0432499999999996</v>
      </c>
      <c r="H139">
        <v>4.7607400000000001E-2</v>
      </c>
      <c r="I139">
        <f>IF(AND(Tabelle15[[#This Row],[AreaPx]]&gt;0,NOT(Tabelle15[[#This Row],[AreaPx]]="inf")),Tabelle15[[#This Row],[AreaPx]], NA())</f>
        <v>6466.95</v>
      </c>
      <c r="J139">
        <v>6466.95</v>
      </c>
      <c r="K139">
        <v>73.23</v>
      </c>
      <c r="L139">
        <v>88.340599999999995</v>
      </c>
      <c r="M139">
        <v>0.19010199999999999</v>
      </c>
      <c r="N139">
        <v>3.6758899999999997E-2</v>
      </c>
      <c r="O139">
        <f>Tabelle15[[#This Row],[Roll]]+Tabelle15[[#This Row],[Pitch]]</f>
        <v>4.0908574</v>
      </c>
      <c r="P139">
        <f>SQRT(Tabelle15[[#This Row],[X]]^2+ Tabelle15[[#This Row],[Y]]^2 +Tabelle15[[#This Row],[Z]]^2)</f>
        <v>192.89280591046312</v>
      </c>
      <c r="Q139">
        <v>36.964300000000001</v>
      </c>
      <c r="R139">
        <v>107.286</v>
      </c>
      <c r="S139">
        <v>129.59100000000001</v>
      </c>
      <c r="T139">
        <v>55.866599999999998</v>
      </c>
      <c r="U139">
        <v>4.7488900000000001E-2</v>
      </c>
      <c r="V139">
        <v>-4.0432600000000001</v>
      </c>
    </row>
    <row r="140" spans="1:22">
      <c r="A140">
        <v>2715</v>
      </c>
      <c r="B140">
        <v>1</v>
      </c>
      <c r="C140">
        <v>-23.8157</v>
      </c>
      <c r="D140">
        <v>-7.6101000000000001</v>
      </c>
      <c r="E140">
        <v>-190.93100000000001</v>
      </c>
      <c r="F140">
        <v>-34.423499999999997</v>
      </c>
      <c r="G140">
        <v>4.0080299999999998</v>
      </c>
      <c r="H140">
        <v>0.36165399999999998</v>
      </c>
      <c r="I140">
        <f>IF(AND(Tabelle15[[#This Row],[AreaPx]]&gt;0,NOT(Tabelle15[[#This Row],[AreaPx]]="inf")),Tabelle15[[#This Row],[AreaPx]], NA())</f>
        <v>6428.09</v>
      </c>
      <c r="J140">
        <v>6428.09</v>
      </c>
      <c r="K140">
        <v>72.8767</v>
      </c>
      <c r="L140">
        <v>88.229200000000006</v>
      </c>
      <c r="M140">
        <v>0.44350899999999999</v>
      </c>
      <c r="N140">
        <v>5.5511500000000004E-3</v>
      </c>
      <c r="O140">
        <f>Tabelle15[[#This Row],[Roll]]+Tabelle15[[#This Row],[Pitch]]</f>
        <v>4.3696839999999995</v>
      </c>
      <c r="P140">
        <f>SQRT(Tabelle15[[#This Row],[X]]^2+ Tabelle15[[#This Row],[Y]]^2 +Tabelle15[[#This Row],[Z]]^2)</f>
        <v>192.56102396253505</v>
      </c>
      <c r="Q140">
        <v>36.268799999999999</v>
      </c>
      <c r="R140">
        <v>106.254</v>
      </c>
      <c r="S140">
        <v>128.90899999999999</v>
      </c>
      <c r="T140">
        <v>55.601799999999997</v>
      </c>
      <c r="U140">
        <v>0.36076900000000001</v>
      </c>
      <c r="V140">
        <v>-4.0081100000000003</v>
      </c>
    </row>
    <row r="141" spans="1:22">
      <c r="A141">
        <v>2747</v>
      </c>
      <c r="B141">
        <v>1</v>
      </c>
      <c r="C141">
        <v>-23.8157</v>
      </c>
      <c r="D141">
        <v>-7.6101000000000001</v>
      </c>
      <c r="E141">
        <v>-190.93100000000001</v>
      </c>
      <c r="F141">
        <v>-34.423499999999997</v>
      </c>
      <c r="G141">
        <v>4.0080299999999998</v>
      </c>
      <c r="H141">
        <v>0.36165399999999998</v>
      </c>
      <c r="I141">
        <f>IF(AND(Tabelle15[[#This Row],[AreaPx]]&gt;0,NOT(Tabelle15[[#This Row],[AreaPx]]="inf")),Tabelle15[[#This Row],[AreaPx]], NA())</f>
        <v>6450.1</v>
      </c>
      <c r="J141">
        <v>6450.1</v>
      </c>
      <c r="K141">
        <v>73.001400000000004</v>
      </c>
      <c r="L141">
        <v>88.380099999999999</v>
      </c>
      <c r="M141">
        <v>0</v>
      </c>
      <c r="N141">
        <v>1.7317800000000001E-2</v>
      </c>
      <c r="O141">
        <f>Tabelle15[[#This Row],[Roll]]+Tabelle15[[#This Row],[Pitch]]</f>
        <v>4.3696839999999995</v>
      </c>
      <c r="P141">
        <f>SQRT(Tabelle15[[#This Row],[X]]^2+ Tabelle15[[#This Row],[Y]]^2 +Tabelle15[[#This Row],[Z]]^2)</f>
        <v>192.56102396253505</v>
      </c>
      <c r="Q141">
        <v>36.268799999999999</v>
      </c>
      <c r="R141">
        <v>106.254</v>
      </c>
      <c r="S141">
        <v>128.90899999999999</v>
      </c>
      <c r="T141">
        <v>55.601799999999997</v>
      </c>
      <c r="U141">
        <v>0.36076900000000001</v>
      </c>
      <c r="V141">
        <v>-4.0081100000000003</v>
      </c>
    </row>
    <row r="142" spans="1:22">
      <c r="A142">
        <v>2767</v>
      </c>
      <c r="B142">
        <v>1</v>
      </c>
      <c r="C142">
        <v>-23.8157</v>
      </c>
      <c r="D142">
        <v>-7.6101000000000001</v>
      </c>
      <c r="E142">
        <v>-190.93100000000001</v>
      </c>
      <c r="F142">
        <v>-34.423499999999997</v>
      </c>
      <c r="G142">
        <v>4.0080299999999998</v>
      </c>
      <c r="H142">
        <v>0.36165399999999998</v>
      </c>
      <c r="I142">
        <f>IF(AND(Tabelle15[[#This Row],[AreaPx]]&gt;0,NOT(Tabelle15[[#This Row],[AreaPx]]="inf")),Tabelle15[[#This Row],[AreaPx]], NA())</f>
        <v>6450.1</v>
      </c>
      <c r="J142">
        <v>6450.1</v>
      </c>
      <c r="K142">
        <v>73.001400000000004</v>
      </c>
      <c r="L142">
        <v>88.380099999999999</v>
      </c>
      <c r="M142">
        <v>0</v>
      </c>
      <c r="N142">
        <v>1.7317800000000001E-2</v>
      </c>
      <c r="O142">
        <f>Tabelle15[[#This Row],[Roll]]+Tabelle15[[#This Row],[Pitch]]</f>
        <v>4.3696839999999995</v>
      </c>
      <c r="P142">
        <f>SQRT(Tabelle15[[#This Row],[X]]^2+ Tabelle15[[#This Row],[Y]]^2 +Tabelle15[[#This Row],[Z]]^2)</f>
        <v>192.56102396253505</v>
      </c>
      <c r="Q142">
        <v>36.268799999999999</v>
      </c>
      <c r="R142">
        <v>106.254</v>
      </c>
      <c r="S142">
        <v>128.90899999999999</v>
      </c>
      <c r="T142">
        <v>55.601799999999997</v>
      </c>
      <c r="U142">
        <v>0.36076900000000001</v>
      </c>
      <c r="V142">
        <v>-4.0081100000000003</v>
      </c>
    </row>
    <row r="143" spans="1:22">
      <c r="A143">
        <v>2778</v>
      </c>
      <c r="B143">
        <v>1</v>
      </c>
      <c r="C143">
        <v>-23.316800000000001</v>
      </c>
      <c r="D143">
        <v>-7.7426899999999996</v>
      </c>
      <c r="E143">
        <v>-190.68799999999999</v>
      </c>
      <c r="F143">
        <v>-34.598399999999998</v>
      </c>
      <c r="G143">
        <v>4.0296799999999999</v>
      </c>
      <c r="H143">
        <v>0.55036300000000005</v>
      </c>
      <c r="I143">
        <f>IF(AND(Tabelle15[[#This Row],[AreaPx]]&gt;0,NOT(Tabelle15[[#This Row],[AreaPx]]="inf")),Tabelle15[[#This Row],[AreaPx]], NA())</f>
        <v>6437.45</v>
      </c>
      <c r="J143">
        <v>6437.45</v>
      </c>
      <c r="K143">
        <v>72.850300000000004</v>
      </c>
      <c r="L143">
        <v>88.386899999999997</v>
      </c>
      <c r="M143">
        <v>0.380579</v>
      </c>
      <c r="N143">
        <v>1.3846199999999999E-2</v>
      </c>
      <c r="O143">
        <f>Tabelle15[[#This Row],[Roll]]+Tabelle15[[#This Row],[Pitch]]</f>
        <v>4.5800429999999999</v>
      </c>
      <c r="P143">
        <f>SQRT(Tabelle15[[#This Row],[X]]^2+ Tabelle15[[#This Row],[Y]]^2 +Tabelle15[[#This Row],[Z]]^2)</f>
        <v>192.26423420562674</v>
      </c>
      <c r="Q143">
        <v>35.489800000000002</v>
      </c>
      <c r="R143">
        <v>105.735</v>
      </c>
      <c r="S143">
        <v>128.191</v>
      </c>
      <c r="T143">
        <v>55.440300000000001</v>
      </c>
      <c r="U143">
        <v>0.54900300000000002</v>
      </c>
      <c r="V143">
        <v>-4.0298699999999998</v>
      </c>
    </row>
    <row r="144" spans="1:22">
      <c r="A144">
        <v>2810</v>
      </c>
      <c r="B144">
        <v>1</v>
      </c>
      <c r="C144">
        <v>-22.5243</v>
      </c>
      <c r="D144">
        <v>-7.9012900000000004</v>
      </c>
      <c r="E144">
        <v>-190.90799999999999</v>
      </c>
      <c r="F144">
        <v>-34.500599999999999</v>
      </c>
      <c r="G144">
        <v>4.1110499999999996</v>
      </c>
      <c r="H144">
        <v>0.58482599999999996</v>
      </c>
      <c r="I144">
        <f>IF(AND(Tabelle15[[#This Row],[AreaPx]]&gt;0,NOT(Tabelle15[[#This Row],[AreaPx]]="inf")),Tabelle15[[#This Row],[AreaPx]], NA())</f>
        <v>6461.6</v>
      </c>
      <c r="J144">
        <v>6461.6</v>
      </c>
      <c r="K144">
        <v>73.031400000000005</v>
      </c>
      <c r="L144">
        <v>88.498500000000007</v>
      </c>
      <c r="M144">
        <v>0.16053600000000001</v>
      </c>
      <c r="N144">
        <v>1.22641E-2</v>
      </c>
      <c r="O144">
        <f>Tabelle15[[#This Row],[Roll]]+Tabelle15[[#This Row],[Pitch]]</f>
        <v>4.6958759999999993</v>
      </c>
      <c r="P144">
        <f>SQRT(Tabelle15[[#This Row],[X]]^2+ Tabelle15[[#This Row],[Y]]^2 +Tabelle15[[#This Row],[Z]]^2)</f>
        <v>192.39448780605463</v>
      </c>
      <c r="Q144">
        <v>34.99</v>
      </c>
      <c r="R144">
        <v>105.752</v>
      </c>
      <c r="S144">
        <v>128.07300000000001</v>
      </c>
      <c r="T144">
        <v>55.5413</v>
      </c>
      <c r="U144">
        <v>0.58332099999999998</v>
      </c>
      <c r="V144">
        <v>-4.1112700000000002</v>
      </c>
    </row>
    <row r="145" spans="1:22">
      <c r="A145">
        <v>2839</v>
      </c>
      <c r="B145">
        <v>1</v>
      </c>
      <c r="C145">
        <v>-21.358499999999999</v>
      </c>
      <c r="D145">
        <v>-8.1853700000000007</v>
      </c>
      <c r="E145">
        <v>-190.67699999999999</v>
      </c>
      <c r="F145">
        <v>-34.796599999999998</v>
      </c>
      <c r="G145">
        <v>4.1092599999999999</v>
      </c>
      <c r="H145">
        <v>0.58769000000000005</v>
      </c>
      <c r="I145">
        <f>IF(AND(Tabelle15[[#This Row],[AreaPx]]&gt;0,NOT(Tabelle15[[#This Row],[AreaPx]]="inf")),Tabelle15[[#This Row],[AreaPx]], NA())</f>
        <v>6423.82</v>
      </c>
      <c r="J145">
        <v>6423.82</v>
      </c>
      <c r="K145">
        <v>72.689300000000003</v>
      </c>
      <c r="L145">
        <v>88.395899999999997</v>
      </c>
      <c r="M145">
        <v>0.75168400000000002</v>
      </c>
      <c r="N145">
        <v>8.6559900000000006E-3</v>
      </c>
      <c r="O145">
        <f>Tabelle15[[#This Row],[Roll]]+Tabelle15[[#This Row],[Pitch]]</f>
        <v>4.6969500000000002</v>
      </c>
      <c r="P145">
        <f>SQRT(Tabelle15[[#This Row],[X]]^2+ Tabelle15[[#This Row],[Y]]^2 +Tabelle15[[#This Row],[Z]]^2)</f>
        <v>192.04401613506965</v>
      </c>
      <c r="Q145">
        <v>33.273099999999999</v>
      </c>
      <c r="R145">
        <v>105.944</v>
      </c>
      <c r="S145">
        <v>126.744</v>
      </c>
      <c r="T145">
        <v>55.245600000000003</v>
      </c>
      <c r="U145">
        <v>0.58617900000000001</v>
      </c>
      <c r="V145">
        <v>-4.1094799999999996</v>
      </c>
    </row>
    <row r="146" spans="1:22">
      <c r="A146">
        <v>2864</v>
      </c>
      <c r="B146">
        <v>1</v>
      </c>
      <c r="C146">
        <v>-21.358499999999999</v>
      </c>
      <c r="D146">
        <v>-8.1853700000000007</v>
      </c>
      <c r="E146">
        <v>-190.67699999999999</v>
      </c>
      <c r="F146">
        <v>-34.796599999999998</v>
      </c>
      <c r="G146">
        <v>4.1092599999999999</v>
      </c>
      <c r="H146">
        <v>0.58769000000000005</v>
      </c>
      <c r="I146">
        <f>IF(AND(Tabelle15[[#This Row],[AreaPx]]&gt;0,NOT(Tabelle15[[#This Row],[AreaPx]]="inf")),Tabelle15[[#This Row],[AreaPx]], NA())</f>
        <v>6423.82</v>
      </c>
      <c r="J146">
        <v>6423.82</v>
      </c>
      <c r="K146">
        <v>72.689300000000003</v>
      </c>
      <c r="L146">
        <v>88.395899999999997</v>
      </c>
      <c r="M146">
        <v>0.75168400000000002</v>
      </c>
      <c r="N146">
        <v>8.6559900000000006E-3</v>
      </c>
      <c r="O146">
        <f>Tabelle15[[#This Row],[Roll]]+Tabelle15[[#This Row],[Pitch]]</f>
        <v>4.6969500000000002</v>
      </c>
      <c r="P146">
        <f>SQRT(Tabelle15[[#This Row],[X]]^2+ Tabelle15[[#This Row],[Y]]^2 +Tabelle15[[#This Row],[Z]]^2)</f>
        <v>192.04401613506965</v>
      </c>
      <c r="Q146">
        <v>33.273099999999999</v>
      </c>
      <c r="R146">
        <v>105.944</v>
      </c>
      <c r="S146">
        <v>126.744</v>
      </c>
      <c r="T146">
        <v>55.245600000000003</v>
      </c>
      <c r="U146">
        <v>0.58617900000000001</v>
      </c>
      <c r="V146">
        <v>-4.1094799999999996</v>
      </c>
    </row>
    <row r="147" spans="1:22">
      <c r="A147">
        <v>2880</v>
      </c>
      <c r="B147">
        <v>1</v>
      </c>
      <c r="C147">
        <v>-19.8721</v>
      </c>
      <c r="D147">
        <v>-8.7211599999999994</v>
      </c>
      <c r="E147">
        <v>-189.9</v>
      </c>
      <c r="F147">
        <v>-35.430500000000002</v>
      </c>
      <c r="G147">
        <v>4.1518199999999998</v>
      </c>
      <c r="H147">
        <v>0.72443000000000002</v>
      </c>
      <c r="I147">
        <f>IF(AND(Tabelle15[[#This Row],[AreaPx]]&gt;0,NOT(Tabelle15[[#This Row],[AreaPx]]="inf")),Tabelle15[[#This Row],[AreaPx]], NA())</f>
        <v>6390.24</v>
      </c>
      <c r="J147">
        <v>6390.24</v>
      </c>
      <c r="K147">
        <v>72.219800000000006</v>
      </c>
      <c r="L147">
        <v>88.505499999999998</v>
      </c>
      <c r="M147">
        <v>0.88785499999999995</v>
      </c>
      <c r="N147">
        <v>2.0986000000000001E-2</v>
      </c>
      <c r="O147">
        <f>Tabelle15[[#This Row],[Roll]]+Tabelle15[[#This Row],[Pitch]]</f>
        <v>4.8762499999999998</v>
      </c>
      <c r="P147">
        <f>SQRT(Tabelle15[[#This Row],[X]]^2+ Tabelle15[[#This Row],[Y]]^2 +Tabelle15[[#This Row],[Z]]^2)</f>
        <v>191.13599606080379</v>
      </c>
      <c r="Q147">
        <v>30.633700000000001</v>
      </c>
      <c r="R147">
        <v>105.94199999999999</v>
      </c>
      <c r="S147">
        <v>124.23699999999999</v>
      </c>
      <c r="T147">
        <v>54.622</v>
      </c>
      <c r="U147">
        <v>0.72252899999999998</v>
      </c>
      <c r="V147">
        <v>-4.1521499999999998</v>
      </c>
    </row>
    <row r="148" spans="1:22">
      <c r="A148">
        <v>2901</v>
      </c>
      <c r="B148">
        <v>1</v>
      </c>
      <c r="C148">
        <v>-19.8721</v>
      </c>
      <c r="D148">
        <v>-8.7211599999999994</v>
      </c>
      <c r="E148">
        <v>-189.9</v>
      </c>
      <c r="F148">
        <v>-35.430500000000002</v>
      </c>
      <c r="G148">
        <v>4.1518199999999998</v>
      </c>
      <c r="H148">
        <v>0.72443000000000002</v>
      </c>
      <c r="I148">
        <f>IF(AND(Tabelle15[[#This Row],[AreaPx]]&gt;0,NOT(Tabelle15[[#This Row],[AreaPx]]="inf")),Tabelle15[[#This Row],[AreaPx]], NA())</f>
        <v>6390.24</v>
      </c>
      <c r="J148">
        <v>6390.24</v>
      </c>
      <c r="K148">
        <v>72.219800000000006</v>
      </c>
      <c r="L148">
        <v>88.505499999999998</v>
      </c>
      <c r="M148">
        <v>0.88785499999999995</v>
      </c>
      <c r="N148">
        <v>2.0986000000000001E-2</v>
      </c>
      <c r="O148">
        <f>Tabelle15[[#This Row],[Roll]]+Tabelle15[[#This Row],[Pitch]]</f>
        <v>4.8762499999999998</v>
      </c>
      <c r="P148">
        <f>SQRT(Tabelle15[[#This Row],[X]]^2+ Tabelle15[[#This Row],[Y]]^2 +Tabelle15[[#This Row],[Z]]^2)</f>
        <v>191.13599606080379</v>
      </c>
      <c r="Q148">
        <v>30.633700000000001</v>
      </c>
      <c r="R148">
        <v>105.94199999999999</v>
      </c>
      <c r="S148">
        <v>124.23699999999999</v>
      </c>
      <c r="T148">
        <v>54.622</v>
      </c>
      <c r="U148">
        <v>0.72252899999999998</v>
      </c>
      <c r="V148">
        <v>-4.1521499999999998</v>
      </c>
    </row>
    <row r="149" spans="1:22">
      <c r="A149">
        <v>2912</v>
      </c>
      <c r="B149">
        <v>1</v>
      </c>
      <c r="C149">
        <v>-19.8721</v>
      </c>
      <c r="D149">
        <v>-8.7211599999999994</v>
      </c>
      <c r="E149">
        <v>-189.9</v>
      </c>
      <c r="F149">
        <v>-35.430500000000002</v>
      </c>
      <c r="G149">
        <v>4.1518199999999998</v>
      </c>
      <c r="H149">
        <v>0.72443000000000002</v>
      </c>
      <c r="I149">
        <f>IF(AND(Tabelle15[[#This Row],[AreaPx]]&gt;0,NOT(Tabelle15[[#This Row],[AreaPx]]="inf")),Tabelle15[[#This Row],[AreaPx]], NA())</f>
        <v>6442.59</v>
      </c>
      <c r="J149">
        <v>6442.59</v>
      </c>
      <c r="K149">
        <v>72.515000000000001</v>
      </c>
      <c r="L149">
        <v>88.8673</v>
      </c>
      <c r="M149">
        <v>0</v>
      </c>
      <c r="N149">
        <v>4.2593900000000001E-3</v>
      </c>
      <c r="O149">
        <f>Tabelle15[[#This Row],[Roll]]+Tabelle15[[#This Row],[Pitch]]</f>
        <v>4.8762499999999998</v>
      </c>
      <c r="P149">
        <f>SQRT(Tabelle15[[#This Row],[X]]^2+ Tabelle15[[#This Row],[Y]]^2 +Tabelle15[[#This Row],[Z]]^2)</f>
        <v>191.13599606080379</v>
      </c>
      <c r="Q149">
        <v>30.633700000000001</v>
      </c>
      <c r="R149">
        <v>105.94199999999999</v>
      </c>
      <c r="S149">
        <v>124.23699999999999</v>
      </c>
      <c r="T149">
        <v>54.622</v>
      </c>
      <c r="U149">
        <v>0.72252899999999998</v>
      </c>
      <c r="V149">
        <v>-4.1521499999999998</v>
      </c>
    </row>
    <row r="150" spans="1:22">
      <c r="A150">
        <v>2928</v>
      </c>
      <c r="B150">
        <v>1</v>
      </c>
      <c r="C150">
        <v>-19.8721</v>
      </c>
      <c r="D150">
        <v>-8.7211599999999994</v>
      </c>
      <c r="E150">
        <v>-189.9</v>
      </c>
      <c r="F150">
        <v>-35.430500000000002</v>
      </c>
      <c r="G150">
        <v>4.1518199999999998</v>
      </c>
      <c r="H150">
        <v>0.72443000000000002</v>
      </c>
      <c r="I150">
        <f>IF(AND(Tabelle15[[#This Row],[AreaPx]]&gt;0,NOT(Tabelle15[[#This Row],[AreaPx]]="inf")),Tabelle15[[#This Row],[AreaPx]], NA())</f>
        <v>6442.59</v>
      </c>
      <c r="J150">
        <v>6442.59</v>
      </c>
      <c r="K150">
        <v>72.515000000000001</v>
      </c>
      <c r="L150">
        <v>88.8673</v>
      </c>
      <c r="M150">
        <v>0</v>
      </c>
      <c r="N150">
        <v>4.2593900000000001E-3</v>
      </c>
      <c r="O150">
        <f>Tabelle15[[#This Row],[Roll]]+Tabelle15[[#This Row],[Pitch]]</f>
        <v>4.8762499999999998</v>
      </c>
      <c r="P150">
        <f>SQRT(Tabelle15[[#This Row],[X]]^2+ Tabelle15[[#This Row],[Y]]^2 +Tabelle15[[#This Row],[Z]]^2)</f>
        <v>191.13599606080379</v>
      </c>
      <c r="Q150">
        <v>30.633700000000001</v>
      </c>
      <c r="R150">
        <v>105.94199999999999</v>
      </c>
      <c r="S150">
        <v>124.23699999999999</v>
      </c>
      <c r="T150">
        <v>54.622</v>
      </c>
      <c r="U150">
        <v>0.72252899999999998</v>
      </c>
      <c r="V150">
        <v>-4.1521499999999998</v>
      </c>
    </row>
    <row r="151" spans="1:22">
      <c r="A151">
        <v>2940</v>
      </c>
      <c r="B151">
        <v>1</v>
      </c>
      <c r="C151">
        <v>-18.099299999999999</v>
      </c>
      <c r="D151">
        <v>-9.7206200000000003</v>
      </c>
      <c r="E151">
        <v>-190.37700000000001</v>
      </c>
      <c r="F151">
        <v>-35.7149</v>
      </c>
      <c r="G151">
        <v>4.3016300000000003</v>
      </c>
      <c r="H151">
        <v>7.9087400000000002E-2</v>
      </c>
      <c r="I151">
        <f>IF(AND(Tabelle15[[#This Row],[AreaPx]]&gt;0,NOT(Tabelle15[[#This Row],[AreaPx]]="inf")),Tabelle15[[#This Row],[AreaPx]], NA())</f>
        <v>6416.56</v>
      </c>
      <c r="J151">
        <v>6416.56</v>
      </c>
      <c r="K151">
        <v>72.267200000000003</v>
      </c>
      <c r="L151">
        <v>88.8309</v>
      </c>
      <c r="M151">
        <v>1.5289900000000001</v>
      </c>
      <c r="N151">
        <v>2.7721200000000001E-2</v>
      </c>
      <c r="O151">
        <f>Tabelle15[[#This Row],[Roll]]+Tabelle15[[#This Row],[Pitch]]</f>
        <v>4.3807174</v>
      </c>
      <c r="P151">
        <f>SQRT(Tabelle15[[#This Row],[X]]^2+ Tabelle15[[#This Row],[Y]]^2 +Tabelle15[[#This Row],[Z]]^2)</f>
        <v>191.48231574397255</v>
      </c>
      <c r="Q151">
        <v>27.937000000000001</v>
      </c>
      <c r="R151">
        <v>108.989</v>
      </c>
      <c r="S151">
        <v>122.90600000000001</v>
      </c>
      <c r="T151">
        <v>54.290999999999997</v>
      </c>
      <c r="U151">
        <v>7.8864500000000004E-2</v>
      </c>
      <c r="V151">
        <v>-4.3016399999999999</v>
      </c>
    </row>
    <row r="152" spans="1:22">
      <c r="A152">
        <v>2966</v>
      </c>
      <c r="B152">
        <v>1</v>
      </c>
      <c r="C152">
        <v>-18.099299999999999</v>
      </c>
      <c r="D152">
        <v>-9.7206200000000003</v>
      </c>
      <c r="E152">
        <v>-190.37700000000001</v>
      </c>
      <c r="F152">
        <v>-35.7149</v>
      </c>
      <c r="G152">
        <v>4.3016300000000003</v>
      </c>
      <c r="H152">
        <v>7.9087400000000002E-2</v>
      </c>
      <c r="I152">
        <f>IF(AND(Tabelle15[[#This Row],[AreaPx]]&gt;0,NOT(Tabelle15[[#This Row],[AreaPx]]="inf")),Tabelle15[[#This Row],[AreaPx]], NA())</f>
        <v>6416.56</v>
      </c>
      <c r="J152">
        <v>6416.56</v>
      </c>
      <c r="K152">
        <v>72.267200000000003</v>
      </c>
      <c r="L152">
        <v>88.8309</v>
      </c>
      <c r="M152">
        <v>1.5289900000000001</v>
      </c>
      <c r="N152">
        <v>2.7721200000000001E-2</v>
      </c>
      <c r="O152">
        <f>Tabelle15[[#This Row],[Roll]]+Tabelle15[[#This Row],[Pitch]]</f>
        <v>4.3807174</v>
      </c>
      <c r="P152">
        <f>SQRT(Tabelle15[[#This Row],[X]]^2+ Tabelle15[[#This Row],[Y]]^2 +Tabelle15[[#This Row],[Z]]^2)</f>
        <v>191.48231574397255</v>
      </c>
      <c r="Q152">
        <v>27.937000000000001</v>
      </c>
      <c r="R152">
        <v>108.989</v>
      </c>
      <c r="S152">
        <v>122.90600000000001</v>
      </c>
      <c r="T152">
        <v>54.290999999999997</v>
      </c>
      <c r="U152">
        <v>7.8864500000000004E-2</v>
      </c>
      <c r="V152">
        <v>-4.3016399999999999</v>
      </c>
    </row>
    <row r="153" spans="1:22">
      <c r="A153">
        <v>2979</v>
      </c>
      <c r="B153">
        <v>1</v>
      </c>
      <c r="C153">
        <v>-16.432700000000001</v>
      </c>
      <c r="D153">
        <v>-10.5207</v>
      </c>
      <c r="E153">
        <v>-190.72300000000001</v>
      </c>
      <c r="F153">
        <v>-35.877400000000002</v>
      </c>
      <c r="G153">
        <v>4.3619000000000003</v>
      </c>
      <c r="H153">
        <v>0.145622</v>
      </c>
      <c r="I153">
        <f>IF(AND(Tabelle15[[#This Row],[AreaPx]]&gt;0,NOT(Tabelle15[[#This Row],[AreaPx]]="inf")),Tabelle15[[#This Row],[AreaPx]], NA())</f>
        <v>6371.81</v>
      </c>
      <c r="J153">
        <v>6371.81</v>
      </c>
      <c r="K153">
        <v>71.943100000000001</v>
      </c>
      <c r="L153">
        <v>88.608900000000006</v>
      </c>
      <c r="M153">
        <v>0.60021400000000003</v>
      </c>
      <c r="N153">
        <v>5.45309E-2</v>
      </c>
      <c r="O153">
        <f>Tabelle15[[#This Row],[Roll]]+Tabelle15[[#This Row],[Pitch]]</f>
        <v>4.5075220000000007</v>
      </c>
      <c r="P153">
        <f>SQRT(Tabelle15[[#This Row],[X]]^2+ Tabelle15[[#This Row],[Y]]^2 +Tabelle15[[#This Row],[Z]]^2)</f>
        <v>191.7184954217511</v>
      </c>
      <c r="Q153">
        <v>25.8689</v>
      </c>
      <c r="R153">
        <v>109.45699999999999</v>
      </c>
      <c r="S153">
        <v>121.914</v>
      </c>
      <c r="T153">
        <v>54.133699999999997</v>
      </c>
      <c r="U153">
        <v>0.145201</v>
      </c>
      <c r="V153">
        <v>-4.3619199999999996</v>
      </c>
    </row>
    <row r="154" spans="1:22">
      <c r="A154">
        <v>3005</v>
      </c>
      <c r="B154">
        <v>1</v>
      </c>
      <c r="C154">
        <v>-16.432700000000001</v>
      </c>
      <c r="D154">
        <v>-10.5207</v>
      </c>
      <c r="E154">
        <v>-190.72300000000001</v>
      </c>
      <c r="F154">
        <v>-35.877400000000002</v>
      </c>
      <c r="G154">
        <v>4.3619000000000003</v>
      </c>
      <c r="H154">
        <v>0.145622</v>
      </c>
      <c r="I154">
        <f>IF(AND(Tabelle15[[#This Row],[AreaPx]]&gt;0,NOT(Tabelle15[[#This Row],[AreaPx]]="inf")),Tabelle15[[#This Row],[AreaPx]], NA())</f>
        <v>6371.81</v>
      </c>
      <c r="J154">
        <v>6371.81</v>
      </c>
      <c r="K154">
        <v>71.943100000000001</v>
      </c>
      <c r="L154">
        <v>88.608900000000006</v>
      </c>
      <c r="M154">
        <v>0.60021400000000003</v>
      </c>
      <c r="N154">
        <v>5.45309E-2</v>
      </c>
      <c r="O154">
        <f>Tabelle15[[#This Row],[Roll]]+Tabelle15[[#This Row],[Pitch]]</f>
        <v>4.5075220000000007</v>
      </c>
      <c r="P154">
        <f>SQRT(Tabelle15[[#This Row],[X]]^2+ Tabelle15[[#This Row],[Y]]^2 +Tabelle15[[#This Row],[Z]]^2)</f>
        <v>191.7184954217511</v>
      </c>
      <c r="Q154">
        <v>25.8689</v>
      </c>
      <c r="R154">
        <v>109.45699999999999</v>
      </c>
      <c r="S154">
        <v>121.914</v>
      </c>
      <c r="T154">
        <v>54.133699999999997</v>
      </c>
      <c r="U154">
        <v>0.145201</v>
      </c>
      <c r="V154">
        <v>-4.3619199999999996</v>
      </c>
    </row>
    <row r="155" spans="1:22">
      <c r="A155">
        <v>3016</v>
      </c>
      <c r="B155">
        <v>1</v>
      </c>
      <c r="C155">
        <v>-14.8558</v>
      </c>
      <c r="D155">
        <v>-11.122199999999999</v>
      </c>
      <c r="E155">
        <v>-191.07499999999999</v>
      </c>
      <c r="F155">
        <v>-36.151200000000003</v>
      </c>
      <c r="G155">
        <v>4.4641799999999998</v>
      </c>
      <c r="H155">
        <v>8.6753200000000003E-2</v>
      </c>
      <c r="I155">
        <f>IF(AND(Tabelle15[[#This Row],[AreaPx]]&gt;0,NOT(Tabelle15[[#This Row],[AreaPx]]="inf")),Tabelle15[[#This Row],[AreaPx]], NA())</f>
        <v>6326.39</v>
      </c>
      <c r="J155">
        <v>6326.39</v>
      </c>
      <c r="K155">
        <v>71.571100000000001</v>
      </c>
      <c r="L155">
        <v>88.439899999999994</v>
      </c>
      <c r="M155">
        <v>0.72758299999999998</v>
      </c>
      <c r="N155">
        <v>2.77535E-2</v>
      </c>
      <c r="O155">
        <f>Tabelle15[[#This Row],[Roll]]+Tabelle15[[#This Row],[Pitch]]</f>
        <v>4.5509332000000002</v>
      </c>
      <c r="P155">
        <f>SQRT(Tabelle15[[#This Row],[X]]^2+ Tabelle15[[#This Row],[Y]]^2 +Tabelle15[[#This Row],[Z]]^2)</f>
        <v>191.97409656378122</v>
      </c>
      <c r="Q155">
        <v>23.5502</v>
      </c>
      <c r="R155">
        <v>110.15600000000001</v>
      </c>
      <c r="S155">
        <v>120.739</v>
      </c>
      <c r="T155">
        <v>53.855600000000003</v>
      </c>
      <c r="U155">
        <v>8.6489999999999997E-2</v>
      </c>
      <c r="V155">
        <v>-4.4641799999999998</v>
      </c>
    </row>
    <row r="156" spans="1:22">
      <c r="A156">
        <v>3041</v>
      </c>
      <c r="B156">
        <v>1</v>
      </c>
      <c r="C156">
        <v>-13.113200000000001</v>
      </c>
      <c r="D156">
        <v>-11.5997</v>
      </c>
      <c r="E156">
        <v>-191.102</v>
      </c>
      <c r="F156">
        <v>-36.357900000000001</v>
      </c>
      <c r="G156">
        <v>4.5573800000000002</v>
      </c>
      <c r="H156">
        <v>0.19379299999999999</v>
      </c>
      <c r="I156">
        <f>IF(AND(Tabelle15[[#This Row],[AreaPx]]&gt;0,NOT(Tabelle15[[#This Row],[AreaPx]]="inf")),Tabelle15[[#This Row],[AreaPx]], NA())</f>
        <v>6287.16</v>
      </c>
      <c r="J156">
        <v>6287.16</v>
      </c>
      <c r="K156">
        <v>71.257300000000001</v>
      </c>
      <c r="L156">
        <v>88.278499999999994</v>
      </c>
      <c r="M156">
        <v>0.98296399999999995</v>
      </c>
      <c r="N156">
        <v>3.6323700000000002E-3</v>
      </c>
      <c r="O156">
        <f>Tabelle15[[#This Row],[Roll]]+Tabelle15[[#This Row],[Pitch]]</f>
        <v>4.7511730000000005</v>
      </c>
      <c r="P156">
        <f>SQRT(Tabelle15[[#This Row],[X]]^2+ Tabelle15[[#This Row],[Y]]^2 +Tabelle15[[#This Row],[Z]]^2)</f>
        <v>191.90227580289402</v>
      </c>
      <c r="Q156">
        <v>21.513000000000002</v>
      </c>
      <c r="R156">
        <v>110.161</v>
      </c>
      <c r="S156">
        <v>119.36499999999999</v>
      </c>
      <c r="T156">
        <v>53.657499999999999</v>
      </c>
      <c r="U156">
        <v>0.19317999999999999</v>
      </c>
      <c r="V156">
        <v>-4.55741</v>
      </c>
    </row>
    <row r="157" spans="1:22">
      <c r="A157">
        <v>3066</v>
      </c>
      <c r="B157">
        <v>1</v>
      </c>
      <c r="C157">
        <v>-13.113200000000001</v>
      </c>
      <c r="D157">
        <v>-11.5997</v>
      </c>
      <c r="E157">
        <v>-191.102</v>
      </c>
      <c r="F157">
        <v>-36.357900000000001</v>
      </c>
      <c r="G157">
        <v>4.5573800000000002</v>
      </c>
      <c r="H157">
        <v>0.19379299999999999</v>
      </c>
      <c r="I157">
        <f>IF(AND(Tabelle15[[#This Row],[AreaPx]]&gt;0,NOT(Tabelle15[[#This Row],[AreaPx]]="inf")),Tabelle15[[#This Row],[AreaPx]], NA())</f>
        <v>6287.16</v>
      </c>
      <c r="J157">
        <v>6287.16</v>
      </c>
      <c r="K157">
        <v>71.257300000000001</v>
      </c>
      <c r="L157">
        <v>88.278499999999994</v>
      </c>
      <c r="M157">
        <v>0.98296399999999995</v>
      </c>
      <c r="N157">
        <v>3.6323700000000002E-3</v>
      </c>
      <c r="O157">
        <f>Tabelle15[[#This Row],[Roll]]+Tabelle15[[#This Row],[Pitch]]</f>
        <v>4.7511730000000005</v>
      </c>
      <c r="P157">
        <f>SQRT(Tabelle15[[#This Row],[X]]^2+ Tabelle15[[#This Row],[Y]]^2 +Tabelle15[[#This Row],[Z]]^2)</f>
        <v>191.90227580289402</v>
      </c>
      <c r="Q157">
        <v>21.513000000000002</v>
      </c>
      <c r="R157">
        <v>110.161</v>
      </c>
      <c r="S157">
        <v>119.36499999999999</v>
      </c>
      <c r="T157">
        <v>53.657499999999999</v>
      </c>
      <c r="U157">
        <v>0.19317999999999999</v>
      </c>
      <c r="V157">
        <v>-4.55741</v>
      </c>
    </row>
    <row r="158" spans="1:22">
      <c r="A158">
        <v>3079</v>
      </c>
      <c r="B158">
        <v>1</v>
      </c>
      <c r="C158">
        <v>-9.2442200000000003</v>
      </c>
      <c r="D158">
        <v>-12.3986</v>
      </c>
      <c r="E158">
        <v>-188.98099999999999</v>
      </c>
      <c r="F158">
        <v>-36.820900000000002</v>
      </c>
      <c r="G158">
        <v>4.5110999999999999</v>
      </c>
      <c r="H158">
        <v>1.28382</v>
      </c>
      <c r="I158">
        <f>IF(AND(Tabelle15[[#This Row],[AreaPx]]&gt;0,NOT(Tabelle15[[#This Row],[AreaPx]]="inf")),Tabelle15[[#This Row],[AreaPx]], NA())</f>
        <v>6253.2</v>
      </c>
      <c r="J158">
        <v>6253.2</v>
      </c>
      <c r="K158">
        <v>70.822400000000002</v>
      </c>
      <c r="L158">
        <v>88.314999999999998</v>
      </c>
      <c r="M158">
        <v>1.6575299999999999</v>
      </c>
      <c r="N158">
        <v>1.4087199999999999E-2</v>
      </c>
      <c r="O158">
        <f>Tabelle15[[#This Row],[Roll]]+Tabelle15[[#This Row],[Pitch]]</f>
        <v>5.7949199999999994</v>
      </c>
      <c r="P158">
        <f>SQRT(Tabelle15[[#This Row],[X]]^2+ Tabelle15[[#This Row],[Y]]^2 +Tabelle15[[#This Row],[Z]]^2)</f>
        <v>189.61276129619651</v>
      </c>
      <c r="Q158">
        <v>18.4663</v>
      </c>
      <c r="R158">
        <v>107.063</v>
      </c>
      <c r="S158">
        <v>114.804</v>
      </c>
      <c r="T158">
        <v>53.280200000000001</v>
      </c>
      <c r="U158">
        <v>1.2798400000000001</v>
      </c>
      <c r="V158">
        <v>-4.5122299999999997</v>
      </c>
    </row>
    <row r="159" spans="1:22">
      <c r="A159">
        <v>3100</v>
      </c>
      <c r="B159">
        <v>1</v>
      </c>
      <c r="C159">
        <v>-9.2442200000000003</v>
      </c>
      <c r="D159">
        <v>-12.3986</v>
      </c>
      <c r="E159">
        <v>-188.98099999999999</v>
      </c>
      <c r="F159">
        <v>-36.820900000000002</v>
      </c>
      <c r="G159">
        <v>4.5110999999999999</v>
      </c>
      <c r="H159">
        <v>1.28382</v>
      </c>
      <c r="I159">
        <f>IF(AND(Tabelle15[[#This Row],[AreaPx]]&gt;0,NOT(Tabelle15[[#This Row],[AreaPx]]="inf")),Tabelle15[[#This Row],[AreaPx]], NA())</f>
        <v>6253.2</v>
      </c>
      <c r="J159">
        <v>6253.2</v>
      </c>
      <c r="K159">
        <v>70.822400000000002</v>
      </c>
      <c r="L159">
        <v>88.314999999999998</v>
      </c>
      <c r="M159">
        <v>1.6575299999999999</v>
      </c>
      <c r="N159">
        <v>1.4087199999999999E-2</v>
      </c>
      <c r="O159">
        <f>Tabelle15[[#This Row],[Roll]]+Tabelle15[[#This Row],[Pitch]]</f>
        <v>5.7949199999999994</v>
      </c>
      <c r="P159">
        <f>SQRT(Tabelle15[[#This Row],[X]]^2+ Tabelle15[[#This Row],[Y]]^2 +Tabelle15[[#This Row],[Z]]^2)</f>
        <v>189.61276129619651</v>
      </c>
      <c r="Q159">
        <v>18.4663</v>
      </c>
      <c r="R159">
        <v>107.063</v>
      </c>
      <c r="S159">
        <v>114.804</v>
      </c>
      <c r="T159">
        <v>53.280200000000001</v>
      </c>
      <c r="U159">
        <v>1.2798400000000001</v>
      </c>
      <c r="V159">
        <v>-4.5122299999999997</v>
      </c>
    </row>
    <row r="160" spans="1:22">
      <c r="A160">
        <v>3108</v>
      </c>
      <c r="B160">
        <v>1</v>
      </c>
      <c r="C160">
        <v>-9.2442200000000003</v>
      </c>
      <c r="D160">
        <v>-12.3986</v>
      </c>
      <c r="E160">
        <v>-188.98099999999999</v>
      </c>
      <c r="F160">
        <v>-36.820900000000002</v>
      </c>
      <c r="G160">
        <v>4.5110999999999999</v>
      </c>
      <c r="H160">
        <v>1.28382</v>
      </c>
      <c r="I160">
        <f>IF(AND(Tabelle15[[#This Row],[AreaPx]]&gt;0,NOT(Tabelle15[[#This Row],[AreaPx]]="inf")),Tabelle15[[#This Row],[AreaPx]], NA())</f>
        <v>6394.4</v>
      </c>
      <c r="J160">
        <v>6394.4</v>
      </c>
      <c r="K160">
        <v>71.617599999999996</v>
      </c>
      <c r="L160">
        <v>89.3065</v>
      </c>
      <c r="M160">
        <v>0</v>
      </c>
      <c r="N160">
        <v>2.7457499999999999E-2</v>
      </c>
      <c r="O160">
        <f>Tabelle15[[#This Row],[Roll]]+Tabelle15[[#This Row],[Pitch]]</f>
        <v>5.7949199999999994</v>
      </c>
      <c r="P160">
        <f>SQRT(Tabelle15[[#This Row],[X]]^2+ Tabelle15[[#This Row],[Y]]^2 +Tabelle15[[#This Row],[Z]]^2)</f>
        <v>189.61276129619651</v>
      </c>
      <c r="Q160">
        <v>18.4663</v>
      </c>
      <c r="R160">
        <v>107.063</v>
      </c>
      <c r="S160">
        <v>114.804</v>
      </c>
      <c r="T160">
        <v>53.280200000000001</v>
      </c>
      <c r="U160">
        <v>1.2798400000000001</v>
      </c>
      <c r="V160">
        <v>-4.5122299999999997</v>
      </c>
    </row>
    <row r="161" spans="1:22">
      <c r="A161">
        <v>3124</v>
      </c>
      <c r="B161">
        <v>1</v>
      </c>
      <c r="C161">
        <v>-9.2442200000000003</v>
      </c>
      <c r="D161">
        <v>-12.3986</v>
      </c>
      <c r="E161">
        <v>-188.98099999999999</v>
      </c>
      <c r="F161">
        <v>-36.820900000000002</v>
      </c>
      <c r="G161">
        <v>4.5110999999999999</v>
      </c>
      <c r="H161">
        <v>1.28382</v>
      </c>
      <c r="I161">
        <f>IF(AND(Tabelle15[[#This Row],[AreaPx]]&gt;0,NOT(Tabelle15[[#This Row],[AreaPx]]="inf")),Tabelle15[[#This Row],[AreaPx]], NA())</f>
        <v>6394.4</v>
      </c>
      <c r="J161">
        <v>6394.4</v>
      </c>
      <c r="K161">
        <v>71.617599999999996</v>
      </c>
      <c r="L161">
        <v>89.3065</v>
      </c>
      <c r="M161">
        <v>0</v>
      </c>
      <c r="N161">
        <v>2.7457499999999999E-2</v>
      </c>
      <c r="O161">
        <f>Tabelle15[[#This Row],[Roll]]+Tabelle15[[#This Row],[Pitch]]</f>
        <v>5.7949199999999994</v>
      </c>
      <c r="P161">
        <f>SQRT(Tabelle15[[#This Row],[X]]^2+ Tabelle15[[#This Row],[Y]]^2 +Tabelle15[[#This Row],[Z]]^2)</f>
        <v>189.61276129619651</v>
      </c>
      <c r="Q161">
        <v>18.4663</v>
      </c>
      <c r="R161">
        <v>107.063</v>
      </c>
      <c r="S161">
        <v>114.804</v>
      </c>
      <c r="T161">
        <v>53.280200000000001</v>
      </c>
      <c r="U161">
        <v>1.2798400000000001</v>
      </c>
      <c r="V161">
        <v>-4.5122299999999997</v>
      </c>
    </row>
    <row r="162" spans="1:22">
      <c r="A162">
        <v>3134</v>
      </c>
      <c r="B162">
        <v>1</v>
      </c>
      <c r="C162">
        <v>-9.2442200000000003</v>
      </c>
      <c r="D162">
        <v>-12.3986</v>
      </c>
      <c r="E162">
        <v>-188.98099999999999</v>
      </c>
      <c r="F162">
        <v>-36.820900000000002</v>
      </c>
      <c r="G162">
        <v>4.5110999999999999</v>
      </c>
      <c r="H162">
        <v>1.28382</v>
      </c>
      <c r="I162">
        <f>IF(AND(Tabelle15[[#This Row],[AreaPx]]&gt;0,NOT(Tabelle15[[#This Row],[AreaPx]]="inf")),Tabelle15[[#This Row],[AreaPx]], NA())</f>
        <v>6394.4</v>
      </c>
      <c r="J162">
        <v>6394.4</v>
      </c>
      <c r="K162">
        <v>71.617599999999996</v>
      </c>
      <c r="L162">
        <v>89.3065</v>
      </c>
      <c r="M162">
        <v>0</v>
      </c>
      <c r="N162">
        <v>2.7457499999999999E-2</v>
      </c>
      <c r="O162">
        <f>Tabelle15[[#This Row],[Roll]]+Tabelle15[[#This Row],[Pitch]]</f>
        <v>5.7949199999999994</v>
      </c>
      <c r="P162">
        <f>SQRT(Tabelle15[[#This Row],[X]]^2+ Tabelle15[[#This Row],[Y]]^2 +Tabelle15[[#This Row],[Z]]^2)</f>
        <v>189.61276129619651</v>
      </c>
      <c r="Q162">
        <v>18.4663</v>
      </c>
      <c r="R162">
        <v>107.063</v>
      </c>
      <c r="S162">
        <v>114.804</v>
      </c>
      <c r="T162">
        <v>53.280200000000001</v>
      </c>
      <c r="U162">
        <v>1.2798400000000001</v>
      </c>
      <c r="V162">
        <v>-4.5122299999999997</v>
      </c>
    </row>
    <row r="163" spans="1:22">
      <c r="A163">
        <v>3141</v>
      </c>
      <c r="B163">
        <v>1</v>
      </c>
      <c r="C163">
        <v>-4.8985799999999999</v>
      </c>
      <c r="D163">
        <v>-13.7308</v>
      </c>
      <c r="E163">
        <v>-188.81700000000001</v>
      </c>
      <c r="F163">
        <v>-37.735399999999998</v>
      </c>
      <c r="G163">
        <v>5.0024699999999998</v>
      </c>
      <c r="H163">
        <v>0.554558</v>
      </c>
      <c r="I163">
        <f>IF(AND(Tabelle15[[#This Row],[AreaPx]]&gt;0,NOT(Tabelle15[[#This Row],[AreaPx]]="inf")),Tabelle15[[#This Row],[AreaPx]], NA())</f>
        <v>6314.26</v>
      </c>
      <c r="J163">
        <v>6314.26</v>
      </c>
      <c r="K163">
        <v>70.790899999999993</v>
      </c>
      <c r="L163">
        <v>89.251199999999997</v>
      </c>
      <c r="M163">
        <v>2.5674999999999999</v>
      </c>
      <c r="N163">
        <v>5.7091099999999999E-2</v>
      </c>
      <c r="O163">
        <f>Tabelle15[[#This Row],[Roll]]+Tabelle15[[#This Row],[Pitch]]</f>
        <v>5.5570279999999999</v>
      </c>
      <c r="P163">
        <f>SQRT(Tabelle15[[#This Row],[X]]^2+ Tabelle15[[#This Row],[Y]]^2 +Tabelle15[[#This Row],[Z]]^2)</f>
        <v>189.37895987584366</v>
      </c>
      <c r="Q163">
        <v>12.4033</v>
      </c>
      <c r="R163">
        <v>110.48399999999999</v>
      </c>
      <c r="S163">
        <v>109.97499999999999</v>
      </c>
      <c r="T163">
        <v>52.313000000000002</v>
      </c>
      <c r="U163">
        <v>0.55244599999999999</v>
      </c>
      <c r="V163">
        <v>-5.0026999999999999</v>
      </c>
    </row>
    <row r="164" spans="1:22">
      <c r="A164">
        <v>3169</v>
      </c>
      <c r="B164">
        <v>1</v>
      </c>
      <c r="C164">
        <v>-4.8985799999999999</v>
      </c>
      <c r="D164">
        <v>-13.7308</v>
      </c>
      <c r="E164">
        <v>-188.81700000000001</v>
      </c>
      <c r="F164">
        <v>-37.735399999999998</v>
      </c>
      <c r="G164">
        <v>5.0024699999999998</v>
      </c>
      <c r="H164">
        <v>0.554558</v>
      </c>
      <c r="I164">
        <f>IF(AND(Tabelle15[[#This Row],[AreaPx]]&gt;0,NOT(Tabelle15[[#This Row],[AreaPx]]="inf")),Tabelle15[[#This Row],[AreaPx]], NA())</f>
        <v>6314.26</v>
      </c>
      <c r="J164">
        <v>6314.26</v>
      </c>
      <c r="K164">
        <v>70.790899999999993</v>
      </c>
      <c r="L164">
        <v>89.251199999999997</v>
      </c>
      <c r="M164">
        <v>2.5674999999999999</v>
      </c>
      <c r="N164">
        <v>5.7091099999999999E-2</v>
      </c>
      <c r="O164">
        <f>Tabelle15[[#This Row],[Roll]]+Tabelle15[[#This Row],[Pitch]]</f>
        <v>5.5570279999999999</v>
      </c>
      <c r="P164">
        <f>SQRT(Tabelle15[[#This Row],[X]]^2+ Tabelle15[[#This Row],[Y]]^2 +Tabelle15[[#This Row],[Z]]^2)</f>
        <v>189.37895987584366</v>
      </c>
      <c r="Q164">
        <v>12.4033</v>
      </c>
      <c r="R164">
        <v>110.48399999999999</v>
      </c>
      <c r="S164">
        <v>109.97499999999999</v>
      </c>
      <c r="T164">
        <v>52.313000000000002</v>
      </c>
      <c r="U164">
        <v>0.55244599999999999</v>
      </c>
      <c r="V164">
        <v>-5.0026999999999999</v>
      </c>
    </row>
    <row r="165" spans="1:22">
      <c r="A165">
        <v>3183</v>
      </c>
      <c r="B165">
        <v>1</v>
      </c>
      <c r="C165">
        <v>-0.92358099999999999</v>
      </c>
      <c r="D165">
        <v>-15.159000000000001</v>
      </c>
      <c r="E165">
        <v>-190.11699999999999</v>
      </c>
      <c r="F165">
        <v>-38.725900000000003</v>
      </c>
      <c r="G165">
        <v>5.4637399999999996</v>
      </c>
      <c r="H165">
        <v>-0.10098500000000001</v>
      </c>
      <c r="I165">
        <f>IF(AND(Tabelle15[[#This Row],[AreaPx]]&gt;0,NOT(Tabelle15[[#This Row],[AreaPx]]="inf")),Tabelle15[[#This Row],[AreaPx]], NA())</f>
        <v>6234.99</v>
      </c>
      <c r="J165">
        <v>6234.99</v>
      </c>
      <c r="K165">
        <v>69.938100000000006</v>
      </c>
      <c r="L165">
        <v>89.255600000000001</v>
      </c>
      <c r="M165">
        <v>2.0018799999999999</v>
      </c>
      <c r="N165">
        <v>7.7704300000000004E-2</v>
      </c>
      <c r="O165">
        <f>Tabelle15[[#This Row],[Roll]]+Tabelle15[[#This Row],[Pitch]]</f>
        <v>5.3627549999999999</v>
      </c>
      <c r="P165">
        <f>SQRT(Tabelle15[[#This Row],[X]]^2+ Tabelle15[[#This Row],[Y]]^2 +Tabelle15[[#This Row],[Z]]^2)</f>
        <v>190.72263099030371</v>
      </c>
      <c r="Q165">
        <v>5.6466000000000003</v>
      </c>
      <c r="R165">
        <v>113.712</v>
      </c>
      <c r="S165">
        <v>106.151</v>
      </c>
      <c r="T165">
        <v>51.264499999999998</v>
      </c>
      <c r="U165">
        <v>-0.10052700000000001</v>
      </c>
      <c r="V165">
        <v>-5.4637500000000001</v>
      </c>
    </row>
    <row r="166" spans="1:22">
      <c r="A166">
        <v>3208</v>
      </c>
      <c r="B166">
        <v>1</v>
      </c>
      <c r="C166">
        <v>2.6766700000000001</v>
      </c>
      <c r="D166">
        <v>-16.045100000000001</v>
      </c>
      <c r="E166">
        <v>-190.89</v>
      </c>
      <c r="F166">
        <v>-38.869999999999997</v>
      </c>
      <c r="G166">
        <v>5.6070700000000002</v>
      </c>
      <c r="H166">
        <v>0.123108</v>
      </c>
      <c r="I166">
        <f>IF(AND(Tabelle15[[#This Row],[AreaPx]]&gt;0,NOT(Tabelle15[[#This Row],[AreaPx]]="inf")),Tabelle15[[#This Row],[AreaPx]], NA())</f>
        <v>6139.45</v>
      </c>
      <c r="J166">
        <v>6139.45</v>
      </c>
      <c r="K166">
        <v>69.332400000000007</v>
      </c>
      <c r="L166">
        <v>88.652299999999997</v>
      </c>
      <c r="M166">
        <v>1.6810700000000001</v>
      </c>
      <c r="N166">
        <v>1.5603300000000001E-2</v>
      </c>
      <c r="O166">
        <f>Tabelle15[[#This Row],[Roll]]+Tabelle15[[#This Row],[Pitch]]</f>
        <v>5.7301780000000004</v>
      </c>
      <c r="P166">
        <f>SQRT(Tabelle15[[#This Row],[X]]^2+ Tabelle15[[#This Row],[Y]]^2 +Tabelle15[[#This Row],[Z]]^2)</f>
        <v>191.58184124884826</v>
      </c>
      <c r="Q166">
        <v>1.9209099999999999</v>
      </c>
      <c r="R166">
        <v>113.499</v>
      </c>
      <c r="S166">
        <v>104.218</v>
      </c>
      <c r="T166">
        <v>51.142000000000003</v>
      </c>
      <c r="U166">
        <v>0.122519</v>
      </c>
      <c r="V166">
        <v>-5.6070900000000004</v>
      </c>
    </row>
    <row r="167" spans="1:22">
      <c r="A167">
        <v>3231</v>
      </c>
      <c r="B167">
        <v>1</v>
      </c>
      <c r="C167">
        <v>2.6766700000000001</v>
      </c>
      <c r="D167">
        <v>-16.045100000000001</v>
      </c>
      <c r="E167">
        <v>-190.89</v>
      </c>
      <c r="F167">
        <v>-38.869999999999997</v>
      </c>
      <c r="G167">
        <v>5.6070700000000002</v>
      </c>
      <c r="H167">
        <v>0.123108</v>
      </c>
      <c r="I167">
        <f>IF(AND(Tabelle15[[#This Row],[AreaPx]]&gt;0,NOT(Tabelle15[[#This Row],[AreaPx]]="inf")),Tabelle15[[#This Row],[AreaPx]], NA())</f>
        <v>6139.45</v>
      </c>
      <c r="J167">
        <v>6139.45</v>
      </c>
      <c r="K167">
        <v>69.332400000000007</v>
      </c>
      <c r="L167">
        <v>88.652299999999997</v>
      </c>
      <c r="M167">
        <v>1.6810700000000001</v>
      </c>
      <c r="N167">
        <v>1.5603300000000001E-2</v>
      </c>
      <c r="O167">
        <f>Tabelle15[[#This Row],[Roll]]+Tabelle15[[#This Row],[Pitch]]</f>
        <v>5.7301780000000004</v>
      </c>
      <c r="P167">
        <f>SQRT(Tabelle15[[#This Row],[X]]^2+ Tabelle15[[#This Row],[Y]]^2 +Tabelle15[[#This Row],[Z]]^2)</f>
        <v>191.58184124884826</v>
      </c>
      <c r="Q167">
        <v>1.9209099999999999</v>
      </c>
      <c r="R167">
        <v>113.499</v>
      </c>
      <c r="S167">
        <v>104.218</v>
      </c>
      <c r="T167">
        <v>51.142000000000003</v>
      </c>
      <c r="U167">
        <v>0.122519</v>
      </c>
      <c r="V167">
        <v>-5.6070900000000004</v>
      </c>
    </row>
    <row r="168" spans="1:22">
      <c r="A168">
        <v>3247</v>
      </c>
      <c r="B168">
        <v>1</v>
      </c>
      <c r="C168">
        <v>6.2644900000000003</v>
      </c>
      <c r="D168">
        <v>-16.855699999999999</v>
      </c>
      <c r="E168">
        <v>-190.26400000000001</v>
      </c>
      <c r="F168">
        <v>-40.0548</v>
      </c>
      <c r="G168">
        <v>5.6300499999999998</v>
      </c>
      <c r="H168">
        <v>5.78544E-2</v>
      </c>
      <c r="I168">
        <f>IF(AND(Tabelle15[[#This Row],[AreaPx]]&gt;0,NOT(Tabelle15[[#This Row],[AreaPx]]="inf")),Tabelle15[[#This Row],[AreaPx]], NA())</f>
        <v>5986.54</v>
      </c>
      <c r="J168">
        <v>5986.54</v>
      </c>
      <c r="K168">
        <v>67.906400000000005</v>
      </c>
      <c r="L168">
        <v>88.278700000000001</v>
      </c>
      <c r="M168">
        <v>1.97088</v>
      </c>
      <c r="N168">
        <v>3.4853299999999997E-2</v>
      </c>
      <c r="O168">
        <f>Tabelle15[[#This Row],[Roll]]+Tabelle15[[#This Row],[Pitch]]</f>
        <v>5.6879043999999999</v>
      </c>
      <c r="P168">
        <f>SQRT(Tabelle15[[#This Row],[X]]^2+ Tabelle15[[#This Row],[Y]]^2 +Tabelle15[[#This Row],[Z]]^2)</f>
        <v>191.11187339736406</v>
      </c>
      <c r="Q168">
        <v>-3.4724699999999999</v>
      </c>
      <c r="R168">
        <v>114.169</v>
      </c>
      <c r="S168">
        <v>98.782399999999996</v>
      </c>
      <c r="T168">
        <v>49.950899999999997</v>
      </c>
      <c r="U168">
        <v>5.7575399999999999E-2</v>
      </c>
      <c r="V168">
        <v>-5.6300499999999998</v>
      </c>
    </row>
    <row r="169" spans="1:22">
      <c r="A169">
        <v>3334</v>
      </c>
      <c r="B169">
        <v>1</v>
      </c>
      <c r="C169">
        <v>9.4620200000000008</v>
      </c>
      <c r="D169">
        <v>-18.013300000000001</v>
      </c>
      <c r="E169">
        <v>-190.124</v>
      </c>
      <c r="F169">
        <v>-43.0244</v>
      </c>
      <c r="G169">
        <v>6.0525399999999996</v>
      </c>
      <c r="H169">
        <v>-1.3400700000000001</v>
      </c>
      <c r="I169">
        <f>IF(AND(Tabelle15[[#This Row],[AreaPx]]&gt;0,NOT(Tabelle15[[#This Row],[AreaPx]]="inf")),Tabelle15[[#This Row],[AreaPx]], NA())</f>
        <v>5740.19</v>
      </c>
      <c r="J169">
        <v>5740.19</v>
      </c>
      <c r="K169">
        <v>65.164199999999994</v>
      </c>
      <c r="L169">
        <v>88.389799999999994</v>
      </c>
      <c r="M169">
        <v>1.7016</v>
      </c>
      <c r="N169">
        <v>1.74016E-2</v>
      </c>
      <c r="O169">
        <f>Tabelle15[[#This Row],[Roll]]+Tabelle15[[#This Row],[Pitch]]</f>
        <v>4.7124699999999997</v>
      </c>
      <c r="P169">
        <f>SQRT(Tabelle15[[#This Row],[X]]^2+ Tabelle15[[#This Row],[Y]]^2 +Tabelle15[[#This Row],[Z]]^2)</f>
        <v>191.20968640571115</v>
      </c>
      <c r="Q169">
        <v>-13.01</v>
      </c>
      <c r="R169">
        <v>119.532</v>
      </c>
      <c r="S169">
        <v>88.811099999999996</v>
      </c>
      <c r="T169">
        <v>46.834299999999999</v>
      </c>
      <c r="U169">
        <v>-1.3326</v>
      </c>
      <c r="V169">
        <v>-6.0541799999999997</v>
      </c>
    </row>
    <row r="170" spans="1:22">
      <c r="A170">
        <v>3383</v>
      </c>
      <c r="B170">
        <v>1</v>
      </c>
      <c r="C170">
        <v>11.3558</v>
      </c>
      <c r="D170">
        <v>-18.917100000000001</v>
      </c>
      <c r="E170">
        <v>-191.62899999999999</v>
      </c>
      <c r="F170">
        <v>-43.412599999999998</v>
      </c>
      <c r="G170">
        <v>6.4149799999999999</v>
      </c>
      <c r="H170">
        <v>-2.5505100000000001</v>
      </c>
      <c r="I170">
        <f>IF(AND(Tabelle15[[#This Row],[AreaPx]]&gt;0,NOT(Tabelle15[[#This Row],[AreaPx]]="inf")),Tabelle15[[#This Row],[AreaPx]], NA())</f>
        <v>5694.29</v>
      </c>
      <c r="J170">
        <v>5694.29</v>
      </c>
      <c r="K170">
        <v>64.846000000000004</v>
      </c>
      <c r="L170">
        <v>88.277900000000002</v>
      </c>
      <c r="M170">
        <v>1.24631</v>
      </c>
      <c r="N170">
        <v>6.7100700000000003E-3</v>
      </c>
      <c r="O170">
        <f>Tabelle15[[#This Row],[Roll]]+Tabelle15[[#This Row],[Pitch]]</f>
        <v>3.8644699999999998</v>
      </c>
      <c r="P170">
        <f>SQRT(Tabelle15[[#This Row],[X]]^2+ Tabelle15[[#This Row],[Y]]^2 +Tabelle15[[#This Row],[Z]]^2)</f>
        <v>192.89500902576509</v>
      </c>
      <c r="Q170">
        <v>-16.411100000000001</v>
      </c>
      <c r="R170">
        <v>124.185</v>
      </c>
      <c r="S170">
        <v>86.793499999999995</v>
      </c>
      <c r="T170">
        <v>46.302300000000002</v>
      </c>
      <c r="U170">
        <v>-2.5345300000000002</v>
      </c>
      <c r="V170">
        <v>-6.4212899999999999</v>
      </c>
    </row>
    <row r="171" spans="1:22">
      <c r="A171">
        <v>3434</v>
      </c>
      <c r="B171">
        <v>1</v>
      </c>
      <c r="C171">
        <v>13.0852</v>
      </c>
      <c r="D171">
        <v>-18.982800000000001</v>
      </c>
      <c r="E171">
        <v>-192.11099999999999</v>
      </c>
      <c r="F171">
        <v>-44.177700000000002</v>
      </c>
      <c r="G171">
        <v>5.8478199999999996</v>
      </c>
      <c r="H171">
        <v>-2.2431899999999998</v>
      </c>
      <c r="I171">
        <f>IF(AND(Tabelle15[[#This Row],[AreaPx]]&gt;0,NOT(Tabelle15[[#This Row],[AreaPx]]="inf")),Tabelle15[[#This Row],[AreaPx]], NA())</f>
        <v>5539.72</v>
      </c>
      <c r="J171">
        <v>5539.72</v>
      </c>
      <c r="K171">
        <v>63.475000000000001</v>
      </c>
      <c r="L171">
        <v>87.676699999999997</v>
      </c>
      <c r="M171">
        <v>0.79534899999999997</v>
      </c>
      <c r="N171">
        <v>1.83719E-2</v>
      </c>
      <c r="O171">
        <f>Tabelle15[[#This Row],[Roll]]+Tabelle15[[#This Row],[Pitch]]</f>
        <v>3.6046299999999998</v>
      </c>
      <c r="P171">
        <f>SQRT(Tabelle15[[#This Row],[X]]^2+ Tabelle15[[#This Row],[Y]]^2 +Tabelle15[[#This Row],[Z]]^2)</f>
        <v>193.4895487510372</v>
      </c>
      <c r="Q171">
        <v>-19.5303</v>
      </c>
      <c r="R171">
        <v>123.217</v>
      </c>
      <c r="S171">
        <v>84.388099999999994</v>
      </c>
      <c r="T171">
        <v>45.593699999999998</v>
      </c>
      <c r="U171">
        <v>-2.2315100000000001</v>
      </c>
      <c r="V171">
        <v>-5.8522800000000004</v>
      </c>
    </row>
    <row r="172" spans="1:22">
      <c r="A172">
        <v>3471</v>
      </c>
      <c r="B172">
        <v>1</v>
      </c>
      <c r="C172">
        <v>13.9518</v>
      </c>
      <c r="D172">
        <v>-19.106200000000001</v>
      </c>
      <c r="E172">
        <v>-192.55500000000001</v>
      </c>
      <c r="F172">
        <v>-44.3795</v>
      </c>
      <c r="G172">
        <v>6.1800699999999997</v>
      </c>
      <c r="H172">
        <v>-3.2155200000000002</v>
      </c>
      <c r="I172">
        <f>IF(AND(Tabelle15[[#This Row],[AreaPx]]&gt;0,NOT(Tabelle15[[#This Row],[AreaPx]]="inf")),Tabelle15[[#This Row],[AreaPx]], NA())</f>
        <v>5477.38</v>
      </c>
      <c r="J172">
        <v>5477.38</v>
      </c>
      <c r="K172">
        <v>63.139200000000002</v>
      </c>
      <c r="L172">
        <v>87.302899999999994</v>
      </c>
      <c r="M172">
        <v>1.02319</v>
      </c>
      <c r="N172">
        <v>2.2419399999999999E-2</v>
      </c>
      <c r="O172">
        <f>Tabelle15[[#This Row],[Roll]]+Tabelle15[[#This Row],[Pitch]]</f>
        <v>2.9645499999999996</v>
      </c>
      <c r="P172">
        <f>SQRT(Tabelle15[[#This Row],[X]]^2+ Tabelle15[[#This Row],[Y]]^2 +Tabelle15[[#This Row],[Z]]^2)</f>
        <v>194.00290623256137</v>
      </c>
      <c r="Q172">
        <v>-20.925599999999999</v>
      </c>
      <c r="R172">
        <v>126.401</v>
      </c>
      <c r="S172">
        <v>82.8904</v>
      </c>
      <c r="T172">
        <v>45.274000000000001</v>
      </c>
      <c r="U172">
        <v>-3.1968100000000002</v>
      </c>
      <c r="V172">
        <v>-6.1897399999999996</v>
      </c>
    </row>
    <row r="173" spans="1:22">
      <c r="A173">
        <v>3498</v>
      </c>
      <c r="B173">
        <v>1</v>
      </c>
      <c r="C173">
        <v>14.299799999999999</v>
      </c>
      <c r="D173">
        <v>-19.037700000000001</v>
      </c>
      <c r="E173">
        <v>-193.358</v>
      </c>
      <c r="F173">
        <v>-44.083500000000001</v>
      </c>
      <c r="G173">
        <v>6.2503099999999998</v>
      </c>
      <c r="H173">
        <v>-2.8768600000000002</v>
      </c>
      <c r="I173">
        <f>IF(AND(Tabelle15[[#This Row],[AreaPx]]&gt;0,NOT(Tabelle15[[#This Row],[AreaPx]]="inf")),Tabelle15[[#This Row],[AreaPx]], NA())</f>
        <v>5484.76</v>
      </c>
      <c r="J173">
        <v>5484.76</v>
      </c>
      <c r="K173">
        <v>63.311700000000002</v>
      </c>
      <c r="L173">
        <v>87.137200000000007</v>
      </c>
      <c r="M173">
        <v>0.65696500000000002</v>
      </c>
      <c r="N173">
        <v>2.9130199999999998E-2</v>
      </c>
      <c r="O173">
        <f>Tabelle15[[#This Row],[Roll]]+Tabelle15[[#This Row],[Pitch]]</f>
        <v>3.3734499999999996</v>
      </c>
      <c r="P173">
        <f>SQRT(Tabelle15[[#This Row],[X]]^2+ Tabelle15[[#This Row],[Y]]^2 +Tabelle15[[#This Row],[Z]]^2)</f>
        <v>194.818465411598</v>
      </c>
      <c r="Q173">
        <v>-21.1431</v>
      </c>
      <c r="R173">
        <v>125.191</v>
      </c>
      <c r="S173">
        <v>84.168499999999995</v>
      </c>
      <c r="T173">
        <v>45.603000000000002</v>
      </c>
      <c r="U173">
        <v>-2.8597399999999999</v>
      </c>
      <c r="V173">
        <v>-6.2581300000000004</v>
      </c>
    </row>
    <row r="174" spans="1:22">
      <c r="A174">
        <v>3527</v>
      </c>
      <c r="B174">
        <v>1</v>
      </c>
      <c r="C174">
        <v>14.7376</v>
      </c>
      <c r="D174">
        <v>-18.6629</v>
      </c>
      <c r="E174">
        <v>-193.155</v>
      </c>
      <c r="F174">
        <v>-44.665700000000001</v>
      </c>
      <c r="G174">
        <v>5.95322</v>
      </c>
      <c r="H174">
        <v>-2.6696900000000001</v>
      </c>
      <c r="I174">
        <f>IF(AND(Tabelle15[[#This Row],[AreaPx]]&gt;0,NOT(Tabelle15[[#This Row],[AreaPx]]="inf")),Tabelle15[[#This Row],[AreaPx]], NA())</f>
        <v>5389.25</v>
      </c>
      <c r="J174">
        <v>5389.25</v>
      </c>
      <c r="K174">
        <v>62.406300000000002</v>
      </c>
      <c r="L174">
        <v>86.830299999999994</v>
      </c>
      <c r="M174">
        <v>0.82228299999999999</v>
      </c>
      <c r="N174">
        <v>5.9344000000000001E-2</v>
      </c>
      <c r="O174">
        <f>Tabelle15[[#This Row],[Roll]]+Tabelle15[[#This Row],[Pitch]]</f>
        <v>3.2835299999999998</v>
      </c>
      <c r="P174">
        <f>SQRT(Tabelle15[[#This Row],[X]]^2+ Tabelle15[[#This Row],[Y]]^2 +Tabelle15[[#This Row],[Z]]^2)</f>
        <v>194.61334670358559</v>
      </c>
      <c r="Q174">
        <v>-22.4877</v>
      </c>
      <c r="R174">
        <v>124.16200000000001</v>
      </c>
      <c r="S174">
        <v>82.4893</v>
      </c>
      <c r="T174">
        <v>45.057200000000002</v>
      </c>
      <c r="U174">
        <v>-2.6552799999999999</v>
      </c>
      <c r="V174">
        <v>-5.9596400000000003</v>
      </c>
    </row>
    <row r="175" spans="1:22">
      <c r="A175">
        <v>3552</v>
      </c>
      <c r="B175">
        <v>1</v>
      </c>
      <c r="C175">
        <v>14.8941</v>
      </c>
      <c r="D175">
        <v>-18.571999999999999</v>
      </c>
      <c r="E175">
        <v>-193.56800000000001</v>
      </c>
      <c r="F175">
        <v>-44.363999999999997</v>
      </c>
      <c r="G175">
        <v>6.0625099999999996</v>
      </c>
      <c r="H175">
        <v>-3.1440700000000001</v>
      </c>
      <c r="I175">
        <f>IF(AND(Tabelle15[[#This Row],[AreaPx]]&gt;0,NOT(Tabelle15[[#This Row],[AreaPx]]="inf")),Tabelle15[[#This Row],[AreaPx]], NA())</f>
        <v>5421.47</v>
      </c>
      <c r="J175">
        <v>5421.47</v>
      </c>
      <c r="K175">
        <v>62.801200000000001</v>
      </c>
      <c r="L175">
        <v>86.854299999999995</v>
      </c>
      <c r="M175">
        <v>0.64907300000000001</v>
      </c>
      <c r="N175">
        <v>3.87201E-2</v>
      </c>
      <c r="O175">
        <f>Tabelle15[[#This Row],[Roll]]+Tabelle15[[#This Row],[Pitch]]</f>
        <v>2.9184399999999995</v>
      </c>
      <c r="P175">
        <f>SQRT(Tabelle15[[#This Row],[X]]^2+ Tabelle15[[#This Row],[Y]]^2 +Tabelle15[[#This Row],[Z]]^2)</f>
        <v>195.02647005678486</v>
      </c>
      <c r="Q175">
        <v>-22.22</v>
      </c>
      <c r="R175">
        <v>125.625</v>
      </c>
      <c r="S175">
        <v>83.1387</v>
      </c>
      <c r="T175">
        <v>45.303699999999999</v>
      </c>
      <c r="U175">
        <v>-3.1264699999999999</v>
      </c>
      <c r="V175">
        <v>-6.07158</v>
      </c>
    </row>
    <row r="176" spans="1:22">
      <c r="A176">
        <v>3579</v>
      </c>
      <c r="B176">
        <v>1</v>
      </c>
      <c r="C176">
        <v>14.78</v>
      </c>
      <c r="D176">
        <v>-18.002600000000001</v>
      </c>
      <c r="E176">
        <v>-194.22</v>
      </c>
      <c r="F176">
        <v>-44.0396</v>
      </c>
      <c r="G176">
        <v>5.70153</v>
      </c>
      <c r="H176">
        <v>-2.5002</v>
      </c>
      <c r="I176">
        <f>IF(AND(Tabelle15[[#This Row],[AreaPx]]&gt;0,NOT(Tabelle15[[#This Row],[AreaPx]]="inf")),Tabelle15[[#This Row],[AreaPx]], NA())</f>
        <v>5439.24</v>
      </c>
      <c r="J176">
        <v>5439.24</v>
      </c>
      <c r="K176">
        <v>62.968200000000003</v>
      </c>
      <c r="L176">
        <v>86.786699999999996</v>
      </c>
      <c r="M176">
        <v>1.1993100000000001</v>
      </c>
      <c r="N176">
        <v>5.5261299999999999E-2</v>
      </c>
      <c r="O176">
        <f>Tabelle15[[#This Row],[Roll]]+Tabelle15[[#This Row],[Pitch]]</f>
        <v>3.20133</v>
      </c>
      <c r="P176">
        <f>SQRT(Tabelle15[[#This Row],[X]]^2+ Tabelle15[[#This Row],[Y]]^2 +Tabelle15[[#This Row],[Z]]^2)</f>
        <v>195.6117338166604</v>
      </c>
      <c r="Q176">
        <v>-21.800799999999999</v>
      </c>
      <c r="R176">
        <v>123.059</v>
      </c>
      <c r="S176">
        <v>85.068899999999999</v>
      </c>
      <c r="T176">
        <v>45.711799999999997</v>
      </c>
      <c r="U176">
        <v>-2.4878200000000001</v>
      </c>
      <c r="V176">
        <v>-5.7069299999999998</v>
      </c>
    </row>
    <row r="177" spans="1:22">
      <c r="A177">
        <v>3601</v>
      </c>
      <c r="B177">
        <v>1</v>
      </c>
      <c r="C177">
        <v>14.78</v>
      </c>
      <c r="D177">
        <v>-18.002600000000001</v>
      </c>
      <c r="E177">
        <v>-194.22</v>
      </c>
      <c r="F177">
        <v>-44.0396</v>
      </c>
      <c r="G177">
        <v>5.70153</v>
      </c>
      <c r="H177">
        <v>-2.5002</v>
      </c>
      <c r="I177">
        <f>IF(AND(Tabelle15[[#This Row],[AreaPx]]&gt;0,NOT(Tabelle15[[#This Row],[AreaPx]]="inf")),Tabelle15[[#This Row],[AreaPx]], NA())</f>
        <v>5439.24</v>
      </c>
      <c r="J177">
        <v>5439.24</v>
      </c>
      <c r="K177">
        <v>62.968200000000003</v>
      </c>
      <c r="L177">
        <v>86.786699999999996</v>
      </c>
      <c r="M177">
        <v>1.1993100000000001</v>
      </c>
      <c r="N177">
        <v>5.5261299999999999E-2</v>
      </c>
      <c r="O177">
        <f>Tabelle15[[#This Row],[Roll]]+Tabelle15[[#This Row],[Pitch]]</f>
        <v>3.20133</v>
      </c>
      <c r="P177">
        <f>SQRT(Tabelle15[[#This Row],[X]]^2+ Tabelle15[[#This Row],[Y]]^2 +Tabelle15[[#This Row],[Z]]^2)</f>
        <v>195.6117338166604</v>
      </c>
      <c r="Q177">
        <v>-21.800799999999999</v>
      </c>
      <c r="R177">
        <v>123.059</v>
      </c>
      <c r="S177">
        <v>85.068899999999999</v>
      </c>
      <c r="T177">
        <v>45.711799999999997</v>
      </c>
      <c r="U177">
        <v>-2.4878200000000001</v>
      </c>
      <c r="V177">
        <v>-5.7069299999999998</v>
      </c>
    </row>
    <row r="178" spans="1:22">
      <c r="A178">
        <v>3615</v>
      </c>
      <c r="B178">
        <v>1</v>
      </c>
      <c r="C178">
        <v>14.794600000000001</v>
      </c>
      <c r="D178">
        <v>-16.294499999999999</v>
      </c>
      <c r="E178">
        <v>-194.26</v>
      </c>
      <c r="F178">
        <v>-44.369</v>
      </c>
      <c r="G178">
        <v>5.0320299999999998</v>
      </c>
      <c r="H178">
        <v>-2.3329200000000001</v>
      </c>
      <c r="I178">
        <f>IF(AND(Tabelle15[[#This Row],[AreaPx]]&gt;0,NOT(Tabelle15[[#This Row],[AreaPx]]="inf")),Tabelle15[[#This Row],[AreaPx]], NA())</f>
        <v>5377.09</v>
      </c>
      <c r="J178">
        <v>5377.09</v>
      </c>
      <c r="K178">
        <v>62.3491</v>
      </c>
      <c r="L178">
        <v>86.578400000000002</v>
      </c>
      <c r="M178">
        <v>0.59960800000000003</v>
      </c>
      <c r="N178">
        <v>5.92624E-2</v>
      </c>
      <c r="O178">
        <f>Tabelle15[[#This Row],[Roll]]+Tabelle15[[#This Row],[Pitch]]</f>
        <v>2.6991099999999997</v>
      </c>
      <c r="P178">
        <f>SQRT(Tabelle15[[#This Row],[X]]^2+ Tabelle15[[#This Row],[Y]]^2 +Tabelle15[[#This Row],[Z]]^2)</f>
        <v>195.5027839172885</v>
      </c>
      <c r="Q178">
        <v>-22.3171</v>
      </c>
      <c r="R178">
        <v>120.998</v>
      </c>
      <c r="S178">
        <v>84.688500000000005</v>
      </c>
      <c r="T178">
        <v>45.426200000000001</v>
      </c>
      <c r="U178">
        <v>-2.3239200000000002</v>
      </c>
      <c r="V178">
        <v>-5.0361900000000004</v>
      </c>
    </row>
    <row r="179" spans="1:22">
      <c r="A179">
        <v>3726</v>
      </c>
      <c r="B179">
        <v>1</v>
      </c>
      <c r="C179">
        <v>14.7928</v>
      </c>
      <c r="D179">
        <v>-14.478999999999999</v>
      </c>
      <c r="E179">
        <v>-194.482</v>
      </c>
      <c r="F179">
        <v>-44.3217</v>
      </c>
      <c r="G179">
        <v>4.73421</v>
      </c>
      <c r="H179">
        <v>-2.35256</v>
      </c>
      <c r="I179">
        <f>IF(AND(Tabelle15[[#This Row],[AreaPx]]&gt;0,NOT(Tabelle15[[#This Row],[AreaPx]]="inf")),Tabelle15[[#This Row],[AreaPx]], NA())</f>
        <v>5380.15</v>
      </c>
      <c r="J179">
        <v>5380.15</v>
      </c>
      <c r="K179">
        <v>62.359900000000003</v>
      </c>
      <c r="L179">
        <v>86.587000000000003</v>
      </c>
      <c r="M179">
        <v>0.155445</v>
      </c>
      <c r="N179">
        <v>2.63491E-2</v>
      </c>
      <c r="O179">
        <f>Tabelle15[[#This Row],[Roll]]+Tabelle15[[#This Row],[Pitch]]</f>
        <v>2.38165</v>
      </c>
      <c r="P179">
        <f>SQRT(Tabelle15[[#This Row],[X]]^2+ Tabelle15[[#This Row],[Y]]^2 +Tabelle15[[#This Row],[Z]]^2)</f>
        <v>195.58046092807942</v>
      </c>
      <c r="Q179">
        <v>-22.224799999999998</v>
      </c>
      <c r="R179">
        <v>119.352</v>
      </c>
      <c r="S179">
        <v>85.200500000000005</v>
      </c>
      <c r="T179">
        <v>45.484000000000002</v>
      </c>
      <c r="U179">
        <v>-2.3445299999999998</v>
      </c>
      <c r="V179">
        <v>-4.7381900000000003</v>
      </c>
    </row>
    <row r="180" spans="1:22">
      <c r="A180">
        <v>3770</v>
      </c>
      <c r="B180">
        <v>1</v>
      </c>
      <c r="C180">
        <v>14.8149</v>
      </c>
      <c r="D180">
        <v>-12.5923</v>
      </c>
      <c r="E180">
        <v>-194.75700000000001</v>
      </c>
      <c r="F180">
        <v>-44.240400000000001</v>
      </c>
      <c r="G180">
        <v>4.39316</v>
      </c>
      <c r="H180">
        <v>-1.80169</v>
      </c>
      <c r="I180">
        <f>IF(AND(Tabelle15[[#This Row],[AreaPx]]&gt;0,NOT(Tabelle15[[#This Row],[AreaPx]]="inf")),Tabelle15[[#This Row],[AreaPx]], NA())</f>
        <v>5382.4</v>
      </c>
      <c r="J180">
        <v>5382.4</v>
      </c>
      <c r="K180">
        <v>62.346200000000003</v>
      </c>
      <c r="L180">
        <v>86.566599999999994</v>
      </c>
      <c r="M180">
        <v>0.84919599999999995</v>
      </c>
      <c r="N180">
        <v>4.2822900000000002E-3</v>
      </c>
      <c r="O180">
        <f>Tabelle15[[#This Row],[Roll]]+Tabelle15[[#This Row],[Pitch]]</f>
        <v>2.5914700000000002</v>
      </c>
      <c r="P180">
        <f>SQRT(Tabelle15[[#This Row],[X]]^2+ Tabelle15[[#This Row],[Y]]^2 +Tabelle15[[#This Row],[Z]]^2)</f>
        <v>195.72515507798173</v>
      </c>
      <c r="Q180">
        <v>-22.141999999999999</v>
      </c>
      <c r="R180">
        <v>115.71899999999999</v>
      </c>
      <c r="S180">
        <v>86.069900000000004</v>
      </c>
      <c r="T180">
        <v>45.621600000000001</v>
      </c>
      <c r="U180">
        <v>-1.7963899999999999</v>
      </c>
      <c r="V180">
        <v>-4.3953199999999999</v>
      </c>
    </row>
    <row r="181" spans="1:22">
      <c r="A181">
        <v>3812</v>
      </c>
      <c r="B181">
        <v>1</v>
      </c>
      <c r="C181">
        <v>14.764699999999999</v>
      </c>
      <c r="D181">
        <v>-10.852499999999999</v>
      </c>
      <c r="E181">
        <v>-194.88900000000001</v>
      </c>
      <c r="F181">
        <v>-44.139299999999999</v>
      </c>
      <c r="G181">
        <v>4.1719999999999997</v>
      </c>
      <c r="H181">
        <v>-2.1734300000000002</v>
      </c>
      <c r="I181">
        <f>IF(AND(Tabelle15[[#This Row],[AreaPx]]&gt;0,NOT(Tabelle15[[#This Row],[AreaPx]]="inf")),Tabelle15[[#This Row],[AreaPx]], NA())</f>
        <v>5373.41</v>
      </c>
      <c r="J181">
        <v>5373.41</v>
      </c>
      <c r="K181">
        <v>62.346899999999998</v>
      </c>
      <c r="L181">
        <v>86.431600000000003</v>
      </c>
      <c r="M181">
        <v>0.15432299999999999</v>
      </c>
      <c r="N181">
        <v>1.5763800000000001E-2</v>
      </c>
      <c r="O181">
        <f>Tabelle15[[#This Row],[Roll]]+Tabelle15[[#This Row],[Pitch]]</f>
        <v>1.9985699999999995</v>
      </c>
      <c r="P181">
        <f>SQRT(Tabelle15[[#This Row],[X]]^2+ Tabelle15[[#This Row],[Y]]^2 +Tabelle15[[#This Row],[Z]]^2)</f>
        <v>195.74855157405381</v>
      </c>
      <c r="Q181">
        <v>-21.857299999999999</v>
      </c>
      <c r="R181">
        <v>115.313</v>
      </c>
      <c r="S181">
        <v>86.487099999999998</v>
      </c>
      <c r="T181">
        <v>45.702500000000001</v>
      </c>
      <c r="U181">
        <v>-2.1676700000000002</v>
      </c>
      <c r="V181">
        <v>-4.1749999999999998</v>
      </c>
    </row>
    <row r="182" spans="1:22">
      <c r="A182">
        <v>3854</v>
      </c>
      <c r="B182">
        <v>1</v>
      </c>
      <c r="C182">
        <v>14.0945</v>
      </c>
      <c r="D182">
        <v>-8.6577999999999999</v>
      </c>
      <c r="E182">
        <v>-194.59200000000001</v>
      </c>
      <c r="F182">
        <v>-44.107999999999997</v>
      </c>
      <c r="G182">
        <v>3.4188000000000001</v>
      </c>
      <c r="H182">
        <v>-0.90980000000000005</v>
      </c>
      <c r="I182">
        <f>IF(AND(Tabelle15[[#This Row],[AreaPx]]&gt;0,NOT(Tabelle15[[#This Row],[AreaPx]]="inf")),Tabelle15[[#This Row],[AreaPx]], NA())</f>
        <v>5381.66</v>
      </c>
      <c r="J182">
        <v>5381.66</v>
      </c>
      <c r="K182">
        <v>62.286799999999999</v>
      </c>
      <c r="L182">
        <v>86.514700000000005</v>
      </c>
      <c r="M182">
        <v>1.5195000000000001</v>
      </c>
      <c r="N182">
        <v>1.7534600000000001E-2</v>
      </c>
      <c r="O182">
        <f>Tabelle15[[#This Row],[Roll]]+Tabelle15[[#This Row],[Pitch]]</f>
        <v>2.5089999999999999</v>
      </c>
      <c r="P182">
        <f>SQRT(Tabelle15[[#This Row],[X]]^2+ Tabelle15[[#This Row],[Y]]^2 +Tabelle15[[#This Row],[Z]]^2)</f>
        <v>195.29377587391258</v>
      </c>
      <c r="Q182">
        <v>-20.9313</v>
      </c>
      <c r="R182">
        <v>109.08499999999999</v>
      </c>
      <c r="S182">
        <v>87.526700000000005</v>
      </c>
      <c r="T182">
        <v>45.837800000000001</v>
      </c>
      <c r="U182">
        <v>-0.90818100000000002</v>
      </c>
      <c r="V182">
        <v>-3.4192300000000002</v>
      </c>
    </row>
    <row r="183" spans="1:22">
      <c r="A183">
        <v>3897</v>
      </c>
      <c r="B183">
        <v>1</v>
      </c>
      <c r="C183">
        <v>13.6622</v>
      </c>
      <c r="D183">
        <v>-6.8776099999999998</v>
      </c>
      <c r="E183">
        <v>-194.43600000000001</v>
      </c>
      <c r="F183">
        <v>-44.080199999999998</v>
      </c>
      <c r="G183">
        <v>2.9914000000000001</v>
      </c>
      <c r="H183">
        <v>-0.49498900000000001</v>
      </c>
      <c r="I183">
        <f>IF(AND(Tabelle15[[#This Row],[AreaPx]]&gt;0,NOT(Tabelle15[[#This Row],[AreaPx]]="inf")),Tabelle15[[#This Row],[AreaPx]], NA())</f>
        <v>5403.69</v>
      </c>
      <c r="J183">
        <v>5403.69</v>
      </c>
      <c r="K183">
        <v>62.386499999999998</v>
      </c>
      <c r="L183">
        <v>86.689599999999999</v>
      </c>
      <c r="M183">
        <v>0.73247700000000004</v>
      </c>
      <c r="N183">
        <v>3.3357199999999997E-2</v>
      </c>
      <c r="O183">
        <f>Tabelle15[[#This Row],[Roll]]+Tabelle15[[#This Row],[Pitch]]</f>
        <v>2.4964110000000002</v>
      </c>
      <c r="P183">
        <f>SQRT(Tabelle15[[#This Row],[X]]^2+ Tabelle15[[#This Row],[Y]]^2 +Tabelle15[[#This Row],[Z]]^2)</f>
        <v>195.03670250532875</v>
      </c>
      <c r="Q183">
        <v>-20.338200000000001</v>
      </c>
      <c r="R183">
        <v>106.032</v>
      </c>
      <c r="S183">
        <v>88.026600000000002</v>
      </c>
      <c r="T183">
        <v>45.893900000000002</v>
      </c>
      <c r="U183">
        <v>-0.494315</v>
      </c>
      <c r="V183">
        <v>-2.9915099999999999</v>
      </c>
    </row>
    <row r="184" spans="1:22">
      <c r="A184">
        <v>3944</v>
      </c>
      <c r="B184">
        <v>1</v>
      </c>
      <c r="C184">
        <v>13.3629</v>
      </c>
      <c r="D184">
        <v>-5.6355599999999999</v>
      </c>
      <c r="E184">
        <v>-193.761</v>
      </c>
      <c r="F184">
        <v>-44.410800000000002</v>
      </c>
      <c r="G184">
        <v>2.8036099999999999</v>
      </c>
      <c r="H184">
        <v>-0.62615799999999999</v>
      </c>
      <c r="I184">
        <f>IF(AND(Tabelle15[[#This Row],[AreaPx]]&gt;0,NOT(Tabelle15[[#This Row],[AreaPx]]="inf")),Tabelle15[[#This Row],[AreaPx]], NA())</f>
        <v>5381.45</v>
      </c>
      <c r="J184">
        <v>5381.45</v>
      </c>
      <c r="K184">
        <v>62.078699999999998</v>
      </c>
      <c r="L184">
        <v>86.760900000000007</v>
      </c>
      <c r="M184">
        <v>0.277617</v>
      </c>
      <c r="N184">
        <v>1.83146E-2</v>
      </c>
      <c r="O184">
        <f>Tabelle15[[#This Row],[Roll]]+Tabelle15[[#This Row],[Pitch]]</f>
        <v>2.1774519999999997</v>
      </c>
      <c r="P184">
        <f>SQRT(Tabelle15[[#This Row],[X]]^2+ Tabelle15[[#This Row],[Y]]^2 +Tabelle15[[#This Row],[Z]]^2)</f>
        <v>194.30298956506974</v>
      </c>
      <c r="Q184">
        <v>-20.347799999999999</v>
      </c>
      <c r="R184">
        <v>105.29</v>
      </c>
      <c r="S184">
        <v>86.953900000000004</v>
      </c>
      <c r="T184">
        <v>45.558599999999998</v>
      </c>
      <c r="U184">
        <v>-0.62540899999999999</v>
      </c>
      <c r="V184">
        <v>-2.8037800000000002</v>
      </c>
    </row>
    <row r="185" spans="1:22">
      <c r="A185">
        <v>3993</v>
      </c>
      <c r="B185">
        <v>1</v>
      </c>
      <c r="C185">
        <v>13.2751</v>
      </c>
      <c r="D185">
        <v>-4.8099499999999997</v>
      </c>
      <c r="E185">
        <v>-193.93299999999999</v>
      </c>
      <c r="F185">
        <v>-44.1203</v>
      </c>
      <c r="G185">
        <v>2.9958800000000001</v>
      </c>
      <c r="H185">
        <v>-0.98027500000000001</v>
      </c>
      <c r="I185">
        <f>IF(AND(Tabelle15[[#This Row],[AreaPx]]&gt;0,NOT(Tabelle15[[#This Row],[AreaPx]]="inf")),Tabelle15[[#This Row],[AreaPx]], NA())</f>
        <v>5443.52</v>
      </c>
      <c r="J185">
        <v>5443.52</v>
      </c>
      <c r="K185">
        <v>62.612200000000001</v>
      </c>
      <c r="L185">
        <v>87.037000000000006</v>
      </c>
      <c r="M185">
        <v>0.22416</v>
      </c>
      <c r="N185">
        <v>1.41447E-2</v>
      </c>
      <c r="O185">
        <f>Tabelle15[[#This Row],[Roll]]+Tabelle15[[#This Row],[Pitch]]</f>
        <v>2.0156049999999999</v>
      </c>
      <c r="P185">
        <f>SQRT(Tabelle15[[#This Row],[X]]^2+ Tabelle15[[#This Row],[Y]]^2 +Tabelle15[[#This Row],[Z]]^2)</f>
        <v>194.44632263946906</v>
      </c>
      <c r="Q185">
        <v>-19.7544</v>
      </c>
      <c r="R185">
        <v>105.622</v>
      </c>
      <c r="S185">
        <v>87.816400000000002</v>
      </c>
      <c r="T185">
        <v>45.828499999999998</v>
      </c>
      <c r="U185">
        <v>-0.97893600000000003</v>
      </c>
      <c r="V185">
        <v>-2.9963099999999998</v>
      </c>
    </row>
    <row r="186" spans="1:22">
      <c r="A186">
        <v>4036</v>
      </c>
      <c r="B186">
        <v>1</v>
      </c>
      <c r="C186">
        <v>12.7879</v>
      </c>
      <c r="D186">
        <v>-3.6736</v>
      </c>
      <c r="E186">
        <v>-193.358</v>
      </c>
      <c r="F186">
        <v>-44.213200000000001</v>
      </c>
      <c r="G186">
        <v>2.6665700000000001</v>
      </c>
      <c r="H186">
        <v>-1.20546E-2</v>
      </c>
      <c r="I186">
        <f>IF(AND(Tabelle15[[#This Row],[AreaPx]]&gt;0,NOT(Tabelle15[[#This Row],[AreaPx]]="inf")),Tabelle15[[#This Row],[AreaPx]], NA())</f>
        <v>5430.79</v>
      </c>
      <c r="J186">
        <v>5430.79</v>
      </c>
      <c r="K186">
        <v>62.442100000000003</v>
      </c>
      <c r="L186">
        <v>87.016900000000007</v>
      </c>
      <c r="M186">
        <v>1.0126900000000001</v>
      </c>
      <c r="N186">
        <v>9.7704100000000002E-3</v>
      </c>
      <c r="O186">
        <f>Tabelle15[[#This Row],[Roll]]+Tabelle15[[#This Row],[Pitch]]</f>
        <v>2.6545154000000002</v>
      </c>
      <c r="P186">
        <f>SQRT(Tabelle15[[#This Row],[X]]^2+ Tabelle15[[#This Row],[Y]]^2 +Tabelle15[[#This Row],[Z]]^2)</f>
        <v>193.81522614946951</v>
      </c>
      <c r="Q186">
        <v>-19.113900000000001</v>
      </c>
      <c r="R186">
        <v>101.315</v>
      </c>
      <c r="S186">
        <v>87.760800000000003</v>
      </c>
      <c r="T186">
        <v>45.786200000000001</v>
      </c>
      <c r="U186">
        <v>-1.20416E-2</v>
      </c>
      <c r="V186">
        <v>-2.6665700000000001</v>
      </c>
    </row>
    <row r="187" spans="1:22">
      <c r="A187">
        <v>4077</v>
      </c>
      <c r="B187">
        <v>1</v>
      </c>
      <c r="C187">
        <v>12.633900000000001</v>
      </c>
      <c r="D187">
        <v>-3.0370599999999999</v>
      </c>
      <c r="E187">
        <v>-192.917</v>
      </c>
      <c r="F187">
        <v>-44.384</v>
      </c>
      <c r="G187">
        <v>2.3508</v>
      </c>
      <c r="H187">
        <v>0.43043700000000001</v>
      </c>
      <c r="I187">
        <f>IF(AND(Tabelle15[[#This Row],[AreaPx]]&gt;0,NOT(Tabelle15[[#This Row],[AreaPx]]="inf")),Tabelle15[[#This Row],[AreaPx]], NA())</f>
        <v>5448.79</v>
      </c>
      <c r="J187">
        <v>5448.79</v>
      </c>
      <c r="K187">
        <v>62.432099999999998</v>
      </c>
      <c r="L187">
        <v>87.298000000000002</v>
      </c>
      <c r="M187">
        <v>0.51763300000000001</v>
      </c>
      <c r="N187">
        <v>2.52397E-2</v>
      </c>
      <c r="O187">
        <f>Tabelle15[[#This Row],[Roll]]+Tabelle15[[#This Row],[Pitch]]</f>
        <v>2.781237</v>
      </c>
      <c r="P187">
        <f>SQRT(Tabelle15[[#This Row],[X]]^2+ Tabelle15[[#This Row],[Y]]^2 +Tabelle15[[#This Row],[Z]]^2)</f>
        <v>193.35410016768097</v>
      </c>
      <c r="Q187">
        <v>-19.018799999999999</v>
      </c>
      <c r="R187">
        <v>99.268100000000004</v>
      </c>
      <c r="S187">
        <v>87.209299999999999</v>
      </c>
      <c r="T187">
        <v>45.633699999999997</v>
      </c>
      <c r="U187">
        <v>0.43007400000000001</v>
      </c>
      <c r="V187">
        <v>-2.35087</v>
      </c>
    </row>
    <row r="188" spans="1:22">
      <c r="A188">
        <v>4173</v>
      </c>
      <c r="B188">
        <v>1</v>
      </c>
      <c r="C188">
        <v>12.7141</v>
      </c>
      <c r="D188">
        <v>-2.95675</v>
      </c>
      <c r="E188">
        <v>-192.65299999999999</v>
      </c>
      <c r="F188">
        <v>-44.478299999999997</v>
      </c>
      <c r="G188">
        <v>2.3130099999999998</v>
      </c>
      <c r="H188">
        <v>0.106679</v>
      </c>
      <c r="I188">
        <f>IF(AND(Tabelle15[[#This Row],[AreaPx]]&gt;0,NOT(Tabelle15[[#This Row],[AreaPx]]="inf")),Tabelle15[[#This Row],[AreaPx]], NA())</f>
        <v>5463.8</v>
      </c>
      <c r="J188">
        <v>5463.8</v>
      </c>
      <c r="K188">
        <v>62.472700000000003</v>
      </c>
      <c r="L188">
        <v>87.489599999999996</v>
      </c>
      <c r="M188">
        <v>0.119196</v>
      </c>
      <c r="N188">
        <v>1.29423E-2</v>
      </c>
      <c r="O188">
        <f>Tabelle15[[#This Row],[Roll]]+Tabelle15[[#This Row],[Pitch]]</f>
        <v>2.419689</v>
      </c>
      <c r="P188">
        <f>SQRT(Tabelle15[[#This Row],[X]]^2+ Tabelle15[[#This Row],[Y]]^2 +Tabelle15[[#This Row],[Z]]^2)</f>
        <v>193.09471540767888</v>
      </c>
      <c r="Q188">
        <v>-19.123100000000001</v>
      </c>
      <c r="R188">
        <v>100.283</v>
      </c>
      <c r="S188">
        <v>86.690700000000007</v>
      </c>
      <c r="T188">
        <v>45.526000000000003</v>
      </c>
      <c r="U188">
        <v>0.10659200000000001</v>
      </c>
      <c r="V188">
        <v>-2.3130199999999999</v>
      </c>
    </row>
    <row r="189" spans="1:22">
      <c r="A189">
        <v>4218</v>
      </c>
      <c r="B189">
        <v>1</v>
      </c>
      <c r="C189">
        <v>12.8887</v>
      </c>
      <c r="D189">
        <v>-3.0182600000000002</v>
      </c>
      <c r="E189">
        <v>-192.738</v>
      </c>
      <c r="F189">
        <v>-44.372599999999998</v>
      </c>
      <c r="G189">
        <v>2.2387800000000002</v>
      </c>
      <c r="H189">
        <v>-5.1353000000000003E-2</v>
      </c>
      <c r="I189">
        <f>IF(AND(Tabelle15[[#This Row],[AreaPx]]&gt;0,NOT(Tabelle15[[#This Row],[AreaPx]]="inf")),Tabelle15[[#This Row],[AreaPx]], NA())</f>
        <v>5488.12</v>
      </c>
      <c r="J189">
        <v>5488.12</v>
      </c>
      <c r="K189">
        <v>62.668100000000003</v>
      </c>
      <c r="L189">
        <v>87.607200000000006</v>
      </c>
      <c r="M189">
        <v>0.14030999999999999</v>
      </c>
      <c r="N189">
        <v>6.3645799999999999E-3</v>
      </c>
      <c r="O189">
        <f>Tabelle15[[#This Row],[Roll]]+Tabelle15[[#This Row],[Pitch]]</f>
        <v>2.187427</v>
      </c>
      <c r="P189">
        <f>SQRT(Tabelle15[[#This Row],[X]]^2+ Tabelle15[[#This Row],[Y]]^2 +Tabelle15[[#This Row],[Z]]^2)</f>
        <v>193.19204208537576</v>
      </c>
      <c r="Q189">
        <v>-19.079000000000001</v>
      </c>
      <c r="R189">
        <v>100.88500000000001</v>
      </c>
      <c r="S189">
        <v>86.875</v>
      </c>
      <c r="T189">
        <v>45.625399999999999</v>
      </c>
      <c r="U189">
        <v>-5.13138E-2</v>
      </c>
      <c r="V189">
        <v>-2.2387800000000002</v>
      </c>
    </row>
    <row r="190" spans="1:22">
      <c r="A190">
        <v>4261</v>
      </c>
      <c r="B190">
        <v>1</v>
      </c>
      <c r="C190">
        <v>12.9734</v>
      </c>
      <c r="D190">
        <v>-3.2191800000000002</v>
      </c>
      <c r="E190">
        <v>-192.37899999999999</v>
      </c>
      <c r="F190">
        <v>-44.606400000000001</v>
      </c>
      <c r="G190">
        <v>2.6351</v>
      </c>
      <c r="H190">
        <v>-0.42676599999999998</v>
      </c>
      <c r="I190">
        <f>IF(AND(Tabelle15[[#This Row],[AreaPx]]&gt;0,NOT(Tabelle15[[#This Row],[AreaPx]]="inf")),Tabelle15[[#This Row],[AreaPx]], NA())</f>
        <v>5459.55</v>
      </c>
      <c r="J190">
        <v>5459.55</v>
      </c>
      <c r="K190">
        <v>62.4084</v>
      </c>
      <c r="L190">
        <v>87.540899999999993</v>
      </c>
      <c r="M190">
        <v>0.40084700000000001</v>
      </c>
      <c r="N190">
        <v>2.2466600000000001E-3</v>
      </c>
      <c r="O190">
        <f>Tabelle15[[#This Row],[Roll]]+Tabelle15[[#This Row],[Pitch]]</f>
        <v>2.2083339999999998</v>
      </c>
      <c r="P190">
        <f>SQRT(Tabelle15[[#This Row],[X]]^2+ Tabelle15[[#This Row],[Y]]^2 +Tabelle15[[#This Row],[Z]]^2)</f>
        <v>192.84281648127936</v>
      </c>
      <c r="Q190">
        <v>-19.453099999999999</v>
      </c>
      <c r="R190">
        <v>102.251</v>
      </c>
      <c r="S190">
        <v>85.891999999999996</v>
      </c>
      <c r="T190">
        <v>45.374000000000002</v>
      </c>
      <c r="U190">
        <v>-0.426315</v>
      </c>
      <c r="V190">
        <v>-2.63517</v>
      </c>
    </row>
    <row r="191" spans="1:22">
      <c r="A191">
        <v>4303</v>
      </c>
      <c r="B191">
        <v>1</v>
      </c>
      <c r="C191">
        <v>13.0707</v>
      </c>
      <c r="D191">
        <v>-3.2025600000000001</v>
      </c>
      <c r="E191">
        <v>-192.20099999999999</v>
      </c>
      <c r="F191">
        <v>-44.662500000000001</v>
      </c>
      <c r="G191">
        <v>2.6066199999999999</v>
      </c>
      <c r="H191">
        <v>-0.61011199999999999</v>
      </c>
      <c r="I191">
        <f>IF(AND(Tabelle15[[#This Row],[AreaPx]]&gt;0,NOT(Tabelle15[[#This Row],[AreaPx]]="inf")),Tabelle15[[#This Row],[AreaPx]], NA())</f>
        <v>5473.72</v>
      </c>
      <c r="J191">
        <v>5473.72</v>
      </c>
      <c r="K191">
        <v>62.4634</v>
      </c>
      <c r="L191">
        <v>87.697699999999998</v>
      </c>
      <c r="M191">
        <v>0.167883</v>
      </c>
      <c r="N191">
        <v>7.9057199999999998E-3</v>
      </c>
      <c r="O191">
        <f>Tabelle15[[#This Row],[Roll]]+Tabelle15[[#This Row],[Pitch]]</f>
        <v>1.9965079999999999</v>
      </c>
      <c r="P191">
        <f>SQRT(Tabelle15[[#This Row],[X]]^2+ Tabelle15[[#This Row],[Y]]^2 +Tabelle15[[#This Row],[Z]]^2)</f>
        <v>192.67154431841666</v>
      </c>
      <c r="Q191">
        <v>-19.5291</v>
      </c>
      <c r="R191">
        <v>102.849</v>
      </c>
      <c r="S191">
        <v>85.527100000000004</v>
      </c>
      <c r="T191">
        <v>45.309800000000003</v>
      </c>
      <c r="U191">
        <v>-0.60948100000000005</v>
      </c>
      <c r="V191">
        <v>-2.60677</v>
      </c>
    </row>
    <row r="192" spans="1:22">
      <c r="A192">
        <v>4347</v>
      </c>
      <c r="B192">
        <v>1</v>
      </c>
      <c r="C192">
        <v>13.134</v>
      </c>
      <c r="D192">
        <v>-3.3286199999999999</v>
      </c>
      <c r="E192">
        <v>-191.84700000000001</v>
      </c>
      <c r="F192">
        <v>-44.863500000000002</v>
      </c>
      <c r="G192">
        <v>2.4123899999999998</v>
      </c>
      <c r="H192">
        <v>-2.4111E-2</v>
      </c>
      <c r="I192">
        <f>IF(AND(Tabelle15[[#This Row],[AreaPx]]&gt;0,NOT(Tabelle15[[#This Row],[AreaPx]]="inf")),Tabelle15[[#This Row],[AreaPx]], NA())</f>
        <v>5467.63</v>
      </c>
      <c r="J192">
        <v>5467.63</v>
      </c>
      <c r="K192">
        <v>62.295699999999997</v>
      </c>
      <c r="L192">
        <v>87.808000000000007</v>
      </c>
      <c r="M192">
        <v>0.44104599999999999</v>
      </c>
      <c r="N192">
        <v>5.6021500000000002E-3</v>
      </c>
      <c r="O192">
        <f>Tabelle15[[#This Row],[Roll]]+Tabelle15[[#This Row],[Pitch]]</f>
        <v>2.3882789999999998</v>
      </c>
      <c r="P192">
        <f>SQRT(Tabelle15[[#This Row],[X]]^2+ Tabelle15[[#This Row],[Y]]^2 +Tabelle15[[#This Row],[Z]]^2)</f>
        <v>192.32486338511825</v>
      </c>
      <c r="Q192">
        <v>-19.7346</v>
      </c>
      <c r="R192">
        <v>101.053</v>
      </c>
      <c r="S192">
        <v>84.820300000000003</v>
      </c>
      <c r="T192">
        <v>45.1355</v>
      </c>
      <c r="U192">
        <v>-2.4089599999999999E-2</v>
      </c>
      <c r="V192">
        <v>-2.4123899999999998</v>
      </c>
    </row>
    <row r="193" spans="1:22">
      <c r="A193">
        <v>4395</v>
      </c>
      <c r="B193">
        <v>1</v>
      </c>
      <c r="C193">
        <v>13.276400000000001</v>
      </c>
      <c r="D193">
        <v>-3.5939000000000001</v>
      </c>
      <c r="E193">
        <v>-192.36099999999999</v>
      </c>
      <c r="F193">
        <v>-44.520699999999998</v>
      </c>
      <c r="G193">
        <v>2.3016999999999999</v>
      </c>
      <c r="H193">
        <v>0.16713900000000001</v>
      </c>
      <c r="I193">
        <f>IF(AND(Tabelle15[[#This Row],[AreaPx]]&gt;0,NOT(Tabelle15[[#This Row],[AreaPx]]="inf")),Tabelle15[[#This Row],[AreaPx]], NA())</f>
        <v>5521.12</v>
      </c>
      <c r="J193">
        <v>5521.12</v>
      </c>
      <c r="K193">
        <v>62.775100000000002</v>
      </c>
      <c r="L193">
        <v>87.979600000000005</v>
      </c>
      <c r="M193">
        <v>0.259212</v>
      </c>
      <c r="N193">
        <v>1.26281E-2</v>
      </c>
      <c r="O193">
        <f>Tabelle15[[#This Row],[Roll]]+Tabelle15[[#This Row],[Pitch]]</f>
        <v>2.468839</v>
      </c>
      <c r="P193">
        <f>SQRT(Tabelle15[[#This Row],[X]]^2+ Tabelle15[[#This Row],[Y]]^2 +Tabelle15[[#This Row],[Z]]^2)</f>
        <v>192.85210197239229</v>
      </c>
      <c r="Q193">
        <v>-19.428999999999998</v>
      </c>
      <c r="R193">
        <v>100.697</v>
      </c>
      <c r="S193">
        <v>85.9726</v>
      </c>
      <c r="T193">
        <v>45.485999999999997</v>
      </c>
      <c r="U193">
        <v>0.16700400000000001</v>
      </c>
      <c r="V193">
        <v>-2.3017099999999999</v>
      </c>
    </row>
    <row r="194" spans="1:22">
      <c r="A194">
        <v>4444</v>
      </c>
      <c r="B194">
        <v>1</v>
      </c>
      <c r="C194">
        <v>13.356999999999999</v>
      </c>
      <c r="D194">
        <v>-3.57403</v>
      </c>
      <c r="E194">
        <v>-193.19</v>
      </c>
      <c r="F194">
        <v>-44.202399999999997</v>
      </c>
      <c r="G194">
        <v>2.16493</v>
      </c>
      <c r="H194">
        <v>4.54928E-2</v>
      </c>
      <c r="I194">
        <f>IF(AND(Tabelle15[[#This Row],[AreaPx]]&gt;0,NOT(Tabelle15[[#This Row],[AreaPx]]="inf")),Tabelle15[[#This Row],[AreaPx]], NA())</f>
        <v>5521.16</v>
      </c>
      <c r="J194">
        <v>5521.16</v>
      </c>
      <c r="K194">
        <v>62.942100000000003</v>
      </c>
      <c r="L194">
        <v>87.745599999999996</v>
      </c>
      <c r="M194">
        <v>0.28441499999999997</v>
      </c>
      <c r="N194">
        <v>1.1094400000000001E-2</v>
      </c>
      <c r="O194">
        <f>Tabelle15[[#This Row],[Roll]]+Tabelle15[[#This Row],[Pitch]]</f>
        <v>2.2104227999999999</v>
      </c>
      <c r="P194">
        <f>SQRT(Tabelle15[[#This Row],[X]]^2+ Tabelle15[[#This Row],[Y]]^2 +Tabelle15[[#This Row],[Z]]^2)</f>
        <v>193.6841739519285</v>
      </c>
      <c r="Q194">
        <v>-19.353999999999999</v>
      </c>
      <c r="R194">
        <v>101.114</v>
      </c>
      <c r="S194">
        <v>87.300399999999996</v>
      </c>
      <c r="T194">
        <v>45.799399999999999</v>
      </c>
      <c r="U194">
        <v>4.5460399999999998E-2</v>
      </c>
      <c r="V194">
        <v>-2.16493</v>
      </c>
    </row>
    <row r="195" spans="1:22">
      <c r="A195">
        <v>4493</v>
      </c>
      <c r="B195">
        <v>1</v>
      </c>
      <c r="C195">
        <v>13.3468</v>
      </c>
      <c r="D195">
        <v>-3.6137600000000001</v>
      </c>
      <c r="E195">
        <v>-193.41399999999999</v>
      </c>
      <c r="F195">
        <v>-44.3232</v>
      </c>
      <c r="G195">
        <v>2.2118000000000002</v>
      </c>
      <c r="H195">
        <v>8.9381500000000003E-2</v>
      </c>
      <c r="I195">
        <f>IF(AND(Tabelle15[[#This Row],[AreaPx]]&gt;0,NOT(Tabelle15[[#This Row],[AreaPx]]="inf")),Tabelle15[[#This Row],[AreaPx]], NA())</f>
        <v>5462.79</v>
      </c>
      <c r="J195">
        <v>5462.79</v>
      </c>
      <c r="K195">
        <v>62.545499999999997</v>
      </c>
      <c r="L195">
        <v>87.368799999999993</v>
      </c>
      <c r="M195">
        <v>9.3547000000000005E-2</v>
      </c>
      <c r="N195">
        <v>3.4515599999999998E-3</v>
      </c>
      <c r="O195">
        <f>Tabelle15[[#This Row],[Roll]]+Tabelle15[[#This Row],[Pitch]]</f>
        <v>2.3011815000000002</v>
      </c>
      <c r="P195">
        <f>SQRT(Tabelle15[[#This Row],[X]]^2+ Tabelle15[[#This Row],[Y]]^2 +Tabelle15[[#This Row],[Z]]^2)</f>
        <v>193.90763710482781</v>
      </c>
      <c r="Q195">
        <v>-19.7759</v>
      </c>
      <c r="R195">
        <v>100.994</v>
      </c>
      <c r="S195">
        <v>87.166600000000003</v>
      </c>
      <c r="T195">
        <v>45.680300000000003</v>
      </c>
      <c r="U195">
        <v>8.9314900000000003E-2</v>
      </c>
      <c r="V195">
        <v>-2.2118000000000002</v>
      </c>
    </row>
    <row r="196" spans="1:22">
      <c r="A196">
        <v>4532</v>
      </c>
      <c r="B196">
        <v>1</v>
      </c>
      <c r="C196">
        <v>13.252800000000001</v>
      </c>
      <c r="D196">
        <v>-3.4958100000000001</v>
      </c>
      <c r="E196">
        <v>-193.422</v>
      </c>
      <c r="F196">
        <v>-44.345999999999997</v>
      </c>
      <c r="G196">
        <v>2.24851</v>
      </c>
      <c r="H196">
        <v>3.9105399999999998E-2</v>
      </c>
      <c r="I196">
        <f>IF(AND(Tabelle15[[#This Row],[AreaPx]]&gt;0,NOT(Tabelle15[[#This Row],[AreaPx]]="inf")),Tabelle15[[#This Row],[AreaPx]], NA())</f>
        <v>5447.82</v>
      </c>
      <c r="J196">
        <v>5447.82</v>
      </c>
      <c r="K196">
        <v>62.450099999999999</v>
      </c>
      <c r="L196">
        <v>87.264899999999997</v>
      </c>
      <c r="M196">
        <v>1.24437E-2</v>
      </c>
      <c r="N196">
        <v>6.8002899999999996E-3</v>
      </c>
      <c r="O196">
        <f>Tabelle15[[#This Row],[Roll]]+Tabelle15[[#This Row],[Pitch]]</f>
        <v>2.2876154</v>
      </c>
      <c r="P196">
        <f>SQRT(Tabelle15[[#This Row],[X]]^2+ Tabelle15[[#This Row],[Y]]^2 +Tabelle15[[#This Row],[Z]]^2)</f>
        <v>193.90700729833387</v>
      </c>
      <c r="Q196">
        <v>-19.765999999999998</v>
      </c>
      <c r="R196">
        <v>101.041</v>
      </c>
      <c r="S196">
        <v>87.174800000000005</v>
      </c>
      <c r="T196">
        <v>45.655500000000004</v>
      </c>
      <c r="U196">
        <v>3.90753E-2</v>
      </c>
      <c r="V196">
        <v>-2.24851</v>
      </c>
    </row>
    <row r="197" spans="1:22">
      <c r="A197">
        <v>4576</v>
      </c>
      <c r="B197">
        <v>1</v>
      </c>
      <c r="C197">
        <v>13.1479</v>
      </c>
      <c r="D197">
        <v>-3.4828600000000001</v>
      </c>
      <c r="E197">
        <v>-192.875</v>
      </c>
      <c r="F197">
        <v>-44.624000000000002</v>
      </c>
      <c r="G197">
        <v>2.4114399999999998</v>
      </c>
      <c r="H197">
        <v>-2.9916399999999999E-2</v>
      </c>
      <c r="I197">
        <f>IF(AND(Tabelle15[[#This Row],[AreaPx]]&gt;0,NOT(Tabelle15[[#This Row],[AreaPx]]="inf")),Tabelle15[[#This Row],[AreaPx]], NA())</f>
        <v>5421.25</v>
      </c>
      <c r="J197">
        <v>5421.25</v>
      </c>
      <c r="K197">
        <v>62.158799999999999</v>
      </c>
      <c r="L197">
        <v>87.254199999999997</v>
      </c>
      <c r="M197">
        <v>0.24208499999999999</v>
      </c>
      <c r="N197">
        <v>2.5666899999999999E-3</v>
      </c>
      <c r="O197">
        <f>Tabelle15[[#This Row],[Roll]]+Tabelle15[[#This Row],[Pitch]]</f>
        <v>2.3815236</v>
      </c>
      <c r="P197">
        <f>SQRT(Tabelle15[[#This Row],[X]]^2+ Tabelle15[[#This Row],[Y]]^2 +Tabelle15[[#This Row],[Z]]^2)</f>
        <v>193.35398421855601</v>
      </c>
      <c r="Q197">
        <v>-19.941099999999999</v>
      </c>
      <c r="R197">
        <v>101.227</v>
      </c>
      <c r="S197">
        <v>86.140699999999995</v>
      </c>
      <c r="T197">
        <v>45.374699999999997</v>
      </c>
      <c r="U197">
        <v>-2.98899E-2</v>
      </c>
      <c r="V197">
        <v>-2.4114499999999999</v>
      </c>
    </row>
    <row r="198" spans="1:22">
      <c r="A198">
        <v>4603</v>
      </c>
      <c r="B198">
        <v>1</v>
      </c>
      <c r="C198">
        <v>13.1479</v>
      </c>
      <c r="D198">
        <v>-3.4828600000000001</v>
      </c>
      <c r="E198">
        <v>-192.875</v>
      </c>
      <c r="F198">
        <v>-44.624000000000002</v>
      </c>
      <c r="G198">
        <v>2.4114399999999998</v>
      </c>
      <c r="H198">
        <v>-2.9916399999999999E-2</v>
      </c>
      <c r="I198">
        <f>IF(AND(Tabelle15[[#This Row],[AreaPx]]&gt;0,NOT(Tabelle15[[#This Row],[AreaPx]]="inf")),Tabelle15[[#This Row],[AreaPx]], NA())</f>
        <v>5421.25</v>
      </c>
      <c r="J198">
        <v>5421.25</v>
      </c>
      <c r="K198">
        <v>62.158799999999999</v>
      </c>
      <c r="L198">
        <v>87.254199999999997</v>
      </c>
      <c r="M198">
        <v>0.24208499999999999</v>
      </c>
      <c r="N198">
        <v>2.5666899999999999E-3</v>
      </c>
      <c r="O198">
        <f>Tabelle15[[#This Row],[Roll]]+Tabelle15[[#This Row],[Pitch]]</f>
        <v>2.3815236</v>
      </c>
      <c r="P198">
        <f>SQRT(Tabelle15[[#This Row],[X]]^2+ Tabelle15[[#This Row],[Y]]^2 +Tabelle15[[#This Row],[Z]]^2)</f>
        <v>193.35398421855601</v>
      </c>
      <c r="Q198">
        <v>-19.941099999999999</v>
      </c>
      <c r="R198">
        <v>101.227</v>
      </c>
      <c r="S198">
        <v>86.140699999999995</v>
      </c>
      <c r="T198">
        <v>45.374699999999997</v>
      </c>
      <c r="U198">
        <v>-2.98899E-2</v>
      </c>
      <c r="V198">
        <v>-2.4114499999999999</v>
      </c>
    </row>
    <row r="199" spans="1:22">
      <c r="A199">
        <v>4616</v>
      </c>
      <c r="B199">
        <v>1</v>
      </c>
      <c r="C199">
        <v>13.142799999999999</v>
      </c>
      <c r="D199">
        <v>-3.41913</v>
      </c>
      <c r="E199">
        <v>-193.143</v>
      </c>
      <c r="F199">
        <v>-44.325800000000001</v>
      </c>
      <c r="G199">
        <v>2.2634599999999998</v>
      </c>
      <c r="H199">
        <v>1.7852E-2</v>
      </c>
      <c r="I199">
        <f>IF(AND(Tabelle15[[#This Row],[AreaPx]]&gt;0,NOT(Tabelle15[[#This Row],[AreaPx]]="inf")),Tabelle15[[#This Row],[AreaPx]], NA())</f>
        <v>5480.11</v>
      </c>
      <c r="J199">
        <v>5480.11</v>
      </c>
      <c r="K199">
        <v>62.646700000000003</v>
      </c>
      <c r="L199">
        <v>87.5077</v>
      </c>
      <c r="M199">
        <v>0.27440300000000001</v>
      </c>
      <c r="N199">
        <v>5.5124400000000004E-3</v>
      </c>
      <c r="O199">
        <f>Tabelle15[[#This Row],[Roll]]+Tabelle15[[#This Row],[Pitch]]</f>
        <v>2.2813119999999998</v>
      </c>
      <c r="P199">
        <f>SQRT(Tabelle15[[#This Row],[X]]^2+ Tabelle15[[#This Row],[Y]]^2 +Tabelle15[[#This Row],[Z]]^2)</f>
        <v>193.61983909402699</v>
      </c>
      <c r="Q199">
        <v>-19.4468</v>
      </c>
      <c r="R199">
        <v>101.03700000000001</v>
      </c>
      <c r="S199">
        <v>87.102099999999993</v>
      </c>
      <c r="T199">
        <v>45.674900000000001</v>
      </c>
      <c r="U199">
        <v>1.7838199999999999E-2</v>
      </c>
      <c r="V199">
        <v>-2.2634599999999998</v>
      </c>
    </row>
    <row r="200" spans="1:22">
      <c r="A200">
        <v>4637</v>
      </c>
      <c r="B200">
        <v>1</v>
      </c>
      <c r="C200">
        <v>13.142799999999999</v>
      </c>
      <c r="D200">
        <v>-3.41913</v>
      </c>
      <c r="E200">
        <v>-193.143</v>
      </c>
      <c r="F200">
        <v>-44.325800000000001</v>
      </c>
      <c r="G200">
        <v>2.2634599999999998</v>
      </c>
      <c r="H200">
        <v>1.7852E-2</v>
      </c>
      <c r="I200">
        <f>IF(AND(Tabelle15[[#This Row],[AreaPx]]&gt;0,NOT(Tabelle15[[#This Row],[AreaPx]]="inf")),Tabelle15[[#This Row],[AreaPx]], NA())</f>
        <v>5480.11</v>
      </c>
      <c r="J200">
        <v>5480.11</v>
      </c>
      <c r="K200">
        <v>62.646700000000003</v>
      </c>
      <c r="L200">
        <v>87.5077</v>
      </c>
      <c r="M200">
        <v>0.27440300000000001</v>
      </c>
      <c r="N200">
        <v>5.5124400000000004E-3</v>
      </c>
      <c r="O200">
        <f>Tabelle15[[#This Row],[Roll]]+Tabelle15[[#This Row],[Pitch]]</f>
        <v>2.2813119999999998</v>
      </c>
      <c r="P200">
        <f>SQRT(Tabelle15[[#This Row],[X]]^2+ Tabelle15[[#This Row],[Y]]^2 +Tabelle15[[#This Row],[Z]]^2)</f>
        <v>193.61983909402699</v>
      </c>
      <c r="Q200">
        <v>-19.4468</v>
      </c>
      <c r="R200">
        <v>101.03700000000001</v>
      </c>
      <c r="S200">
        <v>87.102099999999993</v>
      </c>
      <c r="T200">
        <v>45.674900000000001</v>
      </c>
      <c r="U200">
        <v>1.7838199999999999E-2</v>
      </c>
      <c r="V200">
        <v>-2.2634599999999998</v>
      </c>
    </row>
    <row r="201" spans="1:22">
      <c r="A201">
        <v>4649</v>
      </c>
      <c r="B201">
        <v>1</v>
      </c>
      <c r="C201">
        <v>13.1219</v>
      </c>
      <c r="D201">
        <v>-3.2877700000000001</v>
      </c>
      <c r="E201">
        <v>-193.13</v>
      </c>
      <c r="F201">
        <v>-44.308</v>
      </c>
      <c r="G201">
        <v>2.5247999999999999</v>
      </c>
      <c r="H201">
        <v>-0.38091700000000001</v>
      </c>
      <c r="I201">
        <f>IF(AND(Tabelle15[[#This Row],[AreaPx]]&gt;0,NOT(Tabelle15[[#This Row],[AreaPx]]="inf")),Tabelle15[[#This Row],[AreaPx]], NA())</f>
        <v>5464.85</v>
      </c>
      <c r="J201">
        <v>5464.85</v>
      </c>
      <c r="K201">
        <v>62.590200000000003</v>
      </c>
      <c r="L201">
        <v>87.364000000000004</v>
      </c>
      <c r="M201">
        <v>0.34926499999999999</v>
      </c>
      <c r="N201">
        <v>1.27549E-2</v>
      </c>
      <c r="O201">
        <f>Tabelle15[[#This Row],[Roll]]+Tabelle15[[#This Row],[Pitch]]</f>
        <v>2.1438829999999998</v>
      </c>
      <c r="P201">
        <f>SQRT(Tabelle15[[#This Row],[X]]^2+ Tabelle15[[#This Row],[Y]]^2 +Tabelle15[[#This Row],[Z]]^2)</f>
        <v>193.60317815362149</v>
      </c>
      <c r="Q201">
        <v>-19.411100000000001</v>
      </c>
      <c r="R201">
        <v>102.18899999999999</v>
      </c>
      <c r="S201">
        <v>87.0869</v>
      </c>
      <c r="T201">
        <v>45.6753</v>
      </c>
      <c r="U201">
        <v>-0.380548</v>
      </c>
      <c r="V201">
        <v>-2.5248599999999999</v>
      </c>
    </row>
    <row r="202" spans="1:22">
      <c r="A202">
        <v>4675</v>
      </c>
      <c r="B202">
        <v>1</v>
      </c>
      <c r="C202">
        <v>13.0464</v>
      </c>
      <c r="D202">
        <v>-3.3753099999999998</v>
      </c>
      <c r="E202">
        <v>-192.89400000000001</v>
      </c>
      <c r="F202">
        <v>-44.485399999999998</v>
      </c>
      <c r="G202">
        <v>2.3901599999999998</v>
      </c>
      <c r="H202">
        <v>-0.14666199999999999</v>
      </c>
      <c r="I202">
        <f>IF(AND(Tabelle15[[#This Row],[AreaPx]]&gt;0,NOT(Tabelle15[[#This Row],[AreaPx]]="inf")),Tabelle15[[#This Row],[AreaPx]], NA())</f>
        <v>5450.11</v>
      </c>
      <c r="J202">
        <v>5450.11</v>
      </c>
      <c r="K202">
        <v>62.399500000000003</v>
      </c>
      <c r="L202">
        <v>87.382800000000003</v>
      </c>
      <c r="M202">
        <v>0.33243099999999998</v>
      </c>
      <c r="N202">
        <v>1.4520999999999999E-2</v>
      </c>
      <c r="O202">
        <f>Tabelle15[[#This Row],[Roll]]+Tabelle15[[#This Row],[Pitch]]</f>
        <v>2.2434979999999998</v>
      </c>
      <c r="P202">
        <f>SQRT(Tabelle15[[#This Row],[X]]^2+ Tabelle15[[#This Row],[Y]]^2 +Tabelle15[[#This Row],[Z]]^2)</f>
        <v>193.36415517503781</v>
      </c>
      <c r="Q202">
        <v>-19.5746</v>
      </c>
      <c r="R202">
        <v>101.52200000000001</v>
      </c>
      <c r="S202">
        <v>86.562799999999996</v>
      </c>
      <c r="T202">
        <v>45.508499999999998</v>
      </c>
      <c r="U202">
        <v>-0.146535</v>
      </c>
      <c r="V202">
        <v>-2.3901699999999999</v>
      </c>
    </row>
    <row r="203" spans="1:22">
      <c r="A203">
        <v>4704</v>
      </c>
      <c r="B203">
        <v>1</v>
      </c>
      <c r="C203">
        <v>13.0464</v>
      </c>
      <c r="D203">
        <v>-3.3753099999999998</v>
      </c>
      <c r="E203">
        <v>-192.89400000000001</v>
      </c>
      <c r="F203">
        <v>-44.485399999999998</v>
      </c>
      <c r="G203">
        <v>2.3901599999999998</v>
      </c>
      <c r="H203">
        <v>-0.14666199999999999</v>
      </c>
      <c r="I203">
        <f>IF(AND(Tabelle15[[#This Row],[AreaPx]]&gt;0,NOT(Tabelle15[[#This Row],[AreaPx]]="inf")),Tabelle15[[#This Row],[AreaPx]], NA())</f>
        <v>5450.11</v>
      </c>
      <c r="J203">
        <v>5450.11</v>
      </c>
      <c r="K203">
        <v>62.399500000000003</v>
      </c>
      <c r="L203">
        <v>87.382800000000003</v>
      </c>
      <c r="M203">
        <v>0.33243099999999998</v>
      </c>
      <c r="N203">
        <v>1.4520999999999999E-2</v>
      </c>
      <c r="O203">
        <f>Tabelle15[[#This Row],[Roll]]+Tabelle15[[#This Row],[Pitch]]</f>
        <v>2.2434979999999998</v>
      </c>
      <c r="P203">
        <f>SQRT(Tabelle15[[#This Row],[X]]^2+ Tabelle15[[#This Row],[Y]]^2 +Tabelle15[[#This Row],[Z]]^2)</f>
        <v>193.36415517503781</v>
      </c>
      <c r="Q203">
        <v>-19.5746</v>
      </c>
      <c r="R203">
        <v>101.52200000000001</v>
      </c>
      <c r="S203">
        <v>86.562799999999996</v>
      </c>
      <c r="T203">
        <v>45.508499999999998</v>
      </c>
      <c r="U203">
        <v>-0.146535</v>
      </c>
      <c r="V203">
        <v>-2.3901699999999999</v>
      </c>
    </row>
    <row r="204" spans="1:22">
      <c r="A204">
        <v>4716</v>
      </c>
      <c r="B204">
        <v>1</v>
      </c>
      <c r="C204">
        <v>13.047000000000001</v>
      </c>
      <c r="D204">
        <v>-3.5002800000000001</v>
      </c>
      <c r="E204">
        <v>-193.273</v>
      </c>
      <c r="F204">
        <v>-44.218699999999998</v>
      </c>
      <c r="G204">
        <v>2.3299500000000002</v>
      </c>
      <c r="H204">
        <v>-0.109374</v>
      </c>
      <c r="I204">
        <f>IF(AND(Tabelle15[[#This Row],[AreaPx]]&gt;0,NOT(Tabelle15[[#This Row],[AreaPx]]="inf")),Tabelle15[[#This Row],[AreaPx]], NA())</f>
        <v>5488.55</v>
      </c>
      <c r="J204">
        <v>5488.55</v>
      </c>
      <c r="K204">
        <v>62.757300000000001</v>
      </c>
      <c r="L204">
        <v>87.493200000000002</v>
      </c>
      <c r="M204">
        <v>0.244981</v>
      </c>
      <c r="N204">
        <v>2.4625899999999999E-2</v>
      </c>
      <c r="O204">
        <f>Tabelle15[[#This Row],[Roll]]+Tabelle15[[#This Row],[Pitch]]</f>
        <v>2.2205760000000003</v>
      </c>
      <c r="P204">
        <f>SQRT(Tabelle15[[#This Row],[X]]^2+ Tabelle15[[#This Row],[Y]]^2 +Tabelle15[[#This Row],[Z]]^2)</f>
        <v>193.74449333614209</v>
      </c>
      <c r="Q204">
        <v>-19.238900000000001</v>
      </c>
      <c r="R204">
        <v>101.536</v>
      </c>
      <c r="S204">
        <v>87.509399999999999</v>
      </c>
      <c r="T204">
        <v>45.776899999999998</v>
      </c>
      <c r="U204">
        <v>-0.10928300000000001</v>
      </c>
      <c r="V204">
        <v>-2.3299500000000002</v>
      </c>
    </row>
    <row r="205" spans="1:22">
      <c r="A205">
        <v>4742</v>
      </c>
      <c r="B205">
        <v>1</v>
      </c>
      <c r="C205">
        <v>12.991199999999999</v>
      </c>
      <c r="D205">
        <v>-3.54128</v>
      </c>
      <c r="E205">
        <v>-192.905</v>
      </c>
      <c r="F205">
        <v>-44.5321</v>
      </c>
      <c r="G205">
        <v>2.3872200000000001</v>
      </c>
      <c r="H205">
        <v>5.2402700000000003E-2</v>
      </c>
      <c r="I205">
        <f>IF(AND(Tabelle15[[#This Row],[AreaPx]]&gt;0,NOT(Tabelle15[[#This Row],[AreaPx]]="inf")),Tabelle15[[#This Row],[AreaPx]], NA())</f>
        <v>5438.51</v>
      </c>
      <c r="J205">
        <v>5438.51</v>
      </c>
      <c r="K205">
        <v>62.303600000000003</v>
      </c>
      <c r="L205">
        <v>87.324799999999996</v>
      </c>
      <c r="M205">
        <v>0.45754099999999998</v>
      </c>
      <c r="N205">
        <v>1.2797299999999999E-2</v>
      </c>
      <c r="O205">
        <f>Tabelle15[[#This Row],[Roll]]+Tabelle15[[#This Row],[Pitch]]</f>
        <v>2.4396227000000001</v>
      </c>
      <c r="P205">
        <f>SQRT(Tabelle15[[#This Row],[X]]^2+ Tabelle15[[#This Row],[Y]]^2 +Tabelle15[[#This Row],[Z]]^2)</f>
        <v>193.37438032603595</v>
      </c>
      <c r="Q205">
        <v>-19.641100000000002</v>
      </c>
      <c r="R205">
        <v>101.021</v>
      </c>
      <c r="S205">
        <v>86.515199999999993</v>
      </c>
      <c r="T205">
        <v>45.470100000000002</v>
      </c>
      <c r="U205">
        <v>5.23572E-2</v>
      </c>
      <c r="V205">
        <v>-2.3872200000000001</v>
      </c>
    </row>
    <row r="206" spans="1:22">
      <c r="A206">
        <v>4766</v>
      </c>
      <c r="B206">
        <v>1</v>
      </c>
      <c r="C206">
        <v>12.991199999999999</v>
      </c>
      <c r="D206">
        <v>-3.54128</v>
      </c>
      <c r="E206">
        <v>-192.905</v>
      </c>
      <c r="F206">
        <v>-44.5321</v>
      </c>
      <c r="G206">
        <v>2.3872200000000001</v>
      </c>
      <c r="H206">
        <v>5.2402700000000003E-2</v>
      </c>
      <c r="I206">
        <f>IF(AND(Tabelle15[[#This Row],[AreaPx]]&gt;0,NOT(Tabelle15[[#This Row],[AreaPx]]="inf")),Tabelle15[[#This Row],[AreaPx]], NA())</f>
        <v>5438.51</v>
      </c>
      <c r="J206">
        <v>5438.51</v>
      </c>
      <c r="K206">
        <v>62.303600000000003</v>
      </c>
      <c r="L206">
        <v>87.324799999999996</v>
      </c>
      <c r="M206">
        <v>0.45754099999999998</v>
      </c>
      <c r="N206">
        <v>1.2797299999999999E-2</v>
      </c>
      <c r="O206">
        <f>Tabelle15[[#This Row],[Roll]]+Tabelle15[[#This Row],[Pitch]]</f>
        <v>2.4396227000000001</v>
      </c>
      <c r="P206">
        <f>SQRT(Tabelle15[[#This Row],[X]]^2+ Tabelle15[[#This Row],[Y]]^2 +Tabelle15[[#This Row],[Z]]^2)</f>
        <v>193.37438032603595</v>
      </c>
      <c r="Q206">
        <v>-19.641100000000002</v>
      </c>
      <c r="R206">
        <v>101.021</v>
      </c>
      <c r="S206">
        <v>86.515199999999993</v>
      </c>
      <c r="T206">
        <v>45.470100000000002</v>
      </c>
      <c r="U206">
        <v>5.23572E-2</v>
      </c>
      <c r="V206">
        <v>-2.3872200000000001</v>
      </c>
    </row>
    <row r="207" spans="1:22">
      <c r="A207">
        <v>4782</v>
      </c>
      <c r="B207">
        <v>1</v>
      </c>
      <c r="C207">
        <v>13.021100000000001</v>
      </c>
      <c r="D207">
        <v>-3.6429800000000001</v>
      </c>
      <c r="E207">
        <v>-192.304</v>
      </c>
      <c r="F207">
        <v>-44.799300000000002</v>
      </c>
      <c r="G207">
        <v>2.4000900000000001</v>
      </c>
      <c r="H207">
        <v>-3.0494299999999998E-2</v>
      </c>
      <c r="I207">
        <f>IF(AND(Tabelle15[[#This Row],[AreaPx]]&gt;0,NOT(Tabelle15[[#This Row],[AreaPx]]="inf")),Tabelle15[[#This Row],[AreaPx]], NA())</f>
        <v>5433.82</v>
      </c>
      <c r="J207">
        <v>5433.82</v>
      </c>
      <c r="K207">
        <v>62.136800000000001</v>
      </c>
      <c r="L207">
        <v>87.487799999999993</v>
      </c>
      <c r="M207">
        <v>0.30404300000000001</v>
      </c>
      <c r="N207">
        <v>2.6400099999999999E-2</v>
      </c>
      <c r="O207">
        <f>Tabelle15[[#This Row],[Roll]]+Tabelle15[[#This Row],[Pitch]]</f>
        <v>2.3695957000000001</v>
      </c>
      <c r="P207">
        <f>SQRT(Tabelle15[[#This Row],[X]]^2+ Tabelle15[[#This Row],[Y]]^2 +Tabelle15[[#This Row],[Z]]^2)</f>
        <v>192.77875599891811</v>
      </c>
      <c r="Q207">
        <v>-19.843800000000002</v>
      </c>
      <c r="R207">
        <v>101.39700000000001</v>
      </c>
      <c r="S207">
        <v>85.376499999999993</v>
      </c>
      <c r="T207">
        <v>45.1995</v>
      </c>
      <c r="U207">
        <v>-3.0467600000000001E-2</v>
      </c>
      <c r="V207">
        <v>-2.4000900000000001</v>
      </c>
    </row>
    <row r="208" spans="1:22">
      <c r="A208">
        <v>4801</v>
      </c>
      <c r="B208">
        <v>1</v>
      </c>
      <c r="C208">
        <v>13.021100000000001</v>
      </c>
      <c r="D208">
        <v>-3.6429800000000001</v>
      </c>
      <c r="E208">
        <v>-192.304</v>
      </c>
      <c r="F208">
        <v>-44.799300000000002</v>
      </c>
      <c r="G208">
        <v>2.4000900000000001</v>
      </c>
      <c r="H208">
        <v>-3.0494299999999998E-2</v>
      </c>
      <c r="I208">
        <f>IF(AND(Tabelle15[[#This Row],[AreaPx]]&gt;0,NOT(Tabelle15[[#This Row],[AreaPx]]="inf")),Tabelle15[[#This Row],[AreaPx]], NA())</f>
        <v>5433.82</v>
      </c>
      <c r="J208">
        <v>5433.82</v>
      </c>
      <c r="K208">
        <v>62.136800000000001</v>
      </c>
      <c r="L208">
        <v>87.487799999999993</v>
      </c>
      <c r="M208">
        <v>0.30404300000000001</v>
      </c>
      <c r="N208">
        <v>2.6400099999999999E-2</v>
      </c>
      <c r="O208">
        <f>Tabelle15[[#This Row],[Roll]]+Tabelle15[[#This Row],[Pitch]]</f>
        <v>2.3695957000000001</v>
      </c>
      <c r="P208">
        <f>SQRT(Tabelle15[[#This Row],[X]]^2+ Tabelle15[[#This Row],[Y]]^2 +Tabelle15[[#This Row],[Z]]^2)</f>
        <v>192.77875599891811</v>
      </c>
      <c r="Q208">
        <v>-19.843800000000002</v>
      </c>
      <c r="R208">
        <v>101.39700000000001</v>
      </c>
      <c r="S208">
        <v>85.376499999999993</v>
      </c>
      <c r="T208">
        <v>45.1995</v>
      </c>
      <c r="U208">
        <v>-3.0467600000000001E-2</v>
      </c>
      <c r="V208">
        <v>-2.4000900000000001</v>
      </c>
    </row>
    <row r="209" spans="1:22">
      <c r="A209">
        <v>4816</v>
      </c>
      <c r="B209">
        <v>1</v>
      </c>
      <c r="C209">
        <v>13.0466</v>
      </c>
      <c r="D209">
        <v>-3.84314</v>
      </c>
      <c r="E209">
        <v>-192.25200000000001</v>
      </c>
      <c r="F209">
        <v>-44.638599999999997</v>
      </c>
      <c r="G209">
        <v>2.5177999999999998</v>
      </c>
      <c r="H209">
        <v>-4.9059999999999999E-2</v>
      </c>
      <c r="I209">
        <f>IF(AND(Tabelle15[[#This Row],[AreaPx]]&gt;0,NOT(Tabelle15[[#This Row],[AreaPx]]="inf")),Tabelle15[[#This Row],[AreaPx]], NA())</f>
        <v>5482.95</v>
      </c>
      <c r="J209">
        <v>5482.95</v>
      </c>
      <c r="K209">
        <v>62.509</v>
      </c>
      <c r="L209">
        <v>87.756900000000002</v>
      </c>
      <c r="M209">
        <v>0.16123000000000001</v>
      </c>
      <c r="N209">
        <v>8.1180000000000002E-3</v>
      </c>
      <c r="O209">
        <f>Tabelle15[[#This Row],[Roll]]+Tabelle15[[#This Row],[Pitch]]</f>
        <v>2.4687399999999999</v>
      </c>
      <c r="P209">
        <f>SQRT(Tabelle15[[#This Row],[X]]^2+ Tabelle15[[#This Row],[Y]]^2 +Tabelle15[[#This Row],[Z]]^2)</f>
        <v>192.73249596427584</v>
      </c>
      <c r="Q209">
        <v>-19.479600000000001</v>
      </c>
      <c r="R209">
        <v>101.631</v>
      </c>
      <c r="S209">
        <v>85.712800000000001</v>
      </c>
      <c r="T209">
        <v>45.359200000000001</v>
      </c>
      <c r="U209">
        <v>-4.9012500000000001E-2</v>
      </c>
      <c r="V209">
        <v>-2.5177999999999998</v>
      </c>
    </row>
    <row r="210" spans="1:22">
      <c r="A210">
        <v>4835</v>
      </c>
      <c r="B210">
        <v>1</v>
      </c>
      <c r="C210">
        <v>13.0466</v>
      </c>
      <c r="D210">
        <v>-3.84314</v>
      </c>
      <c r="E210">
        <v>-192.25200000000001</v>
      </c>
      <c r="F210">
        <v>-44.638599999999997</v>
      </c>
      <c r="G210">
        <v>2.5177999999999998</v>
      </c>
      <c r="H210">
        <v>-4.9059999999999999E-2</v>
      </c>
      <c r="I210">
        <f>IF(AND(Tabelle15[[#This Row],[AreaPx]]&gt;0,NOT(Tabelle15[[#This Row],[AreaPx]]="inf")),Tabelle15[[#This Row],[AreaPx]], NA())</f>
        <v>5482.95</v>
      </c>
      <c r="J210">
        <v>5482.95</v>
      </c>
      <c r="K210">
        <v>62.509</v>
      </c>
      <c r="L210">
        <v>87.756900000000002</v>
      </c>
      <c r="M210">
        <v>0.16123000000000001</v>
      </c>
      <c r="N210">
        <v>8.1180000000000002E-3</v>
      </c>
      <c r="O210">
        <f>Tabelle15[[#This Row],[Roll]]+Tabelle15[[#This Row],[Pitch]]</f>
        <v>2.4687399999999999</v>
      </c>
      <c r="P210">
        <f>SQRT(Tabelle15[[#This Row],[X]]^2+ Tabelle15[[#This Row],[Y]]^2 +Tabelle15[[#This Row],[Z]]^2)</f>
        <v>192.73249596427584</v>
      </c>
      <c r="Q210">
        <v>-19.479600000000001</v>
      </c>
      <c r="R210">
        <v>101.631</v>
      </c>
      <c r="S210">
        <v>85.712800000000001</v>
      </c>
      <c r="T210">
        <v>45.359200000000001</v>
      </c>
      <c r="U210">
        <v>-4.9012500000000001E-2</v>
      </c>
      <c r="V210">
        <v>-2.5177999999999998</v>
      </c>
    </row>
    <row r="211" spans="1:22">
      <c r="A211">
        <v>4843</v>
      </c>
      <c r="B211">
        <v>1</v>
      </c>
      <c r="C211">
        <v>13.0671</v>
      </c>
      <c r="D211">
        <v>-3.9740600000000001</v>
      </c>
      <c r="E211">
        <v>-192.30199999999999</v>
      </c>
      <c r="F211">
        <v>-44.571800000000003</v>
      </c>
      <c r="G211">
        <v>2.5519099999999999</v>
      </c>
      <c r="H211">
        <v>-5.53226E-2</v>
      </c>
      <c r="I211">
        <f>IF(AND(Tabelle15[[#This Row],[AreaPx]]&gt;0,NOT(Tabelle15[[#This Row],[AreaPx]]="inf")),Tabelle15[[#This Row],[AreaPx]], NA())</f>
        <v>5492.26</v>
      </c>
      <c r="J211">
        <v>5492.26</v>
      </c>
      <c r="K211">
        <v>62.599499999999999</v>
      </c>
      <c r="L211">
        <v>87.779700000000005</v>
      </c>
      <c r="M211">
        <v>9.2767199999999994E-2</v>
      </c>
      <c r="N211">
        <v>1.22121E-2</v>
      </c>
      <c r="O211">
        <f>Tabelle15[[#This Row],[Roll]]+Tabelle15[[#This Row],[Pitch]]</f>
        <v>2.4965874000000001</v>
      </c>
      <c r="P211">
        <f>SQRT(Tabelle15[[#This Row],[X]]^2+ Tabelle15[[#This Row],[Y]]^2 +Tabelle15[[#This Row],[Z]]^2)</f>
        <v>192.78641409418248</v>
      </c>
      <c r="Q211">
        <v>-19.386299999999999</v>
      </c>
      <c r="R211">
        <v>101.774</v>
      </c>
      <c r="S211">
        <v>85.896000000000001</v>
      </c>
      <c r="T211">
        <v>45.425800000000002</v>
      </c>
      <c r="U211">
        <v>-5.5267700000000003E-2</v>
      </c>
      <c r="V211">
        <v>-2.5519099999999999</v>
      </c>
    </row>
    <row r="212" spans="1:22">
      <c r="A212">
        <v>4865</v>
      </c>
      <c r="B212">
        <v>1</v>
      </c>
      <c r="C212">
        <v>13.0671</v>
      </c>
      <c r="D212">
        <v>-3.9740600000000001</v>
      </c>
      <c r="E212">
        <v>-192.30199999999999</v>
      </c>
      <c r="F212">
        <v>-44.571800000000003</v>
      </c>
      <c r="G212">
        <v>2.5519099999999999</v>
      </c>
      <c r="H212">
        <v>-5.53226E-2</v>
      </c>
      <c r="I212">
        <f>IF(AND(Tabelle15[[#This Row],[AreaPx]]&gt;0,NOT(Tabelle15[[#This Row],[AreaPx]]="inf")),Tabelle15[[#This Row],[AreaPx]], NA())</f>
        <v>5492.26</v>
      </c>
      <c r="J212">
        <v>5492.26</v>
      </c>
      <c r="K212">
        <v>62.599499999999999</v>
      </c>
      <c r="L212">
        <v>87.779700000000005</v>
      </c>
      <c r="M212">
        <v>9.2767199999999994E-2</v>
      </c>
      <c r="N212">
        <v>1.22121E-2</v>
      </c>
      <c r="O212">
        <f>Tabelle15[[#This Row],[Roll]]+Tabelle15[[#This Row],[Pitch]]</f>
        <v>2.4965874000000001</v>
      </c>
      <c r="P212">
        <f>SQRT(Tabelle15[[#This Row],[X]]^2+ Tabelle15[[#This Row],[Y]]^2 +Tabelle15[[#This Row],[Z]]^2)</f>
        <v>192.78641409418248</v>
      </c>
      <c r="Q212">
        <v>-19.386299999999999</v>
      </c>
      <c r="R212">
        <v>101.774</v>
      </c>
      <c r="S212">
        <v>85.896000000000001</v>
      </c>
      <c r="T212">
        <v>45.425800000000002</v>
      </c>
      <c r="U212">
        <v>-5.5267700000000003E-2</v>
      </c>
      <c r="V212">
        <v>-2.5519099999999999</v>
      </c>
    </row>
    <row r="213" spans="1:22">
      <c r="A213">
        <v>4874</v>
      </c>
      <c r="B213">
        <v>1</v>
      </c>
      <c r="C213">
        <v>13.144399999999999</v>
      </c>
      <c r="D213">
        <v>-4.0310699999999997</v>
      </c>
      <c r="E213">
        <v>-192.316</v>
      </c>
      <c r="F213">
        <v>-44.670400000000001</v>
      </c>
      <c r="G213">
        <v>2.5462099999999999</v>
      </c>
      <c r="H213">
        <v>-7.0727700000000004E-2</v>
      </c>
      <c r="I213">
        <f>IF(AND(Tabelle15[[#This Row],[AreaPx]]&gt;0,NOT(Tabelle15[[#This Row],[AreaPx]]="inf")),Tabelle15[[#This Row],[AreaPx]], NA())</f>
        <v>5480.02</v>
      </c>
      <c r="J213">
        <v>5480.02</v>
      </c>
      <c r="K213">
        <v>62.477200000000003</v>
      </c>
      <c r="L213">
        <v>87.756399999999999</v>
      </c>
      <c r="M213">
        <v>0.137515</v>
      </c>
      <c r="N213">
        <v>2.9783499999999998E-3</v>
      </c>
      <c r="O213">
        <f>Tabelle15[[#This Row],[Roll]]+Tabelle15[[#This Row],[Pitch]]</f>
        <v>2.4754822999999999</v>
      </c>
      <c r="P213">
        <f>SQRT(Tabelle15[[#This Row],[X]]^2+ Tabelle15[[#This Row],[Y]]^2 +Tabelle15[[#This Row],[Z]]^2)</f>
        <v>192.80681687301643</v>
      </c>
      <c r="Q213">
        <v>-19.673300000000001</v>
      </c>
      <c r="R213">
        <v>101.88</v>
      </c>
      <c r="S213">
        <v>85.599299999999999</v>
      </c>
      <c r="T213">
        <v>45.326500000000003</v>
      </c>
      <c r="U213">
        <v>-7.0657800000000007E-2</v>
      </c>
      <c r="V213">
        <v>-2.5462199999999999</v>
      </c>
    </row>
    <row r="214" spans="1:22">
      <c r="A214">
        <v>4898</v>
      </c>
      <c r="B214">
        <v>1</v>
      </c>
      <c r="C214">
        <v>13.144399999999999</v>
      </c>
      <c r="D214">
        <v>-4.0310699999999997</v>
      </c>
      <c r="E214">
        <v>-192.316</v>
      </c>
      <c r="F214">
        <v>-44.670400000000001</v>
      </c>
      <c r="G214">
        <v>2.5462099999999999</v>
      </c>
      <c r="H214">
        <v>-7.0727700000000004E-2</v>
      </c>
      <c r="I214">
        <f>IF(AND(Tabelle15[[#This Row],[AreaPx]]&gt;0,NOT(Tabelle15[[#This Row],[AreaPx]]="inf")),Tabelle15[[#This Row],[AreaPx]], NA())</f>
        <v>5480.02</v>
      </c>
      <c r="J214">
        <v>5480.02</v>
      </c>
      <c r="K214">
        <v>62.477200000000003</v>
      </c>
      <c r="L214">
        <v>87.756399999999999</v>
      </c>
      <c r="M214">
        <v>0.137515</v>
      </c>
      <c r="N214">
        <v>2.9783499999999998E-3</v>
      </c>
      <c r="O214">
        <f>Tabelle15[[#This Row],[Roll]]+Tabelle15[[#This Row],[Pitch]]</f>
        <v>2.4754822999999999</v>
      </c>
      <c r="P214">
        <f>SQRT(Tabelle15[[#This Row],[X]]^2+ Tabelle15[[#This Row],[Y]]^2 +Tabelle15[[#This Row],[Z]]^2)</f>
        <v>192.80681687301643</v>
      </c>
      <c r="Q214">
        <v>-19.673300000000001</v>
      </c>
      <c r="R214">
        <v>101.88</v>
      </c>
      <c r="S214">
        <v>85.599299999999999</v>
      </c>
      <c r="T214">
        <v>45.326500000000003</v>
      </c>
      <c r="U214">
        <v>-7.0657800000000007E-2</v>
      </c>
      <c r="V214">
        <v>-2.5462199999999999</v>
      </c>
    </row>
    <row r="215" spans="1:22">
      <c r="A215">
        <v>4907</v>
      </c>
      <c r="B215">
        <v>1</v>
      </c>
      <c r="C215">
        <v>13.302</v>
      </c>
      <c r="D215">
        <v>-4.1821599999999997</v>
      </c>
      <c r="E215">
        <v>-192.75200000000001</v>
      </c>
      <c r="F215">
        <v>-44.4754</v>
      </c>
      <c r="G215">
        <v>2.58162</v>
      </c>
      <c r="H215">
        <v>-3.9404799999999997E-2</v>
      </c>
      <c r="I215">
        <f>IF(AND(Tabelle15[[#This Row],[AreaPx]]&gt;0,NOT(Tabelle15[[#This Row],[AreaPx]]="inf")),Tabelle15[[#This Row],[AreaPx]], NA())</f>
        <v>5497.73</v>
      </c>
      <c r="J215">
        <v>5497.73</v>
      </c>
      <c r="K215">
        <v>62.683199999999999</v>
      </c>
      <c r="L215">
        <v>87.75</v>
      </c>
      <c r="M215">
        <v>0.20962800000000001</v>
      </c>
      <c r="N215">
        <v>6.70238E-3</v>
      </c>
      <c r="O215">
        <f>Tabelle15[[#This Row],[Roll]]+Tabelle15[[#This Row],[Pitch]]</f>
        <v>2.5422152000000002</v>
      </c>
      <c r="P215">
        <f>SQRT(Tabelle15[[#This Row],[X]]^2+ Tabelle15[[#This Row],[Y]]^2 +Tabelle15[[#This Row],[Z]]^2)</f>
        <v>193.25570410796573</v>
      </c>
      <c r="Q215">
        <v>-19.661300000000001</v>
      </c>
      <c r="R215">
        <v>101.911</v>
      </c>
      <c r="S215">
        <v>86.290300000000002</v>
      </c>
      <c r="T215">
        <v>45.522799999999997</v>
      </c>
      <c r="U215">
        <v>-3.9364799999999998E-2</v>
      </c>
      <c r="V215">
        <v>-2.58162</v>
      </c>
    </row>
    <row r="216" spans="1:22">
      <c r="A216">
        <v>4929</v>
      </c>
      <c r="B216">
        <v>1</v>
      </c>
      <c r="C216">
        <v>13.302</v>
      </c>
      <c r="D216">
        <v>-4.1821599999999997</v>
      </c>
      <c r="E216">
        <v>-192.75200000000001</v>
      </c>
      <c r="F216">
        <v>-44.4754</v>
      </c>
      <c r="G216">
        <v>2.58162</v>
      </c>
      <c r="H216">
        <v>-3.9404799999999997E-2</v>
      </c>
      <c r="I216">
        <f>IF(AND(Tabelle15[[#This Row],[AreaPx]]&gt;0,NOT(Tabelle15[[#This Row],[AreaPx]]="inf")),Tabelle15[[#This Row],[AreaPx]], NA())</f>
        <v>5497.73</v>
      </c>
      <c r="J216">
        <v>5497.73</v>
      </c>
      <c r="K216">
        <v>62.683199999999999</v>
      </c>
      <c r="L216">
        <v>87.75</v>
      </c>
      <c r="M216">
        <v>0.20962800000000001</v>
      </c>
      <c r="N216">
        <v>6.70238E-3</v>
      </c>
      <c r="O216">
        <f>Tabelle15[[#This Row],[Roll]]+Tabelle15[[#This Row],[Pitch]]</f>
        <v>2.5422152000000002</v>
      </c>
      <c r="P216">
        <f>SQRT(Tabelle15[[#This Row],[X]]^2+ Tabelle15[[#This Row],[Y]]^2 +Tabelle15[[#This Row],[Z]]^2)</f>
        <v>193.25570410796573</v>
      </c>
      <c r="Q216">
        <v>-19.661300000000001</v>
      </c>
      <c r="R216">
        <v>101.911</v>
      </c>
      <c r="S216">
        <v>86.290300000000002</v>
      </c>
      <c r="T216">
        <v>45.522799999999997</v>
      </c>
      <c r="U216">
        <v>-3.9364799999999998E-2</v>
      </c>
      <c r="V216">
        <v>-2.58162</v>
      </c>
    </row>
    <row r="217" spans="1:22">
      <c r="A217">
        <v>4940</v>
      </c>
      <c r="B217">
        <v>1</v>
      </c>
      <c r="C217">
        <v>13.305300000000001</v>
      </c>
      <c r="D217">
        <v>-4.1327800000000003</v>
      </c>
      <c r="E217">
        <v>-192.78899999999999</v>
      </c>
      <c r="F217">
        <v>-44.569899999999997</v>
      </c>
      <c r="G217">
        <v>2.5861299999999998</v>
      </c>
      <c r="H217">
        <v>-9.8572900000000005E-2</v>
      </c>
      <c r="I217">
        <f>IF(AND(Tabelle15[[#This Row],[AreaPx]]&gt;0,NOT(Tabelle15[[#This Row],[AreaPx]]="inf")),Tabelle15[[#This Row],[AreaPx]], NA())</f>
        <v>5463.76</v>
      </c>
      <c r="J217">
        <v>5463.76</v>
      </c>
      <c r="K217">
        <v>62.4407</v>
      </c>
      <c r="L217">
        <v>87.549099999999996</v>
      </c>
      <c r="M217">
        <v>0.10918</v>
      </c>
      <c r="N217">
        <v>9.7139700000000006E-3</v>
      </c>
      <c r="O217">
        <f>Tabelle15[[#This Row],[Roll]]+Tabelle15[[#This Row],[Pitch]]</f>
        <v>2.4875570999999996</v>
      </c>
      <c r="P217">
        <f>SQRT(Tabelle15[[#This Row],[X]]^2+ Tabelle15[[#This Row],[Y]]^2 +Tabelle15[[#This Row],[Z]]^2)</f>
        <v>193.29177271580494</v>
      </c>
      <c r="Q217">
        <v>-19.902200000000001</v>
      </c>
      <c r="R217">
        <v>102.06</v>
      </c>
      <c r="S217">
        <v>86.0672</v>
      </c>
      <c r="T217">
        <v>45.425699999999999</v>
      </c>
      <c r="U217">
        <v>-9.8472599999999993E-2</v>
      </c>
      <c r="V217">
        <v>-2.5861399999999999</v>
      </c>
    </row>
    <row r="218" spans="1:22">
      <c r="A218">
        <v>4968</v>
      </c>
      <c r="B218">
        <v>1</v>
      </c>
      <c r="C218">
        <v>13.305300000000001</v>
      </c>
      <c r="D218">
        <v>-4.1327800000000003</v>
      </c>
      <c r="E218">
        <v>-192.78899999999999</v>
      </c>
      <c r="F218">
        <v>-44.569899999999997</v>
      </c>
      <c r="G218">
        <v>2.5861299999999998</v>
      </c>
      <c r="H218">
        <v>-9.8572900000000005E-2</v>
      </c>
      <c r="I218">
        <f>IF(AND(Tabelle15[[#This Row],[AreaPx]]&gt;0,NOT(Tabelle15[[#This Row],[AreaPx]]="inf")),Tabelle15[[#This Row],[AreaPx]], NA())</f>
        <v>5463.76</v>
      </c>
      <c r="J218">
        <v>5463.76</v>
      </c>
      <c r="K218">
        <v>62.4407</v>
      </c>
      <c r="L218">
        <v>87.549099999999996</v>
      </c>
      <c r="M218">
        <v>0.10918</v>
      </c>
      <c r="N218">
        <v>9.7139700000000006E-3</v>
      </c>
      <c r="O218">
        <f>Tabelle15[[#This Row],[Roll]]+Tabelle15[[#This Row],[Pitch]]</f>
        <v>2.4875570999999996</v>
      </c>
      <c r="P218">
        <f>SQRT(Tabelle15[[#This Row],[X]]^2+ Tabelle15[[#This Row],[Y]]^2 +Tabelle15[[#This Row],[Z]]^2)</f>
        <v>193.29177271580494</v>
      </c>
      <c r="Q218">
        <v>-19.902200000000001</v>
      </c>
      <c r="R218">
        <v>102.06</v>
      </c>
      <c r="S218">
        <v>86.0672</v>
      </c>
      <c r="T218">
        <v>45.425699999999999</v>
      </c>
      <c r="U218">
        <v>-9.8472599999999993E-2</v>
      </c>
      <c r="V218">
        <v>-2.5861399999999999</v>
      </c>
    </row>
    <row r="219" spans="1:22">
      <c r="A219">
        <v>4982</v>
      </c>
      <c r="B219">
        <v>1</v>
      </c>
      <c r="C219">
        <v>13.3286</v>
      </c>
      <c r="D219">
        <v>-4.1327999999999996</v>
      </c>
      <c r="E219">
        <v>-192.67699999999999</v>
      </c>
      <c r="F219">
        <v>-44.631300000000003</v>
      </c>
      <c r="G219">
        <v>2.7820800000000001</v>
      </c>
      <c r="H219">
        <v>-0.24778</v>
      </c>
      <c r="I219">
        <f>IF(AND(Tabelle15[[#This Row],[AreaPx]]&gt;0,NOT(Tabelle15[[#This Row],[AreaPx]]="inf")),Tabelle15[[#This Row],[AreaPx]], NA())</f>
        <v>5455.16</v>
      </c>
      <c r="J219">
        <v>5455.16</v>
      </c>
      <c r="K219">
        <v>62.372799999999998</v>
      </c>
      <c r="L219">
        <v>87.519300000000001</v>
      </c>
      <c r="M219">
        <v>0.12965699999999999</v>
      </c>
      <c r="N219">
        <v>8.7641699999999999E-3</v>
      </c>
      <c r="O219">
        <f>Tabelle15[[#This Row],[Roll]]+Tabelle15[[#This Row],[Pitch]]</f>
        <v>2.5343</v>
      </c>
      <c r="P219">
        <f>SQRT(Tabelle15[[#This Row],[X]]^2+ Tabelle15[[#This Row],[Y]]^2 +Tabelle15[[#This Row],[Z]]^2)</f>
        <v>193.18167082515876</v>
      </c>
      <c r="Q219">
        <v>-19.995000000000001</v>
      </c>
      <c r="R219">
        <v>102.51300000000001</v>
      </c>
      <c r="S219">
        <v>85.780600000000007</v>
      </c>
      <c r="T219">
        <v>45.356699999999996</v>
      </c>
      <c r="U219">
        <v>-0.24748800000000001</v>
      </c>
      <c r="V219">
        <v>-2.7820999999999998</v>
      </c>
    </row>
    <row r="220" spans="1:22">
      <c r="A220">
        <v>5005</v>
      </c>
      <c r="B220">
        <v>1</v>
      </c>
      <c r="C220">
        <v>13.3286</v>
      </c>
      <c r="D220">
        <v>-4.1327999999999996</v>
      </c>
      <c r="E220">
        <v>-192.67699999999999</v>
      </c>
      <c r="F220">
        <v>-44.631300000000003</v>
      </c>
      <c r="G220">
        <v>2.7820800000000001</v>
      </c>
      <c r="H220">
        <v>-0.24778</v>
      </c>
      <c r="I220">
        <f>IF(AND(Tabelle15[[#This Row],[AreaPx]]&gt;0,NOT(Tabelle15[[#This Row],[AreaPx]]="inf")),Tabelle15[[#This Row],[AreaPx]], NA())</f>
        <v>5455.16</v>
      </c>
      <c r="J220">
        <v>5455.16</v>
      </c>
      <c r="K220">
        <v>62.372799999999998</v>
      </c>
      <c r="L220">
        <v>87.519300000000001</v>
      </c>
      <c r="M220">
        <v>0.12965699999999999</v>
      </c>
      <c r="N220">
        <v>8.7641699999999999E-3</v>
      </c>
      <c r="O220">
        <f>Tabelle15[[#This Row],[Roll]]+Tabelle15[[#This Row],[Pitch]]</f>
        <v>2.5343</v>
      </c>
      <c r="P220">
        <f>SQRT(Tabelle15[[#This Row],[X]]^2+ Tabelle15[[#This Row],[Y]]^2 +Tabelle15[[#This Row],[Z]]^2)</f>
        <v>193.18167082515876</v>
      </c>
      <c r="Q220">
        <v>-19.995000000000001</v>
      </c>
      <c r="R220">
        <v>102.51300000000001</v>
      </c>
      <c r="S220">
        <v>85.780600000000007</v>
      </c>
      <c r="T220">
        <v>45.356699999999996</v>
      </c>
      <c r="U220">
        <v>-0.24748800000000001</v>
      </c>
      <c r="V220">
        <v>-2.7820999999999998</v>
      </c>
    </row>
    <row r="221" spans="1:22">
      <c r="A221">
        <v>5018</v>
      </c>
      <c r="B221">
        <v>1</v>
      </c>
      <c r="C221">
        <v>13.2971</v>
      </c>
      <c r="D221">
        <v>-4.1476899999999999</v>
      </c>
      <c r="E221">
        <v>-192.34200000000001</v>
      </c>
      <c r="F221">
        <v>-44.802100000000003</v>
      </c>
      <c r="G221">
        <v>2.6800799999999998</v>
      </c>
      <c r="H221">
        <v>-6.4088300000000001E-2</v>
      </c>
      <c r="I221">
        <f>IF(AND(Tabelle15[[#This Row],[AreaPx]]&gt;0,NOT(Tabelle15[[#This Row],[AreaPx]]="inf")),Tabelle15[[#This Row],[AreaPx]], NA())</f>
        <v>5446.31</v>
      </c>
      <c r="J221">
        <v>5446.31</v>
      </c>
      <c r="K221">
        <v>62.220799999999997</v>
      </c>
      <c r="L221">
        <v>87.5809</v>
      </c>
      <c r="M221">
        <v>0.23550599999999999</v>
      </c>
      <c r="N221">
        <v>1.9278800000000001E-3</v>
      </c>
      <c r="O221">
        <f>Tabelle15[[#This Row],[Roll]]+Tabelle15[[#This Row],[Pitch]]</f>
        <v>2.6159916999999999</v>
      </c>
      <c r="P221">
        <f>SQRT(Tabelle15[[#This Row],[X]]^2+ Tabelle15[[#This Row],[Y]]^2 +Tabelle15[[#This Row],[Z]]^2)</f>
        <v>192.84569262689303</v>
      </c>
      <c r="Q221">
        <v>-20.101900000000001</v>
      </c>
      <c r="R221">
        <v>101.93600000000001</v>
      </c>
      <c r="S221">
        <v>85.168599999999998</v>
      </c>
      <c r="T221">
        <v>45.194899999999997</v>
      </c>
      <c r="U221">
        <v>-6.40183E-2</v>
      </c>
      <c r="V221">
        <v>-2.6800799999999998</v>
      </c>
    </row>
    <row r="222" spans="1:22">
      <c r="A222">
        <v>5040</v>
      </c>
      <c r="B222">
        <v>1</v>
      </c>
      <c r="C222">
        <v>13.2971</v>
      </c>
      <c r="D222">
        <v>-4.1476899999999999</v>
      </c>
      <c r="E222">
        <v>-192.34200000000001</v>
      </c>
      <c r="F222">
        <v>-44.802100000000003</v>
      </c>
      <c r="G222">
        <v>2.6800799999999998</v>
      </c>
      <c r="H222">
        <v>-6.4088300000000001E-2</v>
      </c>
      <c r="I222">
        <f>IF(AND(Tabelle15[[#This Row],[AreaPx]]&gt;0,NOT(Tabelle15[[#This Row],[AreaPx]]="inf")),Tabelle15[[#This Row],[AreaPx]], NA())</f>
        <v>5465.25</v>
      </c>
      <c r="J222">
        <v>5465.25</v>
      </c>
      <c r="K222">
        <v>62.329000000000001</v>
      </c>
      <c r="L222">
        <v>87.733099999999993</v>
      </c>
      <c r="M222">
        <v>0</v>
      </c>
      <c r="N222">
        <v>7.96789E-3</v>
      </c>
      <c r="O222">
        <f>Tabelle15[[#This Row],[Roll]]+Tabelle15[[#This Row],[Pitch]]</f>
        <v>2.6159916999999999</v>
      </c>
      <c r="P222">
        <f>SQRT(Tabelle15[[#This Row],[X]]^2+ Tabelle15[[#This Row],[Y]]^2 +Tabelle15[[#This Row],[Z]]^2)</f>
        <v>192.84569262689303</v>
      </c>
      <c r="Q222">
        <v>-20.101900000000001</v>
      </c>
      <c r="R222">
        <v>101.93600000000001</v>
      </c>
      <c r="S222">
        <v>85.168599999999998</v>
      </c>
      <c r="T222">
        <v>45.194899999999997</v>
      </c>
      <c r="U222">
        <v>-6.40183E-2</v>
      </c>
      <c r="V222">
        <v>-2.6800799999999998</v>
      </c>
    </row>
    <row r="223" spans="1:22">
      <c r="A223">
        <v>5055</v>
      </c>
      <c r="B223">
        <v>1</v>
      </c>
      <c r="C223">
        <v>13.2971</v>
      </c>
      <c r="D223">
        <v>-4.1476899999999999</v>
      </c>
      <c r="E223">
        <v>-192.34200000000001</v>
      </c>
      <c r="F223">
        <v>-44.802100000000003</v>
      </c>
      <c r="G223">
        <v>2.6800799999999998</v>
      </c>
      <c r="H223">
        <v>-6.4088300000000001E-2</v>
      </c>
      <c r="I223">
        <f>IF(AND(Tabelle15[[#This Row],[AreaPx]]&gt;0,NOT(Tabelle15[[#This Row],[AreaPx]]="inf")),Tabelle15[[#This Row],[AreaPx]], NA())</f>
        <v>5465.25</v>
      </c>
      <c r="J223">
        <v>5465.25</v>
      </c>
      <c r="K223">
        <v>62.329000000000001</v>
      </c>
      <c r="L223">
        <v>87.733099999999993</v>
      </c>
      <c r="M223">
        <v>0</v>
      </c>
      <c r="N223">
        <v>7.96789E-3</v>
      </c>
      <c r="O223">
        <f>Tabelle15[[#This Row],[Roll]]+Tabelle15[[#This Row],[Pitch]]</f>
        <v>2.6159916999999999</v>
      </c>
      <c r="P223">
        <f>SQRT(Tabelle15[[#This Row],[X]]^2+ Tabelle15[[#This Row],[Y]]^2 +Tabelle15[[#This Row],[Z]]^2)</f>
        <v>192.84569262689303</v>
      </c>
      <c r="Q223">
        <v>-20.101900000000001</v>
      </c>
      <c r="R223">
        <v>101.93600000000001</v>
      </c>
      <c r="S223">
        <v>85.168599999999998</v>
      </c>
      <c r="T223">
        <v>45.194899999999997</v>
      </c>
      <c r="U223">
        <v>-6.40183E-2</v>
      </c>
      <c r="V223">
        <v>-2.6800799999999998</v>
      </c>
    </row>
    <row r="224" spans="1:22">
      <c r="A224">
        <v>5064</v>
      </c>
      <c r="B224">
        <v>1</v>
      </c>
      <c r="C224">
        <v>13.2971</v>
      </c>
      <c r="D224">
        <v>-4.1476899999999999</v>
      </c>
      <c r="E224">
        <v>-192.34200000000001</v>
      </c>
      <c r="F224">
        <v>-44.802100000000003</v>
      </c>
      <c r="G224">
        <v>2.6800799999999998</v>
      </c>
      <c r="H224">
        <v>-6.4088300000000001E-2</v>
      </c>
      <c r="I224">
        <f>IF(AND(Tabelle15[[#This Row],[AreaPx]]&gt;0,NOT(Tabelle15[[#This Row],[AreaPx]]="inf")),Tabelle15[[#This Row],[AreaPx]], NA())</f>
        <v>5465.25</v>
      </c>
      <c r="J224">
        <v>5465.25</v>
      </c>
      <c r="K224">
        <v>62.329000000000001</v>
      </c>
      <c r="L224">
        <v>87.733099999999993</v>
      </c>
      <c r="M224">
        <v>0</v>
      </c>
      <c r="N224">
        <v>7.96789E-3</v>
      </c>
      <c r="O224">
        <f>Tabelle15[[#This Row],[Roll]]+Tabelle15[[#This Row],[Pitch]]</f>
        <v>2.6159916999999999</v>
      </c>
      <c r="P224">
        <f>SQRT(Tabelle15[[#This Row],[X]]^2+ Tabelle15[[#This Row],[Y]]^2 +Tabelle15[[#This Row],[Z]]^2)</f>
        <v>192.84569262689303</v>
      </c>
      <c r="Q224">
        <v>-20.101900000000001</v>
      </c>
      <c r="R224">
        <v>101.93600000000001</v>
      </c>
      <c r="S224">
        <v>85.168599999999998</v>
      </c>
      <c r="T224">
        <v>45.194899999999997</v>
      </c>
      <c r="U224">
        <v>-6.40183E-2</v>
      </c>
      <c r="V224">
        <v>-2.6800799999999998</v>
      </c>
    </row>
    <row r="225" spans="1:22">
      <c r="A225">
        <v>5071</v>
      </c>
      <c r="B225">
        <v>1</v>
      </c>
      <c r="C225">
        <v>13.2971</v>
      </c>
      <c r="D225">
        <v>-4.1476899999999999</v>
      </c>
      <c r="E225">
        <v>-192.34200000000001</v>
      </c>
      <c r="F225">
        <v>-44.802100000000003</v>
      </c>
      <c r="G225">
        <v>2.6800799999999998</v>
      </c>
      <c r="H225">
        <v>-6.4088300000000001E-2</v>
      </c>
      <c r="I225">
        <f>IF(AND(Tabelle15[[#This Row],[AreaPx]]&gt;0,NOT(Tabelle15[[#This Row],[AreaPx]]="inf")),Tabelle15[[#This Row],[AreaPx]], NA())</f>
        <v>5465.25</v>
      </c>
      <c r="J225">
        <v>5465.25</v>
      </c>
      <c r="K225">
        <v>62.329000000000001</v>
      </c>
      <c r="L225">
        <v>87.733099999999993</v>
      </c>
      <c r="M225">
        <v>0</v>
      </c>
      <c r="N225">
        <v>7.96789E-3</v>
      </c>
      <c r="O225">
        <f>Tabelle15[[#This Row],[Roll]]+Tabelle15[[#This Row],[Pitch]]</f>
        <v>2.6159916999999999</v>
      </c>
      <c r="P225">
        <f>SQRT(Tabelle15[[#This Row],[X]]^2+ Tabelle15[[#This Row],[Y]]^2 +Tabelle15[[#This Row],[Z]]^2)</f>
        <v>192.84569262689303</v>
      </c>
      <c r="Q225">
        <v>-20.101900000000001</v>
      </c>
      <c r="R225">
        <v>101.93600000000001</v>
      </c>
      <c r="S225">
        <v>85.168599999999998</v>
      </c>
      <c r="T225">
        <v>45.194899999999997</v>
      </c>
      <c r="U225">
        <v>-6.40183E-2</v>
      </c>
      <c r="V225">
        <v>-2.6800799999999998</v>
      </c>
    </row>
    <row r="226" spans="1:22">
      <c r="A226">
        <v>5079</v>
      </c>
      <c r="B226">
        <v>1</v>
      </c>
      <c r="C226">
        <v>13.2956</v>
      </c>
      <c r="D226">
        <v>-4.1052</v>
      </c>
      <c r="E226">
        <v>-192.73699999999999</v>
      </c>
      <c r="F226">
        <v>-44.452399999999997</v>
      </c>
      <c r="G226">
        <v>2.4393699999999998</v>
      </c>
      <c r="H226">
        <v>0.122239</v>
      </c>
      <c r="I226">
        <f>IF(AND(Tabelle15[[#This Row],[AreaPx]]&gt;0,NOT(Tabelle15[[#This Row],[AreaPx]]="inf")),Tabelle15[[#This Row],[AreaPx]], NA())</f>
        <v>5499.04</v>
      </c>
      <c r="J226">
        <v>5499.04</v>
      </c>
      <c r="K226">
        <v>62.692599999999999</v>
      </c>
      <c r="L226">
        <v>87.748000000000005</v>
      </c>
      <c r="M226">
        <v>0.37201600000000001</v>
      </c>
      <c r="N226">
        <v>1.06859E-2</v>
      </c>
      <c r="O226">
        <f>Tabelle15[[#This Row],[Roll]]+Tabelle15[[#This Row],[Pitch]]</f>
        <v>2.5616089999999998</v>
      </c>
      <c r="P226">
        <f>SQRT(Tabelle15[[#This Row],[X]]^2+ Tabelle15[[#This Row],[Y]]^2 +Tabelle15[[#This Row],[Z]]^2)</f>
        <v>193.23865248805686</v>
      </c>
      <c r="Q226">
        <v>-19.577400000000001</v>
      </c>
      <c r="R226">
        <v>101.325</v>
      </c>
      <c r="S226">
        <v>86.375200000000007</v>
      </c>
      <c r="T226">
        <v>45.552799999999998</v>
      </c>
      <c r="U226">
        <v>0.122128</v>
      </c>
      <c r="V226">
        <v>-2.4393699999999998</v>
      </c>
    </row>
    <row r="227" spans="1:22">
      <c r="A227">
        <v>5108</v>
      </c>
      <c r="B227">
        <v>1</v>
      </c>
      <c r="C227">
        <v>13.2811</v>
      </c>
      <c r="D227">
        <v>-4.0119300000000004</v>
      </c>
      <c r="E227">
        <v>-192.94800000000001</v>
      </c>
      <c r="F227">
        <v>-44.400199999999998</v>
      </c>
      <c r="G227">
        <v>2.7069899999999998</v>
      </c>
      <c r="H227">
        <v>-0.30854300000000001</v>
      </c>
      <c r="I227">
        <f>IF(AND(Tabelle15[[#This Row],[AreaPx]]&gt;0,NOT(Tabelle15[[#This Row],[AreaPx]]="inf")),Tabelle15[[#This Row],[AreaPx]], NA())</f>
        <v>5479.5</v>
      </c>
      <c r="J227">
        <v>5479.5</v>
      </c>
      <c r="K227">
        <v>62.632399999999997</v>
      </c>
      <c r="L227">
        <v>87.543599999999998</v>
      </c>
      <c r="M227">
        <v>0.45239699999999999</v>
      </c>
      <c r="N227">
        <v>9.5317800000000001E-3</v>
      </c>
      <c r="O227">
        <f>Tabelle15[[#This Row],[Roll]]+Tabelle15[[#This Row],[Pitch]]</f>
        <v>2.398447</v>
      </c>
      <c r="P227">
        <f>SQRT(Tabelle15[[#This Row],[X]]^2+ Tabelle15[[#This Row],[Y]]^2 +Tabelle15[[#This Row],[Z]]^2)</f>
        <v>193.44615246505913</v>
      </c>
      <c r="Q227">
        <v>-19.6309</v>
      </c>
      <c r="R227">
        <v>102.61799999999999</v>
      </c>
      <c r="S227">
        <v>86.589200000000005</v>
      </c>
      <c r="T227">
        <v>45.5852</v>
      </c>
      <c r="U227">
        <v>-0.308199</v>
      </c>
      <c r="V227">
        <v>-2.70703</v>
      </c>
    </row>
    <row r="228" spans="1:22">
      <c r="A228">
        <v>5136</v>
      </c>
      <c r="B228">
        <v>1</v>
      </c>
      <c r="C228">
        <v>13.2811</v>
      </c>
      <c r="D228">
        <v>-4.0119300000000004</v>
      </c>
      <c r="E228">
        <v>-192.94800000000001</v>
      </c>
      <c r="F228">
        <v>-44.400199999999998</v>
      </c>
      <c r="G228">
        <v>2.7069899999999998</v>
      </c>
      <c r="H228">
        <v>-0.30854300000000001</v>
      </c>
      <c r="I228">
        <f>IF(AND(Tabelle15[[#This Row],[AreaPx]]&gt;0,NOT(Tabelle15[[#This Row],[AreaPx]]="inf")),Tabelle15[[#This Row],[AreaPx]], NA())</f>
        <v>5479.5</v>
      </c>
      <c r="J228">
        <v>5479.5</v>
      </c>
      <c r="K228">
        <v>62.632399999999997</v>
      </c>
      <c r="L228">
        <v>87.543599999999998</v>
      </c>
      <c r="M228">
        <v>0.45239699999999999</v>
      </c>
      <c r="N228">
        <v>9.5317800000000001E-3</v>
      </c>
      <c r="O228">
        <f>Tabelle15[[#This Row],[Roll]]+Tabelle15[[#This Row],[Pitch]]</f>
        <v>2.398447</v>
      </c>
      <c r="P228">
        <f>SQRT(Tabelle15[[#This Row],[X]]^2+ Tabelle15[[#This Row],[Y]]^2 +Tabelle15[[#This Row],[Z]]^2)</f>
        <v>193.44615246505913</v>
      </c>
      <c r="Q228">
        <v>-19.6309</v>
      </c>
      <c r="R228">
        <v>102.61799999999999</v>
      </c>
      <c r="S228">
        <v>86.589200000000005</v>
      </c>
      <c r="T228">
        <v>45.5852</v>
      </c>
      <c r="U228">
        <v>-0.308199</v>
      </c>
      <c r="V228">
        <v>-2.70703</v>
      </c>
    </row>
    <row r="229" spans="1:22">
      <c r="A229">
        <v>5149</v>
      </c>
      <c r="B229">
        <v>1</v>
      </c>
      <c r="C229">
        <v>13.258599999999999</v>
      </c>
      <c r="D229">
        <v>-3.9358599999999999</v>
      </c>
      <c r="E229">
        <v>-192.779</v>
      </c>
      <c r="F229">
        <v>-44.5869</v>
      </c>
      <c r="G229">
        <v>2.7781199999999999</v>
      </c>
      <c r="H229">
        <v>-0.32386799999999999</v>
      </c>
      <c r="I229">
        <f>IF(AND(Tabelle15[[#This Row],[AreaPx]]&gt;0,NOT(Tabelle15[[#This Row],[AreaPx]]="inf")),Tabelle15[[#This Row],[AreaPx]], NA())</f>
        <v>5449.94</v>
      </c>
      <c r="J229">
        <v>5449.94</v>
      </c>
      <c r="K229">
        <v>62.368499999999997</v>
      </c>
      <c r="L229">
        <v>87.444199999999995</v>
      </c>
      <c r="M229">
        <v>0.15797600000000001</v>
      </c>
      <c r="N229">
        <v>2.28983E-2</v>
      </c>
      <c r="O229">
        <f>Tabelle15[[#This Row],[Roll]]+Tabelle15[[#This Row],[Pitch]]</f>
        <v>2.4542519999999999</v>
      </c>
      <c r="P229">
        <f>SQRT(Tabelle15[[#This Row],[X]]^2+ Tabelle15[[#This Row],[Y]]^2 +Tabelle15[[#This Row],[Z]]^2)</f>
        <v>193.27447919707248</v>
      </c>
      <c r="Q229">
        <v>-19.9162</v>
      </c>
      <c r="R229">
        <v>102.577</v>
      </c>
      <c r="S229">
        <v>86.009299999999996</v>
      </c>
      <c r="T229">
        <v>45.397399999999998</v>
      </c>
      <c r="U229">
        <v>-0.32348700000000002</v>
      </c>
      <c r="V229">
        <v>-2.7781600000000002</v>
      </c>
    </row>
    <row r="230" spans="1:22">
      <c r="A230">
        <v>5181</v>
      </c>
      <c r="B230">
        <v>1</v>
      </c>
      <c r="C230">
        <v>13.2761</v>
      </c>
      <c r="D230">
        <v>-3.9480499999999998</v>
      </c>
      <c r="E230">
        <v>-192.91</v>
      </c>
      <c r="F230">
        <v>-44.511600000000001</v>
      </c>
      <c r="G230">
        <v>2.4782500000000001</v>
      </c>
      <c r="H230">
        <v>0.17465700000000001</v>
      </c>
      <c r="I230">
        <f>IF(AND(Tabelle15[[#This Row],[AreaPx]]&gt;0,NOT(Tabelle15[[#This Row],[AreaPx]]="inf")),Tabelle15[[#This Row],[AreaPx]], NA())</f>
        <v>5468.8</v>
      </c>
      <c r="J230">
        <v>5468.8</v>
      </c>
      <c r="K230">
        <v>62.489100000000001</v>
      </c>
      <c r="L230">
        <v>87.549499999999995</v>
      </c>
      <c r="M230">
        <v>0.51209899999999997</v>
      </c>
      <c r="N230">
        <v>1.23518E-2</v>
      </c>
      <c r="O230">
        <f>Tabelle15[[#This Row],[Roll]]+Tabelle15[[#This Row],[Pitch]]</f>
        <v>2.6529069999999999</v>
      </c>
      <c r="P230">
        <f>SQRT(Tabelle15[[#This Row],[X]]^2+ Tabelle15[[#This Row],[Y]]^2 +Tabelle15[[#This Row],[Z]]^2)</f>
        <v>193.40659251952221</v>
      </c>
      <c r="Q230">
        <v>-19.810400000000001</v>
      </c>
      <c r="R230">
        <v>100.983</v>
      </c>
      <c r="S230">
        <v>86.373599999999996</v>
      </c>
      <c r="T230">
        <v>45.496000000000002</v>
      </c>
      <c r="U230">
        <v>0.17449400000000001</v>
      </c>
      <c r="V230">
        <v>-2.4782600000000001</v>
      </c>
    </row>
    <row r="231" spans="1:22">
      <c r="A231">
        <v>5207</v>
      </c>
      <c r="B231">
        <v>1</v>
      </c>
      <c r="C231">
        <v>13.2761</v>
      </c>
      <c r="D231">
        <v>-3.9480499999999998</v>
      </c>
      <c r="E231">
        <v>-192.91</v>
      </c>
      <c r="F231">
        <v>-44.511600000000001</v>
      </c>
      <c r="G231">
        <v>2.4782500000000001</v>
      </c>
      <c r="H231">
        <v>0.17465700000000001</v>
      </c>
      <c r="I231">
        <f>IF(AND(Tabelle15[[#This Row],[AreaPx]]&gt;0,NOT(Tabelle15[[#This Row],[AreaPx]]="inf")),Tabelle15[[#This Row],[AreaPx]], NA())</f>
        <v>5461.37</v>
      </c>
      <c r="J231">
        <v>5461.37</v>
      </c>
      <c r="K231">
        <v>62.446599999999997</v>
      </c>
      <c r="L231">
        <v>87.489900000000006</v>
      </c>
      <c r="M231">
        <v>0</v>
      </c>
      <c r="N231">
        <v>1.7498E-2</v>
      </c>
      <c r="O231">
        <f>Tabelle15[[#This Row],[Roll]]+Tabelle15[[#This Row],[Pitch]]</f>
        <v>2.6529069999999999</v>
      </c>
      <c r="P231">
        <f>SQRT(Tabelle15[[#This Row],[X]]^2+ Tabelle15[[#This Row],[Y]]^2 +Tabelle15[[#This Row],[Z]]^2)</f>
        <v>193.40659251952221</v>
      </c>
      <c r="Q231">
        <v>-19.810400000000001</v>
      </c>
      <c r="R231">
        <v>100.983</v>
      </c>
      <c r="S231">
        <v>86.373599999999996</v>
      </c>
      <c r="T231">
        <v>45.496000000000002</v>
      </c>
      <c r="U231">
        <v>0.17449400000000001</v>
      </c>
      <c r="V231">
        <v>-2.4782600000000001</v>
      </c>
    </row>
    <row r="232" spans="1:22">
      <c r="A232">
        <v>5228</v>
      </c>
      <c r="B232">
        <v>1</v>
      </c>
      <c r="C232">
        <v>13.2761</v>
      </c>
      <c r="D232">
        <v>-3.9480499999999998</v>
      </c>
      <c r="E232">
        <v>-192.91</v>
      </c>
      <c r="F232">
        <v>-44.511600000000001</v>
      </c>
      <c r="G232">
        <v>2.4782500000000001</v>
      </c>
      <c r="H232">
        <v>0.17465700000000001</v>
      </c>
      <c r="I232">
        <f>IF(AND(Tabelle15[[#This Row],[AreaPx]]&gt;0,NOT(Tabelle15[[#This Row],[AreaPx]]="inf")),Tabelle15[[#This Row],[AreaPx]], NA())</f>
        <v>5461.37</v>
      </c>
      <c r="J232">
        <v>5461.37</v>
      </c>
      <c r="K232">
        <v>62.446599999999997</v>
      </c>
      <c r="L232">
        <v>87.489900000000006</v>
      </c>
      <c r="M232">
        <v>0</v>
      </c>
      <c r="N232">
        <v>1.7498E-2</v>
      </c>
      <c r="O232">
        <f>Tabelle15[[#This Row],[Roll]]+Tabelle15[[#This Row],[Pitch]]</f>
        <v>2.6529069999999999</v>
      </c>
      <c r="P232">
        <f>SQRT(Tabelle15[[#This Row],[X]]^2+ Tabelle15[[#This Row],[Y]]^2 +Tabelle15[[#This Row],[Z]]^2)</f>
        <v>193.40659251952221</v>
      </c>
      <c r="Q232">
        <v>-19.810400000000001</v>
      </c>
      <c r="R232">
        <v>100.983</v>
      </c>
      <c r="S232">
        <v>86.373599999999996</v>
      </c>
      <c r="T232">
        <v>45.496000000000002</v>
      </c>
      <c r="U232">
        <v>0.17449400000000001</v>
      </c>
      <c r="V232">
        <v>-2.4782600000000001</v>
      </c>
    </row>
    <row r="233" spans="1:22">
      <c r="A233">
        <v>5239</v>
      </c>
      <c r="B233">
        <v>1</v>
      </c>
      <c r="C233">
        <v>13.269299999999999</v>
      </c>
      <c r="D233">
        <v>-3.9426000000000001</v>
      </c>
      <c r="E233">
        <v>-192.71700000000001</v>
      </c>
      <c r="F233">
        <v>-44.620899999999999</v>
      </c>
      <c r="G233">
        <v>2.5076999999999998</v>
      </c>
      <c r="H233">
        <v>0.11443</v>
      </c>
      <c r="I233">
        <f>IF(AND(Tabelle15[[#This Row],[AreaPx]]&gt;0,NOT(Tabelle15[[#This Row],[AreaPx]]="inf")),Tabelle15[[#This Row],[AreaPx]], NA())</f>
        <v>5450.9</v>
      </c>
      <c r="J233">
        <v>5450.9</v>
      </c>
      <c r="K233">
        <v>62.331200000000003</v>
      </c>
      <c r="L233">
        <v>87.486999999999995</v>
      </c>
      <c r="M233">
        <v>0.147753</v>
      </c>
      <c r="N233">
        <v>1.9671899999999999E-2</v>
      </c>
      <c r="O233">
        <f>Tabelle15[[#This Row],[Roll]]+Tabelle15[[#This Row],[Pitch]]</f>
        <v>2.6221299999999998</v>
      </c>
      <c r="P233">
        <f>SQRT(Tabelle15[[#This Row],[X]]^2+ Tabelle15[[#This Row],[Y]]^2 +Tabelle15[[#This Row],[Z]]^2)</f>
        <v>193.21351015456969</v>
      </c>
      <c r="Q233">
        <v>-19.918600000000001</v>
      </c>
      <c r="R233">
        <v>101.17400000000001</v>
      </c>
      <c r="S233">
        <v>85.954800000000006</v>
      </c>
      <c r="T233">
        <v>45.3842</v>
      </c>
      <c r="U233">
        <v>0.11432100000000001</v>
      </c>
      <c r="V233">
        <v>-2.5077099999999999</v>
      </c>
    </row>
    <row r="234" spans="1:22">
      <c r="A234">
        <v>5266</v>
      </c>
      <c r="B234">
        <v>1</v>
      </c>
      <c r="C234">
        <v>13.269299999999999</v>
      </c>
      <c r="D234">
        <v>-3.9426000000000001</v>
      </c>
      <c r="E234">
        <v>-192.71700000000001</v>
      </c>
      <c r="F234">
        <v>-44.620899999999999</v>
      </c>
      <c r="G234">
        <v>2.5076999999999998</v>
      </c>
      <c r="H234">
        <v>0.11443</v>
      </c>
      <c r="I234">
        <f>IF(AND(Tabelle15[[#This Row],[AreaPx]]&gt;0,NOT(Tabelle15[[#This Row],[AreaPx]]="inf")),Tabelle15[[#This Row],[AreaPx]], NA())</f>
        <v>5450.9</v>
      </c>
      <c r="J234">
        <v>5450.9</v>
      </c>
      <c r="K234">
        <v>62.331200000000003</v>
      </c>
      <c r="L234">
        <v>87.486999999999995</v>
      </c>
      <c r="M234">
        <v>0.147753</v>
      </c>
      <c r="N234">
        <v>1.9671899999999999E-2</v>
      </c>
      <c r="O234">
        <f>Tabelle15[[#This Row],[Roll]]+Tabelle15[[#This Row],[Pitch]]</f>
        <v>2.6221299999999998</v>
      </c>
      <c r="P234">
        <f>SQRT(Tabelle15[[#This Row],[X]]^2+ Tabelle15[[#This Row],[Y]]^2 +Tabelle15[[#This Row],[Z]]^2)</f>
        <v>193.21351015456969</v>
      </c>
      <c r="Q234">
        <v>-19.918600000000001</v>
      </c>
      <c r="R234">
        <v>101.17400000000001</v>
      </c>
      <c r="S234">
        <v>85.954800000000006</v>
      </c>
      <c r="T234">
        <v>45.3842</v>
      </c>
      <c r="U234">
        <v>0.11432100000000001</v>
      </c>
      <c r="V234">
        <v>-2.5077099999999999</v>
      </c>
    </row>
    <row r="235" spans="1:22">
      <c r="A235">
        <v>5282</v>
      </c>
      <c r="B235">
        <v>1</v>
      </c>
      <c r="C235">
        <v>13.2348</v>
      </c>
      <c r="D235">
        <v>-4.0004</v>
      </c>
      <c r="E235">
        <v>-192.85499999999999</v>
      </c>
      <c r="F235">
        <v>-44.462499999999999</v>
      </c>
      <c r="G235">
        <v>2.68648</v>
      </c>
      <c r="H235">
        <v>-0.34688000000000002</v>
      </c>
      <c r="I235">
        <f>IF(AND(Tabelle15[[#This Row],[AreaPx]]&gt;0,NOT(Tabelle15[[#This Row],[AreaPx]]="inf")),Tabelle15[[#This Row],[AreaPx]], NA())</f>
        <v>5474.62</v>
      </c>
      <c r="J235">
        <v>5474.62</v>
      </c>
      <c r="K235">
        <v>62.5715</v>
      </c>
      <c r="L235">
        <v>87.5518</v>
      </c>
      <c r="M235">
        <v>0.38294899999999998</v>
      </c>
      <c r="N235">
        <v>4.6110999999999999E-3</v>
      </c>
      <c r="O235">
        <f>Tabelle15[[#This Row],[Roll]]+Tabelle15[[#This Row],[Pitch]]</f>
        <v>2.3395999999999999</v>
      </c>
      <c r="P235">
        <f>SQRT(Tabelle15[[#This Row],[X]]^2+ Tabelle15[[#This Row],[Y]]^2 +Tabelle15[[#This Row],[Z]]^2)</f>
        <v>193.34997842306575</v>
      </c>
      <c r="Q235">
        <v>-19.672599999999999</v>
      </c>
      <c r="R235">
        <v>102.742</v>
      </c>
      <c r="S235">
        <v>86.392799999999994</v>
      </c>
      <c r="T235">
        <v>45.5212</v>
      </c>
      <c r="U235">
        <v>-0.34649799999999997</v>
      </c>
      <c r="V235">
        <v>-2.6865299999999999</v>
      </c>
    </row>
    <row r="236" spans="1:22">
      <c r="A236">
        <v>5304</v>
      </c>
      <c r="B236">
        <v>1</v>
      </c>
      <c r="C236">
        <v>13.2348</v>
      </c>
      <c r="D236">
        <v>-4.0004</v>
      </c>
      <c r="E236">
        <v>-192.85499999999999</v>
      </c>
      <c r="F236">
        <v>-44.462499999999999</v>
      </c>
      <c r="G236">
        <v>2.68648</v>
      </c>
      <c r="H236">
        <v>-0.34688000000000002</v>
      </c>
      <c r="I236">
        <f>IF(AND(Tabelle15[[#This Row],[AreaPx]]&gt;0,NOT(Tabelle15[[#This Row],[AreaPx]]="inf")),Tabelle15[[#This Row],[AreaPx]], NA())</f>
        <v>5474.62</v>
      </c>
      <c r="J236">
        <v>5474.62</v>
      </c>
      <c r="K236">
        <v>62.5715</v>
      </c>
      <c r="L236">
        <v>87.5518</v>
      </c>
      <c r="M236">
        <v>0.38294899999999998</v>
      </c>
      <c r="N236">
        <v>4.6110999999999999E-3</v>
      </c>
      <c r="O236">
        <f>Tabelle15[[#This Row],[Roll]]+Tabelle15[[#This Row],[Pitch]]</f>
        <v>2.3395999999999999</v>
      </c>
      <c r="P236">
        <f>SQRT(Tabelle15[[#This Row],[X]]^2+ Tabelle15[[#This Row],[Y]]^2 +Tabelle15[[#This Row],[Z]]^2)</f>
        <v>193.34997842306575</v>
      </c>
      <c r="Q236">
        <v>-19.672599999999999</v>
      </c>
      <c r="R236">
        <v>102.742</v>
      </c>
      <c r="S236">
        <v>86.392799999999994</v>
      </c>
      <c r="T236">
        <v>45.5212</v>
      </c>
      <c r="U236">
        <v>-0.34649799999999997</v>
      </c>
      <c r="V236">
        <v>-2.6865299999999999</v>
      </c>
    </row>
    <row r="237" spans="1:22">
      <c r="A237">
        <v>5315</v>
      </c>
      <c r="B237">
        <v>1</v>
      </c>
      <c r="C237">
        <v>13.2133</v>
      </c>
      <c r="D237">
        <v>-4.07247</v>
      </c>
      <c r="E237">
        <v>-192.661</v>
      </c>
      <c r="F237">
        <v>-44.596600000000002</v>
      </c>
      <c r="G237">
        <v>2.8275399999999999</v>
      </c>
      <c r="H237">
        <v>-0.37251499999999999</v>
      </c>
      <c r="I237">
        <f>IF(AND(Tabelle15[[#This Row],[AreaPx]]&gt;0,NOT(Tabelle15[[#This Row],[AreaPx]]="inf")),Tabelle15[[#This Row],[AreaPx]], NA())</f>
        <v>5454.01</v>
      </c>
      <c r="J237">
        <v>5454.01</v>
      </c>
      <c r="K237">
        <v>62.390799999999999</v>
      </c>
      <c r="L237">
        <v>87.482299999999995</v>
      </c>
      <c r="M237">
        <v>0.157115</v>
      </c>
      <c r="N237">
        <v>9.1631799999999999E-3</v>
      </c>
      <c r="O237">
        <f>Tabelle15[[#This Row],[Roll]]+Tabelle15[[#This Row],[Pitch]]</f>
        <v>2.455025</v>
      </c>
      <c r="P237">
        <f>SQRT(Tabelle15[[#This Row],[X]]^2+ Tabelle15[[#This Row],[Y]]^2 +Tabelle15[[#This Row],[Z]]^2)</f>
        <v>193.15650967490302</v>
      </c>
      <c r="Q237">
        <v>-19.8322</v>
      </c>
      <c r="R237">
        <v>102.867</v>
      </c>
      <c r="S237">
        <v>85.915499999999994</v>
      </c>
      <c r="T237">
        <v>45.384999999999998</v>
      </c>
      <c r="U237">
        <v>-0.372062</v>
      </c>
      <c r="V237">
        <v>-2.8275999999999999</v>
      </c>
    </row>
    <row r="238" spans="1:22">
      <c r="A238">
        <v>5339</v>
      </c>
      <c r="B238">
        <v>1</v>
      </c>
      <c r="C238">
        <v>13.2637</v>
      </c>
      <c r="D238">
        <v>-4.0955500000000002</v>
      </c>
      <c r="E238">
        <v>-192.80199999999999</v>
      </c>
      <c r="F238">
        <v>-44.492100000000001</v>
      </c>
      <c r="G238">
        <v>2.7668200000000001</v>
      </c>
      <c r="H238">
        <v>-0.29098299999999999</v>
      </c>
      <c r="I238">
        <f>IF(AND(Tabelle15[[#This Row],[AreaPx]]&gt;0,NOT(Tabelle15[[#This Row],[AreaPx]]="inf")),Tabelle15[[#This Row],[AreaPx]], NA())</f>
        <v>5475.28</v>
      </c>
      <c r="J238">
        <v>5475.28</v>
      </c>
      <c r="K238">
        <v>62.562199999999997</v>
      </c>
      <c r="L238">
        <v>87.576499999999996</v>
      </c>
      <c r="M238">
        <v>0.18068000000000001</v>
      </c>
      <c r="N238">
        <v>1.28024E-2</v>
      </c>
      <c r="O238">
        <f>Tabelle15[[#This Row],[Roll]]+Tabelle15[[#This Row],[Pitch]]</f>
        <v>2.4758370000000003</v>
      </c>
      <c r="P238">
        <f>SQRT(Tabelle15[[#This Row],[X]]^2+ Tabelle15[[#This Row],[Y]]^2 +Tabelle15[[#This Row],[Z]]^2)</f>
        <v>193.30108761073359</v>
      </c>
      <c r="Q238">
        <v>-19.727</v>
      </c>
      <c r="R238">
        <v>102.628</v>
      </c>
      <c r="S238">
        <v>86.262299999999996</v>
      </c>
      <c r="T238">
        <v>45.493899999999996</v>
      </c>
      <c r="U238">
        <v>-0.29064400000000001</v>
      </c>
      <c r="V238">
        <v>-2.7668499999999998</v>
      </c>
    </row>
    <row r="239" spans="1:22">
      <c r="A239">
        <v>5365</v>
      </c>
      <c r="B239">
        <v>1</v>
      </c>
      <c r="C239">
        <v>13.2637</v>
      </c>
      <c r="D239">
        <v>-4.0955500000000002</v>
      </c>
      <c r="E239">
        <v>-192.80199999999999</v>
      </c>
      <c r="F239">
        <v>-44.492100000000001</v>
      </c>
      <c r="G239">
        <v>2.7668200000000001</v>
      </c>
      <c r="H239">
        <v>-0.29098299999999999</v>
      </c>
      <c r="I239">
        <f>IF(AND(Tabelle15[[#This Row],[AreaPx]]&gt;0,NOT(Tabelle15[[#This Row],[AreaPx]]="inf")),Tabelle15[[#This Row],[AreaPx]], NA())</f>
        <v>5475.28</v>
      </c>
      <c r="J239">
        <v>5475.28</v>
      </c>
      <c r="K239">
        <v>62.562199999999997</v>
      </c>
      <c r="L239">
        <v>87.576499999999996</v>
      </c>
      <c r="M239">
        <v>0.18068000000000001</v>
      </c>
      <c r="N239">
        <v>1.28024E-2</v>
      </c>
      <c r="O239">
        <f>Tabelle15[[#This Row],[Roll]]+Tabelle15[[#This Row],[Pitch]]</f>
        <v>2.4758370000000003</v>
      </c>
      <c r="P239">
        <f>SQRT(Tabelle15[[#This Row],[X]]^2+ Tabelle15[[#This Row],[Y]]^2 +Tabelle15[[#This Row],[Z]]^2)</f>
        <v>193.30108761073359</v>
      </c>
      <c r="Q239">
        <v>-19.727</v>
      </c>
      <c r="R239">
        <v>102.628</v>
      </c>
      <c r="S239">
        <v>86.262299999999996</v>
      </c>
      <c r="T239">
        <v>45.493899999999996</v>
      </c>
      <c r="U239">
        <v>-0.29064400000000001</v>
      </c>
      <c r="V239">
        <v>-2.7668499999999998</v>
      </c>
    </row>
    <row r="240" spans="1:22">
      <c r="A240">
        <v>5384</v>
      </c>
      <c r="B240">
        <v>1</v>
      </c>
      <c r="C240">
        <v>13.262</v>
      </c>
      <c r="D240">
        <v>-4.1132600000000004</v>
      </c>
      <c r="E240">
        <v>-192.77699999999999</v>
      </c>
      <c r="F240">
        <v>-44.518500000000003</v>
      </c>
      <c r="G240">
        <v>2.8592</v>
      </c>
      <c r="H240">
        <v>-0.43573899999999999</v>
      </c>
      <c r="I240">
        <f>IF(AND(Tabelle15[[#This Row],[AreaPx]]&gt;0,NOT(Tabelle15[[#This Row],[AreaPx]]="inf")),Tabelle15[[#This Row],[AreaPx]], NA())</f>
        <v>5463.96</v>
      </c>
      <c r="J240">
        <v>5463.96</v>
      </c>
      <c r="K240">
        <v>62.492899999999999</v>
      </c>
      <c r="L240">
        <v>87.502099999999999</v>
      </c>
      <c r="M240">
        <v>0.11085299999999999</v>
      </c>
      <c r="N240">
        <v>1.38476E-2</v>
      </c>
      <c r="O240">
        <f>Tabelle15[[#This Row],[Roll]]+Tabelle15[[#This Row],[Pitch]]</f>
        <v>2.4234610000000001</v>
      </c>
      <c r="P240">
        <f>SQRT(Tabelle15[[#This Row],[X]]^2+ Tabelle15[[#This Row],[Y]]^2 +Tabelle15[[#This Row],[Z]]^2)</f>
        <v>193.27641159962485</v>
      </c>
      <c r="Q240">
        <v>-19.780799999999999</v>
      </c>
      <c r="R240">
        <v>103.111</v>
      </c>
      <c r="S240">
        <v>86.146600000000007</v>
      </c>
      <c r="T240">
        <v>45.459800000000001</v>
      </c>
      <c r="U240">
        <v>-0.43519600000000003</v>
      </c>
      <c r="V240">
        <v>-2.8592900000000001</v>
      </c>
    </row>
    <row r="241" spans="1:22">
      <c r="A241">
        <v>5406</v>
      </c>
      <c r="B241">
        <v>1</v>
      </c>
      <c r="C241">
        <v>13.262</v>
      </c>
      <c r="D241">
        <v>-4.1132600000000004</v>
      </c>
      <c r="E241">
        <v>-192.77699999999999</v>
      </c>
      <c r="F241">
        <v>-44.518500000000003</v>
      </c>
      <c r="G241">
        <v>2.8592</v>
      </c>
      <c r="H241">
        <v>-0.43573899999999999</v>
      </c>
      <c r="I241">
        <f>IF(AND(Tabelle15[[#This Row],[AreaPx]]&gt;0,NOT(Tabelle15[[#This Row],[AreaPx]]="inf")),Tabelle15[[#This Row],[AreaPx]], NA())</f>
        <v>5465.37</v>
      </c>
      <c r="J241">
        <v>5465.37</v>
      </c>
      <c r="K241">
        <v>62.500999999999998</v>
      </c>
      <c r="L241">
        <v>87.513499999999993</v>
      </c>
      <c r="M241">
        <v>0</v>
      </c>
      <c r="N241">
        <v>6.0699300000000003E-3</v>
      </c>
      <c r="O241">
        <f>Tabelle15[[#This Row],[Roll]]+Tabelle15[[#This Row],[Pitch]]</f>
        <v>2.4234610000000001</v>
      </c>
      <c r="P241">
        <f>SQRT(Tabelle15[[#This Row],[X]]^2+ Tabelle15[[#This Row],[Y]]^2 +Tabelle15[[#This Row],[Z]]^2)</f>
        <v>193.27641159962485</v>
      </c>
      <c r="Q241">
        <v>-19.780799999999999</v>
      </c>
      <c r="R241">
        <v>103.111</v>
      </c>
      <c r="S241">
        <v>86.146600000000007</v>
      </c>
      <c r="T241">
        <v>45.459800000000001</v>
      </c>
      <c r="U241">
        <v>-0.43519600000000003</v>
      </c>
      <c r="V241">
        <v>-2.8592900000000001</v>
      </c>
    </row>
    <row r="242" spans="1:22">
      <c r="A242">
        <v>5425</v>
      </c>
      <c r="B242">
        <v>1</v>
      </c>
      <c r="C242">
        <v>13.262</v>
      </c>
      <c r="D242">
        <v>-4.1132600000000004</v>
      </c>
      <c r="E242">
        <v>-192.77699999999999</v>
      </c>
      <c r="F242">
        <v>-44.518500000000003</v>
      </c>
      <c r="G242">
        <v>2.8592</v>
      </c>
      <c r="H242">
        <v>-0.43573899999999999</v>
      </c>
      <c r="I242">
        <f>IF(AND(Tabelle15[[#This Row],[AreaPx]]&gt;0,NOT(Tabelle15[[#This Row],[AreaPx]]="inf")),Tabelle15[[#This Row],[AreaPx]], NA())</f>
        <v>5465.37</v>
      </c>
      <c r="J242">
        <v>5465.37</v>
      </c>
      <c r="K242">
        <v>62.500999999999998</v>
      </c>
      <c r="L242">
        <v>87.513499999999993</v>
      </c>
      <c r="M242">
        <v>0</v>
      </c>
      <c r="N242">
        <v>6.0699300000000003E-3</v>
      </c>
      <c r="O242">
        <f>Tabelle15[[#This Row],[Roll]]+Tabelle15[[#This Row],[Pitch]]</f>
        <v>2.4234610000000001</v>
      </c>
      <c r="P242">
        <f>SQRT(Tabelle15[[#This Row],[X]]^2+ Tabelle15[[#This Row],[Y]]^2 +Tabelle15[[#This Row],[Z]]^2)</f>
        <v>193.27641159962485</v>
      </c>
      <c r="Q242">
        <v>-19.780799999999999</v>
      </c>
      <c r="R242">
        <v>103.111</v>
      </c>
      <c r="S242">
        <v>86.146600000000007</v>
      </c>
      <c r="T242">
        <v>45.459800000000001</v>
      </c>
      <c r="U242">
        <v>-0.43519600000000003</v>
      </c>
      <c r="V242">
        <v>-2.8592900000000001</v>
      </c>
    </row>
    <row r="243" spans="1:22">
      <c r="A243">
        <v>5437</v>
      </c>
      <c r="B243">
        <v>1</v>
      </c>
      <c r="C243">
        <v>13.262</v>
      </c>
      <c r="D243">
        <v>-4.1132600000000004</v>
      </c>
      <c r="E243">
        <v>-192.77699999999999</v>
      </c>
      <c r="F243">
        <v>-44.518500000000003</v>
      </c>
      <c r="G243">
        <v>2.8592</v>
      </c>
      <c r="H243">
        <v>-0.43573899999999999</v>
      </c>
      <c r="I243">
        <f>IF(AND(Tabelle15[[#This Row],[AreaPx]]&gt;0,NOT(Tabelle15[[#This Row],[AreaPx]]="inf")),Tabelle15[[#This Row],[AreaPx]], NA())</f>
        <v>5465.37</v>
      </c>
      <c r="J243">
        <v>5465.37</v>
      </c>
      <c r="K243">
        <v>62.500999999999998</v>
      </c>
      <c r="L243">
        <v>87.513499999999993</v>
      </c>
      <c r="M243">
        <v>0</v>
      </c>
      <c r="N243">
        <v>6.0699300000000003E-3</v>
      </c>
      <c r="O243">
        <f>Tabelle15[[#This Row],[Roll]]+Tabelle15[[#This Row],[Pitch]]</f>
        <v>2.4234610000000001</v>
      </c>
      <c r="P243">
        <f>SQRT(Tabelle15[[#This Row],[X]]^2+ Tabelle15[[#This Row],[Y]]^2 +Tabelle15[[#This Row],[Z]]^2)</f>
        <v>193.27641159962485</v>
      </c>
      <c r="Q243">
        <v>-19.780799999999999</v>
      </c>
      <c r="R243">
        <v>103.111</v>
      </c>
      <c r="S243">
        <v>86.146600000000007</v>
      </c>
      <c r="T243">
        <v>45.459800000000001</v>
      </c>
      <c r="U243">
        <v>-0.43519600000000003</v>
      </c>
      <c r="V243">
        <v>-2.8592900000000001</v>
      </c>
    </row>
    <row r="244" spans="1:22">
      <c r="A244">
        <v>5444</v>
      </c>
      <c r="B244">
        <v>1</v>
      </c>
      <c r="C244">
        <v>13.288</v>
      </c>
      <c r="D244">
        <v>-4.0630100000000002</v>
      </c>
      <c r="E244">
        <v>-192.81299999999999</v>
      </c>
      <c r="F244">
        <v>-44.5184</v>
      </c>
      <c r="G244">
        <v>2.5565500000000001</v>
      </c>
      <c r="H244">
        <v>-1.05173E-2</v>
      </c>
      <c r="I244">
        <f>IF(AND(Tabelle15[[#This Row],[AreaPx]]&gt;0,NOT(Tabelle15[[#This Row],[AreaPx]]="inf")),Tabelle15[[#This Row],[AreaPx]], NA())</f>
        <v>5467.54</v>
      </c>
      <c r="J244">
        <v>5467.54</v>
      </c>
      <c r="K244">
        <v>62.4861</v>
      </c>
      <c r="L244">
        <v>87.541799999999995</v>
      </c>
      <c r="M244">
        <v>0.371724</v>
      </c>
      <c r="N244">
        <v>5.0300600000000003E-3</v>
      </c>
      <c r="O244">
        <f>Tabelle15[[#This Row],[Roll]]+Tabelle15[[#This Row],[Pitch]]</f>
        <v>2.5460327</v>
      </c>
      <c r="P244">
        <f>SQRT(Tabelle15[[#This Row],[X]]^2+ Tabelle15[[#This Row],[Y]]^2 +Tabelle15[[#This Row],[Z]]^2)</f>
        <v>193.31304136881218</v>
      </c>
      <c r="Q244">
        <v>-19.783899999999999</v>
      </c>
      <c r="R244">
        <v>101.702</v>
      </c>
      <c r="S244">
        <v>86.244799999999998</v>
      </c>
      <c r="T244">
        <v>45.481099999999998</v>
      </c>
      <c r="U244">
        <v>-1.05068E-2</v>
      </c>
      <c r="V244">
        <v>-2.5565500000000001</v>
      </c>
    </row>
    <row r="245" spans="1:22">
      <c r="A245">
        <v>5469</v>
      </c>
      <c r="B245">
        <v>1</v>
      </c>
      <c r="C245">
        <v>13.288</v>
      </c>
      <c r="D245">
        <v>-4.0630100000000002</v>
      </c>
      <c r="E245">
        <v>-192.81299999999999</v>
      </c>
      <c r="F245">
        <v>-44.5184</v>
      </c>
      <c r="G245">
        <v>2.5565500000000001</v>
      </c>
      <c r="H245">
        <v>-1.05173E-2</v>
      </c>
      <c r="I245">
        <f>IF(AND(Tabelle15[[#This Row],[AreaPx]]&gt;0,NOT(Tabelle15[[#This Row],[AreaPx]]="inf")),Tabelle15[[#This Row],[AreaPx]], NA())</f>
        <v>5467.54</v>
      </c>
      <c r="J245">
        <v>5467.54</v>
      </c>
      <c r="K245">
        <v>62.4861</v>
      </c>
      <c r="L245">
        <v>87.541799999999995</v>
      </c>
      <c r="M245">
        <v>0.371724</v>
      </c>
      <c r="N245">
        <v>5.0300600000000003E-3</v>
      </c>
      <c r="O245">
        <f>Tabelle15[[#This Row],[Roll]]+Tabelle15[[#This Row],[Pitch]]</f>
        <v>2.5460327</v>
      </c>
      <c r="P245">
        <f>SQRT(Tabelle15[[#This Row],[X]]^2+ Tabelle15[[#This Row],[Y]]^2 +Tabelle15[[#This Row],[Z]]^2)</f>
        <v>193.31304136881218</v>
      </c>
      <c r="Q245">
        <v>-19.783899999999999</v>
      </c>
      <c r="R245">
        <v>101.702</v>
      </c>
      <c r="S245">
        <v>86.244799999999998</v>
      </c>
      <c r="T245">
        <v>45.481099999999998</v>
      </c>
      <c r="U245">
        <v>-1.05068E-2</v>
      </c>
      <c r="V245">
        <v>-2.5565500000000001</v>
      </c>
    </row>
    <row r="246" spans="1:22">
      <c r="A246">
        <v>5485</v>
      </c>
      <c r="B246">
        <v>1</v>
      </c>
      <c r="C246">
        <v>13.2905</v>
      </c>
      <c r="D246">
        <v>-4.1614500000000003</v>
      </c>
      <c r="E246">
        <v>-193.00800000000001</v>
      </c>
      <c r="F246">
        <v>-44.438099999999999</v>
      </c>
      <c r="G246">
        <v>2.45729</v>
      </c>
      <c r="H246">
        <v>2.4413199999999999E-2</v>
      </c>
      <c r="I246">
        <f>IF(AND(Tabelle15[[#This Row],[AreaPx]]&gt;0,NOT(Tabelle15[[#This Row],[AreaPx]]="inf")),Tabelle15[[#This Row],[AreaPx]], NA())</f>
        <v>5473.16</v>
      </c>
      <c r="J246">
        <v>5473.16</v>
      </c>
      <c r="K246">
        <v>62.555500000000002</v>
      </c>
      <c r="L246">
        <v>87.529899999999998</v>
      </c>
      <c r="M246">
        <v>8.5160700000000006E-2</v>
      </c>
      <c r="N246">
        <v>9.7716599999999997E-3</v>
      </c>
      <c r="O246">
        <f>Tabelle15[[#This Row],[Roll]]+Tabelle15[[#This Row],[Pitch]]</f>
        <v>2.4817032000000001</v>
      </c>
      <c r="P246">
        <f>SQRT(Tabelle15[[#This Row],[X]]^2+ Tabelle15[[#This Row],[Y]]^2 +Tabelle15[[#This Row],[Z]]^2)</f>
        <v>193.50980109635921</v>
      </c>
      <c r="Q246">
        <v>-19.738900000000001</v>
      </c>
      <c r="R246">
        <v>101.706</v>
      </c>
      <c r="S246">
        <v>86.590999999999994</v>
      </c>
      <c r="T246">
        <v>45.563000000000002</v>
      </c>
      <c r="U246">
        <v>2.4390800000000001E-2</v>
      </c>
      <c r="V246">
        <v>-2.45729</v>
      </c>
    </row>
    <row r="247" spans="1:22">
      <c r="A247">
        <v>5508</v>
      </c>
      <c r="B247">
        <v>1</v>
      </c>
      <c r="C247">
        <v>13.300700000000001</v>
      </c>
      <c r="D247">
        <v>-4.3078399999999997</v>
      </c>
      <c r="E247">
        <v>-192.72300000000001</v>
      </c>
      <c r="F247">
        <v>-44.666499999999999</v>
      </c>
      <c r="G247">
        <v>2.5906400000000001</v>
      </c>
      <c r="H247">
        <v>4.5802000000000002E-2</v>
      </c>
      <c r="I247">
        <f>IF(AND(Tabelle15[[#This Row],[AreaPx]]&gt;0,NOT(Tabelle15[[#This Row],[AreaPx]]="inf")),Tabelle15[[#This Row],[AreaPx]], NA())</f>
        <v>5440.86</v>
      </c>
      <c r="J247">
        <v>5440.86</v>
      </c>
      <c r="K247">
        <v>62.254899999999999</v>
      </c>
      <c r="L247">
        <v>87.437899999999999</v>
      </c>
      <c r="M247">
        <v>0.37395400000000001</v>
      </c>
      <c r="N247">
        <v>9.1797000000000007E-3</v>
      </c>
      <c r="O247">
        <f>Tabelle15[[#This Row],[Roll]]+Tabelle15[[#This Row],[Pitch]]</f>
        <v>2.6364420000000002</v>
      </c>
      <c r="P247">
        <f>SQRT(Tabelle15[[#This Row],[X]]^2+ Tabelle15[[#This Row],[Y]]^2 +Tabelle15[[#This Row],[Z]]^2)</f>
        <v>193.22945126184985</v>
      </c>
      <c r="Q247">
        <v>-20.066099999999999</v>
      </c>
      <c r="R247">
        <v>101.748</v>
      </c>
      <c r="S247">
        <v>85.796700000000001</v>
      </c>
      <c r="T247">
        <v>45.335599999999999</v>
      </c>
      <c r="U247">
        <v>4.5755200000000003E-2</v>
      </c>
      <c r="V247">
        <v>-2.5906400000000001</v>
      </c>
    </row>
    <row r="248" spans="1:22">
      <c r="A248">
        <v>5533</v>
      </c>
      <c r="B248">
        <v>1</v>
      </c>
      <c r="C248">
        <v>13.300700000000001</v>
      </c>
      <c r="D248">
        <v>-4.3078399999999997</v>
      </c>
      <c r="E248">
        <v>-192.72300000000001</v>
      </c>
      <c r="F248">
        <v>-44.666499999999999</v>
      </c>
      <c r="G248">
        <v>2.5906400000000001</v>
      </c>
      <c r="H248">
        <v>4.5802000000000002E-2</v>
      </c>
      <c r="I248">
        <f>IF(AND(Tabelle15[[#This Row],[AreaPx]]&gt;0,NOT(Tabelle15[[#This Row],[AreaPx]]="inf")),Tabelle15[[#This Row],[AreaPx]], NA())</f>
        <v>5440.86</v>
      </c>
      <c r="J248">
        <v>5440.86</v>
      </c>
      <c r="K248">
        <v>62.254899999999999</v>
      </c>
      <c r="L248">
        <v>87.437899999999999</v>
      </c>
      <c r="M248">
        <v>0.37395400000000001</v>
      </c>
      <c r="N248">
        <v>9.1797000000000007E-3</v>
      </c>
      <c r="O248">
        <f>Tabelle15[[#This Row],[Roll]]+Tabelle15[[#This Row],[Pitch]]</f>
        <v>2.6364420000000002</v>
      </c>
      <c r="P248">
        <f>SQRT(Tabelle15[[#This Row],[X]]^2+ Tabelle15[[#This Row],[Y]]^2 +Tabelle15[[#This Row],[Z]]^2)</f>
        <v>193.22945126184985</v>
      </c>
      <c r="Q248">
        <v>-20.066099999999999</v>
      </c>
      <c r="R248">
        <v>101.748</v>
      </c>
      <c r="S248">
        <v>85.796700000000001</v>
      </c>
      <c r="T248">
        <v>45.335599999999999</v>
      </c>
      <c r="U248">
        <v>4.5755200000000003E-2</v>
      </c>
      <c r="V248">
        <v>-2.5906400000000001</v>
      </c>
    </row>
    <row r="249" spans="1:22">
      <c r="A249">
        <v>5551</v>
      </c>
      <c r="B249">
        <v>1</v>
      </c>
      <c r="C249">
        <v>13.410600000000001</v>
      </c>
      <c r="D249">
        <v>-4.4299799999999996</v>
      </c>
      <c r="E249">
        <v>-192.86500000000001</v>
      </c>
      <c r="F249">
        <v>-44.5349</v>
      </c>
      <c r="G249">
        <v>2.56582</v>
      </c>
      <c r="H249">
        <v>-0.15875700000000001</v>
      </c>
      <c r="I249">
        <f>IF(AND(Tabelle15[[#This Row],[AreaPx]]&gt;0,NOT(Tabelle15[[#This Row],[AreaPx]]="inf")),Tabelle15[[#This Row],[AreaPx]], NA())</f>
        <v>5468.42</v>
      </c>
      <c r="J249">
        <v>5468.42</v>
      </c>
      <c r="K249">
        <v>62.486400000000003</v>
      </c>
      <c r="L249">
        <v>87.5608</v>
      </c>
      <c r="M249">
        <v>0.20413400000000001</v>
      </c>
      <c r="N249">
        <v>1.9816199999999999E-2</v>
      </c>
      <c r="O249">
        <f>Tabelle15[[#This Row],[Roll]]+Tabelle15[[#This Row],[Pitch]]</f>
        <v>2.407063</v>
      </c>
      <c r="P249">
        <f>SQRT(Tabelle15[[#This Row],[X]]^2+ Tabelle15[[#This Row],[Y]]^2 +Tabelle15[[#This Row],[Z]]^2)</f>
        <v>193.38142915016533</v>
      </c>
      <c r="Q249">
        <v>-19.9634</v>
      </c>
      <c r="R249">
        <v>102.559</v>
      </c>
      <c r="S249">
        <v>86.1173</v>
      </c>
      <c r="T249">
        <v>45.457999999999998</v>
      </c>
      <c r="U249">
        <v>-0.15859799999999999</v>
      </c>
      <c r="V249">
        <v>-2.5658300000000001</v>
      </c>
    </row>
    <row r="250" spans="1:22">
      <c r="A250">
        <v>5575</v>
      </c>
      <c r="B250">
        <v>1</v>
      </c>
      <c r="C250">
        <v>13.430300000000001</v>
      </c>
      <c r="D250">
        <v>-4.4799800000000003</v>
      </c>
      <c r="E250">
        <v>-192.75200000000001</v>
      </c>
      <c r="F250">
        <v>-44.683</v>
      </c>
      <c r="G250">
        <v>2.6206100000000001</v>
      </c>
      <c r="H250">
        <v>-0.209231</v>
      </c>
      <c r="I250">
        <f>IF(AND(Tabelle15[[#This Row],[AreaPx]]&gt;0,NOT(Tabelle15[[#This Row],[AreaPx]]="inf")),Tabelle15[[#This Row],[AreaPx]], NA())</f>
        <v>5446.24</v>
      </c>
      <c r="J250">
        <v>5446.24</v>
      </c>
      <c r="K250">
        <v>62.284799999999997</v>
      </c>
      <c r="L250">
        <v>87.492500000000007</v>
      </c>
      <c r="M250">
        <v>0.24611</v>
      </c>
      <c r="N250">
        <v>1.12143E-2</v>
      </c>
      <c r="O250">
        <f>Tabelle15[[#This Row],[Roll]]+Tabelle15[[#This Row],[Pitch]]</f>
        <v>2.4113790000000002</v>
      </c>
      <c r="P250">
        <f>SQRT(Tabelle15[[#This Row],[X]]^2+ Tabelle15[[#This Row],[Y]]^2 +Tabelle15[[#This Row],[Z]]^2)</f>
        <v>193.2712515685931</v>
      </c>
      <c r="Q250">
        <v>-20.235199999999999</v>
      </c>
      <c r="R250">
        <v>102.764</v>
      </c>
      <c r="S250">
        <v>85.634699999999995</v>
      </c>
      <c r="T250">
        <v>45.307400000000001</v>
      </c>
      <c r="U250">
        <v>-0.209013</v>
      </c>
      <c r="V250">
        <v>-2.6206299999999998</v>
      </c>
    </row>
    <row r="251" spans="1:22">
      <c r="A251">
        <v>5601</v>
      </c>
      <c r="B251">
        <v>1</v>
      </c>
      <c r="C251">
        <v>13.430300000000001</v>
      </c>
      <c r="D251">
        <v>-4.4799800000000003</v>
      </c>
      <c r="E251">
        <v>-192.75200000000001</v>
      </c>
      <c r="F251">
        <v>-44.683</v>
      </c>
      <c r="G251">
        <v>2.6206100000000001</v>
      </c>
      <c r="H251">
        <v>-0.209231</v>
      </c>
      <c r="I251">
        <f>IF(AND(Tabelle15[[#This Row],[AreaPx]]&gt;0,NOT(Tabelle15[[#This Row],[AreaPx]]="inf")),Tabelle15[[#This Row],[AreaPx]], NA())</f>
        <v>5446.24</v>
      </c>
      <c r="J251">
        <v>5446.24</v>
      </c>
      <c r="K251">
        <v>62.284799999999997</v>
      </c>
      <c r="L251">
        <v>87.492500000000007</v>
      </c>
      <c r="M251">
        <v>0.24611</v>
      </c>
      <c r="N251">
        <v>1.12143E-2</v>
      </c>
      <c r="O251">
        <f>Tabelle15[[#This Row],[Roll]]+Tabelle15[[#This Row],[Pitch]]</f>
        <v>2.4113790000000002</v>
      </c>
      <c r="P251">
        <f>SQRT(Tabelle15[[#This Row],[X]]^2+ Tabelle15[[#This Row],[Y]]^2 +Tabelle15[[#This Row],[Z]]^2)</f>
        <v>193.2712515685931</v>
      </c>
      <c r="Q251">
        <v>-20.235199999999999</v>
      </c>
      <c r="R251">
        <v>102.764</v>
      </c>
      <c r="S251">
        <v>85.634699999999995</v>
      </c>
      <c r="T251">
        <v>45.307400000000001</v>
      </c>
      <c r="U251">
        <v>-0.209013</v>
      </c>
      <c r="V251">
        <v>-2.6206299999999998</v>
      </c>
    </row>
    <row r="252" spans="1:22">
      <c r="A252">
        <v>5617</v>
      </c>
      <c r="B252">
        <v>1</v>
      </c>
      <c r="C252">
        <v>13.3881</v>
      </c>
      <c r="D252">
        <v>-4.4618200000000003</v>
      </c>
      <c r="E252">
        <v>-192.42500000000001</v>
      </c>
      <c r="F252">
        <v>-44.772199999999998</v>
      </c>
      <c r="G252">
        <v>2.69496</v>
      </c>
      <c r="H252">
        <v>-0.18402299999999999</v>
      </c>
      <c r="I252">
        <f>IF(AND(Tabelle15[[#This Row],[AreaPx]]&gt;0,NOT(Tabelle15[[#This Row],[AreaPx]]="inf")),Tabelle15[[#This Row],[AreaPx]], NA())</f>
        <v>5444.31</v>
      </c>
      <c r="J252">
        <v>5444.31</v>
      </c>
      <c r="K252">
        <v>62.229300000000002</v>
      </c>
      <c r="L252">
        <v>87.541700000000006</v>
      </c>
      <c r="M252">
        <v>0.106587</v>
      </c>
      <c r="N252">
        <v>1.35015E-2</v>
      </c>
      <c r="O252">
        <f>Tabelle15[[#This Row],[Roll]]+Tabelle15[[#This Row],[Pitch]]</f>
        <v>2.5109370000000002</v>
      </c>
      <c r="P252">
        <f>SQRT(Tabelle15[[#This Row],[X]]^2+ Tabelle15[[#This Row],[Y]]^2 +Tabelle15[[#This Row],[Z]]^2)</f>
        <v>192.94177796507009</v>
      </c>
      <c r="Q252">
        <v>-20.175999999999998</v>
      </c>
      <c r="R252">
        <v>102.645</v>
      </c>
      <c r="S252">
        <v>85.207400000000007</v>
      </c>
      <c r="T252">
        <v>45.219099999999997</v>
      </c>
      <c r="U252">
        <v>-0.18381900000000001</v>
      </c>
      <c r="V252">
        <v>-2.6949800000000002</v>
      </c>
    </row>
    <row r="253" spans="1:22">
      <c r="A253">
        <v>5637</v>
      </c>
      <c r="B253">
        <v>1</v>
      </c>
      <c r="C253">
        <v>13.3881</v>
      </c>
      <c r="D253">
        <v>-4.4618200000000003</v>
      </c>
      <c r="E253">
        <v>-192.42500000000001</v>
      </c>
      <c r="F253">
        <v>-44.772199999999998</v>
      </c>
      <c r="G253">
        <v>2.69496</v>
      </c>
      <c r="H253">
        <v>-0.18402299999999999</v>
      </c>
      <c r="I253">
        <f>IF(AND(Tabelle15[[#This Row],[AreaPx]]&gt;0,NOT(Tabelle15[[#This Row],[AreaPx]]="inf")),Tabelle15[[#This Row],[AreaPx]], NA())</f>
        <v>5444.31</v>
      </c>
      <c r="J253">
        <v>5444.31</v>
      </c>
      <c r="K253">
        <v>62.229300000000002</v>
      </c>
      <c r="L253">
        <v>87.541700000000006</v>
      </c>
      <c r="M253">
        <v>0.106587</v>
      </c>
      <c r="N253">
        <v>1.35015E-2</v>
      </c>
      <c r="O253">
        <f>Tabelle15[[#This Row],[Roll]]+Tabelle15[[#This Row],[Pitch]]</f>
        <v>2.5109370000000002</v>
      </c>
      <c r="P253">
        <f>SQRT(Tabelle15[[#This Row],[X]]^2+ Tabelle15[[#This Row],[Y]]^2 +Tabelle15[[#This Row],[Z]]^2)</f>
        <v>192.94177796507009</v>
      </c>
      <c r="Q253">
        <v>-20.175999999999998</v>
      </c>
      <c r="R253">
        <v>102.645</v>
      </c>
      <c r="S253">
        <v>85.207400000000007</v>
      </c>
      <c r="T253">
        <v>45.219099999999997</v>
      </c>
      <c r="U253">
        <v>-0.18381900000000001</v>
      </c>
      <c r="V253">
        <v>-2.6949800000000002</v>
      </c>
    </row>
    <row r="254" spans="1:22">
      <c r="A254">
        <v>5649</v>
      </c>
      <c r="B254">
        <v>1</v>
      </c>
      <c r="C254">
        <v>13.3881</v>
      </c>
      <c r="D254">
        <v>-4.4618200000000003</v>
      </c>
      <c r="E254">
        <v>-192.42500000000001</v>
      </c>
      <c r="F254">
        <v>-44.772199999999998</v>
      </c>
      <c r="G254">
        <v>2.69496</v>
      </c>
      <c r="H254">
        <v>-0.18402299999999999</v>
      </c>
      <c r="I254">
        <f>IF(AND(Tabelle15[[#This Row],[AreaPx]]&gt;0,NOT(Tabelle15[[#This Row],[AreaPx]]="inf")),Tabelle15[[#This Row],[AreaPx]], NA())</f>
        <v>5462.79</v>
      </c>
      <c r="J254">
        <v>5462.79</v>
      </c>
      <c r="K254">
        <v>62.334800000000001</v>
      </c>
      <c r="L254">
        <v>87.690200000000004</v>
      </c>
      <c r="M254">
        <v>0</v>
      </c>
      <c r="N254">
        <v>4.7032899999999997E-3</v>
      </c>
      <c r="O254">
        <f>Tabelle15[[#This Row],[Roll]]+Tabelle15[[#This Row],[Pitch]]</f>
        <v>2.5109370000000002</v>
      </c>
      <c r="P254">
        <f>SQRT(Tabelle15[[#This Row],[X]]^2+ Tabelle15[[#This Row],[Y]]^2 +Tabelle15[[#This Row],[Z]]^2)</f>
        <v>192.94177796507009</v>
      </c>
      <c r="Q254">
        <v>-20.175999999999998</v>
      </c>
      <c r="R254">
        <v>102.645</v>
      </c>
      <c r="S254">
        <v>85.207400000000007</v>
      </c>
      <c r="T254">
        <v>45.219099999999997</v>
      </c>
      <c r="U254">
        <v>-0.18381900000000001</v>
      </c>
      <c r="V254">
        <v>-2.6949800000000002</v>
      </c>
    </row>
    <row r="255" spans="1:22">
      <c r="A255">
        <v>5663</v>
      </c>
      <c r="B255">
        <v>1</v>
      </c>
      <c r="C255">
        <v>13.3881</v>
      </c>
      <c r="D255">
        <v>-4.4618200000000003</v>
      </c>
      <c r="E255">
        <v>-192.42500000000001</v>
      </c>
      <c r="F255">
        <v>-44.772199999999998</v>
      </c>
      <c r="G255">
        <v>2.69496</v>
      </c>
      <c r="H255">
        <v>-0.18402299999999999</v>
      </c>
      <c r="I255">
        <f>IF(AND(Tabelle15[[#This Row],[AreaPx]]&gt;0,NOT(Tabelle15[[#This Row],[AreaPx]]="inf")),Tabelle15[[#This Row],[AreaPx]], NA())</f>
        <v>5462.79</v>
      </c>
      <c r="J255">
        <v>5462.79</v>
      </c>
      <c r="K255">
        <v>62.334800000000001</v>
      </c>
      <c r="L255">
        <v>87.690200000000004</v>
      </c>
      <c r="M255">
        <v>0</v>
      </c>
      <c r="N255">
        <v>4.7032899999999997E-3</v>
      </c>
      <c r="O255">
        <f>Tabelle15[[#This Row],[Roll]]+Tabelle15[[#This Row],[Pitch]]</f>
        <v>2.5109370000000002</v>
      </c>
      <c r="P255">
        <f>SQRT(Tabelle15[[#This Row],[X]]^2+ Tabelle15[[#This Row],[Y]]^2 +Tabelle15[[#This Row],[Z]]^2)</f>
        <v>192.94177796507009</v>
      </c>
      <c r="Q255">
        <v>-20.175999999999998</v>
      </c>
      <c r="R255">
        <v>102.645</v>
      </c>
      <c r="S255">
        <v>85.207400000000007</v>
      </c>
      <c r="T255">
        <v>45.219099999999997</v>
      </c>
      <c r="U255">
        <v>-0.18381900000000001</v>
      </c>
      <c r="V255">
        <v>-2.6949800000000002</v>
      </c>
    </row>
    <row r="256" spans="1:22">
      <c r="A256">
        <v>5671</v>
      </c>
      <c r="B256">
        <v>1</v>
      </c>
      <c r="C256">
        <v>13.3881</v>
      </c>
      <c r="D256">
        <v>-4.4618200000000003</v>
      </c>
      <c r="E256">
        <v>-192.42500000000001</v>
      </c>
      <c r="F256">
        <v>-44.772199999999998</v>
      </c>
      <c r="G256">
        <v>2.69496</v>
      </c>
      <c r="H256">
        <v>-0.18402299999999999</v>
      </c>
      <c r="I256">
        <f>IF(AND(Tabelle15[[#This Row],[AreaPx]]&gt;0,NOT(Tabelle15[[#This Row],[AreaPx]]="inf")),Tabelle15[[#This Row],[AreaPx]], NA())</f>
        <v>5462.79</v>
      </c>
      <c r="J256">
        <v>5462.79</v>
      </c>
      <c r="K256">
        <v>62.334800000000001</v>
      </c>
      <c r="L256">
        <v>87.690200000000004</v>
      </c>
      <c r="M256">
        <v>0</v>
      </c>
      <c r="N256">
        <v>4.7032899999999997E-3</v>
      </c>
      <c r="O256">
        <f>Tabelle15[[#This Row],[Roll]]+Tabelle15[[#This Row],[Pitch]]</f>
        <v>2.5109370000000002</v>
      </c>
      <c r="P256">
        <f>SQRT(Tabelle15[[#This Row],[X]]^2+ Tabelle15[[#This Row],[Y]]^2 +Tabelle15[[#This Row],[Z]]^2)</f>
        <v>192.94177796507009</v>
      </c>
      <c r="Q256">
        <v>-20.175999999999998</v>
      </c>
      <c r="R256">
        <v>102.645</v>
      </c>
      <c r="S256">
        <v>85.207400000000007</v>
      </c>
      <c r="T256">
        <v>45.219099999999997</v>
      </c>
      <c r="U256">
        <v>-0.18381900000000001</v>
      </c>
      <c r="V256">
        <v>-2.6949800000000002</v>
      </c>
    </row>
    <row r="257" spans="1:22">
      <c r="A257">
        <v>5678</v>
      </c>
      <c r="B257">
        <v>1</v>
      </c>
      <c r="C257">
        <v>13.362299999999999</v>
      </c>
      <c r="D257">
        <v>-4.4536100000000003</v>
      </c>
      <c r="E257">
        <v>-192.47800000000001</v>
      </c>
      <c r="F257">
        <v>-44.65</v>
      </c>
      <c r="G257">
        <v>2.70234</v>
      </c>
      <c r="H257">
        <v>-0.226547</v>
      </c>
      <c r="I257">
        <f>IF(AND(Tabelle15[[#This Row],[AreaPx]]&gt;0,NOT(Tabelle15[[#This Row],[AreaPx]]="inf")),Tabelle15[[#This Row],[AreaPx]], NA())</f>
        <v>5474.14</v>
      </c>
      <c r="J257">
        <v>5474.14</v>
      </c>
      <c r="K257">
        <v>62.4664</v>
      </c>
      <c r="L257">
        <v>87.688500000000005</v>
      </c>
      <c r="M257">
        <v>0.15739500000000001</v>
      </c>
      <c r="N257">
        <v>3.3278299999999999E-3</v>
      </c>
      <c r="O257">
        <f>Tabelle15[[#This Row],[Roll]]+Tabelle15[[#This Row],[Pitch]]</f>
        <v>2.4757929999999999</v>
      </c>
      <c r="P257">
        <f>SQRT(Tabelle15[[#This Row],[X]]^2+ Tabelle15[[#This Row],[Y]]^2 +Tabelle15[[#This Row],[Z]]^2)</f>
        <v>192.99265837674267</v>
      </c>
      <c r="Q257">
        <v>-19.9253</v>
      </c>
      <c r="R257">
        <v>102.779</v>
      </c>
      <c r="S257">
        <v>85.564499999999995</v>
      </c>
      <c r="T257">
        <v>45.339300000000001</v>
      </c>
      <c r="U257">
        <v>-0.226295</v>
      </c>
      <c r="V257">
        <v>-2.7023600000000001</v>
      </c>
    </row>
    <row r="258" spans="1:22">
      <c r="A258">
        <v>5703</v>
      </c>
      <c r="B258">
        <v>1</v>
      </c>
      <c r="C258">
        <v>13.362299999999999</v>
      </c>
      <c r="D258">
        <v>-4.4536100000000003</v>
      </c>
      <c r="E258">
        <v>-192.47800000000001</v>
      </c>
      <c r="F258">
        <v>-44.65</v>
      </c>
      <c r="G258">
        <v>2.70234</v>
      </c>
      <c r="H258">
        <v>-0.226547</v>
      </c>
      <c r="I258">
        <f>IF(AND(Tabelle15[[#This Row],[AreaPx]]&gt;0,NOT(Tabelle15[[#This Row],[AreaPx]]="inf")),Tabelle15[[#This Row],[AreaPx]], NA())</f>
        <v>5474.14</v>
      </c>
      <c r="J258">
        <v>5474.14</v>
      </c>
      <c r="K258">
        <v>62.4664</v>
      </c>
      <c r="L258">
        <v>87.688500000000005</v>
      </c>
      <c r="M258">
        <v>0.15739500000000001</v>
      </c>
      <c r="N258">
        <v>3.3278299999999999E-3</v>
      </c>
      <c r="O258">
        <f>Tabelle15[[#This Row],[Roll]]+Tabelle15[[#This Row],[Pitch]]</f>
        <v>2.4757929999999999</v>
      </c>
      <c r="P258">
        <f>SQRT(Tabelle15[[#This Row],[X]]^2+ Tabelle15[[#This Row],[Y]]^2 +Tabelle15[[#This Row],[Z]]^2)</f>
        <v>192.99265837674267</v>
      </c>
      <c r="Q258">
        <v>-19.9253</v>
      </c>
      <c r="R258">
        <v>102.779</v>
      </c>
      <c r="S258">
        <v>85.564499999999995</v>
      </c>
      <c r="T258">
        <v>45.339300000000001</v>
      </c>
      <c r="U258">
        <v>-0.226295</v>
      </c>
      <c r="V258">
        <v>-2.7023600000000001</v>
      </c>
    </row>
    <row r="259" spans="1:22">
      <c r="A259">
        <v>5719</v>
      </c>
      <c r="B259">
        <v>1</v>
      </c>
      <c r="C259">
        <v>13.289</v>
      </c>
      <c r="D259">
        <v>-4.4150799999999997</v>
      </c>
      <c r="E259">
        <v>-192.446</v>
      </c>
      <c r="F259">
        <v>-44.634900000000002</v>
      </c>
      <c r="G259">
        <v>2.8442799999999999</v>
      </c>
      <c r="H259">
        <v>-0.41415600000000002</v>
      </c>
      <c r="I259">
        <f>IF(AND(Tabelle15[[#This Row],[AreaPx]]&gt;0,NOT(Tabelle15[[#This Row],[AreaPx]]="inf")),Tabelle15[[#This Row],[AreaPx]], NA())</f>
        <v>5471.57</v>
      </c>
      <c r="J259">
        <v>5471.57</v>
      </c>
      <c r="K259">
        <v>62.472999999999999</v>
      </c>
      <c r="L259">
        <v>87.651200000000003</v>
      </c>
      <c r="M259">
        <v>0.138684</v>
      </c>
      <c r="N259">
        <v>5.4197500000000001E-3</v>
      </c>
      <c r="O259">
        <f>Tabelle15[[#This Row],[Roll]]+Tabelle15[[#This Row],[Pitch]]</f>
        <v>2.4301239999999997</v>
      </c>
      <c r="P259">
        <f>SQRT(Tabelle15[[#This Row],[X]]^2+ Tabelle15[[#This Row],[Y]]^2 +Tabelle15[[#This Row],[Z]]^2)</f>
        <v>192.95479617881074</v>
      </c>
      <c r="Q259">
        <v>-19.834099999999999</v>
      </c>
      <c r="R259">
        <v>103.339</v>
      </c>
      <c r="S259">
        <v>85.590599999999995</v>
      </c>
      <c r="T259">
        <v>45.3446</v>
      </c>
      <c r="U259">
        <v>-0.41364600000000001</v>
      </c>
      <c r="V259">
        <v>-2.84436</v>
      </c>
    </row>
    <row r="260" spans="1:22">
      <c r="A260">
        <v>5743</v>
      </c>
      <c r="B260">
        <v>1</v>
      </c>
      <c r="C260">
        <v>13.3284</v>
      </c>
      <c r="D260">
        <v>-4.4478</v>
      </c>
      <c r="E260">
        <v>-192.822</v>
      </c>
      <c r="F260">
        <v>-44.426299999999998</v>
      </c>
      <c r="G260">
        <v>2.54793</v>
      </c>
      <c r="H260">
        <v>3.2498199999999998E-2</v>
      </c>
      <c r="I260">
        <f>IF(AND(Tabelle15[[#This Row],[AreaPx]]&gt;0,NOT(Tabelle15[[#This Row],[AreaPx]]="inf")),Tabelle15[[#This Row],[AreaPx]], NA())</f>
        <v>5495.21</v>
      </c>
      <c r="J260">
        <v>5495.21</v>
      </c>
      <c r="K260">
        <v>62.691699999999997</v>
      </c>
      <c r="L260">
        <v>87.694199999999995</v>
      </c>
      <c r="M260">
        <v>0.68947099999999995</v>
      </c>
      <c r="N260">
        <v>3.9261599999999997E-3</v>
      </c>
      <c r="O260">
        <f>Tabelle15[[#This Row],[Roll]]+Tabelle15[[#This Row],[Pitch]]</f>
        <v>2.5804282000000001</v>
      </c>
      <c r="P260">
        <f>SQRT(Tabelle15[[#This Row],[X]]^2+ Tabelle15[[#This Row],[Y]]^2 +Tabelle15[[#This Row],[Z]]^2)</f>
        <v>193.33326887889731</v>
      </c>
      <c r="Q260">
        <v>-19.6221</v>
      </c>
      <c r="R260">
        <v>101.94199999999999</v>
      </c>
      <c r="S260">
        <v>86.450400000000002</v>
      </c>
      <c r="T260">
        <v>45.575200000000002</v>
      </c>
      <c r="U260">
        <v>3.2466099999999998E-2</v>
      </c>
      <c r="V260">
        <v>-2.54793</v>
      </c>
    </row>
    <row r="261" spans="1:22">
      <c r="A261">
        <v>5770</v>
      </c>
      <c r="B261">
        <v>1</v>
      </c>
      <c r="C261">
        <v>13.3284</v>
      </c>
      <c r="D261">
        <v>-4.4478</v>
      </c>
      <c r="E261">
        <v>-192.822</v>
      </c>
      <c r="F261">
        <v>-44.426299999999998</v>
      </c>
      <c r="G261">
        <v>2.54793</v>
      </c>
      <c r="H261">
        <v>3.2498199999999998E-2</v>
      </c>
      <c r="I261">
        <f>IF(AND(Tabelle15[[#This Row],[AreaPx]]&gt;0,NOT(Tabelle15[[#This Row],[AreaPx]]="inf")),Tabelle15[[#This Row],[AreaPx]], NA())</f>
        <v>5495.21</v>
      </c>
      <c r="J261">
        <v>5495.21</v>
      </c>
      <c r="K261">
        <v>62.691699999999997</v>
      </c>
      <c r="L261">
        <v>87.694199999999995</v>
      </c>
      <c r="M261">
        <v>0.68947099999999995</v>
      </c>
      <c r="N261">
        <v>3.9261599999999997E-3</v>
      </c>
      <c r="O261">
        <f>Tabelle15[[#This Row],[Roll]]+Tabelle15[[#This Row],[Pitch]]</f>
        <v>2.5804282000000001</v>
      </c>
      <c r="P261">
        <f>SQRT(Tabelle15[[#This Row],[X]]^2+ Tabelle15[[#This Row],[Y]]^2 +Tabelle15[[#This Row],[Z]]^2)</f>
        <v>193.33326887889731</v>
      </c>
      <c r="Q261">
        <v>-19.6221</v>
      </c>
      <c r="R261">
        <v>101.94199999999999</v>
      </c>
      <c r="S261">
        <v>86.450400000000002</v>
      </c>
      <c r="T261">
        <v>45.575200000000002</v>
      </c>
      <c r="U261">
        <v>3.2466099999999998E-2</v>
      </c>
      <c r="V261">
        <v>-2.54793</v>
      </c>
    </row>
    <row r="262" spans="1:22">
      <c r="A262">
        <v>5785</v>
      </c>
      <c r="B262">
        <v>1</v>
      </c>
      <c r="C262">
        <v>13.3302</v>
      </c>
      <c r="D262">
        <v>-4.5059500000000003</v>
      </c>
      <c r="E262">
        <v>-193.13800000000001</v>
      </c>
      <c r="F262">
        <v>-44.354300000000002</v>
      </c>
      <c r="G262">
        <v>2.85608</v>
      </c>
      <c r="H262">
        <v>-0.29020899999999999</v>
      </c>
      <c r="I262">
        <f>IF(AND(Tabelle15[[#This Row],[AreaPx]]&gt;0,NOT(Tabelle15[[#This Row],[AreaPx]]="inf")),Tabelle15[[#This Row],[AreaPx]], NA())</f>
        <v>5479</v>
      </c>
      <c r="J262">
        <v>5479</v>
      </c>
      <c r="K262">
        <v>62.6614</v>
      </c>
      <c r="L262">
        <v>87.499899999999997</v>
      </c>
      <c r="M262">
        <v>0.26809500000000003</v>
      </c>
      <c r="N262">
        <v>3.3414800000000001E-2</v>
      </c>
      <c r="O262">
        <f>Tabelle15[[#This Row],[Roll]]+Tabelle15[[#This Row],[Pitch]]</f>
        <v>2.565871</v>
      </c>
      <c r="P262">
        <f>SQRT(Tabelle15[[#This Row],[X]]^2+ Tabelle15[[#This Row],[Y]]^2 +Tabelle15[[#This Row],[Z]]^2)</f>
        <v>193.64990281805592</v>
      </c>
      <c r="Q262">
        <v>-19.718499999999999</v>
      </c>
      <c r="R262">
        <v>103.01300000000001</v>
      </c>
      <c r="S262">
        <v>86.782799999999995</v>
      </c>
      <c r="T262">
        <v>45.631300000000003</v>
      </c>
      <c r="U262">
        <v>-0.28984799999999999</v>
      </c>
      <c r="V262">
        <v>-2.8561100000000001</v>
      </c>
    </row>
    <row r="263" spans="1:22">
      <c r="A263">
        <v>5808</v>
      </c>
      <c r="B263">
        <v>1</v>
      </c>
      <c r="C263">
        <v>13.3302</v>
      </c>
      <c r="D263">
        <v>-4.5059500000000003</v>
      </c>
      <c r="E263">
        <v>-193.13800000000001</v>
      </c>
      <c r="F263">
        <v>-44.354300000000002</v>
      </c>
      <c r="G263">
        <v>2.85608</v>
      </c>
      <c r="H263">
        <v>-0.29020899999999999</v>
      </c>
      <c r="I263">
        <f>IF(AND(Tabelle15[[#This Row],[AreaPx]]&gt;0,NOT(Tabelle15[[#This Row],[AreaPx]]="inf")),Tabelle15[[#This Row],[AreaPx]], NA())</f>
        <v>5461.11</v>
      </c>
      <c r="J263">
        <v>5461.11</v>
      </c>
      <c r="K263">
        <v>62.558999999999997</v>
      </c>
      <c r="L263">
        <v>87.356899999999996</v>
      </c>
      <c r="M263">
        <v>0</v>
      </c>
      <c r="N263">
        <v>2.1174499999999999E-2</v>
      </c>
      <c r="O263">
        <f>Tabelle15[[#This Row],[Roll]]+Tabelle15[[#This Row],[Pitch]]</f>
        <v>2.565871</v>
      </c>
      <c r="P263">
        <f>SQRT(Tabelle15[[#This Row],[X]]^2+ Tabelle15[[#This Row],[Y]]^2 +Tabelle15[[#This Row],[Z]]^2)</f>
        <v>193.64990281805592</v>
      </c>
      <c r="Q263">
        <v>-19.718499999999999</v>
      </c>
      <c r="R263">
        <v>103.01300000000001</v>
      </c>
      <c r="S263">
        <v>86.782799999999995</v>
      </c>
      <c r="T263">
        <v>45.631300000000003</v>
      </c>
      <c r="U263">
        <v>-0.28984799999999999</v>
      </c>
      <c r="V263">
        <v>-2.8561100000000001</v>
      </c>
    </row>
    <row r="264" spans="1:22">
      <c r="A264">
        <v>5828</v>
      </c>
      <c r="B264">
        <v>1</v>
      </c>
      <c r="C264">
        <v>13.3302</v>
      </c>
      <c r="D264">
        <v>-4.5059500000000003</v>
      </c>
      <c r="E264">
        <v>-193.13800000000001</v>
      </c>
      <c r="F264">
        <v>-44.354300000000002</v>
      </c>
      <c r="G264">
        <v>2.85608</v>
      </c>
      <c r="H264">
        <v>-0.29020899999999999</v>
      </c>
      <c r="I264">
        <f>IF(AND(Tabelle15[[#This Row],[AreaPx]]&gt;0,NOT(Tabelle15[[#This Row],[AreaPx]]="inf")),Tabelle15[[#This Row],[AreaPx]], NA())</f>
        <v>5461.11</v>
      </c>
      <c r="J264">
        <v>5461.11</v>
      </c>
      <c r="K264">
        <v>62.558999999999997</v>
      </c>
      <c r="L264">
        <v>87.356899999999996</v>
      </c>
      <c r="M264">
        <v>0</v>
      </c>
      <c r="N264">
        <v>2.1174499999999999E-2</v>
      </c>
      <c r="O264">
        <f>Tabelle15[[#This Row],[Roll]]+Tabelle15[[#This Row],[Pitch]]</f>
        <v>2.565871</v>
      </c>
      <c r="P264">
        <f>SQRT(Tabelle15[[#This Row],[X]]^2+ Tabelle15[[#This Row],[Y]]^2 +Tabelle15[[#This Row],[Z]]^2)</f>
        <v>193.64990281805592</v>
      </c>
      <c r="Q264">
        <v>-19.718499999999999</v>
      </c>
      <c r="R264">
        <v>103.01300000000001</v>
      </c>
      <c r="S264">
        <v>86.782799999999995</v>
      </c>
      <c r="T264">
        <v>45.631300000000003</v>
      </c>
      <c r="U264">
        <v>-0.28984799999999999</v>
      </c>
      <c r="V264">
        <v>-2.8561100000000001</v>
      </c>
    </row>
    <row r="265" spans="1:22">
      <c r="A265">
        <v>5838</v>
      </c>
      <c r="B265">
        <v>1</v>
      </c>
      <c r="C265">
        <v>13.3302</v>
      </c>
      <c r="D265">
        <v>-4.5059500000000003</v>
      </c>
      <c r="E265">
        <v>-193.13800000000001</v>
      </c>
      <c r="F265">
        <v>-44.354300000000002</v>
      </c>
      <c r="G265">
        <v>2.85608</v>
      </c>
      <c r="H265">
        <v>-0.29020899999999999</v>
      </c>
      <c r="I265">
        <f>IF(AND(Tabelle15[[#This Row],[AreaPx]]&gt;0,NOT(Tabelle15[[#This Row],[AreaPx]]="inf")),Tabelle15[[#This Row],[AreaPx]], NA())</f>
        <v>5461.11</v>
      </c>
      <c r="J265">
        <v>5461.11</v>
      </c>
      <c r="K265">
        <v>62.558999999999997</v>
      </c>
      <c r="L265">
        <v>87.356899999999996</v>
      </c>
      <c r="M265">
        <v>0</v>
      </c>
      <c r="N265">
        <v>2.1174499999999999E-2</v>
      </c>
      <c r="O265">
        <f>Tabelle15[[#This Row],[Roll]]+Tabelle15[[#This Row],[Pitch]]</f>
        <v>2.565871</v>
      </c>
      <c r="P265">
        <f>SQRT(Tabelle15[[#This Row],[X]]^2+ Tabelle15[[#This Row],[Y]]^2 +Tabelle15[[#This Row],[Z]]^2)</f>
        <v>193.64990281805592</v>
      </c>
      <c r="Q265">
        <v>-19.718499999999999</v>
      </c>
      <c r="R265">
        <v>103.01300000000001</v>
      </c>
      <c r="S265">
        <v>86.782799999999995</v>
      </c>
      <c r="T265">
        <v>45.631300000000003</v>
      </c>
      <c r="U265">
        <v>-0.28984799999999999</v>
      </c>
      <c r="V265">
        <v>-2.8561100000000001</v>
      </c>
    </row>
    <row r="266" spans="1:22">
      <c r="A266">
        <v>5846</v>
      </c>
      <c r="B266">
        <v>1</v>
      </c>
      <c r="C266">
        <v>13.282400000000001</v>
      </c>
      <c r="D266">
        <v>-4.4992900000000002</v>
      </c>
      <c r="E266">
        <v>-193.19</v>
      </c>
      <c r="F266">
        <v>-44.408799999999999</v>
      </c>
      <c r="G266">
        <v>2.7094499999999999</v>
      </c>
      <c r="H266">
        <v>-0.20428499999999999</v>
      </c>
      <c r="I266">
        <f>IF(AND(Tabelle15[[#This Row],[AreaPx]]&gt;0,NOT(Tabelle15[[#This Row],[AreaPx]]="inf")),Tabelle15[[#This Row],[AreaPx]], NA())</f>
        <v>5456.51</v>
      </c>
      <c r="J266">
        <v>5456.51</v>
      </c>
      <c r="K266">
        <v>62.493600000000001</v>
      </c>
      <c r="L266">
        <v>87.366100000000003</v>
      </c>
      <c r="M266">
        <v>7.5013300000000005E-2</v>
      </c>
      <c r="N266">
        <v>1.1637099999999999E-2</v>
      </c>
      <c r="O266">
        <f>Tabelle15[[#This Row],[Roll]]+Tabelle15[[#This Row],[Pitch]]</f>
        <v>2.5051649999999999</v>
      </c>
      <c r="P266">
        <f>SQRT(Tabelle15[[#This Row],[X]]^2+ Tabelle15[[#This Row],[Y]]^2 +Tabelle15[[#This Row],[Z]]^2)</f>
        <v>193.69832694234637</v>
      </c>
      <c r="Q266">
        <v>-19.830400000000001</v>
      </c>
      <c r="R266">
        <v>102.754</v>
      </c>
      <c r="S266">
        <v>86.740300000000005</v>
      </c>
      <c r="T266">
        <v>45.581600000000002</v>
      </c>
      <c r="U266">
        <v>-0.20405699999999999</v>
      </c>
      <c r="V266">
        <v>-2.70947</v>
      </c>
    </row>
    <row r="267" spans="1:22">
      <c r="A267">
        <v>5874</v>
      </c>
      <c r="B267">
        <v>1</v>
      </c>
      <c r="C267">
        <v>13.2483</v>
      </c>
      <c r="D267">
        <v>-4.4594199999999997</v>
      </c>
      <c r="E267">
        <v>-192.94499999999999</v>
      </c>
      <c r="F267">
        <v>-44.590699999999998</v>
      </c>
      <c r="G267">
        <v>2.6636299999999999</v>
      </c>
      <c r="H267">
        <v>-0.14583499999999999</v>
      </c>
      <c r="I267">
        <f>IF(AND(Tabelle15[[#This Row],[AreaPx]]&gt;0,NOT(Tabelle15[[#This Row],[AreaPx]]="inf")),Tabelle15[[#This Row],[AreaPx]], NA())</f>
        <v>5436.82</v>
      </c>
      <c r="J267">
        <v>5436.82</v>
      </c>
      <c r="K267">
        <v>62.280500000000004</v>
      </c>
      <c r="L267">
        <v>87.3459</v>
      </c>
      <c r="M267">
        <v>0.23930000000000001</v>
      </c>
      <c r="N267">
        <v>1.9725799999999998E-3</v>
      </c>
      <c r="O267">
        <f>Tabelle15[[#This Row],[Roll]]+Tabelle15[[#This Row],[Pitch]]</f>
        <v>2.517795</v>
      </c>
      <c r="P267">
        <f>SQRT(Tabelle15[[#This Row],[X]]^2+ Tabelle15[[#This Row],[Y]]^2 +Tabelle15[[#This Row],[Z]]^2)</f>
        <v>193.45070923784797</v>
      </c>
      <c r="Q267">
        <v>-20.034800000000001</v>
      </c>
      <c r="R267">
        <v>102.529</v>
      </c>
      <c r="S267">
        <v>86.143199999999993</v>
      </c>
      <c r="T267">
        <v>45.402500000000003</v>
      </c>
      <c r="U267">
        <v>-0.145678</v>
      </c>
      <c r="V267">
        <v>-2.66364</v>
      </c>
    </row>
    <row r="268" spans="1:22">
      <c r="A268">
        <v>5906</v>
      </c>
      <c r="B268">
        <v>1</v>
      </c>
      <c r="C268">
        <v>13.2712</v>
      </c>
      <c r="D268">
        <v>-4.5706899999999999</v>
      </c>
      <c r="E268">
        <v>-192.93600000000001</v>
      </c>
      <c r="F268">
        <v>-44.522799999999997</v>
      </c>
      <c r="G268">
        <v>2.6072899999999999</v>
      </c>
      <c r="H268">
        <v>-2.6258099999999999E-2</v>
      </c>
      <c r="I268">
        <f>IF(AND(Tabelle15[[#This Row],[AreaPx]]&gt;0,NOT(Tabelle15[[#This Row],[AreaPx]]="inf")),Tabelle15[[#This Row],[AreaPx]], NA())</f>
        <v>5457.55</v>
      </c>
      <c r="J268">
        <v>5457.55</v>
      </c>
      <c r="K268">
        <v>62.429400000000001</v>
      </c>
      <c r="L268">
        <v>87.463300000000004</v>
      </c>
      <c r="M268">
        <v>0.11178399999999999</v>
      </c>
      <c r="N268">
        <v>7.3878700000000004E-3</v>
      </c>
      <c r="O268">
        <f>Tabelle15[[#This Row],[Roll]]+Tabelle15[[#This Row],[Pitch]]</f>
        <v>2.5810318999999997</v>
      </c>
      <c r="P268">
        <f>SQRT(Tabelle15[[#This Row],[X]]^2+ Tabelle15[[#This Row],[Y]]^2 +Tabelle15[[#This Row],[Z]]^2)</f>
        <v>193.44589954950223</v>
      </c>
      <c r="Q268">
        <v>-19.886900000000001</v>
      </c>
      <c r="R268">
        <v>102.251</v>
      </c>
      <c r="S268">
        <v>86.311400000000006</v>
      </c>
      <c r="T268">
        <v>45.475999999999999</v>
      </c>
      <c r="U268">
        <v>-2.6231000000000001E-2</v>
      </c>
      <c r="V268">
        <v>-2.6072899999999999</v>
      </c>
    </row>
    <row r="269" spans="1:22">
      <c r="A269">
        <v>5933</v>
      </c>
      <c r="B269">
        <v>1</v>
      </c>
      <c r="C269">
        <v>13.2712</v>
      </c>
      <c r="D269">
        <v>-4.5706899999999999</v>
      </c>
      <c r="E269">
        <v>-192.93600000000001</v>
      </c>
      <c r="F269">
        <v>-44.522799999999997</v>
      </c>
      <c r="G269">
        <v>2.6072899999999999</v>
      </c>
      <c r="H269">
        <v>-2.6258099999999999E-2</v>
      </c>
      <c r="I269">
        <f>IF(AND(Tabelle15[[#This Row],[AreaPx]]&gt;0,NOT(Tabelle15[[#This Row],[AreaPx]]="inf")),Tabelle15[[#This Row],[AreaPx]], NA())</f>
        <v>5457.55</v>
      </c>
      <c r="J269">
        <v>5457.55</v>
      </c>
      <c r="K269">
        <v>62.429400000000001</v>
      </c>
      <c r="L269">
        <v>87.463300000000004</v>
      </c>
      <c r="M269">
        <v>0.11178399999999999</v>
      </c>
      <c r="N269">
        <v>7.3878700000000004E-3</v>
      </c>
      <c r="O269">
        <f>Tabelle15[[#This Row],[Roll]]+Tabelle15[[#This Row],[Pitch]]</f>
        <v>2.5810318999999997</v>
      </c>
      <c r="P269">
        <f>SQRT(Tabelle15[[#This Row],[X]]^2+ Tabelle15[[#This Row],[Y]]^2 +Tabelle15[[#This Row],[Z]]^2)</f>
        <v>193.44589954950223</v>
      </c>
      <c r="Q269">
        <v>-19.886900000000001</v>
      </c>
      <c r="R269">
        <v>102.251</v>
      </c>
      <c r="S269">
        <v>86.311400000000006</v>
      </c>
      <c r="T269">
        <v>45.475999999999999</v>
      </c>
      <c r="U269">
        <v>-2.6231000000000001E-2</v>
      </c>
      <c r="V269">
        <v>-2.6072899999999999</v>
      </c>
    </row>
    <row r="270" spans="1:22">
      <c r="A270">
        <v>5950</v>
      </c>
      <c r="B270">
        <v>1</v>
      </c>
      <c r="C270">
        <v>13.164899999999999</v>
      </c>
      <c r="D270">
        <v>-4.6375099999999998</v>
      </c>
      <c r="E270">
        <v>-192.84299999999999</v>
      </c>
      <c r="F270">
        <v>-44.431199999999997</v>
      </c>
      <c r="G270">
        <v>2.6563400000000001</v>
      </c>
      <c r="H270">
        <v>-0.42354700000000001</v>
      </c>
      <c r="I270">
        <f>IF(AND(Tabelle15[[#This Row],[AreaPx]]&gt;0,NOT(Tabelle15[[#This Row],[AreaPx]]="inf")),Tabelle15[[#This Row],[AreaPx]], NA())</f>
        <v>5464.8</v>
      </c>
      <c r="J270">
        <v>5464.8</v>
      </c>
      <c r="K270">
        <v>62.532600000000002</v>
      </c>
      <c r="L270">
        <v>87.450900000000004</v>
      </c>
      <c r="M270">
        <v>0.327735</v>
      </c>
      <c r="N270">
        <v>9.0945399999999999E-3</v>
      </c>
      <c r="O270">
        <f>Tabelle15[[#This Row],[Roll]]+Tabelle15[[#This Row],[Pitch]]</f>
        <v>2.232793</v>
      </c>
      <c r="P270">
        <f>SQRT(Tabelle15[[#This Row],[X]]^2+ Tabelle15[[#This Row],[Y]]^2 +Tabelle15[[#This Row],[Z]]^2)</f>
        <v>193.34746892579196</v>
      </c>
      <c r="Q270">
        <v>-19.564</v>
      </c>
      <c r="R270">
        <v>103.646</v>
      </c>
      <c r="S270">
        <v>86.476399999999998</v>
      </c>
      <c r="T270">
        <v>45.549199999999999</v>
      </c>
      <c r="U270">
        <v>-0.42309200000000002</v>
      </c>
      <c r="V270">
        <v>-2.6564100000000002</v>
      </c>
    </row>
    <row r="271" spans="1:22">
      <c r="A271">
        <v>5969</v>
      </c>
      <c r="B271">
        <v>1</v>
      </c>
      <c r="C271">
        <v>13.164899999999999</v>
      </c>
      <c r="D271">
        <v>-4.6375099999999998</v>
      </c>
      <c r="E271">
        <v>-192.84299999999999</v>
      </c>
      <c r="F271">
        <v>-44.431199999999997</v>
      </c>
      <c r="G271">
        <v>2.6563400000000001</v>
      </c>
      <c r="H271">
        <v>-0.42354700000000001</v>
      </c>
      <c r="I271">
        <f>IF(AND(Tabelle15[[#This Row],[AreaPx]]&gt;0,NOT(Tabelle15[[#This Row],[AreaPx]]="inf")),Tabelle15[[#This Row],[AreaPx]], NA())</f>
        <v>5464.8</v>
      </c>
      <c r="J271">
        <v>5464.8</v>
      </c>
      <c r="K271">
        <v>62.532600000000002</v>
      </c>
      <c r="L271">
        <v>87.450900000000004</v>
      </c>
      <c r="M271">
        <v>0.327735</v>
      </c>
      <c r="N271">
        <v>9.0945399999999999E-3</v>
      </c>
      <c r="O271">
        <f>Tabelle15[[#This Row],[Roll]]+Tabelle15[[#This Row],[Pitch]]</f>
        <v>2.232793</v>
      </c>
      <c r="P271">
        <f>SQRT(Tabelle15[[#This Row],[X]]^2+ Tabelle15[[#This Row],[Y]]^2 +Tabelle15[[#This Row],[Z]]^2)</f>
        <v>193.34746892579196</v>
      </c>
      <c r="Q271">
        <v>-19.564</v>
      </c>
      <c r="R271">
        <v>103.646</v>
      </c>
      <c r="S271">
        <v>86.476399999999998</v>
      </c>
      <c r="T271">
        <v>45.549199999999999</v>
      </c>
      <c r="U271">
        <v>-0.42309200000000002</v>
      </c>
      <c r="V271">
        <v>-2.6564100000000002</v>
      </c>
    </row>
    <row r="272" spans="1:22">
      <c r="A272">
        <v>5989</v>
      </c>
      <c r="B272">
        <v>1</v>
      </c>
      <c r="C272">
        <v>12.9682</v>
      </c>
      <c r="D272">
        <v>-4.4357600000000001</v>
      </c>
      <c r="E272">
        <v>-192.82599999999999</v>
      </c>
      <c r="F272">
        <v>-44.397599999999997</v>
      </c>
      <c r="G272">
        <v>2.7444700000000002</v>
      </c>
      <c r="H272">
        <v>-0.170601</v>
      </c>
      <c r="I272">
        <f>IF(AND(Tabelle15[[#This Row],[AreaPx]]&gt;0,NOT(Tabelle15[[#This Row],[AreaPx]]="inf")),Tabelle15[[#This Row],[AreaPx]], NA())</f>
        <v>5474.39</v>
      </c>
      <c r="J272">
        <v>5474.39</v>
      </c>
      <c r="K272">
        <v>62.602699999999999</v>
      </c>
      <c r="L272">
        <v>87.499600000000001</v>
      </c>
      <c r="M272">
        <v>0.28713899999999998</v>
      </c>
      <c r="N272">
        <v>9.2089400000000005E-3</v>
      </c>
      <c r="O272">
        <f>Tabelle15[[#This Row],[Roll]]+Tabelle15[[#This Row],[Pitch]]</f>
        <v>2.5738690000000002</v>
      </c>
      <c r="P272">
        <f>SQRT(Tabelle15[[#This Row],[X]]^2+ Tabelle15[[#This Row],[Y]]^2 +Tabelle15[[#This Row],[Z]]^2)</f>
        <v>193.31248395801447</v>
      </c>
      <c r="Q272">
        <v>-19.324100000000001</v>
      </c>
      <c r="R272">
        <v>102.583</v>
      </c>
      <c r="S272">
        <v>86.734099999999998</v>
      </c>
      <c r="T272">
        <v>45.594200000000001</v>
      </c>
      <c r="U272">
        <v>-0.170405</v>
      </c>
      <c r="V272">
        <v>-2.7444799999999998</v>
      </c>
    </row>
    <row r="273" spans="1:22">
      <c r="A273">
        <v>6009</v>
      </c>
      <c r="B273">
        <v>1</v>
      </c>
      <c r="C273">
        <v>12.9682</v>
      </c>
      <c r="D273">
        <v>-4.4357600000000001</v>
      </c>
      <c r="E273">
        <v>-192.82599999999999</v>
      </c>
      <c r="F273">
        <v>-44.397599999999997</v>
      </c>
      <c r="G273">
        <v>2.7444700000000002</v>
      </c>
      <c r="H273">
        <v>-0.170601</v>
      </c>
      <c r="I273">
        <f>IF(AND(Tabelle15[[#This Row],[AreaPx]]&gt;0,NOT(Tabelle15[[#This Row],[AreaPx]]="inf")),Tabelle15[[#This Row],[AreaPx]], NA())</f>
        <v>5475.36</v>
      </c>
      <c r="J273">
        <v>5475.36</v>
      </c>
      <c r="K273">
        <v>62.6083</v>
      </c>
      <c r="L273">
        <v>87.507300000000001</v>
      </c>
      <c r="M273">
        <v>0</v>
      </c>
      <c r="N273">
        <v>1.51358E-2</v>
      </c>
      <c r="O273">
        <f>Tabelle15[[#This Row],[Roll]]+Tabelle15[[#This Row],[Pitch]]</f>
        <v>2.5738690000000002</v>
      </c>
      <c r="P273">
        <f>SQRT(Tabelle15[[#This Row],[X]]^2+ Tabelle15[[#This Row],[Y]]^2 +Tabelle15[[#This Row],[Z]]^2)</f>
        <v>193.31248395801447</v>
      </c>
      <c r="Q273">
        <v>-19.324100000000001</v>
      </c>
      <c r="R273">
        <v>102.583</v>
      </c>
      <c r="S273">
        <v>86.734099999999998</v>
      </c>
      <c r="T273">
        <v>45.594200000000001</v>
      </c>
      <c r="U273">
        <v>-0.170405</v>
      </c>
      <c r="V273">
        <v>-2.7444799999999998</v>
      </c>
    </row>
    <row r="274" spans="1:22">
      <c r="A274">
        <v>6026</v>
      </c>
      <c r="B274">
        <v>1</v>
      </c>
      <c r="C274">
        <v>12.9682</v>
      </c>
      <c r="D274">
        <v>-4.4357600000000001</v>
      </c>
      <c r="E274">
        <v>-192.82599999999999</v>
      </c>
      <c r="F274">
        <v>-44.397599999999997</v>
      </c>
      <c r="G274">
        <v>2.7444700000000002</v>
      </c>
      <c r="H274">
        <v>-0.170601</v>
      </c>
      <c r="I274">
        <f>IF(AND(Tabelle15[[#This Row],[AreaPx]]&gt;0,NOT(Tabelle15[[#This Row],[AreaPx]]="inf")),Tabelle15[[#This Row],[AreaPx]], NA())</f>
        <v>5475.36</v>
      </c>
      <c r="J274">
        <v>5475.36</v>
      </c>
      <c r="K274">
        <v>62.6083</v>
      </c>
      <c r="L274">
        <v>87.507300000000001</v>
      </c>
      <c r="M274">
        <v>0</v>
      </c>
      <c r="N274">
        <v>1.51358E-2</v>
      </c>
      <c r="O274">
        <f>Tabelle15[[#This Row],[Roll]]+Tabelle15[[#This Row],[Pitch]]</f>
        <v>2.5738690000000002</v>
      </c>
      <c r="P274">
        <f>SQRT(Tabelle15[[#This Row],[X]]^2+ Tabelle15[[#This Row],[Y]]^2 +Tabelle15[[#This Row],[Z]]^2)</f>
        <v>193.31248395801447</v>
      </c>
      <c r="Q274">
        <v>-19.324100000000001</v>
      </c>
      <c r="R274">
        <v>102.583</v>
      </c>
      <c r="S274">
        <v>86.734099999999998</v>
      </c>
      <c r="T274">
        <v>45.594200000000001</v>
      </c>
      <c r="U274">
        <v>-0.170405</v>
      </c>
      <c r="V274">
        <v>-2.7444799999999998</v>
      </c>
    </row>
    <row r="275" spans="1:22">
      <c r="A275">
        <v>6037</v>
      </c>
      <c r="B275">
        <v>1</v>
      </c>
      <c r="C275">
        <v>12.9682</v>
      </c>
      <c r="D275">
        <v>-4.4357600000000001</v>
      </c>
      <c r="E275">
        <v>-192.82599999999999</v>
      </c>
      <c r="F275">
        <v>-44.397599999999997</v>
      </c>
      <c r="G275">
        <v>2.7444700000000002</v>
      </c>
      <c r="H275">
        <v>-0.170601</v>
      </c>
      <c r="I275">
        <f>IF(AND(Tabelle15[[#This Row],[AreaPx]]&gt;0,NOT(Tabelle15[[#This Row],[AreaPx]]="inf")),Tabelle15[[#This Row],[AreaPx]], NA())</f>
        <v>5475.36</v>
      </c>
      <c r="J275">
        <v>5475.36</v>
      </c>
      <c r="K275">
        <v>62.6083</v>
      </c>
      <c r="L275">
        <v>87.507300000000001</v>
      </c>
      <c r="M275">
        <v>0</v>
      </c>
      <c r="N275">
        <v>1.51358E-2</v>
      </c>
      <c r="O275">
        <f>Tabelle15[[#This Row],[Roll]]+Tabelle15[[#This Row],[Pitch]]</f>
        <v>2.5738690000000002</v>
      </c>
      <c r="P275">
        <f>SQRT(Tabelle15[[#This Row],[X]]^2+ Tabelle15[[#This Row],[Y]]^2 +Tabelle15[[#This Row],[Z]]^2)</f>
        <v>193.31248395801447</v>
      </c>
      <c r="Q275">
        <v>-19.324100000000001</v>
      </c>
      <c r="R275">
        <v>102.583</v>
      </c>
      <c r="S275">
        <v>86.734099999999998</v>
      </c>
      <c r="T275">
        <v>45.594200000000001</v>
      </c>
      <c r="U275">
        <v>-0.170405</v>
      </c>
      <c r="V275">
        <v>-2.7444799999999998</v>
      </c>
    </row>
    <row r="276" spans="1:22">
      <c r="A276">
        <v>6045</v>
      </c>
      <c r="B276">
        <v>1</v>
      </c>
      <c r="C276">
        <v>12.897600000000001</v>
      </c>
      <c r="D276">
        <v>-4.2222299999999997</v>
      </c>
      <c r="E276">
        <v>-192.88800000000001</v>
      </c>
      <c r="F276">
        <v>-44.395800000000001</v>
      </c>
      <c r="G276">
        <v>2.7875000000000001</v>
      </c>
      <c r="H276">
        <v>-0.23761099999999999</v>
      </c>
      <c r="I276">
        <f>IF(AND(Tabelle15[[#This Row],[AreaPx]]&gt;0,NOT(Tabelle15[[#This Row],[AreaPx]]="inf")),Tabelle15[[#This Row],[AreaPx]], NA())</f>
        <v>5475.19</v>
      </c>
      <c r="J276">
        <v>5475.19</v>
      </c>
      <c r="K276">
        <v>62.612400000000001</v>
      </c>
      <c r="L276">
        <v>87.503</v>
      </c>
      <c r="M276">
        <v>2.5763299999999999E-2</v>
      </c>
      <c r="N276">
        <v>1.4331200000000001E-2</v>
      </c>
      <c r="O276">
        <f>Tabelle15[[#This Row],[Roll]]+Tabelle15[[#This Row],[Pitch]]</f>
        <v>2.5498890000000003</v>
      </c>
      <c r="P276">
        <f>SQRT(Tabelle15[[#This Row],[X]]^2+ Tabelle15[[#This Row],[Y]]^2 +Tabelle15[[#This Row],[Z]]^2)</f>
        <v>193.36482579810865</v>
      </c>
      <c r="Q276">
        <v>-19.3123</v>
      </c>
      <c r="R276">
        <v>102.589</v>
      </c>
      <c r="S276">
        <v>86.825900000000004</v>
      </c>
      <c r="T276">
        <v>45.592700000000001</v>
      </c>
      <c r="U276">
        <v>-0.23732900000000001</v>
      </c>
      <c r="V276">
        <v>-2.7875200000000002</v>
      </c>
    </row>
    <row r="277" spans="1:22">
      <c r="A277">
        <v>6069</v>
      </c>
      <c r="B277">
        <v>1</v>
      </c>
      <c r="C277">
        <v>12.897600000000001</v>
      </c>
      <c r="D277">
        <v>-4.2222299999999997</v>
      </c>
      <c r="E277">
        <v>-192.88800000000001</v>
      </c>
      <c r="F277">
        <v>-44.395800000000001</v>
      </c>
      <c r="G277">
        <v>2.7875000000000001</v>
      </c>
      <c r="H277">
        <v>-0.23761099999999999</v>
      </c>
      <c r="I277">
        <f>IF(AND(Tabelle15[[#This Row],[AreaPx]]&gt;0,NOT(Tabelle15[[#This Row],[AreaPx]]="inf")),Tabelle15[[#This Row],[AreaPx]], NA())</f>
        <v>5475.19</v>
      </c>
      <c r="J277">
        <v>5475.19</v>
      </c>
      <c r="K277">
        <v>62.612400000000001</v>
      </c>
      <c r="L277">
        <v>87.503</v>
      </c>
      <c r="M277">
        <v>2.5763299999999999E-2</v>
      </c>
      <c r="N277">
        <v>1.4331200000000001E-2</v>
      </c>
      <c r="O277">
        <f>Tabelle15[[#This Row],[Roll]]+Tabelle15[[#This Row],[Pitch]]</f>
        <v>2.5498890000000003</v>
      </c>
      <c r="P277">
        <f>SQRT(Tabelle15[[#This Row],[X]]^2+ Tabelle15[[#This Row],[Y]]^2 +Tabelle15[[#This Row],[Z]]^2)</f>
        <v>193.36482579810865</v>
      </c>
      <c r="Q277">
        <v>-19.3123</v>
      </c>
      <c r="R277">
        <v>102.589</v>
      </c>
      <c r="S277">
        <v>86.825900000000004</v>
      </c>
      <c r="T277">
        <v>45.592700000000001</v>
      </c>
      <c r="U277">
        <v>-0.23732900000000001</v>
      </c>
      <c r="V277">
        <v>-2.7875200000000002</v>
      </c>
    </row>
    <row r="278" spans="1:22">
      <c r="A278">
        <v>6083</v>
      </c>
      <c r="B278">
        <v>1</v>
      </c>
      <c r="C278">
        <v>12.872999999999999</v>
      </c>
      <c r="D278">
        <v>-4.08026</v>
      </c>
      <c r="E278">
        <v>-193.13399999999999</v>
      </c>
      <c r="F278">
        <v>-44.269399999999997</v>
      </c>
      <c r="G278">
        <v>2.6840000000000002</v>
      </c>
      <c r="H278">
        <v>-0.161605</v>
      </c>
      <c r="I278">
        <f>IF(AND(Tabelle15[[#This Row],[AreaPx]]&gt;0,NOT(Tabelle15[[#This Row],[AreaPx]]="inf")),Tabelle15[[#This Row],[AreaPx]], NA())</f>
        <v>5483.87</v>
      </c>
      <c r="J278">
        <v>5483.87</v>
      </c>
      <c r="K278">
        <v>62.721499999999999</v>
      </c>
      <c r="L278">
        <v>87.481999999999999</v>
      </c>
      <c r="M278">
        <v>0.17549200000000001</v>
      </c>
      <c r="N278">
        <v>7.1489100000000005E-4</v>
      </c>
      <c r="O278">
        <f>Tabelle15[[#This Row],[Roll]]+Tabelle15[[#This Row],[Pitch]]</f>
        <v>2.5223950000000004</v>
      </c>
      <c r="P278">
        <f>SQRT(Tabelle15[[#This Row],[X]]^2+ Tabelle15[[#This Row],[Y]]^2 +Tabelle15[[#This Row],[Z]]^2)</f>
        <v>193.6055386776618</v>
      </c>
      <c r="Q278">
        <v>-19.167899999999999</v>
      </c>
      <c r="R278">
        <v>102.217</v>
      </c>
      <c r="S278">
        <v>87.360299999999995</v>
      </c>
      <c r="T278">
        <v>45.722999999999999</v>
      </c>
      <c r="U278">
        <v>-0.16142699999999999</v>
      </c>
      <c r="V278">
        <v>-2.6840099999999998</v>
      </c>
    </row>
    <row r="279" spans="1:22">
      <c r="A279">
        <v>6106</v>
      </c>
      <c r="B279">
        <v>1</v>
      </c>
      <c r="C279">
        <v>12.813800000000001</v>
      </c>
      <c r="D279">
        <v>-3.9381900000000001</v>
      </c>
      <c r="E279">
        <v>-192.97499999999999</v>
      </c>
      <c r="F279">
        <v>-44.3919</v>
      </c>
      <c r="G279">
        <v>2.62642</v>
      </c>
      <c r="H279">
        <v>-9.0322600000000003E-2</v>
      </c>
      <c r="I279">
        <f>IF(AND(Tabelle15[[#This Row],[AreaPx]]&gt;0,NOT(Tabelle15[[#This Row],[AreaPx]]="inf")),Tabelle15[[#This Row],[AreaPx]], NA())</f>
        <v>5458.86</v>
      </c>
      <c r="J279">
        <v>5458.86</v>
      </c>
      <c r="K279">
        <v>62.508800000000001</v>
      </c>
      <c r="L279">
        <v>87.375299999999996</v>
      </c>
      <c r="M279">
        <v>0.228851</v>
      </c>
      <c r="N279">
        <v>4.1039199999999996E-3</v>
      </c>
      <c r="O279">
        <f>Tabelle15[[#This Row],[Roll]]+Tabelle15[[#This Row],[Pitch]]</f>
        <v>2.5360974000000001</v>
      </c>
      <c r="P279">
        <f>SQRT(Tabelle15[[#This Row],[X]]^2+ Tabelle15[[#This Row],[Y]]^2 +Tabelle15[[#This Row],[Z]]^2)</f>
        <v>193.4400512714885</v>
      </c>
      <c r="Q279">
        <v>-19.2791</v>
      </c>
      <c r="R279">
        <v>101.851</v>
      </c>
      <c r="S279">
        <v>86.999099999999999</v>
      </c>
      <c r="T279">
        <v>45.603999999999999</v>
      </c>
      <c r="U279">
        <v>-9.0227600000000005E-2</v>
      </c>
      <c r="V279">
        <v>-2.62643</v>
      </c>
    </row>
    <row r="280" spans="1:22">
      <c r="A280">
        <v>6130</v>
      </c>
      <c r="B280">
        <v>1</v>
      </c>
      <c r="C280">
        <v>12.813800000000001</v>
      </c>
      <c r="D280">
        <v>-3.9381900000000001</v>
      </c>
      <c r="E280">
        <v>-192.97499999999999</v>
      </c>
      <c r="F280">
        <v>-44.3919</v>
      </c>
      <c r="G280">
        <v>2.62642</v>
      </c>
      <c r="H280">
        <v>-9.0322600000000003E-2</v>
      </c>
      <c r="I280">
        <f>IF(AND(Tabelle15[[#This Row],[AreaPx]]&gt;0,NOT(Tabelle15[[#This Row],[AreaPx]]="inf")),Tabelle15[[#This Row],[AreaPx]], NA())</f>
        <v>5458.86</v>
      </c>
      <c r="J280">
        <v>5458.86</v>
      </c>
      <c r="K280">
        <v>62.508800000000001</v>
      </c>
      <c r="L280">
        <v>87.375299999999996</v>
      </c>
      <c r="M280">
        <v>0.228851</v>
      </c>
      <c r="N280">
        <v>4.1039199999999996E-3</v>
      </c>
      <c r="O280">
        <f>Tabelle15[[#This Row],[Roll]]+Tabelle15[[#This Row],[Pitch]]</f>
        <v>2.5360974000000001</v>
      </c>
      <c r="P280">
        <f>SQRT(Tabelle15[[#This Row],[X]]^2+ Tabelle15[[#This Row],[Y]]^2 +Tabelle15[[#This Row],[Z]]^2)</f>
        <v>193.4400512714885</v>
      </c>
      <c r="Q280">
        <v>-19.2791</v>
      </c>
      <c r="R280">
        <v>101.851</v>
      </c>
      <c r="S280">
        <v>86.999099999999999</v>
      </c>
      <c r="T280">
        <v>45.603999999999999</v>
      </c>
      <c r="U280">
        <v>-9.0227600000000005E-2</v>
      </c>
      <c r="V280">
        <v>-2.62643</v>
      </c>
    </row>
    <row r="281" spans="1:22">
      <c r="A281">
        <v>6147</v>
      </c>
      <c r="B281">
        <v>1</v>
      </c>
      <c r="C281">
        <v>12.8284</v>
      </c>
      <c r="D281">
        <v>-3.8102800000000001</v>
      </c>
      <c r="E281">
        <v>-193.232</v>
      </c>
      <c r="F281">
        <v>-44.240600000000001</v>
      </c>
      <c r="G281">
        <v>2.3897300000000001</v>
      </c>
      <c r="H281">
        <v>0.33217799999999997</v>
      </c>
      <c r="I281">
        <f>IF(AND(Tabelle15[[#This Row],[AreaPx]]&gt;0,NOT(Tabelle15[[#This Row],[AreaPx]]="inf")),Tabelle15[[#This Row],[AreaPx]], NA())</f>
        <v>5483.54</v>
      </c>
      <c r="J281">
        <v>5483.54</v>
      </c>
      <c r="K281">
        <v>62.7104</v>
      </c>
      <c r="L281">
        <v>87.468100000000007</v>
      </c>
      <c r="M281">
        <v>0.39893699999999999</v>
      </c>
      <c r="N281">
        <v>1.37141E-2</v>
      </c>
      <c r="O281">
        <f>Tabelle15[[#This Row],[Roll]]+Tabelle15[[#This Row],[Pitch]]</f>
        <v>2.721908</v>
      </c>
      <c r="P281">
        <f>SQRT(Tabelle15[[#This Row],[X]]^2+ Tabelle15[[#This Row],[Y]]^2 +Tabelle15[[#This Row],[Z]]^2)</f>
        <v>193.69484222415008</v>
      </c>
      <c r="Q281">
        <v>-19.0886</v>
      </c>
      <c r="R281">
        <v>100.35299999999999</v>
      </c>
      <c r="S281">
        <v>87.627499999999998</v>
      </c>
      <c r="T281">
        <v>45.773299999999999</v>
      </c>
      <c r="U281">
        <v>0.33188899999999999</v>
      </c>
      <c r="V281">
        <v>-2.3897699999999999</v>
      </c>
    </row>
    <row r="282" spans="1:22">
      <c r="A282">
        <v>6169</v>
      </c>
      <c r="B282">
        <v>1</v>
      </c>
      <c r="C282">
        <v>12.8284</v>
      </c>
      <c r="D282">
        <v>-3.8102800000000001</v>
      </c>
      <c r="E282">
        <v>-193.232</v>
      </c>
      <c r="F282">
        <v>-44.240600000000001</v>
      </c>
      <c r="G282">
        <v>2.3897300000000001</v>
      </c>
      <c r="H282">
        <v>0.33217799999999997</v>
      </c>
      <c r="I282">
        <f>IF(AND(Tabelle15[[#This Row],[AreaPx]]&gt;0,NOT(Tabelle15[[#This Row],[AreaPx]]="inf")),Tabelle15[[#This Row],[AreaPx]], NA())</f>
        <v>5483.54</v>
      </c>
      <c r="J282">
        <v>5483.54</v>
      </c>
      <c r="K282">
        <v>62.7104</v>
      </c>
      <c r="L282">
        <v>87.468100000000007</v>
      </c>
      <c r="M282">
        <v>0.39893699999999999</v>
      </c>
      <c r="N282">
        <v>1.37141E-2</v>
      </c>
      <c r="O282">
        <f>Tabelle15[[#This Row],[Roll]]+Tabelle15[[#This Row],[Pitch]]</f>
        <v>2.721908</v>
      </c>
      <c r="P282">
        <f>SQRT(Tabelle15[[#This Row],[X]]^2+ Tabelle15[[#This Row],[Y]]^2 +Tabelle15[[#This Row],[Z]]^2)</f>
        <v>193.69484222415008</v>
      </c>
      <c r="Q282">
        <v>-19.0886</v>
      </c>
      <c r="R282">
        <v>100.35299999999999</v>
      </c>
      <c r="S282">
        <v>87.627499999999998</v>
      </c>
      <c r="T282">
        <v>45.773299999999999</v>
      </c>
      <c r="U282">
        <v>0.33188899999999999</v>
      </c>
      <c r="V282">
        <v>-2.3897699999999999</v>
      </c>
    </row>
    <row r="283" spans="1:22">
      <c r="A283">
        <v>6190</v>
      </c>
      <c r="B283">
        <v>1</v>
      </c>
      <c r="C283">
        <v>12.9124</v>
      </c>
      <c r="D283">
        <v>-3.7621199999999999</v>
      </c>
      <c r="E283">
        <v>-193.57499999999999</v>
      </c>
      <c r="F283">
        <v>-44.184699999999999</v>
      </c>
      <c r="G283">
        <v>2.3388499999999999</v>
      </c>
      <c r="H283">
        <v>0.24335499999999999</v>
      </c>
      <c r="I283">
        <f>IF(AND(Tabelle15[[#This Row],[AreaPx]]&gt;0,NOT(Tabelle15[[#This Row],[AreaPx]]="inf")),Tabelle15[[#This Row],[AreaPx]], NA())</f>
        <v>5473.84</v>
      </c>
      <c r="J283">
        <v>5473.84</v>
      </c>
      <c r="K283">
        <v>62.684100000000001</v>
      </c>
      <c r="L283">
        <v>87.350800000000007</v>
      </c>
      <c r="M283">
        <v>0.103809</v>
      </c>
      <c r="N283">
        <v>9.3658100000000005E-3</v>
      </c>
      <c r="O283">
        <f>Tabelle15[[#This Row],[Roll]]+Tabelle15[[#This Row],[Pitch]]</f>
        <v>2.5822050000000001</v>
      </c>
      <c r="P283">
        <f>SQRT(Tabelle15[[#This Row],[X]]^2+ Tabelle15[[#This Row],[Y]]^2 +Tabelle15[[#This Row],[Z]]^2)</f>
        <v>194.04165595473151</v>
      </c>
      <c r="Q283">
        <v>-19.264600000000002</v>
      </c>
      <c r="R283">
        <v>100.611</v>
      </c>
      <c r="S283">
        <v>87.946600000000004</v>
      </c>
      <c r="T283">
        <v>45.825200000000002</v>
      </c>
      <c r="U283">
        <v>0.24315300000000001</v>
      </c>
      <c r="V283">
        <v>-2.33887</v>
      </c>
    </row>
    <row r="284" spans="1:22">
      <c r="A284">
        <v>6213</v>
      </c>
      <c r="B284">
        <v>1</v>
      </c>
      <c r="C284">
        <v>12.9124</v>
      </c>
      <c r="D284">
        <v>-3.7621199999999999</v>
      </c>
      <c r="E284">
        <v>-193.57499999999999</v>
      </c>
      <c r="F284">
        <v>-44.184699999999999</v>
      </c>
      <c r="G284">
        <v>2.3388499999999999</v>
      </c>
      <c r="H284">
        <v>0.24335499999999999</v>
      </c>
      <c r="I284">
        <f>IF(AND(Tabelle15[[#This Row],[AreaPx]]&gt;0,NOT(Tabelle15[[#This Row],[AreaPx]]="inf")),Tabelle15[[#This Row],[AreaPx]], NA())</f>
        <v>5454.44</v>
      </c>
      <c r="J284">
        <v>5454.44</v>
      </c>
      <c r="K284">
        <v>62.572899999999997</v>
      </c>
      <c r="L284">
        <v>87.195800000000006</v>
      </c>
      <c r="M284">
        <v>0</v>
      </c>
      <c r="N284">
        <v>1.0258700000000001E-2</v>
      </c>
      <c r="O284">
        <f>Tabelle15[[#This Row],[Roll]]+Tabelle15[[#This Row],[Pitch]]</f>
        <v>2.5822050000000001</v>
      </c>
      <c r="P284">
        <f>SQRT(Tabelle15[[#This Row],[X]]^2+ Tabelle15[[#This Row],[Y]]^2 +Tabelle15[[#This Row],[Z]]^2)</f>
        <v>194.04165595473151</v>
      </c>
      <c r="Q284">
        <v>-19.264600000000002</v>
      </c>
      <c r="R284">
        <v>100.611</v>
      </c>
      <c r="S284">
        <v>87.946600000000004</v>
      </c>
      <c r="T284">
        <v>45.825200000000002</v>
      </c>
      <c r="U284">
        <v>0.24315300000000001</v>
      </c>
      <c r="V284">
        <v>-2.33887</v>
      </c>
    </row>
    <row r="285" spans="1:22">
      <c r="A285">
        <v>6230</v>
      </c>
      <c r="B285">
        <v>1</v>
      </c>
      <c r="C285">
        <v>12.9124</v>
      </c>
      <c r="D285">
        <v>-3.7621199999999999</v>
      </c>
      <c r="E285">
        <v>-193.57499999999999</v>
      </c>
      <c r="F285">
        <v>-44.184699999999999</v>
      </c>
      <c r="G285">
        <v>2.3388499999999999</v>
      </c>
      <c r="H285">
        <v>0.24335499999999999</v>
      </c>
      <c r="I285">
        <f>IF(AND(Tabelle15[[#This Row],[AreaPx]]&gt;0,NOT(Tabelle15[[#This Row],[AreaPx]]="inf")),Tabelle15[[#This Row],[AreaPx]], NA())</f>
        <v>5454.44</v>
      </c>
      <c r="J285">
        <v>5454.44</v>
      </c>
      <c r="K285">
        <v>62.572899999999997</v>
      </c>
      <c r="L285">
        <v>87.195800000000006</v>
      </c>
      <c r="M285">
        <v>0</v>
      </c>
      <c r="N285">
        <v>1.0258700000000001E-2</v>
      </c>
      <c r="O285">
        <f>Tabelle15[[#This Row],[Roll]]+Tabelle15[[#This Row],[Pitch]]</f>
        <v>2.5822050000000001</v>
      </c>
      <c r="P285">
        <f>SQRT(Tabelle15[[#This Row],[X]]^2+ Tabelle15[[#This Row],[Y]]^2 +Tabelle15[[#This Row],[Z]]^2)</f>
        <v>194.04165595473151</v>
      </c>
      <c r="Q285">
        <v>-19.264600000000002</v>
      </c>
      <c r="R285">
        <v>100.611</v>
      </c>
      <c r="S285">
        <v>87.946600000000004</v>
      </c>
      <c r="T285">
        <v>45.825200000000002</v>
      </c>
      <c r="U285">
        <v>0.24315300000000001</v>
      </c>
      <c r="V285">
        <v>-2.33887</v>
      </c>
    </row>
    <row r="286" spans="1:22">
      <c r="A286">
        <v>6241</v>
      </c>
      <c r="B286">
        <v>1</v>
      </c>
      <c r="C286">
        <v>12.931100000000001</v>
      </c>
      <c r="D286">
        <v>-3.6301999999999999</v>
      </c>
      <c r="E286">
        <v>-193.619</v>
      </c>
      <c r="F286">
        <v>-44.180100000000003</v>
      </c>
      <c r="G286">
        <v>2.2515499999999999</v>
      </c>
      <c r="H286">
        <v>0.255469</v>
      </c>
      <c r="I286">
        <f>IF(AND(Tabelle15[[#This Row],[AreaPx]]&gt;0,NOT(Tabelle15[[#This Row],[AreaPx]]="inf")),Tabelle15[[#This Row],[AreaPx]], NA())</f>
        <v>5454.87</v>
      </c>
      <c r="J286">
        <v>5454.87</v>
      </c>
      <c r="K286">
        <v>62.574199999999998</v>
      </c>
      <c r="L286">
        <v>87.198499999999996</v>
      </c>
      <c r="M286">
        <v>5.7246600000000002E-2</v>
      </c>
      <c r="N286">
        <v>4.50797E-3</v>
      </c>
      <c r="O286">
        <f>Tabelle15[[#This Row],[Roll]]+Tabelle15[[#This Row],[Pitch]]</f>
        <v>2.5070190000000001</v>
      </c>
      <c r="P286">
        <f>SQRT(Tabelle15[[#This Row],[X]]^2+ Tabelle15[[#This Row],[Y]]^2 +Tabelle15[[#This Row],[Z]]^2)</f>
        <v>194.08428287795485</v>
      </c>
      <c r="Q286">
        <v>-19.290099999999999</v>
      </c>
      <c r="R286">
        <v>100.45699999999999</v>
      </c>
      <c r="S286">
        <v>87.983800000000002</v>
      </c>
      <c r="T286">
        <v>45.83</v>
      </c>
      <c r="U286">
        <v>0.25527100000000003</v>
      </c>
      <c r="V286">
        <v>-2.2515700000000001</v>
      </c>
    </row>
    <row r="287" spans="1:22">
      <c r="A287">
        <v>6265</v>
      </c>
      <c r="B287">
        <v>1</v>
      </c>
      <c r="C287">
        <v>12.931100000000001</v>
      </c>
      <c r="D287">
        <v>-3.6301999999999999</v>
      </c>
      <c r="E287">
        <v>-193.619</v>
      </c>
      <c r="F287">
        <v>-44.180100000000003</v>
      </c>
      <c r="G287">
        <v>2.2515499999999999</v>
      </c>
      <c r="H287">
        <v>0.255469</v>
      </c>
      <c r="I287">
        <f>IF(AND(Tabelle15[[#This Row],[AreaPx]]&gt;0,NOT(Tabelle15[[#This Row],[AreaPx]]="inf")),Tabelle15[[#This Row],[AreaPx]], NA())</f>
        <v>5454.87</v>
      </c>
      <c r="J287">
        <v>5454.87</v>
      </c>
      <c r="K287">
        <v>62.574199999999998</v>
      </c>
      <c r="L287">
        <v>87.198499999999996</v>
      </c>
      <c r="M287">
        <v>5.7246600000000002E-2</v>
      </c>
      <c r="N287">
        <v>4.50797E-3</v>
      </c>
      <c r="O287">
        <f>Tabelle15[[#This Row],[Roll]]+Tabelle15[[#This Row],[Pitch]]</f>
        <v>2.5070190000000001</v>
      </c>
      <c r="P287">
        <f>SQRT(Tabelle15[[#This Row],[X]]^2+ Tabelle15[[#This Row],[Y]]^2 +Tabelle15[[#This Row],[Z]]^2)</f>
        <v>194.08428287795485</v>
      </c>
      <c r="Q287">
        <v>-19.290099999999999</v>
      </c>
      <c r="R287">
        <v>100.45699999999999</v>
      </c>
      <c r="S287">
        <v>87.983800000000002</v>
      </c>
      <c r="T287">
        <v>45.83</v>
      </c>
      <c r="U287">
        <v>0.25527100000000003</v>
      </c>
      <c r="V287">
        <v>-2.2515700000000001</v>
      </c>
    </row>
    <row r="288" spans="1:22">
      <c r="A288">
        <v>6279</v>
      </c>
      <c r="B288">
        <v>1</v>
      </c>
      <c r="C288">
        <v>12.8826</v>
      </c>
      <c r="D288">
        <v>-3.4658600000000002</v>
      </c>
      <c r="E288">
        <v>-193.45</v>
      </c>
      <c r="F288">
        <v>-44.258499999999998</v>
      </c>
      <c r="G288">
        <v>2.6055100000000002</v>
      </c>
      <c r="H288">
        <v>-0.22823599999999999</v>
      </c>
      <c r="I288">
        <f>IF(AND(Tabelle15[[#This Row],[AreaPx]]&gt;0,NOT(Tabelle15[[#This Row],[AreaPx]]="inf")),Tabelle15[[#This Row],[AreaPx]], NA())</f>
        <v>5443.29</v>
      </c>
      <c r="J288">
        <v>5443.29</v>
      </c>
      <c r="K288">
        <v>62.492600000000003</v>
      </c>
      <c r="L288">
        <v>87.152299999999997</v>
      </c>
      <c r="M288">
        <v>0.37827</v>
      </c>
      <c r="N288">
        <v>2.0417500000000002E-3</v>
      </c>
      <c r="O288">
        <f>Tabelle15[[#This Row],[Roll]]+Tabelle15[[#This Row],[Pitch]]</f>
        <v>2.3772740000000003</v>
      </c>
      <c r="P288">
        <f>SQRT(Tabelle15[[#This Row],[X]]^2+ Tabelle15[[#This Row],[Y]]^2 +Tabelle15[[#This Row],[Z]]^2)</f>
        <v>193.90945327213834</v>
      </c>
      <c r="Q288">
        <v>-19.352499999999999</v>
      </c>
      <c r="R288">
        <v>101.846</v>
      </c>
      <c r="S288">
        <v>87.621799999999993</v>
      </c>
      <c r="T288">
        <v>45.731099999999998</v>
      </c>
      <c r="U288">
        <v>-0.22800000000000001</v>
      </c>
      <c r="V288">
        <v>-2.6055299999999999</v>
      </c>
    </row>
    <row r="289" spans="1:22">
      <c r="A289">
        <v>6301</v>
      </c>
      <c r="B289">
        <v>1</v>
      </c>
      <c r="C289">
        <v>12.8826</v>
      </c>
      <c r="D289">
        <v>-3.4658600000000002</v>
      </c>
      <c r="E289">
        <v>-193.45</v>
      </c>
      <c r="F289">
        <v>-44.258499999999998</v>
      </c>
      <c r="G289">
        <v>2.6055100000000002</v>
      </c>
      <c r="H289">
        <v>-0.22823599999999999</v>
      </c>
      <c r="I289">
        <f>IF(AND(Tabelle15[[#This Row],[AreaPx]]&gt;0,NOT(Tabelle15[[#This Row],[AreaPx]]="inf")),Tabelle15[[#This Row],[AreaPx]], NA())</f>
        <v>5443.29</v>
      </c>
      <c r="J289">
        <v>5443.29</v>
      </c>
      <c r="K289">
        <v>62.492600000000003</v>
      </c>
      <c r="L289">
        <v>87.152299999999997</v>
      </c>
      <c r="M289">
        <v>0.37827</v>
      </c>
      <c r="N289">
        <v>2.0417500000000002E-3</v>
      </c>
      <c r="O289">
        <f>Tabelle15[[#This Row],[Roll]]+Tabelle15[[#This Row],[Pitch]]</f>
        <v>2.3772740000000003</v>
      </c>
      <c r="P289">
        <f>SQRT(Tabelle15[[#This Row],[X]]^2+ Tabelle15[[#This Row],[Y]]^2 +Tabelle15[[#This Row],[Z]]^2)</f>
        <v>193.90945327213834</v>
      </c>
      <c r="Q289">
        <v>-19.352499999999999</v>
      </c>
      <c r="R289">
        <v>101.846</v>
      </c>
      <c r="S289">
        <v>87.621799999999993</v>
      </c>
      <c r="T289">
        <v>45.731099999999998</v>
      </c>
      <c r="U289">
        <v>-0.22800000000000001</v>
      </c>
      <c r="V289">
        <v>-2.6055299999999999</v>
      </c>
    </row>
    <row r="290" spans="1:22">
      <c r="A290">
        <v>6316</v>
      </c>
      <c r="B290">
        <v>1</v>
      </c>
      <c r="C290">
        <v>12.8543</v>
      </c>
      <c r="D290">
        <v>-3.3982600000000001</v>
      </c>
      <c r="E290">
        <v>-192.82599999999999</v>
      </c>
      <c r="F290">
        <v>-44.559199999999997</v>
      </c>
      <c r="G290">
        <v>2.5927899999999999</v>
      </c>
      <c r="H290">
        <v>-7.9086000000000004E-2</v>
      </c>
      <c r="I290">
        <f>IF(AND(Tabelle15[[#This Row],[AreaPx]]&gt;0,NOT(Tabelle15[[#This Row],[AreaPx]]="inf")),Tabelle15[[#This Row],[AreaPx]], NA())</f>
        <v>5425.47</v>
      </c>
      <c r="J290">
        <v>5425.47</v>
      </c>
      <c r="K290">
        <v>62.226999999999997</v>
      </c>
      <c r="L290">
        <v>87.233599999999996</v>
      </c>
      <c r="M290">
        <v>0.35301100000000002</v>
      </c>
      <c r="N290">
        <v>1.14226E-2</v>
      </c>
      <c r="O290">
        <f>Tabelle15[[#This Row],[Roll]]+Tabelle15[[#This Row],[Pitch]]</f>
        <v>2.5137039999999997</v>
      </c>
      <c r="P290">
        <f>SQRT(Tabelle15[[#This Row],[X]]^2+ Tabelle15[[#This Row],[Y]]^2 +Tabelle15[[#This Row],[Z]]^2)</f>
        <v>193.28385208164082</v>
      </c>
      <c r="Q290">
        <v>-19.559799999999999</v>
      </c>
      <c r="R290">
        <v>101.279</v>
      </c>
      <c r="S290">
        <v>86.463700000000003</v>
      </c>
      <c r="T290">
        <v>45.437199999999997</v>
      </c>
      <c r="U290">
        <v>-7.9005099999999995E-2</v>
      </c>
      <c r="V290">
        <v>-2.5927899999999999</v>
      </c>
    </row>
    <row r="291" spans="1:22">
      <c r="A291">
        <v>6339</v>
      </c>
      <c r="B291">
        <v>1</v>
      </c>
      <c r="C291">
        <v>12.889099999999999</v>
      </c>
      <c r="D291">
        <v>-3.3559899999999998</v>
      </c>
      <c r="E291">
        <v>-193.07400000000001</v>
      </c>
      <c r="F291">
        <v>-44.266199999999998</v>
      </c>
      <c r="G291">
        <v>2.5554700000000001</v>
      </c>
      <c r="H291">
        <v>-5.9864100000000003E-2</v>
      </c>
      <c r="I291">
        <f>IF(AND(Tabelle15[[#This Row],[AreaPx]]&gt;0,NOT(Tabelle15[[#This Row],[AreaPx]]="inf")),Tabelle15[[#This Row],[AreaPx]], NA())</f>
        <v>5488.18</v>
      </c>
      <c r="J291">
        <v>5488.18</v>
      </c>
      <c r="K291">
        <v>62.738999999999997</v>
      </c>
      <c r="L291">
        <v>87.518500000000003</v>
      </c>
      <c r="M291">
        <v>0.44094299999999997</v>
      </c>
      <c r="N291">
        <v>1.52403E-2</v>
      </c>
      <c r="O291">
        <f>Tabelle15[[#This Row],[Roll]]+Tabelle15[[#This Row],[Pitch]]</f>
        <v>2.4956059000000002</v>
      </c>
      <c r="P291">
        <f>SQRT(Tabelle15[[#This Row],[X]]^2+ Tabelle15[[#This Row],[Y]]^2 +Tabelle15[[#This Row],[Z]]^2)</f>
        <v>193.53284228701366</v>
      </c>
      <c r="Q291">
        <v>-19.0961</v>
      </c>
      <c r="R291">
        <v>101.179</v>
      </c>
      <c r="S291">
        <v>87.360100000000003</v>
      </c>
      <c r="T291">
        <v>45.731099999999998</v>
      </c>
      <c r="U291">
        <v>-5.9804599999999999E-2</v>
      </c>
      <c r="V291">
        <v>-2.5554700000000001</v>
      </c>
    </row>
    <row r="292" spans="1:22">
      <c r="A292">
        <v>6363</v>
      </c>
      <c r="B292">
        <v>1</v>
      </c>
      <c r="C292">
        <v>12.889099999999999</v>
      </c>
      <c r="D292">
        <v>-3.3559899999999998</v>
      </c>
      <c r="E292">
        <v>-193.07400000000001</v>
      </c>
      <c r="F292">
        <v>-44.266199999999998</v>
      </c>
      <c r="G292">
        <v>2.5554700000000001</v>
      </c>
      <c r="H292">
        <v>-5.9864100000000003E-2</v>
      </c>
      <c r="I292">
        <f>IF(AND(Tabelle15[[#This Row],[AreaPx]]&gt;0,NOT(Tabelle15[[#This Row],[AreaPx]]="inf")),Tabelle15[[#This Row],[AreaPx]], NA())</f>
        <v>5488.18</v>
      </c>
      <c r="J292">
        <v>5488.18</v>
      </c>
      <c r="K292">
        <v>62.738999999999997</v>
      </c>
      <c r="L292">
        <v>87.518500000000003</v>
      </c>
      <c r="M292">
        <v>0.44094299999999997</v>
      </c>
      <c r="N292">
        <v>1.52403E-2</v>
      </c>
      <c r="O292">
        <f>Tabelle15[[#This Row],[Roll]]+Tabelle15[[#This Row],[Pitch]]</f>
        <v>2.4956059000000002</v>
      </c>
      <c r="P292">
        <f>SQRT(Tabelle15[[#This Row],[X]]^2+ Tabelle15[[#This Row],[Y]]^2 +Tabelle15[[#This Row],[Z]]^2)</f>
        <v>193.53284228701366</v>
      </c>
      <c r="Q292">
        <v>-19.0961</v>
      </c>
      <c r="R292">
        <v>101.179</v>
      </c>
      <c r="S292">
        <v>87.360100000000003</v>
      </c>
      <c r="T292">
        <v>45.731099999999998</v>
      </c>
      <c r="U292">
        <v>-5.9804599999999999E-2</v>
      </c>
      <c r="V292">
        <v>-2.5554700000000001</v>
      </c>
    </row>
    <row r="293" spans="1:22">
      <c r="A293">
        <v>6379</v>
      </c>
      <c r="B293">
        <v>1</v>
      </c>
      <c r="C293">
        <v>12.920199999999999</v>
      </c>
      <c r="D293">
        <v>-3.35</v>
      </c>
      <c r="E293">
        <v>-193.34</v>
      </c>
      <c r="F293">
        <v>-44.162199999999999</v>
      </c>
      <c r="G293">
        <v>2.5383599999999999</v>
      </c>
      <c r="H293">
        <v>-5.0495900000000003E-2</v>
      </c>
      <c r="I293">
        <f>IF(AND(Tabelle15[[#This Row],[AreaPx]]&gt;0,NOT(Tabelle15[[#This Row],[AreaPx]]="inf")),Tabelle15[[#This Row],[AreaPx]], NA())</f>
        <v>5483.81</v>
      </c>
      <c r="J293">
        <v>5483.81</v>
      </c>
      <c r="K293">
        <v>62.768000000000001</v>
      </c>
      <c r="L293">
        <v>87.4071</v>
      </c>
      <c r="M293">
        <v>0.108792</v>
      </c>
      <c r="N293">
        <v>3.2835700000000002E-2</v>
      </c>
      <c r="O293">
        <f>Tabelle15[[#This Row],[Roll]]+Tabelle15[[#This Row],[Pitch]]</f>
        <v>2.4878640999999999</v>
      </c>
      <c r="P293">
        <f>SQRT(Tabelle15[[#This Row],[X]]^2+ Tabelle15[[#This Row],[Y]]^2 +Tabelle15[[#This Row],[Z]]^2)</f>
        <v>193.80017974202192</v>
      </c>
      <c r="Q293">
        <v>-19.067499999999999</v>
      </c>
      <c r="R293">
        <v>101.145</v>
      </c>
      <c r="S293">
        <v>87.792900000000003</v>
      </c>
      <c r="T293">
        <v>45.835599999999999</v>
      </c>
      <c r="U293">
        <v>-5.0446199999999997E-2</v>
      </c>
      <c r="V293">
        <v>-2.5383599999999999</v>
      </c>
    </row>
    <row r="294" spans="1:22">
      <c r="A294">
        <v>6402</v>
      </c>
      <c r="B294">
        <v>1</v>
      </c>
      <c r="C294">
        <v>12.920199999999999</v>
      </c>
      <c r="D294">
        <v>-3.35</v>
      </c>
      <c r="E294">
        <v>-193.34</v>
      </c>
      <c r="F294">
        <v>-44.162199999999999</v>
      </c>
      <c r="G294">
        <v>2.5383599999999999</v>
      </c>
      <c r="H294">
        <v>-5.0495900000000003E-2</v>
      </c>
      <c r="I294">
        <f>IF(AND(Tabelle15[[#This Row],[AreaPx]]&gt;0,NOT(Tabelle15[[#This Row],[AreaPx]]="inf")),Tabelle15[[#This Row],[AreaPx]], NA())</f>
        <v>5483.81</v>
      </c>
      <c r="J294">
        <v>5483.81</v>
      </c>
      <c r="K294">
        <v>62.768000000000001</v>
      </c>
      <c r="L294">
        <v>87.4071</v>
      </c>
      <c r="M294">
        <v>0.108792</v>
      </c>
      <c r="N294">
        <v>3.2835700000000002E-2</v>
      </c>
      <c r="O294">
        <f>Tabelle15[[#This Row],[Roll]]+Tabelle15[[#This Row],[Pitch]]</f>
        <v>2.4878640999999999</v>
      </c>
      <c r="P294">
        <f>SQRT(Tabelle15[[#This Row],[X]]^2+ Tabelle15[[#This Row],[Y]]^2 +Tabelle15[[#This Row],[Z]]^2)</f>
        <v>193.80017974202192</v>
      </c>
      <c r="Q294">
        <v>-19.067499999999999</v>
      </c>
      <c r="R294">
        <v>101.145</v>
      </c>
      <c r="S294">
        <v>87.792900000000003</v>
      </c>
      <c r="T294">
        <v>45.835599999999999</v>
      </c>
      <c r="U294">
        <v>-5.0446199999999997E-2</v>
      </c>
      <c r="V294">
        <v>-2.5383599999999999</v>
      </c>
    </row>
    <row r="295" spans="1:22">
      <c r="A295">
        <v>6410</v>
      </c>
      <c r="B295">
        <v>1</v>
      </c>
      <c r="C295">
        <v>12.920199999999999</v>
      </c>
      <c r="D295">
        <v>-3.35</v>
      </c>
      <c r="E295">
        <v>-193.34</v>
      </c>
      <c r="F295">
        <v>-44.162199999999999</v>
      </c>
      <c r="G295">
        <v>2.5383599999999999</v>
      </c>
      <c r="H295">
        <v>-5.0495900000000003E-2</v>
      </c>
      <c r="I295">
        <f>IF(AND(Tabelle15[[#This Row],[AreaPx]]&gt;0,NOT(Tabelle15[[#This Row],[AreaPx]]="inf")),Tabelle15[[#This Row],[AreaPx]], NA())</f>
        <v>5468.74</v>
      </c>
      <c r="J295">
        <v>5468.74</v>
      </c>
      <c r="K295">
        <v>62.681699999999999</v>
      </c>
      <c r="L295">
        <v>87.286900000000003</v>
      </c>
      <c r="M295">
        <v>0</v>
      </c>
      <c r="N295">
        <v>8.5912000000000002E-3</v>
      </c>
      <c r="O295">
        <f>Tabelle15[[#This Row],[Roll]]+Tabelle15[[#This Row],[Pitch]]</f>
        <v>2.4878640999999999</v>
      </c>
      <c r="P295">
        <f>SQRT(Tabelle15[[#This Row],[X]]^2+ Tabelle15[[#This Row],[Y]]^2 +Tabelle15[[#This Row],[Z]]^2)</f>
        <v>193.80017974202192</v>
      </c>
      <c r="Q295">
        <v>-19.067499999999999</v>
      </c>
      <c r="R295">
        <v>101.145</v>
      </c>
      <c r="S295">
        <v>87.792900000000003</v>
      </c>
      <c r="T295">
        <v>45.835599999999999</v>
      </c>
      <c r="U295">
        <v>-5.0446199999999997E-2</v>
      </c>
      <c r="V295">
        <v>-2.5383599999999999</v>
      </c>
    </row>
    <row r="296" spans="1:22">
      <c r="A296">
        <v>6423</v>
      </c>
      <c r="B296">
        <v>1</v>
      </c>
      <c r="C296">
        <v>12.920199999999999</v>
      </c>
      <c r="D296">
        <v>-3.35</v>
      </c>
      <c r="E296">
        <v>-193.34</v>
      </c>
      <c r="F296">
        <v>-44.162199999999999</v>
      </c>
      <c r="G296">
        <v>2.5383599999999999</v>
      </c>
      <c r="H296">
        <v>-5.0495900000000003E-2</v>
      </c>
      <c r="I296">
        <f>IF(AND(Tabelle15[[#This Row],[AreaPx]]&gt;0,NOT(Tabelle15[[#This Row],[AreaPx]]="inf")),Tabelle15[[#This Row],[AreaPx]], NA())</f>
        <v>5468.74</v>
      </c>
      <c r="J296">
        <v>5468.74</v>
      </c>
      <c r="K296">
        <v>62.681699999999999</v>
      </c>
      <c r="L296">
        <v>87.286900000000003</v>
      </c>
      <c r="M296">
        <v>0</v>
      </c>
      <c r="N296">
        <v>8.5912000000000002E-3</v>
      </c>
      <c r="O296">
        <f>Tabelle15[[#This Row],[Roll]]+Tabelle15[[#This Row],[Pitch]]</f>
        <v>2.4878640999999999</v>
      </c>
      <c r="P296">
        <f>SQRT(Tabelle15[[#This Row],[X]]^2+ Tabelle15[[#This Row],[Y]]^2 +Tabelle15[[#This Row],[Z]]^2)</f>
        <v>193.80017974202192</v>
      </c>
      <c r="Q296">
        <v>-19.067499999999999</v>
      </c>
      <c r="R296">
        <v>101.145</v>
      </c>
      <c r="S296">
        <v>87.792900000000003</v>
      </c>
      <c r="T296">
        <v>45.835599999999999</v>
      </c>
      <c r="U296">
        <v>-5.0446199999999997E-2</v>
      </c>
      <c r="V296">
        <v>-2.5383599999999999</v>
      </c>
    </row>
    <row r="297" spans="1:22">
      <c r="A297">
        <v>6433</v>
      </c>
      <c r="B297">
        <v>1</v>
      </c>
      <c r="C297">
        <v>12.920199999999999</v>
      </c>
      <c r="D297">
        <v>-3.35</v>
      </c>
      <c r="E297">
        <v>-193.34</v>
      </c>
      <c r="F297">
        <v>-44.162199999999999</v>
      </c>
      <c r="G297">
        <v>2.5383599999999999</v>
      </c>
      <c r="H297">
        <v>-5.0495900000000003E-2</v>
      </c>
      <c r="I297">
        <f>IF(AND(Tabelle15[[#This Row],[AreaPx]]&gt;0,NOT(Tabelle15[[#This Row],[AreaPx]]="inf")),Tabelle15[[#This Row],[AreaPx]], NA())</f>
        <v>5468.74</v>
      </c>
      <c r="J297">
        <v>5468.74</v>
      </c>
      <c r="K297">
        <v>62.681699999999999</v>
      </c>
      <c r="L297">
        <v>87.286900000000003</v>
      </c>
      <c r="M297">
        <v>0</v>
      </c>
      <c r="N297">
        <v>8.5912000000000002E-3</v>
      </c>
      <c r="O297">
        <f>Tabelle15[[#This Row],[Roll]]+Tabelle15[[#This Row],[Pitch]]</f>
        <v>2.4878640999999999</v>
      </c>
      <c r="P297">
        <f>SQRT(Tabelle15[[#This Row],[X]]^2+ Tabelle15[[#This Row],[Y]]^2 +Tabelle15[[#This Row],[Z]]^2)</f>
        <v>193.80017974202192</v>
      </c>
      <c r="Q297">
        <v>-19.067499999999999</v>
      </c>
      <c r="R297">
        <v>101.145</v>
      </c>
      <c r="S297">
        <v>87.792900000000003</v>
      </c>
      <c r="T297">
        <v>45.835599999999999</v>
      </c>
      <c r="U297">
        <v>-5.0446199999999997E-2</v>
      </c>
      <c r="V297">
        <v>-2.5383599999999999</v>
      </c>
    </row>
    <row r="298" spans="1:22">
      <c r="A298">
        <v>6440</v>
      </c>
      <c r="B298">
        <v>1</v>
      </c>
      <c r="C298">
        <v>12.907299999999999</v>
      </c>
      <c r="D298">
        <v>-3.2485900000000001</v>
      </c>
      <c r="E298">
        <v>-193.48599999999999</v>
      </c>
      <c r="F298">
        <v>-44.143900000000002</v>
      </c>
      <c r="G298">
        <v>2.4820099999999998</v>
      </c>
      <c r="H298">
        <v>9.0310199999999993E-2</v>
      </c>
      <c r="I298">
        <f>IF(AND(Tabelle15[[#This Row],[AreaPx]]&gt;0,NOT(Tabelle15[[#This Row],[AreaPx]]="inf")),Tabelle15[[#This Row],[AreaPx]], NA())</f>
        <v>5471</v>
      </c>
      <c r="J298">
        <v>5471</v>
      </c>
      <c r="K298">
        <v>62.698500000000003</v>
      </c>
      <c r="L298">
        <v>87.293400000000005</v>
      </c>
      <c r="M298">
        <v>0.19785700000000001</v>
      </c>
      <c r="N298">
        <v>3.5060400000000002E-3</v>
      </c>
      <c r="O298">
        <f>Tabelle15[[#This Row],[Roll]]+Tabelle15[[#This Row],[Pitch]]</f>
        <v>2.5723201999999996</v>
      </c>
      <c r="P298">
        <f>SQRT(Tabelle15[[#This Row],[X]]^2+ Tabelle15[[#This Row],[Y]]^2 +Tabelle15[[#This Row],[Z]]^2)</f>
        <v>193.94324924131311</v>
      </c>
      <c r="Q298">
        <v>-19.103999999999999</v>
      </c>
      <c r="R298">
        <v>100.58199999999999</v>
      </c>
      <c r="S298">
        <v>87.977900000000005</v>
      </c>
      <c r="T298">
        <v>45.860100000000003</v>
      </c>
      <c r="U298">
        <v>9.02255E-2</v>
      </c>
      <c r="V298">
        <v>-2.4820099999999998</v>
      </c>
    </row>
    <row r="299" spans="1:22">
      <c r="A299">
        <v>6470</v>
      </c>
      <c r="B299">
        <v>1</v>
      </c>
      <c r="C299">
        <v>12.907299999999999</v>
      </c>
      <c r="D299">
        <v>-3.2485900000000001</v>
      </c>
      <c r="E299">
        <v>-193.48599999999999</v>
      </c>
      <c r="F299">
        <v>-44.143900000000002</v>
      </c>
      <c r="G299">
        <v>2.4820099999999998</v>
      </c>
      <c r="H299">
        <v>9.0310199999999993E-2</v>
      </c>
      <c r="I299">
        <f>IF(AND(Tabelle15[[#This Row],[AreaPx]]&gt;0,NOT(Tabelle15[[#This Row],[AreaPx]]="inf")),Tabelle15[[#This Row],[AreaPx]], NA())</f>
        <v>5471</v>
      </c>
      <c r="J299">
        <v>5471</v>
      </c>
      <c r="K299">
        <v>62.698500000000003</v>
      </c>
      <c r="L299">
        <v>87.293400000000005</v>
      </c>
      <c r="M299">
        <v>0.19785700000000001</v>
      </c>
      <c r="N299">
        <v>3.5060400000000002E-3</v>
      </c>
      <c r="O299">
        <f>Tabelle15[[#This Row],[Roll]]+Tabelle15[[#This Row],[Pitch]]</f>
        <v>2.5723201999999996</v>
      </c>
      <c r="P299">
        <f>SQRT(Tabelle15[[#This Row],[X]]^2+ Tabelle15[[#This Row],[Y]]^2 +Tabelle15[[#This Row],[Z]]^2)</f>
        <v>193.94324924131311</v>
      </c>
      <c r="Q299">
        <v>-19.103999999999999</v>
      </c>
      <c r="R299">
        <v>100.58199999999999</v>
      </c>
      <c r="S299">
        <v>87.977900000000005</v>
      </c>
      <c r="T299">
        <v>45.860100000000003</v>
      </c>
      <c r="U299">
        <v>9.02255E-2</v>
      </c>
      <c r="V299">
        <v>-2.4820099999999998</v>
      </c>
    </row>
    <row r="300" spans="1:22">
      <c r="A300">
        <v>6484</v>
      </c>
      <c r="B300">
        <v>1</v>
      </c>
      <c r="C300">
        <v>12.915800000000001</v>
      </c>
      <c r="D300">
        <v>-3.1481599999999998</v>
      </c>
      <c r="E300">
        <v>-193.453</v>
      </c>
      <c r="F300">
        <v>-44.223300000000002</v>
      </c>
      <c r="G300">
        <v>2.2343799999999998</v>
      </c>
      <c r="H300">
        <v>0.30126799999999998</v>
      </c>
      <c r="I300">
        <f>IF(AND(Tabelle15[[#This Row],[AreaPx]]&gt;0,NOT(Tabelle15[[#This Row],[AreaPx]]="inf")),Tabelle15[[#This Row],[AreaPx]], NA())</f>
        <v>5456.04</v>
      </c>
      <c r="J300">
        <v>5456.04</v>
      </c>
      <c r="K300">
        <v>62.556600000000003</v>
      </c>
      <c r="L300">
        <v>87.240300000000005</v>
      </c>
      <c r="M300">
        <v>0.180199</v>
      </c>
      <c r="N300">
        <v>6.5855899999999997E-3</v>
      </c>
      <c r="O300">
        <f>Tabelle15[[#This Row],[Roll]]+Tabelle15[[#This Row],[Pitch]]</f>
        <v>2.5356479999999997</v>
      </c>
      <c r="P300">
        <f>SQRT(Tabelle15[[#This Row],[X]]^2+ Tabelle15[[#This Row],[Y]]^2 +Tabelle15[[#This Row],[Z]]^2)</f>
        <v>193.90923652581793</v>
      </c>
      <c r="Q300">
        <v>-19.243300000000001</v>
      </c>
      <c r="R300">
        <v>99.825699999999998</v>
      </c>
      <c r="S300">
        <v>87.784300000000002</v>
      </c>
      <c r="T300">
        <v>45.788400000000003</v>
      </c>
      <c r="U300">
        <v>0.301039</v>
      </c>
      <c r="V300">
        <v>-2.23441</v>
      </c>
    </row>
    <row r="301" spans="1:22">
      <c r="A301">
        <v>6510</v>
      </c>
      <c r="B301">
        <v>1</v>
      </c>
      <c r="C301">
        <v>12.8058</v>
      </c>
      <c r="D301">
        <v>-2.92204</v>
      </c>
      <c r="E301">
        <v>-193.25200000000001</v>
      </c>
      <c r="F301">
        <v>-44.248399999999997</v>
      </c>
      <c r="G301">
        <v>2.4591400000000001</v>
      </c>
      <c r="H301">
        <v>-0.50426499999999996</v>
      </c>
      <c r="I301">
        <f>IF(AND(Tabelle15[[#This Row],[AreaPx]]&gt;0,NOT(Tabelle15[[#This Row],[AreaPx]]="inf")),Tabelle15[[#This Row],[AreaPx]], NA())</f>
        <v>5452.34</v>
      </c>
      <c r="J301">
        <v>5452.34</v>
      </c>
      <c r="K301">
        <v>62.550199999999997</v>
      </c>
      <c r="L301">
        <v>87.221699999999998</v>
      </c>
      <c r="M301">
        <v>0.94536699999999996</v>
      </c>
      <c r="N301">
        <v>2.4666699999999998E-3</v>
      </c>
      <c r="O301">
        <f>Tabelle15[[#This Row],[Roll]]+Tabelle15[[#This Row],[Pitch]]</f>
        <v>1.9548750000000001</v>
      </c>
      <c r="P301">
        <f>SQRT(Tabelle15[[#This Row],[X]]^2+ Tabelle15[[#This Row],[Y]]^2 +Tabelle15[[#This Row],[Z]]^2)</f>
        <v>193.69786352823203</v>
      </c>
      <c r="Q301">
        <v>-19.129200000000001</v>
      </c>
      <c r="R301">
        <v>102.26900000000001</v>
      </c>
      <c r="S301">
        <v>87.541399999999996</v>
      </c>
      <c r="T301">
        <v>45.73</v>
      </c>
      <c r="U301">
        <v>-0.50380100000000005</v>
      </c>
      <c r="V301">
        <v>-2.4592299999999998</v>
      </c>
    </row>
    <row r="302" spans="1:22">
      <c r="A302">
        <v>6535</v>
      </c>
      <c r="B302">
        <v>1</v>
      </c>
      <c r="C302">
        <v>12.8058</v>
      </c>
      <c r="D302">
        <v>-2.92204</v>
      </c>
      <c r="E302">
        <v>-193.25200000000001</v>
      </c>
      <c r="F302">
        <v>-44.248399999999997</v>
      </c>
      <c r="G302">
        <v>2.4591400000000001</v>
      </c>
      <c r="H302">
        <v>-0.50426499999999996</v>
      </c>
      <c r="I302">
        <f>IF(AND(Tabelle15[[#This Row],[AreaPx]]&gt;0,NOT(Tabelle15[[#This Row],[AreaPx]]="inf")),Tabelle15[[#This Row],[AreaPx]], NA())</f>
        <v>5452.34</v>
      </c>
      <c r="J302">
        <v>5452.34</v>
      </c>
      <c r="K302">
        <v>62.550199999999997</v>
      </c>
      <c r="L302">
        <v>87.221699999999998</v>
      </c>
      <c r="M302">
        <v>0.94536699999999996</v>
      </c>
      <c r="N302">
        <v>2.4666699999999998E-3</v>
      </c>
      <c r="O302">
        <f>Tabelle15[[#This Row],[Roll]]+Tabelle15[[#This Row],[Pitch]]</f>
        <v>1.9548750000000001</v>
      </c>
      <c r="P302">
        <f>SQRT(Tabelle15[[#This Row],[X]]^2+ Tabelle15[[#This Row],[Y]]^2 +Tabelle15[[#This Row],[Z]]^2)</f>
        <v>193.69786352823203</v>
      </c>
      <c r="Q302">
        <v>-19.129200000000001</v>
      </c>
      <c r="R302">
        <v>102.26900000000001</v>
      </c>
      <c r="S302">
        <v>87.541399999999996</v>
      </c>
      <c r="T302">
        <v>45.73</v>
      </c>
      <c r="U302">
        <v>-0.50380100000000005</v>
      </c>
      <c r="V302">
        <v>-2.4592299999999998</v>
      </c>
    </row>
    <row r="303" spans="1:22">
      <c r="A303">
        <v>6551</v>
      </c>
      <c r="B303">
        <v>1</v>
      </c>
      <c r="C303">
        <v>12.5745</v>
      </c>
      <c r="D303">
        <v>-2.6644100000000002</v>
      </c>
      <c r="E303">
        <v>-193.20699999999999</v>
      </c>
      <c r="F303">
        <v>-44.071300000000001</v>
      </c>
      <c r="G303">
        <v>2.4923099999999998</v>
      </c>
      <c r="H303">
        <v>-0.59095600000000004</v>
      </c>
      <c r="I303">
        <f>IF(AND(Tabelle15[[#This Row],[AreaPx]]&gt;0,NOT(Tabelle15[[#This Row],[AreaPx]]="inf")),Tabelle15[[#This Row],[AreaPx]], NA())</f>
        <v>5479.65</v>
      </c>
      <c r="J303">
        <v>5479.65</v>
      </c>
      <c r="K303">
        <v>62.804099999999998</v>
      </c>
      <c r="L303">
        <v>87.3078</v>
      </c>
      <c r="M303">
        <v>0.20125799999999999</v>
      </c>
      <c r="N303">
        <v>4.2825799999999997E-2</v>
      </c>
      <c r="O303">
        <f>Tabelle15[[#This Row],[Roll]]+Tabelle15[[#This Row],[Pitch]]</f>
        <v>1.9013539999999998</v>
      </c>
      <c r="P303">
        <f>SQRT(Tabelle15[[#This Row],[X]]^2+ Tabelle15[[#This Row],[Y]]^2 +Tabelle15[[#This Row],[Z]]^2)</f>
        <v>193.63409302056829</v>
      </c>
      <c r="Q303">
        <v>-18.530899999999999</v>
      </c>
      <c r="R303">
        <v>102.306</v>
      </c>
      <c r="S303">
        <v>88.108500000000006</v>
      </c>
      <c r="T303">
        <v>45.902999999999999</v>
      </c>
      <c r="U303">
        <v>-0.59039699999999995</v>
      </c>
      <c r="V303">
        <v>-2.4924400000000002</v>
      </c>
    </row>
    <row r="304" spans="1:22">
      <c r="A304">
        <v>6572</v>
      </c>
      <c r="B304">
        <v>1</v>
      </c>
      <c r="C304">
        <v>12.5745</v>
      </c>
      <c r="D304">
        <v>-2.6644100000000002</v>
      </c>
      <c r="E304">
        <v>-193.20699999999999</v>
      </c>
      <c r="F304">
        <v>-44.071300000000001</v>
      </c>
      <c r="G304">
        <v>2.4923099999999998</v>
      </c>
      <c r="H304">
        <v>-0.59095600000000004</v>
      </c>
      <c r="I304">
        <f>IF(AND(Tabelle15[[#This Row],[AreaPx]]&gt;0,NOT(Tabelle15[[#This Row],[AreaPx]]="inf")),Tabelle15[[#This Row],[AreaPx]], NA())</f>
        <v>5479.65</v>
      </c>
      <c r="J304">
        <v>5479.65</v>
      </c>
      <c r="K304">
        <v>62.804099999999998</v>
      </c>
      <c r="L304">
        <v>87.3078</v>
      </c>
      <c r="M304">
        <v>0.20125799999999999</v>
      </c>
      <c r="N304">
        <v>4.2825799999999997E-2</v>
      </c>
      <c r="O304">
        <f>Tabelle15[[#This Row],[Roll]]+Tabelle15[[#This Row],[Pitch]]</f>
        <v>1.9013539999999998</v>
      </c>
      <c r="P304">
        <f>SQRT(Tabelle15[[#This Row],[X]]^2+ Tabelle15[[#This Row],[Y]]^2 +Tabelle15[[#This Row],[Z]]^2)</f>
        <v>193.63409302056829</v>
      </c>
      <c r="Q304">
        <v>-18.530899999999999</v>
      </c>
      <c r="R304">
        <v>102.306</v>
      </c>
      <c r="S304">
        <v>88.108500000000006</v>
      </c>
      <c r="T304">
        <v>45.902999999999999</v>
      </c>
      <c r="U304">
        <v>-0.59039699999999995</v>
      </c>
      <c r="V304">
        <v>-2.4924400000000002</v>
      </c>
    </row>
    <row r="305" spans="1:22">
      <c r="A305">
        <v>6590</v>
      </c>
      <c r="B305">
        <v>1</v>
      </c>
      <c r="C305">
        <v>11.9186</v>
      </c>
      <c r="D305">
        <v>-1.88855</v>
      </c>
      <c r="E305">
        <v>-193.364</v>
      </c>
      <c r="F305">
        <v>-43.729599999999998</v>
      </c>
      <c r="G305">
        <v>1.8179399999999999</v>
      </c>
      <c r="H305">
        <v>-1.00249E-2</v>
      </c>
      <c r="I305">
        <f>IF(AND(Tabelle15[[#This Row],[AreaPx]]&gt;0,NOT(Tabelle15[[#This Row],[AreaPx]]="inf")),Tabelle15[[#This Row],[AreaPx]], NA())</f>
        <v>5516.43</v>
      </c>
      <c r="J305">
        <v>5516.43</v>
      </c>
      <c r="K305">
        <v>63.153599999999997</v>
      </c>
      <c r="L305">
        <v>87.368899999999996</v>
      </c>
      <c r="M305">
        <v>0.82761399999999996</v>
      </c>
      <c r="N305">
        <v>2.3503799999999998E-2</v>
      </c>
      <c r="O305">
        <f>Tabelle15[[#This Row],[Roll]]+Tabelle15[[#This Row],[Pitch]]</f>
        <v>1.8079151</v>
      </c>
      <c r="P305">
        <f>SQRT(Tabelle15[[#This Row],[X]]^2+ Tabelle15[[#This Row],[Y]]^2 +Tabelle15[[#This Row],[Z]]^2)</f>
        <v>193.74017689437187</v>
      </c>
      <c r="Q305">
        <v>-17.316299999999998</v>
      </c>
      <c r="R305">
        <v>99.743300000000005</v>
      </c>
      <c r="S305">
        <v>89.650099999999995</v>
      </c>
      <c r="T305">
        <v>46.270099999999999</v>
      </c>
      <c r="U305">
        <v>-1.00199E-2</v>
      </c>
      <c r="V305">
        <v>-1.8179399999999999</v>
      </c>
    </row>
    <row r="306" spans="1:22">
      <c r="A306">
        <v>6612</v>
      </c>
      <c r="B306">
        <v>1</v>
      </c>
      <c r="C306">
        <v>11.9186</v>
      </c>
      <c r="D306">
        <v>-1.88855</v>
      </c>
      <c r="E306">
        <v>-193.364</v>
      </c>
      <c r="F306">
        <v>-43.729599999999998</v>
      </c>
      <c r="G306">
        <v>1.8179399999999999</v>
      </c>
      <c r="H306">
        <v>-1.00249E-2</v>
      </c>
      <c r="I306">
        <f>IF(AND(Tabelle15[[#This Row],[AreaPx]]&gt;0,NOT(Tabelle15[[#This Row],[AreaPx]]="inf")),Tabelle15[[#This Row],[AreaPx]], NA())</f>
        <v>5507.46</v>
      </c>
      <c r="J306">
        <v>5507.46</v>
      </c>
      <c r="K306">
        <v>63.102200000000003</v>
      </c>
      <c r="L306">
        <v>87.297799999999995</v>
      </c>
      <c r="M306">
        <v>0</v>
      </c>
      <c r="N306">
        <v>1.8779199999999999E-2</v>
      </c>
      <c r="O306">
        <f>Tabelle15[[#This Row],[Roll]]+Tabelle15[[#This Row],[Pitch]]</f>
        <v>1.8079151</v>
      </c>
      <c r="P306">
        <f>SQRT(Tabelle15[[#This Row],[X]]^2+ Tabelle15[[#This Row],[Y]]^2 +Tabelle15[[#This Row],[Z]]^2)</f>
        <v>193.74017689437187</v>
      </c>
      <c r="Q306">
        <v>-17.316299999999998</v>
      </c>
      <c r="R306">
        <v>99.743300000000005</v>
      </c>
      <c r="S306">
        <v>89.650099999999995</v>
      </c>
      <c r="T306">
        <v>46.270099999999999</v>
      </c>
      <c r="U306">
        <v>-1.00199E-2</v>
      </c>
      <c r="V306">
        <v>-1.8179399999999999</v>
      </c>
    </row>
    <row r="307" spans="1:22">
      <c r="A307">
        <v>6635</v>
      </c>
      <c r="B307">
        <v>1</v>
      </c>
      <c r="C307">
        <v>11.9186</v>
      </c>
      <c r="D307">
        <v>-1.88855</v>
      </c>
      <c r="E307">
        <v>-193.364</v>
      </c>
      <c r="F307">
        <v>-43.729599999999998</v>
      </c>
      <c r="G307">
        <v>1.8179399999999999</v>
      </c>
      <c r="H307">
        <v>-1.00249E-2</v>
      </c>
      <c r="I307">
        <f>IF(AND(Tabelle15[[#This Row],[AreaPx]]&gt;0,NOT(Tabelle15[[#This Row],[AreaPx]]="inf")),Tabelle15[[#This Row],[AreaPx]], NA())</f>
        <v>5507.46</v>
      </c>
      <c r="J307">
        <v>5507.46</v>
      </c>
      <c r="K307">
        <v>63.102200000000003</v>
      </c>
      <c r="L307">
        <v>87.297799999999995</v>
      </c>
      <c r="M307">
        <v>0</v>
      </c>
      <c r="N307">
        <v>1.8779199999999999E-2</v>
      </c>
      <c r="O307">
        <f>Tabelle15[[#This Row],[Roll]]+Tabelle15[[#This Row],[Pitch]]</f>
        <v>1.8079151</v>
      </c>
      <c r="P307">
        <f>SQRT(Tabelle15[[#This Row],[X]]^2+ Tabelle15[[#This Row],[Y]]^2 +Tabelle15[[#This Row],[Z]]^2)</f>
        <v>193.74017689437187</v>
      </c>
      <c r="Q307">
        <v>-17.316299999999998</v>
      </c>
      <c r="R307">
        <v>99.743300000000005</v>
      </c>
      <c r="S307">
        <v>89.650099999999995</v>
      </c>
      <c r="T307">
        <v>46.270099999999999</v>
      </c>
      <c r="U307">
        <v>-1.00199E-2</v>
      </c>
      <c r="V307">
        <v>-1.8179399999999999</v>
      </c>
    </row>
    <row r="308" spans="1:22">
      <c r="A308">
        <v>6645</v>
      </c>
      <c r="B308">
        <v>1</v>
      </c>
      <c r="C308">
        <v>11.3613</v>
      </c>
      <c r="D308">
        <v>-1.11758</v>
      </c>
      <c r="E308">
        <v>-193.27600000000001</v>
      </c>
      <c r="F308">
        <v>-43.7136</v>
      </c>
      <c r="G308">
        <v>1.50589</v>
      </c>
      <c r="H308">
        <v>0.28216400000000003</v>
      </c>
      <c r="I308">
        <f>IF(AND(Tabelle15[[#This Row],[AreaPx]]&gt;0,NOT(Tabelle15[[#This Row],[AreaPx]]="inf")),Tabelle15[[#This Row],[AreaPx]], NA())</f>
        <v>5509.57</v>
      </c>
      <c r="J308">
        <v>5509.57</v>
      </c>
      <c r="K308">
        <v>63.1098</v>
      </c>
      <c r="L308">
        <v>87.309799999999996</v>
      </c>
      <c r="M308">
        <v>0.54708699999999999</v>
      </c>
      <c r="N308">
        <v>3.7562499999999999E-2</v>
      </c>
      <c r="O308">
        <f>Tabelle15[[#This Row],[Roll]]+Tabelle15[[#This Row],[Pitch]]</f>
        <v>1.788054</v>
      </c>
      <c r="P308">
        <f>SQRT(Tabelle15[[#This Row],[X]]^2+ Tabelle15[[#This Row],[Y]]^2 +Tabelle15[[#This Row],[Z]]^2)</f>
        <v>193.6128619145598</v>
      </c>
      <c r="Q308">
        <v>-16.7788</v>
      </c>
      <c r="R308">
        <v>98.067099999999996</v>
      </c>
      <c r="S308">
        <v>90.051299999999998</v>
      </c>
      <c r="T308">
        <v>46.293799999999997</v>
      </c>
      <c r="U308">
        <v>0.28206599999999998</v>
      </c>
      <c r="V308">
        <v>-1.5059100000000001</v>
      </c>
    </row>
    <row r="309" spans="1:22">
      <c r="A309">
        <v>6671</v>
      </c>
      <c r="B309">
        <v>1</v>
      </c>
      <c r="C309">
        <v>11.3613</v>
      </c>
      <c r="D309">
        <v>-1.11758</v>
      </c>
      <c r="E309">
        <v>-193.27600000000001</v>
      </c>
      <c r="F309">
        <v>-43.7136</v>
      </c>
      <c r="G309">
        <v>1.50589</v>
      </c>
      <c r="H309">
        <v>0.28216400000000003</v>
      </c>
      <c r="I309">
        <f>IF(AND(Tabelle15[[#This Row],[AreaPx]]&gt;0,NOT(Tabelle15[[#This Row],[AreaPx]]="inf")),Tabelle15[[#This Row],[AreaPx]], NA())</f>
        <v>5509.57</v>
      </c>
      <c r="J309">
        <v>5509.57</v>
      </c>
      <c r="K309">
        <v>63.1098</v>
      </c>
      <c r="L309">
        <v>87.309799999999996</v>
      </c>
      <c r="M309">
        <v>0.54708699999999999</v>
      </c>
      <c r="N309">
        <v>3.7562499999999999E-2</v>
      </c>
      <c r="O309">
        <f>Tabelle15[[#This Row],[Roll]]+Tabelle15[[#This Row],[Pitch]]</f>
        <v>1.788054</v>
      </c>
      <c r="P309">
        <f>SQRT(Tabelle15[[#This Row],[X]]^2+ Tabelle15[[#This Row],[Y]]^2 +Tabelle15[[#This Row],[Z]]^2)</f>
        <v>193.6128619145598</v>
      </c>
      <c r="Q309">
        <v>-16.7788</v>
      </c>
      <c r="R309">
        <v>98.067099999999996</v>
      </c>
      <c r="S309">
        <v>90.051299999999998</v>
      </c>
      <c r="T309">
        <v>46.293799999999997</v>
      </c>
      <c r="U309">
        <v>0.28206599999999998</v>
      </c>
      <c r="V309">
        <v>-1.5059100000000001</v>
      </c>
    </row>
    <row r="310" spans="1:22">
      <c r="A310">
        <v>6685</v>
      </c>
      <c r="B310">
        <v>1</v>
      </c>
      <c r="C310">
        <v>10.9414</v>
      </c>
      <c r="D310">
        <v>-0.55484500000000003</v>
      </c>
      <c r="E310">
        <v>-193.13399999999999</v>
      </c>
      <c r="F310">
        <v>-43.6935</v>
      </c>
      <c r="G310">
        <v>1.38927</v>
      </c>
      <c r="H310">
        <v>0.51454800000000001</v>
      </c>
      <c r="I310">
        <f>IF(AND(Tabelle15[[#This Row],[AreaPx]]&gt;0,NOT(Tabelle15[[#This Row],[AreaPx]]="inf")),Tabelle15[[#This Row],[AreaPx]], NA())</f>
        <v>5516.76</v>
      </c>
      <c r="J310">
        <v>5516.76</v>
      </c>
      <c r="K310">
        <v>63.1569</v>
      </c>
      <c r="L310">
        <v>87.354399999999998</v>
      </c>
      <c r="M310">
        <v>0.35460199999999997</v>
      </c>
      <c r="N310">
        <v>1.6558300000000001E-2</v>
      </c>
      <c r="O310">
        <f>Tabelle15[[#This Row],[Roll]]+Tabelle15[[#This Row],[Pitch]]</f>
        <v>1.903818</v>
      </c>
      <c r="P310">
        <f>SQRT(Tabelle15[[#This Row],[X]]^2+ Tabelle15[[#This Row],[Y]]^2 +Tabelle15[[#This Row],[Z]]^2)</f>
        <v>193.44447276397955</v>
      </c>
      <c r="Q310">
        <v>-16.302800000000001</v>
      </c>
      <c r="R310">
        <v>96.755499999999998</v>
      </c>
      <c r="S310">
        <v>90.305999999999997</v>
      </c>
      <c r="T310">
        <v>46.319000000000003</v>
      </c>
      <c r="U310">
        <v>0.51439699999999999</v>
      </c>
      <c r="V310">
        <v>-1.38933</v>
      </c>
    </row>
    <row r="311" spans="1:22">
      <c r="A311">
        <v>6709</v>
      </c>
      <c r="B311">
        <v>1</v>
      </c>
      <c r="C311">
        <v>10.6774</v>
      </c>
      <c r="D311">
        <v>-0.22634000000000001</v>
      </c>
      <c r="E311">
        <v>-193.03200000000001</v>
      </c>
      <c r="F311">
        <v>-43.677500000000002</v>
      </c>
      <c r="G311">
        <v>1.6148400000000001</v>
      </c>
      <c r="H311">
        <v>3.6025500000000002E-2</v>
      </c>
      <c r="I311">
        <f>IF(AND(Tabelle15[[#This Row],[AreaPx]]&gt;0,NOT(Tabelle15[[#This Row],[AreaPx]]="inf")),Tabelle15[[#This Row],[AreaPx]], NA())</f>
        <v>5525.55</v>
      </c>
      <c r="J311">
        <v>5525.55</v>
      </c>
      <c r="K311">
        <v>63.226300000000002</v>
      </c>
      <c r="L311">
        <v>87.407700000000006</v>
      </c>
      <c r="M311">
        <v>0.53531200000000001</v>
      </c>
      <c r="N311">
        <v>4.8502299999999996E-3</v>
      </c>
      <c r="O311">
        <f>Tabelle15[[#This Row],[Roll]]+Tabelle15[[#This Row],[Pitch]]</f>
        <v>1.6508655000000001</v>
      </c>
      <c r="P311">
        <f>SQRT(Tabelle15[[#This Row],[X]]^2+ Tabelle15[[#This Row],[Y]]^2 +Tabelle15[[#This Row],[Z]]^2)</f>
        <v>193.32721258155976</v>
      </c>
      <c r="Q311">
        <v>-16.029</v>
      </c>
      <c r="R311">
        <v>98.004000000000005</v>
      </c>
      <c r="S311">
        <v>90.435199999999995</v>
      </c>
      <c r="T311">
        <v>46.323500000000003</v>
      </c>
      <c r="U311">
        <v>3.6011300000000003E-2</v>
      </c>
      <c r="V311">
        <v>-1.6148400000000001</v>
      </c>
    </row>
    <row r="312" spans="1:22">
      <c r="A312">
        <v>6733</v>
      </c>
      <c r="B312">
        <v>1</v>
      </c>
      <c r="C312">
        <v>10.6774</v>
      </c>
      <c r="D312">
        <v>-0.22634000000000001</v>
      </c>
      <c r="E312">
        <v>-193.03200000000001</v>
      </c>
      <c r="F312">
        <v>-43.677500000000002</v>
      </c>
      <c r="G312">
        <v>1.6148400000000001</v>
      </c>
      <c r="H312">
        <v>3.6025500000000002E-2</v>
      </c>
      <c r="I312">
        <f>IF(AND(Tabelle15[[#This Row],[AreaPx]]&gt;0,NOT(Tabelle15[[#This Row],[AreaPx]]="inf")),Tabelle15[[#This Row],[AreaPx]], NA())</f>
        <v>5525.55</v>
      </c>
      <c r="J312">
        <v>5525.55</v>
      </c>
      <c r="K312">
        <v>63.226300000000002</v>
      </c>
      <c r="L312">
        <v>87.407700000000006</v>
      </c>
      <c r="M312">
        <v>0.53531200000000001</v>
      </c>
      <c r="N312">
        <v>4.8502299999999996E-3</v>
      </c>
      <c r="O312">
        <f>Tabelle15[[#This Row],[Roll]]+Tabelle15[[#This Row],[Pitch]]</f>
        <v>1.6508655000000001</v>
      </c>
      <c r="P312">
        <f>SQRT(Tabelle15[[#This Row],[X]]^2+ Tabelle15[[#This Row],[Y]]^2 +Tabelle15[[#This Row],[Z]]^2)</f>
        <v>193.32721258155976</v>
      </c>
      <c r="Q312">
        <v>-16.029</v>
      </c>
      <c r="R312">
        <v>98.004000000000005</v>
      </c>
      <c r="S312">
        <v>90.435199999999995</v>
      </c>
      <c r="T312">
        <v>46.323500000000003</v>
      </c>
      <c r="U312">
        <v>3.6011300000000003E-2</v>
      </c>
      <c r="V312">
        <v>-1.6148400000000001</v>
      </c>
    </row>
    <row r="313" spans="1:22">
      <c r="A313">
        <v>6748</v>
      </c>
      <c r="B313">
        <v>1</v>
      </c>
      <c r="C313">
        <v>11.3348</v>
      </c>
      <c r="D313">
        <v>-0.130962</v>
      </c>
      <c r="E313">
        <v>-192.36600000000001</v>
      </c>
      <c r="F313">
        <v>-44.1477</v>
      </c>
      <c r="G313">
        <v>0.95164099999999996</v>
      </c>
      <c r="H313">
        <v>0.99927999999999995</v>
      </c>
      <c r="I313">
        <f>IF(AND(Tabelle15[[#This Row],[AreaPx]]&gt;0,NOT(Tabelle15[[#This Row],[AreaPx]]="inf")),Tabelle15[[#This Row],[AreaPx]], NA())</f>
        <v>5488.46</v>
      </c>
      <c r="J313">
        <v>5488.46</v>
      </c>
      <c r="K313">
        <v>62.747199999999999</v>
      </c>
      <c r="L313">
        <v>87.469499999999996</v>
      </c>
      <c r="M313">
        <v>1.0168600000000001</v>
      </c>
      <c r="N313">
        <v>3.5284900000000001E-2</v>
      </c>
      <c r="O313">
        <f>Tabelle15[[#This Row],[Roll]]+Tabelle15[[#This Row],[Pitch]]</f>
        <v>1.9509209999999999</v>
      </c>
      <c r="P313">
        <f>SQRT(Tabelle15[[#This Row],[X]]^2+ Tabelle15[[#This Row],[Y]]^2 +Tabelle15[[#This Row],[Z]]^2)</f>
        <v>192.6996958951556</v>
      </c>
      <c r="Q313">
        <v>-17.059899999999999</v>
      </c>
      <c r="R313">
        <v>94.788300000000007</v>
      </c>
      <c r="S313">
        <v>88.355999999999995</v>
      </c>
      <c r="T313">
        <v>45.868899999999996</v>
      </c>
      <c r="U313">
        <v>0.99914199999999997</v>
      </c>
      <c r="V313">
        <v>-0.95178600000000002</v>
      </c>
    </row>
    <row r="314" spans="1:22">
      <c r="A314">
        <v>6770</v>
      </c>
      <c r="B314">
        <v>1</v>
      </c>
      <c r="C314">
        <v>11.3348</v>
      </c>
      <c r="D314">
        <v>-0.130962</v>
      </c>
      <c r="E314">
        <v>-192.36600000000001</v>
      </c>
      <c r="F314">
        <v>-44.1477</v>
      </c>
      <c r="G314">
        <v>0.95164099999999996</v>
      </c>
      <c r="H314">
        <v>0.99927999999999995</v>
      </c>
      <c r="I314">
        <f>IF(AND(Tabelle15[[#This Row],[AreaPx]]&gt;0,NOT(Tabelle15[[#This Row],[AreaPx]]="inf")),Tabelle15[[#This Row],[AreaPx]], NA())</f>
        <v>5488.46</v>
      </c>
      <c r="J314">
        <v>5488.46</v>
      </c>
      <c r="K314">
        <v>62.747199999999999</v>
      </c>
      <c r="L314">
        <v>87.469499999999996</v>
      </c>
      <c r="M314">
        <v>1.0168600000000001</v>
      </c>
      <c r="N314">
        <v>3.5284900000000001E-2</v>
      </c>
      <c r="O314">
        <f>Tabelle15[[#This Row],[Roll]]+Tabelle15[[#This Row],[Pitch]]</f>
        <v>1.9509209999999999</v>
      </c>
      <c r="P314">
        <f>SQRT(Tabelle15[[#This Row],[X]]^2+ Tabelle15[[#This Row],[Y]]^2 +Tabelle15[[#This Row],[Z]]^2)</f>
        <v>192.6996958951556</v>
      </c>
      <c r="Q314">
        <v>-17.059899999999999</v>
      </c>
      <c r="R314">
        <v>94.788300000000007</v>
      </c>
      <c r="S314">
        <v>88.355999999999995</v>
      </c>
      <c r="T314">
        <v>45.868899999999996</v>
      </c>
      <c r="U314">
        <v>0.99914199999999997</v>
      </c>
      <c r="V314">
        <v>-0.95178600000000002</v>
      </c>
    </row>
    <row r="315" spans="1:22">
      <c r="A315">
        <v>6786</v>
      </c>
      <c r="B315">
        <v>1</v>
      </c>
      <c r="C315">
        <v>12.5337</v>
      </c>
      <c r="D315">
        <v>-0.43226799999999999</v>
      </c>
      <c r="E315">
        <v>-191.66800000000001</v>
      </c>
      <c r="F315">
        <v>-44.558399999999999</v>
      </c>
      <c r="G315">
        <v>1.0684499999999999</v>
      </c>
      <c r="H315">
        <v>0.85602100000000003</v>
      </c>
      <c r="I315">
        <f>IF(AND(Tabelle15[[#This Row],[AreaPx]]&gt;0,NOT(Tabelle15[[#This Row],[AreaPx]]="inf")),Tabelle15[[#This Row],[AreaPx]], NA())</f>
        <v>5488.1</v>
      </c>
      <c r="J315">
        <v>5488.1</v>
      </c>
      <c r="K315">
        <v>62.527000000000001</v>
      </c>
      <c r="L315">
        <v>87.771900000000002</v>
      </c>
      <c r="M315">
        <v>0.736124</v>
      </c>
      <c r="N315">
        <v>3.88166E-2</v>
      </c>
      <c r="O315">
        <f>Tabelle15[[#This Row],[Roll]]+Tabelle15[[#This Row],[Pitch]]</f>
        <v>1.924471</v>
      </c>
      <c r="P315">
        <f>SQRT(Tabelle15[[#This Row],[X]]^2+ Tabelle15[[#This Row],[Y]]^2 +Tabelle15[[#This Row],[Z]]^2)</f>
        <v>192.07785586921213</v>
      </c>
      <c r="Q315">
        <v>-18.3672</v>
      </c>
      <c r="R315">
        <v>95.535399999999996</v>
      </c>
      <c r="S315">
        <v>85.998500000000007</v>
      </c>
      <c r="T315">
        <v>45.457500000000003</v>
      </c>
      <c r="U315">
        <v>0.85587199999999997</v>
      </c>
      <c r="V315">
        <v>-1.06857</v>
      </c>
    </row>
    <row r="316" spans="1:22">
      <c r="A316">
        <v>6808</v>
      </c>
      <c r="B316">
        <v>1</v>
      </c>
      <c r="C316">
        <v>12.5337</v>
      </c>
      <c r="D316">
        <v>-0.43226799999999999</v>
      </c>
      <c r="E316">
        <v>-191.66800000000001</v>
      </c>
      <c r="F316">
        <v>-44.558399999999999</v>
      </c>
      <c r="G316">
        <v>1.0684499999999999</v>
      </c>
      <c r="H316">
        <v>0.85602100000000003</v>
      </c>
      <c r="I316">
        <f>IF(AND(Tabelle15[[#This Row],[AreaPx]]&gt;0,NOT(Tabelle15[[#This Row],[AreaPx]]="inf")),Tabelle15[[#This Row],[AreaPx]], NA())</f>
        <v>5528.18</v>
      </c>
      <c r="J316">
        <v>5528.18</v>
      </c>
      <c r="K316">
        <v>62.754899999999999</v>
      </c>
      <c r="L316">
        <v>88.091899999999995</v>
      </c>
      <c r="M316">
        <v>0</v>
      </c>
      <c r="N316">
        <v>2.7036399999999999E-2</v>
      </c>
      <c r="O316">
        <f>Tabelle15[[#This Row],[Roll]]+Tabelle15[[#This Row],[Pitch]]</f>
        <v>1.924471</v>
      </c>
      <c r="P316">
        <f>SQRT(Tabelle15[[#This Row],[X]]^2+ Tabelle15[[#This Row],[Y]]^2 +Tabelle15[[#This Row],[Z]]^2)</f>
        <v>192.07785586921213</v>
      </c>
      <c r="Q316">
        <v>-18.3672</v>
      </c>
      <c r="R316">
        <v>95.535399999999996</v>
      </c>
      <c r="S316">
        <v>85.998500000000007</v>
      </c>
      <c r="T316">
        <v>45.457500000000003</v>
      </c>
      <c r="U316">
        <v>0.85587199999999997</v>
      </c>
      <c r="V316">
        <v>-1.06857</v>
      </c>
    </row>
    <row r="317" spans="1:22">
      <c r="A317">
        <v>6826</v>
      </c>
      <c r="B317">
        <v>1</v>
      </c>
      <c r="C317">
        <v>12.5337</v>
      </c>
      <c r="D317">
        <v>-0.43226799999999999</v>
      </c>
      <c r="E317">
        <v>-191.66800000000001</v>
      </c>
      <c r="F317">
        <v>-44.558399999999999</v>
      </c>
      <c r="G317">
        <v>1.0684499999999999</v>
      </c>
      <c r="H317">
        <v>0.85602100000000003</v>
      </c>
      <c r="I317">
        <f>IF(AND(Tabelle15[[#This Row],[AreaPx]]&gt;0,NOT(Tabelle15[[#This Row],[AreaPx]]="inf")),Tabelle15[[#This Row],[AreaPx]], NA())</f>
        <v>5528.18</v>
      </c>
      <c r="J317">
        <v>5528.18</v>
      </c>
      <c r="K317">
        <v>62.754899999999999</v>
      </c>
      <c r="L317">
        <v>88.091899999999995</v>
      </c>
      <c r="M317">
        <v>0</v>
      </c>
      <c r="N317">
        <v>2.7036399999999999E-2</v>
      </c>
      <c r="O317">
        <f>Tabelle15[[#This Row],[Roll]]+Tabelle15[[#This Row],[Pitch]]</f>
        <v>1.924471</v>
      </c>
      <c r="P317">
        <f>SQRT(Tabelle15[[#This Row],[X]]^2+ Tabelle15[[#This Row],[Y]]^2 +Tabelle15[[#This Row],[Z]]^2)</f>
        <v>192.07785586921213</v>
      </c>
      <c r="Q317">
        <v>-18.3672</v>
      </c>
      <c r="R317">
        <v>95.535399999999996</v>
      </c>
      <c r="S317">
        <v>85.998500000000007</v>
      </c>
      <c r="T317">
        <v>45.457500000000003</v>
      </c>
      <c r="U317">
        <v>0.85587199999999997</v>
      </c>
      <c r="V317">
        <v>-1.06857</v>
      </c>
    </row>
    <row r="318" spans="1:22">
      <c r="A318">
        <v>6837</v>
      </c>
      <c r="B318">
        <v>1</v>
      </c>
      <c r="C318">
        <v>12.5337</v>
      </c>
      <c r="D318">
        <v>-0.43226799999999999</v>
      </c>
      <c r="E318">
        <v>-191.66800000000001</v>
      </c>
      <c r="F318">
        <v>-44.558399999999999</v>
      </c>
      <c r="G318">
        <v>1.0684499999999999</v>
      </c>
      <c r="H318">
        <v>0.85602100000000003</v>
      </c>
      <c r="I318">
        <f>IF(AND(Tabelle15[[#This Row],[AreaPx]]&gt;0,NOT(Tabelle15[[#This Row],[AreaPx]]="inf")),Tabelle15[[#This Row],[AreaPx]], NA())</f>
        <v>5528.18</v>
      </c>
      <c r="J318">
        <v>5528.18</v>
      </c>
      <c r="K318">
        <v>62.754899999999999</v>
      </c>
      <c r="L318">
        <v>88.091899999999995</v>
      </c>
      <c r="M318">
        <v>0</v>
      </c>
      <c r="N318">
        <v>2.7036399999999999E-2</v>
      </c>
      <c r="O318">
        <f>Tabelle15[[#This Row],[Roll]]+Tabelle15[[#This Row],[Pitch]]</f>
        <v>1.924471</v>
      </c>
      <c r="P318">
        <f>SQRT(Tabelle15[[#This Row],[X]]^2+ Tabelle15[[#This Row],[Y]]^2 +Tabelle15[[#This Row],[Z]]^2)</f>
        <v>192.07785586921213</v>
      </c>
      <c r="Q318">
        <v>-18.3672</v>
      </c>
      <c r="R318">
        <v>95.535399999999996</v>
      </c>
      <c r="S318">
        <v>85.998500000000007</v>
      </c>
      <c r="T318">
        <v>45.457500000000003</v>
      </c>
      <c r="U318">
        <v>0.85587199999999997</v>
      </c>
      <c r="V318">
        <v>-1.06857</v>
      </c>
    </row>
    <row r="319" spans="1:22">
      <c r="A319">
        <v>6844</v>
      </c>
      <c r="B319">
        <v>1</v>
      </c>
      <c r="C319">
        <v>13.9315</v>
      </c>
      <c r="D319">
        <v>-1.1103400000000001</v>
      </c>
      <c r="E319">
        <v>-191.03700000000001</v>
      </c>
      <c r="F319">
        <v>-45.3996</v>
      </c>
      <c r="G319">
        <v>0.86188600000000004</v>
      </c>
      <c r="H319">
        <v>0.47540500000000002</v>
      </c>
      <c r="I319">
        <f>IF(AND(Tabelle15[[#This Row],[AreaPx]]&gt;0,NOT(Tabelle15[[#This Row],[AreaPx]]="inf")),Tabelle15[[#This Row],[AreaPx]], NA())</f>
        <v>5447.28</v>
      </c>
      <c r="J319">
        <v>5447.28</v>
      </c>
      <c r="K319">
        <v>61.837699999999998</v>
      </c>
      <c r="L319">
        <v>88.091099999999997</v>
      </c>
      <c r="M319">
        <v>1.3205499999999999</v>
      </c>
      <c r="N319">
        <v>3.3405499999999998E-2</v>
      </c>
      <c r="O319">
        <f>Tabelle15[[#This Row],[Roll]]+Tabelle15[[#This Row],[Pitch]]</f>
        <v>1.337291</v>
      </c>
      <c r="P319">
        <f>SQRT(Tabelle15[[#This Row],[X]]^2+ Tabelle15[[#This Row],[Y]]^2 +Tabelle15[[#This Row],[Z]]^2)</f>
        <v>191.54752652061472</v>
      </c>
      <c r="Q319">
        <v>-20.8003</v>
      </c>
      <c r="R319">
        <v>97.515699999999995</v>
      </c>
      <c r="S319">
        <v>82.426500000000004</v>
      </c>
      <c r="T319">
        <v>44.607500000000002</v>
      </c>
      <c r="U319">
        <v>0.47535100000000002</v>
      </c>
      <c r="V319">
        <v>-0.86191600000000002</v>
      </c>
    </row>
    <row r="320" spans="1:22">
      <c r="A320">
        <v>6873</v>
      </c>
      <c r="B320">
        <v>1</v>
      </c>
      <c r="C320">
        <v>15.546900000000001</v>
      </c>
      <c r="D320">
        <v>-2.0417399999999999</v>
      </c>
      <c r="E320">
        <v>-191.03700000000001</v>
      </c>
      <c r="F320">
        <v>-45.802500000000002</v>
      </c>
      <c r="G320">
        <v>1.06287</v>
      </c>
      <c r="H320">
        <v>-3.0502600000000001E-2</v>
      </c>
      <c r="I320">
        <f>IF(AND(Tabelle15[[#This Row],[AreaPx]]&gt;0,NOT(Tabelle15[[#This Row],[AreaPx]]="inf")),Tabelle15[[#This Row],[AreaPx]], NA())</f>
        <v>5443.52</v>
      </c>
      <c r="J320">
        <v>5443.52</v>
      </c>
      <c r="K320">
        <v>61.601999999999997</v>
      </c>
      <c r="L320">
        <v>88.374700000000004</v>
      </c>
      <c r="M320">
        <v>1.35693</v>
      </c>
      <c r="N320">
        <v>3.6652400000000002E-2</v>
      </c>
      <c r="O320">
        <f>Tabelle15[[#This Row],[Roll]]+Tabelle15[[#This Row],[Pitch]]</f>
        <v>1.0323674</v>
      </c>
      <c r="P320">
        <f>SQRT(Tabelle15[[#This Row],[X]]^2+ Tabelle15[[#This Row],[Y]]^2 +Tabelle15[[#This Row],[Z]]^2)</f>
        <v>191.67944639641883</v>
      </c>
      <c r="Q320">
        <v>-22.825700000000001</v>
      </c>
      <c r="R320">
        <v>100.05500000000001</v>
      </c>
      <c r="S320">
        <v>80.204800000000006</v>
      </c>
      <c r="T320">
        <v>44.196899999999999</v>
      </c>
      <c r="U320">
        <v>-3.0497300000000001E-2</v>
      </c>
      <c r="V320">
        <v>-1.06287</v>
      </c>
    </row>
    <row r="321" spans="1:22">
      <c r="A321">
        <v>6898</v>
      </c>
      <c r="B321">
        <v>1</v>
      </c>
      <c r="C321">
        <v>15.546900000000001</v>
      </c>
      <c r="D321">
        <v>-2.0417399999999999</v>
      </c>
      <c r="E321">
        <v>-191.03700000000001</v>
      </c>
      <c r="F321">
        <v>-45.802500000000002</v>
      </c>
      <c r="G321">
        <v>1.06287</v>
      </c>
      <c r="H321">
        <v>-3.0502600000000001E-2</v>
      </c>
      <c r="I321">
        <f>IF(AND(Tabelle15[[#This Row],[AreaPx]]&gt;0,NOT(Tabelle15[[#This Row],[AreaPx]]="inf")),Tabelle15[[#This Row],[AreaPx]], NA())</f>
        <v>5443.52</v>
      </c>
      <c r="J321">
        <v>5443.52</v>
      </c>
      <c r="K321">
        <v>61.601999999999997</v>
      </c>
      <c r="L321">
        <v>88.374700000000004</v>
      </c>
      <c r="M321">
        <v>1.35693</v>
      </c>
      <c r="N321">
        <v>3.6652400000000002E-2</v>
      </c>
      <c r="O321">
        <f>Tabelle15[[#This Row],[Roll]]+Tabelle15[[#This Row],[Pitch]]</f>
        <v>1.0323674</v>
      </c>
      <c r="P321">
        <f>SQRT(Tabelle15[[#This Row],[X]]^2+ Tabelle15[[#This Row],[Y]]^2 +Tabelle15[[#This Row],[Z]]^2)</f>
        <v>191.67944639641883</v>
      </c>
      <c r="Q321">
        <v>-22.825700000000001</v>
      </c>
      <c r="R321">
        <v>100.05500000000001</v>
      </c>
      <c r="S321">
        <v>80.204800000000006</v>
      </c>
      <c r="T321">
        <v>44.196899999999999</v>
      </c>
      <c r="U321">
        <v>-3.0497300000000001E-2</v>
      </c>
      <c r="V321">
        <v>-1.06287</v>
      </c>
    </row>
    <row r="322" spans="1:22">
      <c r="A322">
        <v>6906</v>
      </c>
      <c r="B322">
        <v>1</v>
      </c>
      <c r="C322">
        <v>16.872900000000001</v>
      </c>
      <c r="D322">
        <v>-2.8699699999999999</v>
      </c>
      <c r="E322">
        <v>-191.518</v>
      </c>
      <c r="F322">
        <v>-45.747999999999998</v>
      </c>
      <c r="G322">
        <v>1.3548899999999999</v>
      </c>
      <c r="H322">
        <v>1.3379500000000001E-2</v>
      </c>
      <c r="I322">
        <f>IF(AND(Tabelle15[[#This Row],[AreaPx]]&gt;0,NOT(Tabelle15[[#This Row],[AreaPx]]="inf")),Tabelle15[[#This Row],[AreaPx]], NA())</f>
        <v>5448.92</v>
      </c>
      <c r="J322">
        <v>5448.92</v>
      </c>
      <c r="K322">
        <v>61.6691</v>
      </c>
      <c r="L322">
        <v>88.370400000000004</v>
      </c>
      <c r="M322">
        <v>0.42212699999999997</v>
      </c>
      <c r="N322">
        <v>1.3670699999999999E-2</v>
      </c>
      <c r="O322">
        <f>Tabelle15[[#This Row],[Roll]]+Tabelle15[[#This Row],[Pitch]]</f>
        <v>1.3682695</v>
      </c>
      <c r="P322">
        <f>SQRT(Tabelle15[[#This Row],[X]]^2+ Tabelle15[[#This Row],[Y]]^2 +Tabelle15[[#This Row],[Z]]^2)</f>
        <v>192.28124143090741</v>
      </c>
      <c r="Q322">
        <v>-23.998000000000001</v>
      </c>
      <c r="R322">
        <v>100.625</v>
      </c>
      <c r="S322">
        <v>79.714500000000001</v>
      </c>
      <c r="T322">
        <v>44.252299999999998</v>
      </c>
      <c r="U322">
        <v>1.3375700000000001E-2</v>
      </c>
      <c r="V322">
        <v>-1.3548899999999999</v>
      </c>
    </row>
    <row r="323" spans="1:22">
      <c r="A323">
        <v>6930</v>
      </c>
      <c r="B323">
        <v>1</v>
      </c>
      <c r="C323">
        <v>16.872900000000001</v>
      </c>
      <c r="D323">
        <v>-2.8699699999999999</v>
      </c>
      <c r="E323">
        <v>-191.518</v>
      </c>
      <c r="F323">
        <v>-45.747999999999998</v>
      </c>
      <c r="G323">
        <v>1.3548899999999999</v>
      </c>
      <c r="H323">
        <v>1.3379500000000001E-2</v>
      </c>
      <c r="I323">
        <f>IF(AND(Tabelle15[[#This Row],[AreaPx]]&gt;0,NOT(Tabelle15[[#This Row],[AreaPx]]="inf")),Tabelle15[[#This Row],[AreaPx]], NA())</f>
        <v>5448.92</v>
      </c>
      <c r="J323">
        <v>5448.92</v>
      </c>
      <c r="K323">
        <v>61.6691</v>
      </c>
      <c r="L323">
        <v>88.370400000000004</v>
      </c>
      <c r="M323">
        <v>0.42212699999999997</v>
      </c>
      <c r="N323">
        <v>1.3670699999999999E-2</v>
      </c>
      <c r="O323">
        <f>Tabelle15[[#This Row],[Roll]]+Tabelle15[[#This Row],[Pitch]]</f>
        <v>1.3682695</v>
      </c>
      <c r="P323">
        <f>SQRT(Tabelle15[[#This Row],[X]]^2+ Tabelle15[[#This Row],[Y]]^2 +Tabelle15[[#This Row],[Z]]^2)</f>
        <v>192.28124143090741</v>
      </c>
      <c r="Q323">
        <v>-23.998000000000001</v>
      </c>
      <c r="R323">
        <v>100.625</v>
      </c>
      <c r="S323">
        <v>79.714500000000001</v>
      </c>
      <c r="T323">
        <v>44.252299999999998</v>
      </c>
      <c r="U323">
        <v>1.3375700000000001E-2</v>
      </c>
      <c r="V323">
        <v>-1.3548899999999999</v>
      </c>
    </row>
    <row r="324" spans="1:22">
      <c r="A324">
        <v>6944</v>
      </c>
      <c r="B324">
        <v>1</v>
      </c>
      <c r="C324">
        <v>18.045300000000001</v>
      </c>
      <c r="D324">
        <v>-3.3099799999999999</v>
      </c>
      <c r="E324">
        <v>-192.33</v>
      </c>
      <c r="F324">
        <v>-45.921999999999997</v>
      </c>
      <c r="G324">
        <v>1.2250700000000001</v>
      </c>
      <c r="H324">
        <v>-0.21983800000000001</v>
      </c>
      <c r="I324">
        <f>IF(AND(Tabelle15[[#This Row],[AreaPx]]&gt;0,NOT(Tabelle15[[#This Row],[AreaPx]]="inf")),Tabelle15[[#This Row],[AreaPx]], NA())</f>
        <v>5404.14</v>
      </c>
      <c r="J324">
        <v>5404.14</v>
      </c>
      <c r="K324">
        <v>61.319099999999999</v>
      </c>
      <c r="L324">
        <v>88.146600000000007</v>
      </c>
      <c r="M324">
        <v>0.60199499999999995</v>
      </c>
      <c r="N324">
        <v>3.01575E-2</v>
      </c>
      <c r="O324">
        <f>Tabelle15[[#This Row],[Roll]]+Tabelle15[[#This Row],[Pitch]]</f>
        <v>1.0052320000000001</v>
      </c>
      <c r="P324">
        <f>SQRT(Tabelle15[[#This Row],[X]]^2+ Tabelle15[[#This Row],[Y]]^2 +Tabelle15[[#This Row],[Z]]^2)</f>
        <v>193.20304790476368</v>
      </c>
      <c r="Q324">
        <v>-25.768699999999999</v>
      </c>
      <c r="R324">
        <v>101.861</v>
      </c>
      <c r="S324">
        <v>78.959199999999996</v>
      </c>
      <c r="T324">
        <v>44.073300000000003</v>
      </c>
      <c r="U324">
        <v>-0.21978800000000001</v>
      </c>
      <c r="V324">
        <v>-1.2250799999999999</v>
      </c>
    </row>
    <row r="325" spans="1:22">
      <c r="A325">
        <v>6965</v>
      </c>
      <c r="B325">
        <v>1</v>
      </c>
      <c r="C325">
        <v>18.045300000000001</v>
      </c>
      <c r="D325">
        <v>-3.3099799999999999</v>
      </c>
      <c r="E325">
        <v>-192.33</v>
      </c>
      <c r="F325">
        <v>-45.921999999999997</v>
      </c>
      <c r="G325">
        <v>1.2250700000000001</v>
      </c>
      <c r="H325">
        <v>-0.21983800000000001</v>
      </c>
      <c r="I325">
        <f>IF(AND(Tabelle15[[#This Row],[AreaPx]]&gt;0,NOT(Tabelle15[[#This Row],[AreaPx]]="inf")),Tabelle15[[#This Row],[AreaPx]], NA())</f>
        <v>5404.14</v>
      </c>
      <c r="J325">
        <v>5404.14</v>
      </c>
      <c r="K325">
        <v>61.319099999999999</v>
      </c>
      <c r="L325">
        <v>88.146600000000007</v>
      </c>
      <c r="M325">
        <v>0.60199499999999995</v>
      </c>
      <c r="N325">
        <v>3.01575E-2</v>
      </c>
      <c r="O325">
        <f>Tabelle15[[#This Row],[Roll]]+Tabelle15[[#This Row],[Pitch]]</f>
        <v>1.0052320000000001</v>
      </c>
      <c r="P325">
        <f>SQRT(Tabelle15[[#This Row],[X]]^2+ Tabelle15[[#This Row],[Y]]^2 +Tabelle15[[#This Row],[Z]]^2)</f>
        <v>193.20304790476368</v>
      </c>
      <c r="Q325">
        <v>-25.768699999999999</v>
      </c>
      <c r="R325">
        <v>101.861</v>
      </c>
      <c r="S325">
        <v>78.959199999999996</v>
      </c>
      <c r="T325">
        <v>44.073300000000003</v>
      </c>
      <c r="U325">
        <v>-0.21978800000000001</v>
      </c>
      <c r="V325">
        <v>-1.2250799999999999</v>
      </c>
    </row>
    <row r="326" spans="1:22">
      <c r="A326">
        <v>6981</v>
      </c>
      <c r="B326">
        <v>1</v>
      </c>
      <c r="C326">
        <v>18.655100000000001</v>
      </c>
      <c r="D326">
        <v>-3.1717200000000001</v>
      </c>
      <c r="E326">
        <v>-193.03700000000001</v>
      </c>
      <c r="F326">
        <v>-45.736499999999999</v>
      </c>
      <c r="G326">
        <v>1.50902</v>
      </c>
      <c r="H326">
        <v>-0.67273099999999997</v>
      </c>
      <c r="I326">
        <f>IF(AND(Tabelle15[[#This Row],[AreaPx]]&gt;0,NOT(Tabelle15[[#This Row],[AreaPx]]="inf")),Tabelle15[[#This Row],[AreaPx]], NA())</f>
        <v>5374.91</v>
      </c>
      <c r="J326">
        <v>5374.91</v>
      </c>
      <c r="K326">
        <v>61.271500000000003</v>
      </c>
      <c r="L326">
        <v>87.756600000000006</v>
      </c>
      <c r="M326">
        <v>0.39933400000000002</v>
      </c>
      <c r="N326">
        <v>5.1215799999999997E-3</v>
      </c>
      <c r="O326">
        <f>Tabelle15[[#This Row],[Roll]]+Tabelle15[[#This Row],[Pitch]]</f>
        <v>0.83628900000000006</v>
      </c>
      <c r="P326">
        <f>SQRT(Tabelle15[[#This Row],[X]]^2+ Tabelle15[[#This Row],[Y]]^2 +Tabelle15[[#This Row],[Z]]^2)</f>
        <v>193.96225388659622</v>
      </c>
      <c r="Q326">
        <v>-26.321000000000002</v>
      </c>
      <c r="R326">
        <v>103.145</v>
      </c>
      <c r="S326">
        <v>79.4392</v>
      </c>
      <c r="T326">
        <v>44.245800000000003</v>
      </c>
      <c r="U326">
        <v>-0.67249800000000004</v>
      </c>
      <c r="V326">
        <v>-1.50912</v>
      </c>
    </row>
    <row r="327" spans="1:22">
      <c r="A327">
        <v>7003</v>
      </c>
      <c r="B327">
        <v>1</v>
      </c>
      <c r="C327">
        <v>18.655100000000001</v>
      </c>
      <c r="D327">
        <v>-3.1717200000000001</v>
      </c>
      <c r="E327">
        <v>-193.03700000000001</v>
      </c>
      <c r="F327">
        <v>-45.736499999999999</v>
      </c>
      <c r="G327">
        <v>1.50902</v>
      </c>
      <c r="H327">
        <v>-0.67273099999999997</v>
      </c>
      <c r="I327">
        <f>IF(AND(Tabelle15[[#This Row],[AreaPx]]&gt;0,NOT(Tabelle15[[#This Row],[AreaPx]]="inf")),Tabelle15[[#This Row],[AreaPx]], NA())</f>
        <v>5374.91</v>
      </c>
      <c r="J327">
        <v>5374.91</v>
      </c>
      <c r="K327">
        <v>61.271500000000003</v>
      </c>
      <c r="L327">
        <v>87.756600000000006</v>
      </c>
      <c r="M327">
        <v>0.39933400000000002</v>
      </c>
      <c r="N327">
        <v>5.1215799999999997E-3</v>
      </c>
      <c r="O327">
        <f>Tabelle15[[#This Row],[Roll]]+Tabelle15[[#This Row],[Pitch]]</f>
        <v>0.83628900000000006</v>
      </c>
      <c r="P327">
        <f>SQRT(Tabelle15[[#This Row],[X]]^2+ Tabelle15[[#This Row],[Y]]^2 +Tabelle15[[#This Row],[Z]]^2)</f>
        <v>193.96225388659622</v>
      </c>
      <c r="Q327">
        <v>-26.321000000000002</v>
      </c>
      <c r="R327">
        <v>103.145</v>
      </c>
      <c r="S327">
        <v>79.4392</v>
      </c>
      <c r="T327">
        <v>44.245800000000003</v>
      </c>
      <c r="U327">
        <v>-0.67249800000000004</v>
      </c>
      <c r="V327">
        <v>-1.50912</v>
      </c>
    </row>
    <row r="328" spans="1:22">
      <c r="A328">
        <v>7017</v>
      </c>
      <c r="B328">
        <v>1</v>
      </c>
      <c r="C328">
        <v>19.354399999999998</v>
      </c>
      <c r="D328">
        <v>-3.1204900000000002</v>
      </c>
      <c r="E328">
        <v>-192.983</v>
      </c>
      <c r="F328">
        <v>-46.055500000000002</v>
      </c>
      <c r="G328">
        <v>1.32782</v>
      </c>
      <c r="H328">
        <v>-0.29172300000000001</v>
      </c>
      <c r="I328">
        <f>IF(AND(Tabelle15[[#This Row],[AreaPx]]&gt;0,NOT(Tabelle15[[#This Row],[AreaPx]]="inf")),Tabelle15[[#This Row],[AreaPx]], NA())</f>
        <v>5306.37</v>
      </c>
      <c r="J328">
        <v>5306.37</v>
      </c>
      <c r="K328">
        <v>60.692799999999998</v>
      </c>
      <c r="L328">
        <v>87.449200000000005</v>
      </c>
      <c r="M328">
        <v>0.59997999999999996</v>
      </c>
      <c r="N328">
        <v>1.2335499999999999E-2</v>
      </c>
      <c r="O328">
        <f>Tabelle15[[#This Row],[Roll]]+Tabelle15[[#This Row],[Pitch]]</f>
        <v>1.036097</v>
      </c>
      <c r="P328">
        <f>SQRT(Tabelle15[[#This Row],[X]]^2+ Tabelle15[[#This Row],[Y]]^2 +Tabelle15[[#This Row],[Z]]^2)</f>
        <v>193.97620613415478</v>
      </c>
      <c r="Q328">
        <v>-27.430199999999999</v>
      </c>
      <c r="R328">
        <v>101.85299999999999</v>
      </c>
      <c r="S328">
        <v>78.109899999999996</v>
      </c>
      <c r="T328">
        <v>43.937800000000003</v>
      </c>
      <c r="U328">
        <v>-0.29164499999999999</v>
      </c>
      <c r="V328">
        <v>-1.3278300000000001</v>
      </c>
    </row>
    <row r="329" spans="1:22">
      <c r="A329">
        <v>7042</v>
      </c>
      <c r="B329">
        <v>1</v>
      </c>
      <c r="C329">
        <v>19.354399999999998</v>
      </c>
      <c r="D329">
        <v>-3.1204900000000002</v>
      </c>
      <c r="E329">
        <v>-192.983</v>
      </c>
      <c r="F329">
        <v>-46.055500000000002</v>
      </c>
      <c r="G329">
        <v>1.32782</v>
      </c>
      <c r="H329">
        <v>-0.29172300000000001</v>
      </c>
      <c r="I329">
        <f>IF(AND(Tabelle15[[#This Row],[AreaPx]]&gt;0,NOT(Tabelle15[[#This Row],[AreaPx]]="inf")),Tabelle15[[#This Row],[AreaPx]], NA())</f>
        <v>5309.36</v>
      </c>
      <c r="J329">
        <v>5309.36</v>
      </c>
      <c r="K329">
        <v>60.709899999999998</v>
      </c>
      <c r="L329">
        <v>87.4739</v>
      </c>
      <c r="M329">
        <v>0</v>
      </c>
      <c r="N329">
        <v>2.4392500000000001E-2</v>
      </c>
      <c r="O329">
        <f>Tabelle15[[#This Row],[Roll]]+Tabelle15[[#This Row],[Pitch]]</f>
        <v>1.036097</v>
      </c>
      <c r="P329">
        <f>SQRT(Tabelle15[[#This Row],[X]]^2+ Tabelle15[[#This Row],[Y]]^2 +Tabelle15[[#This Row],[Z]]^2)</f>
        <v>193.97620613415478</v>
      </c>
      <c r="Q329">
        <v>-27.430199999999999</v>
      </c>
      <c r="R329">
        <v>101.85299999999999</v>
      </c>
      <c r="S329">
        <v>78.109899999999996</v>
      </c>
      <c r="T329">
        <v>43.937800000000003</v>
      </c>
      <c r="U329">
        <v>-0.29164499999999999</v>
      </c>
      <c r="V329">
        <v>-1.3278300000000001</v>
      </c>
    </row>
    <row r="330" spans="1:22">
      <c r="A330">
        <v>7058</v>
      </c>
      <c r="B330">
        <v>1</v>
      </c>
      <c r="C330">
        <v>19.354399999999998</v>
      </c>
      <c r="D330">
        <v>-3.1204900000000002</v>
      </c>
      <c r="E330">
        <v>-192.983</v>
      </c>
      <c r="F330">
        <v>-46.055500000000002</v>
      </c>
      <c r="G330">
        <v>1.32782</v>
      </c>
      <c r="H330">
        <v>-0.29172300000000001</v>
      </c>
      <c r="I330">
        <f>IF(AND(Tabelle15[[#This Row],[AreaPx]]&gt;0,NOT(Tabelle15[[#This Row],[AreaPx]]="inf")),Tabelle15[[#This Row],[AreaPx]], NA())</f>
        <v>5309.36</v>
      </c>
      <c r="J330">
        <v>5309.36</v>
      </c>
      <c r="K330">
        <v>60.709899999999998</v>
      </c>
      <c r="L330">
        <v>87.4739</v>
      </c>
      <c r="M330">
        <v>0</v>
      </c>
      <c r="N330">
        <v>2.4392500000000001E-2</v>
      </c>
      <c r="O330">
        <f>Tabelle15[[#This Row],[Roll]]+Tabelle15[[#This Row],[Pitch]]</f>
        <v>1.036097</v>
      </c>
      <c r="P330">
        <f>SQRT(Tabelle15[[#This Row],[X]]^2+ Tabelle15[[#This Row],[Y]]^2 +Tabelle15[[#This Row],[Z]]^2)</f>
        <v>193.97620613415478</v>
      </c>
      <c r="Q330">
        <v>-27.430199999999999</v>
      </c>
      <c r="R330">
        <v>101.85299999999999</v>
      </c>
      <c r="S330">
        <v>78.109899999999996</v>
      </c>
      <c r="T330">
        <v>43.937800000000003</v>
      </c>
      <c r="U330">
        <v>-0.29164499999999999</v>
      </c>
      <c r="V330">
        <v>-1.3278300000000001</v>
      </c>
    </row>
    <row r="331" spans="1:22">
      <c r="A331">
        <v>7066</v>
      </c>
      <c r="B331">
        <v>1</v>
      </c>
      <c r="C331">
        <v>19.354399999999998</v>
      </c>
      <c r="D331">
        <v>-3.1204900000000002</v>
      </c>
      <c r="E331">
        <v>-192.983</v>
      </c>
      <c r="F331">
        <v>-46.055500000000002</v>
      </c>
      <c r="G331">
        <v>1.32782</v>
      </c>
      <c r="H331">
        <v>-0.29172300000000001</v>
      </c>
      <c r="I331">
        <f>IF(AND(Tabelle15[[#This Row],[AreaPx]]&gt;0,NOT(Tabelle15[[#This Row],[AreaPx]]="inf")),Tabelle15[[#This Row],[AreaPx]], NA())</f>
        <v>5309.36</v>
      </c>
      <c r="J331">
        <v>5309.36</v>
      </c>
      <c r="K331">
        <v>60.709899999999998</v>
      </c>
      <c r="L331">
        <v>87.4739</v>
      </c>
      <c r="M331">
        <v>0</v>
      </c>
      <c r="N331">
        <v>2.4392500000000001E-2</v>
      </c>
      <c r="O331">
        <f>Tabelle15[[#This Row],[Roll]]+Tabelle15[[#This Row],[Pitch]]</f>
        <v>1.036097</v>
      </c>
      <c r="P331">
        <f>SQRT(Tabelle15[[#This Row],[X]]^2+ Tabelle15[[#This Row],[Y]]^2 +Tabelle15[[#This Row],[Z]]^2)</f>
        <v>193.97620613415478</v>
      </c>
      <c r="Q331">
        <v>-27.430199999999999</v>
      </c>
      <c r="R331">
        <v>101.85299999999999</v>
      </c>
      <c r="S331">
        <v>78.109899999999996</v>
      </c>
      <c r="T331">
        <v>43.937800000000003</v>
      </c>
      <c r="U331">
        <v>-0.29164499999999999</v>
      </c>
      <c r="V331">
        <v>-1.3278300000000001</v>
      </c>
    </row>
    <row r="332" spans="1:22">
      <c r="A332">
        <v>7073</v>
      </c>
      <c r="B332">
        <v>1</v>
      </c>
      <c r="C332">
        <v>20.784400000000002</v>
      </c>
      <c r="D332">
        <v>-3.13062</v>
      </c>
      <c r="E332">
        <v>-192.88</v>
      </c>
      <c r="F332">
        <v>-44.984999999999999</v>
      </c>
      <c r="G332">
        <v>0.91962699999999997</v>
      </c>
      <c r="H332">
        <v>0.60983600000000004</v>
      </c>
      <c r="I332">
        <f>IF(AND(Tabelle15[[#This Row],[AreaPx]]&gt;0,NOT(Tabelle15[[#This Row],[AreaPx]]="inf")),Tabelle15[[#This Row],[AreaPx]], NA())</f>
        <v>5412.69</v>
      </c>
      <c r="J332">
        <v>5412.69</v>
      </c>
      <c r="K332">
        <v>61.866100000000003</v>
      </c>
      <c r="L332">
        <v>87.491100000000003</v>
      </c>
      <c r="M332">
        <v>1.19076</v>
      </c>
      <c r="N332">
        <v>2.3969500000000001E-2</v>
      </c>
      <c r="O332">
        <f>Tabelle15[[#This Row],[Roll]]+Tabelle15[[#This Row],[Pitch]]</f>
        <v>1.529463</v>
      </c>
      <c r="P332">
        <f>SQRT(Tabelle15[[#This Row],[X]]^2+ Tabelle15[[#This Row],[Y]]^2 +Tabelle15[[#This Row],[Z]]^2)</f>
        <v>194.02187109948301</v>
      </c>
      <c r="Q332">
        <v>-26.078099999999999</v>
      </c>
      <c r="R332">
        <v>98.943799999999996</v>
      </c>
      <c r="S332">
        <v>79.935199999999995</v>
      </c>
      <c r="T332">
        <v>45.024799999999999</v>
      </c>
      <c r="U332">
        <v>0.60975699999999999</v>
      </c>
      <c r="V332">
        <v>-0.91967900000000002</v>
      </c>
    </row>
    <row r="333" spans="1:22">
      <c r="A333">
        <v>7097</v>
      </c>
      <c r="B333">
        <v>1</v>
      </c>
      <c r="C333">
        <v>20.784400000000002</v>
      </c>
      <c r="D333">
        <v>-3.13062</v>
      </c>
      <c r="E333">
        <v>-192.88</v>
      </c>
      <c r="F333">
        <v>-44.984999999999999</v>
      </c>
      <c r="G333">
        <v>0.91962699999999997</v>
      </c>
      <c r="H333">
        <v>0.60983600000000004</v>
      </c>
      <c r="I333">
        <f>IF(AND(Tabelle15[[#This Row],[AreaPx]]&gt;0,NOT(Tabelle15[[#This Row],[AreaPx]]="inf")),Tabelle15[[#This Row],[AreaPx]], NA())</f>
        <v>5412.69</v>
      </c>
      <c r="J333">
        <v>5412.69</v>
      </c>
      <c r="K333">
        <v>61.866100000000003</v>
      </c>
      <c r="L333">
        <v>87.491100000000003</v>
      </c>
      <c r="M333">
        <v>1.19076</v>
      </c>
      <c r="N333">
        <v>2.3969500000000001E-2</v>
      </c>
      <c r="O333">
        <f>Tabelle15[[#This Row],[Roll]]+Tabelle15[[#This Row],[Pitch]]</f>
        <v>1.529463</v>
      </c>
      <c r="P333">
        <f>SQRT(Tabelle15[[#This Row],[X]]^2+ Tabelle15[[#This Row],[Y]]^2 +Tabelle15[[#This Row],[Z]]^2)</f>
        <v>194.02187109948301</v>
      </c>
      <c r="Q333">
        <v>-26.078099999999999</v>
      </c>
      <c r="R333">
        <v>98.943799999999996</v>
      </c>
      <c r="S333">
        <v>79.935199999999995</v>
      </c>
      <c r="T333">
        <v>45.024799999999999</v>
      </c>
      <c r="U333">
        <v>0.60975699999999999</v>
      </c>
      <c r="V333">
        <v>-0.91967900000000002</v>
      </c>
    </row>
    <row r="334" spans="1:22">
      <c r="A334">
        <v>7112</v>
      </c>
      <c r="B334">
        <v>1</v>
      </c>
      <c r="C334">
        <v>22.5304</v>
      </c>
      <c r="D334">
        <v>-3.0112299999999999</v>
      </c>
      <c r="E334">
        <v>-192.19300000000001</v>
      </c>
      <c r="F334">
        <v>-47.151800000000001</v>
      </c>
      <c r="G334">
        <v>0.62744500000000003</v>
      </c>
      <c r="H334">
        <v>-1.0330699999999999</v>
      </c>
      <c r="I334">
        <f>IF(AND(Tabelle15[[#This Row],[AreaPx]]&gt;0,NOT(Tabelle15[[#This Row],[AreaPx]]="inf")),Tabelle15[[#This Row],[AreaPx]], NA())</f>
        <v>5207.26</v>
      </c>
      <c r="J334">
        <v>5207.26</v>
      </c>
      <c r="K334">
        <v>59.512099999999997</v>
      </c>
      <c r="L334">
        <v>87.520200000000003</v>
      </c>
      <c r="M334">
        <v>2.7514599999999998</v>
      </c>
      <c r="N334">
        <v>3.8363500000000002E-2</v>
      </c>
      <c r="O334">
        <f>Tabelle15[[#This Row],[Roll]]+Tabelle15[[#This Row],[Pitch]]</f>
        <v>-0.4056249999999999</v>
      </c>
      <c r="P334">
        <f>SQRT(Tabelle15[[#This Row],[X]]^2+ Tabelle15[[#This Row],[Y]]^2 +Tabelle15[[#This Row],[Z]]^2)</f>
        <v>193.53251840265219</v>
      </c>
      <c r="Q334">
        <v>-31.2148</v>
      </c>
      <c r="R334">
        <v>104.429</v>
      </c>
      <c r="S334">
        <v>72.275099999999995</v>
      </c>
      <c r="T334">
        <v>42.836799999999997</v>
      </c>
      <c r="U334">
        <v>-1.0329999999999999</v>
      </c>
      <c r="V334">
        <v>-0.62754699999999997</v>
      </c>
    </row>
    <row r="335" spans="1:22">
      <c r="A335">
        <v>7139</v>
      </c>
      <c r="B335">
        <v>1</v>
      </c>
      <c r="C335">
        <v>24.047999999999998</v>
      </c>
      <c r="D335">
        <v>-2.9416899999999999</v>
      </c>
      <c r="E335">
        <v>-191.69900000000001</v>
      </c>
      <c r="F335">
        <v>-48.0319</v>
      </c>
      <c r="G335">
        <v>0.37792100000000001</v>
      </c>
      <c r="H335">
        <v>-1.6410800000000001</v>
      </c>
      <c r="I335">
        <f>IF(AND(Tabelle15[[#This Row],[AreaPx]]&gt;0,NOT(Tabelle15[[#This Row],[AreaPx]]="inf")),Tabelle15[[#This Row],[AreaPx]], NA())</f>
        <v>5155.82</v>
      </c>
      <c r="J335">
        <v>5155.82</v>
      </c>
      <c r="K335">
        <v>58.726199999999999</v>
      </c>
      <c r="L335">
        <v>87.825699999999998</v>
      </c>
      <c r="M335">
        <v>1.84579</v>
      </c>
      <c r="N335">
        <v>9.9537700000000007E-2</v>
      </c>
      <c r="O335">
        <f>Tabelle15[[#This Row],[Roll]]+Tabelle15[[#This Row],[Pitch]]</f>
        <v>-1.2631590000000001</v>
      </c>
      <c r="P335">
        <f>SQRT(Tabelle15[[#This Row],[X]]^2+ Tabelle15[[#This Row],[Y]]^2 +Tabelle15[[#This Row],[Z]]^2)</f>
        <v>193.22387648801612</v>
      </c>
      <c r="Q335">
        <v>-33.528700000000001</v>
      </c>
      <c r="R335">
        <v>106.47199999999999</v>
      </c>
      <c r="S335">
        <v>68.362399999999994</v>
      </c>
      <c r="T335">
        <v>41.957299999999996</v>
      </c>
      <c r="U335">
        <v>-1.6410400000000001</v>
      </c>
      <c r="V335">
        <v>-0.37807600000000002</v>
      </c>
    </row>
    <row r="336" spans="1:22">
      <c r="A336">
        <v>7169</v>
      </c>
      <c r="B336">
        <v>1</v>
      </c>
      <c r="C336">
        <v>24.047999999999998</v>
      </c>
      <c r="D336">
        <v>-2.9416899999999999</v>
      </c>
      <c r="E336">
        <v>-191.69900000000001</v>
      </c>
      <c r="F336">
        <v>-48.0319</v>
      </c>
      <c r="G336">
        <v>0.37792100000000001</v>
      </c>
      <c r="H336">
        <v>-1.6410800000000001</v>
      </c>
      <c r="I336">
        <f>IF(AND(Tabelle15[[#This Row],[AreaPx]]&gt;0,NOT(Tabelle15[[#This Row],[AreaPx]]="inf")),Tabelle15[[#This Row],[AreaPx]], NA())</f>
        <v>5155.82</v>
      </c>
      <c r="J336">
        <v>5155.82</v>
      </c>
      <c r="K336">
        <v>58.726199999999999</v>
      </c>
      <c r="L336">
        <v>87.825699999999998</v>
      </c>
      <c r="M336">
        <v>1.84579</v>
      </c>
      <c r="N336">
        <v>9.9537700000000007E-2</v>
      </c>
      <c r="O336">
        <f>Tabelle15[[#This Row],[Roll]]+Tabelle15[[#This Row],[Pitch]]</f>
        <v>-1.2631590000000001</v>
      </c>
      <c r="P336">
        <f>SQRT(Tabelle15[[#This Row],[X]]^2+ Tabelle15[[#This Row],[Y]]^2 +Tabelle15[[#This Row],[Z]]^2)</f>
        <v>193.22387648801612</v>
      </c>
      <c r="Q336">
        <v>-33.528700000000001</v>
      </c>
      <c r="R336">
        <v>106.47199999999999</v>
      </c>
      <c r="S336">
        <v>68.362399999999994</v>
      </c>
      <c r="T336">
        <v>41.957299999999996</v>
      </c>
      <c r="U336">
        <v>-1.6410400000000001</v>
      </c>
      <c r="V336">
        <v>-0.37807600000000002</v>
      </c>
    </row>
    <row r="337" spans="1:22">
      <c r="A337">
        <v>7187</v>
      </c>
      <c r="B337">
        <v>1</v>
      </c>
      <c r="C337">
        <v>24.8277</v>
      </c>
      <c r="D337">
        <v>-2.8984200000000002</v>
      </c>
      <c r="E337">
        <v>-191.404</v>
      </c>
      <c r="F337">
        <v>-48.210299999999997</v>
      </c>
      <c r="G337">
        <v>0.32798699999999997</v>
      </c>
      <c r="H337">
        <v>-1.76461</v>
      </c>
      <c r="I337">
        <f>IF(AND(Tabelle15[[#This Row],[AreaPx]]&gt;0,NOT(Tabelle15[[#This Row],[AreaPx]]="inf")),Tabelle15[[#This Row],[AreaPx]], NA())</f>
        <v>5164.22</v>
      </c>
      <c r="J337">
        <v>5164.22</v>
      </c>
      <c r="K337">
        <v>58.673200000000001</v>
      </c>
      <c r="L337">
        <v>88.050600000000003</v>
      </c>
      <c r="M337">
        <v>0.306952</v>
      </c>
      <c r="N337">
        <v>3.50573E-2</v>
      </c>
      <c r="O337">
        <f>Tabelle15[[#This Row],[Roll]]+Tabelle15[[#This Row],[Pitch]]</f>
        <v>-1.436623</v>
      </c>
      <c r="P337">
        <f>SQRT(Tabelle15[[#This Row],[X]]^2+ Tabelle15[[#This Row],[Y]]^2 +Tabelle15[[#This Row],[Z]]^2)</f>
        <v>193.02928985463942</v>
      </c>
      <c r="Q337">
        <v>-34.154299999999999</v>
      </c>
      <c r="R337">
        <v>106.849</v>
      </c>
      <c r="S337">
        <v>67.082899999999995</v>
      </c>
      <c r="T337">
        <v>41.779600000000002</v>
      </c>
      <c r="U337">
        <v>-1.76458</v>
      </c>
      <c r="V337">
        <v>-0.32814300000000002</v>
      </c>
    </row>
    <row r="338" spans="1:22">
      <c r="A338">
        <v>7213</v>
      </c>
      <c r="B338">
        <v>1</v>
      </c>
      <c r="C338">
        <v>25.053799999999999</v>
      </c>
      <c r="D338">
        <v>-2.9643199999999998</v>
      </c>
      <c r="E338">
        <v>-191.29300000000001</v>
      </c>
      <c r="F338">
        <v>-48.228200000000001</v>
      </c>
      <c r="G338">
        <v>0.43779499999999999</v>
      </c>
      <c r="H338">
        <v>-1.7961800000000001</v>
      </c>
      <c r="I338">
        <f>IF(AND(Tabelle15[[#This Row],[AreaPx]]&gt;0,NOT(Tabelle15[[#This Row],[AreaPx]]="inf")),Tabelle15[[#This Row],[AreaPx]], NA())</f>
        <v>5177.88</v>
      </c>
      <c r="J338">
        <v>5177.88</v>
      </c>
      <c r="K338">
        <v>58.744</v>
      </c>
      <c r="L338">
        <v>88.182199999999995</v>
      </c>
      <c r="M338">
        <v>0.134348</v>
      </c>
      <c r="N338">
        <v>3.2164900000000003E-2</v>
      </c>
      <c r="O338">
        <f>Tabelle15[[#This Row],[Roll]]+Tabelle15[[#This Row],[Pitch]]</f>
        <v>-1.3583850000000002</v>
      </c>
      <c r="P338">
        <f>SQRT(Tabelle15[[#This Row],[X]]^2+ Tabelle15[[#This Row],[Y]]^2 +Tabelle15[[#This Row],[Z]]^2)</f>
        <v>192.94945435658119</v>
      </c>
      <c r="Q338">
        <v>-34.262799999999999</v>
      </c>
      <c r="R338">
        <v>106.967</v>
      </c>
      <c r="S338">
        <v>66.7727</v>
      </c>
      <c r="T338">
        <v>41.758099999999999</v>
      </c>
      <c r="U338">
        <v>-1.79613</v>
      </c>
      <c r="V338">
        <v>-0.43801000000000001</v>
      </c>
    </row>
    <row r="339" spans="1:22">
      <c r="A339">
        <v>7241</v>
      </c>
      <c r="B339">
        <v>1</v>
      </c>
      <c r="C339">
        <v>25.053799999999999</v>
      </c>
      <c r="D339">
        <v>-2.9643199999999998</v>
      </c>
      <c r="E339">
        <v>-191.29300000000001</v>
      </c>
      <c r="F339">
        <v>-48.228200000000001</v>
      </c>
      <c r="G339">
        <v>0.43779499999999999</v>
      </c>
      <c r="H339">
        <v>-1.7961800000000001</v>
      </c>
      <c r="I339">
        <f>IF(AND(Tabelle15[[#This Row],[AreaPx]]&gt;0,NOT(Tabelle15[[#This Row],[AreaPx]]="inf")),Tabelle15[[#This Row],[AreaPx]], NA())</f>
        <v>5183.8900000000003</v>
      </c>
      <c r="J339">
        <v>5183.8900000000003</v>
      </c>
      <c r="K339">
        <v>58.778100000000002</v>
      </c>
      <c r="L339">
        <v>88.233400000000003</v>
      </c>
      <c r="M339">
        <v>0</v>
      </c>
      <c r="N339">
        <v>6.72355E-3</v>
      </c>
      <c r="O339">
        <f>Tabelle15[[#This Row],[Roll]]+Tabelle15[[#This Row],[Pitch]]</f>
        <v>-1.3583850000000002</v>
      </c>
      <c r="P339">
        <f>SQRT(Tabelle15[[#This Row],[X]]^2+ Tabelle15[[#This Row],[Y]]^2 +Tabelle15[[#This Row],[Z]]^2)</f>
        <v>192.94945435658119</v>
      </c>
      <c r="Q339">
        <v>-34.262799999999999</v>
      </c>
      <c r="R339">
        <v>106.967</v>
      </c>
      <c r="S339">
        <v>66.7727</v>
      </c>
      <c r="T339">
        <v>41.758099999999999</v>
      </c>
      <c r="U339">
        <v>-1.79613</v>
      </c>
      <c r="V339">
        <v>-0.43801000000000001</v>
      </c>
    </row>
    <row r="340" spans="1:22">
      <c r="A340">
        <v>7260</v>
      </c>
      <c r="B340">
        <v>1</v>
      </c>
      <c r="C340">
        <v>25.053799999999999</v>
      </c>
      <c r="D340">
        <v>-2.9643199999999998</v>
      </c>
      <c r="E340">
        <v>-191.29300000000001</v>
      </c>
      <c r="F340">
        <v>-48.228200000000001</v>
      </c>
      <c r="G340">
        <v>0.43779499999999999</v>
      </c>
      <c r="H340">
        <v>-1.7961800000000001</v>
      </c>
      <c r="I340">
        <f>IF(AND(Tabelle15[[#This Row],[AreaPx]]&gt;0,NOT(Tabelle15[[#This Row],[AreaPx]]="inf")),Tabelle15[[#This Row],[AreaPx]], NA())</f>
        <v>5183.8900000000003</v>
      </c>
      <c r="J340">
        <v>5183.8900000000003</v>
      </c>
      <c r="K340">
        <v>58.778100000000002</v>
      </c>
      <c r="L340">
        <v>88.233400000000003</v>
      </c>
      <c r="M340">
        <v>0</v>
      </c>
      <c r="N340">
        <v>6.72355E-3</v>
      </c>
      <c r="O340">
        <f>Tabelle15[[#This Row],[Roll]]+Tabelle15[[#This Row],[Pitch]]</f>
        <v>-1.3583850000000002</v>
      </c>
      <c r="P340">
        <f>SQRT(Tabelle15[[#This Row],[X]]^2+ Tabelle15[[#This Row],[Y]]^2 +Tabelle15[[#This Row],[Z]]^2)</f>
        <v>192.94945435658119</v>
      </c>
      <c r="Q340">
        <v>-34.262799999999999</v>
      </c>
      <c r="R340">
        <v>106.967</v>
      </c>
      <c r="S340">
        <v>66.7727</v>
      </c>
      <c r="T340">
        <v>41.758099999999999</v>
      </c>
      <c r="U340">
        <v>-1.79613</v>
      </c>
      <c r="V340">
        <v>-0.43801000000000001</v>
      </c>
    </row>
    <row r="341" spans="1:22">
      <c r="A341">
        <v>7266</v>
      </c>
      <c r="B341">
        <v>1</v>
      </c>
      <c r="C341">
        <v>25.053799999999999</v>
      </c>
      <c r="D341">
        <v>-2.9643199999999998</v>
      </c>
      <c r="E341">
        <v>-191.29300000000001</v>
      </c>
      <c r="F341">
        <v>-48.228200000000001</v>
      </c>
      <c r="G341">
        <v>0.43779499999999999</v>
      </c>
      <c r="H341">
        <v>-1.7961800000000001</v>
      </c>
      <c r="I341">
        <f>IF(AND(Tabelle15[[#This Row],[AreaPx]]&gt;0,NOT(Tabelle15[[#This Row],[AreaPx]]="inf")),Tabelle15[[#This Row],[AreaPx]], NA())</f>
        <v>5183.8900000000003</v>
      </c>
      <c r="J341">
        <v>5183.8900000000003</v>
      </c>
      <c r="K341">
        <v>58.778100000000002</v>
      </c>
      <c r="L341">
        <v>88.233400000000003</v>
      </c>
      <c r="M341">
        <v>0</v>
      </c>
      <c r="N341">
        <v>6.72355E-3</v>
      </c>
      <c r="O341">
        <f>Tabelle15[[#This Row],[Roll]]+Tabelle15[[#This Row],[Pitch]]</f>
        <v>-1.3583850000000002</v>
      </c>
      <c r="P341">
        <f>SQRT(Tabelle15[[#This Row],[X]]^2+ Tabelle15[[#This Row],[Y]]^2 +Tabelle15[[#This Row],[Z]]^2)</f>
        <v>192.94945435658119</v>
      </c>
      <c r="Q341">
        <v>-34.262799999999999</v>
      </c>
      <c r="R341">
        <v>106.967</v>
      </c>
      <c r="S341">
        <v>66.7727</v>
      </c>
      <c r="T341">
        <v>41.758099999999999</v>
      </c>
      <c r="U341">
        <v>-1.79613</v>
      </c>
      <c r="V341">
        <v>-0.43801000000000001</v>
      </c>
    </row>
    <row r="342" spans="1:22">
      <c r="A342">
        <v>7276</v>
      </c>
      <c r="B342">
        <v>1</v>
      </c>
      <c r="C342">
        <v>25.069900000000001</v>
      </c>
      <c r="D342">
        <v>-3.1663399999999999</v>
      </c>
      <c r="E342">
        <v>-191.31</v>
      </c>
      <c r="F342">
        <v>-48.208799999999997</v>
      </c>
      <c r="G342">
        <v>0.50978299999999999</v>
      </c>
      <c r="H342">
        <v>-1.9131</v>
      </c>
      <c r="I342">
        <f>IF(AND(Tabelle15[[#This Row],[AreaPx]]&gt;0,NOT(Tabelle15[[#This Row],[AreaPx]]="inf")),Tabelle15[[#This Row],[AreaPx]], NA())</f>
        <v>5185.1899999999996</v>
      </c>
      <c r="J342">
        <v>5185.1899999999996</v>
      </c>
      <c r="K342">
        <v>58.801200000000001</v>
      </c>
      <c r="L342">
        <v>88.227800000000002</v>
      </c>
      <c r="M342">
        <v>0.160466</v>
      </c>
      <c r="N342">
        <v>4.7921400000000003E-3</v>
      </c>
      <c r="O342">
        <f>Tabelle15[[#This Row],[Roll]]+Tabelle15[[#This Row],[Pitch]]</f>
        <v>-1.4033169999999999</v>
      </c>
      <c r="P342">
        <f>SQRT(Tabelle15[[#This Row],[X]]^2+ Tabelle15[[#This Row],[Y]]^2 +Tabelle15[[#This Row],[Z]]^2)</f>
        <v>192.97160852054273</v>
      </c>
      <c r="Q342">
        <v>-34.241300000000003</v>
      </c>
      <c r="R342">
        <v>107.52800000000001</v>
      </c>
      <c r="S342">
        <v>66.796999999999997</v>
      </c>
      <c r="T342">
        <v>41.7742</v>
      </c>
      <c r="U342">
        <v>-1.9130199999999999</v>
      </c>
      <c r="V342">
        <v>-0.51006700000000005</v>
      </c>
    </row>
    <row r="343" spans="1:22">
      <c r="A343">
        <v>7301</v>
      </c>
      <c r="B343">
        <v>1</v>
      </c>
      <c r="C343">
        <v>25.069900000000001</v>
      </c>
      <c r="D343">
        <v>-3.1663399999999999</v>
      </c>
      <c r="E343">
        <v>-191.31</v>
      </c>
      <c r="F343">
        <v>-48.208799999999997</v>
      </c>
      <c r="G343">
        <v>0.50978299999999999</v>
      </c>
      <c r="H343">
        <v>-1.9131</v>
      </c>
      <c r="I343">
        <f>IF(AND(Tabelle15[[#This Row],[AreaPx]]&gt;0,NOT(Tabelle15[[#This Row],[AreaPx]]="inf")),Tabelle15[[#This Row],[AreaPx]], NA())</f>
        <v>5185.1899999999996</v>
      </c>
      <c r="J343">
        <v>5185.1899999999996</v>
      </c>
      <c r="K343">
        <v>58.801200000000001</v>
      </c>
      <c r="L343">
        <v>88.227800000000002</v>
      </c>
      <c r="M343">
        <v>0.160466</v>
      </c>
      <c r="N343">
        <v>4.7921400000000003E-3</v>
      </c>
      <c r="O343">
        <f>Tabelle15[[#This Row],[Roll]]+Tabelle15[[#This Row],[Pitch]]</f>
        <v>-1.4033169999999999</v>
      </c>
      <c r="P343">
        <f>SQRT(Tabelle15[[#This Row],[X]]^2+ Tabelle15[[#This Row],[Y]]^2 +Tabelle15[[#This Row],[Z]]^2)</f>
        <v>192.97160852054273</v>
      </c>
      <c r="Q343">
        <v>-34.241300000000003</v>
      </c>
      <c r="R343">
        <v>107.52800000000001</v>
      </c>
      <c r="S343">
        <v>66.796999999999997</v>
      </c>
      <c r="T343">
        <v>41.7742</v>
      </c>
      <c r="U343">
        <v>-1.9130199999999999</v>
      </c>
      <c r="V343">
        <v>-0.51006700000000005</v>
      </c>
    </row>
    <row r="344" spans="1:22">
      <c r="A344">
        <v>7313</v>
      </c>
      <c r="B344">
        <v>1</v>
      </c>
      <c r="C344">
        <v>25.147300000000001</v>
      </c>
      <c r="D344">
        <v>-3.7603200000000001</v>
      </c>
      <c r="E344">
        <v>-190.66</v>
      </c>
      <c r="F344">
        <v>-48.736800000000002</v>
      </c>
      <c r="G344">
        <v>0.70638000000000001</v>
      </c>
      <c r="H344">
        <v>-1.8687800000000001</v>
      </c>
      <c r="I344">
        <f>IF(AND(Tabelle15[[#This Row],[AreaPx]]&gt;0,NOT(Tabelle15[[#This Row],[AreaPx]]="inf")),Tabelle15[[#This Row],[AreaPx]], NA())</f>
        <v>5130.07</v>
      </c>
      <c r="J344">
        <v>5130.07</v>
      </c>
      <c r="K344">
        <v>58.190100000000001</v>
      </c>
      <c r="L344">
        <v>88.2149</v>
      </c>
      <c r="M344">
        <v>0.56825800000000004</v>
      </c>
      <c r="N344">
        <v>4.5798899999999997E-3</v>
      </c>
      <c r="O344">
        <f>Tabelle15[[#This Row],[Roll]]+Tabelle15[[#This Row],[Pitch]]</f>
        <v>-1.1624000000000001</v>
      </c>
      <c r="P344">
        <f>SQRT(Tabelle15[[#This Row],[X]]^2+ Tabelle15[[#This Row],[Y]]^2 +Tabelle15[[#This Row],[Z]]^2)</f>
        <v>192.34802391444629</v>
      </c>
      <c r="Q344">
        <v>-34.813299999999998</v>
      </c>
      <c r="R344">
        <v>107.86499999999999</v>
      </c>
      <c r="S344">
        <v>64.802000000000007</v>
      </c>
      <c r="T344">
        <v>41.240099999999998</v>
      </c>
      <c r="U344">
        <v>-1.8686400000000001</v>
      </c>
      <c r="V344">
        <v>-0.70675600000000005</v>
      </c>
    </row>
    <row r="345" spans="1:22">
      <c r="A345">
        <v>7338</v>
      </c>
      <c r="B345">
        <v>1</v>
      </c>
      <c r="C345">
        <v>25.147300000000001</v>
      </c>
      <c r="D345">
        <v>-3.7603200000000001</v>
      </c>
      <c r="E345">
        <v>-190.66</v>
      </c>
      <c r="F345">
        <v>-48.736800000000002</v>
      </c>
      <c r="G345">
        <v>0.70638000000000001</v>
      </c>
      <c r="H345">
        <v>-1.8687800000000001</v>
      </c>
      <c r="I345">
        <f>IF(AND(Tabelle15[[#This Row],[AreaPx]]&gt;0,NOT(Tabelle15[[#This Row],[AreaPx]]="inf")),Tabelle15[[#This Row],[AreaPx]], NA())</f>
        <v>5130.07</v>
      </c>
      <c r="J345">
        <v>5130.07</v>
      </c>
      <c r="K345">
        <v>58.190100000000001</v>
      </c>
      <c r="L345">
        <v>88.2149</v>
      </c>
      <c r="M345">
        <v>0.56825800000000004</v>
      </c>
      <c r="N345">
        <v>4.5798899999999997E-3</v>
      </c>
      <c r="O345">
        <f>Tabelle15[[#This Row],[Roll]]+Tabelle15[[#This Row],[Pitch]]</f>
        <v>-1.1624000000000001</v>
      </c>
      <c r="P345">
        <f>SQRT(Tabelle15[[#This Row],[X]]^2+ Tabelle15[[#This Row],[Y]]^2 +Tabelle15[[#This Row],[Z]]^2)</f>
        <v>192.34802391444629</v>
      </c>
      <c r="Q345">
        <v>-34.813299999999998</v>
      </c>
      <c r="R345">
        <v>107.86499999999999</v>
      </c>
      <c r="S345">
        <v>64.802000000000007</v>
      </c>
      <c r="T345">
        <v>41.240099999999998</v>
      </c>
      <c r="U345">
        <v>-1.8686400000000001</v>
      </c>
      <c r="V345">
        <v>-0.70675600000000005</v>
      </c>
    </row>
    <row r="346" spans="1:22">
      <c r="A346">
        <v>7349</v>
      </c>
      <c r="B346">
        <v>1</v>
      </c>
      <c r="C346">
        <v>25.3858</v>
      </c>
      <c r="D346">
        <v>-4.6523300000000001</v>
      </c>
      <c r="E346">
        <v>-189.94399999999999</v>
      </c>
      <c r="F346">
        <v>-49.1252</v>
      </c>
      <c r="G346">
        <v>0.73672199999999999</v>
      </c>
      <c r="H346">
        <v>-1.51932</v>
      </c>
      <c r="I346">
        <f>IF(AND(Tabelle15[[#This Row],[AreaPx]]&gt;0,NOT(Tabelle15[[#This Row],[AreaPx]]="inf")),Tabelle15[[#This Row],[AreaPx]], NA())</f>
        <v>5126.3599999999997</v>
      </c>
      <c r="J346">
        <v>5126.3599999999997</v>
      </c>
      <c r="K346">
        <v>57.936700000000002</v>
      </c>
      <c r="L346">
        <v>88.525300000000001</v>
      </c>
      <c r="M346">
        <v>0.49377300000000002</v>
      </c>
      <c r="N346">
        <v>1.54833E-2</v>
      </c>
      <c r="O346">
        <f>Tabelle15[[#This Row],[Roll]]+Tabelle15[[#This Row],[Pitch]]</f>
        <v>-0.78259800000000002</v>
      </c>
      <c r="P346">
        <f>SQRT(Tabelle15[[#This Row],[X]]^2+ Tabelle15[[#This Row],[Y]]^2 +Tabelle15[[#This Row],[Z]]^2)</f>
        <v>191.68934804017906</v>
      </c>
      <c r="Q346">
        <v>-35.173299999999998</v>
      </c>
      <c r="R346">
        <v>107.56</v>
      </c>
      <c r="S346">
        <v>63.088299999999997</v>
      </c>
      <c r="T346">
        <v>40.855200000000004</v>
      </c>
      <c r="U346">
        <v>-1.5192000000000001</v>
      </c>
      <c r="V346">
        <v>-0.736981</v>
      </c>
    </row>
    <row r="347" spans="1:22">
      <c r="A347">
        <v>7372</v>
      </c>
      <c r="B347">
        <v>1</v>
      </c>
      <c r="C347">
        <v>25.3858</v>
      </c>
      <c r="D347">
        <v>-4.6523300000000001</v>
      </c>
      <c r="E347">
        <v>-189.94399999999999</v>
      </c>
      <c r="F347">
        <v>-49.1252</v>
      </c>
      <c r="G347">
        <v>0.73672199999999999</v>
      </c>
      <c r="H347">
        <v>-1.51932</v>
      </c>
      <c r="I347">
        <f>IF(AND(Tabelle15[[#This Row],[AreaPx]]&gt;0,NOT(Tabelle15[[#This Row],[AreaPx]]="inf")),Tabelle15[[#This Row],[AreaPx]], NA())</f>
        <v>5126.3599999999997</v>
      </c>
      <c r="J347">
        <v>5126.3599999999997</v>
      </c>
      <c r="K347">
        <v>57.936700000000002</v>
      </c>
      <c r="L347">
        <v>88.525300000000001</v>
      </c>
      <c r="M347">
        <v>0.49377300000000002</v>
      </c>
      <c r="N347">
        <v>1.54833E-2</v>
      </c>
      <c r="O347">
        <f>Tabelle15[[#This Row],[Roll]]+Tabelle15[[#This Row],[Pitch]]</f>
        <v>-0.78259800000000002</v>
      </c>
      <c r="P347">
        <f>SQRT(Tabelle15[[#This Row],[X]]^2+ Tabelle15[[#This Row],[Y]]^2 +Tabelle15[[#This Row],[Z]]^2)</f>
        <v>191.68934804017906</v>
      </c>
      <c r="Q347">
        <v>-35.173299999999998</v>
      </c>
      <c r="R347">
        <v>107.56</v>
      </c>
      <c r="S347">
        <v>63.088299999999997</v>
      </c>
      <c r="T347">
        <v>40.855200000000004</v>
      </c>
      <c r="U347">
        <v>-1.5192000000000001</v>
      </c>
      <c r="V347">
        <v>-0.736981</v>
      </c>
    </row>
    <row r="348" spans="1:22">
      <c r="A348">
        <v>7389</v>
      </c>
      <c r="B348">
        <v>1</v>
      </c>
      <c r="C348">
        <v>26.0412</v>
      </c>
      <c r="D348">
        <v>-5.8733700000000004</v>
      </c>
      <c r="E348">
        <v>-189.029</v>
      </c>
      <c r="F348">
        <v>-49.332799999999999</v>
      </c>
      <c r="G348">
        <v>1.10148</v>
      </c>
      <c r="H348">
        <v>-1.6160300000000001</v>
      </c>
      <c r="I348">
        <f>IF(AND(Tabelle15[[#This Row],[AreaPx]]&gt;0,NOT(Tabelle15[[#This Row],[AreaPx]]="inf")),Tabelle15[[#This Row],[AreaPx]], NA())</f>
        <v>5141.9799999999996</v>
      </c>
      <c r="J348">
        <v>5141.9799999999996</v>
      </c>
      <c r="K348">
        <v>57.919499999999999</v>
      </c>
      <c r="L348">
        <v>88.843400000000003</v>
      </c>
      <c r="M348">
        <v>0.55667900000000003</v>
      </c>
      <c r="N348">
        <v>5.40472E-3</v>
      </c>
      <c r="O348">
        <f>Tabelle15[[#This Row],[Roll]]+Tabelle15[[#This Row],[Pitch]]</f>
        <v>-0.51455000000000006</v>
      </c>
      <c r="P348">
        <f>SQRT(Tabelle15[[#This Row],[X]]^2+ Tabelle15[[#This Row],[Y]]^2 +Tabelle15[[#This Row],[Z]]^2)</f>
        <v>190.90469720150131</v>
      </c>
      <c r="Q348">
        <v>-35.304499999999997</v>
      </c>
      <c r="R348">
        <v>108.899</v>
      </c>
      <c r="S348">
        <v>61.314399999999999</v>
      </c>
      <c r="T348">
        <v>40.636099999999999</v>
      </c>
      <c r="U348">
        <v>-1.6157300000000001</v>
      </c>
      <c r="V348">
        <v>-1.10192</v>
      </c>
    </row>
    <row r="349" spans="1:22">
      <c r="A349">
        <v>7409</v>
      </c>
      <c r="B349">
        <v>1</v>
      </c>
      <c r="C349">
        <v>26.0412</v>
      </c>
      <c r="D349">
        <v>-5.8733700000000004</v>
      </c>
      <c r="E349">
        <v>-189.029</v>
      </c>
      <c r="F349">
        <v>-49.332799999999999</v>
      </c>
      <c r="G349">
        <v>1.10148</v>
      </c>
      <c r="H349">
        <v>-1.6160300000000001</v>
      </c>
      <c r="I349">
        <f>IF(AND(Tabelle15[[#This Row],[AreaPx]]&gt;0,NOT(Tabelle15[[#This Row],[AreaPx]]="inf")),Tabelle15[[#This Row],[AreaPx]], NA())</f>
        <v>5191.8599999999997</v>
      </c>
      <c r="J349">
        <v>5191.8599999999997</v>
      </c>
      <c r="K349">
        <v>58.199800000000003</v>
      </c>
      <c r="L349">
        <v>89.273300000000006</v>
      </c>
      <c r="M349">
        <v>0</v>
      </c>
      <c r="N349">
        <v>1.0652500000000001E-2</v>
      </c>
      <c r="O349">
        <f>Tabelle15[[#This Row],[Roll]]+Tabelle15[[#This Row],[Pitch]]</f>
        <v>-0.51455000000000006</v>
      </c>
      <c r="P349">
        <f>SQRT(Tabelle15[[#This Row],[X]]^2+ Tabelle15[[#This Row],[Y]]^2 +Tabelle15[[#This Row],[Z]]^2)</f>
        <v>190.90469720150131</v>
      </c>
      <c r="Q349">
        <v>-35.304499999999997</v>
      </c>
      <c r="R349">
        <v>108.899</v>
      </c>
      <c r="S349">
        <v>61.314399999999999</v>
      </c>
      <c r="T349">
        <v>40.636099999999999</v>
      </c>
      <c r="U349">
        <v>-1.6157300000000001</v>
      </c>
      <c r="V349">
        <v>-1.10192</v>
      </c>
    </row>
    <row r="350" spans="1:22">
      <c r="A350">
        <v>7427</v>
      </c>
      <c r="B350">
        <v>1</v>
      </c>
      <c r="C350">
        <v>26.0412</v>
      </c>
      <c r="D350">
        <v>-5.8733700000000004</v>
      </c>
      <c r="E350">
        <v>-189.029</v>
      </c>
      <c r="F350">
        <v>-49.332799999999999</v>
      </c>
      <c r="G350">
        <v>1.10148</v>
      </c>
      <c r="H350">
        <v>-1.6160300000000001</v>
      </c>
      <c r="I350">
        <f>IF(AND(Tabelle15[[#This Row],[AreaPx]]&gt;0,NOT(Tabelle15[[#This Row],[AreaPx]]="inf")),Tabelle15[[#This Row],[AreaPx]], NA())</f>
        <v>5191.8599999999997</v>
      </c>
      <c r="J350">
        <v>5191.8599999999997</v>
      </c>
      <c r="K350">
        <v>58.199800000000003</v>
      </c>
      <c r="L350">
        <v>89.273300000000006</v>
      </c>
      <c r="M350">
        <v>0</v>
      </c>
      <c r="N350">
        <v>1.0652500000000001E-2</v>
      </c>
      <c r="O350">
        <f>Tabelle15[[#This Row],[Roll]]+Tabelle15[[#This Row],[Pitch]]</f>
        <v>-0.51455000000000006</v>
      </c>
      <c r="P350">
        <f>SQRT(Tabelle15[[#This Row],[X]]^2+ Tabelle15[[#This Row],[Y]]^2 +Tabelle15[[#This Row],[Z]]^2)</f>
        <v>190.90469720150131</v>
      </c>
      <c r="Q350">
        <v>-35.304499999999997</v>
      </c>
      <c r="R350">
        <v>108.899</v>
      </c>
      <c r="S350">
        <v>61.314399999999999</v>
      </c>
      <c r="T350">
        <v>40.636099999999999</v>
      </c>
      <c r="U350">
        <v>-1.6157300000000001</v>
      </c>
      <c r="V350">
        <v>-1.10192</v>
      </c>
    </row>
    <row r="351" spans="1:22">
      <c r="A351">
        <v>7438</v>
      </c>
      <c r="B351">
        <v>1</v>
      </c>
      <c r="C351">
        <v>26.0412</v>
      </c>
      <c r="D351">
        <v>-5.8733700000000004</v>
      </c>
      <c r="E351">
        <v>-189.029</v>
      </c>
      <c r="F351">
        <v>-49.332799999999999</v>
      </c>
      <c r="G351">
        <v>1.10148</v>
      </c>
      <c r="H351">
        <v>-1.6160300000000001</v>
      </c>
      <c r="I351">
        <f>IF(AND(Tabelle15[[#This Row],[AreaPx]]&gt;0,NOT(Tabelle15[[#This Row],[AreaPx]]="inf")),Tabelle15[[#This Row],[AreaPx]], NA())</f>
        <v>5191.8599999999997</v>
      </c>
      <c r="J351">
        <v>5191.8599999999997</v>
      </c>
      <c r="K351">
        <v>58.199800000000003</v>
      </c>
      <c r="L351">
        <v>89.273300000000006</v>
      </c>
      <c r="M351">
        <v>0</v>
      </c>
      <c r="N351">
        <v>1.0652500000000001E-2</v>
      </c>
      <c r="O351">
        <f>Tabelle15[[#This Row],[Roll]]+Tabelle15[[#This Row],[Pitch]]</f>
        <v>-0.51455000000000006</v>
      </c>
      <c r="P351">
        <f>SQRT(Tabelle15[[#This Row],[X]]^2+ Tabelle15[[#This Row],[Y]]^2 +Tabelle15[[#This Row],[Z]]^2)</f>
        <v>190.90469720150131</v>
      </c>
      <c r="Q351">
        <v>-35.304499999999997</v>
      </c>
      <c r="R351">
        <v>108.899</v>
      </c>
      <c r="S351">
        <v>61.314399999999999</v>
      </c>
      <c r="T351">
        <v>40.636099999999999</v>
      </c>
      <c r="U351">
        <v>-1.6157300000000001</v>
      </c>
      <c r="V351">
        <v>-1.10192</v>
      </c>
    </row>
    <row r="352" spans="1:22">
      <c r="A352">
        <v>7446</v>
      </c>
      <c r="B352">
        <v>1</v>
      </c>
      <c r="C352">
        <v>27.123799999999999</v>
      </c>
      <c r="D352">
        <v>-7.3502900000000002</v>
      </c>
      <c r="E352">
        <v>-187.61099999999999</v>
      </c>
      <c r="F352">
        <v>-50.241399999999999</v>
      </c>
      <c r="G352">
        <v>1.32203</v>
      </c>
      <c r="H352">
        <v>-2.0754000000000001</v>
      </c>
      <c r="I352">
        <f>IF(AND(Tabelle15[[#This Row],[AreaPx]]&gt;0,NOT(Tabelle15[[#This Row],[AreaPx]]="inf")),Tabelle15[[#This Row],[AreaPx]], NA())</f>
        <v>5092.16</v>
      </c>
      <c r="J352">
        <v>5092.16</v>
      </c>
      <c r="K352">
        <v>57.125900000000001</v>
      </c>
      <c r="L352">
        <v>89.247100000000003</v>
      </c>
      <c r="M352">
        <v>1.4624299999999999</v>
      </c>
      <c r="N352">
        <v>2.7782500000000002E-2</v>
      </c>
      <c r="O352">
        <f>Tabelle15[[#This Row],[Roll]]+Tabelle15[[#This Row],[Pitch]]</f>
        <v>-0.7533700000000001</v>
      </c>
      <c r="P352">
        <f>SQRT(Tabelle15[[#This Row],[X]]^2+ Tabelle15[[#This Row],[Y]]^2 +Tabelle15[[#This Row],[Z]]^2)</f>
        <v>189.7040184353618</v>
      </c>
      <c r="Q352">
        <v>-36.476799999999997</v>
      </c>
      <c r="R352">
        <v>111.71</v>
      </c>
      <c r="S352">
        <v>56.841900000000003</v>
      </c>
      <c r="T352">
        <v>39.710700000000003</v>
      </c>
      <c r="U352">
        <v>-2.07484</v>
      </c>
      <c r="V352">
        <v>-1.3228899999999999</v>
      </c>
    </row>
    <row r="353" spans="1:22">
      <c r="A353">
        <v>7472</v>
      </c>
      <c r="B353">
        <v>1</v>
      </c>
      <c r="C353">
        <v>27.123799999999999</v>
      </c>
      <c r="D353">
        <v>-7.3502900000000002</v>
      </c>
      <c r="E353">
        <v>-187.61099999999999</v>
      </c>
      <c r="F353">
        <v>-50.241399999999999</v>
      </c>
      <c r="G353">
        <v>1.32203</v>
      </c>
      <c r="H353">
        <v>-2.0754000000000001</v>
      </c>
      <c r="I353">
        <f>IF(AND(Tabelle15[[#This Row],[AreaPx]]&gt;0,NOT(Tabelle15[[#This Row],[AreaPx]]="inf")),Tabelle15[[#This Row],[AreaPx]], NA())</f>
        <v>5092.16</v>
      </c>
      <c r="J353">
        <v>5092.16</v>
      </c>
      <c r="K353">
        <v>57.125900000000001</v>
      </c>
      <c r="L353">
        <v>89.247100000000003</v>
      </c>
      <c r="M353">
        <v>1.4624299999999999</v>
      </c>
      <c r="N353">
        <v>2.7782500000000002E-2</v>
      </c>
      <c r="O353">
        <f>Tabelle15[[#This Row],[Roll]]+Tabelle15[[#This Row],[Pitch]]</f>
        <v>-0.7533700000000001</v>
      </c>
      <c r="P353">
        <f>SQRT(Tabelle15[[#This Row],[X]]^2+ Tabelle15[[#This Row],[Y]]^2 +Tabelle15[[#This Row],[Z]]^2)</f>
        <v>189.7040184353618</v>
      </c>
      <c r="Q353">
        <v>-36.476799999999997</v>
      </c>
      <c r="R353">
        <v>111.71</v>
      </c>
      <c r="S353">
        <v>56.841900000000003</v>
      </c>
      <c r="T353">
        <v>39.710700000000003</v>
      </c>
      <c r="U353">
        <v>-2.07484</v>
      </c>
      <c r="V353">
        <v>-1.3228899999999999</v>
      </c>
    </row>
    <row r="354" spans="1:22">
      <c r="A354">
        <v>7483</v>
      </c>
      <c r="B354">
        <v>1</v>
      </c>
      <c r="C354">
        <v>30.3626</v>
      </c>
      <c r="D354">
        <v>-9.1163100000000004</v>
      </c>
      <c r="E354">
        <v>-187.79900000000001</v>
      </c>
      <c r="F354">
        <v>-49.8001</v>
      </c>
      <c r="G354">
        <v>1.2503899999999999</v>
      </c>
      <c r="H354">
        <v>-1.9154599999999999</v>
      </c>
      <c r="I354">
        <f>IF(AND(Tabelle15[[#This Row],[AreaPx]]&gt;0,NOT(Tabelle15[[#This Row],[AreaPx]]="inf")),Tabelle15[[#This Row],[AreaPx]], NA())</f>
        <v>5218.38</v>
      </c>
      <c r="J354">
        <v>5218.38</v>
      </c>
      <c r="K354">
        <v>58.085900000000002</v>
      </c>
      <c r="L354">
        <v>89.931200000000004</v>
      </c>
      <c r="M354">
        <v>0.59728099999999995</v>
      </c>
      <c r="N354">
        <v>3.9485800000000001E-2</v>
      </c>
      <c r="O354">
        <f>Tabelle15[[#This Row],[Roll]]+Tabelle15[[#This Row],[Pitch]]</f>
        <v>-0.66507000000000005</v>
      </c>
      <c r="P354">
        <f>SQRT(Tabelle15[[#This Row],[X]]^2+ Tabelle15[[#This Row],[Y]]^2 +Tabelle15[[#This Row],[Z]]^2)</f>
        <v>190.45592400284141</v>
      </c>
      <c r="Q354">
        <v>-37.937399999999997</v>
      </c>
      <c r="R354">
        <v>112.922</v>
      </c>
      <c r="S354">
        <v>55.709699999999998</v>
      </c>
      <c r="T354">
        <v>40.158000000000001</v>
      </c>
      <c r="U354">
        <v>-1.9150100000000001</v>
      </c>
      <c r="V354">
        <v>-1.25109</v>
      </c>
    </row>
    <row r="355" spans="1:22">
      <c r="A355">
        <v>7515</v>
      </c>
      <c r="B355">
        <v>1</v>
      </c>
      <c r="C355">
        <v>33.5139</v>
      </c>
      <c r="D355">
        <v>-10.59</v>
      </c>
      <c r="E355">
        <v>-188.44</v>
      </c>
      <c r="F355">
        <v>-51.137</v>
      </c>
      <c r="G355">
        <v>1.1771199999999999</v>
      </c>
      <c r="H355">
        <v>-3.1688499999999999</v>
      </c>
      <c r="I355">
        <f>IF(AND(Tabelle15[[#This Row],[AreaPx]]&gt;0,NOT(Tabelle15[[#This Row],[AreaPx]]="inf")),Tabelle15[[#This Row],[AreaPx]], NA())</f>
        <v>5055.04</v>
      </c>
      <c r="J355">
        <v>5055.04</v>
      </c>
      <c r="K355">
        <v>56.409399999999998</v>
      </c>
      <c r="L355">
        <v>89.791300000000007</v>
      </c>
      <c r="M355">
        <v>2.9563000000000001</v>
      </c>
      <c r="N355">
        <v>2.71097E-2</v>
      </c>
      <c r="O355">
        <f>Tabelle15[[#This Row],[Roll]]+Tabelle15[[#This Row],[Pitch]]</f>
        <v>-1.99173</v>
      </c>
      <c r="P355">
        <f>SQRT(Tabelle15[[#This Row],[X]]^2+ Tabelle15[[#This Row],[Y]]^2 +Tabelle15[[#This Row],[Z]]^2)</f>
        <v>191.68975766380947</v>
      </c>
      <c r="Q355">
        <v>-42.343299999999999</v>
      </c>
      <c r="R355">
        <v>118.498</v>
      </c>
      <c r="S355">
        <v>49.465000000000003</v>
      </c>
      <c r="T355">
        <v>38.797899999999998</v>
      </c>
      <c r="U355">
        <v>-3.16818</v>
      </c>
      <c r="V355">
        <v>-1.17892</v>
      </c>
    </row>
    <row r="356" spans="1:22">
      <c r="A356">
        <v>7545</v>
      </c>
      <c r="B356">
        <v>1</v>
      </c>
      <c r="C356">
        <v>35.7547</v>
      </c>
      <c r="D356">
        <v>-11.673500000000001</v>
      </c>
      <c r="E356">
        <v>-188.90899999999999</v>
      </c>
      <c r="F356">
        <v>-51.887799999999999</v>
      </c>
      <c r="G356">
        <v>1.45017</v>
      </c>
      <c r="H356">
        <v>-4.1789100000000001</v>
      </c>
      <c r="I356">
        <f>IF(AND(Tabelle15[[#This Row],[AreaPx]]&gt;0,NOT(Tabelle15[[#This Row],[AreaPx]]="inf")),Tabelle15[[#This Row],[AreaPx]], NA())</f>
        <v>4928.3599999999997</v>
      </c>
      <c r="J356">
        <v>4928.3599999999997</v>
      </c>
      <c r="K356">
        <v>55.309199999999997</v>
      </c>
      <c r="L356">
        <v>89.412300000000002</v>
      </c>
      <c r="M356">
        <v>2.15801</v>
      </c>
      <c r="N356">
        <v>7.4366799999999997E-2</v>
      </c>
      <c r="O356">
        <f>Tabelle15[[#This Row],[Roll]]+Tabelle15[[#This Row],[Pitch]]</f>
        <v>-2.7287400000000002</v>
      </c>
      <c r="P356">
        <f>SQRT(Tabelle15[[#This Row],[X]]^2+ Tabelle15[[#This Row],[Y]]^2 +Tabelle15[[#This Row],[Z]]^2)</f>
        <v>192.61692411452321</v>
      </c>
      <c r="Q356">
        <v>-45.027200000000001</v>
      </c>
      <c r="R356">
        <v>122.69499999999999</v>
      </c>
      <c r="S356">
        <v>45.331200000000003</v>
      </c>
      <c r="T356">
        <v>38.006300000000003</v>
      </c>
      <c r="U356">
        <v>-4.1775700000000002</v>
      </c>
      <c r="V356">
        <v>-1.4540299999999999</v>
      </c>
    </row>
    <row r="357" spans="1:22">
      <c r="A357">
        <v>7575</v>
      </c>
      <c r="B357">
        <v>1</v>
      </c>
      <c r="C357">
        <v>35.7547</v>
      </c>
      <c r="D357">
        <v>-11.673500000000001</v>
      </c>
      <c r="E357">
        <v>-188.90899999999999</v>
      </c>
      <c r="F357">
        <v>-51.887799999999999</v>
      </c>
      <c r="G357">
        <v>1.45017</v>
      </c>
      <c r="H357">
        <v>-4.1789100000000001</v>
      </c>
      <c r="I357">
        <f>IF(AND(Tabelle15[[#This Row],[AreaPx]]&gt;0,NOT(Tabelle15[[#This Row],[AreaPx]]="inf")),Tabelle15[[#This Row],[AreaPx]], NA())</f>
        <v>4903.95</v>
      </c>
      <c r="J357">
        <v>4903.95</v>
      </c>
      <c r="K357">
        <v>55.1721</v>
      </c>
      <c r="L357">
        <v>89.190600000000003</v>
      </c>
      <c r="M357">
        <v>0</v>
      </c>
      <c r="N357">
        <v>2.7443200000000001E-2</v>
      </c>
      <c r="O357">
        <f>Tabelle15[[#This Row],[Roll]]+Tabelle15[[#This Row],[Pitch]]</f>
        <v>-2.7287400000000002</v>
      </c>
      <c r="P357">
        <f>SQRT(Tabelle15[[#This Row],[X]]^2+ Tabelle15[[#This Row],[Y]]^2 +Tabelle15[[#This Row],[Z]]^2)</f>
        <v>192.61692411452321</v>
      </c>
      <c r="Q357">
        <v>-45.027200000000001</v>
      </c>
      <c r="R357">
        <v>122.69499999999999</v>
      </c>
      <c r="S357">
        <v>45.331200000000003</v>
      </c>
      <c r="T357">
        <v>38.006300000000003</v>
      </c>
      <c r="U357">
        <v>-4.1775700000000002</v>
      </c>
      <c r="V357">
        <v>-1.4540299999999999</v>
      </c>
    </row>
    <row r="358" spans="1:22">
      <c r="A358">
        <v>7597</v>
      </c>
      <c r="B358">
        <v>1</v>
      </c>
      <c r="C358">
        <v>35.7547</v>
      </c>
      <c r="D358">
        <v>-11.673500000000001</v>
      </c>
      <c r="E358">
        <v>-188.90899999999999</v>
      </c>
      <c r="F358">
        <v>-51.887799999999999</v>
      </c>
      <c r="G358">
        <v>1.45017</v>
      </c>
      <c r="H358">
        <v>-4.1789100000000001</v>
      </c>
      <c r="I358">
        <f>IF(AND(Tabelle15[[#This Row],[AreaPx]]&gt;0,NOT(Tabelle15[[#This Row],[AreaPx]]="inf")),Tabelle15[[#This Row],[AreaPx]], NA())</f>
        <v>4903.95</v>
      </c>
      <c r="J358">
        <v>4903.95</v>
      </c>
      <c r="K358">
        <v>55.1721</v>
      </c>
      <c r="L358">
        <v>89.190600000000003</v>
      </c>
      <c r="M358">
        <v>0</v>
      </c>
      <c r="N358">
        <v>2.7443200000000001E-2</v>
      </c>
      <c r="O358">
        <f>Tabelle15[[#This Row],[Roll]]+Tabelle15[[#This Row],[Pitch]]</f>
        <v>-2.7287400000000002</v>
      </c>
      <c r="P358">
        <f>SQRT(Tabelle15[[#This Row],[X]]^2+ Tabelle15[[#This Row],[Y]]^2 +Tabelle15[[#This Row],[Z]]^2)</f>
        <v>192.61692411452321</v>
      </c>
      <c r="Q358">
        <v>-45.027200000000001</v>
      </c>
      <c r="R358">
        <v>122.69499999999999</v>
      </c>
      <c r="S358">
        <v>45.331200000000003</v>
      </c>
      <c r="T358">
        <v>38.006300000000003</v>
      </c>
      <c r="U358">
        <v>-4.1775700000000002</v>
      </c>
      <c r="V358">
        <v>-1.4540299999999999</v>
      </c>
    </row>
    <row r="359" spans="1:22">
      <c r="A359">
        <v>7610</v>
      </c>
      <c r="B359">
        <v>1</v>
      </c>
      <c r="C359">
        <v>37.288600000000002</v>
      </c>
      <c r="D359">
        <v>-12.4419</v>
      </c>
      <c r="E359">
        <v>-189.881</v>
      </c>
      <c r="F359">
        <v>-51.881599999999999</v>
      </c>
      <c r="G359">
        <v>1.5231600000000001</v>
      </c>
      <c r="H359">
        <v>-4.2797999999999998</v>
      </c>
      <c r="I359">
        <f>IF(AND(Tabelle15[[#This Row],[AreaPx]]&gt;0,NOT(Tabelle15[[#This Row],[AreaPx]]="inf")),Tabelle15[[#This Row],[AreaPx]], NA())</f>
        <v>4903.1099999999997</v>
      </c>
      <c r="J359">
        <v>4903.1099999999997</v>
      </c>
      <c r="K359">
        <v>55.182600000000001</v>
      </c>
      <c r="L359">
        <v>89.178299999999993</v>
      </c>
      <c r="M359">
        <v>0.60008799999999995</v>
      </c>
      <c r="N359">
        <v>7.1849899999999994E-2</v>
      </c>
      <c r="O359">
        <f>Tabelle15[[#This Row],[Roll]]+Tabelle15[[#This Row],[Pitch]]</f>
        <v>-2.75664</v>
      </c>
      <c r="P359">
        <f>SQRT(Tabelle15[[#This Row],[X]]^2+ Tabelle15[[#This Row],[Y]]^2 +Tabelle15[[#This Row],[Z]]^2)</f>
        <v>193.90728384093774</v>
      </c>
      <c r="Q359">
        <v>-46.685400000000001</v>
      </c>
      <c r="R359">
        <v>123.777</v>
      </c>
      <c r="S359">
        <v>44.629600000000003</v>
      </c>
      <c r="T359">
        <v>38.004399999999997</v>
      </c>
      <c r="U359">
        <v>-4.2782799999999996</v>
      </c>
      <c r="V359">
        <v>-1.5274099999999999</v>
      </c>
    </row>
    <row r="360" spans="1:22">
      <c r="A360">
        <v>7634</v>
      </c>
      <c r="B360">
        <v>1</v>
      </c>
      <c r="C360">
        <v>37.288600000000002</v>
      </c>
      <c r="D360">
        <v>-12.4419</v>
      </c>
      <c r="E360">
        <v>-189.881</v>
      </c>
      <c r="F360">
        <v>-51.881599999999999</v>
      </c>
      <c r="G360">
        <v>1.5231600000000001</v>
      </c>
      <c r="H360">
        <v>-4.2797999999999998</v>
      </c>
      <c r="I360">
        <f>IF(AND(Tabelle15[[#This Row],[AreaPx]]&gt;0,NOT(Tabelle15[[#This Row],[AreaPx]]="inf")),Tabelle15[[#This Row],[AreaPx]], NA())</f>
        <v>4903.1099999999997</v>
      </c>
      <c r="J360">
        <v>4903.1099999999997</v>
      </c>
      <c r="K360">
        <v>55.182600000000001</v>
      </c>
      <c r="L360">
        <v>89.178299999999993</v>
      </c>
      <c r="M360">
        <v>0.60008799999999995</v>
      </c>
      <c r="N360">
        <v>7.1849899999999994E-2</v>
      </c>
      <c r="O360">
        <f>Tabelle15[[#This Row],[Roll]]+Tabelle15[[#This Row],[Pitch]]</f>
        <v>-2.75664</v>
      </c>
      <c r="P360">
        <f>SQRT(Tabelle15[[#This Row],[X]]^2+ Tabelle15[[#This Row],[Y]]^2 +Tabelle15[[#This Row],[Z]]^2)</f>
        <v>193.90728384093774</v>
      </c>
      <c r="Q360">
        <v>-46.685400000000001</v>
      </c>
      <c r="R360">
        <v>123.777</v>
      </c>
      <c r="S360">
        <v>44.629600000000003</v>
      </c>
      <c r="T360">
        <v>38.004399999999997</v>
      </c>
      <c r="U360">
        <v>-4.2782799999999996</v>
      </c>
      <c r="V360">
        <v>-1.5274099999999999</v>
      </c>
    </row>
    <row r="361" spans="1:22">
      <c r="A361">
        <v>7649</v>
      </c>
      <c r="B361">
        <v>1</v>
      </c>
      <c r="C361">
        <v>37.940399999999997</v>
      </c>
      <c r="D361">
        <v>-12.8065</v>
      </c>
      <c r="E361">
        <v>-191.10499999999999</v>
      </c>
      <c r="F361">
        <v>-51.503799999999998</v>
      </c>
      <c r="G361">
        <v>1.61755</v>
      </c>
      <c r="H361">
        <v>-4.6094400000000002</v>
      </c>
      <c r="I361">
        <f>IF(AND(Tabelle15[[#This Row],[AreaPx]]&gt;0,NOT(Tabelle15[[#This Row],[AreaPx]]="inf")),Tabelle15[[#This Row],[AreaPx]], NA())</f>
        <v>4889.91</v>
      </c>
      <c r="J361">
        <v>4889.91</v>
      </c>
      <c r="K361">
        <v>55.363300000000002</v>
      </c>
      <c r="L361">
        <v>88.689800000000005</v>
      </c>
      <c r="M361">
        <v>0.51653400000000005</v>
      </c>
      <c r="N361">
        <v>1.7126300000000001E-2</v>
      </c>
      <c r="O361">
        <f>Tabelle15[[#This Row],[Roll]]+Tabelle15[[#This Row],[Pitch]]</f>
        <v>-2.9918900000000002</v>
      </c>
      <c r="P361">
        <f>SQRT(Tabelle15[[#This Row],[X]]^2+ Tabelle15[[#This Row],[Y]]^2 +Tabelle15[[#This Row],[Z]]^2)</f>
        <v>195.25522123469577</v>
      </c>
      <c r="Q361">
        <v>-47.379899999999999</v>
      </c>
      <c r="R361">
        <v>125.241</v>
      </c>
      <c r="S361">
        <v>45.826700000000002</v>
      </c>
      <c r="T361">
        <v>38.3658</v>
      </c>
      <c r="U361">
        <v>-4.6075999999999997</v>
      </c>
      <c r="V361">
        <v>-1.62279</v>
      </c>
    </row>
    <row r="362" spans="1:22">
      <c r="A362">
        <v>7671</v>
      </c>
      <c r="B362">
        <v>1</v>
      </c>
      <c r="C362">
        <v>37.940399999999997</v>
      </c>
      <c r="D362">
        <v>-12.8065</v>
      </c>
      <c r="E362">
        <v>-191.10499999999999</v>
      </c>
      <c r="F362">
        <v>-51.503799999999998</v>
      </c>
      <c r="G362">
        <v>1.61755</v>
      </c>
      <c r="H362">
        <v>-4.6094400000000002</v>
      </c>
      <c r="I362">
        <f>IF(AND(Tabelle15[[#This Row],[AreaPx]]&gt;0,NOT(Tabelle15[[#This Row],[AreaPx]]="inf")),Tabelle15[[#This Row],[AreaPx]], NA())</f>
        <v>4889.91</v>
      </c>
      <c r="J362">
        <v>4889.91</v>
      </c>
      <c r="K362">
        <v>55.363300000000002</v>
      </c>
      <c r="L362">
        <v>88.689800000000005</v>
      </c>
      <c r="M362">
        <v>0.51653400000000005</v>
      </c>
      <c r="N362">
        <v>1.7126300000000001E-2</v>
      </c>
      <c r="O362">
        <f>Tabelle15[[#This Row],[Roll]]+Tabelle15[[#This Row],[Pitch]]</f>
        <v>-2.9918900000000002</v>
      </c>
      <c r="P362">
        <f>SQRT(Tabelle15[[#This Row],[X]]^2+ Tabelle15[[#This Row],[Y]]^2 +Tabelle15[[#This Row],[Z]]^2)</f>
        <v>195.25522123469577</v>
      </c>
      <c r="Q362">
        <v>-47.379899999999999</v>
      </c>
      <c r="R362">
        <v>125.241</v>
      </c>
      <c r="S362">
        <v>45.826700000000002</v>
      </c>
      <c r="T362">
        <v>38.3658</v>
      </c>
      <c r="U362">
        <v>-4.6075999999999997</v>
      </c>
      <c r="V362">
        <v>-1.62279</v>
      </c>
    </row>
    <row r="363" spans="1:22">
      <c r="A363">
        <v>7684</v>
      </c>
      <c r="B363">
        <v>1</v>
      </c>
      <c r="C363">
        <v>37.785699999999999</v>
      </c>
      <c r="D363">
        <v>-12.723100000000001</v>
      </c>
      <c r="E363">
        <v>-191.774</v>
      </c>
      <c r="F363">
        <v>-51.368299999999998</v>
      </c>
      <c r="G363">
        <v>1.6097699999999999</v>
      </c>
      <c r="H363">
        <v>-4.4546999999999999</v>
      </c>
      <c r="I363">
        <f>IF(AND(Tabelle15[[#This Row],[AreaPx]]&gt;0,NOT(Tabelle15[[#This Row],[AreaPx]]="inf")),Tabelle15[[#This Row],[AreaPx]], NA())</f>
        <v>4843.47</v>
      </c>
      <c r="J363">
        <v>4843.47</v>
      </c>
      <c r="K363">
        <v>55.171599999999998</v>
      </c>
      <c r="L363">
        <v>88.132599999999996</v>
      </c>
      <c r="M363">
        <v>0.33535500000000001</v>
      </c>
      <c r="N363">
        <v>1.5140300000000001E-2</v>
      </c>
      <c r="O363">
        <f>Tabelle15[[#This Row],[Roll]]+Tabelle15[[#This Row],[Pitch]]</f>
        <v>-2.8449299999999997</v>
      </c>
      <c r="P363">
        <f>SQRT(Tabelle15[[#This Row],[X]]^2+ Tabelle15[[#This Row],[Y]]^2 +Tabelle15[[#This Row],[Z]]^2)</f>
        <v>195.87471371797844</v>
      </c>
      <c r="Q363">
        <v>-47.648899999999998</v>
      </c>
      <c r="R363">
        <v>124.708</v>
      </c>
      <c r="S363">
        <v>46.837200000000003</v>
      </c>
      <c r="T363">
        <v>38.506300000000003</v>
      </c>
      <c r="U363">
        <v>-4.4529399999999999</v>
      </c>
      <c r="V363">
        <v>-1.6146400000000001</v>
      </c>
    </row>
    <row r="364" spans="1:22">
      <c r="A364">
        <v>7708</v>
      </c>
      <c r="B364">
        <v>1</v>
      </c>
      <c r="C364">
        <v>37.164400000000001</v>
      </c>
      <c r="D364">
        <v>-12.477399999999999</v>
      </c>
      <c r="E364">
        <v>-191.87799999999999</v>
      </c>
      <c r="F364">
        <v>-51.299300000000002</v>
      </c>
      <c r="G364">
        <v>1.6138699999999999</v>
      </c>
      <c r="H364">
        <v>-4.2182000000000004</v>
      </c>
      <c r="I364">
        <f>IF(AND(Tabelle15[[#This Row],[AreaPx]]&gt;0,NOT(Tabelle15[[#This Row],[AreaPx]]="inf")),Tabelle15[[#This Row],[AreaPx]], NA())</f>
        <v>4819.18</v>
      </c>
      <c r="J364">
        <v>4819.18</v>
      </c>
      <c r="K364">
        <v>55.061799999999998</v>
      </c>
      <c r="L364">
        <v>87.840100000000007</v>
      </c>
      <c r="M364">
        <v>0.56872400000000001</v>
      </c>
      <c r="N364">
        <v>1.5349399999999999E-2</v>
      </c>
      <c r="O364">
        <f>Tabelle15[[#This Row],[Roll]]+Tabelle15[[#This Row],[Pitch]]</f>
        <v>-2.6043300000000005</v>
      </c>
      <c r="P364">
        <f>SQRT(Tabelle15[[#This Row],[X]]^2+ Tabelle15[[#This Row],[Y]]^2 +Tabelle15[[#This Row],[Z]]^2)</f>
        <v>195.84188781289868</v>
      </c>
      <c r="Q364">
        <v>-47.319899999999997</v>
      </c>
      <c r="R364">
        <v>123.7</v>
      </c>
      <c r="S364">
        <v>47.697299999999998</v>
      </c>
      <c r="T364">
        <v>38.581699999999998</v>
      </c>
      <c r="U364">
        <v>-4.2165299999999997</v>
      </c>
      <c r="V364">
        <v>-1.61825</v>
      </c>
    </row>
    <row r="365" spans="1:22">
      <c r="A365">
        <v>7736</v>
      </c>
      <c r="B365">
        <v>1</v>
      </c>
      <c r="C365">
        <v>37.164400000000001</v>
      </c>
      <c r="D365">
        <v>-12.477399999999999</v>
      </c>
      <c r="E365">
        <v>-191.87799999999999</v>
      </c>
      <c r="F365">
        <v>-51.299300000000002</v>
      </c>
      <c r="G365">
        <v>1.6138699999999999</v>
      </c>
      <c r="H365">
        <v>-4.2182000000000004</v>
      </c>
      <c r="I365">
        <f>IF(AND(Tabelle15[[#This Row],[AreaPx]]&gt;0,NOT(Tabelle15[[#This Row],[AreaPx]]="inf")),Tabelle15[[#This Row],[AreaPx]], NA())</f>
        <v>4819.18</v>
      </c>
      <c r="J365">
        <v>4819.18</v>
      </c>
      <c r="K365">
        <v>55.061799999999998</v>
      </c>
      <c r="L365">
        <v>87.840100000000007</v>
      </c>
      <c r="M365">
        <v>0.56872400000000001</v>
      </c>
      <c r="N365">
        <v>1.5349399999999999E-2</v>
      </c>
      <c r="O365">
        <f>Tabelle15[[#This Row],[Roll]]+Tabelle15[[#This Row],[Pitch]]</f>
        <v>-2.6043300000000005</v>
      </c>
      <c r="P365">
        <f>SQRT(Tabelle15[[#This Row],[X]]^2+ Tabelle15[[#This Row],[Y]]^2 +Tabelle15[[#This Row],[Z]]^2)</f>
        <v>195.84188781289868</v>
      </c>
      <c r="Q365">
        <v>-47.319899999999997</v>
      </c>
      <c r="R365">
        <v>123.7</v>
      </c>
      <c r="S365">
        <v>47.697299999999998</v>
      </c>
      <c r="T365">
        <v>38.581699999999998</v>
      </c>
      <c r="U365">
        <v>-4.2165299999999997</v>
      </c>
      <c r="V365">
        <v>-1.61825</v>
      </c>
    </row>
    <row r="366" spans="1:22">
      <c r="A366">
        <v>7754</v>
      </c>
      <c r="B366">
        <v>1</v>
      </c>
      <c r="C366">
        <v>36.299900000000001</v>
      </c>
      <c r="D366">
        <v>-12.3842</v>
      </c>
      <c r="E366">
        <v>-191.18799999999999</v>
      </c>
      <c r="F366">
        <v>-51.528399999999998</v>
      </c>
      <c r="G366">
        <v>2.1404800000000002</v>
      </c>
      <c r="H366">
        <v>-4.4078600000000003</v>
      </c>
      <c r="I366">
        <f>IF(AND(Tabelle15[[#This Row],[AreaPx]]&gt;0,NOT(Tabelle15[[#This Row],[AreaPx]]="inf")),Tabelle15[[#This Row],[AreaPx]], NA())</f>
        <v>4783.7299999999996</v>
      </c>
      <c r="J366">
        <v>4783.7299999999996</v>
      </c>
      <c r="K366">
        <v>54.7834</v>
      </c>
      <c r="L366">
        <v>87.734300000000005</v>
      </c>
      <c r="M366">
        <v>0.205793</v>
      </c>
      <c r="N366">
        <v>1.45348E-2</v>
      </c>
      <c r="O366">
        <f>Tabelle15[[#This Row],[Roll]]+Tabelle15[[#This Row],[Pitch]]</f>
        <v>-2.2673800000000002</v>
      </c>
      <c r="P366">
        <f>SQRT(Tabelle15[[#This Row],[X]]^2+ Tabelle15[[#This Row],[Y]]^2 +Tabelle15[[#This Row],[Z]]^2)</f>
        <v>194.99718586084774</v>
      </c>
      <c r="Q366">
        <v>-46.692300000000003</v>
      </c>
      <c r="R366">
        <v>123.867</v>
      </c>
      <c r="S366">
        <v>47.008499999999998</v>
      </c>
      <c r="T366">
        <v>38.306600000000003</v>
      </c>
      <c r="U366">
        <v>-4.4047799999999997</v>
      </c>
      <c r="V366">
        <v>-2.14683</v>
      </c>
    </row>
    <row r="367" spans="1:22">
      <c r="A367">
        <v>7778</v>
      </c>
      <c r="B367">
        <v>1</v>
      </c>
      <c r="C367">
        <v>35.584299999999999</v>
      </c>
      <c r="D367">
        <v>-12.4132</v>
      </c>
      <c r="E367">
        <v>-191.09100000000001</v>
      </c>
      <c r="F367">
        <v>-51.241799999999998</v>
      </c>
      <c r="G367">
        <v>2.40795</v>
      </c>
      <c r="H367">
        <v>-4.92943</v>
      </c>
      <c r="I367">
        <f>IF(AND(Tabelle15[[#This Row],[AreaPx]]&gt;0,NOT(Tabelle15[[#This Row],[AreaPx]]="inf")),Tabelle15[[#This Row],[AreaPx]], NA())</f>
        <v>4840.66</v>
      </c>
      <c r="J367">
        <v>4840.66</v>
      </c>
      <c r="K367">
        <v>55.341200000000001</v>
      </c>
      <c r="L367">
        <v>87.982500000000002</v>
      </c>
      <c r="M367">
        <v>0.90810000000000002</v>
      </c>
      <c r="N367">
        <v>1.48349E-2</v>
      </c>
      <c r="O367">
        <f>Tabelle15[[#This Row],[Roll]]+Tabelle15[[#This Row],[Pitch]]</f>
        <v>-2.5214799999999999</v>
      </c>
      <c r="P367">
        <f>SQRT(Tabelle15[[#This Row],[X]]^2+ Tabelle15[[#This Row],[Y]]^2 +Tabelle15[[#This Row],[Z]]^2)</f>
        <v>194.77191846292936</v>
      </c>
      <c r="Q367">
        <v>-45.6434</v>
      </c>
      <c r="R367">
        <v>125.467</v>
      </c>
      <c r="S367">
        <v>48.052300000000002</v>
      </c>
      <c r="T367">
        <v>38.550600000000003</v>
      </c>
      <c r="U367">
        <v>-4.9250699999999998</v>
      </c>
      <c r="V367">
        <v>-2.4168799999999999</v>
      </c>
    </row>
    <row r="368" spans="1:22">
      <c r="A368">
        <v>7804</v>
      </c>
      <c r="B368">
        <v>1</v>
      </c>
      <c r="C368">
        <v>35.584299999999999</v>
      </c>
      <c r="D368">
        <v>-12.4132</v>
      </c>
      <c r="E368">
        <v>-191.09100000000001</v>
      </c>
      <c r="F368">
        <v>-51.241799999999998</v>
      </c>
      <c r="G368">
        <v>2.40795</v>
      </c>
      <c r="H368">
        <v>-4.92943</v>
      </c>
      <c r="I368">
        <f>IF(AND(Tabelle15[[#This Row],[AreaPx]]&gt;0,NOT(Tabelle15[[#This Row],[AreaPx]]="inf")),Tabelle15[[#This Row],[AreaPx]], NA())</f>
        <v>4840.66</v>
      </c>
      <c r="J368">
        <v>4840.66</v>
      </c>
      <c r="K368">
        <v>55.341200000000001</v>
      </c>
      <c r="L368">
        <v>87.982500000000002</v>
      </c>
      <c r="M368">
        <v>0.90810000000000002</v>
      </c>
      <c r="N368">
        <v>1.48349E-2</v>
      </c>
      <c r="O368">
        <f>Tabelle15[[#This Row],[Roll]]+Tabelle15[[#This Row],[Pitch]]</f>
        <v>-2.5214799999999999</v>
      </c>
      <c r="P368">
        <f>SQRT(Tabelle15[[#This Row],[X]]^2+ Tabelle15[[#This Row],[Y]]^2 +Tabelle15[[#This Row],[Z]]^2)</f>
        <v>194.77191846292936</v>
      </c>
      <c r="Q368">
        <v>-45.6434</v>
      </c>
      <c r="R368">
        <v>125.467</v>
      </c>
      <c r="S368">
        <v>48.052300000000002</v>
      </c>
      <c r="T368">
        <v>38.550600000000003</v>
      </c>
      <c r="U368">
        <v>-4.9250699999999998</v>
      </c>
      <c r="V368">
        <v>-2.4168799999999999</v>
      </c>
    </row>
    <row r="369" spans="1:22">
      <c r="A369">
        <v>7818</v>
      </c>
      <c r="B369">
        <v>1</v>
      </c>
      <c r="C369">
        <v>34.547199999999997</v>
      </c>
      <c r="D369">
        <v>-12.3314</v>
      </c>
      <c r="E369">
        <v>-191.15199999999999</v>
      </c>
      <c r="F369">
        <v>-50.0623</v>
      </c>
      <c r="G369">
        <v>2.4566400000000002</v>
      </c>
      <c r="H369">
        <v>-5.6138199999999996</v>
      </c>
      <c r="I369">
        <f>IF(AND(Tabelle15[[#This Row],[AreaPx]]&gt;0,NOT(Tabelle15[[#This Row],[AreaPx]]="inf")),Tabelle15[[#This Row],[AreaPx]], NA())</f>
        <v>4960.75</v>
      </c>
      <c r="J369">
        <v>4960.75</v>
      </c>
      <c r="K369">
        <v>56.774000000000001</v>
      </c>
      <c r="L369">
        <v>87.953999999999994</v>
      </c>
      <c r="M369">
        <v>1.3276300000000001</v>
      </c>
      <c r="N369">
        <v>3.7887900000000002E-2</v>
      </c>
      <c r="O369">
        <f>Tabelle15[[#This Row],[Roll]]+Tabelle15[[#This Row],[Pitch]]</f>
        <v>-3.1571799999999994</v>
      </c>
      <c r="P369">
        <f>SQRT(Tabelle15[[#This Row],[X]]^2+ Tabelle15[[#This Row],[Y]]^2 +Tabelle15[[#This Row],[Z]]^2)</f>
        <v>194.63982007235825</v>
      </c>
      <c r="Q369">
        <v>-42.946199999999997</v>
      </c>
      <c r="R369">
        <v>127.66200000000001</v>
      </c>
      <c r="S369">
        <v>52.065800000000003</v>
      </c>
      <c r="T369">
        <v>39.696300000000001</v>
      </c>
      <c r="U369">
        <v>-5.6086400000000003</v>
      </c>
      <c r="V369">
        <v>-2.4684699999999999</v>
      </c>
    </row>
    <row r="370" spans="1:22">
      <c r="A370">
        <v>7843</v>
      </c>
      <c r="B370">
        <v>1</v>
      </c>
      <c r="C370">
        <v>34.547199999999997</v>
      </c>
      <c r="D370">
        <v>-12.3314</v>
      </c>
      <c r="E370">
        <v>-191.15199999999999</v>
      </c>
      <c r="F370">
        <v>-50.0623</v>
      </c>
      <c r="G370">
        <v>2.4566400000000002</v>
      </c>
      <c r="H370">
        <v>-5.6138199999999996</v>
      </c>
      <c r="I370">
        <f>IF(AND(Tabelle15[[#This Row],[AreaPx]]&gt;0,NOT(Tabelle15[[#This Row],[AreaPx]]="inf")),Tabelle15[[#This Row],[AreaPx]], NA())</f>
        <v>4957.57</v>
      </c>
      <c r="J370">
        <v>4957.57</v>
      </c>
      <c r="K370">
        <v>56.755800000000001</v>
      </c>
      <c r="L370">
        <v>87.925799999999995</v>
      </c>
      <c r="M370">
        <v>0</v>
      </c>
      <c r="N370">
        <v>1.5669800000000001E-2</v>
      </c>
      <c r="O370">
        <f>Tabelle15[[#This Row],[Roll]]+Tabelle15[[#This Row],[Pitch]]</f>
        <v>-3.1571799999999994</v>
      </c>
      <c r="P370">
        <f>SQRT(Tabelle15[[#This Row],[X]]^2+ Tabelle15[[#This Row],[Y]]^2 +Tabelle15[[#This Row],[Z]]^2)</f>
        <v>194.63982007235825</v>
      </c>
      <c r="Q370">
        <v>-42.946199999999997</v>
      </c>
      <c r="R370">
        <v>127.66200000000001</v>
      </c>
      <c r="S370">
        <v>52.065800000000003</v>
      </c>
      <c r="T370">
        <v>39.696300000000001</v>
      </c>
      <c r="U370">
        <v>-5.6086400000000003</v>
      </c>
      <c r="V370">
        <v>-2.4684699999999999</v>
      </c>
    </row>
    <row r="371" spans="1:22">
      <c r="A371">
        <v>7863</v>
      </c>
      <c r="B371">
        <v>1</v>
      </c>
      <c r="C371">
        <v>34.547199999999997</v>
      </c>
      <c r="D371">
        <v>-12.3314</v>
      </c>
      <c r="E371">
        <v>-191.15199999999999</v>
      </c>
      <c r="F371">
        <v>-50.0623</v>
      </c>
      <c r="G371">
        <v>2.4566400000000002</v>
      </c>
      <c r="H371">
        <v>-5.6138199999999996</v>
      </c>
      <c r="I371">
        <f>IF(AND(Tabelle15[[#This Row],[AreaPx]]&gt;0,NOT(Tabelle15[[#This Row],[AreaPx]]="inf")),Tabelle15[[#This Row],[AreaPx]], NA())</f>
        <v>4957.57</v>
      </c>
      <c r="J371">
        <v>4957.57</v>
      </c>
      <c r="K371">
        <v>56.755800000000001</v>
      </c>
      <c r="L371">
        <v>87.925799999999995</v>
      </c>
      <c r="M371">
        <v>0</v>
      </c>
      <c r="N371">
        <v>1.5669800000000001E-2</v>
      </c>
      <c r="O371">
        <f>Tabelle15[[#This Row],[Roll]]+Tabelle15[[#This Row],[Pitch]]</f>
        <v>-3.1571799999999994</v>
      </c>
      <c r="P371">
        <f>SQRT(Tabelle15[[#This Row],[X]]^2+ Tabelle15[[#This Row],[Y]]^2 +Tabelle15[[#This Row],[Z]]^2)</f>
        <v>194.63982007235825</v>
      </c>
      <c r="Q371">
        <v>-42.946199999999997</v>
      </c>
      <c r="R371">
        <v>127.66200000000001</v>
      </c>
      <c r="S371">
        <v>52.065800000000003</v>
      </c>
      <c r="T371">
        <v>39.696300000000001</v>
      </c>
      <c r="U371">
        <v>-5.6086400000000003</v>
      </c>
      <c r="V371">
        <v>-2.4684699999999999</v>
      </c>
    </row>
    <row r="372" spans="1:22">
      <c r="A372">
        <v>7873</v>
      </c>
      <c r="B372">
        <v>1</v>
      </c>
      <c r="C372">
        <v>32.6785</v>
      </c>
      <c r="D372">
        <v>-12.0861</v>
      </c>
      <c r="E372">
        <v>-191.15600000000001</v>
      </c>
      <c r="F372">
        <v>-48.652299999999997</v>
      </c>
      <c r="G372">
        <v>2.7346200000000001</v>
      </c>
      <c r="H372">
        <v>-5.8276000000000003</v>
      </c>
      <c r="I372">
        <f>IF(AND(Tabelle15[[#This Row],[AreaPx]]&gt;0,NOT(Tabelle15[[#This Row],[AreaPx]]="inf")),Tabelle15[[#This Row],[AreaPx]], NA())</f>
        <v>5097.3</v>
      </c>
      <c r="J372">
        <v>5097.3</v>
      </c>
      <c r="K372">
        <v>58.415900000000001</v>
      </c>
      <c r="L372">
        <v>87.862499999999997</v>
      </c>
      <c r="M372">
        <v>2.13673</v>
      </c>
      <c r="N372">
        <v>5.3041400000000002E-2</v>
      </c>
      <c r="O372">
        <f>Tabelle15[[#This Row],[Roll]]+Tabelle15[[#This Row],[Pitch]]</f>
        <v>-3.0929800000000003</v>
      </c>
      <c r="P372">
        <f>SQRT(Tabelle15[[#This Row],[X]]^2+ Tabelle15[[#This Row],[Y]]^2 +Tabelle15[[#This Row],[Z]]^2)</f>
        <v>194.30536408308444</v>
      </c>
      <c r="Q372">
        <v>-39.395099999999999</v>
      </c>
      <c r="R372">
        <v>128.03800000000001</v>
      </c>
      <c r="S372">
        <v>57.389200000000002</v>
      </c>
      <c r="T372">
        <v>41.0687</v>
      </c>
      <c r="U372">
        <v>-5.8209400000000002</v>
      </c>
      <c r="V372">
        <v>-2.7488000000000001</v>
      </c>
    </row>
    <row r="373" spans="1:22">
      <c r="A373">
        <v>7899</v>
      </c>
      <c r="B373">
        <v>1</v>
      </c>
      <c r="C373">
        <v>32.6785</v>
      </c>
      <c r="D373">
        <v>-12.0861</v>
      </c>
      <c r="E373">
        <v>-191.15600000000001</v>
      </c>
      <c r="F373">
        <v>-48.652299999999997</v>
      </c>
      <c r="G373">
        <v>2.7346200000000001</v>
      </c>
      <c r="H373">
        <v>-5.8276000000000003</v>
      </c>
      <c r="I373">
        <f>IF(AND(Tabelle15[[#This Row],[AreaPx]]&gt;0,NOT(Tabelle15[[#This Row],[AreaPx]]="inf")),Tabelle15[[#This Row],[AreaPx]], NA())</f>
        <v>5097.3</v>
      </c>
      <c r="J373">
        <v>5097.3</v>
      </c>
      <c r="K373">
        <v>58.415900000000001</v>
      </c>
      <c r="L373">
        <v>87.862499999999997</v>
      </c>
      <c r="M373">
        <v>2.13673</v>
      </c>
      <c r="N373">
        <v>5.3041400000000002E-2</v>
      </c>
      <c r="O373">
        <f>Tabelle15[[#This Row],[Roll]]+Tabelle15[[#This Row],[Pitch]]</f>
        <v>-3.0929800000000003</v>
      </c>
      <c r="P373">
        <f>SQRT(Tabelle15[[#This Row],[X]]^2+ Tabelle15[[#This Row],[Y]]^2 +Tabelle15[[#This Row],[Z]]^2)</f>
        <v>194.30536408308444</v>
      </c>
      <c r="Q373">
        <v>-39.395099999999999</v>
      </c>
      <c r="R373">
        <v>128.03800000000001</v>
      </c>
      <c r="S373">
        <v>57.389200000000002</v>
      </c>
      <c r="T373">
        <v>41.0687</v>
      </c>
      <c r="U373">
        <v>-5.8209400000000002</v>
      </c>
      <c r="V373">
        <v>-2.7488000000000001</v>
      </c>
    </row>
    <row r="374" spans="1:22">
      <c r="A374">
        <v>7905</v>
      </c>
      <c r="B374">
        <v>1</v>
      </c>
      <c r="C374">
        <v>32.6785</v>
      </c>
      <c r="D374">
        <v>-12.0861</v>
      </c>
      <c r="E374">
        <v>-191.15600000000001</v>
      </c>
      <c r="F374">
        <v>-48.652299999999997</v>
      </c>
      <c r="G374">
        <v>2.7346200000000001</v>
      </c>
      <c r="H374">
        <v>-5.8276000000000003</v>
      </c>
      <c r="I374">
        <f>IF(AND(Tabelle15[[#This Row],[AreaPx]]&gt;0,NOT(Tabelle15[[#This Row],[AreaPx]]="inf")),Tabelle15[[#This Row],[AreaPx]], NA())</f>
        <v>5097.3</v>
      </c>
      <c r="J374">
        <v>5097.3</v>
      </c>
      <c r="K374">
        <v>58.415900000000001</v>
      </c>
      <c r="L374">
        <v>87.862499999999997</v>
      </c>
      <c r="M374">
        <v>2.13673</v>
      </c>
      <c r="N374">
        <v>5.3041400000000002E-2</v>
      </c>
      <c r="O374">
        <f>Tabelle15[[#This Row],[Roll]]+Tabelle15[[#This Row],[Pitch]]</f>
        <v>-3.0929800000000003</v>
      </c>
      <c r="P374">
        <f>SQRT(Tabelle15[[#This Row],[X]]^2+ Tabelle15[[#This Row],[Y]]^2 +Tabelle15[[#This Row],[Z]]^2)</f>
        <v>194.30536408308444</v>
      </c>
      <c r="Q374">
        <v>-39.395099999999999</v>
      </c>
      <c r="R374">
        <v>128.03800000000001</v>
      </c>
      <c r="S374">
        <v>57.389200000000002</v>
      </c>
      <c r="T374">
        <v>41.0687</v>
      </c>
      <c r="U374">
        <v>-5.8209400000000002</v>
      </c>
      <c r="V374">
        <v>-2.7488000000000001</v>
      </c>
    </row>
    <row r="375" spans="1:22">
      <c r="A375">
        <v>7917</v>
      </c>
      <c r="B375">
        <v>1</v>
      </c>
      <c r="C375">
        <v>28.840599999999998</v>
      </c>
      <c r="D375">
        <v>-11.094799999999999</v>
      </c>
      <c r="E375">
        <v>-191.84899999999999</v>
      </c>
      <c r="F375">
        <v>-45.069800000000001</v>
      </c>
      <c r="G375">
        <v>2.84137</v>
      </c>
      <c r="H375">
        <v>-5.68438</v>
      </c>
      <c r="I375">
        <f>IF(AND(Tabelle15[[#This Row],[AreaPx]]&gt;0,NOT(Tabelle15[[#This Row],[AreaPx]]="inf")),Tabelle15[[#This Row],[AreaPx]], NA())</f>
        <v>5453.66</v>
      </c>
      <c r="J375">
        <v>5453.66</v>
      </c>
      <c r="K375">
        <v>62.433799999999998</v>
      </c>
      <c r="L375">
        <v>87.840800000000002</v>
      </c>
      <c r="M375">
        <v>3.63537</v>
      </c>
      <c r="N375">
        <v>7.1120199999999995E-2</v>
      </c>
      <c r="O375">
        <f>Tabelle15[[#This Row],[Roll]]+Tabelle15[[#This Row],[Pitch]]</f>
        <v>-2.84301</v>
      </c>
      <c r="P375">
        <f>SQRT(Tabelle15[[#This Row],[X]]^2+ Tabelle15[[#This Row],[Y]]^2 +Tabelle15[[#This Row],[Z]]^2)</f>
        <v>194.32167557017408</v>
      </c>
      <c r="Q375">
        <v>-30.772200000000002</v>
      </c>
      <c r="R375">
        <v>126.776</v>
      </c>
      <c r="S375">
        <v>70.802400000000006</v>
      </c>
      <c r="T375">
        <v>44.647500000000001</v>
      </c>
      <c r="U375">
        <v>-5.6773699999999998</v>
      </c>
      <c r="V375">
        <v>-2.8553799999999998</v>
      </c>
    </row>
    <row r="376" spans="1:22">
      <c r="A376">
        <v>7943</v>
      </c>
      <c r="B376">
        <v>1</v>
      </c>
      <c r="C376">
        <v>25.1065</v>
      </c>
      <c r="D376">
        <v>-9.6250499999999999</v>
      </c>
      <c r="E376">
        <v>-192.57300000000001</v>
      </c>
      <c r="F376">
        <v>-46.407899999999998</v>
      </c>
      <c r="G376">
        <v>2.9132799999999999</v>
      </c>
      <c r="H376">
        <v>-3.5123500000000001</v>
      </c>
      <c r="I376">
        <f>IF(AND(Tabelle15[[#This Row],[AreaPx]]&gt;0,NOT(Tabelle15[[#This Row],[AreaPx]]="inf")),Tabelle15[[#This Row],[AreaPx]], NA())</f>
        <v>5311.15</v>
      </c>
      <c r="J376">
        <v>5311.15</v>
      </c>
      <c r="K376">
        <v>60.746699999999997</v>
      </c>
      <c r="L376">
        <v>87.733900000000006</v>
      </c>
      <c r="M376">
        <v>3.29209</v>
      </c>
      <c r="N376">
        <v>3.5151599999999998E-2</v>
      </c>
      <c r="O376">
        <f>Tabelle15[[#This Row],[Roll]]+Tabelle15[[#This Row],[Pitch]]</f>
        <v>-0.59907000000000021</v>
      </c>
      <c r="P376">
        <f>SQRT(Tabelle15[[#This Row],[X]]^2+ Tabelle15[[#This Row],[Y]]^2 +Tabelle15[[#This Row],[Z]]^2)</f>
        <v>194.44109200154298</v>
      </c>
      <c r="Q376">
        <v>-31.824200000000001</v>
      </c>
      <c r="R376">
        <v>118.301</v>
      </c>
      <c r="S376">
        <v>71.378699999999995</v>
      </c>
      <c r="T376">
        <v>43.413400000000003</v>
      </c>
      <c r="U376">
        <v>-3.5078100000000001</v>
      </c>
      <c r="V376">
        <v>-2.9187500000000002</v>
      </c>
    </row>
    <row r="377" spans="1:22">
      <c r="A377">
        <v>7965</v>
      </c>
      <c r="B377">
        <v>1</v>
      </c>
      <c r="C377">
        <v>25.1065</v>
      </c>
      <c r="D377">
        <v>-9.6250499999999999</v>
      </c>
      <c r="E377">
        <v>-192.57300000000001</v>
      </c>
      <c r="F377">
        <v>-46.407899999999998</v>
      </c>
      <c r="G377">
        <v>2.9132799999999999</v>
      </c>
      <c r="H377">
        <v>-3.5123500000000001</v>
      </c>
      <c r="I377">
        <f>IF(AND(Tabelle15[[#This Row],[AreaPx]]&gt;0,NOT(Tabelle15[[#This Row],[AreaPx]]="inf")),Tabelle15[[#This Row],[AreaPx]], NA())</f>
        <v>5311.15</v>
      </c>
      <c r="J377">
        <v>5311.15</v>
      </c>
      <c r="K377">
        <v>60.746699999999997</v>
      </c>
      <c r="L377">
        <v>87.733900000000006</v>
      </c>
      <c r="M377">
        <v>3.29209</v>
      </c>
      <c r="N377">
        <v>3.5151599999999998E-2</v>
      </c>
      <c r="O377">
        <f>Tabelle15[[#This Row],[Roll]]+Tabelle15[[#This Row],[Pitch]]</f>
        <v>-0.59907000000000021</v>
      </c>
      <c r="P377">
        <f>SQRT(Tabelle15[[#This Row],[X]]^2+ Tabelle15[[#This Row],[Y]]^2 +Tabelle15[[#This Row],[Z]]^2)</f>
        <v>194.44109200154298</v>
      </c>
      <c r="Q377">
        <v>-31.824200000000001</v>
      </c>
      <c r="R377">
        <v>118.301</v>
      </c>
      <c r="S377">
        <v>71.378699999999995</v>
      </c>
      <c r="T377">
        <v>43.413400000000003</v>
      </c>
      <c r="U377">
        <v>-3.5078100000000001</v>
      </c>
      <c r="V377">
        <v>-2.9187500000000002</v>
      </c>
    </row>
    <row r="378" spans="1:22">
      <c r="A378">
        <v>7979</v>
      </c>
      <c r="B378">
        <v>1</v>
      </c>
      <c r="C378">
        <v>22.9529</v>
      </c>
      <c r="D378">
        <v>-8.6645900000000005</v>
      </c>
      <c r="E378">
        <v>-193.03100000000001</v>
      </c>
      <c r="F378">
        <v>-47.039700000000003</v>
      </c>
      <c r="G378">
        <v>2.9034800000000001</v>
      </c>
      <c r="H378">
        <v>-2.8494600000000001</v>
      </c>
      <c r="I378">
        <f>IF(AND(Tabelle15[[#This Row],[AreaPx]]&gt;0,NOT(Tabelle15[[#This Row],[AreaPx]]="inf")),Tabelle15[[#This Row],[AreaPx]], NA())</f>
        <v>5216.24</v>
      </c>
      <c r="J378">
        <v>5216.24</v>
      </c>
      <c r="K378">
        <v>59.816800000000001</v>
      </c>
      <c r="L378">
        <v>87.457300000000004</v>
      </c>
      <c r="M378">
        <v>0.85522399999999998</v>
      </c>
      <c r="N378">
        <v>0.18185799999999999</v>
      </c>
      <c r="O378">
        <f>Tabelle15[[#This Row],[Roll]]+Tabelle15[[#This Row],[Pitch]]</f>
        <v>5.4019999999999957E-2</v>
      </c>
      <c r="P378">
        <f>SQRT(Tabelle15[[#This Row],[X]]^2+ Tabelle15[[#This Row],[Y]]^2 +Tabelle15[[#This Row],[Z]]^2)</f>
        <v>194.58385775618208</v>
      </c>
      <c r="Q378">
        <v>-32.027099999999997</v>
      </c>
      <c r="R378">
        <v>115.264</v>
      </c>
      <c r="S378">
        <v>71.84</v>
      </c>
      <c r="T378">
        <v>42.815800000000003</v>
      </c>
      <c r="U378">
        <v>-2.8458000000000001</v>
      </c>
      <c r="V378">
        <v>-2.90707</v>
      </c>
    </row>
    <row r="379" spans="1:22">
      <c r="A379">
        <v>8006</v>
      </c>
      <c r="B379">
        <v>1</v>
      </c>
      <c r="C379">
        <v>22.9529</v>
      </c>
      <c r="D379">
        <v>-8.6645900000000005</v>
      </c>
      <c r="E379">
        <v>-193.03100000000001</v>
      </c>
      <c r="F379">
        <v>-47.039700000000003</v>
      </c>
      <c r="G379">
        <v>2.9034800000000001</v>
      </c>
      <c r="H379">
        <v>-2.8494600000000001</v>
      </c>
      <c r="I379">
        <f>IF(AND(Tabelle15[[#This Row],[AreaPx]]&gt;0,NOT(Tabelle15[[#This Row],[AreaPx]]="inf")),Tabelle15[[#This Row],[AreaPx]], NA())</f>
        <v>5191.53</v>
      </c>
      <c r="J379">
        <v>5191.53</v>
      </c>
      <c r="K379">
        <v>59.674999999999997</v>
      </c>
      <c r="L379">
        <v>87.249899999999997</v>
      </c>
      <c r="M379">
        <v>0</v>
      </c>
      <c r="N379">
        <v>6.7801399999999998E-2</v>
      </c>
      <c r="O379">
        <f>Tabelle15[[#This Row],[Roll]]+Tabelle15[[#This Row],[Pitch]]</f>
        <v>5.4019999999999957E-2</v>
      </c>
      <c r="P379">
        <f>SQRT(Tabelle15[[#This Row],[X]]^2+ Tabelle15[[#This Row],[Y]]^2 +Tabelle15[[#This Row],[Z]]^2)</f>
        <v>194.58385775618208</v>
      </c>
      <c r="Q379">
        <v>-32.027099999999997</v>
      </c>
      <c r="R379">
        <v>115.264</v>
      </c>
      <c r="S379">
        <v>71.84</v>
      </c>
      <c r="T379">
        <v>42.815800000000003</v>
      </c>
      <c r="U379">
        <v>-2.8458000000000001</v>
      </c>
      <c r="V379">
        <v>-2.90707</v>
      </c>
    </row>
    <row r="380" spans="1:22">
      <c r="A380">
        <v>8025</v>
      </c>
      <c r="B380">
        <v>1</v>
      </c>
      <c r="C380">
        <v>22.9529</v>
      </c>
      <c r="D380">
        <v>-8.6645900000000005</v>
      </c>
      <c r="E380">
        <v>-193.03100000000001</v>
      </c>
      <c r="F380">
        <v>-47.039700000000003</v>
      </c>
      <c r="G380">
        <v>2.9034800000000001</v>
      </c>
      <c r="H380">
        <v>-2.8494600000000001</v>
      </c>
      <c r="I380">
        <f>IF(AND(Tabelle15[[#This Row],[AreaPx]]&gt;0,NOT(Tabelle15[[#This Row],[AreaPx]]="inf")),Tabelle15[[#This Row],[AreaPx]], NA())</f>
        <v>5191.53</v>
      </c>
      <c r="J380">
        <v>5191.53</v>
      </c>
      <c r="K380">
        <v>59.674999999999997</v>
      </c>
      <c r="L380">
        <v>87.249899999999997</v>
      </c>
      <c r="M380">
        <v>0</v>
      </c>
      <c r="N380">
        <v>6.7801399999999998E-2</v>
      </c>
      <c r="O380">
        <f>Tabelle15[[#This Row],[Roll]]+Tabelle15[[#This Row],[Pitch]]</f>
        <v>5.4019999999999957E-2</v>
      </c>
      <c r="P380">
        <f>SQRT(Tabelle15[[#This Row],[X]]^2+ Tabelle15[[#This Row],[Y]]^2 +Tabelle15[[#This Row],[Z]]^2)</f>
        <v>194.58385775618208</v>
      </c>
      <c r="Q380">
        <v>-32.027099999999997</v>
      </c>
      <c r="R380">
        <v>115.264</v>
      </c>
      <c r="S380">
        <v>71.84</v>
      </c>
      <c r="T380">
        <v>42.815800000000003</v>
      </c>
      <c r="U380">
        <v>-2.8458000000000001</v>
      </c>
      <c r="V380">
        <v>-2.90707</v>
      </c>
    </row>
    <row r="381" spans="1:22">
      <c r="A381">
        <v>8035</v>
      </c>
      <c r="B381">
        <v>1</v>
      </c>
      <c r="C381">
        <v>22.9529</v>
      </c>
      <c r="D381">
        <v>-8.6645900000000005</v>
      </c>
      <c r="E381">
        <v>-193.03100000000001</v>
      </c>
      <c r="F381">
        <v>-47.039700000000003</v>
      </c>
      <c r="G381">
        <v>2.9034800000000001</v>
      </c>
      <c r="H381">
        <v>-2.8494600000000001</v>
      </c>
      <c r="I381">
        <f>IF(AND(Tabelle15[[#This Row],[AreaPx]]&gt;0,NOT(Tabelle15[[#This Row],[AreaPx]]="inf")),Tabelle15[[#This Row],[AreaPx]], NA())</f>
        <v>5191.53</v>
      </c>
      <c r="J381">
        <v>5191.53</v>
      </c>
      <c r="K381">
        <v>59.674999999999997</v>
      </c>
      <c r="L381">
        <v>87.249899999999997</v>
      </c>
      <c r="M381">
        <v>0</v>
      </c>
      <c r="N381">
        <v>6.7801399999999998E-2</v>
      </c>
      <c r="O381">
        <f>Tabelle15[[#This Row],[Roll]]+Tabelle15[[#This Row],[Pitch]]</f>
        <v>5.4019999999999957E-2</v>
      </c>
      <c r="P381">
        <f>SQRT(Tabelle15[[#This Row],[X]]^2+ Tabelle15[[#This Row],[Y]]^2 +Tabelle15[[#This Row],[Z]]^2)</f>
        <v>194.58385775618208</v>
      </c>
      <c r="Q381">
        <v>-32.027099999999997</v>
      </c>
      <c r="R381">
        <v>115.264</v>
      </c>
      <c r="S381">
        <v>71.84</v>
      </c>
      <c r="T381">
        <v>42.815800000000003</v>
      </c>
      <c r="U381">
        <v>-2.8458000000000001</v>
      </c>
      <c r="V381">
        <v>-2.90707</v>
      </c>
    </row>
    <row r="382" spans="1:22">
      <c r="A382">
        <v>8042</v>
      </c>
      <c r="B382">
        <v>1</v>
      </c>
      <c r="C382">
        <v>18.000699999999998</v>
      </c>
      <c r="D382">
        <v>-7.1334999999999997</v>
      </c>
      <c r="E382">
        <v>-192.77600000000001</v>
      </c>
      <c r="F382">
        <v>-40.653100000000002</v>
      </c>
      <c r="G382">
        <v>3.1101399999999999</v>
      </c>
      <c r="H382">
        <v>-5.5961699999999999</v>
      </c>
      <c r="I382">
        <f>IF(AND(Tabelle15[[#This Row],[AreaPx]]&gt;0,NOT(Tabelle15[[#This Row],[AreaPx]]="inf")),Tabelle15[[#This Row],[AreaPx]], NA())</f>
        <v>5748.31</v>
      </c>
      <c r="J382">
        <v>5748.31</v>
      </c>
      <c r="K382">
        <v>66.406899999999993</v>
      </c>
      <c r="L382">
        <v>86.947400000000002</v>
      </c>
      <c r="M382">
        <v>7.5029899999999996</v>
      </c>
      <c r="N382">
        <v>3.1632800000000003E-2</v>
      </c>
      <c r="O382">
        <f>Tabelle15[[#This Row],[Roll]]+Tabelle15[[#This Row],[Pitch]]</f>
        <v>-2.48603</v>
      </c>
      <c r="P382">
        <f>SQRT(Tabelle15[[#This Row],[X]]^2+ Tabelle15[[#This Row],[Y]]^2 +Tabelle15[[#This Row],[Z]]^2)</f>
        <v>193.74596305146594</v>
      </c>
      <c r="Q382">
        <v>-14.2401</v>
      </c>
      <c r="R382">
        <v>123.084</v>
      </c>
      <c r="S382">
        <v>90.602999999999994</v>
      </c>
      <c r="T382">
        <v>49.042299999999997</v>
      </c>
      <c r="U382">
        <v>-5.5879000000000003</v>
      </c>
      <c r="V382">
        <v>-3.1250100000000001</v>
      </c>
    </row>
    <row r="383" spans="1:22">
      <c r="A383">
        <v>8069</v>
      </c>
      <c r="B383">
        <v>1</v>
      </c>
      <c r="C383">
        <v>18.000699999999998</v>
      </c>
      <c r="D383">
        <v>-7.1334999999999997</v>
      </c>
      <c r="E383">
        <v>-192.77600000000001</v>
      </c>
      <c r="F383">
        <v>-40.653100000000002</v>
      </c>
      <c r="G383">
        <v>3.1101399999999999</v>
      </c>
      <c r="H383">
        <v>-5.5961699999999999</v>
      </c>
      <c r="I383">
        <f>IF(AND(Tabelle15[[#This Row],[AreaPx]]&gt;0,NOT(Tabelle15[[#This Row],[AreaPx]]="inf")),Tabelle15[[#This Row],[AreaPx]], NA())</f>
        <v>5748.31</v>
      </c>
      <c r="J383">
        <v>5748.31</v>
      </c>
      <c r="K383">
        <v>66.406899999999993</v>
      </c>
      <c r="L383">
        <v>86.947400000000002</v>
      </c>
      <c r="M383">
        <v>7.5029899999999996</v>
      </c>
      <c r="N383">
        <v>3.1632800000000003E-2</v>
      </c>
      <c r="O383">
        <f>Tabelle15[[#This Row],[Roll]]+Tabelle15[[#This Row],[Pitch]]</f>
        <v>-2.48603</v>
      </c>
      <c r="P383">
        <f>SQRT(Tabelle15[[#This Row],[X]]^2+ Tabelle15[[#This Row],[Y]]^2 +Tabelle15[[#This Row],[Z]]^2)</f>
        <v>193.74596305146594</v>
      </c>
      <c r="Q383">
        <v>-14.2401</v>
      </c>
      <c r="R383">
        <v>123.084</v>
      </c>
      <c r="S383">
        <v>90.602999999999994</v>
      </c>
      <c r="T383">
        <v>49.042299999999997</v>
      </c>
      <c r="U383">
        <v>-5.5879000000000003</v>
      </c>
      <c r="V383">
        <v>-3.1250100000000001</v>
      </c>
    </row>
    <row r="384" spans="1:22">
      <c r="A384">
        <v>8080</v>
      </c>
      <c r="B384">
        <v>1</v>
      </c>
      <c r="C384">
        <v>12.670400000000001</v>
      </c>
      <c r="D384">
        <v>-6.1025700000000001</v>
      </c>
      <c r="E384">
        <v>-192.90899999999999</v>
      </c>
      <c r="F384">
        <v>-39.817300000000003</v>
      </c>
      <c r="G384">
        <v>3.4542199999999998</v>
      </c>
      <c r="H384">
        <v>-4.5560700000000001</v>
      </c>
      <c r="I384">
        <f>IF(AND(Tabelle15[[#This Row],[AreaPx]]&gt;0,NOT(Tabelle15[[#This Row],[AreaPx]]="inf")),Tabelle15[[#This Row],[AreaPx]], NA())</f>
        <v>5847.79</v>
      </c>
      <c r="J384">
        <v>5847.79</v>
      </c>
      <c r="K384">
        <v>67.3322</v>
      </c>
      <c r="L384">
        <v>87.1511</v>
      </c>
      <c r="M384">
        <v>2.4535800000000001</v>
      </c>
      <c r="N384">
        <v>0.20819699999999999</v>
      </c>
      <c r="O384">
        <f>Tabelle15[[#This Row],[Roll]]+Tabelle15[[#This Row],[Pitch]]</f>
        <v>-1.1018500000000002</v>
      </c>
      <c r="P384">
        <f>SQRT(Tabelle15[[#This Row],[X]]^2+ Tabelle15[[#This Row],[Y]]^2 +Tabelle15[[#This Row],[Z]]^2)</f>
        <v>193.42094684331607</v>
      </c>
      <c r="Q384">
        <v>-8.5320599999999995</v>
      </c>
      <c r="R384">
        <v>118.80500000000001</v>
      </c>
      <c r="S384">
        <v>96.606300000000005</v>
      </c>
      <c r="T384">
        <v>49.907600000000002</v>
      </c>
      <c r="U384">
        <v>-4.5477800000000004</v>
      </c>
      <c r="V384">
        <v>-3.46515</v>
      </c>
    </row>
    <row r="385" spans="1:22">
      <c r="A385">
        <v>8111</v>
      </c>
      <c r="B385">
        <v>1</v>
      </c>
      <c r="C385">
        <v>7.76342</v>
      </c>
      <c r="D385">
        <v>-5.2562499999999996</v>
      </c>
      <c r="E385">
        <v>-193.26300000000001</v>
      </c>
      <c r="F385">
        <v>-37.403500000000001</v>
      </c>
      <c r="G385">
        <v>3.5213100000000002</v>
      </c>
      <c r="H385">
        <v>-4.73529</v>
      </c>
      <c r="I385">
        <f>IF(AND(Tabelle15[[#This Row],[AreaPx]]&gt;0,NOT(Tabelle15[[#This Row],[AreaPx]]="inf")),Tabelle15[[#This Row],[AreaPx]], NA())</f>
        <v>6038.75</v>
      </c>
      <c r="J385">
        <v>6038.75</v>
      </c>
      <c r="K385">
        <v>69.577699999999993</v>
      </c>
      <c r="L385">
        <v>87.061899999999994</v>
      </c>
      <c r="M385">
        <v>4.1938700000000004</v>
      </c>
      <c r="N385">
        <v>0.15753700000000001</v>
      </c>
      <c r="O385">
        <f>Tabelle15[[#This Row],[Roll]]+Tabelle15[[#This Row],[Pitch]]</f>
        <v>-1.2139799999999998</v>
      </c>
      <c r="P385">
        <f>SQRT(Tabelle15[[#This Row],[X]]^2+ Tabelle15[[#This Row],[Y]]^2 +Tabelle15[[#This Row],[Z]]^2)</f>
        <v>193.49027371720496</v>
      </c>
      <c r="Q385">
        <v>1.0825</v>
      </c>
      <c r="R385">
        <v>118.876</v>
      </c>
      <c r="S385">
        <v>105.357</v>
      </c>
      <c r="T385">
        <v>52.305</v>
      </c>
      <c r="U385">
        <v>-4.7263299999999999</v>
      </c>
      <c r="V385">
        <v>-3.5333399999999999</v>
      </c>
    </row>
    <row r="386" spans="1:22">
      <c r="A386">
        <v>8142</v>
      </c>
      <c r="B386">
        <v>1</v>
      </c>
      <c r="C386">
        <v>0.83843000000000001</v>
      </c>
      <c r="D386">
        <v>-5.1826699999999999</v>
      </c>
      <c r="E386">
        <v>-192.203</v>
      </c>
      <c r="F386">
        <v>-37.776699999999998</v>
      </c>
      <c r="G386">
        <v>4.1641500000000002</v>
      </c>
      <c r="H386">
        <v>-2.7175400000000001</v>
      </c>
      <c r="I386">
        <f>IF(AND(Tabelle15[[#This Row],[AreaPx]]&gt;0,NOT(Tabelle15[[#This Row],[AreaPx]]="inf")),Tabelle15[[#This Row],[AreaPx]], NA())</f>
        <v>6007.67</v>
      </c>
      <c r="J386">
        <v>6007.67</v>
      </c>
      <c r="K386">
        <v>69.136099999999999</v>
      </c>
      <c r="L386">
        <v>87.0715</v>
      </c>
      <c r="M386">
        <v>2.8376899999999998</v>
      </c>
      <c r="N386">
        <v>7.5048000000000004E-2</v>
      </c>
      <c r="O386">
        <f>Tabelle15[[#This Row],[Roll]]+Tabelle15[[#This Row],[Pitch]]</f>
        <v>1.4466100000000002</v>
      </c>
      <c r="P386">
        <f>SQRT(Tabelle15[[#This Row],[X]]^2+ Tabelle15[[#This Row],[Y]]^2 +Tabelle15[[#This Row],[Z]]^2)</f>
        <v>192.27468955167708</v>
      </c>
      <c r="Q386">
        <v>6.0608700000000004</v>
      </c>
      <c r="R386">
        <v>112.39100000000001</v>
      </c>
      <c r="S386">
        <v>108.605</v>
      </c>
      <c r="T386">
        <v>52.025799999999997</v>
      </c>
      <c r="U386">
        <v>-2.7103600000000001</v>
      </c>
      <c r="V386">
        <v>-4.1688200000000002</v>
      </c>
    </row>
    <row r="387" spans="1:22">
      <c r="A387">
        <v>8169</v>
      </c>
      <c r="B387">
        <v>1</v>
      </c>
      <c r="C387">
        <v>0.83843000000000001</v>
      </c>
      <c r="D387">
        <v>-5.1826699999999999</v>
      </c>
      <c r="E387">
        <v>-192.203</v>
      </c>
      <c r="F387">
        <v>-37.776699999999998</v>
      </c>
      <c r="G387">
        <v>4.1641500000000002</v>
      </c>
      <c r="H387">
        <v>-2.7175400000000001</v>
      </c>
      <c r="I387">
        <f>IF(AND(Tabelle15[[#This Row],[AreaPx]]&gt;0,NOT(Tabelle15[[#This Row],[AreaPx]]="inf")),Tabelle15[[#This Row],[AreaPx]], NA())</f>
        <v>6007.67</v>
      </c>
      <c r="J387">
        <v>6007.67</v>
      </c>
      <c r="K387">
        <v>69.136099999999999</v>
      </c>
      <c r="L387">
        <v>87.0715</v>
      </c>
      <c r="M387">
        <v>2.8376899999999998</v>
      </c>
      <c r="N387">
        <v>7.5048000000000004E-2</v>
      </c>
      <c r="O387">
        <f>Tabelle15[[#This Row],[Roll]]+Tabelle15[[#This Row],[Pitch]]</f>
        <v>1.4466100000000002</v>
      </c>
      <c r="P387">
        <f>SQRT(Tabelle15[[#This Row],[X]]^2+ Tabelle15[[#This Row],[Y]]^2 +Tabelle15[[#This Row],[Z]]^2)</f>
        <v>192.27468955167708</v>
      </c>
      <c r="Q387">
        <v>6.0608700000000004</v>
      </c>
      <c r="R387">
        <v>112.39100000000001</v>
      </c>
      <c r="S387">
        <v>108.605</v>
      </c>
      <c r="T387">
        <v>52.025799999999997</v>
      </c>
      <c r="U387">
        <v>-2.7103600000000001</v>
      </c>
      <c r="V387">
        <v>-4.1688200000000002</v>
      </c>
    </row>
    <row r="388" spans="1:22">
      <c r="A388">
        <v>8184</v>
      </c>
      <c r="B388">
        <v>1</v>
      </c>
      <c r="C388">
        <v>-4.5106700000000002</v>
      </c>
      <c r="D388">
        <v>-5.8109700000000002</v>
      </c>
      <c r="E388">
        <v>-191.43799999999999</v>
      </c>
      <c r="F388">
        <v>-38.097299999999997</v>
      </c>
      <c r="G388">
        <v>4.7330699999999997</v>
      </c>
      <c r="H388">
        <v>-1.4415800000000001</v>
      </c>
      <c r="I388">
        <f>IF(AND(Tabelle15[[#This Row],[AreaPx]]&gt;0,NOT(Tabelle15[[#This Row],[AreaPx]]="inf")),Tabelle15[[#This Row],[AreaPx]], NA())</f>
        <v>6058.86</v>
      </c>
      <c r="J388">
        <v>6058.86</v>
      </c>
      <c r="K388">
        <v>69.249700000000004</v>
      </c>
      <c r="L388">
        <v>87.626800000000003</v>
      </c>
      <c r="M388">
        <v>1.3091299999999999</v>
      </c>
      <c r="N388">
        <v>0.101157</v>
      </c>
      <c r="O388">
        <f>Tabelle15[[#This Row],[Roll]]+Tabelle15[[#This Row],[Pitch]]</f>
        <v>3.2914899999999996</v>
      </c>
      <c r="P388">
        <f>SQRT(Tabelle15[[#This Row],[X]]^2+ Tabelle15[[#This Row],[Y]]^2 +Tabelle15[[#This Row],[Z]]^2)</f>
        <v>191.57928217891879</v>
      </c>
      <c r="Q388">
        <v>9.8584399999999999</v>
      </c>
      <c r="R388">
        <v>109.161</v>
      </c>
      <c r="S388">
        <v>110.92400000000001</v>
      </c>
      <c r="T388">
        <v>51.783700000000003</v>
      </c>
      <c r="U388">
        <v>-1.43666</v>
      </c>
      <c r="V388">
        <v>-4.7345600000000001</v>
      </c>
    </row>
    <row r="389" spans="1:22">
      <c r="A389">
        <v>8207</v>
      </c>
      <c r="B389">
        <v>1</v>
      </c>
      <c r="C389">
        <v>-4.5106700000000002</v>
      </c>
      <c r="D389">
        <v>-5.8109700000000002</v>
      </c>
      <c r="E389">
        <v>-191.43799999999999</v>
      </c>
      <c r="F389">
        <v>-38.097299999999997</v>
      </c>
      <c r="G389">
        <v>4.7330699999999997</v>
      </c>
      <c r="H389">
        <v>-1.4415800000000001</v>
      </c>
      <c r="I389">
        <f>IF(AND(Tabelle15[[#This Row],[AreaPx]]&gt;0,NOT(Tabelle15[[#This Row],[AreaPx]]="inf")),Tabelle15[[#This Row],[AreaPx]], NA())</f>
        <v>6107.42</v>
      </c>
      <c r="J389">
        <v>6107.42</v>
      </c>
      <c r="K389">
        <v>69.526700000000005</v>
      </c>
      <c r="L389">
        <v>87.9773</v>
      </c>
      <c r="M389">
        <v>0</v>
      </c>
      <c r="N389">
        <v>3.7534400000000002E-2</v>
      </c>
      <c r="O389">
        <f>Tabelle15[[#This Row],[Roll]]+Tabelle15[[#This Row],[Pitch]]</f>
        <v>3.2914899999999996</v>
      </c>
      <c r="P389">
        <f>SQRT(Tabelle15[[#This Row],[X]]^2+ Tabelle15[[#This Row],[Y]]^2 +Tabelle15[[#This Row],[Z]]^2)</f>
        <v>191.57928217891879</v>
      </c>
      <c r="Q389">
        <v>9.8584399999999999</v>
      </c>
      <c r="R389">
        <v>109.161</v>
      </c>
      <c r="S389">
        <v>110.92400000000001</v>
      </c>
      <c r="T389">
        <v>51.783700000000003</v>
      </c>
      <c r="U389">
        <v>-1.43666</v>
      </c>
      <c r="V389">
        <v>-4.7345600000000001</v>
      </c>
    </row>
    <row r="390" spans="1:22">
      <c r="A390">
        <v>8227</v>
      </c>
      <c r="B390">
        <v>1</v>
      </c>
      <c r="C390">
        <v>-4.5106700000000002</v>
      </c>
      <c r="D390">
        <v>-5.8109700000000002</v>
      </c>
      <c r="E390">
        <v>-191.43799999999999</v>
      </c>
      <c r="F390">
        <v>-38.097299999999997</v>
      </c>
      <c r="G390">
        <v>4.7330699999999997</v>
      </c>
      <c r="H390">
        <v>-1.4415800000000001</v>
      </c>
      <c r="I390">
        <f>IF(AND(Tabelle15[[#This Row],[AreaPx]]&gt;0,NOT(Tabelle15[[#This Row],[AreaPx]]="inf")),Tabelle15[[#This Row],[AreaPx]], NA())</f>
        <v>6107.42</v>
      </c>
      <c r="J390">
        <v>6107.42</v>
      </c>
      <c r="K390">
        <v>69.526700000000005</v>
      </c>
      <c r="L390">
        <v>87.9773</v>
      </c>
      <c r="M390">
        <v>0</v>
      </c>
      <c r="N390">
        <v>3.7534400000000002E-2</v>
      </c>
      <c r="O390">
        <f>Tabelle15[[#This Row],[Roll]]+Tabelle15[[#This Row],[Pitch]]</f>
        <v>3.2914899999999996</v>
      </c>
      <c r="P390">
        <f>SQRT(Tabelle15[[#This Row],[X]]^2+ Tabelle15[[#This Row],[Y]]^2 +Tabelle15[[#This Row],[Z]]^2)</f>
        <v>191.57928217891879</v>
      </c>
      <c r="Q390">
        <v>9.8584399999999999</v>
      </c>
      <c r="R390">
        <v>109.161</v>
      </c>
      <c r="S390">
        <v>110.92400000000001</v>
      </c>
      <c r="T390">
        <v>51.783700000000003</v>
      </c>
      <c r="U390">
        <v>-1.43666</v>
      </c>
      <c r="V390">
        <v>-4.7345600000000001</v>
      </c>
    </row>
    <row r="391" spans="1:22">
      <c r="A391">
        <v>8237</v>
      </c>
      <c r="B391">
        <v>1</v>
      </c>
      <c r="C391">
        <v>-4.5106700000000002</v>
      </c>
      <c r="D391">
        <v>-5.8109700000000002</v>
      </c>
      <c r="E391">
        <v>-191.43799999999999</v>
      </c>
      <c r="F391">
        <v>-38.097299999999997</v>
      </c>
      <c r="G391">
        <v>4.7330699999999997</v>
      </c>
      <c r="H391">
        <v>-1.4415800000000001</v>
      </c>
      <c r="I391">
        <f>IF(AND(Tabelle15[[#This Row],[AreaPx]]&gt;0,NOT(Tabelle15[[#This Row],[AreaPx]]="inf")),Tabelle15[[#This Row],[AreaPx]], NA())</f>
        <v>6107.42</v>
      </c>
      <c r="J391">
        <v>6107.42</v>
      </c>
      <c r="K391">
        <v>69.526700000000005</v>
      </c>
      <c r="L391">
        <v>87.9773</v>
      </c>
      <c r="M391">
        <v>0</v>
      </c>
      <c r="N391">
        <v>3.7534400000000002E-2</v>
      </c>
      <c r="O391">
        <f>Tabelle15[[#This Row],[Roll]]+Tabelle15[[#This Row],[Pitch]]</f>
        <v>3.2914899999999996</v>
      </c>
      <c r="P391">
        <f>SQRT(Tabelle15[[#This Row],[X]]^2+ Tabelle15[[#This Row],[Y]]^2 +Tabelle15[[#This Row],[Z]]^2)</f>
        <v>191.57928217891879</v>
      </c>
      <c r="Q391">
        <v>9.8584399999999999</v>
      </c>
      <c r="R391">
        <v>109.161</v>
      </c>
      <c r="S391">
        <v>110.92400000000001</v>
      </c>
      <c r="T391">
        <v>51.783700000000003</v>
      </c>
      <c r="U391">
        <v>-1.43666</v>
      </c>
      <c r="V391">
        <v>-4.7345600000000001</v>
      </c>
    </row>
    <row r="392" spans="1:22">
      <c r="A392">
        <v>8244</v>
      </c>
      <c r="B392">
        <v>1</v>
      </c>
      <c r="C392">
        <v>-8.3101000000000003</v>
      </c>
      <c r="D392">
        <v>-6.8871500000000001</v>
      </c>
      <c r="E392">
        <v>-191.16200000000001</v>
      </c>
      <c r="F392">
        <v>-36.7654</v>
      </c>
      <c r="G392">
        <v>5.3751100000000003</v>
      </c>
      <c r="H392">
        <v>-1.4773400000000001</v>
      </c>
      <c r="I392">
        <f>IF(AND(Tabelle15[[#This Row],[AreaPx]]&gt;0,NOT(Tabelle15[[#This Row],[AreaPx]]="inf")),Tabelle15[[#This Row],[AreaPx]], NA())</f>
        <v>6215.87</v>
      </c>
      <c r="J392">
        <v>6215.87</v>
      </c>
      <c r="K392">
        <v>70.8</v>
      </c>
      <c r="L392">
        <v>87.938100000000006</v>
      </c>
      <c r="M392">
        <v>2.2042700000000002</v>
      </c>
      <c r="N392">
        <v>5.6827200000000001E-2</v>
      </c>
      <c r="O392">
        <f>Tabelle15[[#This Row],[Roll]]+Tabelle15[[#This Row],[Pitch]]</f>
        <v>3.8977700000000004</v>
      </c>
      <c r="P392">
        <f>SQRT(Tabelle15[[#This Row],[X]]^2+ Tabelle15[[#This Row],[Y]]^2 +Tabelle15[[#This Row],[Z]]^2)</f>
        <v>191.46644834313008</v>
      </c>
      <c r="Q392">
        <v>16.467300000000002</v>
      </c>
      <c r="R392">
        <v>110.74</v>
      </c>
      <c r="S392">
        <v>115.435</v>
      </c>
      <c r="T392">
        <v>53.0961</v>
      </c>
      <c r="U392">
        <v>-1.4708399999999999</v>
      </c>
      <c r="V392">
        <v>-5.3768900000000004</v>
      </c>
    </row>
    <row r="393" spans="1:22">
      <c r="A393">
        <v>8268</v>
      </c>
      <c r="B393">
        <v>1</v>
      </c>
      <c r="C393">
        <v>-8.3101000000000003</v>
      </c>
      <c r="D393">
        <v>-6.8871500000000001</v>
      </c>
      <c r="E393">
        <v>-191.16200000000001</v>
      </c>
      <c r="F393">
        <v>-36.7654</v>
      </c>
      <c r="G393">
        <v>5.3751100000000003</v>
      </c>
      <c r="H393">
        <v>-1.4773400000000001</v>
      </c>
      <c r="I393">
        <f>IF(AND(Tabelle15[[#This Row],[AreaPx]]&gt;0,NOT(Tabelle15[[#This Row],[AreaPx]]="inf")),Tabelle15[[#This Row],[AreaPx]], NA())</f>
        <v>6215.87</v>
      </c>
      <c r="J393">
        <v>6215.87</v>
      </c>
      <c r="K393">
        <v>70.8</v>
      </c>
      <c r="L393">
        <v>87.938100000000006</v>
      </c>
      <c r="M393">
        <v>2.2042700000000002</v>
      </c>
      <c r="N393">
        <v>5.6827200000000001E-2</v>
      </c>
      <c r="O393">
        <f>Tabelle15[[#This Row],[Roll]]+Tabelle15[[#This Row],[Pitch]]</f>
        <v>3.8977700000000004</v>
      </c>
      <c r="P393">
        <f>SQRT(Tabelle15[[#This Row],[X]]^2+ Tabelle15[[#This Row],[Y]]^2 +Tabelle15[[#This Row],[Z]]^2)</f>
        <v>191.46644834313008</v>
      </c>
      <c r="Q393">
        <v>16.467300000000002</v>
      </c>
      <c r="R393">
        <v>110.74</v>
      </c>
      <c r="S393">
        <v>115.435</v>
      </c>
      <c r="T393">
        <v>53.0961</v>
      </c>
      <c r="U393">
        <v>-1.4708399999999999</v>
      </c>
      <c r="V393">
        <v>-5.3768900000000004</v>
      </c>
    </row>
    <row r="394" spans="1:22">
      <c r="A394">
        <v>8282</v>
      </c>
      <c r="B394">
        <v>1</v>
      </c>
      <c r="C394">
        <v>-11.639200000000001</v>
      </c>
      <c r="D394">
        <v>-7.7584799999999996</v>
      </c>
      <c r="E394">
        <v>-192.136</v>
      </c>
      <c r="F394">
        <v>-34.094200000000001</v>
      </c>
      <c r="G394">
        <v>5.8501099999999999</v>
      </c>
      <c r="H394">
        <v>-1.8226800000000001</v>
      </c>
      <c r="I394">
        <f>IF(AND(Tabelle15[[#This Row],[AreaPx]]&gt;0,NOT(Tabelle15[[#This Row],[AreaPx]]="inf")),Tabelle15[[#This Row],[AreaPx]], NA())</f>
        <v>6440.44</v>
      </c>
      <c r="J394">
        <v>6440.44</v>
      </c>
      <c r="K394">
        <v>73.288799999999995</v>
      </c>
      <c r="L394">
        <v>88.016900000000007</v>
      </c>
      <c r="M394">
        <v>3.2037599999999999</v>
      </c>
      <c r="N394">
        <v>5.9513700000000003E-2</v>
      </c>
      <c r="O394">
        <f>Tabelle15[[#This Row],[Roll]]+Tabelle15[[#This Row],[Pitch]]</f>
        <v>4.0274299999999998</v>
      </c>
      <c r="P394">
        <f>SQRT(Tabelle15[[#This Row],[X]]^2+ Tabelle15[[#This Row],[Y]]^2 +Tabelle15[[#This Row],[Z]]^2)</f>
        <v>192.64451065252391</v>
      </c>
      <c r="Q394">
        <v>25.908300000000001</v>
      </c>
      <c r="R394">
        <v>113.18</v>
      </c>
      <c r="S394">
        <v>122.724</v>
      </c>
      <c r="T394">
        <v>55.72</v>
      </c>
      <c r="U394">
        <v>-1.81318</v>
      </c>
      <c r="V394">
        <v>-5.8530499999999996</v>
      </c>
    </row>
    <row r="395" spans="1:22">
      <c r="A395">
        <v>8309</v>
      </c>
      <c r="B395">
        <v>1</v>
      </c>
      <c r="C395">
        <v>-14.281000000000001</v>
      </c>
      <c r="D395">
        <v>-7.7250699999999997</v>
      </c>
      <c r="E395">
        <v>-192.97399999999999</v>
      </c>
      <c r="F395">
        <v>-35.822000000000003</v>
      </c>
      <c r="G395">
        <v>6.3048500000000001</v>
      </c>
      <c r="H395">
        <v>1.5738799999999999</v>
      </c>
      <c r="I395">
        <f>IF(AND(Tabelle15[[#This Row],[AreaPx]]&gt;0,NOT(Tabelle15[[#This Row],[AreaPx]]="inf")),Tabelle15[[#This Row],[AreaPx]], NA())</f>
        <v>6270.51</v>
      </c>
      <c r="J395">
        <v>6270.51</v>
      </c>
      <c r="K395">
        <v>71.450299999999999</v>
      </c>
      <c r="L395">
        <v>87.8001</v>
      </c>
      <c r="M395">
        <v>4.1918100000000003</v>
      </c>
      <c r="N395">
        <v>2.6592600000000001E-2</v>
      </c>
      <c r="O395">
        <f>Tabelle15[[#This Row],[Roll]]+Tabelle15[[#This Row],[Pitch]]</f>
        <v>7.87873</v>
      </c>
      <c r="P395">
        <f>SQRT(Tabelle15[[#This Row],[X]]^2+ Tabelle15[[#This Row],[Y]]^2 +Tabelle15[[#This Row],[Z]]^2)</f>
        <v>193.65585026924668</v>
      </c>
      <c r="Q395">
        <v>23.270700000000001</v>
      </c>
      <c r="R395">
        <v>102.176</v>
      </c>
      <c r="S395">
        <v>122.93600000000001</v>
      </c>
      <c r="T395">
        <v>54.350900000000003</v>
      </c>
      <c r="U395">
        <v>1.5643499999999999</v>
      </c>
      <c r="V395">
        <v>-6.3072100000000004</v>
      </c>
    </row>
    <row r="396" spans="1:22">
      <c r="A396">
        <v>8336</v>
      </c>
      <c r="B396">
        <v>1</v>
      </c>
      <c r="C396">
        <v>-14.281000000000001</v>
      </c>
      <c r="D396">
        <v>-7.7250699999999997</v>
      </c>
      <c r="E396">
        <v>-192.97399999999999</v>
      </c>
      <c r="F396">
        <v>-35.822000000000003</v>
      </c>
      <c r="G396">
        <v>6.3048500000000001</v>
      </c>
      <c r="H396">
        <v>1.5738799999999999</v>
      </c>
      <c r="I396">
        <f>IF(AND(Tabelle15[[#This Row],[AreaPx]]&gt;0,NOT(Tabelle15[[#This Row],[AreaPx]]="inf")),Tabelle15[[#This Row],[AreaPx]], NA())</f>
        <v>6270.51</v>
      </c>
      <c r="J396">
        <v>6270.51</v>
      </c>
      <c r="K396">
        <v>71.450299999999999</v>
      </c>
      <c r="L396">
        <v>87.8001</v>
      </c>
      <c r="M396">
        <v>4.1918100000000003</v>
      </c>
      <c r="N396">
        <v>2.6592600000000001E-2</v>
      </c>
      <c r="O396">
        <f>Tabelle15[[#This Row],[Roll]]+Tabelle15[[#This Row],[Pitch]]</f>
        <v>7.87873</v>
      </c>
      <c r="P396">
        <f>SQRT(Tabelle15[[#This Row],[X]]^2+ Tabelle15[[#This Row],[Y]]^2 +Tabelle15[[#This Row],[Z]]^2)</f>
        <v>193.65585026924668</v>
      </c>
      <c r="Q396">
        <v>23.270700000000001</v>
      </c>
      <c r="R396">
        <v>102.176</v>
      </c>
      <c r="S396">
        <v>122.93600000000001</v>
      </c>
      <c r="T396">
        <v>54.350900000000003</v>
      </c>
      <c r="U396">
        <v>1.5643499999999999</v>
      </c>
      <c r="V396">
        <v>-6.3072100000000004</v>
      </c>
    </row>
    <row r="397" spans="1:22">
      <c r="A397">
        <v>8349</v>
      </c>
      <c r="B397">
        <v>1</v>
      </c>
      <c r="C397">
        <v>-15.094099999999999</v>
      </c>
      <c r="D397">
        <v>-7.0370299999999997</v>
      </c>
      <c r="E397">
        <v>-193.39400000000001</v>
      </c>
      <c r="F397">
        <v>-36.713500000000003</v>
      </c>
      <c r="G397">
        <v>6.1508599999999998</v>
      </c>
      <c r="H397">
        <v>2.5234700000000001</v>
      </c>
      <c r="I397">
        <f>IF(AND(Tabelle15[[#This Row],[AreaPx]]&gt;0,NOT(Tabelle15[[#This Row],[AreaPx]]="inf")),Tabelle15[[#This Row],[AreaPx]], NA())</f>
        <v>6150.17</v>
      </c>
      <c r="J397">
        <v>6150.17</v>
      </c>
      <c r="K397">
        <v>70.335899999999995</v>
      </c>
      <c r="L397">
        <v>87.459699999999998</v>
      </c>
      <c r="M397">
        <v>1.06751</v>
      </c>
      <c r="N397">
        <v>0.22683900000000001</v>
      </c>
      <c r="O397">
        <f>Tabelle15[[#This Row],[Roll]]+Tabelle15[[#This Row],[Pitch]]</f>
        <v>8.6743299999999994</v>
      </c>
      <c r="P397">
        <f>SQRT(Tabelle15[[#This Row],[X]]^2+ Tabelle15[[#This Row],[Y]]^2 +Tabelle15[[#This Row],[Z]]^2)</f>
        <v>194.10973927660328</v>
      </c>
      <c r="Q397">
        <v>21.471</v>
      </c>
      <c r="R397">
        <v>98.341099999999997</v>
      </c>
      <c r="S397">
        <v>122.396</v>
      </c>
      <c r="T397">
        <v>53.557099999999998</v>
      </c>
      <c r="U397">
        <v>2.5089299999999999</v>
      </c>
      <c r="V397">
        <v>-6.1567800000000004</v>
      </c>
    </row>
    <row r="398" spans="1:22">
      <c r="A398">
        <v>8374</v>
      </c>
      <c r="B398">
        <v>1</v>
      </c>
      <c r="C398">
        <v>-15.094099999999999</v>
      </c>
      <c r="D398">
        <v>-7.0370299999999997</v>
      </c>
      <c r="E398">
        <v>-193.39400000000001</v>
      </c>
      <c r="F398">
        <v>-36.713500000000003</v>
      </c>
      <c r="G398">
        <v>6.1508599999999998</v>
      </c>
      <c r="H398">
        <v>2.5234700000000001</v>
      </c>
      <c r="I398">
        <f>IF(AND(Tabelle15[[#This Row],[AreaPx]]&gt;0,NOT(Tabelle15[[#This Row],[AreaPx]]="inf")),Tabelle15[[#This Row],[AreaPx]], NA())</f>
        <v>6123.47</v>
      </c>
      <c r="J398">
        <v>6123.47</v>
      </c>
      <c r="K398">
        <v>70.183000000000007</v>
      </c>
      <c r="L398">
        <v>87.269599999999997</v>
      </c>
      <c r="M398">
        <v>0</v>
      </c>
      <c r="N398">
        <v>7.9161200000000001E-2</v>
      </c>
      <c r="O398">
        <f>Tabelle15[[#This Row],[Roll]]+Tabelle15[[#This Row],[Pitch]]</f>
        <v>8.6743299999999994</v>
      </c>
      <c r="P398">
        <f>SQRT(Tabelle15[[#This Row],[X]]^2+ Tabelle15[[#This Row],[Y]]^2 +Tabelle15[[#This Row],[Z]]^2)</f>
        <v>194.10973927660328</v>
      </c>
      <c r="Q398">
        <v>21.471</v>
      </c>
      <c r="R398">
        <v>98.341099999999997</v>
      </c>
      <c r="S398">
        <v>122.396</v>
      </c>
      <c r="T398">
        <v>53.557099999999998</v>
      </c>
      <c r="U398">
        <v>2.5089299999999999</v>
      </c>
      <c r="V398">
        <v>-6.1567800000000004</v>
      </c>
    </row>
    <row r="399" spans="1:22">
      <c r="A399">
        <v>8393</v>
      </c>
      <c r="B399">
        <v>1</v>
      </c>
      <c r="C399">
        <v>-15.094099999999999</v>
      </c>
      <c r="D399">
        <v>-7.0370299999999997</v>
      </c>
      <c r="E399">
        <v>-193.39400000000001</v>
      </c>
      <c r="F399">
        <v>-36.713500000000003</v>
      </c>
      <c r="G399">
        <v>6.1508599999999998</v>
      </c>
      <c r="H399">
        <v>2.5234700000000001</v>
      </c>
      <c r="I399">
        <f>IF(AND(Tabelle15[[#This Row],[AreaPx]]&gt;0,NOT(Tabelle15[[#This Row],[AreaPx]]="inf")),Tabelle15[[#This Row],[AreaPx]], NA())</f>
        <v>6123.47</v>
      </c>
      <c r="J399">
        <v>6123.47</v>
      </c>
      <c r="K399">
        <v>70.183000000000007</v>
      </c>
      <c r="L399">
        <v>87.269599999999997</v>
      </c>
      <c r="M399">
        <v>0</v>
      </c>
      <c r="N399">
        <v>7.9161200000000001E-2</v>
      </c>
      <c r="O399">
        <f>Tabelle15[[#This Row],[Roll]]+Tabelle15[[#This Row],[Pitch]]</f>
        <v>8.6743299999999994</v>
      </c>
      <c r="P399">
        <f>SQRT(Tabelle15[[#This Row],[X]]^2+ Tabelle15[[#This Row],[Y]]^2 +Tabelle15[[#This Row],[Z]]^2)</f>
        <v>194.10973927660328</v>
      </c>
      <c r="Q399">
        <v>21.471</v>
      </c>
      <c r="R399">
        <v>98.341099999999997</v>
      </c>
      <c r="S399">
        <v>122.396</v>
      </c>
      <c r="T399">
        <v>53.557099999999998</v>
      </c>
      <c r="U399">
        <v>2.5089299999999999</v>
      </c>
      <c r="V399">
        <v>-6.1567800000000004</v>
      </c>
    </row>
    <row r="400" spans="1:22">
      <c r="A400">
        <v>8404</v>
      </c>
      <c r="B400">
        <v>1</v>
      </c>
      <c r="C400">
        <v>-15.094099999999999</v>
      </c>
      <c r="D400">
        <v>-7.0370299999999997</v>
      </c>
      <c r="E400">
        <v>-193.39400000000001</v>
      </c>
      <c r="F400">
        <v>-36.713500000000003</v>
      </c>
      <c r="G400">
        <v>6.1508599999999998</v>
      </c>
      <c r="H400">
        <v>2.5234700000000001</v>
      </c>
      <c r="I400">
        <f>IF(AND(Tabelle15[[#This Row],[AreaPx]]&gt;0,NOT(Tabelle15[[#This Row],[AreaPx]]="inf")),Tabelle15[[#This Row],[AreaPx]], NA())</f>
        <v>6123.47</v>
      </c>
      <c r="J400">
        <v>6123.47</v>
      </c>
      <c r="K400">
        <v>70.183000000000007</v>
      </c>
      <c r="L400">
        <v>87.269599999999997</v>
      </c>
      <c r="M400">
        <v>0</v>
      </c>
      <c r="N400">
        <v>7.9161200000000001E-2</v>
      </c>
      <c r="O400">
        <f>Tabelle15[[#This Row],[Roll]]+Tabelle15[[#This Row],[Pitch]]</f>
        <v>8.6743299999999994</v>
      </c>
      <c r="P400">
        <f>SQRT(Tabelle15[[#This Row],[X]]^2+ Tabelle15[[#This Row],[Y]]^2 +Tabelle15[[#This Row],[Z]]^2)</f>
        <v>194.10973927660328</v>
      </c>
      <c r="Q400">
        <v>21.471</v>
      </c>
      <c r="R400">
        <v>98.341099999999997</v>
      </c>
      <c r="S400">
        <v>122.396</v>
      </c>
      <c r="T400">
        <v>53.557099999999998</v>
      </c>
      <c r="U400">
        <v>2.5089299999999999</v>
      </c>
      <c r="V400">
        <v>-6.1567800000000004</v>
      </c>
    </row>
    <row r="401" spans="1:22">
      <c r="A401">
        <v>8412</v>
      </c>
      <c r="B401">
        <v>1</v>
      </c>
      <c r="C401">
        <v>-15.37</v>
      </c>
      <c r="D401">
        <v>-5.9888199999999996</v>
      </c>
      <c r="E401">
        <v>-193.756</v>
      </c>
      <c r="F401">
        <v>-36.2697</v>
      </c>
      <c r="G401">
        <v>6.0683800000000003</v>
      </c>
      <c r="H401">
        <v>2.18919</v>
      </c>
      <c r="I401">
        <f>IF(AND(Tabelle15[[#This Row],[AreaPx]]&gt;0,NOT(Tabelle15[[#This Row],[AreaPx]]="inf")),Tabelle15[[#This Row],[AreaPx]], NA())</f>
        <v>6156.72</v>
      </c>
      <c r="J401">
        <v>6156.72</v>
      </c>
      <c r="K401">
        <v>70.573400000000007</v>
      </c>
      <c r="L401">
        <v>87.261700000000005</v>
      </c>
      <c r="M401">
        <v>0.46873300000000001</v>
      </c>
      <c r="N401">
        <v>4.2635600000000003E-2</v>
      </c>
      <c r="O401">
        <f>Tabelle15[[#This Row],[Roll]]+Tabelle15[[#This Row],[Pitch]]</f>
        <v>8.2575700000000012</v>
      </c>
      <c r="P401">
        <f>SQRT(Tabelle15[[#This Row],[X]]^2+ Tabelle15[[#This Row],[Y]]^2 +Tabelle15[[#This Row],[Z]]^2)</f>
        <v>194.45691142510827</v>
      </c>
      <c r="Q401">
        <v>22.7683</v>
      </c>
      <c r="R401">
        <v>98.415899999999993</v>
      </c>
      <c r="S401">
        <v>123.614</v>
      </c>
      <c r="T401">
        <v>53.961799999999997</v>
      </c>
      <c r="U401">
        <v>2.1769099999999999</v>
      </c>
      <c r="V401">
        <v>-6.0727799999999998</v>
      </c>
    </row>
    <row r="402" spans="1:22">
      <c r="A402">
        <v>8440</v>
      </c>
      <c r="B402">
        <v>1</v>
      </c>
      <c r="C402">
        <v>-16.070699999999999</v>
      </c>
      <c r="D402">
        <v>-4.12439</v>
      </c>
      <c r="E402">
        <v>-193.49700000000001</v>
      </c>
      <c r="F402">
        <v>-36.097200000000001</v>
      </c>
      <c r="G402">
        <v>6.4266300000000003</v>
      </c>
      <c r="H402">
        <v>3.1499100000000002</v>
      </c>
      <c r="I402">
        <f>IF(AND(Tabelle15[[#This Row],[AreaPx]]&gt;0,NOT(Tabelle15[[#This Row],[AreaPx]]="inf")),Tabelle15[[#This Row],[AreaPx]], NA())</f>
        <v>6151.84</v>
      </c>
      <c r="J402">
        <v>6151.84</v>
      </c>
      <c r="K402">
        <v>70.619699999999995</v>
      </c>
      <c r="L402">
        <v>87.122699999999995</v>
      </c>
      <c r="M402">
        <v>1.8743700000000001</v>
      </c>
      <c r="N402">
        <v>1.2326E-2</v>
      </c>
      <c r="O402">
        <f>Tabelle15[[#This Row],[Roll]]+Tabelle15[[#This Row],[Pitch]]</f>
        <v>9.5765400000000014</v>
      </c>
      <c r="P402">
        <f>SQRT(Tabelle15[[#This Row],[X]]^2+ Tabelle15[[#This Row],[Y]]^2 +Tabelle15[[#This Row],[Z]]^2)</f>
        <v>194.20702098627152</v>
      </c>
      <c r="Q402">
        <v>24.5318</v>
      </c>
      <c r="R402">
        <v>93.525499999999994</v>
      </c>
      <c r="S402">
        <v>124.334</v>
      </c>
      <c r="T402">
        <v>54.255699999999997</v>
      </c>
      <c r="U402">
        <v>3.1301000000000001</v>
      </c>
      <c r="V402">
        <v>-6.43628</v>
      </c>
    </row>
    <row r="403" spans="1:22">
      <c r="A403">
        <v>8469</v>
      </c>
      <c r="B403">
        <v>1</v>
      </c>
      <c r="C403">
        <v>-16.070699999999999</v>
      </c>
      <c r="D403">
        <v>-4.12439</v>
      </c>
      <c r="E403">
        <v>-193.49700000000001</v>
      </c>
      <c r="F403">
        <v>-36.097200000000001</v>
      </c>
      <c r="G403">
        <v>6.4266300000000003</v>
      </c>
      <c r="H403">
        <v>3.1499100000000002</v>
      </c>
      <c r="I403">
        <f>IF(AND(Tabelle15[[#This Row],[AreaPx]]&gt;0,NOT(Tabelle15[[#This Row],[AreaPx]]="inf")),Tabelle15[[#This Row],[AreaPx]], NA())</f>
        <v>6151.84</v>
      </c>
      <c r="J403">
        <v>6151.84</v>
      </c>
      <c r="K403">
        <v>70.619699999999995</v>
      </c>
      <c r="L403">
        <v>87.122699999999995</v>
      </c>
      <c r="M403">
        <v>1.8743700000000001</v>
      </c>
      <c r="N403">
        <v>1.2326E-2</v>
      </c>
      <c r="O403">
        <f>Tabelle15[[#This Row],[Roll]]+Tabelle15[[#This Row],[Pitch]]</f>
        <v>9.5765400000000014</v>
      </c>
      <c r="P403">
        <f>SQRT(Tabelle15[[#This Row],[X]]^2+ Tabelle15[[#This Row],[Y]]^2 +Tabelle15[[#This Row],[Z]]^2)</f>
        <v>194.20702098627152</v>
      </c>
      <c r="Q403">
        <v>24.5318</v>
      </c>
      <c r="R403">
        <v>93.525499999999994</v>
      </c>
      <c r="S403">
        <v>124.334</v>
      </c>
      <c r="T403">
        <v>54.255699999999997</v>
      </c>
      <c r="U403">
        <v>3.1301000000000001</v>
      </c>
      <c r="V403">
        <v>-6.43628</v>
      </c>
    </row>
    <row r="404" spans="1:22">
      <c r="A404">
        <v>8483</v>
      </c>
      <c r="B404">
        <v>1</v>
      </c>
      <c r="C404">
        <v>-16.679099999999998</v>
      </c>
      <c r="D404">
        <v>-2.4344600000000001</v>
      </c>
      <c r="E404">
        <v>-193.404</v>
      </c>
      <c r="F404">
        <v>-35.963200000000001</v>
      </c>
      <c r="G404">
        <v>6.6435500000000003</v>
      </c>
      <c r="H404">
        <v>3.9284500000000002</v>
      </c>
      <c r="I404">
        <f>IF(AND(Tabelle15[[#This Row],[AreaPx]]&gt;0,NOT(Tabelle15[[#This Row],[AreaPx]]="inf")),Tabelle15[[#This Row],[AreaPx]], NA())</f>
        <v>6181.44</v>
      </c>
      <c r="J404">
        <v>6181.44</v>
      </c>
      <c r="K404">
        <v>70.847999999999999</v>
      </c>
      <c r="L404">
        <v>87.252700000000004</v>
      </c>
      <c r="M404">
        <v>1.0341899999999999</v>
      </c>
      <c r="N404">
        <v>6.3858100000000001E-2</v>
      </c>
      <c r="O404">
        <f>Tabelle15[[#This Row],[Roll]]+Tabelle15[[#This Row],[Pitch]]</f>
        <v>10.572000000000001</v>
      </c>
      <c r="P404">
        <f>SQRT(Tabelle15[[#This Row],[X]]^2+ Tabelle15[[#This Row],[Y]]^2 +Tabelle15[[#This Row],[Z]]^2)</f>
        <v>194.13713243040755</v>
      </c>
      <c r="Q404">
        <v>26.0121</v>
      </c>
      <c r="R404">
        <v>89.380799999999994</v>
      </c>
      <c r="S404">
        <v>124.97199999999999</v>
      </c>
      <c r="T404">
        <v>54.491999999999997</v>
      </c>
      <c r="U404">
        <v>3.9020299999999999</v>
      </c>
      <c r="V404">
        <v>-6.6590499999999997</v>
      </c>
    </row>
    <row r="405" spans="1:22">
      <c r="A405">
        <v>8509</v>
      </c>
      <c r="B405">
        <v>1</v>
      </c>
      <c r="C405">
        <v>-17.289899999999999</v>
      </c>
      <c r="D405">
        <v>-0.80588199999999999</v>
      </c>
      <c r="E405">
        <v>-193.251</v>
      </c>
      <c r="F405">
        <v>-35.561500000000002</v>
      </c>
      <c r="G405">
        <v>6.4162499999999998</v>
      </c>
      <c r="H405">
        <v>4.3071799999999998</v>
      </c>
      <c r="I405">
        <f>IF(AND(Tabelle15[[#This Row],[AreaPx]]&gt;0,NOT(Tabelle15[[#This Row],[AreaPx]]="inf")),Tabelle15[[#This Row],[AreaPx]], NA())</f>
        <v>6217.31</v>
      </c>
      <c r="J405">
        <v>6217.31</v>
      </c>
      <c r="K405">
        <v>71.217500000000001</v>
      </c>
      <c r="L405">
        <v>87.300700000000006</v>
      </c>
      <c r="M405">
        <v>1.4149400000000001</v>
      </c>
      <c r="N405">
        <v>1.9528400000000001E-2</v>
      </c>
      <c r="O405">
        <f>Tabelle15[[#This Row],[Roll]]+Tabelle15[[#This Row],[Pitch]]</f>
        <v>10.72343</v>
      </c>
      <c r="P405">
        <f>SQRT(Tabelle15[[#This Row],[X]]^2+ Tabelle15[[#This Row],[Y]]^2 +Tabelle15[[#This Row],[Z]]^2)</f>
        <v>194.0245837228054</v>
      </c>
      <c r="Q405">
        <v>28.115200000000002</v>
      </c>
      <c r="R405">
        <v>86.507800000000003</v>
      </c>
      <c r="S405">
        <v>125.89700000000001</v>
      </c>
      <c r="T405">
        <v>54.920699999999997</v>
      </c>
      <c r="U405">
        <v>4.2801499999999999</v>
      </c>
      <c r="V405">
        <v>-6.4342699999999997</v>
      </c>
    </row>
    <row r="406" spans="1:22">
      <c r="A406">
        <v>8537</v>
      </c>
      <c r="B406">
        <v>1</v>
      </c>
      <c r="C406">
        <v>-17.289899999999999</v>
      </c>
      <c r="D406">
        <v>-0.80588199999999999</v>
      </c>
      <c r="E406">
        <v>-193.251</v>
      </c>
      <c r="F406">
        <v>-35.561500000000002</v>
      </c>
      <c r="G406">
        <v>6.4162499999999998</v>
      </c>
      <c r="H406">
        <v>4.3071799999999998</v>
      </c>
      <c r="I406">
        <f>IF(AND(Tabelle15[[#This Row],[AreaPx]]&gt;0,NOT(Tabelle15[[#This Row],[AreaPx]]="inf")),Tabelle15[[#This Row],[AreaPx]], NA())</f>
        <v>6217.31</v>
      </c>
      <c r="J406">
        <v>6217.31</v>
      </c>
      <c r="K406">
        <v>71.217500000000001</v>
      </c>
      <c r="L406">
        <v>87.300700000000006</v>
      </c>
      <c r="M406">
        <v>1.4149400000000001</v>
      </c>
      <c r="N406">
        <v>1.9528400000000001E-2</v>
      </c>
      <c r="O406">
        <f>Tabelle15[[#This Row],[Roll]]+Tabelle15[[#This Row],[Pitch]]</f>
        <v>10.72343</v>
      </c>
      <c r="P406">
        <f>SQRT(Tabelle15[[#This Row],[X]]^2+ Tabelle15[[#This Row],[Y]]^2 +Tabelle15[[#This Row],[Z]]^2)</f>
        <v>194.0245837228054</v>
      </c>
      <c r="Q406">
        <v>28.115200000000002</v>
      </c>
      <c r="R406">
        <v>86.507800000000003</v>
      </c>
      <c r="S406">
        <v>125.89700000000001</v>
      </c>
      <c r="T406">
        <v>54.920699999999997</v>
      </c>
      <c r="U406">
        <v>4.2801499999999999</v>
      </c>
      <c r="V406">
        <v>-6.4342699999999997</v>
      </c>
    </row>
    <row r="407" spans="1:22">
      <c r="A407">
        <v>8554</v>
      </c>
      <c r="B407">
        <v>1</v>
      </c>
      <c r="C407">
        <v>-18.1601</v>
      </c>
      <c r="D407">
        <v>0.73591099999999998</v>
      </c>
      <c r="E407">
        <v>-193.20500000000001</v>
      </c>
      <c r="F407">
        <v>-35.296700000000001</v>
      </c>
      <c r="G407">
        <v>6.4050200000000004</v>
      </c>
      <c r="H407">
        <v>4.7827500000000001</v>
      </c>
      <c r="I407">
        <f>IF(AND(Tabelle15[[#This Row],[AreaPx]]&gt;0,NOT(Tabelle15[[#This Row],[AreaPx]]="inf")),Tabelle15[[#This Row],[AreaPx]], NA())</f>
        <v>6247.19</v>
      </c>
      <c r="J407">
        <v>6247.19</v>
      </c>
      <c r="K407">
        <v>71.503299999999996</v>
      </c>
      <c r="L407">
        <v>87.369600000000005</v>
      </c>
      <c r="M407">
        <v>0.82199500000000003</v>
      </c>
      <c r="N407">
        <v>2.02782E-2</v>
      </c>
      <c r="O407">
        <f>Tabelle15[[#This Row],[Roll]]+Tabelle15[[#This Row],[Pitch]]</f>
        <v>11.18777</v>
      </c>
      <c r="P407">
        <f>SQRT(Tabelle15[[#This Row],[X]]^2+ Tabelle15[[#This Row],[Y]]^2 +Tabelle15[[#This Row],[Z]]^2)</f>
        <v>194.0579882973384</v>
      </c>
      <c r="Q407">
        <v>30.051200000000001</v>
      </c>
      <c r="R407">
        <v>83.488699999999994</v>
      </c>
      <c r="S407">
        <v>126.80200000000001</v>
      </c>
      <c r="T407">
        <v>55.238100000000003</v>
      </c>
      <c r="U407">
        <v>4.7528199999999998</v>
      </c>
      <c r="V407">
        <v>-6.4272099999999996</v>
      </c>
    </row>
    <row r="408" spans="1:22">
      <c r="A408">
        <v>8581</v>
      </c>
      <c r="B408">
        <v>1</v>
      </c>
      <c r="C408">
        <v>-18.0609</v>
      </c>
      <c r="D408">
        <v>3.0443199999999999</v>
      </c>
      <c r="E408">
        <v>-193.05799999999999</v>
      </c>
      <c r="F408">
        <v>-35.121600000000001</v>
      </c>
      <c r="G408">
        <v>5.93865</v>
      </c>
      <c r="H408">
        <v>7.0570000000000004</v>
      </c>
      <c r="I408">
        <f>IF(AND(Tabelle15[[#This Row],[AreaPx]]&gt;0,NOT(Tabelle15[[#This Row],[AreaPx]]="inf")),Tabelle15[[#This Row],[AreaPx]], NA())</f>
        <v>6252.85</v>
      </c>
      <c r="J408">
        <v>6252.85</v>
      </c>
      <c r="K408">
        <v>71.641400000000004</v>
      </c>
      <c r="L408">
        <v>87.316299999999998</v>
      </c>
      <c r="M408">
        <v>3.7766899999999999</v>
      </c>
      <c r="N408">
        <v>1.3247200000000001E-2</v>
      </c>
      <c r="O408">
        <f>Tabelle15[[#This Row],[Roll]]+Tabelle15[[#This Row],[Pitch]]</f>
        <v>12.995650000000001</v>
      </c>
      <c r="P408">
        <f>SQRT(Tabelle15[[#This Row],[X]]^2+ Tabelle15[[#This Row],[Y]]^2 +Tabelle15[[#This Row],[Z]]^2)</f>
        <v>193.92487039333659</v>
      </c>
      <c r="Q408">
        <v>31.9438</v>
      </c>
      <c r="R408">
        <v>73.472399999999993</v>
      </c>
      <c r="S408">
        <v>126.533</v>
      </c>
      <c r="T408">
        <v>55.612200000000001</v>
      </c>
      <c r="U408">
        <v>7.0189399999999997</v>
      </c>
      <c r="V408">
        <v>-5.9836499999999999</v>
      </c>
    </row>
    <row r="409" spans="1:22">
      <c r="A409">
        <v>8610</v>
      </c>
      <c r="B409">
        <v>1</v>
      </c>
      <c r="C409">
        <v>-18.0609</v>
      </c>
      <c r="D409">
        <v>3.0443199999999999</v>
      </c>
      <c r="E409">
        <v>-193.05799999999999</v>
      </c>
      <c r="F409">
        <v>-35.121600000000001</v>
      </c>
      <c r="G409">
        <v>5.93865</v>
      </c>
      <c r="H409">
        <v>7.0570000000000004</v>
      </c>
      <c r="I409">
        <f>IF(AND(Tabelle15[[#This Row],[AreaPx]]&gt;0,NOT(Tabelle15[[#This Row],[AreaPx]]="inf")),Tabelle15[[#This Row],[AreaPx]], NA())</f>
        <v>6262.33</v>
      </c>
      <c r="J409">
        <v>6262.33</v>
      </c>
      <c r="K409">
        <v>71.695700000000002</v>
      </c>
      <c r="L409">
        <v>87.382499999999993</v>
      </c>
      <c r="M409">
        <v>0</v>
      </c>
      <c r="N409">
        <v>0.11342099999999999</v>
      </c>
      <c r="O409">
        <f>Tabelle15[[#This Row],[Roll]]+Tabelle15[[#This Row],[Pitch]]</f>
        <v>12.995650000000001</v>
      </c>
      <c r="P409">
        <f>SQRT(Tabelle15[[#This Row],[X]]^2+ Tabelle15[[#This Row],[Y]]^2 +Tabelle15[[#This Row],[Z]]^2)</f>
        <v>193.92487039333659</v>
      </c>
      <c r="Q409">
        <v>31.9438</v>
      </c>
      <c r="R409">
        <v>73.472399999999993</v>
      </c>
      <c r="S409">
        <v>126.533</v>
      </c>
      <c r="T409">
        <v>55.612200000000001</v>
      </c>
      <c r="U409">
        <v>7.0189399999999997</v>
      </c>
      <c r="V409">
        <v>-5.9836499999999999</v>
      </c>
    </row>
    <row r="410" spans="1:22">
      <c r="A410">
        <v>8630</v>
      </c>
      <c r="B410">
        <v>1</v>
      </c>
      <c r="C410">
        <v>-18.0609</v>
      </c>
      <c r="D410">
        <v>3.0443199999999999</v>
      </c>
      <c r="E410">
        <v>-193.05799999999999</v>
      </c>
      <c r="F410">
        <v>-35.121600000000001</v>
      </c>
      <c r="G410">
        <v>5.93865</v>
      </c>
      <c r="H410">
        <v>7.0570000000000004</v>
      </c>
      <c r="I410">
        <f>IF(AND(Tabelle15[[#This Row],[AreaPx]]&gt;0,NOT(Tabelle15[[#This Row],[AreaPx]]="inf")),Tabelle15[[#This Row],[AreaPx]], NA())</f>
        <v>6262.33</v>
      </c>
      <c r="J410">
        <v>6262.33</v>
      </c>
      <c r="K410">
        <v>71.695700000000002</v>
      </c>
      <c r="L410">
        <v>87.382499999999993</v>
      </c>
      <c r="M410">
        <v>0</v>
      </c>
      <c r="N410">
        <v>0.11342099999999999</v>
      </c>
      <c r="O410">
        <f>Tabelle15[[#This Row],[Roll]]+Tabelle15[[#This Row],[Pitch]]</f>
        <v>12.995650000000001</v>
      </c>
      <c r="P410">
        <f>SQRT(Tabelle15[[#This Row],[X]]^2+ Tabelle15[[#This Row],[Y]]^2 +Tabelle15[[#This Row],[Z]]^2)</f>
        <v>193.92487039333659</v>
      </c>
      <c r="Q410">
        <v>31.9438</v>
      </c>
      <c r="R410">
        <v>73.472399999999993</v>
      </c>
      <c r="S410">
        <v>126.533</v>
      </c>
      <c r="T410">
        <v>55.612200000000001</v>
      </c>
      <c r="U410">
        <v>7.0189399999999997</v>
      </c>
      <c r="V410">
        <v>-5.9836499999999999</v>
      </c>
    </row>
    <row r="411" spans="1:22">
      <c r="A411">
        <v>8644</v>
      </c>
      <c r="B411">
        <v>1</v>
      </c>
      <c r="C411">
        <v>-17.2514</v>
      </c>
      <c r="D411">
        <v>5.4117100000000002</v>
      </c>
      <c r="E411">
        <v>-192.94300000000001</v>
      </c>
      <c r="F411">
        <v>-35.897399999999998</v>
      </c>
      <c r="G411">
        <v>5.4153900000000004</v>
      </c>
      <c r="H411">
        <v>6.99099</v>
      </c>
      <c r="I411">
        <f>IF(AND(Tabelle15[[#This Row],[AreaPx]]&gt;0,NOT(Tabelle15[[#This Row],[AreaPx]]="inf")),Tabelle15[[#This Row],[AreaPx]], NA())</f>
        <v>6199.11</v>
      </c>
      <c r="J411">
        <v>6199.11</v>
      </c>
      <c r="K411">
        <v>70.984099999999998</v>
      </c>
      <c r="L411">
        <v>87.374099999999999</v>
      </c>
      <c r="M411">
        <v>1.2241299999999999</v>
      </c>
      <c r="N411">
        <v>0.130078</v>
      </c>
      <c r="O411">
        <f>Tabelle15[[#This Row],[Roll]]+Tabelle15[[#This Row],[Pitch]]</f>
        <v>12.40638</v>
      </c>
      <c r="P411">
        <f>SQRT(Tabelle15[[#This Row],[X]]^2+ Tabelle15[[#This Row],[Y]]^2 +Tabelle15[[#This Row],[Z]]^2)</f>
        <v>193.78828307223353</v>
      </c>
      <c r="Q411">
        <v>29.2165</v>
      </c>
      <c r="R411">
        <v>71.101699999999994</v>
      </c>
      <c r="S411">
        <v>124.468</v>
      </c>
      <c r="T411">
        <v>54.765700000000002</v>
      </c>
      <c r="U411">
        <v>6.9596299999999998</v>
      </c>
      <c r="V411">
        <v>-5.4557099999999998</v>
      </c>
    </row>
    <row r="412" spans="1:22">
      <c r="A412">
        <v>8674</v>
      </c>
      <c r="B412">
        <v>1</v>
      </c>
      <c r="C412">
        <v>-16.716699999999999</v>
      </c>
      <c r="D412">
        <v>7.6725899999999996</v>
      </c>
      <c r="E412">
        <v>-192.857</v>
      </c>
      <c r="F412">
        <v>-36.055799999999998</v>
      </c>
      <c r="G412">
        <v>4.9462799999999998</v>
      </c>
      <c r="H412">
        <v>6.5291499999999996</v>
      </c>
      <c r="I412">
        <f>IF(AND(Tabelle15[[#This Row],[AreaPx]]&gt;0,NOT(Tabelle15[[#This Row],[AreaPx]]="inf")),Tabelle15[[#This Row],[AreaPx]], NA())</f>
        <v>6192.66</v>
      </c>
      <c r="J412">
        <v>6192.66</v>
      </c>
      <c r="K412">
        <v>70.858500000000006</v>
      </c>
      <c r="L412">
        <v>87.434399999999997</v>
      </c>
      <c r="M412">
        <v>0.50702100000000005</v>
      </c>
      <c r="N412">
        <v>3.5972200000000003E-2</v>
      </c>
      <c r="O412">
        <f>Tabelle15[[#This Row],[Roll]]+Tabelle15[[#This Row],[Pitch]]</f>
        <v>11.475429999999999</v>
      </c>
      <c r="P412">
        <f>SQRT(Tabelle15[[#This Row],[X]]^2+ Tabelle15[[#This Row],[Y]]^2 +Tabelle15[[#This Row],[Z]]^2)</f>
        <v>193.73213245406168</v>
      </c>
      <c r="Q412">
        <v>28.263200000000001</v>
      </c>
      <c r="R412">
        <v>70.198999999999998</v>
      </c>
      <c r="S412">
        <v>123.7</v>
      </c>
      <c r="T412">
        <v>54.509599999999999</v>
      </c>
      <c r="U412">
        <v>6.5047300000000003</v>
      </c>
      <c r="V412">
        <v>-4.9784100000000002</v>
      </c>
    </row>
    <row r="413" spans="1:22">
      <c r="A413">
        <v>8701</v>
      </c>
      <c r="B413">
        <v>1</v>
      </c>
      <c r="C413">
        <v>-16.716699999999999</v>
      </c>
      <c r="D413">
        <v>7.6725899999999996</v>
      </c>
      <c r="E413">
        <v>-192.857</v>
      </c>
      <c r="F413">
        <v>-36.055799999999998</v>
      </c>
      <c r="G413">
        <v>4.9462799999999998</v>
      </c>
      <c r="H413">
        <v>6.5291499999999996</v>
      </c>
      <c r="I413">
        <f>IF(AND(Tabelle15[[#This Row],[AreaPx]]&gt;0,NOT(Tabelle15[[#This Row],[AreaPx]]="inf")),Tabelle15[[#This Row],[AreaPx]], NA())</f>
        <v>6192.66</v>
      </c>
      <c r="J413">
        <v>6192.66</v>
      </c>
      <c r="K413">
        <v>70.858500000000006</v>
      </c>
      <c r="L413">
        <v>87.434399999999997</v>
      </c>
      <c r="M413">
        <v>0.50702100000000005</v>
      </c>
      <c r="N413">
        <v>3.5972200000000003E-2</v>
      </c>
      <c r="O413">
        <f>Tabelle15[[#This Row],[Roll]]+Tabelle15[[#This Row],[Pitch]]</f>
        <v>11.475429999999999</v>
      </c>
      <c r="P413">
        <f>SQRT(Tabelle15[[#This Row],[X]]^2+ Tabelle15[[#This Row],[Y]]^2 +Tabelle15[[#This Row],[Z]]^2)</f>
        <v>193.73213245406168</v>
      </c>
      <c r="Q413">
        <v>28.263200000000001</v>
      </c>
      <c r="R413">
        <v>70.198999999999998</v>
      </c>
      <c r="S413">
        <v>123.7</v>
      </c>
      <c r="T413">
        <v>54.509599999999999</v>
      </c>
      <c r="U413">
        <v>6.5047300000000003</v>
      </c>
      <c r="V413">
        <v>-4.9784100000000002</v>
      </c>
    </row>
    <row r="414" spans="1:22">
      <c r="A414">
        <v>8715</v>
      </c>
      <c r="B414">
        <v>1</v>
      </c>
      <c r="C414">
        <v>-16.0017</v>
      </c>
      <c r="D414">
        <v>9.8796700000000008</v>
      </c>
      <c r="E414">
        <v>-192.53</v>
      </c>
      <c r="F414">
        <v>-35.724800000000002</v>
      </c>
      <c r="G414">
        <v>5.3940599999999996</v>
      </c>
      <c r="H414">
        <v>8.8328199999999999</v>
      </c>
      <c r="I414">
        <f>IF(AND(Tabelle15[[#This Row],[AreaPx]]&gt;0,NOT(Tabelle15[[#This Row],[AreaPx]]="inf")),Tabelle15[[#This Row],[AreaPx]], NA())</f>
        <v>6210.88</v>
      </c>
      <c r="J414">
        <v>6210.88</v>
      </c>
      <c r="K414">
        <v>71.209299999999999</v>
      </c>
      <c r="L414">
        <v>87.331299999999999</v>
      </c>
      <c r="M414">
        <v>2.4371900000000002</v>
      </c>
      <c r="N414">
        <v>2.3892199999999999E-2</v>
      </c>
      <c r="O414">
        <f>Tabelle15[[#This Row],[Roll]]+Tabelle15[[#This Row],[Pitch]]</f>
        <v>14.22688</v>
      </c>
      <c r="P414">
        <f>SQRT(Tabelle15[[#This Row],[X]]^2+ Tabelle15[[#This Row],[Y]]^2 +Tabelle15[[#This Row],[Z]]^2)</f>
        <v>193.44627983551118</v>
      </c>
      <c r="Q414">
        <v>30.736899999999999</v>
      </c>
      <c r="R414">
        <v>60.552599999999998</v>
      </c>
      <c r="S414">
        <v>122.877</v>
      </c>
      <c r="T414">
        <v>55.112200000000001</v>
      </c>
      <c r="U414">
        <v>8.7933900000000005</v>
      </c>
      <c r="V414">
        <v>-5.4584099999999998</v>
      </c>
    </row>
    <row r="415" spans="1:22">
      <c r="A415">
        <v>8735</v>
      </c>
      <c r="B415">
        <v>1</v>
      </c>
      <c r="C415">
        <v>-16.0017</v>
      </c>
      <c r="D415">
        <v>9.8796700000000008</v>
      </c>
      <c r="E415">
        <v>-192.53</v>
      </c>
      <c r="F415">
        <v>-35.724800000000002</v>
      </c>
      <c r="G415">
        <v>5.3940599999999996</v>
      </c>
      <c r="H415">
        <v>8.8328199999999999</v>
      </c>
      <c r="I415">
        <f>IF(AND(Tabelle15[[#This Row],[AreaPx]]&gt;0,NOT(Tabelle15[[#This Row],[AreaPx]]="inf")),Tabelle15[[#This Row],[AreaPx]], NA())</f>
        <v>6210.88</v>
      </c>
      <c r="J415">
        <v>6210.88</v>
      </c>
      <c r="K415">
        <v>71.209299999999999</v>
      </c>
      <c r="L415">
        <v>87.331299999999999</v>
      </c>
      <c r="M415">
        <v>2.4371900000000002</v>
      </c>
      <c r="N415">
        <v>2.3892199999999999E-2</v>
      </c>
      <c r="O415">
        <f>Tabelle15[[#This Row],[Roll]]+Tabelle15[[#This Row],[Pitch]]</f>
        <v>14.22688</v>
      </c>
      <c r="P415">
        <f>SQRT(Tabelle15[[#This Row],[X]]^2+ Tabelle15[[#This Row],[Y]]^2 +Tabelle15[[#This Row],[Z]]^2)</f>
        <v>193.44627983551118</v>
      </c>
      <c r="Q415">
        <v>30.736899999999999</v>
      </c>
      <c r="R415">
        <v>60.552599999999998</v>
      </c>
      <c r="S415">
        <v>122.877</v>
      </c>
      <c r="T415">
        <v>55.112200000000001</v>
      </c>
      <c r="U415">
        <v>8.7933900000000005</v>
      </c>
      <c r="V415">
        <v>-5.4584099999999998</v>
      </c>
    </row>
    <row r="416" spans="1:22">
      <c r="A416">
        <v>8752</v>
      </c>
      <c r="B416">
        <v>1</v>
      </c>
      <c r="C416">
        <v>-15.561500000000001</v>
      </c>
      <c r="D416">
        <v>10.984</v>
      </c>
      <c r="E416">
        <v>-192.30799999999999</v>
      </c>
      <c r="F416">
        <v>-35.608400000000003</v>
      </c>
      <c r="G416">
        <v>5.57395</v>
      </c>
      <c r="H416">
        <v>9.5135299999999994</v>
      </c>
      <c r="I416">
        <f>IF(AND(Tabelle15[[#This Row],[AreaPx]]&gt;0,NOT(Tabelle15[[#This Row],[AreaPx]]="inf")),Tabelle15[[#This Row],[AreaPx]], NA())</f>
        <v>6236.28</v>
      </c>
      <c r="J416">
        <v>6236.28</v>
      </c>
      <c r="K416">
        <v>71.444100000000006</v>
      </c>
      <c r="L416">
        <v>87.426400000000001</v>
      </c>
      <c r="M416">
        <v>0.92071599999999998</v>
      </c>
      <c r="N416">
        <v>5.4823799999999999E-2</v>
      </c>
      <c r="O416">
        <f>Tabelle15[[#This Row],[Roll]]+Tabelle15[[#This Row],[Pitch]]</f>
        <v>15.087479999999999</v>
      </c>
      <c r="P416">
        <f>SQRT(Tabelle15[[#This Row],[X]]^2+ Tabelle15[[#This Row],[Y]]^2 +Tabelle15[[#This Row],[Z]]^2)</f>
        <v>193.24899845083286</v>
      </c>
      <c r="Q416">
        <v>31.584599999999998</v>
      </c>
      <c r="R416">
        <v>57.295299999999997</v>
      </c>
      <c r="S416">
        <v>122.351</v>
      </c>
      <c r="T416">
        <v>55.324199999999998</v>
      </c>
      <c r="U416">
        <v>9.4681300000000004</v>
      </c>
      <c r="V416">
        <v>-5.6511800000000001</v>
      </c>
    </row>
    <row r="417" spans="1:22">
      <c r="A417">
        <v>8773</v>
      </c>
      <c r="B417">
        <v>1</v>
      </c>
      <c r="C417">
        <v>-15.561500000000001</v>
      </c>
      <c r="D417">
        <v>10.984</v>
      </c>
      <c r="E417">
        <v>-192.30799999999999</v>
      </c>
      <c r="F417">
        <v>-35.608400000000003</v>
      </c>
      <c r="G417">
        <v>5.57395</v>
      </c>
      <c r="H417">
        <v>9.5135299999999994</v>
      </c>
      <c r="I417">
        <f>IF(AND(Tabelle15[[#This Row],[AreaPx]]&gt;0,NOT(Tabelle15[[#This Row],[AreaPx]]="inf")),Tabelle15[[#This Row],[AreaPx]], NA())</f>
        <v>6250.65</v>
      </c>
      <c r="J417">
        <v>6250.65</v>
      </c>
      <c r="K417">
        <v>71.526399999999995</v>
      </c>
      <c r="L417">
        <v>87.527100000000004</v>
      </c>
      <c r="M417">
        <v>0</v>
      </c>
      <c r="N417">
        <v>4.10675E-2</v>
      </c>
      <c r="O417">
        <f>Tabelle15[[#This Row],[Roll]]+Tabelle15[[#This Row],[Pitch]]</f>
        <v>15.087479999999999</v>
      </c>
      <c r="P417">
        <f>SQRT(Tabelle15[[#This Row],[X]]^2+ Tabelle15[[#This Row],[Y]]^2 +Tabelle15[[#This Row],[Z]]^2)</f>
        <v>193.24899845083286</v>
      </c>
      <c r="Q417">
        <v>31.584599999999998</v>
      </c>
      <c r="R417">
        <v>57.295299999999997</v>
      </c>
      <c r="S417">
        <v>122.351</v>
      </c>
      <c r="T417">
        <v>55.324199999999998</v>
      </c>
      <c r="U417">
        <v>9.4681300000000004</v>
      </c>
      <c r="V417">
        <v>-5.6511800000000001</v>
      </c>
    </row>
    <row r="418" spans="1:22">
      <c r="A418">
        <v>8796</v>
      </c>
      <c r="B418">
        <v>1</v>
      </c>
      <c r="C418">
        <v>-15.561500000000001</v>
      </c>
      <c r="D418">
        <v>10.984</v>
      </c>
      <c r="E418">
        <v>-192.30799999999999</v>
      </c>
      <c r="F418">
        <v>-35.608400000000003</v>
      </c>
      <c r="G418">
        <v>5.57395</v>
      </c>
      <c r="H418">
        <v>9.5135299999999994</v>
      </c>
      <c r="I418">
        <f>IF(AND(Tabelle15[[#This Row],[AreaPx]]&gt;0,NOT(Tabelle15[[#This Row],[AreaPx]]="inf")),Tabelle15[[#This Row],[AreaPx]], NA())</f>
        <v>6250.65</v>
      </c>
      <c r="J418">
        <v>6250.65</v>
      </c>
      <c r="K418">
        <v>71.526399999999995</v>
      </c>
      <c r="L418">
        <v>87.527100000000004</v>
      </c>
      <c r="M418">
        <v>0</v>
      </c>
      <c r="N418">
        <v>4.10675E-2</v>
      </c>
      <c r="O418">
        <f>Tabelle15[[#This Row],[Roll]]+Tabelle15[[#This Row],[Pitch]]</f>
        <v>15.087479999999999</v>
      </c>
      <c r="P418">
        <f>SQRT(Tabelle15[[#This Row],[X]]^2+ Tabelle15[[#This Row],[Y]]^2 +Tabelle15[[#This Row],[Z]]^2)</f>
        <v>193.24899845083286</v>
      </c>
      <c r="Q418">
        <v>31.584599999999998</v>
      </c>
      <c r="R418">
        <v>57.295299999999997</v>
      </c>
      <c r="S418">
        <v>122.351</v>
      </c>
      <c r="T418">
        <v>55.324199999999998</v>
      </c>
      <c r="U418">
        <v>9.4681300000000004</v>
      </c>
      <c r="V418">
        <v>-5.6511800000000001</v>
      </c>
    </row>
    <row r="419" spans="1:22">
      <c r="A419">
        <v>8810</v>
      </c>
      <c r="B419">
        <v>1</v>
      </c>
      <c r="C419">
        <v>-14.4475</v>
      </c>
      <c r="D419">
        <v>11.8942</v>
      </c>
      <c r="E419">
        <v>-192.297</v>
      </c>
      <c r="F419">
        <v>-36.430900000000001</v>
      </c>
      <c r="G419">
        <v>5.7157200000000001</v>
      </c>
      <c r="H419">
        <v>9.9029900000000008</v>
      </c>
      <c r="I419">
        <f>IF(AND(Tabelle15[[#This Row],[AreaPx]]&gt;0,NOT(Tabelle15[[#This Row],[AreaPx]]="inf")),Tabelle15[[#This Row],[AreaPx]], NA())</f>
        <v>6185.75</v>
      </c>
      <c r="J419">
        <v>6185.75</v>
      </c>
      <c r="K419">
        <v>70.803600000000003</v>
      </c>
      <c r="L419">
        <v>87.516599999999997</v>
      </c>
      <c r="M419">
        <v>1.1180300000000001</v>
      </c>
      <c r="N419">
        <v>4.37665E-2</v>
      </c>
      <c r="O419">
        <f>Tabelle15[[#This Row],[Roll]]+Tabelle15[[#This Row],[Pitch]]</f>
        <v>15.61871</v>
      </c>
      <c r="P419">
        <f>SQRT(Tabelle15[[#This Row],[X]]^2+ Tabelle15[[#This Row],[Y]]^2 +Tabelle15[[#This Row],[Z]]^2)</f>
        <v>193.20543071790192</v>
      </c>
      <c r="Q419">
        <v>28.875399999999999</v>
      </c>
      <c r="R419">
        <v>55.073300000000003</v>
      </c>
      <c r="S419">
        <v>120.152</v>
      </c>
      <c r="T419">
        <v>54.565199999999997</v>
      </c>
      <c r="U419">
        <v>9.8532700000000002</v>
      </c>
      <c r="V419">
        <v>-5.8015800000000004</v>
      </c>
    </row>
    <row r="420" spans="1:22">
      <c r="A420">
        <v>8847</v>
      </c>
      <c r="B420">
        <v>1</v>
      </c>
      <c r="C420">
        <v>-13.975300000000001</v>
      </c>
      <c r="D420">
        <v>13.437799999999999</v>
      </c>
      <c r="E420">
        <v>-191.505</v>
      </c>
      <c r="F420">
        <v>-36.827399999999997</v>
      </c>
      <c r="G420">
        <v>5.4785899999999996</v>
      </c>
      <c r="H420">
        <v>8.8450900000000008</v>
      </c>
      <c r="I420">
        <f>IF(AND(Tabelle15[[#This Row],[AreaPx]]&gt;0,NOT(Tabelle15[[#This Row],[AreaPx]]="inf")),Tabelle15[[#This Row],[AreaPx]], NA())</f>
        <v>6163.11</v>
      </c>
      <c r="J420">
        <v>6163.11</v>
      </c>
      <c r="K420">
        <v>70.434200000000004</v>
      </c>
      <c r="L420">
        <v>87.609300000000005</v>
      </c>
      <c r="M420">
        <v>0.779891</v>
      </c>
      <c r="N420">
        <v>3.0186899999999999E-2</v>
      </c>
      <c r="O420">
        <f>Tabelle15[[#This Row],[Roll]]+Tabelle15[[#This Row],[Pitch]]</f>
        <v>14.32368</v>
      </c>
      <c r="P420">
        <f>SQRT(Tabelle15[[#This Row],[X]]^2+ Tabelle15[[#This Row],[Y]]^2 +Tabelle15[[#This Row],[Z]]^2)</f>
        <v>192.48389154401985</v>
      </c>
      <c r="Q420">
        <v>27.214700000000001</v>
      </c>
      <c r="R420">
        <v>57.004899999999999</v>
      </c>
      <c r="S420">
        <v>118.79600000000001</v>
      </c>
      <c r="T420">
        <v>54.023800000000001</v>
      </c>
      <c r="U420">
        <v>8.8043700000000005</v>
      </c>
      <c r="V420">
        <v>-5.5441200000000004</v>
      </c>
    </row>
    <row r="421" spans="1:22">
      <c r="A421">
        <v>8875</v>
      </c>
      <c r="B421">
        <v>1</v>
      </c>
      <c r="C421">
        <v>-14.3696</v>
      </c>
      <c r="D421">
        <v>17.2103</v>
      </c>
      <c r="E421">
        <v>-191.04599999999999</v>
      </c>
      <c r="F421">
        <v>-36.582999999999998</v>
      </c>
      <c r="G421">
        <v>4.96225</v>
      </c>
      <c r="H421">
        <v>11.0343</v>
      </c>
      <c r="I421">
        <f>IF(AND(Tabelle15[[#This Row],[AreaPx]]&gt;0,NOT(Tabelle15[[#This Row],[AreaPx]]="inf")),Tabelle15[[#This Row],[AreaPx]], NA())</f>
        <v>6200.87</v>
      </c>
      <c r="J421">
        <v>6200.87</v>
      </c>
      <c r="K421">
        <v>70.915599999999998</v>
      </c>
      <c r="L421">
        <v>87.697000000000003</v>
      </c>
      <c r="M421">
        <v>4.0597099999999999</v>
      </c>
      <c r="N421">
        <v>3.1868399999999998E-2</v>
      </c>
      <c r="O421">
        <f>Tabelle15[[#This Row],[Roll]]+Tabelle15[[#This Row],[Pitch]]</f>
        <v>15.996549999999999</v>
      </c>
      <c r="P421">
        <f>SQRT(Tabelle15[[#This Row],[X]]^2+ Tabelle15[[#This Row],[Y]]^2 +Tabelle15[[#This Row],[Z]]^2)</f>
        <v>192.35710006716675</v>
      </c>
      <c r="Q421">
        <v>30.415900000000001</v>
      </c>
      <c r="R421">
        <v>46.185499999999998</v>
      </c>
      <c r="S421">
        <v>117.416</v>
      </c>
      <c r="T421">
        <v>54.383400000000002</v>
      </c>
      <c r="U421">
        <v>10.9925</v>
      </c>
      <c r="V421">
        <v>-5.0552400000000004</v>
      </c>
    </row>
    <row r="422" spans="1:22">
      <c r="A422">
        <v>8904</v>
      </c>
      <c r="B422">
        <v>1</v>
      </c>
      <c r="C422">
        <v>-14.3696</v>
      </c>
      <c r="D422">
        <v>17.2103</v>
      </c>
      <c r="E422">
        <v>-191.04599999999999</v>
      </c>
      <c r="F422">
        <v>-36.582999999999998</v>
      </c>
      <c r="G422">
        <v>4.96225</v>
      </c>
      <c r="H422">
        <v>11.0343</v>
      </c>
      <c r="I422">
        <f>IF(AND(Tabelle15[[#This Row],[AreaPx]]&gt;0,NOT(Tabelle15[[#This Row],[AreaPx]]="inf")),Tabelle15[[#This Row],[AreaPx]], NA())</f>
        <v>6200.87</v>
      </c>
      <c r="J422">
        <v>6200.87</v>
      </c>
      <c r="K422">
        <v>70.915599999999998</v>
      </c>
      <c r="L422">
        <v>87.697000000000003</v>
      </c>
      <c r="M422">
        <v>4.0597099999999999</v>
      </c>
      <c r="N422">
        <v>3.1868399999999998E-2</v>
      </c>
      <c r="O422">
        <f>Tabelle15[[#This Row],[Roll]]+Tabelle15[[#This Row],[Pitch]]</f>
        <v>15.996549999999999</v>
      </c>
      <c r="P422">
        <f>SQRT(Tabelle15[[#This Row],[X]]^2+ Tabelle15[[#This Row],[Y]]^2 +Tabelle15[[#This Row],[Z]]^2)</f>
        <v>192.35710006716675</v>
      </c>
      <c r="Q422">
        <v>30.415900000000001</v>
      </c>
      <c r="R422">
        <v>46.185499999999998</v>
      </c>
      <c r="S422">
        <v>117.416</v>
      </c>
      <c r="T422">
        <v>54.383400000000002</v>
      </c>
      <c r="U422">
        <v>10.9925</v>
      </c>
      <c r="V422">
        <v>-5.0552400000000004</v>
      </c>
    </row>
    <row r="423" spans="1:22">
      <c r="A423">
        <v>8916</v>
      </c>
      <c r="B423">
        <v>1</v>
      </c>
      <c r="C423">
        <v>-13.94</v>
      </c>
      <c r="D423">
        <v>20.3629</v>
      </c>
      <c r="E423">
        <v>-190.429</v>
      </c>
      <c r="F423">
        <v>-36.446399999999997</v>
      </c>
      <c r="G423">
        <v>4.6266100000000003</v>
      </c>
      <c r="H423">
        <v>12.8217</v>
      </c>
      <c r="I423">
        <f>IF(AND(Tabelle15[[#This Row],[AreaPx]]&gt;0,NOT(Tabelle15[[#This Row],[AreaPx]]="inf")),Tabelle15[[#This Row],[AreaPx]], NA())</f>
        <v>6207.07</v>
      </c>
      <c r="J423">
        <v>6207.07</v>
      </c>
      <c r="K423">
        <v>71.191299999999998</v>
      </c>
      <c r="L423">
        <v>87.607799999999997</v>
      </c>
      <c r="M423">
        <v>2.2718799999999999</v>
      </c>
      <c r="N423">
        <v>0.166466</v>
      </c>
      <c r="O423">
        <f>Tabelle15[[#This Row],[Roll]]+Tabelle15[[#This Row],[Pitch]]</f>
        <v>17.448309999999999</v>
      </c>
      <c r="P423">
        <f>SQRT(Tabelle15[[#This Row],[X]]^2+ Tabelle15[[#This Row],[Y]]^2 +Tabelle15[[#This Row],[Z]]^2)</f>
        <v>192.021288760934</v>
      </c>
      <c r="Q423">
        <v>32.584299999999999</v>
      </c>
      <c r="R423">
        <v>37.411999999999999</v>
      </c>
      <c r="S423">
        <v>115.16</v>
      </c>
      <c r="T423">
        <v>54.6053</v>
      </c>
      <c r="U423">
        <v>12.779199999999999</v>
      </c>
      <c r="V423">
        <v>-4.7443900000000001</v>
      </c>
    </row>
    <row r="424" spans="1:22">
      <c r="A424">
        <v>8940</v>
      </c>
      <c r="B424">
        <v>1</v>
      </c>
      <c r="C424">
        <v>-12.7051</v>
      </c>
      <c r="D424">
        <v>22.212700000000002</v>
      </c>
      <c r="E424">
        <v>-190.54900000000001</v>
      </c>
      <c r="F424">
        <v>-36.958799999999997</v>
      </c>
      <c r="G424">
        <v>4.5555199999999996</v>
      </c>
      <c r="H424">
        <v>12.963100000000001</v>
      </c>
      <c r="I424">
        <f>IF(AND(Tabelle15[[#This Row],[AreaPx]]&gt;0,NOT(Tabelle15[[#This Row],[AreaPx]]="inf")),Tabelle15[[#This Row],[AreaPx]], NA())</f>
        <v>6203.56</v>
      </c>
      <c r="J424">
        <v>6203.56</v>
      </c>
      <c r="K424">
        <v>70.9482</v>
      </c>
      <c r="L424">
        <v>87.880700000000004</v>
      </c>
      <c r="M424">
        <v>1.52102</v>
      </c>
      <c r="N424">
        <v>4.46398E-2</v>
      </c>
      <c r="O424">
        <f>Tabelle15[[#This Row],[Roll]]+Tabelle15[[#This Row],[Pitch]]</f>
        <v>17.518619999999999</v>
      </c>
      <c r="P424">
        <f>SQRT(Tabelle15[[#This Row],[X]]^2+ Tabelle15[[#This Row],[Y]]^2 +Tabelle15[[#This Row],[Z]]^2)</f>
        <v>192.25957715624989</v>
      </c>
      <c r="Q424">
        <v>30.5565</v>
      </c>
      <c r="R424">
        <v>35.021299999999997</v>
      </c>
      <c r="S424">
        <v>113.29</v>
      </c>
      <c r="T424">
        <v>54.0886</v>
      </c>
      <c r="U424">
        <v>12.9214</v>
      </c>
      <c r="V424">
        <v>-4.6741400000000004</v>
      </c>
    </row>
    <row r="425" spans="1:22">
      <c r="A425">
        <v>8966</v>
      </c>
      <c r="B425">
        <v>1</v>
      </c>
      <c r="C425">
        <v>-12.7051</v>
      </c>
      <c r="D425">
        <v>22.212700000000002</v>
      </c>
      <c r="E425">
        <v>-190.54900000000001</v>
      </c>
      <c r="F425">
        <v>-36.958799999999997</v>
      </c>
      <c r="G425">
        <v>4.5555199999999996</v>
      </c>
      <c r="H425">
        <v>12.963100000000001</v>
      </c>
      <c r="I425">
        <f>IF(AND(Tabelle15[[#This Row],[AreaPx]]&gt;0,NOT(Tabelle15[[#This Row],[AreaPx]]="inf")),Tabelle15[[#This Row],[AreaPx]], NA())</f>
        <v>6203.56</v>
      </c>
      <c r="J425">
        <v>6203.56</v>
      </c>
      <c r="K425">
        <v>70.9482</v>
      </c>
      <c r="L425">
        <v>87.880700000000004</v>
      </c>
      <c r="M425">
        <v>1.52102</v>
      </c>
      <c r="N425">
        <v>4.46398E-2</v>
      </c>
      <c r="O425">
        <f>Tabelle15[[#This Row],[Roll]]+Tabelle15[[#This Row],[Pitch]]</f>
        <v>17.518619999999999</v>
      </c>
      <c r="P425">
        <f>SQRT(Tabelle15[[#This Row],[X]]^2+ Tabelle15[[#This Row],[Y]]^2 +Tabelle15[[#This Row],[Z]]^2)</f>
        <v>192.25957715624989</v>
      </c>
      <c r="Q425">
        <v>30.5565</v>
      </c>
      <c r="R425">
        <v>35.021299999999997</v>
      </c>
      <c r="S425">
        <v>113.29</v>
      </c>
      <c r="T425">
        <v>54.0886</v>
      </c>
      <c r="U425">
        <v>12.9214</v>
      </c>
      <c r="V425">
        <v>-4.6741400000000004</v>
      </c>
    </row>
    <row r="426" spans="1:22">
      <c r="A426">
        <v>8978</v>
      </c>
      <c r="B426">
        <v>1</v>
      </c>
      <c r="C426">
        <v>-12.7051</v>
      </c>
      <c r="D426">
        <v>22.212700000000002</v>
      </c>
      <c r="E426">
        <v>-190.54900000000001</v>
      </c>
      <c r="F426">
        <v>-36.958799999999997</v>
      </c>
      <c r="G426">
        <v>4.5555199999999996</v>
      </c>
      <c r="H426">
        <v>12.963100000000001</v>
      </c>
      <c r="I426">
        <f>IF(AND(Tabelle15[[#This Row],[AreaPx]]&gt;0,NOT(Tabelle15[[#This Row],[AreaPx]]="inf")),Tabelle15[[#This Row],[AreaPx]], NA())</f>
        <v>6195.74</v>
      </c>
      <c r="J426">
        <v>6195.74</v>
      </c>
      <c r="K426">
        <v>70.903499999999994</v>
      </c>
      <c r="L426">
        <v>87.825299999999999</v>
      </c>
      <c r="M426">
        <v>0</v>
      </c>
      <c r="N426">
        <v>7.4973200000000004E-2</v>
      </c>
      <c r="O426">
        <f>Tabelle15[[#This Row],[Roll]]+Tabelle15[[#This Row],[Pitch]]</f>
        <v>17.518619999999999</v>
      </c>
      <c r="P426">
        <f>SQRT(Tabelle15[[#This Row],[X]]^2+ Tabelle15[[#This Row],[Y]]^2 +Tabelle15[[#This Row],[Z]]^2)</f>
        <v>192.25957715624989</v>
      </c>
      <c r="Q426">
        <v>30.5565</v>
      </c>
      <c r="R426">
        <v>35.021299999999997</v>
      </c>
      <c r="S426">
        <v>113.29</v>
      </c>
      <c r="T426">
        <v>54.0886</v>
      </c>
      <c r="U426">
        <v>12.9214</v>
      </c>
      <c r="V426">
        <v>-4.6741400000000004</v>
      </c>
    </row>
    <row r="427" spans="1:22">
      <c r="A427">
        <v>8992</v>
      </c>
      <c r="B427">
        <v>1</v>
      </c>
      <c r="C427">
        <v>-12.7051</v>
      </c>
      <c r="D427">
        <v>22.212700000000002</v>
      </c>
      <c r="E427">
        <v>-190.54900000000001</v>
      </c>
      <c r="F427">
        <v>-36.958799999999997</v>
      </c>
      <c r="G427">
        <v>4.5555199999999996</v>
      </c>
      <c r="H427">
        <v>12.963100000000001</v>
      </c>
      <c r="I427">
        <f>IF(AND(Tabelle15[[#This Row],[AreaPx]]&gt;0,NOT(Tabelle15[[#This Row],[AreaPx]]="inf")),Tabelle15[[#This Row],[AreaPx]], NA())</f>
        <v>6195.74</v>
      </c>
      <c r="J427">
        <v>6195.74</v>
      </c>
      <c r="K427">
        <v>70.903499999999994</v>
      </c>
      <c r="L427">
        <v>87.825299999999999</v>
      </c>
      <c r="M427">
        <v>0</v>
      </c>
      <c r="N427">
        <v>7.4973200000000004E-2</v>
      </c>
      <c r="O427">
        <f>Tabelle15[[#This Row],[Roll]]+Tabelle15[[#This Row],[Pitch]]</f>
        <v>17.518619999999999</v>
      </c>
      <c r="P427">
        <f>SQRT(Tabelle15[[#This Row],[X]]^2+ Tabelle15[[#This Row],[Y]]^2 +Tabelle15[[#This Row],[Z]]^2)</f>
        <v>192.25957715624989</v>
      </c>
      <c r="Q427">
        <v>30.5565</v>
      </c>
      <c r="R427">
        <v>35.021299999999997</v>
      </c>
      <c r="S427">
        <v>113.29</v>
      </c>
      <c r="T427">
        <v>54.0886</v>
      </c>
      <c r="U427">
        <v>12.9214</v>
      </c>
      <c r="V427">
        <v>-4.6741400000000004</v>
      </c>
    </row>
    <row r="428" spans="1:22">
      <c r="A428">
        <v>9002</v>
      </c>
      <c r="B428">
        <v>1</v>
      </c>
      <c r="C428">
        <v>-12.7051</v>
      </c>
      <c r="D428">
        <v>22.212700000000002</v>
      </c>
      <c r="E428">
        <v>-190.54900000000001</v>
      </c>
      <c r="F428">
        <v>-36.958799999999997</v>
      </c>
      <c r="G428">
        <v>4.5555199999999996</v>
      </c>
      <c r="H428">
        <v>12.963100000000001</v>
      </c>
      <c r="I428">
        <f>IF(AND(Tabelle15[[#This Row],[AreaPx]]&gt;0,NOT(Tabelle15[[#This Row],[AreaPx]]="inf")),Tabelle15[[#This Row],[AreaPx]], NA())</f>
        <v>6195.74</v>
      </c>
      <c r="J428">
        <v>6195.74</v>
      </c>
      <c r="K428">
        <v>70.903499999999994</v>
      </c>
      <c r="L428">
        <v>87.825299999999999</v>
      </c>
      <c r="M428">
        <v>0</v>
      </c>
      <c r="N428">
        <v>7.4973200000000004E-2</v>
      </c>
      <c r="O428">
        <f>Tabelle15[[#This Row],[Roll]]+Tabelle15[[#This Row],[Pitch]]</f>
        <v>17.518619999999999</v>
      </c>
      <c r="P428">
        <f>SQRT(Tabelle15[[#This Row],[X]]^2+ Tabelle15[[#This Row],[Y]]^2 +Tabelle15[[#This Row],[Z]]^2)</f>
        <v>192.25957715624989</v>
      </c>
      <c r="Q428">
        <v>30.5565</v>
      </c>
      <c r="R428">
        <v>35.021299999999997</v>
      </c>
      <c r="S428">
        <v>113.29</v>
      </c>
      <c r="T428">
        <v>54.0886</v>
      </c>
      <c r="U428">
        <v>12.9214</v>
      </c>
      <c r="V428">
        <v>-4.6741400000000004</v>
      </c>
    </row>
    <row r="429" spans="1:22">
      <c r="A429">
        <v>9010</v>
      </c>
      <c r="B429">
        <v>1</v>
      </c>
      <c r="C429">
        <v>-10.7652</v>
      </c>
      <c r="D429">
        <v>24.502400000000002</v>
      </c>
      <c r="E429">
        <v>-190.28100000000001</v>
      </c>
      <c r="F429">
        <v>-37.979500000000002</v>
      </c>
      <c r="G429">
        <v>3.6470600000000002</v>
      </c>
      <c r="H429">
        <v>12.743</v>
      </c>
      <c r="I429">
        <f>IF(AND(Tabelle15[[#This Row],[AreaPx]]&gt;0,NOT(Tabelle15[[#This Row],[AreaPx]]="inf")),Tabelle15[[#This Row],[AreaPx]], NA())</f>
        <v>6101.83</v>
      </c>
      <c r="J429">
        <v>6101.83</v>
      </c>
      <c r="K429">
        <v>69.903300000000002</v>
      </c>
      <c r="L429">
        <v>87.789599999999993</v>
      </c>
      <c r="M429">
        <v>1.9836400000000001</v>
      </c>
      <c r="N429">
        <v>3.9993300000000002E-2</v>
      </c>
      <c r="O429">
        <f>Tabelle15[[#This Row],[Roll]]+Tabelle15[[#This Row],[Pitch]]</f>
        <v>16.390060000000002</v>
      </c>
      <c r="P429">
        <f>SQRT(Tabelle15[[#This Row],[X]]^2+ Tabelle15[[#This Row],[Y]]^2 +Tabelle15[[#This Row],[Z]]^2)</f>
        <v>192.15388650193887</v>
      </c>
      <c r="Q429">
        <v>25.885899999999999</v>
      </c>
      <c r="R429">
        <v>33.147399999999998</v>
      </c>
      <c r="S429">
        <v>109.42100000000001</v>
      </c>
      <c r="T429">
        <v>52.844700000000003</v>
      </c>
      <c r="U429">
        <v>12.716799999999999</v>
      </c>
      <c r="V429">
        <v>-3.7389000000000001</v>
      </c>
    </row>
    <row r="430" spans="1:22">
      <c r="A430">
        <v>9038</v>
      </c>
      <c r="B430">
        <v>1</v>
      </c>
      <c r="C430">
        <v>-10.7652</v>
      </c>
      <c r="D430">
        <v>24.502400000000002</v>
      </c>
      <c r="E430">
        <v>-190.28100000000001</v>
      </c>
      <c r="F430">
        <v>-37.979500000000002</v>
      </c>
      <c r="G430">
        <v>3.6470600000000002</v>
      </c>
      <c r="H430">
        <v>12.743</v>
      </c>
      <c r="I430">
        <f>IF(AND(Tabelle15[[#This Row],[AreaPx]]&gt;0,NOT(Tabelle15[[#This Row],[AreaPx]]="inf")),Tabelle15[[#This Row],[AreaPx]], NA())</f>
        <v>6101.83</v>
      </c>
      <c r="J430">
        <v>6101.83</v>
      </c>
      <c r="K430">
        <v>69.903300000000002</v>
      </c>
      <c r="L430">
        <v>87.789599999999993</v>
      </c>
      <c r="M430">
        <v>1.9836400000000001</v>
      </c>
      <c r="N430">
        <v>3.9993300000000002E-2</v>
      </c>
      <c r="O430">
        <f>Tabelle15[[#This Row],[Roll]]+Tabelle15[[#This Row],[Pitch]]</f>
        <v>16.390060000000002</v>
      </c>
      <c r="P430">
        <f>SQRT(Tabelle15[[#This Row],[X]]^2+ Tabelle15[[#This Row],[Y]]^2 +Tabelle15[[#This Row],[Z]]^2)</f>
        <v>192.15388650193887</v>
      </c>
      <c r="Q430">
        <v>25.885899999999999</v>
      </c>
      <c r="R430">
        <v>33.147399999999998</v>
      </c>
      <c r="S430">
        <v>109.42100000000001</v>
      </c>
      <c r="T430">
        <v>52.844700000000003</v>
      </c>
      <c r="U430">
        <v>12.716799999999999</v>
      </c>
      <c r="V430">
        <v>-3.7389000000000001</v>
      </c>
    </row>
    <row r="431" spans="1:22">
      <c r="A431">
        <v>9050</v>
      </c>
      <c r="B431">
        <v>1</v>
      </c>
      <c r="C431">
        <v>-9.1498299999999997</v>
      </c>
      <c r="D431">
        <v>26.370899999999999</v>
      </c>
      <c r="E431">
        <v>-189.8</v>
      </c>
      <c r="F431">
        <v>-38.357799999999997</v>
      </c>
      <c r="G431">
        <v>2.8271199999999999</v>
      </c>
      <c r="H431">
        <v>13.2837</v>
      </c>
      <c r="I431">
        <f>IF(AND(Tabelle15[[#This Row],[AreaPx]]&gt;0,NOT(Tabelle15[[#This Row],[AreaPx]]="inf")),Tabelle15[[#This Row],[AreaPx]], NA())</f>
        <v>6062</v>
      </c>
      <c r="J431">
        <v>6062</v>
      </c>
      <c r="K431">
        <v>69.606700000000004</v>
      </c>
      <c r="L431">
        <v>87.724699999999999</v>
      </c>
      <c r="M431">
        <v>1.3312600000000001</v>
      </c>
      <c r="N431">
        <v>6.1911300000000002E-2</v>
      </c>
      <c r="O431">
        <f>Tabelle15[[#This Row],[Roll]]+Tabelle15[[#This Row],[Pitch]]</f>
        <v>16.11082</v>
      </c>
      <c r="P431">
        <f>SQRT(Tabelle15[[#This Row],[X]]^2+ Tabelle15[[#This Row],[Y]]^2 +Tabelle15[[#This Row],[Z]]^2)</f>
        <v>191.84155899032643</v>
      </c>
      <c r="Q431">
        <v>23.9726</v>
      </c>
      <c r="R431">
        <v>29.459399999999999</v>
      </c>
      <c r="S431">
        <v>106.09</v>
      </c>
      <c r="T431">
        <v>52.3093</v>
      </c>
      <c r="U431">
        <v>13.267200000000001</v>
      </c>
      <c r="V431">
        <v>-2.9047100000000001</v>
      </c>
    </row>
    <row r="432" spans="1:22">
      <c r="A432">
        <v>9078</v>
      </c>
      <c r="B432">
        <v>1</v>
      </c>
      <c r="C432">
        <v>-7.5106999999999999</v>
      </c>
      <c r="D432">
        <v>27.279499999999999</v>
      </c>
      <c r="E432">
        <v>-188.73099999999999</v>
      </c>
      <c r="F432">
        <v>-38.842599999999997</v>
      </c>
      <c r="G432">
        <v>2.3873600000000001</v>
      </c>
      <c r="H432">
        <v>13.95</v>
      </c>
      <c r="I432">
        <f>IF(AND(Tabelle15[[#This Row],[AreaPx]]&gt;0,NOT(Tabelle15[[#This Row],[AreaPx]]="inf")),Tabelle15[[#This Row],[AreaPx]], NA())</f>
        <v>6029.44</v>
      </c>
      <c r="J432">
        <v>6029.44</v>
      </c>
      <c r="K432">
        <v>69.299499999999995</v>
      </c>
      <c r="L432">
        <v>87.777600000000007</v>
      </c>
      <c r="M432">
        <v>1.77565</v>
      </c>
      <c r="N432">
        <v>2.75667E-2</v>
      </c>
      <c r="O432">
        <f>Tabelle15[[#This Row],[Roll]]+Tabelle15[[#This Row],[Pitch]]</f>
        <v>16.33736</v>
      </c>
      <c r="P432">
        <f>SQRT(Tabelle15[[#This Row],[X]]^2+ Tabelle15[[#This Row],[Y]]^2 +Tabelle15[[#This Row],[Z]]^2)</f>
        <v>190.84017421848051</v>
      </c>
      <c r="Q432">
        <v>22.4269</v>
      </c>
      <c r="R432">
        <v>26.6022</v>
      </c>
      <c r="S432">
        <v>102.32599999999999</v>
      </c>
      <c r="T432">
        <v>51.750300000000003</v>
      </c>
      <c r="U432">
        <v>13.9376</v>
      </c>
      <c r="V432">
        <v>-2.4598300000000002</v>
      </c>
    </row>
    <row r="433" spans="1:22">
      <c r="A433">
        <v>9104</v>
      </c>
      <c r="B433">
        <v>1</v>
      </c>
      <c r="C433">
        <v>-7.5106999999999999</v>
      </c>
      <c r="D433">
        <v>27.279499999999999</v>
      </c>
      <c r="E433">
        <v>-188.73099999999999</v>
      </c>
      <c r="F433">
        <v>-38.842599999999997</v>
      </c>
      <c r="G433">
        <v>2.3873600000000001</v>
      </c>
      <c r="H433">
        <v>13.95</v>
      </c>
      <c r="I433">
        <f>IF(AND(Tabelle15[[#This Row],[AreaPx]]&gt;0,NOT(Tabelle15[[#This Row],[AreaPx]]="inf")),Tabelle15[[#This Row],[AreaPx]], NA())</f>
        <v>6029.44</v>
      </c>
      <c r="J433">
        <v>6029.44</v>
      </c>
      <c r="K433">
        <v>69.299499999999995</v>
      </c>
      <c r="L433">
        <v>87.777600000000007</v>
      </c>
      <c r="M433">
        <v>1.77565</v>
      </c>
      <c r="N433">
        <v>2.75667E-2</v>
      </c>
      <c r="O433">
        <f>Tabelle15[[#This Row],[Roll]]+Tabelle15[[#This Row],[Pitch]]</f>
        <v>16.33736</v>
      </c>
      <c r="P433">
        <f>SQRT(Tabelle15[[#This Row],[X]]^2+ Tabelle15[[#This Row],[Y]]^2 +Tabelle15[[#This Row],[Z]]^2)</f>
        <v>190.84017421848051</v>
      </c>
      <c r="Q433">
        <v>22.4269</v>
      </c>
      <c r="R433">
        <v>26.6022</v>
      </c>
      <c r="S433">
        <v>102.32599999999999</v>
      </c>
      <c r="T433">
        <v>51.750300000000003</v>
      </c>
      <c r="U433">
        <v>13.9376</v>
      </c>
      <c r="V433">
        <v>-2.4598300000000002</v>
      </c>
    </row>
    <row r="434" spans="1:22">
      <c r="A434">
        <v>9112</v>
      </c>
      <c r="B434">
        <v>1</v>
      </c>
      <c r="C434">
        <v>-5.9170699999999998</v>
      </c>
      <c r="D434">
        <v>27.317399999999999</v>
      </c>
      <c r="E434">
        <v>-188.02</v>
      </c>
      <c r="F434">
        <v>-39.494500000000002</v>
      </c>
      <c r="G434">
        <v>2.1406399999999999</v>
      </c>
      <c r="H434">
        <v>13.224500000000001</v>
      </c>
      <c r="I434">
        <f>IF(AND(Tabelle15[[#This Row],[AreaPx]]&gt;0,NOT(Tabelle15[[#This Row],[AreaPx]]="inf")),Tabelle15[[#This Row],[AreaPx]], NA())</f>
        <v>6053.62</v>
      </c>
      <c r="J434">
        <v>6053.62</v>
      </c>
      <c r="K434">
        <v>69.043000000000006</v>
      </c>
      <c r="L434">
        <v>88.403899999999993</v>
      </c>
      <c r="M434">
        <v>1.35443</v>
      </c>
      <c r="N434">
        <v>1.87668E-2</v>
      </c>
      <c r="O434">
        <f>Tabelle15[[#This Row],[Roll]]+Tabelle15[[#This Row],[Pitch]]</f>
        <v>15.36514</v>
      </c>
      <c r="P434">
        <f>SQRT(Tabelle15[[#This Row],[X]]^2+ Tabelle15[[#This Row],[Y]]^2 +Tabelle15[[#This Row],[Z]]^2)</f>
        <v>190.08622375160411</v>
      </c>
      <c r="Q434">
        <v>19.133600000000001</v>
      </c>
      <c r="R434">
        <v>28.863900000000001</v>
      </c>
      <c r="S434">
        <v>100.036</v>
      </c>
      <c r="T434">
        <v>51.008400000000002</v>
      </c>
      <c r="U434">
        <v>13.2151</v>
      </c>
      <c r="V434">
        <v>-2.1989000000000001</v>
      </c>
    </row>
    <row r="435" spans="1:22">
      <c r="A435">
        <v>9135</v>
      </c>
      <c r="B435">
        <v>1</v>
      </c>
      <c r="C435">
        <v>-5.9170699999999998</v>
      </c>
      <c r="D435">
        <v>27.317399999999999</v>
      </c>
      <c r="E435">
        <v>-188.02</v>
      </c>
      <c r="F435">
        <v>-39.494500000000002</v>
      </c>
      <c r="G435">
        <v>2.1406399999999999</v>
      </c>
      <c r="H435">
        <v>13.224500000000001</v>
      </c>
      <c r="I435">
        <f>IF(AND(Tabelle15[[#This Row],[AreaPx]]&gt;0,NOT(Tabelle15[[#This Row],[AreaPx]]="inf")),Tabelle15[[#This Row],[AreaPx]], NA())</f>
        <v>6053.62</v>
      </c>
      <c r="J435">
        <v>6053.62</v>
      </c>
      <c r="K435">
        <v>69.043000000000006</v>
      </c>
      <c r="L435">
        <v>88.403899999999993</v>
      </c>
      <c r="M435">
        <v>1.35443</v>
      </c>
      <c r="N435">
        <v>1.87668E-2</v>
      </c>
      <c r="O435">
        <f>Tabelle15[[#This Row],[Roll]]+Tabelle15[[#This Row],[Pitch]]</f>
        <v>15.36514</v>
      </c>
      <c r="P435">
        <f>SQRT(Tabelle15[[#This Row],[X]]^2+ Tabelle15[[#This Row],[Y]]^2 +Tabelle15[[#This Row],[Z]]^2)</f>
        <v>190.08622375160411</v>
      </c>
      <c r="Q435">
        <v>19.133600000000001</v>
      </c>
      <c r="R435">
        <v>28.863900000000001</v>
      </c>
      <c r="S435">
        <v>100.036</v>
      </c>
      <c r="T435">
        <v>51.008400000000002</v>
      </c>
      <c r="U435">
        <v>13.2151</v>
      </c>
      <c r="V435">
        <v>-2.1989000000000001</v>
      </c>
    </row>
    <row r="436" spans="1:22">
      <c r="A436">
        <v>9150</v>
      </c>
      <c r="B436">
        <v>1</v>
      </c>
      <c r="C436">
        <v>-4.4032499999999999</v>
      </c>
      <c r="D436">
        <v>27.700900000000001</v>
      </c>
      <c r="E436">
        <v>-187.92</v>
      </c>
      <c r="F436">
        <v>-39.807699999999997</v>
      </c>
      <c r="G436">
        <v>1.8493200000000001</v>
      </c>
      <c r="H436">
        <v>12.3879</v>
      </c>
      <c r="I436">
        <f>IF(AND(Tabelle15[[#This Row],[AreaPx]]&gt;0,NOT(Tabelle15[[#This Row],[AreaPx]]="inf")),Tabelle15[[#This Row],[AreaPx]], NA())</f>
        <v>6084.08</v>
      </c>
      <c r="J436">
        <v>6084.08</v>
      </c>
      <c r="K436">
        <v>68.983199999999997</v>
      </c>
      <c r="L436">
        <v>88.857100000000003</v>
      </c>
      <c r="M436">
        <v>0.97673399999999999</v>
      </c>
      <c r="N436">
        <v>5.4685299999999999E-2</v>
      </c>
      <c r="O436">
        <f>Tabelle15[[#This Row],[Roll]]+Tabelle15[[#This Row],[Pitch]]</f>
        <v>14.237220000000001</v>
      </c>
      <c r="P436">
        <f>SQRT(Tabelle15[[#This Row],[X]]^2+ Tabelle15[[#This Row],[Y]]^2 +Tabelle15[[#This Row],[Z]]^2)</f>
        <v>190.00172333790158</v>
      </c>
      <c r="Q436">
        <v>16.347999999999999</v>
      </c>
      <c r="R436">
        <v>31.006799999999998</v>
      </c>
      <c r="S436">
        <v>98.842699999999994</v>
      </c>
      <c r="T436">
        <v>50.598399999999998</v>
      </c>
      <c r="U436">
        <v>12.381399999999999</v>
      </c>
      <c r="V436">
        <v>-1.89337</v>
      </c>
    </row>
    <row r="437" spans="1:22">
      <c r="A437">
        <v>9176</v>
      </c>
      <c r="B437">
        <v>1</v>
      </c>
      <c r="C437">
        <v>-4.4032499999999999</v>
      </c>
      <c r="D437">
        <v>27.700900000000001</v>
      </c>
      <c r="E437">
        <v>-187.92</v>
      </c>
      <c r="F437">
        <v>-39.807699999999997</v>
      </c>
      <c r="G437">
        <v>1.8493200000000001</v>
      </c>
      <c r="H437">
        <v>12.3879</v>
      </c>
      <c r="I437">
        <f>IF(AND(Tabelle15[[#This Row],[AreaPx]]&gt;0,NOT(Tabelle15[[#This Row],[AreaPx]]="inf")),Tabelle15[[#This Row],[AreaPx]], NA())</f>
        <v>6090.56</v>
      </c>
      <c r="J437">
        <v>6090.56</v>
      </c>
      <c r="K437">
        <v>69.019900000000007</v>
      </c>
      <c r="L437">
        <v>88.904399999999995</v>
      </c>
      <c r="M437">
        <v>0</v>
      </c>
      <c r="N437">
        <v>1.16128E-2</v>
      </c>
      <c r="O437">
        <f>Tabelle15[[#This Row],[Roll]]+Tabelle15[[#This Row],[Pitch]]</f>
        <v>14.237220000000001</v>
      </c>
      <c r="P437">
        <f>SQRT(Tabelle15[[#This Row],[X]]^2+ Tabelle15[[#This Row],[Y]]^2 +Tabelle15[[#This Row],[Z]]^2)</f>
        <v>190.00172333790158</v>
      </c>
      <c r="Q437">
        <v>16.347999999999999</v>
      </c>
      <c r="R437">
        <v>31.006799999999998</v>
      </c>
      <c r="S437">
        <v>98.842699999999994</v>
      </c>
      <c r="T437">
        <v>50.598399999999998</v>
      </c>
      <c r="U437">
        <v>12.381399999999999</v>
      </c>
      <c r="V437">
        <v>-1.89337</v>
      </c>
    </row>
    <row r="438" spans="1:22">
      <c r="A438">
        <v>9197</v>
      </c>
      <c r="B438">
        <v>1</v>
      </c>
      <c r="C438">
        <v>-4.4032499999999999</v>
      </c>
      <c r="D438">
        <v>27.700900000000001</v>
      </c>
      <c r="E438">
        <v>-187.92</v>
      </c>
      <c r="F438">
        <v>-39.807699999999997</v>
      </c>
      <c r="G438">
        <v>1.8493200000000001</v>
      </c>
      <c r="H438">
        <v>12.3879</v>
      </c>
      <c r="I438">
        <f>IF(AND(Tabelle15[[#This Row],[AreaPx]]&gt;0,NOT(Tabelle15[[#This Row],[AreaPx]]="inf")),Tabelle15[[#This Row],[AreaPx]], NA())</f>
        <v>6090.56</v>
      </c>
      <c r="J438">
        <v>6090.56</v>
      </c>
      <c r="K438">
        <v>69.019900000000007</v>
      </c>
      <c r="L438">
        <v>88.904399999999995</v>
      </c>
      <c r="M438">
        <v>0</v>
      </c>
      <c r="N438">
        <v>1.16128E-2</v>
      </c>
      <c r="O438">
        <f>Tabelle15[[#This Row],[Roll]]+Tabelle15[[#This Row],[Pitch]]</f>
        <v>14.237220000000001</v>
      </c>
      <c r="P438">
        <f>SQRT(Tabelle15[[#This Row],[X]]^2+ Tabelle15[[#This Row],[Y]]^2 +Tabelle15[[#This Row],[Z]]^2)</f>
        <v>190.00172333790158</v>
      </c>
      <c r="Q438">
        <v>16.347999999999999</v>
      </c>
      <c r="R438">
        <v>31.006799999999998</v>
      </c>
      <c r="S438">
        <v>98.842699999999994</v>
      </c>
      <c r="T438">
        <v>50.598399999999998</v>
      </c>
      <c r="U438">
        <v>12.381399999999999</v>
      </c>
      <c r="V438">
        <v>-1.89337</v>
      </c>
    </row>
    <row r="439" spans="1:22">
      <c r="A439">
        <v>9211</v>
      </c>
      <c r="B439">
        <v>1</v>
      </c>
      <c r="C439">
        <v>-3.6814200000000001</v>
      </c>
      <c r="D439">
        <v>27.255600000000001</v>
      </c>
      <c r="E439">
        <v>-186.44900000000001</v>
      </c>
      <c r="F439">
        <v>-40.606200000000001</v>
      </c>
      <c r="G439">
        <v>1.8519399999999999</v>
      </c>
      <c r="H439">
        <v>11.315899999999999</v>
      </c>
      <c r="I439">
        <f>IF(AND(Tabelle15[[#This Row],[AreaPx]]&gt;0,NOT(Tabelle15[[#This Row],[AreaPx]]="inf")),Tabelle15[[#This Row],[AreaPx]], NA())</f>
        <v>6040.74</v>
      </c>
      <c r="J439">
        <v>6040.74</v>
      </c>
      <c r="K439">
        <v>68.213099999999997</v>
      </c>
      <c r="L439">
        <v>89.105900000000005</v>
      </c>
      <c r="M439">
        <v>1.4935799999999999</v>
      </c>
      <c r="N439">
        <v>3.75162E-2</v>
      </c>
      <c r="O439">
        <f>Tabelle15[[#This Row],[Roll]]+Tabelle15[[#This Row],[Pitch]]</f>
        <v>13.167839999999998</v>
      </c>
      <c r="P439">
        <f>SQRT(Tabelle15[[#This Row],[X]]^2+ Tabelle15[[#This Row],[Y]]^2 +Tabelle15[[#This Row],[Z]]^2)</f>
        <v>188.46657577824351</v>
      </c>
      <c r="Q439">
        <v>13.835000000000001</v>
      </c>
      <c r="R439">
        <v>35.041400000000003</v>
      </c>
      <c r="S439">
        <v>96.666899999999998</v>
      </c>
      <c r="T439">
        <v>49.764299999999999</v>
      </c>
      <c r="U439">
        <v>11.31</v>
      </c>
      <c r="V439">
        <v>-1.88863</v>
      </c>
    </row>
    <row r="440" spans="1:22">
      <c r="A440">
        <v>9244</v>
      </c>
      <c r="B440">
        <v>1</v>
      </c>
      <c r="C440">
        <v>-3.37886</v>
      </c>
      <c r="D440">
        <v>25.860399999999998</v>
      </c>
      <c r="E440">
        <v>-185.726</v>
      </c>
      <c r="F440">
        <v>-40.938400000000001</v>
      </c>
      <c r="G440">
        <v>2.5045500000000001</v>
      </c>
      <c r="H440">
        <v>11.7105</v>
      </c>
      <c r="I440">
        <f>IF(AND(Tabelle15[[#This Row],[AreaPx]]&gt;0,NOT(Tabelle15[[#This Row],[AreaPx]]="inf")),Tabelle15[[#This Row],[AreaPx]], NA())</f>
        <v>6111.26</v>
      </c>
      <c r="J440">
        <v>6111.26</v>
      </c>
      <c r="K440">
        <v>68.431100000000001</v>
      </c>
      <c r="L440">
        <v>89.844099999999997</v>
      </c>
      <c r="M440">
        <v>0.33175199999999999</v>
      </c>
      <c r="N440">
        <v>4.2633499999999998E-2</v>
      </c>
      <c r="O440">
        <f>Tabelle15[[#This Row],[Roll]]+Tabelle15[[#This Row],[Pitch]]</f>
        <v>14.21505</v>
      </c>
      <c r="P440">
        <f>SQRT(Tabelle15[[#This Row],[X]]^2+ Tabelle15[[#This Row],[Y]]^2 +Tabelle15[[#This Row],[Z]]^2)</f>
        <v>187.54819129775581</v>
      </c>
      <c r="Q440">
        <v>13.9061</v>
      </c>
      <c r="R440">
        <v>35.389400000000002</v>
      </c>
      <c r="S440">
        <v>95.631299999999996</v>
      </c>
      <c r="T440">
        <v>49.580599999999997</v>
      </c>
      <c r="U440">
        <v>11.699199999999999</v>
      </c>
      <c r="V440">
        <v>-2.5577200000000002</v>
      </c>
    </row>
    <row r="441" spans="1:22">
      <c r="A441">
        <v>9278</v>
      </c>
      <c r="B441">
        <v>1</v>
      </c>
      <c r="C441">
        <v>-3.0510700000000002</v>
      </c>
      <c r="D441">
        <v>24.768599999999999</v>
      </c>
      <c r="E441">
        <v>-187.012</v>
      </c>
      <c r="F441">
        <v>-40.262</v>
      </c>
      <c r="G441">
        <v>2.7875299999999998</v>
      </c>
      <c r="H441">
        <v>12.112500000000001</v>
      </c>
      <c r="I441">
        <f>IF(AND(Tabelle15[[#This Row],[AreaPx]]&gt;0,NOT(Tabelle15[[#This Row],[AreaPx]]="inf")),Tabelle15[[#This Row],[AreaPx]], NA())</f>
        <v>6218.43</v>
      </c>
      <c r="J441">
        <v>6218.43</v>
      </c>
      <c r="K441">
        <v>69.405199999999994</v>
      </c>
      <c r="L441">
        <v>90.146000000000001</v>
      </c>
      <c r="M441">
        <v>0.69016299999999997</v>
      </c>
      <c r="N441">
        <v>3.99136E-2</v>
      </c>
      <c r="O441">
        <f>Tabelle15[[#This Row],[Roll]]+Tabelle15[[#This Row],[Pitch]]</f>
        <v>14.900030000000001</v>
      </c>
      <c r="P441">
        <f>SQRT(Tabelle15[[#This Row],[X]]^2+ Tabelle15[[#This Row],[Y]]^2 +Tabelle15[[#This Row],[Z]]^2)</f>
        <v>188.66976630638229</v>
      </c>
      <c r="Q441">
        <v>14.8672</v>
      </c>
      <c r="R441">
        <v>34.965200000000003</v>
      </c>
      <c r="S441">
        <v>97.729500000000002</v>
      </c>
      <c r="T441">
        <v>50.335999999999999</v>
      </c>
      <c r="U441">
        <v>12.097899999999999</v>
      </c>
      <c r="V441">
        <v>-2.8509000000000002</v>
      </c>
    </row>
    <row r="442" spans="1:22">
      <c r="A442">
        <v>9315</v>
      </c>
      <c r="B442">
        <v>1</v>
      </c>
      <c r="C442">
        <v>-2.1061399999999999</v>
      </c>
      <c r="D442">
        <v>23.339200000000002</v>
      </c>
      <c r="E442">
        <v>-186.32599999999999</v>
      </c>
      <c r="F442">
        <v>-41.492800000000003</v>
      </c>
      <c r="G442">
        <v>2.5023300000000002</v>
      </c>
      <c r="H442">
        <v>11.963100000000001</v>
      </c>
      <c r="I442">
        <f>IF(AND(Tabelle15[[#This Row],[AreaPx]]&gt;0,NOT(Tabelle15[[#This Row],[AreaPx]]="inf")),Tabelle15[[#This Row],[AreaPx]], NA())</f>
        <v>6019.63</v>
      </c>
      <c r="J442">
        <v>6019.63</v>
      </c>
      <c r="K442">
        <v>67.6511</v>
      </c>
      <c r="L442">
        <v>89.554400000000001</v>
      </c>
      <c r="M442">
        <v>1.48933</v>
      </c>
      <c r="N442">
        <v>2.92007E-2</v>
      </c>
      <c r="O442">
        <f>Tabelle15[[#This Row],[Roll]]+Tabelle15[[#This Row],[Pitch]]</f>
        <v>14.465430000000001</v>
      </c>
      <c r="P442">
        <f>SQRT(Tabelle15[[#This Row],[X]]^2+ Tabelle15[[#This Row],[Y]]^2 +Tabelle15[[#This Row],[Z]]^2)</f>
        <v>187.79385601861313</v>
      </c>
      <c r="Q442">
        <v>11.0261</v>
      </c>
      <c r="R442">
        <v>36.896299999999997</v>
      </c>
      <c r="S442">
        <v>94.282499999999999</v>
      </c>
      <c r="T442">
        <v>49.037199999999999</v>
      </c>
      <c r="U442">
        <v>11.951499999999999</v>
      </c>
      <c r="V442">
        <v>-2.5578099999999999</v>
      </c>
    </row>
    <row r="443" spans="1:22">
      <c r="A443">
        <v>9341</v>
      </c>
      <c r="B443">
        <v>1</v>
      </c>
      <c r="C443">
        <v>-2.1061399999999999</v>
      </c>
      <c r="D443">
        <v>23.339200000000002</v>
      </c>
      <c r="E443">
        <v>-186.32599999999999</v>
      </c>
      <c r="F443">
        <v>-41.492800000000003</v>
      </c>
      <c r="G443">
        <v>2.5023300000000002</v>
      </c>
      <c r="H443">
        <v>11.963100000000001</v>
      </c>
      <c r="I443">
        <f>IF(AND(Tabelle15[[#This Row],[AreaPx]]&gt;0,NOT(Tabelle15[[#This Row],[AreaPx]]="inf")),Tabelle15[[#This Row],[AreaPx]], NA())</f>
        <v>6064.04</v>
      </c>
      <c r="J443">
        <v>6064.04</v>
      </c>
      <c r="K443">
        <v>67.900199999999998</v>
      </c>
      <c r="L443">
        <v>89.884100000000004</v>
      </c>
      <c r="M443">
        <v>0</v>
      </c>
      <c r="N443">
        <v>5.7682799999999999E-2</v>
      </c>
      <c r="O443">
        <f>Tabelle15[[#This Row],[Roll]]+Tabelle15[[#This Row],[Pitch]]</f>
        <v>14.465430000000001</v>
      </c>
      <c r="P443">
        <f>SQRT(Tabelle15[[#This Row],[X]]^2+ Tabelle15[[#This Row],[Y]]^2 +Tabelle15[[#This Row],[Z]]^2)</f>
        <v>187.79385601861313</v>
      </c>
      <c r="Q443">
        <v>11.0261</v>
      </c>
      <c r="R443">
        <v>36.896299999999997</v>
      </c>
      <c r="S443">
        <v>94.282499999999999</v>
      </c>
      <c r="T443">
        <v>49.037199999999999</v>
      </c>
      <c r="U443">
        <v>11.951499999999999</v>
      </c>
      <c r="V443">
        <v>-2.5578099999999999</v>
      </c>
    </row>
    <row r="444" spans="1:22">
      <c r="A444">
        <v>9365</v>
      </c>
      <c r="B444">
        <v>1</v>
      </c>
      <c r="C444">
        <v>-2.1061399999999999</v>
      </c>
      <c r="D444">
        <v>23.339200000000002</v>
      </c>
      <c r="E444">
        <v>-186.32599999999999</v>
      </c>
      <c r="F444">
        <v>-41.492800000000003</v>
      </c>
      <c r="G444">
        <v>2.5023300000000002</v>
      </c>
      <c r="H444">
        <v>11.963100000000001</v>
      </c>
      <c r="I444">
        <f>IF(AND(Tabelle15[[#This Row],[AreaPx]]&gt;0,NOT(Tabelle15[[#This Row],[AreaPx]]="inf")),Tabelle15[[#This Row],[AreaPx]], NA())</f>
        <v>6064.04</v>
      </c>
      <c r="J444">
        <v>6064.04</v>
      </c>
      <c r="K444">
        <v>67.900199999999998</v>
      </c>
      <c r="L444">
        <v>89.884100000000004</v>
      </c>
      <c r="M444">
        <v>0</v>
      </c>
      <c r="N444">
        <v>5.7682799999999999E-2</v>
      </c>
      <c r="O444">
        <f>Tabelle15[[#This Row],[Roll]]+Tabelle15[[#This Row],[Pitch]]</f>
        <v>14.465430000000001</v>
      </c>
      <c r="P444">
        <f>SQRT(Tabelle15[[#This Row],[X]]^2+ Tabelle15[[#This Row],[Y]]^2 +Tabelle15[[#This Row],[Z]]^2)</f>
        <v>187.79385601861313</v>
      </c>
      <c r="Q444">
        <v>11.0261</v>
      </c>
      <c r="R444">
        <v>36.896299999999997</v>
      </c>
      <c r="S444">
        <v>94.282499999999999</v>
      </c>
      <c r="T444">
        <v>49.037199999999999</v>
      </c>
      <c r="U444">
        <v>11.951499999999999</v>
      </c>
      <c r="V444">
        <v>-2.5578099999999999</v>
      </c>
    </row>
    <row r="445" spans="1:22">
      <c r="A445">
        <v>9379</v>
      </c>
      <c r="B445">
        <v>1</v>
      </c>
      <c r="C445">
        <v>-1.0105599999999999</v>
      </c>
      <c r="D445">
        <v>21.9069</v>
      </c>
      <c r="E445">
        <v>-186.61</v>
      </c>
      <c r="F445">
        <v>-41.773099999999999</v>
      </c>
      <c r="G445">
        <v>2.9737</v>
      </c>
      <c r="H445">
        <v>11.360300000000001</v>
      </c>
      <c r="I445">
        <f>IF(AND(Tabelle15[[#This Row],[AreaPx]]&gt;0,NOT(Tabelle15[[#This Row],[AreaPx]]="inf")),Tabelle15[[#This Row],[AreaPx]], NA())</f>
        <v>6057.61</v>
      </c>
      <c r="J445">
        <v>6057.61</v>
      </c>
      <c r="K445">
        <v>67.627600000000001</v>
      </c>
      <c r="L445">
        <v>90.036799999999999</v>
      </c>
      <c r="M445">
        <v>0.99749500000000002</v>
      </c>
      <c r="N445">
        <v>5.7198199999999998E-2</v>
      </c>
      <c r="O445">
        <f>Tabelle15[[#This Row],[Roll]]+Tabelle15[[#This Row],[Pitch]]</f>
        <v>14.334</v>
      </c>
      <c r="P445">
        <f>SQRT(Tabelle15[[#This Row],[X]]^2+ Tabelle15[[#This Row],[Y]]^2 +Tabelle15[[#This Row],[Z]]^2)</f>
        <v>187.8941872414461</v>
      </c>
      <c r="Q445">
        <v>8.9999800000000008</v>
      </c>
      <c r="R445">
        <v>40.095300000000002</v>
      </c>
      <c r="S445">
        <v>94.1113</v>
      </c>
      <c r="T445">
        <v>48.823999999999998</v>
      </c>
      <c r="U445">
        <v>11.344799999999999</v>
      </c>
      <c r="V445">
        <v>-3.03301</v>
      </c>
    </row>
    <row r="446" spans="1:22">
      <c r="A446">
        <v>9412</v>
      </c>
      <c r="B446">
        <v>1</v>
      </c>
      <c r="C446">
        <v>-7.0555999999999994E-2</v>
      </c>
      <c r="D446">
        <v>21.046600000000002</v>
      </c>
      <c r="E446">
        <v>-187.81100000000001</v>
      </c>
      <c r="F446">
        <v>-41.3718</v>
      </c>
      <c r="G446">
        <v>3.0068000000000001</v>
      </c>
      <c r="H446">
        <v>11.210599999999999</v>
      </c>
      <c r="I446">
        <f>IF(AND(Tabelle15[[#This Row],[AreaPx]]&gt;0,NOT(Tabelle15[[#This Row],[AreaPx]]="inf")),Tabelle15[[#This Row],[AreaPx]], NA())</f>
        <v>6079.12</v>
      </c>
      <c r="J446">
        <v>6079.12</v>
      </c>
      <c r="K446">
        <v>67.945400000000006</v>
      </c>
      <c r="L446">
        <v>89.911699999999996</v>
      </c>
      <c r="M446">
        <v>0.55150399999999999</v>
      </c>
      <c r="N446">
        <v>2.62271E-2</v>
      </c>
      <c r="O446">
        <f>Tabelle15[[#This Row],[Roll]]+Tabelle15[[#This Row],[Pitch]]</f>
        <v>14.2174</v>
      </c>
      <c r="P446">
        <f>SQRT(Tabelle15[[#This Row],[X]]^2+ Tabelle15[[#This Row],[Y]]^2 +Tabelle15[[#This Row],[Z]]^2)</f>
        <v>188.9866028868426</v>
      </c>
      <c r="Q446">
        <v>8.2437299999999993</v>
      </c>
      <c r="R446">
        <v>41.124000000000002</v>
      </c>
      <c r="S446">
        <v>95.408199999999994</v>
      </c>
      <c r="T446">
        <v>49.223799999999997</v>
      </c>
      <c r="U446">
        <v>11.194900000000001</v>
      </c>
      <c r="V446">
        <v>-3.0651700000000002</v>
      </c>
    </row>
    <row r="447" spans="1:22">
      <c r="A447">
        <v>9439</v>
      </c>
      <c r="B447">
        <v>1</v>
      </c>
      <c r="C447">
        <v>1.1760999999999999</v>
      </c>
      <c r="D447">
        <v>18.990500000000001</v>
      </c>
      <c r="E447">
        <v>-186.399</v>
      </c>
      <c r="F447">
        <v>-43.061</v>
      </c>
      <c r="G447">
        <v>3.2148699999999999</v>
      </c>
      <c r="H447">
        <v>10.013400000000001</v>
      </c>
      <c r="I447">
        <f>IF(AND(Tabelle15[[#This Row],[AreaPx]]&gt;0,NOT(Tabelle15[[#This Row],[AreaPx]]="inf")),Tabelle15[[#This Row],[AreaPx]], NA())</f>
        <v>5866.68</v>
      </c>
      <c r="J447">
        <v>5866.68</v>
      </c>
      <c r="K447">
        <v>65.748900000000006</v>
      </c>
      <c r="L447">
        <v>89.541799999999995</v>
      </c>
      <c r="M447">
        <v>3.3233899999999998</v>
      </c>
      <c r="N447">
        <v>2.27651E-2</v>
      </c>
      <c r="O447">
        <f>Tabelle15[[#This Row],[Roll]]+Tabelle15[[#This Row],[Pitch]]</f>
        <v>13.22827</v>
      </c>
      <c r="P447">
        <f>SQRT(Tabelle15[[#This Row],[X]]^2+ Tabelle15[[#This Row],[Y]]^2 +Tabelle15[[#This Row],[Z]]^2)</f>
        <v>187.36757857873917</v>
      </c>
      <c r="Q447">
        <v>3.16079</v>
      </c>
      <c r="R447">
        <v>47.102600000000002</v>
      </c>
      <c r="S447">
        <v>91.056399999999996</v>
      </c>
      <c r="T447">
        <v>47.506399999999999</v>
      </c>
      <c r="U447">
        <v>9.9974500000000006</v>
      </c>
      <c r="V447">
        <v>-3.2644899999999999</v>
      </c>
    </row>
    <row r="448" spans="1:22">
      <c r="A448">
        <v>9475</v>
      </c>
      <c r="B448">
        <v>1</v>
      </c>
      <c r="C448">
        <v>2.1774499999999999</v>
      </c>
      <c r="D448">
        <v>16.488199999999999</v>
      </c>
      <c r="E448">
        <v>-184.417</v>
      </c>
      <c r="F448">
        <v>-44.310499999999998</v>
      </c>
      <c r="G448">
        <v>3.5069900000000001</v>
      </c>
      <c r="H448">
        <v>9.1980599999999999</v>
      </c>
      <c r="I448">
        <f>IF(AND(Tabelle15[[#This Row],[AreaPx]]&gt;0,NOT(Tabelle15[[#This Row],[AreaPx]]="inf")),Tabelle15[[#This Row],[AreaPx]], NA())</f>
        <v>5849.56</v>
      </c>
      <c r="J448">
        <v>5849.56</v>
      </c>
      <c r="K448">
        <v>64.907600000000002</v>
      </c>
      <c r="L448">
        <v>90.345699999999994</v>
      </c>
      <c r="M448">
        <v>2.03362</v>
      </c>
      <c r="N448">
        <v>0.11912399999999999</v>
      </c>
      <c r="O448">
        <f>Tabelle15[[#This Row],[Roll]]+Tabelle15[[#This Row],[Pitch]]</f>
        <v>12.70505</v>
      </c>
      <c r="P448">
        <f>SQRT(Tabelle15[[#This Row],[X]]^2+ Tabelle15[[#This Row],[Y]]^2 +Tabelle15[[#This Row],[Z]]^2)</f>
        <v>185.16541771276434</v>
      </c>
      <c r="Q448">
        <v>0.121239</v>
      </c>
      <c r="R448">
        <v>52.397599999999997</v>
      </c>
      <c r="S448">
        <v>87.016400000000004</v>
      </c>
      <c r="T448">
        <v>46.256999999999998</v>
      </c>
      <c r="U448">
        <v>9.1806900000000002</v>
      </c>
      <c r="V448">
        <v>-3.5525600000000002</v>
      </c>
    </row>
    <row r="449" spans="1:22">
      <c r="A449">
        <v>9505</v>
      </c>
      <c r="B449">
        <v>1</v>
      </c>
      <c r="C449">
        <v>2.1774499999999999</v>
      </c>
      <c r="D449">
        <v>16.488199999999999</v>
      </c>
      <c r="E449">
        <v>-184.417</v>
      </c>
      <c r="F449">
        <v>-44.310499999999998</v>
      </c>
      <c r="G449">
        <v>3.5069900000000001</v>
      </c>
      <c r="H449">
        <v>9.1980599999999999</v>
      </c>
      <c r="I449">
        <f>IF(AND(Tabelle15[[#This Row],[AreaPx]]&gt;0,NOT(Tabelle15[[#This Row],[AreaPx]]="inf")),Tabelle15[[#This Row],[AreaPx]], NA())</f>
        <v>5849.56</v>
      </c>
      <c r="J449">
        <v>5849.56</v>
      </c>
      <c r="K449">
        <v>64.907600000000002</v>
      </c>
      <c r="L449">
        <v>90.345699999999994</v>
      </c>
      <c r="M449">
        <v>2.03362</v>
      </c>
      <c r="N449">
        <v>0.11912399999999999</v>
      </c>
      <c r="O449">
        <f>Tabelle15[[#This Row],[Roll]]+Tabelle15[[#This Row],[Pitch]]</f>
        <v>12.70505</v>
      </c>
      <c r="P449">
        <f>SQRT(Tabelle15[[#This Row],[X]]^2+ Tabelle15[[#This Row],[Y]]^2 +Tabelle15[[#This Row],[Z]]^2)</f>
        <v>185.16541771276434</v>
      </c>
      <c r="Q449">
        <v>0.121239</v>
      </c>
      <c r="R449">
        <v>52.397599999999997</v>
      </c>
      <c r="S449">
        <v>87.016400000000004</v>
      </c>
      <c r="T449">
        <v>46.256999999999998</v>
      </c>
      <c r="U449">
        <v>9.1806900000000002</v>
      </c>
      <c r="V449">
        <v>-3.5525600000000002</v>
      </c>
    </row>
    <row r="450" spans="1:22">
      <c r="A450">
        <v>9518</v>
      </c>
      <c r="B450">
        <v>1</v>
      </c>
      <c r="C450">
        <v>3.1540900000000001</v>
      </c>
      <c r="D450">
        <v>13.663600000000001</v>
      </c>
      <c r="E450">
        <v>-183.53299999999999</v>
      </c>
      <c r="F450">
        <v>-44.556699999999999</v>
      </c>
      <c r="G450">
        <v>4.0831900000000001</v>
      </c>
      <c r="H450">
        <v>8.8078800000000008</v>
      </c>
      <c r="I450">
        <f>IF(AND(Tabelle15[[#This Row],[AreaPx]]&gt;0,NOT(Tabelle15[[#This Row],[AreaPx]]="inf")),Tabelle15[[#This Row],[AreaPx]], NA())</f>
        <v>5964.32</v>
      </c>
      <c r="J450">
        <v>5964.32</v>
      </c>
      <c r="K450">
        <v>65.3733</v>
      </c>
      <c r="L450">
        <v>91.391999999999996</v>
      </c>
      <c r="M450">
        <v>1.01749</v>
      </c>
      <c r="N450">
        <v>3.7943600000000001E-2</v>
      </c>
      <c r="O450">
        <f>Tabelle15[[#This Row],[Roll]]+Tabelle15[[#This Row],[Pitch]]</f>
        <v>12.891070000000001</v>
      </c>
      <c r="P450">
        <f>SQRT(Tabelle15[[#This Row],[X]]^2+ Tabelle15[[#This Row],[Y]]^2 +Tabelle15[[#This Row],[Z]]^2)</f>
        <v>184.06793402895599</v>
      </c>
      <c r="Q450">
        <v>-0.91368099999999997</v>
      </c>
      <c r="R450">
        <v>56.4756</v>
      </c>
      <c r="S450">
        <v>85.815799999999996</v>
      </c>
      <c r="T450">
        <v>46.075499999999998</v>
      </c>
      <c r="U450">
        <v>8.7853499999999993</v>
      </c>
      <c r="V450">
        <v>-4.1317500000000003</v>
      </c>
    </row>
    <row r="451" spans="1:22">
      <c r="A451">
        <v>9537</v>
      </c>
      <c r="B451">
        <v>1</v>
      </c>
      <c r="C451">
        <v>3.1540900000000001</v>
      </c>
      <c r="D451">
        <v>13.663600000000001</v>
      </c>
      <c r="E451">
        <v>-183.53299999999999</v>
      </c>
      <c r="F451">
        <v>-44.556699999999999</v>
      </c>
      <c r="G451">
        <v>4.0831900000000001</v>
      </c>
      <c r="H451">
        <v>8.8078800000000008</v>
      </c>
      <c r="I451">
        <f>IF(AND(Tabelle15[[#This Row],[AreaPx]]&gt;0,NOT(Tabelle15[[#This Row],[AreaPx]]="inf")),Tabelle15[[#This Row],[AreaPx]], NA())</f>
        <v>5964.32</v>
      </c>
      <c r="J451">
        <v>5964.32</v>
      </c>
      <c r="K451">
        <v>65.3733</v>
      </c>
      <c r="L451">
        <v>91.391999999999996</v>
      </c>
      <c r="M451">
        <v>1.01749</v>
      </c>
      <c r="N451">
        <v>3.7943600000000001E-2</v>
      </c>
      <c r="O451">
        <f>Tabelle15[[#This Row],[Roll]]+Tabelle15[[#This Row],[Pitch]]</f>
        <v>12.891070000000001</v>
      </c>
      <c r="P451">
        <f>SQRT(Tabelle15[[#This Row],[X]]^2+ Tabelle15[[#This Row],[Y]]^2 +Tabelle15[[#This Row],[Z]]^2)</f>
        <v>184.06793402895599</v>
      </c>
      <c r="Q451">
        <v>-0.91368099999999997</v>
      </c>
      <c r="R451">
        <v>56.4756</v>
      </c>
      <c r="S451">
        <v>85.815799999999996</v>
      </c>
      <c r="T451">
        <v>46.075499999999998</v>
      </c>
      <c r="U451">
        <v>8.7853499999999993</v>
      </c>
      <c r="V451">
        <v>-4.1317500000000003</v>
      </c>
    </row>
    <row r="452" spans="1:22">
      <c r="A452">
        <v>9554</v>
      </c>
      <c r="B452">
        <v>1</v>
      </c>
      <c r="C452">
        <v>4.2894800000000002</v>
      </c>
      <c r="D452">
        <v>11.686500000000001</v>
      </c>
      <c r="E452">
        <v>-185.36699999999999</v>
      </c>
      <c r="F452">
        <v>-43.722299999999997</v>
      </c>
      <c r="G452">
        <v>4.23733</v>
      </c>
      <c r="H452">
        <v>8.5501299999999993</v>
      </c>
      <c r="I452">
        <f>IF(AND(Tabelle15[[#This Row],[AreaPx]]&gt;0,NOT(Tabelle15[[#This Row],[AreaPx]]="inf")),Tabelle15[[#This Row],[AreaPx]], NA())</f>
        <v>6110.37</v>
      </c>
      <c r="J452">
        <v>6110.37</v>
      </c>
      <c r="K452">
        <v>66.625699999999995</v>
      </c>
      <c r="L452">
        <v>91.847300000000004</v>
      </c>
      <c r="M452">
        <v>1.0048900000000001</v>
      </c>
      <c r="N452">
        <v>2.69784E-2</v>
      </c>
      <c r="O452">
        <f>Tabelle15[[#This Row],[Roll]]+Tabelle15[[#This Row],[Pitch]]</f>
        <v>12.787459999999999</v>
      </c>
      <c r="P452">
        <f>SQRT(Tabelle15[[#This Row],[X]]^2+ Tabelle15[[#This Row],[Y]]^2 +Tabelle15[[#This Row],[Z]]^2)</f>
        <v>185.78454889984903</v>
      </c>
      <c r="Q452">
        <v>-1.4966699999999999</v>
      </c>
      <c r="R452">
        <v>58.874000000000002</v>
      </c>
      <c r="S452">
        <v>88.460599999999999</v>
      </c>
      <c r="T452">
        <v>46.914200000000001</v>
      </c>
      <c r="U452">
        <v>8.5265900000000006</v>
      </c>
      <c r="V452">
        <v>-4.2847799999999996</v>
      </c>
    </row>
    <row r="453" spans="1:22">
      <c r="A453">
        <v>9575</v>
      </c>
      <c r="B453">
        <v>1</v>
      </c>
      <c r="C453">
        <v>4.2894800000000002</v>
      </c>
      <c r="D453">
        <v>11.686500000000001</v>
      </c>
      <c r="E453">
        <v>-185.36699999999999</v>
      </c>
      <c r="F453">
        <v>-43.722299999999997</v>
      </c>
      <c r="G453">
        <v>4.23733</v>
      </c>
      <c r="H453">
        <v>8.5501299999999993</v>
      </c>
      <c r="I453">
        <f>IF(AND(Tabelle15[[#This Row],[AreaPx]]&gt;0,NOT(Tabelle15[[#This Row],[AreaPx]]="inf")),Tabelle15[[#This Row],[AreaPx]], NA())</f>
        <v>5990.08</v>
      </c>
      <c r="J453">
        <v>5990.08</v>
      </c>
      <c r="K453">
        <v>65.9666</v>
      </c>
      <c r="L453">
        <v>90.938699999999997</v>
      </c>
      <c r="M453">
        <v>0</v>
      </c>
      <c r="N453">
        <v>2.9298100000000001E-2</v>
      </c>
      <c r="O453">
        <f>Tabelle15[[#This Row],[Roll]]+Tabelle15[[#This Row],[Pitch]]</f>
        <v>12.787459999999999</v>
      </c>
      <c r="P453">
        <f>SQRT(Tabelle15[[#This Row],[X]]^2+ Tabelle15[[#This Row],[Y]]^2 +Tabelle15[[#This Row],[Z]]^2)</f>
        <v>185.78454889984903</v>
      </c>
      <c r="Q453">
        <v>-1.4966699999999999</v>
      </c>
      <c r="R453">
        <v>58.874000000000002</v>
      </c>
      <c r="S453">
        <v>88.460599999999999</v>
      </c>
      <c r="T453">
        <v>46.914200000000001</v>
      </c>
      <c r="U453">
        <v>8.5265900000000006</v>
      </c>
      <c r="V453">
        <v>-4.2847799999999996</v>
      </c>
    </row>
    <row r="454" spans="1:22">
      <c r="A454">
        <v>9597</v>
      </c>
      <c r="B454">
        <v>1</v>
      </c>
      <c r="C454">
        <v>4.2894800000000002</v>
      </c>
      <c r="D454">
        <v>11.686500000000001</v>
      </c>
      <c r="E454">
        <v>-185.36699999999999</v>
      </c>
      <c r="F454">
        <v>-43.722299999999997</v>
      </c>
      <c r="G454">
        <v>4.23733</v>
      </c>
      <c r="H454">
        <v>8.5501299999999993</v>
      </c>
      <c r="I454">
        <f>IF(AND(Tabelle15[[#This Row],[AreaPx]]&gt;0,NOT(Tabelle15[[#This Row],[AreaPx]]="inf")),Tabelle15[[#This Row],[AreaPx]], NA())</f>
        <v>5990.08</v>
      </c>
      <c r="J454">
        <v>5990.08</v>
      </c>
      <c r="K454">
        <v>65.9666</v>
      </c>
      <c r="L454">
        <v>90.938699999999997</v>
      </c>
      <c r="M454">
        <v>0</v>
      </c>
      <c r="N454">
        <v>2.9298100000000001E-2</v>
      </c>
      <c r="O454">
        <f>Tabelle15[[#This Row],[Roll]]+Tabelle15[[#This Row],[Pitch]]</f>
        <v>12.787459999999999</v>
      </c>
      <c r="P454">
        <f>SQRT(Tabelle15[[#This Row],[X]]^2+ Tabelle15[[#This Row],[Y]]^2 +Tabelle15[[#This Row],[Z]]^2)</f>
        <v>185.78454889984903</v>
      </c>
      <c r="Q454">
        <v>-1.4966699999999999</v>
      </c>
      <c r="R454">
        <v>58.874000000000002</v>
      </c>
      <c r="S454">
        <v>88.460599999999999</v>
      </c>
      <c r="T454">
        <v>46.914200000000001</v>
      </c>
      <c r="U454">
        <v>8.5265900000000006</v>
      </c>
      <c r="V454">
        <v>-4.2847799999999996</v>
      </c>
    </row>
    <row r="455" spans="1:22">
      <c r="A455">
        <v>9607</v>
      </c>
      <c r="B455">
        <v>1</v>
      </c>
      <c r="C455">
        <v>5.4349499999999997</v>
      </c>
      <c r="D455">
        <v>10.1165</v>
      </c>
      <c r="E455">
        <v>-186.10300000000001</v>
      </c>
      <c r="F455">
        <v>-44.204599999999999</v>
      </c>
      <c r="G455">
        <v>4.43872</v>
      </c>
      <c r="H455">
        <v>8.2012400000000003</v>
      </c>
      <c r="I455">
        <f>IF(AND(Tabelle15[[#This Row],[AreaPx]]&gt;0,NOT(Tabelle15[[#This Row],[AreaPx]]="inf")),Tabelle15[[#This Row],[AreaPx]], NA())</f>
        <v>5948.29</v>
      </c>
      <c r="J455">
        <v>5948.29</v>
      </c>
      <c r="K455">
        <v>65.455100000000002</v>
      </c>
      <c r="L455">
        <v>90.977800000000002</v>
      </c>
      <c r="M455">
        <v>1.2052400000000001</v>
      </c>
      <c r="N455">
        <v>4.7779099999999998E-2</v>
      </c>
      <c r="O455">
        <f>Tabelle15[[#This Row],[Roll]]+Tabelle15[[#This Row],[Pitch]]</f>
        <v>12.63996</v>
      </c>
      <c r="P455">
        <f>SQRT(Tabelle15[[#This Row],[X]]^2+ Tabelle15[[#This Row],[Y]]^2 +Tabelle15[[#This Row],[Z]]^2)</f>
        <v>186.45698931054449</v>
      </c>
      <c r="Q455">
        <v>-4.2781399999999996</v>
      </c>
      <c r="R455">
        <v>61.328299999999999</v>
      </c>
      <c r="S455">
        <v>87.404899999999998</v>
      </c>
      <c r="T455">
        <v>46.4345</v>
      </c>
      <c r="U455">
        <v>8.1764700000000001</v>
      </c>
      <c r="V455">
        <v>-4.4843999999999999</v>
      </c>
    </row>
    <row r="456" spans="1:22">
      <c r="A456">
        <v>9630</v>
      </c>
      <c r="B456">
        <v>1</v>
      </c>
      <c r="C456">
        <v>5.4349499999999997</v>
      </c>
      <c r="D456">
        <v>10.1165</v>
      </c>
      <c r="E456">
        <v>-186.10300000000001</v>
      </c>
      <c r="F456">
        <v>-44.204599999999999</v>
      </c>
      <c r="G456">
        <v>4.43872</v>
      </c>
      <c r="H456">
        <v>8.2012400000000003</v>
      </c>
      <c r="I456">
        <f>IF(AND(Tabelle15[[#This Row],[AreaPx]]&gt;0,NOT(Tabelle15[[#This Row],[AreaPx]]="inf")),Tabelle15[[#This Row],[AreaPx]], NA())</f>
        <v>5948.29</v>
      </c>
      <c r="J456">
        <v>5948.29</v>
      </c>
      <c r="K456">
        <v>65.455100000000002</v>
      </c>
      <c r="L456">
        <v>90.977800000000002</v>
      </c>
      <c r="M456">
        <v>1.2052400000000001</v>
      </c>
      <c r="N456">
        <v>4.7779099999999998E-2</v>
      </c>
      <c r="O456">
        <f>Tabelle15[[#This Row],[Roll]]+Tabelle15[[#This Row],[Pitch]]</f>
        <v>12.63996</v>
      </c>
      <c r="P456">
        <f>SQRT(Tabelle15[[#This Row],[X]]^2+ Tabelle15[[#This Row],[Y]]^2 +Tabelle15[[#This Row],[Z]]^2)</f>
        <v>186.45698931054449</v>
      </c>
      <c r="Q456">
        <v>-4.2781399999999996</v>
      </c>
      <c r="R456">
        <v>61.328299999999999</v>
      </c>
      <c r="S456">
        <v>87.404899999999998</v>
      </c>
      <c r="T456">
        <v>46.4345</v>
      </c>
      <c r="U456">
        <v>8.1764700000000001</v>
      </c>
      <c r="V456">
        <v>-4.4843999999999999</v>
      </c>
    </row>
    <row r="457" spans="1:22">
      <c r="A457">
        <v>9645</v>
      </c>
      <c r="B457">
        <v>1</v>
      </c>
      <c r="C457">
        <v>6.4743399999999998</v>
      </c>
      <c r="D457">
        <v>7.9486499999999998</v>
      </c>
      <c r="E457">
        <v>-183.18899999999999</v>
      </c>
      <c r="F457">
        <v>-46.472299999999997</v>
      </c>
      <c r="G457">
        <v>4.5314399999999999</v>
      </c>
      <c r="H457">
        <v>7.4030500000000004</v>
      </c>
      <c r="I457">
        <f>IF(AND(Tabelle15[[#This Row],[AreaPx]]&gt;0,NOT(Tabelle15[[#This Row],[AreaPx]]="inf")),Tabelle15[[#This Row],[AreaPx]], NA())</f>
        <v>5680.17</v>
      </c>
      <c r="J457">
        <v>5680.17</v>
      </c>
      <c r="K457">
        <v>62.674900000000001</v>
      </c>
      <c r="L457">
        <v>90.6798</v>
      </c>
      <c r="M457">
        <v>2.6732900000000002</v>
      </c>
      <c r="N457">
        <v>3.7619E-2</v>
      </c>
      <c r="O457">
        <f>Tabelle15[[#This Row],[Roll]]+Tabelle15[[#This Row],[Pitch]]</f>
        <v>11.93449</v>
      </c>
      <c r="P457">
        <f>SQRT(Tabelle15[[#This Row],[X]]^2+ Tabelle15[[#This Row],[Y]]^2 +Tabelle15[[#This Row],[Z]]^2)</f>
        <v>183.47563281334692</v>
      </c>
      <c r="Q457">
        <v>-8.7017799999999994</v>
      </c>
      <c r="R457">
        <v>66.300899999999999</v>
      </c>
      <c r="S457">
        <v>79.7303</v>
      </c>
      <c r="T457">
        <v>44.1158</v>
      </c>
      <c r="U457">
        <v>7.3797800000000002</v>
      </c>
      <c r="V457">
        <v>-4.5693700000000002</v>
      </c>
    </row>
    <row r="458" spans="1:22">
      <c r="A458">
        <v>9669</v>
      </c>
      <c r="B458">
        <v>1</v>
      </c>
      <c r="C458">
        <v>6.4743399999999998</v>
      </c>
      <c r="D458">
        <v>7.9486499999999998</v>
      </c>
      <c r="E458">
        <v>-183.18899999999999</v>
      </c>
      <c r="F458">
        <v>-46.472299999999997</v>
      </c>
      <c r="G458">
        <v>4.5314399999999999</v>
      </c>
      <c r="H458">
        <v>7.4030500000000004</v>
      </c>
      <c r="I458">
        <f>IF(AND(Tabelle15[[#This Row],[AreaPx]]&gt;0,NOT(Tabelle15[[#This Row],[AreaPx]]="inf")),Tabelle15[[#This Row],[AreaPx]], NA())</f>
        <v>5680.17</v>
      </c>
      <c r="J458">
        <v>5680.17</v>
      </c>
      <c r="K458">
        <v>62.674900000000001</v>
      </c>
      <c r="L458">
        <v>90.6798</v>
      </c>
      <c r="M458">
        <v>2.6732900000000002</v>
      </c>
      <c r="N458">
        <v>3.7619E-2</v>
      </c>
      <c r="O458">
        <f>Tabelle15[[#This Row],[Roll]]+Tabelle15[[#This Row],[Pitch]]</f>
        <v>11.93449</v>
      </c>
      <c r="P458">
        <f>SQRT(Tabelle15[[#This Row],[X]]^2+ Tabelle15[[#This Row],[Y]]^2 +Tabelle15[[#This Row],[Z]]^2)</f>
        <v>183.47563281334692</v>
      </c>
      <c r="Q458">
        <v>-8.7017799999999994</v>
      </c>
      <c r="R458">
        <v>66.300899999999999</v>
      </c>
      <c r="S458">
        <v>79.7303</v>
      </c>
      <c r="T458">
        <v>44.1158</v>
      </c>
      <c r="U458">
        <v>7.3797800000000002</v>
      </c>
      <c r="V458">
        <v>-4.5693700000000002</v>
      </c>
    </row>
    <row r="459" spans="1:22">
      <c r="A459">
        <v>9679</v>
      </c>
      <c r="B459">
        <v>1</v>
      </c>
      <c r="C459">
        <v>7.8360799999999999</v>
      </c>
      <c r="D459">
        <v>5.5770299999999997</v>
      </c>
      <c r="E459">
        <v>-183.19800000000001</v>
      </c>
      <c r="F459">
        <v>-46.265799999999999</v>
      </c>
      <c r="G459">
        <v>4.7853399999999997</v>
      </c>
      <c r="H459">
        <v>6.6852299999999998</v>
      </c>
      <c r="I459">
        <f>IF(AND(Tabelle15[[#This Row],[AreaPx]]&gt;0,NOT(Tabelle15[[#This Row],[AreaPx]]="inf")),Tabelle15[[#This Row],[AreaPx]], NA())</f>
        <v>5890.22</v>
      </c>
      <c r="J459">
        <v>5890.22</v>
      </c>
      <c r="K459">
        <v>63.934800000000003</v>
      </c>
      <c r="L459">
        <v>92.149699999999996</v>
      </c>
      <c r="M459">
        <v>1.3597300000000001</v>
      </c>
      <c r="N459">
        <v>4.7293000000000002E-2</v>
      </c>
      <c r="O459">
        <f>Tabelle15[[#This Row],[Roll]]+Tabelle15[[#This Row],[Pitch]]</f>
        <v>11.470569999999999</v>
      </c>
      <c r="P459">
        <f>SQRT(Tabelle15[[#This Row],[X]]^2+ Tabelle15[[#This Row],[Y]]^2 +Tabelle15[[#This Row],[Z]]^2)</f>
        <v>183.45030557997799</v>
      </c>
      <c r="Q459">
        <v>-9.8500999999999994</v>
      </c>
      <c r="R459">
        <v>70.773899999999998</v>
      </c>
      <c r="S459">
        <v>79.514399999999995</v>
      </c>
      <c r="T459">
        <v>44.294499999999999</v>
      </c>
      <c r="U459">
        <v>6.6618300000000001</v>
      </c>
      <c r="V459">
        <v>-4.8179499999999997</v>
      </c>
    </row>
    <row r="460" spans="1:22">
      <c r="A460">
        <v>9702</v>
      </c>
      <c r="B460">
        <v>1</v>
      </c>
      <c r="C460">
        <v>7.8360799999999999</v>
      </c>
      <c r="D460">
        <v>5.5770299999999997</v>
      </c>
      <c r="E460">
        <v>-183.19800000000001</v>
      </c>
      <c r="F460">
        <v>-46.265799999999999</v>
      </c>
      <c r="G460">
        <v>4.7853399999999997</v>
      </c>
      <c r="H460">
        <v>6.6852299999999998</v>
      </c>
      <c r="I460">
        <f>IF(AND(Tabelle15[[#This Row],[AreaPx]]&gt;0,NOT(Tabelle15[[#This Row],[AreaPx]]="inf")),Tabelle15[[#This Row],[AreaPx]], NA())</f>
        <v>5890.22</v>
      </c>
      <c r="J460">
        <v>5890.22</v>
      </c>
      <c r="K460">
        <v>63.934800000000003</v>
      </c>
      <c r="L460">
        <v>92.149699999999996</v>
      </c>
      <c r="M460">
        <v>1.3597300000000001</v>
      </c>
      <c r="N460">
        <v>4.7293000000000002E-2</v>
      </c>
      <c r="O460">
        <f>Tabelle15[[#This Row],[Roll]]+Tabelle15[[#This Row],[Pitch]]</f>
        <v>11.470569999999999</v>
      </c>
      <c r="P460">
        <f>SQRT(Tabelle15[[#This Row],[X]]^2+ Tabelle15[[#This Row],[Y]]^2 +Tabelle15[[#This Row],[Z]]^2)</f>
        <v>183.45030557997799</v>
      </c>
      <c r="Q460">
        <v>-9.8500999999999994</v>
      </c>
      <c r="R460">
        <v>70.773899999999998</v>
      </c>
      <c r="S460">
        <v>79.514399999999995</v>
      </c>
      <c r="T460">
        <v>44.294499999999999</v>
      </c>
      <c r="U460">
        <v>6.6618300000000001</v>
      </c>
      <c r="V460">
        <v>-4.8179499999999997</v>
      </c>
    </row>
    <row r="461" spans="1:22">
      <c r="A461">
        <v>9719</v>
      </c>
      <c r="B461">
        <v>1</v>
      </c>
      <c r="C461">
        <v>9.9259000000000004</v>
      </c>
      <c r="D461">
        <v>1.7676099999999999</v>
      </c>
      <c r="E461">
        <v>-183.44499999999999</v>
      </c>
      <c r="F461">
        <v>-46.575400000000002</v>
      </c>
      <c r="G461">
        <v>5.3435800000000002</v>
      </c>
      <c r="H461">
        <v>5.4941500000000003</v>
      </c>
      <c r="I461">
        <f>IF(AND(Tabelle15[[#This Row],[AreaPx]]&gt;0,NOT(Tabelle15[[#This Row],[AreaPx]]="inf")),Tabelle15[[#This Row],[AreaPx]], NA())</f>
        <v>5864.92</v>
      </c>
      <c r="J461">
        <v>5864.92</v>
      </c>
      <c r="K461">
        <v>63.635300000000001</v>
      </c>
      <c r="L461">
        <v>92.1648</v>
      </c>
      <c r="M461">
        <v>2.03376</v>
      </c>
      <c r="N461">
        <v>6.2383800000000003E-2</v>
      </c>
      <c r="O461">
        <f>Tabelle15[[#This Row],[Roll]]+Tabelle15[[#This Row],[Pitch]]</f>
        <v>10.837730000000001</v>
      </c>
      <c r="P461">
        <f>SQRT(Tabelle15[[#This Row],[X]]^2+ Tabelle15[[#This Row],[Y]]^2 +Tabelle15[[#This Row],[Z]]^2)</f>
        <v>183.72184399499722</v>
      </c>
      <c r="Q461">
        <v>-13.0542</v>
      </c>
      <c r="R461">
        <v>78.036299999999997</v>
      </c>
      <c r="S461">
        <v>77.733900000000006</v>
      </c>
      <c r="T461">
        <v>43.937800000000003</v>
      </c>
      <c r="U461">
        <v>5.4702000000000002</v>
      </c>
      <c r="V461">
        <v>-5.3680899999999996</v>
      </c>
    </row>
    <row r="462" spans="1:22">
      <c r="A462">
        <v>9741</v>
      </c>
      <c r="B462">
        <v>1</v>
      </c>
      <c r="C462">
        <v>9.9259000000000004</v>
      </c>
      <c r="D462">
        <v>1.7676099999999999</v>
      </c>
      <c r="E462">
        <v>-183.44499999999999</v>
      </c>
      <c r="F462">
        <v>-46.575400000000002</v>
      </c>
      <c r="G462">
        <v>5.3435800000000002</v>
      </c>
      <c r="H462">
        <v>5.4941500000000003</v>
      </c>
      <c r="I462">
        <f>IF(AND(Tabelle15[[#This Row],[AreaPx]]&gt;0,NOT(Tabelle15[[#This Row],[AreaPx]]="inf")),Tabelle15[[#This Row],[AreaPx]], NA())</f>
        <v>5849.1</v>
      </c>
      <c r="J462">
        <v>5849.1</v>
      </c>
      <c r="K462">
        <v>63.549399999999999</v>
      </c>
      <c r="L462">
        <v>92.040400000000005</v>
      </c>
      <c r="M462">
        <v>0</v>
      </c>
      <c r="N462">
        <v>1.9519499999999999E-2</v>
      </c>
      <c r="O462">
        <f>Tabelle15[[#This Row],[Roll]]+Tabelle15[[#This Row],[Pitch]]</f>
        <v>10.837730000000001</v>
      </c>
      <c r="P462">
        <f>SQRT(Tabelle15[[#This Row],[X]]^2+ Tabelle15[[#This Row],[Y]]^2 +Tabelle15[[#This Row],[Z]]^2)</f>
        <v>183.72184399499722</v>
      </c>
      <c r="Q462">
        <v>-13.0542</v>
      </c>
      <c r="R462">
        <v>78.036299999999997</v>
      </c>
      <c r="S462">
        <v>77.733900000000006</v>
      </c>
      <c r="T462">
        <v>43.937800000000003</v>
      </c>
      <c r="U462">
        <v>5.4702000000000002</v>
      </c>
      <c r="V462">
        <v>-5.3680899999999996</v>
      </c>
    </row>
    <row r="463" spans="1:22">
      <c r="A463">
        <v>9762</v>
      </c>
      <c r="B463">
        <v>1</v>
      </c>
      <c r="C463">
        <v>9.9259000000000004</v>
      </c>
      <c r="D463">
        <v>1.7676099999999999</v>
      </c>
      <c r="E463">
        <v>-183.44499999999999</v>
      </c>
      <c r="F463">
        <v>-46.575400000000002</v>
      </c>
      <c r="G463">
        <v>5.3435800000000002</v>
      </c>
      <c r="H463">
        <v>5.4941500000000003</v>
      </c>
      <c r="I463">
        <f>IF(AND(Tabelle15[[#This Row],[AreaPx]]&gt;0,NOT(Tabelle15[[#This Row],[AreaPx]]="inf")),Tabelle15[[#This Row],[AreaPx]], NA())</f>
        <v>5849.1</v>
      </c>
      <c r="J463">
        <v>5849.1</v>
      </c>
      <c r="K463">
        <v>63.549399999999999</v>
      </c>
      <c r="L463">
        <v>92.040400000000005</v>
      </c>
      <c r="M463">
        <v>0</v>
      </c>
      <c r="N463">
        <v>1.9519499999999999E-2</v>
      </c>
      <c r="O463">
        <f>Tabelle15[[#This Row],[Roll]]+Tabelle15[[#This Row],[Pitch]]</f>
        <v>10.837730000000001</v>
      </c>
      <c r="P463">
        <f>SQRT(Tabelle15[[#This Row],[X]]^2+ Tabelle15[[#This Row],[Y]]^2 +Tabelle15[[#This Row],[Z]]^2)</f>
        <v>183.72184399499722</v>
      </c>
      <c r="Q463">
        <v>-13.0542</v>
      </c>
      <c r="R463">
        <v>78.036299999999997</v>
      </c>
      <c r="S463">
        <v>77.733900000000006</v>
      </c>
      <c r="T463">
        <v>43.937800000000003</v>
      </c>
      <c r="U463">
        <v>5.4702000000000002</v>
      </c>
      <c r="V463">
        <v>-5.3680899999999996</v>
      </c>
    </row>
    <row r="464" spans="1:22">
      <c r="A464">
        <v>9777</v>
      </c>
      <c r="B464">
        <v>1</v>
      </c>
      <c r="C464">
        <v>12.023099999999999</v>
      </c>
      <c r="D464">
        <v>-1.93997</v>
      </c>
      <c r="E464">
        <v>-183.29</v>
      </c>
      <c r="F464">
        <v>-47.494599999999998</v>
      </c>
      <c r="G464">
        <v>5.5649600000000001</v>
      </c>
      <c r="H464">
        <v>4.15862</v>
      </c>
      <c r="I464">
        <f>IF(AND(Tabelle15[[#This Row],[AreaPx]]&gt;0,NOT(Tabelle15[[#This Row],[AreaPx]]="inf")),Tabelle15[[#This Row],[AreaPx]], NA())</f>
        <v>5750.43</v>
      </c>
      <c r="J464">
        <v>5750.43</v>
      </c>
      <c r="K464">
        <v>62.510899999999999</v>
      </c>
      <c r="L464">
        <v>92.017600000000002</v>
      </c>
      <c r="M464">
        <v>2.6638899999999999</v>
      </c>
      <c r="N464">
        <v>9.2292600000000002E-2</v>
      </c>
      <c r="O464">
        <f>Tabelle15[[#This Row],[Roll]]+Tabelle15[[#This Row],[Pitch]]</f>
        <v>9.7235800000000001</v>
      </c>
      <c r="P464">
        <f>SQRT(Tabelle15[[#This Row],[X]]^2+ Tabelle15[[#This Row],[Y]]^2 +Tabelle15[[#This Row],[Z]]^2)</f>
        <v>183.69415482592498</v>
      </c>
      <c r="Q464">
        <v>-17.212599999999998</v>
      </c>
      <c r="R464">
        <v>85.730699999999999</v>
      </c>
      <c r="S464">
        <v>73.800399999999996</v>
      </c>
      <c r="T464">
        <v>42.909399999999998</v>
      </c>
      <c r="U464">
        <v>4.1389800000000001</v>
      </c>
      <c r="V464">
        <v>-5.5795599999999999</v>
      </c>
    </row>
    <row r="465" spans="1:22">
      <c r="A465">
        <v>9805</v>
      </c>
      <c r="B465">
        <v>1</v>
      </c>
      <c r="C465">
        <v>12.023099999999999</v>
      </c>
      <c r="D465">
        <v>-1.93997</v>
      </c>
      <c r="E465">
        <v>-183.29</v>
      </c>
      <c r="F465">
        <v>-47.494599999999998</v>
      </c>
      <c r="G465">
        <v>5.5649600000000001</v>
      </c>
      <c r="H465">
        <v>4.15862</v>
      </c>
      <c r="I465">
        <f>IF(AND(Tabelle15[[#This Row],[AreaPx]]&gt;0,NOT(Tabelle15[[#This Row],[AreaPx]]="inf")),Tabelle15[[#This Row],[AreaPx]], NA())</f>
        <v>5750.43</v>
      </c>
      <c r="J465">
        <v>5750.43</v>
      </c>
      <c r="K465">
        <v>62.510899999999999</v>
      </c>
      <c r="L465">
        <v>92.017600000000002</v>
      </c>
      <c r="M465">
        <v>2.6638899999999999</v>
      </c>
      <c r="N465">
        <v>9.2292600000000002E-2</v>
      </c>
      <c r="O465">
        <f>Tabelle15[[#This Row],[Roll]]+Tabelle15[[#This Row],[Pitch]]</f>
        <v>9.7235800000000001</v>
      </c>
      <c r="P465">
        <f>SQRT(Tabelle15[[#This Row],[X]]^2+ Tabelle15[[#This Row],[Y]]^2 +Tabelle15[[#This Row],[Z]]^2)</f>
        <v>183.69415482592498</v>
      </c>
      <c r="Q465">
        <v>-17.212599999999998</v>
      </c>
      <c r="R465">
        <v>85.730699999999999</v>
      </c>
      <c r="S465">
        <v>73.800399999999996</v>
      </c>
      <c r="T465">
        <v>42.909399999999998</v>
      </c>
      <c r="U465">
        <v>4.1389800000000001</v>
      </c>
      <c r="V465">
        <v>-5.5795599999999999</v>
      </c>
    </row>
    <row r="466" spans="1:22">
      <c r="A466">
        <v>9816</v>
      </c>
      <c r="B466">
        <v>1</v>
      </c>
      <c r="C466">
        <v>13.931699999999999</v>
      </c>
      <c r="D466">
        <v>-5.0419400000000003</v>
      </c>
      <c r="E466">
        <v>-186.077</v>
      </c>
      <c r="F466">
        <v>-46.621600000000001</v>
      </c>
      <c r="G466">
        <v>5.9961099999999998</v>
      </c>
      <c r="H466">
        <v>2.7592400000000001</v>
      </c>
      <c r="I466">
        <f>IF(AND(Tabelle15[[#This Row],[AreaPx]]&gt;0,NOT(Tabelle15[[#This Row],[AreaPx]]="inf")),Tabelle15[[#This Row],[AreaPx]], NA())</f>
        <v>5850.19</v>
      </c>
      <c r="J466">
        <v>5850.19</v>
      </c>
      <c r="K466">
        <v>63.629100000000001</v>
      </c>
      <c r="L466">
        <v>92.034400000000005</v>
      </c>
      <c r="M466">
        <v>2.0161899999999999</v>
      </c>
      <c r="N466">
        <v>7.3916899999999994E-2</v>
      </c>
      <c r="O466">
        <f>Tabelle15[[#This Row],[Roll]]+Tabelle15[[#This Row],[Pitch]]</f>
        <v>8.75535</v>
      </c>
      <c r="P466">
        <f>SQRT(Tabelle15[[#This Row],[X]]^2+ Tabelle15[[#This Row],[Y]]^2 +Tabelle15[[#This Row],[Z]]^2)</f>
        <v>186.66591374124414</v>
      </c>
      <c r="Q466">
        <v>-19.5016</v>
      </c>
      <c r="R466">
        <v>92.8446</v>
      </c>
      <c r="S466">
        <v>76.246200000000002</v>
      </c>
      <c r="T466">
        <v>43.666899999999998</v>
      </c>
      <c r="U466">
        <v>2.7441300000000002</v>
      </c>
      <c r="V466">
        <v>-6.0030200000000002</v>
      </c>
    </row>
    <row r="467" spans="1:22">
      <c r="A467">
        <v>9840</v>
      </c>
      <c r="B467">
        <v>1</v>
      </c>
      <c r="C467">
        <v>15.170500000000001</v>
      </c>
      <c r="D467">
        <v>-7.1604400000000004</v>
      </c>
      <c r="E467">
        <v>-188.66499999999999</v>
      </c>
      <c r="F467">
        <v>-46.147300000000001</v>
      </c>
      <c r="G467">
        <v>6.3661500000000002</v>
      </c>
      <c r="H467">
        <v>2.5356100000000001</v>
      </c>
      <c r="I467">
        <f>IF(AND(Tabelle15[[#This Row],[AreaPx]]&gt;0,NOT(Tabelle15[[#This Row],[AreaPx]]="inf")),Tabelle15[[#This Row],[AreaPx]], NA())</f>
        <v>5725.54</v>
      </c>
      <c r="J467">
        <v>5725.54</v>
      </c>
      <c r="K467">
        <v>63.257100000000001</v>
      </c>
      <c r="L467">
        <v>90.628600000000006</v>
      </c>
      <c r="M467">
        <v>1.56399</v>
      </c>
      <c r="N467">
        <v>4.7100999999999997E-2</v>
      </c>
      <c r="O467">
        <f>Tabelle15[[#This Row],[Roll]]+Tabelle15[[#This Row],[Pitch]]</f>
        <v>8.9017599999999995</v>
      </c>
      <c r="P467">
        <f>SQRT(Tabelle15[[#This Row],[X]]^2+ Tabelle15[[#This Row],[Y]]^2 +Tabelle15[[#This Row],[Z]]^2)</f>
        <v>189.40934030887601</v>
      </c>
      <c r="Q467">
        <v>-21.4999</v>
      </c>
      <c r="R467">
        <v>95.331999999999994</v>
      </c>
      <c r="S467">
        <v>78.223299999999995</v>
      </c>
      <c r="T467">
        <v>44.134099999999997</v>
      </c>
      <c r="U467">
        <v>2.5199600000000002</v>
      </c>
      <c r="V467">
        <v>-6.3723400000000003</v>
      </c>
    </row>
    <row r="468" spans="1:22">
      <c r="A468">
        <v>9866</v>
      </c>
      <c r="B468">
        <v>1</v>
      </c>
      <c r="C468">
        <v>15.170500000000001</v>
      </c>
      <c r="D468">
        <v>-7.1604400000000004</v>
      </c>
      <c r="E468">
        <v>-188.66499999999999</v>
      </c>
      <c r="F468">
        <v>-46.147300000000001</v>
      </c>
      <c r="G468">
        <v>6.3661500000000002</v>
      </c>
      <c r="H468">
        <v>2.5356100000000001</v>
      </c>
      <c r="I468">
        <f>IF(AND(Tabelle15[[#This Row],[AreaPx]]&gt;0,NOT(Tabelle15[[#This Row],[AreaPx]]="inf")),Tabelle15[[#This Row],[AreaPx]], NA())</f>
        <v>5725.54</v>
      </c>
      <c r="J468">
        <v>5725.54</v>
      </c>
      <c r="K468">
        <v>63.257100000000001</v>
      </c>
      <c r="L468">
        <v>90.628600000000006</v>
      </c>
      <c r="M468">
        <v>1.56399</v>
      </c>
      <c r="N468">
        <v>4.7100999999999997E-2</v>
      </c>
      <c r="O468">
        <f>Tabelle15[[#This Row],[Roll]]+Tabelle15[[#This Row],[Pitch]]</f>
        <v>8.9017599999999995</v>
      </c>
      <c r="P468">
        <f>SQRT(Tabelle15[[#This Row],[X]]^2+ Tabelle15[[#This Row],[Y]]^2 +Tabelle15[[#This Row],[Z]]^2)</f>
        <v>189.40934030887601</v>
      </c>
      <c r="Q468">
        <v>-21.4999</v>
      </c>
      <c r="R468">
        <v>95.331999999999994</v>
      </c>
      <c r="S468">
        <v>78.223299999999995</v>
      </c>
      <c r="T468">
        <v>44.134099999999997</v>
      </c>
      <c r="U468">
        <v>2.5199600000000002</v>
      </c>
      <c r="V468">
        <v>-6.3723400000000003</v>
      </c>
    </row>
    <row r="469" spans="1:22">
      <c r="A469">
        <v>9878</v>
      </c>
      <c r="B469">
        <v>1</v>
      </c>
      <c r="C469">
        <v>16.834099999999999</v>
      </c>
      <c r="D469">
        <v>-9.00352</v>
      </c>
      <c r="E469">
        <v>-190.226</v>
      </c>
      <c r="F469">
        <v>-46.533000000000001</v>
      </c>
      <c r="G469">
        <v>6.5223199999999997</v>
      </c>
      <c r="H469">
        <v>1.9963</v>
      </c>
      <c r="I469">
        <f>IF(AND(Tabelle15[[#This Row],[AreaPx]]&gt;0,NOT(Tabelle15[[#This Row],[AreaPx]]="inf")),Tabelle15[[#This Row],[AreaPx]], NA())</f>
        <v>5527.3</v>
      </c>
      <c r="J469">
        <v>5527.3</v>
      </c>
      <c r="K469">
        <v>61.982500000000002</v>
      </c>
      <c r="L469">
        <v>89.340999999999994</v>
      </c>
      <c r="M469">
        <v>1.29834</v>
      </c>
      <c r="N469">
        <v>3.5285700000000003E-2</v>
      </c>
      <c r="O469">
        <f>Tabelle15[[#This Row],[Roll]]+Tabelle15[[#This Row],[Pitch]]</f>
        <v>8.5186200000000003</v>
      </c>
      <c r="P469">
        <f>SQRT(Tabelle15[[#This Row],[X]]^2+ Tabelle15[[#This Row],[Y]]^2 +Tabelle15[[#This Row],[Z]]^2)</f>
        <v>191.18154035157369</v>
      </c>
      <c r="Q469">
        <v>-24.895199999999999</v>
      </c>
      <c r="R469">
        <v>98.644000000000005</v>
      </c>
      <c r="S469">
        <v>76.865499999999997</v>
      </c>
      <c r="T469">
        <v>43.693899999999999</v>
      </c>
      <c r="U469">
        <v>1.9833799999999999</v>
      </c>
      <c r="V469">
        <v>-6.5262500000000001</v>
      </c>
    </row>
    <row r="470" spans="1:22">
      <c r="A470">
        <v>9898</v>
      </c>
      <c r="B470">
        <v>1</v>
      </c>
      <c r="C470">
        <v>16.834099999999999</v>
      </c>
      <c r="D470">
        <v>-9.00352</v>
      </c>
      <c r="E470">
        <v>-190.226</v>
      </c>
      <c r="F470">
        <v>-46.533000000000001</v>
      </c>
      <c r="G470">
        <v>6.5223199999999997</v>
      </c>
      <c r="H470">
        <v>1.9963</v>
      </c>
      <c r="I470">
        <f>IF(AND(Tabelle15[[#This Row],[AreaPx]]&gt;0,NOT(Tabelle15[[#This Row],[AreaPx]]="inf")),Tabelle15[[#This Row],[AreaPx]], NA())</f>
        <v>5527.3</v>
      </c>
      <c r="J470">
        <v>5527.3</v>
      </c>
      <c r="K470">
        <v>61.982500000000002</v>
      </c>
      <c r="L470">
        <v>89.340999999999994</v>
      </c>
      <c r="M470">
        <v>1.29834</v>
      </c>
      <c r="N470">
        <v>3.5285700000000003E-2</v>
      </c>
      <c r="O470">
        <f>Tabelle15[[#This Row],[Roll]]+Tabelle15[[#This Row],[Pitch]]</f>
        <v>8.5186200000000003</v>
      </c>
      <c r="P470">
        <f>SQRT(Tabelle15[[#This Row],[X]]^2+ Tabelle15[[#This Row],[Y]]^2 +Tabelle15[[#This Row],[Z]]^2)</f>
        <v>191.18154035157369</v>
      </c>
      <c r="Q470">
        <v>-24.895199999999999</v>
      </c>
      <c r="R470">
        <v>98.644000000000005</v>
      </c>
      <c r="S470">
        <v>76.865499999999997</v>
      </c>
      <c r="T470">
        <v>43.693899999999999</v>
      </c>
      <c r="U470">
        <v>1.9833799999999999</v>
      </c>
      <c r="V470">
        <v>-6.5262500000000001</v>
      </c>
    </row>
    <row r="471" spans="1:22">
      <c r="A471">
        <v>9912</v>
      </c>
      <c r="B471">
        <v>1</v>
      </c>
      <c r="C471">
        <v>17.973800000000001</v>
      </c>
      <c r="D471">
        <v>-10.520799999999999</v>
      </c>
      <c r="E471">
        <v>-191.161</v>
      </c>
      <c r="F471">
        <v>-46.667499999999997</v>
      </c>
      <c r="G471">
        <v>6.6097099999999998</v>
      </c>
      <c r="H471">
        <v>1.15802</v>
      </c>
      <c r="I471">
        <f>IF(AND(Tabelle15[[#This Row],[AreaPx]]&gt;0,NOT(Tabelle15[[#This Row],[AreaPx]]="inf")),Tabelle15[[#This Row],[AreaPx]], NA())</f>
        <v>5416.46</v>
      </c>
      <c r="J471">
        <v>5416.46</v>
      </c>
      <c r="K471">
        <v>61.337600000000002</v>
      </c>
      <c r="L471">
        <v>88.543099999999995</v>
      </c>
      <c r="M471">
        <v>1.3748499999999999</v>
      </c>
      <c r="N471">
        <v>3.1396399999999998E-2</v>
      </c>
      <c r="O471">
        <f>Tabelle15[[#This Row],[Roll]]+Tabelle15[[#This Row],[Pitch]]</f>
        <v>7.7677300000000002</v>
      </c>
      <c r="P471">
        <f>SQRT(Tabelle15[[#This Row],[X]]^2+ Tabelle15[[#This Row],[Y]]^2 +Tabelle15[[#This Row],[Z]]^2)</f>
        <v>192.29215439034428</v>
      </c>
      <c r="Q471">
        <v>-26.9513</v>
      </c>
      <c r="R471">
        <v>102.742</v>
      </c>
      <c r="S471">
        <v>75.955500000000001</v>
      </c>
      <c r="T471">
        <v>43.465800000000002</v>
      </c>
      <c r="U471">
        <v>1.15032</v>
      </c>
      <c r="V471">
        <v>-6.6110499999999996</v>
      </c>
    </row>
    <row r="472" spans="1:22">
      <c r="A472">
        <v>9933</v>
      </c>
      <c r="B472">
        <v>1</v>
      </c>
      <c r="C472">
        <v>17.973800000000001</v>
      </c>
      <c r="D472">
        <v>-10.520799999999999</v>
      </c>
      <c r="E472">
        <v>-191.161</v>
      </c>
      <c r="F472">
        <v>-46.667499999999997</v>
      </c>
      <c r="G472">
        <v>6.6097099999999998</v>
      </c>
      <c r="H472">
        <v>1.15802</v>
      </c>
      <c r="I472">
        <f>IF(AND(Tabelle15[[#This Row],[AreaPx]]&gt;0,NOT(Tabelle15[[#This Row],[AreaPx]]="inf")),Tabelle15[[#This Row],[AreaPx]], NA())</f>
        <v>5416.46</v>
      </c>
      <c r="J472">
        <v>5416.46</v>
      </c>
      <c r="K472">
        <v>61.337600000000002</v>
      </c>
      <c r="L472">
        <v>88.543099999999995</v>
      </c>
      <c r="M472">
        <v>1.3748499999999999</v>
      </c>
      <c r="N472">
        <v>3.1396399999999998E-2</v>
      </c>
      <c r="O472">
        <f>Tabelle15[[#This Row],[Roll]]+Tabelle15[[#This Row],[Pitch]]</f>
        <v>7.7677300000000002</v>
      </c>
      <c r="P472">
        <f>SQRT(Tabelle15[[#This Row],[X]]^2+ Tabelle15[[#This Row],[Y]]^2 +Tabelle15[[#This Row],[Z]]^2)</f>
        <v>192.29215439034428</v>
      </c>
      <c r="Q472">
        <v>-26.9513</v>
      </c>
      <c r="R472">
        <v>102.742</v>
      </c>
      <c r="S472">
        <v>75.955500000000001</v>
      </c>
      <c r="T472">
        <v>43.465800000000002</v>
      </c>
      <c r="U472">
        <v>1.15032</v>
      </c>
      <c r="V472">
        <v>-6.6110499999999996</v>
      </c>
    </row>
    <row r="473" spans="1:22">
      <c r="A473">
        <v>9949</v>
      </c>
      <c r="B473">
        <v>1</v>
      </c>
      <c r="C473">
        <v>18.3706</v>
      </c>
      <c r="D473">
        <v>-11.7958</v>
      </c>
      <c r="E473">
        <v>-191.03399999999999</v>
      </c>
      <c r="F473">
        <v>-46.881900000000002</v>
      </c>
      <c r="G473">
        <v>6.5771199999999999</v>
      </c>
      <c r="H473">
        <v>0.52644599999999997</v>
      </c>
      <c r="I473">
        <f>IF(AND(Tabelle15[[#This Row],[AreaPx]]&gt;0,NOT(Tabelle15[[#This Row],[AreaPx]]="inf")),Tabelle15[[#This Row],[AreaPx]], NA())</f>
        <v>5336</v>
      </c>
      <c r="J473">
        <v>5336</v>
      </c>
      <c r="K473">
        <v>60.797400000000003</v>
      </c>
      <c r="L473">
        <v>88.061199999999999</v>
      </c>
      <c r="M473">
        <v>0.98864700000000005</v>
      </c>
      <c r="N473">
        <v>1.3232300000000001E-2</v>
      </c>
      <c r="O473">
        <f>Tabelle15[[#This Row],[Roll]]+Tabelle15[[#This Row],[Pitch]]</f>
        <v>7.1035659999999998</v>
      </c>
      <c r="P473">
        <f>SQRT(Tabelle15[[#This Row],[X]]^2+ Tabelle15[[#This Row],[Y]]^2 +Tabelle15[[#This Row],[Z]]^2)</f>
        <v>192.27742716710142</v>
      </c>
      <c r="Q473">
        <v>-27.777200000000001</v>
      </c>
      <c r="R473">
        <v>106.07</v>
      </c>
      <c r="S473">
        <v>74.680199999999999</v>
      </c>
      <c r="T473">
        <v>43.1785</v>
      </c>
      <c r="U473">
        <v>0.52298100000000003</v>
      </c>
      <c r="V473">
        <v>-6.5773999999999999</v>
      </c>
    </row>
    <row r="474" spans="1:22">
      <c r="A474">
        <v>9970</v>
      </c>
      <c r="B474">
        <v>1</v>
      </c>
      <c r="C474">
        <v>18.3706</v>
      </c>
      <c r="D474">
        <v>-11.7958</v>
      </c>
      <c r="E474">
        <v>-191.03399999999999</v>
      </c>
      <c r="F474">
        <v>-46.881900000000002</v>
      </c>
      <c r="G474">
        <v>6.5771199999999999</v>
      </c>
      <c r="H474">
        <v>0.52644599999999997</v>
      </c>
      <c r="I474">
        <f>IF(AND(Tabelle15[[#This Row],[AreaPx]]&gt;0,NOT(Tabelle15[[#This Row],[AreaPx]]="inf")),Tabelle15[[#This Row],[AreaPx]], NA())</f>
        <v>5336</v>
      </c>
      <c r="J474">
        <v>5336</v>
      </c>
      <c r="K474">
        <v>60.797400000000003</v>
      </c>
      <c r="L474">
        <v>88.061199999999999</v>
      </c>
      <c r="M474">
        <v>0.98864700000000005</v>
      </c>
      <c r="N474">
        <v>1.3232300000000001E-2</v>
      </c>
      <c r="O474">
        <f>Tabelle15[[#This Row],[Roll]]+Tabelle15[[#This Row],[Pitch]]</f>
        <v>7.1035659999999998</v>
      </c>
      <c r="P474">
        <f>SQRT(Tabelle15[[#This Row],[X]]^2+ Tabelle15[[#This Row],[Y]]^2 +Tabelle15[[#This Row],[Z]]^2)</f>
        <v>192.27742716710142</v>
      </c>
      <c r="Q474">
        <v>-27.777200000000001</v>
      </c>
      <c r="R474">
        <v>106.07</v>
      </c>
      <c r="S474">
        <v>74.680199999999999</v>
      </c>
      <c r="T474">
        <v>43.1785</v>
      </c>
      <c r="U474">
        <v>0.52298100000000003</v>
      </c>
      <c r="V474">
        <v>-6.5773999999999999</v>
      </c>
    </row>
    <row r="475" spans="1:22">
      <c r="A475">
        <v>9981</v>
      </c>
      <c r="B475">
        <v>1</v>
      </c>
      <c r="C475">
        <v>18.3706</v>
      </c>
      <c r="D475">
        <v>-11.7958</v>
      </c>
      <c r="E475">
        <v>-191.03399999999999</v>
      </c>
      <c r="F475">
        <v>-46.881900000000002</v>
      </c>
      <c r="G475">
        <v>6.5771199999999999</v>
      </c>
      <c r="H475">
        <v>0.52644599999999997</v>
      </c>
      <c r="I475">
        <f>IF(AND(Tabelle15[[#This Row],[AreaPx]]&gt;0,NOT(Tabelle15[[#This Row],[AreaPx]]="inf")),Tabelle15[[#This Row],[AreaPx]], NA())</f>
        <v>5343.11</v>
      </c>
      <c r="J475">
        <v>5343.11</v>
      </c>
      <c r="K475">
        <v>60.837899999999998</v>
      </c>
      <c r="L475">
        <v>88.119900000000001</v>
      </c>
      <c r="M475">
        <v>0</v>
      </c>
      <c r="N475">
        <v>1.3370399999999999E-2</v>
      </c>
      <c r="O475">
        <f>Tabelle15[[#This Row],[Roll]]+Tabelle15[[#This Row],[Pitch]]</f>
        <v>7.1035659999999998</v>
      </c>
      <c r="P475">
        <f>SQRT(Tabelle15[[#This Row],[X]]^2+ Tabelle15[[#This Row],[Y]]^2 +Tabelle15[[#This Row],[Z]]^2)</f>
        <v>192.27742716710142</v>
      </c>
      <c r="Q475">
        <v>-27.777200000000001</v>
      </c>
      <c r="R475">
        <v>106.07</v>
      </c>
      <c r="S475">
        <v>74.680199999999999</v>
      </c>
      <c r="T475">
        <v>43.1785</v>
      </c>
      <c r="U475">
        <v>0.52298100000000003</v>
      </c>
      <c r="V475">
        <v>-6.5773999999999999</v>
      </c>
    </row>
    <row r="476" spans="1:22">
      <c r="A476">
        <v>9993</v>
      </c>
      <c r="B476">
        <v>1</v>
      </c>
      <c r="C476">
        <v>18.3706</v>
      </c>
      <c r="D476">
        <v>-11.7958</v>
      </c>
      <c r="E476">
        <v>-191.03399999999999</v>
      </c>
      <c r="F476">
        <v>-46.881900000000002</v>
      </c>
      <c r="G476">
        <v>6.5771199999999999</v>
      </c>
      <c r="H476">
        <v>0.52644599999999997</v>
      </c>
      <c r="I476">
        <f>IF(AND(Tabelle15[[#This Row],[AreaPx]]&gt;0,NOT(Tabelle15[[#This Row],[AreaPx]]="inf")),Tabelle15[[#This Row],[AreaPx]], NA())</f>
        <v>5343.11</v>
      </c>
      <c r="J476">
        <v>5343.11</v>
      </c>
      <c r="K476">
        <v>60.837899999999998</v>
      </c>
      <c r="L476">
        <v>88.119900000000001</v>
      </c>
      <c r="M476">
        <v>0</v>
      </c>
      <c r="N476">
        <v>1.3370399999999999E-2</v>
      </c>
      <c r="O476">
        <f>Tabelle15[[#This Row],[Roll]]+Tabelle15[[#This Row],[Pitch]]</f>
        <v>7.1035659999999998</v>
      </c>
      <c r="P476">
        <f>SQRT(Tabelle15[[#This Row],[X]]^2+ Tabelle15[[#This Row],[Y]]^2 +Tabelle15[[#This Row],[Z]]^2)</f>
        <v>192.27742716710142</v>
      </c>
      <c r="Q476">
        <v>-27.777200000000001</v>
      </c>
      <c r="R476">
        <v>106.07</v>
      </c>
      <c r="S476">
        <v>74.680199999999999</v>
      </c>
      <c r="T476">
        <v>43.1785</v>
      </c>
      <c r="U476">
        <v>0.52298100000000003</v>
      </c>
      <c r="V476">
        <v>-6.5773999999999999</v>
      </c>
    </row>
    <row r="477" spans="1:22">
      <c r="A477">
        <v>10003</v>
      </c>
      <c r="B477">
        <v>1</v>
      </c>
      <c r="C477">
        <v>18.3706</v>
      </c>
      <c r="D477">
        <v>-11.7958</v>
      </c>
      <c r="E477">
        <v>-191.03399999999999</v>
      </c>
      <c r="F477">
        <v>-46.881900000000002</v>
      </c>
      <c r="G477">
        <v>6.5771199999999999</v>
      </c>
      <c r="H477">
        <v>0.52644599999999997</v>
      </c>
      <c r="I477">
        <f>IF(AND(Tabelle15[[#This Row],[AreaPx]]&gt;0,NOT(Tabelle15[[#This Row],[AreaPx]]="inf")),Tabelle15[[#This Row],[AreaPx]], NA())</f>
        <v>5343.11</v>
      </c>
      <c r="J477">
        <v>5343.11</v>
      </c>
      <c r="K477">
        <v>60.837899999999998</v>
      </c>
      <c r="L477">
        <v>88.119900000000001</v>
      </c>
      <c r="M477">
        <v>0</v>
      </c>
      <c r="N477">
        <v>1.3370399999999999E-2</v>
      </c>
      <c r="O477">
        <f>Tabelle15[[#This Row],[Roll]]+Tabelle15[[#This Row],[Pitch]]</f>
        <v>7.1035659999999998</v>
      </c>
      <c r="P477">
        <f>SQRT(Tabelle15[[#This Row],[X]]^2+ Tabelle15[[#This Row],[Y]]^2 +Tabelle15[[#This Row],[Z]]^2)</f>
        <v>192.27742716710142</v>
      </c>
      <c r="Q477">
        <v>-27.777200000000001</v>
      </c>
      <c r="R477">
        <v>106.07</v>
      </c>
      <c r="S477">
        <v>74.680199999999999</v>
      </c>
      <c r="T477">
        <v>43.1785</v>
      </c>
      <c r="U477">
        <v>0.52298100000000003</v>
      </c>
      <c r="V477">
        <v>-6.5773999999999999</v>
      </c>
    </row>
    <row r="478" spans="1:22">
      <c r="A478">
        <v>10010</v>
      </c>
      <c r="B478">
        <v>1</v>
      </c>
      <c r="C478">
        <v>19.2576</v>
      </c>
      <c r="D478">
        <v>-13.3771</v>
      </c>
      <c r="E478">
        <v>-191.643</v>
      </c>
      <c r="F478">
        <v>-47.031799999999997</v>
      </c>
      <c r="G478">
        <v>6.6512700000000002</v>
      </c>
      <c r="H478">
        <v>-0.15912200000000001</v>
      </c>
      <c r="I478">
        <f>IF(AND(Tabelle15[[#This Row],[AreaPx]]&gt;0,NOT(Tabelle15[[#This Row],[AreaPx]]="inf")),Tabelle15[[#This Row],[AreaPx]], NA())</f>
        <v>5320.55</v>
      </c>
      <c r="J478">
        <v>5320.55</v>
      </c>
      <c r="K478">
        <v>60.682600000000001</v>
      </c>
      <c r="L478">
        <v>88.052099999999996</v>
      </c>
      <c r="M478">
        <v>1.4369499999999999</v>
      </c>
      <c r="N478">
        <v>3.0867200000000001E-2</v>
      </c>
      <c r="O478">
        <f>Tabelle15[[#This Row],[Roll]]+Tabelle15[[#This Row],[Pitch]]</f>
        <v>6.4921480000000003</v>
      </c>
      <c r="P478">
        <f>SQRT(Tabelle15[[#This Row],[X]]^2+ Tabelle15[[#This Row],[Y]]^2 +Tabelle15[[#This Row],[Z]]^2)</f>
        <v>193.07211453539841</v>
      </c>
      <c r="Q478">
        <v>-29.338799999999999</v>
      </c>
      <c r="R478">
        <v>109.785</v>
      </c>
      <c r="S478">
        <v>73.620900000000006</v>
      </c>
      <c r="T478">
        <v>42.949800000000003</v>
      </c>
      <c r="U478">
        <v>-0.158051</v>
      </c>
      <c r="V478">
        <v>-6.6512900000000004</v>
      </c>
    </row>
    <row r="479" spans="1:22">
      <c r="A479">
        <v>10046</v>
      </c>
      <c r="B479">
        <v>1</v>
      </c>
      <c r="C479">
        <v>19.223700000000001</v>
      </c>
      <c r="D479">
        <v>-17.429099999999998</v>
      </c>
      <c r="E479">
        <v>-187.29900000000001</v>
      </c>
      <c r="F479">
        <v>-47.609099999999998</v>
      </c>
      <c r="G479">
        <v>7.5026200000000003</v>
      </c>
      <c r="H479">
        <v>-2.6325400000000001</v>
      </c>
      <c r="I479">
        <f>IF(AND(Tabelle15[[#This Row],[AreaPx]]&gt;0,NOT(Tabelle15[[#This Row],[AreaPx]]="inf")),Tabelle15[[#This Row],[AreaPx]], NA())</f>
        <v>5191.2700000000004</v>
      </c>
      <c r="J479">
        <v>5191.2700000000004</v>
      </c>
      <c r="K479">
        <v>59.979399999999998</v>
      </c>
      <c r="L479">
        <v>87.386799999999994</v>
      </c>
      <c r="M479">
        <v>3.7307199999999998</v>
      </c>
      <c r="N479">
        <v>4.9488499999999998E-2</v>
      </c>
      <c r="O479">
        <f>Tabelle15[[#This Row],[Roll]]+Tabelle15[[#This Row],[Pitch]]</f>
        <v>4.8700799999999997</v>
      </c>
      <c r="P479">
        <f>SQRT(Tabelle15[[#This Row],[X]]^2+ Tabelle15[[#This Row],[Y]]^2 +Tabelle15[[#This Row],[Z]]^2)</f>
        <v>189.0879149218691</v>
      </c>
      <c r="Q479">
        <v>-27.733899999999998</v>
      </c>
      <c r="R479">
        <v>121.48099999999999</v>
      </c>
      <c r="S479">
        <v>67.216200000000001</v>
      </c>
      <c r="T479">
        <v>42.046999999999997</v>
      </c>
      <c r="U479">
        <v>-2.6099800000000002</v>
      </c>
      <c r="V479">
        <v>-7.5104600000000001</v>
      </c>
    </row>
    <row r="480" spans="1:22">
      <c r="A480">
        <v>10088</v>
      </c>
      <c r="B480">
        <v>1</v>
      </c>
      <c r="C480">
        <v>17.775700000000001</v>
      </c>
      <c r="D480">
        <v>-20.6235</v>
      </c>
      <c r="E480">
        <v>-190.24600000000001</v>
      </c>
      <c r="F480">
        <v>-46.189900000000002</v>
      </c>
      <c r="G480">
        <v>7.9481200000000003</v>
      </c>
      <c r="H480">
        <v>-2.8133900000000001</v>
      </c>
      <c r="I480">
        <f>IF(AND(Tabelle15[[#This Row],[AreaPx]]&gt;0,NOT(Tabelle15[[#This Row],[AreaPx]]="inf")),Tabelle15[[#This Row],[AreaPx]], NA())</f>
        <v>5576.96</v>
      </c>
      <c r="J480">
        <v>5576.96</v>
      </c>
      <c r="K480">
        <v>63.026499999999999</v>
      </c>
      <c r="L480">
        <v>89.338200000000001</v>
      </c>
      <c r="M480">
        <v>1.7589999999999999</v>
      </c>
      <c r="N480">
        <v>7.2558700000000004E-2</v>
      </c>
      <c r="O480">
        <f>Tabelle15[[#This Row],[Roll]]+Tabelle15[[#This Row],[Pitch]]</f>
        <v>5.1347300000000002</v>
      </c>
      <c r="P480">
        <f>SQRT(Tabelle15[[#This Row],[X]]^2+ Tabelle15[[#This Row],[Y]]^2 +Tabelle15[[#This Row],[Z]]^2)</f>
        <v>192.18440305794849</v>
      </c>
      <c r="Q480">
        <v>-26.446000000000002</v>
      </c>
      <c r="R480">
        <v>125.39100000000001</v>
      </c>
      <c r="S480">
        <v>73.350499999999997</v>
      </c>
      <c r="T480">
        <v>43.420699999999997</v>
      </c>
      <c r="U480">
        <v>-2.78634</v>
      </c>
      <c r="V480">
        <v>-7.9575899999999997</v>
      </c>
    </row>
    <row r="481" spans="1:22">
      <c r="A481">
        <v>10126</v>
      </c>
      <c r="B481">
        <v>1</v>
      </c>
      <c r="C481">
        <v>17.215</v>
      </c>
      <c r="D481">
        <v>-22.526900000000001</v>
      </c>
      <c r="E481">
        <v>-188.75399999999999</v>
      </c>
      <c r="F481">
        <v>-47.593000000000004</v>
      </c>
      <c r="G481">
        <v>7.8186099999999996</v>
      </c>
      <c r="H481">
        <v>-1.0758000000000001</v>
      </c>
      <c r="I481">
        <f>IF(AND(Tabelle15[[#This Row],[AreaPx]]&gt;0,NOT(Tabelle15[[#This Row],[AreaPx]]="inf")),Tabelle15[[#This Row],[AreaPx]], NA())</f>
        <v>5294.09</v>
      </c>
      <c r="J481">
        <v>5294.09</v>
      </c>
      <c r="K481">
        <v>60.4893</v>
      </c>
      <c r="L481">
        <v>88.180999999999997</v>
      </c>
      <c r="M481">
        <v>1.3758900000000001</v>
      </c>
      <c r="N481">
        <v>9.4813700000000001E-2</v>
      </c>
      <c r="O481">
        <f>Tabelle15[[#This Row],[Roll]]+Tabelle15[[#This Row],[Pitch]]</f>
        <v>6.7428099999999995</v>
      </c>
      <c r="P481">
        <f>SQRT(Tabelle15[[#This Row],[X]]^2+ Tabelle15[[#This Row],[Y]]^2 +Tabelle15[[#This Row],[Z]]^2)</f>
        <v>190.87139640242066</v>
      </c>
      <c r="Q481">
        <v>-27.927399999999999</v>
      </c>
      <c r="R481">
        <v>121.68300000000001</v>
      </c>
      <c r="S481">
        <v>69.975700000000003</v>
      </c>
      <c r="T481">
        <v>42.2607</v>
      </c>
      <c r="U481">
        <v>-1.0658000000000001</v>
      </c>
      <c r="V481">
        <v>-7.8199800000000002</v>
      </c>
    </row>
    <row r="482" spans="1:22">
      <c r="A482">
        <v>10157</v>
      </c>
      <c r="B482">
        <v>1</v>
      </c>
      <c r="C482">
        <v>18.118500000000001</v>
      </c>
      <c r="D482">
        <v>-26.041399999999999</v>
      </c>
      <c r="E482">
        <v>-188.673</v>
      </c>
      <c r="F482">
        <v>-47.52</v>
      </c>
      <c r="G482">
        <v>8.9842399999999998</v>
      </c>
      <c r="H482">
        <v>-3.3290999999999999</v>
      </c>
      <c r="I482">
        <f>IF(AND(Tabelle15[[#This Row],[AreaPx]]&gt;0,NOT(Tabelle15[[#This Row],[AreaPx]]="inf")),Tabelle15[[#This Row],[AreaPx]], NA())</f>
        <v>5339.03</v>
      </c>
      <c r="J482">
        <v>5339.03</v>
      </c>
      <c r="K482">
        <v>61.258000000000003</v>
      </c>
      <c r="L482">
        <v>88.381900000000002</v>
      </c>
      <c r="M482">
        <v>3.4417300000000002</v>
      </c>
      <c r="N482">
        <v>8.1629599999999997E-2</v>
      </c>
      <c r="O482">
        <f>Tabelle15[[#This Row],[Roll]]+Tabelle15[[#This Row],[Pitch]]</f>
        <v>5.6551399999999994</v>
      </c>
      <c r="P482">
        <f>SQRT(Tabelle15[[#This Row],[X]]^2+ Tabelle15[[#This Row],[Y]]^2 +Tabelle15[[#This Row],[Z]]^2)</f>
        <v>191.3215499759763</v>
      </c>
      <c r="Q482">
        <v>-28.7819</v>
      </c>
      <c r="R482">
        <v>131.87100000000001</v>
      </c>
      <c r="S482">
        <v>66.926000000000002</v>
      </c>
      <c r="T482">
        <v>41.959499999999998</v>
      </c>
      <c r="U482">
        <v>-3.2882099999999999</v>
      </c>
      <c r="V482">
        <v>-8.9991800000000008</v>
      </c>
    </row>
    <row r="483" spans="1:22">
      <c r="A483">
        <v>10204</v>
      </c>
      <c r="B483">
        <v>1</v>
      </c>
      <c r="C483">
        <v>18.299199999999999</v>
      </c>
      <c r="D483">
        <v>-29.125699999999998</v>
      </c>
      <c r="E483">
        <v>-184.363</v>
      </c>
      <c r="F483">
        <v>-49.279800000000002</v>
      </c>
      <c r="G483">
        <v>10.274699999999999</v>
      </c>
      <c r="H483">
        <v>-4.3829599999999997</v>
      </c>
      <c r="I483">
        <f>IF(AND(Tabelle15[[#This Row],[AreaPx]]&gt;0,NOT(Tabelle15[[#This Row],[AreaPx]]="inf")),Tabelle15[[#This Row],[AreaPx]], NA())</f>
        <v>5124.47</v>
      </c>
      <c r="J483">
        <v>5124.47</v>
      </c>
      <c r="K483">
        <v>59.5976</v>
      </c>
      <c r="L483">
        <v>87.951499999999996</v>
      </c>
      <c r="M483">
        <v>2.3828999999999998</v>
      </c>
      <c r="N483">
        <v>0.137375</v>
      </c>
      <c r="O483">
        <f>Tabelle15[[#This Row],[Roll]]+Tabelle15[[#This Row],[Pitch]]</f>
        <v>5.8917399999999995</v>
      </c>
      <c r="P483">
        <f>SQRT(Tabelle15[[#This Row],[X]]^2+ Tabelle15[[#This Row],[Y]]^2 +Tabelle15[[#This Row],[Z]]^2)</f>
        <v>187.54434912875942</v>
      </c>
      <c r="Q483">
        <v>-29.399000000000001</v>
      </c>
      <c r="R483">
        <v>137.374</v>
      </c>
      <c r="S483">
        <v>57.191299999999998</v>
      </c>
      <c r="T483">
        <v>39.936999999999998</v>
      </c>
      <c r="U483">
        <v>-4.3125400000000003</v>
      </c>
      <c r="V483">
        <v>-10.3042</v>
      </c>
    </row>
    <row r="484" spans="1:22">
      <c r="A484">
        <v>10238</v>
      </c>
      <c r="B484">
        <v>1</v>
      </c>
      <c r="C484">
        <v>19.096499999999999</v>
      </c>
      <c r="D484">
        <v>-32.483199999999997</v>
      </c>
      <c r="E484">
        <v>-182.79</v>
      </c>
      <c r="F484">
        <v>-48.7044</v>
      </c>
      <c r="G484">
        <v>10.6425</v>
      </c>
      <c r="H484">
        <v>-4.3151299999999999</v>
      </c>
      <c r="I484">
        <f>IF(AND(Tabelle15[[#This Row],[AreaPx]]&gt;0,NOT(Tabelle15[[#This Row],[AreaPx]]="inf")),Tabelle15[[#This Row],[AreaPx]], NA())</f>
        <v>5429.79</v>
      </c>
      <c r="J484">
        <v>5429.79</v>
      </c>
      <c r="K484">
        <v>61.736600000000003</v>
      </c>
      <c r="L484">
        <v>89.948999999999998</v>
      </c>
      <c r="M484">
        <v>0.89853700000000003</v>
      </c>
      <c r="N484">
        <v>5.0668400000000002E-2</v>
      </c>
      <c r="O484">
        <f>Tabelle15[[#This Row],[Roll]]+Tabelle15[[#This Row],[Pitch]]</f>
        <v>6.3273700000000002</v>
      </c>
      <c r="P484">
        <f>SQRT(Tabelle15[[#This Row],[X]]^2+ Tabelle15[[#This Row],[Y]]^2 +Tabelle15[[#This Row],[Z]]^2)</f>
        <v>186.6333804400756</v>
      </c>
      <c r="Q484">
        <v>-28.1173</v>
      </c>
      <c r="R484">
        <v>140.024</v>
      </c>
      <c r="S484">
        <v>56.372999999999998</v>
      </c>
      <c r="T484">
        <v>40.497199999999999</v>
      </c>
      <c r="U484">
        <v>-4.2407700000000004</v>
      </c>
      <c r="V484">
        <v>-10.6721</v>
      </c>
    </row>
    <row r="485" spans="1:22">
      <c r="A485">
        <v>10270</v>
      </c>
      <c r="B485">
        <v>1</v>
      </c>
      <c r="C485">
        <v>20.7041</v>
      </c>
      <c r="D485">
        <v>-37.463000000000001</v>
      </c>
      <c r="E485">
        <v>-184.83500000000001</v>
      </c>
      <c r="F485">
        <v>-47.176699999999997</v>
      </c>
      <c r="G485">
        <v>11.392799999999999</v>
      </c>
      <c r="H485">
        <v>-6.92319</v>
      </c>
      <c r="I485">
        <f>IF(AND(Tabelle15[[#This Row],[AreaPx]]&gt;0,NOT(Tabelle15[[#This Row],[AreaPx]]="inf")),Tabelle15[[#This Row],[AreaPx]], NA())</f>
        <v>5606.25</v>
      </c>
      <c r="J485">
        <v>5606.25</v>
      </c>
      <c r="K485">
        <v>64.173199999999994</v>
      </c>
      <c r="L485">
        <v>89.985600000000005</v>
      </c>
      <c r="M485">
        <v>3.8700299999999999</v>
      </c>
      <c r="N485">
        <v>5.6996999999999999E-2</v>
      </c>
      <c r="O485">
        <f>Tabelle15[[#This Row],[Roll]]+Tabelle15[[#This Row],[Pitch]]</f>
        <v>4.4696099999999994</v>
      </c>
      <c r="P485">
        <f>SQRT(Tabelle15[[#This Row],[X]]^2+ Tabelle15[[#This Row],[Y]]^2 +Tabelle15[[#This Row],[Z]]^2)</f>
        <v>189.72641711372194</v>
      </c>
      <c r="Q485">
        <v>-28.0488</v>
      </c>
      <c r="R485">
        <v>152.40799999999999</v>
      </c>
      <c r="S485">
        <v>56.351700000000001</v>
      </c>
      <c r="T485">
        <v>41.449300000000001</v>
      </c>
      <c r="U485">
        <v>-6.78613</v>
      </c>
      <c r="V485">
        <v>-11.474299999999999</v>
      </c>
    </row>
    <row r="486" spans="1:22">
      <c r="A486">
        <v>10298</v>
      </c>
      <c r="B486">
        <v>1</v>
      </c>
      <c r="C486">
        <v>20.7041</v>
      </c>
      <c r="D486">
        <v>-37.463000000000001</v>
      </c>
      <c r="E486">
        <v>-184.83500000000001</v>
      </c>
      <c r="F486">
        <v>-47.176699999999997</v>
      </c>
      <c r="G486">
        <v>11.392799999999999</v>
      </c>
      <c r="H486">
        <v>-6.92319</v>
      </c>
      <c r="I486">
        <f>IF(AND(Tabelle15[[#This Row],[AreaPx]]&gt;0,NOT(Tabelle15[[#This Row],[AreaPx]]="inf")),Tabelle15[[#This Row],[AreaPx]], NA())</f>
        <v>5482.88</v>
      </c>
      <c r="J486">
        <v>5482.88</v>
      </c>
      <c r="K486">
        <v>63.463200000000001</v>
      </c>
      <c r="L486">
        <v>88.99</v>
      </c>
      <c r="M486">
        <v>0</v>
      </c>
      <c r="N486">
        <v>9.7408900000000007E-2</v>
      </c>
      <c r="O486">
        <f>Tabelle15[[#This Row],[Roll]]+Tabelle15[[#This Row],[Pitch]]</f>
        <v>4.4696099999999994</v>
      </c>
      <c r="P486">
        <f>SQRT(Tabelle15[[#This Row],[X]]^2+ Tabelle15[[#This Row],[Y]]^2 +Tabelle15[[#This Row],[Z]]^2)</f>
        <v>189.72641711372194</v>
      </c>
      <c r="Q486">
        <v>-28.0488</v>
      </c>
      <c r="R486">
        <v>152.40799999999999</v>
      </c>
      <c r="S486">
        <v>56.351700000000001</v>
      </c>
      <c r="T486">
        <v>41.449300000000001</v>
      </c>
      <c r="U486">
        <v>-6.78613</v>
      </c>
      <c r="V486">
        <v>-11.474299999999999</v>
      </c>
    </row>
    <row r="487" spans="1:22">
      <c r="A487">
        <v>10322</v>
      </c>
      <c r="B487">
        <v>1</v>
      </c>
      <c r="C487">
        <v>21.707899999999999</v>
      </c>
      <c r="D487">
        <v>-40.951900000000002</v>
      </c>
      <c r="E487">
        <v>-187.46799999999999</v>
      </c>
      <c r="F487">
        <v>-46.2089</v>
      </c>
      <c r="G487">
        <v>11.691000000000001</v>
      </c>
      <c r="H487">
        <v>-7.5722199999999997</v>
      </c>
      <c r="I487">
        <f>IF(AND(Tabelle15[[#This Row],[AreaPx]]&gt;0,NOT(Tabelle15[[#This Row],[AreaPx]]="inf")),Tabelle15[[#This Row],[AreaPx]], NA())</f>
        <v>5561.31</v>
      </c>
      <c r="J487">
        <v>5561.31</v>
      </c>
      <c r="K487">
        <v>64.587599999999995</v>
      </c>
      <c r="L487">
        <v>88.763800000000003</v>
      </c>
      <c r="M487">
        <v>2.3914599999999999</v>
      </c>
      <c r="N487">
        <v>0.138097</v>
      </c>
      <c r="O487">
        <f>Tabelle15[[#This Row],[Roll]]+Tabelle15[[#This Row],[Pitch]]</f>
        <v>4.118780000000001</v>
      </c>
      <c r="P487">
        <f>SQRT(Tabelle15[[#This Row],[X]]^2+ Tabelle15[[#This Row],[Y]]^2 +Tabelle15[[#This Row],[Z]]^2)</f>
        <v>193.11277031832981</v>
      </c>
      <c r="Q487">
        <v>-29.1191</v>
      </c>
      <c r="R487">
        <v>157.745</v>
      </c>
      <c r="S487">
        <v>58.171399999999998</v>
      </c>
      <c r="T487">
        <v>42.248100000000001</v>
      </c>
      <c r="U487">
        <v>-7.4142400000000004</v>
      </c>
      <c r="V487">
        <v>-11.790900000000001</v>
      </c>
    </row>
    <row r="488" spans="1:22">
      <c r="A488">
        <v>10347</v>
      </c>
      <c r="B488">
        <v>1</v>
      </c>
      <c r="C488">
        <v>22.2059</v>
      </c>
      <c r="D488">
        <v>-42.545200000000001</v>
      </c>
      <c r="E488">
        <v>-189.41</v>
      </c>
      <c r="F488">
        <v>-45.990400000000001</v>
      </c>
      <c r="G488">
        <v>11.710900000000001</v>
      </c>
      <c r="H488">
        <v>-7.61477</v>
      </c>
      <c r="I488">
        <f>IF(AND(Tabelle15[[#This Row],[AreaPx]]&gt;0,NOT(Tabelle15[[#This Row],[AreaPx]]="inf")),Tabelle15[[#This Row],[AreaPx]], NA())</f>
        <v>5427.16</v>
      </c>
      <c r="J488">
        <v>5427.16</v>
      </c>
      <c r="K488">
        <v>63.917099999999998</v>
      </c>
      <c r="L488">
        <v>87.504599999999996</v>
      </c>
      <c r="M488">
        <v>1.0261199999999999</v>
      </c>
      <c r="N488">
        <v>9.9540600000000007E-2</v>
      </c>
      <c r="O488">
        <f>Tabelle15[[#This Row],[Roll]]+Tabelle15[[#This Row],[Pitch]]</f>
        <v>4.0961300000000005</v>
      </c>
      <c r="P488">
        <f>SQRT(Tabelle15[[#This Row],[X]]^2+ Tabelle15[[#This Row],[Y]]^2 +Tabelle15[[#This Row],[Z]]^2)</f>
        <v>195.39535341929192</v>
      </c>
      <c r="Q488">
        <v>-30.5655</v>
      </c>
      <c r="R488">
        <v>159.56200000000001</v>
      </c>
      <c r="S488">
        <v>59.262</v>
      </c>
      <c r="T488">
        <v>42.455199999999998</v>
      </c>
      <c r="U488">
        <v>-7.4553500000000001</v>
      </c>
      <c r="V488">
        <v>-11.812200000000001</v>
      </c>
    </row>
    <row r="489" spans="1:22">
      <c r="A489">
        <v>10380</v>
      </c>
      <c r="B489">
        <v>1</v>
      </c>
      <c r="C489">
        <v>22.2059</v>
      </c>
      <c r="D489">
        <v>-42.545200000000001</v>
      </c>
      <c r="E489">
        <v>-189.41</v>
      </c>
      <c r="F489">
        <v>-45.990400000000001</v>
      </c>
      <c r="G489">
        <v>11.710900000000001</v>
      </c>
      <c r="H489">
        <v>-7.61477</v>
      </c>
      <c r="I489">
        <f>IF(AND(Tabelle15[[#This Row],[AreaPx]]&gt;0,NOT(Tabelle15[[#This Row],[AreaPx]]="inf")),Tabelle15[[#This Row],[AreaPx]], NA())</f>
        <v>5316.45</v>
      </c>
      <c r="J489">
        <v>5316.45</v>
      </c>
      <c r="K489">
        <v>63.261800000000001</v>
      </c>
      <c r="L489">
        <v>86.607500000000002</v>
      </c>
      <c r="M489">
        <v>0</v>
      </c>
      <c r="N489">
        <v>6.1407400000000001E-2</v>
      </c>
      <c r="O489">
        <f>Tabelle15[[#This Row],[Roll]]+Tabelle15[[#This Row],[Pitch]]</f>
        <v>4.0961300000000005</v>
      </c>
      <c r="P489">
        <f>SQRT(Tabelle15[[#This Row],[X]]^2+ Tabelle15[[#This Row],[Y]]^2 +Tabelle15[[#This Row],[Z]]^2)</f>
        <v>195.39535341929192</v>
      </c>
      <c r="Q489">
        <v>-30.5655</v>
      </c>
      <c r="R489">
        <v>159.56200000000001</v>
      </c>
      <c r="S489">
        <v>59.262</v>
      </c>
      <c r="T489">
        <v>42.455199999999998</v>
      </c>
      <c r="U489">
        <v>-7.4553500000000001</v>
      </c>
      <c r="V489">
        <v>-11.812200000000001</v>
      </c>
    </row>
    <row r="490" spans="1:22">
      <c r="A490">
        <v>10401</v>
      </c>
      <c r="B490">
        <v>1</v>
      </c>
      <c r="C490">
        <v>22.2059</v>
      </c>
      <c r="D490">
        <v>-42.545200000000001</v>
      </c>
      <c r="E490">
        <v>-189.41</v>
      </c>
      <c r="F490">
        <v>-45.990400000000001</v>
      </c>
      <c r="G490">
        <v>11.710900000000001</v>
      </c>
      <c r="H490">
        <v>-7.61477</v>
      </c>
      <c r="I490">
        <f>IF(AND(Tabelle15[[#This Row],[AreaPx]]&gt;0,NOT(Tabelle15[[#This Row],[AreaPx]]="inf")),Tabelle15[[#This Row],[AreaPx]], NA())</f>
        <v>5316.45</v>
      </c>
      <c r="J490">
        <v>5316.45</v>
      </c>
      <c r="K490">
        <v>63.261800000000001</v>
      </c>
      <c r="L490">
        <v>86.607500000000002</v>
      </c>
      <c r="M490">
        <v>0</v>
      </c>
      <c r="N490">
        <v>6.1407400000000001E-2</v>
      </c>
      <c r="O490">
        <f>Tabelle15[[#This Row],[Roll]]+Tabelle15[[#This Row],[Pitch]]</f>
        <v>4.0961300000000005</v>
      </c>
      <c r="P490">
        <f>SQRT(Tabelle15[[#This Row],[X]]^2+ Tabelle15[[#This Row],[Y]]^2 +Tabelle15[[#This Row],[Z]]^2)</f>
        <v>195.39535341929192</v>
      </c>
      <c r="Q490">
        <v>-30.5655</v>
      </c>
      <c r="R490">
        <v>159.56200000000001</v>
      </c>
      <c r="S490">
        <v>59.262</v>
      </c>
      <c r="T490">
        <v>42.455199999999998</v>
      </c>
      <c r="U490">
        <v>-7.4553500000000001</v>
      </c>
      <c r="V490">
        <v>-11.812200000000001</v>
      </c>
    </row>
    <row r="491" spans="1:22">
      <c r="A491">
        <v>10414</v>
      </c>
      <c r="B491">
        <v>1</v>
      </c>
      <c r="C491">
        <v>22.6066</v>
      </c>
      <c r="D491">
        <v>-43.666600000000003</v>
      </c>
      <c r="E491">
        <v>-191.91399999999999</v>
      </c>
      <c r="F491">
        <v>-45.192399999999999</v>
      </c>
      <c r="G491">
        <v>11.7033</v>
      </c>
      <c r="H491">
        <v>-7.53505</v>
      </c>
      <c r="I491">
        <f>IF(AND(Tabelle15[[#This Row],[AreaPx]]&gt;0,NOT(Tabelle15[[#This Row],[AreaPx]]="inf")),Tabelle15[[#This Row],[AreaPx]], NA())</f>
        <v>5399.56</v>
      </c>
      <c r="J491">
        <v>5399.56</v>
      </c>
      <c r="K491">
        <v>64.092399999999998</v>
      </c>
      <c r="L491">
        <v>86.643799999999999</v>
      </c>
      <c r="M491">
        <v>1.0790200000000001</v>
      </c>
      <c r="N491">
        <v>3.10625E-2</v>
      </c>
      <c r="O491">
        <f>Tabelle15[[#This Row],[Roll]]+Tabelle15[[#This Row],[Pitch]]</f>
        <v>4.1682500000000005</v>
      </c>
      <c r="P491">
        <f>SQRT(Tabelle15[[#This Row],[X]]^2+ Tabelle15[[#This Row],[Y]]^2 +Tabelle15[[#This Row],[Z]]^2)</f>
        <v>198.11313362601683</v>
      </c>
      <c r="Q491">
        <v>-31.306799999999999</v>
      </c>
      <c r="R491">
        <v>160.64699999999999</v>
      </c>
      <c r="S491">
        <v>62.687100000000001</v>
      </c>
      <c r="T491">
        <v>43.270600000000002</v>
      </c>
      <c r="U491">
        <v>-7.3775199999999996</v>
      </c>
      <c r="V491">
        <v>-11.8024</v>
      </c>
    </row>
    <row r="492" spans="1:22">
      <c r="A492">
        <v>10443</v>
      </c>
      <c r="B492">
        <v>1</v>
      </c>
      <c r="C492">
        <v>22.732199999999999</v>
      </c>
      <c r="D492">
        <v>-44.581200000000003</v>
      </c>
      <c r="E492">
        <v>-193.10900000000001</v>
      </c>
      <c r="F492">
        <v>-45.062600000000003</v>
      </c>
      <c r="G492">
        <v>12.1005</v>
      </c>
      <c r="H492">
        <v>-7.9800500000000003</v>
      </c>
      <c r="I492">
        <f>IF(AND(Tabelle15[[#This Row],[AreaPx]]&gt;0,NOT(Tabelle15[[#This Row],[AreaPx]]="inf")),Tabelle15[[#This Row],[AreaPx]], NA())</f>
        <v>5252.77</v>
      </c>
      <c r="J492">
        <v>5252.77</v>
      </c>
      <c r="K492">
        <v>63.474200000000003</v>
      </c>
      <c r="L492">
        <v>85.297200000000004</v>
      </c>
      <c r="M492">
        <v>0.80907499999999999</v>
      </c>
      <c r="N492">
        <v>3.1708800000000002E-2</v>
      </c>
      <c r="O492">
        <f>Tabelle15[[#This Row],[Roll]]+Tabelle15[[#This Row],[Pitch]]</f>
        <v>4.1204499999999999</v>
      </c>
      <c r="P492">
        <f>SQRT(Tabelle15[[#This Row],[X]]^2+ Tabelle15[[#This Row],[Y]]^2 +Tabelle15[[#This Row],[Z]]^2)</f>
        <v>199.48764921989533</v>
      </c>
      <c r="Q492">
        <v>-32.199199999999998</v>
      </c>
      <c r="R492">
        <v>162.81700000000001</v>
      </c>
      <c r="S492">
        <v>62.643099999999997</v>
      </c>
      <c r="T492">
        <v>43.254100000000001</v>
      </c>
      <c r="U492">
        <v>-7.8016300000000003</v>
      </c>
      <c r="V492">
        <v>-12.215299999999999</v>
      </c>
    </row>
    <row r="493" spans="1:22">
      <c r="A493">
        <v>10469</v>
      </c>
      <c r="B493">
        <v>1</v>
      </c>
      <c r="C493">
        <v>22.732199999999999</v>
      </c>
      <c r="D493">
        <v>-44.581200000000003</v>
      </c>
      <c r="E493">
        <v>-193.10900000000001</v>
      </c>
      <c r="F493">
        <v>-45.062600000000003</v>
      </c>
      <c r="G493">
        <v>12.1005</v>
      </c>
      <c r="H493">
        <v>-7.9800500000000003</v>
      </c>
      <c r="I493">
        <f>IF(AND(Tabelle15[[#This Row],[AreaPx]]&gt;0,NOT(Tabelle15[[#This Row],[AreaPx]]="inf")),Tabelle15[[#This Row],[AreaPx]], NA())</f>
        <v>5252.77</v>
      </c>
      <c r="J493">
        <v>5252.77</v>
      </c>
      <c r="K493">
        <v>63.474200000000003</v>
      </c>
      <c r="L493">
        <v>85.297200000000004</v>
      </c>
      <c r="M493">
        <v>0.80907499999999999</v>
      </c>
      <c r="N493">
        <v>3.1708800000000002E-2</v>
      </c>
      <c r="O493">
        <f>Tabelle15[[#This Row],[Roll]]+Tabelle15[[#This Row],[Pitch]]</f>
        <v>4.1204499999999999</v>
      </c>
      <c r="P493">
        <f>SQRT(Tabelle15[[#This Row],[X]]^2+ Tabelle15[[#This Row],[Y]]^2 +Tabelle15[[#This Row],[Z]]^2)</f>
        <v>199.48764921989533</v>
      </c>
      <c r="Q493">
        <v>-32.199199999999998</v>
      </c>
      <c r="R493">
        <v>162.81700000000001</v>
      </c>
      <c r="S493">
        <v>62.643099999999997</v>
      </c>
      <c r="T493">
        <v>43.254100000000001</v>
      </c>
      <c r="U493">
        <v>-7.8016300000000003</v>
      </c>
      <c r="V493">
        <v>-12.215299999999999</v>
      </c>
    </row>
    <row r="494" spans="1:22">
      <c r="A494">
        <v>10483</v>
      </c>
      <c r="B494">
        <v>1</v>
      </c>
      <c r="C494">
        <v>22.749300000000002</v>
      </c>
      <c r="D494">
        <v>-44.853000000000002</v>
      </c>
      <c r="E494">
        <v>-194.15700000000001</v>
      </c>
      <c r="F494">
        <v>-44.701900000000002</v>
      </c>
      <c r="G494">
        <v>12.138299999999999</v>
      </c>
      <c r="H494">
        <v>-8.0452899999999996</v>
      </c>
      <c r="I494">
        <f>IF(AND(Tabelle15[[#This Row],[AreaPx]]&gt;0,NOT(Tabelle15[[#This Row],[AreaPx]]="inf")),Tabelle15[[#This Row],[AreaPx]], NA())</f>
        <v>5219.99</v>
      </c>
      <c r="J494">
        <v>5219.99</v>
      </c>
      <c r="K494">
        <v>63.453099999999999</v>
      </c>
      <c r="L494">
        <v>84.749300000000005</v>
      </c>
      <c r="M494">
        <v>0.405005</v>
      </c>
      <c r="N494">
        <v>3.8308300000000003E-2</v>
      </c>
      <c r="O494">
        <f>Tabelle15[[#This Row],[Roll]]+Tabelle15[[#This Row],[Pitch]]</f>
        <v>4.0930099999999996</v>
      </c>
      <c r="P494">
        <f>SQRT(Tabelle15[[#This Row],[X]]^2+ Tabelle15[[#This Row],[Y]]^2 +Tabelle15[[#This Row],[Z]]^2)</f>
        <v>200.56485960529079</v>
      </c>
      <c r="Q494">
        <v>-32.320700000000002</v>
      </c>
      <c r="R494">
        <v>163.40100000000001</v>
      </c>
      <c r="S494">
        <v>64.149199999999993</v>
      </c>
      <c r="T494">
        <v>43.595700000000001</v>
      </c>
      <c r="U494">
        <v>-7.8642700000000003</v>
      </c>
      <c r="V494">
        <v>-12.2554</v>
      </c>
    </row>
    <row r="495" spans="1:22">
      <c r="A495">
        <v>10508</v>
      </c>
      <c r="B495">
        <v>1</v>
      </c>
      <c r="C495">
        <v>22.6144</v>
      </c>
      <c r="D495">
        <v>-44.510199999999998</v>
      </c>
      <c r="E495">
        <v>-195.08199999999999</v>
      </c>
      <c r="F495">
        <v>-44.311300000000003</v>
      </c>
      <c r="G495">
        <v>11.9574</v>
      </c>
      <c r="H495">
        <v>-7.9919599999999997</v>
      </c>
      <c r="I495">
        <f>IF(AND(Tabelle15[[#This Row],[AreaPx]]&gt;0,NOT(Tabelle15[[#This Row],[AreaPx]]="inf")),Tabelle15[[#This Row],[AreaPx]], NA())</f>
        <v>5204.6400000000003</v>
      </c>
      <c r="J495">
        <v>5204.6400000000003</v>
      </c>
      <c r="K495">
        <v>63.462000000000003</v>
      </c>
      <c r="L495">
        <v>84.360200000000006</v>
      </c>
      <c r="M495">
        <v>0.85348199999999996</v>
      </c>
      <c r="N495">
        <v>1.9236300000000001E-2</v>
      </c>
      <c r="O495">
        <f>Tabelle15[[#This Row],[Roll]]+Tabelle15[[#This Row],[Pitch]]</f>
        <v>3.9654400000000001</v>
      </c>
      <c r="P495">
        <f>SQRT(Tabelle15[[#This Row],[X]]^2+ Tabelle15[[#This Row],[Y]]^2 +Tabelle15[[#This Row],[Z]]^2)</f>
        <v>201.36920249978644</v>
      </c>
      <c r="Q495">
        <v>-32.015700000000002</v>
      </c>
      <c r="R495">
        <v>163.17099999999999</v>
      </c>
      <c r="S495">
        <v>66.248400000000004</v>
      </c>
      <c r="T495">
        <v>44.022500000000001</v>
      </c>
      <c r="U495">
        <v>-7.81745</v>
      </c>
      <c r="V495">
        <v>-12.071199999999999</v>
      </c>
    </row>
    <row r="496" spans="1:22">
      <c r="A496">
        <v>10541</v>
      </c>
      <c r="B496">
        <v>1</v>
      </c>
      <c r="C496">
        <v>22.6144</v>
      </c>
      <c r="D496">
        <v>-44.510199999999998</v>
      </c>
      <c r="E496">
        <v>-195.08199999999999</v>
      </c>
      <c r="F496">
        <v>-44.311300000000003</v>
      </c>
      <c r="G496">
        <v>11.9574</v>
      </c>
      <c r="H496">
        <v>-7.9919599999999997</v>
      </c>
      <c r="I496">
        <f>IF(AND(Tabelle15[[#This Row],[AreaPx]]&gt;0,NOT(Tabelle15[[#This Row],[AreaPx]]="inf")),Tabelle15[[#This Row],[AreaPx]], NA())</f>
        <v>5155.38</v>
      </c>
      <c r="J496">
        <v>5155.38</v>
      </c>
      <c r="K496">
        <v>63.161000000000001</v>
      </c>
      <c r="L496">
        <v>83.960099999999997</v>
      </c>
      <c r="M496">
        <v>0</v>
      </c>
      <c r="N496">
        <v>2.1676899999999999E-2</v>
      </c>
      <c r="O496">
        <f>Tabelle15[[#This Row],[Roll]]+Tabelle15[[#This Row],[Pitch]]</f>
        <v>3.9654400000000001</v>
      </c>
      <c r="P496">
        <f>SQRT(Tabelle15[[#This Row],[X]]^2+ Tabelle15[[#This Row],[Y]]^2 +Tabelle15[[#This Row],[Z]]^2)</f>
        <v>201.36920249978644</v>
      </c>
      <c r="Q496">
        <v>-32.015700000000002</v>
      </c>
      <c r="R496">
        <v>163.17099999999999</v>
      </c>
      <c r="S496">
        <v>66.248400000000004</v>
      </c>
      <c r="T496">
        <v>44.022500000000001</v>
      </c>
      <c r="U496">
        <v>-7.81745</v>
      </c>
      <c r="V496">
        <v>-12.071199999999999</v>
      </c>
    </row>
    <row r="497" spans="1:22">
      <c r="A497">
        <v>10563</v>
      </c>
      <c r="B497">
        <v>1</v>
      </c>
      <c r="C497">
        <v>22.6144</v>
      </c>
      <c r="D497">
        <v>-44.510199999999998</v>
      </c>
      <c r="E497">
        <v>-195.08199999999999</v>
      </c>
      <c r="F497">
        <v>-44.311300000000003</v>
      </c>
      <c r="G497">
        <v>11.9574</v>
      </c>
      <c r="H497">
        <v>-7.9919599999999997</v>
      </c>
      <c r="I497">
        <f>IF(AND(Tabelle15[[#This Row],[AreaPx]]&gt;0,NOT(Tabelle15[[#This Row],[AreaPx]]="inf")),Tabelle15[[#This Row],[AreaPx]], NA())</f>
        <v>5155.38</v>
      </c>
      <c r="J497">
        <v>5155.38</v>
      </c>
      <c r="K497">
        <v>63.161000000000001</v>
      </c>
      <c r="L497">
        <v>83.960099999999997</v>
      </c>
      <c r="M497">
        <v>0</v>
      </c>
      <c r="N497">
        <v>2.1676899999999999E-2</v>
      </c>
      <c r="O497">
        <f>Tabelle15[[#This Row],[Roll]]+Tabelle15[[#This Row],[Pitch]]</f>
        <v>3.9654400000000001</v>
      </c>
      <c r="P497">
        <f>SQRT(Tabelle15[[#This Row],[X]]^2+ Tabelle15[[#This Row],[Y]]^2 +Tabelle15[[#This Row],[Z]]^2)</f>
        <v>201.36920249978644</v>
      </c>
      <c r="Q497">
        <v>-32.015700000000002</v>
      </c>
      <c r="R497">
        <v>163.17099999999999</v>
      </c>
      <c r="S497">
        <v>66.248400000000004</v>
      </c>
      <c r="T497">
        <v>44.022500000000001</v>
      </c>
      <c r="U497">
        <v>-7.81745</v>
      </c>
      <c r="V497">
        <v>-12.071199999999999</v>
      </c>
    </row>
    <row r="498" spans="1:22">
      <c r="A498">
        <v>10575</v>
      </c>
      <c r="B498">
        <v>1</v>
      </c>
      <c r="C498">
        <v>22.171399999999998</v>
      </c>
      <c r="D498">
        <v>-42.962899999999998</v>
      </c>
      <c r="E498">
        <v>-194.714</v>
      </c>
      <c r="F498">
        <v>-44.773400000000002</v>
      </c>
      <c r="G498">
        <v>11.6501</v>
      </c>
      <c r="H498">
        <v>-7.3761799999999997</v>
      </c>
      <c r="I498">
        <f>IF(AND(Tabelle15[[#This Row],[AreaPx]]&gt;0,NOT(Tabelle15[[#This Row],[AreaPx]]="inf")),Tabelle15[[#This Row],[AreaPx]], NA())</f>
        <v>5135.03</v>
      </c>
      <c r="J498">
        <v>5135.03</v>
      </c>
      <c r="K498">
        <v>62.638399999999997</v>
      </c>
      <c r="L498">
        <v>84.185000000000002</v>
      </c>
      <c r="M498">
        <v>0.95550100000000004</v>
      </c>
      <c r="N498">
        <v>2.5836499999999998E-2</v>
      </c>
      <c r="O498">
        <f>Tabelle15[[#This Row],[Roll]]+Tabelle15[[#This Row],[Pitch]]</f>
        <v>4.2739200000000004</v>
      </c>
      <c r="P498">
        <f>SQRT(Tabelle15[[#This Row],[X]]^2+ Tabelle15[[#This Row],[Y]]^2 +Tabelle15[[#This Row],[Z]]^2)</f>
        <v>200.62632815851961</v>
      </c>
      <c r="Q498">
        <v>-32.225299999999997</v>
      </c>
      <c r="R498">
        <v>159.93600000000001</v>
      </c>
      <c r="S498">
        <v>66.459199999999996</v>
      </c>
      <c r="T498">
        <v>43.729199999999999</v>
      </c>
      <c r="U498">
        <v>-7.2233999999999998</v>
      </c>
      <c r="V498">
        <v>-11.7446</v>
      </c>
    </row>
    <row r="499" spans="1:22">
      <c r="A499">
        <v>10601</v>
      </c>
      <c r="B499">
        <v>1</v>
      </c>
      <c r="C499">
        <v>22.171399999999998</v>
      </c>
      <c r="D499">
        <v>-42.962899999999998</v>
      </c>
      <c r="E499">
        <v>-194.714</v>
      </c>
      <c r="F499">
        <v>-44.773400000000002</v>
      </c>
      <c r="G499">
        <v>11.6501</v>
      </c>
      <c r="H499">
        <v>-7.3761799999999997</v>
      </c>
      <c r="I499">
        <f>IF(AND(Tabelle15[[#This Row],[AreaPx]]&gt;0,NOT(Tabelle15[[#This Row],[AreaPx]]="inf")),Tabelle15[[#This Row],[AreaPx]], NA())</f>
        <v>5135.03</v>
      </c>
      <c r="J499">
        <v>5135.03</v>
      </c>
      <c r="K499">
        <v>62.638399999999997</v>
      </c>
      <c r="L499">
        <v>84.185000000000002</v>
      </c>
      <c r="M499">
        <v>0.95550100000000004</v>
      </c>
      <c r="N499">
        <v>2.5836499999999998E-2</v>
      </c>
      <c r="O499">
        <f>Tabelle15[[#This Row],[Roll]]+Tabelle15[[#This Row],[Pitch]]</f>
        <v>4.2739200000000004</v>
      </c>
      <c r="P499">
        <f>SQRT(Tabelle15[[#This Row],[X]]^2+ Tabelle15[[#This Row],[Y]]^2 +Tabelle15[[#This Row],[Z]]^2)</f>
        <v>200.62632815851961</v>
      </c>
      <c r="Q499">
        <v>-32.225299999999997</v>
      </c>
      <c r="R499">
        <v>159.93600000000001</v>
      </c>
      <c r="S499">
        <v>66.459199999999996</v>
      </c>
      <c r="T499">
        <v>43.729199999999999</v>
      </c>
      <c r="U499">
        <v>-7.2233999999999998</v>
      </c>
      <c r="V499">
        <v>-11.7446</v>
      </c>
    </row>
    <row r="500" spans="1:22">
      <c r="A500">
        <v>10614</v>
      </c>
      <c r="B500">
        <v>1</v>
      </c>
      <c r="C500">
        <v>21.9053</v>
      </c>
      <c r="D500">
        <v>-41.841299999999997</v>
      </c>
      <c r="E500">
        <v>-194.52699999999999</v>
      </c>
      <c r="F500">
        <v>-44.733800000000002</v>
      </c>
      <c r="G500">
        <v>11.5488</v>
      </c>
      <c r="H500">
        <v>-7.1169399999999996</v>
      </c>
      <c r="I500">
        <f>IF(AND(Tabelle15[[#This Row],[AreaPx]]&gt;0,NOT(Tabelle15[[#This Row],[AreaPx]]="inf")),Tabelle15[[#This Row],[AreaPx]], NA())</f>
        <v>5167.13</v>
      </c>
      <c r="J500">
        <v>5167.13</v>
      </c>
      <c r="K500">
        <v>62.775700000000001</v>
      </c>
      <c r="L500">
        <v>84.433099999999996</v>
      </c>
      <c r="M500">
        <v>0.52746599999999999</v>
      </c>
      <c r="N500">
        <v>2.80708E-2</v>
      </c>
      <c r="O500">
        <f>Tabelle15[[#This Row],[Roll]]+Tabelle15[[#This Row],[Pitch]]</f>
        <v>4.4318600000000004</v>
      </c>
      <c r="P500">
        <f>SQRT(Tabelle15[[#This Row],[X]]^2+ Tabelle15[[#This Row],[Y]]^2 +Tabelle15[[#This Row],[Z]]^2)</f>
        <v>200.17814636663013</v>
      </c>
      <c r="Q500">
        <v>-31.786300000000001</v>
      </c>
      <c r="R500">
        <v>158.10599999999999</v>
      </c>
      <c r="S500">
        <v>67.290300000000002</v>
      </c>
      <c r="T500">
        <v>43.834299999999999</v>
      </c>
      <c r="U500">
        <v>-6.9721299999999999</v>
      </c>
      <c r="V500">
        <v>-11.636100000000001</v>
      </c>
    </row>
    <row r="501" spans="1:22">
      <c r="A501">
        <v>10638</v>
      </c>
      <c r="B501">
        <v>1</v>
      </c>
      <c r="C501">
        <v>21.9053</v>
      </c>
      <c r="D501">
        <v>-41.841299999999997</v>
      </c>
      <c r="E501">
        <v>-194.52699999999999</v>
      </c>
      <c r="F501">
        <v>-44.733800000000002</v>
      </c>
      <c r="G501">
        <v>11.5488</v>
      </c>
      <c r="H501">
        <v>-7.1169399999999996</v>
      </c>
      <c r="I501">
        <f>IF(AND(Tabelle15[[#This Row],[AreaPx]]&gt;0,NOT(Tabelle15[[#This Row],[AreaPx]]="inf")),Tabelle15[[#This Row],[AreaPx]], NA())</f>
        <v>5167.13</v>
      </c>
      <c r="J501">
        <v>5167.13</v>
      </c>
      <c r="K501">
        <v>62.775700000000001</v>
      </c>
      <c r="L501">
        <v>84.433099999999996</v>
      </c>
      <c r="M501">
        <v>0.52746599999999999</v>
      </c>
      <c r="N501">
        <v>2.80708E-2</v>
      </c>
      <c r="O501">
        <f>Tabelle15[[#This Row],[Roll]]+Tabelle15[[#This Row],[Pitch]]</f>
        <v>4.4318600000000004</v>
      </c>
      <c r="P501">
        <f>SQRT(Tabelle15[[#This Row],[X]]^2+ Tabelle15[[#This Row],[Y]]^2 +Tabelle15[[#This Row],[Z]]^2)</f>
        <v>200.17814636663013</v>
      </c>
      <c r="Q501">
        <v>-31.786300000000001</v>
      </c>
      <c r="R501">
        <v>158.10599999999999</v>
      </c>
      <c r="S501">
        <v>67.290300000000002</v>
      </c>
      <c r="T501">
        <v>43.834299999999999</v>
      </c>
      <c r="U501">
        <v>-6.9721299999999999</v>
      </c>
      <c r="V501">
        <v>-11.636100000000001</v>
      </c>
    </row>
    <row r="502" spans="1:22">
      <c r="A502">
        <v>10649</v>
      </c>
      <c r="B502">
        <v>1</v>
      </c>
      <c r="C502">
        <v>21.786899999999999</v>
      </c>
      <c r="D502">
        <v>-41.0867</v>
      </c>
      <c r="E502">
        <v>-194.37899999999999</v>
      </c>
      <c r="F502">
        <v>-44.6875</v>
      </c>
      <c r="G502">
        <v>11.5587</v>
      </c>
      <c r="H502">
        <v>-7.0585599999999999</v>
      </c>
      <c r="I502">
        <f>IF(AND(Tabelle15[[#This Row],[AreaPx]]&gt;0,NOT(Tabelle15[[#This Row],[AreaPx]]="inf")),Tabelle15[[#This Row],[AreaPx]], NA())</f>
        <v>5183.08</v>
      </c>
      <c r="J502">
        <v>5183.08</v>
      </c>
      <c r="K502">
        <v>62.884599999999999</v>
      </c>
      <c r="L502">
        <v>84.527100000000004</v>
      </c>
      <c r="M502">
        <v>0.29314899999999999</v>
      </c>
      <c r="N502">
        <v>1.36957E-2</v>
      </c>
      <c r="O502">
        <f>Tabelle15[[#This Row],[Roll]]+Tabelle15[[#This Row],[Pitch]]</f>
        <v>4.50014</v>
      </c>
      <c r="P502">
        <f>SQRT(Tabelle15[[#This Row],[X]]^2+ Tabelle15[[#This Row],[Y]]^2 +Tabelle15[[#This Row],[Z]]^2)</f>
        <v>199.86490829933103</v>
      </c>
      <c r="Q502">
        <v>-31.494800000000001</v>
      </c>
      <c r="R502">
        <v>157.184</v>
      </c>
      <c r="S502">
        <v>67.635099999999994</v>
      </c>
      <c r="T502">
        <v>43.891300000000001</v>
      </c>
      <c r="U502">
        <v>-6.9147100000000004</v>
      </c>
      <c r="V502">
        <v>-11.644600000000001</v>
      </c>
    </row>
    <row r="503" spans="1:22">
      <c r="A503">
        <v>10673</v>
      </c>
      <c r="B503">
        <v>1</v>
      </c>
      <c r="C503">
        <v>21.682500000000001</v>
      </c>
      <c r="D503">
        <v>-40.652299999999997</v>
      </c>
      <c r="E503">
        <v>-194.166</v>
      </c>
      <c r="F503">
        <v>-44.716700000000003</v>
      </c>
      <c r="G503">
        <v>11.5724</v>
      </c>
      <c r="H503">
        <v>-7.0462800000000003</v>
      </c>
      <c r="I503">
        <f>IF(AND(Tabelle15[[#This Row],[AreaPx]]&gt;0,NOT(Tabelle15[[#This Row],[AreaPx]]="inf")),Tabelle15[[#This Row],[AreaPx]], NA())</f>
        <v>5188.46</v>
      </c>
      <c r="J503">
        <v>5188.46</v>
      </c>
      <c r="K503">
        <v>62.906100000000002</v>
      </c>
      <c r="L503">
        <v>84.590800000000002</v>
      </c>
      <c r="M503">
        <v>0.212341</v>
      </c>
      <c r="N503">
        <v>6.7809400000000001E-3</v>
      </c>
      <c r="O503">
        <f>Tabelle15[[#This Row],[Roll]]+Tabelle15[[#This Row],[Pitch]]</f>
        <v>4.5261199999999997</v>
      </c>
      <c r="P503">
        <f>SQRT(Tabelle15[[#This Row],[X]]^2+ Tabelle15[[#This Row],[Y]]^2 +Tabelle15[[#This Row],[Z]]^2)</f>
        <v>199.55745001763276</v>
      </c>
      <c r="Q503">
        <v>-31.315999999999999</v>
      </c>
      <c r="R503">
        <v>156.71</v>
      </c>
      <c r="S503">
        <v>67.585300000000004</v>
      </c>
      <c r="T503">
        <v>43.862900000000003</v>
      </c>
      <c r="U503">
        <v>-6.9023399999999997</v>
      </c>
      <c r="V503">
        <v>-11.658099999999999</v>
      </c>
    </row>
    <row r="504" spans="1:22">
      <c r="A504">
        <v>10695</v>
      </c>
      <c r="B504">
        <v>1</v>
      </c>
      <c r="C504">
        <v>21.682500000000001</v>
      </c>
      <c r="D504">
        <v>-40.652299999999997</v>
      </c>
      <c r="E504">
        <v>-194.166</v>
      </c>
      <c r="F504">
        <v>-44.716700000000003</v>
      </c>
      <c r="G504">
        <v>11.5724</v>
      </c>
      <c r="H504">
        <v>-7.0462800000000003</v>
      </c>
      <c r="I504">
        <f>IF(AND(Tabelle15[[#This Row],[AreaPx]]&gt;0,NOT(Tabelle15[[#This Row],[AreaPx]]="inf")),Tabelle15[[#This Row],[AreaPx]], NA())</f>
        <v>5188.46</v>
      </c>
      <c r="J504">
        <v>5188.46</v>
      </c>
      <c r="K504">
        <v>62.906100000000002</v>
      </c>
      <c r="L504">
        <v>84.590800000000002</v>
      </c>
      <c r="M504">
        <v>0.212341</v>
      </c>
      <c r="N504">
        <v>6.7809400000000001E-3</v>
      </c>
      <c r="O504">
        <f>Tabelle15[[#This Row],[Roll]]+Tabelle15[[#This Row],[Pitch]]</f>
        <v>4.5261199999999997</v>
      </c>
      <c r="P504">
        <f>SQRT(Tabelle15[[#This Row],[X]]^2+ Tabelle15[[#This Row],[Y]]^2 +Tabelle15[[#This Row],[Z]]^2)</f>
        <v>199.55745001763276</v>
      </c>
      <c r="Q504">
        <v>-31.315999999999999</v>
      </c>
      <c r="R504">
        <v>156.71</v>
      </c>
      <c r="S504">
        <v>67.585300000000004</v>
      </c>
      <c r="T504">
        <v>43.862900000000003</v>
      </c>
      <c r="U504">
        <v>-6.9023399999999997</v>
      </c>
      <c r="V504">
        <v>-11.658099999999999</v>
      </c>
    </row>
    <row r="505" spans="1:22">
      <c r="A505">
        <v>10707</v>
      </c>
      <c r="B505">
        <v>1</v>
      </c>
      <c r="C505">
        <v>21.682500000000001</v>
      </c>
      <c r="D505">
        <v>-40.652299999999997</v>
      </c>
      <c r="E505">
        <v>-194.166</v>
      </c>
      <c r="F505">
        <v>-44.716700000000003</v>
      </c>
      <c r="G505">
        <v>11.5724</v>
      </c>
      <c r="H505">
        <v>-7.0462800000000003</v>
      </c>
      <c r="I505">
        <f>IF(AND(Tabelle15[[#This Row],[AreaPx]]&gt;0,NOT(Tabelle15[[#This Row],[AreaPx]]="inf")),Tabelle15[[#This Row],[AreaPx]], NA())</f>
        <v>5199.83</v>
      </c>
      <c r="J505">
        <v>5199.83</v>
      </c>
      <c r="K505">
        <v>62.974899999999998</v>
      </c>
      <c r="L505">
        <v>84.683400000000006</v>
      </c>
      <c r="M505">
        <v>0</v>
      </c>
      <c r="N505">
        <v>5.6719300000000004E-3</v>
      </c>
      <c r="O505">
        <f>Tabelle15[[#This Row],[Roll]]+Tabelle15[[#This Row],[Pitch]]</f>
        <v>4.5261199999999997</v>
      </c>
      <c r="P505">
        <f>SQRT(Tabelle15[[#This Row],[X]]^2+ Tabelle15[[#This Row],[Y]]^2 +Tabelle15[[#This Row],[Z]]^2)</f>
        <v>199.55745001763276</v>
      </c>
      <c r="Q505">
        <v>-31.315999999999999</v>
      </c>
      <c r="R505">
        <v>156.71</v>
      </c>
      <c r="S505">
        <v>67.585300000000004</v>
      </c>
      <c r="T505">
        <v>43.862900000000003</v>
      </c>
      <c r="U505">
        <v>-6.9023399999999997</v>
      </c>
      <c r="V505">
        <v>-11.658099999999999</v>
      </c>
    </row>
    <row r="506" spans="1:22">
      <c r="A506">
        <v>10720</v>
      </c>
      <c r="B506">
        <v>1</v>
      </c>
      <c r="C506">
        <v>21.682500000000001</v>
      </c>
      <c r="D506">
        <v>-40.652299999999997</v>
      </c>
      <c r="E506">
        <v>-194.166</v>
      </c>
      <c r="F506">
        <v>-44.716700000000003</v>
      </c>
      <c r="G506">
        <v>11.5724</v>
      </c>
      <c r="H506">
        <v>-7.0462800000000003</v>
      </c>
      <c r="I506">
        <f>IF(AND(Tabelle15[[#This Row],[AreaPx]]&gt;0,NOT(Tabelle15[[#This Row],[AreaPx]]="inf")),Tabelle15[[#This Row],[AreaPx]], NA())</f>
        <v>5199.83</v>
      </c>
      <c r="J506">
        <v>5199.83</v>
      </c>
      <c r="K506">
        <v>62.974899999999998</v>
      </c>
      <c r="L506">
        <v>84.683400000000006</v>
      </c>
      <c r="M506">
        <v>0</v>
      </c>
      <c r="N506">
        <v>5.6719300000000004E-3</v>
      </c>
      <c r="O506">
        <f>Tabelle15[[#This Row],[Roll]]+Tabelle15[[#This Row],[Pitch]]</f>
        <v>4.5261199999999997</v>
      </c>
      <c r="P506">
        <f>SQRT(Tabelle15[[#This Row],[X]]^2+ Tabelle15[[#This Row],[Y]]^2 +Tabelle15[[#This Row],[Z]]^2)</f>
        <v>199.55745001763276</v>
      </c>
      <c r="Q506">
        <v>-31.315999999999999</v>
      </c>
      <c r="R506">
        <v>156.71</v>
      </c>
      <c r="S506">
        <v>67.585300000000004</v>
      </c>
      <c r="T506">
        <v>43.862900000000003</v>
      </c>
      <c r="U506">
        <v>-6.9023399999999997</v>
      </c>
      <c r="V506">
        <v>-11.658099999999999</v>
      </c>
    </row>
    <row r="507" spans="1:22">
      <c r="A507">
        <v>10731</v>
      </c>
      <c r="B507">
        <v>1</v>
      </c>
      <c r="C507">
        <v>21.682500000000001</v>
      </c>
      <c r="D507">
        <v>-40.652299999999997</v>
      </c>
      <c r="E507">
        <v>-194.166</v>
      </c>
      <c r="F507">
        <v>-44.716700000000003</v>
      </c>
      <c r="G507">
        <v>11.5724</v>
      </c>
      <c r="H507">
        <v>-7.0462800000000003</v>
      </c>
      <c r="I507">
        <f>IF(AND(Tabelle15[[#This Row],[AreaPx]]&gt;0,NOT(Tabelle15[[#This Row],[AreaPx]]="inf")),Tabelle15[[#This Row],[AreaPx]], NA())</f>
        <v>5199.83</v>
      </c>
      <c r="J507">
        <v>5199.83</v>
      </c>
      <c r="K507">
        <v>62.974899999999998</v>
      </c>
      <c r="L507">
        <v>84.683400000000006</v>
      </c>
      <c r="M507">
        <v>0</v>
      </c>
      <c r="N507">
        <v>5.6719300000000004E-3</v>
      </c>
      <c r="O507">
        <f>Tabelle15[[#This Row],[Roll]]+Tabelle15[[#This Row],[Pitch]]</f>
        <v>4.5261199999999997</v>
      </c>
      <c r="P507">
        <f>SQRT(Tabelle15[[#This Row],[X]]^2+ Tabelle15[[#This Row],[Y]]^2 +Tabelle15[[#This Row],[Z]]^2)</f>
        <v>199.55745001763276</v>
      </c>
      <c r="Q507">
        <v>-31.315999999999999</v>
      </c>
      <c r="R507">
        <v>156.71</v>
      </c>
      <c r="S507">
        <v>67.585300000000004</v>
      </c>
      <c r="T507">
        <v>43.862900000000003</v>
      </c>
      <c r="U507">
        <v>-6.9023399999999997</v>
      </c>
      <c r="V507">
        <v>-11.658099999999999</v>
      </c>
    </row>
    <row r="508" spans="1:22">
      <c r="A508">
        <v>10739</v>
      </c>
      <c r="B508">
        <v>1</v>
      </c>
      <c r="C508">
        <v>21.446300000000001</v>
      </c>
      <c r="D508">
        <v>-40.4587</v>
      </c>
      <c r="E508">
        <v>-193.71799999999999</v>
      </c>
      <c r="F508">
        <v>-44.792700000000004</v>
      </c>
      <c r="G508">
        <v>11.632199999999999</v>
      </c>
      <c r="H508">
        <v>-7.0018900000000004</v>
      </c>
      <c r="I508">
        <f>IF(AND(Tabelle15[[#This Row],[AreaPx]]&gt;0,NOT(Tabelle15[[#This Row],[AreaPx]]="inf")),Tabelle15[[#This Row],[AreaPx]], NA())</f>
        <v>5193.3100000000004</v>
      </c>
      <c r="J508">
        <v>5193.3100000000004</v>
      </c>
      <c r="K508">
        <v>62.910800000000002</v>
      </c>
      <c r="L508">
        <v>84.678200000000004</v>
      </c>
      <c r="M508">
        <v>0.17467099999999999</v>
      </c>
      <c r="N508">
        <v>6.2394599999999996E-3</v>
      </c>
      <c r="O508">
        <f>Tabelle15[[#This Row],[Roll]]+Tabelle15[[#This Row],[Pitch]]</f>
        <v>4.6303099999999988</v>
      </c>
      <c r="P508">
        <f>SQRT(Tabelle15[[#This Row],[X]]^2+ Tabelle15[[#This Row],[Y]]^2 +Tabelle15[[#This Row],[Z]]^2)</f>
        <v>199.05655908153338</v>
      </c>
      <c r="Q508">
        <v>-31.021799999999999</v>
      </c>
      <c r="R508">
        <v>156.33799999999999</v>
      </c>
      <c r="S508">
        <v>67.2898</v>
      </c>
      <c r="T508">
        <v>43.788699999999999</v>
      </c>
      <c r="U508">
        <v>-6.8573899999999997</v>
      </c>
      <c r="V508">
        <v>-11.7172</v>
      </c>
    </row>
    <row r="509" spans="1:22">
      <c r="A509">
        <v>10764</v>
      </c>
      <c r="B509">
        <v>1</v>
      </c>
      <c r="C509">
        <v>21.446300000000001</v>
      </c>
      <c r="D509">
        <v>-40.4587</v>
      </c>
      <c r="E509">
        <v>-193.71799999999999</v>
      </c>
      <c r="F509">
        <v>-44.792700000000004</v>
      </c>
      <c r="G509">
        <v>11.632199999999999</v>
      </c>
      <c r="H509">
        <v>-7.0018900000000004</v>
      </c>
      <c r="I509">
        <f>IF(AND(Tabelle15[[#This Row],[AreaPx]]&gt;0,NOT(Tabelle15[[#This Row],[AreaPx]]="inf")),Tabelle15[[#This Row],[AreaPx]], NA())</f>
        <v>5193.3100000000004</v>
      </c>
      <c r="J509">
        <v>5193.3100000000004</v>
      </c>
      <c r="K509">
        <v>62.910800000000002</v>
      </c>
      <c r="L509">
        <v>84.678200000000004</v>
      </c>
      <c r="M509">
        <v>0.17467099999999999</v>
      </c>
      <c r="N509">
        <v>6.2394599999999996E-3</v>
      </c>
      <c r="O509">
        <f>Tabelle15[[#This Row],[Roll]]+Tabelle15[[#This Row],[Pitch]]</f>
        <v>4.6303099999999988</v>
      </c>
      <c r="P509">
        <f>SQRT(Tabelle15[[#This Row],[X]]^2+ Tabelle15[[#This Row],[Y]]^2 +Tabelle15[[#This Row],[Z]]^2)</f>
        <v>199.05655908153338</v>
      </c>
      <c r="Q509">
        <v>-31.021799999999999</v>
      </c>
      <c r="R509">
        <v>156.33799999999999</v>
      </c>
      <c r="S509">
        <v>67.2898</v>
      </c>
      <c r="T509">
        <v>43.788699999999999</v>
      </c>
      <c r="U509">
        <v>-6.8573899999999997</v>
      </c>
      <c r="V509">
        <v>-11.7172</v>
      </c>
    </row>
    <row r="510" spans="1:22">
      <c r="A510">
        <v>10778</v>
      </c>
      <c r="B510">
        <v>1</v>
      </c>
      <c r="C510">
        <v>21.367699999999999</v>
      </c>
      <c r="D510">
        <v>-40.653700000000001</v>
      </c>
      <c r="E510">
        <v>-193.494</v>
      </c>
      <c r="F510">
        <v>-44.774000000000001</v>
      </c>
      <c r="G510">
        <v>11.693</v>
      </c>
      <c r="H510">
        <v>-6.9202300000000001</v>
      </c>
      <c r="I510">
        <f>IF(AND(Tabelle15[[#This Row],[AreaPx]]&gt;0,NOT(Tabelle15[[#This Row],[AreaPx]]="inf")),Tabelle15[[#This Row],[AreaPx]], NA())</f>
        <v>5220.96</v>
      </c>
      <c r="J510">
        <v>5220.96</v>
      </c>
      <c r="K510">
        <v>63.087899999999998</v>
      </c>
      <c r="L510">
        <v>84.879800000000003</v>
      </c>
      <c r="M510">
        <v>5.3827199999999999E-2</v>
      </c>
      <c r="N510">
        <v>5.4518099999999996E-3</v>
      </c>
      <c r="O510">
        <f>Tabelle15[[#This Row],[Roll]]+Tabelle15[[#This Row],[Pitch]]</f>
        <v>4.7727699999999995</v>
      </c>
      <c r="P510">
        <f>SQRT(Tabelle15[[#This Row],[X]]^2+ Tabelle15[[#This Row],[Y]]^2 +Tabelle15[[#This Row],[Z]]^2)</f>
        <v>198.86988199066241</v>
      </c>
      <c r="Q510">
        <v>-30.851700000000001</v>
      </c>
      <c r="R510">
        <v>156.21899999999999</v>
      </c>
      <c r="S510">
        <v>67.256</v>
      </c>
      <c r="T510">
        <v>43.817</v>
      </c>
      <c r="U510">
        <v>-6.7759400000000003</v>
      </c>
      <c r="V510">
        <v>-11.776400000000001</v>
      </c>
    </row>
    <row r="511" spans="1:22">
      <c r="A511">
        <v>10802</v>
      </c>
      <c r="B511">
        <v>1</v>
      </c>
      <c r="C511">
        <v>21.367699999999999</v>
      </c>
      <c r="D511">
        <v>-40.653700000000001</v>
      </c>
      <c r="E511">
        <v>-193.494</v>
      </c>
      <c r="F511">
        <v>-44.774000000000001</v>
      </c>
      <c r="G511">
        <v>11.693</v>
      </c>
      <c r="H511">
        <v>-6.9202300000000001</v>
      </c>
      <c r="I511">
        <f>IF(AND(Tabelle15[[#This Row],[AreaPx]]&gt;0,NOT(Tabelle15[[#This Row],[AreaPx]]="inf")),Tabelle15[[#This Row],[AreaPx]], NA())</f>
        <v>5220.96</v>
      </c>
      <c r="J511">
        <v>5220.96</v>
      </c>
      <c r="K511">
        <v>63.087899999999998</v>
      </c>
      <c r="L511">
        <v>84.879800000000003</v>
      </c>
      <c r="M511">
        <v>5.3827199999999999E-2</v>
      </c>
      <c r="N511">
        <v>5.4518099999999996E-3</v>
      </c>
      <c r="O511">
        <f>Tabelle15[[#This Row],[Roll]]+Tabelle15[[#This Row],[Pitch]]</f>
        <v>4.7727699999999995</v>
      </c>
      <c r="P511">
        <f>SQRT(Tabelle15[[#This Row],[X]]^2+ Tabelle15[[#This Row],[Y]]^2 +Tabelle15[[#This Row],[Z]]^2)</f>
        <v>198.86988199066241</v>
      </c>
      <c r="Q511">
        <v>-30.851700000000001</v>
      </c>
      <c r="R511">
        <v>156.21899999999999</v>
      </c>
      <c r="S511">
        <v>67.256</v>
      </c>
      <c r="T511">
        <v>43.817</v>
      </c>
      <c r="U511">
        <v>-6.7759400000000003</v>
      </c>
      <c r="V511">
        <v>-11.776400000000001</v>
      </c>
    </row>
    <row r="512" spans="1:22">
      <c r="A512">
        <v>10815</v>
      </c>
      <c r="B512">
        <v>1</v>
      </c>
      <c r="C512">
        <v>21.341100000000001</v>
      </c>
      <c r="D512">
        <v>-40.856499999999997</v>
      </c>
      <c r="E512">
        <v>-193.60400000000001</v>
      </c>
      <c r="F512">
        <v>-44.585799999999999</v>
      </c>
      <c r="G512">
        <v>11.7239</v>
      </c>
      <c r="H512">
        <v>-7.0641299999999996</v>
      </c>
      <c r="I512">
        <f>IF(AND(Tabelle15[[#This Row],[AreaPx]]&gt;0,NOT(Tabelle15[[#This Row],[AreaPx]]="inf")),Tabelle15[[#This Row],[AreaPx]], NA())</f>
        <v>5246.21</v>
      </c>
      <c r="J512">
        <v>5246.21</v>
      </c>
      <c r="K512">
        <v>63.356499999999997</v>
      </c>
      <c r="L512">
        <v>84.938900000000004</v>
      </c>
      <c r="M512">
        <v>0.21867800000000001</v>
      </c>
      <c r="N512">
        <v>3.3132299999999999E-3</v>
      </c>
      <c r="O512">
        <f>Tabelle15[[#This Row],[Roll]]+Tabelle15[[#This Row],[Pitch]]</f>
        <v>4.6597700000000009</v>
      </c>
      <c r="P512">
        <f>SQRT(Tabelle15[[#This Row],[X]]^2+ Tabelle15[[#This Row],[Y]]^2 +Tabelle15[[#This Row],[Z]]^2)</f>
        <v>199.01558973472407</v>
      </c>
      <c r="Q512">
        <v>-30.542300000000001</v>
      </c>
      <c r="R512">
        <v>156.87700000000001</v>
      </c>
      <c r="S512">
        <v>67.611599999999996</v>
      </c>
      <c r="T512">
        <v>43.971699999999998</v>
      </c>
      <c r="U512">
        <v>-6.9160300000000001</v>
      </c>
      <c r="V512">
        <v>-11.811</v>
      </c>
    </row>
    <row r="513" spans="1:22">
      <c r="A513">
        <v>10836</v>
      </c>
      <c r="B513">
        <v>1</v>
      </c>
      <c r="C513">
        <v>21.341100000000001</v>
      </c>
      <c r="D513">
        <v>-40.856499999999997</v>
      </c>
      <c r="E513">
        <v>-193.60400000000001</v>
      </c>
      <c r="F513">
        <v>-44.585799999999999</v>
      </c>
      <c r="G513">
        <v>11.7239</v>
      </c>
      <c r="H513">
        <v>-7.0641299999999996</v>
      </c>
      <c r="I513">
        <f>IF(AND(Tabelle15[[#This Row],[AreaPx]]&gt;0,NOT(Tabelle15[[#This Row],[AreaPx]]="inf")),Tabelle15[[#This Row],[AreaPx]], NA())</f>
        <v>5246.21</v>
      </c>
      <c r="J513">
        <v>5246.21</v>
      </c>
      <c r="K513">
        <v>63.356499999999997</v>
      </c>
      <c r="L513">
        <v>84.938900000000004</v>
      </c>
      <c r="M513">
        <v>0.21867800000000001</v>
      </c>
      <c r="N513">
        <v>3.3132299999999999E-3</v>
      </c>
      <c r="O513">
        <f>Tabelle15[[#This Row],[Roll]]+Tabelle15[[#This Row],[Pitch]]</f>
        <v>4.6597700000000009</v>
      </c>
      <c r="P513">
        <f>SQRT(Tabelle15[[#This Row],[X]]^2+ Tabelle15[[#This Row],[Y]]^2 +Tabelle15[[#This Row],[Z]]^2)</f>
        <v>199.01558973472407</v>
      </c>
      <c r="Q513">
        <v>-30.542300000000001</v>
      </c>
      <c r="R513">
        <v>156.87700000000001</v>
      </c>
      <c r="S513">
        <v>67.611599999999996</v>
      </c>
      <c r="T513">
        <v>43.971699999999998</v>
      </c>
      <c r="U513">
        <v>-6.9160300000000001</v>
      </c>
      <c r="V513">
        <v>-11.811</v>
      </c>
    </row>
    <row r="514" spans="1:22">
      <c r="A514">
        <v>10842</v>
      </c>
      <c r="B514">
        <v>1</v>
      </c>
      <c r="C514">
        <v>21.328099999999999</v>
      </c>
      <c r="D514">
        <v>-40.993000000000002</v>
      </c>
      <c r="E514">
        <v>-193.75</v>
      </c>
      <c r="F514">
        <v>-44.572099999999999</v>
      </c>
      <c r="G514">
        <v>11.667400000000001</v>
      </c>
      <c r="H514">
        <v>-6.9794200000000002</v>
      </c>
      <c r="I514">
        <f>IF(AND(Tabelle15[[#This Row],[AreaPx]]&gt;0,NOT(Tabelle15[[#This Row],[AreaPx]]="inf")),Tabelle15[[#This Row],[AreaPx]], NA())</f>
        <v>5244.73</v>
      </c>
      <c r="J514">
        <v>5244.73</v>
      </c>
      <c r="K514">
        <v>63.322600000000001</v>
      </c>
      <c r="L514">
        <v>84.925399999999996</v>
      </c>
      <c r="M514">
        <v>0.10507</v>
      </c>
      <c r="N514">
        <v>6.3845200000000003E-3</v>
      </c>
      <c r="O514">
        <f>Tabelle15[[#This Row],[Roll]]+Tabelle15[[#This Row],[Pitch]]</f>
        <v>4.6879800000000005</v>
      </c>
      <c r="P514">
        <f>SQRT(Tabelle15[[#This Row],[X]]^2+ Tabelle15[[#This Row],[Y]]^2 +Tabelle15[[#This Row],[Z]]^2)</f>
        <v>199.18427748848552</v>
      </c>
      <c r="Q514">
        <v>-30.604600000000001</v>
      </c>
      <c r="R514">
        <v>156.792</v>
      </c>
      <c r="S514">
        <v>67.875100000000003</v>
      </c>
      <c r="T514">
        <v>44.009799999999998</v>
      </c>
      <c r="U514">
        <v>-6.8345200000000004</v>
      </c>
      <c r="V514">
        <v>-11.7521</v>
      </c>
    </row>
    <row r="515" spans="1:22">
      <c r="A515">
        <v>10861</v>
      </c>
      <c r="B515">
        <v>1</v>
      </c>
      <c r="C515">
        <v>21.328099999999999</v>
      </c>
      <c r="D515">
        <v>-40.993000000000002</v>
      </c>
      <c r="E515">
        <v>-193.75</v>
      </c>
      <c r="F515">
        <v>-44.572099999999999</v>
      </c>
      <c r="G515">
        <v>11.667400000000001</v>
      </c>
      <c r="H515">
        <v>-6.9794200000000002</v>
      </c>
      <c r="I515">
        <f>IF(AND(Tabelle15[[#This Row],[AreaPx]]&gt;0,NOT(Tabelle15[[#This Row],[AreaPx]]="inf")),Tabelle15[[#This Row],[AreaPx]], NA())</f>
        <v>5244.73</v>
      </c>
      <c r="J515">
        <v>5244.73</v>
      </c>
      <c r="K515">
        <v>63.322600000000001</v>
      </c>
      <c r="L515">
        <v>84.925399999999996</v>
      </c>
      <c r="M515">
        <v>0.10507</v>
      </c>
      <c r="N515">
        <v>6.3845200000000003E-3</v>
      </c>
      <c r="O515">
        <f>Tabelle15[[#This Row],[Roll]]+Tabelle15[[#This Row],[Pitch]]</f>
        <v>4.6879800000000005</v>
      </c>
      <c r="P515">
        <f>SQRT(Tabelle15[[#This Row],[X]]^2+ Tabelle15[[#This Row],[Y]]^2 +Tabelle15[[#This Row],[Z]]^2)</f>
        <v>199.18427748848552</v>
      </c>
      <c r="Q515">
        <v>-30.604600000000001</v>
      </c>
      <c r="R515">
        <v>156.792</v>
      </c>
      <c r="S515">
        <v>67.875100000000003</v>
      </c>
      <c r="T515">
        <v>44.009799999999998</v>
      </c>
      <c r="U515">
        <v>-6.8345200000000004</v>
      </c>
      <c r="V515">
        <v>-11.7521</v>
      </c>
    </row>
    <row r="516" spans="1:22">
      <c r="A516">
        <v>10877</v>
      </c>
      <c r="B516">
        <v>1</v>
      </c>
      <c r="C516">
        <v>21.423100000000002</v>
      </c>
      <c r="D516">
        <v>-41.0092</v>
      </c>
      <c r="E516">
        <v>-194.06200000000001</v>
      </c>
      <c r="F516">
        <v>-44.544699999999999</v>
      </c>
      <c r="G516">
        <v>11.569800000000001</v>
      </c>
      <c r="H516">
        <v>-6.8167900000000001</v>
      </c>
      <c r="I516">
        <f>IF(AND(Tabelle15[[#This Row],[AreaPx]]&gt;0,NOT(Tabelle15[[#This Row],[AreaPx]]="inf")),Tabelle15[[#This Row],[AreaPx]], NA())</f>
        <v>5245.36</v>
      </c>
      <c r="J516">
        <v>5245.36</v>
      </c>
      <c r="K516">
        <v>63.282600000000002</v>
      </c>
      <c r="L516">
        <v>84.9251</v>
      </c>
      <c r="M516">
        <v>0.197462</v>
      </c>
      <c r="N516">
        <v>8.6852100000000005E-3</v>
      </c>
      <c r="O516">
        <f>Tabelle15[[#This Row],[Roll]]+Tabelle15[[#This Row],[Pitch]]</f>
        <v>4.7530100000000006</v>
      </c>
      <c r="P516">
        <f>SQRT(Tabelle15[[#This Row],[X]]^2+ Tabelle15[[#This Row],[Y]]^2 +Tabelle15[[#This Row],[Z]]^2)</f>
        <v>199.50128706915652</v>
      </c>
      <c r="Q516">
        <v>-30.821899999999999</v>
      </c>
      <c r="R516">
        <v>156.36099999999999</v>
      </c>
      <c r="S516">
        <v>68.370099999999994</v>
      </c>
      <c r="T516">
        <v>44.081899999999997</v>
      </c>
      <c r="U516">
        <v>-6.6776499999999999</v>
      </c>
      <c r="V516">
        <v>-11.649900000000001</v>
      </c>
    </row>
    <row r="517" spans="1:22">
      <c r="A517">
        <v>10904</v>
      </c>
      <c r="B517">
        <v>1</v>
      </c>
      <c r="C517">
        <v>21.423100000000002</v>
      </c>
      <c r="D517">
        <v>-41.0092</v>
      </c>
      <c r="E517">
        <v>-194.06200000000001</v>
      </c>
      <c r="F517">
        <v>-44.544699999999999</v>
      </c>
      <c r="G517">
        <v>11.569800000000001</v>
      </c>
      <c r="H517">
        <v>-6.8167900000000001</v>
      </c>
      <c r="I517">
        <f>IF(AND(Tabelle15[[#This Row],[AreaPx]]&gt;0,NOT(Tabelle15[[#This Row],[AreaPx]]="inf")),Tabelle15[[#This Row],[AreaPx]], NA())</f>
        <v>5245.36</v>
      </c>
      <c r="J517">
        <v>5245.36</v>
      </c>
      <c r="K517">
        <v>63.282600000000002</v>
      </c>
      <c r="L517">
        <v>84.9251</v>
      </c>
      <c r="M517">
        <v>0.197462</v>
      </c>
      <c r="N517">
        <v>8.6852100000000005E-3</v>
      </c>
      <c r="O517">
        <f>Tabelle15[[#This Row],[Roll]]+Tabelle15[[#This Row],[Pitch]]</f>
        <v>4.7530100000000006</v>
      </c>
      <c r="P517">
        <f>SQRT(Tabelle15[[#This Row],[X]]^2+ Tabelle15[[#This Row],[Y]]^2 +Tabelle15[[#This Row],[Z]]^2)</f>
        <v>199.50128706915652</v>
      </c>
      <c r="Q517">
        <v>-30.821899999999999</v>
      </c>
      <c r="R517">
        <v>156.36099999999999</v>
      </c>
      <c r="S517">
        <v>68.370099999999994</v>
      </c>
      <c r="T517">
        <v>44.081899999999997</v>
      </c>
      <c r="U517">
        <v>-6.6776499999999999</v>
      </c>
      <c r="V517">
        <v>-11.649900000000001</v>
      </c>
    </row>
    <row r="518" spans="1:22">
      <c r="A518">
        <v>10923</v>
      </c>
      <c r="B518">
        <v>1</v>
      </c>
      <c r="C518">
        <v>21.5</v>
      </c>
      <c r="D518">
        <v>-40.905099999999997</v>
      </c>
      <c r="E518">
        <v>-194.28</v>
      </c>
      <c r="F518">
        <v>-44.569400000000002</v>
      </c>
      <c r="G518">
        <v>11.4689</v>
      </c>
      <c r="H518">
        <v>-6.8044000000000002</v>
      </c>
      <c r="I518">
        <f>IF(AND(Tabelle15[[#This Row],[AreaPx]]&gt;0,NOT(Tabelle15[[#This Row],[AreaPx]]="inf")),Tabelle15[[#This Row],[AreaPx]], NA())</f>
        <v>5227.66</v>
      </c>
      <c r="J518">
        <v>5227.66</v>
      </c>
      <c r="K518">
        <v>63.135899999999999</v>
      </c>
      <c r="L518">
        <v>84.815200000000004</v>
      </c>
      <c r="M518">
        <v>5.2346299999999998E-2</v>
      </c>
      <c r="N518">
        <v>3.10415E-3</v>
      </c>
      <c r="O518">
        <f>Tabelle15[[#This Row],[Roll]]+Tabelle15[[#This Row],[Pitch]]</f>
        <v>4.6644999999999994</v>
      </c>
      <c r="P518">
        <f>SQRT(Tabelle15[[#This Row],[X]]^2+ Tabelle15[[#This Row],[Y]]^2 +Tabelle15[[#This Row],[Z]]^2)</f>
        <v>199.7002644114674</v>
      </c>
      <c r="Q518">
        <v>-31.003399999999999</v>
      </c>
      <c r="R518">
        <v>156.29</v>
      </c>
      <c r="S518">
        <v>68.511200000000002</v>
      </c>
      <c r="T518">
        <v>44.0715</v>
      </c>
      <c r="U518">
        <v>-6.66791</v>
      </c>
      <c r="V518">
        <v>-11.5481</v>
      </c>
    </row>
    <row r="519" spans="1:22">
      <c r="A519">
        <v>10948</v>
      </c>
      <c r="B519">
        <v>1</v>
      </c>
      <c r="C519">
        <v>21.602699999999999</v>
      </c>
      <c r="D519">
        <v>-40.681199999999997</v>
      </c>
      <c r="E519">
        <v>-194.892</v>
      </c>
      <c r="F519">
        <v>-44.313499999999998</v>
      </c>
      <c r="G519">
        <v>11.3912</v>
      </c>
      <c r="H519">
        <v>-6.54983</v>
      </c>
      <c r="I519">
        <f>IF(AND(Tabelle15[[#This Row],[AreaPx]]&gt;0,NOT(Tabelle15[[#This Row],[AreaPx]]="inf")),Tabelle15[[#This Row],[AreaPx]], NA())</f>
        <v>5248.17</v>
      </c>
      <c r="J519">
        <v>5248.17</v>
      </c>
      <c r="K519">
        <v>63.305900000000001</v>
      </c>
      <c r="L519">
        <v>84.804100000000005</v>
      </c>
      <c r="M519">
        <v>0.69928699999999999</v>
      </c>
      <c r="N519">
        <v>3.3884000000000002E-3</v>
      </c>
      <c r="O519">
        <f>Tabelle15[[#This Row],[Roll]]+Tabelle15[[#This Row],[Pitch]]</f>
        <v>4.8413699999999995</v>
      </c>
      <c r="P519">
        <f>SQRT(Tabelle15[[#This Row],[X]]^2+ Tabelle15[[#This Row],[Y]]^2 +Tabelle15[[#This Row],[Z]]^2)</f>
        <v>200.26115036304469</v>
      </c>
      <c r="Q519">
        <v>-31.024100000000001</v>
      </c>
      <c r="R519">
        <v>155.346</v>
      </c>
      <c r="S519">
        <v>69.982500000000002</v>
      </c>
      <c r="T519">
        <v>44.387500000000003</v>
      </c>
      <c r="U519">
        <v>-6.4202599999999999</v>
      </c>
      <c r="V519">
        <v>-11.4641</v>
      </c>
    </row>
    <row r="520" spans="1:22">
      <c r="A520">
        <v>10979</v>
      </c>
      <c r="B520">
        <v>1</v>
      </c>
      <c r="C520">
        <v>21.602699999999999</v>
      </c>
      <c r="D520">
        <v>-40.681199999999997</v>
      </c>
      <c r="E520">
        <v>-194.892</v>
      </c>
      <c r="F520">
        <v>-44.313499999999998</v>
      </c>
      <c r="G520">
        <v>11.3912</v>
      </c>
      <c r="H520">
        <v>-6.54983</v>
      </c>
      <c r="I520">
        <f>IF(AND(Tabelle15[[#This Row],[AreaPx]]&gt;0,NOT(Tabelle15[[#This Row],[AreaPx]]="inf")),Tabelle15[[#This Row],[AreaPx]], NA())</f>
        <v>5215.24</v>
      </c>
      <c r="J520">
        <v>5215.24</v>
      </c>
      <c r="K520">
        <v>63.106999999999999</v>
      </c>
      <c r="L520">
        <v>84.537599999999998</v>
      </c>
      <c r="M520">
        <v>0</v>
      </c>
      <c r="N520">
        <v>2.65968E-2</v>
      </c>
      <c r="O520">
        <f>Tabelle15[[#This Row],[Roll]]+Tabelle15[[#This Row],[Pitch]]</f>
        <v>4.8413699999999995</v>
      </c>
      <c r="P520">
        <f>SQRT(Tabelle15[[#This Row],[X]]^2+ Tabelle15[[#This Row],[Y]]^2 +Tabelle15[[#This Row],[Z]]^2)</f>
        <v>200.26115036304469</v>
      </c>
      <c r="Q520">
        <v>-31.024100000000001</v>
      </c>
      <c r="R520">
        <v>155.346</v>
      </c>
      <c r="S520">
        <v>69.982500000000002</v>
      </c>
      <c r="T520">
        <v>44.387500000000003</v>
      </c>
      <c r="U520">
        <v>-6.4202599999999999</v>
      </c>
      <c r="V520">
        <v>-11.4641</v>
      </c>
    </row>
    <row r="521" spans="1:22">
      <c r="A521">
        <v>11000</v>
      </c>
      <c r="B521">
        <v>1</v>
      </c>
      <c r="C521">
        <v>21.602699999999999</v>
      </c>
      <c r="D521">
        <v>-40.681199999999997</v>
      </c>
      <c r="E521">
        <v>-194.892</v>
      </c>
      <c r="F521">
        <v>-44.313499999999998</v>
      </c>
      <c r="G521">
        <v>11.3912</v>
      </c>
      <c r="H521">
        <v>-6.54983</v>
      </c>
      <c r="I521">
        <f>IF(AND(Tabelle15[[#This Row],[AreaPx]]&gt;0,NOT(Tabelle15[[#This Row],[AreaPx]]="inf")),Tabelle15[[#This Row],[AreaPx]], NA())</f>
        <v>5215.24</v>
      </c>
      <c r="J521">
        <v>5215.24</v>
      </c>
      <c r="K521">
        <v>63.106999999999999</v>
      </c>
      <c r="L521">
        <v>84.537599999999998</v>
      </c>
      <c r="M521">
        <v>0</v>
      </c>
      <c r="N521">
        <v>2.65968E-2</v>
      </c>
      <c r="O521">
        <f>Tabelle15[[#This Row],[Roll]]+Tabelle15[[#This Row],[Pitch]]</f>
        <v>4.8413699999999995</v>
      </c>
      <c r="P521">
        <f>SQRT(Tabelle15[[#This Row],[X]]^2+ Tabelle15[[#This Row],[Y]]^2 +Tabelle15[[#This Row],[Z]]^2)</f>
        <v>200.26115036304469</v>
      </c>
      <c r="Q521">
        <v>-31.024100000000001</v>
      </c>
      <c r="R521">
        <v>155.346</v>
      </c>
      <c r="S521">
        <v>69.982500000000002</v>
      </c>
      <c r="T521">
        <v>44.387500000000003</v>
      </c>
      <c r="U521">
        <v>-6.4202599999999999</v>
      </c>
      <c r="V521">
        <v>-11.4641</v>
      </c>
    </row>
    <row r="522" spans="1:22">
      <c r="A522">
        <v>11011</v>
      </c>
      <c r="B522">
        <v>1</v>
      </c>
      <c r="C522">
        <v>21.8096</v>
      </c>
      <c r="D522">
        <v>-40.239100000000001</v>
      </c>
      <c r="E522">
        <v>-194.435</v>
      </c>
      <c r="F522">
        <v>-44.961799999999997</v>
      </c>
      <c r="G522">
        <v>11.286099999999999</v>
      </c>
      <c r="H522">
        <v>-6.4628800000000002</v>
      </c>
      <c r="I522">
        <f>IF(AND(Tabelle15[[#This Row],[AreaPx]]&gt;0,NOT(Tabelle15[[#This Row],[AreaPx]]="inf")),Tabelle15[[#This Row],[AreaPx]], NA())</f>
        <v>5158.18</v>
      </c>
      <c r="J522">
        <v>5158.18</v>
      </c>
      <c r="K522">
        <v>62.436399999999999</v>
      </c>
      <c r="L522">
        <v>84.569199999999995</v>
      </c>
      <c r="M522">
        <v>0.72362499999999996</v>
      </c>
      <c r="N522">
        <v>2.25344E-2</v>
      </c>
      <c r="O522">
        <f>Tabelle15[[#This Row],[Roll]]+Tabelle15[[#This Row],[Pitch]]</f>
        <v>4.8232199999999992</v>
      </c>
      <c r="P522">
        <f>SQRT(Tabelle15[[#This Row],[X]]^2+ Tabelle15[[#This Row],[Y]]^2 +Tabelle15[[#This Row],[Z]]^2)</f>
        <v>199.74937558342955</v>
      </c>
      <c r="Q522">
        <v>-32.021900000000002</v>
      </c>
      <c r="R522">
        <v>154.60400000000001</v>
      </c>
      <c r="S522">
        <v>68.028999999999996</v>
      </c>
      <c r="T522">
        <v>43.768099999999997</v>
      </c>
      <c r="U522">
        <v>-6.3373799999999996</v>
      </c>
      <c r="V522">
        <v>-11.3565</v>
      </c>
    </row>
    <row r="523" spans="1:22">
      <c r="A523">
        <v>11042</v>
      </c>
      <c r="B523">
        <v>1</v>
      </c>
      <c r="C523">
        <v>21.944400000000002</v>
      </c>
      <c r="D523">
        <v>-40.0779</v>
      </c>
      <c r="E523">
        <v>-194.38499999999999</v>
      </c>
      <c r="F523">
        <v>-44.860799999999998</v>
      </c>
      <c r="G523">
        <v>11.311</v>
      </c>
      <c r="H523">
        <v>-6.7270799999999999</v>
      </c>
      <c r="I523">
        <f>IF(AND(Tabelle15[[#This Row],[AreaPx]]&gt;0,NOT(Tabelle15[[#This Row],[AreaPx]]="inf")),Tabelle15[[#This Row],[AreaPx]], NA())</f>
        <v>5184.1400000000003</v>
      </c>
      <c r="J523">
        <v>5184.1400000000003</v>
      </c>
      <c r="K523">
        <v>62.690199999999997</v>
      </c>
      <c r="L523">
        <v>84.702399999999997</v>
      </c>
      <c r="M523">
        <v>0.225631</v>
      </c>
      <c r="N523">
        <v>2.2591400000000001E-2</v>
      </c>
      <c r="O523">
        <f>Tabelle15[[#This Row],[Roll]]+Tabelle15[[#This Row],[Pitch]]</f>
        <v>4.58392</v>
      </c>
      <c r="P523">
        <f>SQRT(Tabelle15[[#This Row],[X]]^2+ Tabelle15[[#This Row],[Y]]^2 +Tabelle15[[#This Row],[Z]]^2)</f>
        <v>199.68305632869803</v>
      </c>
      <c r="Q523">
        <v>-31.8124</v>
      </c>
      <c r="R523">
        <v>155.25299999999999</v>
      </c>
      <c r="S523">
        <v>67.872299999999996</v>
      </c>
      <c r="T523">
        <v>43.813899999999997</v>
      </c>
      <c r="U523">
        <v>-6.5958300000000003</v>
      </c>
      <c r="V523">
        <v>-11.3874</v>
      </c>
    </row>
    <row r="524" spans="1:22">
      <c r="A524">
        <v>11069</v>
      </c>
      <c r="B524">
        <v>1</v>
      </c>
      <c r="C524">
        <v>21.944400000000002</v>
      </c>
      <c r="D524">
        <v>-40.0779</v>
      </c>
      <c r="E524">
        <v>-194.38499999999999</v>
      </c>
      <c r="F524">
        <v>-44.860799999999998</v>
      </c>
      <c r="G524">
        <v>11.311</v>
      </c>
      <c r="H524">
        <v>-6.7270799999999999</v>
      </c>
      <c r="I524">
        <f>IF(AND(Tabelle15[[#This Row],[AreaPx]]&gt;0,NOT(Tabelle15[[#This Row],[AreaPx]]="inf")),Tabelle15[[#This Row],[AreaPx]], NA())</f>
        <v>5184.1400000000003</v>
      </c>
      <c r="J524">
        <v>5184.1400000000003</v>
      </c>
      <c r="K524">
        <v>62.690199999999997</v>
      </c>
      <c r="L524">
        <v>84.702399999999997</v>
      </c>
      <c r="M524">
        <v>0.225631</v>
      </c>
      <c r="N524">
        <v>2.2591400000000001E-2</v>
      </c>
      <c r="O524">
        <f>Tabelle15[[#This Row],[Roll]]+Tabelle15[[#This Row],[Pitch]]</f>
        <v>4.58392</v>
      </c>
      <c r="P524">
        <f>SQRT(Tabelle15[[#This Row],[X]]^2+ Tabelle15[[#This Row],[Y]]^2 +Tabelle15[[#This Row],[Z]]^2)</f>
        <v>199.68305632869803</v>
      </c>
      <c r="Q524">
        <v>-31.8124</v>
      </c>
      <c r="R524">
        <v>155.25299999999999</v>
      </c>
      <c r="S524">
        <v>67.872299999999996</v>
      </c>
      <c r="T524">
        <v>43.813899999999997</v>
      </c>
      <c r="U524">
        <v>-6.5958300000000003</v>
      </c>
      <c r="V524">
        <v>-11.3874</v>
      </c>
    </row>
    <row r="525" spans="1:22">
      <c r="A525">
        <v>11083</v>
      </c>
      <c r="B525">
        <v>1</v>
      </c>
      <c r="C525">
        <v>21.946200000000001</v>
      </c>
      <c r="D525">
        <v>-40.033499999999997</v>
      </c>
      <c r="E525">
        <v>-194.34700000000001</v>
      </c>
      <c r="F525">
        <v>-44.823999999999998</v>
      </c>
      <c r="G525">
        <v>11.385199999999999</v>
      </c>
      <c r="H525">
        <v>-6.6825099999999997</v>
      </c>
      <c r="I525">
        <f>IF(AND(Tabelle15[[#This Row],[AreaPx]]&gt;0,NOT(Tabelle15[[#This Row],[AreaPx]]="inf")),Tabelle15[[#This Row],[AreaPx]], NA())</f>
        <v>5190.79</v>
      </c>
      <c r="J525">
        <v>5190.79</v>
      </c>
      <c r="K525">
        <v>62.758299999999998</v>
      </c>
      <c r="L525">
        <v>84.718100000000007</v>
      </c>
      <c r="M525">
        <v>6.1641899999999999E-2</v>
      </c>
      <c r="N525">
        <v>2.6012299999999999E-2</v>
      </c>
      <c r="O525">
        <f>Tabelle15[[#This Row],[Roll]]+Tabelle15[[#This Row],[Pitch]]</f>
        <v>4.7026899999999996</v>
      </c>
      <c r="P525">
        <f>SQRT(Tabelle15[[#This Row],[X]]^2+ Tabelle15[[#This Row],[Y]]^2 +Tabelle15[[#This Row],[Z]]^2)</f>
        <v>199.63735428443746</v>
      </c>
      <c r="Q525">
        <v>-31.78</v>
      </c>
      <c r="R525">
        <v>155.017</v>
      </c>
      <c r="S525">
        <v>67.958600000000004</v>
      </c>
      <c r="T525">
        <v>43.850999999999999</v>
      </c>
      <c r="U525">
        <v>-6.5504300000000004</v>
      </c>
      <c r="V525">
        <v>-11.461</v>
      </c>
    </row>
    <row r="526" spans="1:22">
      <c r="A526">
        <v>11104</v>
      </c>
      <c r="B526">
        <v>1</v>
      </c>
      <c r="C526">
        <v>21.946200000000001</v>
      </c>
      <c r="D526">
        <v>-40.033499999999997</v>
      </c>
      <c r="E526">
        <v>-194.34700000000001</v>
      </c>
      <c r="F526">
        <v>-44.823999999999998</v>
      </c>
      <c r="G526">
        <v>11.385199999999999</v>
      </c>
      <c r="H526">
        <v>-6.6825099999999997</v>
      </c>
      <c r="I526">
        <f>IF(AND(Tabelle15[[#This Row],[AreaPx]]&gt;0,NOT(Tabelle15[[#This Row],[AreaPx]]="inf")),Tabelle15[[#This Row],[AreaPx]], NA())</f>
        <v>5190.79</v>
      </c>
      <c r="J526">
        <v>5190.79</v>
      </c>
      <c r="K526">
        <v>62.758299999999998</v>
      </c>
      <c r="L526">
        <v>84.718100000000007</v>
      </c>
      <c r="M526">
        <v>6.1641899999999999E-2</v>
      </c>
      <c r="N526">
        <v>2.6012299999999999E-2</v>
      </c>
      <c r="O526">
        <f>Tabelle15[[#This Row],[Roll]]+Tabelle15[[#This Row],[Pitch]]</f>
        <v>4.7026899999999996</v>
      </c>
      <c r="P526">
        <f>SQRT(Tabelle15[[#This Row],[X]]^2+ Tabelle15[[#This Row],[Y]]^2 +Tabelle15[[#This Row],[Z]]^2)</f>
        <v>199.63735428443746</v>
      </c>
      <c r="Q526">
        <v>-31.78</v>
      </c>
      <c r="R526">
        <v>155.017</v>
      </c>
      <c r="S526">
        <v>67.958600000000004</v>
      </c>
      <c r="T526">
        <v>43.850999999999999</v>
      </c>
      <c r="U526">
        <v>-6.5504300000000004</v>
      </c>
      <c r="V526">
        <v>-11.461</v>
      </c>
    </row>
    <row r="527" spans="1:22">
      <c r="A527">
        <v>11119</v>
      </c>
      <c r="B527">
        <v>1</v>
      </c>
      <c r="C527">
        <v>21.943000000000001</v>
      </c>
      <c r="D527">
        <v>-40.0139</v>
      </c>
      <c r="E527">
        <v>-194.16399999999999</v>
      </c>
      <c r="F527">
        <v>-44.921700000000001</v>
      </c>
      <c r="G527">
        <v>11.4207</v>
      </c>
      <c r="H527">
        <v>-6.5617400000000004</v>
      </c>
      <c r="I527">
        <f>IF(AND(Tabelle15[[#This Row],[AreaPx]]&gt;0,NOT(Tabelle15[[#This Row],[AreaPx]]="inf")),Tabelle15[[#This Row],[AreaPx]], NA())</f>
        <v>5186.6899999999996</v>
      </c>
      <c r="J527">
        <v>5186.6899999999996</v>
      </c>
      <c r="K527">
        <v>62.679099999999998</v>
      </c>
      <c r="L527">
        <v>84.752499999999998</v>
      </c>
      <c r="M527">
        <v>0.14808199999999999</v>
      </c>
      <c r="N527">
        <v>6.8835399999999996E-3</v>
      </c>
      <c r="O527">
        <f>Tabelle15[[#This Row],[Roll]]+Tabelle15[[#This Row],[Pitch]]</f>
        <v>4.8589599999999997</v>
      </c>
      <c r="P527">
        <f>SQRT(Tabelle15[[#This Row],[X]]^2+ Tabelle15[[#This Row],[Y]]^2 +Tabelle15[[#This Row],[Z]]^2)</f>
        <v>199.45492307338517</v>
      </c>
      <c r="Q527">
        <v>-31.893799999999999</v>
      </c>
      <c r="R527">
        <v>154.56800000000001</v>
      </c>
      <c r="S527">
        <v>67.695099999999996</v>
      </c>
      <c r="T527">
        <v>43.773499999999999</v>
      </c>
      <c r="U527">
        <v>-6.43126</v>
      </c>
      <c r="V527">
        <v>-11.494</v>
      </c>
    </row>
    <row r="528" spans="1:22">
      <c r="A528">
        <v>11143</v>
      </c>
      <c r="B528">
        <v>1</v>
      </c>
      <c r="C528">
        <v>21.943000000000001</v>
      </c>
      <c r="D528">
        <v>-40.0139</v>
      </c>
      <c r="E528">
        <v>-194.16399999999999</v>
      </c>
      <c r="F528">
        <v>-44.921700000000001</v>
      </c>
      <c r="G528">
        <v>11.4207</v>
      </c>
      <c r="H528">
        <v>-6.5617400000000004</v>
      </c>
      <c r="I528">
        <f>IF(AND(Tabelle15[[#This Row],[AreaPx]]&gt;0,NOT(Tabelle15[[#This Row],[AreaPx]]="inf")),Tabelle15[[#This Row],[AreaPx]], NA())</f>
        <v>5196.49</v>
      </c>
      <c r="J528">
        <v>5196.49</v>
      </c>
      <c r="K528">
        <v>62.738300000000002</v>
      </c>
      <c r="L528">
        <v>84.832499999999996</v>
      </c>
      <c r="M528">
        <v>0</v>
      </c>
      <c r="N528">
        <v>3.3980299999999998E-3</v>
      </c>
      <c r="O528">
        <f>Tabelle15[[#This Row],[Roll]]+Tabelle15[[#This Row],[Pitch]]</f>
        <v>4.8589599999999997</v>
      </c>
      <c r="P528">
        <f>SQRT(Tabelle15[[#This Row],[X]]^2+ Tabelle15[[#This Row],[Y]]^2 +Tabelle15[[#This Row],[Z]]^2)</f>
        <v>199.45492307338517</v>
      </c>
      <c r="Q528">
        <v>-31.893799999999999</v>
      </c>
      <c r="R528">
        <v>154.56800000000001</v>
      </c>
      <c r="S528">
        <v>67.695099999999996</v>
      </c>
      <c r="T528">
        <v>43.773499999999999</v>
      </c>
      <c r="U528">
        <v>-6.43126</v>
      </c>
      <c r="V528">
        <v>-11.494</v>
      </c>
    </row>
    <row r="529" spans="1:22">
      <c r="A529">
        <v>11162</v>
      </c>
      <c r="B529">
        <v>1</v>
      </c>
      <c r="C529">
        <v>21.943000000000001</v>
      </c>
      <c r="D529">
        <v>-40.0139</v>
      </c>
      <c r="E529">
        <v>-194.16399999999999</v>
      </c>
      <c r="F529">
        <v>-44.921700000000001</v>
      </c>
      <c r="G529">
        <v>11.4207</v>
      </c>
      <c r="H529">
        <v>-6.5617400000000004</v>
      </c>
      <c r="I529">
        <f>IF(AND(Tabelle15[[#This Row],[AreaPx]]&gt;0,NOT(Tabelle15[[#This Row],[AreaPx]]="inf")),Tabelle15[[#This Row],[AreaPx]], NA())</f>
        <v>5196.49</v>
      </c>
      <c r="J529">
        <v>5196.49</v>
      </c>
      <c r="K529">
        <v>62.738300000000002</v>
      </c>
      <c r="L529">
        <v>84.832499999999996</v>
      </c>
      <c r="M529">
        <v>0</v>
      </c>
      <c r="N529">
        <v>3.3980299999999998E-3</v>
      </c>
      <c r="O529">
        <f>Tabelle15[[#This Row],[Roll]]+Tabelle15[[#This Row],[Pitch]]</f>
        <v>4.8589599999999997</v>
      </c>
      <c r="P529">
        <f>SQRT(Tabelle15[[#This Row],[X]]^2+ Tabelle15[[#This Row],[Y]]^2 +Tabelle15[[#This Row],[Z]]^2)</f>
        <v>199.45492307338517</v>
      </c>
      <c r="Q529">
        <v>-31.893799999999999</v>
      </c>
      <c r="R529">
        <v>154.56800000000001</v>
      </c>
      <c r="S529">
        <v>67.695099999999996</v>
      </c>
      <c r="T529">
        <v>43.773499999999999</v>
      </c>
      <c r="U529">
        <v>-6.43126</v>
      </c>
      <c r="V529">
        <v>-11.494</v>
      </c>
    </row>
    <row r="530" spans="1:22">
      <c r="A530">
        <v>11173</v>
      </c>
      <c r="B530">
        <v>1</v>
      </c>
      <c r="C530">
        <v>21.928799999999999</v>
      </c>
      <c r="D530">
        <v>-40.087600000000002</v>
      </c>
      <c r="E530">
        <v>-193.792</v>
      </c>
      <c r="F530">
        <v>-45.069800000000001</v>
      </c>
      <c r="G530">
        <v>11.5106</v>
      </c>
      <c r="H530">
        <v>-6.6818</v>
      </c>
      <c r="I530">
        <f>IF(AND(Tabelle15[[#This Row],[AreaPx]]&gt;0,NOT(Tabelle15[[#This Row],[AreaPx]]="inf")),Tabelle15[[#This Row],[AreaPx]], NA())</f>
        <v>5178.01</v>
      </c>
      <c r="J530">
        <v>5178.01</v>
      </c>
      <c r="K530">
        <v>62.607100000000003</v>
      </c>
      <c r="L530">
        <v>84.779899999999998</v>
      </c>
      <c r="M530">
        <v>0.31702599999999997</v>
      </c>
      <c r="N530">
        <v>6.1623800000000003E-3</v>
      </c>
      <c r="O530">
        <f>Tabelle15[[#This Row],[Roll]]+Tabelle15[[#This Row],[Pitch]]</f>
        <v>4.8288000000000002</v>
      </c>
      <c r="P530">
        <f>SQRT(Tabelle15[[#This Row],[X]]^2+ Tabelle15[[#This Row],[Y]]^2 +Tabelle15[[#This Row],[Z]]^2)</f>
        <v>199.10607024196929</v>
      </c>
      <c r="Q530">
        <v>-31.928899999999999</v>
      </c>
      <c r="R530">
        <v>154.934</v>
      </c>
      <c r="S530">
        <v>66.817800000000005</v>
      </c>
      <c r="T530">
        <v>43.591099999999997</v>
      </c>
      <c r="U530">
        <v>-6.5468200000000003</v>
      </c>
      <c r="V530">
        <v>-11.587199999999999</v>
      </c>
    </row>
    <row r="531" spans="1:22">
      <c r="A531">
        <v>11197</v>
      </c>
      <c r="B531">
        <v>1</v>
      </c>
      <c r="C531">
        <v>21.928799999999999</v>
      </c>
      <c r="D531">
        <v>-40.087600000000002</v>
      </c>
      <c r="E531">
        <v>-193.792</v>
      </c>
      <c r="F531">
        <v>-45.069800000000001</v>
      </c>
      <c r="G531">
        <v>11.5106</v>
      </c>
      <c r="H531">
        <v>-6.6818</v>
      </c>
      <c r="I531">
        <f>IF(AND(Tabelle15[[#This Row],[AreaPx]]&gt;0,NOT(Tabelle15[[#This Row],[AreaPx]]="inf")),Tabelle15[[#This Row],[AreaPx]], NA())</f>
        <v>5178.01</v>
      </c>
      <c r="J531">
        <v>5178.01</v>
      </c>
      <c r="K531">
        <v>62.607100000000003</v>
      </c>
      <c r="L531">
        <v>84.779899999999998</v>
      </c>
      <c r="M531">
        <v>0.31702599999999997</v>
      </c>
      <c r="N531">
        <v>6.1623800000000003E-3</v>
      </c>
      <c r="O531">
        <f>Tabelle15[[#This Row],[Roll]]+Tabelle15[[#This Row],[Pitch]]</f>
        <v>4.8288000000000002</v>
      </c>
      <c r="P531">
        <f>SQRT(Tabelle15[[#This Row],[X]]^2+ Tabelle15[[#This Row],[Y]]^2 +Tabelle15[[#This Row],[Z]]^2)</f>
        <v>199.10607024196929</v>
      </c>
      <c r="Q531">
        <v>-31.928899999999999</v>
      </c>
      <c r="R531">
        <v>154.934</v>
      </c>
      <c r="S531">
        <v>66.817800000000005</v>
      </c>
      <c r="T531">
        <v>43.591099999999997</v>
      </c>
      <c r="U531">
        <v>-6.5468200000000003</v>
      </c>
      <c r="V531">
        <v>-11.587199999999999</v>
      </c>
    </row>
    <row r="532" spans="1:22">
      <c r="A532">
        <v>11208</v>
      </c>
      <c r="B532">
        <v>1</v>
      </c>
      <c r="C532">
        <v>21.927099999999999</v>
      </c>
      <c r="D532">
        <v>-40.433100000000003</v>
      </c>
      <c r="E532">
        <v>-193.911</v>
      </c>
      <c r="F532">
        <v>-44.799399999999999</v>
      </c>
      <c r="G532">
        <v>11.5322</v>
      </c>
      <c r="H532">
        <v>-6.8642799999999999</v>
      </c>
      <c r="I532">
        <f>IF(AND(Tabelle15[[#This Row],[AreaPx]]&gt;0,NOT(Tabelle15[[#This Row],[AreaPx]]="inf")),Tabelle15[[#This Row],[AreaPx]], NA())</f>
        <v>5217.97</v>
      </c>
      <c r="J532">
        <v>5217.97</v>
      </c>
      <c r="K532">
        <v>63.005000000000003</v>
      </c>
      <c r="L532">
        <v>84.899100000000004</v>
      </c>
      <c r="M532">
        <v>0.32702199999999998</v>
      </c>
      <c r="N532">
        <v>1.0555200000000001E-2</v>
      </c>
      <c r="O532">
        <f>Tabelle15[[#This Row],[Roll]]+Tabelle15[[#This Row],[Pitch]]</f>
        <v>4.6679199999999996</v>
      </c>
      <c r="P532">
        <f>SQRT(Tabelle15[[#This Row],[X]]^2+ Tabelle15[[#This Row],[Y]]^2 +Tabelle15[[#This Row],[Z]]^2)</f>
        <v>199.29151816126043</v>
      </c>
      <c r="Q532">
        <v>-31.477499999999999</v>
      </c>
      <c r="R532">
        <v>155.857</v>
      </c>
      <c r="S532">
        <v>67.3215</v>
      </c>
      <c r="T532">
        <v>43.822000000000003</v>
      </c>
      <c r="U532">
        <v>-6.72506</v>
      </c>
      <c r="V532">
        <v>-11.613300000000001</v>
      </c>
    </row>
    <row r="533" spans="1:22">
      <c r="A533">
        <v>11231</v>
      </c>
      <c r="B533">
        <v>1</v>
      </c>
      <c r="C533">
        <v>21.927099999999999</v>
      </c>
      <c r="D533">
        <v>-40.433100000000003</v>
      </c>
      <c r="E533">
        <v>-193.911</v>
      </c>
      <c r="F533">
        <v>-44.799399999999999</v>
      </c>
      <c r="G533">
        <v>11.5322</v>
      </c>
      <c r="H533">
        <v>-6.8642799999999999</v>
      </c>
      <c r="I533">
        <f>IF(AND(Tabelle15[[#This Row],[AreaPx]]&gt;0,NOT(Tabelle15[[#This Row],[AreaPx]]="inf")),Tabelle15[[#This Row],[AreaPx]], NA())</f>
        <v>5217.97</v>
      </c>
      <c r="J533">
        <v>5217.97</v>
      </c>
      <c r="K533">
        <v>63.005000000000003</v>
      </c>
      <c r="L533">
        <v>84.899100000000004</v>
      </c>
      <c r="M533">
        <v>0.32702199999999998</v>
      </c>
      <c r="N533">
        <v>1.0555200000000001E-2</v>
      </c>
      <c r="O533">
        <f>Tabelle15[[#This Row],[Roll]]+Tabelle15[[#This Row],[Pitch]]</f>
        <v>4.6679199999999996</v>
      </c>
      <c r="P533">
        <f>SQRT(Tabelle15[[#This Row],[X]]^2+ Tabelle15[[#This Row],[Y]]^2 +Tabelle15[[#This Row],[Z]]^2)</f>
        <v>199.29151816126043</v>
      </c>
      <c r="Q533">
        <v>-31.477499999999999</v>
      </c>
      <c r="R533">
        <v>155.857</v>
      </c>
      <c r="S533">
        <v>67.3215</v>
      </c>
      <c r="T533">
        <v>43.822000000000003</v>
      </c>
      <c r="U533">
        <v>-6.72506</v>
      </c>
      <c r="V533">
        <v>-11.613300000000001</v>
      </c>
    </row>
    <row r="534" spans="1:22">
      <c r="A534">
        <v>11244</v>
      </c>
      <c r="B534">
        <v>1</v>
      </c>
      <c r="C534">
        <v>21.9313</v>
      </c>
      <c r="D534">
        <v>-40.657600000000002</v>
      </c>
      <c r="E534">
        <v>-194.23400000000001</v>
      </c>
      <c r="F534">
        <v>-44.611199999999997</v>
      </c>
      <c r="G534">
        <v>11.5024</v>
      </c>
      <c r="H534">
        <v>-6.8206300000000004</v>
      </c>
      <c r="I534">
        <f>IF(AND(Tabelle15[[#This Row],[AreaPx]]&gt;0,NOT(Tabelle15[[#This Row],[AreaPx]]="inf")),Tabelle15[[#This Row],[AreaPx]], NA())</f>
        <v>5231</v>
      </c>
      <c r="J534">
        <v>5231</v>
      </c>
      <c r="K534">
        <v>63.149700000000003</v>
      </c>
      <c r="L534">
        <v>84.868499999999997</v>
      </c>
      <c r="M534">
        <v>0.21642400000000001</v>
      </c>
      <c r="N534">
        <v>1.3698699999999999E-2</v>
      </c>
      <c r="O534">
        <f>Tabelle15[[#This Row],[Roll]]+Tabelle15[[#This Row],[Pitch]]</f>
        <v>4.6817699999999993</v>
      </c>
      <c r="P534">
        <f>SQRT(Tabelle15[[#This Row],[X]]^2+ Tabelle15[[#This Row],[Y]]^2 +Tabelle15[[#This Row],[Z]]^2)</f>
        <v>199.65186979702946</v>
      </c>
      <c r="Q534">
        <v>-31.3568</v>
      </c>
      <c r="R534">
        <v>155.99</v>
      </c>
      <c r="S534">
        <v>68.079700000000003</v>
      </c>
      <c r="T534">
        <v>44.022500000000001</v>
      </c>
      <c r="U534">
        <v>-6.68302</v>
      </c>
      <c r="V534">
        <v>-11.5822</v>
      </c>
    </row>
    <row r="535" spans="1:22">
      <c r="A535">
        <v>11277</v>
      </c>
      <c r="B535">
        <v>1</v>
      </c>
      <c r="C535">
        <v>21.968599999999999</v>
      </c>
      <c r="D535">
        <v>-40.616999999999997</v>
      </c>
      <c r="E535">
        <v>-194.404</v>
      </c>
      <c r="F535">
        <v>-44.671999999999997</v>
      </c>
      <c r="G535">
        <v>11.517799999999999</v>
      </c>
      <c r="H535">
        <v>-6.7321799999999996</v>
      </c>
      <c r="I535">
        <f>IF(AND(Tabelle15[[#This Row],[AreaPx]]&gt;0,NOT(Tabelle15[[#This Row],[AreaPx]]="inf")),Tabelle15[[#This Row],[AreaPx]], NA())</f>
        <v>5210.3500000000004</v>
      </c>
      <c r="J535">
        <v>5210.3500000000004</v>
      </c>
      <c r="K535">
        <v>62.986899999999999</v>
      </c>
      <c r="L535">
        <v>84.743799999999993</v>
      </c>
      <c r="M535">
        <v>0.13358400000000001</v>
      </c>
      <c r="N535">
        <v>7.0786099999999999E-3</v>
      </c>
      <c r="O535">
        <f>Tabelle15[[#This Row],[Roll]]+Tabelle15[[#This Row],[Pitch]]</f>
        <v>4.7856199999999998</v>
      </c>
      <c r="P535">
        <f>SQRT(Tabelle15[[#This Row],[X]]^2+ Tabelle15[[#This Row],[Y]]^2 +Tabelle15[[#This Row],[Z]]^2)</f>
        <v>199.81310089921533</v>
      </c>
      <c r="Q535">
        <v>-31.657</v>
      </c>
      <c r="R535">
        <v>155.66900000000001</v>
      </c>
      <c r="S535">
        <v>68.114000000000004</v>
      </c>
      <c r="T535">
        <v>43.977800000000002</v>
      </c>
      <c r="U535">
        <v>-6.5960099999999997</v>
      </c>
      <c r="V535">
        <v>-11.595599999999999</v>
      </c>
    </row>
    <row r="536" spans="1:22">
      <c r="A536">
        <v>11303</v>
      </c>
      <c r="B536">
        <v>1</v>
      </c>
      <c r="C536">
        <v>21.968599999999999</v>
      </c>
      <c r="D536">
        <v>-40.616999999999997</v>
      </c>
      <c r="E536">
        <v>-194.404</v>
      </c>
      <c r="F536">
        <v>-44.671999999999997</v>
      </c>
      <c r="G536">
        <v>11.517799999999999</v>
      </c>
      <c r="H536">
        <v>-6.7321799999999996</v>
      </c>
      <c r="I536">
        <f>IF(AND(Tabelle15[[#This Row],[AreaPx]]&gt;0,NOT(Tabelle15[[#This Row],[AreaPx]]="inf")),Tabelle15[[#This Row],[AreaPx]], NA())</f>
        <v>5210.3500000000004</v>
      </c>
      <c r="J536">
        <v>5210.3500000000004</v>
      </c>
      <c r="K536">
        <v>62.986899999999999</v>
      </c>
      <c r="L536">
        <v>84.743799999999993</v>
      </c>
      <c r="M536">
        <v>0.13358400000000001</v>
      </c>
      <c r="N536">
        <v>7.0786099999999999E-3</v>
      </c>
      <c r="O536">
        <f>Tabelle15[[#This Row],[Roll]]+Tabelle15[[#This Row],[Pitch]]</f>
        <v>4.7856199999999998</v>
      </c>
      <c r="P536">
        <f>SQRT(Tabelle15[[#This Row],[X]]^2+ Tabelle15[[#This Row],[Y]]^2 +Tabelle15[[#This Row],[Z]]^2)</f>
        <v>199.81310089921533</v>
      </c>
      <c r="Q536">
        <v>-31.657</v>
      </c>
      <c r="R536">
        <v>155.66900000000001</v>
      </c>
      <c r="S536">
        <v>68.114000000000004</v>
      </c>
      <c r="T536">
        <v>43.977800000000002</v>
      </c>
      <c r="U536">
        <v>-6.5960099999999997</v>
      </c>
      <c r="V536">
        <v>-11.595599999999999</v>
      </c>
    </row>
    <row r="537" spans="1:22">
      <c r="A537">
        <v>11320</v>
      </c>
      <c r="B537">
        <v>1</v>
      </c>
      <c r="C537">
        <v>21.912500000000001</v>
      </c>
      <c r="D537">
        <v>-40.516199999999998</v>
      </c>
      <c r="E537">
        <v>-194.22399999999999</v>
      </c>
      <c r="F537">
        <v>-44.845799999999997</v>
      </c>
      <c r="G537">
        <v>11.548400000000001</v>
      </c>
      <c r="H537">
        <v>-6.7703800000000003</v>
      </c>
      <c r="I537">
        <f>IF(AND(Tabelle15[[#This Row],[AreaPx]]&gt;0,NOT(Tabelle15[[#This Row],[AreaPx]]="inf")),Tabelle15[[#This Row],[AreaPx]], NA())</f>
        <v>5183.41</v>
      </c>
      <c r="J537">
        <v>5183.41</v>
      </c>
      <c r="K537">
        <v>62.763399999999997</v>
      </c>
      <c r="L537">
        <v>84.649699999999996</v>
      </c>
      <c r="M537">
        <v>0.146536</v>
      </c>
      <c r="N537">
        <v>8.2091300000000002E-3</v>
      </c>
      <c r="O537">
        <f>Tabelle15[[#This Row],[Roll]]+Tabelle15[[#This Row],[Pitch]]</f>
        <v>4.7780200000000006</v>
      </c>
      <c r="P537">
        <f>SQRT(Tabelle15[[#This Row],[X]]^2+ Tabelle15[[#This Row],[Y]]^2 +Tabelle15[[#This Row],[Z]]^2)</f>
        <v>199.61132807205604</v>
      </c>
      <c r="Q537">
        <v>-31.825800000000001</v>
      </c>
      <c r="R537">
        <v>155.666</v>
      </c>
      <c r="S537">
        <v>67.506900000000002</v>
      </c>
      <c r="T537">
        <v>43.7928</v>
      </c>
      <c r="U537">
        <v>-6.6326999999999998</v>
      </c>
      <c r="V537">
        <v>-11.6273</v>
      </c>
    </row>
    <row r="538" spans="1:22">
      <c r="A538">
        <v>11343</v>
      </c>
      <c r="B538">
        <v>1</v>
      </c>
      <c r="C538">
        <v>21.912500000000001</v>
      </c>
      <c r="D538">
        <v>-40.516199999999998</v>
      </c>
      <c r="E538">
        <v>-194.22399999999999</v>
      </c>
      <c r="F538">
        <v>-44.845799999999997</v>
      </c>
      <c r="G538">
        <v>11.548400000000001</v>
      </c>
      <c r="H538">
        <v>-6.7703800000000003</v>
      </c>
      <c r="I538">
        <f>IF(AND(Tabelle15[[#This Row],[AreaPx]]&gt;0,NOT(Tabelle15[[#This Row],[AreaPx]]="inf")),Tabelle15[[#This Row],[AreaPx]], NA())</f>
        <v>5193.01</v>
      </c>
      <c r="J538">
        <v>5193.01</v>
      </c>
      <c r="K538">
        <v>62.8215</v>
      </c>
      <c r="L538">
        <v>84.727999999999994</v>
      </c>
      <c r="M538">
        <v>0</v>
      </c>
      <c r="N538">
        <v>4.3471500000000001E-3</v>
      </c>
      <c r="O538">
        <f>Tabelle15[[#This Row],[Roll]]+Tabelle15[[#This Row],[Pitch]]</f>
        <v>4.7780200000000006</v>
      </c>
      <c r="P538">
        <f>SQRT(Tabelle15[[#This Row],[X]]^2+ Tabelle15[[#This Row],[Y]]^2 +Tabelle15[[#This Row],[Z]]^2)</f>
        <v>199.61132807205604</v>
      </c>
      <c r="Q538">
        <v>-31.825800000000001</v>
      </c>
      <c r="R538">
        <v>155.666</v>
      </c>
      <c r="S538">
        <v>67.506900000000002</v>
      </c>
      <c r="T538">
        <v>43.7928</v>
      </c>
      <c r="U538">
        <v>-6.6326999999999998</v>
      </c>
      <c r="V538">
        <v>-11.6273</v>
      </c>
    </row>
    <row r="539" spans="1:22">
      <c r="A539">
        <v>11364</v>
      </c>
      <c r="B539">
        <v>1</v>
      </c>
      <c r="C539">
        <v>21.912500000000001</v>
      </c>
      <c r="D539">
        <v>-40.516199999999998</v>
      </c>
      <c r="E539">
        <v>-194.22399999999999</v>
      </c>
      <c r="F539">
        <v>-44.845799999999997</v>
      </c>
      <c r="G539">
        <v>11.548400000000001</v>
      </c>
      <c r="H539">
        <v>-6.7703800000000003</v>
      </c>
      <c r="I539">
        <f>IF(AND(Tabelle15[[#This Row],[AreaPx]]&gt;0,NOT(Tabelle15[[#This Row],[AreaPx]]="inf")),Tabelle15[[#This Row],[AreaPx]], NA())</f>
        <v>5193.01</v>
      </c>
      <c r="J539">
        <v>5193.01</v>
      </c>
      <c r="K539">
        <v>62.8215</v>
      </c>
      <c r="L539">
        <v>84.727999999999994</v>
      </c>
      <c r="M539">
        <v>0</v>
      </c>
      <c r="N539">
        <v>4.3471500000000001E-3</v>
      </c>
      <c r="O539">
        <f>Tabelle15[[#This Row],[Roll]]+Tabelle15[[#This Row],[Pitch]]</f>
        <v>4.7780200000000006</v>
      </c>
      <c r="P539">
        <f>SQRT(Tabelle15[[#This Row],[X]]^2+ Tabelle15[[#This Row],[Y]]^2 +Tabelle15[[#This Row],[Z]]^2)</f>
        <v>199.61132807205604</v>
      </c>
      <c r="Q539">
        <v>-31.825800000000001</v>
      </c>
      <c r="R539">
        <v>155.666</v>
      </c>
      <c r="S539">
        <v>67.506900000000002</v>
      </c>
      <c r="T539">
        <v>43.7928</v>
      </c>
      <c r="U539">
        <v>-6.6326999999999998</v>
      </c>
      <c r="V539">
        <v>-11.6273</v>
      </c>
    </row>
    <row r="540" spans="1:22">
      <c r="A540">
        <v>11374</v>
      </c>
      <c r="B540">
        <v>1</v>
      </c>
      <c r="C540">
        <v>21.857199999999999</v>
      </c>
      <c r="D540">
        <v>-40.508200000000002</v>
      </c>
      <c r="E540">
        <v>-194.23699999999999</v>
      </c>
      <c r="F540">
        <v>-44.781999999999996</v>
      </c>
      <c r="G540">
        <v>11.575200000000001</v>
      </c>
      <c r="H540">
        <v>-6.6381800000000002</v>
      </c>
      <c r="I540">
        <f>IF(AND(Tabelle15[[#This Row],[AreaPx]]&gt;0,NOT(Tabelle15[[#This Row],[AreaPx]]="inf")),Tabelle15[[#This Row],[AreaPx]], NA())</f>
        <v>5202.6400000000003</v>
      </c>
      <c r="J540">
        <v>5202.6400000000003</v>
      </c>
      <c r="K540">
        <v>62.891199999999998</v>
      </c>
      <c r="L540">
        <v>84.754499999999993</v>
      </c>
      <c r="M540">
        <v>0.186691</v>
      </c>
      <c r="N540">
        <v>6.3625499999999998E-3</v>
      </c>
      <c r="O540">
        <f>Tabelle15[[#This Row],[Roll]]+Tabelle15[[#This Row],[Pitch]]</f>
        <v>4.9370200000000004</v>
      </c>
      <c r="P540">
        <f>SQRT(Tabelle15[[#This Row],[X]]^2+ Tabelle15[[#This Row],[Y]]^2 +Tabelle15[[#This Row],[Z]]^2)</f>
        <v>199.61629098868659</v>
      </c>
      <c r="Q540">
        <v>-31.733699999999999</v>
      </c>
      <c r="R540">
        <v>155.22999999999999</v>
      </c>
      <c r="S540">
        <v>67.875600000000006</v>
      </c>
      <c r="T540">
        <v>43.880299999999998</v>
      </c>
      <c r="U540">
        <v>-6.50258</v>
      </c>
      <c r="V540">
        <v>-11.651199999999999</v>
      </c>
    </row>
    <row r="541" spans="1:22">
      <c r="A541">
        <v>11398</v>
      </c>
      <c r="B541">
        <v>1</v>
      </c>
      <c r="C541">
        <v>21.857199999999999</v>
      </c>
      <c r="D541">
        <v>-40.508200000000002</v>
      </c>
      <c r="E541">
        <v>-194.23699999999999</v>
      </c>
      <c r="F541">
        <v>-44.781999999999996</v>
      </c>
      <c r="G541">
        <v>11.575200000000001</v>
      </c>
      <c r="H541">
        <v>-6.6381800000000002</v>
      </c>
      <c r="I541">
        <f>IF(AND(Tabelle15[[#This Row],[AreaPx]]&gt;0,NOT(Tabelle15[[#This Row],[AreaPx]]="inf")),Tabelle15[[#This Row],[AreaPx]], NA())</f>
        <v>5202.6400000000003</v>
      </c>
      <c r="J541">
        <v>5202.6400000000003</v>
      </c>
      <c r="K541">
        <v>62.891199999999998</v>
      </c>
      <c r="L541">
        <v>84.754499999999993</v>
      </c>
      <c r="M541">
        <v>0.186691</v>
      </c>
      <c r="N541">
        <v>6.3625499999999998E-3</v>
      </c>
      <c r="O541">
        <f>Tabelle15[[#This Row],[Roll]]+Tabelle15[[#This Row],[Pitch]]</f>
        <v>4.9370200000000004</v>
      </c>
      <c r="P541">
        <f>SQRT(Tabelle15[[#This Row],[X]]^2+ Tabelle15[[#This Row],[Y]]^2 +Tabelle15[[#This Row],[Z]]^2)</f>
        <v>199.61629098868659</v>
      </c>
      <c r="Q541">
        <v>-31.733699999999999</v>
      </c>
      <c r="R541">
        <v>155.22999999999999</v>
      </c>
      <c r="S541">
        <v>67.875600000000006</v>
      </c>
      <c r="T541">
        <v>43.880299999999998</v>
      </c>
      <c r="U541">
        <v>-6.50258</v>
      </c>
      <c r="V541">
        <v>-11.651199999999999</v>
      </c>
    </row>
    <row r="542" spans="1:22">
      <c r="A542">
        <v>11410</v>
      </c>
      <c r="B542">
        <v>1</v>
      </c>
      <c r="C542">
        <v>21.860700000000001</v>
      </c>
      <c r="D542">
        <v>-40.460700000000003</v>
      </c>
      <c r="E542">
        <v>-194.31299999999999</v>
      </c>
      <c r="F542">
        <v>-44.736800000000002</v>
      </c>
      <c r="G542">
        <v>11.504</v>
      </c>
      <c r="H542">
        <v>-6.6327199999999999</v>
      </c>
      <c r="I542">
        <f>IF(AND(Tabelle15[[#This Row],[AreaPx]]&gt;0,NOT(Tabelle15[[#This Row],[AreaPx]]="inf")),Tabelle15[[#This Row],[AreaPx]], NA())</f>
        <v>5207.12</v>
      </c>
      <c r="J542">
        <v>5207.12</v>
      </c>
      <c r="K542">
        <v>62.917999999999999</v>
      </c>
      <c r="L542">
        <v>84.768000000000001</v>
      </c>
      <c r="M542">
        <v>7.0679099999999995E-2</v>
      </c>
      <c r="N542">
        <v>6.0153000000000003E-3</v>
      </c>
      <c r="O542">
        <f>Tabelle15[[#This Row],[Roll]]+Tabelle15[[#This Row],[Pitch]]</f>
        <v>4.8712799999999996</v>
      </c>
      <c r="P542">
        <f>SQRT(Tabelle15[[#This Row],[X]]^2+ Tabelle15[[#This Row],[Y]]^2 +Tabelle15[[#This Row],[Z]]^2)</f>
        <v>199.68099663708614</v>
      </c>
      <c r="Q542">
        <v>-31.652799999999999</v>
      </c>
      <c r="R542">
        <v>155.21600000000001</v>
      </c>
      <c r="S542">
        <v>68.116399999999999</v>
      </c>
      <c r="T542">
        <v>43.934699999999999</v>
      </c>
      <c r="U542">
        <v>-6.4988999999999999</v>
      </c>
      <c r="V542">
        <v>-11.579499999999999</v>
      </c>
    </row>
    <row r="543" spans="1:22">
      <c r="A543">
        <v>11439</v>
      </c>
      <c r="B543">
        <v>1</v>
      </c>
      <c r="C543">
        <v>21.8126</v>
      </c>
      <c r="D543">
        <v>-40.467199999999998</v>
      </c>
      <c r="E543">
        <v>-194.17400000000001</v>
      </c>
      <c r="F543">
        <v>-44.818199999999997</v>
      </c>
      <c r="G543">
        <v>11.5123</v>
      </c>
      <c r="H543">
        <v>-6.69815</v>
      </c>
      <c r="I543">
        <f>IF(AND(Tabelle15[[#This Row],[AreaPx]]&gt;0,NOT(Tabelle15[[#This Row],[AreaPx]]="inf")),Tabelle15[[#This Row],[AreaPx]], NA())</f>
        <v>5193.3599999999997</v>
      </c>
      <c r="J543">
        <v>5193.3599999999997</v>
      </c>
      <c r="K543">
        <v>62.813099999999999</v>
      </c>
      <c r="L543">
        <v>84.715599999999995</v>
      </c>
      <c r="M543">
        <v>0.14701900000000001</v>
      </c>
      <c r="N543">
        <v>4.0725199999999996E-3</v>
      </c>
      <c r="O543">
        <f>Tabelle15[[#This Row],[Roll]]+Tabelle15[[#This Row],[Pitch]]</f>
        <v>4.8141499999999997</v>
      </c>
      <c r="P543">
        <f>SQRT(Tabelle15[[#This Row],[X]]^2+ Tabelle15[[#This Row],[Y]]^2 +Tabelle15[[#This Row],[Z]]^2)</f>
        <v>199.54179028614533</v>
      </c>
      <c r="Q543">
        <v>-31.662099999999999</v>
      </c>
      <c r="R543">
        <v>155.422</v>
      </c>
      <c r="S543">
        <v>67.743200000000002</v>
      </c>
      <c r="T543">
        <v>43.839100000000002</v>
      </c>
      <c r="U543">
        <v>-6.5628000000000002</v>
      </c>
      <c r="V543">
        <v>-11.5893</v>
      </c>
    </row>
    <row r="544" spans="1:22">
      <c r="A544">
        <v>11465</v>
      </c>
      <c r="B544">
        <v>1</v>
      </c>
      <c r="C544">
        <v>21.8126</v>
      </c>
      <c r="D544">
        <v>-40.467199999999998</v>
      </c>
      <c r="E544">
        <v>-194.17400000000001</v>
      </c>
      <c r="F544">
        <v>-44.818199999999997</v>
      </c>
      <c r="G544">
        <v>11.5123</v>
      </c>
      <c r="H544">
        <v>-6.69815</v>
      </c>
      <c r="I544">
        <f>IF(AND(Tabelle15[[#This Row],[AreaPx]]&gt;0,NOT(Tabelle15[[#This Row],[AreaPx]]="inf")),Tabelle15[[#This Row],[AreaPx]], NA())</f>
        <v>5193.3599999999997</v>
      </c>
      <c r="J544">
        <v>5193.3599999999997</v>
      </c>
      <c r="K544">
        <v>62.813099999999999</v>
      </c>
      <c r="L544">
        <v>84.715599999999995</v>
      </c>
      <c r="M544">
        <v>0.14701900000000001</v>
      </c>
      <c r="N544">
        <v>4.0725199999999996E-3</v>
      </c>
      <c r="O544">
        <f>Tabelle15[[#This Row],[Roll]]+Tabelle15[[#This Row],[Pitch]]</f>
        <v>4.8141499999999997</v>
      </c>
      <c r="P544">
        <f>SQRT(Tabelle15[[#This Row],[X]]^2+ Tabelle15[[#This Row],[Y]]^2 +Tabelle15[[#This Row],[Z]]^2)</f>
        <v>199.54179028614533</v>
      </c>
      <c r="Q544">
        <v>-31.662099999999999</v>
      </c>
      <c r="R544">
        <v>155.422</v>
      </c>
      <c r="S544">
        <v>67.743200000000002</v>
      </c>
      <c r="T544">
        <v>43.839100000000002</v>
      </c>
      <c r="U544">
        <v>-6.5628000000000002</v>
      </c>
      <c r="V544">
        <v>-11.5893</v>
      </c>
    </row>
    <row r="545" spans="1:22">
      <c r="A545">
        <v>11480</v>
      </c>
      <c r="B545">
        <v>1</v>
      </c>
      <c r="C545">
        <v>21.807200000000002</v>
      </c>
      <c r="D545">
        <v>-40.526400000000002</v>
      </c>
      <c r="E545">
        <v>-194.21299999999999</v>
      </c>
      <c r="F545">
        <v>-44.757100000000001</v>
      </c>
      <c r="G545">
        <v>11.5197</v>
      </c>
      <c r="H545">
        <v>-6.6812899999999997</v>
      </c>
      <c r="I545">
        <f>IF(AND(Tabelle15[[#This Row],[AreaPx]]&gt;0,NOT(Tabelle15[[#This Row],[AreaPx]]="inf")),Tabelle15[[#This Row],[AreaPx]], NA())</f>
        <v>5206.97</v>
      </c>
      <c r="J545">
        <v>5206.97</v>
      </c>
      <c r="K545">
        <v>62.920999999999999</v>
      </c>
      <c r="L545">
        <v>84.779600000000002</v>
      </c>
      <c r="M545">
        <v>5.2531799999999997E-2</v>
      </c>
      <c r="N545">
        <v>7.2651199999999999E-3</v>
      </c>
      <c r="O545">
        <f>Tabelle15[[#This Row],[Roll]]+Tabelle15[[#This Row],[Pitch]]</f>
        <v>4.8384100000000005</v>
      </c>
      <c r="P545">
        <f>SQRT(Tabelle15[[#This Row],[X]]^2+ Tabelle15[[#This Row],[Y]]^2 +Tabelle15[[#This Row],[Z]]^2)</f>
        <v>199.59116322573001</v>
      </c>
      <c r="Q545">
        <v>-31.583100000000002</v>
      </c>
      <c r="R545">
        <v>155.42599999999999</v>
      </c>
      <c r="S545">
        <v>67.9435</v>
      </c>
      <c r="T545">
        <v>43.902799999999999</v>
      </c>
      <c r="U545">
        <v>-6.5461099999999997</v>
      </c>
      <c r="V545">
        <v>-11.596299999999999</v>
      </c>
    </row>
    <row r="546" spans="1:22">
      <c r="A546">
        <v>11501</v>
      </c>
      <c r="B546">
        <v>1</v>
      </c>
      <c r="C546">
        <v>21.807200000000002</v>
      </c>
      <c r="D546">
        <v>-40.526400000000002</v>
      </c>
      <c r="E546">
        <v>-194.21299999999999</v>
      </c>
      <c r="F546">
        <v>-44.757100000000001</v>
      </c>
      <c r="G546">
        <v>11.5197</v>
      </c>
      <c r="H546">
        <v>-6.6812899999999997</v>
      </c>
      <c r="I546">
        <f>IF(AND(Tabelle15[[#This Row],[AreaPx]]&gt;0,NOT(Tabelle15[[#This Row],[AreaPx]]="inf")),Tabelle15[[#This Row],[AreaPx]], NA())</f>
        <v>5206.97</v>
      </c>
      <c r="J546">
        <v>5206.97</v>
      </c>
      <c r="K546">
        <v>62.920999999999999</v>
      </c>
      <c r="L546">
        <v>84.779600000000002</v>
      </c>
      <c r="M546">
        <v>5.2531799999999997E-2</v>
      </c>
      <c r="N546">
        <v>7.2651199999999999E-3</v>
      </c>
      <c r="O546">
        <f>Tabelle15[[#This Row],[Roll]]+Tabelle15[[#This Row],[Pitch]]</f>
        <v>4.8384100000000005</v>
      </c>
      <c r="P546">
        <f>SQRT(Tabelle15[[#This Row],[X]]^2+ Tabelle15[[#This Row],[Y]]^2 +Tabelle15[[#This Row],[Z]]^2)</f>
        <v>199.59116322573001</v>
      </c>
      <c r="Q546">
        <v>-31.583100000000002</v>
      </c>
      <c r="R546">
        <v>155.42599999999999</v>
      </c>
      <c r="S546">
        <v>67.9435</v>
      </c>
      <c r="T546">
        <v>43.902799999999999</v>
      </c>
      <c r="U546">
        <v>-6.5461099999999997</v>
      </c>
      <c r="V546">
        <v>-11.596299999999999</v>
      </c>
    </row>
    <row r="547" spans="1:22">
      <c r="A547">
        <v>11520</v>
      </c>
      <c r="B547">
        <v>1</v>
      </c>
      <c r="C547">
        <v>21.800799999999999</v>
      </c>
      <c r="D547">
        <v>-40.601799999999997</v>
      </c>
      <c r="E547">
        <v>-194.042</v>
      </c>
      <c r="F547">
        <v>-44.858400000000003</v>
      </c>
      <c r="G547">
        <v>11.611599999999999</v>
      </c>
      <c r="H547">
        <v>-6.7078699999999998</v>
      </c>
      <c r="I547">
        <f>IF(AND(Tabelle15[[#This Row],[AreaPx]]&gt;0,NOT(Tabelle15[[#This Row],[AreaPx]]="inf")),Tabelle15[[#This Row],[AreaPx]], NA())</f>
        <v>5193.55</v>
      </c>
      <c r="J547">
        <v>5193.55</v>
      </c>
      <c r="K547">
        <v>62.825200000000002</v>
      </c>
      <c r="L547">
        <v>84.732299999999995</v>
      </c>
      <c r="M547">
        <v>0.132048</v>
      </c>
      <c r="N547">
        <v>4.6817200000000003E-3</v>
      </c>
      <c r="O547">
        <f>Tabelle15[[#This Row],[Roll]]+Tabelle15[[#This Row],[Pitch]]</f>
        <v>4.9037299999999995</v>
      </c>
      <c r="P547">
        <f>SQRT(Tabelle15[[#This Row],[X]]^2+ Tabelle15[[#This Row],[Y]]^2 +Tabelle15[[#This Row],[Z]]^2)</f>
        <v>199.43941137067168</v>
      </c>
      <c r="Q547">
        <v>-31.710999999999999</v>
      </c>
      <c r="R547">
        <v>155.512</v>
      </c>
      <c r="S547">
        <v>67.438299999999998</v>
      </c>
      <c r="T547">
        <v>43.785499999999999</v>
      </c>
      <c r="U547">
        <v>-6.5699800000000002</v>
      </c>
      <c r="V547">
        <v>-11.689399999999999</v>
      </c>
    </row>
    <row r="548" spans="1:22">
      <c r="A548">
        <v>11540</v>
      </c>
      <c r="B548">
        <v>1</v>
      </c>
      <c r="C548">
        <v>21.800799999999999</v>
      </c>
      <c r="D548">
        <v>-40.601799999999997</v>
      </c>
      <c r="E548">
        <v>-194.042</v>
      </c>
      <c r="F548">
        <v>-44.858400000000003</v>
      </c>
      <c r="G548">
        <v>11.611599999999999</v>
      </c>
      <c r="H548">
        <v>-6.7078699999999998</v>
      </c>
      <c r="I548">
        <f>IF(AND(Tabelle15[[#This Row],[AreaPx]]&gt;0,NOT(Tabelle15[[#This Row],[AreaPx]]="inf")),Tabelle15[[#This Row],[AreaPx]], NA())</f>
        <v>5202.7299999999996</v>
      </c>
      <c r="J548">
        <v>5202.7299999999996</v>
      </c>
      <c r="K548">
        <v>62.880699999999997</v>
      </c>
      <c r="L548">
        <v>84.807100000000005</v>
      </c>
      <c r="M548">
        <v>0</v>
      </c>
      <c r="N548">
        <v>4.5886199999999999E-3</v>
      </c>
      <c r="O548">
        <f>Tabelle15[[#This Row],[Roll]]+Tabelle15[[#This Row],[Pitch]]</f>
        <v>4.9037299999999995</v>
      </c>
      <c r="P548">
        <f>SQRT(Tabelle15[[#This Row],[X]]^2+ Tabelle15[[#This Row],[Y]]^2 +Tabelle15[[#This Row],[Z]]^2)</f>
        <v>199.43941137067168</v>
      </c>
      <c r="Q548">
        <v>-31.710999999999999</v>
      </c>
      <c r="R548">
        <v>155.512</v>
      </c>
      <c r="S548">
        <v>67.438299999999998</v>
      </c>
      <c r="T548">
        <v>43.785499999999999</v>
      </c>
      <c r="U548">
        <v>-6.5699800000000002</v>
      </c>
      <c r="V548">
        <v>-11.689399999999999</v>
      </c>
    </row>
    <row r="549" spans="1:22">
      <c r="A549">
        <v>11558</v>
      </c>
      <c r="B549">
        <v>1</v>
      </c>
      <c r="C549">
        <v>21.800799999999999</v>
      </c>
      <c r="D549">
        <v>-40.601799999999997</v>
      </c>
      <c r="E549">
        <v>-194.042</v>
      </c>
      <c r="F549">
        <v>-44.858400000000003</v>
      </c>
      <c r="G549">
        <v>11.611599999999999</v>
      </c>
      <c r="H549">
        <v>-6.7078699999999998</v>
      </c>
      <c r="I549">
        <f>IF(AND(Tabelle15[[#This Row],[AreaPx]]&gt;0,NOT(Tabelle15[[#This Row],[AreaPx]]="inf")),Tabelle15[[#This Row],[AreaPx]], NA())</f>
        <v>5202.7299999999996</v>
      </c>
      <c r="J549">
        <v>5202.7299999999996</v>
      </c>
      <c r="K549">
        <v>62.880699999999997</v>
      </c>
      <c r="L549">
        <v>84.807100000000005</v>
      </c>
      <c r="M549">
        <v>0</v>
      </c>
      <c r="N549">
        <v>4.5886199999999999E-3</v>
      </c>
      <c r="O549">
        <f>Tabelle15[[#This Row],[Roll]]+Tabelle15[[#This Row],[Pitch]]</f>
        <v>4.9037299999999995</v>
      </c>
      <c r="P549">
        <f>SQRT(Tabelle15[[#This Row],[X]]^2+ Tabelle15[[#This Row],[Y]]^2 +Tabelle15[[#This Row],[Z]]^2)</f>
        <v>199.43941137067168</v>
      </c>
      <c r="Q549">
        <v>-31.710999999999999</v>
      </c>
      <c r="R549">
        <v>155.512</v>
      </c>
      <c r="S549">
        <v>67.438299999999998</v>
      </c>
      <c r="T549">
        <v>43.785499999999999</v>
      </c>
      <c r="U549">
        <v>-6.5699800000000002</v>
      </c>
      <c r="V549">
        <v>-11.689399999999999</v>
      </c>
    </row>
    <row r="550" spans="1:22">
      <c r="A550">
        <v>11567</v>
      </c>
      <c r="B550">
        <v>1</v>
      </c>
      <c r="C550">
        <v>21.800799999999999</v>
      </c>
      <c r="D550">
        <v>-40.601799999999997</v>
      </c>
      <c r="E550">
        <v>-194.042</v>
      </c>
      <c r="F550">
        <v>-44.858400000000003</v>
      </c>
      <c r="G550">
        <v>11.611599999999999</v>
      </c>
      <c r="H550">
        <v>-6.7078699999999998</v>
      </c>
      <c r="I550">
        <f>IF(AND(Tabelle15[[#This Row],[AreaPx]]&gt;0,NOT(Tabelle15[[#This Row],[AreaPx]]="inf")),Tabelle15[[#This Row],[AreaPx]], NA())</f>
        <v>5202.7299999999996</v>
      </c>
      <c r="J550">
        <v>5202.7299999999996</v>
      </c>
      <c r="K550">
        <v>62.880699999999997</v>
      </c>
      <c r="L550">
        <v>84.807100000000005</v>
      </c>
      <c r="M550">
        <v>0</v>
      </c>
      <c r="N550">
        <v>4.5886199999999999E-3</v>
      </c>
      <c r="O550">
        <f>Tabelle15[[#This Row],[Roll]]+Tabelle15[[#This Row],[Pitch]]</f>
        <v>4.9037299999999995</v>
      </c>
      <c r="P550">
        <f>SQRT(Tabelle15[[#This Row],[X]]^2+ Tabelle15[[#This Row],[Y]]^2 +Tabelle15[[#This Row],[Z]]^2)</f>
        <v>199.43941137067168</v>
      </c>
      <c r="Q550">
        <v>-31.710999999999999</v>
      </c>
      <c r="R550">
        <v>155.512</v>
      </c>
      <c r="S550">
        <v>67.438299999999998</v>
      </c>
      <c r="T550">
        <v>43.785499999999999</v>
      </c>
      <c r="U550">
        <v>-6.5699800000000002</v>
      </c>
      <c r="V550">
        <v>-11.689399999999999</v>
      </c>
    </row>
    <row r="551" spans="1:22">
      <c r="A551">
        <v>11574</v>
      </c>
      <c r="B551">
        <v>1</v>
      </c>
      <c r="C551">
        <v>21.914100000000001</v>
      </c>
      <c r="D551">
        <v>-40.604999999999997</v>
      </c>
      <c r="E551">
        <v>-193.977</v>
      </c>
      <c r="F551">
        <v>-44.912799999999997</v>
      </c>
      <c r="G551">
        <v>11.629</v>
      </c>
      <c r="H551">
        <v>-6.9310299999999998</v>
      </c>
      <c r="I551">
        <f>IF(AND(Tabelle15[[#This Row],[AreaPx]]&gt;0,NOT(Tabelle15[[#This Row],[AreaPx]]="inf")),Tabelle15[[#This Row],[AreaPx]], NA())</f>
        <v>5190.75</v>
      </c>
      <c r="J551">
        <v>5190.75</v>
      </c>
      <c r="K551">
        <v>62.829500000000003</v>
      </c>
      <c r="L551">
        <v>84.748000000000005</v>
      </c>
      <c r="M551">
        <v>0.26049099999999997</v>
      </c>
      <c r="N551">
        <v>6.5912100000000001E-3</v>
      </c>
      <c r="O551">
        <f>Tabelle15[[#This Row],[Roll]]+Tabelle15[[#This Row],[Pitch]]</f>
        <v>4.6979699999999998</v>
      </c>
      <c r="P551">
        <f>SQRT(Tabelle15[[#This Row],[X]]^2+ Tabelle15[[#This Row],[Y]]^2 +Tabelle15[[#This Row],[Z]]^2)</f>
        <v>199.38924327257476</v>
      </c>
      <c r="Q551">
        <v>-31.7895</v>
      </c>
      <c r="R551">
        <v>156.191</v>
      </c>
      <c r="S551">
        <v>66.875</v>
      </c>
      <c r="T551">
        <v>43.683599999999998</v>
      </c>
      <c r="U551">
        <v>-6.7880799999999999</v>
      </c>
      <c r="V551">
        <v>-11.712300000000001</v>
      </c>
    </row>
    <row r="552" spans="1:22">
      <c r="A552">
        <v>11602</v>
      </c>
      <c r="B552">
        <v>1</v>
      </c>
      <c r="C552">
        <v>21.914100000000001</v>
      </c>
      <c r="D552">
        <v>-40.604999999999997</v>
      </c>
      <c r="E552">
        <v>-193.977</v>
      </c>
      <c r="F552">
        <v>-44.912799999999997</v>
      </c>
      <c r="G552">
        <v>11.629</v>
      </c>
      <c r="H552">
        <v>-6.9310299999999998</v>
      </c>
      <c r="I552">
        <f>IF(AND(Tabelle15[[#This Row],[AreaPx]]&gt;0,NOT(Tabelle15[[#This Row],[AreaPx]]="inf")),Tabelle15[[#This Row],[AreaPx]], NA())</f>
        <v>5190.75</v>
      </c>
      <c r="J552">
        <v>5190.75</v>
      </c>
      <c r="K552">
        <v>62.829500000000003</v>
      </c>
      <c r="L552">
        <v>84.748000000000005</v>
      </c>
      <c r="M552">
        <v>0.26049099999999997</v>
      </c>
      <c r="N552">
        <v>6.5912100000000001E-3</v>
      </c>
      <c r="O552">
        <f>Tabelle15[[#This Row],[Roll]]+Tabelle15[[#This Row],[Pitch]]</f>
        <v>4.6979699999999998</v>
      </c>
      <c r="P552">
        <f>SQRT(Tabelle15[[#This Row],[X]]^2+ Tabelle15[[#This Row],[Y]]^2 +Tabelle15[[#This Row],[Z]]^2)</f>
        <v>199.38924327257476</v>
      </c>
      <c r="Q552">
        <v>-31.7895</v>
      </c>
      <c r="R552">
        <v>156.191</v>
      </c>
      <c r="S552">
        <v>66.875</v>
      </c>
      <c r="T552">
        <v>43.683599999999998</v>
      </c>
      <c r="U552">
        <v>-6.7880799999999999</v>
      </c>
      <c r="V552">
        <v>-11.712300000000001</v>
      </c>
    </row>
    <row r="553" spans="1:22">
      <c r="A553">
        <v>11614</v>
      </c>
      <c r="B553">
        <v>1</v>
      </c>
      <c r="C553">
        <v>21.954799999999999</v>
      </c>
      <c r="D553">
        <v>-40.696599999999997</v>
      </c>
      <c r="E553">
        <v>-193.761</v>
      </c>
      <c r="F553">
        <v>-45.0002</v>
      </c>
      <c r="G553">
        <v>11.520099999999999</v>
      </c>
      <c r="H553">
        <v>-6.6672099999999999</v>
      </c>
      <c r="I553">
        <f>IF(AND(Tabelle15[[#This Row],[AreaPx]]&gt;0,NOT(Tabelle15[[#This Row],[AreaPx]]="inf")),Tabelle15[[#This Row],[AreaPx]], NA())</f>
        <v>5194.92</v>
      </c>
      <c r="J553">
        <v>5194.92</v>
      </c>
      <c r="K553">
        <v>62.739699999999999</v>
      </c>
      <c r="L553">
        <v>84.864099999999993</v>
      </c>
      <c r="M553">
        <v>0.18201700000000001</v>
      </c>
      <c r="N553">
        <v>7.6524999999999996E-3</v>
      </c>
      <c r="O553">
        <f>Tabelle15[[#This Row],[Roll]]+Tabelle15[[#This Row],[Pitch]]</f>
        <v>4.8528899999999995</v>
      </c>
      <c r="P553">
        <f>SQRT(Tabelle15[[#This Row],[X]]^2+ Tabelle15[[#This Row],[Y]]^2 +Tabelle15[[#This Row],[Z]]^2)</f>
        <v>199.20228817862511</v>
      </c>
      <c r="Q553">
        <v>-31.839200000000002</v>
      </c>
      <c r="R553">
        <v>155.465</v>
      </c>
      <c r="S553">
        <v>66.845100000000002</v>
      </c>
      <c r="T553">
        <v>43.662500000000001</v>
      </c>
      <c r="U553">
        <v>-6.5323000000000002</v>
      </c>
      <c r="V553">
        <v>-11.596399999999999</v>
      </c>
    </row>
    <row r="554" spans="1:22">
      <c r="A554">
        <v>11639</v>
      </c>
      <c r="B554">
        <v>1</v>
      </c>
      <c r="C554">
        <v>22.058599999999998</v>
      </c>
      <c r="D554">
        <v>-40.881700000000002</v>
      </c>
      <c r="E554">
        <v>-193.95699999999999</v>
      </c>
      <c r="F554">
        <v>-44.814799999999998</v>
      </c>
      <c r="G554">
        <v>11.5488</v>
      </c>
      <c r="H554">
        <v>-6.8756300000000001</v>
      </c>
      <c r="I554">
        <f>IF(AND(Tabelle15[[#This Row],[AreaPx]]&gt;0,NOT(Tabelle15[[#This Row],[AreaPx]]="inf")),Tabelle15[[#This Row],[AreaPx]], NA())</f>
        <v>5217.6499999999996</v>
      </c>
      <c r="J554">
        <v>5217.6499999999996</v>
      </c>
      <c r="K554">
        <v>63.002899999999997</v>
      </c>
      <c r="L554">
        <v>84.905600000000007</v>
      </c>
      <c r="M554">
        <v>0.35491299999999998</v>
      </c>
      <c r="N554">
        <v>1.03135E-2</v>
      </c>
      <c r="O554">
        <f>Tabelle15[[#This Row],[Roll]]+Tabelle15[[#This Row],[Pitch]]</f>
        <v>4.6731699999999998</v>
      </c>
      <c r="P554">
        <f>SQRT(Tabelle15[[#This Row],[X]]^2+ Tabelle15[[#This Row],[Y]]^2 +Tabelle15[[#This Row],[Z]]^2)</f>
        <v>199.44225499590101</v>
      </c>
      <c r="Q554">
        <v>-31.665299999999998</v>
      </c>
      <c r="R554">
        <v>156.29900000000001</v>
      </c>
      <c r="S554">
        <v>67.093800000000002</v>
      </c>
      <c r="T554">
        <v>43.802300000000002</v>
      </c>
      <c r="U554">
        <v>-6.7357800000000001</v>
      </c>
      <c r="V554">
        <v>-11.6302</v>
      </c>
    </row>
    <row r="555" spans="1:22">
      <c r="A555">
        <v>11666</v>
      </c>
      <c r="B555">
        <v>1</v>
      </c>
      <c r="C555">
        <v>22.058599999999998</v>
      </c>
      <c r="D555">
        <v>-40.881700000000002</v>
      </c>
      <c r="E555">
        <v>-193.95699999999999</v>
      </c>
      <c r="F555">
        <v>-44.814799999999998</v>
      </c>
      <c r="G555">
        <v>11.5488</v>
      </c>
      <c r="H555">
        <v>-6.8756300000000001</v>
      </c>
      <c r="I555">
        <f>IF(AND(Tabelle15[[#This Row],[AreaPx]]&gt;0,NOT(Tabelle15[[#This Row],[AreaPx]]="inf")),Tabelle15[[#This Row],[AreaPx]], NA())</f>
        <v>5217.6499999999996</v>
      </c>
      <c r="J555">
        <v>5217.6499999999996</v>
      </c>
      <c r="K555">
        <v>63.002899999999997</v>
      </c>
      <c r="L555">
        <v>84.905600000000007</v>
      </c>
      <c r="M555">
        <v>0.35491299999999998</v>
      </c>
      <c r="N555">
        <v>1.03135E-2</v>
      </c>
      <c r="O555">
        <f>Tabelle15[[#This Row],[Roll]]+Tabelle15[[#This Row],[Pitch]]</f>
        <v>4.6731699999999998</v>
      </c>
      <c r="P555">
        <f>SQRT(Tabelle15[[#This Row],[X]]^2+ Tabelle15[[#This Row],[Y]]^2 +Tabelle15[[#This Row],[Z]]^2)</f>
        <v>199.44225499590101</v>
      </c>
      <c r="Q555">
        <v>-31.665299999999998</v>
      </c>
      <c r="R555">
        <v>156.29900000000001</v>
      </c>
      <c r="S555">
        <v>67.093800000000002</v>
      </c>
      <c r="T555">
        <v>43.802300000000002</v>
      </c>
      <c r="U555">
        <v>-6.7357800000000001</v>
      </c>
      <c r="V555">
        <v>-11.6302</v>
      </c>
    </row>
    <row r="556" spans="1:22">
      <c r="A556">
        <v>11681</v>
      </c>
      <c r="B556">
        <v>1</v>
      </c>
      <c r="C556">
        <v>22.143699999999999</v>
      </c>
      <c r="D556">
        <v>-41.014000000000003</v>
      </c>
      <c r="E556">
        <v>-194.09</v>
      </c>
      <c r="F556">
        <v>-44.804600000000001</v>
      </c>
      <c r="G556">
        <v>11.637600000000001</v>
      </c>
      <c r="H556">
        <v>-6.8870899999999997</v>
      </c>
      <c r="I556">
        <f>IF(AND(Tabelle15[[#This Row],[AreaPx]]&gt;0,NOT(Tabelle15[[#This Row],[AreaPx]]="inf")),Tabelle15[[#This Row],[AreaPx]], NA())</f>
        <v>5206.75</v>
      </c>
      <c r="J556">
        <v>5206.75</v>
      </c>
      <c r="K556">
        <v>62.967599999999997</v>
      </c>
      <c r="L556">
        <v>84.795699999999997</v>
      </c>
      <c r="M556">
        <v>5.6045900000000003E-2</v>
      </c>
      <c r="N556">
        <v>2.1256000000000001E-2</v>
      </c>
      <c r="O556">
        <f>Tabelle15[[#This Row],[Roll]]+Tabelle15[[#This Row],[Pitch]]</f>
        <v>4.7505100000000011</v>
      </c>
      <c r="P556">
        <f>SQRT(Tabelle15[[#This Row],[X]]^2+ Tabelle15[[#This Row],[Y]]^2 +Tabelle15[[#This Row],[Z]]^2)</f>
        <v>199.60816552859256</v>
      </c>
      <c r="Q556">
        <v>-31.867699999999999</v>
      </c>
      <c r="R556">
        <v>156.41</v>
      </c>
      <c r="S556">
        <v>67.046099999999996</v>
      </c>
      <c r="T556">
        <v>43.799700000000001</v>
      </c>
      <c r="U556">
        <v>-6.7448499999999996</v>
      </c>
      <c r="V556">
        <v>-11.719900000000001</v>
      </c>
    </row>
    <row r="557" spans="1:22">
      <c r="A557">
        <v>11706</v>
      </c>
      <c r="B557">
        <v>1</v>
      </c>
      <c r="C557">
        <v>21.678999999999998</v>
      </c>
      <c r="D557">
        <v>-41.12</v>
      </c>
      <c r="E557">
        <v>-193.83799999999999</v>
      </c>
      <c r="F557">
        <v>-43.866799999999998</v>
      </c>
      <c r="G557">
        <v>11.739699999999999</v>
      </c>
      <c r="H557">
        <v>-8.3885699999999996</v>
      </c>
      <c r="I557">
        <f>IF(AND(Tabelle15[[#This Row],[AreaPx]]&gt;0,NOT(Tabelle15[[#This Row],[AreaPx]]="inf")),Tabelle15[[#This Row],[AreaPx]], NA())</f>
        <v>5239.92</v>
      </c>
      <c r="J557">
        <v>5239.92</v>
      </c>
      <c r="K557">
        <v>63.881</v>
      </c>
      <c r="L557">
        <v>84.3489</v>
      </c>
      <c r="M557">
        <v>2.25461</v>
      </c>
      <c r="N557">
        <v>8.2612999999999992E-3</v>
      </c>
      <c r="O557">
        <f>Tabelle15[[#This Row],[Roll]]+Tabelle15[[#This Row],[Pitch]]</f>
        <v>3.3511299999999995</v>
      </c>
      <c r="P557">
        <f>SQRT(Tabelle15[[#This Row],[X]]^2+ Tabelle15[[#This Row],[Y]]^2 +Tabelle15[[#This Row],[Z]]^2)</f>
        <v>199.33389998943983</v>
      </c>
      <c r="Q557">
        <v>-29.150500000000001</v>
      </c>
      <c r="R557">
        <v>161.30500000000001</v>
      </c>
      <c r="S557">
        <v>67.696200000000005</v>
      </c>
      <c r="T557">
        <v>44.414700000000003</v>
      </c>
      <c r="U557">
        <v>-8.2118800000000007</v>
      </c>
      <c r="V557">
        <v>-11.863</v>
      </c>
    </row>
    <row r="558" spans="1:22">
      <c r="A558">
        <v>11726</v>
      </c>
      <c r="B558">
        <v>1</v>
      </c>
      <c r="C558">
        <v>21.678999999999998</v>
      </c>
      <c r="D558">
        <v>-41.12</v>
      </c>
      <c r="E558">
        <v>-193.83799999999999</v>
      </c>
      <c r="F558">
        <v>-43.866799999999998</v>
      </c>
      <c r="G558">
        <v>11.739699999999999</v>
      </c>
      <c r="H558">
        <v>-8.3885699999999996</v>
      </c>
      <c r="I558">
        <f>IF(AND(Tabelle15[[#This Row],[AreaPx]]&gt;0,NOT(Tabelle15[[#This Row],[AreaPx]]="inf")),Tabelle15[[#This Row],[AreaPx]], NA())</f>
        <v>5239.92</v>
      </c>
      <c r="J558">
        <v>5239.92</v>
      </c>
      <c r="K558">
        <v>63.881</v>
      </c>
      <c r="L558">
        <v>84.3489</v>
      </c>
      <c r="M558">
        <v>2.25461</v>
      </c>
      <c r="N558">
        <v>8.2612999999999992E-3</v>
      </c>
      <c r="O558">
        <f>Tabelle15[[#This Row],[Roll]]+Tabelle15[[#This Row],[Pitch]]</f>
        <v>3.3511299999999995</v>
      </c>
      <c r="P558">
        <f>SQRT(Tabelle15[[#This Row],[X]]^2+ Tabelle15[[#This Row],[Y]]^2 +Tabelle15[[#This Row],[Z]]^2)</f>
        <v>199.33389998943983</v>
      </c>
      <c r="Q558">
        <v>-29.150500000000001</v>
      </c>
      <c r="R558">
        <v>161.30500000000001</v>
      </c>
      <c r="S558">
        <v>67.696200000000005</v>
      </c>
      <c r="T558">
        <v>44.414700000000003</v>
      </c>
      <c r="U558">
        <v>-8.2118800000000007</v>
      </c>
      <c r="V558">
        <v>-11.863</v>
      </c>
    </row>
    <row r="559" spans="1:22">
      <c r="A559">
        <v>11739</v>
      </c>
      <c r="B559">
        <v>1</v>
      </c>
      <c r="C559">
        <v>21.678999999999998</v>
      </c>
      <c r="D559">
        <v>-41.12</v>
      </c>
      <c r="E559">
        <v>-193.83799999999999</v>
      </c>
      <c r="F559">
        <v>-43.866799999999998</v>
      </c>
      <c r="G559">
        <v>11.739699999999999</v>
      </c>
      <c r="H559">
        <v>-8.3885699999999996</v>
      </c>
      <c r="I559">
        <f>IF(AND(Tabelle15[[#This Row],[AreaPx]]&gt;0,NOT(Tabelle15[[#This Row],[AreaPx]]="inf")),Tabelle15[[#This Row],[AreaPx]], NA())</f>
        <v>5253.53</v>
      </c>
      <c r="J559">
        <v>5253.53</v>
      </c>
      <c r="K559">
        <v>63.963999999999999</v>
      </c>
      <c r="L559">
        <v>84.458399999999997</v>
      </c>
      <c r="M559">
        <v>0</v>
      </c>
      <c r="N559">
        <v>9.0161599999999995E-2</v>
      </c>
      <c r="O559">
        <f>Tabelle15[[#This Row],[Roll]]+Tabelle15[[#This Row],[Pitch]]</f>
        <v>3.3511299999999995</v>
      </c>
      <c r="P559">
        <f>SQRT(Tabelle15[[#This Row],[X]]^2+ Tabelle15[[#This Row],[Y]]^2 +Tabelle15[[#This Row],[Z]]^2)</f>
        <v>199.33389998943983</v>
      </c>
      <c r="Q559">
        <v>-29.150500000000001</v>
      </c>
      <c r="R559">
        <v>161.30500000000001</v>
      </c>
      <c r="S559">
        <v>67.696200000000005</v>
      </c>
      <c r="T559">
        <v>44.414700000000003</v>
      </c>
      <c r="U559">
        <v>-8.2118800000000007</v>
      </c>
      <c r="V559">
        <v>-11.863</v>
      </c>
    </row>
    <row r="560" spans="1:22">
      <c r="A560">
        <v>11751</v>
      </c>
      <c r="B560">
        <v>1</v>
      </c>
      <c r="C560">
        <v>21.678999999999998</v>
      </c>
      <c r="D560">
        <v>-41.12</v>
      </c>
      <c r="E560">
        <v>-193.83799999999999</v>
      </c>
      <c r="F560">
        <v>-43.866799999999998</v>
      </c>
      <c r="G560">
        <v>11.739699999999999</v>
      </c>
      <c r="H560">
        <v>-8.3885699999999996</v>
      </c>
      <c r="I560">
        <f>IF(AND(Tabelle15[[#This Row],[AreaPx]]&gt;0,NOT(Tabelle15[[#This Row],[AreaPx]]="inf")),Tabelle15[[#This Row],[AreaPx]], NA())</f>
        <v>5253.53</v>
      </c>
      <c r="J560">
        <v>5253.53</v>
      </c>
      <c r="K560">
        <v>63.963999999999999</v>
      </c>
      <c r="L560">
        <v>84.458399999999997</v>
      </c>
      <c r="M560">
        <v>0</v>
      </c>
      <c r="N560">
        <v>9.0161599999999995E-2</v>
      </c>
      <c r="O560">
        <f>Tabelle15[[#This Row],[Roll]]+Tabelle15[[#This Row],[Pitch]]</f>
        <v>3.3511299999999995</v>
      </c>
      <c r="P560">
        <f>SQRT(Tabelle15[[#This Row],[X]]^2+ Tabelle15[[#This Row],[Y]]^2 +Tabelle15[[#This Row],[Z]]^2)</f>
        <v>199.33389998943983</v>
      </c>
      <c r="Q560">
        <v>-29.150500000000001</v>
      </c>
      <c r="R560">
        <v>161.30500000000001</v>
      </c>
      <c r="S560">
        <v>67.696200000000005</v>
      </c>
      <c r="T560">
        <v>44.414700000000003</v>
      </c>
      <c r="U560">
        <v>-8.2118800000000007</v>
      </c>
      <c r="V560">
        <v>-11.863</v>
      </c>
    </row>
    <row r="561" spans="1:22">
      <c r="A561">
        <v>11760</v>
      </c>
      <c r="B561">
        <v>1</v>
      </c>
      <c r="C561">
        <v>21.678999999999998</v>
      </c>
      <c r="D561">
        <v>-41.12</v>
      </c>
      <c r="E561">
        <v>-193.83799999999999</v>
      </c>
      <c r="F561">
        <v>-43.866799999999998</v>
      </c>
      <c r="G561">
        <v>11.739699999999999</v>
      </c>
      <c r="H561">
        <v>-8.3885699999999996</v>
      </c>
      <c r="I561">
        <f>IF(AND(Tabelle15[[#This Row],[AreaPx]]&gt;0,NOT(Tabelle15[[#This Row],[AreaPx]]="inf")),Tabelle15[[#This Row],[AreaPx]], NA())</f>
        <v>5253.53</v>
      </c>
      <c r="J561">
        <v>5253.53</v>
      </c>
      <c r="K561">
        <v>63.963999999999999</v>
      </c>
      <c r="L561">
        <v>84.458399999999997</v>
      </c>
      <c r="M561">
        <v>0</v>
      </c>
      <c r="N561">
        <v>9.0161599999999995E-2</v>
      </c>
      <c r="O561">
        <f>Tabelle15[[#This Row],[Roll]]+Tabelle15[[#This Row],[Pitch]]</f>
        <v>3.3511299999999995</v>
      </c>
      <c r="P561">
        <f>SQRT(Tabelle15[[#This Row],[X]]^2+ Tabelle15[[#This Row],[Y]]^2 +Tabelle15[[#This Row],[Z]]^2)</f>
        <v>199.33389998943983</v>
      </c>
      <c r="Q561">
        <v>-29.150500000000001</v>
      </c>
      <c r="R561">
        <v>161.30500000000001</v>
      </c>
      <c r="S561">
        <v>67.696200000000005</v>
      </c>
      <c r="T561">
        <v>44.414700000000003</v>
      </c>
      <c r="U561">
        <v>-8.2118800000000007</v>
      </c>
      <c r="V561">
        <v>-11.863</v>
      </c>
    </row>
    <row r="562" spans="1:22">
      <c r="A562">
        <v>11769</v>
      </c>
      <c r="B562">
        <v>1</v>
      </c>
      <c r="C562">
        <v>21.678999999999998</v>
      </c>
      <c r="D562">
        <v>-41.12</v>
      </c>
      <c r="E562">
        <v>-193.83799999999999</v>
      </c>
      <c r="F562">
        <v>-43.866799999999998</v>
      </c>
      <c r="G562">
        <v>11.739699999999999</v>
      </c>
      <c r="H562">
        <v>-8.3885699999999996</v>
      </c>
      <c r="I562">
        <f>IF(AND(Tabelle15[[#This Row],[AreaPx]]&gt;0,NOT(Tabelle15[[#This Row],[AreaPx]]="inf")),Tabelle15[[#This Row],[AreaPx]], NA())</f>
        <v>5253.53</v>
      </c>
      <c r="J562">
        <v>5253.53</v>
      </c>
      <c r="K562">
        <v>63.963999999999999</v>
      </c>
      <c r="L562">
        <v>84.458399999999997</v>
      </c>
      <c r="M562">
        <v>0</v>
      </c>
      <c r="N562">
        <v>9.0161599999999995E-2</v>
      </c>
      <c r="O562">
        <f>Tabelle15[[#This Row],[Roll]]+Tabelle15[[#This Row],[Pitch]]</f>
        <v>3.3511299999999995</v>
      </c>
      <c r="P562">
        <f>SQRT(Tabelle15[[#This Row],[X]]^2+ Tabelle15[[#This Row],[Y]]^2 +Tabelle15[[#This Row],[Z]]^2)</f>
        <v>199.33389998943983</v>
      </c>
      <c r="Q562">
        <v>-29.150500000000001</v>
      </c>
      <c r="R562">
        <v>161.30500000000001</v>
      </c>
      <c r="S562">
        <v>67.696200000000005</v>
      </c>
      <c r="T562">
        <v>44.414700000000003</v>
      </c>
      <c r="U562">
        <v>-8.2118800000000007</v>
      </c>
      <c r="V562">
        <v>-11.863</v>
      </c>
    </row>
    <row r="563" spans="1:22">
      <c r="A563">
        <v>11775</v>
      </c>
      <c r="B563">
        <v>1</v>
      </c>
      <c r="C563">
        <v>20.491299999999999</v>
      </c>
      <c r="D563">
        <v>-40.989600000000003</v>
      </c>
      <c r="E563">
        <v>-194.24199999999999</v>
      </c>
      <c r="F563">
        <v>-43.564100000000003</v>
      </c>
      <c r="G563">
        <v>11.578799999999999</v>
      </c>
      <c r="H563">
        <v>-7.8915899999999999</v>
      </c>
      <c r="I563">
        <f>IF(AND(Tabelle15[[#This Row],[AreaPx]]&gt;0,NOT(Tabelle15[[#This Row],[AreaPx]]="inf")),Tabelle15[[#This Row],[AreaPx]], NA())</f>
        <v>5299.64</v>
      </c>
      <c r="J563">
        <v>5299.64</v>
      </c>
      <c r="K563">
        <v>64.231999999999999</v>
      </c>
      <c r="L563">
        <v>84.634600000000006</v>
      </c>
      <c r="M563">
        <v>0.88912400000000003</v>
      </c>
      <c r="N563">
        <v>6.8247000000000002E-2</v>
      </c>
      <c r="O563">
        <f>Tabelle15[[#This Row],[Roll]]+Tabelle15[[#This Row],[Pitch]]</f>
        <v>3.6872099999999994</v>
      </c>
      <c r="P563">
        <f>SQRT(Tabelle15[[#This Row],[X]]^2+ Tabelle15[[#This Row],[Y]]^2 +Tabelle15[[#This Row],[Z]]^2)</f>
        <v>199.5745355696713</v>
      </c>
      <c r="Q563">
        <v>-28.048200000000001</v>
      </c>
      <c r="R563">
        <v>159.989</v>
      </c>
      <c r="S563">
        <v>70.397800000000004</v>
      </c>
      <c r="T563">
        <v>44.842300000000002</v>
      </c>
      <c r="U563">
        <v>-7.73</v>
      </c>
      <c r="V563">
        <v>-11.686500000000001</v>
      </c>
    </row>
    <row r="564" spans="1:22">
      <c r="A564">
        <v>11798</v>
      </c>
      <c r="B564">
        <v>1</v>
      </c>
      <c r="C564">
        <v>20.491299999999999</v>
      </c>
      <c r="D564">
        <v>-40.989600000000003</v>
      </c>
      <c r="E564">
        <v>-194.24199999999999</v>
      </c>
      <c r="F564">
        <v>-43.564100000000003</v>
      </c>
      <c r="G564">
        <v>11.578799999999999</v>
      </c>
      <c r="H564">
        <v>-7.8915899999999999</v>
      </c>
      <c r="I564">
        <f>IF(AND(Tabelle15[[#This Row],[AreaPx]]&gt;0,NOT(Tabelle15[[#This Row],[AreaPx]]="inf")),Tabelle15[[#This Row],[AreaPx]], NA())</f>
        <v>5299.64</v>
      </c>
      <c r="J564">
        <v>5299.64</v>
      </c>
      <c r="K564">
        <v>64.231999999999999</v>
      </c>
      <c r="L564">
        <v>84.634600000000006</v>
      </c>
      <c r="M564">
        <v>0.88912400000000003</v>
      </c>
      <c r="N564">
        <v>6.8247000000000002E-2</v>
      </c>
      <c r="O564">
        <f>Tabelle15[[#This Row],[Roll]]+Tabelle15[[#This Row],[Pitch]]</f>
        <v>3.6872099999999994</v>
      </c>
      <c r="P564">
        <f>SQRT(Tabelle15[[#This Row],[X]]^2+ Tabelle15[[#This Row],[Y]]^2 +Tabelle15[[#This Row],[Z]]^2)</f>
        <v>199.5745355696713</v>
      </c>
      <c r="Q564">
        <v>-28.048200000000001</v>
      </c>
      <c r="R564">
        <v>159.989</v>
      </c>
      <c r="S564">
        <v>70.397800000000004</v>
      </c>
      <c r="T564">
        <v>44.842300000000002</v>
      </c>
      <c r="U564">
        <v>-7.73</v>
      </c>
      <c r="V564">
        <v>-11.686500000000001</v>
      </c>
    </row>
    <row r="565" spans="1:22">
      <c r="A565">
        <v>11818</v>
      </c>
      <c r="B565">
        <v>1</v>
      </c>
      <c r="C565">
        <v>18.9238</v>
      </c>
      <c r="D565">
        <v>-40.649299999999997</v>
      </c>
      <c r="E565">
        <v>-194.494</v>
      </c>
      <c r="F565">
        <v>-42.358800000000002</v>
      </c>
      <c r="G565">
        <v>11.2576</v>
      </c>
      <c r="H565">
        <v>-8.6194699999999997</v>
      </c>
      <c r="I565">
        <f>IF(AND(Tabelle15[[#This Row],[AreaPx]]&gt;0,NOT(Tabelle15[[#This Row],[AreaPx]]="inf")),Tabelle15[[#This Row],[AreaPx]], NA())</f>
        <v>5369.25</v>
      </c>
      <c r="J565">
        <v>5369.25</v>
      </c>
      <c r="K565">
        <v>65.216399999999993</v>
      </c>
      <c r="L565">
        <v>84.367000000000004</v>
      </c>
      <c r="M565">
        <v>1.38697</v>
      </c>
      <c r="N565">
        <v>2.46684E-2</v>
      </c>
      <c r="O565">
        <f>Tabelle15[[#This Row],[Roll]]+Tabelle15[[#This Row],[Pitch]]</f>
        <v>2.6381300000000003</v>
      </c>
      <c r="P565">
        <f>SQRT(Tabelle15[[#This Row],[X]]^2+ Tabelle15[[#This Row],[Y]]^2 +Tabelle15[[#This Row],[Z]]^2)</f>
        <v>199.59557067462694</v>
      </c>
      <c r="Q565">
        <v>-24.177099999999999</v>
      </c>
      <c r="R565">
        <v>162.511</v>
      </c>
      <c r="S565">
        <v>74.1691</v>
      </c>
      <c r="T565">
        <v>45.946100000000001</v>
      </c>
      <c r="U565">
        <v>-8.4524000000000008</v>
      </c>
      <c r="V565">
        <v>-11.382899999999999</v>
      </c>
    </row>
    <row r="566" spans="1:22">
      <c r="A566">
        <v>11841</v>
      </c>
      <c r="B566">
        <v>1</v>
      </c>
      <c r="C566">
        <v>14.531599999999999</v>
      </c>
      <c r="D566">
        <v>-39.116300000000003</v>
      </c>
      <c r="E566">
        <v>-194.167</v>
      </c>
      <c r="F566">
        <v>-36.974499999999999</v>
      </c>
      <c r="G566">
        <v>10.283200000000001</v>
      </c>
      <c r="H566">
        <v>-11.115</v>
      </c>
      <c r="I566">
        <f>IF(AND(Tabelle15[[#This Row],[AreaPx]]&gt;0,NOT(Tabelle15[[#This Row],[AreaPx]]="inf")),Tabelle15[[#This Row],[AreaPx]], NA())</f>
        <v>5749.6</v>
      </c>
      <c r="J566">
        <v>5749.6</v>
      </c>
      <c r="K566">
        <v>69.950599999999994</v>
      </c>
      <c r="L566">
        <v>83.840999999999994</v>
      </c>
      <c r="M566">
        <v>9.97058</v>
      </c>
      <c r="N566">
        <v>2.62505E-2</v>
      </c>
      <c r="O566">
        <f>Tabelle15[[#This Row],[Roll]]+Tabelle15[[#This Row],[Pitch]]</f>
        <v>-0.83179999999999943</v>
      </c>
      <c r="P566">
        <f>SQRT(Tabelle15[[#This Row],[X]]^2+ Tabelle15[[#This Row],[Y]]^2 +Tabelle15[[#This Row],[Z]]^2)</f>
        <v>198.60029258097785</v>
      </c>
      <c r="Q566">
        <v>-7.2926000000000002</v>
      </c>
      <c r="R566">
        <v>170.202</v>
      </c>
      <c r="S566">
        <v>87.646799999999999</v>
      </c>
      <c r="T566">
        <v>51.0169</v>
      </c>
      <c r="U566">
        <v>-10.9343</v>
      </c>
      <c r="V566">
        <v>-10.4754</v>
      </c>
    </row>
    <row r="567" spans="1:22">
      <c r="A567">
        <v>11868</v>
      </c>
      <c r="B567">
        <v>1</v>
      </c>
      <c r="C567">
        <v>14.531599999999999</v>
      </c>
      <c r="D567">
        <v>-39.116300000000003</v>
      </c>
      <c r="E567">
        <v>-194.167</v>
      </c>
      <c r="F567">
        <v>-36.974499999999999</v>
      </c>
      <c r="G567">
        <v>10.283200000000001</v>
      </c>
      <c r="H567">
        <v>-11.115</v>
      </c>
      <c r="I567">
        <f>IF(AND(Tabelle15[[#This Row],[AreaPx]]&gt;0,NOT(Tabelle15[[#This Row],[AreaPx]]="inf")),Tabelle15[[#This Row],[AreaPx]], NA())</f>
        <v>5749.6</v>
      </c>
      <c r="J567">
        <v>5749.6</v>
      </c>
      <c r="K567">
        <v>69.950599999999994</v>
      </c>
      <c r="L567">
        <v>83.840999999999994</v>
      </c>
      <c r="M567">
        <v>9.97058</v>
      </c>
      <c r="N567">
        <v>2.62505E-2</v>
      </c>
      <c r="O567">
        <f>Tabelle15[[#This Row],[Roll]]+Tabelle15[[#This Row],[Pitch]]</f>
        <v>-0.83179999999999943</v>
      </c>
      <c r="P567">
        <f>SQRT(Tabelle15[[#This Row],[X]]^2+ Tabelle15[[#This Row],[Y]]^2 +Tabelle15[[#This Row],[Z]]^2)</f>
        <v>198.60029258097785</v>
      </c>
      <c r="Q567">
        <v>-7.2926000000000002</v>
      </c>
      <c r="R567">
        <v>170.202</v>
      </c>
      <c r="S567">
        <v>87.646799999999999</v>
      </c>
      <c r="T567">
        <v>51.0169</v>
      </c>
      <c r="U567">
        <v>-10.9343</v>
      </c>
      <c r="V567">
        <v>-10.4754</v>
      </c>
    </row>
    <row r="568" spans="1:22">
      <c r="A568">
        <v>11877</v>
      </c>
      <c r="B568">
        <v>1</v>
      </c>
      <c r="C568">
        <v>8.9922000000000004</v>
      </c>
      <c r="D568">
        <v>-37.426600000000001</v>
      </c>
      <c r="E568">
        <v>-193.779</v>
      </c>
      <c r="F568">
        <v>-35.019500000000001</v>
      </c>
      <c r="G568">
        <v>10.036899999999999</v>
      </c>
      <c r="H568">
        <v>-11.234400000000001</v>
      </c>
      <c r="I568">
        <f>IF(AND(Tabelle15[[#This Row],[AreaPx]]&gt;0,NOT(Tabelle15[[#This Row],[AreaPx]]="inf")),Tabelle15[[#This Row],[AreaPx]], NA())</f>
        <v>5924.41</v>
      </c>
      <c r="J568">
        <v>5924.41</v>
      </c>
      <c r="K568">
        <v>71.716099999999997</v>
      </c>
      <c r="L568">
        <v>84.022300000000001</v>
      </c>
      <c r="M568">
        <v>3.4049900000000002</v>
      </c>
      <c r="N568">
        <v>0.37322</v>
      </c>
      <c r="O568">
        <f>Tabelle15[[#This Row],[Roll]]+Tabelle15[[#This Row],[Pitch]]</f>
        <v>-1.1975000000000016</v>
      </c>
      <c r="P568">
        <f>SQRT(Tabelle15[[#This Row],[X]]^2+ Tabelle15[[#This Row],[Y]]^2 +Tabelle15[[#This Row],[Z]]^2)</f>
        <v>197.56495359602621</v>
      </c>
      <c r="Q568">
        <v>2.2346300000000001</v>
      </c>
      <c r="R568">
        <v>169.95500000000001</v>
      </c>
      <c r="S568">
        <v>95.355800000000002</v>
      </c>
      <c r="T568">
        <v>52.997900000000001</v>
      </c>
      <c r="U568">
        <v>-11.0603</v>
      </c>
      <c r="V568">
        <v>-10.2288</v>
      </c>
    </row>
    <row r="569" spans="1:22">
      <c r="A569">
        <v>11902</v>
      </c>
      <c r="B569">
        <v>1</v>
      </c>
      <c r="C569">
        <v>8.9922000000000004</v>
      </c>
      <c r="D569">
        <v>-37.426600000000001</v>
      </c>
      <c r="E569">
        <v>-193.779</v>
      </c>
      <c r="F569">
        <v>-35.019500000000001</v>
      </c>
      <c r="G569">
        <v>10.036899999999999</v>
      </c>
      <c r="H569">
        <v>-11.234400000000001</v>
      </c>
      <c r="I569">
        <f>IF(AND(Tabelle15[[#This Row],[AreaPx]]&gt;0,NOT(Tabelle15[[#This Row],[AreaPx]]="inf")),Tabelle15[[#This Row],[AreaPx]], NA())</f>
        <v>5924.41</v>
      </c>
      <c r="J569">
        <v>5924.41</v>
      </c>
      <c r="K569">
        <v>71.716099999999997</v>
      </c>
      <c r="L569">
        <v>84.022300000000001</v>
      </c>
      <c r="M569">
        <v>3.4049900000000002</v>
      </c>
      <c r="N569">
        <v>0.37322</v>
      </c>
      <c r="O569">
        <f>Tabelle15[[#This Row],[Roll]]+Tabelle15[[#This Row],[Pitch]]</f>
        <v>-1.1975000000000016</v>
      </c>
      <c r="P569">
        <f>SQRT(Tabelle15[[#This Row],[X]]^2+ Tabelle15[[#This Row],[Y]]^2 +Tabelle15[[#This Row],[Z]]^2)</f>
        <v>197.56495359602621</v>
      </c>
      <c r="Q569">
        <v>2.2346300000000001</v>
      </c>
      <c r="R569">
        <v>169.95500000000001</v>
      </c>
      <c r="S569">
        <v>95.355800000000002</v>
      </c>
      <c r="T569">
        <v>52.997900000000001</v>
      </c>
      <c r="U569">
        <v>-11.0603</v>
      </c>
      <c r="V569">
        <v>-10.2288</v>
      </c>
    </row>
    <row r="570" spans="1:22">
      <c r="A570">
        <v>11918</v>
      </c>
      <c r="B570">
        <v>1</v>
      </c>
      <c r="C570">
        <v>5.5277900000000004</v>
      </c>
      <c r="D570">
        <v>-36.372700000000002</v>
      </c>
      <c r="E570">
        <v>-193.50299999999999</v>
      </c>
      <c r="F570">
        <v>-34.7393</v>
      </c>
      <c r="G570">
        <v>10.031000000000001</v>
      </c>
      <c r="H570">
        <v>-11.1282</v>
      </c>
      <c r="I570">
        <f>IF(AND(Tabelle15[[#This Row],[AreaPx]]&gt;0,NOT(Tabelle15[[#This Row],[AreaPx]]="inf")),Tabelle15[[#This Row],[AreaPx]], NA())</f>
        <v>5973.71</v>
      </c>
      <c r="J570">
        <v>5973.71</v>
      </c>
      <c r="K570">
        <v>72.093599999999995</v>
      </c>
      <c r="L570">
        <v>84.228899999999996</v>
      </c>
      <c r="M570">
        <v>1.1301699999999999</v>
      </c>
      <c r="N570">
        <v>0.19125200000000001</v>
      </c>
      <c r="O570">
        <f>Tabelle15[[#This Row],[Roll]]+Tabelle15[[#This Row],[Pitch]]</f>
        <v>-1.0971999999999991</v>
      </c>
      <c r="P570">
        <f>SQRT(Tabelle15[[#This Row],[X]]^2+ Tabelle15[[#This Row],[Y]]^2 +Tabelle15[[#This Row],[Z]]^2)</f>
        <v>196.96939045591347</v>
      </c>
      <c r="Q570">
        <v>5.8802399999999997</v>
      </c>
      <c r="R570">
        <v>169.15700000000001</v>
      </c>
      <c r="S570">
        <v>98.102199999999996</v>
      </c>
      <c r="T570">
        <v>53.298400000000001</v>
      </c>
      <c r="U570">
        <v>-10.956</v>
      </c>
      <c r="V570">
        <v>-10.219200000000001</v>
      </c>
    </row>
    <row r="571" spans="1:22">
      <c r="A571">
        <v>11944</v>
      </c>
      <c r="B571">
        <v>1</v>
      </c>
      <c r="C571">
        <v>1.79234</v>
      </c>
      <c r="D571">
        <v>-35.457999999999998</v>
      </c>
      <c r="E571">
        <v>-193.50200000000001</v>
      </c>
      <c r="F571">
        <v>-34.4666</v>
      </c>
      <c r="G571">
        <v>9.84924</v>
      </c>
      <c r="H571">
        <v>-10.0909</v>
      </c>
      <c r="I571">
        <f>IF(AND(Tabelle15[[#This Row],[AreaPx]]&gt;0,NOT(Tabelle15[[#This Row],[AreaPx]]="inf")),Tabelle15[[#This Row],[AreaPx]], NA())</f>
        <v>6048.57</v>
      </c>
      <c r="J571">
        <v>6048.57</v>
      </c>
      <c r="K571">
        <v>72.405199999999994</v>
      </c>
      <c r="L571">
        <v>84.711399999999998</v>
      </c>
      <c r="M571">
        <v>2.5686</v>
      </c>
      <c r="N571">
        <v>5.5953000000000003E-2</v>
      </c>
      <c r="O571">
        <f>Tabelle15[[#This Row],[Roll]]+Tabelle15[[#This Row],[Pitch]]</f>
        <v>-0.24165999999999954</v>
      </c>
      <c r="P571">
        <f>SQRT(Tabelle15[[#This Row],[X]]^2+ Tabelle15[[#This Row],[Y]]^2 +Tabelle15[[#This Row],[Z]]^2)</f>
        <v>196.73206716413978</v>
      </c>
      <c r="Q571">
        <v>9.5413999999999994</v>
      </c>
      <c r="R571">
        <v>165.69200000000001</v>
      </c>
      <c r="S571">
        <v>102.483</v>
      </c>
      <c r="T571">
        <v>53.789700000000003</v>
      </c>
      <c r="U571">
        <v>-9.9406700000000008</v>
      </c>
      <c r="V571">
        <v>-10.0009</v>
      </c>
    </row>
    <row r="572" spans="1:22">
      <c r="A572">
        <v>11981</v>
      </c>
      <c r="B572">
        <v>1</v>
      </c>
      <c r="C572">
        <v>1.79234</v>
      </c>
      <c r="D572">
        <v>-35.457999999999998</v>
      </c>
      <c r="E572">
        <v>-193.50200000000001</v>
      </c>
      <c r="F572">
        <v>-34.4666</v>
      </c>
      <c r="G572">
        <v>9.84924</v>
      </c>
      <c r="H572">
        <v>-10.0909</v>
      </c>
      <c r="I572">
        <f>IF(AND(Tabelle15[[#This Row],[AreaPx]]&gt;0,NOT(Tabelle15[[#This Row],[AreaPx]]="inf")),Tabelle15[[#This Row],[AreaPx]], NA())</f>
        <v>6048.62</v>
      </c>
      <c r="J572">
        <v>6048.62</v>
      </c>
      <c r="K572">
        <v>72.405500000000004</v>
      </c>
      <c r="L572">
        <v>84.711699999999993</v>
      </c>
      <c r="M572">
        <v>0</v>
      </c>
      <c r="N572">
        <v>6.1859299999999999E-2</v>
      </c>
      <c r="O572">
        <f>Tabelle15[[#This Row],[Roll]]+Tabelle15[[#This Row],[Pitch]]</f>
        <v>-0.24165999999999954</v>
      </c>
      <c r="P572">
        <f>SQRT(Tabelle15[[#This Row],[X]]^2+ Tabelle15[[#This Row],[Y]]^2 +Tabelle15[[#This Row],[Z]]^2)</f>
        <v>196.73206716413978</v>
      </c>
      <c r="Q572">
        <v>9.5413999999999994</v>
      </c>
      <c r="R572">
        <v>165.69200000000001</v>
      </c>
      <c r="S572">
        <v>102.483</v>
      </c>
      <c r="T572">
        <v>53.789700000000003</v>
      </c>
      <c r="U572">
        <v>-9.9406700000000008</v>
      </c>
      <c r="V572">
        <v>-10.0009</v>
      </c>
    </row>
    <row r="573" spans="1:22">
      <c r="A573">
        <v>12011</v>
      </c>
      <c r="B573">
        <v>1</v>
      </c>
      <c r="C573">
        <v>-2.9536799999999999</v>
      </c>
      <c r="D573">
        <v>-34.2181</v>
      </c>
      <c r="E573">
        <v>-193.71299999999999</v>
      </c>
      <c r="F573">
        <v>-35.6965</v>
      </c>
      <c r="G573">
        <v>9.8734599999999997</v>
      </c>
      <c r="H573">
        <v>-7.5187099999999996</v>
      </c>
      <c r="I573">
        <f>IF(AND(Tabelle15[[#This Row],[AreaPx]]&gt;0,NOT(Tabelle15[[#This Row],[AreaPx]]="inf")),Tabelle15[[#This Row],[AreaPx]], NA())</f>
        <v>6028.1</v>
      </c>
      <c r="J573">
        <v>6028.1</v>
      </c>
      <c r="K573">
        <v>71.370999999999995</v>
      </c>
      <c r="L573">
        <v>85.395300000000006</v>
      </c>
      <c r="M573">
        <v>3.1338900000000001</v>
      </c>
      <c r="N573">
        <v>6.9365300000000005E-2</v>
      </c>
      <c r="O573">
        <f>Tabelle15[[#This Row],[Roll]]+Tabelle15[[#This Row],[Pitch]]</f>
        <v>2.3547500000000001</v>
      </c>
      <c r="P573">
        <f>SQRT(Tabelle15[[#This Row],[X]]^2+ Tabelle15[[#This Row],[Y]]^2 +Tabelle15[[#This Row],[Z]]^2)</f>
        <v>196.73415809704321</v>
      </c>
      <c r="Q573">
        <v>9.6635200000000001</v>
      </c>
      <c r="R573">
        <v>157.1</v>
      </c>
      <c r="S573">
        <v>106.297</v>
      </c>
      <c r="T573">
        <v>53.006999999999998</v>
      </c>
      <c r="U573">
        <v>-7.40672</v>
      </c>
      <c r="V573">
        <v>-9.9573800000000006</v>
      </c>
    </row>
    <row r="574" spans="1:22">
      <c r="A574">
        <v>12053</v>
      </c>
      <c r="B574">
        <v>1</v>
      </c>
      <c r="C574">
        <v>-7.0669599999999999</v>
      </c>
      <c r="D574">
        <v>-33.152999999999999</v>
      </c>
      <c r="E574">
        <v>-193.983</v>
      </c>
      <c r="F574">
        <v>-34.0871</v>
      </c>
      <c r="G574">
        <v>9.5128299999999992</v>
      </c>
      <c r="H574">
        <v>-7.6598699999999997</v>
      </c>
      <c r="I574">
        <f>IF(AND(Tabelle15[[#This Row],[AreaPx]]&gt;0,NOT(Tabelle15[[#This Row],[AreaPx]]="inf")),Tabelle15[[#This Row],[AreaPx]], NA())</f>
        <v>6139.55</v>
      </c>
      <c r="J574">
        <v>6139.55</v>
      </c>
      <c r="K574">
        <v>72.608000000000004</v>
      </c>
      <c r="L574">
        <v>85.361500000000007</v>
      </c>
      <c r="M574">
        <v>2.3336700000000001</v>
      </c>
      <c r="N574">
        <v>0.10431699999999999</v>
      </c>
      <c r="O574">
        <f>Tabelle15[[#This Row],[Roll]]+Tabelle15[[#This Row],[Pitch]]</f>
        <v>1.8529599999999995</v>
      </c>
      <c r="P574">
        <f>SQRT(Tabelle15[[#This Row],[X]]^2+ Tabelle15[[#This Row],[Y]]^2 +Tabelle15[[#This Row],[Z]]^2)</f>
        <v>196.92249140624236</v>
      </c>
      <c r="Q574">
        <v>17.4648</v>
      </c>
      <c r="R574">
        <v>157.274</v>
      </c>
      <c r="S574">
        <v>112.22799999999999</v>
      </c>
      <c r="T574">
        <v>54.639600000000002</v>
      </c>
      <c r="U574">
        <v>-7.5539199999999997</v>
      </c>
      <c r="V574">
        <v>-9.5968999999999998</v>
      </c>
    </row>
    <row r="575" spans="1:22">
      <c r="A575">
        <v>12085</v>
      </c>
      <c r="B575">
        <v>1</v>
      </c>
      <c r="C575">
        <v>-10.9541</v>
      </c>
      <c r="D575">
        <v>-31.929300000000001</v>
      </c>
      <c r="E575">
        <v>-193.922</v>
      </c>
      <c r="F575">
        <v>-31.722799999999999</v>
      </c>
      <c r="G575">
        <v>9.0539299999999994</v>
      </c>
      <c r="H575">
        <v>-8.0284099999999992</v>
      </c>
      <c r="I575">
        <f>IF(AND(Tabelle15[[#This Row],[AreaPx]]&gt;0,NOT(Tabelle15[[#This Row],[AreaPx]]="inf")),Tabelle15[[#This Row],[AreaPx]], NA())</f>
        <v>6291.09</v>
      </c>
      <c r="J575">
        <v>6291.09</v>
      </c>
      <c r="K575">
        <v>74.357600000000005</v>
      </c>
      <c r="L575">
        <v>85.269199999999998</v>
      </c>
      <c r="M575">
        <v>3.7737400000000001</v>
      </c>
      <c r="N575">
        <v>8.1598100000000007E-2</v>
      </c>
      <c r="O575">
        <f>Tabelle15[[#This Row],[Roll]]+Tabelle15[[#This Row],[Pitch]]</f>
        <v>1.0255200000000002</v>
      </c>
      <c r="P575">
        <f>SQRT(Tabelle15[[#This Row],[X]]^2+ Tabelle15[[#This Row],[Y]]^2 +Tabelle15[[#This Row],[Z]]^2)</f>
        <v>196.83804151967169</v>
      </c>
      <c r="Q575">
        <v>27.722100000000001</v>
      </c>
      <c r="R575">
        <v>157.893</v>
      </c>
      <c r="S575">
        <v>118.571</v>
      </c>
      <c r="T575">
        <v>57.005699999999997</v>
      </c>
      <c r="U575">
        <v>-7.9277300000000004</v>
      </c>
      <c r="V575">
        <v>-9.1420499999999993</v>
      </c>
    </row>
    <row r="576" spans="1:22">
      <c r="A576">
        <v>12127</v>
      </c>
      <c r="B576">
        <v>1</v>
      </c>
      <c r="C576">
        <v>-14.5502</v>
      </c>
      <c r="D576">
        <v>-31.279299999999999</v>
      </c>
      <c r="E576">
        <v>-193.13200000000001</v>
      </c>
      <c r="F576">
        <v>-34.322499999999998</v>
      </c>
      <c r="G576">
        <v>9.5657300000000003</v>
      </c>
      <c r="H576">
        <v>-4.2437800000000001</v>
      </c>
      <c r="I576">
        <f>IF(AND(Tabelle15[[#This Row],[AreaPx]]&gt;0,NOT(Tabelle15[[#This Row],[AreaPx]]="inf")),Tabelle15[[#This Row],[AreaPx]], NA())</f>
        <v>6188.71</v>
      </c>
      <c r="J576">
        <v>6188.71</v>
      </c>
      <c r="K576">
        <v>72.340699999999998</v>
      </c>
      <c r="L576">
        <v>86.021799999999999</v>
      </c>
      <c r="M576">
        <v>3.1417099999999998</v>
      </c>
      <c r="N576">
        <v>4.5920700000000002E-2</v>
      </c>
      <c r="O576">
        <f>Tabelle15[[#This Row],[Roll]]+Tabelle15[[#This Row],[Pitch]]</f>
        <v>5.3219500000000002</v>
      </c>
      <c r="P576">
        <f>SQRT(Tabelle15[[#This Row],[X]]^2+ Tabelle15[[#This Row],[Y]]^2 +Tabelle15[[#This Row],[Z]]^2)</f>
        <v>196.18886908418125</v>
      </c>
      <c r="Q576">
        <v>23.313500000000001</v>
      </c>
      <c r="R576">
        <v>145.471</v>
      </c>
      <c r="S576">
        <v>119.182</v>
      </c>
      <c r="T576">
        <v>54.9711</v>
      </c>
      <c r="U576">
        <v>-4.1846699999999997</v>
      </c>
      <c r="V576">
        <v>-9.5915400000000002</v>
      </c>
    </row>
    <row r="577" spans="1:22">
      <c r="A577">
        <v>12166</v>
      </c>
      <c r="B577">
        <v>1</v>
      </c>
      <c r="C577">
        <v>-15.941000000000001</v>
      </c>
      <c r="D577">
        <v>-31.177700000000002</v>
      </c>
      <c r="E577">
        <v>-192.86799999999999</v>
      </c>
      <c r="F577">
        <v>-35.354300000000002</v>
      </c>
      <c r="G577">
        <v>9.4398099999999996</v>
      </c>
      <c r="H577">
        <v>-3.6890900000000002</v>
      </c>
      <c r="I577">
        <f>IF(AND(Tabelle15[[#This Row],[AreaPx]]&gt;0,NOT(Tabelle15[[#This Row],[AreaPx]]="inf")),Tabelle15[[#This Row],[AreaPx]], NA())</f>
        <v>6171.58</v>
      </c>
      <c r="J577">
        <v>6171.58</v>
      </c>
      <c r="K577">
        <v>71.755499999999998</v>
      </c>
      <c r="L577">
        <v>86.472200000000001</v>
      </c>
      <c r="M577">
        <v>0.61358500000000005</v>
      </c>
      <c r="N577">
        <v>0.13331100000000001</v>
      </c>
      <c r="O577">
        <f>Tabelle15[[#This Row],[Roll]]+Tabelle15[[#This Row],[Pitch]]</f>
        <v>5.7507199999999994</v>
      </c>
      <c r="P577">
        <f>SQRT(Tabelle15[[#This Row],[X]]^2+ Tabelle15[[#This Row],[Y]]^2 +Tabelle15[[#This Row],[Z]]^2)</f>
        <v>196.02099347337773</v>
      </c>
      <c r="Q577">
        <v>21.796099999999999</v>
      </c>
      <c r="R577">
        <v>143.74799999999999</v>
      </c>
      <c r="S577">
        <v>118.508</v>
      </c>
      <c r="T577">
        <v>54.0398</v>
      </c>
      <c r="U577">
        <v>-3.6390600000000002</v>
      </c>
      <c r="V577">
        <v>-9.4590599999999991</v>
      </c>
    </row>
    <row r="578" spans="1:22">
      <c r="A578">
        <v>12196</v>
      </c>
      <c r="B578">
        <v>1</v>
      </c>
      <c r="C578">
        <v>-16.1417</v>
      </c>
      <c r="D578">
        <v>-31.014099999999999</v>
      </c>
      <c r="E578">
        <v>-193.214</v>
      </c>
      <c r="F578">
        <v>-35.280500000000004</v>
      </c>
      <c r="G578">
        <v>9.1173300000000008</v>
      </c>
      <c r="H578">
        <v>-4.2488900000000003</v>
      </c>
      <c r="I578">
        <f>IF(AND(Tabelle15[[#This Row],[AreaPx]]&gt;0,NOT(Tabelle15[[#This Row],[AreaPx]]="inf")),Tabelle15[[#This Row],[AreaPx]], NA())</f>
        <v>6184.76</v>
      </c>
      <c r="J578">
        <v>6184.76</v>
      </c>
      <c r="K578">
        <v>71.884799999999998</v>
      </c>
      <c r="L578">
        <v>86.53</v>
      </c>
      <c r="M578">
        <v>0.57927600000000001</v>
      </c>
      <c r="N578">
        <v>6.7140599999999995E-2</v>
      </c>
      <c r="O578">
        <f>Tabelle15[[#This Row],[Roll]]+Tabelle15[[#This Row],[Pitch]]</f>
        <v>4.8684400000000005</v>
      </c>
      <c r="P578">
        <f>SQRT(Tabelle15[[#This Row],[X]]^2+ Tabelle15[[#This Row],[Y]]^2 +Tabelle15[[#This Row],[Z]]^2)</f>
        <v>196.35192556657037</v>
      </c>
      <c r="Q578">
        <v>22.195399999999999</v>
      </c>
      <c r="R578">
        <v>145.43</v>
      </c>
      <c r="S578">
        <v>118.682</v>
      </c>
      <c r="T578">
        <v>54.045000000000002</v>
      </c>
      <c r="U578">
        <v>-4.1951200000000002</v>
      </c>
      <c r="V578">
        <v>-9.1420300000000001</v>
      </c>
    </row>
    <row r="579" spans="1:22">
      <c r="A579">
        <v>12222</v>
      </c>
      <c r="B579">
        <v>1</v>
      </c>
      <c r="C579">
        <v>-16.1417</v>
      </c>
      <c r="D579">
        <v>-31.014099999999999</v>
      </c>
      <c r="E579">
        <v>-193.214</v>
      </c>
      <c r="F579">
        <v>-35.280500000000004</v>
      </c>
      <c r="G579">
        <v>9.1173300000000008</v>
      </c>
      <c r="H579">
        <v>-4.2488900000000003</v>
      </c>
      <c r="I579">
        <f>IF(AND(Tabelle15[[#This Row],[AreaPx]]&gt;0,NOT(Tabelle15[[#This Row],[AreaPx]]="inf")),Tabelle15[[#This Row],[AreaPx]], NA())</f>
        <v>6162.63</v>
      </c>
      <c r="J579">
        <v>6162.63</v>
      </c>
      <c r="K579">
        <v>71.756100000000004</v>
      </c>
      <c r="L579">
        <v>86.375100000000003</v>
      </c>
      <c r="M579">
        <v>0</v>
      </c>
      <c r="N579">
        <v>3.8426700000000001E-2</v>
      </c>
      <c r="O579">
        <f>Tabelle15[[#This Row],[Roll]]+Tabelle15[[#This Row],[Pitch]]</f>
        <v>4.8684400000000005</v>
      </c>
      <c r="P579">
        <f>SQRT(Tabelle15[[#This Row],[X]]^2+ Tabelle15[[#This Row],[Y]]^2 +Tabelle15[[#This Row],[Z]]^2)</f>
        <v>196.35192556657037</v>
      </c>
      <c r="Q579">
        <v>22.195399999999999</v>
      </c>
      <c r="R579">
        <v>145.43</v>
      </c>
      <c r="S579">
        <v>118.682</v>
      </c>
      <c r="T579">
        <v>54.045000000000002</v>
      </c>
      <c r="U579">
        <v>-4.1951200000000002</v>
      </c>
      <c r="V579">
        <v>-9.1420300000000001</v>
      </c>
    </row>
    <row r="580" spans="1:22">
      <c r="A580">
        <v>12252</v>
      </c>
      <c r="B580">
        <v>1</v>
      </c>
      <c r="C580">
        <v>-15.912000000000001</v>
      </c>
      <c r="D580">
        <v>-30.806999999999999</v>
      </c>
      <c r="E580">
        <v>-192.715</v>
      </c>
      <c r="F580">
        <v>-35.624600000000001</v>
      </c>
      <c r="G580">
        <v>9.1887000000000008</v>
      </c>
      <c r="H580">
        <v>-4.16927</v>
      </c>
      <c r="I580">
        <f>IF(AND(Tabelle15[[#This Row],[AreaPx]]&gt;0,NOT(Tabelle15[[#This Row],[AreaPx]]="inf")),Tabelle15[[#This Row],[AreaPx]], NA())</f>
        <v>6136.89</v>
      </c>
      <c r="J580">
        <v>6136.89</v>
      </c>
      <c r="K580">
        <v>71.468500000000006</v>
      </c>
      <c r="L580">
        <v>86.373599999999996</v>
      </c>
      <c r="M580">
        <v>0.49725999999999998</v>
      </c>
      <c r="N580">
        <v>2.2254199999999998E-2</v>
      </c>
      <c r="O580">
        <f>Tabelle15[[#This Row],[Roll]]+Tabelle15[[#This Row],[Pitch]]</f>
        <v>5.0194300000000007</v>
      </c>
      <c r="P580">
        <f>SQRT(Tabelle15[[#This Row],[X]]^2+ Tabelle15[[#This Row],[Y]]^2 +Tabelle15[[#This Row],[Z]]^2)</f>
        <v>195.80943342443948</v>
      </c>
      <c r="Q580">
        <v>21.311900000000001</v>
      </c>
      <c r="R580">
        <v>144.90299999999999</v>
      </c>
      <c r="S580">
        <v>117.602</v>
      </c>
      <c r="T580">
        <v>53.708500000000001</v>
      </c>
      <c r="U580">
        <v>-4.1156800000000002</v>
      </c>
      <c r="V580">
        <v>-9.2126599999999996</v>
      </c>
    </row>
    <row r="581" spans="1:22">
      <c r="A581">
        <v>12282</v>
      </c>
      <c r="B581">
        <v>1</v>
      </c>
      <c r="C581">
        <v>-15.153700000000001</v>
      </c>
      <c r="D581">
        <v>-30.7818</v>
      </c>
      <c r="E581">
        <v>-192.893</v>
      </c>
      <c r="F581">
        <v>-35.507399999999997</v>
      </c>
      <c r="G581">
        <v>9.1421600000000005</v>
      </c>
      <c r="H581">
        <v>-4.1780200000000001</v>
      </c>
      <c r="I581">
        <f>IF(AND(Tabelle15[[#This Row],[AreaPx]]&gt;0,NOT(Tabelle15[[#This Row],[AreaPx]]="inf")),Tabelle15[[#This Row],[AreaPx]], NA())</f>
        <v>6178.04</v>
      </c>
      <c r="J581">
        <v>6178.04</v>
      </c>
      <c r="K581">
        <v>71.749700000000004</v>
      </c>
      <c r="L581">
        <v>86.604100000000003</v>
      </c>
      <c r="M581">
        <v>0.125585</v>
      </c>
      <c r="N581">
        <v>1.6558799999999999E-2</v>
      </c>
      <c r="O581">
        <f>Tabelle15[[#This Row],[Roll]]+Tabelle15[[#This Row],[Pitch]]</f>
        <v>4.9641400000000004</v>
      </c>
      <c r="P581">
        <f>SQRT(Tabelle15[[#This Row],[X]]^2+ Tabelle15[[#This Row],[Y]]^2 +Tabelle15[[#This Row],[Z]]^2)</f>
        <v>195.92055350046866</v>
      </c>
      <c r="Q581">
        <v>20.9573</v>
      </c>
      <c r="R581">
        <v>144.792</v>
      </c>
      <c r="S581">
        <v>117.54</v>
      </c>
      <c r="T581">
        <v>53.8277</v>
      </c>
      <c r="U581">
        <v>-4.1248500000000003</v>
      </c>
      <c r="V581">
        <v>-9.1661099999999998</v>
      </c>
    </row>
    <row r="582" spans="1:22">
      <c r="A582">
        <v>12310</v>
      </c>
      <c r="B582">
        <v>1</v>
      </c>
      <c r="C582">
        <v>-14.515599999999999</v>
      </c>
      <c r="D582">
        <v>-30.683700000000002</v>
      </c>
      <c r="E582">
        <v>-192.74799999999999</v>
      </c>
      <c r="F582">
        <v>-35.6496</v>
      </c>
      <c r="G582">
        <v>9.0490700000000004</v>
      </c>
      <c r="H582">
        <v>-4.0287800000000002</v>
      </c>
      <c r="I582">
        <f>IF(AND(Tabelle15[[#This Row],[AreaPx]]&gt;0,NOT(Tabelle15[[#This Row],[AreaPx]]="inf")),Tabelle15[[#This Row],[AreaPx]], NA())</f>
        <v>6158.93</v>
      </c>
      <c r="J582">
        <v>6158.93</v>
      </c>
      <c r="K582">
        <v>71.551900000000003</v>
      </c>
      <c r="L582">
        <v>86.561499999999995</v>
      </c>
      <c r="M582">
        <v>0.41815200000000002</v>
      </c>
      <c r="N582">
        <v>1.35494E-2</v>
      </c>
      <c r="O582">
        <f>Tabelle15[[#This Row],[Roll]]+Tabelle15[[#This Row],[Pitch]]</f>
        <v>5.0202900000000001</v>
      </c>
      <c r="P582">
        <f>SQRT(Tabelle15[[#This Row],[X]]^2+ Tabelle15[[#This Row],[Y]]^2 +Tabelle15[[#This Row],[Z]]^2)</f>
        <v>195.7140352479862</v>
      </c>
      <c r="Q582">
        <v>20.2014</v>
      </c>
      <c r="R582">
        <v>144.083</v>
      </c>
      <c r="S582">
        <v>116.995</v>
      </c>
      <c r="T582">
        <v>53.715800000000002</v>
      </c>
      <c r="U582">
        <v>-3.9785499999999998</v>
      </c>
      <c r="V582">
        <v>-9.0711200000000005</v>
      </c>
    </row>
    <row r="583" spans="1:22">
      <c r="A583">
        <v>12333</v>
      </c>
      <c r="B583">
        <v>1</v>
      </c>
      <c r="C583">
        <v>-14.515599999999999</v>
      </c>
      <c r="D583">
        <v>-30.683700000000002</v>
      </c>
      <c r="E583">
        <v>-192.74799999999999</v>
      </c>
      <c r="F583">
        <v>-35.6496</v>
      </c>
      <c r="G583">
        <v>9.0490700000000004</v>
      </c>
      <c r="H583">
        <v>-4.0287800000000002</v>
      </c>
      <c r="I583">
        <f>IF(AND(Tabelle15[[#This Row],[AreaPx]]&gt;0,NOT(Tabelle15[[#This Row],[AreaPx]]="inf")),Tabelle15[[#This Row],[AreaPx]], NA())</f>
        <v>6158.93</v>
      </c>
      <c r="J583">
        <v>6158.93</v>
      </c>
      <c r="K583">
        <v>71.551900000000003</v>
      </c>
      <c r="L583">
        <v>86.561499999999995</v>
      </c>
      <c r="M583">
        <v>0.41815200000000002</v>
      </c>
      <c r="N583">
        <v>1.35494E-2</v>
      </c>
      <c r="O583">
        <f>Tabelle15[[#This Row],[Roll]]+Tabelle15[[#This Row],[Pitch]]</f>
        <v>5.0202900000000001</v>
      </c>
      <c r="P583">
        <f>SQRT(Tabelle15[[#This Row],[X]]^2+ Tabelle15[[#This Row],[Y]]^2 +Tabelle15[[#This Row],[Z]]^2)</f>
        <v>195.7140352479862</v>
      </c>
      <c r="Q583">
        <v>20.2014</v>
      </c>
      <c r="R583">
        <v>144.083</v>
      </c>
      <c r="S583">
        <v>116.995</v>
      </c>
      <c r="T583">
        <v>53.715800000000002</v>
      </c>
      <c r="U583">
        <v>-3.9785499999999998</v>
      </c>
      <c r="V583">
        <v>-9.0711200000000005</v>
      </c>
    </row>
    <row r="584" spans="1:22">
      <c r="A584">
        <v>12350</v>
      </c>
      <c r="B584">
        <v>1</v>
      </c>
      <c r="C584">
        <v>-13.967599999999999</v>
      </c>
      <c r="D584">
        <v>-30.755700000000001</v>
      </c>
      <c r="E584">
        <v>-192.32400000000001</v>
      </c>
      <c r="F584">
        <v>-35.881100000000004</v>
      </c>
      <c r="G584">
        <v>9.1135999999999999</v>
      </c>
      <c r="H584">
        <v>-3.9345400000000001</v>
      </c>
      <c r="I584">
        <f>IF(AND(Tabelle15[[#This Row],[AreaPx]]&gt;0,NOT(Tabelle15[[#This Row],[AreaPx]]="inf")),Tabelle15[[#This Row],[AreaPx]], NA())</f>
        <v>6151.4</v>
      </c>
      <c r="J584">
        <v>6151.4</v>
      </c>
      <c r="K584">
        <v>71.411900000000003</v>
      </c>
      <c r="L584">
        <v>86.631</v>
      </c>
      <c r="M584">
        <v>0.35015200000000002</v>
      </c>
      <c r="N584">
        <v>1.1279300000000001E-2</v>
      </c>
      <c r="O584">
        <f>Tabelle15[[#This Row],[Roll]]+Tabelle15[[#This Row],[Pitch]]</f>
        <v>5.1790599999999998</v>
      </c>
      <c r="P584">
        <f>SQRT(Tabelle15[[#This Row],[X]]^2+ Tabelle15[[#This Row],[Y]]^2 +Tabelle15[[#This Row],[Z]]^2)</f>
        <v>195.26783633832278</v>
      </c>
      <c r="Q584">
        <v>19.3233</v>
      </c>
      <c r="R584">
        <v>143.738</v>
      </c>
      <c r="S584">
        <v>115.96</v>
      </c>
      <c r="T584">
        <v>53.494700000000002</v>
      </c>
      <c r="U584">
        <v>-3.8847900000000002</v>
      </c>
      <c r="V584">
        <v>-9.1347699999999996</v>
      </c>
    </row>
    <row r="585" spans="1:22">
      <c r="A585">
        <v>12370</v>
      </c>
      <c r="B585">
        <v>1</v>
      </c>
      <c r="C585">
        <v>-13.967599999999999</v>
      </c>
      <c r="D585">
        <v>-30.755700000000001</v>
      </c>
      <c r="E585">
        <v>-192.32400000000001</v>
      </c>
      <c r="F585">
        <v>-35.881100000000004</v>
      </c>
      <c r="G585">
        <v>9.1135999999999999</v>
      </c>
      <c r="H585">
        <v>-3.9345400000000001</v>
      </c>
      <c r="I585">
        <f>IF(AND(Tabelle15[[#This Row],[AreaPx]]&gt;0,NOT(Tabelle15[[#This Row],[AreaPx]]="inf")),Tabelle15[[#This Row],[AreaPx]], NA())</f>
        <v>6151.4</v>
      </c>
      <c r="J585">
        <v>6151.4</v>
      </c>
      <c r="K585">
        <v>71.411900000000003</v>
      </c>
      <c r="L585">
        <v>86.631</v>
      </c>
      <c r="M585">
        <v>0.35015200000000002</v>
      </c>
      <c r="N585">
        <v>1.1279300000000001E-2</v>
      </c>
      <c r="O585">
        <f>Tabelle15[[#This Row],[Roll]]+Tabelle15[[#This Row],[Pitch]]</f>
        <v>5.1790599999999998</v>
      </c>
      <c r="P585">
        <f>SQRT(Tabelle15[[#This Row],[X]]^2+ Tabelle15[[#This Row],[Y]]^2 +Tabelle15[[#This Row],[Z]]^2)</f>
        <v>195.26783633832278</v>
      </c>
      <c r="Q585">
        <v>19.3233</v>
      </c>
      <c r="R585">
        <v>143.738</v>
      </c>
      <c r="S585">
        <v>115.96</v>
      </c>
      <c r="T585">
        <v>53.494700000000002</v>
      </c>
      <c r="U585">
        <v>-3.8847900000000002</v>
      </c>
      <c r="V585">
        <v>-9.1347699999999996</v>
      </c>
    </row>
    <row r="586" spans="1:22">
      <c r="A586">
        <v>12378</v>
      </c>
      <c r="B586">
        <v>1</v>
      </c>
      <c r="C586">
        <v>-13.967599999999999</v>
      </c>
      <c r="D586">
        <v>-30.755700000000001</v>
      </c>
      <c r="E586">
        <v>-192.32400000000001</v>
      </c>
      <c r="F586">
        <v>-35.881100000000004</v>
      </c>
      <c r="G586">
        <v>9.1135999999999999</v>
      </c>
      <c r="H586">
        <v>-3.9345400000000001</v>
      </c>
      <c r="I586">
        <f>IF(AND(Tabelle15[[#This Row],[AreaPx]]&gt;0,NOT(Tabelle15[[#This Row],[AreaPx]]="inf")),Tabelle15[[#This Row],[AreaPx]], NA())</f>
        <v>6178.54</v>
      </c>
      <c r="J586">
        <v>6178.54</v>
      </c>
      <c r="K586">
        <v>71.569299999999998</v>
      </c>
      <c r="L586">
        <v>86.821899999999999</v>
      </c>
      <c r="M586">
        <v>0</v>
      </c>
      <c r="N586">
        <v>4.64483E-3</v>
      </c>
      <c r="O586">
        <f>Tabelle15[[#This Row],[Roll]]+Tabelle15[[#This Row],[Pitch]]</f>
        <v>5.1790599999999998</v>
      </c>
      <c r="P586">
        <f>SQRT(Tabelle15[[#This Row],[X]]^2+ Tabelle15[[#This Row],[Y]]^2 +Tabelle15[[#This Row],[Z]]^2)</f>
        <v>195.26783633832278</v>
      </c>
      <c r="Q586">
        <v>19.3233</v>
      </c>
      <c r="R586">
        <v>143.738</v>
      </c>
      <c r="S586">
        <v>115.96</v>
      </c>
      <c r="T586">
        <v>53.494700000000002</v>
      </c>
      <c r="U586">
        <v>-3.8847900000000002</v>
      </c>
      <c r="V586">
        <v>-9.1347699999999996</v>
      </c>
    </row>
    <row r="587" spans="1:22">
      <c r="A587">
        <v>12393</v>
      </c>
      <c r="B587">
        <v>1</v>
      </c>
      <c r="C587">
        <v>-13.967599999999999</v>
      </c>
      <c r="D587">
        <v>-30.755700000000001</v>
      </c>
      <c r="E587">
        <v>-192.32400000000001</v>
      </c>
      <c r="F587">
        <v>-35.881100000000004</v>
      </c>
      <c r="G587">
        <v>9.1135999999999999</v>
      </c>
      <c r="H587">
        <v>-3.9345400000000001</v>
      </c>
      <c r="I587">
        <f>IF(AND(Tabelle15[[#This Row],[AreaPx]]&gt;0,NOT(Tabelle15[[#This Row],[AreaPx]]="inf")),Tabelle15[[#This Row],[AreaPx]], NA())</f>
        <v>6178.54</v>
      </c>
      <c r="J587">
        <v>6178.54</v>
      </c>
      <c r="K587">
        <v>71.569299999999998</v>
      </c>
      <c r="L587">
        <v>86.821899999999999</v>
      </c>
      <c r="M587">
        <v>0</v>
      </c>
      <c r="N587">
        <v>4.64483E-3</v>
      </c>
      <c r="O587">
        <f>Tabelle15[[#This Row],[Roll]]+Tabelle15[[#This Row],[Pitch]]</f>
        <v>5.1790599999999998</v>
      </c>
      <c r="P587">
        <f>SQRT(Tabelle15[[#This Row],[X]]^2+ Tabelle15[[#This Row],[Y]]^2 +Tabelle15[[#This Row],[Z]]^2)</f>
        <v>195.26783633832278</v>
      </c>
      <c r="Q587">
        <v>19.3233</v>
      </c>
      <c r="R587">
        <v>143.738</v>
      </c>
      <c r="S587">
        <v>115.96</v>
      </c>
      <c r="T587">
        <v>53.494700000000002</v>
      </c>
      <c r="U587">
        <v>-3.8847900000000002</v>
      </c>
      <c r="V587">
        <v>-9.1347699999999996</v>
      </c>
    </row>
    <row r="588" spans="1:22">
      <c r="A588">
        <v>12402</v>
      </c>
      <c r="B588">
        <v>1</v>
      </c>
      <c r="C588">
        <v>-13.967599999999999</v>
      </c>
      <c r="D588">
        <v>-30.755700000000001</v>
      </c>
      <c r="E588">
        <v>-192.32400000000001</v>
      </c>
      <c r="F588">
        <v>-35.881100000000004</v>
      </c>
      <c r="G588">
        <v>9.1135999999999999</v>
      </c>
      <c r="H588">
        <v>-3.9345400000000001</v>
      </c>
      <c r="I588">
        <f>IF(AND(Tabelle15[[#This Row],[AreaPx]]&gt;0,NOT(Tabelle15[[#This Row],[AreaPx]]="inf")),Tabelle15[[#This Row],[AreaPx]], NA())</f>
        <v>6178.54</v>
      </c>
      <c r="J588">
        <v>6178.54</v>
      </c>
      <c r="K588">
        <v>71.569299999999998</v>
      </c>
      <c r="L588">
        <v>86.821899999999999</v>
      </c>
      <c r="M588">
        <v>0</v>
      </c>
      <c r="N588">
        <v>4.64483E-3</v>
      </c>
      <c r="O588">
        <f>Tabelle15[[#This Row],[Roll]]+Tabelle15[[#This Row],[Pitch]]</f>
        <v>5.1790599999999998</v>
      </c>
      <c r="P588">
        <f>SQRT(Tabelle15[[#This Row],[X]]^2+ Tabelle15[[#This Row],[Y]]^2 +Tabelle15[[#This Row],[Z]]^2)</f>
        <v>195.26783633832278</v>
      </c>
      <c r="Q588">
        <v>19.3233</v>
      </c>
      <c r="R588">
        <v>143.738</v>
      </c>
      <c r="S588">
        <v>115.96</v>
      </c>
      <c r="T588">
        <v>53.494700000000002</v>
      </c>
      <c r="U588">
        <v>-3.8847900000000002</v>
      </c>
      <c r="V588">
        <v>-9.1347699999999996</v>
      </c>
    </row>
    <row r="589" spans="1:22">
      <c r="A589">
        <v>12411</v>
      </c>
      <c r="B589">
        <v>1</v>
      </c>
      <c r="C589">
        <v>-12.995900000000001</v>
      </c>
      <c r="D589">
        <v>-30.964600000000001</v>
      </c>
      <c r="E589">
        <v>-192.31800000000001</v>
      </c>
      <c r="F589">
        <v>-36.027799999999999</v>
      </c>
      <c r="G589">
        <v>9.1418599999999994</v>
      </c>
      <c r="H589">
        <v>-3.9563299999999999</v>
      </c>
      <c r="I589">
        <f>IF(AND(Tabelle15[[#This Row],[AreaPx]]&gt;0,NOT(Tabelle15[[#This Row],[AreaPx]]="inf")),Tabelle15[[#This Row],[AreaPx]], NA())</f>
        <v>6166.23</v>
      </c>
      <c r="J589">
        <v>6166.23</v>
      </c>
      <c r="K589">
        <v>71.444400000000002</v>
      </c>
      <c r="L589">
        <v>86.811099999999996</v>
      </c>
      <c r="M589">
        <v>0.45987099999999997</v>
      </c>
      <c r="N589">
        <v>1.24907E-2</v>
      </c>
      <c r="O589">
        <f>Tabelle15[[#This Row],[Roll]]+Tabelle15[[#This Row],[Pitch]]</f>
        <v>5.18553</v>
      </c>
      <c r="P589">
        <f>SQRT(Tabelle15[[#This Row],[X]]^2+ Tabelle15[[#This Row],[Y]]^2 +Tabelle15[[#This Row],[Z]]^2)</f>
        <v>195.22784892010156</v>
      </c>
      <c r="Q589">
        <v>18.1113</v>
      </c>
      <c r="R589">
        <v>143.864</v>
      </c>
      <c r="S589">
        <v>115.05500000000001</v>
      </c>
      <c r="T589">
        <v>53.342599999999997</v>
      </c>
      <c r="U589">
        <v>-3.9059900000000001</v>
      </c>
      <c r="V589">
        <v>-9.1633300000000002</v>
      </c>
    </row>
    <row r="590" spans="1:22">
      <c r="A590">
        <v>12436</v>
      </c>
      <c r="B590">
        <v>1</v>
      </c>
      <c r="C590">
        <v>-12.995900000000001</v>
      </c>
      <c r="D590">
        <v>-30.964600000000001</v>
      </c>
      <c r="E590">
        <v>-192.31800000000001</v>
      </c>
      <c r="F590">
        <v>-36.027799999999999</v>
      </c>
      <c r="G590">
        <v>9.1418599999999994</v>
      </c>
      <c r="H590">
        <v>-3.9563299999999999</v>
      </c>
      <c r="I590">
        <f>IF(AND(Tabelle15[[#This Row],[AreaPx]]&gt;0,NOT(Tabelle15[[#This Row],[AreaPx]]="inf")),Tabelle15[[#This Row],[AreaPx]], NA())</f>
        <v>6166.23</v>
      </c>
      <c r="J590">
        <v>6166.23</v>
      </c>
      <c r="K590">
        <v>71.444400000000002</v>
      </c>
      <c r="L590">
        <v>86.811099999999996</v>
      </c>
      <c r="M590">
        <v>0.45987099999999997</v>
      </c>
      <c r="N590">
        <v>1.24907E-2</v>
      </c>
      <c r="O590">
        <f>Tabelle15[[#This Row],[Roll]]+Tabelle15[[#This Row],[Pitch]]</f>
        <v>5.18553</v>
      </c>
      <c r="P590">
        <f>SQRT(Tabelle15[[#This Row],[X]]^2+ Tabelle15[[#This Row],[Y]]^2 +Tabelle15[[#This Row],[Z]]^2)</f>
        <v>195.22784892010156</v>
      </c>
      <c r="Q590">
        <v>18.1113</v>
      </c>
      <c r="R590">
        <v>143.864</v>
      </c>
      <c r="S590">
        <v>115.05500000000001</v>
      </c>
      <c r="T590">
        <v>53.342599999999997</v>
      </c>
      <c r="U590">
        <v>-3.9059900000000001</v>
      </c>
      <c r="V590">
        <v>-9.1633300000000002</v>
      </c>
    </row>
    <row r="591" spans="1:22">
      <c r="A591">
        <v>12454</v>
      </c>
      <c r="B591">
        <v>1</v>
      </c>
      <c r="C591">
        <v>-12.281700000000001</v>
      </c>
      <c r="D591">
        <v>-31.1096</v>
      </c>
      <c r="E591">
        <v>-192.46</v>
      </c>
      <c r="F591">
        <v>-36.072699999999998</v>
      </c>
      <c r="G591">
        <v>9.1588700000000003</v>
      </c>
      <c r="H591">
        <v>-4.0824999999999996</v>
      </c>
      <c r="I591">
        <f>IF(AND(Tabelle15[[#This Row],[AreaPx]]&gt;0,NOT(Tabelle15[[#This Row],[AreaPx]]="inf")),Tabelle15[[#This Row],[AreaPx]], NA())</f>
        <v>6160.36</v>
      </c>
      <c r="J591">
        <v>6160.36</v>
      </c>
      <c r="K591">
        <v>71.409099999999995</v>
      </c>
      <c r="L591">
        <v>86.787099999999995</v>
      </c>
      <c r="M591">
        <v>0.24668100000000001</v>
      </c>
      <c r="N591">
        <v>1.3917300000000001E-2</v>
      </c>
      <c r="O591">
        <f>Tabelle15[[#This Row],[Roll]]+Tabelle15[[#This Row],[Pitch]]</f>
        <v>5.0763700000000007</v>
      </c>
      <c r="P591">
        <f>SQRT(Tabelle15[[#This Row],[X]]^2+ Tabelle15[[#This Row],[Y]]^2 +Tabelle15[[#This Row],[Z]]^2)</f>
        <v>195.34456472359295</v>
      </c>
      <c r="Q591">
        <v>17.314399999999999</v>
      </c>
      <c r="R591">
        <v>144.31700000000001</v>
      </c>
      <c r="S591">
        <v>114.52200000000001</v>
      </c>
      <c r="T591">
        <v>53.276400000000002</v>
      </c>
      <c r="U591">
        <v>-4.0303599999999999</v>
      </c>
      <c r="V591">
        <v>-9.1817799999999998</v>
      </c>
    </row>
    <row r="592" spans="1:22">
      <c r="A592">
        <v>12483</v>
      </c>
      <c r="B592">
        <v>1</v>
      </c>
      <c r="C592">
        <v>-11.867599999999999</v>
      </c>
      <c r="D592">
        <v>-31.224499999999999</v>
      </c>
      <c r="E592">
        <v>-192.35900000000001</v>
      </c>
      <c r="F592">
        <v>-36.227800000000002</v>
      </c>
      <c r="G592">
        <v>9.1381999999999994</v>
      </c>
      <c r="H592">
        <v>-4.12263</v>
      </c>
      <c r="I592">
        <f>IF(AND(Tabelle15[[#This Row],[AreaPx]]&gt;0,NOT(Tabelle15[[#This Row],[AreaPx]]="inf")),Tabelle15[[#This Row],[AreaPx]], NA())</f>
        <v>6138.15</v>
      </c>
      <c r="J592">
        <v>6138.15</v>
      </c>
      <c r="K592">
        <v>71.218800000000002</v>
      </c>
      <c r="L592">
        <v>86.715400000000002</v>
      </c>
      <c r="M592">
        <v>0.33351500000000001</v>
      </c>
      <c r="N592">
        <v>5.6992199999999996E-3</v>
      </c>
      <c r="O592">
        <f>Tabelle15[[#This Row],[Roll]]+Tabelle15[[#This Row],[Pitch]]</f>
        <v>5.0155699999999994</v>
      </c>
      <c r="P592">
        <f>SQRT(Tabelle15[[#This Row],[X]]^2+ Tabelle15[[#This Row],[Y]]^2 +Tabelle15[[#This Row],[Z]]^2)</f>
        <v>195.23778889090607</v>
      </c>
      <c r="Q592">
        <v>16.627199999999998</v>
      </c>
      <c r="R592">
        <v>144.48699999999999</v>
      </c>
      <c r="S592">
        <v>113.863</v>
      </c>
      <c r="T592">
        <v>53.116399999999999</v>
      </c>
      <c r="U592">
        <v>-4.0702199999999999</v>
      </c>
      <c r="V592">
        <v>-9.1615000000000002</v>
      </c>
    </row>
    <row r="593" spans="1:22">
      <c r="A593">
        <v>12511</v>
      </c>
      <c r="B593">
        <v>1</v>
      </c>
      <c r="C593">
        <v>-11.701599999999999</v>
      </c>
      <c r="D593">
        <v>-31.392900000000001</v>
      </c>
      <c r="E593">
        <v>-192.49700000000001</v>
      </c>
      <c r="F593">
        <v>-36.1477</v>
      </c>
      <c r="G593">
        <v>9.2086000000000006</v>
      </c>
      <c r="H593">
        <v>-4.3962700000000003</v>
      </c>
      <c r="I593">
        <f>IF(AND(Tabelle15[[#This Row],[AreaPx]]&gt;0,NOT(Tabelle15[[#This Row],[AreaPx]]="inf")),Tabelle15[[#This Row],[AreaPx]], NA())</f>
        <v>6144.93</v>
      </c>
      <c r="J593">
        <v>6144.93</v>
      </c>
      <c r="K593">
        <v>71.333399999999997</v>
      </c>
      <c r="L593">
        <v>86.700400000000002</v>
      </c>
      <c r="M593">
        <v>0.37896000000000002</v>
      </c>
      <c r="N593">
        <v>4.2897100000000004E-3</v>
      </c>
      <c r="O593">
        <f>Tabelle15[[#This Row],[Roll]]+Tabelle15[[#This Row],[Pitch]]</f>
        <v>4.8123300000000002</v>
      </c>
      <c r="P593">
        <f>SQRT(Tabelle15[[#This Row],[X]]^2+ Tabelle15[[#This Row],[Y]]^2 +Tabelle15[[#This Row],[Z]]^2)</f>
        <v>195.39072808598161</v>
      </c>
      <c r="Q593">
        <v>16.581</v>
      </c>
      <c r="R593">
        <v>145.535</v>
      </c>
      <c r="S593">
        <v>113.70699999999999</v>
      </c>
      <c r="T593">
        <v>53.147399999999998</v>
      </c>
      <c r="U593">
        <v>-4.3395000000000001</v>
      </c>
      <c r="V593">
        <v>-9.2353100000000001</v>
      </c>
    </row>
    <row r="594" spans="1:22">
      <c r="A594">
        <v>12538</v>
      </c>
      <c r="B594">
        <v>1</v>
      </c>
      <c r="C594">
        <v>-11.701599999999999</v>
      </c>
      <c r="D594">
        <v>-31.392900000000001</v>
      </c>
      <c r="E594">
        <v>-192.49700000000001</v>
      </c>
      <c r="F594">
        <v>-36.1477</v>
      </c>
      <c r="G594">
        <v>9.2086000000000006</v>
      </c>
      <c r="H594">
        <v>-4.3962700000000003</v>
      </c>
      <c r="I594">
        <f>IF(AND(Tabelle15[[#This Row],[AreaPx]]&gt;0,NOT(Tabelle15[[#This Row],[AreaPx]]="inf")),Tabelle15[[#This Row],[AreaPx]], NA())</f>
        <v>6144.93</v>
      </c>
      <c r="J594">
        <v>6144.93</v>
      </c>
      <c r="K594">
        <v>71.333399999999997</v>
      </c>
      <c r="L594">
        <v>86.700400000000002</v>
      </c>
      <c r="M594">
        <v>0.37896000000000002</v>
      </c>
      <c r="N594">
        <v>4.2897100000000004E-3</v>
      </c>
      <c r="O594">
        <f>Tabelle15[[#This Row],[Roll]]+Tabelle15[[#This Row],[Pitch]]</f>
        <v>4.8123300000000002</v>
      </c>
      <c r="P594">
        <f>SQRT(Tabelle15[[#This Row],[X]]^2+ Tabelle15[[#This Row],[Y]]^2 +Tabelle15[[#This Row],[Z]]^2)</f>
        <v>195.39072808598161</v>
      </c>
      <c r="Q594">
        <v>16.581</v>
      </c>
      <c r="R594">
        <v>145.535</v>
      </c>
      <c r="S594">
        <v>113.70699999999999</v>
      </c>
      <c r="T594">
        <v>53.147399999999998</v>
      </c>
      <c r="U594">
        <v>-4.3395000000000001</v>
      </c>
      <c r="V594">
        <v>-9.2353100000000001</v>
      </c>
    </row>
    <row r="595" spans="1:22">
      <c r="A595">
        <v>12555</v>
      </c>
      <c r="B595">
        <v>1</v>
      </c>
      <c r="C595">
        <v>-11.7532</v>
      </c>
      <c r="D595">
        <v>-31.420500000000001</v>
      </c>
      <c r="E595">
        <v>-192.94499999999999</v>
      </c>
      <c r="F595">
        <v>-35.933700000000002</v>
      </c>
      <c r="G595">
        <v>9.1696799999999996</v>
      </c>
      <c r="H595">
        <v>-4.3945600000000002</v>
      </c>
      <c r="I595">
        <f>IF(AND(Tabelle15[[#This Row],[AreaPx]]&gt;0,NOT(Tabelle15[[#This Row],[AreaPx]]="inf")),Tabelle15[[#This Row],[AreaPx]], NA())</f>
        <v>6153.54</v>
      </c>
      <c r="J595">
        <v>6153.54</v>
      </c>
      <c r="K595">
        <v>71.464799999999997</v>
      </c>
      <c r="L595">
        <v>86.648399999999995</v>
      </c>
      <c r="M595">
        <v>0.20347000000000001</v>
      </c>
      <c r="N595">
        <v>1.5040100000000001E-2</v>
      </c>
      <c r="O595">
        <f>Tabelle15[[#This Row],[Roll]]+Tabelle15[[#This Row],[Pitch]]</f>
        <v>4.7751199999999994</v>
      </c>
      <c r="P595">
        <f>SQRT(Tabelle15[[#This Row],[X]]^2+ Tabelle15[[#This Row],[Y]]^2 +Tabelle15[[#This Row],[Z]]^2)</f>
        <v>195.83962457962892</v>
      </c>
      <c r="Q595">
        <v>16.961200000000002</v>
      </c>
      <c r="R595">
        <v>145.596</v>
      </c>
      <c r="S595">
        <v>114.515</v>
      </c>
      <c r="T595">
        <v>53.364600000000003</v>
      </c>
      <c r="U595">
        <v>-4.3382899999999998</v>
      </c>
      <c r="V595">
        <v>-9.1962499999999991</v>
      </c>
    </row>
    <row r="596" spans="1:22">
      <c r="A596">
        <v>12581</v>
      </c>
      <c r="B596">
        <v>1</v>
      </c>
      <c r="C596">
        <v>-11.7532</v>
      </c>
      <c r="D596">
        <v>-31.420500000000001</v>
      </c>
      <c r="E596">
        <v>-192.94499999999999</v>
      </c>
      <c r="F596">
        <v>-35.933700000000002</v>
      </c>
      <c r="G596">
        <v>9.1696799999999996</v>
      </c>
      <c r="H596">
        <v>-4.3945600000000002</v>
      </c>
      <c r="I596">
        <f>IF(AND(Tabelle15[[#This Row],[AreaPx]]&gt;0,NOT(Tabelle15[[#This Row],[AreaPx]]="inf")),Tabelle15[[#This Row],[AreaPx]], NA())</f>
        <v>6125.01</v>
      </c>
      <c r="J596">
        <v>6125.01</v>
      </c>
      <c r="K596">
        <v>71.299000000000007</v>
      </c>
      <c r="L596">
        <v>86.447299999999998</v>
      </c>
      <c r="M596">
        <v>0</v>
      </c>
      <c r="N596">
        <v>1.01058E-2</v>
      </c>
      <c r="O596">
        <f>Tabelle15[[#This Row],[Roll]]+Tabelle15[[#This Row],[Pitch]]</f>
        <v>4.7751199999999994</v>
      </c>
      <c r="P596">
        <f>SQRT(Tabelle15[[#This Row],[X]]^2+ Tabelle15[[#This Row],[Y]]^2 +Tabelle15[[#This Row],[Z]]^2)</f>
        <v>195.83962457962892</v>
      </c>
      <c r="Q596">
        <v>16.961200000000002</v>
      </c>
      <c r="R596">
        <v>145.596</v>
      </c>
      <c r="S596">
        <v>114.515</v>
      </c>
      <c r="T596">
        <v>53.364600000000003</v>
      </c>
      <c r="U596">
        <v>-4.3382899999999998</v>
      </c>
      <c r="V596">
        <v>-9.1962499999999991</v>
      </c>
    </row>
    <row r="597" spans="1:22">
      <c r="A597">
        <v>12611</v>
      </c>
      <c r="B597">
        <v>1</v>
      </c>
      <c r="C597">
        <v>-11.888299999999999</v>
      </c>
      <c r="D597">
        <v>-31.353200000000001</v>
      </c>
      <c r="E597">
        <v>-192.32599999999999</v>
      </c>
      <c r="F597">
        <v>-36.305599999999998</v>
      </c>
      <c r="G597">
        <v>9.2336500000000008</v>
      </c>
      <c r="H597">
        <v>-4.5823200000000002</v>
      </c>
      <c r="I597">
        <f>IF(AND(Tabelle15[[#This Row],[AreaPx]]&gt;0,NOT(Tabelle15[[#This Row],[AreaPx]]="inf")),Tabelle15[[#This Row],[AreaPx]], NA())</f>
        <v>6090.98</v>
      </c>
      <c r="J597">
        <v>6090.98</v>
      </c>
      <c r="K597">
        <v>70.9816</v>
      </c>
      <c r="L597">
        <v>86.394400000000005</v>
      </c>
      <c r="M597">
        <v>0.50935799999999998</v>
      </c>
      <c r="N597">
        <v>7.8167299999999992E-3</v>
      </c>
      <c r="O597">
        <f>Tabelle15[[#This Row],[Roll]]+Tabelle15[[#This Row],[Pitch]]</f>
        <v>4.6513300000000006</v>
      </c>
      <c r="P597">
        <f>SQRT(Tabelle15[[#This Row],[X]]^2+ Tabelle15[[#This Row],[Y]]^2 +Tabelle15[[#This Row],[Z]]^2)</f>
        <v>195.22716282098145</v>
      </c>
      <c r="Q597">
        <v>16.400700000000001</v>
      </c>
      <c r="R597">
        <v>146.12200000000001</v>
      </c>
      <c r="S597">
        <v>113.194</v>
      </c>
      <c r="T597">
        <v>52.957599999999999</v>
      </c>
      <c r="U597">
        <v>-4.5228200000000003</v>
      </c>
      <c r="V597">
        <v>-9.2627500000000005</v>
      </c>
    </row>
    <row r="598" spans="1:22">
      <c r="A598">
        <v>12645</v>
      </c>
      <c r="B598">
        <v>1</v>
      </c>
      <c r="C598">
        <v>-12.006</v>
      </c>
      <c r="D598">
        <v>-31.402000000000001</v>
      </c>
      <c r="E598">
        <v>-192.58099999999999</v>
      </c>
      <c r="F598">
        <v>-36.064900000000002</v>
      </c>
      <c r="G598">
        <v>9.2736000000000001</v>
      </c>
      <c r="H598">
        <v>-4.3070000000000004</v>
      </c>
      <c r="I598">
        <f>IF(AND(Tabelle15[[#This Row],[AreaPx]]&gt;0,NOT(Tabelle15[[#This Row],[AreaPx]]="inf")),Tabelle15[[#This Row],[AreaPx]], NA())</f>
        <v>6155.23</v>
      </c>
      <c r="J598">
        <v>6155.23</v>
      </c>
      <c r="K598">
        <v>71.424999999999997</v>
      </c>
      <c r="L598">
        <v>86.725499999999997</v>
      </c>
      <c r="M598">
        <v>0.40429300000000001</v>
      </c>
      <c r="N598">
        <v>1.6959399999999999E-2</v>
      </c>
      <c r="O598">
        <f>Tabelle15[[#This Row],[Roll]]+Tabelle15[[#This Row],[Pitch]]</f>
        <v>4.9665999999999997</v>
      </c>
      <c r="P598">
        <f>SQRT(Tabelle15[[#This Row],[X]]^2+ Tabelle15[[#This Row],[Y]]^2 +Tabelle15[[#This Row],[Z]]^2)</f>
        <v>195.49340449488312</v>
      </c>
      <c r="Q598">
        <v>16.9511</v>
      </c>
      <c r="R598">
        <v>145.31299999999999</v>
      </c>
      <c r="S598">
        <v>114.16</v>
      </c>
      <c r="T598">
        <v>53.239699999999999</v>
      </c>
      <c r="U598">
        <v>-4.25061</v>
      </c>
      <c r="V598">
        <v>-9.29941</v>
      </c>
    </row>
    <row r="599" spans="1:22">
      <c r="A599">
        <v>12672</v>
      </c>
      <c r="B599">
        <v>1</v>
      </c>
      <c r="C599">
        <v>-12.006</v>
      </c>
      <c r="D599">
        <v>-31.402000000000001</v>
      </c>
      <c r="E599">
        <v>-192.58099999999999</v>
      </c>
      <c r="F599">
        <v>-36.064900000000002</v>
      </c>
      <c r="G599">
        <v>9.2736000000000001</v>
      </c>
      <c r="H599">
        <v>-4.3070000000000004</v>
      </c>
      <c r="I599">
        <f>IF(AND(Tabelle15[[#This Row],[AreaPx]]&gt;0,NOT(Tabelle15[[#This Row],[AreaPx]]="inf")),Tabelle15[[#This Row],[AreaPx]], NA())</f>
        <v>6155.23</v>
      </c>
      <c r="J599">
        <v>6155.23</v>
      </c>
      <c r="K599">
        <v>71.424999999999997</v>
      </c>
      <c r="L599">
        <v>86.725499999999997</v>
      </c>
      <c r="M599">
        <v>0.40429300000000001</v>
      </c>
      <c r="N599">
        <v>1.6959399999999999E-2</v>
      </c>
      <c r="O599">
        <f>Tabelle15[[#This Row],[Roll]]+Tabelle15[[#This Row],[Pitch]]</f>
        <v>4.9665999999999997</v>
      </c>
      <c r="P599">
        <f>SQRT(Tabelle15[[#This Row],[X]]^2+ Tabelle15[[#This Row],[Y]]^2 +Tabelle15[[#This Row],[Z]]^2)</f>
        <v>195.49340449488312</v>
      </c>
      <c r="Q599">
        <v>16.9511</v>
      </c>
      <c r="R599">
        <v>145.31299999999999</v>
      </c>
      <c r="S599">
        <v>114.16</v>
      </c>
      <c r="T599">
        <v>53.239699999999999</v>
      </c>
      <c r="U599">
        <v>-4.25061</v>
      </c>
      <c r="V599">
        <v>-9.29941</v>
      </c>
    </row>
    <row r="600" spans="1:22">
      <c r="A600">
        <v>12684</v>
      </c>
      <c r="B600">
        <v>1</v>
      </c>
      <c r="C600">
        <v>-12.188000000000001</v>
      </c>
      <c r="D600">
        <v>-31.475100000000001</v>
      </c>
      <c r="E600">
        <v>-193.14099999999999</v>
      </c>
      <c r="F600">
        <v>-35.786099999999998</v>
      </c>
      <c r="G600">
        <v>9.0861099999999997</v>
      </c>
      <c r="H600">
        <v>-4.2407899999999996</v>
      </c>
      <c r="I600">
        <f>IF(AND(Tabelle15[[#This Row],[AreaPx]]&gt;0,NOT(Tabelle15[[#This Row],[AreaPx]]="inf")),Tabelle15[[#This Row],[AreaPx]], NA())</f>
        <v>6163.62</v>
      </c>
      <c r="J600">
        <v>6163.62</v>
      </c>
      <c r="K600">
        <v>71.5535</v>
      </c>
      <c r="L600">
        <v>86.654600000000002</v>
      </c>
      <c r="M600">
        <v>0.36027300000000001</v>
      </c>
      <c r="N600">
        <v>2.6551100000000001E-2</v>
      </c>
      <c r="O600">
        <f>Tabelle15[[#This Row],[Roll]]+Tabelle15[[#This Row],[Pitch]]</f>
        <v>4.8453200000000001</v>
      </c>
      <c r="P600">
        <f>SQRT(Tabelle15[[#This Row],[X]]^2+ Tabelle15[[#This Row],[Y]]^2 +Tabelle15[[#This Row],[Z]]^2)</f>
        <v>196.06803703054203</v>
      </c>
      <c r="Q600">
        <v>17.641200000000001</v>
      </c>
      <c r="R600">
        <v>145.22300000000001</v>
      </c>
      <c r="S600">
        <v>115.38</v>
      </c>
      <c r="T600">
        <v>53.542999999999999</v>
      </c>
      <c r="U600">
        <v>-4.1874799999999999</v>
      </c>
      <c r="V600">
        <v>-9.1106400000000001</v>
      </c>
    </row>
    <row r="601" spans="1:22">
      <c r="A601">
        <v>12707</v>
      </c>
      <c r="B601">
        <v>1</v>
      </c>
      <c r="C601">
        <v>-12.188000000000001</v>
      </c>
      <c r="D601">
        <v>-31.475100000000001</v>
      </c>
      <c r="E601">
        <v>-193.14099999999999</v>
      </c>
      <c r="F601">
        <v>-35.786099999999998</v>
      </c>
      <c r="G601">
        <v>9.0861099999999997</v>
      </c>
      <c r="H601">
        <v>-4.2407899999999996</v>
      </c>
      <c r="I601">
        <f>IF(AND(Tabelle15[[#This Row],[AreaPx]]&gt;0,NOT(Tabelle15[[#This Row],[AreaPx]]="inf")),Tabelle15[[#This Row],[AreaPx]], NA())</f>
        <v>6127.9</v>
      </c>
      <c r="J601">
        <v>6127.9</v>
      </c>
      <c r="K601">
        <v>71.3459</v>
      </c>
      <c r="L601">
        <v>86.403199999999998</v>
      </c>
      <c r="M601">
        <v>0</v>
      </c>
      <c r="N601">
        <v>5.5712000000000001E-3</v>
      </c>
      <c r="O601">
        <f>Tabelle15[[#This Row],[Roll]]+Tabelle15[[#This Row],[Pitch]]</f>
        <v>4.8453200000000001</v>
      </c>
      <c r="P601">
        <f>SQRT(Tabelle15[[#This Row],[X]]^2+ Tabelle15[[#This Row],[Y]]^2 +Tabelle15[[#This Row],[Z]]^2)</f>
        <v>196.06803703054203</v>
      </c>
      <c r="Q601">
        <v>17.641200000000001</v>
      </c>
      <c r="R601">
        <v>145.22300000000001</v>
      </c>
      <c r="S601">
        <v>115.38</v>
      </c>
      <c r="T601">
        <v>53.542999999999999</v>
      </c>
      <c r="U601">
        <v>-4.1874799999999999</v>
      </c>
      <c r="V601">
        <v>-9.1106400000000001</v>
      </c>
    </row>
    <row r="602" spans="1:22">
      <c r="A602">
        <v>12729</v>
      </c>
      <c r="B602">
        <v>1</v>
      </c>
      <c r="C602">
        <v>-12.188000000000001</v>
      </c>
      <c r="D602">
        <v>-31.475100000000001</v>
      </c>
      <c r="E602">
        <v>-193.14099999999999</v>
      </c>
      <c r="F602">
        <v>-35.786099999999998</v>
      </c>
      <c r="G602">
        <v>9.0861099999999997</v>
      </c>
      <c r="H602">
        <v>-4.2407899999999996</v>
      </c>
      <c r="I602">
        <f>IF(AND(Tabelle15[[#This Row],[AreaPx]]&gt;0,NOT(Tabelle15[[#This Row],[AreaPx]]="inf")),Tabelle15[[#This Row],[AreaPx]], NA())</f>
        <v>6127.9</v>
      </c>
      <c r="J602">
        <v>6127.9</v>
      </c>
      <c r="K602">
        <v>71.3459</v>
      </c>
      <c r="L602">
        <v>86.403199999999998</v>
      </c>
      <c r="M602">
        <v>0</v>
      </c>
      <c r="N602">
        <v>5.5712000000000001E-3</v>
      </c>
      <c r="O602">
        <f>Tabelle15[[#This Row],[Roll]]+Tabelle15[[#This Row],[Pitch]]</f>
        <v>4.8453200000000001</v>
      </c>
      <c r="P602">
        <f>SQRT(Tabelle15[[#This Row],[X]]^2+ Tabelle15[[#This Row],[Y]]^2 +Tabelle15[[#This Row],[Z]]^2)</f>
        <v>196.06803703054203</v>
      </c>
      <c r="Q602">
        <v>17.641200000000001</v>
      </c>
      <c r="R602">
        <v>145.22300000000001</v>
      </c>
      <c r="S602">
        <v>115.38</v>
      </c>
      <c r="T602">
        <v>53.542999999999999</v>
      </c>
      <c r="U602">
        <v>-4.1874799999999999</v>
      </c>
      <c r="V602">
        <v>-9.1106400000000001</v>
      </c>
    </row>
    <row r="603" spans="1:22">
      <c r="A603">
        <v>12743</v>
      </c>
      <c r="B603">
        <v>1</v>
      </c>
      <c r="C603">
        <v>-12.311199999999999</v>
      </c>
      <c r="D603">
        <v>-31.5227</v>
      </c>
      <c r="E603">
        <v>-193.553</v>
      </c>
      <c r="F603">
        <v>-35.707500000000003</v>
      </c>
      <c r="G603">
        <v>9.0263500000000008</v>
      </c>
      <c r="H603">
        <v>-4.2278799999999999</v>
      </c>
      <c r="I603">
        <f>IF(AND(Tabelle15[[#This Row],[AreaPx]]&gt;0,NOT(Tabelle15[[#This Row],[AreaPx]]="inf")),Tabelle15[[#This Row],[AreaPx]], NA())</f>
        <v>6134.71</v>
      </c>
      <c r="J603">
        <v>6134.71</v>
      </c>
      <c r="K603">
        <v>71.407799999999995</v>
      </c>
      <c r="L603">
        <v>86.415199999999999</v>
      </c>
      <c r="M603">
        <v>0.164988</v>
      </c>
      <c r="N603">
        <v>1.5639500000000001E-2</v>
      </c>
      <c r="O603">
        <f>Tabelle15[[#This Row],[Roll]]+Tabelle15[[#This Row],[Pitch]]</f>
        <v>4.7984700000000009</v>
      </c>
      <c r="P603">
        <f>SQRT(Tabelle15[[#This Row],[X]]^2+ Tabelle15[[#This Row],[Y]]^2 +Tabelle15[[#This Row],[Z]]^2)</f>
        <v>196.48921107717337</v>
      </c>
      <c r="Q603">
        <v>17.747299999999999</v>
      </c>
      <c r="R603">
        <v>145.27199999999999</v>
      </c>
      <c r="S603">
        <v>115.96299999999999</v>
      </c>
      <c r="T603">
        <v>53.628</v>
      </c>
      <c r="U603">
        <v>-4.1754300000000004</v>
      </c>
      <c r="V603">
        <v>-9.0505800000000001</v>
      </c>
    </row>
    <row r="604" spans="1:22">
      <c r="A604">
        <v>12769</v>
      </c>
      <c r="B604">
        <v>1</v>
      </c>
      <c r="C604">
        <v>-12.311199999999999</v>
      </c>
      <c r="D604">
        <v>-31.5227</v>
      </c>
      <c r="E604">
        <v>-193.553</v>
      </c>
      <c r="F604">
        <v>-35.707500000000003</v>
      </c>
      <c r="G604">
        <v>9.0263500000000008</v>
      </c>
      <c r="H604">
        <v>-4.2278799999999999</v>
      </c>
      <c r="I604">
        <f>IF(AND(Tabelle15[[#This Row],[AreaPx]]&gt;0,NOT(Tabelle15[[#This Row],[AreaPx]]="inf")),Tabelle15[[#This Row],[AreaPx]], NA())</f>
        <v>6134.71</v>
      </c>
      <c r="J604">
        <v>6134.71</v>
      </c>
      <c r="K604">
        <v>71.407799999999995</v>
      </c>
      <c r="L604">
        <v>86.415199999999999</v>
      </c>
      <c r="M604">
        <v>0.164988</v>
      </c>
      <c r="N604">
        <v>1.5639500000000001E-2</v>
      </c>
      <c r="O604">
        <f>Tabelle15[[#This Row],[Roll]]+Tabelle15[[#This Row],[Pitch]]</f>
        <v>4.7984700000000009</v>
      </c>
      <c r="P604">
        <f>SQRT(Tabelle15[[#This Row],[X]]^2+ Tabelle15[[#This Row],[Y]]^2 +Tabelle15[[#This Row],[Z]]^2)</f>
        <v>196.48921107717337</v>
      </c>
      <c r="Q604">
        <v>17.747299999999999</v>
      </c>
      <c r="R604">
        <v>145.27199999999999</v>
      </c>
      <c r="S604">
        <v>115.96299999999999</v>
      </c>
      <c r="T604">
        <v>53.628</v>
      </c>
      <c r="U604">
        <v>-4.1754300000000004</v>
      </c>
      <c r="V604">
        <v>-9.0505800000000001</v>
      </c>
    </row>
    <row r="605" spans="1:22">
      <c r="A605">
        <v>12781</v>
      </c>
      <c r="B605">
        <v>1</v>
      </c>
      <c r="C605">
        <v>-12.4071</v>
      </c>
      <c r="D605">
        <v>-31.472799999999999</v>
      </c>
      <c r="E605">
        <v>-193.32900000000001</v>
      </c>
      <c r="F605">
        <v>-35.9223</v>
      </c>
      <c r="G605">
        <v>9.0757499999999993</v>
      </c>
      <c r="H605">
        <v>-4.4768299999999996</v>
      </c>
      <c r="I605">
        <f>IF(AND(Tabelle15[[#This Row],[AreaPx]]&gt;0,NOT(Tabelle15[[#This Row],[AreaPx]]="inf")),Tabelle15[[#This Row],[AreaPx]], NA())</f>
        <v>6086.37</v>
      </c>
      <c r="J605">
        <v>6086.37</v>
      </c>
      <c r="K605">
        <v>71.075500000000005</v>
      </c>
      <c r="L605">
        <v>86.173299999999998</v>
      </c>
      <c r="M605">
        <v>0.30723400000000001</v>
      </c>
      <c r="N605">
        <v>4.5781700000000003E-3</v>
      </c>
      <c r="O605">
        <f>Tabelle15[[#This Row],[Roll]]+Tabelle15[[#This Row],[Pitch]]</f>
        <v>4.5989199999999997</v>
      </c>
      <c r="P605">
        <f>SQRT(Tabelle15[[#This Row],[X]]^2+ Tabelle15[[#This Row],[Y]]^2 +Tabelle15[[#This Row],[Z]]^2)</f>
        <v>196.26659295776753</v>
      </c>
      <c r="Q605">
        <v>17.349399999999999</v>
      </c>
      <c r="R605">
        <v>146.04300000000001</v>
      </c>
      <c r="S605">
        <v>115.181</v>
      </c>
      <c r="T605">
        <v>53.370100000000001</v>
      </c>
      <c r="U605">
        <v>-4.4206700000000003</v>
      </c>
      <c r="V605">
        <v>-9.1030599999999993</v>
      </c>
    </row>
    <row r="606" spans="1:22">
      <c r="A606">
        <v>12809</v>
      </c>
      <c r="B606">
        <v>1</v>
      </c>
      <c r="C606">
        <v>-12.6259</v>
      </c>
      <c r="D606">
        <v>-31.440200000000001</v>
      </c>
      <c r="E606">
        <v>-192.941</v>
      </c>
      <c r="F606">
        <v>-35.954799999999999</v>
      </c>
      <c r="G606">
        <v>9.1722699999999993</v>
      </c>
      <c r="H606">
        <v>-4.6169599999999997</v>
      </c>
      <c r="I606">
        <f>IF(AND(Tabelle15[[#This Row],[AreaPx]]&gt;0,NOT(Tabelle15[[#This Row],[AreaPx]]="inf")),Tabelle15[[#This Row],[AreaPx]], NA())</f>
        <v>6094.36</v>
      </c>
      <c r="J606">
        <v>6094.36</v>
      </c>
      <c r="K606">
        <v>71.139200000000002</v>
      </c>
      <c r="L606">
        <v>86.231700000000004</v>
      </c>
      <c r="M606">
        <v>0.23703299999999999</v>
      </c>
      <c r="N606">
        <v>1.14266E-2</v>
      </c>
      <c r="O606">
        <f>Tabelle15[[#This Row],[Roll]]+Tabelle15[[#This Row],[Pitch]]</f>
        <v>4.5553099999999995</v>
      </c>
      <c r="P606">
        <f>SQRT(Tabelle15[[#This Row],[X]]^2+ Tabelle15[[#This Row],[Y]]^2 +Tabelle15[[#This Row],[Z]]^2)</f>
        <v>195.89315712359632</v>
      </c>
      <c r="Q606">
        <v>17.610900000000001</v>
      </c>
      <c r="R606">
        <v>146.482</v>
      </c>
      <c r="S606">
        <v>114.758</v>
      </c>
      <c r="T606">
        <v>53.307600000000001</v>
      </c>
      <c r="U606">
        <v>-4.5578000000000003</v>
      </c>
      <c r="V606">
        <v>-9.2016200000000001</v>
      </c>
    </row>
    <row r="607" spans="1:22">
      <c r="A607">
        <v>12836</v>
      </c>
      <c r="B607">
        <v>1</v>
      </c>
      <c r="C607">
        <v>-12.6259</v>
      </c>
      <c r="D607">
        <v>-31.440200000000001</v>
      </c>
      <c r="E607">
        <v>-192.941</v>
      </c>
      <c r="F607">
        <v>-35.954799999999999</v>
      </c>
      <c r="G607">
        <v>9.1722699999999993</v>
      </c>
      <c r="H607">
        <v>-4.6169599999999997</v>
      </c>
      <c r="I607">
        <f>IF(AND(Tabelle15[[#This Row],[AreaPx]]&gt;0,NOT(Tabelle15[[#This Row],[AreaPx]]="inf")),Tabelle15[[#This Row],[AreaPx]], NA())</f>
        <v>6094.36</v>
      </c>
      <c r="J607">
        <v>6094.36</v>
      </c>
      <c r="K607">
        <v>71.139200000000002</v>
      </c>
      <c r="L607">
        <v>86.231700000000004</v>
      </c>
      <c r="M607">
        <v>0.23703299999999999</v>
      </c>
      <c r="N607">
        <v>1.14266E-2</v>
      </c>
      <c r="O607">
        <f>Tabelle15[[#This Row],[Roll]]+Tabelle15[[#This Row],[Pitch]]</f>
        <v>4.5553099999999995</v>
      </c>
      <c r="P607">
        <f>SQRT(Tabelle15[[#This Row],[X]]^2+ Tabelle15[[#This Row],[Y]]^2 +Tabelle15[[#This Row],[Z]]^2)</f>
        <v>195.89315712359632</v>
      </c>
      <c r="Q607">
        <v>17.610900000000001</v>
      </c>
      <c r="R607">
        <v>146.482</v>
      </c>
      <c r="S607">
        <v>114.758</v>
      </c>
      <c r="T607">
        <v>53.307600000000001</v>
      </c>
      <c r="U607">
        <v>-4.5578000000000003</v>
      </c>
      <c r="V607">
        <v>-9.2016200000000001</v>
      </c>
    </row>
    <row r="608" spans="1:22">
      <c r="A608">
        <v>12847</v>
      </c>
      <c r="B608">
        <v>1</v>
      </c>
      <c r="C608">
        <v>-12.615399999999999</v>
      </c>
      <c r="D608">
        <v>-31.428899999999999</v>
      </c>
      <c r="E608">
        <v>-192.74700000000001</v>
      </c>
      <c r="F608">
        <v>-36.0242</v>
      </c>
      <c r="G608">
        <v>9.1676300000000008</v>
      </c>
      <c r="H608">
        <v>-4.4120699999999999</v>
      </c>
      <c r="I608">
        <f>IF(AND(Tabelle15[[#This Row],[AreaPx]]&gt;0,NOT(Tabelle15[[#This Row],[AreaPx]]="inf")),Tabelle15[[#This Row],[AreaPx]], NA())</f>
        <v>6117.73</v>
      </c>
      <c r="J608">
        <v>6117.73</v>
      </c>
      <c r="K608">
        <v>71.221800000000002</v>
      </c>
      <c r="L608">
        <v>86.444299999999998</v>
      </c>
      <c r="M608">
        <v>0.18668299999999999</v>
      </c>
      <c r="N608">
        <v>7.5082100000000004E-3</v>
      </c>
      <c r="O608">
        <f>Tabelle15[[#This Row],[Roll]]+Tabelle15[[#This Row],[Pitch]]</f>
        <v>4.7555600000000009</v>
      </c>
      <c r="P608">
        <f>SQRT(Tabelle15[[#This Row],[X]]^2+ Tabelle15[[#This Row],[Y]]^2 +Tabelle15[[#This Row],[Z]]^2)</f>
        <v>195.69959141850552</v>
      </c>
      <c r="Q608">
        <v>17.522400000000001</v>
      </c>
      <c r="R608">
        <v>145.78399999999999</v>
      </c>
      <c r="S608">
        <v>114.669</v>
      </c>
      <c r="T608">
        <v>53.271500000000003</v>
      </c>
      <c r="U608">
        <v>-4.3555999999999999</v>
      </c>
      <c r="V608">
        <v>-9.1944099999999995</v>
      </c>
    </row>
    <row r="609" spans="1:22">
      <c r="A609">
        <v>12876</v>
      </c>
      <c r="B609">
        <v>1</v>
      </c>
      <c r="C609">
        <v>-12.468400000000001</v>
      </c>
      <c r="D609">
        <v>-31.431799999999999</v>
      </c>
      <c r="E609">
        <v>-192.80099999999999</v>
      </c>
      <c r="F609">
        <v>-35.960099999999997</v>
      </c>
      <c r="G609">
        <v>9.2325900000000001</v>
      </c>
      <c r="H609">
        <v>-4.4016700000000002</v>
      </c>
      <c r="I609">
        <f>IF(AND(Tabelle15[[#This Row],[AreaPx]]&gt;0,NOT(Tabelle15[[#This Row],[AreaPx]]="inf")),Tabelle15[[#This Row],[AreaPx]], NA())</f>
        <v>6134.97</v>
      </c>
      <c r="J609">
        <v>6134.97</v>
      </c>
      <c r="K609">
        <v>71.355599999999995</v>
      </c>
      <c r="L609">
        <v>86.525499999999994</v>
      </c>
      <c r="M609">
        <v>2.5526099999999999E-2</v>
      </c>
      <c r="N609">
        <v>1.0048E-2</v>
      </c>
      <c r="O609">
        <f>Tabelle15[[#This Row],[Roll]]+Tabelle15[[#This Row],[Pitch]]</f>
        <v>4.8309199999999999</v>
      </c>
      <c r="P609">
        <f>SQRT(Tabelle15[[#This Row],[X]]^2+ Tabelle15[[#This Row],[Y]]^2 +Tabelle15[[#This Row],[Z]]^2)</f>
        <v>195.74382404254803</v>
      </c>
      <c r="Q609">
        <v>17.503399999999999</v>
      </c>
      <c r="R609">
        <v>145.739</v>
      </c>
      <c r="S609">
        <v>114.72499999999999</v>
      </c>
      <c r="T609">
        <v>53.332299999999996</v>
      </c>
      <c r="U609">
        <v>-4.3445400000000003</v>
      </c>
      <c r="V609">
        <v>-9.25943</v>
      </c>
    </row>
    <row r="610" spans="1:22">
      <c r="A610">
        <v>12905</v>
      </c>
      <c r="B610">
        <v>1</v>
      </c>
      <c r="C610">
        <v>-12.468400000000001</v>
      </c>
      <c r="D610">
        <v>-31.431799999999999</v>
      </c>
      <c r="E610">
        <v>-192.80099999999999</v>
      </c>
      <c r="F610">
        <v>-35.960099999999997</v>
      </c>
      <c r="G610">
        <v>9.2325900000000001</v>
      </c>
      <c r="H610">
        <v>-4.4016700000000002</v>
      </c>
      <c r="I610">
        <f>IF(AND(Tabelle15[[#This Row],[AreaPx]]&gt;0,NOT(Tabelle15[[#This Row],[AreaPx]]="inf")),Tabelle15[[#This Row],[AreaPx]], NA())</f>
        <v>6134.97</v>
      </c>
      <c r="J610">
        <v>6134.97</v>
      </c>
      <c r="K610">
        <v>71.355599999999995</v>
      </c>
      <c r="L610">
        <v>86.525499999999994</v>
      </c>
      <c r="M610">
        <v>2.5526099999999999E-2</v>
      </c>
      <c r="N610">
        <v>1.0048E-2</v>
      </c>
      <c r="O610">
        <f>Tabelle15[[#This Row],[Roll]]+Tabelle15[[#This Row],[Pitch]]</f>
        <v>4.8309199999999999</v>
      </c>
      <c r="P610">
        <f>SQRT(Tabelle15[[#This Row],[X]]^2+ Tabelle15[[#This Row],[Y]]^2 +Tabelle15[[#This Row],[Z]]^2)</f>
        <v>195.74382404254803</v>
      </c>
      <c r="Q610">
        <v>17.503399999999999</v>
      </c>
      <c r="R610">
        <v>145.739</v>
      </c>
      <c r="S610">
        <v>114.72499999999999</v>
      </c>
      <c r="T610">
        <v>53.332299999999996</v>
      </c>
      <c r="U610">
        <v>-4.3445400000000003</v>
      </c>
      <c r="V610">
        <v>-9.25943</v>
      </c>
    </row>
    <row r="611" spans="1:22">
      <c r="A611">
        <v>12920</v>
      </c>
      <c r="B611">
        <v>1</v>
      </c>
      <c r="C611">
        <v>-12.2241</v>
      </c>
      <c r="D611">
        <v>-31.419899999999998</v>
      </c>
      <c r="E611">
        <v>-192.80600000000001</v>
      </c>
      <c r="F611">
        <v>-36.035499999999999</v>
      </c>
      <c r="G611">
        <v>9.1808200000000006</v>
      </c>
      <c r="H611">
        <v>-4.4388800000000002</v>
      </c>
      <c r="I611">
        <f>IF(AND(Tabelle15[[#This Row],[AreaPx]]&gt;0,NOT(Tabelle15[[#This Row],[AreaPx]]="inf")),Tabelle15[[#This Row],[AreaPx]], NA())</f>
        <v>6125.07</v>
      </c>
      <c r="J611">
        <v>6125.07</v>
      </c>
      <c r="K611">
        <v>71.264899999999997</v>
      </c>
      <c r="L611">
        <v>86.499799999999993</v>
      </c>
      <c r="M611">
        <v>0.10699699999999999</v>
      </c>
      <c r="N611">
        <v>6.0041900000000004E-3</v>
      </c>
      <c r="O611">
        <f>Tabelle15[[#This Row],[Roll]]+Tabelle15[[#This Row],[Pitch]]</f>
        <v>4.7419400000000005</v>
      </c>
      <c r="P611">
        <f>SQRT(Tabelle15[[#This Row],[X]]^2+ Tabelle15[[#This Row],[Y]]^2 +Tabelle15[[#This Row],[Z]]^2)</f>
        <v>195.73142919015334</v>
      </c>
      <c r="Q611">
        <v>17.137</v>
      </c>
      <c r="R611">
        <v>145.80600000000001</v>
      </c>
      <c r="S611">
        <v>114.437</v>
      </c>
      <c r="T611">
        <v>53.254899999999999</v>
      </c>
      <c r="U611">
        <v>-4.3818999999999999</v>
      </c>
      <c r="V611">
        <v>-9.2079699999999995</v>
      </c>
    </row>
    <row r="612" spans="1:22">
      <c r="A612">
        <v>12947</v>
      </c>
      <c r="B612">
        <v>1</v>
      </c>
      <c r="C612">
        <v>-12.2241</v>
      </c>
      <c r="D612">
        <v>-31.419899999999998</v>
      </c>
      <c r="E612">
        <v>-192.80600000000001</v>
      </c>
      <c r="F612">
        <v>-36.035499999999999</v>
      </c>
      <c r="G612">
        <v>9.1808200000000006</v>
      </c>
      <c r="H612">
        <v>-4.4388800000000002</v>
      </c>
      <c r="I612">
        <f>IF(AND(Tabelle15[[#This Row],[AreaPx]]&gt;0,NOT(Tabelle15[[#This Row],[AreaPx]]="inf")),Tabelle15[[#This Row],[AreaPx]], NA())</f>
        <v>6124.73</v>
      </c>
      <c r="J612">
        <v>6124.73</v>
      </c>
      <c r="K612">
        <v>71.263000000000005</v>
      </c>
      <c r="L612">
        <v>86.497500000000002</v>
      </c>
      <c r="M612">
        <v>0</v>
      </c>
      <c r="N612">
        <v>2.6870499999999999E-3</v>
      </c>
      <c r="O612">
        <f>Tabelle15[[#This Row],[Roll]]+Tabelle15[[#This Row],[Pitch]]</f>
        <v>4.7419400000000005</v>
      </c>
      <c r="P612">
        <f>SQRT(Tabelle15[[#This Row],[X]]^2+ Tabelle15[[#This Row],[Y]]^2 +Tabelle15[[#This Row],[Z]]^2)</f>
        <v>195.73142919015334</v>
      </c>
      <c r="Q612">
        <v>17.137</v>
      </c>
      <c r="R612">
        <v>145.80600000000001</v>
      </c>
      <c r="S612">
        <v>114.437</v>
      </c>
      <c r="T612">
        <v>53.254899999999999</v>
      </c>
      <c r="U612">
        <v>-4.3818999999999999</v>
      </c>
      <c r="V612">
        <v>-9.2079699999999995</v>
      </c>
    </row>
    <row r="613" spans="1:22">
      <c r="A613">
        <v>12967</v>
      </c>
      <c r="B613">
        <v>1</v>
      </c>
      <c r="C613">
        <v>-12.2241</v>
      </c>
      <c r="D613">
        <v>-31.419899999999998</v>
      </c>
      <c r="E613">
        <v>-192.80600000000001</v>
      </c>
      <c r="F613">
        <v>-36.035499999999999</v>
      </c>
      <c r="G613">
        <v>9.1808200000000006</v>
      </c>
      <c r="H613">
        <v>-4.4388800000000002</v>
      </c>
      <c r="I613">
        <f>IF(AND(Tabelle15[[#This Row],[AreaPx]]&gt;0,NOT(Tabelle15[[#This Row],[AreaPx]]="inf")),Tabelle15[[#This Row],[AreaPx]], NA())</f>
        <v>6124.73</v>
      </c>
      <c r="J613">
        <v>6124.73</v>
      </c>
      <c r="K613">
        <v>71.263000000000005</v>
      </c>
      <c r="L613">
        <v>86.497500000000002</v>
      </c>
      <c r="M613">
        <v>0</v>
      </c>
      <c r="N613">
        <v>2.6870499999999999E-3</v>
      </c>
      <c r="O613">
        <f>Tabelle15[[#This Row],[Roll]]+Tabelle15[[#This Row],[Pitch]]</f>
        <v>4.7419400000000005</v>
      </c>
      <c r="P613">
        <f>SQRT(Tabelle15[[#This Row],[X]]^2+ Tabelle15[[#This Row],[Y]]^2 +Tabelle15[[#This Row],[Z]]^2)</f>
        <v>195.73142919015334</v>
      </c>
      <c r="Q613">
        <v>17.137</v>
      </c>
      <c r="R613">
        <v>145.80600000000001</v>
      </c>
      <c r="S613">
        <v>114.437</v>
      </c>
      <c r="T613">
        <v>53.254899999999999</v>
      </c>
      <c r="U613">
        <v>-4.3818999999999999</v>
      </c>
      <c r="V613">
        <v>-9.2079699999999995</v>
      </c>
    </row>
    <row r="614" spans="1:22">
      <c r="A614">
        <v>12982</v>
      </c>
      <c r="B614">
        <v>1</v>
      </c>
      <c r="C614">
        <v>-11.955</v>
      </c>
      <c r="D614">
        <v>-31.3765</v>
      </c>
      <c r="E614">
        <v>-192.905</v>
      </c>
      <c r="F614">
        <v>-36.110199999999999</v>
      </c>
      <c r="G614">
        <v>9.1116499999999991</v>
      </c>
      <c r="H614">
        <v>-4.1784400000000002</v>
      </c>
      <c r="I614">
        <f>IF(AND(Tabelle15[[#This Row],[AreaPx]]&gt;0,NOT(Tabelle15[[#This Row],[AreaPx]]="inf")),Tabelle15[[#This Row],[AreaPx]], NA())</f>
        <v>6124.54</v>
      </c>
      <c r="J614">
        <v>6124.54</v>
      </c>
      <c r="K614">
        <v>71.190899999999999</v>
      </c>
      <c r="L614">
        <v>86.555099999999996</v>
      </c>
      <c r="M614">
        <v>0.29620400000000002</v>
      </c>
      <c r="N614">
        <v>3.9577400000000004E-3</v>
      </c>
      <c r="O614">
        <f>Tabelle15[[#This Row],[Roll]]+Tabelle15[[#This Row],[Pitch]]</f>
        <v>4.933209999999999</v>
      </c>
      <c r="P614">
        <f>SQRT(Tabelle15[[#This Row],[X]]^2+ Tabelle15[[#This Row],[Y]]^2 +Tabelle15[[#This Row],[Z]]^2)</f>
        <v>195.80537735784989</v>
      </c>
      <c r="Q614">
        <v>16.697500000000002</v>
      </c>
      <c r="R614">
        <v>144.87</v>
      </c>
      <c r="S614">
        <v>114.508</v>
      </c>
      <c r="T614">
        <v>53.226999999999997</v>
      </c>
      <c r="U614">
        <v>-4.1256199999999996</v>
      </c>
      <c r="V614">
        <v>-9.1355299999999993</v>
      </c>
    </row>
    <row r="615" spans="1:22">
      <c r="A615">
        <v>13006</v>
      </c>
      <c r="B615">
        <v>1</v>
      </c>
      <c r="C615">
        <v>-11.5518</v>
      </c>
      <c r="D615">
        <v>-31.2302</v>
      </c>
      <c r="E615">
        <v>-192.971</v>
      </c>
      <c r="F615">
        <v>-36.238</v>
      </c>
      <c r="G615">
        <v>9.0791400000000007</v>
      </c>
      <c r="H615">
        <v>-4.23916</v>
      </c>
      <c r="I615">
        <f>IF(AND(Tabelle15[[#This Row],[AreaPx]]&gt;0,NOT(Tabelle15[[#This Row],[AreaPx]]="inf")),Tabelle15[[#This Row],[AreaPx]], NA())</f>
        <v>6107</v>
      </c>
      <c r="J615">
        <v>6107</v>
      </c>
      <c r="K615">
        <v>71.039500000000004</v>
      </c>
      <c r="L615">
        <v>86.501199999999997</v>
      </c>
      <c r="M615">
        <v>0.33589400000000003</v>
      </c>
      <c r="N615">
        <v>8.4571899999999998E-3</v>
      </c>
      <c r="O615">
        <f>Tabelle15[[#This Row],[Roll]]+Tabelle15[[#This Row],[Pitch]]</f>
        <v>4.8399800000000006</v>
      </c>
      <c r="P615">
        <f>SQRT(Tabelle15[[#This Row],[X]]^2+ Tabelle15[[#This Row],[Y]]^2 +Tabelle15[[#This Row],[Z]]^2)</f>
        <v>195.82281868127626</v>
      </c>
      <c r="Q615">
        <v>16.024899999999999</v>
      </c>
      <c r="R615">
        <v>144.863</v>
      </c>
      <c r="S615">
        <v>114.06399999999999</v>
      </c>
      <c r="T615">
        <v>53.091900000000003</v>
      </c>
      <c r="U615">
        <v>-4.1859500000000001</v>
      </c>
      <c r="V615">
        <v>-9.1036300000000008</v>
      </c>
    </row>
    <row r="616" spans="1:22">
      <c r="A616">
        <v>13038</v>
      </c>
      <c r="B616">
        <v>1</v>
      </c>
      <c r="C616">
        <v>-11.5518</v>
      </c>
      <c r="D616">
        <v>-31.2302</v>
      </c>
      <c r="E616">
        <v>-192.971</v>
      </c>
      <c r="F616">
        <v>-36.238</v>
      </c>
      <c r="G616">
        <v>9.0791400000000007</v>
      </c>
      <c r="H616">
        <v>-4.23916</v>
      </c>
      <c r="I616">
        <f>IF(AND(Tabelle15[[#This Row],[AreaPx]]&gt;0,NOT(Tabelle15[[#This Row],[AreaPx]]="inf")),Tabelle15[[#This Row],[AreaPx]], NA())</f>
        <v>6107</v>
      </c>
      <c r="J616">
        <v>6107</v>
      </c>
      <c r="K616">
        <v>71.039500000000004</v>
      </c>
      <c r="L616">
        <v>86.501199999999997</v>
      </c>
      <c r="M616">
        <v>0.33589400000000003</v>
      </c>
      <c r="N616">
        <v>8.4571899999999998E-3</v>
      </c>
      <c r="O616">
        <f>Tabelle15[[#This Row],[Roll]]+Tabelle15[[#This Row],[Pitch]]</f>
        <v>4.8399800000000006</v>
      </c>
      <c r="P616">
        <f>SQRT(Tabelle15[[#This Row],[X]]^2+ Tabelle15[[#This Row],[Y]]^2 +Tabelle15[[#This Row],[Z]]^2)</f>
        <v>195.82281868127626</v>
      </c>
      <c r="Q616">
        <v>16.024899999999999</v>
      </c>
      <c r="R616">
        <v>144.863</v>
      </c>
      <c r="S616">
        <v>114.06399999999999</v>
      </c>
      <c r="T616">
        <v>53.091900000000003</v>
      </c>
      <c r="U616">
        <v>-4.1859500000000001</v>
      </c>
      <c r="V616">
        <v>-9.1036300000000008</v>
      </c>
    </row>
    <row r="617" spans="1:22">
      <c r="A617">
        <v>13051</v>
      </c>
      <c r="B617">
        <v>1</v>
      </c>
      <c r="C617">
        <v>-11.1105</v>
      </c>
      <c r="D617">
        <v>-31.1511</v>
      </c>
      <c r="E617">
        <v>-193.054</v>
      </c>
      <c r="F617">
        <v>-36.287300000000002</v>
      </c>
      <c r="G617">
        <v>9.0612499999999994</v>
      </c>
      <c r="H617">
        <v>-4.03545</v>
      </c>
      <c r="I617">
        <f>IF(AND(Tabelle15[[#This Row],[AreaPx]]&gt;0,NOT(Tabelle15[[#This Row],[AreaPx]]="inf")),Tabelle15[[#This Row],[AreaPx]], NA())</f>
        <v>6103.08</v>
      </c>
      <c r="J617">
        <v>6103.08</v>
      </c>
      <c r="K617">
        <v>70.970200000000006</v>
      </c>
      <c r="L617">
        <v>86.510999999999996</v>
      </c>
      <c r="M617">
        <v>0.21534700000000001</v>
      </c>
      <c r="N617">
        <v>1.5349700000000001E-2</v>
      </c>
      <c r="O617">
        <f>Tabelle15[[#This Row],[Roll]]+Tabelle15[[#This Row],[Pitch]]</f>
        <v>5.0257999999999994</v>
      </c>
      <c r="P617">
        <f>SQRT(Tabelle15[[#This Row],[X]]^2+ Tabelle15[[#This Row],[Y]]^2 +Tabelle15[[#This Row],[Z]]^2)</f>
        <v>195.86648809191428</v>
      </c>
      <c r="Q617">
        <v>15.4992</v>
      </c>
      <c r="R617">
        <v>144.05199999999999</v>
      </c>
      <c r="S617">
        <v>113.991</v>
      </c>
      <c r="T617">
        <v>53.076099999999997</v>
      </c>
      <c r="U617">
        <v>-3.9850099999999999</v>
      </c>
      <c r="V617">
        <v>-9.0833999999999993</v>
      </c>
    </row>
    <row r="618" spans="1:22">
      <c r="A618">
        <v>13078</v>
      </c>
      <c r="B618">
        <v>1</v>
      </c>
      <c r="C618">
        <v>-10.443199999999999</v>
      </c>
      <c r="D618">
        <v>-31.068000000000001</v>
      </c>
      <c r="E618">
        <v>-192.93199999999999</v>
      </c>
      <c r="F618">
        <v>-36.362900000000003</v>
      </c>
      <c r="G618">
        <v>9.0608199999999997</v>
      </c>
      <c r="H618">
        <v>-3.5476899999999998</v>
      </c>
      <c r="I618">
        <f>IF(AND(Tabelle15[[#This Row],[AreaPx]]&gt;0,NOT(Tabelle15[[#This Row],[AreaPx]]="inf")),Tabelle15[[#This Row],[AreaPx]], NA())</f>
        <v>6101.33</v>
      </c>
      <c r="J618">
        <v>6101.33</v>
      </c>
      <c r="K618">
        <v>70.873500000000007</v>
      </c>
      <c r="L618">
        <v>86.560299999999998</v>
      </c>
      <c r="M618">
        <v>0.71298300000000003</v>
      </c>
      <c r="N618">
        <v>6.5402000000000004E-3</v>
      </c>
      <c r="O618">
        <f>Tabelle15[[#This Row],[Roll]]+Tabelle15[[#This Row],[Pitch]]</f>
        <v>5.5131300000000003</v>
      </c>
      <c r="P618">
        <f>SQRT(Tabelle15[[#This Row],[X]]^2+ Tabelle15[[#This Row],[Y]]^2 +Tabelle15[[#This Row],[Z]]^2)</f>
        <v>195.69628937269096</v>
      </c>
      <c r="Q618">
        <v>14.8285</v>
      </c>
      <c r="R618">
        <v>142.256</v>
      </c>
      <c r="S618">
        <v>113.82299999999999</v>
      </c>
      <c r="T618">
        <v>53.077800000000003</v>
      </c>
      <c r="U618">
        <v>-3.5033699999999999</v>
      </c>
      <c r="V618">
        <v>-9.0779300000000003</v>
      </c>
    </row>
    <row r="619" spans="1:22">
      <c r="A619">
        <v>13103</v>
      </c>
      <c r="B619">
        <v>1</v>
      </c>
      <c r="C619">
        <v>-10.443199999999999</v>
      </c>
      <c r="D619">
        <v>-31.068000000000001</v>
      </c>
      <c r="E619">
        <v>-192.93199999999999</v>
      </c>
      <c r="F619">
        <v>-36.362900000000003</v>
      </c>
      <c r="G619">
        <v>9.0608199999999997</v>
      </c>
      <c r="H619">
        <v>-3.5476899999999998</v>
      </c>
      <c r="I619">
        <f>IF(AND(Tabelle15[[#This Row],[AreaPx]]&gt;0,NOT(Tabelle15[[#This Row],[AreaPx]]="inf")),Tabelle15[[#This Row],[AreaPx]], NA())</f>
        <v>6101.33</v>
      </c>
      <c r="J619">
        <v>6101.33</v>
      </c>
      <c r="K619">
        <v>70.873500000000007</v>
      </c>
      <c r="L619">
        <v>86.560299999999998</v>
      </c>
      <c r="M619">
        <v>0.71298300000000003</v>
      </c>
      <c r="N619">
        <v>6.5402000000000004E-3</v>
      </c>
      <c r="O619">
        <f>Tabelle15[[#This Row],[Roll]]+Tabelle15[[#This Row],[Pitch]]</f>
        <v>5.5131300000000003</v>
      </c>
      <c r="P619">
        <f>SQRT(Tabelle15[[#This Row],[X]]^2+ Tabelle15[[#This Row],[Y]]^2 +Tabelle15[[#This Row],[Z]]^2)</f>
        <v>195.69628937269096</v>
      </c>
      <c r="Q619">
        <v>14.8285</v>
      </c>
      <c r="R619">
        <v>142.256</v>
      </c>
      <c r="S619">
        <v>113.82299999999999</v>
      </c>
      <c r="T619">
        <v>53.077800000000003</v>
      </c>
      <c r="U619">
        <v>-3.5033699999999999</v>
      </c>
      <c r="V619">
        <v>-9.0779300000000003</v>
      </c>
    </row>
    <row r="620" spans="1:22">
      <c r="A620">
        <v>13117</v>
      </c>
      <c r="B620">
        <v>1</v>
      </c>
      <c r="C620">
        <v>-8.9139099999999996</v>
      </c>
      <c r="D620">
        <v>-31.0579</v>
      </c>
      <c r="E620">
        <v>-192.85599999999999</v>
      </c>
      <c r="F620">
        <v>-37.112400000000001</v>
      </c>
      <c r="G620">
        <v>9.0592799999999993</v>
      </c>
      <c r="H620">
        <v>-3.8795899999999999</v>
      </c>
      <c r="I620">
        <f>IF(AND(Tabelle15[[#This Row],[AreaPx]]&gt;0,NOT(Tabelle15[[#This Row],[AreaPx]]="inf")),Tabelle15[[#This Row],[AreaPx]], NA())</f>
        <v>6041.99</v>
      </c>
      <c r="J620">
        <v>6041.99</v>
      </c>
      <c r="K620">
        <v>70.255200000000002</v>
      </c>
      <c r="L620">
        <v>86.541200000000003</v>
      </c>
      <c r="M620">
        <v>1.0934699999999999</v>
      </c>
      <c r="N620">
        <v>1.8671199999999999E-2</v>
      </c>
      <c r="O620">
        <f>Tabelle15[[#This Row],[Roll]]+Tabelle15[[#This Row],[Pitch]]</f>
        <v>5.179689999999999</v>
      </c>
      <c r="P620">
        <f>SQRT(Tabelle15[[#This Row],[X]]^2+ Tabelle15[[#This Row],[Y]]^2 +Tabelle15[[#This Row],[Z]]^2)</f>
        <v>195.54408116815529</v>
      </c>
      <c r="Q620">
        <v>11.659700000000001</v>
      </c>
      <c r="R620">
        <v>143.09</v>
      </c>
      <c r="S620">
        <v>111.093</v>
      </c>
      <c r="T620">
        <v>52.2759</v>
      </c>
      <c r="U620">
        <v>-3.8311199999999999</v>
      </c>
      <c r="V620">
        <v>-9.0797399999999993</v>
      </c>
    </row>
    <row r="621" spans="1:22">
      <c r="A621">
        <v>13143</v>
      </c>
      <c r="B621">
        <v>1</v>
      </c>
      <c r="C621">
        <v>-8.9139099999999996</v>
      </c>
      <c r="D621">
        <v>-31.0579</v>
      </c>
      <c r="E621">
        <v>-192.85599999999999</v>
      </c>
      <c r="F621">
        <v>-37.112400000000001</v>
      </c>
      <c r="G621">
        <v>9.0592799999999993</v>
      </c>
      <c r="H621">
        <v>-3.8795899999999999</v>
      </c>
      <c r="I621">
        <f>IF(AND(Tabelle15[[#This Row],[AreaPx]]&gt;0,NOT(Tabelle15[[#This Row],[AreaPx]]="inf")),Tabelle15[[#This Row],[AreaPx]], NA())</f>
        <v>6046.76</v>
      </c>
      <c r="J621">
        <v>6046.76</v>
      </c>
      <c r="K621">
        <v>70.282899999999998</v>
      </c>
      <c r="L621">
        <v>86.575299999999999</v>
      </c>
      <c r="M621">
        <v>0</v>
      </c>
      <c r="N621">
        <v>3.1357999999999997E-2</v>
      </c>
      <c r="O621">
        <f>Tabelle15[[#This Row],[Roll]]+Tabelle15[[#This Row],[Pitch]]</f>
        <v>5.179689999999999</v>
      </c>
      <c r="P621">
        <f>SQRT(Tabelle15[[#This Row],[X]]^2+ Tabelle15[[#This Row],[Y]]^2 +Tabelle15[[#This Row],[Z]]^2)</f>
        <v>195.54408116815529</v>
      </c>
      <c r="Q621">
        <v>11.659700000000001</v>
      </c>
      <c r="R621">
        <v>143.09</v>
      </c>
      <c r="S621">
        <v>111.093</v>
      </c>
      <c r="T621">
        <v>52.2759</v>
      </c>
      <c r="U621">
        <v>-3.8311199999999999</v>
      </c>
      <c r="V621">
        <v>-9.0797399999999993</v>
      </c>
    </row>
    <row r="622" spans="1:22">
      <c r="A622">
        <v>13165</v>
      </c>
      <c r="B622">
        <v>1</v>
      </c>
      <c r="C622">
        <v>-8.9139099999999996</v>
      </c>
      <c r="D622">
        <v>-31.0579</v>
      </c>
      <c r="E622">
        <v>-192.85599999999999</v>
      </c>
      <c r="F622">
        <v>-37.112400000000001</v>
      </c>
      <c r="G622">
        <v>9.0592799999999993</v>
      </c>
      <c r="H622">
        <v>-3.8795899999999999</v>
      </c>
      <c r="I622">
        <f>IF(AND(Tabelle15[[#This Row],[AreaPx]]&gt;0,NOT(Tabelle15[[#This Row],[AreaPx]]="inf")),Tabelle15[[#This Row],[AreaPx]], NA())</f>
        <v>6046.76</v>
      </c>
      <c r="J622">
        <v>6046.76</v>
      </c>
      <c r="K622">
        <v>70.282899999999998</v>
      </c>
      <c r="L622">
        <v>86.575299999999999</v>
      </c>
      <c r="M622">
        <v>0</v>
      </c>
      <c r="N622">
        <v>3.1357999999999997E-2</v>
      </c>
      <c r="O622">
        <f>Tabelle15[[#This Row],[Roll]]+Tabelle15[[#This Row],[Pitch]]</f>
        <v>5.179689999999999</v>
      </c>
      <c r="P622">
        <f>SQRT(Tabelle15[[#This Row],[X]]^2+ Tabelle15[[#This Row],[Y]]^2 +Tabelle15[[#This Row],[Z]]^2)</f>
        <v>195.54408116815529</v>
      </c>
      <c r="Q622">
        <v>11.659700000000001</v>
      </c>
      <c r="R622">
        <v>143.09</v>
      </c>
      <c r="S622">
        <v>111.093</v>
      </c>
      <c r="T622">
        <v>52.2759</v>
      </c>
      <c r="U622">
        <v>-3.8311199999999999</v>
      </c>
      <c r="V622">
        <v>-9.0797399999999993</v>
      </c>
    </row>
    <row r="623" spans="1:22">
      <c r="A623">
        <v>13179</v>
      </c>
      <c r="B623">
        <v>1</v>
      </c>
      <c r="C623">
        <v>-7.6862399999999997</v>
      </c>
      <c r="D623">
        <v>-31.058800000000002</v>
      </c>
      <c r="E623">
        <v>-192.98599999999999</v>
      </c>
      <c r="F623">
        <v>-37.343899999999998</v>
      </c>
      <c r="G623">
        <v>9.0470100000000002</v>
      </c>
      <c r="H623">
        <v>-4.0675100000000004</v>
      </c>
      <c r="I623">
        <f>IF(AND(Tabelle15[[#This Row],[AreaPx]]&gt;0,NOT(Tabelle15[[#This Row],[AreaPx]]="inf")),Tabelle15[[#This Row],[AreaPx]], NA())</f>
        <v>6024.1</v>
      </c>
      <c r="J623">
        <v>6024.1</v>
      </c>
      <c r="K623">
        <v>70.074399999999997</v>
      </c>
      <c r="L623">
        <v>86.538200000000003</v>
      </c>
      <c r="M623">
        <v>0.58782900000000005</v>
      </c>
      <c r="N623">
        <v>4.1998300000000002E-2</v>
      </c>
      <c r="O623">
        <f>Tabelle15[[#This Row],[Roll]]+Tabelle15[[#This Row],[Pitch]]</f>
        <v>4.9794999999999998</v>
      </c>
      <c r="P623">
        <f>SQRT(Tabelle15[[#This Row],[X]]^2+ Tabelle15[[#This Row],[Y]]^2 +Tabelle15[[#This Row],[Z]]^2)</f>
        <v>195.62035563503508</v>
      </c>
      <c r="Q623">
        <v>10.0169</v>
      </c>
      <c r="R623">
        <v>143.52199999999999</v>
      </c>
      <c r="S623">
        <v>109.83199999999999</v>
      </c>
      <c r="T623">
        <v>52.015500000000003</v>
      </c>
      <c r="U623">
        <v>-4.0168299999999997</v>
      </c>
      <c r="V623">
        <v>-9.0694800000000004</v>
      </c>
    </row>
    <row r="624" spans="1:22">
      <c r="A624">
        <v>13206</v>
      </c>
      <c r="B624">
        <v>1</v>
      </c>
      <c r="C624">
        <v>-6.9506199999999998</v>
      </c>
      <c r="D624">
        <v>-31.049800000000001</v>
      </c>
      <c r="E624">
        <v>-193.10599999999999</v>
      </c>
      <c r="F624">
        <v>-37.454599999999999</v>
      </c>
      <c r="G624">
        <v>9.0065200000000001</v>
      </c>
      <c r="H624">
        <v>-4.2684800000000003</v>
      </c>
      <c r="I624">
        <f>IF(AND(Tabelle15[[#This Row],[AreaPx]]&gt;0,NOT(Tabelle15[[#This Row],[AreaPx]]="inf")),Tabelle15[[#This Row],[AreaPx]], NA())</f>
        <v>6003.02</v>
      </c>
      <c r="J624">
        <v>6003.02</v>
      </c>
      <c r="K624">
        <v>69.923299999999998</v>
      </c>
      <c r="L624">
        <v>86.446299999999994</v>
      </c>
      <c r="M624">
        <v>0.476914</v>
      </c>
      <c r="N624">
        <v>1.6316299999999999E-2</v>
      </c>
      <c r="O624">
        <f>Tabelle15[[#This Row],[Roll]]+Tabelle15[[#This Row],[Pitch]]</f>
        <v>4.7380399999999998</v>
      </c>
      <c r="P624">
        <f>SQRT(Tabelle15[[#This Row],[X]]^2+ Tabelle15[[#This Row],[Y]]^2 +Tabelle15[[#This Row],[Z]]^2)</f>
        <v>195.7098066894564</v>
      </c>
      <c r="Q624">
        <v>9.1126699999999996</v>
      </c>
      <c r="R624">
        <v>144.066</v>
      </c>
      <c r="S624">
        <v>109.093</v>
      </c>
      <c r="T624">
        <v>51.875999999999998</v>
      </c>
      <c r="U624">
        <v>-4.2157499999999999</v>
      </c>
      <c r="V624">
        <v>-9.0311599999999999</v>
      </c>
    </row>
    <row r="625" spans="1:22">
      <c r="A625">
        <v>13235</v>
      </c>
      <c r="B625">
        <v>1</v>
      </c>
      <c r="C625">
        <v>-6.9506199999999998</v>
      </c>
      <c r="D625">
        <v>-31.049800000000001</v>
      </c>
      <c r="E625">
        <v>-193.10599999999999</v>
      </c>
      <c r="F625">
        <v>-37.454599999999999</v>
      </c>
      <c r="G625">
        <v>9.0065200000000001</v>
      </c>
      <c r="H625">
        <v>-4.2684800000000003</v>
      </c>
      <c r="I625">
        <f>IF(AND(Tabelle15[[#This Row],[AreaPx]]&gt;0,NOT(Tabelle15[[#This Row],[AreaPx]]="inf")),Tabelle15[[#This Row],[AreaPx]], NA())</f>
        <v>6003.02</v>
      </c>
      <c r="J625">
        <v>6003.02</v>
      </c>
      <c r="K625">
        <v>69.923299999999998</v>
      </c>
      <c r="L625">
        <v>86.446299999999994</v>
      </c>
      <c r="M625">
        <v>0.476914</v>
      </c>
      <c r="N625">
        <v>1.6316299999999999E-2</v>
      </c>
      <c r="O625">
        <f>Tabelle15[[#This Row],[Roll]]+Tabelle15[[#This Row],[Pitch]]</f>
        <v>4.7380399999999998</v>
      </c>
      <c r="P625">
        <f>SQRT(Tabelle15[[#This Row],[X]]^2+ Tabelle15[[#This Row],[Y]]^2 +Tabelle15[[#This Row],[Z]]^2)</f>
        <v>195.7098066894564</v>
      </c>
      <c r="Q625">
        <v>9.1126699999999996</v>
      </c>
      <c r="R625">
        <v>144.066</v>
      </c>
      <c r="S625">
        <v>109.093</v>
      </c>
      <c r="T625">
        <v>51.875999999999998</v>
      </c>
      <c r="U625">
        <v>-4.2157499999999999</v>
      </c>
      <c r="V625">
        <v>-9.0311599999999999</v>
      </c>
    </row>
    <row r="626" spans="1:22">
      <c r="A626">
        <v>13250</v>
      </c>
      <c r="B626">
        <v>1</v>
      </c>
      <c r="C626">
        <v>-6.6814600000000004</v>
      </c>
      <c r="D626">
        <v>-31.066600000000001</v>
      </c>
      <c r="E626">
        <v>-193.20400000000001</v>
      </c>
      <c r="F626">
        <v>-37.391800000000003</v>
      </c>
      <c r="G626">
        <v>9.0931599999999992</v>
      </c>
      <c r="H626">
        <v>-4.5213200000000002</v>
      </c>
      <c r="I626">
        <f>IF(AND(Tabelle15[[#This Row],[AreaPx]]&gt;0,NOT(Tabelle15[[#This Row],[AreaPx]]="inf")),Tabelle15[[#This Row],[AreaPx]], NA())</f>
        <v>5994.94</v>
      </c>
      <c r="J626">
        <v>5994.94</v>
      </c>
      <c r="K626">
        <v>69.945899999999995</v>
      </c>
      <c r="L626">
        <v>86.333500000000001</v>
      </c>
      <c r="M626">
        <v>0.19497999999999999</v>
      </c>
      <c r="N626">
        <v>6.1023500000000003E-3</v>
      </c>
      <c r="O626">
        <f>Tabelle15[[#This Row],[Roll]]+Tabelle15[[#This Row],[Pitch]]</f>
        <v>4.571839999999999</v>
      </c>
      <c r="P626">
        <f>SQRT(Tabelle15[[#This Row],[X]]^2+ Tabelle15[[#This Row],[Y]]^2 +Tabelle15[[#This Row],[Z]]^2)</f>
        <v>195.79979867020191</v>
      </c>
      <c r="Q626">
        <v>8.9677399999999992</v>
      </c>
      <c r="R626">
        <v>144.876</v>
      </c>
      <c r="S626">
        <v>108.85</v>
      </c>
      <c r="T626">
        <v>51.892200000000003</v>
      </c>
      <c r="U626">
        <v>-4.4643800000000002</v>
      </c>
      <c r="V626">
        <v>-9.1210699999999996</v>
      </c>
    </row>
    <row r="627" spans="1:22">
      <c r="A627">
        <v>13279</v>
      </c>
      <c r="B627">
        <v>1</v>
      </c>
      <c r="C627">
        <v>-6.6993099999999997</v>
      </c>
      <c r="D627">
        <v>-31.082100000000001</v>
      </c>
      <c r="E627">
        <v>-193.292</v>
      </c>
      <c r="F627">
        <v>-37.3232</v>
      </c>
      <c r="G627">
        <v>9.0563599999999997</v>
      </c>
      <c r="H627">
        <v>-4.27095</v>
      </c>
      <c r="I627">
        <f>IF(AND(Tabelle15[[#This Row],[AreaPx]]&gt;0,NOT(Tabelle15[[#This Row],[AreaPx]]="inf")),Tabelle15[[#This Row],[AreaPx]], NA())</f>
        <v>5999.93</v>
      </c>
      <c r="J627">
        <v>5999.93</v>
      </c>
      <c r="K627">
        <v>69.967799999999997</v>
      </c>
      <c r="L627">
        <v>86.343800000000002</v>
      </c>
      <c r="M627">
        <v>0.32327299999999998</v>
      </c>
      <c r="N627">
        <v>8.4702300000000005E-3</v>
      </c>
      <c r="O627">
        <f>Tabelle15[[#This Row],[Roll]]+Tabelle15[[#This Row],[Pitch]]</f>
        <v>4.7854099999999997</v>
      </c>
      <c r="P627">
        <f>SQRT(Tabelle15[[#This Row],[X]]^2+ Tabelle15[[#This Row],[Y]]^2 +Tabelle15[[#This Row],[Z]]^2)</f>
        <v>195.8897010025951</v>
      </c>
      <c r="Q627">
        <v>9.1131700000000002</v>
      </c>
      <c r="R627">
        <v>144.07900000000001</v>
      </c>
      <c r="S627">
        <v>109.32299999999999</v>
      </c>
      <c r="T627">
        <v>52.003300000000003</v>
      </c>
      <c r="U627">
        <v>-4.2176099999999996</v>
      </c>
      <c r="V627">
        <v>-9.0811600000000006</v>
      </c>
    </row>
    <row r="628" spans="1:22">
      <c r="A628">
        <v>13304</v>
      </c>
      <c r="B628">
        <v>1</v>
      </c>
      <c r="C628">
        <v>-6.6993099999999997</v>
      </c>
      <c r="D628">
        <v>-31.082100000000001</v>
      </c>
      <c r="E628">
        <v>-193.292</v>
      </c>
      <c r="F628">
        <v>-37.3232</v>
      </c>
      <c r="G628">
        <v>9.0563599999999997</v>
      </c>
      <c r="H628">
        <v>-4.27095</v>
      </c>
      <c r="I628">
        <f>IF(AND(Tabelle15[[#This Row],[AreaPx]]&gt;0,NOT(Tabelle15[[#This Row],[AreaPx]]="inf")),Tabelle15[[#This Row],[AreaPx]], NA())</f>
        <v>5999.93</v>
      </c>
      <c r="J628">
        <v>5999.93</v>
      </c>
      <c r="K628">
        <v>69.967799999999997</v>
      </c>
      <c r="L628">
        <v>86.343800000000002</v>
      </c>
      <c r="M628">
        <v>0.32327299999999998</v>
      </c>
      <c r="N628">
        <v>8.4702300000000005E-3</v>
      </c>
      <c r="O628">
        <f>Tabelle15[[#This Row],[Roll]]+Tabelle15[[#This Row],[Pitch]]</f>
        <v>4.7854099999999997</v>
      </c>
      <c r="P628">
        <f>SQRT(Tabelle15[[#This Row],[X]]^2+ Tabelle15[[#This Row],[Y]]^2 +Tabelle15[[#This Row],[Z]]^2)</f>
        <v>195.8897010025951</v>
      </c>
      <c r="Q628">
        <v>9.1131700000000002</v>
      </c>
      <c r="R628">
        <v>144.07900000000001</v>
      </c>
      <c r="S628">
        <v>109.32299999999999</v>
      </c>
      <c r="T628">
        <v>52.003300000000003</v>
      </c>
      <c r="U628">
        <v>-4.2176099999999996</v>
      </c>
      <c r="V628">
        <v>-9.0811600000000006</v>
      </c>
    </row>
    <row r="629" spans="1:22">
      <c r="A629">
        <v>13320</v>
      </c>
      <c r="B629">
        <v>1</v>
      </c>
      <c r="C629">
        <v>-6.7010899999999998</v>
      </c>
      <c r="D629">
        <v>-31.061</v>
      </c>
      <c r="E629">
        <v>-193.22300000000001</v>
      </c>
      <c r="F629">
        <v>-37.466500000000003</v>
      </c>
      <c r="G629">
        <v>9.0686800000000005</v>
      </c>
      <c r="H629">
        <v>-4.1769800000000004</v>
      </c>
      <c r="I629">
        <f>IF(AND(Tabelle15[[#This Row],[AreaPx]]&gt;0,NOT(Tabelle15[[#This Row],[AreaPx]]="inf")),Tabelle15[[#This Row],[AreaPx]], NA())</f>
        <v>5984.55</v>
      </c>
      <c r="J629">
        <v>5984.55</v>
      </c>
      <c r="K629">
        <v>69.808700000000002</v>
      </c>
      <c r="L629">
        <v>86.317300000000003</v>
      </c>
      <c r="M629">
        <v>0.133019</v>
      </c>
      <c r="N629">
        <v>1.77234E-2</v>
      </c>
      <c r="O629">
        <f>Tabelle15[[#This Row],[Roll]]+Tabelle15[[#This Row],[Pitch]]</f>
        <v>4.8917000000000002</v>
      </c>
      <c r="P629">
        <f>SQRT(Tabelle15[[#This Row],[X]]^2+ Tabelle15[[#This Row],[Y]]^2 +Tabelle15[[#This Row],[Z]]^2)</f>
        <v>195.81832921661882</v>
      </c>
      <c r="Q629">
        <v>8.7674599999999998</v>
      </c>
      <c r="R629">
        <v>143.745</v>
      </c>
      <c r="S629">
        <v>109.066</v>
      </c>
      <c r="T629">
        <v>51.874000000000002</v>
      </c>
      <c r="U629">
        <v>-4.1246700000000001</v>
      </c>
      <c r="V629">
        <v>-9.0924300000000002</v>
      </c>
    </row>
    <row r="630" spans="1:22">
      <c r="A630">
        <v>13343</v>
      </c>
      <c r="B630">
        <v>1</v>
      </c>
      <c r="C630">
        <v>-6.7010899999999998</v>
      </c>
      <c r="D630">
        <v>-31.061</v>
      </c>
      <c r="E630">
        <v>-193.22300000000001</v>
      </c>
      <c r="F630">
        <v>-37.466500000000003</v>
      </c>
      <c r="G630">
        <v>9.0686800000000005</v>
      </c>
      <c r="H630">
        <v>-4.1769800000000004</v>
      </c>
      <c r="I630">
        <f>IF(AND(Tabelle15[[#This Row],[AreaPx]]&gt;0,NOT(Tabelle15[[#This Row],[AreaPx]]="inf")),Tabelle15[[#This Row],[AreaPx]], NA())</f>
        <v>5988.85</v>
      </c>
      <c r="J630">
        <v>5988.85</v>
      </c>
      <c r="K630">
        <v>69.833799999999997</v>
      </c>
      <c r="L630">
        <v>86.348299999999995</v>
      </c>
      <c r="M630">
        <v>0</v>
      </c>
      <c r="N630">
        <v>7.953E-3</v>
      </c>
      <c r="O630">
        <f>Tabelle15[[#This Row],[Roll]]+Tabelle15[[#This Row],[Pitch]]</f>
        <v>4.8917000000000002</v>
      </c>
      <c r="P630">
        <f>SQRT(Tabelle15[[#This Row],[X]]^2+ Tabelle15[[#This Row],[Y]]^2 +Tabelle15[[#This Row],[Z]]^2)</f>
        <v>195.81832921661882</v>
      </c>
      <c r="Q630">
        <v>8.7674599999999998</v>
      </c>
      <c r="R630">
        <v>143.745</v>
      </c>
      <c r="S630">
        <v>109.066</v>
      </c>
      <c r="T630">
        <v>51.874000000000002</v>
      </c>
      <c r="U630">
        <v>-4.1246700000000001</v>
      </c>
      <c r="V630">
        <v>-9.0924300000000002</v>
      </c>
    </row>
    <row r="631" spans="1:22">
      <c r="A631">
        <v>13367</v>
      </c>
      <c r="B631">
        <v>1</v>
      </c>
      <c r="C631">
        <v>-6.7010899999999998</v>
      </c>
      <c r="D631">
        <v>-31.061</v>
      </c>
      <c r="E631">
        <v>-193.22300000000001</v>
      </c>
      <c r="F631">
        <v>-37.466500000000003</v>
      </c>
      <c r="G631">
        <v>9.0686800000000005</v>
      </c>
      <c r="H631">
        <v>-4.1769800000000004</v>
      </c>
      <c r="I631">
        <f>IF(AND(Tabelle15[[#This Row],[AreaPx]]&gt;0,NOT(Tabelle15[[#This Row],[AreaPx]]="inf")),Tabelle15[[#This Row],[AreaPx]], NA())</f>
        <v>5988.85</v>
      </c>
      <c r="J631">
        <v>5988.85</v>
      </c>
      <c r="K631">
        <v>69.833799999999997</v>
      </c>
      <c r="L631">
        <v>86.348299999999995</v>
      </c>
      <c r="M631">
        <v>0</v>
      </c>
      <c r="N631">
        <v>7.953E-3</v>
      </c>
      <c r="O631">
        <f>Tabelle15[[#This Row],[Roll]]+Tabelle15[[#This Row],[Pitch]]</f>
        <v>4.8917000000000002</v>
      </c>
      <c r="P631">
        <f>SQRT(Tabelle15[[#This Row],[X]]^2+ Tabelle15[[#This Row],[Y]]^2 +Tabelle15[[#This Row],[Z]]^2)</f>
        <v>195.81832921661882</v>
      </c>
      <c r="Q631">
        <v>8.7674599999999998</v>
      </c>
      <c r="R631">
        <v>143.745</v>
      </c>
      <c r="S631">
        <v>109.066</v>
      </c>
      <c r="T631">
        <v>51.874000000000002</v>
      </c>
      <c r="U631">
        <v>-4.1246700000000001</v>
      </c>
      <c r="V631">
        <v>-9.0924300000000002</v>
      </c>
    </row>
    <row r="632" spans="1:22">
      <c r="A632">
        <v>13378</v>
      </c>
      <c r="B632">
        <v>1</v>
      </c>
      <c r="C632">
        <v>-6.4555699999999998</v>
      </c>
      <c r="D632">
        <v>-31.0916</v>
      </c>
      <c r="E632">
        <v>-193.221</v>
      </c>
      <c r="F632">
        <v>-37.575299999999999</v>
      </c>
      <c r="G632">
        <v>9.0491899999999994</v>
      </c>
      <c r="H632">
        <v>-3.9899399999999998</v>
      </c>
      <c r="I632">
        <f>IF(AND(Tabelle15[[#This Row],[AreaPx]]&gt;0,NOT(Tabelle15[[#This Row],[AreaPx]]="inf")),Tabelle15[[#This Row],[AreaPx]], NA())</f>
        <v>5983.81</v>
      </c>
      <c r="J632">
        <v>5983.81</v>
      </c>
      <c r="K632">
        <v>69.733800000000002</v>
      </c>
      <c r="L632">
        <v>86.383399999999995</v>
      </c>
      <c r="M632">
        <v>0.23097000000000001</v>
      </c>
      <c r="N632">
        <v>5.77467E-3</v>
      </c>
      <c r="O632">
        <f>Tabelle15[[#This Row],[Roll]]+Tabelle15[[#This Row],[Pitch]]</f>
        <v>5.0592499999999996</v>
      </c>
      <c r="P632">
        <f>SQRT(Tabelle15[[#This Row],[X]]^2+ Tabelle15[[#This Row],[Y]]^2 +Tabelle15[[#This Row],[Z]]^2)</f>
        <v>195.81296385986525</v>
      </c>
      <c r="Q632">
        <v>8.2882800000000003</v>
      </c>
      <c r="R632">
        <v>143.12299999999999</v>
      </c>
      <c r="S632">
        <v>108.875</v>
      </c>
      <c r="T632">
        <v>51.796100000000003</v>
      </c>
      <c r="U632">
        <v>-3.9401999999999999</v>
      </c>
      <c r="V632">
        <v>-9.0708099999999998</v>
      </c>
    </row>
    <row r="633" spans="1:22">
      <c r="A633">
        <v>13406</v>
      </c>
      <c r="B633">
        <v>1</v>
      </c>
      <c r="C633">
        <v>-5.81351</v>
      </c>
      <c r="D633">
        <v>-31.124099999999999</v>
      </c>
      <c r="E633">
        <v>-193.709</v>
      </c>
      <c r="F633">
        <v>-37.6629</v>
      </c>
      <c r="G633">
        <v>8.8288799999999998</v>
      </c>
      <c r="H633">
        <v>-3.9277600000000001</v>
      </c>
      <c r="I633">
        <f>IF(AND(Tabelle15[[#This Row],[AreaPx]]&gt;0,NOT(Tabelle15[[#This Row],[AreaPx]]="inf")),Tabelle15[[#This Row],[AreaPx]], NA())</f>
        <v>5979.18</v>
      </c>
      <c r="J633">
        <v>5979.18</v>
      </c>
      <c r="K633">
        <v>69.631399999999999</v>
      </c>
      <c r="L633">
        <v>86.424300000000002</v>
      </c>
      <c r="M633">
        <v>0.33377600000000002</v>
      </c>
      <c r="N633">
        <v>6.5938799999999999E-3</v>
      </c>
      <c r="O633">
        <f>Tabelle15[[#This Row],[Roll]]+Tabelle15[[#This Row],[Pitch]]</f>
        <v>4.9011199999999997</v>
      </c>
      <c r="P633">
        <f>SQRT(Tabelle15[[#This Row],[X]]^2+ Tabelle15[[#This Row],[Y]]^2 +Tabelle15[[#This Row],[Z]]^2)</f>
        <v>196.27960459591847</v>
      </c>
      <c r="Q633">
        <v>7.3843199999999998</v>
      </c>
      <c r="R633">
        <v>142.887</v>
      </c>
      <c r="S633">
        <v>108.85</v>
      </c>
      <c r="T633">
        <v>51.733400000000003</v>
      </c>
      <c r="U633">
        <v>-3.8811499999999999</v>
      </c>
      <c r="V633">
        <v>-8.8493399999999998</v>
      </c>
    </row>
    <row r="634" spans="1:22">
      <c r="A634">
        <v>13433</v>
      </c>
      <c r="B634">
        <v>1</v>
      </c>
      <c r="C634">
        <v>-5.81351</v>
      </c>
      <c r="D634">
        <v>-31.124099999999999</v>
      </c>
      <c r="E634">
        <v>-193.709</v>
      </c>
      <c r="F634">
        <v>-37.6629</v>
      </c>
      <c r="G634">
        <v>8.8288799999999998</v>
      </c>
      <c r="H634">
        <v>-3.9277600000000001</v>
      </c>
      <c r="I634">
        <f>IF(AND(Tabelle15[[#This Row],[AreaPx]]&gt;0,NOT(Tabelle15[[#This Row],[AreaPx]]="inf")),Tabelle15[[#This Row],[AreaPx]], NA())</f>
        <v>5979.18</v>
      </c>
      <c r="J634">
        <v>5979.18</v>
      </c>
      <c r="K634">
        <v>69.631399999999999</v>
      </c>
      <c r="L634">
        <v>86.424300000000002</v>
      </c>
      <c r="M634">
        <v>0.33377600000000002</v>
      </c>
      <c r="N634">
        <v>6.5938799999999999E-3</v>
      </c>
      <c r="O634">
        <f>Tabelle15[[#This Row],[Roll]]+Tabelle15[[#This Row],[Pitch]]</f>
        <v>4.9011199999999997</v>
      </c>
      <c r="P634">
        <f>SQRT(Tabelle15[[#This Row],[X]]^2+ Tabelle15[[#This Row],[Y]]^2 +Tabelle15[[#This Row],[Z]]^2)</f>
        <v>196.27960459591847</v>
      </c>
      <c r="Q634">
        <v>7.3843199999999998</v>
      </c>
      <c r="R634">
        <v>142.887</v>
      </c>
      <c r="S634">
        <v>108.85</v>
      </c>
      <c r="T634">
        <v>51.733400000000003</v>
      </c>
      <c r="U634">
        <v>-3.8811499999999999</v>
      </c>
      <c r="V634">
        <v>-8.8493399999999998</v>
      </c>
    </row>
    <row r="635" spans="1:22">
      <c r="A635">
        <v>13450</v>
      </c>
      <c r="B635">
        <v>1</v>
      </c>
      <c r="C635">
        <v>-5.16587</v>
      </c>
      <c r="D635">
        <v>-31.0276</v>
      </c>
      <c r="E635">
        <v>-193.88499999999999</v>
      </c>
      <c r="F635">
        <v>-37.871099999999998</v>
      </c>
      <c r="G635">
        <v>8.7371700000000008</v>
      </c>
      <c r="H635">
        <v>-3.7325900000000001</v>
      </c>
      <c r="I635">
        <f>IF(AND(Tabelle15[[#This Row],[AreaPx]]&gt;0,NOT(Tabelle15[[#This Row],[AreaPx]]="inf")),Tabelle15[[#This Row],[AreaPx]], NA())</f>
        <v>5936.28</v>
      </c>
      <c r="J635">
        <v>5936.28</v>
      </c>
      <c r="K635">
        <v>69.257999999999996</v>
      </c>
      <c r="L635">
        <v>86.249600000000001</v>
      </c>
      <c r="M635">
        <v>0.33040399999999998</v>
      </c>
      <c r="N635">
        <v>7.5966899999999997E-3</v>
      </c>
      <c r="O635">
        <f>Tabelle15[[#This Row],[Roll]]+Tabelle15[[#This Row],[Pitch]]</f>
        <v>5.0045800000000007</v>
      </c>
      <c r="P635">
        <f>SQRT(Tabelle15[[#This Row],[X]]^2+ Tabelle15[[#This Row],[Y]]^2 +Tabelle15[[#This Row],[Z]]^2)</f>
        <v>196.41993635987387</v>
      </c>
      <c r="Q635">
        <v>6.2733100000000004</v>
      </c>
      <c r="R635">
        <v>142.06299999999999</v>
      </c>
      <c r="S635">
        <v>108.40300000000001</v>
      </c>
      <c r="T635">
        <v>51.561100000000003</v>
      </c>
      <c r="U635">
        <v>-3.6892200000000002</v>
      </c>
      <c r="V635">
        <v>-8.7554599999999994</v>
      </c>
    </row>
    <row r="636" spans="1:22">
      <c r="A636">
        <v>13479</v>
      </c>
      <c r="B636">
        <v>1</v>
      </c>
      <c r="C636">
        <v>-4.2701799999999999</v>
      </c>
      <c r="D636">
        <v>-30.994399999999999</v>
      </c>
      <c r="E636">
        <v>-194.01400000000001</v>
      </c>
      <c r="F636">
        <v>-38.015799999999999</v>
      </c>
      <c r="G636">
        <v>8.7132400000000008</v>
      </c>
      <c r="H636">
        <v>-3.3115600000000001</v>
      </c>
      <c r="I636">
        <f>IF(AND(Tabelle15[[#This Row],[AreaPx]]&gt;0,NOT(Tabelle15[[#This Row],[AreaPx]]="inf")),Tabelle15[[#This Row],[AreaPx]], NA())</f>
        <v>5921.61</v>
      </c>
      <c r="J636">
        <v>5921.61</v>
      </c>
      <c r="K636">
        <v>69.061300000000003</v>
      </c>
      <c r="L636">
        <v>86.243399999999994</v>
      </c>
      <c r="M636">
        <v>0.68008299999999999</v>
      </c>
      <c r="N636">
        <v>3.5269899999999998E-3</v>
      </c>
      <c r="O636">
        <f>Tabelle15[[#This Row],[Roll]]+Tabelle15[[#This Row],[Pitch]]</f>
        <v>5.4016800000000007</v>
      </c>
      <c r="P636">
        <f>SQRT(Tabelle15[[#This Row],[X]]^2+ Tabelle15[[#This Row],[Y]]^2 +Tabelle15[[#This Row],[Z]]^2)</f>
        <v>196.52053191611404</v>
      </c>
      <c r="Q636">
        <v>5.1081099999999999</v>
      </c>
      <c r="R636">
        <v>140.51</v>
      </c>
      <c r="S636">
        <v>108.053</v>
      </c>
      <c r="T636">
        <v>51.481999999999999</v>
      </c>
      <c r="U636">
        <v>-3.2732999999999999</v>
      </c>
      <c r="V636">
        <v>-8.7275899999999993</v>
      </c>
    </row>
    <row r="637" spans="1:22">
      <c r="A637">
        <v>13508</v>
      </c>
      <c r="B637">
        <v>1</v>
      </c>
      <c r="C637">
        <v>-4.2701799999999999</v>
      </c>
      <c r="D637">
        <v>-30.994399999999999</v>
      </c>
      <c r="E637">
        <v>-194.01400000000001</v>
      </c>
      <c r="F637">
        <v>-38.015799999999999</v>
      </c>
      <c r="G637">
        <v>8.7132400000000008</v>
      </c>
      <c r="H637">
        <v>-3.3115600000000001</v>
      </c>
      <c r="I637">
        <f>IF(AND(Tabelle15[[#This Row],[AreaPx]]&gt;0,NOT(Tabelle15[[#This Row],[AreaPx]]="inf")),Tabelle15[[#This Row],[AreaPx]], NA())</f>
        <v>5913.77</v>
      </c>
      <c r="J637">
        <v>5913.77</v>
      </c>
      <c r="K637">
        <v>69.015600000000006</v>
      </c>
      <c r="L637">
        <v>86.186300000000003</v>
      </c>
      <c r="M637">
        <v>0</v>
      </c>
      <c r="N637">
        <v>1.3059299999999999E-2</v>
      </c>
      <c r="O637">
        <f>Tabelle15[[#This Row],[Roll]]+Tabelle15[[#This Row],[Pitch]]</f>
        <v>5.4016800000000007</v>
      </c>
      <c r="P637">
        <f>SQRT(Tabelle15[[#This Row],[X]]^2+ Tabelle15[[#This Row],[Y]]^2 +Tabelle15[[#This Row],[Z]]^2)</f>
        <v>196.52053191611404</v>
      </c>
      <c r="Q637">
        <v>5.1081099999999999</v>
      </c>
      <c r="R637">
        <v>140.51</v>
      </c>
      <c r="S637">
        <v>108.053</v>
      </c>
      <c r="T637">
        <v>51.481999999999999</v>
      </c>
      <c r="U637">
        <v>-3.2732999999999999</v>
      </c>
      <c r="V637">
        <v>-8.7275899999999993</v>
      </c>
    </row>
    <row r="638" spans="1:22">
      <c r="A638">
        <v>13530</v>
      </c>
      <c r="B638">
        <v>1</v>
      </c>
      <c r="C638">
        <v>-4.2701799999999999</v>
      </c>
      <c r="D638">
        <v>-30.994399999999999</v>
      </c>
      <c r="E638">
        <v>-194.01400000000001</v>
      </c>
      <c r="F638">
        <v>-38.015799999999999</v>
      </c>
      <c r="G638">
        <v>8.7132400000000008</v>
      </c>
      <c r="H638">
        <v>-3.3115600000000001</v>
      </c>
      <c r="I638">
        <f>IF(AND(Tabelle15[[#This Row],[AreaPx]]&gt;0,NOT(Tabelle15[[#This Row],[AreaPx]]="inf")),Tabelle15[[#This Row],[AreaPx]], NA())</f>
        <v>5913.77</v>
      </c>
      <c r="J638">
        <v>5913.77</v>
      </c>
      <c r="K638">
        <v>69.015600000000006</v>
      </c>
      <c r="L638">
        <v>86.186300000000003</v>
      </c>
      <c r="M638">
        <v>0</v>
      </c>
      <c r="N638">
        <v>1.3059299999999999E-2</v>
      </c>
      <c r="O638">
        <f>Tabelle15[[#This Row],[Roll]]+Tabelle15[[#This Row],[Pitch]]</f>
        <v>5.4016800000000007</v>
      </c>
      <c r="P638">
        <f>SQRT(Tabelle15[[#This Row],[X]]^2+ Tabelle15[[#This Row],[Y]]^2 +Tabelle15[[#This Row],[Z]]^2)</f>
        <v>196.52053191611404</v>
      </c>
      <c r="Q638">
        <v>5.1081099999999999</v>
      </c>
      <c r="R638">
        <v>140.51</v>
      </c>
      <c r="S638">
        <v>108.053</v>
      </c>
      <c r="T638">
        <v>51.481999999999999</v>
      </c>
      <c r="U638">
        <v>-3.2732999999999999</v>
      </c>
      <c r="V638">
        <v>-8.7275899999999993</v>
      </c>
    </row>
    <row r="639" spans="1:22">
      <c r="A639">
        <v>13541</v>
      </c>
      <c r="B639">
        <v>1</v>
      </c>
      <c r="C639">
        <v>-3.7316799999999999</v>
      </c>
      <c r="D639">
        <v>-30.9788</v>
      </c>
      <c r="E639">
        <v>-194.05699999999999</v>
      </c>
      <c r="F639">
        <v>-38.044400000000003</v>
      </c>
      <c r="G639">
        <v>8.7162699999999997</v>
      </c>
      <c r="H639">
        <v>-3.1995900000000002</v>
      </c>
      <c r="I639">
        <f>IF(AND(Tabelle15[[#This Row],[AreaPx]]&gt;0,NOT(Tabelle15[[#This Row],[AreaPx]]="inf")),Tabelle15[[#This Row],[AreaPx]], NA())</f>
        <v>5913.45</v>
      </c>
      <c r="J639">
        <v>5913.45</v>
      </c>
      <c r="K639">
        <v>68.989999999999995</v>
      </c>
      <c r="L639">
        <v>86.203900000000004</v>
      </c>
      <c r="M639">
        <v>0.22656000000000001</v>
      </c>
      <c r="N639">
        <v>2.3424500000000001E-2</v>
      </c>
      <c r="O639">
        <f>Tabelle15[[#This Row],[Roll]]+Tabelle15[[#This Row],[Pitch]]</f>
        <v>5.5166799999999991</v>
      </c>
      <c r="P639">
        <f>SQRT(Tabelle15[[#This Row],[X]]^2+ Tabelle15[[#This Row],[Y]]^2 +Tabelle15[[#This Row],[Z]]^2)</f>
        <v>196.54956304724362</v>
      </c>
      <c r="Q639">
        <v>4.5808299999999997</v>
      </c>
      <c r="R639">
        <v>140.04499999999999</v>
      </c>
      <c r="S639">
        <v>107.79900000000001</v>
      </c>
      <c r="T639">
        <v>51.470199999999998</v>
      </c>
      <c r="U639">
        <v>-3.1625999999999999</v>
      </c>
      <c r="V639">
        <v>-8.7296700000000005</v>
      </c>
    </row>
    <row r="640" spans="1:22">
      <c r="A640">
        <v>13564</v>
      </c>
      <c r="B640">
        <v>1</v>
      </c>
      <c r="C640">
        <v>-3.7316799999999999</v>
      </c>
      <c r="D640">
        <v>-30.9788</v>
      </c>
      <c r="E640">
        <v>-194.05699999999999</v>
      </c>
      <c r="F640">
        <v>-38.044400000000003</v>
      </c>
      <c r="G640">
        <v>8.7162699999999997</v>
      </c>
      <c r="H640">
        <v>-3.1995900000000002</v>
      </c>
      <c r="I640">
        <f>IF(AND(Tabelle15[[#This Row],[AreaPx]]&gt;0,NOT(Tabelle15[[#This Row],[AreaPx]]="inf")),Tabelle15[[#This Row],[AreaPx]], NA())</f>
        <v>5913.45</v>
      </c>
      <c r="J640">
        <v>5913.45</v>
      </c>
      <c r="K640">
        <v>68.989999999999995</v>
      </c>
      <c r="L640">
        <v>86.203900000000004</v>
      </c>
      <c r="M640">
        <v>0.22656000000000001</v>
      </c>
      <c r="N640">
        <v>2.3424500000000001E-2</v>
      </c>
      <c r="O640">
        <f>Tabelle15[[#This Row],[Roll]]+Tabelle15[[#This Row],[Pitch]]</f>
        <v>5.5166799999999991</v>
      </c>
      <c r="P640">
        <f>SQRT(Tabelle15[[#This Row],[X]]^2+ Tabelle15[[#This Row],[Y]]^2 +Tabelle15[[#This Row],[Z]]^2)</f>
        <v>196.54956304724362</v>
      </c>
      <c r="Q640">
        <v>4.5808299999999997</v>
      </c>
      <c r="R640">
        <v>140.04499999999999</v>
      </c>
      <c r="S640">
        <v>107.79900000000001</v>
      </c>
      <c r="T640">
        <v>51.470199999999998</v>
      </c>
      <c r="U640">
        <v>-3.1625999999999999</v>
      </c>
      <c r="V640">
        <v>-8.7296700000000005</v>
      </c>
    </row>
    <row r="641" spans="1:22">
      <c r="A641">
        <v>13579</v>
      </c>
      <c r="B641">
        <v>1</v>
      </c>
      <c r="C641">
        <v>-2.67279</v>
      </c>
      <c r="D641">
        <v>-31.3293</v>
      </c>
      <c r="E641">
        <v>-194.36600000000001</v>
      </c>
      <c r="F641">
        <v>-38.241399999999999</v>
      </c>
      <c r="G641">
        <v>8.9439799999999998</v>
      </c>
      <c r="H641">
        <v>-3.3377500000000002</v>
      </c>
      <c r="I641">
        <f>IF(AND(Tabelle15[[#This Row],[AreaPx]]&gt;0,NOT(Tabelle15[[#This Row],[AreaPx]]="inf")),Tabelle15[[#This Row],[AreaPx]], NA())</f>
        <v>5890.99</v>
      </c>
      <c r="J641">
        <v>5890.99</v>
      </c>
      <c r="K641">
        <v>68.820800000000006</v>
      </c>
      <c r="L641">
        <v>86.128200000000007</v>
      </c>
      <c r="M641">
        <v>0.55539799999999995</v>
      </c>
      <c r="N641">
        <v>6.8575499999999996E-3</v>
      </c>
      <c r="O641">
        <f>Tabelle15[[#This Row],[Roll]]+Tabelle15[[#This Row],[Pitch]]</f>
        <v>5.60623</v>
      </c>
      <c r="P641">
        <f>SQRT(Tabelle15[[#This Row],[X]]^2+ Tabelle15[[#This Row],[Y]]^2 +Tabelle15[[#This Row],[Z]]^2)</f>
        <v>196.89289169717151</v>
      </c>
      <c r="Q641">
        <v>2.8982899999999998</v>
      </c>
      <c r="R641">
        <v>140.69</v>
      </c>
      <c r="S641">
        <v>106.70099999999999</v>
      </c>
      <c r="T641">
        <v>51.239199999999997</v>
      </c>
      <c r="U641">
        <v>-3.2971200000000001</v>
      </c>
      <c r="V641">
        <v>-8.9589300000000005</v>
      </c>
    </row>
    <row r="642" spans="1:22">
      <c r="A642">
        <v>13604</v>
      </c>
      <c r="B642">
        <v>1</v>
      </c>
      <c r="C642">
        <v>-2.67279</v>
      </c>
      <c r="D642">
        <v>-31.3293</v>
      </c>
      <c r="E642">
        <v>-194.36600000000001</v>
      </c>
      <c r="F642">
        <v>-38.241399999999999</v>
      </c>
      <c r="G642">
        <v>8.9439799999999998</v>
      </c>
      <c r="H642">
        <v>-3.3377500000000002</v>
      </c>
      <c r="I642">
        <f>IF(AND(Tabelle15[[#This Row],[AreaPx]]&gt;0,NOT(Tabelle15[[#This Row],[AreaPx]]="inf")),Tabelle15[[#This Row],[AreaPx]], NA())</f>
        <v>5890.99</v>
      </c>
      <c r="J642">
        <v>5890.99</v>
      </c>
      <c r="K642">
        <v>68.820800000000006</v>
      </c>
      <c r="L642">
        <v>86.128200000000007</v>
      </c>
      <c r="M642">
        <v>0.55539799999999995</v>
      </c>
      <c r="N642">
        <v>6.8575499999999996E-3</v>
      </c>
      <c r="O642">
        <f>Tabelle15[[#This Row],[Roll]]+Tabelle15[[#This Row],[Pitch]]</f>
        <v>5.60623</v>
      </c>
      <c r="P642">
        <f>SQRT(Tabelle15[[#This Row],[X]]^2+ Tabelle15[[#This Row],[Y]]^2 +Tabelle15[[#This Row],[Z]]^2)</f>
        <v>196.89289169717151</v>
      </c>
      <c r="Q642">
        <v>2.8982899999999998</v>
      </c>
      <c r="R642">
        <v>140.69</v>
      </c>
      <c r="S642">
        <v>106.70099999999999</v>
      </c>
      <c r="T642">
        <v>51.239199999999997</v>
      </c>
      <c r="U642">
        <v>-3.2971200000000001</v>
      </c>
      <c r="V642">
        <v>-8.9589300000000005</v>
      </c>
    </row>
    <row r="643" spans="1:22">
      <c r="A643">
        <v>13617</v>
      </c>
      <c r="B643">
        <v>1</v>
      </c>
      <c r="C643">
        <v>-1.3750199999999999</v>
      </c>
      <c r="D643">
        <v>-31.609100000000002</v>
      </c>
      <c r="E643">
        <v>-194.756</v>
      </c>
      <c r="F643">
        <v>-38.3108</v>
      </c>
      <c r="G643">
        <v>9.1285600000000002</v>
      </c>
      <c r="H643">
        <v>-3.3640699999999999</v>
      </c>
      <c r="I643">
        <f>IF(AND(Tabelle15[[#This Row],[AreaPx]]&gt;0,NOT(Tabelle15[[#This Row],[AreaPx]]="inf")),Tabelle15[[#This Row],[AreaPx]], NA())</f>
        <v>5865.21</v>
      </c>
      <c r="J643">
        <v>5865.21</v>
      </c>
      <c r="K643">
        <v>68.669399999999996</v>
      </c>
      <c r="L643">
        <v>85.960899999999995</v>
      </c>
      <c r="M643">
        <v>0.46214300000000003</v>
      </c>
      <c r="N643">
        <v>1.2381E-2</v>
      </c>
      <c r="O643">
        <f>Tabelle15[[#This Row],[Roll]]+Tabelle15[[#This Row],[Pitch]]</f>
        <v>5.7644900000000003</v>
      </c>
      <c r="P643">
        <f>SQRT(Tabelle15[[#This Row],[X]]^2+ Tabelle15[[#This Row],[Y]]^2 +Tabelle15[[#This Row],[Z]]^2)</f>
        <v>197.3092127063772</v>
      </c>
      <c r="Q643">
        <v>1.3378099999999999</v>
      </c>
      <c r="R643">
        <v>140.857</v>
      </c>
      <c r="S643">
        <v>105.913</v>
      </c>
      <c r="T643">
        <v>51.154899999999998</v>
      </c>
      <c r="U643">
        <v>-3.3214199999999998</v>
      </c>
      <c r="V643">
        <v>-9.14405</v>
      </c>
    </row>
    <row r="644" spans="1:22">
      <c r="A644">
        <v>13642</v>
      </c>
      <c r="B644">
        <v>1</v>
      </c>
      <c r="C644">
        <v>0.40231899999999998</v>
      </c>
      <c r="D644">
        <v>-31.847799999999999</v>
      </c>
      <c r="E644">
        <v>-194.929</v>
      </c>
      <c r="F644">
        <v>-37.993000000000002</v>
      </c>
      <c r="G644">
        <v>9.0748999999999995</v>
      </c>
      <c r="H644">
        <v>-2.7972899999999998</v>
      </c>
      <c r="I644">
        <f>IF(AND(Tabelle15[[#This Row],[AreaPx]]&gt;0,NOT(Tabelle15[[#This Row],[AreaPx]]="inf")),Tabelle15[[#This Row],[AreaPx]], NA())</f>
        <v>5878.33</v>
      </c>
      <c r="J644">
        <v>5878.33</v>
      </c>
      <c r="K644">
        <v>68.813000000000002</v>
      </c>
      <c r="L644">
        <v>85.896299999999997</v>
      </c>
      <c r="M644">
        <v>0.81833800000000001</v>
      </c>
      <c r="N644">
        <v>4.0379999999999999E-3</v>
      </c>
      <c r="O644">
        <f>Tabelle15[[#This Row],[Roll]]+Tabelle15[[#This Row],[Pitch]]</f>
        <v>6.2776099999999992</v>
      </c>
      <c r="P644">
        <f>SQRT(Tabelle15[[#This Row],[X]]^2+ Tabelle15[[#This Row],[Y]]^2 +Tabelle15[[#This Row],[Z]]^2)</f>
        <v>197.51394701746449</v>
      </c>
      <c r="Q644">
        <v>0.65885899999999997</v>
      </c>
      <c r="R644">
        <v>138.94200000000001</v>
      </c>
      <c r="S644">
        <v>106.15600000000001</v>
      </c>
      <c r="T644">
        <v>51.565399999999997</v>
      </c>
      <c r="U644">
        <v>-2.7622499999999999</v>
      </c>
      <c r="V644">
        <v>-9.0855499999999996</v>
      </c>
    </row>
    <row r="645" spans="1:22">
      <c r="A645">
        <v>13662</v>
      </c>
      <c r="B645">
        <v>1</v>
      </c>
      <c r="C645">
        <v>0.40231899999999998</v>
      </c>
      <c r="D645">
        <v>-31.847799999999999</v>
      </c>
      <c r="E645">
        <v>-194.929</v>
      </c>
      <c r="F645">
        <v>-37.993000000000002</v>
      </c>
      <c r="G645">
        <v>9.0748999999999995</v>
      </c>
      <c r="H645">
        <v>-2.7972899999999998</v>
      </c>
      <c r="I645">
        <f>IF(AND(Tabelle15[[#This Row],[AreaPx]]&gt;0,NOT(Tabelle15[[#This Row],[AreaPx]]="inf")),Tabelle15[[#This Row],[AreaPx]], NA())</f>
        <v>5878.33</v>
      </c>
      <c r="J645">
        <v>5878.33</v>
      </c>
      <c r="K645">
        <v>68.813000000000002</v>
      </c>
      <c r="L645">
        <v>85.896299999999997</v>
      </c>
      <c r="M645">
        <v>0.81833800000000001</v>
      </c>
      <c r="N645">
        <v>4.0379999999999999E-3</v>
      </c>
      <c r="O645">
        <f>Tabelle15[[#This Row],[Roll]]+Tabelle15[[#This Row],[Pitch]]</f>
        <v>6.2776099999999992</v>
      </c>
      <c r="P645">
        <f>SQRT(Tabelle15[[#This Row],[X]]^2+ Tabelle15[[#This Row],[Y]]^2 +Tabelle15[[#This Row],[Z]]^2)</f>
        <v>197.51394701746449</v>
      </c>
      <c r="Q645">
        <v>0.65885899999999997</v>
      </c>
      <c r="R645">
        <v>138.94200000000001</v>
      </c>
      <c r="S645">
        <v>106.15600000000001</v>
      </c>
      <c r="T645">
        <v>51.565399999999997</v>
      </c>
      <c r="U645">
        <v>-2.7622499999999999</v>
      </c>
      <c r="V645">
        <v>-9.0855499999999996</v>
      </c>
    </row>
    <row r="646" spans="1:22">
      <c r="A646">
        <v>13679</v>
      </c>
      <c r="B646">
        <v>1</v>
      </c>
      <c r="C646">
        <v>4.2066600000000003</v>
      </c>
      <c r="D646">
        <v>-32.390599999999999</v>
      </c>
      <c r="E646">
        <v>-195.22399999999999</v>
      </c>
      <c r="F646">
        <v>-40.113900000000001</v>
      </c>
      <c r="G646">
        <v>8.7670300000000001</v>
      </c>
      <c r="H646">
        <v>-2.8379799999999999</v>
      </c>
      <c r="I646">
        <f>IF(AND(Tabelle15[[#This Row],[AreaPx]]&gt;0,NOT(Tabelle15[[#This Row],[AreaPx]]="inf")),Tabelle15[[#This Row],[AreaPx]], NA())</f>
        <v>5692.11</v>
      </c>
      <c r="J646">
        <v>5692.11</v>
      </c>
      <c r="K646">
        <v>66.760599999999997</v>
      </c>
      <c r="L646">
        <v>85.8142</v>
      </c>
      <c r="M646">
        <v>2.9191600000000002</v>
      </c>
      <c r="N646">
        <v>3.4995600000000002E-2</v>
      </c>
      <c r="O646">
        <f>Tabelle15[[#This Row],[Roll]]+Tabelle15[[#This Row],[Pitch]]</f>
        <v>5.9290500000000002</v>
      </c>
      <c r="P646">
        <f>SQRT(Tabelle15[[#This Row],[X]]^2+ Tabelle15[[#This Row],[Y]]^2 +Tabelle15[[#This Row],[Z]]^2)</f>
        <v>197.93750815021289</v>
      </c>
      <c r="Q646">
        <v>-7.6741900000000003</v>
      </c>
      <c r="R646">
        <v>139.08500000000001</v>
      </c>
      <c r="S646">
        <v>99.285700000000006</v>
      </c>
      <c r="T646">
        <v>49.453200000000002</v>
      </c>
      <c r="U646">
        <v>-2.8048000000000002</v>
      </c>
      <c r="V646">
        <v>-8.7776300000000003</v>
      </c>
    </row>
    <row r="647" spans="1:22">
      <c r="A647">
        <v>13708</v>
      </c>
      <c r="B647">
        <v>1</v>
      </c>
      <c r="C647">
        <v>4.2066600000000003</v>
      </c>
      <c r="D647">
        <v>-32.390599999999999</v>
      </c>
      <c r="E647">
        <v>-195.22399999999999</v>
      </c>
      <c r="F647">
        <v>-40.113900000000001</v>
      </c>
      <c r="G647">
        <v>8.7670300000000001</v>
      </c>
      <c r="H647">
        <v>-2.8379799999999999</v>
      </c>
      <c r="I647">
        <f>IF(AND(Tabelle15[[#This Row],[AreaPx]]&gt;0,NOT(Tabelle15[[#This Row],[AreaPx]]="inf")),Tabelle15[[#This Row],[AreaPx]], NA())</f>
        <v>5674.9</v>
      </c>
      <c r="J647">
        <v>5674.9</v>
      </c>
      <c r="K647">
        <v>66.659700000000001</v>
      </c>
      <c r="L647">
        <v>85.6845</v>
      </c>
      <c r="M647">
        <v>0</v>
      </c>
      <c r="N647">
        <v>7.8214900000000004E-2</v>
      </c>
      <c r="O647">
        <f>Tabelle15[[#This Row],[Roll]]+Tabelle15[[#This Row],[Pitch]]</f>
        <v>5.9290500000000002</v>
      </c>
      <c r="P647">
        <f>SQRT(Tabelle15[[#This Row],[X]]^2+ Tabelle15[[#This Row],[Y]]^2 +Tabelle15[[#This Row],[Z]]^2)</f>
        <v>197.93750815021289</v>
      </c>
      <c r="Q647">
        <v>-7.6741900000000003</v>
      </c>
      <c r="R647">
        <v>139.08500000000001</v>
      </c>
      <c r="S647">
        <v>99.285700000000006</v>
      </c>
      <c r="T647">
        <v>49.453200000000002</v>
      </c>
      <c r="U647">
        <v>-2.8048000000000002</v>
      </c>
      <c r="V647">
        <v>-8.7776300000000003</v>
      </c>
    </row>
    <row r="648" spans="1:22">
      <c r="A648">
        <v>13735</v>
      </c>
      <c r="B648">
        <v>1</v>
      </c>
      <c r="C648">
        <v>4.2066600000000003</v>
      </c>
      <c r="D648">
        <v>-32.390599999999999</v>
      </c>
      <c r="E648">
        <v>-195.22399999999999</v>
      </c>
      <c r="F648">
        <v>-40.113900000000001</v>
      </c>
      <c r="G648">
        <v>8.7670300000000001</v>
      </c>
      <c r="H648">
        <v>-2.8379799999999999</v>
      </c>
      <c r="I648">
        <f>IF(AND(Tabelle15[[#This Row],[AreaPx]]&gt;0,NOT(Tabelle15[[#This Row],[AreaPx]]="inf")),Tabelle15[[#This Row],[AreaPx]], NA())</f>
        <v>5674.9</v>
      </c>
      <c r="J648">
        <v>5674.9</v>
      </c>
      <c r="K648">
        <v>66.659700000000001</v>
      </c>
      <c r="L648">
        <v>85.6845</v>
      </c>
      <c r="M648">
        <v>0</v>
      </c>
      <c r="N648">
        <v>7.8214900000000004E-2</v>
      </c>
      <c r="O648">
        <f>Tabelle15[[#This Row],[Roll]]+Tabelle15[[#This Row],[Pitch]]</f>
        <v>5.9290500000000002</v>
      </c>
      <c r="P648">
        <f>SQRT(Tabelle15[[#This Row],[X]]^2+ Tabelle15[[#This Row],[Y]]^2 +Tabelle15[[#This Row],[Z]]^2)</f>
        <v>197.93750815021289</v>
      </c>
      <c r="Q648">
        <v>-7.6741900000000003</v>
      </c>
      <c r="R648">
        <v>139.08500000000001</v>
      </c>
      <c r="S648">
        <v>99.285700000000006</v>
      </c>
      <c r="T648">
        <v>49.453200000000002</v>
      </c>
      <c r="U648">
        <v>-2.8048000000000002</v>
      </c>
      <c r="V648">
        <v>-8.7776300000000003</v>
      </c>
    </row>
    <row r="649" spans="1:22">
      <c r="A649">
        <v>13748</v>
      </c>
      <c r="B649">
        <v>1</v>
      </c>
      <c r="C649">
        <v>7.4014899999999999</v>
      </c>
      <c r="D649">
        <v>-32.840499999999999</v>
      </c>
      <c r="E649">
        <v>-195.304</v>
      </c>
      <c r="F649">
        <v>-40.852800000000002</v>
      </c>
      <c r="G649">
        <v>8.7154600000000002</v>
      </c>
      <c r="H649">
        <v>-2.80057</v>
      </c>
      <c r="I649">
        <f>IF(AND(Tabelle15[[#This Row],[AreaPx]]&gt;0,NOT(Tabelle15[[#This Row],[AreaPx]]="inf")),Tabelle15[[#This Row],[AreaPx]], NA())</f>
        <v>5612.71</v>
      </c>
      <c r="J649">
        <v>5612.71</v>
      </c>
      <c r="K649">
        <v>65.952100000000002</v>
      </c>
      <c r="L649">
        <v>85.684399999999997</v>
      </c>
      <c r="M649">
        <v>1.41683</v>
      </c>
      <c r="N649">
        <v>0.100522</v>
      </c>
      <c r="O649">
        <f>Tabelle15[[#This Row],[Roll]]+Tabelle15[[#This Row],[Pitch]]</f>
        <v>5.9148899999999998</v>
      </c>
      <c r="P649">
        <f>SQRT(Tabelle15[[#This Row],[X]]^2+ Tabelle15[[#This Row],[Y]]^2 +Tabelle15[[#This Row],[Z]]^2)</f>
        <v>198.18408843918348</v>
      </c>
      <c r="Q649">
        <v>-11.936999999999999</v>
      </c>
      <c r="R649">
        <v>138.93299999999999</v>
      </c>
      <c r="S649">
        <v>95.554199999999994</v>
      </c>
      <c r="T649">
        <v>48.722499999999997</v>
      </c>
      <c r="U649">
        <v>-2.7682099999999998</v>
      </c>
      <c r="V649">
        <v>-8.7257200000000008</v>
      </c>
    </row>
    <row r="650" spans="1:22">
      <c r="A650">
        <v>13778</v>
      </c>
      <c r="B650">
        <v>1</v>
      </c>
      <c r="C650">
        <v>10.446300000000001</v>
      </c>
      <c r="D650">
        <v>-33.3855</v>
      </c>
      <c r="E650">
        <v>-196.57499999999999</v>
      </c>
      <c r="F650">
        <v>-39.749600000000001</v>
      </c>
      <c r="G650">
        <v>6.4123299999999999</v>
      </c>
      <c r="H650">
        <v>1.03179</v>
      </c>
      <c r="I650">
        <f>IF(AND(Tabelle15[[#This Row],[AreaPx]]&gt;0,NOT(Tabelle15[[#This Row],[AreaPx]]="inf")),Tabelle15[[#This Row],[AreaPx]], NA())</f>
        <v>5752.72</v>
      </c>
      <c r="J650">
        <v>5752.72</v>
      </c>
      <c r="K650">
        <v>66.728200000000001</v>
      </c>
      <c r="L650">
        <v>86.308400000000006</v>
      </c>
      <c r="M650">
        <v>4.4695099999999996</v>
      </c>
      <c r="N650">
        <v>3.5394099999999998E-2</v>
      </c>
      <c r="O650">
        <f>Tabelle15[[#This Row],[Roll]]+Tabelle15[[#This Row],[Pitch]]</f>
        <v>7.4441199999999998</v>
      </c>
      <c r="P650">
        <f>SQRT(Tabelle15[[#This Row],[X]]^2+ Tabelle15[[#This Row],[Y]]^2 +Tabelle15[[#This Row],[Z]]^2)</f>
        <v>199.66333518936318</v>
      </c>
      <c r="Q650">
        <v>-11.6044</v>
      </c>
      <c r="R650">
        <v>126.687</v>
      </c>
      <c r="S650">
        <v>101.005</v>
      </c>
      <c r="T650">
        <v>50.365600000000001</v>
      </c>
      <c r="U650">
        <v>1.0253300000000001</v>
      </c>
      <c r="V650">
        <v>-6.4133599999999999</v>
      </c>
    </row>
    <row r="651" spans="1:22">
      <c r="A651">
        <v>13829</v>
      </c>
      <c r="B651">
        <v>1</v>
      </c>
      <c r="C651">
        <v>13.4209</v>
      </c>
      <c r="D651">
        <v>-33.866999999999997</v>
      </c>
      <c r="E651">
        <v>-197.297</v>
      </c>
      <c r="F651">
        <v>-39.573599999999999</v>
      </c>
      <c r="G651">
        <v>5.2225000000000001</v>
      </c>
      <c r="H651">
        <v>2.9827699999999999</v>
      </c>
      <c r="I651">
        <f>IF(AND(Tabelle15[[#This Row],[AreaPx]]&gt;0,NOT(Tabelle15[[#This Row],[AreaPx]]="inf")),Tabelle15[[#This Row],[AreaPx]], NA())</f>
        <v>5699.05</v>
      </c>
      <c r="J651">
        <v>5699.05</v>
      </c>
      <c r="K651">
        <v>66.368200000000002</v>
      </c>
      <c r="L651">
        <v>85.879400000000004</v>
      </c>
      <c r="M651">
        <v>1.2910999999999999</v>
      </c>
      <c r="N651">
        <v>0.167382</v>
      </c>
      <c r="O651">
        <f>Tabelle15[[#This Row],[Roll]]+Tabelle15[[#This Row],[Pitch]]</f>
        <v>8.2052700000000005</v>
      </c>
      <c r="P651">
        <f>SQRT(Tabelle15[[#This Row],[X]]^2+ Tabelle15[[#This Row],[Y]]^2 +Tabelle15[[#This Row],[Z]]^2)</f>
        <v>200.63200256890721</v>
      </c>
      <c r="Q651">
        <v>-13.5985</v>
      </c>
      <c r="R651">
        <v>120.435</v>
      </c>
      <c r="S651">
        <v>101.54900000000001</v>
      </c>
      <c r="T651">
        <v>50.6982</v>
      </c>
      <c r="U651">
        <v>2.97038</v>
      </c>
      <c r="V651">
        <v>-5.2295499999999997</v>
      </c>
    </row>
    <row r="652" spans="1:22">
      <c r="A652">
        <v>13913</v>
      </c>
      <c r="B652">
        <v>1</v>
      </c>
      <c r="C652">
        <v>16.395499999999998</v>
      </c>
      <c r="D652">
        <v>-34.348599999999998</v>
      </c>
      <c r="E652">
        <v>-198.018</v>
      </c>
      <c r="F652">
        <v>-39.357700000000001</v>
      </c>
      <c r="G652">
        <v>4.0410300000000001</v>
      </c>
      <c r="H652">
        <v>4.9313099999999999</v>
      </c>
      <c r="I652">
        <f>IF(AND(Tabelle15[[#This Row],[AreaPx]]&gt;0,NOT(Tabelle15[[#This Row],[AreaPx]]="inf")),Tabelle15[[#This Row],[AreaPx]], NA())</f>
        <v>5667.69</v>
      </c>
      <c r="J652">
        <v>5667.69</v>
      </c>
      <c r="K652">
        <v>66.254400000000004</v>
      </c>
      <c r="L652">
        <v>85.558199999999999</v>
      </c>
      <c r="M652">
        <v>0.779223</v>
      </c>
      <c r="N652">
        <v>6.5903500000000004E-2</v>
      </c>
      <c r="O652">
        <f>Tabelle15[[#This Row],[Roll]]+Tabelle15[[#This Row],[Pitch]]</f>
        <v>8.9723399999999991</v>
      </c>
      <c r="P652">
        <f>SQRT(Tabelle15[[#This Row],[X]]^2+ Tabelle15[[#This Row],[Y]]^2 +Tabelle15[[#This Row],[Z]]^2)</f>
        <v>201.6426717394163</v>
      </c>
      <c r="Q652">
        <v>-15.5655</v>
      </c>
      <c r="R652">
        <v>114.20099999999999</v>
      </c>
      <c r="S652">
        <v>101.884</v>
      </c>
      <c r="T652">
        <v>50.990699999999997</v>
      </c>
      <c r="U652">
        <v>4.9190199999999997</v>
      </c>
      <c r="V652">
        <v>-4.056</v>
      </c>
    </row>
    <row r="653" spans="1:22">
      <c r="A653">
        <v>14012</v>
      </c>
      <c r="B653">
        <v>1</v>
      </c>
      <c r="C653">
        <v>19.370100000000001</v>
      </c>
      <c r="D653">
        <v>-34.830100000000002</v>
      </c>
      <c r="E653">
        <v>-198.74</v>
      </c>
      <c r="F653">
        <v>-39.102600000000002</v>
      </c>
      <c r="G653">
        <v>2.8702100000000002</v>
      </c>
      <c r="H653">
        <v>6.8774800000000003</v>
      </c>
      <c r="I653">
        <f>IF(AND(Tabelle15[[#This Row],[AreaPx]]&gt;0,NOT(Tabelle15[[#This Row],[AreaPx]]="inf")),Tabelle15[[#This Row],[AreaPx]], NA())</f>
        <v>5626.71</v>
      </c>
      <c r="J653">
        <v>5626.71</v>
      </c>
      <c r="K653">
        <v>66.197699999999998</v>
      </c>
      <c r="L653">
        <v>85.105099999999993</v>
      </c>
      <c r="M653">
        <v>0.65675399999999995</v>
      </c>
      <c r="N653">
        <v>6.09846E-3</v>
      </c>
      <c r="O653">
        <f>Tabelle15[[#This Row],[Roll]]+Tabelle15[[#This Row],[Pitch]]</f>
        <v>9.7476900000000004</v>
      </c>
      <c r="P653">
        <f>SQRT(Tabelle15[[#This Row],[X]]^2+ Tabelle15[[#This Row],[Y]]^2 +Tabelle15[[#This Row],[Z]]^2)</f>
        <v>202.69663105246721</v>
      </c>
      <c r="Q653">
        <v>-17.5077</v>
      </c>
      <c r="R653">
        <v>107.998</v>
      </c>
      <c r="S653">
        <v>102.011</v>
      </c>
      <c r="T653">
        <v>51.243499999999997</v>
      </c>
      <c r="U653">
        <v>6.8688099999999999</v>
      </c>
      <c r="V653">
        <v>-2.8909799999999999</v>
      </c>
    </row>
    <row r="654" spans="1:22">
      <c r="A654">
        <v>14093</v>
      </c>
      <c r="B654">
        <v>0</v>
      </c>
      <c r="C654">
        <v>19.370100000000001</v>
      </c>
      <c r="D654">
        <v>-34.830100000000002</v>
      </c>
      <c r="E654">
        <v>-198.74</v>
      </c>
      <c r="F654">
        <v>-39.102600000000002</v>
      </c>
      <c r="G654">
        <v>2.8702100000000002</v>
      </c>
      <c r="H654">
        <v>6.8774800000000003</v>
      </c>
      <c r="I654" t="e">
        <f>IF(AND(Tabelle15[[#This Row],[AreaPx]]&gt;0,NOT(Tabelle15[[#This Row],[AreaPx]]="inf")),Tabelle15[[#This Row],[AreaPx]], NA())</f>
        <v>#N/A</v>
      </c>
      <c r="J654">
        <v>0</v>
      </c>
      <c r="K654">
        <v>0</v>
      </c>
      <c r="L654">
        <v>0</v>
      </c>
      <c r="M654">
        <v>0.65675399999999995</v>
      </c>
      <c r="N654">
        <v>0</v>
      </c>
      <c r="O654">
        <f>Tabelle15[[#This Row],[Roll]]+Tabelle15[[#This Row],[Pitch]]</f>
        <v>9.7476900000000004</v>
      </c>
      <c r="P654">
        <f>SQRT(Tabelle15[[#This Row],[X]]^2+ Tabelle15[[#This Row],[Y]]^2 +Tabelle15[[#This Row],[Z]]^2)</f>
        <v>202.69663105246721</v>
      </c>
      <c r="Q654">
        <v>-17.5077</v>
      </c>
      <c r="R654">
        <v>107.998</v>
      </c>
      <c r="S654">
        <v>102.011</v>
      </c>
      <c r="T654">
        <v>51.243499999999997</v>
      </c>
      <c r="U654">
        <v>6.8688099999999999</v>
      </c>
      <c r="V654">
        <v>-2.8909799999999999</v>
      </c>
    </row>
    <row r="655" spans="1:22">
      <c r="A655">
        <v>14179</v>
      </c>
      <c r="B655">
        <v>0</v>
      </c>
      <c r="C655">
        <v>19.370100000000001</v>
      </c>
      <c r="D655">
        <v>-34.830100000000002</v>
      </c>
      <c r="E655">
        <v>-198.74</v>
      </c>
      <c r="F655">
        <v>-39.102600000000002</v>
      </c>
      <c r="G655">
        <v>2.8702100000000002</v>
      </c>
      <c r="H655">
        <v>6.8774800000000003</v>
      </c>
      <c r="I655" t="e">
        <f>IF(AND(Tabelle15[[#This Row],[AreaPx]]&gt;0,NOT(Tabelle15[[#This Row],[AreaPx]]="inf")),Tabelle15[[#This Row],[AreaPx]], NA())</f>
        <v>#N/A</v>
      </c>
      <c r="J655">
        <v>0</v>
      </c>
      <c r="K655">
        <v>0</v>
      </c>
      <c r="L655">
        <v>0</v>
      </c>
      <c r="M655">
        <v>0.65675399999999995</v>
      </c>
      <c r="N655">
        <v>0</v>
      </c>
      <c r="O655">
        <f>Tabelle15[[#This Row],[Roll]]+Tabelle15[[#This Row],[Pitch]]</f>
        <v>9.7476900000000004</v>
      </c>
      <c r="P655">
        <f>SQRT(Tabelle15[[#This Row],[X]]^2+ Tabelle15[[#This Row],[Y]]^2 +Tabelle15[[#This Row],[Z]]^2)</f>
        <v>202.69663105246721</v>
      </c>
      <c r="Q655">
        <v>-17.5077</v>
      </c>
      <c r="R655">
        <v>107.998</v>
      </c>
      <c r="S655">
        <v>102.011</v>
      </c>
      <c r="T655">
        <v>51.243499999999997</v>
      </c>
      <c r="U655">
        <v>6.8688099999999999</v>
      </c>
      <c r="V655">
        <v>-2.8909799999999999</v>
      </c>
    </row>
    <row r="656" spans="1:22">
      <c r="A656">
        <v>14203</v>
      </c>
      <c r="B656">
        <v>0</v>
      </c>
      <c r="C656">
        <v>19.370100000000001</v>
      </c>
      <c r="D656">
        <v>-34.830100000000002</v>
      </c>
      <c r="E656">
        <v>-198.74</v>
      </c>
      <c r="F656">
        <v>-39.102600000000002</v>
      </c>
      <c r="G656">
        <v>2.8702100000000002</v>
      </c>
      <c r="H656">
        <v>6.8774800000000003</v>
      </c>
      <c r="I656" t="e">
        <f>IF(AND(Tabelle15[[#This Row],[AreaPx]]&gt;0,NOT(Tabelle15[[#This Row],[AreaPx]]="inf")),Tabelle15[[#This Row],[AreaPx]], NA())</f>
        <v>#N/A</v>
      </c>
      <c r="J656">
        <v>0</v>
      </c>
      <c r="K656">
        <v>0</v>
      </c>
      <c r="L656">
        <v>0</v>
      </c>
      <c r="M656">
        <v>0.65675399999999995</v>
      </c>
      <c r="N656">
        <v>0</v>
      </c>
      <c r="O656">
        <f>Tabelle15[[#This Row],[Roll]]+Tabelle15[[#This Row],[Pitch]]</f>
        <v>9.7476900000000004</v>
      </c>
      <c r="P656">
        <f>SQRT(Tabelle15[[#This Row],[X]]^2+ Tabelle15[[#This Row],[Y]]^2 +Tabelle15[[#This Row],[Z]]^2)</f>
        <v>202.69663105246721</v>
      </c>
      <c r="Q656">
        <v>-17.5077</v>
      </c>
      <c r="R656">
        <v>107.998</v>
      </c>
      <c r="S656">
        <v>102.011</v>
      </c>
      <c r="T656">
        <v>51.243499999999997</v>
      </c>
      <c r="U656">
        <v>6.8688099999999999</v>
      </c>
      <c r="V656">
        <v>-2.8909799999999999</v>
      </c>
    </row>
    <row r="657" spans="1:22">
      <c r="A657">
        <v>14216</v>
      </c>
      <c r="B657">
        <v>0</v>
      </c>
      <c r="C657">
        <v>19.370100000000001</v>
      </c>
      <c r="D657">
        <v>-34.830100000000002</v>
      </c>
      <c r="E657">
        <v>-198.74</v>
      </c>
      <c r="F657">
        <v>-39.102600000000002</v>
      </c>
      <c r="G657">
        <v>2.8702100000000002</v>
      </c>
      <c r="H657">
        <v>6.8774800000000003</v>
      </c>
      <c r="I657" t="e">
        <f>IF(AND(Tabelle15[[#This Row],[AreaPx]]&gt;0,NOT(Tabelle15[[#This Row],[AreaPx]]="inf")),Tabelle15[[#This Row],[AreaPx]], NA())</f>
        <v>#N/A</v>
      </c>
      <c r="J657">
        <v>0</v>
      </c>
      <c r="K657">
        <v>0</v>
      </c>
      <c r="L657">
        <v>0</v>
      </c>
      <c r="M657">
        <v>0.65675399999999995</v>
      </c>
      <c r="N657">
        <v>0</v>
      </c>
      <c r="O657">
        <f>Tabelle15[[#This Row],[Roll]]+Tabelle15[[#This Row],[Pitch]]</f>
        <v>9.7476900000000004</v>
      </c>
      <c r="P657">
        <f>SQRT(Tabelle15[[#This Row],[X]]^2+ Tabelle15[[#This Row],[Y]]^2 +Tabelle15[[#This Row],[Z]]^2)</f>
        <v>202.69663105246721</v>
      </c>
      <c r="Q657">
        <v>-17.5077</v>
      </c>
      <c r="R657">
        <v>107.998</v>
      </c>
      <c r="S657">
        <v>102.011</v>
      </c>
      <c r="T657">
        <v>51.243499999999997</v>
      </c>
      <c r="U657">
        <v>6.8688099999999999</v>
      </c>
      <c r="V657">
        <v>-2.8909799999999999</v>
      </c>
    </row>
    <row r="658" spans="1:22">
      <c r="A658">
        <v>14235</v>
      </c>
      <c r="B658">
        <v>0</v>
      </c>
      <c r="C658">
        <v>19.370100000000001</v>
      </c>
      <c r="D658">
        <v>-34.830100000000002</v>
      </c>
      <c r="E658">
        <v>-198.74</v>
      </c>
      <c r="F658">
        <v>-39.102600000000002</v>
      </c>
      <c r="G658">
        <v>2.8702100000000002</v>
      </c>
      <c r="H658">
        <v>6.8774800000000003</v>
      </c>
      <c r="I658" t="e">
        <f>IF(AND(Tabelle15[[#This Row],[AreaPx]]&gt;0,NOT(Tabelle15[[#This Row],[AreaPx]]="inf")),Tabelle15[[#This Row],[AreaPx]], NA())</f>
        <v>#N/A</v>
      </c>
      <c r="J658">
        <v>0</v>
      </c>
      <c r="K658">
        <v>0</v>
      </c>
      <c r="L658">
        <v>0</v>
      </c>
      <c r="M658">
        <v>0.65675399999999995</v>
      </c>
      <c r="N658">
        <v>0</v>
      </c>
      <c r="O658">
        <f>Tabelle15[[#This Row],[Roll]]+Tabelle15[[#This Row],[Pitch]]</f>
        <v>9.7476900000000004</v>
      </c>
      <c r="P658">
        <f>SQRT(Tabelle15[[#This Row],[X]]^2+ Tabelle15[[#This Row],[Y]]^2 +Tabelle15[[#This Row],[Z]]^2)</f>
        <v>202.69663105246721</v>
      </c>
      <c r="Q658">
        <v>-17.5077</v>
      </c>
      <c r="R658">
        <v>107.998</v>
      </c>
      <c r="S658">
        <v>102.011</v>
      </c>
      <c r="T658">
        <v>51.243499999999997</v>
      </c>
      <c r="U658">
        <v>6.8688099999999999</v>
      </c>
      <c r="V658">
        <v>-2.8909799999999999</v>
      </c>
    </row>
    <row r="659" spans="1:22">
      <c r="A659">
        <v>14247</v>
      </c>
      <c r="B659">
        <v>0</v>
      </c>
      <c r="C659">
        <v>19.370100000000001</v>
      </c>
      <c r="D659">
        <v>-34.830100000000002</v>
      </c>
      <c r="E659">
        <v>-198.74</v>
      </c>
      <c r="F659">
        <v>-39.102600000000002</v>
      </c>
      <c r="G659">
        <v>2.8702100000000002</v>
      </c>
      <c r="H659">
        <v>6.8774800000000003</v>
      </c>
      <c r="I659" t="e">
        <f>IF(AND(Tabelle15[[#This Row],[AreaPx]]&gt;0,NOT(Tabelle15[[#This Row],[AreaPx]]="inf")),Tabelle15[[#This Row],[AreaPx]], NA())</f>
        <v>#N/A</v>
      </c>
      <c r="J659">
        <v>0</v>
      </c>
      <c r="K659">
        <v>0</v>
      </c>
      <c r="L659">
        <v>0</v>
      </c>
      <c r="M659">
        <v>0.65675399999999995</v>
      </c>
      <c r="N659">
        <v>0</v>
      </c>
      <c r="O659">
        <f>Tabelle15[[#This Row],[Roll]]+Tabelle15[[#This Row],[Pitch]]</f>
        <v>9.7476900000000004</v>
      </c>
      <c r="P659">
        <f>SQRT(Tabelle15[[#This Row],[X]]^2+ Tabelle15[[#This Row],[Y]]^2 +Tabelle15[[#This Row],[Z]]^2)</f>
        <v>202.69663105246721</v>
      </c>
      <c r="Q659">
        <v>-17.5077</v>
      </c>
      <c r="R659">
        <v>107.998</v>
      </c>
      <c r="S659">
        <v>102.011</v>
      </c>
      <c r="T659">
        <v>51.243499999999997</v>
      </c>
      <c r="U659">
        <v>6.8688099999999999</v>
      </c>
      <c r="V659">
        <v>-2.8909799999999999</v>
      </c>
    </row>
    <row r="660" spans="1:22">
      <c r="A660">
        <v>14264</v>
      </c>
      <c r="B660">
        <v>0</v>
      </c>
      <c r="C660">
        <v>19.370100000000001</v>
      </c>
      <c r="D660">
        <v>-34.830100000000002</v>
      </c>
      <c r="E660">
        <v>-198.74</v>
      </c>
      <c r="F660">
        <v>-39.102600000000002</v>
      </c>
      <c r="G660">
        <v>2.8702100000000002</v>
      </c>
      <c r="H660">
        <v>6.8774800000000003</v>
      </c>
      <c r="I660" t="e">
        <f>IF(AND(Tabelle15[[#This Row],[AreaPx]]&gt;0,NOT(Tabelle15[[#This Row],[AreaPx]]="inf")),Tabelle15[[#This Row],[AreaPx]], NA())</f>
        <v>#N/A</v>
      </c>
      <c r="J660">
        <v>0</v>
      </c>
      <c r="K660">
        <v>0</v>
      </c>
      <c r="L660">
        <v>0</v>
      </c>
      <c r="M660">
        <v>0.65675399999999995</v>
      </c>
      <c r="N660">
        <v>0</v>
      </c>
      <c r="O660">
        <f>Tabelle15[[#This Row],[Roll]]+Tabelle15[[#This Row],[Pitch]]</f>
        <v>9.7476900000000004</v>
      </c>
      <c r="P660">
        <f>SQRT(Tabelle15[[#This Row],[X]]^2+ Tabelle15[[#This Row],[Y]]^2 +Tabelle15[[#This Row],[Z]]^2)</f>
        <v>202.69663105246721</v>
      </c>
      <c r="Q660">
        <v>-17.5077</v>
      </c>
      <c r="R660">
        <v>107.998</v>
      </c>
      <c r="S660">
        <v>102.011</v>
      </c>
      <c r="T660">
        <v>51.243499999999997</v>
      </c>
      <c r="U660">
        <v>6.8688099999999999</v>
      </c>
      <c r="V660">
        <v>-2.8909799999999999</v>
      </c>
    </row>
    <row r="661" spans="1:22">
      <c r="A661">
        <v>14276</v>
      </c>
      <c r="B661">
        <v>0</v>
      </c>
      <c r="C661">
        <v>19.370100000000001</v>
      </c>
      <c r="D661">
        <v>-34.830100000000002</v>
      </c>
      <c r="E661">
        <v>-198.74</v>
      </c>
      <c r="F661">
        <v>-39.102600000000002</v>
      </c>
      <c r="G661">
        <v>2.8702100000000002</v>
      </c>
      <c r="H661">
        <v>6.8774800000000003</v>
      </c>
      <c r="I661" t="e">
        <f>IF(AND(Tabelle15[[#This Row],[AreaPx]]&gt;0,NOT(Tabelle15[[#This Row],[AreaPx]]="inf")),Tabelle15[[#This Row],[AreaPx]], NA())</f>
        <v>#N/A</v>
      </c>
      <c r="J661">
        <v>0</v>
      </c>
      <c r="K661">
        <v>0</v>
      </c>
      <c r="L661">
        <v>0</v>
      </c>
      <c r="M661">
        <v>0.65675399999999995</v>
      </c>
      <c r="N661">
        <v>0</v>
      </c>
      <c r="O661">
        <f>Tabelle15[[#This Row],[Roll]]+Tabelle15[[#This Row],[Pitch]]</f>
        <v>9.7476900000000004</v>
      </c>
      <c r="P661">
        <f>SQRT(Tabelle15[[#This Row],[X]]^2+ Tabelle15[[#This Row],[Y]]^2 +Tabelle15[[#This Row],[Z]]^2)</f>
        <v>202.69663105246721</v>
      </c>
      <c r="Q661">
        <v>-17.5077</v>
      </c>
      <c r="R661">
        <v>107.998</v>
      </c>
      <c r="S661">
        <v>102.011</v>
      </c>
      <c r="T661">
        <v>51.243499999999997</v>
      </c>
      <c r="U661">
        <v>6.8688099999999999</v>
      </c>
      <c r="V661">
        <v>-2.8909799999999999</v>
      </c>
    </row>
    <row r="662" spans="1:22">
      <c r="A662">
        <v>14293</v>
      </c>
      <c r="B662">
        <v>0</v>
      </c>
      <c r="C662">
        <v>19.370100000000001</v>
      </c>
      <c r="D662">
        <v>-34.830100000000002</v>
      </c>
      <c r="E662">
        <v>-198.74</v>
      </c>
      <c r="F662">
        <v>-39.102600000000002</v>
      </c>
      <c r="G662">
        <v>2.8702100000000002</v>
      </c>
      <c r="H662">
        <v>6.8774800000000003</v>
      </c>
      <c r="I662" t="e">
        <f>IF(AND(Tabelle15[[#This Row],[AreaPx]]&gt;0,NOT(Tabelle15[[#This Row],[AreaPx]]="inf")),Tabelle15[[#This Row],[AreaPx]], NA())</f>
        <v>#N/A</v>
      </c>
      <c r="J662">
        <v>0</v>
      </c>
      <c r="K662">
        <v>0</v>
      </c>
      <c r="L662">
        <v>0</v>
      </c>
      <c r="M662">
        <v>0.65675399999999995</v>
      </c>
      <c r="N662">
        <v>0</v>
      </c>
      <c r="O662">
        <f>Tabelle15[[#This Row],[Roll]]+Tabelle15[[#This Row],[Pitch]]</f>
        <v>9.7476900000000004</v>
      </c>
      <c r="P662">
        <f>SQRT(Tabelle15[[#This Row],[X]]^2+ Tabelle15[[#This Row],[Y]]^2 +Tabelle15[[#This Row],[Z]]^2)</f>
        <v>202.69663105246721</v>
      </c>
      <c r="Q662">
        <v>-17.5077</v>
      </c>
      <c r="R662">
        <v>107.998</v>
      </c>
      <c r="S662">
        <v>102.011</v>
      </c>
      <c r="T662">
        <v>51.243499999999997</v>
      </c>
      <c r="U662">
        <v>6.8688099999999999</v>
      </c>
      <c r="V662">
        <v>-2.8909799999999999</v>
      </c>
    </row>
    <row r="663" spans="1:22">
      <c r="A663">
        <v>14305</v>
      </c>
      <c r="B663">
        <v>0</v>
      </c>
      <c r="C663">
        <v>19.370100000000001</v>
      </c>
      <c r="D663">
        <v>-34.830100000000002</v>
      </c>
      <c r="E663">
        <v>-198.74</v>
      </c>
      <c r="F663">
        <v>-39.102600000000002</v>
      </c>
      <c r="G663">
        <v>2.8702100000000002</v>
      </c>
      <c r="H663">
        <v>6.8774800000000003</v>
      </c>
      <c r="I663" t="e">
        <f>IF(AND(Tabelle15[[#This Row],[AreaPx]]&gt;0,NOT(Tabelle15[[#This Row],[AreaPx]]="inf")),Tabelle15[[#This Row],[AreaPx]], NA())</f>
        <v>#N/A</v>
      </c>
      <c r="J663">
        <v>0</v>
      </c>
      <c r="K663">
        <v>0</v>
      </c>
      <c r="L663">
        <v>0</v>
      </c>
      <c r="M663">
        <v>0.65675399999999995</v>
      </c>
      <c r="N663">
        <v>0</v>
      </c>
      <c r="O663">
        <f>Tabelle15[[#This Row],[Roll]]+Tabelle15[[#This Row],[Pitch]]</f>
        <v>9.7476900000000004</v>
      </c>
      <c r="P663">
        <f>SQRT(Tabelle15[[#This Row],[X]]^2+ Tabelle15[[#This Row],[Y]]^2 +Tabelle15[[#This Row],[Z]]^2)</f>
        <v>202.69663105246721</v>
      </c>
      <c r="Q663">
        <v>-17.5077</v>
      </c>
      <c r="R663">
        <v>107.998</v>
      </c>
      <c r="S663">
        <v>102.011</v>
      </c>
      <c r="T663">
        <v>51.243499999999997</v>
      </c>
      <c r="U663">
        <v>6.8688099999999999</v>
      </c>
      <c r="V663">
        <v>-2.8909799999999999</v>
      </c>
    </row>
    <row r="664" spans="1:22">
      <c r="A664">
        <v>14315</v>
      </c>
      <c r="B664">
        <v>0</v>
      </c>
      <c r="C664">
        <v>19.370100000000001</v>
      </c>
      <c r="D664">
        <v>-34.830100000000002</v>
      </c>
      <c r="E664">
        <v>-198.74</v>
      </c>
      <c r="F664">
        <v>-39.102600000000002</v>
      </c>
      <c r="G664">
        <v>2.8702100000000002</v>
      </c>
      <c r="H664">
        <v>6.8774800000000003</v>
      </c>
      <c r="I664" t="e">
        <f>IF(AND(Tabelle15[[#This Row],[AreaPx]]&gt;0,NOT(Tabelle15[[#This Row],[AreaPx]]="inf")),Tabelle15[[#This Row],[AreaPx]], NA())</f>
        <v>#N/A</v>
      </c>
      <c r="J664">
        <v>0</v>
      </c>
      <c r="K664">
        <v>0</v>
      </c>
      <c r="L664">
        <v>0</v>
      </c>
      <c r="M664">
        <v>0.65675399999999995</v>
      </c>
      <c r="N664">
        <v>0</v>
      </c>
      <c r="O664">
        <f>Tabelle15[[#This Row],[Roll]]+Tabelle15[[#This Row],[Pitch]]</f>
        <v>9.7476900000000004</v>
      </c>
      <c r="P664">
        <f>SQRT(Tabelle15[[#This Row],[X]]^2+ Tabelle15[[#This Row],[Y]]^2 +Tabelle15[[#This Row],[Z]]^2)</f>
        <v>202.69663105246721</v>
      </c>
      <c r="Q664">
        <v>-17.5077</v>
      </c>
      <c r="R664">
        <v>107.998</v>
      </c>
      <c r="S664">
        <v>102.011</v>
      </c>
      <c r="T664">
        <v>51.243499999999997</v>
      </c>
      <c r="U664">
        <v>6.8688099999999999</v>
      </c>
      <c r="V664">
        <v>-2.8909799999999999</v>
      </c>
    </row>
    <row r="665" spans="1:22">
      <c r="A665">
        <v>14336</v>
      </c>
      <c r="B665">
        <v>0</v>
      </c>
      <c r="C665">
        <v>19.370100000000001</v>
      </c>
      <c r="D665">
        <v>-34.830100000000002</v>
      </c>
      <c r="E665">
        <v>-198.74</v>
      </c>
      <c r="F665">
        <v>-39.102600000000002</v>
      </c>
      <c r="G665">
        <v>2.8702100000000002</v>
      </c>
      <c r="H665">
        <v>6.8774800000000003</v>
      </c>
      <c r="I665" t="e">
        <f>IF(AND(Tabelle15[[#This Row],[AreaPx]]&gt;0,NOT(Tabelle15[[#This Row],[AreaPx]]="inf")),Tabelle15[[#This Row],[AreaPx]], NA())</f>
        <v>#N/A</v>
      </c>
      <c r="J665">
        <v>0</v>
      </c>
      <c r="K665">
        <v>0</v>
      </c>
      <c r="L665">
        <v>0</v>
      </c>
      <c r="M665">
        <v>0.65675399999999995</v>
      </c>
      <c r="N665">
        <v>0</v>
      </c>
      <c r="O665">
        <f>Tabelle15[[#This Row],[Roll]]+Tabelle15[[#This Row],[Pitch]]</f>
        <v>9.7476900000000004</v>
      </c>
      <c r="P665">
        <f>SQRT(Tabelle15[[#This Row],[X]]^2+ Tabelle15[[#This Row],[Y]]^2 +Tabelle15[[#This Row],[Z]]^2)</f>
        <v>202.69663105246721</v>
      </c>
      <c r="Q665">
        <v>-17.5077</v>
      </c>
      <c r="R665">
        <v>107.998</v>
      </c>
      <c r="S665">
        <v>102.011</v>
      </c>
      <c r="T665">
        <v>51.243499999999997</v>
      </c>
      <c r="U665">
        <v>6.8688099999999999</v>
      </c>
      <c r="V665">
        <v>-2.8909799999999999</v>
      </c>
    </row>
    <row r="666" spans="1:22">
      <c r="A666">
        <v>14349</v>
      </c>
      <c r="B666">
        <v>0</v>
      </c>
      <c r="C666">
        <v>19.370100000000001</v>
      </c>
      <c r="D666">
        <v>-34.830100000000002</v>
      </c>
      <c r="E666">
        <v>-198.74</v>
      </c>
      <c r="F666">
        <v>-39.102600000000002</v>
      </c>
      <c r="G666">
        <v>2.8702100000000002</v>
      </c>
      <c r="H666">
        <v>6.8774800000000003</v>
      </c>
      <c r="I666" t="e">
        <f>IF(AND(Tabelle15[[#This Row],[AreaPx]]&gt;0,NOT(Tabelle15[[#This Row],[AreaPx]]="inf")),Tabelle15[[#This Row],[AreaPx]], NA())</f>
        <v>#N/A</v>
      </c>
      <c r="J666">
        <v>0</v>
      </c>
      <c r="K666">
        <v>0</v>
      </c>
      <c r="L666">
        <v>0</v>
      </c>
      <c r="M666">
        <v>0.65675399999999995</v>
      </c>
      <c r="N666">
        <v>0</v>
      </c>
      <c r="O666">
        <f>Tabelle15[[#This Row],[Roll]]+Tabelle15[[#This Row],[Pitch]]</f>
        <v>9.7476900000000004</v>
      </c>
      <c r="P666">
        <f>SQRT(Tabelle15[[#This Row],[X]]^2+ Tabelle15[[#This Row],[Y]]^2 +Tabelle15[[#This Row],[Z]]^2)</f>
        <v>202.69663105246721</v>
      </c>
      <c r="Q666">
        <v>-17.5077</v>
      </c>
      <c r="R666">
        <v>107.998</v>
      </c>
      <c r="S666">
        <v>102.011</v>
      </c>
      <c r="T666">
        <v>51.243499999999997</v>
      </c>
      <c r="U666">
        <v>6.8688099999999999</v>
      </c>
      <c r="V666">
        <v>-2.8909799999999999</v>
      </c>
    </row>
    <row r="667" spans="1:22">
      <c r="A667">
        <v>14365</v>
      </c>
      <c r="B667">
        <v>0</v>
      </c>
      <c r="C667">
        <v>19.370100000000001</v>
      </c>
      <c r="D667">
        <v>-34.830100000000002</v>
      </c>
      <c r="E667">
        <v>-198.74</v>
      </c>
      <c r="F667">
        <v>-39.102600000000002</v>
      </c>
      <c r="G667">
        <v>2.8702100000000002</v>
      </c>
      <c r="H667">
        <v>6.8774800000000003</v>
      </c>
      <c r="I667" t="e">
        <f>IF(AND(Tabelle15[[#This Row],[AreaPx]]&gt;0,NOT(Tabelle15[[#This Row],[AreaPx]]="inf")),Tabelle15[[#This Row],[AreaPx]], NA())</f>
        <v>#N/A</v>
      </c>
      <c r="J667">
        <v>0</v>
      </c>
      <c r="K667">
        <v>0</v>
      </c>
      <c r="L667">
        <v>0</v>
      </c>
      <c r="M667">
        <v>0.65675399999999995</v>
      </c>
      <c r="N667">
        <v>0</v>
      </c>
      <c r="O667">
        <f>Tabelle15[[#This Row],[Roll]]+Tabelle15[[#This Row],[Pitch]]</f>
        <v>9.7476900000000004</v>
      </c>
      <c r="P667">
        <f>SQRT(Tabelle15[[#This Row],[X]]^2+ Tabelle15[[#This Row],[Y]]^2 +Tabelle15[[#This Row],[Z]]^2)</f>
        <v>202.69663105246721</v>
      </c>
      <c r="Q667">
        <v>-17.5077</v>
      </c>
      <c r="R667">
        <v>107.998</v>
      </c>
      <c r="S667">
        <v>102.011</v>
      </c>
      <c r="T667">
        <v>51.243499999999997</v>
      </c>
      <c r="U667">
        <v>6.8688099999999999</v>
      </c>
      <c r="V667">
        <v>-2.8909799999999999</v>
      </c>
    </row>
    <row r="668" spans="1:22">
      <c r="A668">
        <v>14375</v>
      </c>
      <c r="B668">
        <v>0</v>
      </c>
      <c r="C668">
        <v>19.370100000000001</v>
      </c>
      <c r="D668">
        <v>-34.830100000000002</v>
      </c>
      <c r="E668">
        <v>-198.74</v>
      </c>
      <c r="F668">
        <v>-39.102600000000002</v>
      </c>
      <c r="G668">
        <v>2.8702100000000002</v>
      </c>
      <c r="H668">
        <v>6.8774800000000003</v>
      </c>
      <c r="I668" t="e">
        <f>IF(AND(Tabelle15[[#This Row],[AreaPx]]&gt;0,NOT(Tabelle15[[#This Row],[AreaPx]]="inf")),Tabelle15[[#This Row],[AreaPx]], NA())</f>
        <v>#N/A</v>
      </c>
      <c r="J668">
        <v>0</v>
      </c>
      <c r="K668">
        <v>0</v>
      </c>
      <c r="L668">
        <v>0</v>
      </c>
      <c r="M668">
        <v>0.65675399999999995</v>
      </c>
      <c r="N668">
        <v>0</v>
      </c>
      <c r="O668">
        <f>Tabelle15[[#This Row],[Roll]]+Tabelle15[[#This Row],[Pitch]]</f>
        <v>9.7476900000000004</v>
      </c>
      <c r="P668">
        <f>SQRT(Tabelle15[[#This Row],[X]]^2+ Tabelle15[[#This Row],[Y]]^2 +Tabelle15[[#This Row],[Z]]^2)</f>
        <v>202.69663105246721</v>
      </c>
      <c r="Q668">
        <v>-17.5077</v>
      </c>
      <c r="R668">
        <v>107.998</v>
      </c>
      <c r="S668">
        <v>102.011</v>
      </c>
      <c r="T668">
        <v>51.243499999999997</v>
      </c>
      <c r="U668">
        <v>6.8688099999999999</v>
      </c>
      <c r="V668">
        <v>-2.8909799999999999</v>
      </c>
    </row>
    <row r="669" spans="1:22">
      <c r="A669">
        <v>14391</v>
      </c>
      <c r="B669">
        <v>0</v>
      </c>
      <c r="C669">
        <v>19.370100000000001</v>
      </c>
      <c r="D669">
        <v>-34.830100000000002</v>
      </c>
      <c r="E669">
        <v>-198.74</v>
      </c>
      <c r="F669">
        <v>-39.102600000000002</v>
      </c>
      <c r="G669">
        <v>2.8702100000000002</v>
      </c>
      <c r="H669">
        <v>6.8774800000000003</v>
      </c>
      <c r="I669" t="e">
        <f>IF(AND(Tabelle15[[#This Row],[AreaPx]]&gt;0,NOT(Tabelle15[[#This Row],[AreaPx]]="inf")),Tabelle15[[#This Row],[AreaPx]], NA())</f>
        <v>#N/A</v>
      </c>
      <c r="J669">
        <v>0</v>
      </c>
      <c r="K669">
        <v>0</v>
      </c>
      <c r="L669">
        <v>0</v>
      </c>
      <c r="M669">
        <v>0.65675399999999995</v>
      </c>
      <c r="N669">
        <v>0</v>
      </c>
      <c r="O669">
        <f>Tabelle15[[#This Row],[Roll]]+Tabelle15[[#This Row],[Pitch]]</f>
        <v>9.7476900000000004</v>
      </c>
      <c r="P669">
        <f>SQRT(Tabelle15[[#This Row],[X]]^2+ Tabelle15[[#This Row],[Y]]^2 +Tabelle15[[#This Row],[Z]]^2)</f>
        <v>202.69663105246721</v>
      </c>
      <c r="Q669">
        <v>-17.5077</v>
      </c>
      <c r="R669">
        <v>107.998</v>
      </c>
      <c r="S669">
        <v>102.011</v>
      </c>
      <c r="T669">
        <v>51.243499999999997</v>
      </c>
      <c r="U669">
        <v>6.8688099999999999</v>
      </c>
      <c r="V669">
        <v>-2.8909799999999999</v>
      </c>
    </row>
    <row r="670" spans="1:22">
      <c r="A670">
        <v>14405</v>
      </c>
      <c r="B670">
        <v>0</v>
      </c>
      <c r="C670">
        <v>19.370100000000001</v>
      </c>
      <c r="D670">
        <v>-34.830100000000002</v>
      </c>
      <c r="E670">
        <v>-198.74</v>
      </c>
      <c r="F670">
        <v>-39.102600000000002</v>
      </c>
      <c r="G670">
        <v>2.8702100000000002</v>
      </c>
      <c r="H670">
        <v>6.8774800000000003</v>
      </c>
      <c r="I670" t="e">
        <f>IF(AND(Tabelle15[[#This Row],[AreaPx]]&gt;0,NOT(Tabelle15[[#This Row],[AreaPx]]="inf")),Tabelle15[[#This Row],[AreaPx]], NA())</f>
        <v>#N/A</v>
      </c>
      <c r="J670">
        <v>0</v>
      </c>
      <c r="K670">
        <v>0</v>
      </c>
      <c r="L670">
        <v>0</v>
      </c>
      <c r="M670">
        <v>0.65675399999999995</v>
      </c>
      <c r="N670">
        <v>0</v>
      </c>
      <c r="O670">
        <f>Tabelle15[[#This Row],[Roll]]+Tabelle15[[#This Row],[Pitch]]</f>
        <v>9.7476900000000004</v>
      </c>
      <c r="P670">
        <f>SQRT(Tabelle15[[#This Row],[X]]^2+ Tabelle15[[#This Row],[Y]]^2 +Tabelle15[[#This Row],[Z]]^2)</f>
        <v>202.69663105246721</v>
      </c>
      <c r="Q670">
        <v>-17.5077</v>
      </c>
      <c r="R670">
        <v>107.998</v>
      </c>
      <c r="S670">
        <v>102.011</v>
      </c>
      <c r="T670">
        <v>51.243499999999997</v>
      </c>
      <c r="U670">
        <v>6.8688099999999999</v>
      </c>
      <c r="V670">
        <v>-2.8909799999999999</v>
      </c>
    </row>
    <row r="671" spans="1:22">
      <c r="A671">
        <v>14411</v>
      </c>
      <c r="B671">
        <v>0</v>
      </c>
      <c r="C671">
        <v>19.370100000000001</v>
      </c>
      <c r="D671">
        <v>-34.830100000000002</v>
      </c>
      <c r="E671">
        <v>-198.74</v>
      </c>
      <c r="F671">
        <v>-39.102600000000002</v>
      </c>
      <c r="G671">
        <v>2.8702100000000002</v>
      </c>
      <c r="H671">
        <v>6.8774800000000003</v>
      </c>
      <c r="I671" t="e">
        <f>IF(AND(Tabelle15[[#This Row],[AreaPx]]&gt;0,NOT(Tabelle15[[#This Row],[AreaPx]]="inf")),Tabelle15[[#This Row],[AreaPx]], NA())</f>
        <v>#N/A</v>
      </c>
      <c r="J671">
        <v>0</v>
      </c>
      <c r="K671">
        <v>0</v>
      </c>
      <c r="L671">
        <v>0</v>
      </c>
      <c r="M671">
        <v>0.65675399999999995</v>
      </c>
      <c r="N671">
        <v>0</v>
      </c>
      <c r="O671">
        <f>Tabelle15[[#This Row],[Roll]]+Tabelle15[[#This Row],[Pitch]]</f>
        <v>9.7476900000000004</v>
      </c>
      <c r="P671">
        <f>SQRT(Tabelle15[[#This Row],[X]]^2+ Tabelle15[[#This Row],[Y]]^2 +Tabelle15[[#This Row],[Z]]^2)</f>
        <v>202.69663105246721</v>
      </c>
      <c r="Q671">
        <v>-17.5077</v>
      </c>
      <c r="R671">
        <v>107.998</v>
      </c>
      <c r="S671">
        <v>102.011</v>
      </c>
      <c r="T671">
        <v>51.243499999999997</v>
      </c>
      <c r="U671">
        <v>6.8688099999999999</v>
      </c>
      <c r="V671">
        <v>-2.8909799999999999</v>
      </c>
    </row>
    <row r="672" spans="1:22">
      <c r="A672">
        <v>14426</v>
      </c>
      <c r="B672">
        <v>0</v>
      </c>
      <c r="C672">
        <v>19.370100000000001</v>
      </c>
      <c r="D672">
        <v>-34.830100000000002</v>
      </c>
      <c r="E672">
        <v>-198.74</v>
      </c>
      <c r="F672">
        <v>-39.102600000000002</v>
      </c>
      <c r="G672">
        <v>2.8702100000000002</v>
      </c>
      <c r="H672">
        <v>6.8774800000000003</v>
      </c>
      <c r="I672" t="e">
        <f>IF(AND(Tabelle15[[#This Row],[AreaPx]]&gt;0,NOT(Tabelle15[[#This Row],[AreaPx]]="inf")),Tabelle15[[#This Row],[AreaPx]], NA())</f>
        <v>#N/A</v>
      </c>
      <c r="J672">
        <v>0</v>
      </c>
      <c r="K672">
        <v>0</v>
      </c>
      <c r="L672">
        <v>0</v>
      </c>
      <c r="M672">
        <v>0.65675399999999995</v>
      </c>
      <c r="N672">
        <v>0</v>
      </c>
      <c r="O672">
        <f>Tabelle15[[#This Row],[Roll]]+Tabelle15[[#This Row],[Pitch]]</f>
        <v>9.7476900000000004</v>
      </c>
      <c r="P672">
        <f>SQRT(Tabelle15[[#This Row],[X]]^2+ Tabelle15[[#This Row],[Y]]^2 +Tabelle15[[#This Row],[Z]]^2)</f>
        <v>202.69663105246721</v>
      </c>
      <c r="Q672">
        <v>-17.5077</v>
      </c>
      <c r="R672">
        <v>107.998</v>
      </c>
      <c r="S672">
        <v>102.011</v>
      </c>
      <c r="T672">
        <v>51.243499999999997</v>
      </c>
      <c r="U672">
        <v>6.8688099999999999</v>
      </c>
      <c r="V672">
        <v>-2.8909799999999999</v>
      </c>
    </row>
    <row r="673" spans="1:22">
      <c r="A673">
        <v>14439</v>
      </c>
      <c r="B673">
        <v>0</v>
      </c>
      <c r="C673">
        <v>19.370100000000001</v>
      </c>
      <c r="D673">
        <v>-34.830100000000002</v>
      </c>
      <c r="E673">
        <v>-198.74</v>
      </c>
      <c r="F673">
        <v>-39.102600000000002</v>
      </c>
      <c r="G673">
        <v>2.8702100000000002</v>
      </c>
      <c r="H673">
        <v>6.8774800000000003</v>
      </c>
      <c r="I673" t="e">
        <f>IF(AND(Tabelle15[[#This Row],[AreaPx]]&gt;0,NOT(Tabelle15[[#This Row],[AreaPx]]="inf")),Tabelle15[[#This Row],[AreaPx]], NA())</f>
        <v>#N/A</v>
      </c>
      <c r="J673">
        <v>0</v>
      </c>
      <c r="K673">
        <v>0</v>
      </c>
      <c r="L673">
        <v>0</v>
      </c>
      <c r="M673">
        <v>0.65675399999999995</v>
      </c>
      <c r="N673">
        <v>0</v>
      </c>
      <c r="O673">
        <f>Tabelle15[[#This Row],[Roll]]+Tabelle15[[#This Row],[Pitch]]</f>
        <v>9.7476900000000004</v>
      </c>
      <c r="P673">
        <f>SQRT(Tabelle15[[#This Row],[X]]^2+ Tabelle15[[#This Row],[Y]]^2 +Tabelle15[[#This Row],[Z]]^2)</f>
        <v>202.69663105246721</v>
      </c>
      <c r="Q673">
        <v>-17.5077</v>
      </c>
      <c r="R673">
        <v>107.998</v>
      </c>
      <c r="S673">
        <v>102.011</v>
      </c>
      <c r="T673">
        <v>51.243499999999997</v>
      </c>
      <c r="U673">
        <v>6.8688099999999999</v>
      </c>
      <c r="V673">
        <v>-2.8909799999999999</v>
      </c>
    </row>
    <row r="674" spans="1:22">
      <c r="A674">
        <v>14455</v>
      </c>
      <c r="B674">
        <v>0</v>
      </c>
      <c r="C674">
        <v>19.370100000000001</v>
      </c>
      <c r="D674">
        <v>-34.830100000000002</v>
      </c>
      <c r="E674">
        <v>-198.74</v>
      </c>
      <c r="F674">
        <v>-39.102600000000002</v>
      </c>
      <c r="G674">
        <v>2.8702100000000002</v>
      </c>
      <c r="H674">
        <v>6.8774800000000003</v>
      </c>
      <c r="I674" t="e">
        <f>IF(AND(Tabelle15[[#This Row],[AreaPx]]&gt;0,NOT(Tabelle15[[#This Row],[AreaPx]]="inf")),Tabelle15[[#This Row],[AreaPx]], NA())</f>
        <v>#N/A</v>
      </c>
      <c r="J674">
        <v>0</v>
      </c>
      <c r="K674">
        <v>0</v>
      </c>
      <c r="L674">
        <v>0</v>
      </c>
      <c r="M674">
        <v>0.65675399999999995</v>
      </c>
      <c r="N674">
        <v>0</v>
      </c>
      <c r="O674">
        <f>Tabelle15[[#This Row],[Roll]]+Tabelle15[[#This Row],[Pitch]]</f>
        <v>9.7476900000000004</v>
      </c>
      <c r="P674">
        <f>SQRT(Tabelle15[[#This Row],[X]]^2+ Tabelle15[[#This Row],[Y]]^2 +Tabelle15[[#This Row],[Z]]^2)</f>
        <v>202.69663105246721</v>
      </c>
      <c r="Q674">
        <v>-17.5077</v>
      </c>
      <c r="R674">
        <v>107.998</v>
      </c>
      <c r="S674">
        <v>102.011</v>
      </c>
      <c r="T674">
        <v>51.243499999999997</v>
      </c>
      <c r="U674">
        <v>6.8688099999999999</v>
      </c>
      <c r="V674">
        <v>-2.8909799999999999</v>
      </c>
    </row>
    <row r="675" spans="1:22">
      <c r="A675">
        <v>14468</v>
      </c>
      <c r="B675">
        <v>0</v>
      </c>
      <c r="C675">
        <v>19.370100000000001</v>
      </c>
      <c r="D675">
        <v>-34.830100000000002</v>
      </c>
      <c r="E675">
        <v>-198.74</v>
      </c>
      <c r="F675">
        <v>-39.102600000000002</v>
      </c>
      <c r="G675">
        <v>2.8702100000000002</v>
      </c>
      <c r="H675">
        <v>6.8774800000000003</v>
      </c>
      <c r="I675" t="e">
        <f>IF(AND(Tabelle15[[#This Row],[AreaPx]]&gt;0,NOT(Tabelle15[[#This Row],[AreaPx]]="inf")),Tabelle15[[#This Row],[AreaPx]], NA())</f>
        <v>#N/A</v>
      </c>
      <c r="J675">
        <v>0</v>
      </c>
      <c r="K675">
        <v>0</v>
      </c>
      <c r="L675">
        <v>0</v>
      </c>
      <c r="M675">
        <v>0.65675399999999995</v>
      </c>
      <c r="N675">
        <v>0</v>
      </c>
      <c r="O675">
        <f>Tabelle15[[#This Row],[Roll]]+Tabelle15[[#This Row],[Pitch]]</f>
        <v>9.7476900000000004</v>
      </c>
      <c r="P675">
        <f>SQRT(Tabelle15[[#This Row],[X]]^2+ Tabelle15[[#This Row],[Y]]^2 +Tabelle15[[#This Row],[Z]]^2)</f>
        <v>202.69663105246721</v>
      </c>
      <c r="Q675">
        <v>-17.5077</v>
      </c>
      <c r="R675">
        <v>107.998</v>
      </c>
      <c r="S675">
        <v>102.011</v>
      </c>
      <c r="T675">
        <v>51.243499999999997</v>
      </c>
      <c r="U675">
        <v>6.8688099999999999</v>
      </c>
      <c r="V675">
        <v>-2.8909799999999999</v>
      </c>
    </row>
    <row r="676" spans="1:22">
      <c r="A676">
        <v>14476</v>
      </c>
      <c r="B676">
        <v>0</v>
      </c>
      <c r="C676">
        <v>19.370100000000001</v>
      </c>
      <c r="D676">
        <v>-34.830100000000002</v>
      </c>
      <c r="E676">
        <v>-198.74</v>
      </c>
      <c r="F676">
        <v>-39.102600000000002</v>
      </c>
      <c r="G676">
        <v>2.8702100000000002</v>
      </c>
      <c r="H676">
        <v>6.8774800000000003</v>
      </c>
      <c r="I676" t="e">
        <f>IF(AND(Tabelle15[[#This Row],[AreaPx]]&gt;0,NOT(Tabelle15[[#This Row],[AreaPx]]="inf")),Tabelle15[[#This Row],[AreaPx]], NA())</f>
        <v>#N/A</v>
      </c>
      <c r="J676">
        <v>0</v>
      </c>
      <c r="K676">
        <v>0</v>
      </c>
      <c r="L676">
        <v>0</v>
      </c>
      <c r="M676">
        <v>0.65675399999999995</v>
      </c>
      <c r="N676">
        <v>0</v>
      </c>
      <c r="O676">
        <f>Tabelle15[[#This Row],[Roll]]+Tabelle15[[#This Row],[Pitch]]</f>
        <v>9.7476900000000004</v>
      </c>
      <c r="P676">
        <f>SQRT(Tabelle15[[#This Row],[X]]^2+ Tabelle15[[#This Row],[Y]]^2 +Tabelle15[[#This Row],[Z]]^2)</f>
        <v>202.69663105246721</v>
      </c>
      <c r="Q676">
        <v>-17.5077</v>
      </c>
      <c r="R676">
        <v>107.998</v>
      </c>
      <c r="S676">
        <v>102.011</v>
      </c>
      <c r="T676">
        <v>51.243499999999997</v>
      </c>
      <c r="U676">
        <v>6.8688099999999999</v>
      </c>
      <c r="V676">
        <v>-2.8909799999999999</v>
      </c>
    </row>
    <row r="677" spans="1:22">
      <c r="A677">
        <v>14495</v>
      </c>
      <c r="B677">
        <v>0</v>
      </c>
      <c r="C677">
        <v>19.370100000000001</v>
      </c>
      <c r="D677">
        <v>-34.830100000000002</v>
      </c>
      <c r="E677">
        <v>-198.74</v>
      </c>
      <c r="F677">
        <v>-39.102600000000002</v>
      </c>
      <c r="G677">
        <v>2.8702100000000002</v>
      </c>
      <c r="H677">
        <v>6.8774800000000003</v>
      </c>
      <c r="I677" t="e">
        <f>IF(AND(Tabelle15[[#This Row],[AreaPx]]&gt;0,NOT(Tabelle15[[#This Row],[AreaPx]]="inf")),Tabelle15[[#This Row],[AreaPx]], NA())</f>
        <v>#N/A</v>
      </c>
      <c r="J677">
        <v>0</v>
      </c>
      <c r="K677">
        <v>0</v>
      </c>
      <c r="L677">
        <v>0</v>
      </c>
      <c r="M677">
        <v>0.65675399999999995</v>
      </c>
      <c r="N677">
        <v>0</v>
      </c>
      <c r="O677">
        <f>Tabelle15[[#This Row],[Roll]]+Tabelle15[[#This Row],[Pitch]]</f>
        <v>9.7476900000000004</v>
      </c>
      <c r="P677">
        <f>SQRT(Tabelle15[[#This Row],[X]]^2+ Tabelle15[[#This Row],[Y]]^2 +Tabelle15[[#This Row],[Z]]^2)</f>
        <v>202.69663105246721</v>
      </c>
      <c r="Q677">
        <v>-17.5077</v>
      </c>
      <c r="R677">
        <v>107.998</v>
      </c>
      <c r="S677">
        <v>102.011</v>
      </c>
      <c r="T677">
        <v>51.243499999999997</v>
      </c>
      <c r="U677">
        <v>6.8688099999999999</v>
      </c>
      <c r="V677">
        <v>-2.8909799999999999</v>
      </c>
    </row>
    <row r="678" spans="1:22">
      <c r="A678">
        <v>14506</v>
      </c>
      <c r="B678">
        <v>0</v>
      </c>
      <c r="C678">
        <v>19.370100000000001</v>
      </c>
      <c r="D678">
        <v>-34.830100000000002</v>
      </c>
      <c r="E678">
        <v>-198.74</v>
      </c>
      <c r="F678">
        <v>-39.102600000000002</v>
      </c>
      <c r="G678">
        <v>2.8702100000000002</v>
      </c>
      <c r="H678">
        <v>6.8774800000000003</v>
      </c>
      <c r="I678" t="e">
        <f>IF(AND(Tabelle15[[#This Row],[AreaPx]]&gt;0,NOT(Tabelle15[[#This Row],[AreaPx]]="inf")),Tabelle15[[#This Row],[AreaPx]], NA())</f>
        <v>#N/A</v>
      </c>
      <c r="J678">
        <v>0</v>
      </c>
      <c r="K678">
        <v>0</v>
      </c>
      <c r="L678">
        <v>0</v>
      </c>
      <c r="M678">
        <v>0.65675399999999995</v>
      </c>
      <c r="N678">
        <v>0</v>
      </c>
      <c r="O678">
        <f>Tabelle15[[#This Row],[Roll]]+Tabelle15[[#This Row],[Pitch]]</f>
        <v>9.7476900000000004</v>
      </c>
      <c r="P678">
        <f>SQRT(Tabelle15[[#This Row],[X]]^2+ Tabelle15[[#This Row],[Y]]^2 +Tabelle15[[#This Row],[Z]]^2)</f>
        <v>202.69663105246721</v>
      </c>
      <c r="Q678">
        <v>-17.5077</v>
      </c>
      <c r="R678">
        <v>107.998</v>
      </c>
      <c r="S678">
        <v>102.011</v>
      </c>
      <c r="T678">
        <v>51.243499999999997</v>
      </c>
      <c r="U678">
        <v>6.8688099999999999</v>
      </c>
      <c r="V678">
        <v>-2.8909799999999999</v>
      </c>
    </row>
    <row r="679" spans="1:22">
      <c r="A679">
        <v>14525</v>
      </c>
      <c r="B679">
        <v>0</v>
      </c>
      <c r="C679">
        <v>19.370100000000001</v>
      </c>
      <c r="D679">
        <v>-34.830100000000002</v>
      </c>
      <c r="E679">
        <v>-198.74</v>
      </c>
      <c r="F679">
        <v>-39.102600000000002</v>
      </c>
      <c r="G679">
        <v>2.8702100000000002</v>
      </c>
      <c r="H679">
        <v>6.8774800000000003</v>
      </c>
      <c r="I679" t="e">
        <f>IF(AND(Tabelle15[[#This Row],[AreaPx]]&gt;0,NOT(Tabelle15[[#This Row],[AreaPx]]="inf")),Tabelle15[[#This Row],[AreaPx]], NA())</f>
        <v>#N/A</v>
      </c>
      <c r="J679">
        <v>0</v>
      </c>
      <c r="K679">
        <v>0</v>
      </c>
      <c r="L679">
        <v>0</v>
      </c>
      <c r="M679">
        <v>0.65675399999999995</v>
      </c>
      <c r="N679">
        <v>0</v>
      </c>
      <c r="O679">
        <f>Tabelle15[[#This Row],[Roll]]+Tabelle15[[#This Row],[Pitch]]</f>
        <v>9.7476900000000004</v>
      </c>
      <c r="P679">
        <f>SQRT(Tabelle15[[#This Row],[X]]^2+ Tabelle15[[#This Row],[Y]]^2 +Tabelle15[[#This Row],[Z]]^2)</f>
        <v>202.69663105246721</v>
      </c>
      <c r="Q679">
        <v>-17.5077</v>
      </c>
      <c r="R679">
        <v>107.998</v>
      </c>
      <c r="S679">
        <v>102.011</v>
      </c>
      <c r="T679">
        <v>51.243499999999997</v>
      </c>
      <c r="U679">
        <v>6.8688099999999999</v>
      </c>
      <c r="V679">
        <v>-2.8909799999999999</v>
      </c>
    </row>
    <row r="680" spans="1:22">
      <c r="A680">
        <v>14537</v>
      </c>
      <c r="B680">
        <v>0</v>
      </c>
      <c r="C680">
        <v>19.370100000000001</v>
      </c>
      <c r="D680">
        <v>-34.830100000000002</v>
      </c>
      <c r="E680">
        <v>-198.74</v>
      </c>
      <c r="F680">
        <v>-39.102600000000002</v>
      </c>
      <c r="G680">
        <v>2.8702100000000002</v>
      </c>
      <c r="H680">
        <v>6.8774800000000003</v>
      </c>
      <c r="I680" t="e">
        <f>IF(AND(Tabelle15[[#This Row],[AreaPx]]&gt;0,NOT(Tabelle15[[#This Row],[AreaPx]]="inf")),Tabelle15[[#This Row],[AreaPx]], NA())</f>
        <v>#N/A</v>
      </c>
      <c r="J680">
        <v>0</v>
      </c>
      <c r="K680">
        <v>0</v>
      </c>
      <c r="L680">
        <v>0</v>
      </c>
      <c r="M680">
        <v>0.65675399999999995</v>
      </c>
      <c r="N680">
        <v>0</v>
      </c>
      <c r="O680">
        <f>Tabelle15[[#This Row],[Roll]]+Tabelle15[[#This Row],[Pitch]]</f>
        <v>9.7476900000000004</v>
      </c>
      <c r="P680">
        <f>SQRT(Tabelle15[[#This Row],[X]]^2+ Tabelle15[[#This Row],[Y]]^2 +Tabelle15[[#This Row],[Z]]^2)</f>
        <v>202.69663105246721</v>
      </c>
      <c r="Q680">
        <v>-17.5077</v>
      </c>
      <c r="R680">
        <v>107.998</v>
      </c>
      <c r="S680">
        <v>102.011</v>
      </c>
      <c r="T680">
        <v>51.243499999999997</v>
      </c>
      <c r="U680">
        <v>6.8688099999999999</v>
      </c>
      <c r="V680">
        <v>-2.8909799999999999</v>
      </c>
    </row>
    <row r="681" spans="1:22">
      <c r="A681">
        <v>14546</v>
      </c>
      <c r="B681">
        <v>0</v>
      </c>
      <c r="C681">
        <v>19.370100000000001</v>
      </c>
      <c r="D681">
        <v>-34.830100000000002</v>
      </c>
      <c r="E681">
        <v>-198.74</v>
      </c>
      <c r="F681">
        <v>-39.102600000000002</v>
      </c>
      <c r="G681">
        <v>2.8702100000000002</v>
      </c>
      <c r="H681">
        <v>6.8774800000000003</v>
      </c>
      <c r="I681" t="e">
        <f>IF(AND(Tabelle15[[#This Row],[AreaPx]]&gt;0,NOT(Tabelle15[[#This Row],[AreaPx]]="inf")),Tabelle15[[#This Row],[AreaPx]], NA())</f>
        <v>#N/A</v>
      </c>
      <c r="J681">
        <v>0</v>
      </c>
      <c r="K681">
        <v>0</v>
      </c>
      <c r="L681">
        <v>0</v>
      </c>
      <c r="M681">
        <v>0.65675399999999995</v>
      </c>
      <c r="N681">
        <v>0</v>
      </c>
      <c r="O681">
        <f>Tabelle15[[#This Row],[Roll]]+Tabelle15[[#This Row],[Pitch]]</f>
        <v>9.7476900000000004</v>
      </c>
      <c r="P681">
        <f>SQRT(Tabelle15[[#This Row],[X]]^2+ Tabelle15[[#This Row],[Y]]^2 +Tabelle15[[#This Row],[Z]]^2)</f>
        <v>202.69663105246721</v>
      </c>
      <c r="Q681">
        <v>-17.5077</v>
      </c>
      <c r="R681">
        <v>107.998</v>
      </c>
      <c r="S681">
        <v>102.011</v>
      </c>
      <c r="T681">
        <v>51.243499999999997</v>
      </c>
      <c r="U681">
        <v>6.8688099999999999</v>
      </c>
      <c r="V681">
        <v>-2.8909799999999999</v>
      </c>
    </row>
    <row r="682" spans="1:22">
      <c r="A682">
        <v>14563</v>
      </c>
      <c r="B682">
        <v>0</v>
      </c>
      <c r="C682">
        <v>19.370100000000001</v>
      </c>
      <c r="D682">
        <v>-34.830100000000002</v>
      </c>
      <c r="E682">
        <v>-198.74</v>
      </c>
      <c r="F682">
        <v>-39.102600000000002</v>
      </c>
      <c r="G682">
        <v>2.8702100000000002</v>
      </c>
      <c r="H682">
        <v>6.8774800000000003</v>
      </c>
      <c r="I682" t="e">
        <f>IF(AND(Tabelle15[[#This Row],[AreaPx]]&gt;0,NOT(Tabelle15[[#This Row],[AreaPx]]="inf")),Tabelle15[[#This Row],[AreaPx]], NA())</f>
        <v>#N/A</v>
      </c>
      <c r="J682">
        <v>0</v>
      </c>
      <c r="K682">
        <v>0</v>
      </c>
      <c r="L682">
        <v>0</v>
      </c>
      <c r="M682">
        <v>0.65675399999999995</v>
      </c>
      <c r="N682">
        <v>0</v>
      </c>
      <c r="O682">
        <f>Tabelle15[[#This Row],[Roll]]+Tabelle15[[#This Row],[Pitch]]</f>
        <v>9.7476900000000004</v>
      </c>
      <c r="P682">
        <f>SQRT(Tabelle15[[#This Row],[X]]^2+ Tabelle15[[#This Row],[Y]]^2 +Tabelle15[[#This Row],[Z]]^2)</f>
        <v>202.69663105246721</v>
      </c>
      <c r="Q682">
        <v>-17.5077</v>
      </c>
      <c r="R682">
        <v>107.998</v>
      </c>
      <c r="S682">
        <v>102.011</v>
      </c>
      <c r="T682">
        <v>51.243499999999997</v>
      </c>
      <c r="U682">
        <v>6.8688099999999999</v>
      </c>
      <c r="V682">
        <v>-2.8909799999999999</v>
      </c>
    </row>
    <row r="683" spans="1:22">
      <c r="A683">
        <v>14577</v>
      </c>
      <c r="B683">
        <v>0</v>
      </c>
      <c r="C683">
        <v>19.370100000000001</v>
      </c>
      <c r="D683">
        <v>-34.830100000000002</v>
      </c>
      <c r="E683">
        <v>-198.74</v>
      </c>
      <c r="F683">
        <v>-39.102600000000002</v>
      </c>
      <c r="G683">
        <v>2.8702100000000002</v>
      </c>
      <c r="H683">
        <v>6.8774800000000003</v>
      </c>
      <c r="I683" t="e">
        <f>IF(AND(Tabelle15[[#This Row],[AreaPx]]&gt;0,NOT(Tabelle15[[#This Row],[AreaPx]]="inf")),Tabelle15[[#This Row],[AreaPx]], NA())</f>
        <v>#N/A</v>
      </c>
      <c r="J683">
        <v>0</v>
      </c>
      <c r="K683">
        <v>0</v>
      </c>
      <c r="L683">
        <v>0</v>
      </c>
      <c r="M683">
        <v>0.65675399999999995</v>
      </c>
      <c r="N683">
        <v>0</v>
      </c>
      <c r="O683">
        <f>Tabelle15[[#This Row],[Roll]]+Tabelle15[[#This Row],[Pitch]]</f>
        <v>9.7476900000000004</v>
      </c>
      <c r="P683">
        <f>SQRT(Tabelle15[[#This Row],[X]]^2+ Tabelle15[[#This Row],[Y]]^2 +Tabelle15[[#This Row],[Z]]^2)</f>
        <v>202.69663105246721</v>
      </c>
      <c r="Q683">
        <v>-17.5077</v>
      </c>
      <c r="R683">
        <v>107.998</v>
      </c>
      <c r="S683">
        <v>102.011</v>
      </c>
      <c r="T683">
        <v>51.243499999999997</v>
      </c>
      <c r="U683">
        <v>6.8688099999999999</v>
      </c>
      <c r="V683">
        <v>-2.8909799999999999</v>
      </c>
    </row>
    <row r="684" spans="1:22">
      <c r="A684">
        <v>14592</v>
      </c>
      <c r="B684">
        <v>0</v>
      </c>
      <c r="C684">
        <v>19.370100000000001</v>
      </c>
      <c r="D684">
        <v>-34.830100000000002</v>
      </c>
      <c r="E684">
        <v>-198.74</v>
      </c>
      <c r="F684">
        <v>-39.102600000000002</v>
      </c>
      <c r="G684">
        <v>2.8702100000000002</v>
      </c>
      <c r="H684">
        <v>6.8774800000000003</v>
      </c>
      <c r="I684" t="e">
        <f>IF(AND(Tabelle15[[#This Row],[AreaPx]]&gt;0,NOT(Tabelle15[[#This Row],[AreaPx]]="inf")),Tabelle15[[#This Row],[AreaPx]], NA())</f>
        <v>#N/A</v>
      </c>
      <c r="J684">
        <v>0</v>
      </c>
      <c r="K684">
        <v>0</v>
      </c>
      <c r="L684">
        <v>0</v>
      </c>
      <c r="M684">
        <v>0.65675399999999995</v>
      </c>
      <c r="N684">
        <v>0</v>
      </c>
      <c r="O684">
        <f>Tabelle15[[#This Row],[Roll]]+Tabelle15[[#This Row],[Pitch]]</f>
        <v>9.7476900000000004</v>
      </c>
      <c r="P684">
        <f>SQRT(Tabelle15[[#This Row],[X]]^2+ Tabelle15[[#This Row],[Y]]^2 +Tabelle15[[#This Row],[Z]]^2)</f>
        <v>202.69663105246721</v>
      </c>
      <c r="Q684">
        <v>-17.5077</v>
      </c>
      <c r="R684">
        <v>107.998</v>
      </c>
      <c r="S684">
        <v>102.011</v>
      </c>
      <c r="T684">
        <v>51.243499999999997</v>
      </c>
      <c r="U684">
        <v>6.8688099999999999</v>
      </c>
      <c r="V684">
        <v>-2.8909799999999999</v>
      </c>
    </row>
    <row r="685" spans="1:22">
      <c r="A685">
        <v>14605</v>
      </c>
      <c r="B685">
        <v>0</v>
      </c>
      <c r="C685">
        <v>19.370100000000001</v>
      </c>
      <c r="D685">
        <v>-34.830100000000002</v>
      </c>
      <c r="E685">
        <v>-198.74</v>
      </c>
      <c r="F685">
        <v>-39.102600000000002</v>
      </c>
      <c r="G685">
        <v>2.8702100000000002</v>
      </c>
      <c r="H685">
        <v>6.8774800000000003</v>
      </c>
      <c r="I685" t="e">
        <f>IF(AND(Tabelle15[[#This Row],[AreaPx]]&gt;0,NOT(Tabelle15[[#This Row],[AreaPx]]="inf")),Tabelle15[[#This Row],[AreaPx]], NA())</f>
        <v>#N/A</v>
      </c>
      <c r="J685">
        <v>0</v>
      </c>
      <c r="K685">
        <v>0</v>
      </c>
      <c r="L685">
        <v>0</v>
      </c>
      <c r="M685">
        <v>0.65675399999999995</v>
      </c>
      <c r="N685">
        <v>0</v>
      </c>
      <c r="O685">
        <f>Tabelle15[[#This Row],[Roll]]+Tabelle15[[#This Row],[Pitch]]</f>
        <v>9.7476900000000004</v>
      </c>
      <c r="P685">
        <f>SQRT(Tabelle15[[#This Row],[X]]^2+ Tabelle15[[#This Row],[Y]]^2 +Tabelle15[[#This Row],[Z]]^2)</f>
        <v>202.69663105246721</v>
      </c>
      <c r="Q685">
        <v>-17.5077</v>
      </c>
      <c r="R685">
        <v>107.998</v>
      </c>
      <c r="S685">
        <v>102.011</v>
      </c>
      <c r="T685">
        <v>51.243499999999997</v>
      </c>
      <c r="U685">
        <v>6.8688099999999999</v>
      </c>
      <c r="V685">
        <v>-2.8909799999999999</v>
      </c>
    </row>
    <row r="686" spans="1:22">
      <c r="A686">
        <v>14613</v>
      </c>
      <c r="B686">
        <v>0</v>
      </c>
      <c r="C686">
        <v>19.370100000000001</v>
      </c>
      <c r="D686">
        <v>-34.830100000000002</v>
      </c>
      <c r="E686">
        <v>-198.74</v>
      </c>
      <c r="F686">
        <v>-39.102600000000002</v>
      </c>
      <c r="G686">
        <v>2.8702100000000002</v>
      </c>
      <c r="H686">
        <v>6.8774800000000003</v>
      </c>
      <c r="I686" t="e">
        <f>IF(AND(Tabelle15[[#This Row],[AreaPx]]&gt;0,NOT(Tabelle15[[#This Row],[AreaPx]]="inf")),Tabelle15[[#This Row],[AreaPx]], NA())</f>
        <v>#N/A</v>
      </c>
      <c r="J686">
        <v>0</v>
      </c>
      <c r="K686">
        <v>0</v>
      </c>
      <c r="L686">
        <v>0</v>
      </c>
      <c r="M686">
        <v>0.65675399999999995</v>
      </c>
      <c r="N686">
        <v>0</v>
      </c>
      <c r="O686">
        <f>Tabelle15[[#This Row],[Roll]]+Tabelle15[[#This Row],[Pitch]]</f>
        <v>9.7476900000000004</v>
      </c>
      <c r="P686">
        <f>SQRT(Tabelle15[[#This Row],[X]]^2+ Tabelle15[[#This Row],[Y]]^2 +Tabelle15[[#This Row],[Z]]^2)</f>
        <v>202.69663105246721</v>
      </c>
      <c r="Q686">
        <v>-17.5077</v>
      </c>
      <c r="R686">
        <v>107.998</v>
      </c>
      <c r="S686">
        <v>102.011</v>
      </c>
      <c r="T686">
        <v>51.243499999999997</v>
      </c>
      <c r="U686">
        <v>6.8688099999999999</v>
      </c>
      <c r="V686">
        <v>-2.8909799999999999</v>
      </c>
    </row>
    <row r="687" spans="1:22">
      <c r="A687">
        <v>14627</v>
      </c>
      <c r="B687">
        <v>0</v>
      </c>
      <c r="C687">
        <v>19.370100000000001</v>
      </c>
      <c r="D687">
        <v>-34.830100000000002</v>
      </c>
      <c r="E687">
        <v>-198.74</v>
      </c>
      <c r="F687">
        <v>-39.102600000000002</v>
      </c>
      <c r="G687">
        <v>2.8702100000000002</v>
      </c>
      <c r="H687">
        <v>6.8774800000000003</v>
      </c>
      <c r="I687" t="e">
        <f>IF(AND(Tabelle15[[#This Row],[AreaPx]]&gt;0,NOT(Tabelle15[[#This Row],[AreaPx]]="inf")),Tabelle15[[#This Row],[AreaPx]], NA())</f>
        <v>#N/A</v>
      </c>
      <c r="J687">
        <v>0</v>
      </c>
      <c r="K687">
        <v>0</v>
      </c>
      <c r="L687">
        <v>0</v>
      </c>
      <c r="M687">
        <v>0.65675399999999995</v>
      </c>
      <c r="N687">
        <v>0</v>
      </c>
      <c r="O687">
        <f>Tabelle15[[#This Row],[Roll]]+Tabelle15[[#This Row],[Pitch]]</f>
        <v>9.7476900000000004</v>
      </c>
      <c r="P687">
        <f>SQRT(Tabelle15[[#This Row],[X]]^2+ Tabelle15[[#This Row],[Y]]^2 +Tabelle15[[#This Row],[Z]]^2)</f>
        <v>202.69663105246721</v>
      </c>
      <c r="Q687">
        <v>-17.5077</v>
      </c>
      <c r="R687">
        <v>107.998</v>
      </c>
      <c r="S687">
        <v>102.011</v>
      </c>
      <c r="T687">
        <v>51.243499999999997</v>
      </c>
      <c r="U687">
        <v>6.8688099999999999</v>
      </c>
      <c r="V687">
        <v>-2.8909799999999999</v>
      </c>
    </row>
    <row r="688" spans="1:22">
      <c r="A688">
        <v>14640</v>
      </c>
      <c r="B688">
        <v>0</v>
      </c>
      <c r="C688">
        <v>19.370100000000001</v>
      </c>
      <c r="D688">
        <v>-34.830100000000002</v>
      </c>
      <c r="E688">
        <v>-198.74</v>
      </c>
      <c r="F688">
        <v>-39.102600000000002</v>
      </c>
      <c r="G688">
        <v>2.8702100000000002</v>
      </c>
      <c r="H688">
        <v>6.8774800000000003</v>
      </c>
      <c r="I688" t="e">
        <f>IF(AND(Tabelle15[[#This Row],[AreaPx]]&gt;0,NOT(Tabelle15[[#This Row],[AreaPx]]="inf")),Tabelle15[[#This Row],[AreaPx]], NA())</f>
        <v>#N/A</v>
      </c>
      <c r="J688">
        <v>0</v>
      </c>
      <c r="K688">
        <v>0</v>
      </c>
      <c r="L688">
        <v>0</v>
      </c>
      <c r="M688">
        <v>0.65675399999999995</v>
      </c>
      <c r="N688">
        <v>0</v>
      </c>
      <c r="O688">
        <f>Tabelle15[[#This Row],[Roll]]+Tabelle15[[#This Row],[Pitch]]</f>
        <v>9.7476900000000004</v>
      </c>
      <c r="P688">
        <f>SQRT(Tabelle15[[#This Row],[X]]^2+ Tabelle15[[#This Row],[Y]]^2 +Tabelle15[[#This Row],[Z]]^2)</f>
        <v>202.69663105246721</v>
      </c>
      <c r="Q688">
        <v>-17.5077</v>
      </c>
      <c r="R688">
        <v>107.998</v>
      </c>
      <c r="S688">
        <v>102.011</v>
      </c>
      <c r="T688">
        <v>51.243499999999997</v>
      </c>
      <c r="U688">
        <v>6.8688099999999999</v>
      </c>
      <c r="V688">
        <v>-2.8909799999999999</v>
      </c>
    </row>
    <row r="689" spans="1:22">
      <c r="A689">
        <v>14657</v>
      </c>
      <c r="B689">
        <v>0</v>
      </c>
      <c r="C689">
        <v>19.370100000000001</v>
      </c>
      <c r="D689">
        <v>-34.830100000000002</v>
      </c>
      <c r="E689">
        <v>-198.74</v>
      </c>
      <c r="F689">
        <v>-39.102600000000002</v>
      </c>
      <c r="G689">
        <v>2.8702100000000002</v>
      </c>
      <c r="H689">
        <v>6.8774800000000003</v>
      </c>
      <c r="I689" t="e">
        <f>IF(AND(Tabelle15[[#This Row],[AreaPx]]&gt;0,NOT(Tabelle15[[#This Row],[AreaPx]]="inf")),Tabelle15[[#This Row],[AreaPx]], NA())</f>
        <v>#N/A</v>
      </c>
      <c r="J689">
        <v>0</v>
      </c>
      <c r="K689">
        <v>0</v>
      </c>
      <c r="L689">
        <v>0</v>
      </c>
      <c r="M689">
        <v>0.65675399999999995</v>
      </c>
      <c r="N689">
        <v>0</v>
      </c>
      <c r="O689">
        <f>Tabelle15[[#This Row],[Roll]]+Tabelle15[[#This Row],[Pitch]]</f>
        <v>9.7476900000000004</v>
      </c>
      <c r="P689">
        <f>SQRT(Tabelle15[[#This Row],[X]]^2+ Tabelle15[[#This Row],[Y]]^2 +Tabelle15[[#This Row],[Z]]^2)</f>
        <v>202.69663105246721</v>
      </c>
      <c r="Q689">
        <v>-17.5077</v>
      </c>
      <c r="R689">
        <v>107.998</v>
      </c>
      <c r="S689">
        <v>102.011</v>
      </c>
      <c r="T689">
        <v>51.243499999999997</v>
      </c>
      <c r="U689">
        <v>6.8688099999999999</v>
      </c>
      <c r="V689">
        <v>-2.8909799999999999</v>
      </c>
    </row>
    <row r="690" spans="1:22">
      <c r="A690">
        <v>14669</v>
      </c>
      <c r="B690">
        <v>0</v>
      </c>
      <c r="C690">
        <v>19.370100000000001</v>
      </c>
      <c r="D690">
        <v>-34.830100000000002</v>
      </c>
      <c r="E690">
        <v>-198.74</v>
      </c>
      <c r="F690">
        <v>-39.102600000000002</v>
      </c>
      <c r="G690">
        <v>2.8702100000000002</v>
      </c>
      <c r="H690">
        <v>6.8774800000000003</v>
      </c>
      <c r="I690" t="e">
        <f>IF(AND(Tabelle15[[#This Row],[AreaPx]]&gt;0,NOT(Tabelle15[[#This Row],[AreaPx]]="inf")),Tabelle15[[#This Row],[AreaPx]], NA())</f>
        <v>#N/A</v>
      </c>
      <c r="J690">
        <v>0</v>
      </c>
      <c r="K690">
        <v>0</v>
      </c>
      <c r="L690">
        <v>0</v>
      </c>
      <c r="M690">
        <v>0.65675399999999995</v>
      </c>
      <c r="N690">
        <v>0</v>
      </c>
      <c r="O690">
        <f>Tabelle15[[#This Row],[Roll]]+Tabelle15[[#This Row],[Pitch]]</f>
        <v>9.7476900000000004</v>
      </c>
      <c r="P690">
        <f>SQRT(Tabelle15[[#This Row],[X]]^2+ Tabelle15[[#This Row],[Y]]^2 +Tabelle15[[#This Row],[Z]]^2)</f>
        <v>202.69663105246721</v>
      </c>
      <c r="Q690">
        <v>-17.5077</v>
      </c>
      <c r="R690">
        <v>107.998</v>
      </c>
      <c r="S690">
        <v>102.011</v>
      </c>
      <c r="T690">
        <v>51.243499999999997</v>
      </c>
      <c r="U690">
        <v>6.8688099999999999</v>
      </c>
      <c r="V690">
        <v>-2.8909799999999999</v>
      </c>
    </row>
    <row r="691" spans="1:22">
      <c r="A691">
        <v>14679</v>
      </c>
      <c r="B691">
        <v>0</v>
      </c>
      <c r="C691">
        <v>19.370100000000001</v>
      </c>
      <c r="D691">
        <v>-34.830100000000002</v>
      </c>
      <c r="E691">
        <v>-198.74</v>
      </c>
      <c r="F691">
        <v>-39.102600000000002</v>
      </c>
      <c r="G691">
        <v>2.8702100000000002</v>
      </c>
      <c r="H691">
        <v>6.8774800000000003</v>
      </c>
      <c r="I691" t="e">
        <f>IF(AND(Tabelle15[[#This Row],[AreaPx]]&gt;0,NOT(Tabelle15[[#This Row],[AreaPx]]="inf")),Tabelle15[[#This Row],[AreaPx]], NA())</f>
        <v>#N/A</v>
      </c>
      <c r="J691">
        <v>0</v>
      </c>
      <c r="K691">
        <v>0</v>
      </c>
      <c r="L691">
        <v>0</v>
      </c>
      <c r="M691">
        <v>0.65675399999999995</v>
      </c>
      <c r="N691">
        <v>0</v>
      </c>
      <c r="O691">
        <f>Tabelle15[[#This Row],[Roll]]+Tabelle15[[#This Row],[Pitch]]</f>
        <v>9.7476900000000004</v>
      </c>
      <c r="P691">
        <f>SQRT(Tabelle15[[#This Row],[X]]^2+ Tabelle15[[#This Row],[Y]]^2 +Tabelle15[[#This Row],[Z]]^2)</f>
        <v>202.69663105246721</v>
      </c>
      <c r="Q691">
        <v>-17.5077</v>
      </c>
      <c r="R691">
        <v>107.998</v>
      </c>
      <c r="S691">
        <v>102.011</v>
      </c>
      <c r="T691">
        <v>51.243499999999997</v>
      </c>
      <c r="U691">
        <v>6.8688099999999999</v>
      </c>
      <c r="V691">
        <v>-2.8909799999999999</v>
      </c>
    </row>
    <row r="692" spans="1:22">
      <c r="A692">
        <v>14697</v>
      </c>
      <c r="B692">
        <v>0</v>
      </c>
      <c r="C692">
        <v>19.370100000000001</v>
      </c>
      <c r="D692">
        <v>-34.830100000000002</v>
      </c>
      <c r="E692">
        <v>-198.74</v>
      </c>
      <c r="F692">
        <v>-39.102600000000002</v>
      </c>
      <c r="G692">
        <v>2.8702100000000002</v>
      </c>
      <c r="H692">
        <v>6.8774800000000003</v>
      </c>
      <c r="I692" t="e">
        <f>IF(AND(Tabelle15[[#This Row],[AreaPx]]&gt;0,NOT(Tabelle15[[#This Row],[AreaPx]]="inf")),Tabelle15[[#This Row],[AreaPx]], NA())</f>
        <v>#N/A</v>
      </c>
      <c r="J692">
        <v>0</v>
      </c>
      <c r="K692">
        <v>0</v>
      </c>
      <c r="L692">
        <v>0</v>
      </c>
      <c r="M692">
        <v>0.65675399999999995</v>
      </c>
      <c r="N692">
        <v>0</v>
      </c>
      <c r="O692">
        <f>Tabelle15[[#This Row],[Roll]]+Tabelle15[[#This Row],[Pitch]]</f>
        <v>9.7476900000000004</v>
      </c>
      <c r="P692">
        <f>SQRT(Tabelle15[[#This Row],[X]]^2+ Tabelle15[[#This Row],[Y]]^2 +Tabelle15[[#This Row],[Z]]^2)</f>
        <v>202.69663105246721</v>
      </c>
      <c r="Q692">
        <v>-17.5077</v>
      </c>
      <c r="R692">
        <v>107.998</v>
      </c>
      <c r="S692">
        <v>102.011</v>
      </c>
      <c r="T692">
        <v>51.243499999999997</v>
      </c>
      <c r="U692">
        <v>6.8688099999999999</v>
      </c>
      <c r="V692">
        <v>-2.8909799999999999</v>
      </c>
    </row>
    <row r="693" spans="1:22">
      <c r="A693">
        <v>14711</v>
      </c>
      <c r="B693">
        <v>0</v>
      </c>
      <c r="C693">
        <v>19.370100000000001</v>
      </c>
      <c r="D693">
        <v>-34.830100000000002</v>
      </c>
      <c r="E693">
        <v>-198.74</v>
      </c>
      <c r="F693">
        <v>-39.102600000000002</v>
      </c>
      <c r="G693">
        <v>2.8702100000000002</v>
      </c>
      <c r="H693">
        <v>6.8774800000000003</v>
      </c>
      <c r="I693" t="e">
        <f>IF(AND(Tabelle15[[#This Row],[AreaPx]]&gt;0,NOT(Tabelle15[[#This Row],[AreaPx]]="inf")),Tabelle15[[#This Row],[AreaPx]], NA())</f>
        <v>#N/A</v>
      </c>
      <c r="J693">
        <v>0</v>
      </c>
      <c r="K693">
        <v>0</v>
      </c>
      <c r="L693">
        <v>0</v>
      </c>
      <c r="M693">
        <v>0.65675399999999995</v>
      </c>
      <c r="N693">
        <v>0</v>
      </c>
      <c r="O693">
        <f>Tabelle15[[#This Row],[Roll]]+Tabelle15[[#This Row],[Pitch]]</f>
        <v>9.7476900000000004</v>
      </c>
      <c r="P693">
        <f>SQRT(Tabelle15[[#This Row],[X]]^2+ Tabelle15[[#This Row],[Y]]^2 +Tabelle15[[#This Row],[Z]]^2)</f>
        <v>202.69663105246721</v>
      </c>
      <c r="Q693">
        <v>-17.5077</v>
      </c>
      <c r="R693">
        <v>107.998</v>
      </c>
      <c r="S693">
        <v>102.011</v>
      </c>
      <c r="T693">
        <v>51.243499999999997</v>
      </c>
      <c r="U693">
        <v>6.8688099999999999</v>
      </c>
      <c r="V693">
        <v>-2.8909799999999999</v>
      </c>
    </row>
    <row r="694" spans="1:22">
      <c r="A694">
        <v>14728</v>
      </c>
      <c r="B694">
        <v>0</v>
      </c>
      <c r="C694">
        <v>19.370100000000001</v>
      </c>
      <c r="D694">
        <v>-34.830100000000002</v>
      </c>
      <c r="E694">
        <v>-198.74</v>
      </c>
      <c r="F694">
        <v>-39.102600000000002</v>
      </c>
      <c r="G694">
        <v>2.8702100000000002</v>
      </c>
      <c r="H694">
        <v>6.8774800000000003</v>
      </c>
      <c r="I694" t="e">
        <f>IF(AND(Tabelle15[[#This Row],[AreaPx]]&gt;0,NOT(Tabelle15[[#This Row],[AreaPx]]="inf")),Tabelle15[[#This Row],[AreaPx]], NA())</f>
        <v>#N/A</v>
      </c>
      <c r="J694">
        <v>0</v>
      </c>
      <c r="K694">
        <v>0</v>
      </c>
      <c r="L694">
        <v>0</v>
      </c>
      <c r="M694">
        <v>0.65675399999999995</v>
      </c>
      <c r="N694">
        <v>0</v>
      </c>
      <c r="O694">
        <f>Tabelle15[[#This Row],[Roll]]+Tabelle15[[#This Row],[Pitch]]</f>
        <v>9.7476900000000004</v>
      </c>
      <c r="P694">
        <f>SQRT(Tabelle15[[#This Row],[X]]^2+ Tabelle15[[#This Row],[Y]]^2 +Tabelle15[[#This Row],[Z]]^2)</f>
        <v>202.69663105246721</v>
      </c>
      <c r="Q694">
        <v>-17.5077</v>
      </c>
      <c r="R694">
        <v>107.998</v>
      </c>
      <c r="S694">
        <v>102.011</v>
      </c>
      <c r="T694">
        <v>51.243499999999997</v>
      </c>
      <c r="U694">
        <v>6.8688099999999999</v>
      </c>
      <c r="V694">
        <v>-2.8909799999999999</v>
      </c>
    </row>
    <row r="695" spans="1:22">
      <c r="A695">
        <v>14741</v>
      </c>
      <c r="B695">
        <v>0</v>
      </c>
      <c r="C695">
        <v>19.370100000000001</v>
      </c>
      <c r="D695">
        <v>-34.830100000000002</v>
      </c>
      <c r="E695">
        <v>-198.74</v>
      </c>
      <c r="F695">
        <v>-39.102600000000002</v>
      </c>
      <c r="G695">
        <v>2.8702100000000002</v>
      </c>
      <c r="H695">
        <v>6.8774800000000003</v>
      </c>
      <c r="I695" t="e">
        <f>IF(AND(Tabelle15[[#This Row],[AreaPx]]&gt;0,NOT(Tabelle15[[#This Row],[AreaPx]]="inf")),Tabelle15[[#This Row],[AreaPx]], NA())</f>
        <v>#N/A</v>
      </c>
      <c r="J695">
        <v>0</v>
      </c>
      <c r="K695">
        <v>0</v>
      </c>
      <c r="L695">
        <v>0</v>
      </c>
      <c r="M695">
        <v>0.65675399999999995</v>
      </c>
      <c r="N695">
        <v>0</v>
      </c>
      <c r="O695">
        <f>Tabelle15[[#This Row],[Roll]]+Tabelle15[[#This Row],[Pitch]]</f>
        <v>9.7476900000000004</v>
      </c>
      <c r="P695">
        <f>SQRT(Tabelle15[[#This Row],[X]]^2+ Tabelle15[[#This Row],[Y]]^2 +Tabelle15[[#This Row],[Z]]^2)</f>
        <v>202.69663105246721</v>
      </c>
      <c r="Q695">
        <v>-17.5077</v>
      </c>
      <c r="R695">
        <v>107.998</v>
      </c>
      <c r="S695">
        <v>102.011</v>
      </c>
      <c r="T695">
        <v>51.243499999999997</v>
      </c>
      <c r="U695">
        <v>6.8688099999999999</v>
      </c>
      <c r="V695">
        <v>-2.8909799999999999</v>
      </c>
    </row>
    <row r="696" spans="1:22">
      <c r="A696">
        <v>14755</v>
      </c>
      <c r="B696">
        <v>0</v>
      </c>
      <c r="C696">
        <v>19.370100000000001</v>
      </c>
      <c r="D696">
        <v>-34.830100000000002</v>
      </c>
      <c r="E696">
        <v>-198.74</v>
      </c>
      <c r="F696">
        <v>-39.102600000000002</v>
      </c>
      <c r="G696">
        <v>2.8702100000000002</v>
      </c>
      <c r="H696">
        <v>6.8774800000000003</v>
      </c>
      <c r="I696" t="e">
        <f>IF(AND(Tabelle15[[#This Row],[AreaPx]]&gt;0,NOT(Tabelle15[[#This Row],[AreaPx]]="inf")),Tabelle15[[#This Row],[AreaPx]], NA())</f>
        <v>#N/A</v>
      </c>
      <c r="J696">
        <v>0</v>
      </c>
      <c r="K696">
        <v>0</v>
      </c>
      <c r="L696">
        <v>0</v>
      </c>
      <c r="M696">
        <v>0.65675399999999995</v>
      </c>
      <c r="N696">
        <v>0</v>
      </c>
      <c r="O696">
        <f>Tabelle15[[#This Row],[Roll]]+Tabelle15[[#This Row],[Pitch]]</f>
        <v>9.7476900000000004</v>
      </c>
      <c r="P696">
        <f>SQRT(Tabelle15[[#This Row],[X]]^2+ Tabelle15[[#This Row],[Y]]^2 +Tabelle15[[#This Row],[Z]]^2)</f>
        <v>202.69663105246721</v>
      </c>
      <c r="Q696">
        <v>-17.5077</v>
      </c>
      <c r="R696">
        <v>107.998</v>
      </c>
      <c r="S696">
        <v>102.011</v>
      </c>
      <c r="T696">
        <v>51.243499999999997</v>
      </c>
      <c r="U696">
        <v>6.8688099999999999</v>
      </c>
      <c r="V696">
        <v>-2.8909799999999999</v>
      </c>
    </row>
    <row r="697" spans="1:22">
      <c r="A697">
        <v>14771</v>
      </c>
      <c r="B697">
        <v>0</v>
      </c>
      <c r="C697">
        <v>19.370100000000001</v>
      </c>
      <c r="D697">
        <v>-34.830100000000002</v>
      </c>
      <c r="E697">
        <v>-198.74</v>
      </c>
      <c r="F697">
        <v>-39.102600000000002</v>
      </c>
      <c r="G697">
        <v>2.8702100000000002</v>
      </c>
      <c r="H697">
        <v>6.8774800000000003</v>
      </c>
      <c r="I697" t="e">
        <f>IF(AND(Tabelle15[[#This Row],[AreaPx]]&gt;0,NOT(Tabelle15[[#This Row],[AreaPx]]="inf")),Tabelle15[[#This Row],[AreaPx]], NA())</f>
        <v>#N/A</v>
      </c>
      <c r="J697">
        <v>0</v>
      </c>
      <c r="K697">
        <v>0</v>
      </c>
      <c r="L697">
        <v>0</v>
      </c>
      <c r="M697">
        <v>0.65675399999999995</v>
      </c>
      <c r="N697">
        <v>0</v>
      </c>
      <c r="O697">
        <f>Tabelle15[[#This Row],[Roll]]+Tabelle15[[#This Row],[Pitch]]</f>
        <v>9.7476900000000004</v>
      </c>
      <c r="P697">
        <f>SQRT(Tabelle15[[#This Row],[X]]^2+ Tabelle15[[#This Row],[Y]]^2 +Tabelle15[[#This Row],[Z]]^2)</f>
        <v>202.69663105246721</v>
      </c>
      <c r="Q697">
        <v>-17.5077</v>
      </c>
      <c r="R697">
        <v>107.998</v>
      </c>
      <c r="S697">
        <v>102.011</v>
      </c>
      <c r="T697">
        <v>51.243499999999997</v>
      </c>
      <c r="U697">
        <v>6.8688099999999999</v>
      </c>
      <c r="V697">
        <v>-2.8909799999999999</v>
      </c>
    </row>
    <row r="698" spans="1:22">
      <c r="A698">
        <v>14779</v>
      </c>
      <c r="B698">
        <v>0</v>
      </c>
      <c r="C698">
        <v>19.370100000000001</v>
      </c>
      <c r="D698">
        <v>-34.830100000000002</v>
      </c>
      <c r="E698">
        <v>-198.74</v>
      </c>
      <c r="F698">
        <v>-39.102600000000002</v>
      </c>
      <c r="G698">
        <v>2.8702100000000002</v>
      </c>
      <c r="H698">
        <v>6.8774800000000003</v>
      </c>
      <c r="I698" t="e">
        <f>IF(AND(Tabelle15[[#This Row],[AreaPx]]&gt;0,NOT(Tabelle15[[#This Row],[AreaPx]]="inf")),Tabelle15[[#This Row],[AreaPx]], NA())</f>
        <v>#N/A</v>
      </c>
      <c r="J698">
        <v>0</v>
      </c>
      <c r="K698">
        <v>0</v>
      </c>
      <c r="L698">
        <v>0</v>
      </c>
      <c r="M698">
        <v>0.65675399999999995</v>
      </c>
      <c r="N698">
        <v>0</v>
      </c>
      <c r="O698">
        <f>Tabelle15[[#This Row],[Roll]]+Tabelle15[[#This Row],[Pitch]]</f>
        <v>9.7476900000000004</v>
      </c>
      <c r="P698">
        <f>SQRT(Tabelle15[[#This Row],[X]]^2+ Tabelle15[[#This Row],[Y]]^2 +Tabelle15[[#This Row],[Z]]^2)</f>
        <v>202.69663105246721</v>
      </c>
      <c r="Q698">
        <v>-17.5077</v>
      </c>
      <c r="R698">
        <v>107.998</v>
      </c>
      <c r="S698">
        <v>102.011</v>
      </c>
      <c r="T698">
        <v>51.243499999999997</v>
      </c>
      <c r="U698">
        <v>6.8688099999999999</v>
      </c>
      <c r="V698">
        <v>-2.8909799999999999</v>
      </c>
    </row>
    <row r="699" spans="1:22">
      <c r="A699">
        <v>14793</v>
      </c>
      <c r="B699">
        <v>0</v>
      </c>
      <c r="C699">
        <v>19.370100000000001</v>
      </c>
      <c r="D699">
        <v>-34.830100000000002</v>
      </c>
      <c r="E699">
        <v>-198.74</v>
      </c>
      <c r="F699">
        <v>-39.102600000000002</v>
      </c>
      <c r="G699">
        <v>2.8702100000000002</v>
      </c>
      <c r="H699">
        <v>6.8774800000000003</v>
      </c>
      <c r="I699" t="e">
        <f>IF(AND(Tabelle15[[#This Row],[AreaPx]]&gt;0,NOT(Tabelle15[[#This Row],[AreaPx]]="inf")),Tabelle15[[#This Row],[AreaPx]], NA())</f>
        <v>#N/A</v>
      </c>
      <c r="J699">
        <v>0</v>
      </c>
      <c r="K699">
        <v>0</v>
      </c>
      <c r="L699">
        <v>0</v>
      </c>
      <c r="M699">
        <v>0.65675399999999995</v>
      </c>
      <c r="N699">
        <v>0</v>
      </c>
      <c r="O699">
        <f>Tabelle15[[#This Row],[Roll]]+Tabelle15[[#This Row],[Pitch]]</f>
        <v>9.7476900000000004</v>
      </c>
      <c r="P699">
        <f>SQRT(Tabelle15[[#This Row],[X]]^2+ Tabelle15[[#This Row],[Y]]^2 +Tabelle15[[#This Row],[Z]]^2)</f>
        <v>202.69663105246721</v>
      </c>
      <c r="Q699">
        <v>-17.5077</v>
      </c>
      <c r="R699">
        <v>107.998</v>
      </c>
      <c r="S699">
        <v>102.011</v>
      </c>
      <c r="T699">
        <v>51.243499999999997</v>
      </c>
      <c r="U699">
        <v>6.8688099999999999</v>
      </c>
      <c r="V699">
        <v>-2.8909799999999999</v>
      </c>
    </row>
    <row r="700" spans="1:22">
      <c r="A700">
        <v>14807</v>
      </c>
      <c r="B700">
        <v>0</v>
      </c>
      <c r="C700">
        <v>19.370100000000001</v>
      </c>
      <c r="D700">
        <v>-34.830100000000002</v>
      </c>
      <c r="E700">
        <v>-198.74</v>
      </c>
      <c r="F700">
        <v>-39.102600000000002</v>
      </c>
      <c r="G700">
        <v>2.8702100000000002</v>
      </c>
      <c r="H700">
        <v>6.8774800000000003</v>
      </c>
      <c r="I700" t="e">
        <f>IF(AND(Tabelle15[[#This Row],[AreaPx]]&gt;0,NOT(Tabelle15[[#This Row],[AreaPx]]="inf")),Tabelle15[[#This Row],[AreaPx]], NA())</f>
        <v>#N/A</v>
      </c>
      <c r="J700">
        <v>0</v>
      </c>
      <c r="K700">
        <v>0</v>
      </c>
      <c r="L700">
        <v>0</v>
      </c>
      <c r="M700">
        <v>0.65675399999999995</v>
      </c>
      <c r="N700">
        <v>0</v>
      </c>
      <c r="O700">
        <f>Tabelle15[[#This Row],[Roll]]+Tabelle15[[#This Row],[Pitch]]</f>
        <v>9.7476900000000004</v>
      </c>
      <c r="P700">
        <f>SQRT(Tabelle15[[#This Row],[X]]^2+ Tabelle15[[#This Row],[Y]]^2 +Tabelle15[[#This Row],[Z]]^2)</f>
        <v>202.69663105246721</v>
      </c>
      <c r="Q700">
        <v>-17.5077</v>
      </c>
      <c r="R700">
        <v>107.998</v>
      </c>
      <c r="S700">
        <v>102.011</v>
      </c>
      <c r="T700">
        <v>51.243499999999997</v>
      </c>
      <c r="U700">
        <v>6.8688099999999999</v>
      </c>
      <c r="V700">
        <v>-2.8909799999999999</v>
      </c>
    </row>
    <row r="701" spans="1:22">
      <c r="A701">
        <v>14822</v>
      </c>
      <c r="B701">
        <v>0</v>
      </c>
      <c r="C701">
        <v>19.370100000000001</v>
      </c>
      <c r="D701">
        <v>-34.830100000000002</v>
      </c>
      <c r="E701">
        <v>-198.74</v>
      </c>
      <c r="F701">
        <v>-39.102600000000002</v>
      </c>
      <c r="G701">
        <v>2.8702100000000002</v>
      </c>
      <c r="H701">
        <v>6.8774800000000003</v>
      </c>
      <c r="I701" t="e">
        <f>IF(AND(Tabelle15[[#This Row],[AreaPx]]&gt;0,NOT(Tabelle15[[#This Row],[AreaPx]]="inf")),Tabelle15[[#This Row],[AreaPx]], NA())</f>
        <v>#N/A</v>
      </c>
      <c r="J701">
        <v>0</v>
      </c>
      <c r="K701">
        <v>0</v>
      </c>
      <c r="L701">
        <v>0</v>
      </c>
      <c r="M701">
        <v>0.65675399999999995</v>
      </c>
      <c r="N701">
        <v>0</v>
      </c>
      <c r="O701">
        <f>Tabelle15[[#This Row],[Roll]]+Tabelle15[[#This Row],[Pitch]]</f>
        <v>9.7476900000000004</v>
      </c>
      <c r="P701">
        <f>SQRT(Tabelle15[[#This Row],[X]]^2+ Tabelle15[[#This Row],[Y]]^2 +Tabelle15[[#This Row],[Z]]^2)</f>
        <v>202.69663105246721</v>
      </c>
      <c r="Q701">
        <v>-17.5077</v>
      </c>
      <c r="R701">
        <v>107.998</v>
      </c>
      <c r="S701">
        <v>102.011</v>
      </c>
      <c r="T701">
        <v>51.243499999999997</v>
      </c>
      <c r="U701">
        <v>6.8688099999999999</v>
      </c>
      <c r="V701">
        <v>-2.8909799999999999</v>
      </c>
    </row>
    <row r="702" spans="1:22">
      <c r="A702">
        <v>14835</v>
      </c>
      <c r="B702">
        <v>0</v>
      </c>
      <c r="C702">
        <v>19.370100000000001</v>
      </c>
      <c r="D702">
        <v>-34.830100000000002</v>
      </c>
      <c r="E702">
        <v>-198.74</v>
      </c>
      <c r="F702">
        <v>-39.102600000000002</v>
      </c>
      <c r="G702">
        <v>2.8702100000000002</v>
      </c>
      <c r="H702">
        <v>6.8774800000000003</v>
      </c>
      <c r="I702" t="e">
        <f>IF(AND(Tabelle15[[#This Row],[AreaPx]]&gt;0,NOT(Tabelle15[[#This Row],[AreaPx]]="inf")),Tabelle15[[#This Row],[AreaPx]], NA())</f>
        <v>#N/A</v>
      </c>
      <c r="J702">
        <v>0</v>
      </c>
      <c r="K702">
        <v>0</v>
      </c>
      <c r="L702">
        <v>0</v>
      </c>
      <c r="M702">
        <v>0.65675399999999995</v>
      </c>
      <c r="N702">
        <v>0</v>
      </c>
      <c r="O702">
        <f>Tabelle15[[#This Row],[Roll]]+Tabelle15[[#This Row],[Pitch]]</f>
        <v>9.7476900000000004</v>
      </c>
      <c r="P702">
        <f>SQRT(Tabelle15[[#This Row],[X]]^2+ Tabelle15[[#This Row],[Y]]^2 +Tabelle15[[#This Row],[Z]]^2)</f>
        <v>202.69663105246721</v>
      </c>
      <c r="Q702">
        <v>-17.5077</v>
      </c>
      <c r="R702">
        <v>107.998</v>
      </c>
      <c r="S702">
        <v>102.011</v>
      </c>
      <c r="T702">
        <v>51.243499999999997</v>
      </c>
      <c r="U702">
        <v>6.8688099999999999</v>
      </c>
      <c r="V702">
        <v>-2.8909799999999999</v>
      </c>
    </row>
    <row r="703" spans="1:22">
      <c r="A703">
        <v>14846</v>
      </c>
      <c r="B703">
        <v>0</v>
      </c>
      <c r="C703">
        <v>19.370100000000001</v>
      </c>
      <c r="D703">
        <v>-34.830100000000002</v>
      </c>
      <c r="E703">
        <v>-198.74</v>
      </c>
      <c r="F703">
        <v>-39.102600000000002</v>
      </c>
      <c r="G703">
        <v>2.8702100000000002</v>
      </c>
      <c r="H703">
        <v>6.8774800000000003</v>
      </c>
      <c r="I703" t="e">
        <f>IF(AND(Tabelle15[[#This Row],[AreaPx]]&gt;0,NOT(Tabelle15[[#This Row],[AreaPx]]="inf")),Tabelle15[[#This Row],[AreaPx]], NA())</f>
        <v>#N/A</v>
      </c>
      <c r="J703">
        <v>0</v>
      </c>
      <c r="K703">
        <v>0</v>
      </c>
      <c r="L703">
        <v>0</v>
      </c>
      <c r="M703">
        <v>0.65675399999999995</v>
      </c>
      <c r="N703">
        <v>0</v>
      </c>
      <c r="O703">
        <f>Tabelle15[[#This Row],[Roll]]+Tabelle15[[#This Row],[Pitch]]</f>
        <v>9.7476900000000004</v>
      </c>
      <c r="P703">
        <f>SQRT(Tabelle15[[#This Row],[X]]^2+ Tabelle15[[#This Row],[Y]]^2 +Tabelle15[[#This Row],[Z]]^2)</f>
        <v>202.69663105246721</v>
      </c>
      <c r="Q703">
        <v>-17.5077</v>
      </c>
      <c r="R703">
        <v>107.998</v>
      </c>
      <c r="S703">
        <v>102.011</v>
      </c>
      <c r="T703">
        <v>51.243499999999997</v>
      </c>
      <c r="U703">
        <v>6.8688099999999999</v>
      </c>
      <c r="V703">
        <v>-2.8909799999999999</v>
      </c>
    </row>
    <row r="704" spans="1:22">
      <c r="A704">
        <v>14863</v>
      </c>
      <c r="B704">
        <v>0</v>
      </c>
      <c r="C704">
        <v>19.370100000000001</v>
      </c>
      <c r="D704">
        <v>-34.830100000000002</v>
      </c>
      <c r="E704">
        <v>-198.74</v>
      </c>
      <c r="F704">
        <v>-39.102600000000002</v>
      </c>
      <c r="G704">
        <v>2.8702100000000002</v>
      </c>
      <c r="H704">
        <v>6.8774800000000003</v>
      </c>
      <c r="I704" t="e">
        <f>IF(AND(Tabelle15[[#This Row],[AreaPx]]&gt;0,NOT(Tabelle15[[#This Row],[AreaPx]]="inf")),Tabelle15[[#This Row],[AreaPx]], NA())</f>
        <v>#N/A</v>
      </c>
      <c r="J704">
        <v>0</v>
      </c>
      <c r="K704">
        <v>0</v>
      </c>
      <c r="L704">
        <v>0</v>
      </c>
      <c r="M704">
        <v>0.65675399999999995</v>
      </c>
      <c r="N704">
        <v>0</v>
      </c>
      <c r="O704">
        <f>Tabelle15[[#This Row],[Roll]]+Tabelle15[[#This Row],[Pitch]]</f>
        <v>9.7476900000000004</v>
      </c>
      <c r="P704">
        <f>SQRT(Tabelle15[[#This Row],[X]]^2+ Tabelle15[[#This Row],[Y]]^2 +Tabelle15[[#This Row],[Z]]^2)</f>
        <v>202.69663105246721</v>
      </c>
      <c r="Q704">
        <v>-17.5077</v>
      </c>
      <c r="R704">
        <v>107.998</v>
      </c>
      <c r="S704">
        <v>102.011</v>
      </c>
      <c r="T704">
        <v>51.243499999999997</v>
      </c>
      <c r="U704">
        <v>6.8688099999999999</v>
      </c>
      <c r="V704">
        <v>-2.8909799999999999</v>
      </c>
    </row>
    <row r="705" spans="1:22">
      <c r="A705">
        <v>14876</v>
      </c>
      <c r="B705">
        <v>0</v>
      </c>
      <c r="C705">
        <v>19.370100000000001</v>
      </c>
      <c r="D705">
        <v>-34.830100000000002</v>
      </c>
      <c r="E705">
        <v>-198.74</v>
      </c>
      <c r="F705">
        <v>-39.102600000000002</v>
      </c>
      <c r="G705">
        <v>2.8702100000000002</v>
      </c>
      <c r="H705">
        <v>6.8774800000000003</v>
      </c>
      <c r="I705" t="e">
        <f>IF(AND(Tabelle15[[#This Row],[AreaPx]]&gt;0,NOT(Tabelle15[[#This Row],[AreaPx]]="inf")),Tabelle15[[#This Row],[AreaPx]], NA())</f>
        <v>#N/A</v>
      </c>
      <c r="J705">
        <v>0</v>
      </c>
      <c r="K705">
        <v>0</v>
      </c>
      <c r="L705">
        <v>0</v>
      </c>
      <c r="M705">
        <v>0.65675399999999995</v>
      </c>
      <c r="N705">
        <v>0</v>
      </c>
      <c r="O705">
        <f>Tabelle15[[#This Row],[Roll]]+Tabelle15[[#This Row],[Pitch]]</f>
        <v>9.7476900000000004</v>
      </c>
      <c r="P705">
        <f>SQRT(Tabelle15[[#This Row],[X]]^2+ Tabelle15[[#This Row],[Y]]^2 +Tabelle15[[#This Row],[Z]]^2)</f>
        <v>202.69663105246721</v>
      </c>
      <c r="Q705">
        <v>-17.5077</v>
      </c>
      <c r="R705">
        <v>107.998</v>
      </c>
      <c r="S705">
        <v>102.011</v>
      </c>
      <c r="T705">
        <v>51.243499999999997</v>
      </c>
      <c r="U705">
        <v>6.8688099999999999</v>
      </c>
      <c r="V705">
        <v>-2.8909799999999999</v>
      </c>
    </row>
    <row r="706" spans="1:22">
      <c r="A706">
        <v>14893</v>
      </c>
      <c r="B706">
        <v>0</v>
      </c>
      <c r="C706">
        <v>19.370100000000001</v>
      </c>
      <c r="D706">
        <v>-34.830100000000002</v>
      </c>
      <c r="E706">
        <v>-198.74</v>
      </c>
      <c r="F706">
        <v>-39.102600000000002</v>
      </c>
      <c r="G706">
        <v>2.8702100000000002</v>
      </c>
      <c r="H706">
        <v>6.8774800000000003</v>
      </c>
      <c r="I706" t="e">
        <f>IF(AND(Tabelle15[[#This Row],[AreaPx]]&gt;0,NOT(Tabelle15[[#This Row],[AreaPx]]="inf")),Tabelle15[[#This Row],[AreaPx]], NA())</f>
        <v>#N/A</v>
      </c>
      <c r="J706">
        <v>0</v>
      </c>
      <c r="K706">
        <v>0</v>
      </c>
      <c r="L706">
        <v>0</v>
      </c>
      <c r="M706">
        <v>0.65675399999999995</v>
      </c>
      <c r="N706">
        <v>0</v>
      </c>
      <c r="O706">
        <f>Tabelle15[[#This Row],[Roll]]+Tabelle15[[#This Row],[Pitch]]</f>
        <v>9.7476900000000004</v>
      </c>
      <c r="P706">
        <f>SQRT(Tabelle15[[#This Row],[X]]^2+ Tabelle15[[#This Row],[Y]]^2 +Tabelle15[[#This Row],[Z]]^2)</f>
        <v>202.69663105246721</v>
      </c>
      <c r="Q706">
        <v>-17.5077</v>
      </c>
      <c r="R706">
        <v>107.998</v>
      </c>
      <c r="S706">
        <v>102.011</v>
      </c>
      <c r="T706">
        <v>51.243499999999997</v>
      </c>
      <c r="U706">
        <v>6.8688099999999999</v>
      </c>
      <c r="V706">
        <v>-2.8909799999999999</v>
      </c>
    </row>
    <row r="707" spans="1:22">
      <c r="A707">
        <v>14901</v>
      </c>
      <c r="B707">
        <v>0</v>
      </c>
      <c r="C707">
        <v>19.370100000000001</v>
      </c>
      <c r="D707">
        <v>-34.830100000000002</v>
      </c>
      <c r="E707">
        <v>-198.74</v>
      </c>
      <c r="F707">
        <v>-39.102600000000002</v>
      </c>
      <c r="G707">
        <v>2.8702100000000002</v>
      </c>
      <c r="H707">
        <v>6.8774800000000003</v>
      </c>
      <c r="I707" t="e">
        <f>IF(AND(Tabelle15[[#This Row],[AreaPx]]&gt;0,NOT(Tabelle15[[#This Row],[AreaPx]]="inf")),Tabelle15[[#This Row],[AreaPx]], NA())</f>
        <v>#N/A</v>
      </c>
      <c r="J707">
        <v>0</v>
      </c>
      <c r="K707">
        <v>0</v>
      </c>
      <c r="L707">
        <v>0</v>
      </c>
      <c r="M707">
        <v>0.65675399999999995</v>
      </c>
      <c r="N707">
        <v>0</v>
      </c>
      <c r="O707">
        <f>Tabelle15[[#This Row],[Roll]]+Tabelle15[[#This Row],[Pitch]]</f>
        <v>9.7476900000000004</v>
      </c>
      <c r="P707">
        <f>SQRT(Tabelle15[[#This Row],[X]]^2+ Tabelle15[[#This Row],[Y]]^2 +Tabelle15[[#This Row],[Z]]^2)</f>
        <v>202.69663105246721</v>
      </c>
      <c r="Q707">
        <v>-17.5077</v>
      </c>
      <c r="R707">
        <v>107.998</v>
      </c>
      <c r="S707">
        <v>102.011</v>
      </c>
      <c r="T707">
        <v>51.243499999999997</v>
      </c>
      <c r="U707">
        <v>6.8688099999999999</v>
      </c>
      <c r="V707">
        <v>-2.8909799999999999</v>
      </c>
    </row>
    <row r="708" spans="1:22">
      <c r="A708">
        <v>14910</v>
      </c>
      <c r="B708">
        <v>0</v>
      </c>
      <c r="C708">
        <v>19.370100000000001</v>
      </c>
      <c r="D708">
        <v>-34.830100000000002</v>
      </c>
      <c r="E708">
        <v>-198.74</v>
      </c>
      <c r="F708">
        <v>-39.102600000000002</v>
      </c>
      <c r="G708">
        <v>2.8702100000000002</v>
      </c>
      <c r="H708">
        <v>6.8774800000000003</v>
      </c>
      <c r="I708" t="e">
        <f>IF(AND(Tabelle15[[#This Row],[AreaPx]]&gt;0,NOT(Tabelle15[[#This Row],[AreaPx]]="inf")),Tabelle15[[#This Row],[AreaPx]], NA())</f>
        <v>#N/A</v>
      </c>
      <c r="J708">
        <v>0</v>
      </c>
      <c r="K708">
        <v>0</v>
      </c>
      <c r="L708">
        <v>0</v>
      </c>
      <c r="M708">
        <v>0.65675399999999995</v>
      </c>
      <c r="N708">
        <v>0</v>
      </c>
      <c r="O708">
        <f>Tabelle15[[#This Row],[Roll]]+Tabelle15[[#This Row],[Pitch]]</f>
        <v>9.7476900000000004</v>
      </c>
      <c r="P708">
        <f>SQRT(Tabelle15[[#This Row],[X]]^2+ Tabelle15[[#This Row],[Y]]^2 +Tabelle15[[#This Row],[Z]]^2)</f>
        <v>202.69663105246721</v>
      </c>
      <c r="Q708">
        <v>-17.5077</v>
      </c>
      <c r="R708">
        <v>107.998</v>
      </c>
      <c r="S708">
        <v>102.011</v>
      </c>
      <c r="T708">
        <v>51.243499999999997</v>
      </c>
      <c r="U708">
        <v>6.8688099999999999</v>
      </c>
      <c r="V708">
        <v>-2.8909799999999999</v>
      </c>
    </row>
    <row r="709" spans="1:22">
      <c r="A709">
        <v>14928</v>
      </c>
      <c r="B709">
        <v>0</v>
      </c>
      <c r="C709">
        <v>19.370100000000001</v>
      </c>
      <c r="D709">
        <v>-34.830100000000002</v>
      </c>
      <c r="E709">
        <v>-198.74</v>
      </c>
      <c r="F709">
        <v>-39.102600000000002</v>
      </c>
      <c r="G709">
        <v>2.8702100000000002</v>
      </c>
      <c r="H709">
        <v>6.8774800000000003</v>
      </c>
      <c r="I709" t="e">
        <f>IF(AND(Tabelle15[[#This Row],[AreaPx]]&gt;0,NOT(Tabelle15[[#This Row],[AreaPx]]="inf")),Tabelle15[[#This Row],[AreaPx]], NA())</f>
        <v>#N/A</v>
      </c>
      <c r="J709">
        <v>0</v>
      </c>
      <c r="K709">
        <v>0</v>
      </c>
      <c r="L709">
        <v>0</v>
      </c>
      <c r="M709">
        <v>0.65675399999999995</v>
      </c>
      <c r="N709">
        <v>0</v>
      </c>
      <c r="O709">
        <f>Tabelle15[[#This Row],[Roll]]+Tabelle15[[#This Row],[Pitch]]</f>
        <v>9.7476900000000004</v>
      </c>
      <c r="P709">
        <f>SQRT(Tabelle15[[#This Row],[X]]^2+ Tabelle15[[#This Row],[Y]]^2 +Tabelle15[[#This Row],[Z]]^2)</f>
        <v>202.69663105246721</v>
      </c>
      <c r="Q709">
        <v>-17.5077</v>
      </c>
      <c r="R709">
        <v>107.998</v>
      </c>
      <c r="S709">
        <v>102.011</v>
      </c>
      <c r="T709">
        <v>51.243499999999997</v>
      </c>
      <c r="U709">
        <v>6.8688099999999999</v>
      </c>
      <c r="V709">
        <v>-2.8909799999999999</v>
      </c>
    </row>
    <row r="710" spans="1:22">
      <c r="A710">
        <v>14942</v>
      </c>
      <c r="B710">
        <v>0</v>
      </c>
      <c r="C710">
        <v>19.370100000000001</v>
      </c>
      <c r="D710">
        <v>-34.830100000000002</v>
      </c>
      <c r="E710">
        <v>-198.74</v>
      </c>
      <c r="F710">
        <v>-39.102600000000002</v>
      </c>
      <c r="G710">
        <v>2.8702100000000002</v>
      </c>
      <c r="H710">
        <v>6.8774800000000003</v>
      </c>
      <c r="I710" t="e">
        <f>IF(AND(Tabelle15[[#This Row],[AreaPx]]&gt;0,NOT(Tabelle15[[#This Row],[AreaPx]]="inf")),Tabelle15[[#This Row],[AreaPx]], NA())</f>
        <v>#N/A</v>
      </c>
      <c r="J710">
        <v>0</v>
      </c>
      <c r="K710">
        <v>0</v>
      </c>
      <c r="L710">
        <v>0</v>
      </c>
      <c r="M710">
        <v>0.65675399999999995</v>
      </c>
      <c r="N710">
        <v>0</v>
      </c>
      <c r="O710">
        <f>Tabelle15[[#This Row],[Roll]]+Tabelle15[[#This Row],[Pitch]]</f>
        <v>9.7476900000000004</v>
      </c>
      <c r="P710">
        <f>SQRT(Tabelle15[[#This Row],[X]]^2+ Tabelle15[[#This Row],[Y]]^2 +Tabelle15[[#This Row],[Z]]^2)</f>
        <v>202.69663105246721</v>
      </c>
      <c r="Q710">
        <v>-17.5077</v>
      </c>
      <c r="R710">
        <v>107.998</v>
      </c>
      <c r="S710">
        <v>102.011</v>
      </c>
      <c r="T710">
        <v>51.243499999999997</v>
      </c>
      <c r="U710">
        <v>6.8688099999999999</v>
      </c>
      <c r="V710">
        <v>-2.8909799999999999</v>
      </c>
    </row>
    <row r="711" spans="1:22">
      <c r="A711">
        <v>14957</v>
      </c>
      <c r="B711">
        <v>0</v>
      </c>
      <c r="C711">
        <v>19.370100000000001</v>
      </c>
      <c r="D711">
        <v>-34.830100000000002</v>
      </c>
      <c r="E711">
        <v>-198.74</v>
      </c>
      <c r="F711">
        <v>-39.102600000000002</v>
      </c>
      <c r="G711">
        <v>2.8702100000000002</v>
      </c>
      <c r="H711">
        <v>6.8774800000000003</v>
      </c>
      <c r="I711" t="e">
        <f>IF(AND(Tabelle15[[#This Row],[AreaPx]]&gt;0,NOT(Tabelle15[[#This Row],[AreaPx]]="inf")),Tabelle15[[#This Row],[AreaPx]], NA())</f>
        <v>#N/A</v>
      </c>
      <c r="J711">
        <v>0</v>
      </c>
      <c r="K711">
        <v>0</v>
      </c>
      <c r="L711">
        <v>0</v>
      </c>
      <c r="M711">
        <v>0.65675399999999995</v>
      </c>
      <c r="N711">
        <v>0</v>
      </c>
      <c r="O711">
        <f>Tabelle15[[#This Row],[Roll]]+Tabelle15[[#This Row],[Pitch]]</f>
        <v>9.7476900000000004</v>
      </c>
      <c r="P711">
        <f>SQRT(Tabelle15[[#This Row],[X]]^2+ Tabelle15[[#This Row],[Y]]^2 +Tabelle15[[#This Row],[Z]]^2)</f>
        <v>202.69663105246721</v>
      </c>
      <c r="Q711">
        <v>-17.5077</v>
      </c>
      <c r="R711">
        <v>107.998</v>
      </c>
      <c r="S711">
        <v>102.011</v>
      </c>
      <c r="T711">
        <v>51.243499999999997</v>
      </c>
      <c r="U711">
        <v>6.8688099999999999</v>
      </c>
      <c r="V711">
        <v>-2.8909799999999999</v>
      </c>
    </row>
    <row r="712" spans="1:22">
      <c r="A712">
        <v>14971</v>
      </c>
      <c r="B712">
        <v>0</v>
      </c>
      <c r="C712">
        <v>19.370100000000001</v>
      </c>
      <c r="D712">
        <v>-34.830100000000002</v>
      </c>
      <c r="E712">
        <v>-198.74</v>
      </c>
      <c r="F712">
        <v>-39.102600000000002</v>
      </c>
      <c r="G712">
        <v>2.8702100000000002</v>
      </c>
      <c r="H712">
        <v>6.8774800000000003</v>
      </c>
      <c r="I712" t="e">
        <f>IF(AND(Tabelle15[[#This Row],[AreaPx]]&gt;0,NOT(Tabelle15[[#This Row],[AreaPx]]="inf")),Tabelle15[[#This Row],[AreaPx]], NA())</f>
        <v>#N/A</v>
      </c>
      <c r="J712">
        <v>0</v>
      </c>
      <c r="K712">
        <v>0</v>
      </c>
      <c r="L712">
        <v>0</v>
      </c>
      <c r="M712">
        <v>0.65675399999999995</v>
      </c>
      <c r="N712">
        <v>0</v>
      </c>
      <c r="O712">
        <f>Tabelle15[[#This Row],[Roll]]+Tabelle15[[#This Row],[Pitch]]</f>
        <v>9.7476900000000004</v>
      </c>
      <c r="P712">
        <f>SQRT(Tabelle15[[#This Row],[X]]^2+ Tabelle15[[#This Row],[Y]]^2 +Tabelle15[[#This Row],[Z]]^2)</f>
        <v>202.69663105246721</v>
      </c>
      <c r="Q712">
        <v>-17.5077</v>
      </c>
      <c r="R712">
        <v>107.998</v>
      </c>
      <c r="S712">
        <v>102.011</v>
      </c>
      <c r="T712">
        <v>51.243499999999997</v>
      </c>
      <c r="U712">
        <v>6.8688099999999999</v>
      </c>
      <c r="V712">
        <v>-2.8909799999999999</v>
      </c>
    </row>
    <row r="713" spans="1:22">
      <c r="A713">
        <v>14979</v>
      </c>
      <c r="B713">
        <v>0</v>
      </c>
      <c r="C713">
        <v>19.370100000000001</v>
      </c>
      <c r="D713">
        <v>-34.830100000000002</v>
      </c>
      <c r="E713">
        <v>-198.74</v>
      </c>
      <c r="F713">
        <v>-39.102600000000002</v>
      </c>
      <c r="G713">
        <v>2.8702100000000002</v>
      </c>
      <c r="H713">
        <v>6.8774800000000003</v>
      </c>
      <c r="I713" t="e">
        <f>IF(AND(Tabelle15[[#This Row],[AreaPx]]&gt;0,NOT(Tabelle15[[#This Row],[AreaPx]]="inf")),Tabelle15[[#This Row],[AreaPx]], NA())</f>
        <v>#N/A</v>
      </c>
      <c r="J713">
        <v>0</v>
      </c>
      <c r="K713">
        <v>0</v>
      </c>
      <c r="L713">
        <v>0</v>
      </c>
      <c r="M713">
        <v>0.65675399999999995</v>
      </c>
      <c r="N713">
        <v>0</v>
      </c>
      <c r="O713">
        <f>Tabelle15[[#This Row],[Roll]]+Tabelle15[[#This Row],[Pitch]]</f>
        <v>9.7476900000000004</v>
      </c>
      <c r="P713">
        <f>SQRT(Tabelle15[[#This Row],[X]]^2+ Tabelle15[[#This Row],[Y]]^2 +Tabelle15[[#This Row],[Z]]^2)</f>
        <v>202.69663105246721</v>
      </c>
      <c r="Q713">
        <v>-17.5077</v>
      </c>
      <c r="R713">
        <v>107.998</v>
      </c>
      <c r="S713">
        <v>102.011</v>
      </c>
      <c r="T713">
        <v>51.243499999999997</v>
      </c>
      <c r="U713">
        <v>6.8688099999999999</v>
      </c>
      <c r="V713">
        <v>-2.8909799999999999</v>
      </c>
    </row>
    <row r="714" spans="1:22">
      <c r="A714">
        <v>14993</v>
      </c>
      <c r="B714">
        <v>0</v>
      </c>
      <c r="C714">
        <v>19.370100000000001</v>
      </c>
      <c r="D714">
        <v>-34.830100000000002</v>
      </c>
      <c r="E714">
        <v>-198.74</v>
      </c>
      <c r="F714">
        <v>-39.102600000000002</v>
      </c>
      <c r="G714">
        <v>2.8702100000000002</v>
      </c>
      <c r="H714">
        <v>6.8774800000000003</v>
      </c>
      <c r="I714" t="e">
        <f>IF(AND(Tabelle15[[#This Row],[AreaPx]]&gt;0,NOT(Tabelle15[[#This Row],[AreaPx]]="inf")),Tabelle15[[#This Row],[AreaPx]], NA())</f>
        <v>#N/A</v>
      </c>
      <c r="J714">
        <v>0</v>
      </c>
      <c r="K714">
        <v>0</v>
      </c>
      <c r="L714">
        <v>0</v>
      </c>
      <c r="M714">
        <v>0.65675399999999995</v>
      </c>
      <c r="N714">
        <v>0</v>
      </c>
      <c r="O714">
        <f>Tabelle15[[#This Row],[Roll]]+Tabelle15[[#This Row],[Pitch]]</f>
        <v>9.7476900000000004</v>
      </c>
      <c r="P714">
        <f>SQRT(Tabelle15[[#This Row],[X]]^2+ Tabelle15[[#This Row],[Y]]^2 +Tabelle15[[#This Row],[Z]]^2)</f>
        <v>202.69663105246721</v>
      </c>
      <c r="Q714">
        <v>-17.5077</v>
      </c>
      <c r="R714">
        <v>107.998</v>
      </c>
      <c r="S714">
        <v>102.011</v>
      </c>
      <c r="T714">
        <v>51.243499999999997</v>
      </c>
      <c r="U714">
        <v>6.8688099999999999</v>
      </c>
      <c r="V714">
        <v>-2.8909799999999999</v>
      </c>
    </row>
    <row r="715" spans="1:22">
      <c r="A715">
        <v>15007</v>
      </c>
      <c r="B715">
        <v>0</v>
      </c>
      <c r="C715">
        <v>19.370100000000001</v>
      </c>
      <c r="D715">
        <v>-34.830100000000002</v>
      </c>
      <c r="E715">
        <v>-198.74</v>
      </c>
      <c r="F715">
        <v>-39.102600000000002</v>
      </c>
      <c r="G715">
        <v>2.8702100000000002</v>
      </c>
      <c r="H715">
        <v>6.8774800000000003</v>
      </c>
      <c r="I715" t="e">
        <f>IF(AND(Tabelle15[[#This Row],[AreaPx]]&gt;0,NOT(Tabelle15[[#This Row],[AreaPx]]="inf")),Tabelle15[[#This Row],[AreaPx]], NA())</f>
        <v>#N/A</v>
      </c>
      <c r="J715">
        <v>0</v>
      </c>
      <c r="K715">
        <v>0</v>
      </c>
      <c r="L715">
        <v>0</v>
      </c>
      <c r="M715">
        <v>0.65675399999999995</v>
      </c>
      <c r="N715">
        <v>0</v>
      </c>
      <c r="O715">
        <f>Tabelle15[[#This Row],[Roll]]+Tabelle15[[#This Row],[Pitch]]</f>
        <v>9.7476900000000004</v>
      </c>
      <c r="P715">
        <f>SQRT(Tabelle15[[#This Row],[X]]^2+ Tabelle15[[#This Row],[Y]]^2 +Tabelle15[[#This Row],[Z]]^2)</f>
        <v>202.69663105246721</v>
      </c>
      <c r="Q715">
        <v>-17.5077</v>
      </c>
      <c r="R715">
        <v>107.998</v>
      </c>
      <c r="S715">
        <v>102.011</v>
      </c>
      <c r="T715">
        <v>51.243499999999997</v>
      </c>
      <c r="U715">
        <v>6.8688099999999999</v>
      </c>
      <c r="V715">
        <v>-2.8909799999999999</v>
      </c>
    </row>
    <row r="716" spans="1:22">
      <c r="A716">
        <v>15025</v>
      </c>
      <c r="B716">
        <v>0</v>
      </c>
      <c r="C716">
        <v>19.370100000000001</v>
      </c>
      <c r="D716">
        <v>-34.830100000000002</v>
      </c>
      <c r="E716">
        <v>-198.74</v>
      </c>
      <c r="F716">
        <v>-39.102600000000002</v>
      </c>
      <c r="G716">
        <v>2.8702100000000002</v>
      </c>
      <c r="H716">
        <v>6.8774800000000003</v>
      </c>
      <c r="I716" t="e">
        <f>IF(AND(Tabelle15[[#This Row],[AreaPx]]&gt;0,NOT(Tabelle15[[#This Row],[AreaPx]]="inf")),Tabelle15[[#This Row],[AreaPx]], NA())</f>
        <v>#N/A</v>
      </c>
      <c r="J716">
        <v>0</v>
      </c>
      <c r="K716">
        <v>0</v>
      </c>
      <c r="L716">
        <v>0</v>
      </c>
      <c r="M716">
        <v>0.65675399999999995</v>
      </c>
      <c r="N716">
        <v>0</v>
      </c>
      <c r="O716">
        <f>Tabelle15[[#This Row],[Roll]]+Tabelle15[[#This Row],[Pitch]]</f>
        <v>9.7476900000000004</v>
      </c>
      <c r="P716">
        <f>SQRT(Tabelle15[[#This Row],[X]]^2+ Tabelle15[[#This Row],[Y]]^2 +Tabelle15[[#This Row],[Z]]^2)</f>
        <v>202.69663105246721</v>
      </c>
      <c r="Q716">
        <v>-17.5077</v>
      </c>
      <c r="R716">
        <v>107.998</v>
      </c>
      <c r="S716">
        <v>102.011</v>
      </c>
      <c r="T716">
        <v>51.243499999999997</v>
      </c>
      <c r="U716">
        <v>6.8688099999999999</v>
      </c>
      <c r="V716">
        <v>-2.8909799999999999</v>
      </c>
    </row>
    <row r="717" spans="1:22">
      <c r="A717">
        <v>15036</v>
      </c>
      <c r="B717">
        <v>0</v>
      </c>
      <c r="C717">
        <v>19.370100000000001</v>
      </c>
      <c r="D717">
        <v>-34.830100000000002</v>
      </c>
      <c r="E717">
        <v>-198.74</v>
      </c>
      <c r="F717">
        <v>-39.102600000000002</v>
      </c>
      <c r="G717">
        <v>2.8702100000000002</v>
      </c>
      <c r="H717">
        <v>6.8774800000000003</v>
      </c>
      <c r="I717" t="e">
        <f>IF(AND(Tabelle15[[#This Row],[AreaPx]]&gt;0,NOT(Tabelle15[[#This Row],[AreaPx]]="inf")),Tabelle15[[#This Row],[AreaPx]], NA())</f>
        <v>#N/A</v>
      </c>
      <c r="J717">
        <v>0</v>
      </c>
      <c r="K717">
        <v>0</v>
      </c>
      <c r="L717">
        <v>0</v>
      </c>
      <c r="M717">
        <v>0.65675399999999995</v>
      </c>
      <c r="N717">
        <v>0</v>
      </c>
      <c r="O717">
        <f>Tabelle15[[#This Row],[Roll]]+Tabelle15[[#This Row],[Pitch]]</f>
        <v>9.7476900000000004</v>
      </c>
      <c r="P717">
        <f>SQRT(Tabelle15[[#This Row],[X]]^2+ Tabelle15[[#This Row],[Y]]^2 +Tabelle15[[#This Row],[Z]]^2)</f>
        <v>202.69663105246721</v>
      </c>
      <c r="Q717">
        <v>-17.5077</v>
      </c>
      <c r="R717">
        <v>107.998</v>
      </c>
      <c r="S717">
        <v>102.011</v>
      </c>
      <c r="T717">
        <v>51.243499999999997</v>
      </c>
      <c r="U717">
        <v>6.8688099999999999</v>
      </c>
      <c r="V717">
        <v>-2.8909799999999999</v>
      </c>
    </row>
    <row r="718" spans="1:22">
      <c r="A718">
        <v>15048</v>
      </c>
      <c r="B718">
        <v>0</v>
      </c>
      <c r="C718">
        <v>19.370100000000001</v>
      </c>
      <c r="D718">
        <v>-34.830100000000002</v>
      </c>
      <c r="E718">
        <v>-198.74</v>
      </c>
      <c r="F718">
        <v>-39.102600000000002</v>
      </c>
      <c r="G718">
        <v>2.8702100000000002</v>
      </c>
      <c r="H718">
        <v>6.8774800000000003</v>
      </c>
      <c r="I718" t="e">
        <f>IF(AND(Tabelle15[[#This Row],[AreaPx]]&gt;0,NOT(Tabelle15[[#This Row],[AreaPx]]="inf")),Tabelle15[[#This Row],[AreaPx]], NA())</f>
        <v>#N/A</v>
      </c>
      <c r="J718">
        <v>0</v>
      </c>
      <c r="K718">
        <v>0</v>
      </c>
      <c r="L718">
        <v>0</v>
      </c>
      <c r="M718">
        <v>0.65675399999999995</v>
      </c>
      <c r="N718">
        <v>0</v>
      </c>
      <c r="O718">
        <f>Tabelle15[[#This Row],[Roll]]+Tabelle15[[#This Row],[Pitch]]</f>
        <v>9.7476900000000004</v>
      </c>
      <c r="P718">
        <f>SQRT(Tabelle15[[#This Row],[X]]^2+ Tabelle15[[#This Row],[Y]]^2 +Tabelle15[[#This Row],[Z]]^2)</f>
        <v>202.69663105246721</v>
      </c>
      <c r="Q718">
        <v>-17.5077</v>
      </c>
      <c r="R718">
        <v>107.998</v>
      </c>
      <c r="S718">
        <v>102.011</v>
      </c>
      <c r="T718">
        <v>51.243499999999997</v>
      </c>
      <c r="U718">
        <v>6.8688099999999999</v>
      </c>
      <c r="V718">
        <v>-2.8909799999999999</v>
      </c>
    </row>
    <row r="719" spans="1:22">
      <c r="A719">
        <v>15065</v>
      </c>
      <c r="B719">
        <v>0</v>
      </c>
      <c r="C719">
        <v>19.370100000000001</v>
      </c>
      <c r="D719">
        <v>-34.830100000000002</v>
      </c>
      <c r="E719">
        <v>-198.74</v>
      </c>
      <c r="F719">
        <v>-39.102600000000002</v>
      </c>
      <c r="G719">
        <v>2.8702100000000002</v>
      </c>
      <c r="H719">
        <v>6.8774800000000003</v>
      </c>
      <c r="I719" t="e">
        <f>IF(AND(Tabelle15[[#This Row],[AreaPx]]&gt;0,NOT(Tabelle15[[#This Row],[AreaPx]]="inf")),Tabelle15[[#This Row],[AreaPx]], NA())</f>
        <v>#N/A</v>
      </c>
      <c r="J719">
        <v>0</v>
      </c>
      <c r="K719">
        <v>0</v>
      </c>
      <c r="L719">
        <v>0</v>
      </c>
      <c r="M719">
        <v>0.65675399999999995</v>
      </c>
      <c r="N719">
        <v>0</v>
      </c>
      <c r="O719">
        <f>Tabelle15[[#This Row],[Roll]]+Tabelle15[[#This Row],[Pitch]]</f>
        <v>9.7476900000000004</v>
      </c>
      <c r="P719">
        <f>SQRT(Tabelle15[[#This Row],[X]]^2+ Tabelle15[[#This Row],[Y]]^2 +Tabelle15[[#This Row],[Z]]^2)</f>
        <v>202.69663105246721</v>
      </c>
      <c r="Q719">
        <v>-17.5077</v>
      </c>
      <c r="R719">
        <v>107.998</v>
      </c>
      <c r="S719">
        <v>102.011</v>
      </c>
      <c r="T719">
        <v>51.243499999999997</v>
      </c>
      <c r="U719">
        <v>6.8688099999999999</v>
      </c>
      <c r="V719">
        <v>-2.8909799999999999</v>
      </c>
    </row>
    <row r="720" spans="1:22">
      <c r="A720">
        <v>15078</v>
      </c>
      <c r="B720">
        <v>0</v>
      </c>
      <c r="C720">
        <v>19.370100000000001</v>
      </c>
      <c r="D720">
        <v>-34.830100000000002</v>
      </c>
      <c r="E720">
        <v>-198.74</v>
      </c>
      <c r="F720">
        <v>-39.102600000000002</v>
      </c>
      <c r="G720">
        <v>2.8702100000000002</v>
      </c>
      <c r="H720">
        <v>6.8774800000000003</v>
      </c>
      <c r="I720" t="e">
        <f>IF(AND(Tabelle15[[#This Row],[AreaPx]]&gt;0,NOT(Tabelle15[[#This Row],[AreaPx]]="inf")),Tabelle15[[#This Row],[AreaPx]], NA())</f>
        <v>#N/A</v>
      </c>
      <c r="J720">
        <v>0</v>
      </c>
      <c r="K720">
        <v>0</v>
      </c>
      <c r="L720">
        <v>0</v>
      </c>
      <c r="M720">
        <v>0.65675399999999995</v>
      </c>
      <c r="N720">
        <v>0</v>
      </c>
      <c r="O720">
        <f>Tabelle15[[#This Row],[Roll]]+Tabelle15[[#This Row],[Pitch]]</f>
        <v>9.7476900000000004</v>
      </c>
      <c r="P720">
        <f>SQRT(Tabelle15[[#This Row],[X]]^2+ Tabelle15[[#This Row],[Y]]^2 +Tabelle15[[#This Row],[Z]]^2)</f>
        <v>202.69663105246721</v>
      </c>
      <c r="Q720">
        <v>-17.5077</v>
      </c>
      <c r="R720">
        <v>107.998</v>
      </c>
      <c r="S720">
        <v>102.011</v>
      </c>
      <c r="T720">
        <v>51.243499999999997</v>
      </c>
      <c r="U720">
        <v>6.8688099999999999</v>
      </c>
      <c r="V720">
        <v>-2.8909799999999999</v>
      </c>
    </row>
    <row r="721" spans="1:22">
      <c r="A721">
        <v>15095</v>
      </c>
      <c r="B721">
        <v>0</v>
      </c>
      <c r="C721">
        <v>19.370100000000001</v>
      </c>
      <c r="D721">
        <v>-34.830100000000002</v>
      </c>
      <c r="E721">
        <v>-198.74</v>
      </c>
      <c r="F721">
        <v>-39.102600000000002</v>
      </c>
      <c r="G721">
        <v>2.8702100000000002</v>
      </c>
      <c r="H721">
        <v>6.8774800000000003</v>
      </c>
      <c r="I721" t="e">
        <f>IF(AND(Tabelle15[[#This Row],[AreaPx]]&gt;0,NOT(Tabelle15[[#This Row],[AreaPx]]="inf")),Tabelle15[[#This Row],[AreaPx]], NA())</f>
        <v>#N/A</v>
      </c>
      <c r="J721">
        <v>0</v>
      </c>
      <c r="K721">
        <v>0</v>
      </c>
      <c r="L721">
        <v>0</v>
      </c>
      <c r="M721">
        <v>0.65675399999999995</v>
      </c>
      <c r="N721">
        <v>0</v>
      </c>
      <c r="O721">
        <f>Tabelle15[[#This Row],[Roll]]+Tabelle15[[#This Row],[Pitch]]</f>
        <v>9.7476900000000004</v>
      </c>
      <c r="P721">
        <f>SQRT(Tabelle15[[#This Row],[X]]^2+ Tabelle15[[#This Row],[Y]]^2 +Tabelle15[[#This Row],[Z]]^2)</f>
        <v>202.69663105246721</v>
      </c>
      <c r="Q721">
        <v>-17.5077</v>
      </c>
      <c r="R721">
        <v>107.998</v>
      </c>
      <c r="S721">
        <v>102.011</v>
      </c>
      <c r="T721">
        <v>51.243499999999997</v>
      </c>
      <c r="U721">
        <v>6.8688099999999999</v>
      </c>
      <c r="V721">
        <v>-2.8909799999999999</v>
      </c>
    </row>
    <row r="722" spans="1:22">
      <c r="A722">
        <v>15108</v>
      </c>
      <c r="B722">
        <v>0</v>
      </c>
      <c r="C722">
        <v>19.370100000000001</v>
      </c>
      <c r="D722">
        <v>-34.830100000000002</v>
      </c>
      <c r="E722">
        <v>-198.74</v>
      </c>
      <c r="F722">
        <v>-39.102600000000002</v>
      </c>
      <c r="G722">
        <v>2.8702100000000002</v>
      </c>
      <c r="H722">
        <v>6.8774800000000003</v>
      </c>
      <c r="I722" t="e">
        <f>IF(AND(Tabelle15[[#This Row],[AreaPx]]&gt;0,NOT(Tabelle15[[#This Row],[AreaPx]]="inf")),Tabelle15[[#This Row],[AreaPx]], NA())</f>
        <v>#N/A</v>
      </c>
      <c r="J722">
        <v>0</v>
      </c>
      <c r="K722">
        <v>0</v>
      </c>
      <c r="L722">
        <v>0</v>
      </c>
      <c r="M722">
        <v>0.65675399999999995</v>
      </c>
      <c r="N722">
        <v>0</v>
      </c>
      <c r="O722">
        <f>Tabelle15[[#This Row],[Roll]]+Tabelle15[[#This Row],[Pitch]]</f>
        <v>9.7476900000000004</v>
      </c>
      <c r="P722">
        <f>SQRT(Tabelle15[[#This Row],[X]]^2+ Tabelle15[[#This Row],[Y]]^2 +Tabelle15[[#This Row],[Z]]^2)</f>
        <v>202.69663105246721</v>
      </c>
      <c r="Q722">
        <v>-17.5077</v>
      </c>
      <c r="R722">
        <v>107.998</v>
      </c>
      <c r="S722">
        <v>102.011</v>
      </c>
      <c r="T722">
        <v>51.243499999999997</v>
      </c>
      <c r="U722">
        <v>6.8688099999999999</v>
      </c>
      <c r="V722">
        <v>-2.8909799999999999</v>
      </c>
    </row>
    <row r="723" spans="1:22">
      <c r="A723">
        <v>15125</v>
      </c>
      <c r="B723">
        <v>0</v>
      </c>
      <c r="C723">
        <v>19.370100000000001</v>
      </c>
      <c r="D723">
        <v>-34.830100000000002</v>
      </c>
      <c r="E723">
        <v>-198.74</v>
      </c>
      <c r="F723">
        <v>-39.102600000000002</v>
      </c>
      <c r="G723">
        <v>2.8702100000000002</v>
      </c>
      <c r="H723">
        <v>6.8774800000000003</v>
      </c>
      <c r="I723" t="e">
        <f>IF(AND(Tabelle15[[#This Row],[AreaPx]]&gt;0,NOT(Tabelle15[[#This Row],[AreaPx]]="inf")),Tabelle15[[#This Row],[AreaPx]], NA())</f>
        <v>#N/A</v>
      </c>
      <c r="J723">
        <v>0</v>
      </c>
      <c r="K723">
        <v>0</v>
      </c>
      <c r="L723">
        <v>0</v>
      </c>
      <c r="M723">
        <v>0.65675399999999995</v>
      </c>
      <c r="N723">
        <v>0</v>
      </c>
      <c r="O723">
        <f>Tabelle15[[#This Row],[Roll]]+Tabelle15[[#This Row],[Pitch]]</f>
        <v>9.7476900000000004</v>
      </c>
      <c r="P723">
        <f>SQRT(Tabelle15[[#This Row],[X]]^2+ Tabelle15[[#This Row],[Y]]^2 +Tabelle15[[#This Row],[Z]]^2)</f>
        <v>202.69663105246721</v>
      </c>
      <c r="Q723">
        <v>-17.5077</v>
      </c>
      <c r="R723">
        <v>107.998</v>
      </c>
      <c r="S723">
        <v>102.011</v>
      </c>
      <c r="T723">
        <v>51.243499999999997</v>
      </c>
      <c r="U723">
        <v>6.8688099999999999</v>
      </c>
      <c r="V723">
        <v>-2.8909799999999999</v>
      </c>
    </row>
    <row r="724" spans="1:22">
      <c r="A724">
        <v>15132</v>
      </c>
      <c r="B724">
        <v>0</v>
      </c>
      <c r="C724">
        <v>19.370100000000001</v>
      </c>
      <c r="D724">
        <v>-34.830100000000002</v>
      </c>
      <c r="E724">
        <v>-198.74</v>
      </c>
      <c r="F724">
        <v>-39.102600000000002</v>
      </c>
      <c r="G724">
        <v>2.8702100000000002</v>
      </c>
      <c r="H724">
        <v>6.8774800000000003</v>
      </c>
      <c r="I724" t="e">
        <f>IF(AND(Tabelle15[[#This Row],[AreaPx]]&gt;0,NOT(Tabelle15[[#This Row],[AreaPx]]="inf")),Tabelle15[[#This Row],[AreaPx]], NA())</f>
        <v>#N/A</v>
      </c>
      <c r="J724">
        <v>0</v>
      </c>
      <c r="K724">
        <v>0</v>
      </c>
      <c r="L724">
        <v>0</v>
      </c>
      <c r="M724">
        <v>0.65675399999999995</v>
      </c>
      <c r="N724">
        <v>0</v>
      </c>
      <c r="O724">
        <f>Tabelle15[[#This Row],[Roll]]+Tabelle15[[#This Row],[Pitch]]</f>
        <v>9.7476900000000004</v>
      </c>
      <c r="P724">
        <f>SQRT(Tabelle15[[#This Row],[X]]^2+ Tabelle15[[#This Row],[Y]]^2 +Tabelle15[[#This Row],[Z]]^2)</f>
        <v>202.69663105246721</v>
      </c>
      <c r="Q724">
        <v>-17.5077</v>
      </c>
      <c r="R724">
        <v>107.998</v>
      </c>
      <c r="S724">
        <v>102.011</v>
      </c>
      <c r="T724">
        <v>51.243499999999997</v>
      </c>
      <c r="U724">
        <v>6.8688099999999999</v>
      </c>
      <c r="V724">
        <v>-2.8909799999999999</v>
      </c>
    </row>
    <row r="725" spans="1:22">
      <c r="A725">
        <v>15144</v>
      </c>
      <c r="B725">
        <v>0</v>
      </c>
      <c r="C725">
        <v>19.370100000000001</v>
      </c>
      <c r="D725">
        <v>-34.830100000000002</v>
      </c>
      <c r="E725">
        <v>-198.74</v>
      </c>
      <c r="F725">
        <v>-39.102600000000002</v>
      </c>
      <c r="G725">
        <v>2.8702100000000002</v>
      </c>
      <c r="H725">
        <v>6.8774800000000003</v>
      </c>
      <c r="I725" t="e">
        <f>IF(AND(Tabelle15[[#This Row],[AreaPx]]&gt;0,NOT(Tabelle15[[#This Row],[AreaPx]]="inf")),Tabelle15[[#This Row],[AreaPx]], NA())</f>
        <v>#N/A</v>
      </c>
      <c r="J725">
        <v>0</v>
      </c>
      <c r="K725">
        <v>0</v>
      </c>
      <c r="L725">
        <v>0</v>
      </c>
      <c r="M725">
        <v>0.65675399999999995</v>
      </c>
      <c r="N725">
        <v>0</v>
      </c>
      <c r="O725">
        <f>Tabelle15[[#This Row],[Roll]]+Tabelle15[[#This Row],[Pitch]]</f>
        <v>9.7476900000000004</v>
      </c>
      <c r="P725">
        <f>SQRT(Tabelle15[[#This Row],[X]]^2+ Tabelle15[[#This Row],[Y]]^2 +Tabelle15[[#This Row],[Z]]^2)</f>
        <v>202.69663105246721</v>
      </c>
      <c r="Q725">
        <v>-17.5077</v>
      </c>
      <c r="R725">
        <v>107.998</v>
      </c>
      <c r="S725">
        <v>102.011</v>
      </c>
      <c r="T725">
        <v>51.243499999999997</v>
      </c>
      <c r="U725">
        <v>6.8688099999999999</v>
      </c>
      <c r="V725">
        <v>-2.8909799999999999</v>
      </c>
    </row>
    <row r="726" spans="1:22">
      <c r="A726">
        <v>15157</v>
      </c>
      <c r="B726">
        <v>0</v>
      </c>
      <c r="C726">
        <v>19.370100000000001</v>
      </c>
      <c r="D726">
        <v>-34.830100000000002</v>
      </c>
      <c r="E726">
        <v>-198.74</v>
      </c>
      <c r="F726">
        <v>-39.102600000000002</v>
      </c>
      <c r="G726">
        <v>2.8702100000000002</v>
      </c>
      <c r="H726">
        <v>6.8774800000000003</v>
      </c>
      <c r="I726" t="e">
        <f>IF(AND(Tabelle15[[#This Row],[AreaPx]]&gt;0,NOT(Tabelle15[[#This Row],[AreaPx]]="inf")),Tabelle15[[#This Row],[AreaPx]], NA())</f>
        <v>#N/A</v>
      </c>
      <c r="J726">
        <v>0</v>
      </c>
      <c r="K726">
        <v>0</v>
      </c>
      <c r="L726">
        <v>0</v>
      </c>
      <c r="M726">
        <v>0.65675399999999995</v>
      </c>
      <c r="N726">
        <v>0</v>
      </c>
      <c r="O726">
        <f>Tabelle15[[#This Row],[Roll]]+Tabelle15[[#This Row],[Pitch]]</f>
        <v>9.7476900000000004</v>
      </c>
      <c r="P726">
        <f>SQRT(Tabelle15[[#This Row],[X]]^2+ Tabelle15[[#This Row],[Y]]^2 +Tabelle15[[#This Row],[Z]]^2)</f>
        <v>202.69663105246721</v>
      </c>
      <c r="Q726">
        <v>-17.5077</v>
      </c>
      <c r="R726">
        <v>107.998</v>
      </c>
      <c r="S726">
        <v>102.011</v>
      </c>
      <c r="T726">
        <v>51.243499999999997</v>
      </c>
      <c r="U726">
        <v>6.8688099999999999</v>
      </c>
      <c r="V726">
        <v>-2.8909799999999999</v>
      </c>
    </row>
    <row r="727" spans="1:22">
      <c r="A727">
        <v>15174</v>
      </c>
      <c r="B727">
        <v>0</v>
      </c>
      <c r="C727">
        <v>19.370100000000001</v>
      </c>
      <c r="D727">
        <v>-34.830100000000002</v>
      </c>
      <c r="E727">
        <v>-198.74</v>
      </c>
      <c r="F727">
        <v>-39.102600000000002</v>
      </c>
      <c r="G727">
        <v>2.8702100000000002</v>
      </c>
      <c r="H727">
        <v>6.8774800000000003</v>
      </c>
      <c r="I727" t="e">
        <f>IF(AND(Tabelle15[[#This Row],[AreaPx]]&gt;0,NOT(Tabelle15[[#This Row],[AreaPx]]="inf")),Tabelle15[[#This Row],[AreaPx]], NA())</f>
        <v>#N/A</v>
      </c>
      <c r="J727">
        <v>0</v>
      </c>
      <c r="K727">
        <v>0</v>
      </c>
      <c r="L727">
        <v>0</v>
      </c>
      <c r="M727">
        <v>0.65675399999999995</v>
      </c>
      <c r="N727">
        <v>0</v>
      </c>
      <c r="O727">
        <f>Tabelle15[[#This Row],[Roll]]+Tabelle15[[#This Row],[Pitch]]</f>
        <v>9.7476900000000004</v>
      </c>
      <c r="P727">
        <f>SQRT(Tabelle15[[#This Row],[X]]^2+ Tabelle15[[#This Row],[Y]]^2 +Tabelle15[[#This Row],[Z]]^2)</f>
        <v>202.69663105246721</v>
      </c>
      <c r="Q727">
        <v>-17.5077</v>
      </c>
      <c r="R727">
        <v>107.998</v>
      </c>
      <c r="S727">
        <v>102.011</v>
      </c>
      <c r="T727">
        <v>51.243499999999997</v>
      </c>
      <c r="U727">
        <v>6.8688099999999999</v>
      </c>
      <c r="V727">
        <v>-2.8909799999999999</v>
      </c>
    </row>
    <row r="728" spans="1:22">
      <c r="A728">
        <v>15190</v>
      </c>
      <c r="B728">
        <v>0</v>
      </c>
      <c r="C728">
        <v>19.370100000000001</v>
      </c>
      <c r="D728">
        <v>-34.830100000000002</v>
      </c>
      <c r="E728">
        <v>-198.74</v>
      </c>
      <c r="F728">
        <v>-39.102600000000002</v>
      </c>
      <c r="G728">
        <v>2.8702100000000002</v>
      </c>
      <c r="H728">
        <v>6.8774800000000003</v>
      </c>
      <c r="I728" t="e">
        <f>IF(AND(Tabelle15[[#This Row],[AreaPx]]&gt;0,NOT(Tabelle15[[#This Row],[AreaPx]]="inf")),Tabelle15[[#This Row],[AreaPx]], NA())</f>
        <v>#N/A</v>
      </c>
      <c r="J728">
        <v>0</v>
      </c>
      <c r="K728">
        <v>0</v>
      </c>
      <c r="L728">
        <v>0</v>
      </c>
      <c r="M728">
        <v>0.65675399999999995</v>
      </c>
      <c r="N728">
        <v>0</v>
      </c>
      <c r="O728">
        <f>Tabelle15[[#This Row],[Roll]]+Tabelle15[[#This Row],[Pitch]]</f>
        <v>9.7476900000000004</v>
      </c>
      <c r="P728">
        <f>SQRT(Tabelle15[[#This Row],[X]]^2+ Tabelle15[[#This Row],[Y]]^2 +Tabelle15[[#This Row],[Z]]^2)</f>
        <v>202.69663105246721</v>
      </c>
      <c r="Q728">
        <v>-17.5077</v>
      </c>
      <c r="R728">
        <v>107.998</v>
      </c>
      <c r="S728">
        <v>102.011</v>
      </c>
      <c r="T728">
        <v>51.243499999999997</v>
      </c>
      <c r="U728">
        <v>6.8688099999999999</v>
      </c>
      <c r="V728">
        <v>-2.8909799999999999</v>
      </c>
    </row>
    <row r="729" spans="1:22">
      <c r="A729">
        <v>15206</v>
      </c>
      <c r="B729">
        <v>0</v>
      </c>
      <c r="C729">
        <v>19.370100000000001</v>
      </c>
      <c r="D729">
        <v>-34.830100000000002</v>
      </c>
      <c r="E729">
        <v>-198.74</v>
      </c>
      <c r="F729">
        <v>-39.102600000000002</v>
      </c>
      <c r="G729">
        <v>2.8702100000000002</v>
      </c>
      <c r="H729">
        <v>6.8774800000000003</v>
      </c>
      <c r="I729" t="e">
        <f>IF(AND(Tabelle15[[#This Row],[AreaPx]]&gt;0,NOT(Tabelle15[[#This Row],[AreaPx]]="inf")),Tabelle15[[#This Row],[AreaPx]], NA())</f>
        <v>#N/A</v>
      </c>
      <c r="J729">
        <v>0</v>
      </c>
      <c r="K729">
        <v>0</v>
      </c>
      <c r="L729">
        <v>0</v>
      </c>
      <c r="M729">
        <v>0.65675399999999995</v>
      </c>
      <c r="N729">
        <v>0</v>
      </c>
      <c r="O729">
        <f>Tabelle15[[#This Row],[Roll]]+Tabelle15[[#This Row],[Pitch]]</f>
        <v>9.7476900000000004</v>
      </c>
      <c r="P729">
        <f>SQRT(Tabelle15[[#This Row],[X]]^2+ Tabelle15[[#This Row],[Y]]^2 +Tabelle15[[#This Row],[Z]]^2)</f>
        <v>202.69663105246721</v>
      </c>
      <c r="Q729">
        <v>-17.5077</v>
      </c>
      <c r="R729">
        <v>107.998</v>
      </c>
      <c r="S729">
        <v>102.011</v>
      </c>
      <c r="T729">
        <v>51.243499999999997</v>
      </c>
      <c r="U729">
        <v>6.8688099999999999</v>
      </c>
      <c r="V729">
        <v>-2.8909799999999999</v>
      </c>
    </row>
    <row r="730" spans="1:22">
      <c r="A730">
        <v>15219</v>
      </c>
      <c r="B730">
        <v>0</v>
      </c>
      <c r="C730">
        <v>19.370100000000001</v>
      </c>
      <c r="D730">
        <v>-34.830100000000002</v>
      </c>
      <c r="E730">
        <v>-198.74</v>
      </c>
      <c r="F730">
        <v>-39.102600000000002</v>
      </c>
      <c r="G730">
        <v>2.8702100000000002</v>
      </c>
      <c r="H730">
        <v>6.8774800000000003</v>
      </c>
      <c r="I730" t="e">
        <f>IF(AND(Tabelle15[[#This Row],[AreaPx]]&gt;0,NOT(Tabelle15[[#This Row],[AreaPx]]="inf")),Tabelle15[[#This Row],[AreaPx]], NA())</f>
        <v>#N/A</v>
      </c>
      <c r="J730">
        <v>0</v>
      </c>
      <c r="K730">
        <v>0</v>
      </c>
      <c r="L730">
        <v>0</v>
      </c>
      <c r="M730">
        <v>0.65675399999999995</v>
      </c>
      <c r="N730">
        <v>0</v>
      </c>
      <c r="O730">
        <f>Tabelle15[[#This Row],[Roll]]+Tabelle15[[#This Row],[Pitch]]</f>
        <v>9.7476900000000004</v>
      </c>
      <c r="P730">
        <f>SQRT(Tabelle15[[#This Row],[X]]^2+ Tabelle15[[#This Row],[Y]]^2 +Tabelle15[[#This Row],[Z]]^2)</f>
        <v>202.69663105246721</v>
      </c>
      <c r="Q730">
        <v>-17.5077</v>
      </c>
      <c r="R730">
        <v>107.998</v>
      </c>
      <c r="S730">
        <v>102.011</v>
      </c>
      <c r="T730">
        <v>51.243499999999997</v>
      </c>
      <c r="U730">
        <v>6.8688099999999999</v>
      </c>
      <c r="V730">
        <v>-2.8909799999999999</v>
      </c>
    </row>
    <row r="731" spans="1:22">
      <c r="A731">
        <v>15229</v>
      </c>
      <c r="B731">
        <v>0</v>
      </c>
      <c r="C731">
        <v>19.370100000000001</v>
      </c>
      <c r="D731">
        <v>-34.830100000000002</v>
      </c>
      <c r="E731">
        <v>-198.74</v>
      </c>
      <c r="F731">
        <v>-39.102600000000002</v>
      </c>
      <c r="G731">
        <v>2.8702100000000002</v>
      </c>
      <c r="H731">
        <v>6.8774800000000003</v>
      </c>
      <c r="I731" t="e">
        <f>IF(AND(Tabelle15[[#This Row],[AreaPx]]&gt;0,NOT(Tabelle15[[#This Row],[AreaPx]]="inf")),Tabelle15[[#This Row],[AreaPx]], NA())</f>
        <v>#N/A</v>
      </c>
      <c r="J731">
        <v>0</v>
      </c>
      <c r="K731">
        <v>0</v>
      </c>
      <c r="L731">
        <v>0</v>
      </c>
      <c r="M731">
        <v>0.65675399999999995</v>
      </c>
      <c r="N731">
        <v>0</v>
      </c>
      <c r="O731">
        <f>Tabelle15[[#This Row],[Roll]]+Tabelle15[[#This Row],[Pitch]]</f>
        <v>9.7476900000000004</v>
      </c>
      <c r="P731">
        <f>SQRT(Tabelle15[[#This Row],[X]]^2+ Tabelle15[[#This Row],[Y]]^2 +Tabelle15[[#This Row],[Z]]^2)</f>
        <v>202.69663105246721</v>
      </c>
      <c r="Q731">
        <v>-17.5077</v>
      </c>
      <c r="R731">
        <v>107.998</v>
      </c>
      <c r="S731">
        <v>102.011</v>
      </c>
      <c r="T731">
        <v>51.243499999999997</v>
      </c>
      <c r="U731">
        <v>6.8688099999999999</v>
      </c>
      <c r="V731">
        <v>-2.8909799999999999</v>
      </c>
    </row>
    <row r="732" spans="1:22">
      <c r="A732">
        <v>15237</v>
      </c>
      <c r="B732">
        <v>0</v>
      </c>
      <c r="C732">
        <v>19.370100000000001</v>
      </c>
      <c r="D732">
        <v>-34.830100000000002</v>
      </c>
      <c r="E732">
        <v>-198.74</v>
      </c>
      <c r="F732">
        <v>-39.102600000000002</v>
      </c>
      <c r="G732">
        <v>2.8702100000000002</v>
      </c>
      <c r="H732">
        <v>6.8774800000000003</v>
      </c>
      <c r="I732" t="e">
        <f>IF(AND(Tabelle15[[#This Row],[AreaPx]]&gt;0,NOT(Tabelle15[[#This Row],[AreaPx]]="inf")),Tabelle15[[#This Row],[AreaPx]], NA())</f>
        <v>#N/A</v>
      </c>
      <c r="J732">
        <v>0</v>
      </c>
      <c r="K732">
        <v>0</v>
      </c>
      <c r="L732">
        <v>0</v>
      </c>
      <c r="M732">
        <v>0.65675399999999995</v>
      </c>
      <c r="N732">
        <v>0</v>
      </c>
      <c r="O732">
        <f>Tabelle15[[#This Row],[Roll]]+Tabelle15[[#This Row],[Pitch]]</f>
        <v>9.7476900000000004</v>
      </c>
      <c r="P732">
        <f>SQRT(Tabelle15[[#This Row],[X]]^2+ Tabelle15[[#This Row],[Y]]^2 +Tabelle15[[#This Row],[Z]]^2)</f>
        <v>202.69663105246721</v>
      </c>
      <c r="Q732">
        <v>-17.5077</v>
      </c>
      <c r="R732">
        <v>107.998</v>
      </c>
      <c r="S732">
        <v>102.011</v>
      </c>
      <c r="T732">
        <v>51.243499999999997</v>
      </c>
      <c r="U732">
        <v>6.8688099999999999</v>
      </c>
      <c r="V732">
        <v>-2.8909799999999999</v>
      </c>
    </row>
    <row r="733" spans="1:22">
      <c r="A733">
        <v>15247</v>
      </c>
      <c r="B733">
        <v>0</v>
      </c>
      <c r="C733">
        <v>19.370100000000001</v>
      </c>
      <c r="D733">
        <v>-34.830100000000002</v>
      </c>
      <c r="E733">
        <v>-198.74</v>
      </c>
      <c r="F733">
        <v>-39.102600000000002</v>
      </c>
      <c r="G733">
        <v>2.8702100000000002</v>
      </c>
      <c r="H733">
        <v>6.8774800000000003</v>
      </c>
      <c r="I733" t="e">
        <f>IF(AND(Tabelle15[[#This Row],[AreaPx]]&gt;0,NOT(Tabelle15[[#This Row],[AreaPx]]="inf")),Tabelle15[[#This Row],[AreaPx]], NA())</f>
        <v>#N/A</v>
      </c>
      <c r="J733">
        <v>0</v>
      </c>
      <c r="K733">
        <v>0</v>
      </c>
      <c r="L733">
        <v>0</v>
      </c>
      <c r="M733">
        <v>0.65675399999999995</v>
      </c>
      <c r="N733">
        <v>0</v>
      </c>
      <c r="O733">
        <f>Tabelle15[[#This Row],[Roll]]+Tabelle15[[#This Row],[Pitch]]</f>
        <v>9.7476900000000004</v>
      </c>
      <c r="P733">
        <f>SQRT(Tabelle15[[#This Row],[X]]^2+ Tabelle15[[#This Row],[Y]]^2 +Tabelle15[[#This Row],[Z]]^2)</f>
        <v>202.69663105246721</v>
      </c>
      <c r="Q733">
        <v>-17.5077</v>
      </c>
      <c r="R733">
        <v>107.998</v>
      </c>
      <c r="S733">
        <v>102.011</v>
      </c>
      <c r="T733">
        <v>51.243499999999997</v>
      </c>
      <c r="U733">
        <v>6.8688099999999999</v>
      </c>
      <c r="V733">
        <v>-2.8909799999999999</v>
      </c>
    </row>
    <row r="734" spans="1:22">
      <c r="A734">
        <v>15261</v>
      </c>
      <c r="B734">
        <v>0</v>
      </c>
      <c r="C734">
        <v>19.370100000000001</v>
      </c>
      <c r="D734">
        <v>-34.830100000000002</v>
      </c>
      <c r="E734">
        <v>-198.74</v>
      </c>
      <c r="F734">
        <v>-39.102600000000002</v>
      </c>
      <c r="G734">
        <v>2.8702100000000002</v>
      </c>
      <c r="H734">
        <v>6.8774800000000003</v>
      </c>
      <c r="I734" t="e">
        <f>IF(AND(Tabelle15[[#This Row],[AreaPx]]&gt;0,NOT(Tabelle15[[#This Row],[AreaPx]]="inf")),Tabelle15[[#This Row],[AreaPx]], NA())</f>
        <v>#N/A</v>
      </c>
      <c r="J734">
        <v>0</v>
      </c>
      <c r="K734">
        <v>0</v>
      </c>
      <c r="L734">
        <v>0</v>
      </c>
      <c r="M734">
        <v>0.65675399999999995</v>
      </c>
      <c r="N734">
        <v>0</v>
      </c>
      <c r="O734">
        <f>Tabelle15[[#This Row],[Roll]]+Tabelle15[[#This Row],[Pitch]]</f>
        <v>9.7476900000000004</v>
      </c>
      <c r="P734">
        <f>SQRT(Tabelle15[[#This Row],[X]]^2+ Tabelle15[[#This Row],[Y]]^2 +Tabelle15[[#This Row],[Z]]^2)</f>
        <v>202.69663105246721</v>
      </c>
      <c r="Q734">
        <v>-17.5077</v>
      </c>
      <c r="R734">
        <v>107.998</v>
      </c>
      <c r="S734">
        <v>102.011</v>
      </c>
      <c r="T734">
        <v>51.243499999999997</v>
      </c>
      <c r="U734">
        <v>6.8688099999999999</v>
      </c>
      <c r="V734">
        <v>-2.8909799999999999</v>
      </c>
    </row>
    <row r="735" spans="1:22">
      <c r="A735">
        <v>15272</v>
      </c>
      <c r="B735">
        <v>0</v>
      </c>
      <c r="C735">
        <v>19.370100000000001</v>
      </c>
      <c r="D735">
        <v>-34.830100000000002</v>
      </c>
      <c r="E735">
        <v>-198.74</v>
      </c>
      <c r="F735">
        <v>-39.102600000000002</v>
      </c>
      <c r="G735">
        <v>2.8702100000000002</v>
      </c>
      <c r="H735">
        <v>6.8774800000000003</v>
      </c>
      <c r="I735" t="e">
        <f>IF(AND(Tabelle15[[#This Row],[AreaPx]]&gt;0,NOT(Tabelle15[[#This Row],[AreaPx]]="inf")),Tabelle15[[#This Row],[AreaPx]], NA())</f>
        <v>#N/A</v>
      </c>
      <c r="J735">
        <v>0</v>
      </c>
      <c r="K735">
        <v>0</v>
      </c>
      <c r="L735">
        <v>0</v>
      </c>
      <c r="M735">
        <v>0.65675399999999995</v>
      </c>
      <c r="N735">
        <v>0</v>
      </c>
      <c r="O735">
        <f>Tabelle15[[#This Row],[Roll]]+Tabelle15[[#This Row],[Pitch]]</f>
        <v>9.7476900000000004</v>
      </c>
      <c r="P735">
        <f>SQRT(Tabelle15[[#This Row],[X]]^2+ Tabelle15[[#This Row],[Y]]^2 +Tabelle15[[#This Row],[Z]]^2)</f>
        <v>202.69663105246721</v>
      </c>
      <c r="Q735">
        <v>-17.5077</v>
      </c>
      <c r="R735">
        <v>107.998</v>
      </c>
      <c r="S735">
        <v>102.011</v>
      </c>
      <c r="T735">
        <v>51.243499999999997</v>
      </c>
      <c r="U735">
        <v>6.8688099999999999</v>
      </c>
      <c r="V735">
        <v>-2.8909799999999999</v>
      </c>
    </row>
    <row r="736" spans="1:22">
      <c r="A736">
        <v>15285</v>
      </c>
      <c r="B736">
        <v>0</v>
      </c>
      <c r="C736">
        <v>19.370100000000001</v>
      </c>
      <c r="D736">
        <v>-34.830100000000002</v>
      </c>
      <c r="E736">
        <v>-198.74</v>
      </c>
      <c r="F736">
        <v>-39.102600000000002</v>
      </c>
      <c r="G736">
        <v>2.8702100000000002</v>
      </c>
      <c r="H736">
        <v>6.8774800000000003</v>
      </c>
      <c r="I736" t="e">
        <f>IF(AND(Tabelle15[[#This Row],[AreaPx]]&gt;0,NOT(Tabelle15[[#This Row],[AreaPx]]="inf")),Tabelle15[[#This Row],[AreaPx]], NA())</f>
        <v>#N/A</v>
      </c>
      <c r="J736">
        <v>0</v>
      </c>
      <c r="K736">
        <v>0</v>
      </c>
      <c r="L736">
        <v>0</v>
      </c>
      <c r="M736">
        <v>0.65675399999999995</v>
      </c>
      <c r="N736">
        <v>0</v>
      </c>
      <c r="O736">
        <f>Tabelle15[[#This Row],[Roll]]+Tabelle15[[#This Row],[Pitch]]</f>
        <v>9.7476900000000004</v>
      </c>
      <c r="P736">
        <f>SQRT(Tabelle15[[#This Row],[X]]^2+ Tabelle15[[#This Row],[Y]]^2 +Tabelle15[[#This Row],[Z]]^2)</f>
        <v>202.69663105246721</v>
      </c>
      <c r="Q736">
        <v>-17.5077</v>
      </c>
      <c r="R736">
        <v>107.998</v>
      </c>
      <c r="S736">
        <v>102.011</v>
      </c>
      <c r="T736">
        <v>51.243499999999997</v>
      </c>
      <c r="U736">
        <v>6.8688099999999999</v>
      </c>
      <c r="V736">
        <v>-2.8909799999999999</v>
      </c>
    </row>
    <row r="737" spans="1:22">
      <c r="A737">
        <v>15304</v>
      </c>
      <c r="B737">
        <v>0</v>
      </c>
      <c r="C737">
        <v>19.370100000000001</v>
      </c>
      <c r="D737">
        <v>-34.830100000000002</v>
      </c>
      <c r="E737">
        <v>-198.74</v>
      </c>
      <c r="F737">
        <v>-39.102600000000002</v>
      </c>
      <c r="G737">
        <v>2.8702100000000002</v>
      </c>
      <c r="H737">
        <v>6.8774800000000003</v>
      </c>
      <c r="I737" t="e">
        <f>IF(AND(Tabelle15[[#This Row],[AreaPx]]&gt;0,NOT(Tabelle15[[#This Row],[AreaPx]]="inf")),Tabelle15[[#This Row],[AreaPx]], NA())</f>
        <v>#N/A</v>
      </c>
      <c r="J737">
        <v>0</v>
      </c>
      <c r="K737">
        <v>0</v>
      </c>
      <c r="L737">
        <v>0</v>
      </c>
      <c r="M737">
        <v>0.65675399999999995</v>
      </c>
      <c r="N737">
        <v>0</v>
      </c>
      <c r="O737">
        <f>Tabelle15[[#This Row],[Roll]]+Tabelle15[[#This Row],[Pitch]]</f>
        <v>9.7476900000000004</v>
      </c>
      <c r="P737">
        <f>SQRT(Tabelle15[[#This Row],[X]]^2+ Tabelle15[[#This Row],[Y]]^2 +Tabelle15[[#This Row],[Z]]^2)</f>
        <v>202.69663105246721</v>
      </c>
      <c r="Q737">
        <v>-17.5077</v>
      </c>
      <c r="R737">
        <v>107.998</v>
      </c>
      <c r="S737">
        <v>102.011</v>
      </c>
      <c r="T737">
        <v>51.243499999999997</v>
      </c>
      <c r="U737">
        <v>6.8688099999999999</v>
      </c>
      <c r="V737">
        <v>-2.8909799999999999</v>
      </c>
    </row>
    <row r="738" spans="1:22">
      <c r="A738">
        <v>15317</v>
      </c>
      <c r="B738">
        <v>0</v>
      </c>
      <c r="C738">
        <v>19.370100000000001</v>
      </c>
      <c r="D738">
        <v>-34.830100000000002</v>
      </c>
      <c r="E738">
        <v>-198.74</v>
      </c>
      <c r="F738">
        <v>-39.102600000000002</v>
      </c>
      <c r="G738">
        <v>2.8702100000000002</v>
      </c>
      <c r="H738">
        <v>6.8774800000000003</v>
      </c>
      <c r="I738" t="e">
        <f>IF(AND(Tabelle15[[#This Row],[AreaPx]]&gt;0,NOT(Tabelle15[[#This Row],[AreaPx]]="inf")),Tabelle15[[#This Row],[AreaPx]], NA())</f>
        <v>#N/A</v>
      </c>
      <c r="J738">
        <v>0</v>
      </c>
      <c r="K738">
        <v>0</v>
      </c>
      <c r="L738">
        <v>0</v>
      </c>
      <c r="M738">
        <v>0.65675399999999995</v>
      </c>
      <c r="N738">
        <v>0</v>
      </c>
      <c r="O738">
        <f>Tabelle15[[#This Row],[Roll]]+Tabelle15[[#This Row],[Pitch]]</f>
        <v>9.7476900000000004</v>
      </c>
      <c r="P738">
        <f>SQRT(Tabelle15[[#This Row],[X]]^2+ Tabelle15[[#This Row],[Y]]^2 +Tabelle15[[#This Row],[Z]]^2)</f>
        <v>202.69663105246721</v>
      </c>
      <c r="Q738">
        <v>-17.5077</v>
      </c>
      <c r="R738">
        <v>107.998</v>
      </c>
      <c r="S738">
        <v>102.011</v>
      </c>
      <c r="T738">
        <v>51.243499999999997</v>
      </c>
      <c r="U738">
        <v>6.8688099999999999</v>
      </c>
      <c r="V738">
        <v>-2.8909799999999999</v>
      </c>
    </row>
    <row r="739" spans="1:22">
      <c r="A739">
        <v>15336</v>
      </c>
      <c r="B739">
        <v>0</v>
      </c>
      <c r="C739">
        <v>19.370100000000001</v>
      </c>
      <c r="D739">
        <v>-34.830100000000002</v>
      </c>
      <c r="E739">
        <v>-198.74</v>
      </c>
      <c r="F739">
        <v>-39.102600000000002</v>
      </c>
      <c r="G739">
        <v>2.8702100000000002</v>
      </c>
      <c r="H739">
        <v>6.8774800000000003</v>
      </c>
      <c r="I739" t="e">
        <f>IF(AND(Tabelle15[[#This Row],[AreaPx]]&gt;0,NOT(Tabelle15[[#This Row],[AreaPx]]="inf")),Tabelle15[[#This Row],[AreaPx]], NA())</f>
        <v>#N/A</v>
      </c>
      <c r="J739">
        <v>0</v>
      </c>
      <c r="K739">
        <v>0</v>
      </c>
      <c r="L739">
        <v>0</v>
      </c>
      <c r="M739">
        <v>0.65675399999999995</v>
      </c>
      <c r="N739">
        <v>0</v>
      </c>
      <c r="O739">
        <f>Tabelle15[[#This Row],[Roll]]+Tabelle15[[#This Row],[Pitch]]</f>
        <v>9.7476900000000004</v>
      </c>
      <c r="P739">
        <f>SQRT(Tabelle15[[#This Row],[X]]^2+ Tabelle15[[#This Row],[Y]]^2 +Tabelle15[[#This Row],[Z]]^2)</f>
        <v>202.69663105246721</v>
      </c>
      <c r="Q739">
        <v>-17.5077</v>
      </c>
      <c r="R739">
        <v>107.998</v>
      </c>
      <c r="S739">
        <v>102.011</v>
      </c>
      <c r="T739">
        <v>51.243499999999997</v>
      </c>
      <c r="U739">
        <v>6.8688099999999999</v>
      </c>
      <c r="V739">
        <v>-2.8909799999999999</v>
      </c>
    </row>
    <row r="740" spans="1:22">
      <c r="A740">
        <v>15347</v>
      </c>
      <c r="B740">
        <v>0</v>
      </c>
      <c r="C740">
        <v>19.370100000000001</v>
      </c>
      <c r="D740">
        <v>-34.830100000000002</v>
      </c>
      <c r="E740">
        <v>-198.74</v>
      </c>
      <c r="F740">
        <v>-39.102600000000002</v>
      </c>
      <c r="G740">
        <v>2.8702100000000002</v>
      </c>
      <c r="H740">
        <v>6.8774800000000003</v>
      </c>
      <c r="I740" t="e">
        <f>IF(AND(Tabelle15[[#This Row],[AreaPx]]&gt;0,NOT(Tabelle15[[#This Row],[AreaPx]]="inf")),Tabelle15[[#This Row],[AreaPx]], NA())</f>
        <v>#N/A</v>
      </c>
      <c r="J740">
        <v>0</v>
      </c>
      <c r="K740">
        <v>0</v>
      </c>
      <c r="L740">
        <v>0</v>
      </c>
      <c r="M740">
        <v>0.65675399999999995</v>
      </c>
      <c r="N740">
        <v>0</v>
      </c>
      <c r="O740">
        <f>Tabelle15[[#This Row],[Roll]]+Tabelle15[[#This Row],[Pitch]]</f>
        <v>9.7476900000000004</v>
      </c>
      <c r="P740">
        <f>SQRT(Tabelle15[[#This Row],[X]]^2+ Tabelle15[[#This Row],[Y]]^2 +Tabelle15[[#This Row],[Z]]^2)</f>
        <v>202.69663105246721</v>
      </c>
      <c r="Q740">
        <v>-17.5077</v>
      </c>
      <c r="R740">
        <v>107.998</v>
      </c>
      <c r="S740">
        <v>102.011</v>
      </c>
      <c r="T740">
        <v>51.243499999999997</v>
      </c>
      <c r="U740">
        <v>6.8688099999999999</v>
      </c>
      <c r="V740">
        <v>-2.8909799999999999</v>
      </c>
    </row>
    <row r="741" spans="1:22">
      <c r="A741">
        <v>15367</v>
      </c>
      <c r="B741">
        <v>0</v>
      </c>
      <c r="C741">
        <v>19.370100000000001</v>
      </c>
      <c r="D741">
        <v>-34.830100000000002</v>
      </c>
      <c r="E741">
        <v>-198.74</v>
      </c>
      <c r="F741">
        <v>-39.102600000000002</v>
      </c>
      <c r="G741">
        <v>2.8702100000000002</v>
      </c>
      <c r="H741">
        <v>6.8774800000000003</v>
      </c>
      <c r="I741" t="e">
        <f>IF(AND(Tabelle15[[#This Row],[AreaPx]]&gt;0,NOT(Tabelle15[[#This Row],[AreaPx]]="inf")),Tabelle15[[#This Row],[AreaPx]], NA())</f>
        <v>#N/A</v>
      </c>
      <c r="J741">
        <v>0</v>
      </c>
      <c r="K741">
        <v>0</v>
      </c>
      <c r="L741">
        <v>0</v>
      </c>
      <c r="M741">
        <v>0.65675399999999995</v>
      </c>
      <c r="N741">
        <v>0</v>
      </c>
      <c r="O741">
        <f>Tabelle15[[#This Row],[Roll]]+Tabelle15[[#This Row],[Pitch]]</f>
        <v>9.7476900000000004</v>
      </c>
      <c r="P741">
        <f>SQRT(Tabelle15[[#This Row],[X]]^2+ Tabelle15[[#This Row],[Y]]^2 +Tabelle15[[#This Row],[Z]]^2)</f>
        <v>202.69663105246721</v>
      </c>
      <c r="Q741">
        <v>-17.5077</v>
      </c>
      <c r="R741">
        <v>107.998</v>
      </c>
      <c r="S741">
        <v>102.011</v>
      </c>
      <c r="T741">
        <v>51.243499999999997</v>
      </c>
      <c r="U741">
        <v>6.8688099999999999</v>
      </c>
      <c r="V741">
        <v>-2.8909799999999999</v>
      </c>
    </row>
    <row r="742" spans="1:22">
      <c r="A742">
        <v>15376</v>
      </c>
      <c r="B742">
        <v>1</v>
      </c>
      <c r="C742">
        <v>11.680300000000001</v>
      </c>
      <c r="D742">
        <v>-20.645099999999999</v>
      </c>
      <c r="E742">
        <v>-193.78899999999999</v>
      </c>
      <c r="F742">
        <v>-42.471200000000003</v>
      </c>
      <c r="G742">
        <v>7.3005399999999998</v>
      </c>
      <c r="H742">
        <v>-4.2591900000000003</v>
      </c>
      <c r="I742">
        <f>IF(AND(Tabelle15[[#This Row],[AreaPx]]&gt;0,NOT(Tabelle15[[#This Row],[AreaPx]]="inf")),Tabelle15[[#This Row],[AreaPx]], NA())</f>
        <v>5261.18</v>
      </c>
      <c r="J742">
        <v>5261.18</v>
      </c>
      <c r="K742">
        <v>63.063899999999997</v>
      </c>
      <c r="L742">
        <v>84.116299999999995</v>
      </c>
      <c r="M742">
        <v>0.65675399999999995</v>
      </c>
      <c r="N742">
        <v>0</v>
      </c>
      <c r="O742">
        <f>Tabelle15[[#This Row],[Roll]]+Tabelle15[[#This Row],[Pitch]]</f>
        <v>3.0413499999999996</v>
      </c>
      <c r="P742">
        <f>SQRT(Tabelle15[[#This Row],[X]]^2+ Tabelle15[[#This Row],[Y]]^2 +Tabelle15[[#This Row],[Z]]^2)</f>
        <v>195.235309519308</v>
      </c>
      <c r="Q742">
        <v>-16.277899999999999</v>
      </c>
      <c r="R742">
        <v>131.41300000000001</v>
      </c>
      <c r="S742">
        <v>88.792000000000002</v>
      </c>
      <c r="T742">
        <v>46.986600000000003</v>
      </c>
      <c r="U742">
        <v>-4.2245999999999997</v>
      </c>
      <c r="V742">
        <v>-7.3205400000000003</v>
      </c>
    </row>
    <row r="743" spans="1:22">
      <c r="A743">
        <v>15405</v>
      </c>
      <c r="B743">
        <v>1</v>
      </c>
      <c r="C743">
        <v>11.680300000000001</v>
      </c>
      <c r="D743">
        <v>-20.645099999999999</v>
      </c>
      <c r="E743">
        <v>-193.78899999999999</v>
      </c>
      <c r="F743">
        <v>-42.471200000000003</v>
      </c>
      <c r="G743">
        <v>7.3005399999999998</v>
      </c>
      <c r="H743">
        <v>-4.2591900000000003</v>
      </c>
      <c r="I743">
        <f>IF(AND(Tabelle15[[#This Row],[AreaPx]]&gt;0,NOT(Tabelle15[[#This Row],[AreaPx]]="inf")),Tabelle15[[#This Row],[AreaPx]], NA())</f>
        <v>5261.18</v>
      </c>
      <c r="J743">
        <v>5261.18</v>
      </c>
      <c r="K743">
        <v>63.063899999999997</v>
      </c>
      <c r="L743">
        <v>84.116299999999995</v>
      </c>
      <c r="M743">
        <v>0.65675399999999995</v>
      </c>
      <c r="N743">
        <v>0</v>
      </c>
      <c r="O743">
        <f>Tabelle15[[#This Row],[Roll]]+Tabelle15[[#This Row],[Pitch]]</f>
        <v>3.0413499999999996</v>
      </c>
      <c r="P743">
        <f>SQRT(Tabelle15[[#This Row],[X]]^2+ Tabelle15[[#This Row],[Y]]^2 +Tabelle15[[#This Row],[Z]]^2)</f>
        <v>195.235309519308</v>
      </c>
      <c r="Q743">
        <v>-16.277899999999999</v>
      </c>
      <c r="R743">
        <v>131.41300000000001</v>
      </c>
      <c r="S743">
        <v>88.792000000000002</v>
      </c>
      <c r="T743">
        <v>46.986600000000003</v>
      </c>
      <c r="U743">
        <v>-4.2245999999999997</v>
      </c>
      <c r="V743">
        <v>-7.3205400000000003</v>
      </c>
    </row>
    <row r="744" spans="1:22">
      <c r="A744">
        <v>15414</v>
      </c>
      <c r="B744">
        <v>1</v>
      </c>
      <c r="C744">
        <v>7.2403700000000004</v>
      </c>
      <c r="D744">
        <v>-17.988399999999999</v>
      </c>
      <c r="E744">
        <v>-190.95</v>
      </c>
      <c r="F744">
        <v>-41.553800000000003</v>
      </c>
      <c r="G744">
        <v>7.08209</v>
      </c>
      <c r="H744">
        <v>-5.2274099999999999</v>
      </c>
      <c r="I744">
        <f>IF(AND(Tabelle15[[#This Row],[AreaPx]]&gt;0,NOT(Tabelle15[[#This Row],[AreaPx]]="inf")),Tabelle15[[#This Row],[AreaPx]], NA())</f>
        <v>5598.42</v>
      </c>
      <c r="J744">
        <v>5598.42</v>
      </c>
      <c r="K744">
        <v>65.563400000000001</v>
      </c>
      <c r="L744">
        <v>86.147000000000006</v>
      </c>
      <c r="M744">
        <v>2.1470400000000001</v>
      </c>
      <c r="N744">
        <v>0</v>
      </c>
      <c r="O744">
        <f>Tabelle15[[#This Row],[Roll]]+Tabelle15[[#This Row],[Pitch]]</f>
        <v>1.8546800000000001</v>
      </c>
      <c r="P744">
        <f>SQRT(Tabelle15[[#This Row],[X]]^2+ Tabelle15[[#This Row],[Y]]^2 +Tabelle15[[#This Row],[Z]]^2)</f>
        <v>191.93204003578165</v>
      </c>
      <c r="Q744">
        <v>-8.6823899999999998</v>
      </c>
      <c r="R744">
        <v>132.34899999999999</v>
      </c>
      <c r="S744">
        <v>91.619900000000001</v>
      </c>
      <c r="T744">
        <v>47.8</v>
      </c>
      <c r="U744">
        <v>-5.1874200000000004</v>
      </c>
      <c r="V744">
        <v>-7.1113600000000003</v>
      </c>
    </row>
    <row r="745" spans="1:22">
      <c r="A745">
        <v>15449</v>
      </c>
      <c r="B745">
        <v>1</v>
      </c>
      <c r="C745">
        <v>3.56819</v>
      </c>
      <c r="D745">
        <v>-17.747199999999999</v>
      </c>
      <c r="E745">
        <v>-188.655</v>
      </c>
      <c r="F745">
        <v>-38.930199999999999</v>
      </c>
      <c r="G745">
        <v>7.1328100000000001</v>
      </c>
      <c r="H745">
        <v>-8.24315</v>
      </c>
      <c r="I745">
        <f>IF(AND(Tabelle15[[#This Row],[AreaPx]]&gt;0,NOT(Tabelle15[[#This Row],[AreaPx]]="inf")),Tabelle15[[#This Row],[AreaPx]], NA())</f>
        <v>5929.61</v>
      </c>
      <c r="J745">
        <v>5929.61</v>
      </c>
      <c r="K745">
        <v>69.103700000000003</v>
      </c>
      <c r="L745">
        <v>86.833600000000004</v>
      </c>
      <c r="M745">
        <v>4.3279300000000003</v>
      </c>
      <c r="N745">
        <v>6.6821000000000005E-2</v>
      </c>
      <c r="O745">
        <f>Tabelle15[[#This Row],[Roll]]+Tabelle15[[#This Row],[Pitch]]</f>
        <v>-1.1103399999999999</v>
      </c>
      <c r="P745">
        <f>SQRT(Tabelle15[[#This Row],[X]]^2+ Tabelle15[[#This Row],[Y]]^2 +Tabelle15[[#This Row],[Z]]^2)</f>
        <v>189.52151358807819</v>
      </c>
      <c r="Q745">
        <v>2.2145299999999999</v>
      </c>
      <c r="R745">
        <v>142.024</v>
      </c>
      <c r="S745">
        <v>95.755799999999994</v>
      </c>
      <c r="T745">
        <v>50.039299999999997</v>
      </c>
      <c r="U745">
        <v>-8.1789199999999997</v>
      </c>
      <c r="V745">
        <v>-7.2064899999999996</v>
      </c>
    </row>
    <row r="746" spans="1:22">
      <c r="A746">
        <v>15486</v>
      </c>
      <c r="B746">
        <v>1</v>
      </c>
      <c r="C746">
        <v>-3.3044199999999999</v>
      </c>
      <c r="D746">
        <v>-21.152200000000001</v>
      </c>
      <c r="E746">
        <v>-188.95500000000001</v>
      </c>
      <c r="F746">
        <v>-38.384999999999998</v>
      </c>
      <c r="G746">
        <v>7.5827299999999997</v>
      </c>
      <c r="H746">
        <v>-5.27102</v>
      </c>
      <c r="I746">
        <f>IF(AND(Tabelle15[[#This Row],[AreaPx]]&gt;0,NOT(Tabelle15[[#This Row],[AreaPx]]="inf")),Tabelle15[[#This Row],[AreaPx]], NA())</f>
        <v>6189.47</v>
      </c>
      <c r="J746">
        <v>6189.47</v>
      </c>
      <c r="K746">
        <v>70.509</v>
      </c>
      <c r="L746">
        <v>88.436800000000005</v>
      </c>
      <c r="M746">
        <v>2.8906800000000001</v>
      </c>
      <c r="N746">
        <v>7.9576900000000006E-2</v>
      </c>
      <c r="O746">
        <f>Tabelle15[[#This Row],[Roll]]+Tabelle15[[#This Row],[Pitch]]</f>
        <v>2.3117099999999997</v>
      </c>
      <c r="P746">
        <f>SQRT(Tabelle15[[#This Row],[X]]^2+ Tabelle15[[#This Row],[Y]]^2 +Tabelle15[[#This Row],[Z]]^2)</f>
        <v>190.16394711242299</v>
      </c>
      <c r="Q746">
        <v>7.9658100000000003</v>
      </c>
      <c r="R746">
        <v>136.72200000000001</v>
      </c>
      <c r="S746">
        <v>103.05</v>
      </c>
      <c r="T746">
        <v>50.917499999999997</v>
      </c>
      <c r="U746">
        <v>-5.2248000000000001</v>
      </c>
      <c r="V746">
        <v>-7.61456</v>
      </c>
    </row>
    <row r="747" spans="1:22">
      <c r="A747">
        <v>15507</v>
      </c>
      <c r="B747">
        <v>1</v>
      </c>
      <c r="C747">
        <v>-3.3044199999999999</v>
      </c>
      <c r="D747">
        <v>-21.152200000000001</v>
      </c>
      <c r="E747">
        <v>-188.95500000000001</v>
      </c>
      <c r="F747">
        <v>-38.384999999999998</v>
      </c>
      <c r="G747">
        <v>7.5827299999999997</v>
      </c>
      <c r="H747">
        <v>-5.27102</v>
      </c>
      <c r="I747">
        <f>IF(AND(Tabelle15[[#This Row],[AreaPx]]&gt;0,NOT(Tabelle15[[#This Row],[AreaPx]]="inf")),Tabelle15[[#This Row],[AreaPx]], NA())</f>
        <v>6169.82</v>
      </c>
      <c r="J747">
        <v>6169.82</v>
      </c>
      <c r="K747">
        <v>70.397000000000006</v>
      </c>
      <c r="L747">
        <v>88.296199999999999</v>
      </c>
      <c r="M747">
        <v>0</v>
      </c>
      <c r="N747">
        <v>0.122811</v>
      </c>
      <c r="O747">
        <f>Tabelle15[[#This Row],[Roll]]+Tabelle15[[#This Row],[Pitch]]</f>
        <v>2.3117099999999997</v>
      </c>
      <c r="P747">
        <f>SQRT(Tabelle15[[#This Row],[X]]^2+ Tabelle15[[#This Row],[Y]]^2 +Tabelle15[[#This Row],[Z]]^2)</f>
        <v>190.16394711242299</v>
      </c>
      <c r="Q747">
        <v>7.9658100000000003</v>
      </c>
      <c r="R747">
        <v>136.72200000000001</v>
      </c>
      <c r="S747">
        <v>103.05</v>
      </c>
      <c r="T747">
        <v>50.917499999999997</v>
      </c>
      <c r="U747">
        <v>-5.2248000000000001</v>
      </c>
      <c r="V747">
        <v>-7.61456</v>
      </c>
    </row>
    <row r="748" spans="1:22">
      <c r="A748">
        <v>15523</v>
      </c>
      <c r="B748">
        <v>1</v>
      </c>
      <c r="C748">
        <v>-3.3044199999999999</v>
      </c>
      <c r="D748">
        <v>-21.152200000000001</v>
      </c>
      <c r="E748">
        <v>-188.95500000000001</v>
      </c>
      <c r="F748">
        <v>-38.384999999999998</v>
      </c>
      <c r="G748">
        <v>7.5827299999999997</v>
      </c>
      <c r="H748">
        <v>-5.27102</v>
      </c>
      <c r="I748">
        <f>IF(AND(Tabelle15[[#This Row],[AreaPx]]&gt;0,NOT(Tabelle15[[#This Row],[AreaPx]]="inf")),Tabelle15[[#This Row],[AreaPx]], NA())</f>
        <v>6169.82</v>
      </c>
      <c r="J748">
        <v>6169.82</v>
      </c>
      <c r="K748">
        <v>70.397000000000006</v>
      </c>
      <c r="L748">
        <v>88.296199999999999</v>
      </c>
      <c r="M748">
        <v>0</v>
      </c>
      <c r="N748">
        <v>0.122811</v>
      </c>
      <c r="O748">
        <f>Tabelle15[[#This Row],[Roll]]+Tabelle15[[#This Row],[Pitch]]</f>
        <v>2.3117099999999997</v>
      </c>
      <c r="P748">
        <f>SQRT(Tabelle15[[#This Row],[X]]^2+ Tabelle15[[#This Row],[Y]]^2 +Tabelle15[[#This Row],[Z]]^2)</f>
        <v>190.16394711242299</v>
      </c>
      <c r="Q748">
        <v>7.9658100000000003</v>
      </c>
      <c r="R748">
        <v>136.72200000000001</v>
      </c>
      <c r="S748">
        <v>103.05</v>
      </c>
      <c r="T748">
        <v>50.917499999999997</v>
      </c>
      <c r="U748">
        <v>-5.2248000000000001</v>
      </c>
      <c r="V748">
        <v>-7.61456</v>
      </c>
    </row>
    <row r="749" spans="1:22">
      <c r="A749">
        <v>15534</v>
      </c>
      <c r="B749">
        <v>1</v>
      </c>
      <c r="C749">
        <v>-3.3044199999999999</v>
      </c>
      <c r="D749">
        <v>-21.152200000000001</v>
      </c>
      <c r="E749">
        <v>-188.95500000000001</v>
      </c>
      <c r="F749">
        <v>-38.384999999999998</v>
      </c>
      <c r="G749">
        <v>7.5827299999999997</v>
      </c>
      <c r="H749">
        <v>-5.27102</v>
      </c>
      <c r="I749">
        <f>IF(AND(Tabelle15[[#This Row],[AreaPx]]&gt;0,NOT(Tabelle15[[#This Row],[AreaPx]]="inf")),Tabelle15[[#This Row],[AreaPx]], NA())</f>
        <v>6169.82</v>
      </c>
      <c r="J749">
        <v>6169.82</v>
      </c>
      <c r="K749">
        <v>70.397000000000006</v>
      </c>
      <c r="L749">
        <v>88.296199999999999</v>
      </c>
      <c r="M749">
        <v>0</v>
      </c>
      <c r="N749">
        <v>0.122811</v>
      </c>
      <c r="O749">
        <f>Tabelle15[[#This Row],[Roll]]+Tabelle15[[#This Row],[Pitch]]</f>
        <v>2.3117099999999997</v>
      </c>
      <c r="P749">
        <f>SQRT(Tabelle15[[#This Row],[X]]^2+ Tabelle15[[#This Row],[Y]]^2 +Tabelle15[[#This Row],[Z]]^2)</f>
        <v>190.16394711242299</v>
      </c>
      <c r="Q749">
        <v>7.9658100000000003</v>
      </c>
      <c r="R749">
        <v>136.72200000000001</v>
      </c>
      <c r="S749">
        <v>103.05</v>
      </c>
      <c r="T749">
        <v>50.917499999999997</v>
      </c>
      <c r="U749">
        <v>-5.2248000000000001</v>
      </c>
      <c r="V749">
        <v>-7.61456</v>
      </c>
    </row>
    <row r="750" spans="1:22">
      <c r="A750">
        <v>15544</v>
      </c>
      <c r="B750">
        <v>1</v>
      </c>
      <c r="C750">
        <v>-6.4561099999999998</v>
      </c>
      <c r="D750">
        <v>-24.395199999999999</v>
      </c>
      <c r="E750">
        <v>-188.422</v>
      </c>
      <c r="F750">
        <v>-38.681399999999996</v>
      </c>
      <c r="G750">
        <v>7.4032900000000001</v>
      </c>
      <c r="H750">
        <v>-2.9774099999999999</v>
      </c>
      <c r="I750">
        <f>IF(AND(Tabelle15[[#This Row],[AreaPx]]&gt;0,NOT(Tabelle15[[#This Row],[AreaPx]]="inf")),Tabelle15[[#This Row],[AreaPx]], NA())</f>
        <v>6188.84</v>
      </c>
      <c r="J750">
        <v>6188.84</v>
      </c>
      <c r="K750">
        <v>70.097700000000003</v>
      </c>
      <c r="L750">
        <v>88.700400000000002</v>
      </c>
      <c r="M750">
        <v>1.2996000000000001</v>
      </c>
      <c r="N750">
        <v>0.137409</v>
      </c>
      <c r="O750">
        <f>Tabelle15[[#This Row],[Roll]]+Tabelle15[[#This Row],[Pitch]]</f>
        <v>4.4258800000000003</v>
      </c>
      <c r="P750">
        <f>SQRT(Tabelle15[[#This Row],[X]]^2+ Tabelle15[[#This Row],[Y]]^2 +Tabelle15[[#This Row],[Z]]^2)</f>
        <v>190.10433246870545</v>
      </c>
      <c r="Q750">
        <v>9.7519600000000004</v>
      </c>
      <c r="R750">
        <v>132.89699999999999</v>
      </c>
      <c r="S750">
        <v>105.352</v>
      </c>
      <c r="T750">
        <v>50.934600000000003</v>
      </c>
      <c r="U750">
        <v>-2.9525700000000001</v>
      </c>
      <c r="V750">
        <v>-7.4131900000000002</v>
      </c>
    </row>
    <row r="751" spans="1:22">
      <c r="A751">
        <v>15568</v>
      </c>
      <c r="B751">
        <v>1</v>
      </c>
      <c r="C751">
        <v>-6.4561099999999998</v>
      </c>
      <c r="D751">
        <v>-24.395199999999999</v>
      </c>
      <c r="E751">
        <v>-188.422</v>
      </c>
      <c r="F751">
        <v>-38.681399999999996</v>
      </c>
      <c r="G751">
        <v>7.4032900000000001</v>
      </c>
      <c r="H751">
        <v>-2.9774099999999999</v>
      </c>
      <c r="I751">
        <f>IF(AND(Tabelle15[[#This Row],[AreaPx]]&gt;0,NOT(Tabelle15[[#This Row],[AreaPx]]="inf")),Tabelle15[[#This Row],[AreaPx]], NA())</f>
        <v>6188.84</v>
      </c>
      <c r="J751">
        <v>6188.84</v>
      </c>
      <c r="K751">
        <v>70.097700000000003</v>
      </c>
      <c r="L751">
        <v>88.700400000000002</v>
      </c>
      <c r="M751">
        <v>1.2996000000000001</v>
      </c>
      <c r="N751">
        <v>0.137409</v>
      </c>
      <c r="O751">
        <f>Tabelle15[[#This Row],[Roll]]+Tabelle15[[#This Row],[Pitch]]</f>
        <v>4.4258800000000003</v>
      </c>
      <c r="P751">
        <f>SQRT(Tabelle15[[#This Row],[X]]^2+ Tabelle15[[#This Row],[Y]]^2 +Tabelle15[[#This Row],[Z]]^2)</f>
        <v>190.10433246870545</v>
      </c>
      <c r="Q751">
        <v>9.7519600000000004</v>
      </c>
      <c r="R751">
        <v>132.89699999999999</v>
      </c>
      <c r="S751">
        <v>105.352</v>
      </c>
      <c r="T751">
        <v>50.934600000000003</v>
      </c>
      <c r="U751">
        <v>-2.9525700000000001</v>
      </c>
      <c r="V751">
        <v>-7.4131900000000002</v>
      </c>
    </row>
    <row r="752" spans="1:22">
      <c r="A752">
        <v>15580</v>
      </c>
      <c r="B752">
        <v>1</v>
      </c>
      <c r="C752">
        <v>-6.7421699999999998</v>
      </c>
      <c r="D752">
        <v>-26.816400000000002</v>
      </c>
      <c r="E752">
        <v>-189.929</v>
      </c>
      <c r="F752">
        <v>-39.279000000000003</v>
      </c>
      <c r="G752">
        <v>7.0309699999999999</v>
      </c>
      <c r="H752">
        <v>-4.1807600000000003</v>
      </c>
      <c r="I752">
        <f>IF(AND(Tabelle15[[#This Row],[AreaPx]]&gt;0,NOT(Tabelle15[[#This Row],[AreaPx]]="inf")),Tabelle15[[#This Row],[AreaPx]], NA())</f>
        <v>6151.38</v>
      </c>
      <c r="J752">
        <v>6151.38</v>
      </c>
      <c r="K752">
        <v>69.683800000000005</v>
      </c>
      <c r="L752">
        <v>88.804599999999994</v>
      </c>
      <c r="M752">
        <v>1.89371</v>
      </c>
      <c r="N752">
        <v>3.5090099999999999E-2</v>
      </c>
      <c r="O752">
        <f>Tabelle15[[#This Row],[Roll]]+Tabelle15[[#This Row],[Pitch]]</f>
        <v>2.8502099999999997</v>
      </c>
      <c r="P752">
        <f>SQRT(Tabelle15[[#This Row],[X]]^2+ Tabelle15[[#This Row],[Y]]^2 +Tabelle15[[#This Row],[Z]]^2)</f>
        <v>191.93124082928475</v>
      </c>
      <c r="Q752">
        <v>7.6478700000000002</v>
      </c>
      <c r="R752">
        <v>139.31200000000001</v>
      </c>
      <c r="S752">
        <v>104.405</v>
      </c>
      <c r="T752">
        <v>50.208399999999997</v>
      </c>
      <c r="U752">
        <v>-4.1492699999999996</v>
      </c>
      <c r="V752">
        <v>-7.0495400000000004</v>
      </c>
    </row>
    <row r="753" spans="1:22">
      <c r="A753">
        <v>15598</v>
      </c>
      <c r="B753">
        <v>1</v>
      </c>
      <c r="C753">
        <v>-6.7421699999999998</v>
      </c>
      <c r="D753">
        <v>-26.816400000000002</v>
      </c>
      <c r="E753">
        <v>-189.929</v>
      </c>
      <c r="F753">
        <v>-39.279000000000003</v>
      </c>
      <c r="G753">
        <v>7.0309699999999999</v>
      </c>
      <c r="H753">
        <v>-4.1807600000000003</v>
      </c>
      <c r="I753">
        <f>IF(AND(Tabelle15[[#This Row],[AreaPx]]&gt;0,NOT(Tabelle15[[#This Row],[AreaPx]]="inf")),Tabelle15[[#This Row],[AreaPx]], NA())</f>
        <v>6151.38</v>
      </c>
      <c r="J753">
        <v>6151.38</v>
      </c>
      <c r="K753">
        <v>69.683800000000005</v>
      </c>
      <c r="L753">
        <v>88.804599999999994</v>
      </c>
      <c r="M753">
        <v>1.89371</v>
      </c>
      <c r="N753">
        <v>3.5090099999999999E-2</v>
      </c>
      <c r="O753">
        <f>Tabelle15[[#This Row],[Roll]]+Tabelle15[[#This Row],[Pitch]]</f>
        <v>2.8502099999999997</v>
      </c>
      <c r="P753">
        <f>SQRT(Tabelle15[[#This Row],[X]]^2+ Tabelle15[[#This Row],[Y]]^2 +Tabelle15[[#This Row],[Z]]^2)</f>
        <v>191.93124082928475</v>
      </c>
      <c r="Q753">
        <v>7.6478700000000002</v>
      </c>
      <c r="R753">
        <v>139.31200000000001</v>
      </c>
      <c r="S753">
        <v>104.405</v>
      </c>
      <c r="T753">
        <v>50.208399999999997</v>
      </c>
      <c r="U753">
        <v>-4.1492699999999996</v>
      </c>
      <c r="V753">
        <v>-7.0495400000000004</v>
      </c>
    </row>
    <row r="754" spans="1:22">
      <c r="A754">
        <v>15609</v>
      </c>
      <c r="B754">
        <v>1</v>
      </c>
      <c r="C754">
        <v>-6.4962499999999999</v>
      </c>
      <c r="D754">
        <v>-26.212599999999998</v>
      </c>
      <c r="E754">
        <v>-191.64599999999999</v>
      </c>
      <c r="F754">
        <v>-38.258600000000001</v>
      </c>
      <c r="G754">
        <v>6.3483599999999996</v>
      </c>
      <c r="H754">
        <v>-5.3544099999999997</v>
      </c>
      <c r="I754">
        <f>IF(AND(Tabelle15[[#This Row],[AreaPx]]&gt;0,NOT(Tabelle15[[#This Row],[AreaPx]]="inf")),Tabelle15[[#This Row],[AreaPx]], NA())</f>
        <v>6125.63</v>
      </c>
      <c r="J754">
        <v>6125.63</v>
      </c>
      <c r="K754">
        <v>70.042900000000003</v>
      </c>
      <c r="L754">
        <v>88.004800000000003</v>
      </c>
      <c r="M754">
        <v>1.6215200000000001</v>
      </c>
      <c r="N754">
        <v>8.71146E-2</v>
      </c>
      <c r="O754">
        <f>Tabelle15[[#This Row],[Roll]]+Tabelle15[[#This Row],[Pitch]]</f>
        <v>0.99394999999999989</v>
      </c>
      <c r="P754">
        <f>SQRT(Tabelle15[[#This Row],[X]]^2+ Tabelle15[[#This Row],[Y]]^2 +Tabelle15[[#This Row],[Z]]^2)</f>
        <v>193.53937836735577</v>
      </c>
      <c r="Q754">
        <v>9.6140799999999995</v>
      </c>
      <c r="R754">
        <v>142.631</v>
      </c>
      <c r="S754">
        <v>107.09399999999999</v>
      </c>
      <c r="T754">
        <v>51.147599999999997</v>
      </c>
      <c r="U754">
        <v>-5.3214800000000002</v>
      </c>
      <c r="V754">
        <v>-6.3759499999999996</v>
      </c>
    </row>
    <row r="755" spans="1:22">
      <c r="A755">
        <v>15630</v>
      </c>
      <c r="B755">
        <v>1</v>
      </c>
      <c r="C755">
        <v>-6.4962499999999999</v>
      </c>
      <c r="D755">
        <v>-26.212599999999998</v>
      </c>
      <c r="E755">
        <v>-191.64599999999999</v>
      </c>
      <c r="F755">
        <v>-38.258600000000001</v>
      </c>
      <c r="G755">
        <v>6.3483599999999996</v>
      </c>
      <c r="H755">
        <v>-5.3544099999999997</v>
      </c>
      <c r="I755">
        <f>IF(AND(Tabelle15[[#This Row],[AreaPx]]&gt;0,NOT(Tabelle15[[#This Row],[AreaPx]]="inf")),Tabelle15[[#This Row],[AreaPx]], NA())</f>
        <v>6125.63</v>
      </c>
      <c r="J755">
        <v>6125.63</v>
      </c>
      <c r="K755">
        <v>70.042900000000003</v>
      </c>
      <c r="L755">
        <v>88.004800000000003</v>
      </c>
      <c r="M755">
        <v>1.6215200000000001</v>
      </c>
      <c r="N755">
        <v>8.71146E-2</v>
      </c>
      <c r="O755">
        <f>Tabelle15[[#This Row],[Roll]]+Tabelle15[[#This Row],[Pitch]]</f>
        <v>0.99394999999999989</v>
      </c>
      <c r="P755">
        <f>SQRT(Tabelle15[[#This Row],[X]]^2+ Tabelle15[[#This Row],[Y]]^2 +Tabelle15[[#This Row],[Z]]^2)</f>
        <v>193.53937836735577</v>
      </c>
      <c r="Q755">
        <v>9.6140799999999995</v>
      </c>
      <c r="R755">
        <v>142.631</v>
      </c>
      <c r="S755">
        <v>107.09399999999999</v>
      </c>
      <c r="T755">
        <v>51.147599999999997</v>
      </c>
      <c r="U755">
        <v>-5.3214800000000002</v>
      </c>
      <c r="V755">
        <v>-6.3759499999999996</v>
      </c>
    </row>
    <row r="756" spans="1:22">
      <c r="A756">
        <v>15641</v>
      </c>
      <c r="B756">
        <v>1</v>
      </c>
      <c r="C756">
        <v>-6.7693099999999999</v>
      </c>
      <c r="D756">
        <v>-24.773599999999998</v>
      </c>
      <c r="E756">
        <v>-193.65899999999999</v>
      </c>
      <c r="F756">
        <v>-37.964199999999998</v>
      </c>
      <c r="G756">
        <v>5.7763400000000003</v>
      </c>
      <c r="H756">
        <v>-4.0947199999999997</v>
      </c>
      <c r="I756">
        <f>IF(AND(Tabelle15[[#This Row],[AreaPx]]&gt;0,NOT(Tabelle15[[#This Row],[AreaPx]]="inf")),Tabelle15[[#This Row],[AreaPx]], NA())</f>
        <v>6067.22</v>
      </c>
      <c r="J756">
        <v>6067.22</v>
      </c>
      <c r="K756">
        <v>69.646100000000004</v>
      </c>
      <c r="L756">
        <v>87.486099999999993</v>
      </c>
      <c r="M756">
        <v>2.0577899999999998</v>
      </c>
      <c r="N756">
        <v>6.3674300000000003E-2</v>
      </c>
      <c r="O756">
        <f>Tabelle15[[#This Row],[Roll]]+Tabelle15[[#This Row],[Pitch]]</f>
        <v>1.6816200000000006</v>
      </c>
      <c r="P756">
        <f>SQRT(Tabelle15[[#This Row],[X]]^2+ Tabelle15[[#This Row],[Y]]^2 +Tabelle15[[#This Row],[Z]]^2)</f>
        <v>195.35445501916791</v>
      </c>
      <c r="Q756">
        <v>9.5114099999999997</v>
      </c>
      <c r="R756">
        <v>137.22399999999999</v>
      </c>
      <c r="S756">
        <v>110.852</v>
      </c>
      <c r="T756">
        <v>51.622999999999998</v>
      </c>
      <c r="U756">
        <v>-4.0738899999999996</v>
      </c>
      <c r="V756">
        <v>-5.7910199999999996</v>
      </c>
    </row>
    <row r="757" spans="1:22">
      <c r="A757">
        <v>15665</v>
      </c>
      <c r="B757">
        <v>1</v>
      </c>
      <c r="C757">
        <v>-6.7693099999999999</v>
      </c>
      <c r="D757">
        <v>-24.773599999999998</v>
      </c>
      <c r="E757">
        <v>-193.65899999999999</v>
      </c>
      <c r="F757">
        <v>-37.964199999999998</v>
      </c>
      <c r="G757">
        <v>5.7763400000000003</v>
      </c>
      <c r="H757">
        <v>-4.0947199999999997</v>
      </c>
      <c r="I757">
        <f>IF(AND(Tabelle15[[#This Row],[AreaPx]]&gt;0,NOT(Tabelle15[[#This Row],[AreaPx]]="inf")),Tabelle15[[#This Row],[AreaPx]], NA())</f>
        <v>6067.22</v>
      </c>
      <c r="J757">
        <v>6067.22</v>
      </c>
      <c r="K757">
        <v>69.646100000000004</v>
      </c>
      <c r="L757">
        <v>87.486099999999993</v>
      </c>
      <c r="M757">
        <v>2.0577899999999998</v>
      </c>
      <c r="N757">
        <v>6.3674300000000003E-2</v>
      </c>
      <c r="O757">
        <f>Tabelle15[[#This Row],[Roll]]+Tabelle15[[#This Row],[Pitch]]</f>
        <v>1.6816200000000006</v>
      </c>
      <c r="P757">
        <f>SQRT(Tabelle15[[#This Row],[X]]^2+ Tabelle15[[#This Row],[Y]]^2 +Tabelle15[[#This Row],[Z]]^2)</f>
        <v>195.35445501916791</v>
      </c>
      <c r="Q757">
        <v>9.5114099999999997</v>
      </c>
      <c r="R757">
        <v>137.22399999999999</v>
      </c>
      <c r="S757">
        <v>110.852</v>
      </c>
      <c r="T757">
        <v>51.622999999999998</v>
      </c>
      <c r="U757">
        <v>-4.0738899999999996</v>
      </c>
      <c r="V757">
        <v>-5.7910199999999996</v>
      </c>
    </row>
    <row r="758" spans="1:22">
      <c r="A758">
        <v>15676</v>
      </c>
      <c r="B758">
        <v>1</v>
      </c>
      <c r="C758">
        <v>-6.7693099999999999</v>
      </c>
      <c r="D758">
        <v>-24.773599999999998</v>
      </c>
      <c r="E758">
        <v>-193.65899999999999</v>
      </c>
      <c r="F758">
        <v>-37.964199999999998</v>
      </c>
      <c r="G758">
        <v>5.7763400000000003</v>
      </c>
      <c r="H758">
        <v>-4.0947199999999997</v>
      </c>
      <c r="I758">
        <f>IF(AND(Tabelle15[[#This Row],[AreaPx]]&gt;0,NOT(Tabelle15[[#This Row],[AreaPx]]="inf")),Tabelle15[[#This Row],[AreaPx]], NA())</f>
        <v>5941.76</v>
      </c>
      <c r="J758">
        <v>5941.76</v>
      </c>
      <c r="K758">
        <v>68.922200000000004</v>
      </c>
      <c r="L758">
        <v>86.576800000000006</v>
      </c>
      <c r="M758">
        <v>0</v>
      </c>
      <c r="N758">
        <v>9.1523499999999994E-2</v>
      </c>
      <c r="O758">
        <f>Tabelle15[[#This Row],[Roll]]+Tabelle15[[#This Row],[Pitch]]</f>
        <v>1.6816200000000006</v>
      </c>
      <c r="P758">
        <f>SQRT(Tabelle15[[#This Row],[X]]^2+ Tabelle15[[#This Row],[Y]]^2 +Tabelle15[[#This Row],[Z]]^2)</f>
        <v>195.35445501916791</v>
      </c>
      <c r="Q758">
        <v>9.5114099999999997</v>
      </c>
      <c r="R758">
        <v>137.22399999999999</v>
      </c>
      <c r="S758">
        <v>110.852</v>
      </c>
      <c r="T758">
        <v>51.622999999999998</v>
      </c>
      <c r="U758">
        <v>-4.0738899999999996</v>
      </c>
      <c r="V758">
        <v>-5.7910199999999996</v>
      </c>
    </row>
    <row r="759" spans="1:22">
      <c r="A759">
        <v>15686</v>
      </c>
      <c r="B759">
        <v>1</v>
      </c>
      <c r="C759">
        <v>-6.7693099999999999</v>
      </c>
      <c r="D759">
        <v>-24.773599999999998</v>
      </c>
      <c r="E759">
        <v>-193.65899999999999</v>
      </c>
      <c r="F759">
        <v>-37.964199999999998</v>
      </c>
      <c r="G759">
        <v>5.7763400000000003</v>
      </c>
      <c r="H759">
        <v>-4.0947199999999997</v>
      </c>
      <c r="I759">
        <f>IF(AND(Tabelle15[[#This Row],[AreaPx]]&gt;0,NOT(Tabelle15[[#This Row],[AreaPx]]="inf")),Tabelle15[[#This Row],[AreaPx]], NA())</f>
        <v>5941.76</v>
      </c>
      <c r="J759">
        <v>5941.76</v>
      </c>
      <c r="K759">
        <v>68.922200000000004</v>
      </c>
      <c r="L759">
        <v>86.576800000000006</v>
      </c>
      <c r="M759">
        <v>0</v>
      </c>
      <c r="N759">
        <v>9.1523499999999994E-2</v>
      </c>
      <c r="O759">
        <f>Tabelle15[[#This Row],[Roll]]+Tabelle15[[#This Row],[Pitch]]</f>
        <v>1.6816200000000006</v>
      </c>
      <c r="P759">
        <f>SQRT(Tabelle15[[#This Row],[X]]^2+ Tabelle15[[#This Row],[Y]]^2 +Tabelle15[[#This Row],[Z]]^2)</f>
        <v>195.35445501916791</v>
      </c>
      <c r="Q759">
        <v>9.5114099999999997</v>
      </c>
      <c r="R759">
        <v>137.22399999999999</v>
      </c>
      <c r="S759">
        <v>110.852</v>
      </c>
      <c r="T759">
        <v>51.622999999999998</v>
      </c>
      <c r="U759">
        <v>-4.0738899999999996</v>
      </c>
      <c r="V759">
        <v>-5.7910199999999996</v>
      </c>
    </row>
    <row r="760" spans="1:22">
      <c r="A760">
        <v>15695</v>
      </c>
      <c r="B760">
        <v>1</v>
      </c>
      <c r="C760">
        <v>-6.7693099999999999</v>
      </c>
      <c r="D760">
        <v>-24.773599999999998</v>
      </c>
      <c r="E760">
        <v>-193.65899999999999</v>
      </c>
      <c r="F760">
        <v>-37.964199999999998</v>
      </c>
      <c r="G760">
        <v>5.7763400000000003</v>
      </c>
      <c r="H760">
        <v>-4.0947199999999997</v>
      </c>
      <c r="I760">
        <f>IF(AND(Tabelle15[[#This Row],[AreaPx]]&gt;0,NOT(Tabelle15[[#This Row],[AreaPx]]="inf")),Tabelle15[[#This Row],[AreaPx]], NA())</f>
        <v>5941.76</v>
      </c>
      <c r="J760">
        <v>5941.76</v>
      </c>
      <c r="K760">
        <v>68.922200000000004</v>
      </c>
      <c r="L760">
        <v>86.576800000000006</v>
      </c>
      <c r="M760">
        <v>0</v>
      </c>
      <c r="N760">
        <v>9.1523499999999994E-2</v>
      </c>
      <c r="O760">
        <f>Tabelle15[[#This Row],[Roll]]+Tabelle15[[#This Row],[Pitch]]</f>
        <v>1.6816200000000006</v>
      </c>
      <c r="P760">
        <f>SQRT(Tabelle15[[#This Row],[X]]^2+ Tabelle15[[#This Row],[Y]]^2 +Tabelle15[[#This Row],[Z]]^2)</f>
        <v>195.35445501916791</v>
      </c>
      <c r="Q760">
        <v>9.5114099999999997</v>
      </c>
      <c r="R760">
        <v>137.22399999999999</v>
      </c>
      <c r="S760">
        <v>110.852</v>
      </c>
      <c r="T760">
        <v>51.622999999999998</v>
      </c>
      <c r="U760">
        <v>-4.0738899999999996</v>
      </c>
      <c r="V760">
        <v>-5.7910199999999996</v>
      </c>
    </row>
    <row r="761" spans="1:22">
      <c r="A761">
        <v>15704</v>
      </c>
      <c r="B761">
        <v>1</v>
      </c>
      <c r="C761">
        <v>-6.7693099999999999</v>
      </c>
      <c r="D761">
        <v>-24.773599999999998</v>
      </c>
      <c r="E761">
        <v>-193.65899999999999</v>
      </c>
      <c r="F761">
        <v>-37.964199999999998</v>
      </c>
      <c r="G761">
        <v>5.7763400000000003</v>
      </c>
      <c r="H761">
        <v>-4.0947199999999997</v>
      </c>
      <c r="I761">
        <f>IF(AND(Tabelle15[[#This Row],[AreaPx]]&gt;0,NOT(Tabelle15[[#This Row],[AreaPx]]="inf")),Tabelle15[[#This Row],[AreaPx]], NA())</f>
        <v>5941.76</v>
      </c>
      <c r="J761">
        <v>5941.76</v>
      </c>
      <c r="K761">
        <v>68.922200000000004</v>
      </c>
      <c r="L761">
        <v>86.576800000000006</v>
      </c>
      <c r="M761">
        <v>0</v>
      </c>
      <c r="N761">
        <v>9.1523499999999994E-2</v>
      </c>
      <c r="O761">
        <f>Tabelle15[[#This Row],[Roll]]+Tabelle15[[#This Row],[Pitch]]</f>
        <v>1.6816200000000006</v>
      </c>
      <c r="P761">
        <f>SQRT(Tabelle15[[#This Row],[X]]^2+ Tabelle15[[#This Row],[Y]]^2 +Tabelle15[[#This Row],[Z]]^2)</f>
        <v>195.35445501916791</v>
      </c>
      <c r="Q761">
        <v>9.5114099999999997</v>
      </c>
      <c r="R761">
        <v>137.22399999999999</v>
      </c>
      <c r="S761">
        <v>110.852</v>
      </c>
      <c r="T761">
        <v>51.622999999999998</v>
      </c>
      <c r="U761">
        <v>-4.0738899999999996</v>
      </c>
      <c r="V761">
        <v>-5.7910199999999996</v>
      </c>
    </row>
    <row r="762" spans="1:22">
      <c r="A762">
        <v>15711</v>
      </c>
      <c r="B762">
        <v>1</v>
      </c>
      <c r="C762">
        <v>-7.1433200000000001</v>
      </c>
      <c r="D762">
        <v>-22.3581</v>
      </c>
      <c r="E762">
        <v>-194.86500000000001</v>
      </c>
      <c r="F762">
        <v>-37.2624</v>
      </c>
      <c r="G762">
        <v>5.4153399999999996</v>
      </c>
      <c r="H762">
        <v>-4.1365100000000004</v>
      </c>
      <c r="I762">
        <f>IF(AND(Tabelle15[[#This Row],[AreaPx]]&gt;0,NOT(Tabelle15[[#This Row],[AreaPx]]="inf")),Tabelle15[[#This Row],[AreaPx]], NA())</f>
        <v>6000.37</v>
      </c>
      <c r="J762">
        <v>6000.37</v>
      </c>
      <c r="K762">
        <v>69.540700000000001</v>
      </c>
      <c r="L762">
        <v>86.614099999999993</v>
      </c>
      <c r="M762">
        <v>1.1590100000000001</v>
      </c>
      <c r="N762">
        <v>5.8735200000000001E-2</v>
      </c>
      <c r="O762">
        <f>Tabelle15[[#This Row],[Roll]]+Tabelle15[[#This Row],[Pitch]]</f>
        <v>1.2788299999999992</v>
      </c>
      <c r="P762">
        <f>SQRT(Tabelle15[[#This Row],[X]]^2+ Tabelle15[[#This Row],[Y]]^2 +Tabelle15[[#This Row],[Z]]^2)</f>
        <v>196.2734823689446</v>
      </c>
      <c r="Q762">
        <v>11.2286</v>
      </c>
      <c r="R762">
        <v>135.06800000000001</v>
      </c>
      <c r="S762">
        <v>113.828</v>
      </c>
      <c r="T762">
        <v>52.346499999999999</v>
      </c>
      <c r="U762">
        <v>-4.1180099999999999</v>
      </c>
      <c r="V762">
        <v>-5.4294000000000002</v>
      </c>
    </row>
    <row r="763" spans="1:22">
      <c r="A763">
        <v>15785</v>
      </c>
      <c r="B763">
        <v>1</v>
      </c>
      <c r="C763">
        <v>-8.51816</v>
      </c>
      <c r="D763">
        <v>-20.068200000000001</v>
      </c>
      <c r="E763">
        <v>-195.155</v>
      </c>
      <c r="F763">
        <v>-35.221499999999999</v>
      </c>
      <c r="G763">
        <v>5.6501000000000001</v>
      </c>
      <c r="H763">
        <v>-5.2193199999999997</v>
      </c>
      <c r="I763">
        <f>IF(AND(Tabelle15[[#This Row],[AreaPx]]&gt;0,NOT(Tabelle15[[#This Row],[AreaPx]]="inf")),Tabelle15[[#This Row],[AreaPx]], NA())</f>
        <v>6066.64</v>
      </c>
      <c r="J763">
        <v>6066.64</v>
      </c>
      <c r="K763">
        <v>70.927300000000002</v>
      </c>
      <c r="L763">
        <v>85.901499999999999</v>
      </c>
      <c r="M763">
        <v>1.0940700000000001</v>
      </c>
      <c r="N763">
        <v>3.30446E-2</v>
      </c>
      <c r="O763">
        <f>Tabelle15[[#This Row],[Roll]]+Tabelle15[[#This Row],[Pitch]]</f>
        <v>0.43078000000000038</v>
      </c>
      <c r="P763">
        <f>SQRT(Tabelle15[[#This Row],[X]]^2+ Tabelle15[[#This Row],[Y]]^2 +Tabelle15[[#This Row],[Z]]^2)</f>
        <v>196.36895306036951</v>
      </c>
      <c r="Q763">
        <v>17.855899999999998</v>
      </c>
      <c r="R763">
        <v>136.59299999999999</v>
      </c>
      <c r="S763">
        <v>118.221</v>
      </c>
      <c r="T763">
        <v>54.263199999999998</v>
      </c>
      <c r="U763">
        <v>-5.1939000000000002</v>
      </c>
      <c r="V763">
        <v>-5.67347</v>
      </c>
    </row>
    <row r="764" spans="1:22">
      <c r="A764">
        <v>15812</v>
      </c>
      <c r="B764">
        <v>1</v>
      </c>
      <c r="C764">
        <v>-10.596</v>
      </c>
      <c r="D764">
        <v>-17.401</v>
      </c>
      <c r="E764">
        <v>-194.857</v>
      </c>
      <c r="F764">
        <v>-36.253</v>
      </c>
      <c r="G764">
        <v>5.8656600000000001</v>
      </c>
      <c r="H764">
        <v>-2.44258</v>
      </c>
      <c r="I764">
        <f>IF(AND(Tabelle15[[#This Row],[AreaPx]]&gt;0,NOT(Tabelle15[[#This Row],[AreaPx]]="inf")),Tabelle15[[#This Row],[AreaPx]], NA())</f>
        <v>6009.2</v>
      </c>
      <c r="J764">
        <v>6009.2</v>
      </c>
      <c r="K764">
        <v>69.937700000000007</v>
      </c>
      <c r="L764">
        <v>86.128799999999998</v>
      </c>
      <c r="M764">
        <v>4.3922600000000003</v>
      </c>
      <c r="N764">
        <v>1.28573E-2</v>
      </c>
      <c r="O764">
        <f>Tabelle15[[#This Row],[Roll]]+Tabelle15[[#This Row],[Pitch]]</f>
        <v>3.4230800000000001</v>
      </c>
      <c r="P764">
        <f>SQRT(Tabelle15[[#This Row],[X]]^2+ Tabelle15[[#This Row],[Y]]^2 +Tabelle15[[#This Row],[Z]]^2)</f>
        <v>195.91916819443676</v>
      </c>
      <c r="Q764">
        <v>16.697099999999999</v>
      </c>
      <c r="R764">
        <v>124.83799999999999</v>
      </c>
      <c r="S764">
        <v>119.27500000000001</v>
      </c>
      <c r="T764">
        <v>53.497199999999999</v>
      </c>
      <c r="U764">
        <v>-2.4297900000000001</v>
      </c>
      <c r="V764">
        <v>-5.8709499999999997</v>
      </c>
    </row>
    <row r="765" spans="1:22">
      <c r="A765">
        <v>15841</v>
      </c>
      <c r="B765">
        <v>1</v>
      </c>
      <c r="C765">
        <v>-12.5047</v>
      </c>
      <c r="D765">
        <v>-14.8338</v>
      </c>
      <c r="E765">
        <v>-194.327</v>
      </c>
      <c r="F765">
        <v>-35.411099999999998</v>
      </c>
      <c r="G765">
        <v>5.5912199999999999</v>
      </c>
      <c r="H765">
        <v>-2.5208699999999999</v>
      </c>
      <c r="I765">
        <f>IF(AND(Tabelle15[[#This Row],[AreaPx]]&gt;0,NOT(Tabelle15[[#This Row],[AreaPx]]="inf")),Tabelle15[[#This Row],[AreaPx]], NA())</f>
        <v>6092.42</v>
      </c>
      <c r="J765">
        <v>6092.42</v>
      </c>
      <c r="K765">
        <v>70.763000000000005</v>
      </c>
      <c r="L765">
        <v>86.280799999999999</v>
      </c>
      <c r="M765">
        <v>1.9209000000000001</v>
      </c>
      <c r="N765">
        <v>0.175841</v>
      </c>
      <c r="O765">
        <f>Tabelle15[[#This Row],[Roll]]+Tabelle15[[#This Row],[Pitch]]</f>
        <v>3.0703499999999999</v>
      </c>
      <c r="P765">
        <f>SQRT(Tabelle15[[#This Row],[X]]^2+ Tabelle15[[#This Row],[Y]]^2 +Tabelle15[[#This Row],[Z]]^2)</f>
        <v>195.29309274403434</v>
      </c>
      <c r="Q765">
        <v>21.1736</v>
      </c>
      <c r="R765">
        <v>122.67400000000001</v>
      </c>
      <c r="S765">
        <v>121.78700000000001</v>
      </c>
      <c r="T765">
        <v>54.3431</v>
      </c>
      <c r="U765">
        <v>-2.5088699999999999</v>
      </c>
      <c r="V765">
        <v>-5.5965999999999996</v>
      </c>
    </row>
    <row r="766" spans="1:22">
      <c r="A766">
        <v>15869</v>
      </c>
      <c r="B766">
        <v>1</v>
      </c>
      <c r="C766">
        <v>-12.5047</v>
      </c>
      <c r="D766">
        <v>-14.8338</v>
      </c>
      <c r="E766">
        <v>-194.327</v>
      </c>
      <c r="F766">
        <v>-35.411099999999998</v>
      </c>
      <c r="G766">
        <v>5.5912199999999999</v>
      </c>
      <c r="H766">
        <v>-2.5208699999999999</v>
      </c>
      <c r="I766">
        <f>IF(AND(Tabelle15[[#This Row],[AreaPx]]&gt;0,NOT(Tabelle15[[#This Row],[AreaPx]]="inf")),Tabelle15[[#This Row],[AreaPx]], NA())</f>
        <v>6092.42</v>
      </c>
      <c r="J766">
        <v>6092.42</v>
      </c>
      <c r="K766">
        <v>70.763000000000005</v>
      </c>
      <c r="L766">
        <v>86.280799999999999</v>
      </c>
      <c r="M766">
        <v>1.9209000000000001</v>
      </c>
      <c r="N766">
        <v>0.175841</v>
      </c>
      <c r="O766">
        <f>Tabelle15[[#This Row],[Roll]]+Tabelle15[[#This Row],[Pitch]]</f>
        <v>3.0703499999999999</v>
      </c>
      <c r="P766">
        <f>SQRT(Tabelle15[[#This Row],[X]]^2+ Tabelle15[[#This Row],[Y]]^2 +Tabelle15[[#This Row],[Z]]^2)</f>
        <v>195.29309274403434</v>
      </c>
      <c r="Q766">
        <v>21.1736</v>
      </c>
      <c r="R766">
        <v>122.67400000000001</v>
      </c>
      <c r="S766">
        <v>121.78700000000001</v>
      </c>
      <c r="T766">
        <v>54.3431</v>
      </c>
      <c r="U766">
        <v>-2.5088699999999999</v>
      </c>
      <c r="V766">
        <v>-5.5965999999999996</v>
      </c>
    </row>
    <row r="767" spans="1:22">
      <c r="A767">
        <v>15889</v>
      </c>
      <c r="B767">
        <v>1</v>
      </c>
      <c r="C767">
        <v>-14.8474</v>
      </c>
      <c r="D767">
        <v>-12.160299999999999</v>
      </c>
      <c r="E767">
        <v>-193.15</v>
      </c>
      <c r="F767">
        <v>-34.695900000000002</v>
      </c>
      <c r="G767">
        <v>5.26539</v>
      </c>
      <c r="H767">
        <v>-2.2626400000000002</v>
      </c>
      <c r="I767">
        <f>IF(AND(Tabelle15[[#This Row],[AreaPx]]&gt;0,NOT(Tabelle15[[#This Row],[AreaPx]]="inf")),Tabelle15[[#This Row],[AreaPx]], NA())</f>
        <v>6184.06</v>
      </c>
      <c r="J767">
        <v>6184.06</v>
      </c>
      <c r="K767">
        <v>71.552899999999994</v>
      </c>
      <c r="L767">
        <v>86.5745</v>
      </c>
      <c r="M767">
        <v>1.3187800000000001</v>
      </c>
      <c r="N767">
        <v>0.14249300000000001</v>
      </c>
      <c r="O767">
        <f>Tabelle15[[#This Row],[Roll]]+Tabelle15[[#This Row],[Pitch]]</f>
        <v>3.0027499999999998</v>
      </c>
      <c r="P767">
        <f>SQRT(Tabelle15[[#This Row],[X]]^2+ Tabelle15[[#This Row],[Y]]^2 +Tabelle15[[#This Row],[Z]]^2)</f>
        <v>194.10110943230077</v>
      </c>
      <c r="Q767">
        <v>26.0777</v>
      </c>
      <c r="R767">
        <v>119.256</v>
      </c>
      <c r="S767">
        <v>123.869</v>
      </c>
      <c r="T767">
        <v>55.096400000000003</v>
      </c>
      <c r="U767">
        <v>-2.2530899999999998</v>
      </c>
      <c r="V767">
        <v>-5.2694799999999997</v>
      </c>
    </row>
    <row r="768" spans="1:22">
      <c r="A768">
        <v>15921</v>
      </c>
      <c r="B768">
        <v>1</v>
      </c>
      <c r="C768">
        <v>-16.1768</v>
      </c>
      <c r="D768">
        <v>-10.757300000000001</v>
      </c>
      <c r="E768">
        <v>-192.3</v>
      </c>
      <c r="F768">
        <v>-34.53</v>
      </c>
      <c r="G768">
        <v>5.1781199999999998</v>
      </c>
      <c r="H768">
        <v>-2.2387899999999998</v>
      </c>
      <c r="I768">
        <f>IF(AND(Tabelle15[[#This Row],[AreaPx]]&gt;0,NOT(Tabelle15[[#This Row],[AreaPx]]="inf")),Tabelle15[[#This Row],[AreaPx]], NA())</f>
        <v>6272.83</v>
      </c>
      <c r="J768">
        <v>6272.83</v>
      </c>
      <c r="K768">
        <v>72.126599999999996</v>
      </c>
      <c r="L768">
        <v>87.112200000000001</v>
      </c>
      <c r="M768">
        <v>0.81887100000000002</v>
      </c>
      <c r="N768">
        <v>1.4127600000000001E-2</v>
      </c>
      <c r="O768">
        <f>Tabelle15[[#This Row],[Roll]]+Tabelle15[[#This Row],[Pitch]]</f>
        <v>2.93933</v>
      </c>
      <c r="P768">
        <f>SQRT(Tabelle15[[#This Row],[X]]^2+ Tabelle15[[#This Row],[Y]]^2 +Tabelle15[[#This Row],[Z]]^2)</f>
        <v>193.27880991337358</v>
      </c>
      <c r="Q768">
        <v>28.2333</v>
      </c>
      <c r="R768">
        <v>117.84699999999999</v>
      </c>
      <c r="S768">
        <v>124.354</v>
      </c>
      <c r="T768">
        <v>55.267899999999997</v>
      </c>
      <c r="U768">
        <v>-2.2296499999999999</v>
      </c>
      <c r="V768">
        <v>-5.1820500000000003</v>
      </c>
    </row>
    <row r="769" spans="1:22">
      <c r="A769">
        <v>15946</v>
      </c>
      <c r="B769">
        <v>1</v>
      </c>
      <c r="C769">
        <v>-18.864799999999999</v>
      </c>
      <c r="D769">
        <v>-7.98515</v>
      </c>
      <c r="E769">
        <v>-192.23400000000001</v>
      </c>
      <c r="F769">
        <v>-34.1907</v>
      </c>
      <c r="G769">
        <v>4.7071500000000004</v>
      </c>
      <c r="H769">
        <v>-0.59695100000000001</v>
      </c>
      <c r="I769">
        <f>IF(AND(Tabelle15[[#This Row],[AreaPx]]&gt;0,NOT(Tabelle15[[#This Row],[AreaPx]]="inf")),Tabelle15[[#This Row],[AreaPx]], NA())</f>
        <v>6370.34</v>
      </c>
      <c r="J769">
        <v>6370.34</v>
      </c>
      <c r="K769">
        <v>72.712100000000007</v>
      </c>
      <c r="L769">
        <v>87.670699999999997</v>
      </c>
      <c r="M769">
        <v>3.7545299999999999</v>
      </c>
      <c r="N769">
        <v>1.6369700000000001E-2</v>
      </c>
      <c r="O769">
        <f>Tabelle15[[#This Row],[Roll]]+Tabelle15[[#This Row],[Pitch]]</f>
        <v>4.1101990000000006</v>
      </c>
      <c r="P769">
        <f>SQRT(Tabelle15[[#This Row],[X]]^2+ Tabelle15[[#This Row],[Y]]^2 +Tabelle15[[#This Row],[Z]]^2)</f>
        <v>193.3224096052046</v>
      </c>
      <c r="Q769">
        <v>31.900600000000001</v>
      </c>
      <c r="R769">
        <v>109.702</v>
      </c>
      <c r="S769">
        <v>127.238</v>
      </c>
      <c r="T769">
        <v>55.760300000000001</v>
      </c>
      <c r="U769">
        <v>-0.59493700000000005</v>
      </c>
      <c r="V769">
        <v>-4.7074100000000003</v>
      </c>
    </row>
    <row r="770" spans="1:22">
      <c r="A770">
        <v>15974</v>
      </c>
      <c r="B770">
        <v>1</v>
      </c>
      <c r="C770">
        <v>-21.184999999999999</v>
      </c>
      <c r="D770">
        <v>-5.3631599999999997</v>
      </c>
      <c r="E770">
        <v>-192.44200000000001</v>
      </c>
      <c r="F770">
        <v>-34.007199999999997</v>
      </c>
      <c r="G770">
        <v>4.1722799999999998</v>
      </c>
      <c r="H770">
        <v>0.58256399999999997</v>
      </c>
      <c r="I770">
        <f>IF(AND(Tabelle15[[#This Row],[AreaPx]]&gt;0,NOT(Tabelle15[[#This Row],[AreaPx]]="inf")),Tabelle15[[#This Row],[AreaPx]], NA())</f>
        <v>6395.49</v>
      </c>
      <c r="J770">
        <v>6395.49</v>
      </c>
      <c r="K770">
        <v>72.869600000000005</v>
      </c>
      <c r="L770">
        <v>87.786799999999999</v>
      </c>
      <c r="M770">
        <v>2.6610800000000001</v>
      </c>
      <c r="N770">
        <v>0.12362099999999999</v>
      </c>
      <c r="O770">
        <f>Tabelle15[[#This Row],[Roll]]+Tabelle15[[#This Row],[Pitch]]</f>
        <v>4.7548439999999994</v>
      </c>
      <c r="P770">
        <f>SQRT(Tabelle15[[#This Row],[X]]^2+ Tabelle15[[#This Row],[Y]]^2 +Tabelle15[[#This Row],[Z]]^2)</f>
        <v>193.67883486376513</v>
      </c>
      <c r="Q770">
        <v>34.652700000000003</v>
      </c>
      <c r="R770">
        <v>103.139</v>
      </c>
      <c r="S770">
        <v>129.44399999999999</v>
      </c>
      <c r="T770">
        <v>56.035200000000003</v>
      </c>
      <c r="U770">
        <v>0.58101999999999998</v>
      </c>
      <c r="V770">
        <v>-4.1724899999999998</v>
      </c>
    </row>
    <row r="771" spans="1:22">
      <c r="A771">
        <v>16001</v>
      </c>
      <c r="B771">
        <v>1</v>
      </c>
      <c r="C771">
        <v>-21.184999999999999</v>
      </c>
      <c r="D771">
        <v>-5.3631599999999997</v>
      </c>
      <c r="E771">
        <v>-192.44200000000001</v>
      </c>
      <c r="F771">
        <v>-34.007199999999997</v>
      </c>
      <c r="G771">
        <v>4.1722799999999998</v>
      </c>
      <c r="H771">
        <v>0.58256399999999997</v>
      </c>
      <c r="I771">
        <f>IF(AND(Tabelle15[[#This Row],[AreaPx]]&gt;0,NOT(Tabelle15[[#This Row],[AreaPx]]="inf")),Tabelle15[[#This Row],[AreaPx]], NA())</f>
        <v>6395.49</v>
      </c>
      <c r="J771">
        <v>6395.49</v>
      </c>
      <c r="K771">
        <v>72.869600000000005</v>
      </c>
      <c r="L771">
        <v>87.786799999999999</v>
      </c>
      <c r="M771">
        <v>2.6610800000000001</v>
      </c>
      <c r="N771">
        <v>0.12362099999999999</v>
      </c>
      <c r="O771">
        <f>Tabelle15[[#This Row],[Roll]]+Tabelle15[[#This Row],[Pitch]]</f>
        <v>4.7548439999999994</v>
      </c>
      <c r="P771">
        <f>SQRT(Tabelle15[[#This Row],[X]]^2+ Tabelle15[[#This Row],[Y]]^2 +Tabelle15[[#This Row],[Z]]^2)</f>
        <v>193.67883486376513</v>
      </c>
      <c r="Q771">
        <v>34.652700000000003</v>
      </c>
      <c r="R771">
        <v>103.139</v>
      </c>
      <c r="S771">
        <v>129.44399999999999</v>
      </c>
      <c r="T771">
        <v>56.035200000000003</v>
      </c>
      <c r="U771">
        <v>0.58101999999999998</v>
      </c>
      <c r="V771">
        <v>-4.1724899999999998</v>
      </c>
    </row>
    <row r="772" spans="1:22">
      <c r="A772">
        <v>16018</v>
      </c>
      <c r="B772">
        <v>1</v>
      </c>
      <c r="C772">
        <v>-23.226099999999999</v>
      </c>
      <c r="D772">
        <v>-3.26973</v>
      </c>
      <c r="E772">
        <v>-192.59299999999999</v>
      </c>
      <c r="F772">
        <v>-32.895899999999997</v>
      </c>
      <c r="G772">
        <v>3.74403</v>
      </c>
      <c r="H772">
        <v>0.660103</v>
      </c>
      <c r="I772">
        <f>IF(AND(Tabelle15[[#This Row],[AreaPx]]&gt;0,NOT(Tabelle15[[#This Row],[AreaPx]]="inf")),Tabelle15[[#This Row],[AreaPx]], NA())</f>
        <v>6463.82</v>
      </c>
      <c r="J772">
        <v>6463.82</v>
      </c>
      <c r="K772">
        <v>73.706800000000001</v>
      </c>
      <c r="L772">
        <v>87.708600000000004</v>
      </c>
      <c r="M772">
        <v>1.4598500000000001</v>
      </c>
      <c r="N772">
        <v>3.9113500000000002E-2</v>
      </c>
      <c r="O772">
        <f>Tabelle15[[#This Row],[Roll]]+Tabelle15[[#This Row],[Pitch]]</f>
        <v>4.4041329999999999</v>
      </c>
      <c r="P772">
        <f>SQRT(Tabelle15[[#This Row],[X]]^2+ Tabelle15[[#This Row],[Y]]^2 +Tabelle15[[#This Row],[Z]]^2)</f>
        <v>194.01599548615286</v>
      </c>
      <c r="Q772">
        <v>39.789400000000001</v>
      </c>
      <c r="R772">
        <v>100.765</v>
      </c>
      <c r="S772">
        <v>132.483</v>
      </c>
      <c r="T772">
        <v>57.147199999999998</v>
      </c>
      <c r="U772">
        <v>0.658694</v>
      </c>
      <c r="V772">
        <v>-3.7442799999999998</v>
      </c>
    </row>
    <row r="773" spans="1:22">
      <c r="A773">
        <v>16045</v>
      </c>
      <c r="B773">
        <v>1</v>
      </c>
      <c r="C773">
        <v>-25.8291</v>
      </c>
      <c r="D773">
        <v>-0.51015900000000003</v>
      </c>
      <c r="E773">
        <v>-192.57900000000001</v>
      </c>
      <c r="F773">
        <v>-33.031799999999997</v>
      </c>
      <c r="G773">
        <v>3.2173500000000002</v>
      </c>
      <c r="H773">
        <v>2.3991699999999998</v>
      </c>
      <c r="I773">
        <f>IF(AND(Tabelle15[[#This Row],[AreaPx]]&gt;0,NOT(Tabelle15[[#This Row],[AreaPx]]="inf")),Tabelle15[[#This Row],[AreaPx]], NA())</f>
        <v>6445.26</v>
      </c>
      <c r="J773">
        <v>6445.26</v>
      </c>
      <c r="K773">
        <v>73.519199999999998</v>
      </c>
      <c r="L773">
        <v>87.668000000000006</v>
      </c>
      <c r="M773">
        <v>3.3526899999999999</v>
      </c>
      <c r="N773">
        <v>4.1262300000000002E-2</v>
      </c>
      <c r="O773">
        <f>Tabelle15[[#This Row],[Roll]]+Tabelle15[[#This Row],[Pitch]]</f>
        <v>5.6165199999999995</v>
      </c>
      <c r="P773">
        <f>SQRT(Tabelle15[[#This Row],[X]]^2+ Tabelle15[[#This Row],[Y]]^2 +Tabelle15[[#This Row],[Z]]^2)</f>
        <v>194.30407589655778</v>
      </c>
      <c r="Q773">
        <v>42.080399999999997</v>
      </c>
      <c r="R773">
        <v>92.109700000000004</v>
      </c>
      <c r="S773">
        <v>133.81700000000001</v>
      </c>
      <c r="T773">
        <v>57.103000000000002</v>
      </c>
      <c r="U773">
        <v>2.3953899999999999</v>
      </c>
      <c r="V773">
        <v>-3.22017</v>
      </c>
    </row>
    <row r="774" spans="1:22">
      <c r="A774">
        <v>16070</v>
      </c>
      <c r="B774">
        <v>1</v>
      </c>
      <c r="C774">
        <v>-25.8291</v>
      </c>
      <c r="D774">
        <v>-0.51015900000000003</v>
      </c>
      <c r="E774">
        <v>-192.57900000000001</v>
      </c>
      <c r="F774">
        <v>-33.031799999999997</v>
      </c>
      <c r="G774">
        <v>3.2173500000000002</v>
      </c>
      <c r="H774">
        <v>2.3991699999999998</v>
      </c>
      <c r="I774">
        <f>IF(AND(Tabelle15[[#This Row],[AreaPx]]&gt;0,NOT(Tabelle15[[#This Row],[AreaPx]]="inf")),Tabelle15[[#This Row],[AreaPx]], NA())</f>
        <v>6445.26</v>
      </c>
      <c r="J774">
        <v>6445.26</v>
      </c>
      <c r="K774">
        <v>73.519199999999998</v>
      </c>
      <c r="L774">
        <v>87.668000000000006</v>
      </c>
      <c r="M774">
        <v>3.3526899999999999</v>
      </c>
      <c r="N774">
        <v>4.1262300000000002E-2</v>
      </c>
      <c r="O774">
        <f>Tabelle15[[#This Row],[Roll]]+Tabelle15[[#This Row],[Pitch]]</f>
        <v>5.6165199999999995</v>
      </c>
      <c r="P774">
        <f>SQRT(Tabelle15[[#This Row],[X]]^2+ Tabelle15[[#This Row],[Y]]^2 +Tabelle15[[#This Row],[Z]]^2)</f>
        <v>194.30407589655778</v>
      </c>
      <c r="Q774">
        <v>42.080399999999997</v>
      </c>
      <c r="R774">
        <v>92.109700000000004</v>
      </c>
      <c r="S774">
        <v>133.81700000000001</v>
      </c>
      <c r="T774">
        <v>57.103000000000002</v>
      </c>
      <c r="U774">
        <v>2.3953899999999999</v>
      </c>
      <c r="V774">
        <v>-3.22017</v>
      </c>
    </row>
    <row r="775" spans="1:22">
      <c r="A775">
        <v>16084</v>
      </c>
      <c r="B775">
        <v>1</v>
      </c>
      <c r="C775">
        <v>-26.9481</v>
      </c>
      <c r="D775">
        <v>1.2499499999999999</v>
      </c>
      <c r="E775">
        <v>-191.77699999999999</v>
      </c>
      <c r="F775">
        <v>-33.603299999999997</v>
      </c>
      <c r="G775">
        <v>2.6784699999999999</v>
      </c>
      <c r="H775">
        <v>2.9193199999999999</v>
      </c>
      <c r="I775">
        <f>IF(AND(Tabelle15[[#This Row],[AreaPx]]&gt;0,NOT(Tabelle15[[#This Row],[AreaPx]]="inf")),Tabelle15[[#This Row],[AreaPx]], NA())</f>
        <v>6401.72</v>
      </c>
      <c r="J775">
        <v>6401.72</v>
      </c>
      <c r="K775">
        <v>73.030699999999996</v>
      </c>
      <c r="L775">
        <v>87.663300000000007</v>
      </c>
      <c r="M775">
        <v>0.97028999999999999</v>
      </c>
      <c r="N775">
        <v>9.9579500000000001E-2</v>
      </c>
      <c r="O775">
        <f>Tabelle15[[#This Row],[Roll]]+Tabelle15[[#This Row],[Pitch]]</f>
        <v>5.5977899999999998</v>
      </c>
      <c r="P775">
        <f>SQRT(Tabelle15[[#This Row],[X]]^2+ Tabelle15[[#This Row],[Y]]^2 +Tabelle15[[#This Row],[Z]]^2)</f>
        <v>193.66512385458691</v>
      </c>
      <c r="Q775">
        <v>41.884999999999998</v>
      </c>
      <c r="R775">
        <v>88.4559</v>
      </c>
      <c r="S775">
        <v>132.852</v>
      </c>
      <c r="T775">
        <v>56.533299999999997</v>
      </c>
      <c r="U775">
        <v>2.9161299999999999</v>
      </c>
      <c r="V775">
        <v>-2.6819500000000001</v>
      </c>
    </row>
    <row r="776" spans="1:22">
      <c r="A776">
        <v>16110</v>
      </c>
      <c r="B776">
        <v>1</v>
      </c>
      <c r="C776">
        <v>-26.9481</v>
      </c>
      <c r="D776">
        <v>1.2499499999999999</v>
      </c>
      <c r="E776">
        <v>-191.77699999999999</v>
      </c>
      <c r="F776">
        <v>-33.603299999999997</v>
      </c>
      <c r="G776">
        <v>2.6784699999999999</v>
      </c>
      <c r="H776">
        <v>2.9193199999999999</v>
      </c>
      <c r="I776">
        <f>IF(AND(Tabelle15[[#This Row],[AreaPx]]&gt;0,NOT(Tabelle15[[#This Row],[AreaPx]]="inf")),Tabelle15[[#This Row],[AreaPx]], NA())</f>
        <v>6455.34</v>
      </c>
      <c r="J776">
        <v>6455.34</v>
      </c>
      <c r="K776">
        <v>73.335899999999995</v>
      </c>
      <c r="L776">
        <v>88.029700000000005</v>
      </c>
      <c r="M776">
        <v>0</v>
      </c>
      <c r="N776">
        <v>6.5351900000000004E-2</v>
      </c>
      <c r="O776">
        <f>Tabelle15[[#This Row],[Roll]]+Tabelle15[[#This Row],[Pitch]]</f>
        <v>5.5977899999999998</v>
      </c>
      <c r="P776">
        <f>SQRT(Tabelle15[[#This Row],[X]]^2+ Tabelle15[[#This Row],[Y]]^2 +Tabelle15[[#This Row],[Z]]^2)</f>
        <v>193.66512385458691</v>
      </c>
      <c r="Q776">
        <v>41.884999999999998</v>
      </c>
      <c r="R776">
        <v>88.4559</v>
      </c>
      <c r="S776">
        <v>132.852</v>
      </c>
      <c r="T776">
        <v>56.533299999999997</v>
      </c>
      <c r="U776">
        <v>2.9161299999999999</v>
      </c>
      <c r="V776">
        <v>-2.6819500000000001</v>
      </c>
    </row>
    <row r="777" spans="1:22">
      <c r="A777">
        <v>16128</v>
      </c>
      <c r="B777">
        <v>1</v>
      </c>
      <c r="C777">
        <v>-26.9481</v>
      </c>
      <c r="D777">
        <v>1.2499499999999999</v>
      </c>
      <c r="E777">
        <v>-191.77699999999999</v>
      </c>
      <c r="F777">
        <v>-33.603299999999997</v>
      </c>
      <c r="G777">
        <v>2.6784699999999999</v>
      </c>
      <c r="H777">
        <v>2.9193199999999999</v>
      </c>
      <c r="I777">
        <f>IF(AND(Tabelle15[[#This Row],[AreaPx]]&gt;0,NOT(Tabelle15[[#This Row],[AreaPx]]="inf")),Tabelle15[[#This Row],[AreaPx]], NA())</f>
        <v>6455.34</v>
      </c>
      <c r="J777">
        <v>6455.34</v>
      </c>
      <c r="K777">
        <v>73.335899999999995</v>
      </c>
      <c r="L777">
        <v>88.029700000000005</v>
      </c>
      <c r="M777">
        <v>0</v>
      </c>
      <c r="N777">
        <v>6.5351900000000004E-2</v>
      </c>
      <c r="O777">
        <f>Tabelle15[[#This Row],[Roll]]+Tabelle15[[#This Row],[Pitch]]</f>
        <v>5.5977899999999998</v>
      </c>
      <c r="P777">
        <f>SQRT(Tabelle15[[#This Row],[X]]^2+ Tabelle15[[#This Row],[Y]]^2 +Tabelle15[[#This Row],[Z]]^2)</f>
        <v>193.66512385458691</v>
      </c>
      <c r="Q777">
        <v>41.884999999999998</v>
      </c>
      <c r="R777">
        <v>88.4559</v>
      </c>
      <c r="S777">
        <v>132.852</v>
      </c>
      <c r="T777">
        <v>56.533299999999997</v>
      </c>
      <c r="U777">
        <v>2.9161299999999999</v>
      </c>
      <c r="V777">
        <v>-2.6819500000000001</v>
      </c>
    </row>
    <row r="778" spans="1:22">
      <c r="A778">
        <v>16138</v>
      </c>
      <c r="B778">
        <v>1</v>
      </c>
      <c r="C778">
        <v>-26.9481</v>
      </c>
      <c r="D778">
        <v>1.2499499999999999</v>
      </c>
      <c r="E778">
        <v>-191.77699999999999</v>
      </c>
      <c r="F778">
        <v>-33.603299999999997</v>
      </c>
      <c r="G778">
        <v>2.6784699999999999</v>
      </c>
      <c r="H778">
        <v>2.9193199999999999</v>
      </c>
      <c r="I778">
        <f>IF(AND(Tabelle15[[#This Row],[AreaPx]]&gt;0,NOT(Tabelle15[[#This Row],[AreaPx]]="inf")),Tabelle15[[#This Row],[AreaPx]], NA())</f>
        <v>6455.34</v>
      </c>
      <c r="J778">
        <v>6455.34</v>
      </c>
      <c r="K778">
        <v>73.335899999999995</v>
      </c>
      <c r="L778">
        <v>88.029700000000005</v>
      </c>
      <c r="M778">
        <v>0</v>
      </c>
      <c r="N778">
        <v>6.5351900000000004E-2</v>
      </c>
      <c r="O778">
        <f>Tabelle15[[#This Row],[Roll]]+Tabelle15[[#This Row],[Pitch]]</f>
        <v>5.5977899999999998</v>
      </c>
      <c r="P778">
        <f>SQRT(Tabelle15[[#This Row],[X]]^2+ Tabelle15[[#This Row],[Y]]^2 +Tabelle15[[#This Row],[Z]]^2)</f>
        <v>193.66512385458691</v>
      </c>
      <c r="Q778">
        <v>41.884999999999998</v>
      </c>
      <c r="R778">
        <v>88.4559</v>
      </c>
      <c r="S778">
        <v>132.852</v>
      </c>
      <c r="T778">
        <v>56.533299999999997</v>
      </c>
      <c r="U778">
        <v>2.9161299999999999</v>
      </c>
      <c r="V778">
        <v>-2.6819500000000001</v>
      </c>
    </row>
    <row r="779" spans="1:22">
      <c r="A779">
        <v>16147</v>
      </c>
      <c r="B779">
        <v>1</v>
      </c>
      <c r="C779">
        <v>-26.697399999999998</v>
      </c>
      <c r="D779">
        <v>1.60686</v>
      </c>
      <c r="E779">
        <v>-190.44</v>
      </c>
      <c r="F779">
        <v>-33.558</v>
      </c>
      <c r="G779">
        <v>2.5259399999999999</v>
      </c>
      <c r="H779">
        <v>3.2405900000000001</v>
      </c>
      <c r="I779">
        <f>IF(AND(Tabelle15[[#This Row],[AreaPx]]&gt;0,NOT(Tabelle15[[#This Row],[AreaPx]]="inf")),Tabelle15[[#This Row],[AreaPx]], NA())</f>
        <v>6457.24</v>
      </c>
      <c r="J779">
        <v>6457.24</v>
      </c>
      <c r="K779">
        <v>73.3703</v>
      </c>
      <c r="L779">
        <v>88.018900000000002</v>
      </c>
      <c r="M779">
        <v>0.55033200000000004</v>
      </c>
      <c r="N779">
        <v>3.7265800000000002E-2</v>
      </c>
      <c r="O779">
        <f>Tabelle15[[#This Row],[Roll]]+Tabelle15[[#This Row],[Pitch]]</f>
        <v>5.7665299999999995</v>
      </c>
      <c r="P779">
        <f>SQRT(Tabelle15[[#This Row],[X]]^2+ Tabelle15[[#This Row],[Y]]^2 +Tabelle15[[#This Row],[Z]]^2)</f>
        <v>192.30893574095717</v>
      </c>
      <c r="Q779">
        <v>42.627000000000002</v>
      </c>
      <c r="R779">
        <v>87.018900000000002</v>
      </c>
      <c r="S779">
        <v>131.614</v>
      </c>
      <c r="T779">
        <v>56.584899999999998</v>
      </c>
      <c r="U779">
        <v>3.2374399999999999</v>
      </c>
      <c r="V779">
        <v>-2.5299800000000001</v>
      </c>
    </row>
    <row r="780" spans="1:22">
      <c r="A780">
        <v>16174</v>
      </c>
      <c r="B780">
        <v>1</v>
      </c>
      <c r="C780">
        <v>-24.9162</v>
      </c>
      <c r="D780">
        <v>1.2360800000000001</v>
      </c>
      <c r="E780">
        <v>-190.56700000000001</v>
      </c>
      <c r="F780">
        <v>-32.816499999999998</v>
      </c>
      <c r="G780">
        <v>2.0510100000000002</v>
      </c>
      <c r="H780">
        <v>3.6106400000000001</v>
      </c>
      <c r="I780">
        <f>IF(AND(Tabelle15[[#This Row],[AreaPx]]&gt;0,NOT(Tabelle15[[#This Row],[AreaPx]]="inf")),Tabelle15[[#This Row],[AreaPx]], NA())</f>
        <v>6600.02</v>
      </c>
      <c r="J780">
        <v>6600.02</v>
      </c>
      <c r="K780">
        <v>74.501499999999993</v>
      </c>
      <c r="L780">
        <v>88.609800000000007</v>
      </c>
      <c r="M780">
        <v>0.49509300000000001</v>
      </c>
      <c r="N780">
        <v>1.4862999999999999E-2</v>
      </c>
      <c r="O780">
        <f>Tabelle15[[#This Row],[Roll]]+Tabelle15[[#This Row],[Pitch]]</f>
        <v>5.6616499999999998</v>
      </c>
      <c r="P780">
        <f>SQRT(Tabelle15[[#This Row],[X]]^2+ Tabelle15[[#This Row],[Y]]^2 +Tabelle15[[#This Row],[Z]]^2)</f>
        <v>192.19294057068382</v>
      </c>
      <c r="Q780">
        <v>43.293700000000001</v>
      </c>
      <c r="R780">
        <v>85.865399999999994</v>
      </c>
      <c r="S780">
        <v>131.72300000000001</v>
      </c>
      <c r="T780">
        <v>57.312899999999999</v>
      </c>
      <c r="U780">
        <v>3.60832</v>
      </c>
      <c r="V780">
        <v>-2.0550799999999998</v>
      </c>
    </row>
    <row r="781" spans="1:22">
      <c r="A781">
        <v>16199</v>
      </c>
      <c r="B781">
        <v>1</v>
      </c>
      <c r="C781">
        <v>-24.9162</v>
      </c>
      <c r="D781">
        <v>1.2360800000000001</v>
      </c>
      <c r="E781">
        <v>-190.56700000000001</v>
      </c>
      <c r="F781">
        <v>-32.816499999999998</v>
      </c>
      <c r="G781">
        <v>2.0510100000000002</v>
      </c>
      <c r="H781">
        <v>3.6106400000000001</v>
      </c>
      <c r="I781">
        <f>IF(AND(Tabelle15[[#This Row],[AreaPx]]&gt;0,NOT(Tabelle15[[#This Row],[AreaPx]]="inf")),Tabelle15[[#This Row],[AreaPx]], NA())</f>
        <v>6600.02</v>
      </c>
      <c r="J781">
        <v>6600.02</v>
      </c>
      <c r="K781">
        <v>74.501499999999993</v>
      </c>
      <c r="L781">
        <v>88.609800000000007</v>
      </c>
      <c r="M781">
        <v>0.49509300000000001</v>
      </c>
      <c r="N781">
        <v>1.4862999999999999E-2</v>
      </c>
      <c r="O781">
        <f>Tabelle15[[#This Row],[Roll]]+Tabelle15[[#This Row],[Pitch]]</f>
        <v>5.6616499999999998</v>
      </c>
      <c r="P781">
        <f>SQRT(Tabelle15[[#This Row],[X]]^2+ Tabelle15[[#This Row],[Y]]^2 +Tabelle15[[#This Row],[Z]]^2)</f>
        <v>192.19294057068382</v>
      </c>
      <c r="Q781">
        <v>43.293700000000001</v>
      </c>
      <c r="R781">
        <v>85.865399999999994</v>
      </c>
      <c r="S781">
        <v>131.72300000000001</v>
      </c>
      <c r="T781">
        <v>57.312899999999999</v>
      </c>
      <c r="U781">
        <v>3.60832</v>
      </c>
      <c r="V781">
        <v>-2.0550799999999998</v>
      </c>
    </row>
    <row r="782" spans="1:22">
      <c r="A782">
        <v>16214</v>
      </c>
      <c r="B782">
        <v>1</v>
      </c>
      <c r="C782">
        <v>-22.632000000000001</v>
      </c>
      <c r="D782">
        <v>1.6837899999999999</v>
      </c>
      <c r="E782">
        <v>-191.017</v>
      </c>
      <c r="F782">
        <v>-34.399099999999997</v>
      </c>
      <c r="G782">
        <v>1.5696600000000001</v>
      </c>
      <c r="H782">
        <v>2.1712600000000002</v>
      </c>
      <c r="I782">
        <f>IF(AND(Tabelle15[[#This Row],[AreaPx]]&gt;0,NOT(Tabelle15[[#This Row],[AreaPx]]="inf")),Tabelle15[[#This Row],[AreaPx]], NA())</f>
        <v>6474.73</v>
      </c>
      <c r="J782">
        <v>6474.73</v>
      </c>
      <c r="K782">
        <v>73.090900000000005</v>
      </c>
      <c r="L782">
        <v>88.589699999999993</v>
      </c>
      <c r="M782">
        <v>2.2151299999999998</v>
      </c>
      <c r="N782">
        <v>1.40324E-2</v>
      </c>
      <c r="O782">
        <f>Tabelle15[[#This Row],[Roll]]+Tabelle15[[#This Row],[Pitch]]</f>
        <v>3.74092</v>
      </c>
      <c r="P782">
        <f>SQRT(Tabelle15[[#This Row],[X]]^2+ Tabelle15[[#This Row],[Y]]^2 +Tabelle15[[#This Row],[Z]]^2)</f>
        <v>192.36043476184</v>
      </c>
      <c r="Q782">
        <v>36.066200000000002</v>
      </c>
      <c r="R782">
        <v>89.903700000000001</v>
      </c>
      <c r="S782">
        <v>128.566</v>
      </c>
      <c r="T782">
        <v>55.660400000000003</v>
      </c>
      <c r="U782">
        <v>2.1704500000000002</v>
      </c>
      <c r="V782">
        <v>-1.5707800000000001</v>
      </c>
    </row>
    <row r="783" spans="1:22">
      <c r="A783">
        <v>16236</v>
      </c>
      <c r="B783">
        <v>1</v>
      </c>
      <c r="C783">
        <v>-22.632000000000001</v>
      </c>
      <c r="D783">
        <v>1.6837899999999999</v>
      </c>
      <c r="E783">
        <v>-191.017</v>
      </c>
      <c r="F783">
        <v>-34.399099999999997</v>
      </c>
      <c r="G783">
        <v>1.5696600000000001</v>
      </c>
      <c r="H783">
        <v>2.1712600000000002</v>
      </c>
      <c r="I783">
        <f>IF(AND(Tabelle15[[#This Row],[AreaPx]]&gt;0,NOT(Tabelle15[[#This Row],[AreaPx]]="inf")),Tabelle15[[#This Row],[AreaPx]], NA())</f>
        <v>6474.73</v>
      </c>
      <c r="J783">
        <v>6474.73</v>
      </c>
      <c r="K783">
        <v>73.090900000000005</v>
      </c>
      <c r="L783">
        <v>88.589699999999993</v>
      </c>
      <c r="M783">
        <v>2.2151299999999998</v>
      </c>
      <c r="N783">
        <v>1.40324E-2</v>
      </c>
      <c r="O783">
        <f>Tabelle15[[#This Row],[Roll]]+Tabelle15[[#This Row],[Pitch]]</f>
        <v>3.74092</v>
      </c>
      <c r="P783">
        <f>SQRT(Tabelle15[[#This Row],[X]]^2+ Tabelle15[[#This Row],[Y]]^2 +Tabelle15[[#This Row],[Z]]^2)</f>
        <v>192.36043476184</v>
      </c>
      <c r="Q783">
        <v>36.066200000000002</v>
      </c>
      <c r="R783">
        <v>89.903700000000001</v>
      </c>
      <c r="S783">
        <v>128.566</v>
      </c>
      <c r="T783">
        <v>55.660400000000003</v>
      </c>
      <c r="U783">
        <v>2.1704500000000002</v>
      </c>
      <c r="V783">
        <v>-1.5707800000000001</v>
      </c>
    </row>
    <row r="784" spans="1:22">
      <c r="A784">
        <v>16249</v>
      </c>
      <c r="B784">
        <v>1</v>
      </c>
      <c r="C784">
        <v>-20.679099999999998</v>
      </c>
      <c r="D784">
        <v>1.86416</v>
      </c>
      <c r="E784">
        <v>-191.167</v>
      </c>
      <c r="F784">
        <v>-34.425199999999997</v>
      </c>
      <c r="G784">
        <v>1.8404799999999999</v>
      </c>
      <c r="H784">
        <v>2.6739799999999998</v>
      </c>
      <c r="I784">
        <f>IF(AND(Tabelle15[[#This Row],[AreaPx]]&gt;0,NOT(Tabelle15[[#This Row],[AreaPx]]="inf")),Tabelle15[[#This Row],[AreaPx]], NA())</f>
        <v>6441.88</v>
      </c>
      <c r="J784">
        <v>6441.88</v>
      </c>
      <c r="K784">
        <v>72.900700000000001</v>
      </c>
      <c r="L784">
        <v>88.373699999999999</v>
      </c>
      <c r="M784">
        <v>0.75924700000000001</v>
      </c>
      <c r="N784">
        <v>6.5945799999999999E-2</v>
      </c>
      <c r="O784">
        <f>Tabelle15[[#This Row],[Roll]]+Tabelle15[[#This Row],[Pitch]]</f>
        <v>4.5144599999999997</v>
      </c>
      <c r="P784">
        <f>SQRT(Tabelle15[[#This Row],[X]]^2+ Tabelle15[[#This Row],[Y]]^2 +Tabelle15[[#This Row],[Z]]^2)</f>
        <v>192.29124306196474</v>
      </c>
      <c r="Q784">
        <v>34.428600000000003</v>
      </c>
      <c r="R784">
        <v>88.089100000000002</v>
      </c>
      <c r="S784">
        <v>127.524</v>
      </c>
      <c r="T784">
        <v>55.660699999999999</v>
      </c>
      <c r="U784">
        <v>2.6726000000000001</v>
      </c>
      <c r="V784">
        <v>-1.8424799999999999</v>
      </c>
    </row>
    <row r="785" spans="1:22">
      <c r="A785">
        <v>16268</v>
      </c>
      <c r="B785">
        <v>1</v>
      </c>
      <c r="C785">
        <v>-20.679099999999998</v>
      </c>
      <c r="D785">
        <v>1.86416</v>
      </c>
      <c r="E785">
        <v>-191.167</v>
      </c>
      <c r="F785">
        <v>-34.425199999999997</v>
      </c>
      <c r="G785">
        <v>1.8404799999999999</v>
      </c>
      <c r="H785">
        <v>2.6739799999999998</v>
      </c>
      <c r="I785">
        <f>IF(AND(Tabelle15[[#This Row],[AreaPx]]&gt;0,NOT(Tabelle15[[#This Row],[AreaPx]]="inf")),Tabelle15[[#This Row],[AreaPx]], NA())</f>
        <v>6441.88</v>
      </c>
      <c r="J785">
        <v>6441.88</v>
      </c>
      <c r="K785">
        <v>72.900700000000001</v>
      </c>
      <c r="L785">
        <v>88.373699999999999</v>
      </c>
      <c r="M785">
        <v>0.75924700000000001</v>
      </c>
      <c r="N785">
        <v>6.5945799999999999E-2</v>
      </c>
      <c r="O785">
        <f>Tabelle15[[#This Row],[Roll]]+Tabelle15[[#This Row],[Pitch]]</f>
        <v>4.5144599999999997</v>
      </c>
      <c r="P785">
        <f>SQRT(Tabelle15[[#This Row],[X]]^2+ Tabelle15[[#This Row],[Y]]^2 +Tabelle15[[#This Row],[Z]]^2)</f>
        <v>192.29124306196474</v>
      </c>
      <c r="Q785">
        <v>34.428600000000003</v>
      </c>
      <c r="R785">
        <v>88.089100000000002</v>
      </c>
      <c r="S785">
        <v>127.524</v>
      </c>
      <c r="T785">
        <v>55.660699999999999</v>
      </c>
      <c r="U785">
        <v>2.6726000000000001</v>
      </c>
      <c r="V785">
        <v>-1.8424799999999999</v>
      </c>
    </row>
    <row r="786" spans="1:22">
      <c r="A786">
        <v>16282</v>
      </c>
      <c r="B786">
        <v>1</v>
      </c>
      <c r="C786">
        <v>-18.192799999999998</v>
      </c>
      <c r="D786">
        <v>2.0357500000000002</v>
      </c>
      <c r="E786">
        <v>-191.62</v>
      </c>
      <c r="F786">
        <v>-33.273099999999999</v>
      </c>
      <c r="G786">
        <v>1.71655</v>
      </c>
      <c r="H786">
        <v>4.3060200000000002</v>
      </c>
      <c r="I786">
        <f>IF(AND(Tabelle15[[#This Row],[AreaPx]]&gt;0,NOT(Tabelle15[[#This Row],[AreaPx]]="inf")),Tabelle15[[#This Row],[AreaPx]], NA())</f>
        <v>6510.75</v>
      </c>
      <c r="J786">
        <v>6510.75</v>
      </c>
      <c r="K786">
        <v>73.829099999999997</v>
      </c>
      <c r="L786">
        <v>88.227699999999999</v>
      </c>
      <c r="M786">
        <v>1.80505</v>
      </c>
      <c r="N786">
        <v>5.9664799999999997E-2</v>
      </c>
      <c r="O786">
        <f>Tabelle15[[#This Row],[Roll]]+Tabelle15[[#This Row],[Pitch]]</f>
        <v>6.02257</v>
      </c>
      <c r="P786">
        <f>SQRT(Tabelle15[[#This Row],[X]]^2+ Tabelle15[[#This Row],[Y]]^2 +Tabelle15[[#This Row],[Z]]^2)</f>
        <v>192.49245868319753</v>
      </c>
      <c r="Q786">
        <v>35.866399999999999</v>
      </c>
      <c r="R786">
        <v>82.334800000000001</v>
      </c>
      <c r="S786">
        <v>128.07400000000001</v>
      </c>
      <c r="T786">
        <v>56.856099999999998</v>
      </c>
      <c r="U786">
        <v>4.3040900000000004</v>
      </c>
      <c r="V786">
        <v>-1.7214100000000001</v>
      </c>
    </row>
    <row r="787" spans="1:22">
      <c r="A787">
        <v>16305</v>
      </c>
      <c r="B787">
        <v>1</v>
      </c>
      <c r="C787">
        <v>-18.192799999999998</v>
      </c>
      <c r="D787">
        <v>2.0357500000000002</v>
      </c>
      <c r="E787">
        <v>-191.62</v>
      </c>
      <c r="F787">
        <v>-33.273099999999999</v>
      </c>
      <c r="G787">
        <v>1.71655</v>
      </c>
      <c r="H787">
        <v>4.3060200000000002</v>
      </c>
      <c r="I787">
        <f>IF(AND(Tabelle15[[#This Row],[AreaPx]]&gt;0,NOT(Tabelle15[[#This Row],[AreaPx]]="inf")),Tabelle15[[#This Row],[AreaPx]], NA())</f>
        <v>6510.75</v>
      </c>
      <c r="J787">
        <v>6510.75</v>
      </c>
      <c r="K787">
        <v>73.829099999999997</v>
      </c>
      <c r="L787">
        <v>88.227699999999999</v>
      </c>
      <c r="M787">
        <v>1.80505</v>
      </c>
      <c r="N787">
        <v>5.9664799999999997E-2</v>
      </c>
      <c r="O787">
        <f>Tabelle15[[#This Row],[Roll]]+Tabelle15[[#This Row],[Pitch]]</f>
        <v>6.02257</v>
      </c>
      <c r="P787">
        <f>SQRT(Tabelle15[[#This Row],[X]]^2+ Tabelle15[[#This Row],[Y]]^2 +Tabelle15[[#This Row],[Z]]^2)</f>
        <v>192.49245868319753</v>
      </c>
      <c r="Q787">
        <v>35.866399999999999</v>
      </c>
      <c r="R787">
        <v>82.334800000000001</v>
      </c>
      <c r="S787">
        <v>128.07400000000001</v>
      </c>
      <c r="T787">
        <v>56.856099999999998</v>
      </c>
      <c r="U787">
        <v>4.3040900000000004</v>
      </c>
      <c r="V787">
        <v>-1.7214100000000001</v>
      </c>
    </row>
    <row r="788" spans="1:22">
      <c r="A788">
        <v>16315</v>
      </c>
      <c r="B788">
        <v>1</v>
      </c>
      <c r="C788">
        <v>-18.192799999999998</v>
      </c>
      <c r="D788">
        <v>2.0357500000000002</v>
      </c>
      <c r="E788">
        <v>-191.62</v>
      </c>
      <c r="F788">
        <v>-33.273099999999999</v>
      </c>
      <c r="G788">
        <v>1.71655</v>
      </c>
      <c r="H788">
        <v>4.3060200000000002</v>
      </c>
      <c r="I788">
        <f>IF(AND(Tabelle15[[#This Row],[AreaPx]]&gt;0,NOT(Tabelle15[[#This Row],[AreaPx]]="inf")),Tabelle15[[#This Row],[AreaPx]], NA())</f>
        <v>6479.97</v>
      </c>
      <c r="J788">
        <v>6479.97</v>
      </c>
      <c r="K788">
        <v>73.654399999999995</v>
      </c>
      <c r="L788">
        <v>88.018900000000002</v>
      </c>
      <c r="M788">
        <v>0</v>
      </c>
      <c r="N788">
        <v>4.8185499999999999E-2</v>
      </c>
      <c r="O788">
        <f>Tabelle15[[#This Row],[Roll]]+Tabelle15[[#This Row],[Pitch]]</f>
        <v>6.02257</v>
      </c>
      <c r="P788">
        <f>SQRT(Tabelle15[[#This Row],[X]]^2+ Tabelle15[[#This Row],[Y]]^2 +Tabelle15[[#This Row],[Z]]^2)</f>
        <v>192.49245868319753</v>
      </c>
      <c r="Q788">
        <v>35.866399999999999</v>
      </c>
      <c r="R788">
        <v>82.334800000000001</v>
      </c>
      <c r="S788">
        <v>128.07400000000001</v>
      </c>
      <c r="T788">
        <v>56.856099999999998</v>
      </c>
      <c r="U788">
        <v>4.3040900000000004</v>
      </c>
      <c r="V788">
        <v>-1.7214100000000001</v>
      </c>
    </row>
    <row r="789" spans="1:22">
      <c r="A789">
        <v>16327</v>
      </c>
      <c r="B789">
        <v>1</v>
      </c>
      <c r="C789">
        <v>-18.192799999999998</v>
      </c>
      <c r="D789">
        <v>2.0357500000000002</v>
      </c>
      <c r="E789">
        <v>-191.62</v>
      </c>
      <c r="F789">
        <v>-33.273099999999999</v>
      </c>
      <c r="G789">
        <v>1.71655</v>
      </c>
      <c r="H789">
        <v>4.3060200000000002</v>
      </c>
      <c r="I789">
        <f>IF(AND(Tabelle15[[#This Row],[AreaPx]]&gt;0,NOT(Tabelle15[[#This Row],[AreaPx]]="inf")),Tabelle15[[#This Row],[AreaPx]], NA())</f>
        <v>6479.97</v>
      </c>
      <c r="J789">
        <v>6479.97</v>
      </c>
      <c r="K789">
        <v>73.654399999999995</v>
      </c>
      <c r="L789">
        <v>88.018900000000002</v>
      </c>
      <c r="M789">
        <v>0</v>
      </c>
      <c r="N789">
        <v>4.8185499999999999E-2</v>
      </c>
      <c r="O789">
        <f>Tabelle15[[#This Row],[Roll]]+Tabelle15[[#This Row],[Pitch]]</f>
        <v>6.02257</v>
      </c>
      <c r="P789">
        <f>SQRT(Tabelle15[[#This Row],[X]]^2+ Tabelle15[[#This Row],[Y]]^2 +Tabelle15[[#This Row],[Z]]^2)</f>
        <v>192.49245868319753</v>
      </c>
      <c r="Q789">
        <v>35.866399999999999</v>
      </c>
      <c r="R789">
        <v>82.334800000000001</v>
      </c>
      <c r="S789">
        <v>128.07400000000001</v>
      </c>
      <c r="T789">
        <v>56.856099999999998</v>
      </c>
      <c r="U789">
        <v>4.3040900000000004</v>
      </c>
      <c r="V789">
        <v>-1.7214100000000001</v>
      </c>
    </row>
    <row r="790" spans="1:22">
      <c r="A790">
        <v>16339</v>
      </c>
      <c r="B790">
        <v>1</v>
      </c>
      <c r="C790">
        <v>-14.9452</v>
      </c>
      <c r="D790">
        <v>2.5118499999999999</v>
      </c>
      <c r="E790">
        <v>-192.56299999999999</v>
      </c>
      <c r="F790">
        <v>-32.593000000000004</v>
      </c>
      <c r="G790">
        <v>1.3236699999999999</v>
      </c>
      <c r="H790">
        <v>5.1215799999999998</v>
      </c>
      <c r="I790">
        <f>IF(AND(Tabelle15[[#This Row],[AreaPx]]&gt;0,NOT(Tabelle15[[#This Row],[AreaPx]]="inf")),Tabelle15[[#This Row],[AreaPx]], NA())</f>
        <v>6521.31</v>
      </c>
      <c r="J790">
        <v>6521.31</v>
      </c>
      <c r="K790">
        <v>74.216700000000003</v>
      </c>
      <c r="L790">
        <v>87.939700000000002</v>
      </c>
      <c r="M790">
        <v>1.5194099999999999</v>
      </c>
      <c r="N790">
        <v>5.4658699999999998E-2</v>
      </c>
      <c r="O790">
        <f>Tabelle15[[#This Row],[Roll]]+Tabelle15[[#This Row],[Pitch]]</f>
        <v>6.4452499999999997</v>
      </c>
      <c r="P790">
        <f>SQRT(Tabelle15[[#This Row],[X]]^2+ Tabelle15[[#This Row],[Y]]^2 +Tabelle15[[#This Row],[Z]]^2)</f>
        <v>193.1584255539025</v>
      </c>
      <c r="Q790">
        <v>34.7791</v>
      </c>
      <c r="R790">
        <v>78.858699999999999</v>
      </c>
      <c r="S790">
        <v>127.89400000000001</v>
      </c>
      <c r="T790">
        <v>57.525599999999997</v>
      </c>
      <c r="U790">
        <v>5.1202100000000002</v>
      </c>
      <c r="V790">
        <v>-1.3289800000000001</v>
      </c>
    </row>
    <row r="791" spans="1:22">
      <c r="A791">
        <v>16363</v>
      </c>
      <c r="B791">
        <v>1</v>
      </c>
      <c r="C791">
        <v>-14.9452</v>
      </c>
      <c r="D791">
        <v>2.5118499999999999</v>
      </c>
      <c r="E791">
        <v>-192.56299999999999</v>
      </c>
      <c r="F791">
        <v>-32.593000000000004</v>
      </c>
      <c r="G791">
        <v>1.3236699999999999</v>
      </c>
      <c r="H791">
        <v>5.1215799999999998</v>
      </c>
      <c r="I791">
        <f>IF(AND(Tabelle15[[#This Row],[AreaPx]]&gt;0,NOT(Tabelle15[[#This Row],[AreaPx]]="inf")),Tabelle15[[#This Row],[AreaPx]], NA())</f>
        <v>6521.31</v>
      </c>
      <c r="J791">
        <v>6521.31</v>
      </c>
      <c r="K791">
        <v>74.216700000000003</v>
      </c>
      <c r="L791">
        <v>87.939700000000002</v>
      </c>
      <c r="M791">
        <v>1.5194099999999999</v>
      </c>
      <c r="N791">
        <v>5.4658699999999998E-2</v>
      </c>
      <c r="O791">
        <f>Tabelle15[[#This Row],[Roll]]+Tabelle15[[#This Row],[Pitch]]</f>
        <v>6.4452499999999997</v>
      </c>
      <c r="P791">
        <f>SQRT(Tabelle15[[#This Row],[X]]^2+ Tabelle15[[#This Row],[Y]]^2 +Tabelle15[[#This Row],[Z]]^2)</f>
        <v>193.1584255539025</v>
      </c>
      <c r="Q791">
        <v>34.7791</v>
      </c>
      <c r="R791">
        <v>78.858699999999999</v>
      </c>
      <c r="S791">
        <v>127.89400000000001</v>
      </c>
      <c r="T791">
        <v>57.525599999999997</v>
      </c>
      <c r="U791">
        <v>5.1202100000000002</v>
      </c>
      <c r="V791">
        <v>-1.3289800000000001</v>
      </c>
    </row>
    <row r="792" spans="1:22">
      <c r="A792">
        <v>16375</v>
      </c>
      <c r="B792">
        <v>1</v>
      </c>
      <c r="C792">
        <v>-9.6090499999999999</v>
      </c>
      <c r="D792">
        <v>3.19936</v>
      </c>
      <c r="E792">
        <v>-191.59200000000001</v>
      </c>
      <c r="F792">
        <v>-37.5563</v>
      </c>
      <c r="G792">
        <v>0.477294</v>
      </c>
      <c r="H792">
        <v>3.1198299999999999</v>
      </c>
      <c r="I792">
        <f>IF(AND(Tabelle15[[#This Row],[AreaPx]]&gt;0,NOT(Tabelle15[[#This Row],[AreaPx]]="inf")),Tabelle15[[#This Row],[AreaPx]], NA())</f>
        <v>6085.62</v>
      </c>
      <c r="J792">
        <v>6085.62</v>
      </c>
      <c r="K792">
        <v>69.485299999999995</v>
      </c>
      <c r="L792">
        <v>87.619100000000003</v>
      </c>
      <c r="M792">
        <v>6.3867700000000003</v>
      </c>
      <c r="N792">
        <v>6.3214099999999995E-2</v>
      </c>
      <c r="O792">
        <f>Tabelle15[[#This Row],[Roll]]+Tabelle15[[#This Row],[Pitch]]</f>
        <v>3.597124</v>
      </c>
      <c r="P792">
        <f>SQRT(Tabelle15[[#This Row],[X]]^2+ Tabelle15[[#This Row],[Y]]^2 +Tabelle15[[#This Row],[Z]]^2)</f>
        <v>191.85949080072143</v>
      </c>
      <c r="Q792">
        <v>16.203199999999999</v>
      </c>
      <c r="R792">
        <v>84.658600000000007</v>
      </c>
      <c r="S792">
        <v>115.649</v>
      </c>
      <c r="T792">
        <v>52.469799999999999</v>
      </c>
      <c r="U792">
        <v>3.11972</v>
      </c>
      <c r="V792">
        <v>-0.47800300000000001</v>
      </c>
    </row>
    <row r="793" spans="1:22">
      <c r="A793">
        <v>16397</v>
      </c>
      <c r="B793">
        <v>1</v>
      </c>
      <c r="C793">
        <v>-9.6090499999999999</v>
      </c>
      <c r="D793">
        <v>3.19936</v>
      </c>
      <c r="E793">
        <v>-191.59200000000001</v>
      </c>
      <c r="F793">
        <v>-37.5563</v>
      </c>
      <c r="G793">
        <v>0.477294</v>
      </c>
      <c r="H793">
        <v>3.1198299999999999</v>
      </c>
      <c r="I793">
        <f>IF(AND(Tabelle15[[#This Row],[AreaPx]]&gt;0,NOT(Tabelle15[[#This Row],[AreaPx]]="inf")),Tabelle15[[#This Row],[AreaPx]], NA())</f>
        <v>6085.62</v>
      </c>
      <c r="J793">
        <v>6085.62</v>
      </c>
      <c r="K793">
        <v>69.485299999999995</v>
      </c>
      <c r="L793">
        <v>87.619100000000003</v>
      </c>
      <c r="M793">
        <v>6.3867700000000003</v>
      </c>
      <c r="N793">
        <v>6.3214099999999995E-2</v>
      </c>
      <c r="O793">
        <f>Tabelle15[[#This Row],[Roll]]+Tabelle15[[#This Row],[Pitch]]</f>
        <v>3.597124</v>
      </c>
      <c r="P793">
        <f>SQRT(Tabelle15[[#This Row],[X]]^2+ Tabelle15[[#This Row],[Y]]^2 +Tabelle15[[#This Row],[Z]]^2)</f>
        <v>191.85949080072143</v>
      </c>
      <c r="Q793">
        <v>16.203199999999999</v>
      </c>
      <c r="R793">
        <v>84.658600000000007</v>
      </c>
      <c r="S793">
        <v>115.649</v>
      </c>
      <c r="T793">
        <v>52.469799999999999</v>
      </c>
      <c r="U793">
        <v>3.11972</v>
      </c>
      <c r="V793">
        <v>-0.47800300000000001</v>
      </c>
    </row>
    <row r="794" spans="1:22">
      <c r="A794">
        <v>16412</v>
      </c>
      <c r="B794">
        <v>1</v>
      </c>
      <c r="C794">
        <v>-5.4387100000000004</v>
      </c>
      <c r="D794">
        <v>3.0563199999999999</v>
      </c>
      <c r="E794">
        <v>-190.56399999999999</v>
      </c>
      <c r="F794">
        <v>-39.0154</v>
      </c>
      <c r="G794">
        <v>0.58544600000000002</v>
      </c>
      <c r="H794">
        <v>2.8330500000000001</v>
      </c>
      <c r="I794">
        <f>IF(AND(Tabelle15[[#This Row],[AreaPx]]&gt;0,NOT(Tabelle15[[#This Row],[AreaPx]]="inf")),Tabelle15[[#This Row],[AreaPx]], NA())</f>
        <v>6026.99</v>
      </c>
      <c r="J794">
        <v>6026.99</v>
      </c>
      <c r="K794">
        <v>68.448099999999997</v>
      </c>
      <c r="L794">
        <v>88.081599999999995</v>
      </c>
      <c r="M794">
        <v>2.4630200000000002</v>
      </c>
      <c r="N794">
        <v>0.18107899999999999</v>
      </c>
      <c r="O794">
        <f>Tabelle15[[#This Row],[Roll]]+Tabelle15[[#This Row],[Pitch]]</f>
        <v>3.4184960000000002</v>
      </c>
      <c r="P794">
        <f>SQRT(Tabelle15[[#This Row],[X]]^2+ Tabelle15[[#This Row],[Y]]^2 +Tabelle15[[#This Row],[Z]]^2)</f>
        <v>190.66609230381394</v>
      </c>
      <c r="Q794">
        <v>9.6007700000000007</v>
      </c>
      <c r="R794">
        <v>85.784800000000004</v>
      </c>
      <c r="S794">
        <v>109.46899999999999</v>
      </c>
      <c r="T794">
        <v>51.013599999999997</v>
      </c>
      <c r="U794">
        <v>2.8329</v>
      </c>
      <c r="V794">
        <v>-0.58616199999999996</v>
      </c>
    </row>
    <row r="795" spans="1:22">
      <c r="A795">
        <v>16438</v>
      </c>
      <c r="B795">
        <v>1</v>
      </c>
      <c r="C795">
        <v>-5.4387100000000004</v>
      </c>
      <c r="D795">
        <v>3.0563199999999999</v>
      </c>
      <c r="E795">
        <v>-190.56399999999999</v>
      </c>
      <c r="F795">
        <v>-39.0154</v>
      </c>
      <c r="G795">
        <v>0.58544600000000002</v>
      </c>
      <c r="H795">
        <v>2.8330500000000001</v>
      </c>
      <c r="I795">
        <f>IF(AND(Tabelle15[[#This Row],[AreaPx]]&gt;0,NOT(Tabelle15[[#This Row],[AreaPx]]="inf")),Tabelle15[[#This Row],[AreaPx]], NA())</f>
        <v>6026.99</v>
      </c>
      <c r="J795">
        <v>6026.99</v>
      </c>
      <c r="K795">
        <v>68.448099999999997</v>
      </c>
      <c r="L795">
        <v>88.081599999999995</v>
      </c>
      <c r="M795">
        <v>2.4630200000000002</v>
      </c>
      <c r="N795">
        <v>0.18107899999999999</v>
      </c>
      <c r="O795">
        <f>Tabelle15[[#This Row],[Roll]]+Tabelle15[[#This Row],[Pitch]]</f>
        <v>3.4184960000000002</v>
      </c>
      <c r="P795">
        <f>SQRT(Tabelle15[[#This Row],[X]]^2+ Tabelle15[[#This Row],[Y]]^2 +Tabelle15[[#This Row],[Z]]^2)</f>
        <v>190.66609230381394</v>
      </c>
      <c r="Q795">
        <v>9.6007700000000007</v>
      </c>
      <c r="R795">
        <v>85.784800000000004</v>
      </c>
      <c r="S795">
        <v>109.46899999999999</v>
      </c>
      <c r="T795">
        <v>51.013599999999997</v>
      </c>
      <c r="U795">
        <v>2.8329</v>
      </c>
      <c r="V795">
        <v>-0.58616199999999996</v>
      </c>
    </row>
    <row r="796" spans="1:22">
      <c r="A796">
        <v>16450</v>
      </c>
      <c r="B796">
        <v>1</v>
      </c>
      <c r="C796">
        <v>-1.58345</v>
      </c>
      <c r="D796">
        <v>2.3676200000000001</v>
      </c>
      <c r="E796">
        <v>-190.38200000000001</v>
      </c>
      <c r="F796">
        <v>-37.634799999999998</v>
      </c>
      <c r="G796">
        <v>0.85484099999999996</v>
      </c>
      <c r="H796">
        <v>3.5535000000000001</v>
      </c>
      <c r="I796">
        <f>IF(AND(Tabelle15[[#This Row],[AreaPx]]&gt;0,NOT(Tabelle15[[#This Row],[AreaPx]]="inf")),Tabelle15[[#This Row],[AreaPx]], NA())</f>
        <v>6206.93</v>
      </c>
      <c r="J796">
        <v>6206.93</v>
      </c>
      <c r="K796">
        <v>70.143199999999993</v>
      </c>
      <c r="L796">
        <v>88.531499999999994</v>
      </c>
      <c r="M796">
        <v>0.51158099999999995</v>
      </c>
      <c r="N796">
        <v>0.10833</v>
      </c>
      <c r="O796">
        <f>Tabelle15[[#This Row],[Roll]]+Tabelle15[[#This Row],[Pitch]]</f>
        <v>4.4083410000000001</v>
      </c>
      <c r="P796">
        <f>SQRT(Tabelle15[[#This Row],[X]]^2+ Tabelle15[[#This Row],[Y]]^2 +Tabelle15[[#This Row],[Z]]^2)</f>
        <v>190.40330580734911</v>
      </c>
      <c r="Q796">
        <v>10.4817</v>
      </c>
      <c r="R796">
        <v>84.062100000000001</v>
      </c>
      <c r="S796">
        <v>109.657</v>
      </c>
      <c r="T796">
        <v>52.418300000000002</v>
      </c>
      <c r="U796">
        <v>3.5531100000000002</v>
      </c>
      <c r="V796">
        <v>-0.856487</v>
      </c>
    </row>
    <row r="797" spans="1:22">
      <c r="A797">
        <v>16472</v>
      </c>
      <c r="B797">
        <v>1</v>
      </c>
      <c r="C797">
        <v>-1.58345</v>
      </c>
      <c r="D797">
        <v>2.3676200000000001</v>
      </c>
      <c r="E797">
        <v>-190.38200000000001</v>
      </c>
      <c r="F797">
        <v>-37.634799999999998</v>
      </c>
      <c r="G797">
        <v>0.85484099999999996</v>
      </c>
      <c r="H797">
        <v>3.5535000000000001</v>
      </c>
      <c r="I797">
        <f>IF(AND(Tabelle15[[#This Row],[AreaPx]]&gt;0,NOT(Tabelle15[[#This Row],[AreaPx]]="inf")),Tabelle15[[#This Row],[AreaPx]], NA())</f>
        <v>6206.93</v>
      </c>
      <c r="J797">
        <v>6206.93</v>
      </c>
      <c r="K797">
        <v>70.143199999999993</v>
      </c>
      <c r="L797">
        <v>88.531499999999994</v>
      </c>
      <c r="M797">
        <v>0.51158099999999995</v>
      </c>
      <c r="N797">
        <v>0.10833</v>
      </c>
      <c r="O797">
        <f>Tabelle15[[#This Row],[Roll]]+Tabelle15[[#This Row],[Pitch]]</f>
        <v>4.4083410000000001</v>
      </c>
      <c r="P797">
        <f>SQRT(Tabelle15[[#This Row],[X]]^2+ Tabelle15[[#This Row],[Y]]^2 +Tabelle15[[#This Row],[Z]]^2)</f>
        <v>190.40330580734911</v>
      </c>
      <c r="Q797">
        <v>10.4817</v>
      </c>
      <c r="R797">
        <v>84.062100000000001</v>
      </c>
      <c r="S797">
        <v>109.657</v>
      </c>
      <c r="T797">
        <v>52.418300000000002</v>
      </c>
      <c r="U797">
        <v>3.5531100000000002</v>
      </c>
      <c r="V797">
        <v>-0.856487</v>
      </c>
    </row>
    <row r="798" spans="1:22">
      <c r="A798">
        <v>16484</v>
      </c>
      <c r="B798">
        <v>1</v>
      </c>
      <c r="C798">
        <v>2.5169999999999999</v>
      </c>
      <c r="D798">
        <v>1.71641</v>
      </c>
      <c r="E798">
        <v>-190.90299999999999</v>
      </c>
      <c r="F798">
        <v>-40.920400000000001</v>
      </c>
      <c r="G798">
        <v>0.51227</v>
      </c>
      <c r="H798">
        <v>0.88839100000000004</v>
      </c>
      <c r="I798">
        <f>IF(AND(Tabelle15[[#This Row],[AreaPx]]&gt;0,NOT(Tabelle15[[#This Row],[AreaPx]]="inf")),Tabelle15[[#This Row],[AreaPx]], NA())</f>
        <v>5940.9</v>
      </c>
      <c r="J798">
        <v>5940.9</v>
      </c>
      <c r="K798">
        <v>66.989500000000007</v>
      </c>
      <c r="L798">
        <v>88.685299999999998</v>
      </c>
      <c r="M798">
        <v>5.2657999999999996</v>
      </c>
      <c r="N798">
        <v>7.2467199999999996E-2</v>
      </c>
      <c r="O798">
        <f>Tabelle15[[#This Row],[Roll]]+Tabelle15[[#This Row],[Pitch]]</f>
        <v>1.4006609999999999</v>
      </c>
      <c r="P798">
        <f>SQRT(Tabelle15[[#This Row],[X]]^2+ Tabelle15[[#This Row],[Y]]^2 +Tabelle15[[#This Row],[Z]]^2)</f>
        <v>190.92730753165742</v>
      </c>
      <c r="Q798">
        <v>-1.8809499999999999</v>
      </c>
      <c r="R798">
        <v>93.501599999999996</v>
      </c>
      <c r="S798">
        <v>100.791</v>
      </c>
      <c r="T798">
        <v>49.087499999999999</v>
      </c>
      <c r="U798">
        <v>0.88835600000000003</v>
      </c>
      <c r="V798">
        <v>-0.51233200000000001</v>
      </c>
    </row>
    <row r="799" spans="1:22">
      <c r="A799">
        <v>16512</v>
      </c>
      <c r="B799">
        <v>1</v>
      </c>
      <c r="C799">
        <v>2.5169999999999999</v>
      </c>
      <c r="D799">
        <v>1.71641</v>
      </c>
      <c r="E799">
        <v>-190.90299999999999</v>
      </c>
      <c r="F799">
        <v>-40.920400000000001</v>
      </c>
      <c r="G799">
        <v>0.51227</v>
      </c>
      <c r="H799">
        <v>0.88839100000000004</v>
      </c>
      <c r="I799">
        <f>IF(AND(Tabelle15[[#This Row],[AreaPx]]&gt;0,NOT(Tabelle15[[#This Row],[AreaPx]]="inf")),Tabelle15[[#This Row],[AreaPx]], NA())</f>
        <v>5908.57</v>
      </c>
      <c r="J799">
        <v>5908.57</v>
      </c>
      <c r="K799">
        <v>66.806899999999999</v>
      </c>
      <c r="L799">
        <v>88.443600000000004</v>
      </c>
      <c r="M799">
        <v>0</v>
      </c>
      <c r="N799">
        <v>0.16741</v>
      </c>
      <c r="O799">
        <f>Tabelle15[[#This Row],[Roll]]+Tabelle15[[#This Row],[Pitch]]</f>
        <v>1.4006609999999999</v>
      </c>
      <c r="P799">
        <f>SQRT(Tabelle15[[#This Row],[X]]^2+ Tabelle15[[#This Row],[Y]]^2 +Tabelle15[[#This Row],[Z]]^2)</f>
        <v>190.92730753165742</v>
      </c>
      <c r="Q799">
        <v>-1.8809499999999999</v>
      </c>
      <c r="R799">
        <v>93.501599999999996</v>
      </c>
      <c r="S799">
        <v>100.791</v>
      </c>
      <c r="T799">
        <v>49.087499999999999</v>
      </c>
      <c r="U799">
        <v>0.88835600000000003</v>
      </c>
      <c r="V799">
        <v>-0.51233200000000001</v>
      </c>
    </row>
    <row r="800" spans="1:22">
      <c r="A800">
        <v>16532</v>
      </c>
      <c r="B800">
        <v>1</v>
      </c>
      <c r="C800">
        <v>2.5169999999999999</v>
      </c>
      <c r="D800">
        <v>1.71641</v>
      </c>
      <c r="E800">
        <v>-190.90299999999999</v>
      </c>
      <c r="F800">
        <v>-40.920400000000001</v>
      </c>
      <c r="G800">
        <v>0.51227</v>
      </c>
      <c r="H800">
        <v>0.88839100000000004</v>
      </c>
      <c r="I800">
        <f>IF(AND(Tabelle15[[#This Row],[AreaPx]]&gt;0,NOT(Tabelle15[[#This Row],[AreaPx]]="inf")),Tabelle15[[#This Row],[AreaPx]], NA())</f>
        <v>5908.57</v>
      </c>
      <c r="J800">
        <v>5908.57</v>
      </c>
      <c r="K800">
        <v>66.806899999999999</v>
      </c>
      <c r="L800">
        <v>88.443600000000004</v>
      </c>
      <c r="M800">
        <v>0</v>
      </c>
      <c r="N800">
        <v>0.16741</v>
      </c>
      <c r="O800">
        <f>Tabelle15[[#This Row],[Roll]]+Tabelle15[[#This Row],[Pitch]]</f>
        <v>1.4006609999999999</v>
      </c>
      <c r="P800">
        <f>SQRT(Tabelle15[[#This Row],[X]]^2+ Tabelle15[[#This Row],[Y]]^2 +Tabelle15[[#This Row],[Z]]^2)</f>
        <v>190.92730753165742</v>
      </c>
      <c r="Q800">
        <v>-1.8809499999999999</v>
      </c>
      <c r="R800">
        <v>93.501599999999996</v>
      </c>
      <c r="S800">
        <v>100.791</v>
      </c>
      <c r="T800">
        <v>49.087499999999999</v>
      </c>
      <c r="U800">
        <v>0.88835600000000003</v>
      </c>
      <c r="V800">
        <v>-0.51233200000000001</v>
      </c>
    </row>
    <row r="801" spans="1:22">
      <c r="A801">
        <v>16547</v>
      </c>
      <c r="B801">
        <v>1</v>
      </c>
      <c r="C801">
        <v>4.3805399999999999</v>
      </c>
      <c r="D801">
        <v>0.94514799999999999</v>
      </c>
      <c r="E801">
        <v>-190.84700000000001</v>
      </c>
      <c r="F801">
        <v>-42.052500000000002</v>
      </c>
      <c r="G801">
        <v>0.82963299999999995</v>
      </c>
      <c r="H801">
        <v>0.14127300000000001</v>
      </c>
      <c r="I801">
        <f>IF(AND(Tabelle15[[#This Row],[AreaPx]]&gt;0,NOT(Tabelle15[[#This Row],[AreaPx]]="inf")),Tabelle15[[#This Row],[AreaPx]], NA())</f>
        <v>5806.4</v>
      </c>
      <c r="J801">
        <v>5806.4</v>
      </c>
      <c r="K801">
        <v>65.653400000000005</v>
      </c>
      <c r="L801">
        <v>88.442400000000006</v>
      </c>
      <c r="M801">
        <v>1.8593299999999999</v>
      </c>
      <c r="N801">
        <v>0.18783</v>
      </c>
      <c r="O801">
        <f>Tabelle15[[#This Row],[Roll]]+Tabelle15[[#This Row],[Pitch]]</f>
        <v>0.97090599999999994</v>
      </c>
      <c r="P801">
        <f>SQRT(Tabelle15[[#This Row],[X]]^2+ Tabelle15[[#This Row],[Y]]^2 +Tabelle15[[#This Row],[Z]]^2)</f>
        <v>190.89960671628822</v>
      </c>
      <c r="Q801">
        <v>-6.0667299999999997</v>
      </c>
      <c r="R801">
        <v>96.721000000000004</v>
      </c>
      <c r="S801">
        <v>96.988</v>
      </c>
      <c r="T801">
        <v>47.949599999999997</v>
      </c>
      <c r="U801">
        <v>0.14125799999999999</v>
      </c>
      <c r="V801">
        <v>-0.82963600000000004</v>
      </c>
    </row>
    <row r="802" spans="1:22">
      <c r="A802">
        <v>16571</v>
      </c>
      <c r="B802">
        <v>1</v>
      </c>
      <c r="C802">
        <v>4.3805399999999999</v>
      </c>
      <c r="D802">
        <v>0.94514799999999999</v>
      </c>
      <c r="E802">
        <v>-190.84700000000001</v>
      </c>
      <c r="F802">
        <v>-42.052500000000002</v>
      </c>
      <c r="G802">
        <v>0.82963299999999995</v>
      </c>
      <c r="H802">
        <v>0.14127300000000001</v>
      </c>
      <c r="I802">
        <f>IF(AND(Tabelle15[[#This Row],[AreaPx]]&gt;0,NOT(Tabelle15[[#This Row],[AreaPx]]="inf")),Tabelle15[[#This Row],[AreaPx]], NA())</f>
        <v>5806.4</v>
      </c>
      <c r="J802">
        <v>5806.4</v>
      </c>
      <c r="K802">
        <v>65.653400000000005</v>
      </c>
      <c r="L802">
        <v>88.442400000000006</v>
      </c>
      <c r="M802">
        <v>1.8593299999999999</v>
      </c>
      <c r="N802">
        <v>0.18783</v>
      </c>
      <c r="O802">
        <f>Tabelle15[[#This Row],[Roll]]+Tabelle15[[#This Row],[Pitch]]</f>
        <v>0.97090599999999994</v>
      </c>
      <c r="P802">
        <f>SQRT(Tabelle15[[#This Row],[X]]^2+ Tabelle15[[#This Row],[Y]]^2 +Tabelle15[[#This Row],[Z]]^2)</f>
        <v>190.89960671628822</v>
      </c>
      <c r="Q802">
        <v>-6.0667299999999997</v>
      </c>
      <c r="R802">
        <v>96.721000000000004</v>
      </c>
      <c r="S802">
        <v>96.988</v>
      </c>
      <c r="T802">
        <v>47.949599999999997</v>
      </c>
      <c r="U802">
        <v>0.14125799999999999</v>
      </c>
      <c r="V802">
        <v>-0.82963600000000004</v>
      </c>
    </row>
    <row r="803" spans="1:22">
      <c r="A803">
        <v>16583</v>
      </c>
      <c r="B803">
        <v>1</v>
      </c>
      <c r="C803">
        <v>5.9872399999999999</v>
      </c>
      <c r="D803">
        <v>0.32553199999999999</v>
      </c>
      <c r="E803">
        <v>-191.73</v>
      </c>
      <c r="F803">
        <v>-39.450899999999997</v>
      </c>
      <c r="G803">
        <v>0.59973900000000002</v>
      </c>
      <c r="H803">
        <v>2.0182799999999999</v>
      </c>
      <c r="I803">
        <f>IF(AND(Tabelle15[[#This Row],[AreaPx]]&gt;0,NOT(Tabelle15[[#This Row],[AreaPx]]="inf")),Tabelle15[[#This Row],[AreaPx]], NA())</f>
        <v>6039.56</v>
      </c>
      <c r="J803">
        <v>6039.56</v>
      </c>
      <c r="K803">
        <v>68.290400000000005</v>
      </c>
      <c r="L803">
        <v>88.452100000000002</v>
      </c>
      <c r="M803">
        <v>2.5435699999999999</v>
      </c>
      <c r="N803">
        <v>5.3069199999999997E-2</v>
      </c>
      <c r="O803">
        <f>Tabelle15[[#This Row],[Roll]]+Tabelle15[[#This Row],[Pitch]]</f>
        <v>2.6180189999999999</v>
      </c>
      <c r="P803">
        <f>SQRT(Tabelle15[[#This Row],[X]]^2+ Tabelle15[[#This Row],[Y]]^2 +Tabelle15[[#This Row],[Z]]^2)</f>
        <v>191.82373657579663</v>
      </c>
      <c r="Q803">
        <v>-1.31142</v>
      </c>
      <c r="R803">
        <v>91.06</v>
      </c>
      <c r="S803">
        <v>102.39100000000001</v>
      </c>
      <c r="T803">
        <v>50.570300000000003</v>
      </c>
      <c r="U803">
        <v>2.01816</v>
      </c>
      <c r="V803">
        <v>-0.60011099999999995</v>
      </c>
    </row>
    <row r="804" spans="1:22">
      <c r="A804">
        <v>16608</v>
      </c>
      <c r="B804">
        <v>1</v>
      </c>
      <c r="C804">
        <v>8.1345100000000006</v>
      </c>
      <c r="D804">
        <v>6.7794499999999994E-2</v>
      </c>
      <c r="E804">
        <v>-192.53</v>
      </c>
      <c r="F804">
        <v>-41.432899999999997</v>
      </c>
      <c r="G804">
        <v>-0.177318</v>
      </c>
      <c r="H804">
        <v>1.2516799999999999</v>
      </c>
      <c r="I804">
        <f>IF(AND(Tabelle15[[#This Row],[AreaPx]]&gt;0,NOT(Tabelle15[[#This Row],[AreaPx]]="inf")),Tabelle15[[#This Row],[AreaPx]], NA())</f>
        <v>5810.28</v>
      </c>
      <c r="J804">
        <v>5810.28</v>
      </c>
      <c r="K804">
        <v>65.998400000000004</v>
      </c>
      <c r="L804">
        <v>88.048299999999998</v>
      </c>
      <c r="M804">
        <v>3.74336</v>
      </c>
      <c r="N804">
        <v>0.12175999999999999</v>
      </c>
      <c r="O804">
        <f>Tabelle15[[#This Row],[Roll]]+Tabelle15[[#This Row],[Pitch]]</f>
        <v>1.0743619999999998</v>
      </c>
      <c r="P804">
        <f>SQRT(Tabelle15[[#This Row],[X]]^2+ Tabelle15[[#This Row],[Y]]^2 +Tabelle15[[#This Row],[Z]]^2)</f>
        <v>192.7017793094665</v>
      </c>
      <c r="Q804">
        <v>-8.4825900000000001</v>
      </c>
      <c r="R804">
        <v>93.951700000000002</v>
      </c>
      <c r="S804">
        <v>97.118799999999993</v>
      </c>
      <c r="T804">
        <v>48.563299999999998</v>
      </c>
      <c r="U804">
        <v>1.2516799999999999</v>
      </c>
      <c r="V804">
        <v>0.17736099999999999</v>
      </c>
    </row>
    <row r="805" spans="1:22">
      <c r="A805">
        <v>16634</v>
      </c>
      <c r="B805">
        <v>1</v>
      </c>
      <c r="C805">
        <v>8.1345100000000006</v>
      </c>
      <c r="D805">
        <v>6.7794499999999994E-2</v>
      </c>
      <c r="E805">
        <v>-192.53</v>
      </c>
      <c r="F805">
        <v>-41.432899999999997</v>
      </c>
      <c r="G805">
        <v>-0.177318</v>
      </c>
      <c r="H805">
        <v>1.2516799999999999</v>
      </c>
      <c r="I805">
        <f>IF(AND(Tabelle15[[#This Row],[AreaPx]]&gt;0,NOT(Tabelle15[[#This Row],[AreaPx]]="inf")),Tabelle15[[#This Row],[AreaPx]], NA())</f>
        <v>5810.28</v>
      </c>
      <c r="J805">
        <v>5810.28</v>
      </c>
      <c r="K805">
        <v>65.998400000000004</v>
      </c>
      <c r="L805">
        <v>88.048299999999998</v>
      </c>
      <c r="M805">
        <v>3.74336</v>
      </c>
      <c r="N805">
        <v>0.12175999999999999</v>
      </c>
      <c r="O805">
        <f>Tabelle15[[#This Row],[Roll]]+Tabelle15[[#This Row],[Pitch]]</f>
        <v>1.0743619999999998</v>
      </c>
      <c r="P805">
        <f>SQRT(Tabelle15[[#This Row],[X]]^2+ Tabelle15[[#This Row],[Y]]^2 +Tabelle15[[#This Row],[Z]]^2)</f>
        <v>192.7017793094665</v>
      </c>
      <c r="Q805">
        <v>-8.4825900000000001</v>
      </c>
      <c r="R805">
        <v>93.951700000000002</v>
      </c>
      <c r="S805">
        <v>97.118799999999993</v>
      </c>
      <c r="T805">
        <v>48.563299999999998</v>
      </c>
      <c r="U805">
        <v>1.2516799999999999</v>
      </c>
      <c r="V805">
        <v>0.17736099999999999</v>
      </c>
    </row>
    <row r="806" spans="1:22">
      <c r="A806">
        <v>16649</v>
      </c>
      <c r="B806">
        <v>1</v>
      </c>
      <c r="C806">
        <v>9.1373899999999999</v>
      </c>
      <c r="D806">
        <v>6.7406999999999995E-2</v>
      </c>
      <c r="E806">
        <v>-192.30600000000001</v>
      </c>
      <c r="F806">
        <v>-42.842500000000001</v>
      </c>
      <c r="G806">
        <v>-0.230103</v>
      </c>
      <c r="H806">
        <v>-1.4815799999999999</v>
      </c>
      <c r="I806">
        <f>IF(AND(Tabelle15[[#This Row],[AreaPx]]&gt;0,NOT(Tabelle15[[#This Row],[AreaPx]]="inf")),Tabelle15[[#This Row],[AreaPx]], NA())</f>
        <v>5635.59</v>
      </c>
      <c r="J806">
        <v>5635.59</v>
      </c>
      <c r="K806">
        <v>64.277500000000003</v>
      </c>
      <c r="L806">
        <v>87.685900000000004</v>
      </c>
      <c r="M806">
        <v>2.6401400000000002</v>
      </c>
      <c r="N806">
        <v>0.24626200000000001</v>
      </c>
      <c r="O806">
        <f>Tabelle15[[#This Row],[Roll]]+Tabelle15[[#This Row],[Pitch]]</f>
        <v>-1.7116829999999998</v>
      </c>
      <c r="P806">
        <f>SQRT(Tabelle15[[#This Row],[X]]^2+ Tabelle15[[#This Row],[Y]]^2 +Tabelle15[[#This Row],[Z]]^2)</f>
        <v>192.52297025476142</v>
      </c>
      <c r="Q806">
        <v>-12.4077</v>
      </c>
      <c r="R806">
        <v>103.14100000000001</v>
      </c>
      <c r="S806">
        <v>92.957800000000006</v>
      </c>
      <c r="T806">
        <v>47.163499999999999</v>
      </c>
      <c r="U806">
        <v>-1.4815700000000001</v>
      </c>
      <c r="V806">
        <v>0.23018</v>
      </c>
    </row>
    <row r="807" spans="1:22">
      <c r="A807">
        <v>16674</v>
      </c>
      <c r="B807">
        <v>1</v>
      </c>
      <c r="C807">
        <v>9.1373899999999999</v>
      </c>
      <c r="D807">
        <v>6.7406999999999995E-2</v>
      </c>
      <c r="E807">
        <v>-192.30600000000001</v>
      </c>
      <c r="F807">
        <v>-42.842500000000001</v>
      </c>
      <c r="G807">
        <v>-0.230103</v>
      </c>
      <c r="H807">
        <v>-1.4815799999999999</v>
      </c>
      <c r="I807">
        <f>IF(AND(Tabelle15[[#This Row],[AreaPx]]&gt;0,NOT(Tabelle15[[#This Row],[AreaPx]]="inf")),Tabelle15[[#This Row],[AreaPx]], NA())</f>
        <v>5648.76</v>
      </c>
      <c r="J807">
        <v>5648.76</v>
      </c>
      <c r="K807">
        <v>64.352500000000006</v>
      </c>
      <c r="L807">
        <v>87.788300000000007</v>
      </c>
      <c r="M807">
        <v>0</v>
      </c>
      <c r="N807">
        <v>5.9833600000000001E-2</v>
      </c>
      <c r="O807">
        <f>Tabelle15[[#This Row],[Roll]]+Tabelle15[[#This Row],[Pitch]]</f>
        <v>-1.7116829999999998</v>
      </c>
      <c r="P807">
        <f>SQRT(Tabelle15[[#This Row],[X]]^2+ Tabelle15[[#This Row],[Y]]^2 +Tabelle15[[#This Row],[Z]]^2)</f>
        <v>192.52297025476142</v>
      </c>
      <c r="Q807">
        <v>-12.4077</v>
      </c>
      <c r="R807">
        <v>103.14100000000001</v>
      </c>
      <c r="S807">
        <v>92.957800000000006</v>
      </c>
      <c r="T807">
        <v>47.163499999999999</v>
      </c>
      <c r="U807">
        <v>-1.4815700000000001</v>
      </c>
      <c r="V807">
        <v>0.23018</v>
      </c>
    </row>
    <row r="808" spans="1:22">
      <c r="A808">
        <v>16692</v>
      </c>
      <c r="B808">
        <v>1</v>
      </c>
      <c r="C808">
        <v>9.1373899999999999</v>
      </c>
      <c r="D808">
        <v>6.7406999999999995E-2</v>
      </c>
      <c r="E808">
        <v>-192.30600000000001</v>
      </c>
      <c r="F808">
        <v>-42.842500000000001</v>
      </c>
      <c r="G808">
        <v>-0.230103</v>
      </c>
      <c r="H808">
        <v>-1.4815799999999999</v>
      </c>
      <c r="I808">
        <f>IF(AND(Tabelle15[[#This Row],[AreaPx]]&gt;0,NOT(Tabelle15[[#This Row],[AreaPx]]="inf")),Tabelle15[[#This Row],[AreaPx]], NA())</f>
        <v>5648.76</v>
      </c>
      <c r="J808">
        <v>5648.76</v>
      </c>
      <c r="K808">
        <v>64.352500000000006</v>
      </c>
      <c r="L808">
        <v>87.788300000000007</v>
      </c>
      <c r="M808">
        <v>0</v>
      </c>
      <c r="N808">
        <v>5.9833600000000001E-2</v>
      </c>
      <c r="O808">
        <f>Tabelle15[[#This Row],[Roll]]+Tabelle15[[#This Row],[Pitch]]</f>
        <v>-1.7116829999999998</v>
      </c>
      <c r="P808">
        <f>SQRT(Tabelle15[[#This Row],[X]]^2+ Tabelle15[[#This Row],[Y]]^2 +Tabelle15[[#This Row],[Z]]^2)</f>
        <v>192.52297025476142</v>
      </c>
      <c r="Q808">
        <v>-12.4077</v>
      </c>
      <c r="R808">
        <v>103.14100000000001</v>
      </c>
      <c r="S808">
        <v>92.957800000000006</v>
      </c>
      <c r="T808">
        <v>47.163499999999999</v>
      </c>
      <c r="U808">
        <v>-1.4815700000000001</v>
      </c>
      <c r="V808">
        <v>0.23018</v>
      </c>
    </row>
    <row r="809" spans="1:22">
      <c r="A809">
        <v>16702</v>
      </c>
      <c r="B809">
        <v>1</v>
      </c>
      <c r="C809">
        <v>9.1373899999999999</v>
      </c>
      <c r="D809">
        <v>6.7406999999999995E-2</v>
      </c>
      <c r="E809">
        <v>-192.30600000000001</v>
      </c>
      <c r="F809">
        <v>-42.842500000000001</v>
      </c>
      <c r="G809">
        <v>-0.230103</v>
      </c>
      <c r="H809">
        <v>-1.4815799999999999</v>
      </c>
      <c r="I809">
        <f>IF(AND(Tabelle15[[#This Row],[AreaPx]]&gt;0,NOT(Tabelle15[[#This Row],[AreaPx]]="inf")),Tabelle15[[#This Row],[AreaPx]], NA())</f>
        <v>5648.76</v>
      </c>
      <c r="J809">
        <v>5648.76</v>
      </c>
      <c r="K809">
        <v>64.352500000000006</v>
      </c>
      <c r="L809">
        <v>87.788300000000007</v>
      </c>
      <c r="M809">
        <v>0</v>
      </c>
      <c r="N809">
        <v>5.9833600000000001E-2</v>
      </c>
      <c r="O809">
        <f>Tabelle15[[#This Row],[Roll]]+Tabelle15[[#This Row],[Pitch]]</f>
        <v>-1.7116829999999998</v>
      </c>
      <c r="P809">
        <f>SQRT(Tabelle15[[#This Row],[X]]^2+ Tabelle15[[#This Row],[Y]]^2 +Tabelle15[[#This Row],[Z]]^2)</f>
        <v>192.52297025476142</v>
      </c>
      <c r="Q809">
        <v>-12.4077</v>
      </c>
      <c r="R809">
        <v>103.14100000000001</v>
      </c>
      <c r="S809">
        <v>92.957800000000006</v>
      </c>
      <c r="T809">
        <v>47.163499999999999</v>
      </c>
      <c r="U809">
        <v>-1.4815700000000001</v>
      </c>
      <c r="V809">
        <v>0.23018</v>
      </c>
    </row>
    <row r="810" spans="1:22">
      <c r="A810">
        <v>16709</v>
      </c>
      <c r="B810">
        <v>1</v>
      </c>
      <c r="C810">
        <v>8.4404199999999996</v>
      </c>
      <c r="D810">
        <v>-0.45510299999999998</v>
      </c>
      <c r="E810">
        <v>-189.976</v>
      </c>
      <c r="F810">
        <v>-43.936399999999999</v>
      </c>
      <c r="G810">
        <v>2.8590500000000001E-2</v>
      </c>
      <c r="H810">
        <v>-1.9095200000000001</v>
      </c>
      <c r="I810">
        <f>IF(AND(Tabelle15[[#This Row],[AreaPx]]&gt;0,NOT(Tabelle15[[#This Row],[AreaPx]]="inf")),Tabelle15[[#This Row],[AreaPx]], NA())</f>
        <v>5545.86</v>
      </c>
      <c r="J810">
        <v>5545.86</v>
      </c>
      <c r="K810">
        <v>63.201000000000001</v>
      </c>
      <c r="L810">
        <v>87.773799999999994</v>
      </c>
      <c r="M810">
        <v>1.2374099999999999</v>
      </c>
      <c r="N810">
        <v>0.105458</v>
      </c>
      <c r="O810">
        <f>Tabelle15[[#This Row],[Roll]]+Tabelle15[[#This Row],[Pitch]]</f>
        <v>-1.8809295000000001</v>
      </c>
      <c r="P810">
        <f>SQRT(Tabelle15[[#This Row],[X]]^2+ Tabelle15[[#This Row],[Y]]^2 +Tabelle15[[#This Row],[Z]]^2)</f>
        <v>190.16395132757685</v>
      </c>
      <c r="Q810">
        <v>-12.8134</v>
      </c>
      <c r="R810">
        <v>104.98099999999999</v>
      </c>
      <c r="S810">
        <v>89.057900000000004</v>
      </c>
      <c r="T810">
        <v>46.062600000000003</v>
      </c>
      <c r="U810">
        <v>-1.9095200000000001</v>
      </c>
      <c r="V810">
        <v>-2.8606400000000001E-2</v>
      </c>
    </row>
    <row r="811" spans="1:22">
      <c r="A811">
        <v>16735</v>
      </c>
      <c r="B811">
        <v>1</v>
      </c>
      <c r="C811">
        <v>8.4404199999999996</v>
      </c>
      <c r="D811">
        <v>-0.45510299999999998</v>
      </c>
      <c r="E811">
        <v>-189.976</v>
      </c>
      <c r="F811">
        <v>-43.936399999999999</v>
      </c>
      <c r="G811">
        <v>2.8590500000000001E-2</v>
      </c>
      <c r="H811">
        <v>-1.9095200000000001</v>
      </c>
      <c r="I811">
        <f>IF(AND(Tabelle15[[#This Row],[AreaPx]]&gt;0,NOT(Tabelle15[[#This Row],[AreaPx]]="inf")),Tabelle15[[#This Row],[AreaPx]], NA())</f>
        <v>5545.86</v>
      </c>
      <c r="J811">
        <v>5545.86</v>
      </c>
      <c r="K811">
        <v>63.201000000000001</v>
      </c>
      <c r="L811">
        <v>87.773799999999994</v>
      </c>
      <c r="M811">
        <v>1.2374099999999999</v>
      </c>
      <c r="N811">
        <v>0.105458</v>
      </c>
      <c r="O811">
        <f>Tabelle15[[#This Row],[Roll]]+Tabelle15[[#This Row],[Pitch]]</f>
        <v>-1.8809295000000001</v>
      </c>
      <c r="P811">
        <f>SQRT(Tabelle15[[#This Row],[X]]^2+ Tabelle15[[#This Row],[Y]]^2 +Tabelle15[[#This Row],[Z]]^2)</f>
        <v>190.16395132757685</v>
      </c>
      <c r="Q811">
        <v>-12.8134</v>
      </c>
      <c r="R811">
        <v>104.98099999999999</v>
      </c>
      <c r="S811">
        <v>89.057900000000004</v>
      </c>
      <c r="T811">
        <v>46.062600000000003</v>
      </c>
      <c r="U811">
        <v>-1.9095200000000001</v>
      </c>
      <c r="V811">
        <v>-2.8606400000000001E-2</v>
      </c>
    </row>
    <row r="812" spans="1:22">
      <c r="A812">
        <v>16746</v>
      </c>
      <c r="B812">
        <v>1</v>
      </c>
      <c r="C812">
        <v>7.0735200000000003</v>
      </c>
      <c r="D812">
        <v>-1.6566099999999999</v>
      </c>
      <c r="E812">
        <v>-189.785</v>
      </c>
      <c r="F812">
        <v>-43.294199999999996</v>
      </c>
      <c r="G812">
        <v>0.75507299999999999</v>
      </c>
      <c r="H812">
        <v>-1.54369</v>
      </c>
      <c r="I812">
        <f>IF(AND(Tabelle15[[#This Row],[AreaPx]]&gt;0,NOT(Tabelle15[[#This Row],[AreaPx]]="inf")),Tabelle15[[#This Row],[AreaPx]], NA())</f>
        <v>5743.01</v>
      </c>
      <c r="J812">
        <v>5743.01</v>
      </c>
      <c r="K812">
        <v>64.667900000000003</v>
      </c>
      <c r="L812">
        <v>88.840100000000007</v>
      </c>
      <c r="M812">
        <v>0.92205199999999998</v>
      </c>
      <c r="N812">
        <v>3.5317300000000003E-2</v>
      </c>
      <c r="O812">
        <f>Tabelle15[[#This Row],[Roll]]+Tabelle15[[#This Row],[Pitch]]</f>
        <v>-0.78861700000000001</v>
      </c>
      <c r="P812">
        <f>SQRT(Tabelle15[[#This Row],[X]]^2+ Tabelle15[[#This Row],[Y]]^2 +Tabelle15[[#This Row],[Z]]^2)</f>
        <v>189.92399865968099</v>
      </c>
      <c r="Q812">
        <v>-10.279199999999999</v>
      </c>
      <c r="R812">
        <v>104.875</v>
      </c>
      <c r="S812">
        <v>91.339399999999998</v>
      </c>
      <c r="T812">
        <v>46.685400000000001</v>
      </c>
      <c r="U812">
        <v>-1.54355</v>
      </c>
      <c r="V812">
        <v>-0.75534699999999999</v>
      </c>
    </row>
    <row r="813" spans="1:22">
      <c r="A813">
        <v>16775</v>
      </c>
      <c r="B813">
        <v>1</v>
      </c>
      <c r="C813">
        <v>5.9263300000000001</v>
      </c>
      <c r="D813">
        <v>-3.8241900000000002</v>
      </c>
      <c r="E813">
        <v>-188.82300000000001</v>
      </c>
      <c r="F813">
        <v>-43.626600000000003</v>
      </c>
      <c r="G813">
        <v>1.24813</v>
      </c>
      <c r="H813">
        <v>-1.8465</v>
      </c>
      <c r="I813">
        <f>IF(AND(Tabelle15[[#This Row],[AreaPx]]&gt;0,NOT(Tabelle15[[#This Row],[AreaPx]]="inf")),Tabelle15[[#This Row],[AreaPx]], NA())</f>
        <v>5720.21</v>
      </c>
      <c r="J813">
        <v>5720.21</v>
      </c>
      <c r="K813">
        <v>64.387</v>
      </c>
      <c r="L813">
        <v>88.900499999999994</v>
      </c>
      <c r="M813">
        <v>1.1355900000000001</v>
      </c>
      <c r="N813">
        <v>5.3635299999999997E-2</v>
      </c>
      <c r="O813">
        <f>Tabelle15[[#This Row],[Roll]]+Tabelle15[[#This Row],[Pitch]]</f>
        <v>-0.59837000000000007</v>
      </c>
      <c r="P813">
        <f>SQRT(Tabelle15[[#This Row],[X]]^2+ Tabelle15[[#This Row],[Y]]^2 +Tabelle15[[#This Row],[Z]]^2)</f>
        <v>188.95468013633587</v>
      </c>
      <c r="Q813">
        <v>-9.5718399999999999</v>
      </c>
      <c r="R813">
        <v>107.97499999999999</v>
      </c>
      <c r="S813">
        <v>90.482799999999997</v>
      </c>
      <c r="T813">
        <v>46.333100000000002</v>
      </c>
      <c r="U813">
        <v>-1.84606</v>
      </c>
      <c r="V813">
        <v>-1.24878</v>
      </c>
    </row>
    <row r="814" spans="1:22">
      <c r="A814">
        <v>16801</v>
      </c>
      <c r="B814">
        <v>1</v>
      </c>
      <c r="C814">
        <v>5.9263300000000001</v>
      </c>
      <c r="D814">
        <v>-3.8241900000000002</v>
      </c>
      <c r="E814">
        <v>-188.82300000000001</v>
      </c>
      <c r="F814">
        <v>-43.626600000000003</v>
      </c>
      <c r="G814">
        <v>1.24813</v>
      </c>
      <c r="H814">
        <v>-1.8465</v>
      </c>
      <c r="I814">
        <f>IF(AND(Tabelle15[[#This Row],[AreaPx]]&gt;0,NOT(Tabelle15[[#This Row],[AreaPx]]="inf")),Tabelle15[[#This Row],[AreaPx]], NA())</f>
        <v>5720.21</v>
      </c>
      <c r="J814">
        <v>5720.21</v>
      </c>
      <c r="K814">
        <v>64.387</v>
      </c>
      <c r="L814">
        <v>88.900499999999994</v>
      </c>
      <c r="M814">
        <v>1.1355900000000001</v>
      </c>
      <c r="N814">
        <v>5.3635299999999997E-2</v>
      </c>
      <c r="O814">
        <f>Tabelle15[[#This Row],[Roll]]+Tabelle15[[#This Row],[Pitch]]</f>
        <v>-0.59837000000000007</v>
      </c>
      <c r="P814">
        <f>SQRT(Tabelle15[[#This Row],[X]]^2+ Tabelle15[[#This Row],[Y]]^2 +Tabelle15[[#This Row],[Z]]^2)</f>
        <v>188.95468013633587</v>
      </c>
      <c r="Q814">
        <v>-9.5718399999999999</v>
      </c>
      <c r="R814">
        <v>107.97499999999999</v>
      </c>
      <c r="S814">
        <v>90.482799999999997</v>
      </c>
      <c r="T814">
        <v>46.333100000000002</v>
      </c>
      <c r="U814">
        <v>-1.84606</v>
      </c>
      <c r="V814">
        <v>-1.24878</v>
      </c>
    </row>
    <row r="815" spans="1:22">
      <c r="A815">
        <v>16814</v>
      </c>
      <c r="B815">
        <v>1</v>
      </c>
      <c r="C815">
        <v>4.7195</v>
      </c>
      <c r="D815">
        <v>-6.1116200000000003</v>
      </c>
      <c r="E815">
        <v>-187.52799999999999</v>
      </c>
      <c r="F815">
        <v>-43.810899999999997</v>
      </c>
      <c r="G815">
        <v>1.9052199999999999</v>
      </c>
      <c r="H815">
        <v>-2.2958699999999999</v>
      </c>
      <c r="I815">
        <f>IF(AND(Tabelle15[[#This Row],[AreaPx]]&gt;0,NOT(Tabelle15[[#This Row],[AreaPx]]="inf")),Tabelle15[[#This Row],[AreaPx]], NA())</f>
        <v>5755.75</v>
      </c>
      <c r="J815">
        <v>5755.75</v>
      </c>
      <c r="K815">
        <v>64.5351</v>
      </c>
      <c r="L815">
        <v>89.298699999999997</v>
      </c>
      <c r="M815">
        <v>1.022</v>
      </c>
      <c r="N815">
        <v>5.1438200000000003E-2</v>
      </c>
      <c r="O815">
        <f>Tabelle15[[#This Row],[Roll]]+Tabelle15[[#This Row],[Pitch]]</f>
        <v>-0.39064999999999994</v>
      </c>
      <c r="P815">
        <f>SQRT(Tabelle15[[#This Row],[X]]^2+ Tabelle15[[#This Row],[Y]]^2 +Tabelle15[[#This Row],[Z]]^2)</f>
        <v>187.68691047399761</v>
      </c>
      <c r="Q815">
        <v>-8.2787900000000008</v>
      </c>
      <c r="R815">
        <v>111.655</v>
      </c>
      <c r="S815">
        <v>89.661100000000005</v>
      </c>
      <c r="T815">
        <v>46.112699999999997</v>
      </c>
      <c r="U815">
        <v>-2.2946</v>
      </c>
      <c r="V815">
        <v>-1.9067499999999999</v>
      </c>
    </row>
    <row r="816" spans="1:22">
      <c r="A816">
        <v>16840</v>
      </c>
      <c r="B816">
        <v>1</v>
      </c>
      <c r="C816">
        <v>3.6391300000000002</v>
      </c>
      <c r="D816">
        <v>-8.6418499999999998</v>
      </c>
      <c r="E816">
        <v>-184.80799999999999</v>
      </c>
      <c r="F816">
        <v>-44.776499999999999</v>
      </c>
      <c r="G816">
        <v>2.5913400000000002</v>
      </c>
      <c r="H816">
        <v>-2.1526999999999998</v>
      </c>
      <c r="I816">
        <f>IF(AND(Tabelle15[[#This Row],[AreaPx]]&gt;0,NOT(Tabelle15[[#This Row],[AreaPx]]="inf")),Tabelle15[[#This Row],[AreaPx]], NA())</f>
        <v>5738.57</v>
      </c>
      <c r="J816">
        <v>5738.57</v>
      </c>
      <c r="K816">
        <v>63.9529</v>
      </c>
      <c r="L816">
        <v>89.8827</v>
      </c>
      <c r="M816">
        <v>1.5971500000000001</v>
      </c>
      <c r="N816">
        <v>4.4834599999999999E-3</v>
      </c>
      <c r="O816">
        <f>Tabelle15[[#This Row],[Roll]]+Tabelle15[[#This Row],[Pitch]]</f>
        <v>0.43864000000000036</v>
      </c>
      <c r="P816">
        <f>SQRT(Tabelle15[[#This Row],[X]]^2+ Tabelle15[[#This Row],[Y]]^2 +Tabelle15[[#This Row],[Z]]^2)</f>
        <v>185.04572867964123</v>
      </c>
      <c r="Q816">
        <v>-7.9281300000000003</v>
      </c>
      <c r="R816">
        <v>113.59699999999999</v>
      </c>
      <c r="S816">
        <v>86.0077</v>
      </c>
      <c r="T816">
        <v>45.126100000000001</v>
      </c>
      <c r="U816">
        <v>-2.1505000000000001</v>
      </c>
      <c r="V816">
        <v>-2.5931700000000002</v>
      </c>
    </row>
    <row r="817" spans="1:22">
      <c r="A817">
        <v>16865</v>
      </c>
      <c r="B817">
        <v>1</v>
      </c>
      <c r="C817">
        <v>3.6391300000000002</v>
      </c>
      <c r="D817">
        <v>-8.6418499999999998</v>
      </c>
      <c r="E817">
        <v>-184.80799999999999</v>
      </c>
      <c r="F817">
        <v>-44.776499999999999</v>
      </c>
      <c r="G817">
        <v>2.5913400000000002</v>
      </c>
      <c r="H817">
        <v>-2.1526999999999998</v>
      </c>
      <c r="I817">
        <f>IF(AND(Tabelle15[[#This Row],[AreaPx]]&gt;0,NOT(Tabelle15[[#This Row],[AreaPx]]="inf")),Tabelle15[[#This Row],[AreaPx]], NA())</f>
        <v>5738.57</v>
      </c>
      <c r="J817">
        <v>5738.57</v>
      </c>
      <c r="K817">
        <v>63.9529</v>
      </c>
      <c r="L817">
        <v>89.8827</v>
      </c>
      <c r="M817">
        <v>1.5971500000000001</v>
      </c>
      <c r="N817">
        <v>4.4834599999999999E-3</v>
      </c>
      <c r="O817">
        <f>Tabelle15[[#This Row],[Roll]]+Tabelle15[[#This Row],[Pitch]]</f>
        <v>0.43864000000000036</v>
      </c>
      <c r="P817">
        <f>SQRT(Tabelle15[[#This Row],[X]]^2+ Tabelle15[[#This Row],[Y]]^2 +Tabelle15[[#This Row],[Z]]^2)</f>
        <v>185.04572867964123</v>
      </c>
      <c r="Q817">
        <v>-7.9281300000000003</v>
      </c>
      <c r="R817">
        <v>113.59699999999999</v>
      </c>
      <c r="S817">
        <v>86.0077</v>
      </c>
      <c r="T817">
        <v>45.126100000000001</v>
      </c>
      <c r="U817">
        <v>-2.1505000000000001</v>
      </c>
      <c r="V817">
        <v>-2.5931700000000002</v>
      </c>
    </row>
    <row r="818" spans="1:22">
      <c r="A818">
        <v>16880</v>
      </c>
      <c r="B818">
        <v>1</v>
      </c>
      <c r="C818">
        <v>2.7839700000000001</v>
      </c>
      <c r="D818">
        <v>-11.5738</v>
      </c>
      <c r="E818">
        <v>-183.256</v>
      </c>
      <c r="F818">
        <v>-44.789099999999998</v>
      </c>
      <c r="G818">
        <v>3.5828099999999998</v>
      </c>
      <c r="H818">
        <v>-2.7782800000000001</v>
      </c>
      <c r="I818">
        <f>IF(AND(Tabelle15[[#This Row],[AreaPx]]&gt;0,NOT(Tabelle15[[#This Row],[AreaPx]]="inf")),Tabelle15[[#This Row],[AreaPx]], NA())</f>
        <v>5896.86</v>
      </c>
      <c r="J818">
        <v>5896.86</v>
      </c>
      <c r="K818">
        <v>64.939499999999995</v>
      </c>
      <c r="L818">
        <v>91.081000000000003</v>
      </c>
      <c r="M818">
        <v>1.29698</v>
      </c>
      <c r="N818">
        <v>4.7095699999999997E-2</v>
      </c>
      <c r="O818">
        <f>Tabelle15[[#This Row],[Roll]]+Tabelle15[[#This Row],[Pitch]]</f>
        <v>0.80452999999999975</v>
      </c>
      <c r="P818">
        <f>SQRT(Tabelle15[[#This Row],[X]]^2+ Tabelle15[[#This Row],[Y]]^2 +Tabelle15[[#This Row],[Z]]^2)</f>
        <v>183.64221974099775</v>
      </c>
      <c r="Q818">
        <v>-6.4355799999999999</v>
      </c>
      <c r="R818">
        <v>118.429</v>
      </c>
      <c r="S818">
        <v>84.849400000000003</v>
      </c>
      <c r="T818">
        <v>45.037199999999999</v>
      </c>
      <c r="U818">
        <v>-2.77284</v>
      </c>
      <c r="V818">
        <v>-3.5870199999999999</v>
      </c>
    </row>
    <row r="819" spans="1:22">
      <c r="A819">
        <v>16908</v>
      </c>
      <c r="B819">
        <v>1</v>
      </c>
      <c r="C819">
        <v>2.7839700000000001</v>
      </c>
      <c r="D819">
        <v>-11.5738</v>
      </c>
      <c r="E819">
        <v>-183.256</v>
      </c>
      <c r="F819">
        <v>-44.789099999999998</v>
      </c>
      <c r="G819">
        <v>3.5828099999999998</v>
      </c>
      <c r="H819">
        <v>-2.7782800000000001</v>
      </c>
      <c r="I819">
        <f>IF(AND(Tabelle15[[#This Row],[AreaPx]]&gt;0,NOT(Tabelle15[[#This Row],[AreaPx]]="inf")),Tabelle15[[#This Row],[AreaPx]], NA())</f>
        <v>5997.11</v>
      </c>
      <c r="J819">
        <v>5997.11</v>
      </c>
      <c r="K819">
        <v>65.489199999999997</v>
      </c>
      <c r="L819">
        <v>91.852000000000004</v>
      </c>
      <c r="M819">
        <v>0</v>
      </c>
      <c r="N819">
        <v>3.07359E-2</v>
      </c>
      <c r="O819">
        <f>Tabelle15[[#This Row],[Roll]]+Tabelle15[[#This Row],[Pitch]]</f>
        <v>0.80452999999999975</v>
      </c>
      <c r="P819">
        <f>SQRT(Tabelle15[[#This Row],[X]]^2+ Tabelle15[[#This Row],[Y]]^2 +Tabelle15[[#This Row],[Z]]^2)</f>
        <v>183.64221974099775</v>
      </c>
      <c r="Q819">
        <v>-6.4355799999999999</v>
      </c>
      <c r="R819">
        <v>118.429</v>
      </c>
      <c r="S819">
        <v>84.849400000000003</v>
      </c>
      <c r="T819">
        <v>45.037199999999999</v>
      </c>
      <c r="U819">
        <v>-2.77284</v>
      </c>
      <c r="V819">
        <v>-3.5870199999999999</v>
      </c>
    </row>
    <row r="820" spans="1:22">
      <c r="A820">
        <v>16926</v>
      </c>
      <c r="B820">
        <v>1</v>
      </c>
      <c r="C820">
        <v>2.7839700000000001</v>
      </c>
      <c r="D820">
        <v>-11.5738</v>
      </c>
      <c r="E820">
        <v>-183.256</v>
      </c>
      <c r="F820">
        <v>-44.789099999999998</v>
      </c>
      <c r="G820">
        <v>3.5828099999999998</v>
      </c>
      <c r="H820">
        <v>-2.7782800000000001</v>
      </c>
      <c r="I820">
        <f>IF(AND(Tabelle15[[#This Row],[AreaPx]]&gt;0,NOT(Tabelle15[[#This Row],[AreaPx]]="inf")),Tabelle15[[#This Row],[AreaPx]], NA())</f>
        <v>5997.11</v>
      </c>
      <c r="J820">
        <v>5997.11</v>
      </c>
      <c r="K820">
        <v>65.489199999999997</v>
      </c>
      <c r="L820">
        <v>91.852000000000004</v>
      </c>
      <c r="M820">
        <v>0</v>
      </c>
      <c r="N820">
        <v>3.07359E-2</v>
      </c>
      <c r="O820">
        <f>Tabelle15[[#This Row],[Roll]]+Tabelle15[[#This Row],[Pitch]]</f>
        <v>0.80452999999999975</v>
      </c>
      <c r="P820">
        <f>SQRT(Tabelle15[[#This Row],[X]]^2+ Tabelle15[[#This Row],[Y]]^2 +Tabelle15[[#This Row],[Z]]^2)</f>
        <v>183.64221974099775</v>
      </c>
      <c r="Q820">
        <v>-6.4355799999999999</v>
      </c>
      <c r="R820">
        <v>118.429</v>
      </c>
      <c r="S820">
        <v>84.849400000000003</v>
      </c>
      <c r="T820">
        <v>45.037199999999999</v>
      </c>
      <c r="U820">
        <v>-2.77284</v>
      </c>
      <c r="V820">
        <v>-3.5870199999999999</v>
      </c>
    </row>
    <row r="821" spans="1:22">
      <c r="A821">
        <v>16937</v>
      </c>
      <c r="B821">
        <v>1</v>
      </c>
      <c r="C821">
        <v>2.7839700000000001</v>
      </c>
      <c r="D821">
        <v>-11.5738</v>
      </c>
      <c r="E821">
        <v>-183.256</v>
      </c>
      <c r="F821">
        <v>-44.789099999999998</v>
      </c>
      <c r="G821">
        <v>3.5828099999999998</v>
      </c>
      <c r="H821">
        <v>-2.7782800000000001</v>
      </c>
      <c r="I821">
        <f>IF(AND(Tabelle15[[#This Row],[AreaPx]]&gt;0,NOT(Tabelle15[[#This Row],[AreaPx]]="inf")),Tabelle15[[#This Row],[AreaPx]], NA())</f>
        <v>5997.11</v>
      </c>
      <c r="J821">
        <v>5997.11</v>
      </c>
      <c r="K821">
        <v>65.489199999999997</v>
      </c>
      <c r="L821">
        <v>91.852000000000004</v>
      </c>
      <c r="M821">
        <v>0</v>
      </c>
      <c r="N821">
        <v>3.07359E-2</v>
      </c>
      <c r="O821">
        <f>Tabelle15[[#This Row],[Roll]]+Tabelle15[[#This Row],[Pitch]]</f>
        <v>0.80452999999999975</v>
      </c>
      <c r="P821">
        <f>SQRT(Tabelle15[[#This Row],[X]]^2+ Tabelle15[[#This Row],[Y]]^2 +Tabelle15[[#This Row],[Z]]^2)</f>
        <v>183.64221974099775</v>
      </c>
      <c r="Q821">
        <v>-6.4355799999999999</v>
      </c>
      <c r="R821">
        <v>118.429</v>
      </c>
      <c r="S821">
        <v>84.849400000000003</v>
      </c>
      <c r="T821">
        <v>45.037199999999999</v>
      </c>
      <c r="U821">
        <v>-2.77284</v>
      </c>
      <c r="V821">
        <v>-3.5870199999999999</v>
      </c>
    </row>
    <row r="822" spans="1:22">
      <c r="A822">
        <v>16945</v>
      </c>
      <c r="B822">
        <v>1</v>
      </c>
      <c r="C822">
        <v>2.4294600000000002</v>
      </c>
      <c r="D822">
        <v>-15.739599999999999</v>
      </c>
      <c r="E822">
        <v>-183.32900000000001</v>
      </c>
      <c r="F822">
        <v>-44.218699999999998</v>
      </c>
      <c r="G822">
        <v>4.9382200000000003</v>
      </c>
      <c r="H822">
        <v>-3.1346400000000001</v>
      </c>
      <c r="I822">
        <f>IF(AND(Tabelle15[[#This Row],[AreaPx]]&gt;0,NOT(Tabelle15[[#This Row],[AreaPx]]="inf")),Tabelle15[[#This Row],[AreaPx]], NA())</f>
        <v>6044.56</v>
      </c>
      <c r="J822">
        <v>6044.56</v>
      </c>
      <c r="K822">
        <v>66.237399999999994</v>
      </c>
      <c r="L822">
        <v>91.681600000000003</v>
      </c>
      <c r="M822">
        <v>1.4479200000000001</v>
      </c>
      <c r="N822">
        <v>4.6259599999999998E-2</v>
      </c>
      <c r="O822">
        <f>Tabelle15[[#This Row],[Roll]]+Tabelle15[[#This Row],[Pitch]]</f>
        <v>1.8035800000000002</v>
      </c>
      <c r="P822">
        <f>SQRT(Tabelle15[[#This Row],[X]]^2+ Tabelle15[[#This Row],[Y]]^2 +Tabelle15[[#This Row],[Z]]^2)</f>
        <v>184.01945420267828</v>
      </c>
      <c r="Q822">
        <v>-5.3849200000000002</v>
      </c>
      <c r="R822">
        <v>123.636</v>
      </c>
      <c r="S822">
        <v>85.542400000000001</v>
      </c>
      <c r="T822">
        <v>45.511200000000002</v>
      </c>
      <c r="U822">
        <v>-3.1230000000000002</v>
      </c>
      <c r="V822">
        <v>-4.9455900000000002</v>
      </c>
    </row>
    <row r="823" spans="1:22">
      <c r="A823">
        <v>16973</v>
      </c>
      <c r="B823">
        <v>1</v>
      </c>
      <c r="C823">
        <v>2.80762</v>
      </c>
      <c r="D823">
        <v>-19.300699999999999</v>
      </c>
      <c r="E823">
        <v>-186.703</v>
      </c>
      <c r="F823">
        <v>-42.502899999999997</v>
      </c>
      <c r="G823">
        <v>5.5571799999999998</v>
      </c>
      <c r="H823">
        <v>-2.9002400000000002</v>
      </c>
      <c r="I823">
        <f>IF(AND(Tabelle15[[#This Row],[AreaPx]]&gt;0,NOT(Tabelle15[[#This Row],[AreaPx]]="inf")),Tabelle15[[#This Row],[AreaPx]], NA())</f>
        <v>6214.92</v>
      </c>
      <c r="J823">
        <v>6214.92</v>
      </c>
      <c r="K823">
        <v>68.139499999999998</v>
      </c>
      <c r="L823">
        <v>91.612200000000001</v>
      </c>
      <c r="M823">
        <v>2.28695</v>
      </c>
      <c r="N823">
        <v>3.9103499999999999E-2</v>
      </c>
      <c r="O823">
        <f>Tabelle15[[#This Row],[Roll]]+Tabelle15[[#This Row],[Pitch]]</f>
        <v>2.6569399999999996</v>
      </c>
      <c r="P823">
        <f>SQRT(Tabelle15[[#This Row],[X]]^2+ Tabelle15[[#This Row],[Y]]^2 +Tabelle15[[#This Row],[Z]]^2)</f>
        <v>187.71896536992313</v>
      </c>
      <c r="Q823">
        <v>-4.4308899999999998</v>
      </c>
      <c r="R823">
        <v>126.51600000000001</v>
      </c>
      <c r="S823">
        <v>91.181799999999996</v>
      </c>
      <c r="T823">
        <v>47.216000000000001</v>
      </c>
      <c r="U823">
        <v>-2.8866000000000001</v>
      </c>
      <c r="V823">
        <v>-5.56426</v>
      </c>
    </row>
    <row r="824" spans="1:22">
      <c r="A824">
        <v>16998</v>
      </c>
      <c r="B824">
        <v>1</v>
      </c>
      <c r="C824">
        <v>2.80762</v>
      </c>
      <c r="D824">
        <v>-19.300699999999999</v>
      </c>
      <c r="E824">
        <v>-186.703</v>
      </c>
      <c r="F824">
        <v>-42.502899999999997</v>
      </c>
      <c r="G824">
        <v>5.5571799999999998</v>
      </c>
      <c r="H824">
        <v>-2.9002400000000002</v>
      </c>
      <c r="I824">
        <f>IF(AND(Tabelle15[[#This Row],[AreaPx]]&gt;0,NOT(Tabelle15[[#This Row],[AreaPx]]="inf")),Tabelle15[[#This Row],[AreaPx]], NA())</f>
        <v>6214.92</v>
      </c>
      <c r="J824">
        <v>6214.92</v>
      </c>
      <c r="K824">
        <v>68.139499999999998</v>
      </c>
      <c r="L824">
        <v>91.612200000000001</v>
      </c>
      <c r="M824">
        <v>2.28695</v>
      </c>
      <c r="N824">
        <v>3.9103499999999999E-2</v>
      </c>
      <c r="O824">
        <f>Tabelle15[[#This Row],[Roll]]+Tabelle15[[#This Row],[Pitch]]</f>
        <v>2.6569399999999996</v>
      </c>
      <c r="P824">
        <f>SQRT(Tabelle15[[#This Row],[X]]^2+ Tabelle15[[#This Row],[Y]]^2 +Tabelle15[[#This Row],[Z]]^2)</f>
        <v>187.71896536992313</v>
      </c>
      <c r="Q824">
        <v>-4.4308899999999998</v>
      </c>
      <c r="R824">
        <v>126.51600000000001</v>
      </c>
      <c r="S824">
        <v>91.181799999999996</v>
      </c>
      <c r="T824">
        <v>47.216000000000001</v>
      </c>
      <c r="U824">
        <v>-2.8866000000000001</v>
      </c>
      <c r="V824">
        <v>-5.56426</v>
      </c>
    </row>
    <row r="825" spans="1:22">
      <c r="A825">
        <v>17011</v>
      </c>
      <c r="B825">
        <v>1</v>
      </c>
      <c r="C825">
        <v>3.4367700000000001</v>
      </c>
      <c r="D825">
        <v>-21.437000000000001</v>
      </c>
      <c r="E825">
        <v>-188.447</v>
      </c>
      <c r="F825">
        <v>-42.713500000000003</v>
      </c>
      <c r="G825">
        <v>5.8334700000000002</v>
      </c>
      <c r="H825">
        <v>-3.1633599999999999</v>
      </c>
      <c r="I825">
        <f>IF(AND(Tabelle15[[#This Row],[AreaPx]]&gt;0,NOT(Tabelle15[[#This Row],[AreaPx]]="inf")),Tabelle15[[#This Row],[AreaPx]], NA())</f>
        <v>5966.56</v>
      </c>
      <c r="J825">
        <v>5966.56</v>
      </c>
      <c r="K825">
        <v>66.713300000000004</v>
      </c>
      <c r="L825">
        <v>89.892099999999999</v>
      </c>
      <c r="M825">
        <v>0.98796899999999999</v>
      </c>
      <c r="N825">
        <v>6.6572400000000004E-2</v>
      </c>
      <c r="O825">
        <f>Tabelle15[[#This Row],[Roll]]+Tabelle15[[#This Row],[Pitch]]</f>
        <v>2.6701100000000002</v>
      </c>
      <c r="P825">
        <f>SQRT(Tabelle15[[#This Row],[X]]^2+ Tabelle15[[#This Row],[Y]]^2 +Tabelle15[[#This Row],[Z]]^2)</f>
        <v>189.6935111331774</v>
      </c>
      <c r="Q825">
        <v>-6.71983</v>
      </c>
      <c r="R825">
        <v>129.489</v>
      </c>
      <c r="S825">
        <v>91.070499999999996</v>
      </c>
      <c r="T825">
        <v>46.964700000000001</v>
      </c>
      <c r="U825">
        <v>-3.14696</v>
      </c>
      <c r="V825">
        <v>-5.8423100000000003</v>
      </c>
    </row>
    <row r="826" spans="1:22">
      <c r="A826">
        <v>17032</v>
      </c>
      <c r="B826">
        <v>1</v>
      </c>
      <c r="C826">
        <v>3.4367700000000001</v>
      </c>
      <c r="D826">
        <v>-21.437000000000001</v>
      </c>
      <c r="E826">
        <v>-188.447</v>
      </c>
      <c r="F826">
        <v>-42.713500000000003</v>
      </c>
      <c r="G826">
        <v>5.8334700000000002</v>
      </c>
      <c r="H826">
        <v>-3.1633599999999999</v>
      </c>
      <c r="I826">
        <f>IF(AND(Tabelle15[[#This Row],[AreaPx]]&gt;0,NOT(Tabelle15[[#This Row],[AreaPx]]="inf")),Tabelle15[[#This Row],[AreaPx]], NA())</f>
        <v>5966.56</v>
      </c>
      <c r="J826">
        <v>5966.56</v>
      </c>
      <c r="K826">
        <v>66.713300000000004</v>
      </c>
      <c r="L826">
        <v>89.892099999999999</v>
      </c>
      <c r="M826">
        <v>0.98796899999999999</v>
      </c>
      <c r="N826">
        <v>6.6572400000000004E-2</v>
      </c>
      <c r="O826">
        <f>Tabelle15[[#This Row],[Roll]]+Tabelle15[[#This Row],[Pitch]]</f>
        <v>2.6701100000000002</v>
      </c>
      <c r="P826">
        <f>SQRT(Tabelle15[[#This Row],[X]]^2+ Tabelle15[[#This Row],[Y]]^2 +Tabelle15[[#This Row],[Z]]^2)</f>
        <v>189.6935111331774</v>
      </c>
      <c r="Q826">
        <v>-6.71983</v>
      </c>
      <c r="R826">
        <v>129.489</v>
      </c>
      <c r="S826">
        <v>91.070499999999996</v>
      </c>
      <c r="T826">
        <v>46.964700000000001</v>
      </c>
      <c r="U826">
        <v>-3.14696</v>
      </c>
      <c r="V826">
        <v>-5.8423100000000003</v>
      </c>
    </row>
    <row r="827" spans="1:22">
      <c r="A827">
        <v>17046</v>
      </c>
      <c r="B827">
        <v>1</v>
      </c>
      <c r="C827">
        <v>3.9489800000000002</v>
      </c>
      <c r="D827">
        <v>-25.058299999999999</v>
      </c>
      <c r="E827">
        <v>-191.24100000000001</v>
      </c>
      <c r="F827">
        <v>-41.580300000000001</v>
      </c>
      <c r="G827">
        <v>7.2398600000000002</v>
      </c>
      <c r="H827">
        <v>-4.0567700000000002</v>
      </c>
      <c r="I827">
        <f>IF(AND(Tabelle15[[#This Row],[AreaPx]]&gt;0,NOT(Tabelle15[[#This Row],[AreaPx]]="inf")),Tabelle15[[#This Row],[AreaPx]], NA())</f>
        <v>5940.08</v>
      </c>
      <c r="J827">
        <v>5940.08</v>
      </c>
      <c r="K827">
        <v>67.412700000000001</v>
      </c>
      <c r="L827">
        <v>88.760800000000003</v>
      </c>
      <c r="M827">
        <v>1.9915</v>
      </c>
      <c r="N827">
        <v>5.95206E-2</v>
      </c>
      <c r="O827">
        <f>Tabelle15[[#This Row],[Roll]]+Tabelle15[[#This Row],[Pitch]]</f>
        <v>3.18309</v>
      </c>
      <c r="P827">
        <f>SQRT(Tabelle15[[#This Row],[X]]^2+ Tabelle15[[#This Row],[Y]]^2 +Tabelle15[[#This Row],[Z]]^2)</f>
        <v>192.91612924514737</v>
      </c>
      <c r="Q827">
        <v>-6.98813</v>
      </c>
      <c r="R827">
        <v>135.91999999999999</v>
      </c>
      <c r="S827">
        <v>93.746399999999994</v>
      </c>
      <c r="T827">
        <v>47.907600000000002</v>
      </c>
      <c r="U827">
        <v>-4.0243700000000002</v>
      </c>
      <c r="V827">
        <v>-7.2578500000000004</v>
      </c>
    </row>
    <row r="828" spans="1:22">
      <c r="A828">
        <v>17069</v>
      </c>
      <c r="B828">
        <v>1</v>
      </c>
      <c r="C828">
        <v>3.9489800000000002</v>
      </c>
      <c r="D828">
        <v>-25.058299999999999</v>
      </c>
      <c r="E828">
        <v>-191.24100000000001</v>
      </c>
      <c r="F828">
        <v>-41.580300000000001</v>
      </c>
      <c r="G828">
        <v>7.2398600000000002</v>
      </c>
      <c r="H828">
        <v>-4.0567700000000002</v>
      </c>
      <c r="I828">
        <f>IF(AND(Tabelle15[[#This Row],[AreaPx]]&gt;0,NOT(Tabelle15[[#This Row],[AreaPx]]="inf")),Tabelle15[[#This Row],[AreaPx]], NA())</f>
        <v>5940.08</v>
      </c>
      <c r="J828">
        <v>5940.08</v>
      </c>
      <c r="K828">
        <v>67.412700000000001</v>
      </c>
      <c r="L828">
        <v>88.760800000000003</v>
      </c>
      <c r="M828">
        <v>1.9915</v>
      </c>
      <c r="N828">
        <v>5.95206E-2</v>
      </c>
      <c r="O828">
        <f>Tabelle15[[#This Row],[Roll]]+Tabelle15[[#This Row],[Pitch]]</f>
        <v>3.18309</v>
      </c>
      <c r="P828">
        <f>SQRT(Tabelle15[[#This Row],[X]]^2+ Tabelle15[[#This Row],[Y]]^2 +Tabelle15[[#This Row],[Z]]^2)</f>
        <v>192.91612924514737</v>
      </c>
      <c r="Q828">
        <v>-6.98813</v>
      </c>
      <c r="R828">
        <v>135.91999999999999</v>
      </c>
      <c r="S828">
        <v>93.746399999999994</v>
      </c>
      <c r="T828">
        <v>47.907600000000002</v>
      </c>
      <c r="U828">
        <v>-4.0243700000000002</v>
      </c>
      <c r="V828">
        <v>-7.2578500000000004</v>
      </c>
    </row>
    <row r="829" spans="1:22">
      <c r="A829">
        <v>17085</v>
      </c>
      <c r="B829">
        <v>1</v>
      </c>
      <c r="C829">
        <v>4.4690500000000002</v>
      </c>
      <c r="D829">
        <v>-26.8855</v>
      </c>
      <c r="E829">
        <v>-193.786</v>
      </c>
      <c r="F829">
        <v>-40.910299999999999</v>
      </c>
      <c r="G829">
        <v>7.5120300000000002</v>
      </c>
      <c r="H829">
        <v>-4.3784999999999998</v>
      </c>
      <c r="I829">
        <f>IF(AND(Tabelle15[[#This Row],[AreaPx]]&gt;0,NOT(Tabelle15[[#This Row],[AreaPx]]="inf")),Tabelle15[[#This Row],[AreaPx]], NA())</f>
        <v>5820.48</v>
      </c>
      <c r="J829">
        <v>5820.48</v>
      </c>
      <c r="K829">
        <v>67.123599999999996</v>
      </c>
      <c r="L829">
        <v>87.380600000000001</v>
      </c>
      <c r="M829">
        <v>0.997942</v>
      </c>
      <c r="N829">
        <v>4.0552499999999998E-2</v>
      </c>
      <c r="O829">
        <f>Tabelle15[[#This Row],[Roll]]+Tabelle15[[#This Row],[Pitch]]</f>
        <v>3.1335300000000004</v>
      </c>
      <c r="P829">
        <f>SQRT(Tabelle15[[#This Row],[X]]^2+ Tabelle15[[#This Row],[Y]]^2 +Tabelle15[[#This Row],[Z]]^2)</f>
        <v>195.6931687978722</v>
      </c>
      <c r="Q829">
        <v>-7.6500500000000002</v>
      </c>
      <c r="R829">
        <v>138.86000000000001</v>
      </c>
      <c r="S829">
        <v>96.2089</v>
      </c>
      <c r="T829">
        <v>48.516199999999998</v>
      </c>
      <c r="U829">
        <v>-4.3408499999999997</v>
      </c>
      <c r="V829">
        <v>-7.5337699999999996</v>
      </c>
    </row>
    <row r="830" spans="1:22">
      <c r="A830">
        <v>17104</v>
      </c>
      <c r="B830">
        <v>1</v>
      </c>
      <c r="C830">
        <v>4.4690500000000002</v>
      </c>
      <c r="D830">
        <v>-26.8855</v>
      </c>
      <c r="E830">
        <v>-193.786</v>
      </c>
      <c r="F830">
        <v>-40.910299999999999</v>
      </c>
      <c r="G830">
        <v>7.5120300000000002</v>
      </c>
      <c r="H830">
        <v>-4.3784999999999998</v>
      </c>
      <c r="I830">
        <f>IF(AND(Tabelle15[[#This Row],[AreaPx]]&gt;0,NOT(Tabelle15[[#This Row],[AreaPx]]="inf")),Tabelle15[[#This Row],[AreaPx]], NA())</f>
        <v>5820.48</v>
      </c>
      <c r="J830">
        <v>5820.48</v>
      </c>
      <c r="K830">
        <v>67.123599999999996</v>
      </c>
      <c r="L830">
        <v>87.380600000000001</v>
      </c>
      <c r="M830">
        <v>0.997942</v>
      </c>
      <c r="N830">
        <v>4.0552499999999998E-2</v>
      </c>
      <c r="O830">
        <f>Tabelle15[[#This Row],[Roll]]+Tabelle15[[#This Row],[Pitch]]</f>
        <v>3.1335300000000004</v>
      </c>
      <c r="P830">
        <f>SQRT(Tabelle15[[#This Row],[X]]^2+ Tabelle15[[#This Row],[Y]]^2 +Tabelle15[[#This Row],[Z]]^2)</f>
        <v>195.6931687978722</v>
      </c>
      <c r="Q830">
        <v>-7.6500500000000002</v>
      </c>
      <c r="R830">
        <v>138.86000000000001</v>
      </c>
      <c r="S830">
        <v>96.2089</v>
      </c>
      <c r="T830">
        <v>48.516199999999998</v>
      </c>
      <c r="U830">
        <v>-4.3408499999999997</v>
      </c>
      <c r="V830">
        <v>-7.5337699999999996</v>
      </c>
    </row>
    <row r="831" spans="1:22">
      <c r="A831">
        <v>17123</v>
      </c>
      <c r="B831">
        <v>1</v>
      </c>
      <c r="C831">
        <v>4.8698199999999998</v>
      </c>
      <c r="D831">
        <v>-27.216799999999999</v>
      </c>
      <c r="E831">
        <v>-194.214</v>
      </c>
      <c r="F831">
        <v>-41.438400000000001</v>
      </c>
      <c r="G831">
        <v>7.3773299999999997</v>
      </c>
      <c r="H831">
        <v>-4.2656499999999999</v>
      </c>
      <c r="I831">
        <f>IF(AND(Tabelle15[[#This Row],[AreaPx]]&gt;0,NOT(Tabelle15[[#This Row],[AreaPx]]="inf")),Tabelle15[[#This Row],[AreaPx]], NA())</f>
        <v>5625.17</v>
      </c>
      <c r="J831">
        <v>5625.17</v>
      </c>
      <c r="K831">
        <v>65.710700000000003</v>
      </c>
      <c r="L831">
        <v>86.264899999999997</v>
      </c>
      <c r="M831">
        <v>0.552948</v>
      </c>
      <c r="N831">
        <v>2.8061900000000001E-2</v>
      </c>
      <c r="O831">
        <f>Tabelle15[[#This Row],[Roll]]+Tabelle15[[#This Row],[Pitch]]</f>
        <v>3.1116799999999998</v>
      </c>
      <c r="P831">
        <f>SQRT(Tabelle15[[#This Row],[X]]^2+ Tabelle15[[#This Row],[Y]]^2 +Tabelle15[[#This Row],[Z]]^2)</f>
        <v>196.17223846679326</v>
      </c>
      <c r="Q831">
        <v>-9.4614600000000006</v>
      </c>
      <c r="R831">
        <v>138.81800000000001</v>
      </c>
      <c r="S831">
        <v>95.144900000000007</v>
      </c>
      <c r="T831">
        <v>48.012900000000002</v>
      </c>
      <c r="U831">
        <v>-4.23027</v>
      </c>
      <c r="V831">
        <v>-7.3975900000000001</v>
      </c>
    </row>
    <row r="832" spans="1:22">
      <c r="A832">
        <v>17150</v>
      </c>
      <c r="B832">
        <v>1</v>
      </c>
      <c r="C832">
        <v>4.8698199999999998</v>
      </c>
      <c r="D832">
        <v>-27.216799999999999</v>
      </c>
      <c r="E832">
        <v>-194.214</v>
      </c>
      <c r="F832">
        <v>-41.438400000000001</v>
      </c>
      <c r="G832">
        <v>7.3773299999999997</v>
      </c>
      <c r="H832">
        <v>-4.2656499999999999</v>
      </c>
      <c r="I832">
        <f>IF(AND(Tabelle15[[#This Row],[AreaPx]]&gt;0,NOT(Tabelle15[[#This Row],[AreaPx]]="inf")),Tabelle15[[#This Row],[AreaPx]], NA())</f>
        <v>5600.39</v>
      </c>
      <c r="J832">
        <v>5600.39</v>
      </c>
      <c r="K832">
        <v>65.565799999999996</v>
      </c>
      <c r="L832">
        <v>86.074600000000004</v>
      </c>
      <c r="M832">
        <v>0</v>
      </c>
      <c r="N832">
        <v>3.2318300000000001E-2</v>
      </c>
      <c r="O832">
        <f>Tabelle15[[#This Row],[Roll]]+Tabelle15[[#This Row],[Pitch]]</f>
        <v>3.1116799999999998</v>
      </c>
      <c r="P832">
        <f>SQRT(Tabelle15[[#This Row],[X]]^2+ Tabelle15[[#This Row],[Y]]^2 +Tabelle15[[#This Row],[Z]]^2)</f>
        <v>196.17223846679326</v>
      </c>
      <c r="Q832">
        <v>-9.4614600000000006</v>
      </c>
      <c r="R832">
        <v>138.81800000000001</v>
      </c>
      <c r="S832">
        <v>95.144900000000007</v>
      </c>
      <c r="T832">
        <v>48.012900000000002</v>
      </c>
      <c r="U832">
        <v>-4.23027</v>
      </c>
      <c r="V832">
        <v>-7.3975900000000001</v>
      </c>
    </row>
    <row r="833" spans="1:22">
      <c r="A833">
        <v>17171</v>
      </c>
      <c r="B833">
        <v>1</v>
      </c>
      <c r="C833">
        <v>4.8698199999999998</v>
      </c>
      <c r="D833">
        <v>-27.216799999999999</v>
      </c>
      <c r="E833">
        <v>-194.214</v>
      </c>
      <c r="F833">
        <v>-41.438400000000001</v>
      </c>
      <c r="G833">
        <v>7.3773299999999997</v>
      </c>
      <c r="H833">
        <v>-4.2656499999999999</v>
      </c>
      <c r="I833">
        <f>IF(AND(Tabelle15[[#This Row],[AreaPx]]&gt;0,NOT(Tabelle15[[#This Row],[AreaPx]]="inf")),Tabelle15[[#This Row],[AreaPx]], NA())</f>
        <v>5600.39</v>
      </c>
      <c r="J833">
        <v>5600.39</v>
      </c>
      <c r="K833">
        <v>65.565799999999996</v>
      </c>
      <c r="L833">
        <v>86.074600000000004</v>
      </c>
      <c r="M833">
        <v>0</v>
      </c>
      <c r="N833">
        <v>3.2318300000000001E-2</v>
      </c>
      <c r="O833">
        <f>Tabelle15[[#This Row],[Roll]]+Tabelle15[[#This Row],[Pitch]]</f>
        <v>3.1116799999999998</v>
      </c>
      <c r="P833">
        <f>SQRT(Tabelle15[[#This Row],[X]]^2+ Tabelle15[[#This Row],[Y]]^2 +Tabelle15[[#This Row],[Z]]^2)</f>
        <v>196.17223846679326</v>
      </c>
      <c r="Q833">
        <v>-9.4614600000000006</v>
      </c>
      <c r="R833">
        <v>138.81800000000001</v>
      </c>
      <c r="S833">
        <v>95.144900000000007</v>
      </c>
      <c r="T833">
        <v>48.012900000000002</v>
      </c>
      <c r="U833">
        <v>-4.23027</v>
      </c>
      <c r="V833">
        <v>-7.3975900000000001</v>
      </c>
    </row>
    <row r="834" spans="1:22">
      <c r="A834">
        <v>17186</v>
      </c>
      <c r="B834">
        <v>1</v>
      </c>
      <c r="C834">
        <v>4.9801200000000003</v>
      </c>
      <c r="D834">
        <v>-26.9068</v>
      </c>
      <c r="E834">
        <v>-194.65600000000001</v>
      </c>
      <c r="F834">
        <v>-41.173000000000002</v>
      </c>
      <c r="G834">
        <v>7.3318000000000003</v>
      </c>
      <c r="H834">
        <v>-4.6587899999999998</v>
      </c>
      <c r="I834">
        <f>IF(AND(Tabelle15[[#This Row],[AreaPx]]&gt;0,NOT(Tabelle15[[#This Row],[AreaPx]]="inf")),Tabelle15[[#This Row],[AreaPx]], NA())</f>
        <v>5616.59</v>
      </c>
      <c r="J834">
        <v>5616.59</v>
      </c>
      <c r="K834">
        <v>65.820499999999996</v>
      </c>
      <c r="L834">
        <v>86.019900000000007</v>
      </c>
      <c r="M834">
        <v>0.34730800000000001</v>
      </c>
      <c r="N834">
        <v>2.04523E-2</v>
      </c>
      <c r="O834">
        <f>Tabelle15[[#This Row],[Roll]]+Tabelle15[[#This Row],[Pitch]]</f>
        <v>2.6730100000000006</v>
      </c>
      <c r="P834">
        <f>SQRT(Tabelle15[[#This Row],[X]]^2+ Tabelle15[[#This Row],[Y]]^2 +Tabelle15[[#This Row],[Z]]^2)</f>
        <v>196.56992602495023</v>
      </c>
      <c r="Q834">
        <v>-9.0992599999999992</v>
      </c>
      <c r="R834">
        <v>139.84399999999999</v>
      </c>
      <c r="S834">
        <v>95.760099999999994</v>
      </c>
      <c r="T834">
        <v>48.231200000000001</v>
      </c>
      <c r="U834">
        <v>-4.6206199999999997</v>
      </c>
      <c r="V834">
        <v>-7.3558399999999997</v>
      </c>
    </row>
    <row r="835" spans="1:22">
      <c r="A835">
        <v>17210</v>
      </c>
      <c r="B835">
        <v>1</v>
      </c>
      <c r="C835">
        <v>5.1028799999999999</v>
      </c>
      <c r="D835">
        <v>-25.728999999999999</v>
      </c>
      <c r="E835">
        <v>-194.61799999999999</v>
      </c>
      <c r="F835">
        <v>-41.312800000000003</v>
      </c>
      <c r="G835">
        <v>6.8895999999999997</v>
      </c>
      <c r="H835">
        <v>-4.2171900000000004</v>
      </c>
      <c r="I835">
        <f>IF(AND(Tabelle15[[#This Row],[AreaPx]]&gt;0,NOT(Tabelle15[[#This Row],[AreaPx]]="inf")),Tabelle15[[#This Row],[AreaPx]], NA())</f>
        <v>5589.96</v>
      </c>
      <c r="J835">
        <v>5589.96</v>
      </c>
      <c r="K835">
        <v>65.487399999999994</v>
      </c>
      <c r="L835">
        <v>85.955100000000002</v>
      </c>
      <c r="M835">
        <v>1.0823199999999999</v>
      </c>
      <c r="N835">
        <v>9.6410300000000001E-3</v>
      </c>
      <c r="O835">
        <f>Tabelle15[[#This Row],[Roll]]+Tabelle15[[#This Row],[Pitch]]</f>
        <v>2.6724099999999993</v>
      </c>
      <c r="P835">
        <f>SQRT(Tabelle15[[#This Row],[X]]^2+ Tabelle15[[#This Row],[Y]]^2 +Tabelle15[[#This Row],[Z]]^2)</f>
        <v>196.37766357020953</v>
      </c>
      <c r="Q835">
        <v>-9.2907100000000007</v>
      </c>
      <c r="R835">
        <v>137.27000000000001</v>
      </c>
      <c r="S835">
        <v>96.054400000000001</v>
      </c>
      <c r="T835">
        <v>48.180399999999999</v>
      </c>
      <c r="U835">
        <v>-4.18668</v>
      </c>
      <c r="V835">
        <v>-6.9081200000000003</v>
      </c>
    </row>
    <row r="836" spans="1:22">
      <c r="A836">
        <v>17238</v>
      </c>
      <c r="B836">
        <v>1</v>
      </c>
      <c r="C836">
        <v>5.1028799999999999</v>
      </c>
      <c r="D836">
        <v>-25.728999999999999</v>
      </c>
      <c r="E836">
        <v>-194.61799999999999</v>
      </c>
      <c r="F836">
        <v>-41.312800000000003</v>
      </c>
      <c r="G836">
        <v>6.8895999999999997</v>
      </c>
      <c r="H836">
        <v>-4.2171900000000004</v>
      </c>
      <c r="I836">
        <f>IF(AND(Tabelle15[[#This Row],[AreaPx]]&gt;0,NOT(Tabelle15[[#This Row],[AreaPx]]="inf")),Tabelle15[[#This Row],[AreaPx]], NA())</f>
        <v>5589.96</v>
      </c>
      <c r="J836">
        <v>5589.96</v>
      </c>
      <c r="K836">
        <v>65.487399999999994</v>
      </c>
      <c r="L836">
        <v>85.955100000000002</v>
      </c>
      <c r="M836">
        <v>1.0823199999999999</v>
      </c>
      <c r="N836">
        <v>9.6410300000000001E-3</v>
      </c>
      <c r="O836">
        <f>Tabelle15[[#This Row],[Roll]]+Tabelle15[[#This Row],[Pitch]]</f>
        <v>2.6724099999999993</v>
      </c>
      <c r="P836">
        <f>SQRT(Tabelle15[[#This Row],[X]]^2+ Tabelle15[[#This Row],[Y]]^2 +Tabelle15[[#This Row],[Z]]^2)</f>
        <v>196.37766357020953</v>
      </c>
      <c r="Q836">
        <v>-9.2907100000000007</v>
      </c>
      <c r="R836">
        <v>137.27000000000001</v>
      </c>
      <c r="S836">
        <v>96.054400000000001</v>
      </c>
      <c r="T836">
        <v>48.180399999999999</v>
      </c>
      <c r="U836">
        <v>-4.18668</v>
      </c>
      <c r="V836">
        <v>-6.9081200000000003</v>
      </c>
    </row>
    <row r="837" spans="1:22">
      <c r="A837">
        <v>17252</v>
      </c>
      <c r="B837">
        <v>1</v>
      </c>
      <c r="C837">
        <v>4.9016099999999998</v>
      </c>
      <c r="D837">
        <v>-24.495799999999999</v>
      </c>
      <c r="E837">
        <v>-194.35599999999999</v>
      </c>
      <c r="F837">
        <v>-41.241500000000002</v>
      </c>
      <c r="G837">
        <v>6.9047499999999999</v>
      </c>
      <c r="H837">
        <v>-4.3247999999999998</v>
      </c>
      <c r="I837">
        <f>IF(AND(Tabelle15[[#This Row],[AreaPx]]&gt;0,NOT(Tabelle15[[#This Row],[AreaPx]]="inf")),Tabelle15[[#This Row],[AreaPx]], NA())</f>
        <v>5596.33</v>
      </c>
      <c r="J837">
        <v>5596.33</v>
      </c>
      <c r="K837">
        <v>65.571399999999997</v>
      </c>
      <c r="L837">
        <v>85.953599999999994</v>
      </c>
      <c r="M837">
        <v>0.24754200000000001</v>
      </c>
      <c r="N837">
        <v>5.6996400000000003E-2</v>
      </c>
      <c r="O837">
        <f>Tabelle15[[#This Row],[Roll]]+Tabelle15[[#This Row],[Pitch]]</f>
        <v>2.5799500000000002</v>
      </c>
      <c r="P837">
        <f>SQRT(Tabelle15[[#This Row],[X]]^2+ Tabelle15[[#This Row],[Y]]^2 +Tabelle15[[#This Row],[Z]]^2)</f>
        <v>195.95490484862097</v>
      </c>
      <c r="Q837">
        <v>-8.7354900000000004</v>
      </c>
      <c r="R837">
        <v>136.41</v>
      </c>
      <c r="S837">
        <v>96.233400000000003</v>
      </c>
      <c r="T837">
        <v>48.2376</v>
      </c>
      <c r="U837">
        <v>-4.29338</v>
      </c>
      <c r="V837">
        <v>-6.9242800000000004</v>
      </c>
    </row>
    <row r="838" spans="1:22">
      <c r="A838">
        <v>17272</v>
      </c>
      <c r="B838">
        <v>1</v>
      </c>
      <c r="C838">
        <v>4.9016099999999998</v>
      </c>
      <c r="D838">
        <v>-24.495799999999999</v>
      </c>
      <c r="E838">
        <v>-194.35599999999999</v>
      </c>
      <c r="F838">
        <v>-41.241500000000002</v>
      </c>
      <c r="G838">
        <v>6.9047499999999999</v>
      </c>
      <c r="H838">
        <v>-4.3247999999999998</v>
      </c>
      <c r="I838">
        <f>IF(AND(Tabelle15[[#This Row],[AreaPx]]&gt;0,NOT(Tabelle15[[#This Row],[AreaPx]]="inf")),Tabelle15[[#This Row],[AreaPx]], NA())</f>
        <v>5596.33</v>
      </c>
      <c r="J838">
        <v>5596.33</v>
      </c>
      <c r="K838">
        <v>65.571399999999997</v>
      </c>
      <c r="L838">
        <v>85.953599999999994</v>
      </c>
      <c r="M838">
        <v>0.24754200000000001</v>
      </c>
      <c r="N838">
        <v>5.6996400000000003E-2</v>
      </c>
      <c r="O838">
        <f>Tabelle15[[#This Row],[Roll]]+Tabelle15[[#This Row],[Pitch]]</f>
        <v>2.5799500000000002</v>
      </c>
      <c r="P838">
        <f>SQRT(Tabelle15[[#This Row],[X]]^2+ Tabelle15[[#This Row],[Y]]^2 +Tabelle15[[#This Row],[Z]]^2)</f>
        <v>195.95490484862097</v>
      </c>
      <c r="Q838">
        <v>-8.7354900000000004</v>
      </c>
      <c r="R838">
        <v>136.41</v>
      </c>
      <c r="S838">
        <v>96.233400000000003</v>
      </c>
      <c r="T838">
        <v>48.2376</v>
      </c>
      <c r="U838">
        <v>-4.29338</v>
      </c>
      <c r="V838">
        <v>-6.9242800000000004</v>
      </c>
    </row>
    <row r="839" spans="1:22">
      <c r="A839">
        <v>17286</v>
      </c>
      <c r="B839">
        <v>1</v>
      </c>
      <c r="C839">
        <v>4.5654700000000004</v>
      </c>
      <c r="D839">
        <v>-23.700099999999999</v>
      </c>
      <c r="E839">
        <v>-193.846</v>
      </c>
      <c r="F839">
        <v>-41.3294</v>
      </c>
      <c r="G839">
        <v>6.6238799999999998</v>
      </c>
      <c r="H839">
        <v>-3.8767499999999999</v>
      </c>
      <c r="I839">
        <f>IF(AND(Tabelle15[[#This Row],[AreaPx]]&gt;0,NOT(Tabelle15[[#This Row],[AreaPx]]="inf")),Tabelle15[[#This Row],[AreaPx]], NA())</f>
        <v>5613.22</v>
      </c>
      <c r="J839">
        <v>5613.22</v>
      </c>
      <c r="K839">
        <v>65.544899999999998</v>
      </c>
      <c r="L839">
        <v>86.172600000000003</v>
      </c>
      <c r="M839">
        <v>0.67369299999999999</v>
      </c>
      <c r="N839">
        <v>2.1330100000000001E-2</v>
      </c>
      <c r="O839">
        <f>Tabelle15[[#This Row],[Roll]]+Tabelle15[[#This Row],[Pitch]]</f>
        <v>2.7471299999999998</v>
      </c>
      <c r="P839">
        <f>SQRT(Tabelle15[[#This Row],[X]]^2+ Tabelle15[[#This Row],[Y]]^2 +Tabelle15[[#This Row],[Z]]^2)</f>
        <v>195.34280117867385</v>
      </c>
      <c r="Q839">
        <v>-8.2513699999999996</v>
      </c>
      <c r="R839">
        <v>134.18</v>
      </c>
      <c r="S839">
        <v>96.433400000000006</v>
      </c>
      <c r="T839">
        <v>48.222799999999999</v>
      </c>
      <c r="U839">
        <v>-3.8508300000000002</v>
      </c>
      <c r="V839">
        <v>-6.6389399999999998</v>
      </c>
    </row>
    <row r="840" spans="1:22">
      <c r="A840">
        <v>17314</v>
      </c>
      <c r="B840">
        <v>1</v>
      </c>
      <c r="C840">
        <v>4.5654700000000004</v>
      </c>
      <c r="D840">
        <v>-23.700099999999999</v>
      </c>
      <c r="E840">
        <v>-193.846</v>
      </c>
      <c r="F840">
        <v>-41.3294</v>
      </c>
      <c r="G840">
        <v>6.6238799999999998</v>
      </c>
      <c r="H840">
        <v>-3.8767499999999999</v>
      </c>
      <c r="I840">
        <f>IF(AND(Tabelle15[[#This Row],[AreaPx]]&gt;0,NOT(Tabelle15[[#This Row],[AreaPx]]="inf")),Tabelle15[[#This Row],[AreaPx]], NA())</f>
        <v>5642.78</v>
      </c>
      <c r="J840">
        <v>5642.78</v>
      </c>
      <c r="K840">
        <v>65.717200000000005</v>
      </c>
      <c r="L840">
        <v>86.399199999999993</v>
      </c>
      <c r="M840">
        <v>0</v>
      </c>
      <c r="N840">
        <v>1.3264E-2</v>
      </c>
      <c r="O840">
        <f>Tabelle15[[#This Row],[Roll]]+Tabelle15[[#This Row],[Pitch]]</f>
        <v>2.7471299999999998</v>
      </c>
      <c r="P840">
        <f>SQRT(Tabelle15[[#This Row],[X]]^2+ Tabelle15[[#This Row],[Y]]^2 +Tabelle15[[#This Row],[Z]]^2)</f>
        <v>195.34280117867385</v>
      </c>
      <c r="Q840">
        <v>-8.2513699999999996</v>
      </c>
      <c r="R840">
        <v>134.18</v>
      </c>
      <c r="S840">
        <v>96.433400000000006</v>
      </c>
      <c r="T840">
        <v>48.222799999999999</v>
      </c>
      <c r="U840">
        <v>-3.8508300000000002</v>
      </c>
      <c r="V840">
        <v>-6.6389399999999998</v>
      </c>
    </row>
    <row r="841" spans="1:22">
      <c r="A841">
        <v>17333</v>
      </c>
      <c r="B841">
        <v>1</v>
      </c>
      <c r="C841">
        <v>4.5654700000000004</v>
      </c>
      <c r="D841">
        <v>-23.700099999999999</v>
      </c>
      <c r="E841">
        <v>-193.846</v>
      </c>
      <c r="F841">
        <v>-41.3294</v>
      </c>
      <c r="G841">
        <v>6.6238799999999998</v>
      </c>
      <c r="H841">
        <v>-3.8767499999999999</v>
      </c>
      <c r="I841">
        <f>IF(AND(Tabelle15[[#This Row],[AreaPx]]&gt;0,NOT(Tabelle15[[#This Row],[AreaPx]]="inf")),Tabelle15[[#This Row],[AreaPx]], NA())</f>
        <v>5642.78</v>
      </c>
      <c r="J841">
        <v>5642.78</v>
      </c>
      <c r="K841">
        <v>65.717200000000005</v>
      </c>
      <c r="L841">
        <v>86.399199999999993</v>
      </c>
      <c r="M841">
        <v>0</v>
      </c>
      <c r="N841">
        <v>1.3264E-2</v>
      </c>
      <c r="O841">
        <f>Tabelle15[[#This Row],[Roll]]+Tabelle15[[#This Row],[Pitch]]</f>
        <v>2.7471299999999998</v>
      </c>
      <c r="P841">
        <f>SQRT(Tabelle15[[#This Row],[X]]^2+ Tabelle15[[#This Row],[Y]]^2 +Tabelle15[[#This Row],[Z]]^2)</f>
        <v>195.34280117867385</v>
      </c>
      <c r="Q841">
        <v>-8.2513699999999996</v>
      </c>
      <c r="R841">
        <v>134.18</v>
      </c>
      <c r="S841">
        <v>96.433400000000006</v>
      </c>
      <c r="T841">
        <v>48.222799999999999</v>
      </c>
      <c r="U841">
        <v>-3.8508300000000002</v>
      </c>
      <c r="V841">
        <v>-6.6389399999999998</v>
      </c>
    </row>
    <row r="842" spans="1:22">
      <c r="A842">
        <v>17343</v>
      </c>
      <c r="B842">
        <v>1</v>
      </c>
      <c r="C842">
        <v>4.5972900000000001</v>
      </c>
      <c r="D842">
        <v>-22.688400000000001</v>
      </c>
      <c r="E842">
        <v>-193.672</v>
      </c>
      <c r="F842">
        <v>-41.370600000000003</v>
      </c>
      <c r="G842">
        <v>6.5577899999999998</v>
      </c>
      <c r="H842">
        <v>-3.7136999999999998</v>
      </c>
      <c r="I842">
        <f>IF(AND(Tabelle15[[#This Row],[AreaPx]]&gt;0,NOT(Tabelle15[[#This Row],[AreaPx]]="inf")),Tabelle15[[#This Row],[AreaPx]], NA())</f>
        <v>5642.24</v>
      </c>
      <c r="J842">
        <v>5642.24</v>
      </c>
      <c r="K842">
        <v>65.67</v>
      </c>
      <c r="L842">
        <v>86.430499999999995</v>
      </c>
      <c r="M842">
        <v>0.53479500000000002</v>
      </c>
      <c r="N842">
        <v>2.4035600000000001E-2</v>
      </c>
      <c r="O842">
        <f>Tabelle15[[#This Row],[Roll]]+Tabelle15[[#This Row],[Pitch]]</f>
        <v>2.84409</v>
      </c>
      <c r="P842">
        <f>SQRT(Tabelle15[[#This Row],[X]]^2+ Tabelle15[[#This Row],[Y]]^2 +Tabelle15[[#This Row],[Z]]^2)</f>
        <v>195.05061433869955</v>
      </c>
      <c r="Q842">
        <v>-8.2059899999999999</v>
      </c>
      <c r="R842">
        <v>132.63</v>
      </c>
      <c r="S842">
        <v>96.458799999999997</v>
      </c>
      <c r="T842">
        <v>48.204700000000003</v>
      </c>
      <c r="U842">
        <v>-3.6893699999999998</v>
      </c>
      <c r="V842">
        <v>-6.5714699999999997</v>
      </c>
    </row>
    <row r="843" spans="1:22">
      <c r="A843">
        <v>17369</v>
      </c>
      <c r="B843">
        <v>1</v>
      </c>
      <c r="C843">
        <v>4.5972900000000001</v>
      </c>
      <c r="D843">
        <v>-22.688400000000001</v>
      </c>
      <c r="E843">
        <v>-193.672</v>
      </c>
      <c r="F843">
        <v>-41.370600000000003</v>
      </c>
      <c r="G843">
        <v>6.5577899999999998</v>
      </c>
      <c r="H843">
        <v>-3.7136999999999998</v>
      </c>
      <c r="I843">
        <f>IF(AND(Tabelle15[[#This Row],[AreaPx]]&gt;0,NOT(Tabelle15[[#This Row],[AreaPx]]="inf")),Tabelle15[[#This Row],[AreaPx]], NA())</f>
        <v>5642.24</v>
      </c>
      <c r="J843">
        <v>5642.24</v>
      </c>
      <c r="K843">
        <v>65.67</v>
      </c>
      <c r="L843">
        <v>86.430499999999995</v>
      </c>
      <c r="M843">
        <v>0.53479500000000002</v>
      </c>
      <c r="N843">
        <v>2.4035600000000001E-2</v>
      </c>
      <c r="O843">
        <f>Tabelle15[[#This Row],[Roll]]+Tabelle15[[#This Row],[Pitch]]</f>
        <v>2.84409</v>
      </c>
      <c r="P843">
        <f>SQRT(Tabelle15[[#This Row],[X]]^2+ Tabelle15[[#This Row],[Y]]^2 +Tabelle15[[#This Row],[Z]]^2)</f>
        <v>195.05061433869955</v>
      </c>
      <c r="Q843">
        <v>-8.2059899999999999</v>
      </c>
      <c r="R843">
        <v>132.63</v>
      </c>
      <c r="S843">
        <v>96.458799999999997</v>
      </c>
      <c r="T843">
        <v>48.204700000000003</v>
      </c>
      <c r="U843">
        <v>-3.6893699999999998</v>
      </c>
      <c r="V843">
        <v>-6.5714699999999997</v>
      </c>
    </row>
    <row r="844" spans="1:22">
      <c r="A844">
        <v>17386</v>
      </c>
      <c r="B844">
        <v>1</v>
      </c>
      <c r="C844">
        <v>4.5877600000000003</v>
      </c>
      <c r="D844">
        <v>-21.8124</v>
      </c>
      <c r="E844">
        <v>-193.791</v>
      </c>
      <c r="F844">
        <v>-41.2438</v>
      </c>
      <c r="G844">
        <v>6.41031</v>
      </c>
      <c r="H844">
        <v>-3.8077700000000001</v>
      </c>
      <c r="I844">
        <f>IF(AND(Tabelle15[[#This Row],[AreaPx]]&gt;0,NOT(Tabelle15[[#This Row],[AreaPx]]="inf")),Tabelle15[[#This Row],[AreaPx]], NA())</f>
        <v>5662.87</v>
      </c>
      <c r="J844">
        <v>5662.87</v>
      </c>
      <c r="K844">
        <v>65.839600000000004</v>
      </c>
      <c r="L844">
        <v>86.514300000000006</v>
      </c>
      <c r="M844">
        <v>0.18542500000000001</v>
      </c>
      <c r="N844">
        <v>1.84139E-2</v>
      </c>
      <c r="O844">
        <f>Tabelle15[[#This Row],[Roll]]+Tabelle15[[#This Row],[Pitch]]</f>
        <v>2.6025399999999999</v>
      </c>
      <c r="P844">
        <f>SQRT(Tabelle15[[#This Row],[X]]^2+ Tabelle15[[#This Row],[Y]]^2 +Tabelle15[[#This Row],[Z]]^2)</f>
        <v>195.06865462338536</v>
      </c>
      <c r="Q844">
        <v>-7.8581200000000004</v>
      </c>
      <c r="R844">
        <v>132.10499999999999</v>
      </c>
      <c r="S844">
        <v>96.947900000000004</v>
      </c>
      <c r="T844">
        <v>48.330399999999997</v>
      </c>
      <c r="U844">
        <v>-3.7839299999999998</v>
      </c>
      <c r="V844">
        <v>-6.4243800000000002</v>
      </c>
    </row>
    <row r="845" spans="1:22">
      <c r="A845">
        <v>17412</v>
      </c>
      <c r="B845">
        <v>1</v>
      </c>
      <c r="C845">
        <v>4.4423300000000001</v>
      </c>
      <c r="D845">
        <v>-21.2074</v>
      </c>
      <c r="E845">
        <v>-193.697</v>
      </c>
      <c r="F845">
        <v>-41.307699999999997</v>
      </c>
      <c r="G845">
        <v>6.11822</v>
      </c>
      <c r="H845">
        <v>-3.5341499999999999</v>
      </c>
      <c r="I845">
        <f>IF(AND(Tabelle15[[#This Row],[AreaPx]]&gt;0,NOT(Tabelle15[[#This Row],[AreaPx]]="inf")),Tabelle15[[#This Row],[AreaPx]], NA())</f>
        <v>5656.27</v>
      </c>
      <c r="J845">
        <v>5656.27</v>
      </c>
      <c r="K845">
        <v>65.708399999999997</v>
      </c>
      <c r="L845">
        <v>86.533299999999997</v>
      </c>
      <c r="M845">
        <v>0.57195600000000002</v>
      </c>
      <c r="N845">
        <v>1.0006900000000001E-2</v>
      </c>
      <c r="O845">
        <f>Tabelle15[[#This Row],[Roll]]+Tabelle15[[#This Row],[Pitch]]</f>
        <v>2.5840700000000001</v>
      </c>
      <c r="P845">
        <f>SQRT(Tabelle15[[#This Row],[X]]^2+ Tabelle15[[#This Row],[Y]]^2 +Tabelle15[[#This Row],[Z]]^2)</f>
        <v>194.90514595461275</v>
      </c>
      <c r="Q845">
        <v>-7.7222400000000002</v>
      </c>
      <c r="R845">
        <v>130.64500000000001</v>
      </c>
      <c r="S845">
        <v>97.1965</v>
      </c>
      <c r="T845">
        <v>48.315100000000001</v>
      </c>
      <c r="U845">
        <v>-3.5139999999999998</v>
      </c>
      <c r="V845">
        <v>-6.1297899999999998</v>
      </c>
    </row>
    <row r="846" spans="1:22">
      <c r="A846">
        <v>17437</v>
      </c>
      <c r="B846">
        <v>1</v>
      </c>
      <c r="C846">
        <v>4.4423300000000001</v>
      </c>
      <c r="D846">
        <v>-21.2074</v>
      </c>
      <c r="E846">
        <v>-193.697</v>
      </c>
      <c r="F846">
        <v>-41.307699999999997</v>
      </c>
      <c r="G846">
        <v>6.11822</v>
      </c>
      <c r="H846">
        <v>-3.5341499999999999</v>
      </c>
      <c r="I846">
        <f>IF(AND(Tabelle15[[#This Row],[AreaPx]]&gt;0,NOT(Tabelle15[[#This Row],[AreaPx]]="inf")),Tabelle15[[#This Row],[AreaPx]], NA())</f>
        <v>5656.27</v>
      </c>
      <c r="J846">
        <v>5656.27</v>
      </c>
      <c r="K846">
        <v>65.708399999999997</v>
      </c>
      <c r="L846">
        <v>86.533299999999997</v>
      </c>
      <c r="M846">
        <v>0.57195600000000002</v>
      </c>
      <c r="N846">
        <v>1.0006900000000001E-2</v>
      </c>
      <c r="O846">
        <f>Tabelle15[[#This Row],[Roll]]+Tabelle15[[#This Row],[Pitch]]</f>
        <v>2.5840700000000001</v>
      </c>
      <c r="P846">
        <f>SQRT(Tabelle15[[#This Row],[X]]^2+ Tabelle15[[#This Row],[Y]]^2 +Tabelle15[[#This Row],[Z]]^2)</f>
        <v>194.90514595461275</v>
      </c>
      <c r="Q846">
        <v>-7.7222400000000002</v>
      </c>
      <c r="R846">
        <v>130.64500000000001</v>
      </c>
      <c r="S846">
        <v>97.1965</v>
      </c>
      <c r="T846">
        <v>48.315100000000001</v>
      </c>
      <c r="U846">
        <v>-3.5139999999999998</v>
      </c>
      <c r="V846">
        <v>-6.1297899999999998</v>
      </c>
    </row>
    <row r="847" spans="1:22">
      <c r="A847">
        <v>17453</v>
      </c>
      <c r="B847">
        <v>1</v>
      </c>
      <c r="C847">
        <v>4.3430499999999999</v>
      </c>
      <c r="D847">
        <v>-20.975300000000001</v>
      </c>
      <c r="E847">
        <v>-193.63499999999999</v>
      </c>
      <c r="F847">
        <v>-41.331499999999998</v>
      </c>
      <c r="G847">
        <v>6.0440399999999999</v>
      </c>
      <c r="H847">
        <v>-3.4569800000000002</v>
      </c>
      <c r="I847">
        <f>IF(AND(Tabelle15[[#This Row],[AreaPx]]&gt;0,NOT(Tabelle15[[#This Row],[AreaPx]]="inf")),Tabelle15[[#This Row],[AreaPx]], NA())</f>
        <v>5661.26</v>
      </c>
      <c r="J847">
        <v>5661.26</v>
      </c>
      <c r="K847">
        <v>65.709999999999994</v>
      </c>
      <c r="L847">
        <v>86.594099999999997</v>
      </c>
      <c r="M847">
        <v>0.118047</v>
      </c>
      <c r="N847">
        <v>1.6923899999999999E-2</v>
      </c>
      <c r="O847">
        <f>Tabelle15[[#This Row],[Roll]]+Tabelle15[[#This Row],[Pitch]]</f>
        <v>2.5870599999999997</v>
      </c>
      <c r="P847">
        <f>SQRT(Tabelle15[[#This Row],[X]]^2+ Tabelle15[[#This Row],[Y]]^2 +Tabelle15[[#This Row],[Z]]^2)</f>
        <v>194.81616595753161</v>
      </c>
      <c r="Q847">
        <v>-7.6330999999999998</v>
      </c>
      <c r="R847">
        <v>130.17500000000001</v>
      </c>
      <c r="S847">
        <v>97.266499999999994</v>
      </c>
      <c r="T847">
        <v>48.304099999999998</v>
      </c>
      <c r="U847">
        <v>-3.4377399999999998</v>
      </c>
      <c r="V847">
        <v>-6.0549799999999996</v>
      </c>
    </row>
    <row r="848" spans="1:22">
      <c r="A848">
        <v>17478</v>
      </c>
      <c r="B848">
        <v>1</v>
      </c>
      <c r="C848">
        <v>4.2475100000000001</v>
      </c>
      <c r="D848">
        <v>-20.6737</v>
      </c>
      <c r="E848">
        <v>-193.76900000000001</v>
      </c>
      <c r="F848">
        <v>-41.078400000000002</v>
      </c>
      <c r="G848">
        <v>5.9071400000000001</v>
      </c>
      <c r="H848">
        <v>-2.71644</v>
      </c>
      <c r="I848">
        <f>IF(AND(Tabelle15[[#This Row],[AreaPx]]&gt;0,NOT(Tabelle15[[#This Row],[AreaPx]]="inf")),Tabelle15[[#This Row],[AreaPx]], NA())</f>
        <v>5698.44</v>
      </c>
      <c r="J848">
        <v>5698.44</v>
      </c>
      <c r="K848">
        <v>65.968400000000003</v>
      </c>
      <c r="L848">
        <v>86.730699999999999</v>
      </c>
      <c r="M848">
        <v>1.23549</v>
      </c>
      <c r="N848">
        <v>1.1080899999999999E-2</v>
      </c>
      <c r="O848">
        <f>Tabelle15[[#This Row],[Roll]]+Tabelle15[[#This Row],[Pitch]]</f>
        <v>3.1907000000000001</v>
      </c>
      <c r="P848">
        <f>SQRT(Tabelle15[[#This Row],[X]]^2+ Tabelle15[[#This Row],[Y]]^2 +Tabelle15[[#This Row],[Z]]^2)</f>
        <v>194.91502911240607</v>
      </c>
      <c r="Q848">
        <v>-7.0362499999999999</v>
      </c>
      <c r="R848">
        <v>127.438</v>
      </c>
      <c r="S848">
        <v>98.568799999999996</v>
      </c>
      <c r="T848">
        <v>48.641800000000003</v>
      </c>
      <c r="U848">
        <v>-2.702</v>
      </c>
      <c r="V848">
        <v>-5.9137399999999998</v>
      </c>
    </row>
    <row r="849" spans="1:22">
      <c r="A849">
        <v>17506</v>
      </c>
      <c r="B849">
        <v>1</v>
      </c>
      <c r="C849">
        <v>4.2475100000000001</v>
      </c>
      <c r="D849">
        <v>-20.6737</v>
      </c>
      <c r="E849">
        <v>-193.76900000000001</v>
      </c>
      <c r="F849">
        <v>-41.078400000000002</v>
      </c>
      <c r="G849">
        <v>5.9071400000000001</v>
      </c>
      <c r="H849">
        <v>-2.71644</v>
      </c>
      <c r="I849">
        <f>IF(AND(Tabelle15[[#This Row],[AreaPx]]&gt;0,NOT(Tabelle15[[#This Row],[AreaPx]]="inf")),Tabelle15[[#This Row],[AreaPx]], NA())</f>
        <v>5690.57</v>
      </c>
      <c r="J849">
        <v>5690.57</v>
      </c>
      <c r="K849">
        <v>65.922899999999998</v>
      </c>
      <c r="L849">
        <v>86.670900000000003</v>
      </c>
      <c r="M849">
        <v>0</v>
      </c>
      <c r="N849">
        <v>4.4866999999999997E-2</v>
      </c>
      <c r="O849">
        <f>Tabelle15[[#This Row],[Roll]]+Tabelle15[[#This Row],[Pitch]]</f>
        <v>3.1907000000000001</v>
      </c>
      <c r="P849">
        <f>SQRT(Tabelle15[[#This Row],[X]]^2+ Tabelle15[[#This Row],[Y]]^2 +Tabelle15[[#This Row],[Z]]^2)</f>
        <v>194.91502911240607</v>
      </c>
      <c r="Q849">
        <v>-7.0362499999999999</v>
      </c>
      <c r="R849">
        <v>127.438</v>
      </c>
      <c r="S849">
        <v>98.568799999999996</v>
      </c>
      <c r="T849">
        <v>48.641800000000003</v>
      </c>
      <c r="U849">
        <v>-2.702</v>
      </c>
      <c r="V849">
        <v>-5.9137399999999998</v>
      </c>
    </row>
    <row r="850" spans="1:22">
      <c r="A850">
        <v>17528</v>
      </c>
      <c r="B850">
        <v>1</v>
      </c>
      <c r="C850">
        <v>4.2475100000000001</v>
      </c>
      <c r="D850">
        <v>-20.6737</v>
      </c>
      <c r="E850">
        <v>-193.76900000000001</v>
      </c>
      <c r="F850">
        <v>-41.078400000000002</v>
      </c>
      <c r="G850">
        <v>5.9071400000000001</v>
      </c>
      <c r="H850">
        <v>-2.71644</v>
      </c>
      <c r="I850">
        <f>IF(AND(Tabelle15[[#This Row],[AreaPx]]&gt;0,NOT(Tabelle15[[#This Row],[AreaPx]]="inf")),Tabelle15[[#This Row],[AreaPx]], NA())</f>
        <v>5690.57</v>
      </c>
      <c r="J850">
        <v>5690.57</v>
      </c>
      <c r="K850">
        <v>65.922899999999998</v>
      </c>
      <c r="L850">
        <v>86.670900000000003</v>
      </c>
      <c r="M850">
        <v>0</v>
      </c>
      <c r="N850">
        <v>4.4866999999999997E-2</v>
      </c>
      <c r="O850">
        <f>Tabelle15[[#This Row],[Roll]]+Tabelle15[[#This Row],[Pitch]]</f>
        <v>3.1907000000000001</v>
      </c>
      <c r="P850">
        <f>SQRT(Tabelle15[[#This Row],[X]]^2+ Tabelle15[[#This Row],[Y]]^2 +Tabelle15[[#This Row],[Z]]^2)</f>
        <v>194.91502911240607</v>
      </c>
      <c r="Q850">
        <v>-7.0362499999999999</v>
      </c>
      <c r="R850">
        <v>127.438</v>
      </c>
      <c r="S850">
        <v>98.568799999999996</v>
      </c>
      <c r="T850">
        <v>48.641800000000003</v>
      </c>
      <c r="U850">
        <v>-2.702</v>
      </c>
      <c r="V850">
        <v>-5.9137399999999998</v>
      </c>
    </row>
    <row r="851" spans="1:22">
      <c r="A851">
        <v>17539</v>
      </c>
      <c r="B851">
        <v>1</v>
      </c>
      <c r="C851">
        <v>4.40951</v>
      </c>
      <c r="D851">
        <v>-20.597200000000001</v>
      </c>
      <c r="E851">
        <v>-192.821</v>
      </c>
      <c r="F851">
        <v>-41.822899999999997</v>
      </c>
      <c r="G851">
        <v>6.1532499999999999</v>
      </c>
      <c r="H851">
        <v>-3.5697199999999998</v>
      </c>
      <c r="I851">
        <f>IF(AND(Tabelle15[[#This Row],[AreaPx]]&gt;0,NOT(Tabelle15[[#This Row],[AreaPx]]="inf")),Tabelle15[[#This Row],[AreaPx]], NA())</f>
        <v>5611.29</v>
      </c>
      <c r="J851">
        <v>5611.29</v>
      </c>
      <c r="K851">
        <v>65.207800000000006</v>
      </c>
      <c r="L851">
        <v>86.530699999999996</v>
      </c>
      <c r="M851">
        <v>1.3141099999999999</v>
      </c>
      <c r="N851">
        <v>4.4072800000000002E-2</v>
      </c>
      <c r="O851">
        <f>Tabelle15[[#This Row],[Roll]]+Tabelle15[[#This Row],[Pitch]]</f>
        <v>2.5835300000000001</v>
      </c>
      <c r="P851">
        <f>SQRT(Tabelle15[[#This Row],[X]]^2+ Tabelle15[[#This Row],[Y]]^2 +Tabelle15[[#This Row],[Z]]^2)</f>
        <v>193.96810683016966</v>
      </c>
      <c r="Q851">
        <v>-8.3424999999999994</v>
      </c>
      <c r="R851">
        <v>130.10300000000001</v>
      </c>
      <c r="S851">
        <v>95.406499999999994</v>
      </c>
      <c r="T851">
        <v>47.793900000000001</v>
      </c>
      <c r="U851">
        <v>-3.5491299999999999</v>
      </c>
      <c r="V851">
        <v>-6.1651199999999999</v>
      </c>
    </row>
    <row r="852" spans="1:22">
      <c r="A852">
        <v>17566</v>
      </c>
      <c r="B852">
        <v>1</v>
      </c>
      <c r="C852">
        <v>4.40951</v>
      </c>
      <c r="D852">
        <v>-20.597200000000001</v>
      </c>
      <c r="E852">
        <v>-192.821</v>
      </c>
      <c r="F852">
        <v>-41.822899999999997</v>
      </c>
      <c r="G852">
        <v>6.1532499999999999</v>
      </c>
      <c r="H852">
        <v>-3.5697199999999998</v>
      </c>
      <c r="I852">
        <f>IF(AND(Tabelle15[[#This Row],[AreaPx]]&gt;0,NOT(Tabelle15[[#This Row],[AreaPx]]="inf")),Tabelle15[[#This Row],[AreaPx]], NA())</f>
        <v>5611.29</v>
      </c>
      <c r="J852">
        <v>5611.29</v>
      </c>
      <c r="K852">
        <v>65.207800000000006</v>
      </c>
      <c r="L852">
        <v>86.530699999999996</v>
      </c>
      <c r="M852">
        <v>1.3141099999999999</v>
      </c>
      <c r="N852">
        <v>4.4072800000000002E-2</v>
      </c>
      <c r="O852">
        <f>Tabelle15[[#This Row],[Roll]]+Tabelle15[[#This Row],[Pitch]]</f>
        <v>2.5835300000000001</v>
      </c>
      <c r="P852">
        <f>SQRT(Tabelle15[[#This Row],[X]]^2+ Tabelle15[[#This Row],[Y]]^2 +Tabelle15[[#This Row],[Z]]^2)</f>
        <v>193.96810683016966</v>
      </c>
      <c r="Q852">
        <v>-8.3424999999999994</v>
      </c>
      <c r="R852">
        <v>130.10300000000001</v>
      </c>
      <c r="S852">
        <v>95.406499999999994</v>
      </c>
      <c r="T852">
        <v>47.793900000000001</v>
      </c>
      <c r="U852">
        <v>-3.5491299999999999</v>
      </c>
      <c r="V852">
        <v>-6.1651199999999999</v>
      </c>
    </row>
    <row r="853" spans="1:22">
      <c r="A853">
        <v>17579</v>
      </c>
      <c r="B853">
        <v>1</v>
      </c>
      <c r="C853">
        <v>4.2629299999999999</v>
      </c>
      <c r="D853">
        <v>-21.015799999999999</v>
      </c>
      <c r="E853">
        <v>-192.70500000000001</v>
      </c>
      <c r="F853">
        <v>-41.511499999999998</v>
      </c>
      <c r="G853">
        <v>6.36937</v>
      </c>
      <c r="H853">
        <v>-4.0790899999999999</v>
      </c>
      <c r="I853">
        <f>IF(AND(Tabelle15[[#This Row],[AreaPx]]&gt;0,NOT(Tabelle15[[#This Row],[AreaPx]]="inf")),Tabelle15[[#This Row],[AreaPx]], NA())</f>
        <v>5684.85</v>
      </c>
      <c r="J853">
        <v>5684.85</v>
      </c>
      <c r="K853">
        <v>65.860500000000002</v>
      </c>
      <c r="L853">
        <v>86.860500000000002</v>
      </c>
      <c r="M853">
        <v>0.56882200000000005</v>
      </c>
      <c r="N853">
        <v>3.9773200000000002E-2</v>
      </c>
      <c r="O853">
        <f>Tabelle15[[#This Row],[Roll]]+Tabelle15[[#This Row],[Pitch]]</f>
        <v>2.2902800000000001</v>
      </c>
      <c r="P853">
        <f>SQRT(Tabelle15[[#This Row],[X]]^2+ Tabelle15[[#This Row],[Y]]^2 +Tabelle15[[#This Row],[Z]]^2)</f>
        <v>193.89443892702261</v>
      </c>
      <c r="Q853">
        <v>-7.4576099999999999</v>
      </c>
      <c r="R853">
        <v>132.18299999999999</v>
      </c>
      <c r="S853">
        <v>95.659899999999993</v>
      </c>
      <c r="T853">
        <v>48.035200000000003</v>
      </c>
      <c r="U853">
        <v>-4.0538699999999999</v>
      </c>
      <c r="V853">
        <v>-6.3854199999999999</v>
      </c>
    </row>
    <row r="854" spans="1:22">
      <c r="A854">
        <v>17609</v>
      </c>
      <c r="B854">
        <v>1</v>
      </c>
      <c r="C854">
        <v>4.1678300000000004</v>
      </c>
      <c r="D854">
        <v>-21.378299999999999</v>
      </c>
      <c r="E854">
        <v>-192.078</v>
      </c>
      <c r="F854">
        <v>-41.844999999999999</v>
      </c>
      <c r="G854">
        <v>6.0934200000000001</v>
      </c>
      <c r="H854">
        <v>-3.5470600000000001</v>
      </c>
      <c r="I854">
        <f>IF(AND(Tabelle15[[#This Row],[AreaPx]]&gt;0,NOT(Tabelle15[[#This Row],[AreaPx]]="inf")),Tabelle15[[#This Row],[AreaPx]], NA())</f>
        <v>5672.11</v>
      </c>
      <c r="J854">
        <v>5672.11</v>
      </c>
      <c r="K854">
        <v>65.5398</v>
      </c>
      <c r="L854">
        <v>87.0184</v>
      </c>
      <c r="M854">
        <v>0.534327</v>
      </c>
      <c r="N854">
        <v>3.0666300000000001E-2</v>
      </c>
      <c r="O854">
        <f>Tabelle15[[#This Row],[Roll]]+Tabelle15[[#This Row],[Pitch]]</f>
        <v>2.54636</v>
      </c>
      <c r="P854">
        <f>SQRT(Tabelle15[[#This Row],[X]]^2+ Tabelle15[[#This Row],[Y]]^2 +Tabelle15[[#This Row],[Z]]^2)</f>
        <v>193.30897703365693</v>
      </c>
      <c r="Q854">
        <v>-7.7253299999999996</v>
      </c>
      <c r="R854">
        <v>130.791</v>
      </c>
      <c r="S854">
        <v>94.912700000000001</v>
      </c>
      <c r="T854">
        <v>47.777999999999999</v>
      </c>
      <c r="U854">
        <v>-3.5269900000000001</v>
      </c>
      <c r="V854">
        <v>-6.1050300000000002</v>
      </c>
    </row>
    <row r="855" spans="1:22">
      <c r="A855">
        <v>17637</v>
      </c>
      <c r="B855">
        <v>1</v>
      </c>
      <c r="C855">
        <v>4.1678300000000004</v>
      </c>
      <c r="D855">
        <v>-21.378299999999999</v>
      </c>
      <c r="E855">
        <v>-192.078</v>
      </c>
      <c r="F855">
        <v>-41.844999999999999</v>
      </c>
      <c r="G855">
        <v>6.0934200000000001</v>
      </c>
      <c r="H855">
        <v>-3.5470600000000001</v>
      </c>
      <c r="I855">
        <f>IF(AND(Tabelle15[[#This Row],[AreaPx]]&gt;0,NOT(Tabelle15[[#This Row],[AreaPx]]="inf")),Tabelle15[[#This Row],[AreaPx]], NA())</f>
        <v>5672.11</v>
      </c>
      <c r="J855">
        <v>5672.11</v>
      </c>
      <c r="K855">
        <v>65.5398</v>
      </c>
      <c r="L855">
        <v>87.0184</v>
      </c>
      <c r="M855">
        <v>0.534327</v>
      </c>
      <c r="N855">
        <v>3.0666300000000001E-2</v>
      </c>
      <c r="O855">
        <f>Tabelle15[[#This Row],[Roll]]+Tabelle15[[#This Row],[Pitch]]</f>
        <v>2.54636</v>
      </c>
      <c r="P855">
        <f>SQRT(Tabelle15[[#This Row],[X]]^2+ Tabelle15[[#This Row],[Y]]^2 +Tabelle15[[#This Row],[Z]]^2)</f>
        <v>193.30897703365693</v>
      </c>
      <c r="Q855">
        <v>-7.7253299999999996</v>
      </c>
      <c r="R855">
        <v>130.791</v>
      </c>
      <c r="S855">
        <v>94.912700000000001</v>
      </c>
      <c r="T855">
        <v>47.777999999999999</v>
      </c>
      <c r="U855">
        <v>-3.5269900000000001</v>
      </c>
      <c r="V855">
        <v>-6.1050300000000002</v>
      </c>
    </row>
    <row r="856" spans="1:22">
      <c r="A856">
        <v>17652</v>
      </c>
      <c r="B856">
        <v>1</v>
      </c>
      <c r="C856">
        <v>4.2689500000000002</v>
      </c>
      <c r="D856">
        <v>-21.569900000000001</v>
      </c>
      <c r="E856">
        <v>-192.34700000000001</v>
      </c>
      <c r="F856">
        <v>-41.625</v>
      </c>
      <c r="G856">
        <v>6.2721999999999998</v>
      </c>
      <c r="H856">
        <v>-4.0543100000000001</v>
      </c>
      <c r="I856">
        <f>IF(AND(Tabelle15[[#This Row],[AreaPx]]&gt;0,NOT(Tabelle15[[#This Row],[AreaPx]]="inf")),Tabelle15[[#This Row],[AreaPx]], NA())</f>
        <v>5719.72</v>
      </c>
      <c r="J856">
        <v>5719.72</v>
      </c>
      <c r="K856">
        <v>65.992000000000004</v>
      </c>
      <c r="L856">
        <v>87.211600000000004</v>
      </c>
      <c r="M856">
        <v>0.43622100000000003</v>
      </c>
      <c r="N856">
        <v>3.5897199999999997E-2</v>
      </c>
      <c r="O856">
        <f>Tabelle15[[#This Row],[Roll]]+Tabelle15[[#This Row],[Pitch]]</f>
        <v>2.2178899999999997</v>
      </c>
      <c r="P856">
        <f>SQRT(Tabelle15[[#This Row],[X]]^2+ Tabelle15[[#This Row],[Y]]^2 +Tabelle15[[#This Row],[Z]]^2)</f>
        <v>193.59972347375009</v>
      </c>
      <c r="Q856">
        <v>-7.4737400000000003</v>
      </c>
      <c r="R856">
        <v>132.63900000000001</v>
      </c>
      <c r="S856">
        <v>95.114000000000004</v>
      </c>
      <c r="T856">
        <v>47.9313</v>
      </c>
      <c r="U856">
        <v>-4.0300099999999999</v>
      </c>
      <c r="V856">
        <v>-6.2878100000000003</v>
      </c>
    </row>
    <row r="857" spans="1:22">
      <c r="A857">
        <v>17673</v>
      </c>
      <c r="B857">
        <v>1</v>
      </c>
      <c r="C857">
        <v>4.2689500000000002</v>
      </c>
      <c r="D857">
        <v>-21.569900000000001</v>
      </c>
      <c r="E857">
        <v>-192.34700000000001</v>
      </c>
      <c r="F857">
        <v>-41.625</v>
      </c>
      <c r="G857">
        <v>6.2721999999999998</v>
      </c>
      <c r="H857">
        <v>-4.0543100000000001</v>
      </c>
      <c r="I857">
        <f>IF(AND(Tabelle15[[#This Row],[AreaPx]]&gt;0,NOT(Tabelle15[[#This Row],[AreaPx]]="inf")),Tabelle15[[#This Row],[AreaPx]], NA())</f>
        <v>5703.77</v>
      </c>
      <c r="J857">
        <v>5703.77</v>
      </c>
      <c r="K857">
        <v>65.900000000000006</v>
      </c>
      <c r="L857">
        <v>87.0899</v>
      </c>
      <c r="M857">
        <v>0</v>
      </c>
      <c r="N857">
        <v>2.2155999999999999E-2</v>
      </c>
      <c r="O857">
        <f>Tabelle15[[#This Row],[Roll]]+Tabelle15[[#This Row],[Pitch]]</f>
        <v>2.2178899999999997</v>
      </c>
      <c r="P857">
        <f>SQRT(Tabelle15[[#This Row],[X]]^2+ Tabelle15[[#This Row],[Y]]^2 +Tabelle15[[#This Row],[Z]]^2)</f>
        <v>193.59972347375009</v>
      </c>
      <c r="Q857">
        <v>-7.4737400000000003</v>
      </c>
      <c r="R857">
        <v>132.63900000000001</v>
      </c>
      <c r="S857">
        <v>95.114000000000004</v>
      </c>
      <c r="T857">
        <v>47.9313</v>
      </c>
      <c r="U857">
        <v>-4.0300099999999999</v>
      </c>
      <c r="V857">
        <v>-6.2878100000000003</v>
      </c>
    </row>
    <row r="858" spans="1:22">
      <c r="A858">
        <v>17694</v>
      </c>
      <c r="B858">
        <v>1</v>
      </c>
      <c r="C858">
        <v>4.2689500000000002</v>
      </c>
      <c r="D858">
        <v>-21.569900000000001</v>
      </c>
      <c r="E858">
        <v>-192.34700000000001</v>
      </c>
      <c r="F858">
        <v>-41.625</v>
      </c>
      <c r="G858">
        <v>6.2721999999999998</v>
      </c>
      <c r="H858">
        <v>-4.0543100000000001</v>
      </c>
      <c r="I858">
        <f>IF(AND(Tabelle15[[#This Row],[AreaPx]]&gt;0,NOT(Tabelle15[[#This Row],[AreaPx]]="inf")),Tabelle15[[#This Row],[AreaPx]], NA())</f>
        <v>5703.77</v>
      </c>
      <c r="J858">
        <v>5703.77</v>
      </c>
      <c r="K858">
        <v>65.900000000000006</v>
      </c>
      <c r="L858">
        <v>87.0899</v>
      </c>
      <c r="M858">
        <v>0</v>
      </c>
      <c r="N858">
        <v>2.2155999999999999E-2</v>
      </c>
      <c r="O858">
        <f>Tabelle15[[#This Row],[Roll]]+Tabelle15[[#This Row],[Pitch]]</f>
        <v>2.2178899999999997</v>
      </c>
      <c r="P858">
        <f>SQRT(Tabelle15[[#This Row],[X]]^2+ Tabelle15[[#This Row],[Y]]^2 +Tabelle15[[#This Row],[Z]]^2)</f>
        <v>193.59972347375009</v>
      </c>
      <c r="Q858">
        <v>-7.4737400000000003</v>
      </c>
      <c r="R858">
        <v>132.63900000000001</v>
      </c>
      <c r="S858">
        <v>95.114000000000004</v>
      </c>
      <c r="T858">
        <v>47.9313</v>
      </c>
      <c r="U858">
        <v>-4.0300099999999999</v>
      </c>
      <c r="V858">
        <v>-6.2878100000000003</v>
      </c>
    </row>
    <row r="859" spans="1:22">
      <c r="A859">
        <v>17705</v>
      </c>
      <c r="B859">
        <v>1</v>
      </c>
      <c r="C859">
        <v>4.2689500000000002</v>
      </c>
      <c r="D859">
        <v>-21.569900000000001</v>
      </c>
      <c r="E859">
        <v>-192.34700000000001</v>
      </c>
      <c r="F859">
        <v>-41.625</v>
      </c>
      <c r="G859">
        <v>6.2721999999999998</v>
      </c>
      <c r="H859">
        <v>-4.0543100000000001</v>
      </c>
      <c r="I859">
        <f>IF(AND(Tabelle15[[#This Row],[AreaPx]]&gt;0,NOT(Tabelle15[[#This Row],[AreaPx]]="inf")),Tabelle15[[#This Row],[AreaPx]], NA())</f>
        <v>5703.77</v>
      </c>
      <c r="J859">
        <v>5703.77</v>
      </c>
      <c r="K859">
        <v>65.900000000000006</v>
      </c>
      <c r="L859">
        <v>87.0899</v>
      </c>
      <c r="M859">
        <v>0</v>
      </c>
      <c r="N859">
        <v>2.2155999999999999E-2</v>
      </c>
      <c r="O859">
        <f>Tabelle15[[#This Row],[Roll]]+Tabelle15[[#This Row],[Pitch]]</f>
        <v>2.2178899999999997</v>
      </c>
      <c r="P859">
        <f>SQRT(Tabelle15[[#This Row],[X]]^2+ Tabelle15[[#This Row],[Y]]^2 +Tabelle15[[#This Row],[Z]]^2)</f>
        <v>193.59972347375009</v>
      </c>
      <c r="Q859">
        <v>-7.4737400000000003</v>
      </c>
      <c r="R859">
        <v>132.63900000000001</v>
      </c>
      <c r="S859">
        <v>95.114000000000004</v>
      </c>
      <c r="T859">
        <v>47.9313</v>
      </c>
      <c r="U859">
        <v>-4.0300099999999999</v>
      </c>
      <c r="V859">
        <v>-6.2878100000000003</v>
      </c>
    </row>
    <row r="860" spans="1:22">
      <c r="A860">
        <v>17712</v>
      </c>
      <c r="B860">
        <v>1</v>
      </c>
      <c r="C860">
        <v>4.2138400000000003</v>
      </c>
      <c r="D860">
        <v>-21.847000000000001</v>
      </c>
      <c r="E860">
        <v>-192.1</v>
      </c>
      <c r="F860">
        <v>-41.725299999999997</v>
      </c>
      <c r="G860">
        <v>5.9838899999999997</v>
      </c>
      <c r="H860">
        <v>-4.1287500000000001</v>
      </c>
      <c r="I860">
        <f>IF(AND(Tabelle15[[#This Row],[AreaPx]]&gt;0,NOT(Tabelle15[[#This Row],[AreaPx]]="inf")),Tabelle15[[#This Row],[AreaPx]], NA())</f>
        <v>5695.34</v>
      </c>
      <c r="J860">
        <v>5695.34</v>
      </c>
      <c r="K860">
        <v>65.771900000000002</v>
      </c>
      <c r="L860">
        <v>87.115200000000002</v>
      </c>
      <c r="M860">
        <v>0.16859199999999999</v>
      </c>
      <c r="N860">
        <v>2.07339E-2</v>
      </c>
      <c r="O860">
        <f>Tabelle15[[#This Row],[Roll]]+Tabelle15[[#This Row],[Pitch]]</f>
        <v>1.8551399999999996</v>
      </c>
      <c r="P860">
        <f>SQRT(Tabelle15[[#This Row],[X]]^2+ Tabelle15[[#This Row],[Y]]^2 +Tabelle15[[#This Row],[Z]]^2)</f>
        <v>193.38422339101396</v>
      </c>
      <c r="Q860">
        <v>-7.3746900000000002</v>
      </c>
      <c r="R860">
        <v>133.18799999999999</v>
      </c>
      <c r="S860">
        <v>94.766000000000005</v>
      </c>
      <c r="T860">
        <v>47.843600000000002</v>
      </c>
      <c r="U860">
        <v>-4.1062200000000004</v>
      </c>
      <c r="V860">
        <v>-5.9993400000000001</v>
      </c>
    </row>
    <row r="861" spans="1:22">
      <c r="A861">
        <v>17736</v>
      </c>
      <c r="B861">
        <v>1</v>
      </c>
      <c r="C861">
        <v>4.2138400000000003</v>
      </c>
      <c r="D861">
        <v>-21.847000000000001</v>
      </c>
      <c r="E861">
        <v>-192.1</v>
      </c>
      <c r="F861">
        <v>-41.725299999999997</v>
      </c>
      <c r="G861">
        <v>5.9838899999999997</v>
      </c>
      <c r="H861">
        <v>-4.1287500000000001</v>
      </c>
      <c r="I861">
        <f>IF(AND(Tabelle15[[#This Row],[AreaPx]]&gt;0,NOT(Tabelle15[[#This Row],[AreaPx]]="inf")),Tabelle15[[#This Row],[AreaPx]], NA())</f>
        <v>5695.34</v>
      </c>
      <c r="J861">
        <v>5695.34</v>
      </c>
      <c r="K861">
        <v>65.771900000000002</v>
      </c>
      <c r="L861">
        <v>87.115200000000002</v>
      </c>
      <c r="M861">
        <v>0.16859199999999999</v>
      </c>
      <c r="N861">
        <v>2.07339E-2</v>
      </c>
      <c r="O861">
        <f>Tabelle15[[#This Row],[Roll]]+Tabelle15[[#This Row],[Pitch]]</f>
        <v>1.8551399999999996</v>
      </c>
      <c r="P861">
        <f>SQRT(Tabelle15[[#This Row],[X]]^2+ Tabelle15[[#This Row],[Y]]^2 +Tabelle15[[#This Row],[Z]]^2)</f>
        <v>193.38422339101396</v>
      </c>
      <c r="Q861">
        <v>-7.3746900000000002</v>
      </c>
      <c r="R861">
        <v>133.18799999999999</v>
      </c>
      <c r="S861">
        <v>94.766000000000005</v>
      </c>
      <c r="T861">
        <v>47.843600000000002</v>
      </c>
      <c r="U861">
        <v>-4.1062200000000004</v>
      </c>
      <c r="V861">
        <v>-5.9993400000000001</v>
      </c>
    </row>
    <row r="862" spans="1:22">
      <c r="A862">
        <v>17752</v>
      </c>
      <c r="B862">
        <v>1</v>
      </c>
      <c r="C862">
        <v>3.8811200000000001</v>
      </c>
      <c r="D862">
        <v>-22.432300000000001</v>
      </c>
      <c r="E862">
        <v>-192.49799999999999</v>
      </c>
      <c r="F862">
        <v>-41.2742</v>
      </c>
      <c r="G862">
        <v>6.1928000000000001</v>
      </c>
      <c r="H862">
        <v>-4.59063</v>
      </c>
      <c r="I862">
        <f>IF(AND(Tabelle15[[#This Row],[AreaPx]]&gt;0,NOT(Tabelle15[[#This Row],[AreaPx]]="inf")),Tabelle15[[#This Row],[AreaPx]], NA())</f>
        <v>5741.19</v>
      </c>
      <c r="J862">
        <v>5741.19</v>
      </c>
      <c r="K862">
        <v>66.327200000000005</v>
      </c>
      <c r="L862">
        <v>87.135400000000004</v>
      </c>
      <c r="M862">
        <v>0.64953099999999997</v>
      </c>
      <c r="N862">
        <v>4.3184399999999998E-3</v>
      </c>
      <c r="O862">
        <f>Tabelle15[[#This Row],[Roll]]+Tabelle15[[#This Row],[Pitch]]</f>
        <v>1.6021700000000001</v>
      </c>
      <c r="P862">
        <f>SQRT(Tabelle15[[#This Row],[X]]^2+ Tabelle15[[#This Row],[Y]]^2 +Tabelle15[[#This Row],[Z]]^2)</f>
        <v>193.83949850261271</v>
      </c>
      <c r="Q862">
        <v>-6.3539300000000001</v>
      </c>
      <c r="R862">
        <v>135.328</v>
      </c>
      <c r="S862">
        <v>95.827699999999993</v>
      </c>
      <c r="T862">
        <v>48.229500000000002</v>
      </c>
      <c r="U862">
        <v>-4.56379</v>
      </c>
      <c r="V862">
        <v>-6.2125700000000004</v>
      </c>
    </row>
    <row r="863" spans="1:22">
      <c r="A863">
        <v>17775</v>
      </c>
      <c r="B863">
        <v>1</v>
      </c>
      <c r="C863">
        <v>3.6486999999999998</v>
      </c>
      <c r="D863">
        <v>-22.6098</v>
      </c>
      <c r="E863">
        <v>-193.089</v>
      </c>
      <c r="F863">
        <v>-41.132399999999997</v>
      </c>
      <c r="G863">
        <v>6.0794699999999997</v>
      </c>
      <c r="H863">
        <v>-4.1972100000000001</v>
      </c>
      <c r="I863">
        <f>IF(AND(Tabelle15[[#This Row],[AreaPx]]&gt;0,NOT(Tabelle15[[#This Row],[AreaPx]]="inf")),Tabelle15[[#This Row],[AreaPx]], NA())</f>
        <v>5737.62</v>
      </c>
      <c r="J863">
        <v>5737.62</v>
      </c>
      <c r="K863">
        <v>66.320300000000003</v>
      </c>
      <c r="L863">
        <v>87.028499999999994</v>
      </c>
      <c r="M863">
        <v>0.70088799999999996</v>
      </c>
      <c r="N863">
        <v>1.44411E-2</v>
      </c>
      <c r="O863">
        <f>Tabelle15[[#This Row],[Roll]]+Tabelle15[[#This Row],[Pitch]]</f>
        <v>1.8822599999999996</v>
      </c>
      <c r="P863">
        <f>SQRT(Tabelle15[[#This Row],[X]]^2+ Tabelle15[[#This Row],[Y]]^2 +Tabelle15[[#This Row],[Z]]^2)</f>
        <v>194.44247989760365</v>
      </c>
      <c r="Q863">
        <v>-6.2439400000000003</v>
      </c>
      <c r="R863">
        <v>134.28899999999999</v>
      </c>
      <c r="S863">
        <v>97.054900000000004</v>
      </c>
      <c r="T863">
        <v>48.4223</v>
      </c>
      <c r="U863">
        <v>-4.1735600000000002</v>
      </c>
      <c r="V863">
        <v>-6.0956900000000003</v>
      </c>
    </row>
    <row r="864" spans="1:22">
      <c r="A864">
        <v>17801</v>
      </c>
      <c r="B864">
        <v>1</v>
      </c>
      <c r="C864">
        <v>3.6486999999999998</v>
      </c>
      <c r="D864">
        <v>-22.6098</v>
      </c>
      <c r="E864">
        <v>-193.089</v>
      </c>
      <c r="F864">
        <v>-41.132399999999997</v>
      </c>
      <c r="G864">
        <v>6.0794699999999997</v>
      </c>
      <c r="H864">
        <v>-4.1972100000000001</v>
      </c>
      <c r="I864">
        <f>IF(AND(Tabelle15[[#This Row],[AreaPx]]&gt;0,NOT(Tabelle15[[#This Row],[AreaPx]]="inf")),Tabelle15[[#This Row],[AreaPx]], NA())</f>
        <v>5737.62</v>
      </c>
      <c r="J864">
        <v>5737.62</v>
      </c>
      <c r="K864">
        <v>66.320300000000003</v>
      </c>
      <c r="L864">
        <v>87.028499999999994</v>
      </c>
      <c r="M864">
        <v>0.70088799999999996</v>
      </c>
      <c r="N864">
        <v>1.44411E-2</v>
      </c>
      <c r="O864">
        <f>Tabelle15[[#This Row],[Roll]]+Tabelle15[[#This Row],[Pitch]]</f>
        <v>1.8822599999999996</v>
      </c>
      <c r="P864">
        <f>SQRT(Tabelle15[[#This Row],[X]]^2+ Tabelle15[[#This Row],[Y]]^2 +Tabelle15[[#This Row],[Z]]^2)</f>
        <v>194.44247989760365</v>
      </c>
      <c r="Q864">
        <v>-6.2439400000000003</v>
      </c>
      <c r="R864">
        <v>134.28899999999999</v>
      </c>
      <c r="S864">
        <v>97.054900000000004</v>
      </c>
      <c r="T864">
        <v>48.4223</v>
      </c>
      <c r="U864">
        <v>-4.1735600000000002</v>
      </c>
      <c r="V864">
        <v>-6.0956900000000003</v>
      </c>
    </row>
    <row r="865" spans="1:22">
      <c r="A865">
        <v>17816</v>
      </c>
      <c r="B865">
        <v>1</v>
      </c>
      <c r="C865">
        <v>3.4473199999999999</v>
      </c>
      <c r="D865">
        <v>-22.707999999999998</v>
      </c>
      <c r="E865">
        <v>-193.57300000000001</v>
      </c>
      <c r="F865">
        <v>-41.004300000000001</v>
      </c>
      <c r="G865">
        <v>6.3377699999999999</v>
      </c>
      <c r="H865">
        <v>-4.1733900000000004</v>
      </c>
      <c r="I865">
        <f>IF(AND(Tabelle15[[#This Row],[AreaPx]]&gt;0,NOT(Tabelle15[[#This Row],[AreaPx]]="inf")),Tabelle15[[#This Row],[AreaPx]], NA())</f>
        <v>5712.58</v>
      </c>
      <c r="J865">
        <v>5712.58</v>
      </c>
      <c r="K865">
        <v>66.267600000000002</v>
      </c>
      <c r="L865">
        <v>86.733599999999996</v>
      </c>
      <c r="M865">
        <v>0.167161</v>
      </c>
      <c r="N865">
        <v>4.5293899999999998E-2</v>
      </c>
      <c r="O865">
        <f>Tabelle15[[#This Row],[Roll]]+Tabelle15[[#This Row],[Pitch]]</f>
        <v>2.1643799999999995</v>
      </c>
      <c r="P865">
        <f>SQRT(Tabelle15[[#This Row],[X]]^2+ Tabelle15[[#This Row],[Y]]^2 +Tabelle15[[#This Row],[Z]]^2)</f>
        <v>194.9308687924578</v>
      </c>
      <c r="Q865">
        <v>-6.2311699999999997</v>
      </c>
      <c r="R865">
        <v>134.33000000000001</v>
      </c>
      <c r="S865">
        <v>97.738900000000001</v>
      </c>
      <c r="T865">
        <v>48.534199999999998</v>
      </c>
      <c r="U865">
        <v>-4.1478400000000004</v>
      </c>
      <c r="V865">
        <v>-6.3544900000000002</v>
      </c>
    </row>
    <row r="866" spans="1:22">
      <c r="A866">
        <v>17836</v>
      </c>
      <c r="B866">
        <v>1</v>
      </c>
      <c r="C866">
        <v>3.4473199999999999</v>
      </c>
      <c r="D866">
        <v>-22.707999999999998</v>
      </c>
      <c r="E866">
        <v>-193.57300000000001</v>
      </c>
      <c r="F866">
        <v>-41.004300000000001</v>
      </c>
      <c r="G866">
        <v>6.3377699999999999</v>
      </c>
      <c r="H866">
        <v>-4.1733900000000004</v>
      </c>
      <c r="I866">
        <f>IF(AND(Tabelle15[[#This Row],[AreaPx]]&gt;0,NOT(Tabelle15[[#This Row],[AreaPx]]="inf")),Tabelle15[[#This Row],[AreaPx]], NA())</f>
        <v>5712.58</v>
      </c>
      <c r="J866">
        <v>5712.58</v>
      </c>
      <c r="K866">
        <v>66.267600000000002</v>
      </c>
      <c r="L866">
        <v>86.733599999999996</v>
      </c>
      <c r="M866">
        <v>0.167161</v>
      </c>
      <c r="N866">
        <v>4.5293899999999998E-2</v>
      </c>
      <c r="O866">
        <f>Tabelle15[[#This Row],[Roll]]+Tabelle15[[#This Row],[Pitch]]</f>
        <v>2.1643799999999995</v>
      </c>
      <c r="P866">
        <f>SQRT(Tabelle15[[#This Row],[X]]^2+ Tabelle15[[#This Row],[Y]]^2 +Tabelle15[[#This Row],[Z]]^2)</f>
        <v>194.9308687924578</v>
      </c>
      <c r="Q866">
        <v>-6.2311699999999997</v>
      </c>
      <c r="R866">
        <v>134.33000000000001</v>
      </c>
      <c r="S866">
        <v>97.738900000000001</v>
      </c>
      <c r="T866">
        <v>48.534199999999998</v>
      </c>
      <c r="U866">
        <v>-4.1478400000000004</v>
      </c>
      <c r="V866">
        <v>-6.3544900000000002</v>
      </c>
    </row>
    <row r="867" spans="1:22">
      <c r="A867">
        <v>17852</v>
      </c>
      <c r="B867">
        <v>1</v>
      </c>
      <c r="C867">
        <v>3.5504099999999998</v>
      </c>
      <c r="D867">
        <v>-22.273199999999999</v>
      </c>
      <c r="E867">
        <v>-194.33099999999999</v>
      </c>
      <c r="F867">
        <v>-40.871200000000002</v>
      </c>
      <c r="G867">
        <v>5.8426099999999996</v>
      </c>
      <c r="H867">
        <v>-3.4844599999999999</v>
      </c>
      <c r="I867">
        <f>IF(AND(Tabelle15[[#This Row],[AreaPx]]&gt;0,NOT(Tabelle15[[#This Row],[AreaPx]]="inf")),Tabelle15[[#This Row],[AreaPx]], NA())</f>
        <v>5709.52</v>
      </c>
      <c r="J867">
        <v>5709.52</v>
      </c>
      <c r="K867">
        <v>66.187600000000003</v>
      </c>
      <c r="L867">
        <v>86.671700000000001</v>
      </c>
      <c r="M867">
        <v>0.84543800000000002</v>
      </c>
      <c r="N867">
        <v>1.44163E-2</v>
      </c>
      <c r="O867">
        <f>Tabelle15[[#This Row],[Roll]]+Tabelle15[[#This Row],[Pitch]]</f>
        <v>2.3581499999999997</v>
      </c>
      <c r="P867">
        <f>SQRT(Tabelle15[[#This Row],[X]]^2+ Tabelle15[[#This Row],[Y]]^2 +Tabelle15[[#This Row],[Z]]^2)</f>
        <v>195.63547329257059</v>
      </c>
      <c r="Q867">
        <v>-6.3331299999999997</v>
      </c>
      <c r="R867">
        <v>131.70500000000001</v>
      </c>
      <c r="S867">
        <v>99.275599999999997</v>
      </c>
      <c r="T867">
        <v>48.773600000000002</v>
      </c>
      <c r="U867">
        <v>-3.4663400000000002</v>
      </c>
      <c r="V867">
        <v>-5.8533600000000003</v>
      </c>
    </row>
    <row r="868" spans="1:22">
      <c r="A868">
        <v>17873</v>
      </c>
      <c r="B868">
        <v>1</v>
      </c>
      <c r="C868">
        <v>3.5504099999999998</v>
      </c>
      <c r="D868">
        <v>-22.273199999999999</v>
      </c>
      <c r="E868">
        <v>-194.33099999999999</v>
      </c>
      <c r="F868">
        <v>-40.871200000000002</v>
      </c>
      <c r="G868">
        <v>5.8426099999999996</v>
      </c>
      <c r="H868">
        <v>-3.4844599999999999</v>
      </c>
      <c r="I868">
        <f>IF(AND(Tabelle15[[#This Row],[AreaPx]]&gt;0,NOT(Tabelle15[[#This Row],[AreaPx]]="inf")),Tabelle15[[#This Row],[AreaPx]], NA())</f>
        <v>5665.07</v>
      </c>
      <c r="J868">
        <v>5665.07</v>
      </c>
      <c r="K868">
        <v>65.929500000000004</v>
      </c>
      <c r="L868">
        <v>86.333699999999993</v>
      </c>
      <c r="M868">
        <v>0</v>
      </c>
      <c r="N868">
        <v>2.1774399999999999E-2</v>
      </c>
      <c r="O868">
        <f>Tabelle15[[#This Row],[Roll]]+Tabelle15[[#This Row],[Pitch]]</f>
        <v>2.3581499999999997</v>
      </c>
      <c r="P868">
        <f>SQRT(Tabelle15[[#This Row],[X]]^2+ Tabelle15[[#This Row],[Y]]^2 +Tabelle15[[#This Row],[Z]]^2)</f>
        <v>195.63547329257059</v>
      </c>
      <c r="Q868">
        <v>-6.3331299999999997</v>
      </c>
      <c r="R868">
        <v>131.70500000000001</v>
      </c>
      <c r="S868">
        <v>99.275599999999997</v>
      </c>
      <c r="T868">
        <v>48.773600000000002</v>
      </c>
      <c r="U868">
        <v>-3.4663400000000002</v>
      </c>
      <c r="V868">
        <v>-5.8533600000000003</v>
      </c>
    </row>
    <row r="869" spans="1:22">
      <c r="A869">
        <v>17895</v>
      </c>
      <c r="B869">
        <v>1</v>
      </c>
      <c r="C869">
        <v>3.5504099999999998</v>
      </c>
      <c r="D869">
        <v>-22.273199999999999</v>
      </c>
      <c r="E869">
        <v>-194.33099999999999</v>
      </c>
      <c r="F869">
        <v>-40.871200000000002</v>
      </c>
      <c r="G869">
        <v>5.8426099999999996</v>
      </c>
      <c r="H869">
        <v>-3.4844599999999999</v>
      </c>
      <c r="I869">
        <f>IF(AND(Tabelle15[[#This Row],[AreaPx]]&gt;0,NOT(Tabelle15[[#This Row],[AreaPx]]="inf")),Tabelle15[[#This Row],[AreaPx]], NA())</f>
        <v>5665.07</v>
      </c>
      <c r="J869">
        <v>5665.07</v>
      </c>
      <c r="K869">
        <v>65.929500000000004</v>
      </c>
      <c r="L869">
        <v>86.333699999999993</v>
      </c>
      <c r="M869">
        <v>0</v>
      </c>
      <c r="N869">
        <v>2.1774399999999999E-2</v>
      </c>
      <c r="O869">
        <f>Tabelle15[[#This Row],[Roll]]+Tabelle15[[#This Row],[Pitch]]</f>
        <v>2.3581499999999997</v>
      </c>
      <c r="P869">
        <f>SQRT(Tabelle15[[#This Row],[X]]^2+ Tabelle15[[#This Row],[Y]]^2 +Tabelle15[[#This Row],[Z]]^2)</f>
        <v>195.63547329257059</v>
      </c>
      <c r="Q869">
        <v>-6.3331299999999997</v>
      </c>
      <c r="R869">
        <v>131.70500000000001</v>
      </c>
      <c r="S869">
        <v>99.275599999999997</v>
      </c>
      <c r="T869">
        <v>48.773600000000002</v>
      </c>
      <c r="U869">
        <v>-3.4663400000000002</v>
      </c>
      <c r="V869">
        <v>-5.8533600000000003</v>
      </c>
    </row>
    <row r="870" spans="1:22">
      <c r="A870">
        <v>17907</v>
      </c>
      <c r="B870">
        <v>1</v>
      </c>
      <c r="C870">
        <v>3.1479599999999999</v>
      </c>
      <c r="D870">
        <v>-22.225899999999999</v>
      </c>
      <c r="E870">
        <v>-194.73599999999999</v>
      </c>
      <c r="F870">
        <v>-40.592799999999997</v>
      </c>
      <c r="G870">
        <v>5.7893800000000004</v>
      </c>
      <c r="H870">
        <v>-3.9879099999999998</v>
      </c>
      <c r="I870">
        <f>IF(AND(Tabelle15[[#This Row],[AreaPx]]&gt;0,NOT(Tabelle15[[#This Row],[AreaPx]]="inf")),Tabelle15[[#This Row],[AreaPx]], NA())</f>
        <v>5681.78</v>
      </c>
      <c r="J870">
        <v>5681.78</v>
      </c>
      <c r="K870">
        <v>66.1965</v>
      </c>
      <c r="L870">
        <v>86.274799999999999</v>
      </c>
      <c r="M870">
        <v>0.61572800000000005</v>
      </c>
      <c r="N870">
        <v>4.0193899999999998E-2</v>
      </c>
      <c r="O870">
        <f>Tabelle15[[#This Row],[Roll]]+Tabelle15[[#This Row],[Pitch]]</f>
        <v>1.8014700000000006</v>
      </c>
      <c r="P870">
        <f>SQRT(Tabelle15[[#This Row],[X]]^2+ Tabelle15[[#This Row],[Y]]^2 +Tabelle15[[#This Row],[Z]]^2)</f>
        <v>196.02553399741473</v>
      </c>
      <c r="Q870">
        <v>-5.5118900000000002</v>
      </c>
      <c r="R870">
        <v>133.41499999999999</v>
      </c>
      <c r="S870">
        <v>100.16</v>
      </c>
      <c r="T870">
        <v>49.004300000000001</v>
      </c>
      <c r="U870">
        <v>-3.96753</v>
      </c>
      <c r="V870">
        <v>-5.8033400000000004</v>
      </c>
    </row>
    <row r="871" spans="1:22">
      <c r="A871">
        <v>17931</v>
      </c>
      <c r="B871">
        <v>1</v>
      </c>
      <c r="C871">
        <v>3.1479599999999999</v>
      </c>
      <c r="D871">
        <v>-22.225899999999999</v>
      </c>
      <c r="E871">
        <v>-194.73599999999999</v>
      </c>
      <c r="F871">
        <v>-40.592799999999997</v>
      </c>
      <c r="G871">
        <v>5.7893800000000004</v>
      </c>
      <c r="H871">
        <v>-3.9879099999999998</v>
      </c>
      <c r="I871">
        <f>IF(AND(Tabelle15[[#This Row],[AreaPx]]&gt;0,NOT(Tabelle15[[#This Row],[AreaPx]]="inf")),Tabelle15[[#This Row],[AreaPx]], NA())</f>
        <v>5681.78</v>
      </c>
      <c r="J871">
        <v>5681.78</v>
      </c>
      <c r="K871">
        <v>66.1965</v>
      </c>
      <c r="L871">
        <v>86.274799999999999</v>
      </c>
      <c r="M871">
        <v>0.61572800000000005</v>
      </c>
      <c r="N871">
        <v>4.0193899999999998E-2</v>
      </c>
      <c r="O871">
        <f>Tabelle15[[#This Row],[Roll]]+Tabelle15[[#This Row],[Pitch]]</f>
        <v>1.8014700000000006</v>
      </c>
      <c r="P871">
        <f>SQRT(Tabelle15[[#This Row],[X]]^2+ Tabelle15[[#This Row],[Y]]^2 +Tabelle15[[#This Row],[Z]]^2)</f>
        <v>196.02553399741473</v>
      </c>
      <c r="Q871">
        <v>-5.5118900000000002</v>
      </c>
      <c r="R871">
        <v>133.41499999999999</v>
      </c>
      <c r="S871">
        <v>100.16</v>
      </c>
      <c r="T871">
        <v>49.004300000000001</v>
      </c>
      <c r="U871">
        <v>-3.96753</v>
      </c>
      <c r="V871">
        <v>-5.8033400000000004</v>
      </c>
    </row>
    <row r="872" spans="1:22">
      <c r="A872">
        <v>17946</v>
      </c>
      <c r="B872">
        <v>1</v>
      </c>
      <c r="C872">
        <v>2.8470599999999999</v>
      </c>
      <c r="D872">
        <v>-21.974900000000002</v>
      </c>
      <c r="E872">
        <v>-194.54400000000001</v>
      </c>
      <c r="F872">
        <v>-40.697800000000001</v>
      </c>
      <c r="G872">
        <v>6.0299399999999999</v>
      </c>
      <c r="H872">
        <v>-4.23163</v>
      </c>
      <c r="I872">
        <f>IF(AND(Tabelle15[[#This Row],[AreaPx]]&gt;0,NOT(Tabelle15[[#This Row],[AreaPx]]="inf")),Tabelle15[[#This Row],[AreaPx]], NA())</f>
        <v>5643.8</v>
      </c>
      <c r="J872">
        <v>5643.8</v>
      </c>
      <c r="K872">
        <v>65.977599999999995</v>
      </c>
      <c r="L872">
        <v>86.0321</v>
      </c>
      <c r="M872">
        <v>0.17952199999999999</v>
      </c>
      <c r="N872">
        <v>1.8088900000000002E-2</v>
      </c>
      <c r="O872">
        <f>Tabelle15[[#This Row],[Roll]]+Tabelle15[[#This Row],[Pitch]]</f>
        <v>1.7983099999999999</v>
      </c>
      <c r="P872">
        <f>SQRT(Tabelle15[[#This Row],[X]]^2+ Tabelle15[[#This Row],[Y]]^2 +Tabelle15[[#This Row],[Z]]^2)</f>
        <v>195.80186392538147</v>
      </c>
      <c r="Q872">
        <v>-5.4884300000000001</v>
      </c>
      <c r="R872">
        <v>133.97</v>
      </c>
      <c r="S872">
        <v>99.733400000000003</v>
      </c>
      <c r="T872">
        <v>48.856900000000003</v>
      </c>
      <c r="U872">
        <v>-4.2081799999999996</v>
      </c>
      <c r="V872">
        <v>-6.0462999999999996</v>
      </c>
    </row>
    <row r="873" spans="1:22">
      <c r="A873">
        <v>17970</v>
      </c>
      <c r="B873">
        <v>1</v>
      </c>
      <c r="C873">
        <v>2.8470599999999999</v>
      </c>
      <c r="D873">
        <v>-21.974900000000002</v>
      </c>
      <c r="E873">
        <v>-194.54400000000001</v>
      </c>
      <c r="F873">
        <v>-40.697800000000001</v>
      </c>
      <c r="G873">
        <v>6.0299399999999999</v>
      </c>
      <c r="H873">
        <v>-4.23163</v>
      </c>
      <c r="I873">
        <f>IF(AND(Tabelle15[[#This Row],[AreaPx]]&gt;0,NOT(Tabelle15[[#This Row],[AreaPx]]="inf")),Tabelle15[[#This Row],[AreaPx]], NA())</f>
        <v>5643.8</v>
      </c>
      <c r="J873">
        <v>5643.8</v>
      </c>
      <c r="K873">
        <v>65.977599999999995</v>
      </c>
      <c r="L873">
        <v>86.0321</v>
      </c>
      <c r="M873">
        <v>0.17952199999999999</v>
      </c>
      <c r="N873">
        <v>1.8088900000000002E-2</v>
      </c>
      <c r="O873">
        <f>Tabelle15[[#This Row],[Roll]]+Tabelle15[[#This Row],[Pitch]]</f>
        <v>1.7983099999999999</v>
      </c>
      <c r="P873">
        <f>SQRT(Tabelle15[[#This Row],[X]]^2+ Tabelle15[[#This Row],[Y]]^2 +Tabelle15[[#This Row],[Z]]^2)</f>
        <v>195.80186392538147</v>
      </c>
      <c r="Q873">
        <v>-5.4884300000000001</v>
      </c>
      <c r="R873">
        <v>133.97</v>
      </c>
      <c r="S873">
        <v>99.733400000000003</v>
      </c>
      <c r="T873">
        <v>48.856900000000003</v>
      </c>
      <c r="U873">
        <v>-4.2081799999999996</v>
      </c>
      <c r="V873">
        <v>-6.0462999999999996</v>
      </c>
    </row>
    <row r="874" spans="1:22">
      <c r="A874">
        <v>17982</v>
      </c>
      <c r="B874">
        <v>1</v>
      </c>
      <c r="C874">
        <v>2.7083300000000001</v>
      </c>
      <c r="D874">
        <v>-21.559100000000001</v>
      </c>
      <c r="E874">
        <v>-194.339</v>
      </c>
      <c r="F874">
        <v>-40.7149</v>
      </c>
      <c r="G874">
        <v>5.8126199999999999</v>
      </c>
      <c r="H874">
        <v>-4.0132399999999997</v>
      </c>
      <c r="I874">
        <f>IF(AND(Tabelle15[[#This Row],[AreaPx]]&gt;0,NOT(Tabelle15[[#This Row],[AreaPx]]="inf")),Tabelle15[[#This Row],[AreaPx]], NA())</f>
        <v>5658.28</v>
      </c>
      <c r="J874">
        <v>5658.28</v>
      </c>
      <c r="K874">
        <v>66.007099999999994</v>
      </c>
      <c r="L874">
        <v>86.173400000000001</v>
      </c>
      <c r="M874">
        <v>0.32427099999999998</v>
      </c>
      <c r="N874">
        <v>1.4538799999999999E-2</v>
      </c>
      <c r="O874">
        <f>Tabelle15[[#This Row],[Roll]]+Tabelle15[[#This Row],[Pitch]]</f>
        <v>1.7993800000000002</v>
      </c>
      <c r="P874">
        <f>SQRT(Tabelle15[[#This Row],[X]]^2+ Tabelle15[[#This Row],[Y]]^2 +Tabelle15[[#This Row],[Z]]^2)</f>
        <v>195.54993419891221</v>
      </c>
      <c r="Q874">
        <v>-5.2083700000000004</v>
      </c>
      <c r="R874">
        <v>132.85300000000001</v>
      </c>
      <c r="S874">
        <v>99.920100000000005</v>
      </c>
      <c r="T874">
        <v>48.878</v>
      </c>
      <c r="U874">
        <v>-3.9925799999999998</v>
      </c>
      <c r="V874">
        <v>-5.82681</v>
      </c>
    </row>
    <row r="875" spans="1:22">
      <c r="A875">
        <v>18011</v>
      </c>
      <c r="B875">
        <v>1</v>
      </c>
      <c r="C875">
        <v>2.83894</v>
      </c>
      <c r="D875">
        <v>-21.1738</v>
      </c>
      <c r="E875">
        <v>-193.96199999999999</v>
      </c>
      <c r="F875">
        <v>-40.813600000000001</v>
      </c>
      <c r="G875">
        <v>5.9737299999999998</v>
      </c>
      <c r="H875">
        <v>-3.4269699999999998</v>
      </c>
      <c r="I875">
        <f>IF(AND(Tabelle15[[#This Row],[AreaPx]]&gt;0,NOT(Tabelle15[[#This Row],[AreaPx]]="inf")),Tabelle15[[#This Row],[AreaPx]], NA())</f>
        <v>5669.8</v>
      </c>
      <c r="J875">
        <v>5669.8</v>
      </c>
      <c r="K875">
        <v>65.994699999999995</v>
      </c>
      <c r="L875">
        <v>86.323499999999996</v>
      </c>
      <c r="M875">
        <v>0.83299299999999998</v>
      </c>
      <c r="N875">
        <v>1.3487600000000001E-2</v>
      </c>
      <c r="O875">
        <f>Tabelle15[[#This Row],[Roll]]+Tabelle15[[#This Row],[Pitch]]</f>
        <v>2.5467599999999999</v>
      </c>
      <c r="P875">
        <f>SQRT(Tabelle15[[#This Row],[X]]^2+ Tabelle15[[#This Row],[Y]]^2 +Tabelle15[[#This Row],[Z]]^2)</f>
        <v>195.13494518092753</v>
      </c>
      <c r="Q875">
        <v>-5.4348000000000001</v>
      </c>
      <c r="R875">
        <v>130.45699999999999</v>
      </c>
      <c r="S875">
        <v>99.706199999999995</v>
      </c>
      <c r="T875">
        <v>48.829300000000003</v>
      </c>
      <c r="U875">
        <v>-3.4083399999999999</v>
      </c>
      <c r="V875">
        <v>-5.9843599999999997</v>
      </c>
    </row>
    <row r="876" spans="1:22">
      <c r="A876">
        <v>18036</v>
      </c>
      <c r="B876">
        <v>1</v>
      </c>
      <c r="C876">
        <v>2.83894</v>
      </c>
      <c r="D876">
        <v>-21.1738</v>
      </c>
      <c r="E876">
        <v>-193.96199999999999</v>
      </c>
      <c r="F876">
        <v>-40.813600000000001</v>
      </c>
      <c r="G876">
        <v>5.9737299999999998</v>
      </c>
      <c r="H876">
        <v>-3.4269699999999998</v>
      </c>
      <c r="I876">
        <f>IF(AND(Tabelle15[[#This Row],[AreaPx]]&gt;0,NOT(Tabelle15[[#This Row],[AreaPx]]="inf")),Tabelle15[[#This Row],[AreaPx]], NA())</f>
        <v>5669.8</v>
      </c>
      <c r="J876">
        <v>5669.8</v>
      </c>
      <c r="K876">
        <v>65.994699999999995</v>
      </c>
      <c r="L876">
        <v>86.323499999999996</v>
      </c>
      <c r="M876">
        <v>0.83299299999999998</v>
      </c>
      <c r="N876">
        <v>1.3487600000000001E-2</v>
      </c>
      <c r="O876">
        <f>Tabelle15[[#This Row],[Roll]]+Tabelle15[[#This Row],[Pitch]]</f>
        <v>2.5467599999999999</v>
      </c>
      <c r="P876">
        <f>SQRT(Tabelle15[[#This Row],[X]]^2+ Tabelle15[[#This Row],[Y]]^2 +Tabelle15[[#This Row],[Z]]^2)</f>
        <v>195.13494518092753</v>
      </c>
      <c r="Q876">
        <v>-5.4348000000000001</v>
      </c>
      <c r="R876">
        <v>130.45699999999999</v>
      </c>
      <c r="S876">
        <v>99.706199999999995</v>
      </c>
      <c r="T876">
        <v>48.829300000000003</v>
      </c>
      <c r="U876">
        <v>-3.4083399999999999</v>
      </c>
      <c r="V876">
        <v>-5.9843599999999997</v>
      </c>
    </row>
    <row r="877" spans="1:22">
      <c r="A877">
        <v>18052</v>
      </c>
      <c r="B877">
        <v>1</v>
      </c>
      <c r="C877">
        <v>2.8748900000000002</v>
      </c>
      <c r="D877">
        <v>-22.136800000000001</v>
      </c>
      <c r="E877">
        <v>-185.95699999999999</v>
      </c>
      <c r="F877">
        <v>-44.890599999999999</v>
      </c>
      <c r="G877">
        <v>6.6326099999999997</v>
      </c>
      <c r="H877">
        <v>-4.3275300000000003</v>
      </c>
      <c r="I877">
        <f>IF(AND(Tabelle15[[#This Row],[AreaPx]]&gt;0,NOT(Tabelle15[[#This Row],[AreaPx]]="inf")),Tabelle15[[#This Row],[AreaPx]], NA())</f>
        <v>5304.48</v>
      </c>
      <c r="J877">
        <v>5304.48</v>
      </c>
      <c r="K877">
        <v>62.053800000000003</v>
      </c>
      <c r="L877">
        <v>86.256100000000004</v>
      </c>
      <c r="M877">
        <v>4.1799600000000003</v>
      </c>
      <c r="N877">
        <v>1.90437E-2</v>
      </c>
      <c r="O877">
        <f>Tabelle15[[#This Row],[Roll]]+Tabelle15[[#This Row],[Pitch]]</f>
        <v>2.3050799999999994</v>
      </c>
      <c r="P877">
        <f>SQRT(Tabelle15[[#This Row],[X]]^2+ Tabelle15[[#This Row],[Y]]^2 +Tabelle15[[#This Row],[Z]]^2)</f>
        <v>187.29204135721329</v>
      </c>
      <c r="Q877">
        <v>-9.6646900000000002</v>
      </c>
      <c r="R877">
        <v>133.732</v>
      </c>
      <c r="S877">
        <v>83.424599999999998</v>
      </c>
      <c r="T877">
        <v>44.608600000000003</v>
      </c>
      <c r="U877">
        <v>-4.2985100000000003</v>
      </c>
      <c r="V877">
        <v>-6.6514100000000003</v>
      </c>
    </row>
    <row r="878" spans="1:22">
      <c r="A878">
        <v>18077</v>
      </c>
      <c r="B878">
        <v>1</v>
      </c>
      <c r="C878">
        <v>2.8748900000000002</v>
      </c>
      <c r="D878">
        <v>-22.136800000000001</v>
      </c>
      <c r="E878">
        <v>-185.95699999999999</v>
      </c>
      <c r="F878">
        <v>-44.890599999999999</v>
      </c>
      <c r="G878">
        <v>6.6326099999999997</v>
      </c>
      <c r="H878">
        <v>-4.3275300000000003</v>
      </c>
      <c r="I878">
        <f>IF(AND(Tabelle15[[#This Row],[AreaPx]]&gt;0,NOT(Tabelle15[[#This Row],[AreaPx]]="inf")),Tabelle15[[#This Row],[AreaPx]], NA())</f>
        <v>5771.02</v>
      </c>
      <c r="J878">
        <v>5771.02</v>
      </c>
      <c r="K878">
        <v>64.725099999999998</v>
      </c>
      <c r="L878">
        <v>89.969399999999993</v>
      </c>
      <c r="M878">
        <v>0</v>
      </c>
      <c r="N878">
        <v>0.105516</v>
      </c>
      <c r="O878">
        <f>Tabelle15[[#This Row],[Roll]]+Tabelle15[[#This Row],[Pitch]]</f>
        <v>2.3050799999999994</v>
      </c>
      <c r="P878">
        <f>SQRT(Tabelle15[[#This Row],[X]]^2+ Tabelle15[[#This Row],[Y]]^2 +Tabelle15[[#This Row],[Z]]^2)</f>
        <v>187.29204135721329</v>
      </c>
      <c r="Q878">
        <v>-9.6646900000000002</v>
      </c>
      <c r="R878">
        <v>133.732</v>
      </c>
      <c r="S878">
        <v>83.424599999999998</v>
      </c>
      <c r="T878">
        <v>44.608600000000003</v>
      </c>
      <c r="U878">
        <v>-4.2985100000000003</v>
      </c>
      <c r="V878">
        <v>-6.6514100000000003</v>
      </c>
    </row>
    <row r="879" spans="1:22">
      <c r="A879">
        <v>18104</v>
      </c>
      <c r="B879">
        <v>1</v>
      </c>
      <c r="C879">
        <v>2.8748900000000002</v>
      </c>
      <c r="D879">
        <v>-22.136800000000001</v>
      </c>
      <c r="E879">
        <v>-185.95699999999999</v>
      </c>
      <c r="F879">
        <v>-44.890599999999999</v>
      </c>
      <c r="G879">
        <v>6.6326099999999997</v>
      </c>
      <c r="H879">
        <v>-4.3275300000000003</v>
      </c>
      <c r="I879">
        <f>IF(AND(Tabelle15[[#This Row],[AreaPx]]&gt;0,NOT(Tabelle15[[#This Row],[AreaPx]]="inf")),Tabelle15[[#This Row],[AreaPx]], NA())</f>
        <v>5771.02</v>
      </c>
      <c r="J879">
        <v>5771.02</v>
      </c>
      <c r="K879">
        <v>64.725099999999998</v>
      </c>
      <c r="L879">
        <v>89.969399999999993</v>
      </c>
      <c r="M879">
        <v>0</v>
      </c>
      <c r="N879">
        <v>0.105516</v>
      </c>
      <c r="O879">
        <f>Tabelle15[[#This Row],[Roll]]+Tabelle15[[#This Row],[Pitch]]</f>
        <v>2.3050799999999994</v>
      </c>
      <c r="P879">
        <f>SQRT(Tabelle15[[#This Row],[X]]^2+ Tabelle15[[#This Row],[Y]]^2 +Tabelle15[[#This Row],[Z]]^2)</f>
        <v>187.29204135721329</v>
      </c>
      <c r="Q879">
        <v>-9.6646900000000002</v>
      </c>
      <c r="R879">
        <v>133.732</v>
      </c>
      <c r="S879">
        <v>83.424599999999998</v>
      </c>
      <c r="T879">
        <v>44.608600000000003</v>
      </c>
      <c r="U879">
        <v>-4.2985100000000003</v>
      </c>
      <c r="V879">
        <v>-6.6514100000000003</v>
      </c>
    </row>
    <row r="880" spans="1:22">
      <c r="A880">
        <v>18121</v>
      </c>
      <c r="B880">
        <v>1</v>
      </c>
      <c r="C880">
        <v>2.9229699999999998</v>
      </c>
      <c r="D880">
        <v>-25.381900000000002</v>
      </c>
      <c r="E880">
        <v>-183.393</v>
      </c>
      <c r="F880">
        <v>-44.1661</v>
      </c>
      <c r="G880">
        <v>7.7543600000000001</v>
      </c>
      <c r="H880">
        <v>-5.1310099999999998</v>
      </c>
      <c r="I880">
        <f>IF(AND(Tabelle15[[#This Row],[AreaPx]]&gt;0,NOT(Tabelle15[[#This Row],[AreaPx]]="inf")),Tabelle15[[#This Row],[AreaPx]], NA())</f>
        <v>5818.46</v>
      </c>
      <c r="J880">
        <v>5818.46</v>
      </c>
      <c r="K880">
        <v>65.662499999999994</v>
      </c>
      <c r="L880">
        <v>89.66</v>
      </c>
      <c r="M880">
        <v>1.4415199999999999</v>
      </c>
      <c r="N880">
        <v>0.166905</v>
      </c>
      <c r="O880">
        <f>Tabelle15[[#This Row],[Roll]]+Tabelle15[[#This Row],[Pitch]]</f>
        <v>2.6233500000000003</v>
      </c>
      <c r="P880">
        <f>SQRT(Tabelle15[[#This Row],[X]]^2+ Tabelle15[[#This Row],[Y]]^2 +Tabelle15[[#This Row],[Z]]^2)</f>
        <v>185.16418943799823</v>
      </c>
      <c r="Q880">
        <v>-6.79521</v>
      </c>
      <c r="R880">
        <v>139.10599999999999</v>
      </c>
      <c r="S880">
        <v>81.6601</v>
      </c>
      <c r="T880">
        <v>45.139800000000001</v>
      </c>
      <c r="U880">
        <v>-5.0839699999999999</v>
      </c>
      <c r="V880">
        <v>-7.7851699999999999</v>
      </c>
    </row>
    <row r="881" spans="1:22">
      <c r="A881">
        <v>18152</v>
      </c>
      <c r="B881">
        <v>1</v>
      </c>
      <c r="C881">
        <v>3.5437799999999999</v>
      </c>
      <c r="D881">
        <v>-28.8797</v>
      </c>
      <c r="E881">
        <v>-186.511</v>
      </c>
      <c r="F881">
        <v>-41.6008</v>
      </c>
      <c r="G881">
        <v>7.74634</v>
      </c>
      <c r="H881">
        <v>-5.0000499999999999</v>
      </c>
      <c r="I881">
        <f>IF(AND(Tabelle15[[#This Row],[AreaPx]]&gt;0,NOT(Tabelle15[[#This Row],[AreaPx]]="inf")),Tabelle15[[#This Row],[AreaPx]], NA())</f>
        <v>6245.83</v>
      </c>
      <c r="J881">
        <v>6245.83</v>
      </c>
      <c r="K881">
        <v>69.310900000000004</v>
      </c>
      <c r="L881">
        <v>90.963999999999999</v>
      </c>
      <c r="M881">
        <v>2.7269999999999999</v>
      </c>
      <c r="N881">
        <v>3.2738799999999998E-2</v>
      </c>
      <c r="O881">
        <f>Tabelle15[[#This Row],[Roll]]+Tabelle15[[#This Row],[Pitch]]</f>
        <v>2.7462900000000001</v>
      </c>
      <c r="P881">
        <f>SQRT(Tabelle15[[#This Row],[X]]^2+ Tabelle15[[#This Row],[Y]]^2 +Tabelle15[[#This Row],[Z]]^2)</f>
        <v>188.7669159831203</v>
      </c>
      <c r="Q881">
        <v>-3.8528899999999999</v>
      </c>
      <c r="R881">
        <v>142.33699999999999</v>
      </c>
      <c r="S881">
        <v>88.896699999999996</v>
      </c>
      <c r="T881">
        <v>47.723599999999998</v>
      </c>
      <c r="U881">
        <v>-4.9543100000000004</v>
      </c>
      <c r="V881">
        <v>-7.7755700000000001</v>
      </c>
    </row>
    <row r="882" spans="1:22">
      <c r="A882">
        <v>18181</v>
      </c>
      <c r="B882">
        <v>1</v>
      </c>
      <c r="C882">
        <v>4.1580399999999997</v>
      </c>
      <c r="D882">
        <v>-31.852499999999999</v>
      </c>
      <c r="E882">
        <v>-185.512</v>
      </c>
      <c r="F882">
        <v>-43.220399999999998</v>
      </c>
      <c r="G882">
        <v>8.5413499999999996</v>
      </c>
      <c r="H882">
        <v>-5.7767400000000002</v>
      </c>
      <c r="I882">
        <f>IF(AND(Tabelle15[[#This Row],[AreaPx]]&gt;0,NOT(Tabelle15[[#This Row],[AreaPx]]="inf")),Tabelle15[[#This Row],[AreaPx]], NA())</f>
        <v>5855.61</v>
      </c>
      <c r="J882">
        <v>5855.61</v>
      </c>
      <c r="K882">
        <v>66.583500000000001</v>
      </c>
      <c r="L882">
        <v>89.138300000000001</v>
      </c>
      <c r="M882">
        <v>3.1180500000000002</v>
      </c>
      <c r="N882">
        <v>8.8863300000000006E-2</v>
      </c>
      <c r="O882">
        <f>Tabelle15[[#This Row],[Roll]]+Tabelle15[[#This Row],[Pitch]]</f>
        <v>2.7646099999999993</v>
      </c>
      <c r="P882">
        <f>SQRT(Tabelle15[[#This Row],[X]]^2+ Tabelle15[[#This Row],[Y]]^2 +Tabelle15[[#This Row],[Z]]^2)</f>
        <v>188.27260341561009</v>
      </c>
      <c r="Q882">
        <v>-7.6467000000000001</v>
      </c>
      <c r="R882">
        <v>147.387</v>
      </c>
      <c r="S882">
        <v>82.426100000000005</v>
      </c>
      <c r="T882">
        <v>45.918700000000001</v>
      </c>
      <c r="U882">
        <v>-5.7124600000000001</v>
      </c>
      <c r="V882">
        <v>-8.5843000000000007</v>
      </c>
    </row>
    <row r="883" spans="1:22">
      <c r="A883">
        <v>18217</v>
      </c>
      <c r="B883">
        <v>1</v>
      </c>
      <c r="C883">
        <v>4.5381</v>
      </c>
      <c r="D883">
        <v>-33.422499999999999</v>
      </c>
      <c r="E883">
        <v>-184.79</v>
      </c>
      <c r="F883">
        <v>-43.800600000000003</v>
      </c>
      <c r="G883">
        <v>8.7481299999999997</v>
      </c>
      <c r="H883">
        <v>-5.9841300000000004</v>
      </c>
      <c r="I883">
        <f>IF(AND(Tabelle15[[#This Row],[AreaPx]]&gt;0,NOT(Tabelle15[[#This Row],[AreaPx]]="inf")),Tabelle15[[#This Row],[AreaPx]], NA())</f>
        <v>5853.05</v>
      </c>
      <c r="J883">
        <v>5853.05</v>
      </c>
      <c r="K883">
        <v>66.3596</v>
      </c>
      <c r="L883">
        <v>89.529499999999999</v>
      </c>
      <c r="M883">
        <v>0.99470000000000003</v>
      </c>
      <c r="N883">
        <v>0.17705499999999999</v>
      </c>
      <c r="O883">
        <f>Tabelle15[[#This Row],[Roll]]+Tabelle15[[#This Row],[Pitch]]</f>
        <v>2.7639999999999993</v>
      </c>
      <c r="P883">
        <f>SQRT(Tabelle15[[#This Row],[X]]^2+ Tabelle15[[#This Row],[Y]]^2 +Tabelle15[[#This Row],[Z]]^2)</f>
        <v>187.84302477829726</v>
      </c>
      <c r="Q883">
        <v>-8.7950099999999996</v>
      </c>
      <c r="R883">
        <v>149.404</v>
      </c>
      <c r="S883">
        <v>79.6995</v>
      </c>
      <c r="T883">
        <v>45.286000000000001</v>
      </c>
      <c r="U883">
        <v>-5.9142700000000001</v>
      </c>
      <c r="V883">
        <v>-8.7953200000000002</v>
      </c>
    </row>
    <row r="884" spans="1:22">
      <c r="A884">
        <v>18253</v>
      </c>
      <c r="B884">
        <v>1</v>
      </c>
      <c r="C884">
        <v>4.9981600000000004</v>
      </c>
      <c r="D884">
        <v>-35.1935</v>
      </c>
      <c r="E884">
        <v>-181.661</v>
      </c>
      <c r="F884">
        <v>-45.172199999999997</v>
      </c>
      <c r="G884">
        <v>9.6971299999999996</v>
      </c>
      <c r="H884">
        <v>-6.0326599999999999</v>
      </c>
      <c r="I884">
        <f>IF(AND(Tabelle15[[#This Row],[AreaPx]]&gt;0,NOT(Tabelle15[[#This Row],[AreaPx]]="inf")),Tabelle15[[#This Row],[AreaPx]], NA())</f>
        <v>5745.93</v>
      </c>
      <c r="J884">
        <v>5745.93</v>
      </c>
      <c r="K884">
        <v>65.307199999999995</v>
      </c>
      <c r="L884">
        <v>89.654700000000005</v>
      </c>
      <c r="M884">
        <v>1.94733</v>
      </c>
      <c r="N884">
        <v>5.91637E-2</v>
      </c>
      <c r="O884">
        <f>Tabelle15[[#This Row],[Roll]]+Tabelle15[[#This Row],[Pitch]]</f>
        <v>3.6644699999999997</v>
      </c>
      <c r="P884">
        <f>SQRT(Tabelle15[[#This Row],[X]]^2+ Tabelle15[[#This Row],[Y]]^2 +Tabelle15[[#This Row],[Z]]^2)</f>
        <v>185.10613973241297</v>
      </c>
      <c r="Q884">
        <v>-10.3988</v>
      </c>
      <c r="R884">
        <v>150.67599999999999</v>
      </c>
      <c r="S884">
        <v>72.994500000000002</v>
      </c>
      <c r="T884">
        <v>43.808</v>
      </c>
      <c r="U884">
        <v>-5.9461500000000003</v>
      </c>
      <c r="V884">
        <v>-9.7500999999999998</v>
      </c>
    </row>
    <row r="885" spans="1:22">
      <c r="A885">
        <v>18284</v>
      </c>
      <c r="B885">
        <v>1</v>
      </c>
      <c r="C885">
        <v>5.8188500000000003</v>
      </c>
      <c r="D885">
        <v>-38.285899999999998</v>
      </c>
      <c r="E885">
        <v>-185.36199999999999</v>
      </c>
      <c r="F885">
        <v>-42.513100000000001</v>
      </c>
      <c r="G885">
        <v>10.3637</v>
      </c>
      <c r="H885">
        <v>-7.2183999999999999</v>
      </c>
      <c r="I885">
        <f>IF(AND(Tabelle15[[#This Row],[AreaPx]]&gt;0,NOT(Tabelle15[[#This Row],[AreaPx]]="inf")),Tabelle15[[#This Row],[AreaPx]], NA())</f>
        <v>6182.94</v>
      </c>
      <c r="J885">
        <v>6182.94</v>
      </c>
      <c r="K885">
        <v>69.41</v>
      </c>
      <c r="L885">
        <v>90.807100000000005</v>
      </c>
      <c r="M885">
        <v>2.9649000000000001</v>
      </c>
      <c r="N885">
        <v>3.1403100000000003E-2</v>
      </c>
      <c r="O885">
        <f>Tabelle15[[#This Row],[Roll]]+Tabelle15[[#This Row],[Pitch]]</f>
        <v>3.1452999999999998</v>
      </c>
      <c r="P885">
        <f>SQRT(Tabelle15[[#This Row],[X]]^2+ Tabelle15[[#This Row],[Y]]^2 +Tabelle15[[#This Row],[Z]]^2)</f>
        <v>189.36404146017927</v>
      </c>
      <c r="Q885">
        <v>-8.36069</v>
      </c>
      <c r="R885">
        <v>157.42699999999999</v>
      </c>
      <c r="S885">
        <v>78.8887</v>
      </c>
      <c r="T885">
        <v>46.181600000000003</v>
      </c>
      <c r="U885">
        <v>-7.1000300000000003</v>
      </c>
      <c r="V885">
        <v>-10.444699999999999</v>
      </c>
    </row>
    <row r="886" spans="1:22">
      <c r="A886">
        <v>18317</v>
      </c>
      <c r="B886">
        <v>1</v>
      </c>
      <c r="C886">
        <v>5.8188500000000003</v>
      </c>
      <c r="D886">
        <v>-38.285899999999998</v>
      </c>
      <c r="E886">
        <v>-185.36199999999999</v>
      </c>
      <c r="F886">
        <v>-42.513100000000001</v>
      </c>
      <c r="G886">
        <v>10.3637</v>
      </c>
      <c r="H886">
        <v>-7.2183999999999999</v>
      </c>
      <c r="I886">
        <f>IF(AND(Tabelle15[[#This Row],[AreaPx]]&gt;0,NOT(Tabelle15[[#This Row],[AreaPx]]="inf")),Tabelle15[[#This Row],[AreaPx]], NA())</f>
        <v>5938.52</v>
      </c>
      <c r="J886">
        <v>5938.52</v>
      </c>
      <c r="K886">
        <v>68.024199999999993</v>
      </c>
      <c r="L886">
        <v>88.994100000000003</v>
      </c>
      <c r="M886">
        <v>0</v>
      </c>
      <c r="N886">
        <v>0.13939399999999999</v>
      </c>
      <c r="O886">
        <f>Tabelle15[[#This Row],[Roll]]+Tabelle15[[#This Row],[Pitch]]</f>
        <v>3.1452999999999998</v>
      </c>
      <c r="P886">
        <f>SQRT(Tabelle15[[#This Row],[X]]^2+ Tabelle15[[#This Row],[Y]]^2 +Tabelle15[[#This Row],[Z]]^2)</f>
        <v>189.36404146017927</v>
      </c>
      <c r="Q886">
        <v>-8.36069</v>
      </c>
      <c r="R886">
        <v>157.42699999999999</v>
      </c>
      <c r="S886">
        <v>78.8887</v>
      </c>
      <c r="T886">
        <v>46.181600000000003</v>
      </c>
      <c r="U886">
        <v>-7.1000300000000003</v>
      </c>
      <c r="V886">
        <v>-10.444699999999999</v>
      </c>
    </row>
    <row r="887" spans="1:22">
      <c r="A887">
        <v>18340</v>
      </c>
      <c r="B887">
        <v>1</v>
      </c>
      <c r="C887">
        <v>5.3435199999999998</v>
      </c>
      <c r="D887">
        <v>-41.615200000000002</v>
      </c>
      <c r="E887">
        <v>-189.833</v>
      </c>
      <c r="F887">
        <v>-39.958799999999997</v>
      </c>
      <c r="G887">
        <v>11.4681</v>
      </c>
      <c r="H887">
        <v>-8.1034199999999998</v>
      </c>
      <c r="I887">
        <f>IF(AND(Tabelle15[[#This Row],[AreaPx]]&gt;0,NOT(Tabelle15[[#This Row],[AreaPx]]="inf")),Tabelle15[[#This Row],[AreaPx]], NA())</f>
        <v>6144.61</v>
      </c>
      <c r="J887">
        <v>6144.61</v>
      </c>
      <c r="K887">
        <v>70.754900000000006</v>
      </c>
      <c r="L887">
        <v>88.549800000000005</v>
      </c>
      <c r="M887">
        <v>4.1410999999999998</v>
      </c>
      <c r="N887">
        <v>8.9782699999999993E-2</v>
      </c>
      <c r="O887">
        <f>Tabelle15[[#This Row],[Roll]]+Tabelle15[[#This Row],[Pitch]]</f>
        <v>3.3646799999999999</v>
      </c>
      <c r="P887">
        <f>SQRT(Tabelle15[[#This Row],[X]]^2+ Tabelle15[[#This Row],[Y]]^2 +Tabelle15[[#This Row],[Z]]^2)</f>
        <v>194.41436666571326</v>
      </c>
      <c r="Q887">
        <v>-6.3037099999999997</v>
      </c>
      <c r="R887">
        <v>163.739</v>
      </c>
      <c r="S887">
        <v>85.718100000000007</v>
      </c>
      <c r="T887">
        <v>48.419699999999999</v>
      </c>
      <c r="U887">
        <v>-7.9405900000000003</v>
      </c>
      <c r="V887">
        <v>-11.5806</v>
      </c>
    </row>
    <row r="888" spans="1:22">
      <c r="A888">
        <v>18374</v>
      </c>
      <c r="B888">
        <v>1</v>
      </c>
      <c r="C888">
        <v>4.4582899999999999</v>
      </c>
      <c r="D888">
        <v>-42.787500000000001</v>
      </c>
      <c r="E888">
        <v>-193.137</v>
      </c>
      <c r="F888">
        <v>-39.320900000000002</v>
      </c>
      <c r="G888">
        <v>11.765700000000001</v>
      </c>
      <c r="H888">
        <v>-7.1441299999999996</v>
      </c>
      <c r="I888">
        <f>IF(AND(Tabelle15[[#This Row],[AreaPx]]&gt;0,NOT(Tabelle15[[#This Row],[AreaPx]]="inf")),Tabelle15[[#This Row],[AreaPx]], NA())</f>
        <v>5943.02</v>
      </c>
      <c r="J888">
        <v>5943.02</v>
      </c>
      <c r="K888">
        <v>69.733500000000006</v>
      </c>
      <c r="L888">
        <v>86.674800000000005</v>
      </c>
      <c r="M888">
        <v>1.60992</v>
      </c>
      <c r="N888">
        <v>0.179782</v>
      </c>
      <c r="O888">
        <f>Tabelle15[[#This Row],[Roll]]+Tabelle15[[#This Row],[Pitch]]</f>
        <v>4.6215700000000011</v>
      </c>
      <c r="P888">
        <f>SQRT(Tabelle15[[#This Row],[X]]^2+ Tabelle15[[#This Row],[Y]]^2 +Tabelle15[[#This Row],[Z]]^2)</f>
        <v>197.87002621664075</v>
      </c>
      <c r="Q888">
        <v>-6.9246400000000001</v>
      </c>
      <c r="R888">
        <v>162.369</v>
      </c>
      <c r="S888">
        <v>90.980999999999995</v>
      </c>
      <c r="T888">
        <v>49.215000000000003</v>
      </c>
      <c r="U888">
        <v>-6.9932699999999999</v>
      </c>
      <c r="V888">
        <v>-11.8552</v>
      </c>
    </row>
    <row r="889" spans="1:22">
      <c r="A889">
        <v>18404</v>
      </c>
      <c r="B889">
        <v>1</v>
      </c>
      <c r="C889">
        <v>4.4582899999999999</v>
      </c>
      <c r="D889">
        <v>-42.787500000000001</v>
      </c>
      <c r="E889">
        <v>-193.137</v>
      </c>
      <c r="F889">
        <v>-39.320900000000002</v>
      </c>
      <c r="G889">
        <v>11.765700000000001</v>
      </c>
      <c r="H889">
        <v>-7.1441299999999996</v>
      </c>
      <c r="I889">
        <f>IF(AND(Tabelle15[[#This Row],[AreaPx]]&gt;0,NOT(Tabelle15[[#This Row],[AreaPx]]="inf")),Tabelle15[[#This Row],[AreaPx]], NA())</f>
        <v>5943.02</v>
      </c>
      <c r="J889">
        <v>5943.02</v>
      </c>
      <c r="K889">
        <v>69.733500000000006</v>
      </c>
      <c r="L889">
        <v>86.674800000000005</v>
      </c>
      <c r="M889">
        <v>1.60992</v>
      </c>
      <c r="N889">
        <v>0.179782</v>
      </c>
      <c r="O889">
        <f>Tabelle15[[#This Row],[Roll]]+Tabelle15[[#This Row],[Pitch]]</f>
        <v>4.6215700000000011</v>
      </c>
      <c r="P889">
        <f>SQRT(Tabelle15[[#This Row],[X]]^2+ Tabelle15[[#This Row],[Y]]^2 +Tabelle15[[#This Row],[Z]]^2)</f>
        <v>197.87002621664075</v>
      </c>
      <c r="Q889">
        <v>-6.9246400000000001</v>
      </c>
      <c r="R889">
        <v>162.369</v>
      </c>
      <c r="S889">
        <v>90.980999999999995</v>
      </c>
      <c r="T889">
        <v>49.215000000000003</v>
      </c>
      <c r="U889">
        <v>-6.9932699999999999</v>
      </c>
      <c r="V889">
        <v>-11.8552</v>
      </c>
    </row>
    <row r="890" spans="1:22">
      <c r="A890">
        <v>18421</v>
      </c>
      <c r="B890">
        <v>1</v>
      </c>
      <c r="C890">
        <v>3.7255699999999998</v>
      </c>
      <c r="D890">
        <v>-42.477899999999998</v>
      </c>
      <c r="E890">
        <v>-193.554</v>
      </c>
      <c r="F890">
        <v>-39.956200000000003</v>
      </c>
      <c r="G890">
        <v>12.194000000000001</v>
      </c>
      <c r="H890">
        <v>-6.81569</v>
      </c>
      <c r="I890">
        <f>IF(AND(Tabelle15[[#This Row],[AreaPx]]&gt;0,NOT(Tabelle15[[#This Row],[AreaPx]]="inf")),Tabelle15[[#This Row],[AreaPx]], NA())</f>
        <v>5691.67</v>
      </c>
      <c r="J890">
        <v>5691.67</v>
      </c>
      <c r="K890">
        <v>68.026700000000005</v>
      </c>
      <c r="L890">
        <v>85.166899999999998</v>
      </c>
      <c r="M890">
        <v>0.44860100000000003</v>
      </c>
      <c r="N890">
        <v>0.106252</v>
      </c>
      <c r="O890">
        <f>Tabelle15[[#This Row],[Roll]]+Tabelle15[[#This Row],[Pitch]]</f>
        <v>5.3783100000000008</v>
      </c>
      <c r="P890">
        <f>SQRT(Tabelle15[[#This Row],[X]]^2+ Tabelle15[[#This Row],[Y]]^2 +Tabelle15[[#This Row],[Z]]^2)</f>
        <v>198.1953651734442</v>
      </c>
      <c r="Q890">
        <v>-8.5241900000000008</v>
      </c>
      <c r="R890">
        <v>161.09100000000001</v>
      </c>
      <c r="S890">
        <v>90.477599999999995</v>
      </c>
      <c r="T890">
        <v>48.597700000000003</v>
      </c>
      <c r="U890">
        <v>-6.6612099999999996</v>
      </c>
      <c r="V890">
        <v>-12.2781</v>
      </c>
    </row>
    <row r="891" spans="1:22">
      <c r="A891">
        <v>18451</v>
      </c>
      <c r="B891">
        <v>1</v>
      </c>
      <c r="C891">
        <v>2.6795300000000002</v>
      </c>
      <c r="D891">
        <v>-42.418700000000001</v>
      </c>
      <c r="E891">
        <v>-193.10900000000001</v>
      </c>
      <c r="F891">
        <v>-39.689</v>
      </c>
      <c r="G891">
        <v>12.6884</v>
      </c>
      <c r="H891">
        <v>-6.9513999999999996</v>
      </c>
      <c r="I891">
        <f>IF(AND(Tabelle15[[#This Row],[AreaPx]]&gt;0,NOT(Tabelle15[[#This Row],[AreaPx]]="inf")),Tabelle15[[#This Row],[AreaPx]], NA())</f>
        <v>5681.39</v>
      </c>
      <c r="J891">
        <v>5681.39</v>
      </c>
      <c r="K891">
        <v>68.207800000000006</v>
      </c>
      <c r="L891">
        <v>84.845699999999994</v>
      </c>
      <c r="M891">
        <v>0.47722599999999998</v>
      </c>
      <c r="N891">
        <v>3.54603E-2</v>
      </c>
      <c r="O891">
        <f>Tabelle15[[#This Row],[Roll]]+Tabelle15[[#This Row],[Pitch]]</f>
        <v>5.7370000000000001</v>
      </c>
      <c r="P891">
        <f>SQRT(Tabelle15[[#This Row],[X]]^2+ Tabelle15[[#This Row],[Y]]^2 +Tabelle15[[#This Row],[Z]]^2)</f>
        <v>197.73116059870509</v>
      </c>
      <c r="Q891">
        <v>-7.21739</v>
      </c>
      <c r="R891">
        <v>161.49100000000001</v>
      </c>
      <c r="S891">
        <v>90.904600000000002</v>
      </c>
      <c r="T891">
        <v>48.777000000000001</v>
      </c>
      <c r="U891">
        <v>-6.7808299999999999</v>
      </c>
      <c r="V891">
        <v>-12.779299999999999</v>
      </c>
    </row>
    <row r="892" spans="1:22">
      <c r="A892">
        <v>18477</v>
      </c>
      <c r="B892">
        <v>1</v>
      </c>
      <c r="C892">
        <v>2.6795300000000002</v>
      </c>
      <c r="D892">
        <v>-42.418700000000001</v>
      </c>
      <c r="E892">
        <v>-193.10900000000001</v>
      </c>
      <c r="F892">
        <v>-39.689</v>
      </c>
      <c r="G892">
        <v>12.6884</v>
      </c>
      <c r="H892">
        <v>-6.9513999999999996</v>
      </c>
      <c r="I892">
        <f>IF(AND(Tabelle15[[#This Row],[AreaPx]]&gt;0,NOT(Tabelle15[[#This Row],[AreaPx]]="inf")),Tabelle15[[#This Row],[AreaPx]], NA())</f>
        <v>5707.59</v>
      </c>
      <c r="J892">
        <v>5707.59</v>
      </c>
      <c r="K892">
        <v>68.364900000000006</v>
      </c>
      <c r="L892">
        <v>85.0411</v>
      </c>
      <c r="M892">
        <v>0</v>
      </c>
      <c r="N892">
        <v>3.0312800000000001E-2</v>
      </c>
      <c r="O892">
        <f>Tabelle15[[#This Row],[Roll]]+Tabelle15[[#This Row],[Pitch]]</f>
        <v>5.7370000000000001</v>
      </c>
      <c r="P892">
        <f>SQRT(Tabelle15[[#This Row],[X]]^2+ Tabelle15[[#This Row],[Y]]^2 +Tabelle15[[#This Row],[Z]]^2)</f>
        <v>197.73116059870509</v>
      </c>
      <c r="Q892">
        <v>-7.21739</v>
      </c>
      <c r="R892">
        <v>161.49100000000001</v>
      </c>
      <c r="S892">
        <v>90.904600000000002</v>
      </c>
      <c r="T892">
        <v>48.777000000000001</v>
      </c>
      <c r="U892">
        <v>-6.7808299999999999</v>
      </c>
      <c r="V892">
        <v>-12.779299999999999</v>
      </c>
    </row>
    <row r="893" spans="1:22">
      <c r="A893">
        <v>18497</v>
      </c>
      <c r="B893">
        <v>1</v>
      </c>
      <c r="C893">
        <v>2.6795300000000002</v>
      </c>
      <c r="D893">
        <v>-42.418700000000001</v>
      </c>
      <c r="E893">
        <v>-193.10900000000001</v>
      </c>
      <c r="F893">
        <v>-39.689</v>
      </c>
      <c r="G893">
        <v>12.6884</v>
      </c>
      <c r="H893">
        <v>-6.9513999999999996</v>
      </c>
      <c r="I893">
        <f>IF(AND(Tabelle15[[#This Row],[AreaPx]]&gt;0,NOT(Tabelle15[[#This Row],[AreaPx]]="inf")),Tabelle15[[#This Row],[AreaPx]], NA())</f>
        <v>5707.59</v>
      </c>
      <c r="J893">
        <v>5707.59</v>
      </c>
      <c r="K893">
        <v>68.364900000000006</v>
      </c>
      <c r="L893">
        <v>85.0411</v>
      </c>
      <c r="M893">
        <v>0</v>
      </c>
      <c r="N893">
        <v>3.0312800000000001E-2</v>
      </c>
      <c r="O893">
        <f>Tabelle15[[#This Row],[Roll]]+Tabelle15[[#This Row],[Pitch]]</f>
        <v>5.7370000000000001</v>
      </c>
      <c r="P893">
        <f>SQRT(Tabelle15[[#This Row],[X]]^2+ Tabelle15[[#This Row],[Y]]^2 +Tabelle15[[#This Row],[Z]]^2)</f>
        <v>197.73116059870509</v>
      </c>
      <c r="Q893">
        <v>-7.21739</v>
      </c>
      <c r="R893">
        <v>161.49100000000001</v>
      </c>
      <c r="S893">
        <v>90.904600000000002</v>
      </c>
      <c r="T893">
        <v>48.777000000000001</v>
      </c>
      <c r="U893">
        <v>-6.7808299999999999</v>
      </c>
      <c r="V893">
        <v>-12.779299999999999</v>
      </c>
    </row>
    <row r="894" spans="1:22">
      <c r="A894">
        <v>18508</v>
      </c>
      <c r="B894">
        <v>1</v>
      </c>
      <c r="C894">
        <v>1.8886499999999999</v>
      </c>
      <c r="D894">
        <v>-41.411900000000003</v>
      </c>
      <c r="E894">
        <v>-193.827</v>
      </c>
      <c r="F894">
        <v>-39.182000000000002</v>
      </c>
      <c r="G894">
        <v>12.3308</v>
      </c>
      <c r="H894">
        <v>-5.42835</v>
      </c>
      <c r="I894">
        <f>IF(AND(Tabelle15[[#This Row],[AreaPx]]&gt;0,NOT(Tabelle15[[#This Row],[AreaPx]]="inf")),Tabelle15[[#This Row],[AreaPx]], NA())</f>
        <v>5799.4</v>
      </c>
      <c r="J894">
        <v>5799.4</v>
      </c>
      <c r="K894">
        <v>68.766499999999994</v>
      </c>
      <c r="L894">
        <v>85.528800000000004</v>
      </c>
      <c r="M894">
        <v>2.3694199999999999</v>
      </c>
      <c r="N894">
        <v>1.8332999999999999E-2</v>
      </c>
      <c r="O894">
        <f>Tabelle15[[#This Row],[Roll]]+Tabelle15[[#This Row],[Pitch]]</f>
        <v>6.90245</v>
      </c>
      <c r="P894">
        <f>SQRT(Tabelle15[[#This Row],[X]]^2+ Tabelle15[[#This Row],[Y]]^2 +Tabelle15[[#This Row],[Z]]^2)</f>
        <v>198.21054056087053</v>
      </c>
      <c r="Q894">
        <v>-5.7228399999999997</v>
      </c>
      <c r="R894">
        <v>155.98500000000001</v>
      </c>
      <c r="S894">
        <v>95.531099999999995</v>
      </c>
      <c r="T894">
        <v>49.6554</v>
      </c>
      <c r="U894">
        <v>-5.3027600000000001</v>
      </c>
      <c r="V894">
        <v>-12.384600000000001</v>
      </c>
    </row>
    <row r="895" spans="1:22">
      <c r="A895">
        <v>18535</v>
      </c>
      <c r="B895">
        <v>1</v>
      </c>
      <c r="C895">
        <v>1.8886499999999999</v>
      </c>
      <c r="D895">
        <v>-41.411900000000003</v>
      </c>
      <c r="E895">
        <v>-193.827</v>
      </c>
      <c r="F895">
        <v>-39.182000000000002</v>
      </c>
      <c r="G895">
        <v>12.3308</v>
      </c>
      <c r="H895">
        <v>-5.42835</v>
      </c>
      <c r="I895">
        <f>IF(AND(Tabelle15[[#This Row],[AreaPx]]&gt;0,NOT(Tabelle15[[#This Row],[AreaPx]]="inf")),Tabelle15[[#This Row],[AreaPx]], NA())</f>
        <v>5799.4</v>
      </c>
      <c r="J895">
        <v>5799.4</v>
      </c>
      <c r="K895">
        <v>68.766499999999994</v>
      </c>
      <c r="L895">
        <v>85.528800000000004</v>
      </c>
      <c r="M895">
        <v>2.3694199999999999</v>
      </c>
      <c r="N895">
        <v>1.8332999999999999E-2</v>
      </c>
      <c r="O895">
        <f>Tabelle15[[#This Row],[Roll]]+Tabelle15[[#This Row],[Pitch]]</f>
        <v>6.90245</v>
      </c>
      <c r="P895">
        <f>SQRT(Tabelle15[[#This Row],[X]]^2+ Tabelle15[[#This Row],[Y]]^2 +Tabelle15[[#This Row],[Z]]^2)</f>
        <v>198.21054056087053</v>
      </c>
      <c r="Q895">
        <v>-5.7228399999999997</v>
      </c>
      <c r="R895">
        <v>155.98500000000001</v>
      </c>
      <c r="S895">
        <v>95.531099999999995</v>
      </c>
      <c r="T895">
        <v>49.6554</v>
      </c>
      <c r="U895">
        <v>-5.3027600000000001</v>
      </c>
      <c r="V895">
        <v>-12.384600000000001</v>
      </c>
    </row>
    <row r="896" spans="1:22">
      <c r="A896">
        <v>18548</v>
      </c>
      <c r="B896">
        <v>1</v>
      </c>
      <c r="C896">
        <v>1.6022700000000001</v>
      </c>
      <c r="D896">
        <v>-40.091999999999999</v>
      </c>
      <c r="E896">
        <v>-193.196</v>
      </c>
      <c r="F896">
        <v>-39.7136</v>
      </c>
      <c r="G896">
        <v>12.2431</v>
      </c>
      <c r="H896">
        <v>-5.4172799999999999</v>
      </c>
      <c r="I896">
        <f>IF(AND(Tabelle15[[#This Row],[AreaPx]]&gt;0,NOT(Tabelle15[[#This Row],[AreaPx]]="inf")),Tabelle15[[#This Row],[AreaPx]], NA())</f>
        <v>5711.91</v>
      </c>
      <c r="J896">
        <v>5711.91</v>
      </c>
      <c r="K896">
        <v>68.014899999999997</v>
      </c>
      <c r="L896">
        <v>85.214500000000001</v>
      </c>
      <c r="M896">
        <v>0.45007999999999998</v>
      </c>
      <c r="N896">
        <v>7.63345E-2</v>
      </c>
      <c r="O896">
        <f>Tabelle15[[#This Row],[Roll]]+Tabelle15[[#This Row],[Pitch]]</f>
        <v>6.8258200000000002</v>
      </c>
      <c r="P896">
        <f>SQRT(Tabelle15[[#This Row],[X]]^2+ Tabelle15[[#This Row],[Y]]^2 +Tabelle15[[#This Row],[Z]]^2)</f>
        <v>197.31860061624423</v>
      </c>
      <c r="Q896">
        <v>-6.1636800000000003</v>
      </c>
      <c r="R896">
        <v>154.69</v>
      </c>
      <c r="S896">
        <v>94.360699999999994</v>
      </c>
      <c r="T896">
        <v>49.134399999999999</v>
      </c>
      <c r="U896">
        <v>-5.2937099999999999</v>
      </c>
      <c r="V896">
        <v>-12.2964</v>
      </c>
    </row>
    <row r="897" spans="1:22">
      <c r="A897">
        <v>18577</v>
      </c>
      <c r="B897">
        <v>1</v>
      </c>
      <c r="C897">
        <v>1.48454</v>
      </c>
      <c r="D897">
        <v>-39.499000000000002</v>
      </c>
      <c r="E897">
        <v>-193.024</v>
      </c>
      <c r="F897">
        <v>-39.615000000000002</v>
      </c>
      <c r="G897">
        <v>12.218400000000001</v>
      </c>
      <c r="H897">
        <v>-5.3662599999999996</v>
      </c>
      <c r="I897">
        <f>IF(AND(Tabelle15[[#This Row],[AreaPx]]&gt;0,NOT(Tabelle15[[#This Row],[AreaPx]]="inf")),Tabelle15[[#This Row],[AreaPx]], NA())</f>
        <v>5759.4</v>
      </c>
      <c r="J897">
        <v>5759.4</v>
      </c>
      <c r="K897">
        <v>68.323099999999997</v>
      </c>
      <c r="L897">
        <v>85.513199999999998</v>
      </c>
      <c r="M897">
        <v>0.33119999999999999</v>
      </c>
      <c r="N897">
        <v>5.9362100000000001E-2</v>
      </c>
      <c r="O897">
        <f>Tabelle15[[#This Row],[Roll]]+Tabelle15[[#This Row],[Pitch]]</f>
        <v>6.8521400000000012</v>
      </c>
      <c r="P897">
        <f>SQRT(Tabelle15[[#This Row],[X]]^2+ Tabelle15[[#This Row],[Y]]^2 +Tabelle15[[#This Row],[Z]]^2)</f>
        <v>197.02953950109006</v>
      </c>
      <c r="Q897">
        <v>-5.6547499999999999</v>
      </c>
      <c r="R897">
        <v>153.964</v>
      </c>
      <c r="S897">
        <v>94.73</v>
      </c>
      <c r="T897">
        <v>49.246099999999998</v>
      </c>
      <c r="U897">
        <v>-5.2443600000000004</v>
      </c>
      <c r="V897">
        <v>-12.2706</v>
      </c>
    </row>
    <row r="898" spans="1:22">
      <c r="A898">
        <v>18606</v>
      </c>
      <c r="B898">
        <v>1</v>
      </c>
      <c r="C898">
        <v>1.7248000000000001</v>
      </c>
      <c r="D898">
        <v>-38.8247</v>
      </c>
      <c r="E898">
        <v>-193.029</v>
      </c>
      <c r="F898">
        <v>-39.617699999999999</v>
      </c>
      <c r="G898">
        <v>11.9369</v>
      </c>
      <c r="H898">
        <v>-5.6440400000000004</v>
      </c>
      <c r="I898">
        <f>IF(AND(Tabelle15[[#This Row],[AreaPx]]&gt;0,NOT(Tabelle15[[#This Row],[AreaPx]]="inf")),Tabelle15[[#This Row],[AreaPx]], NA())</f>
        <v>5764.02</v>
      </c>
      <c r="J898">
        <v>5764.02</v>
      </c>
      <c r="K898">
        <v>68.335800000000006</v>
      </c>
      <c r="L898">
        <v>85.578199999999995</v>
      </c>
      <c r="M898">
        <v>0.113839</v>
      </c>
      <c r="N898">
        <v>1.7679E-2</v>
      </c>
      <c r="O898">
        <f>Tabelle15[[#This Row],[Roll]]+Tabelle15[[#This Row],[Pitch]]</f>
        <v>6.2928599999999992</v>
      </c>
      <c r="P898">
        <f>SQRT(Tabelle15[[#This Row],[X]]^2+ Tabelle15[[#This Row],[Y]]^2 +Tabelle15[[#This Row],[Z]]^2)</f>
        <v>196.90232884892447</v>
      </c>
      <c r="Q898">
        <v>-5.5361000000000002</v>
      </c>
      <c r="R898">
        <v>154.21799999999999</v>
      </c>
      <c r="S898">
        <v>94.555300000000003</v>
      </c>
      <c r="T898">
        <v>49.211300000000001</v>
      </c>
      <c r="U898">
        <v>-5.5216099999999999</v>
      </c>
      <c r="V898">
        <v>-11.993399999999999</v>
      </c>
    </row>
    <row r="899" spans="1:22">
      <c r="A899">
        <v>18631</v>
      </c>
      <c r="B899">
        <v>1</v>
      </c>
      <c r="C899">
        <v>1.7248000000000001</v>
      </c>
      <c r="D899">
        <v>-38.8247</v>
      </c>
      <c r="E899">
        <v>-193.029</v>
      </c>
      <c r="F899">
        <v>-39.617699999999999</v>
      </c>
      <c r="G899">
        <v>11.9369</v>
      </c>
      <c r="H899">
        <v>-5.6440400000000004</v>
      </c>
      <c r="I899">
        <f>IF(AND(Tabelle15[[#This Row],[AreaPx]]&gt;0,NOT(Tabelle15[[#This Row],[AreaPx]]="inf")),Tabelle15[[#This Row],[AreaPx]], NA())</f>
        <v>5764.02</v>
      </c>
      <c r="J899">
        <v>5764.02</v>
      </c>
      <c r="K899">
        <v>68.335800000000006</v>
      </c>
      <c r="L899">
        <v>85.578199999999995</v>
      </c>
      <c r="M899">
        <v>0.113839</v>
      </c>
      <c r="N899">
        <v>1.7679E-2</v>
      </c>
      <c r="O899">
        <f>Tabelle15[[#This Row],[Roll]]+Tabelle15[[#This Row],[Pitch]]</f>
        <v>6.2928599999999992</v>
      </c>
      <c r="P899">
        <f>SQRT(Tabelle15[[#This Row],[X]]^2+ Tabelle15[[#This Row],[Y]]^2 +Tabelle15[[#This Row],[Z]]^2)</f>
        <v>196.90232884892447</v>
      </c>
      <c r="Q899">
        <v>-5.5361000000000002</v>
      </c>
      <c r="R899">
        <v>154.21799999999999</v>
      </c>
      <c r="S899">
        <v>94.555300000000003</v>
      </c>
      <c r="T899">
        <v>49.211300000000001</v>
      </c>
      <c r="U899">
        <v>-5.5216099999999999</v>
      </c>
      <c r="V899">
        <v>-11.993399999999999</v>
      </c>
    </row>
    <row r="900" spans="1:22">
      <c r="A900">
        <v>18645</v>
      </c>
      <c r="B900">
        <v>1</v>
      </c>
      <c r="C900">
        <v>1.9246000000000001</v>
      </c>
      <c r="D900">
        <v>-38.210900000000002</v>
      </c>
      <c r="E900">
        <v>-193.15600000000001</v>
      </c>
      <c r="F900">
        <v>-39.631100000000004</v>
      </c>
      <c r="G900">
        <v>11.754</v>
      </c>
      <c r="H900">
        <v>-5.4186800000000002</v>
      </c>
      <c r="I900">
        <f>IF(AND(Tabelle15[[#This Row],[AreaPx]]&gt;0,NOT(Tabelle15[[#This Row],[AreaPx]]="inf")),Tabelle15[[#This Row],[AreaPx]], NA())</f>
        <v>5770.22</v>
      </c>
      <c r="J900">
        <v>5770.22</v>
      </c>
      <c r="K900">
        <v>68.292699999999996</v>
      </c>
      <c r="L900">
        <v>85.666200000000003</v>
      </c>
      <c r="M900">
        <v>0.35577500000000001</v>
      </c>
      <c r="N900">
        <v>1.4091599999999999E-2</v>
      </c>
      <c r="O900">
        <f>Tabelle15[[#This Row],[Roll]]+Tabelle15[[#This Row],[Pitch]]</f>
        <v>6.3353199999999994</v>
      </c>
      <c r="P900">
        <f>SQRT(Tabelle15[[#This Row],[X]]^2+ Tabelle15[[#This Row],[Y]]^2 +Tabelle15[[#This Row],[Z]]^2)</f>
        <v>196.90865217143201</v>
      </c>
      <c r="Q900">
        <v>-5.6318200000000003</v>
      </c>
      <c r="R900">
        <v>152.90799999999999</v>
      </c>
      <c r="S900">
        <v>95.004000000000005</v>
      </c>
      <c r="T900">
        <v>49.261899999999997</v>
      </c>
      <c r="U900">
        <v>-5.3047300000000002</v>
      </c>
      <c r="V900">
        <v>-11.805300000000001</v>
      </c>
    </row>
    <row r="901" spans="1:22">
      <c r="A901">
        <v>18667</v>
      </c>
      <c r="B901">
        <v>1</v>
      </c>
      <c r="C901">
        <v>1.9246000000000001</v>
      </c>
      <c r="D901">
        <v>-38.210900000000002</v>
      </c>
      <c r="E901">
        <v>-193.15600000000001</v>
      </c>
      <c r="F901">
        <v>-39.631100000000004</v>
      </c>
      <c r="G901">
        <v>11.754</v>
      </c>
      <c r="H901">
        <v>-5.4186800000000002</v>
      </c>
      <c r="I901">
        <f>IF(AND(Tabelle15[[#This Row],[AreaPx]]&gt;0,NOT(Tabelle15[[#This Row],[AreaPx]]="inf")),Tabelle15[[#This Row],[AreaPx]], NA())</f>
        <v>5770.22</v>
      </c>
      <c r="J901">
        <v>5770.22</v>
      </c>
      <c r="K901">
        <v>68.292699999999996</v>
      </c>
      <c r="L901">
        <v>85.666200000000003</v>
      </c>
      <c r="M901">
        <v>0.35577500000000001</v>
      </c>
      <c r="N901">
        <v>1.4091599999999999E-2</v>
      </c>
      <c r="O901">
        <f>Tabelle15[[#This Row],[Roll]]+Tabelle15[[#This Row],[Pitch]]</f>
        <v>6.3353199999999994</v>
      </c>
      <c r="P901">
        <f>SQRT(Tabelle15[[#This Row],[X]]^2+ Tabelle15[[#This Row],[Y]]^2 +Tabelle15[[#This Row],[Z]]^2)</f>
        <v>196.90865217143201</v>
      </c>
      <c r="Q901">
        <v>-5.6318200000000003</v>
      </c>
      <c r="R901">
        <v>152.90799999999999</v>
      </c>
      <c r="S901">
        <v>95.004000000000005</v>
      </c>
      <c r="T901">
        <v>49.261899999999997</v>
      </c>
      <c r="U901">
        <v>-5.3047300000000002</v>
      </c>
      <c r="V901">
        <v>-11.805300000000001</v>
      </c>
    </row>
    <row r="902" spans="1:22">
      <c r="A902">
        <v>18678</v>
      </c>
      <c r="B902">
        <v>1</v>
      </c>
      <c r="C902">
        <v>1.9246000000000001</v>
      </c>
      <c r="D902">
        <v>-38.210900000000002</v>
      </c>
      <c r="E902">
        <v>-193.15600000000001</v>
      </c>
      <c r="F902">
        <v>-39.631100000000004</v>
      </c>
      <c r="G902">
        <v>11.754</v>
      </c>
      <c r="H902">
        <v>-5.4186800000000002</v>
      </c>
      <c r="I902">
        <f>IF(AND(Tabelle15[[#This Row],[AreaPx]]&gt;0,NOT(Tabelle15[[#This Row],[AreaPx]]="inf")),Tabelle15[[#This Row],[AreaPx]], NA())</f>
        <v>5762.62</v>
      </c>
      <c r="J902">
        <v>5762.62</v>
      </c>
      <c r="K902">
        <v>68.247699999999995</v>
      </c>
      <c r="L902">
        <v>85.609800000000007</v>
      </c>
      <c r="M902">
        <v>0</v>
      </c>
      <c r="N902">
        <v>1.18561E-2</v>
      </c>
      <c r="O902">
        <f>Tabelle15[[#This Row],[Roll]]+Tabelle15[[#This Row],[Pitch]]</f>
        <v>6.3353199999999994</v>
      </c>
      <c r="P902">
        <f>SQRT(Tabelle15[[#This Row],[X]]^2+ Tabelle15[[#This Row],[Y]]^2 +Tabelle15[[#This Row],[Z]]^2)</f>
        <v>196.90865217143201</v>
      </c>
      <c r="Q902">
        <v>-5.6318200000000003</v>
      </c>
      <c r="R902">
        <v>152.90799999999999</v>
      </c>
      <c r="S902">
        <v>95.004000000000005</v>
      </c>
      <c r="T902">
        <v>49.261899999999997</v>
      </c>
      <c r="U902">
        <v>-5.3047300000000002</v>
      </c>
      <c r="V902">
        <v>-11.805300000000001</v>
      </c>
    </row>
    <row r="903" spans="1:22">
      <c r="A903">
        <v>18692</v>
      </c>
      <c r="B903">
        <v>1</v>
      </c>
      <c r="C903">
        <v>1.9246000000000001</v>
      </c>
      <c r="D903">
        <v>-38.210900000000002</v>
      </c>
      <c r="E903">
        <v>-193.15600000000001</v>
      </c>
      <c r="F903">
        <v>-39.631100000000004</v>
      </c>
      <c r="G903">
        <v>11.754</v>
      </c>
      <c r="H903">
        <v>-5.4186800000000002</v>
      </c>
      <c r="I903">
        <f>IF(AND(Tabelle15[[#This Row],[AreaPx]]&gt;0,NOT(Tabelle15[[#This Row],[AreaPx]]="inf")),Tabelle15[[#This Row],[AreaPx]], NA())</f>
        <v>5762.62</v>
      </c>
      <c r="J903">
        <v>5762.62</v>
      </c>
      <c r="K903">
        <v>68.247699999999995</v>
      </c>
      <c r="L903">
        <v>85.609800000000007</v>
      </c>
      <c r="M903">
        <v>0</v>
      </c>
      <c r="N903">
        <v>1.18561E-2</v>
      </c>
      <c r="O903">
        <f>Tabelle15[[#This Row],[Roll]]+Tabelle15[[#This Row],[Pitch]]</f>
        <v>6.3353199999999994</v>
      </c>
      <c r="P903">
        <f>SQRT(Tabelle15[[#This Row],[X]]^2+ Tabelle15[[#This Row],[Y]]^2 +Tabelle15[[#This Row],[Z]]^2)</f>
        <v>196.90865217143201</v>
      </c>
      <c r="Q903">
        <v>-5.6318200000000003</v>
      </c>
      <c r="R903">
        <v>152.90799999999999</v>
      </c>
      <c r="S903">
        <v>95.004000000000005</v>
      </c>
      <c r="T903">
        <v>49.261899999999997</v>
      </c>
      <c r="U903">
        <v>-5.3047300000000002</v>
      </c>
      <c r="V903">
        <v>-11.805300000000001</v>
      </c>
    </row>
    <row r="904" spans="1:22">
      <c r="A904">
        <v>18705</v>
      </c>
      <c r="B904">
        <v>1</v>
      </c>
      <c r="C904">
        <v>1.9246000000000001</v>
      </c>
      <c r="D904">
        <v>-38.210900000000002</v>
      </c>
      <c r="E904">
        <v>-193.15600000000001</v>
      </c>
      <c r="F904">
        <v>-39.631100000000004</v>
      </c>
      <c r="G904">
        <v>11.754</v>
      </c>
      <c r="H904">
        <v>-5.4186800000000002</v>
      </c>
      <c r="I904">
        <f>IF(AND(Tabelle15[[#This Row],[AreaPx]]&gt;0,NOT(Tabelle15[[#This Row],[AreaPx]]="inf")),Tabelle15[[#This Row],[AreaPx]], NA())</f>
        <v>5762.62</v>
      </c>
      <c r="J904">
        <v>5762.62</v>
      </c>
      <c r="K904">
        <v>68.247699999999995</v>
      </c>
      <c r="L904">
        <v>85.609800000000007</v>
      </c>
      <c r="M904">
        <v>0</v>
      </c>
      <c r="N904">
        <v>1.18561E-2</v>
      </c>
      <c r="O904">
        <f>Tabelle15[[#This Row],[Roll]]+Tabelle15[[#This Row],[Pitch]]</f>
        <v>6.3353199999999994</v>
      </c>
      <c r="P904">
        <f>SQRT(Tabelle15[[#This Row],[X]]^2+ Tabelle15[[#This Row],[Y]]^2 +Tabelle15[[#This Row],[Z]]^2)</f>
        <v>196.90865217143201</v>
      </c>
      <c r="Q904">
        <v>-5.6318200000000003</v>
      </c>
      <c r="R904">
        <v>152.90799999999999</v>
      </c>
      <c r="S904">
        <v>95.004000000000005</v>
      </c>
      <c r="T904">
        <v>49.261899999999997</v>
      </c>
      <c r="U904">
        <v>-5.3047300000000002</v>
      </c>
      <c r="V904">
        <v>-11.805300000000001</v>
      </c>
    </row>
    <row r="905" spans="1:22">
      <c r="A905">
        <v>18712</v>
      </c>
      <c r="B905">
        <v>1</v>
      </c>
      <c r="C905">
        <v>2.18892</v>
      </c>
      <c r="D905">
        <v>-37.980499999999999</v>
      </c>
      <c r="E905">
        <v>-191.613</v>
      </c>
      <c r="F905">
        <v>-40.537700000000001</v>
      </c>
      <c r="G905">
        <v>11.8529</v>
      </c>
      <c r="H905">
        <v>-5.53</v>
      </c>
      <c r="I905">
        <f>IF(AND(Tabelle15[[#This Row],[AreaPx]]&gt;0,NOT(Tabelle15[[#This Row],[AreaPx]]="inf")),Tabelle15[[#This Row],[AreaPx]], NA())</f>
        <v>5679.53</v>
      </c>
      <c r="J905">
        <v>5679.53</v>
      </c>
      <c r="K905">
        <v>67.423199999999994</v>
      </c>
      <c r="L905">
        <v>85.5364</v>
      </c>
      <c r="M905">
        <v>1.11721</v>
      </c>
      <c r="N905">
        <v>1.077E-2</v>
      </c>
      <c r="O905">
        <f>Tabelle15[[#This Row],[Roll]]+Tabelle15[[#This Row],[Pitch]]</f>
        <v>6.3228999999999997</v>
      </c>
      <c r="P905">
        <f>SQRT(Tabelle15[[#This Row],[X]]^2+ Tabelle15[[#This Row],[Y]]^2 +Tabelle15[[#This Row],[Z]]^2)</f>
        <v>195.35314566194322</v>
      </c>
      <c r="Q905">
        <v>-6.9916099999999997</v>
      </c>
      <c r="R905">
        <v>152.82</v>
      </c>
      <c r="S905">
        <v>91.458399999999997</v>
      </c>
      <c r="T905">
        <v>48.323099999999997</v>
      </c>
      <c r="U905">
        <v>-5.4117300000000004</v>
      </c>
      <c r="V905">
        <v>-11.9068</v>
      </c>
    </row>
    <row r="906" spans="1:22">
      <c r="A906">
        <v>18740</v>
      </c>
      <c r="B906">
        <v>1</v>
      </c>
      <c r="C906">
        <v>2.1671100000000001</v>
      </c>
      <c r="D906">
        <v>-38.472200000000001</v>
      </c>
      <c r="E906">
        <v>-192.33600000000001</v>
      </c>
      <c r="F906">
        <v>-39.607399999999998</v>
      </c>
      <c r="G906">
        <v>11.831799999999999</v>
      </c>
      <c r="H906">
        <v>-5.5817800000000002</v>
      </c>
      <c r="I906">
        <f>IF(AND(Tabelle15[[#This Row],[AreaPx]]&gt;0,NOT(Tabelle15[[#This Row],[AreaPx]]="inf")),Tabelle15[[#This Row],[AreaPx]], NA())</f>
        <v>5852.75</v>
      </c>
      <c r="J906">
        <v>5852.75</v>
      </c>
      <c r="K906">
        <v>68.831599999999995</v>
      </c>
      <c r="L906">
        <v>86.245099999999994</v>
      </c>
      <c r="M906">
        <v>1.1205700000000001</v>
      </c>
      <c r="N906">
        <v>3.2832E-2</v>
      </c>
      <c r="O906">
        <f>Tabelle15[[#This Row],[Roll]]+Tabelle15[[#This Row],[Pitch]]</f>
        <v>6.2500199999999992</v>
      </c>
      <c r="P906">
        <f>SQRT(Tabelle15[[#This Row],[X]]^2+ Tabelle15[[#This Row],[Y]]^2 +Tabelle15[[#This Row],[Z]]^2)</f>
        <v>196.15795531813669</v>
      </c>
      <c r="Q906">
        <v>-5.2899500000000002</v>
      </c>
      <c r="R906">
        <v>153.542</v>
      </c>
      <c r="S906">
        <v>93.993399999999994</v>
      </c>
      <c r="T906">
        <v>49.244599999999998</v>
      </c>
      <c r="U906">
        <v>-5.4628199999999998</v>
      </c>
      <c r="V906">
        <v>-11.8866</v>
      </c>
    </row>
    <row r="907" spans="1:22">
      <c r="A907">
        <v>18766</v>
      </c>
      <c r="B907">
        <v>1</v>
      </c>
      <c r="C907">
        <v>2.1671100000000001</v>
      </c>
      <c r="D907">
        <v>-38.472200000000001</v>
      </c>
      <c r="E907">
        <v>-192.33600000000001</v>
      </c>
      <c r="F907">
        <v>-39.607399999999998</v>
      </c>
      <c r="G907">
        <v>11.831799999999999</v>
      </c>
      <c r="H907">
        <v>-5.5817800000000002</v>
      </c>
      <c r="I907">
        <f>IF(AND(Tabelle15[[#This Row],[AreaPx]]&gt;0,NOT(Tabelle15[[#This Row],[AreaPx]]="inf")),Tabelle15[[#This Row],[AreaPx]], NA())</f>
        <v>5852.75</v>
      </c>
      <c r="J907">
        <v>5852.75</v>
      </c>
      <c r="K907">
        <v>68.831599999999995</v>
      </c>
      <c r="L907">
        <v>86.245099999999994</v>
      </c>
      <c r="M907">
        <v>1.1205700000000001</v>
      </c>
      <c r="N907">
        <v>3.2832E-2</v>
      </c>
      <c r="O907">
        <f>Tabelle15[[#This Row],[Roll]]+Tabelle15[[#This Row],[Pitch]]</f>
        <v>6.2500199999999992</v>
      </c>
      <c r="P907">
        <f>SQRT(Tabelle15[[#This Row],[X]]^2+ Tabelle15[[#This Row],[Y]]^2 +Tabelle15[[#This Row],[Z]]^2)</f>
        <v>196.15795531813669</v>
      </c>
      <c r="Q907">
        <v>-5.2899500000000002</v>
      </c>
      <c r="R907">
        <v>153.542</v>
      </c>
      <c r="S907">
        <v>93.993399999999994</v>
      </c>
      <c r="T907">
        <v>49.244599999999998</v>
      </c>
      <c r="U907">
        <v>-5.4628199999999998</v>
      </c>
      <c r="V907">
        <v>-11.8866</v>
      </c>
    </row>
    <row r="908" spans="1:22">
      <c r="A908">
        <v>18774</v>
      </c>
      <c r="B908">
        <v>1</v>
      </c>
      <c r="C908">
        <v>3.1831</v>
      </c>
      <c r="D908">
        <v>-37.185400000000001</v>
      </c>
      <c r="E908">
        <v>-193.27199999999999</v>
      </c>
      <c r="F908">
        <v>-39.641500000000001</v>
      </c>
      <c r="G908">
        <v>10.9221</v>
      </c>
      <c r="H908">
        <v>-4.3909599999999998</v>
      </c>
      <c r="I908">
        <f>IF(AND(Tabelle15[[#This Row],[AreaPx]]&gt;0,NOT(Tabelle15[[#This Row],[AreaPx]]="inf")),Tabelle15[[#This Row],[AreaPx]], NA())</f>
        <v>5843.27</v>
      </c>
      <c r="J908">
        <v>5843.27</v>
      </c>
      <c r="K908">
        <v>68.400800000000004</v>
      </c>
      <c r="L908">
        <v>86.360299999999995</v>
      </c>
      <c r="M908">
        <v>1.6207100000000001</v>
      </c>
      <c r="N908">
        <v>7.8894500000000006E-2</v>
      </c>
      <c r="O908">
        <f>Tabelle15[[#This Row],[Roll]]+Tabelle15[[#This Row],[Pitch]]</f>
        <v>6.5311400000000006</v>
      </c>
      <c r="P908">
        <f>SQRT(Tabelle15[[#This Row],[X]]^2+ Tabelle15[[#This Row],[Y]]^2 +Tabelle15[[#This Row],[Z]]^2)</f>
        <v>196.84245498055037</v>
      </c>
      <c r="Q908">
        <v>-6.1012300000000002</v>
      </c>
      <c r="R908">
        <v>148.53100000000001</v>
      </c>
      <c r="S908">
        <v>96.135900000000007</v>
      </c>
      <c r="T908">
        <v>49.524999999999999</v>
      </c>
      <c r="U908">
        <v>-4.3112700000000004</v>
      </c>
      <c r="V908">
        <v>-10.9535</v>
      </c>
    </row>
    <row r="909" spans="1:22">
      <c r="A909">
        <v>18799</v>
      </c>
      <c r="B909">
        <v>1</v>
      </c>
      <c r="C909">
        <v>3.1831</v>
      </c>
      <c r="D909">
        <v>-37.185400000000001</v>
      </c>
      <c r="E909">
        <v>-193.27199999999999</v>
      </c>
      <c r="F909">
        <v>-39.641500000000001</v>
      </c>
      <c r="G909">
        <v>10.9221</v>
      </c>
      <c r="H909">
        <v>-4.3909599999999998</v>
      </c>
      <c r="I909">
        <f>IF(AND(Tabelle15[[#This Row],[AreaPx]]&gt;0,NOT(Tabelle15[[#This Row],[AreaPx]]="inf")),Tabelle15[[#This Row],[AreaPx]], NA())</f>
        <v>5843.27</v>
      </c>
      <c r="J909">
        <v>5843.27</v>
      </c>
      <c r="K909">
        <v>68.400800000000004</v>
      </c>
      <c r="L909">
        <v>86.360299999999995</v>
      </c>
      <c r="M909">
        <v>1.6207100000000001</v>
      </c>
      <c r="N909">
        <v>7.8894500000000006E-2</v>
      </c>
      <c r="O909">
        <f>Tabelle15[[#This Row],[Roll]]+Tabelle15[[#This Row],[Pitch]]</f>
        <v>6.5311400000000006</v>
      </c>
      <c r="P909">
        <f>SQRT(Tabelle15[[#This Row],[X]]^2+ Tabelle15[[#This Row],[Y]]^2 +Tabelle15[[#This Row],[Z]]^2)</f>
        <v>196.84245498055037</v>
      </c>
      <c r="Q909">
        <v>-6.1012300000000002</v>
      </c>
      <c r="R909">
        <v>148.53100000000001</v>
      </c>
      <c r="S909">
        <v>96.135900000000007</v>
      </c>
      <c r="T909">
        <v>49.524999999999999</v>
      </c>
      <c r="U909">
        <v>-4.3112700000000004</v>
      </c>
      <c r="V909">
        <v>-10.9535</v>
      </c>
    </row>
    <row r="910" spans="1:22">
      <c r="A910">
        <v>18813</v>
      </c>
      <c r="B910">
        <v>1</v>
      </c>
      <c r="C910">
        <v>4.2216800000000001</v>
      </c>
      <c r="D910">
        <v>-35.673099999999998</v>
      </c>
      <c r="E910">
        <v>-193.62200000000001</v>
      </c>
      <c r="F910">
        <v>-40.388300000000001</v>
      </c>
      <c r="G910">
        <v>10.3894</v>
      </c>
      <c r="H910">
        <v>-5.1925100000000004</v>
      </c>
      <c r="I910">
        <f>IF(AND(Tabelle15[[#This Row],[AreaPx]]&gt;0,NOT(Tabelle15[[#This Row],[AreaPx]]="inf")),Tabelle15[[#This Row],[AreaPx]], NA())</f>
        <v>5706.21</v>
      </c>
      <c r="J910">
        <v>5706.21</v>
      </c>
      <c r="K910">
        <v>67.292400000000001</v>
      </c>
      <c r="L910">
        <v>85.847700000000003</v>
      </c>
      <c r="M910">
        <v>0.88290900000000005</v>
      </c>
      <c r="N910">
        <v>5.7210499999999997E-2</v>
      </c>
      <c r="O910">
        <f>Tabelle15[[#This Row],[Roll]]+Tabelle15[[#This Row],[Pitch]]</f>
        <v>5.1968899999999998</v>
      </c>
      <c r="P910">
        <f>SQRT(Tabelle15[[#This Row],[X]]^2+ Tabelle15[[#This Row],[Y]]^2 +Tabelle15[[#This Row],[Z]]^2)</f>
        <v>196.92605599471187</v>
      </c>
      <c r="Q910">
        <v>-8.3029299999999999</v>
      </c>
      <c r="R910">
        <v>149.619</v>
      </c>
      <c r="S910">
        <v>93.722399999999993</v>
      </c>
      <c r="T910">
        <v>48.672800000000002</v>
      </c>
      <c r="U910">
        <v>-5.1071499999999999</v>
      </c>
      <c r="V910">
        <v>-10.4312</v>
      </c>
    </row>
    <row r="911" spans="1:22">
      <c r="A911">
        <v>18835</v>
      </c>
      <c r="B911">
        <v>1</v>
      </c>
      <c r="C911">
        <v>4.2216800000000001</v>
      </c>
      <c r="D911">
        <v>-35.673099999999998</v>
      </c>
      <c r="E911">
        <v>-193.62200000000001</v>
      </c>
      <c r="F911">
        <v>-40.388300000000001</v>
      </c>
      <c r="G911">
        <v>10.3894</v>
      </c>
      <c r="H911">
        <v>-5.1925100000000004</v>
      </c>
      <c r="I911">
        <f>IF(AND(Tabelle15[[#This Row],[AreaPx]]&gt;0,NOT(Tabelle15[[#This Row],[AreaPx]]="inf")),Tabelle15[[#This Row],[AreaPx]], NA())</f>
        <v>5706.21</v>
      </c>
      <c r="J911">
        <v>5706.21</v>
      </c>
      <c r="K911">
        <v>67.292400000000001</v>
      </c>
      <c r="L911">
        <v>85.847700000000003</v>
      </c>
      <c r="M911">
        <v>0.88290900000000005</v>
      </c>
      <c r="N911">
        <v>5.7210499999999997E-2</v>
      </c>
      <c r="O911">
        <f>Tabelle15[[#This Row],[Roll]]+Tabelle15[[#This Row],[Pitch]]</f>
        <v>5.1968899999999998</v>
      </c>
      <c r="P911">
        <f>SQRT(Tabelle15[[#This Row],[X]]^2+ Tabelle15[[#This Row],[Y]]^2 +Tabelle15[[#This Row],[Z]]^2)</f>
        <v>196.92605599471187</v>
      </c>
      <c r="Q911">
        <v>-8.3029299999999999</v>
      </c>
      <c r="R911">
        <v>149.619</v>
      </c>
      <c r="S911">
        <v>93.722399999999993</v>
      </c>
      <c r="T911">
        <v>48.672800000000002</v>
      </c>
      <c r="U911">
        <v>-5.1071499999999999</v>
      </c>
      <c r="V911">
        <v>-10.4312</v>
      </c>
    </row>
    <row r="912" spans="1:22">
      <c r="A912">
        <v>18854</v>
      </c>
      <c r="B912">
        <v>1</v>
      </c>
      <c r="C912">
        <v>4.8343299999999996</v>
      </c>
      <c r="D912">
        <v>-34.377200000000002</v>
      </c>
      <c r="E912">
        <v>-194.17599999999999</v>
      </c>
      <c r="F912">
        <v>-40.4193</v>
      </c>
      <c r="G912">
        <v>9.8881899999999998</v>
      </c>
      <c r="H912">
        <v>-5.1852900000000002</v>
      </c>
      <c r="I912">
        <f>IF(AND(Tabelle15[[#This Row],[AreaPx]]&gt;0,NOT(Tabelle15[[#This Row],[AreaPx]]="inf")),Tabelle15[[#This Row],[AreaPx]], NA())</f>
        <v>5686.91</v>
      </c>
      <c r="J912">
        <v>5686.91</v>
      </c>
      <c r="K912">
        <v>67.069400000000002</v>
      </c>
      <c r="L912">
        <v>85.783500000000004</v>
      </c>
      <c r="M912">
        <v>0.34209400000000001</v>
      </c>
      <c r="N912">
        <v>5.5761499999999999E-2</v>
      </c>
      <c r="O912">
        <f>Tabelle15[[#This Row],[Roll]]+Tabelle15[[#This Row],[Pitch]]</f>
        <v>4.7028999999999996</v>
      </c>
      <c r="P912">
        <f>SQRT(Tabelle15[[#This Row],[X]]^2+ Tabelle15[[#This Row],[Y]]^2 +Tabelle15[[#This Row],[Z]]^2)</f>
        <v>197.25486458485349</v>
      </c>
      <c r="Q912">
        <v>-8.7655200000000004</v>
      </c>
      <c r="R912">
        <v>148.386</v>
      </c>
      <c r="S912">
        <v>94.205600000000004</v>
      </c>
      <c r="T912">
        <v>48.687800000000003</v>
      </c>
      <c r="U912">
        <v>-5.1080500000000004</v>
      </c>
      <c r="V912">
        <v>-9.9280200000000001</v>
      </c>
    </row>
    <row r="913" spans="1:22">
      <c r="A913">
        <v>18876</v>
      </c>
      <c r="B913">
        <v>1</v>
      </c>
      <c r="C913">
        <v>4.8343299999999996</v>
      </c>
      <c r="D913">
        <v>-34.377200000000002</v>
      </c>
      <c r="E913">
        <v>-194.17599999999999</v>
      </c>
      <c r="F913">
        <v>-40.4193</v>
      </c>
      <c r="G913">
        <v>9.8881899999999998</v>
      </c>
      <c r="H913">
        <v>-5.1852900000000002</v>
      </c>
      <c r="I913">
        <f>IF(AND(Tabelle15[[#This Row],[AreaPx]]&gt;0,NOT(Tabelle15[[#This Row],[AreaPx]]="inf")),Tabelle15[[#This Row],[AreaPx]], NA())</f>
        <v>5654.53</v>
      </c>
      <c r="J913">
        <v>5654.53</v>
      </c>
      <c r="K913">
        <v>66.878200000000007</v>
      </c>
      <c r="L913">
        <v>85.538899999999998</v>
      </c>
      <c r="M913">
        <v>0</v>
      </c>
      <c r="N913">
        <v>2.5366400000000001E-2</v>
      </c>
      <c r="O913">
        <f>Tabelle15[[#This Row],[Roll]]+Tabelle15[[#This Row],[Pitch]]</f>
        <v>4.7028999999999996</v>
      </c>
      <c r="P913">
        <f>SQRT(Tabelle15[[#This Row],[X]]^2+ Tabelle15[[#This Row],[Y]]^2 +Tabelle15[[#This Row],[Z]]^2)</f>
        <v>197.25486458485349</v>
      </c>
      <c r="Q913">
        <v>-8.7655200000000004</v>
      </c>
      <c r="R913">
        <v>148.386</v>
      </c>
      <c r="S913">
        <v>94.205600000000004</v>
      </c>
      <c r="T913">
        <v>48.687800000000003</v>
      </c>
      <c r="U913">
        <v>-5.1080500000000004</v>
      </c>
      <c r="V913">
        <v>-9.9280200000000001</v>
      </c>
    </row>
    <row r="914" spans="1:22">
      <c r="A914">
        <v>18896</v>
      </c>
      <c r="B914">
        <v>1</v>
      </c>
      <c r="C914">
        <v>4.8343299999999996</v>
      </c>
      <c r="D914">
        <v>-34.377200000000002</v>
      </c>
      <c r="E914">
        <v>-194.17599999999999</v>
      </c>
      <c r="F914">
        <v>-40.4193</v>
      </c>
      <c r="G914">
        <v>9.8881899999999998</v>
      </c>
      <c r="H914">
        <v>-5.1852900000000002</v>
      </c>
      <c r="I914">
        <f>IF(AND(Tabelle15[[#This Row],[AreaPx]]&gt;0,NOT(Tabelle15[[#This Row],[AreaPx]]="inf")),Tabelle15[[#This Row],[AreaPx]], NA())</f>
        <v>5654.53</v>
      </c>
      <c r="J914">
        <v>5654.53</v>
      </c>
      <c r="K914">
        <v>66.878200000000007</v>
      </c>
      <c r="L914">
        <v>85.538899999999998</v>
      </c>
      <c r="M914">
        <v>0</v>
      </c>
      <c r="N914">
        <v>2.5366400000000001E-2</v>
      </c>
      <c r="O914">
        <f>Tabelle15[[#This Row],[Roll]]+Tabelle15[[#This Row],[Pitch]]</f>
        <v>4.7028999999999996</v>
      </c>
      <c r="P914">
        <f>SQRT(Tabelle15[[#This Row],[X]]^2+ Tabelle15[[#This Row],[Y]]^2 +Tabelle15[[#This Row],[Z]]^2)</f>
        <v>197.25486458485349</v>
      </c>
      <c r="Q914">
        <v>-8.7655200000000004</v>
      </c>
      <c r="R914">
        <v>148.386</v>
      </c>
      <c r="S914">
        <v>94.205600000000004</v>
      </c>
      <c r="T914">
        <v>48.687800000000003</v>
      </c>
      <c r="U914">
        <v>-5.1080500000000004</v>
      </c>
      <c r="V914">
        <v>-9.9280200000000001</v>
      </c>
    </row>
    <row r="915" spans="1:22">
      <c r="A915">
        <v>18906</v>
      </c>
      <c r="B915">
        <v>1</v>
      </c>
      <c r="C915">
        <v>6.4344400000000004</v>
      </c>
      <c r="D915">
        <v>-31.919799999999999</v>
      </c>
      <c r="E915">
        <v>-192.88900000000001</v>
      </c>
      <c r="F915">
        <v>-42.081200000000003</v>
      </c>
      <c r="G915">
        <v>8.7856199999999998</v>
      </c>
      <c r="H915">
        <v>-5.1385899999999998</v>
      </c>
      <c r="I915">
        <f>IF(AND(Tabelle15[[#This Row],[AreaPx]]&gt;0,NOT(Tabelle15[[#This Row],[AreaPx]]="inf")),Tabelle15[[#This Row],[AreaPx]], NA())</f>
        <v>5517.75</v>
      </c>
      <c r="J915">
        <v>5517.75</v>
      </c>
      <c r="K915">
        <v>65.122600000000006</v>
      </c>
      <c r="L915">
        <v>85.712100000000007</v>
      </c>
      <c r="M915">
        <v>2.1522899999999998</v>
      </c>
      <c r="N915">
        <v>1.55286E-2</v>
      </c>
      <c r="O915">
        <f>Tabelle15[[#This Row],[Roll]]+Tabelle15[[#This Row],[Pitch]]</f>
        <v>3.64703</v>
      </c>
      <c r="P915">
        <f>SQRT(Tabelle15[[#This Row],[X]]^2+ Tabelle15[[#This Row],[Y]]^2 +Tabelle15[[#This Row],[Z]]^2)</f>
        <v>195.61810236057809</v>
      </c>
      <c r="Q915">
        <v>-12.1172</v>
      </c>
      <c r="R915">
        <v>145.709</v>
      </c>
      <c r="S915">
        <v>89.379400000000004</v>
      </c>
      <c r="T915">
        <v>47.131799999999998</v>
      </c>
      <c r="U915">
        <v>-5.0781400000000003</v>
      </c>
      <c r="V915">
        <v>-8.8205100000000005</v>
      </c>
    </row>
    <row r="916" spans="1:22">
      <c r="A916">
        <v>18931</v>
      </c>
      <c r="B916">
        <v>1</v>
      </c>
      <c r="C916">
        <v>6.4344400000000004</v>
      </c>
      <c r="D916">
        <v>-31.919799999999999</v>
      </c>
      <c r="E916">
        <v>-192.88900000000001</v>
      </c>
      <c r="F916">
        <v>-42.081200000000003</v>
      </c>
      <c r="G916">
        <v>8.7856199999999998</v>
      </c>
      <c r="H916">
        <v>-5.1385899999999998</v>
      </c>
      <c r="I916">
        <f>IF(AND(Tabelle15[[#This Row],[AreaPx]]&gt;0,NOT(Tabelle15[[#This Row],[AreaPx]]="inf")),Tabelle15[[#This Row],[AreaPx]], NA())</f>
        <v>5517.75</v>
      </c>
      <c r="J916">
        <v>5517.75</v>
      </c>
      <c r="K916">
        <v>65.122600000000006</v>
      </c>
      <c r="L916">
        <v>85.712100000000007</v>
      </c>
      <c r="M916">
        <v>2.1522899999999998</v>
      </c>
      <c r="N916">
        <v>1.55286E-2</v>
      </c>
      <c r="O916">
        <f>Tabelle15[[#This Row],[Roll]]+Tabelle15[[#This Row],[Pitch]]</f>
        <v>3.64703</v>
      </c>
      <c r="P916">
        <f>SQRT(Tabelle15[[#This Row],[X]]^2+ Tabelle15[[#This Row],[Y]]^2 +Tabelle15[[#This Row],[Z]]^2)</f>
        <v>195.61810236057809</v>
      </c>
      <c r="Q916">
        <v>-12.1172</v>
      </c>
      <c r="R916">
        <v>145.709</v>
      </c>
      <c r="S916">
        <v>89.379400000000004</v>
      </c>
      <c r="T916">
        <v>47.131799999999998</v>
      </c>
      <c r="U916">
        <v>-5.0781400000000003</v>
      </c>
      <c r="V916">
        <v>-8.8205100000000005</v>
      </c>
    </row>
    <row r="917" spans="1:22">
      <c r="A917">
        <v>18945</v>
      </c>
      <c r="B917">
        <v>1</v>
      </c>
      <c r="C917">
        <v>7.3054199999999998</v>
      </c>
      <c r="D917">
        <v>-31.2561</v>
      </c>
      <c r="E917">
        <v>-192.035</v>
      </c>
      <c r="F917">
        <v>-42.245600000000003</v>
      </c>
      <c r="G917">
        <v>8.5465199999999992</v>
      </c>
      <c r="H917">
        <v>-6.59077</v>
      </c>
      <c r="I917">
        <f>IF(AND(Tabelle15[[#This Row],[AreaPx]]&gt;0,NOT(Tabelle15[[#This Row],[AreaPx]]="inf")),Tabelle15[[#This Row],[AreaPx]], NA())</f>
        <v>5544.65</v>
      </c>
      <c r="J917">
        <v>5544.65</v>
      </c>
      <c r="K917">
        <v>65.3613</v>
      </c>
      <c r="L917">
        <v>86.036299999999997</v>
      </c>
      <c r="M917">
        <v>1.22936</v>
      </c>
      <c r="N917">
        <v>7.1650000000000005E-2</v>
      </c>
      <c r="O917">
        <f>Tabelle15[[#This Row],[Roll]]+Tabelle15[[#This Row],[Pitch]]</f>
        <v>1.9557499999999992</v>
      </c>
      <c r="P917">
        <f>SQRT(Tabelle15[[#This Row],[X]]^2+ Tabelle15[[#This Row],[Y]]^2 +Tabelle15[[#This Row],[Z]]^2)</f>
        <v>194.69913757792148</v>
      </c>
      <c r="Q917">
        <v>-12.0306</v>
      </c>
      <c r="R917">
        <v>149.61600000000001</v>
      </c>
      <c r="S917">
        <v>86.601100000000002</v>
      </c>
      <c r="T917">
        <v>46.770699999999998</v>
      </c>
      <c r="U917">
        <v>-6.5172699999999999</v>
      </c>
      <c r="V917">
        <v>-8.6025299999999998</v>
      </c>
    </row>
    <row r="918" spans="1:22">
      <c r="A918">
        <v>18971</v>
      </c>
      <c r="B918">
        <v>1</v>
      </c>
      <c r="C918">
        <v>7.3054199999999998</v>
      </c>
      <c r="D918">
        <v>-31.2561</v>
      </c>
      <c r="E918">
        <v>-192.035</v>
      </c>
      <c r="F918">
        <v>-42.245600000000003</v>
      </c>
      <c r="G918">
        <v>8.5465199999999992</v>
      </c>
      <c r="H918">
        <v>-6.59077</v>
      </c>
      <c r="I918">
        <f>IF(AND(Tabelle15[[#This Row],[AreaPx]]&gt;0,NOT(Tabelle15[[#This Row],[AreaPx]]="inf")),Tabelle15[[#This Row],[AreaPx]], NA())</f>
        <v>5544.65</v>
      </c>
      <c r="J918">
        <v>5544.65</v>
      </c>
      <c r="K918">
        <v>65.3613</v>
      </c>
      <c r="L918">
        <v>86.036299999999997</v>
      </c>
      <c r="M918">
        <v>1.22936</v>
      </c>
      <c r="N918">
        <v>7.1650000000000005E-2</v>
      </c>
      <c r="O918">
        <f>Tabelle15[[#This Row],[Roll]]+Tabelle15[[#This Row],[Pitch]]</f>
        <v>1.9557499999999992</v>
      </c>
      <c r="P918">
        <f>SQRT(Tabelle15[[#This Row],[X]]^2+ Tabelle15[[#This Row],[Y]]^2 +Tabelle15[[#This Row],[Z]]^2)</f>
        <v>194.69913757792148</v>
      </c>
      <c r="Q918">
        <v>-12.0306</v>
      </c>
      <c r="R918">
        <v>149.61600000000001</v>
      </c>
      <c r="S918">
        <v>86.601100000000002</v>
      </c>
      <c r="T918">
        <v>46.770699999999998</v>
      </c>
      <c r="U918">
        <v>-6.5172699999999999</v>
      </c>
      <c r="V918">
        <v>-8.6025299999999998</v>
      </c>
    </row>
    <row r="919" spans="1:22">
      <c r="A919">
        <v>18984</v>
      </c>
      <c r="B919">
        <v>1</v>
      </c>
      <c r="C919">
        <v>7.57355</v>
      </c>
      <c r="D919">
        <v>-30.922499999999999</v>
      </c>
      <c r="E919">
        <v>-192.79</v>
      </c>
      <c r="F919">
        <v>-41.540599999999998</v>
      </c>
      <c r="G919">
        <v>8.3508200000000006</v>
      </c>
      <c r="H919">
        <v>-6.1894799999999996</v>
      </c>
      <c r="I919">
        <f>IF(AND(Tabelle15[[#This Row],[AreaPx]]&gt;0,NOT(Tabelle15[[#This Row],[AreaPx]]="inf")),Tabelle15[[#This Row],[AreaPx]], NA())</f>
        <v>5669.99</v>
      </c>
      <c r="J919">
        <v>5669.99</v>
      </c>
      <c r="K919">
        <v>66.326300000000003</v>
      </c>
      <c r="L919">
        <v>86.543999999999997</v>
      </c>
      <c r="M919">
        <v>0.81623299999999999</v>
      </c>
      <c r="N919">
        <v>6.1096200000000003E-2</v>
      </c>
      <c r="O919">
        <f>Tabelle15[[#This Row],[Roll]]+Tabelle15[[#This Row],[Pitch]]</f>
        <v>2.1613400000000009</v>
      </c>
      <c r="P919">
        <f>SQRT(Tabelle15[[#This Row],[X]]^2+ Tabelle15[[#This Row],[Y]]^2 +Tabelle15[[#This Row],[Z]]^2)</f>
        <v>195.40098199817854</v>
      </c>
      <c r="Q919">
        <v>-11.102399999999999</v>
      </c>
      <c r="R919">
        <v>148.08199999999999</v>
      </c>
      <c r="S919">
        <v>89.231700000000004</v>
      </c>
      <c r="T919">
        <v>47.557000000000002</v>
      </c>
      <c r="U919">
        <v>-6.1235999999999997</v>
      </c>
      <c r="V919">
        <v>-8.3990899999999993</v>
      </c>
    </row>
    <row r="920" spans="1:22">
      <c r="A920">
        <v>19010</v>
      </c>
      <c r="B920">
        <v>1</v>
      </c>
      <c r="C920">
        <v>8.04772</v>
      </c>
      <c r="D920">
        <v>-30.1313</v>
      </c>
      <c r="E920">
        <v>-193.92</v>
      </c>
      <c r="F920">
        <v>-41.153300000000002</v>
      </c>
      <c r="G920">
        <v>7.5944799999999999</v>
      </c>
      <c r="H920">
        <v>-5.3096899999999998</v>
      </c>
      <c r="I920">
        <f>IF(AND(Tabelle15[[#This Row],[AreaPx]]&gt;0,NOT(Tabelle15[[#This Row],[AreaPx]]="inf")),Tabelle15[[#This Row],[AreaPx]], NA())</f>
        <v>5686.53</v>
      </c>
      <c r="J920">
        <v>5686.53</v>
      </c>
      <c r="K920">
        <v>66.355699999999999</v>
      </c>
      <c r="L920">
        <v>86.503399999999999</v>
      </c>
      <c r="M920">
        <v>1.7086600000000001</v>
      </c>
      <c r="N920">
        <v>5.0705699999999999E-2</v>
      </c>
      <c r="O920">
        <f>Tabelle15[[#This Row],[Roll]]+Tabelle15[[#This Row],[Pitch]]</f>
        <v>2.2847900000000001</v>
      </c>
      <c r="P920">
        <f>SQRT(Tabelle15[[#This Row],[X]]^2+ Tabelle15[[#This Row],[Y]]^2 +Tabelle15[[#This Row],[Z]]^2)</f>
        <v>196.4118821173719</v>
      </c>
      <c r="Q920">
        <v>-11.009499999999999</v>
      </c>
      <c r="R920">
        <v>144.66300000000001</v>
      </c>
      <c r="S920">
        <v>92.066900000000004</v>
      </c>
      <c r="T920">
        <v>48.143000000000001</v>
      </c>
      <c r="U920">
        <v>-5.2629900000000003</v>
      </c>
      <c r="V920">
        <v>-7.62683</v>
      </c>
    </row>
    <row r="921" spans="1:22">
      <c r="A921">
        <v>19040</v>
      </c>
      <c r="B921">
        <v>1</v>
      </c>
      <c r="C921">
        <v>8.4456799999999994</v>
      </c>
      <c r="D921">
        <v>-28.978400000000001</v>
      </c>
      <c r="E921">
        <v>-194.50800000000001</v>
      </c>
      <c r="F921">
        <v>-41.598399999999998</v>
      </c>
      <c r="G921">
        <v>7.0377299999999998</v>
      </c>
      <c r="H921">
        <v>-6.0948500000000001</v>
      </c>
      <c r="I921">
        <f>IF(AND(Tabelle15[[#This Row],[AreaPx]]&gt;0,NOT(Tabelle15[[#This Row],[AreaPx]]="inf")),Tabelle15[[#This Row],[AreaPx]], NA())</f>
        <v>5569.49</v>
      </c>
      <c r="J921">
        <v>5569.49</v>
      </c>
      <c r="K921">
        <v>65.470100000000002</v>
      </c>
      <c r="L921">
        <v>85.943100000000001</v>
      </c>
      <c r="M921">
        <v>0.75546999999999997</v>
      </c>
      <c r="N921">
        <v>3.9617800000000002E-2</v>
      </c>
      <c r="O921">
        <f>Tabelle15[[#This Row],[Roll]]+Tabelle15[[#This Row],[Pitch]]</f>
        <v>0.94287999999999972</v>
      </c>
      <c r="P921">
        <f>SQRT(Tabelle15[[#This Row],[X]]^2+ Tabelle15[[#This Row],[Y]]^2 +Tabelle15[[#This Row],[Z]]^2)</f>
        <v>196.83607200211654</v>
      </c>
      <c r="Q921">
        <v>-12.1631</v>
      </c>
      <c r="R921">
        <v>146.25899999999999</v>
      </c>
      <c r="S921">
        <v>90.944999999999993</v>
      </c>
      <c r="T921">
        <v>47.652099999999997</v>
      </c>
      <c r="U921">
        <v>-6.0487500000000001</v>
      </c>
      <c r="V921">
        <v>-7.0773299999999999</v>
      </c>
    </row>
    <row r="922" spans="1:22">
      <c r="A922">
        <v>19070</v>
      </c>
      <c r="B922">
        <v>1</v>
      </c>
      <c r="C922">
        <v>8.4456799999999994</v>
      </c>
      <c r="D922">
        <v>-28.978400000000001</v>
      </c>
      <c r="E922">
        <v>-194.50800000000001</v>
      </c>
      <c r="F922">
        <v>-41.598399999999998</v>
      </c>
      <c r="G922">
        <v>7.0377299999999998</v>
      </c>
      <c r="H922">
        <v>-6.0948500000000001</v>
      </c>
      <c r="I922">
        <f>IF(AND(Tabelle15[[#This Row],[AreaPx]]&gt;0,NOT(Tabelle15[[#This Row],[AreaPx]]="inf")),Tabelle15[[#This Row],[AreaPx]], NA())</f>
        <v>5569.49</v>
      </c>
      <c r="J922">
        <v>5569.49</v>
      </c>
      <c r="K922">
        <v>65.470100000000002</v>
      </c>
      <c r="L922">
        <v>85.943100000000001</v>
      </c>
      <c r="M922">
        <v>0.75546999999999997</v>
      </c>
      <c r="N922">
        <v>3.9617800000000002E-2</v>
      </c>
      <c r="O922">
        <f>Tabelle15[[#This Row],[Roll]]+Tabelle15[[#This Row],[Pitch]]</f>
        <v>0.94287999999999972</v>
      </c>
      <c r="P922">
        <f>SQRT(Tabelle15[[#This Row],[X]]^2+ Tabelle15[[#This Row],[Y]]^2 +Tabelle15[[#This Row],[Z]]^2)</f>
        <v>196.83607200211654</v>
      </c>
      <c r="Q922">
        <v>-12.1631</v>
      </c>
      <c r="R922">
        <v>146.25899999999999</v>
      </c>
      <c r="S922">
        <v>90.944999999999993</v>
      </c>
      <c r="T922">
        <v>47.652099999999997</v>
      </c>
      <c r="U922">
        <v>-6.0487500000000001</v>
      </c>
      <c r="V922">
        <v>-7.0773299999999999</v>
      </c>
    </row>
    <row r="923" spans="1:22">
      <c r="A923">
        <v>19084</v>
      </c>
      <c r="B923">
        <v>1</v>
      </c>
      <c r="C923">
        <v>8.2567699999999995</v>
      </c>
      <c r="D923">
        <v>-26.628</v>
      </c>
      <c r="E923">
        <v>-194.011</v>
      </c>
      <c r="F923">
        <v>-42.1706</v>
      </c>
      <c r="G923">
        <v>6.4469700000000003</v>
      </c>
      <c r="H923">
        <v>-5.4092500000000001</v>
      </c>
      <c r="I923">
        <f>IF(AND(Tabelle15[[#This Row],[AreaPx]]&gt;0,NOT(Tabelle15[[#This Row],[AreaPx]]="inf")),Tabelle15[[#This Row],[AreaPx]], NA())</f>
        <v>5504.15</v>
      </c>
      <c r="J923">
        <v>5504.15</v>
      </c>
      <c r="K923">
        <v>64.642600000000002</v>
      </c>
      <c r="L923">
        <v>85.889200000000002</v>
      </c>
      <c r="M923">
        <v>1.02894</v>
      </c>
      <c r="N923">
        <v>7.9691300000000007E-2</v>
      </c>
      <c r="O923">
        <f>Tabelle15[[#This Row],[Roll]]+Tabelle15[[#This Row],[Pitch]]</f>
        <v>1.0377200000000002</v>
      </c>
      <c r="P923">
        <f>SQRT(Tabelle15[[#This Row],[X]]^2+ Tabelle15[[#This Row],[Y]]^2 +Tabelle15[[#This Row],[Z]]^2)</f>
        <v>196.00380801360186</v>
      </c>
      <c r="Q923">
        <v>-12.7913</v>
      </c>
      <c r="R923">
        <v>141.78800000000001</v>
      </c>
      <c r="S923">
        <v>90.605699999999999</v>
      </c>
      <c r="T923">
        <v>47.220300000000002</v>
      </c>
      <c r="U923">
        <v>-5.3749399999999996</v>
      </c>
      <c r="V923">
        <v>-6.4755599999999998</v>
      </c>
    </row>
    <row r="924" spans="1:22">
      <c r="A924">
        <v>19107</v>
      </c>
      <c r="B924">
        <v>1</v>
      </c>
      <c r="C924">
        <v>8.2567699999999995</v>
      </c>
      <c r="D924">
        <v>-26.628</v>
      </c>
      <c r="E924">
        <v>-194.011</v>
      </c>
      <c r="F924">
        <v>-42.1706</v>
      </c>
      <c r="G924">
        <v>6.4469700000000003</v>
      </c>
      <c r="H924">
        <v>-5.4092500000000001</v>
      </c>
      <c r="I924">
        <f>IF(AND(Tabelle15[[#This Row],[AreaPx]]&gt;0,NOT(Tabelle15[[#This Row],[AreaPx]]="inf")),Tabelle15[[#This Row],[AreaPx]], NA())</f>
        <v>5532.39</v>
      </c>
      <c r="J924">
        <v>5532.39</v>
      </c>
      <c r="K924">
        <v>64.808199999999999</v>
      </c>
      <c r="L924">
        <v>86.109300000000005</v>
      </c>
      <c r="M924">
        <v>0</v>
      </c>
      <c r="N924">
        <v>3.6223699999999998E-2</v>
      </c>
      <c r="O924">
        <f>Tabelle15[[#This Row],[Roll]]+Tabelle15[[#This Row],[Pitch]]</f>
        <v>1.0377200000000002</v>
      </c>
      <c r="P924">
        <f>SQRT(Tabelle15[[#This Row],[X]]^2+ Tabelle15[[#This Row],[Y]]^2 +Tabelle15[[#This Row],[Z]]^2)</f>
        <v>196.00380801360186</v>
      </c>
      <c r="Q924">
        <v>-12.7913</v>
      </c>
      <c r="R924">
        <v>141.78800000000001</v>
      </c>
      <c r="S924">
        <v>90.605699999999999</v>
      </c>
      <c r="T924">
        <v>47.220300000000002</v>
      </c>
      <c r="U924">
        <v>-5.3749399999999996</v>
      </c>
      <c r="V924">
        <v>-6.4755599999999998</v>
      </c>
    </row>
    <row r="925" spans="1:22">
      <c r="A925">
        <v>19127</v>
      </c>
      <c r="B925">
        <v>1</v>
      </c>
      <c r="C925">
        <v>8.2567699999999995</v>
      </c>
      <c r="D925">
        <v>-26.628</v>
      </c>
      <c r="E925">
        <v>-194.011</v>
      </c>
      <c r="F925">
        <v>-42.1706</v>
      </c>
      <c r="G925">
        <v>6.4469700000000003</v>
      </c>
      <c r="H925">
        <v>-5.4092500000000001</v>
      </c>
      <c r="I925">
        <f>IF(AND(Tabelle15[[#This Row],[AreaPx]]&gt;0,NOT(Tabelle15[[#This Row],[AreaPx]]="inf")),Tabelle15[[#This Row],[AreaPx]], NA())</f>
        <v>5532.39</v>
      </c>
      <c r="J925">
        <v>5532.39</v>
      </c>
      <c r="K925">
        <v>64.808199999999999</v>
      </c>
      <c r="L925">
        <v>86.109300000000005</v>
      </c>
      <c r="M925">
        <v>0</v>
      </c>
      <c r="N925">
        <v>3.6223699999999998E-2</v>
      </c>
      <c r="O925">
        <f>Tabelle15[[#This Row],[Roll]]+Tabelle15[[#This Row],[Pitch]]</f>
        <v>1.0377200000000002</v>
      </c>
      <c r="P925">
        <f>SQRT(Tabelle15[[#This Row],[X]]^2+ Tabelle15[[#This Row],[Y]]^2 +Tabelle15[[#This Row],[Z]]^2)</f>
        <v>196.00380801360186</v>
      </c>
      <c r="Q925">
        <v>-12.7913</v>
      </c>
      <c r="R925">
        <v>141.78800000000001</v>
      </c>
      <c r="S925">
        <v>90.605699999999999</v>
      </c>
      <c r="T925">
        <v>47.220300000000002</v>
      </c>
      <c r="U925">
        <v>-5.3749399999999996</v>
      </c>
      <c r="V925">
        <v>-6.4755599999999998</v>
      </c>
    </row>
    <row r="926" spans="1:22">
      <c r="A926">
        <v>19143</v>
      </c>
      <c r="B926">
        <v>1</v>
      </c>
      <c r="C926">
        <v>7.9832400000000003</v>
      </c>
      <c r="D926">
        <v>-22.434200000000001</v>
      </c>
      <c r="E926">
        <v>-193.595</v>
      </c>
      <c r="F926">
        <v>-42.521999999999998</v>
      </c>
      <c r="G926">
        <v>5.3617699999999999</v>
      </c>
      <c r="H926">
        <v>-3.95255</v>
      </c>
      <c r="I926">
        <f>IF(AND(Tabelle15[[#This Row],[AreaPx]]&gt;0,NOT(Tabelle15[[#This Row],[AreaPx]]="inf")),Tabelle15[[#This Row],[AreaPx]], NA())</f>
        <v>5533.66</v>
      </c>
      <c r="J926">
        <v>5533.66</v>
      </c>
      <c r="K926">
        <v>64.351100000000002</v>
      </c>
      <c r="L926">
        <v>86.462400000000002</v>
      </c>
      <c r="M926">
        <v>2.4563600000000001</v>
      </c>
      <c r="N926">
        <v>4.4666499999999998E-2</v>
      </c>
      <c r="O926">
        <f>Tabelle15[[#This Row],[Roll]]+Tabelle15[[#This Row],[Pitch]]</f>
        <v>1.4092199999999999</v>
      </c>
      <c r="P926">
        <f>SQRT(Tabelle15[[#This Row],[X]]^2+ Tabelle15[[#This Row],[Y]]^2 +Tabelle15[[#This Row],[Z]]^2)</f>
        <v>195.05396554681374</v>
      </c>
      <c r="Q926">
        <v>-12.808</v>
      </c>
      <c r="R926">
        <v>133.023</v>
      </c>
      <c r="S926">
        <v>91.775599999999997</v>
      </c>
      <c r="T926">
        <v>47.107999999999997</v>
      </c>
      <c r="U926">
        <v>-3.9352299999999998</v>
      </c>
      <c r="V926">
        <v>-5.3744800000000001</v>
      </c>
    </row>
    <row r="927" spans="1:22">
      <c r="A927">
        <v>19174</v>
      </c>
      <c r="B927">
        <v>1</v>
      </c>
      <c r="C927">
        <v>7.6975100000000003</v>
      </c>
      <c r="D927">
        <v>-18.3231</v>
      </c>
      <c r="E927">
        <v>-194.215</v>
      </c>
      <c r="F927">
        <v>-41.885800000000003</v>
      </c>
      <c r="G927">
        <v>4.6120999999999999</v>
      </c>
      <c r="H927">
        <v>-3.8228599999999999</v>
      </c>
      <c r="I927">
        <f>IF(AND(Tabelle15[[#This Row],[AreaPx]]&gt;0,NOT(Tabelle15[[#This Row],[AreaPx]]="inf")),Tabelle15[[#This Row],[AreaPx]], NA())</f>
        <v>5620.82</v>
      </c>
      <c r="J927">
        <v>5620.82</v>
      </c>
      <c r="K927">
        <v>65.072900000000004</v>
      </c>
      <c r="L927">
        <v>86.749300000000005</v>
      </c>
      <c r="M927">
        <v>1.7743899999999999</v>
      </c>
      <c r="N927">
        <v>6.8173499999999998E-2</v>
      </c>
      <c r="O927">
        <f>Tabelle15[[#This Row],[Roll]]+Tabelle15[[#This Row],[Pitch]]</f>
        <v>0.78923999999999994</v>
      </c>
      <c r="P927">
        <f>SQRT(Tabelle15[[#This Row],[X]]^2+ Tabelle15[[#This Row],[Y]]^2 +Tabelle15[[#This Row],[Z]]^2)</f>
        <v>195.22923418077045</v>
      </c>
      <c r="Q927">
        <v>-11.144500000000001</v>
      </c>
      <c r="R927">
        <v>128.71100000000001</v>
      </c>
      <c r="S927">
        <v>94.757900000000006</v>
      </c>
      <c r="T927">
        <v>47.806399999999996</v>
      </c>
      <c r="U927">
        <v>-3.81046</v>
      </c>
      <c r="V927">
        <v>-4.6223400000000003</v>
      </c>
    </row>
    <row r="928" spans="1:22">
      <c r="A928">
        <v>19203</v>
      </c>
      <c r="B928">
        <v>1</v>
      </c>
      <c r="C928">
        <v>7.6975100000000003</v>
      </c>
      <c r="D928">
        <v>-18.3231</v>
      </c>
      <c r="E928">
        <v>-194.215</v>
      </c>
      <c r="F928">
        <v>-41.885800000000003</v>
      </c>
      <c r="G928">
        <v>4.6120999999999999</v>
      </c>
      <c r="H928">
        <v>-3.8228599999999999</v>
      </c>
      <c r="I928">
        <f>IF(AND(Tabelle15[[#This Row],[AreaPx]]&gt;0,NOT(Tabelle15[[#This Row],[AreaPx]]="inf")),Tabelle15[[#This Row],[AreaPx]], NA())</f>
        <v>5620.82</v>
      </c>
      <c r="J928">
        <v>5620.82</v>
      </c>
      <c r="K928">
        <v>65.072900000000004</v>
      </c>
      <c r="L928">
        <v>86.749300000000005</v>
      </c>
      <c r="M928">
        <v>1.7743899999999999</v>
      </c>
      <c r="N928">
        <v>6.8173499999999998E-2</v>
      </c>
      <c r="O928">
        <f>Tabelle15[[#This Row],[Roll]]+Tabelle15[[#This Row],[Pitch]]</f>
        <v>0.78923999999999994</v>
      </c>
      <c r="P928">
        <f>SQRT(Tabelle15[[#This Row],[X]]^2+ Tabelle15[[#This Row],[Y]]^2 +Tabelle15[[#This Row],[Z]]^2)</f>
        <v>195.22923418077045</v>
      </c>
      <c r="Q928">
        <v>-11.144500000000001</v>
      </c>
      <c r="R928">
        <v>128.71100000000001</v>
      </c>
      <c r="S928">
        <v>94.757900000000006</v>
      </c>
      <c r="T928">
        <v>47.806399999999996</v>
      </c>
      <c r="U928">
        <v>-3.81046</v>
      </c>
      <c r="V928">
        <v>-4.6223400000000003</v>
      </c>
    </row>
    <row r="929" spans="1:22">
      <c r="A929">
        <v>19218</v>
      </c>
      <c r="B929">
        <v>1</v>
      </c>
      <c r="C929">
        <v>6.6784800000000004</v>
      </c>
      <c r="D929">
        <v>-15.093299999999999</v>
      </c>
      <c r="E929">
        <v>-194.11799999999999</v>
      </c>
      <c r="F929">
        <v>-41.807699999999997</v>
      </c>
      <c r="G929">
        <v>4.2659599999999998</v>
      </c>
      <c r="H929">
        <v>-2.36755</v>
      </c>
      <c r="I929">
        <f>IF(AND(Tabelle15[[#This Row],[AreaPx]]&gt;0,NOT(Tabelle15[[#This Row],[AreaPx]]="inf")),Tabelle15[[#This Row],[AreaPx]], NA())</f>
        <v>5611.16</v>
      </c>
      <c r="J929">
        <v>5611.16</v>
      </c>
      <c r="K929">
        <v>64.919499999999999</v>
      </c>
      <c r="L929">
        <v>86.655799999999999</v>
      </c>
      <c r="M929">
        <v>1.8802700000000001</v>
      </c>
      <c r="N929">
        <v>4.3075200000000001E-2</v>
      </c>
      <c r="O929">
        <f>Tabelle15[[#This Row],[Roll]]+Tabelle15[[#This Row],[Pitch]]</f>
        <v>1.8984099999999997</v>
      </c>
      <c r="P929">
        <f>SQRT(Tabelle15[[#This Row],[X]]^2+ Tabelle15[[#This Row],[Y]]^2 +Tabelle15[[#This Row],[Z]]^2)</f>
        <v>194.81839678018193</v>
      </c>
      <c r="Q929">
        <v>-10.1242</v>
      </c>
      <c r="R929">
        <v>120.739</v>
      </c>
      <c r="S929">
        <v>96.719099999999997</v>
      </c>
      <c r="T929">
        <v>48.015999999999998</v>
      </c>
      <c r="U929">
        <v>-2.3609800000000001</v>
      </c>
      <c r="V929">
        <v>-4.26959</v>
      </c>
    </row>
    <row r="930" spans="1:22">
      <c r="A930">
        <v>19244</v>
      </c>
      <c r="B930">
        <v>1</v>
      </c>
      <c r="C930">
        <v>6.2071699999999996</v>
      </c>
      <c r="D930">
        <v>-12.1258</v>
      </c>
      <c r="E930">
        <v>-193.50700000000001</v>
      </c>
      <c r="F930">
        <v>-42.346899999999998</v>
      </c>
      <c r="G930">
        <v>3.8789099999999999</v>
      </c>
      <c r="H930">
        <v>-2.4672800000000001</v>
      </c>
      <c r="I930">
        <f>IF(AND(Tabelle15[[#This Row],[AreaPx]]&gt;0,NOT(Tabelle15[[#This Row],[AreaPx]]="inf")),Tabelle15[[#This Row],[AreaPx]], NA())</f>
        <v>5569.36</v>
      </c>
      <c r="J930">
        <v>5569.36</v>
      </c>
      <c r="K930">
        <v>64.382400000000004</v>
      </c>
      <c r="L930">
        <v>86.719700000000003</v>
      </c>
      <c r="M930">
        <v>1.0840399999999999</v>
      </c>
      <c r="N930">
        <v>1.6638199999999999E-2</v>
      </c>
      <c r="O930">
        <f>Tabelle15[[#This Row],[Roll]]+Tabelle15[[#This Row],[Pitch]]</f>
        <v>1.4116299999999997</v>
      </c>
      <c r="P930">
        <f>SQRT(Tabelle15[[#This Row],[X]]^2+ Tabelle15[[#This Row],[Y]]^2 +Tabelle15[[#This Row],[Z]]^2)</f>
        <v>193.98588359478353</v>
      </c>
      <c r="Q930">
        <v>-10.4763</v>
      </c>
      <c r="R930">
        <v>118.178</v>
      </c>
      <c r="S930">
        <v>95.594999999999999</v>
      </c>
      <c r="T930">
        <v>47.4861</v>
      </c>
      <c r="U930">
        <v>-2.46163</v>
      </c>
      <c r="V930">
        <v>-3.8824999999999998</v>
      </c>
    </row>
    <row r="931" spans="1:22">
      <c r="A931">
        <v>19272</v>
      </c>
      <c r="B931">
        <v>1</v>
      </c>
      <c r="C931">
        <v>6.2071699999999996</v>
      </c>
      <c r="D931">
        <v>-12.1258</v>
      </c>
      <c r="E931">
        <v>-193.50700000000001</v>
      </c>
      <c r="F931">
        <v>-42.346899999999998</v>
      </c>
      <c r="G931">
        <v>3.8789099999999999</v>
      </c>
      <c r="H931">
        <v>-2.4672800000000001</v>
      </c>
      <c r="I931">
        <f>IF(AND(Tabelle15[[#This Row],[AreaPx]]&gt;0,NOT(Tabelle15[[#This Row],[AreaPx]]="inf")),Tabelle15[[#This Row],[AreaPx]], NA())</f>
        <v>5569.36</v>
      </c>
      <c r="J931">
        <v>5569.36</v>
      </c>
      <c r="K931">
        <v>64.382400000000004</v>
      </c>
      <c r="L931">
        <v>86.719700000000003</v>
      </c>
      <c r="M931">
        <v>1.0840399999999999</v>
      </c>
      <c r="N931">
        <v>1.6638199999999999E-2</v>
      </c>
      <c r="O931">
        <f>Tabelle15[[#This Row],[Roll]]+Tabelle15[[#This Row],[Pitch]]</f>
        <v>1.4116299999999997</v>
      </c>
      <c r="P931">
        <f>SQRT(Tabelle15[[#This Row],[X]]^2+ Tabelle15[[#This Row],[Y]]^2 +Tabelle15[[#This Row],[Z]]^2)</f>
        <v>193.98588359478353</v>
      </c>
      <c r="Q931">
        <v>-10.4763</v>
      </c>
      <c r="R931">
        <v>118.178</v>
      </c>
      <c r="S931">
        <v>95.594999999999999</v>
      </c>
      <c r="T931">
        <v>47.4861</v>
      </c>
      <c r="U931">
        <v>-2.46163</v>
      </c>
      <c r="V931">
        <v>-3.8824999999999998</v>
      </c>
    </row>
    <row r="932" spans="1:22">
      <c r="A932">
        <v>19288</v>
      </c>
      <c r="B932">
        <v>1</v>
      </c>
      <c r="C932">
        <v>5.7695400000000001</v>
      </c>
      <c r="D932">
        <v>-9.9412299999999991</v>
      </c>
      <c r="E932">
        <v>-193.744</v>
      </c>
      <c r="F932">
        <v>-41.790900000000001</v>
      </c>
      <c r="G932">
        <v>3.4552800000000001</v>
      </c>
      <c r="H932">
        <v>-2.7627799999999998</v>
      </c>
      <c r="I932">
        <f>IF(AND(Tabelle15[[#This Row],[AreaPx]]&gt;0,NOT(Tabelle15[[#This Row],[AreaPx]]="inf")),Tabelle15[[#This Row],[AreaPx]], NA())</f>
        <v>5652.9</v>
      </c>
      <c r="J932">
        <v>5652.9</v>
      </c>
      <c r="K932">
        <v>65.124700000000004</v>
      </c>
      <c r="L932">
        <v>87.002200000000002</v>
      </c>
      <c r="M932">
        <v>0.62969399999999998</v>
      </c>
      <c r="N932">
        <v>4.84155E-2</v>
      </c>
      <c r="O932">
        <f>Tabelle15[[#This Row],[Roll]]+Tabelle15[[#This Row],[Pitch]]</f>
        <v>0.69250000000000034</v>
      </c>
      <c r="P932">
        <f>SQRT(Tabelle15[[#This Row],[X]]^2+ Tabelle15[[#This Row],[Y]]^2 +Tabelle15[[#This Row],[Z]]^2)</f>
        <v>194.08465467863374</v>
      </c>
      <c r="Q932">
        <v>-8.8037600000000005</v>
      </c>
      <c r="R932">
        <v>117.086</v>
      </c>
      <c r="S932">
        <v>97.514799999999994</v>
      </c>
      <c r="T932">
        <v>48.042499999999997</v>
      </c>
      <c r="U932">
        <v>-2.7577500000000001</v>
      </c>
      <c r="V932">
        <v>-3.4592999999999998</v>
      </c>
    </row>
    <row r="933" spans="1:22">
      <c r="A933">
        <v>19309</v>
      </c>
      <c r="B933">
        <v>1</v>
      </c>
      <c r="C933">
        <v>5.7695400000000001</v>
      </c>
      <c r="D933">
        <v>-9.9412299999999991</v>
      </c>
      <c r="E933">
        <v>-193.744</v>
      </c>
      <c r="F933">
        <v>-41.790900000000001</v>
      </c>
      <c r="G933">
        <v>3.4552800000000001</v>
      </c>
      <c r="H933">
        <v>-2.7627799999999998</v>
      </c>
      <c r="I933">
        <f>IF(AND(Tabelle15[[#This Row],[AreaPx]]&gt;0,NOT(Tabelle15[[#This Row],[AreaPx]]="inf")),Tabelle15[[#This Row],[AreaPx]], NA())</f>
        <v>5639.07</v>
      </c>
      <c r="J933">
        <v>5639.07</v>
      </c>
      <c r="K933">
        <v>65.045000000000002</v>
      </c>
      <c r="L933">
        <v>86.895700000000005</v>
      </c>
      <c r="M933">
        <v>0</v>
      </c>
      <c r="N933">
        <v>2.8398400000000001E-2</v>
      </c>
      <c r="O933">
        <f>Tabelle15[[#This Row],[Roll]]+Tabelle15[[#This Row],[Pitch]]</f>
        <v>0.69250000000000034</v>
      </c>
      <c r="P933">
        <f>SQRT(Tabelle15[[#This Row],[X]]^2+ Tabelle15[[#This Row],[Y]]^2 +Tabelle15[[#This Row],[Z]]^2)</f>
        <v>194.08465467863374</v>
      </c>
      <c r="Q933">
        <v>-8.8037600000000005</v>
      </c>
      <c r="R933">
        <v>117.086</v>
      </c>
      <c r="S933">
        <v>97.514799999999994</v>
      </c>
      <c r="T933">
        <v>48.042499999999997</v>
      </c>
      <c r="U933">
        <v>-2.7577500000000001</v>
      </c>
      <c r="V933">
        <v>-3.4592999999999998</v>
      </c>
    </row>
    <row r="934" spans="1:22">
      <c r="A934">
        <v>19330</v>
      </c>
      <c r="B934">
        <v>1</v>
      </c>
      <c r="C934">
        <v>5.7695400000000001</v>
      </c>
      <c r="D934">
        <v>-9.9412299999999991</v>
      </c>
      <c r="E934">
        <v>-193.744</v>
      </c>
      <c r="F934">
        <v>-41.790900000000001</v>
      </c>
      <c r="G934">
        <v>3.4552800000000001</v>
      </c>
      <c r="H934">
        <v>-2.7627799999999998</v>
      </c>
      <c r="I934">
        <f>IF(AND(Tabelle15[[#This Row],[AreaPx]]&gt;0,NOT(Tabelle15[[#This Row],[AreaPx]]="inf")),Tabelle15[[#This Row],[AreaPx]], NA())</f>
        <v>5639.07</v>
      </c>
      <c r="J934">
        <v>5639.07</v>
      </c>
      <c r="K934">
        <v>65.045000000000002</v>
      </c>
      <c r="L934">
        <v>86.895700000000005</v>
      </c>
      <c r="M934">
        <v>0</v>
      </c>
      <c r="N934">
        <v>2.8398400000000001E-2</v>
      </c>
      <c r="O934">
        <f>Tabelle15[[#This Row],[Roll]]+Tabelle15[[#This Row],[Pitch]]</f>
        <v>0.69250000000000034</v>
      </c>
      <c r="P934">
        <f>SQRT(Tabelle15[[#This Row],[X]]^2+ Tabelle15[[#This Row],[Y]]^2 +Tabelle15[[#This Row],[Z]]^2)</f>
        <v>194.08465467863374</v>
      </c>
      <c r="Q934">
        <v>-8.8037600000000005</v>
      </c>
      <c r="R934">
        <v>117.086</v>
      </c>
      <c r="S934">
        <v>97.514799999999994</v>
      </c>
      <c r="T934">
        <v>48.042499999999997</v>
      </c>
      <c r="U934">
        <v>-2.7577500000000001</v>
      </c>
      <c r="V934">
        <v>-3.4592999999999998</v>
      </c>
    </row>
    <row r="935" spans="1:22">
      <c r="A935">
        <v>19336</v>
      </c>
      <c r="B935">
        <v>1</v>
      </c>
      <c r="C935">
        <v>5.7695400000000001</v>
      </c>
      <c r="D935">
        <v>-9.9412299999999991</v>
      </c>
      <c r="E935">
        <v>-193.744</v>
      </c>
      <c r="F935">
        <v>-41.790900000000001</v>
      </c>
      <c r="G935">
        <v>3.4552800000000001</v>
      </c>
      <c r="H935">
        <v>-2.7627799999999998</v>
      </c>
      <c r="I935">
        <f>IF(AND(Tabelle15[[#This Row],[AreaPx]]&gt;0,NOT(Tabelle15[[#This Row],[AreaPx]]="inf")),Tabelle15[[#This Row],[AreaPx]], NA())</f>
        <v>5639.07</v>
      </c>
      <c r="J935">
        <v>5639.07</v>
      </c>
      <c r="K935">
        <v>65.045000000000002</v>
      </c>
      <c r="L935">
        <v>86.895700000000005</v>
      </c>
      <c r="M935">
        <v>0</v>
      </c>
      <c r="N935">
        <v>2.8398400000000001E-2</v>
      </c>
      <c r="O935">
        <f>Tabelle15[[#This Row],[Roll]]+Tabelle15[[#This Row],[Pitch]]</f>
        <v>0.69250000000000034</v>
      </c>
      <c r="P935">
        <f>SQRT(Tabelle15[[#This Row],[X]]^2+ Tabelle15[[#This Row],[Y]]^2 +Tabelle15[[#This Row],[Z]]^2)</f>
        <v>194.08465467863374</v>
      </c>
      <c r="Q935">
        <v>-8.8037600000000005</v>
      </c>
      <c r="R935">
        <v>117.086</v>
      </c>
      <c r="S935">
        <v>97.514799999999994</v>
      </c>
      <c r="T935">
        <v>48.042499999999997</v>
      </c>
      <c r="U935">
        <v>-2.7577500000000001</v>
      </c>
      <c r="V935">
        <v>-3.4592999999999998</v>
      </c>
    </row>
    <row r="936" spans="1:22">
      <c r="A936">
        <v>19348</v>
      </c>
      <c r="B936">
        <v>1</v>
      </c>
      <c r="C936">
        <v>4.8565399999999999</v>
      </c>
      <c r="D936">
        <v>-8.2840900000000008</v>
      </c>
      <c r="E936">
        <v>-194.06</v>
      </c>
      <c r="F936">
        <v>-41.479599999999998</v>
      </c>
      <c r="G936">
        <v>3.1859500000000001</v>
      </c>
      <c r="H936">
        <v>-1.7286900000000001</v>
      </c>
      <c r="I936">
        <f>IF(AND(Tabelle15[[#This Row],[AreaPx]]&gt;0,NOT(Tabelle15[[#This Row],[AreaPx]]="inf")),Tabelle15[[#This Row],[AreaPx]], NA())</f>
        <v>5676.73</v>
      </c>
      <c r="J936">
        <v>5676.73</v>
      </c>
      <c r="K936">
        <v>65.343999999999994</v>
      </c>
      <c r="L936">
        <v>86.994299999999996</v>
      </c>
      <c r="M936">
        <v>1.4368399999999999</v>
      </c>
      <c r="N936">
        <v>2.9929899999999999E-2</v>
      </c>
      <c r="O936">
        <f>Tabelle15[[#This Row],[Roll]]+Tabelle15[[#This Row],[Pitch]]</f>
        <v>1.45726</v>
      </c>
      <c r="P936">
        <f>SQRT(Tabelle15[[#This Row],[X]]^2+ Tabelle15[[#This Row],[Y]]^2 +Tabelle15[[#This Row],[Z]]^2)</f>
        <v>194.29744138279253</v>
      </c>
      <c r="Q936">
        <v>-7.53348</v>
      </c>
      <c r="R936">
        <v>112.04300000000001</v>
      </c>
      <c r="S936">
        <v>99.602400000000003</v>
      </c>
      <c r="T936">
        <v>48.424300000000002</v>
      </c>
      <c r="U936">
        <v>-1.7260200000000001</v>
      </c>
      <c r="V936">
        <v>-3.1873999999999998</v>
      </c>
    </row>
    <row r="937" spans="1:22">
      <c r="A937">
        <v>19372</v>
      </c>
      <c r="B937">
        <v>1</v>
      </c>
      <c r="C937">
        <v>4.8565399999999999</v>
      </c>
      <c r="D937">
        <v>-8.2840900000000008</v>
      </c>
      <c r="E937">
        <v>-194.06</v>
      </c>
      <c r="F937">
        <v>-41.479599999999998</v>
      </c>
      <c r="G937">
        <v>3.1859500000000001</v>
      </c>
      <c r="H937">
        <v>-1.7286900000000001</v>
      </c>
      <c r="I937">
        <f>IF(AND(Tabelle15[[#This Row],[AreaPx]]&gt;0,NOT(Tabelle15[[#This Row],[AreaPx]]="inf")),Tabelle15[[#This Row],[AreaPx]], NA())</f>
        <v>5676.73</v>
      </c>
      <c r="J937">
        <v>5676.73</v>
      </c>
      <c r="K937">
        <v>65.343999999999994</v>
      </c>
      <c r="L937">
        <v>86.994299999999996</v>
      </c>
      <c r="M937">
        <v>1.4368399999999999</v>
      </c>
      <c r="N937">
        <v>2.9929899999999999E-2</v>
      </c>
      <c r="O937">
        <f>Tabelle15[[#This Row],[Roll]]+Tabelle15[[#This Row],[Pitch]]</f>
        <v>1.45726</v>
      </c>
      <c r="P937">
        <f>SQRT(Tabelle15[[#This Row],[X]]^2+ Tabelle15[[#This Row],[Y]]^2 +Tabelle15[[#This Row],[Z]]^2)</f>
        <v>194.29744138279253</v>
      </c>
      <c r="Q937">
        <v>-7.53348</v>
      </c>
      <c r="R937">
        <v>112.04300000000001</v>
      </c>
      <c r="S937">
        <v>99.602400000000003</v>
      </c>
      <c r="T937">
        <v>48.424300000000002</v>
      </c>
      <c r="U937">
        <v>-1.7260200000000001</v>
      </c>
      <c r="V937">
        <v>-3.1873999999999998</v>
      </c>
    </row>
    <row r="938" spans="1:22">
      <c r="A938">
        <v>19383</v>
      </c>
      <c r="B938">
        <v>1</v>
      </c>
      <c r="C938">
        <v>4.2583200000000003</v>
      </c>
      <c r="D938">
        <v>-7.1171800000000003</v>
      </c>
      <c r="E938">
        <v>-194.066</v>
      </c>
      <c r="F938">
        <v>-41.594499999999996</v>
      </c>
      <c r="G938">
        <v>2.87148</v>
      </c>
      <c r="H938">
        <v>-1.55254</v>
      </c>
      <c r="I938">
        <f>IF(AND(Tabelle15[[#This Row],[AreaPx]]&gt;0,NOT(Tabelle15[[#This Row],[AreaPx]]="inf")),Tabelle15[[#This Row],[AreaPx]], NA())</f>
        <v>5650.28</v>
      </c>
      <c r="J938">
        <v>5650.28</v>
      </c>
      <c r="K938">
        <v>65.107600000000005</v>
      </c>
      <c r="L938">
        <v>86.881600000000006</v>
      </c>
      <c r="M938">
        <v>0.49742700000000001</v>
      </c>
      <c r="N938">
        <v>3.6809099999999997E-2</v>
      </c>
      <c r="O938">
        <f>Tabelle15[[#This Row],[Roll]]+Tabelle15[[#This Row],[Pitch]]</f>
        <v>1.31894</v>
      </c>
      <c r="P938">
        <f>SQRT(Tabelle15[[#This Row],[X]]^2+ Tabelle15[[#This Row],[Y]]^2 +Tabelle15[[#This Row],[Z]]^2)</f>
        <v>194.2431463305071</v>
      </c>
      <c r="Q938">
        <v>-7.3006399999999996</v>
      </c>
      <c r="R938">
        <v>110.34399999999999</v>
      </c>
      <c r="S938">
        <v>99.9024</v>
      </c>
      <c r="T938">
        <v>48.3277</v>
      </c>
      <c r="U938">
        <v>-1.5505899999999999</v>
      </c>
      <c r="V938">
        <v>-2.8725299999999998</v>
      </c>
    </row>
    <row r="939" spans="1:22">
      <c r="A939">
        <v>19408</v>
      </c>
      <c r="B939">
        <v>1</v>
      </c>
      <c r="C939">
        <v>3.8167800000000001</v>
      </c>
      <c r="D939">
        <v>-6.4670100000000001</v>
      </c>
      <c r="E939">
        <v>-194.14099999999999</v>
      </c>
      <c r="F939">
        <v>-41.434399999999997</v>
      </c>
      <c r="G939">
        <v>2.7568000000000001</v>
      </c>
      <c r="H939">
        <v>-1.56088</v>
      </c>
      <c r="I939">
        <f>IF(AND(Tabelle15[[#This Row],[AreaPx]]&gt;0,NOT(Tabelle15[[#This Row],[AreaPx]]="inf")),Tabelle15[[#This Row],[AreaPx]], NA())</f>
        <v>5664.14</v>
      </c>
      <c r="J939">
        <v>5664.14</v>
      </c>
      <c r="K939">
        <v>65.260900000000007</v>
      </c>
      <c r="L939">
        <v>86.884500000000003</v>
      </c>
      <c r="M939">
        <v>0.47853099999999998</v>
      </c>
      <c r="N939">
        <v>2.7406799999999999E-2</v>
      </c>
      <c r="O939">
        <f>Tabelle15[[#This Row],[Roll]]+Tabelle15[[#This Row],[Pitch]]</f>
        <v>1.1959200000000001</v>
      </c>
      <c r="P939">
        <f>SQRT(Tabelle15[[#This Row],[X]]^2+ Tabelle15[[#This Row],[Y]]^2 +Tabelle15[[#This Row],[Z]]^2)</f>
        <v>194.28617529023649</v>
      </c>
      <c r="Q939">
        <v>-6.5930900000000001</v>
      </c>
      <c r="R939">
        <v>109.756</v>
      </c>
      <c r="S939">
        <v>100.667</v>
      </c>
      <c r="T939">
        <v>48.490499999999997</v>
      </c>
      <c r="U939">
        <v>-1.55908</v>
      </c>
      <c r="V939">
        <v>-2.7578200000000002</v>
      </c>
    </row>
    <row r="940" spans="1:22">
      <c r="A940">
        <v>19430</v>
      </c>
      <c r="B940">
        <v>1</v>
      </c>
      <c r="C940">
        <v>3.8167800000000001</v>
      </c>
      <c r="D940">
        <v>-6.4670100000000001</v>
      </c>
      <c r="E940">
        <v>-194.14099999999999</v>
      </c>
      <c r="F940">
        <v>-41.434399999999997</v>
      </c>
      <c r="G940">
        <v>2.7568000000000001</v>
      </c>
      <c r="H940">
        <v>-1.56088</v>
      </c>
      <c r="I940">
        <f>IF(AND(Tabelle15[[#This Row],[AreaPx]]&gt;0,NOT(Tabelle15[[#This Row],[AreaPx]]="inf")),Tabelle15[[#This Row],[AreaPx]], NA())</f>
        <v>5664.14</v>
      </c>
      <c r="J940">
        <v>5664.14</v>
      </c>
      <c r="K940">
        <v>65.260900000000007</v>
      </c>
      <c r="L940">
        <v>86.884500000000003</v>
      </c>
      <c r="M940">
        <v>0.47853099999999998</v>
      </c>
      <c r="N940">
        <v>2.7406799999999999E-2</v>
      </c>
      <c r="O940">
        <f>Tabelle15[[#This Row],[Roll]]+Tabelle15[[#This Row],[Pitch]]</f>
        <v>1.1959200000000001</v>
      </c>
      <c r="P940">
        <f>SQRT(Tabelle15[[#This Row],[X]]^2+ Tabelle15[[#This Row],[Y]]^2 +Tabelle15[[#This Row],[Z]]^2)</f>
        <v>194.28617529023649</v>
      </c>
      <c r="Q940">
        <v>-6.5930900000000001</v>
      </c>
      <c r="R940">
        <v>109.756</v>
      </c>
      <c r="S940">
        <v>100.667</v>
      </c>
      <c r="T940">
        <v>48.490499999999997</v>
      </c>
      <c r="U940">
        <v>-1.55908</v>
      </c>
      <c r="V940">
        <v>-2.7578200000000002</v>
      </c>
    </row>
    <row r="941" spans="1:22">
      <c r="A941">
        <v>19444</v>
      </c>
      <c r="B941">
        <v>1</v>
      </c>
      <c r="C941">
        <v>3.7611400000000001</v>
      </c>
      <c r="D941">
        <v>-6.2028100000000004</v>
      </c>
      <c r="E941">
        <v>-193.322</v>
      </c>
      <c r="F941">
        <v>-41.881500000000003</v>
      </c>
      <c r="G941">
        <v>2.5709</v>
      </c>
      <c r="H941">
        <v>-1.2158100000000001</v>
      </c>
      <c r="I941">
        <f>IF(AND(Tabelle15[[#This Row],[AreaPx]]&gt;0,NOT(Tabelle15[[#This Row],[AreaPx]]="inf")),Tabelle15[[#This Row],[AreaPx]], NA())</f>
        <v>5623.15</v>
      </c>
      <c r="J941">
        <v>5623.15</v>
      </c>
      <c r="K941">
        <v>64.778499999999994</v>
      </c>
      <c r="L941">
        <v>86.878699999999995</v>
      </c>
      <c r="M941">
        <v>0.58823700000000001</v>
      </c>
      <c r="N941">
        <v>1.5875500000000001E-2</v>
      </c>
      <c r="O941">
        <f>Tabelle15[[#This Row],[Roll]]+Tabelle15[[#This Row],[Pitch]]</f>
        <v>1.3550899999999999</v>
      </c>
      <c r="P941">
        <f>SQRT(Tabelle15[[#This Row],[X]]^2+ Tabelle15[[#This Row],[Y]]^2 +Tabelle15[[#This Row],[Z]]^2)</f>
        <v>193.45804896668349</v>
      </c>
      <c r="Q941">
        <v>-7.08453</v>
      </c>
      <c r="R941">
        <v>108.324</v>
      </c>
      <c r="S941">
        <v>99.185900000000004</v>
      </c>
      <c r="T941">
        <v>48.064</v>
      </c>
      <c r="U941">
        <v>-1.2145900000000001</v>
      </c>
      <c r="V941">
        <v>-2.5714800000000002</v>
      </c>
    </row>
    <row r="942" spans="1:22">
      <c r="A942">
        <v>19468</v>
      </c>
      <c r="B942">
        <v>1</v>
      </c>
      <c r="C942">
        <v>3.7611400000000001</v>
      </c>
      <c r="D942">
        <v>-6.2028100000000004</v>
      </c>
      <c r="E942">
        <v>-193.322</v>
      </c>
      <c r="F942">
        <v>-41.881500000000003</v>
      </c>
      <c r="G942">
        <v>2.5709</v>
      </c>
      <c r="H942">
        <v>-1.2158100000000001</v>
      </c>
      <c r="I942">
        <f>IF(AND(Tabelle15[[#This Row],[AreaPx]]&gt;0,NOT(Tabelle15[[#This Row],[AreaPx]]="inf")),Tabelle15[[#This Row],[AreaPx]], NA())</f>
        <v>5623.15</v>
      </c>
      <c r="J942">
        <v>5623.15</v>
      </c>
      <c r="K942">
        <v>64.778499999999994</v>
      </c>
      <c r="L942">
        <v>86.878699999999995</v>
      </c>
      <c r="M942">
        <v>0.58823700000000001</v>
      </c>
      <c r="N942">
        <v>1.5875500000000001E-2</v>
      </c>
      <c r="O942">
        <f>Tabelle15[[#This Row],[Roll]]+Tabelle15[[#This Row],[Pitch]]</f>
        <v>1.3550899999999999</v>
      </c>
      <c r="P942">
        <f>SQRT(Tabelle15[[#This Row],[X]]^2+ Tabelle15[[#This Row],[Y]]^2 +Tabelle15[[#This Row],[Z]]^2)</f>
        <v>193.45804896668349</v>
      </c>
      <c r="Q942">
        <v>-7.08453</v>
      </c>
      <c r="R942">
        <v>108.324</v>
      </c>
      <c r="S942">
        <v>99.185900000000004</v>
      </c>
      <c r="T942">
        <v>48.064</v>
      </c>
      <c r="U942">
        <v>-1.2145900000000001</v>
      </c>
      <c r="V942">
        <v>-2.5714800000000002</v>
      </c>
    </row>
    <row r="943" spans="1:22">
      <c r="A943">
        <v>19481</v>
      </c>
      <c r="B943">
        <v>1</v>
      </c>
      <c r="C943">
        <v>3.7611400000000001</v>
      </c>
      <c r="D943">
        <v>-6.2028100000000004</v>
      </c>
      <c r="E943">
        <v>-193.322</v>
      </c>
      <c r="F943">
        <v>-41.881500000000003</v>
      </c>
      <c r="G943">
        <v>2.5709</v>
      </c>
      <c r="H943">
        <v>-1.2158100000000001</v>
      </c>
      <c r="I943">
        <f>IF(AND(Tabelle15[[#This Row],[AreaPx]]&gt;0,NOT(Tabelle15[[#This Row],[AreaPx]]="inf")),Tabelle15[[#This Row],[AreaPx]], NA())</f>
        <v>5670.93</v>
      </c>
      <c r="J943">
        <v>5670.93</v>
      </c>
      <c r="K943">
        <v>65.053100000000001</v>
      </c>
      <c r="L943">
        <v>87.247</v>
      </c>
      <c r="M943">
        <v>0</v>
      </c>
      <c r="N943">
        <v>2.3496699999999999E-2</v>
      </c>
      <c r="O943">
        <f>Tabelle15[[#This Row],[Roll]]+Tabelle15[[#This Row],[Pitch]]</f>
        <v>1.3550899999999999</v>
      </c>
      <c r="P943">
        <f>SQRT(Tabelle15[[#This Row],[X]]^2+ Tabelle15[[#This Row],[Y]]^2 +Tabelle15[[#This Row],[Z]]^2)</f>
        <v>193.45804896668349</v>
      </c>
      <c r="Q943">
        <v>-7.08453</v>
      </c>
      <c r="R943">
        <v>108.324</v>
      </c>
      <c r="S943">
        <v>99.185900000000004</v>
      </c>
      <c r="T943">
        <v>48.064</v>
      </c>
      <c r="U943">
        <v>-1.2145900000000001</v>
      </c>
      <c r="V943">
        <v>-2.5714800000000002</v>
      </c>
    </row>
    <row r="944" spans="1:22">
      <c r="A944">
        <v>19494</v>
      </c>
      <c r="B944">
        <v>1</v>
      </c>
      <c r="C944">
        <v>3.7611400000000001</v>
      </c>
      <c r="D944">
        <v>-6.2028100000000004</v>
      </c>
      <c r="E944">
        <v>-193.322</v>
      </c>
      <c r="F944">
        <v>-41.881500000000003</v>
      </c>
      <c r="G944">
        <v>2.5709</v>
      </c>
      <c r="H944">
        <v>-1.2158100000000001</v>
      </c>
      <c r="I944">
        <f>IF(AND(Tabelle15[[#This Row],[AreaPx]]&gt;0,NOT(Tabelle15[[#This Row],[AreaPx]]="inf")),Tabelle15[[#This Row],[AreaPx]], NA())</f>
        <v>5670.93</v>
      </c>
      <c r="J944">
        <v>5670.93</v>
      </c>
      <c r="K944">
        <v>65.053100000000001</v>
      </c>
      <c r="L944">
        <v>87.247</v>
      </c>
      <c r="M944">
        <v>0</v>
      </c>
      <c r="N944">
        <v>2.3496699999999999E-2</v>
      </c>
      <c r="O944">
        <f>Tabelle15[[#This Row],[Roll]]+Tabelle15[[#This Row],[Pitch]]</f>
        <v>1.3550899999999999</v>
      </c>
      <c r="P944">
        <f>SQRT(Tabelle15[[#This Row],[X]]^2+ Tabelle15[[#This Row],[Y]]^2 +Tabelle15[[#This Row],[Z]]^2)</f>
        <v>193.45804896668349</v>
      </c>
      <c r="Q944">
        <v>-7.08453</v>
      </c>
      <c r="R944">
        <v>108.324</v>
      </c>
      <c r="S944">
        <v>99.185900000000004</v>
      </c>
      <c r="T944">
        <v>48.064</v>
      </c>
      <c r="U944">
        <v>-1.2145900000000001</v>
      </c>
      <c r="V944">
        <v>-2.5714800000000002</v>
      </c>
    </row>
    <row r="945" spans="1:22">
      <c r="A945">
        <v>19503</v>
      </c>
      <c r="B945">
        <v>1</v>
      </c>
      <c r="C945">
        <v>3.7611400000000001</v>
      </c>
      <c r="D945">
        <v>-6.2028100000000004</v>
      </c>
      <c r="E945">
        <v>-193.322</v>
      </c>
      <c r="F945">
        <v>-41.881500000000003</v>
      </c>
      <c r="G945">
        <v>2.5709</v>
      </c>
      <c r="H945">
        <v>-1.2158100000000001</v>
      </c>
      <c r="I945">
        <f>IF(AND(Tabelle15[[#This Row],[AreaPx]]&gt;0,NOT(Tabelle15[[#This Row],[AreaPx]]="inf")),Tabelle15[[#This Row],[AreaPx]], NA())</f>
        <v>5670.93</v>
      </c>
      <c r="J945">
        <v>5670.93</v>
      </c>
      <c r="K945">
        <v>65.053100000000001</v>
      </c>
      <c r="L945">
        <v>87.247</v>
      </c>
      <c r="M945">
        <v>0</v>
      </c>
      <c r="N945">
        <v>2.3496699999999999E-2</v>
      </c>
      <c r="O945">
        <f>Tabelle15[[#This Row],[Roll]]+Tabelle15[[#This Row],[Pitch]]</f>
        <v>1.3550899999999999</v>
      </c>
      <c r="P945">
        <f>SQRT(Tabelle15[[#This Row],[X]]^2+ Tabelle15[[#This Row],[Y]]^2 +Tabelle15[[#This Row],[Z]]^2)</f>
        <v>193.45804896668349</v>
      </c>
      <c r="Q945">
        <v>-7.08453</v>
      </c>
      <c r="R945">
        <v>108.324</v>
      </c>
      <c r="S945">
        <v>99.185900000000004</v>
      </c>
      <c r="T945">
        <v>48.064</v>
      </c>
      <c r="U945">
        <v>-1.2145900000000001</v>
      </c>
      <c r="V945">
        <v>-2.5714800000000002</v>
      </c>
    </row>
    <row r="946" spans="1:22">
      <c r="A946">
        <v>19512</v>
      </c>
      <c r="B946">
        <v>1</v>
      </c>
      <c r="C946">
        <v>4.0804499999999999</v>
      </c>
      <c r="D946">
        <v>-6.3152699999999999</v>
      </c>
      <c r="E946">
        <v>-192.87100000000001</v>
      </c>
      <c r="F946">
        <v>-42.044800000000002</v>
      </c>
      <c r="G946">
        <v>2.5342600000000002</v>
      </c>
      <c r="H946">
        <v>-1.0630200000000001</v>
      </c>
      <c r="I946">
        <f>IF(AND(Tabelle15[[#This Row],[AreaPx]]&gt;0,NOT(Tabelle15[[#This Row],[AreaPx]]="inf")),Tabelle15[[#This Row],[AreaPx]], NA())</f>
        <v>5657.35</v>
      </c>
      <c r="J946">
        <v>5657.35</v>
      </c>
      <c r="K946">
        <v>64.8857</v>
      </c>
      <c r="L946">
        <v>87.256200000000007</v>
      </c>
      <c r="M946">
        <v>0.335787</v>
      </c>
      <c r="N946">
        <v>1.5885E-2</v>
      </c>
      <c r="O946">
        <f>Tabelle15[[#This Row],[Roll]]+Tabelle15[[#This Row],[Pitch]]</f>
        <v>1.4712400000000001</v>
      </c>
      <c r="P946">
        <f>SQRT(Tabelle15[[#This Row],[X]]^2+ Tabelle15[[#This Row],[Y]]^2 +Tabelle15[[#This Row],[Z]]^2)</f>
        <v>193.01750010912326</v>
      </c>
      <c r="Q946">
        <v>-7.4190500000000004</v>
      </c>
      <c r="R946">
        <v>107.902</v>
      </c>
      <c r="S946">
        <v>98.295199999999994</v>
      </c>
      <c r="T946">
        <v>47.908200000000001</v>
      </c>
      <c r="U946">
        <v>-1.0619799999999999</v>
      </c>
      <c r="V946">
        <v>-2.5346899999999999</v>
      </c>
    </row>
    <row r="947" spans="1:22">
      <c r="A947">
        <v>19541</v>
      </c>
      <c r="B947">
        <v>1</v>
      </c>
      <c r="C947">
        <v>4.57599</v>
      </c>
      <c r="D947">
        <v>-6.7422899999999997</v>
      </c>
      <c r="E947">
        <v>-192.75299999999999</v>
      </c>
      <c r="F947">
        <v>-42.078499999999998</v>
      </c>
      <c r="G947">
        <v>2.3407800000000001</v>
      </c>
      <c r="H947">
        <v>-0.825013</v>
      </c>
      <c r="I947">
        <f>IF(AND(Tabelle15[[#This Row],[AreaPx]]&gt;0,NOT(Tabelle15[[#This Row],[AreaPx]]="inf")),Tabelle15[[#This Row],[AreaPx]], NA())</f>
        <v>5682.4</v>
      </c>
      <c r="J947">
        <v>5682.4</v>
      </c>
      <c r="K947">
        <v>64.995500000000007</v>
      </c>
      <c r="L947">
        <v>87.479200000000006</v>
      </c>
      <c r="M947">
        <v>0.235351</v>
      </c>
      <c r="N947">
        <v>1.08217E-2</v>
      </c>
      <c r="O947">
        <f>Tabelle15[[#This Row],[Roll]]+Tabelle15[[#This Row],[Pitch]]</f>
        <v>1.5157670000000001</v>
      </c>
      <c r="P947">
        <f>SQRT(Tabelle15[[#This Row],[X]]^2+ Tabelle15[[#This Row],[Y]]^2 +Tabelle15[[#This Row],[Z]]^2)</f>
        <v>192.92515949954324</v>
      </c>
      <c r="Q947">
        <v>-7.7768699999999997</v>
      </c>
      <c r="R947">
        <v>107.52200000000001</v>
      </c>
      <c r="S947">
        <v>97.855500000000006</v>
      </c>
      <c r="T947">
        <v>47.887799999999999</v>
      </c>
      <c r="U947">
        <v>-0.82432499999999997</v>
      </c>
      <c r="V947">
        <v>-2.3410299999999999</v>
      </c>
    </row>
    <row r="948" spans="1:22">
      <c r="A948">
        <v>19562</v>
      </c>
      <c r="B948">
        <v>1</v>
      </c>
      <c r="C948">
        <v>4.57599</v>
      </c>
      <c r="D948">
        <v>-6.7422899999999997</v>
      </c>
      <c r="E948">
        <v>-192.75299999999999</v>
      </c>
      <c r="F948">
        <v>-42.078499999999998</v>
      </c>
      <c r="G948">
        <v>2.3407800000000001</v>
      </c>
      <c r="H948">
        <v>-0.825013</v>
      </c>
      <c r="I948">
        <f>IF(AND(Tabelle15[[#This Row],[AreaPx]]&gt;0,NOT(Tabelle15[[#This Row],[AreaPx]]="inf")),Tabelle15[[#This Row],[AreaPx]], NA())</f>
        <v>5682.4</v>
      </c>
      <c r="J948">
        <v>5682.4</v>
      </c>
      <c r="K948">
        <v>64.995500000000007</v>
      </c>
      <c r="L948">
        <v>87.479200000000006</v>
      </c>
      <c r="M948">
        <v>0.235351</v>
      </c>
      <c r="N948">
        <v>1.08217E-2</v>
      </c>
      <c r="O948">
        <f>Tabelle15[[#This Row],[Roll]]+Tabelle15[[#This Row],[Pitch]]</f>
        <v>1.5157670000000001</v>
      </c>
      <c r="P948">
        <f>SQRT(Tabelle15[[#This Row],[X]]^2+ Tabelle15[[#This Row],[Y]]^2 +Tabelle15[[#This Row],[Z]]^2)</f>
        <v>192.92515949954324</v>
      </c>
      <c r="Q948">
        <v>-7.7768699999999997</v>
      </c>
      <c r="R948">
        <v>107.52200000000001</v>
      </c>
      <c r="S948">
        <v>97.855500000000006</v>
      </c>
      <c r="T948">
        <v>47.887799999999999</v>
      </c>
      <c r="U948">
        <v>-0.82432499999999997</v>
      </c>
      <c r="V948">
        <v>-2.3410299999999999</v>
      </c>
    </row>
    <row r="949" spans="1:22">
      <c r="A949">
        <v>19581</v>
      </c>
      <c r="B949">
        <v>1</v>
      </c>
      <c r="C949">
        <v>5.226</v>
      </c>
      <c r="D949">
        <v>-7.0264899999999999</v>
      </c>
      <c r="E949">
        <v>-193.31100000000001</v>
      </c>
      <c r="F949">
        <v>-41.9024</v>
      </c>
      <c r="G949">
        <v>2.46332</v>
      </c>
      <c r="H949">
        <v>-1.22987</v>
      </c>
      <c r="I949">
        <f>IF(AND(Tabelle15[[#This Row],[AreaPx]]&gt;0,NOT(Tabelle15[[#This Row],[AreaPx]]="inf")),Tabelle15[[#This Row],[AreaPx]], NA())</f>
        <v>5702.66</v>
      </c>
      <c r="J949">
        <v>5702.66</v>
      </c>
      <c r="K949">
        <v>65.219300000000004</v>
      </c>
      <c r="L949">
        <v>87.508499999999998</v>
      </c>
      <c r="M949">
        <v>0.42442999999999997</v>
      </c>
      <c r="N949">
        <v>4.7075399999999996E-3</v>
      </c>
      <c r="O949">
        <f>Tabelle15[[#This Row],[Roll]]+Tabelle15[[#This Row],[Pitch]]</f>
        <v>1.2334499999999999</v>
      </c>
      <c r="P949">
        <f>SQRT(Tabelle15[[#This Row],[X]]^2+ Tabelle15[[#This Row],[Y]]^2 +Tabelle15[[#This Row],[Z]]^2)</f>
        <v>193.50923843248441</v>
      </c>
      <c r="Q949">
        <v>-8.2184600000000003</v>
      </c>
      <c r="R949">
        <v>109.139</v>
      </c>
      <c r="S949">
        <v>98.125200000000007</v>
      </c>
      <c r="T949">
        <v>48.044800000000002</v>
      </c>
      <c r="U949">
        <v>-1.2287399999999999</v>
      </c>
      <c r="V949">
        <v>-2.4638900000000001</v>
      </c>
    </row>
    <row r="950" spans="1:22">
      <c r="A950">
        <v>19606</v>
      </c>
      <c r="B950">
        <v>1</v>
      </c>
      <c r="C950">
        <v>5.8897399999999998</v>
      </c>
      <c r="D950">
        <v>-6.9357100000000003</v>
      </c>
      <c r="E950">
        <v>-192.99100000000001</v>
      </c>
      <c r="F950">
        <v>-42.499600000000001</v>
      </c>
      <c r="G950">
        <v>2.27752</v>
      </c>
      <c r="H950">
        <v>-1.5255000000000001</v>
      </c>
      <c r="I950">
        <f>IF(AND(Tabelle15[[#This Row],[AreaPx]]&gt;0,NOT(Tabelle15[[#This Row],[AreaPx]]="inf")),Tabelle15[[#This Row],[AreaPx]], NA())</f>
        <v>5614.97</v>
      </c>
      <c r="J950">
        <v>5614.97</v>
      </c>
      <c r="K950">
        <v>64.414199999999994</v>
      </c>
      <c r="L950">
        <v>87.248800000000003</v>
      </c>
      <c r="M950">
        <v>1.1409</v>
      </c>
      <c r="N950">
        <v>1.44542E-2</v>
      </c>
      <c r="O950">
        <f>Tabelle15[[#This Row],[Roll]]+Tabelle15[[#This Row],[Pitch]]</f>
        <v>0.75201999999999991</v>
      </c>
      <c r="P950">
        <f>SQRT(Tabelle15[[#This Row],[X]]^2+ Tabelle15[[#This Row],[Y]]^2 +Tabelle15[[#This Row],[Z]]^2)</f>
        <v>193.20538085537811</v>
      </c>
      <c r="Q950">
        <v>-9.9035200000000003</v>
      </c>
      <c r="R950">
        <v>110.027</v>
      </c>
      <c r="S950">
        <v>96.002300000000005</v>
      </c>
      <c r="T950">
        <v>47.439799999999998</v>
      </c>
      <c r="U950">
        <v>-1.5243</v>
      </c>
      <c r="V950">
        <v>-2.2783199999999999</v>
      </c>
    </row>
    <row r="951" spans="1:22">
      <c r="A951">
        <v>19627</v>
      </c>
      <c r="B951">
        <v>1</v>
      </c>
      <c r="C951">
        <v>5.8897399999999998</v>
      </c>
      <c r="D951">
        <v>-6.9357100000000003</v>
      </c>
      <c r="E951">
        <v>-192.99100000000001</v>
      </c>
      <c r="F951">
        <v>-42.499600000000001</v>
      </c>
      <c r="G951">
        <v>2.27752</v>
      </c>
      <c r="H951">
        <v>-1.5255000000000001</v>
      </c>
      <c r="I951">
        <f>IF(AND(Tabelle15[[#This Row],[AreaPx]]&gt;0,NOT(Tabelle15[[#This Row],[AreaPx]]="inf")),Tabelle15[[#This Row],[AreaPx]], NA())</f>
        <v>5614.97</v>
      </c>
      <c r="J951">
        <v>5614.97</v>
      </c>
      <c r="K951">
        <v>64.414199999999994</v>
      </c>
      <c r="L951">
        <v>87.248800000000003</v>
      </c>
      <c r="M951">
        <v>1.1409</v>
      </c>
      <c r="N951">
        <v>1.44542E-2</v>
      </c>
      <c r="O951">
        <f>Tabelle15[[#This Row],[Roll]]+Tabelle15[[#This Row],[Pitch]]</f>
        <v>0.75201999999999991</v>
      </c>
      <c r="P951">
        <f>SQRT(Tabelle15[[#This Row],[X]]^2+ Tabelle15[[#This Row],[Y]]^2 +Tabelle15[[#This Row],[Z]]^2)</f>
        <v>193.20538085537811</v>
      </c>
      <c r="Q951">
        <v>-9.9035200000000003</v>
      </c>
      <c r="R951">
        <v>110.027</v>
      </c>
      <c r="S951">
        <v>96.002300000000005</v>
      </c>
      <c r="T951">
        <v>47.439799999999998</v>
      </c>
      <c r="U951">
        <v>-1.5243</v>
      </c>
      <c r="V951">
        <v>-2.2783199999999999</v>
      </c>
    </row>
    <row r="952" spans="1:22">
      <c r="A952">
        <v>19640</v>
      </c>
      <c r="B952">
        <v>1</v>
      </c>
      <c r="C952">
        <v>6.0640000000000001</v>
      </c>
      <c r="D952">
        <v>-7.2525700000000004</v>
      </c>
      <c r="E952">
        <v>-192.29599999999999</v>
      </c>
      <c r="F952">
        <v>-42.721499999999999</v>
      </c>
      <c r="G952">
        <v>2.4132600000000002</v>
      </c>
      <c r="H952">
        <v>-1.99979</v>
      </c>
      <c r="I952">
        <f>IF(AND(Tabelle15[[#This Row],[AreaPx]]&gt;0,NOT(Tabelle15[[#This Row],[AreaPx]]="inf")),Tabelle15[[#This Row],[AreaPx]], NA())</f>
        <v>5609.97</v>
      </c>
      <c r="J952">
        <v>5609.97</v>
      </c>
      <c r="K952">
        <v>64.297600000000003</v>
      </c>
      <c r="L952">
        <v>87.359499999999997</v>
      </c>
      <c r="M952">
        <v>0.67236899999999999</v>
      </c>
      <c r="N952">
        <v>4.3026399999999999E-2</v>
      </c>
      <c r="O952">
        <f>Tabelle15[[#This Row],[Roll]]+Tabelle15[[#This Row],[Pitch]]</f>
        <v>0.41347000000000023</v>
      </c>
      <c r="P952">
        <f>SQRT(Tabelle15[[#This Row],[X]]^2+ Tabelle15[[#This Row],[Y]]^2 +Tabelle15[[#This Row],[Z]]^2)</f>
        <v>192.52824074302683</v>
      </c>
      <c r="Q952">
        <v>-10.0923</v>
      </c>
      <c r="R952">
        <v>111.89100000000001</v>
      </c>
      <c r="S952">
        <v>94.691400000000002</v>
      </c>
      <c r="T952">
        <v>47.194299999999998</v>
      </c>
      <c r="U952">
        <v>-1.9980199999999999</v>
      </c>
      <c r="V952">
        <v>-2.41473</v>
      </c>
    </row>
    <row r="953" spans="1:22">
      <c r="A953">
        <v>19663</v>
      </c>
      <c r="B953">
        <v>1</v>
      </c>
      <c r="C953">
        <v>6.0640000000000001</v>
      </c>
      <c r="D953">
        <v>-7.2525700000000004</v>
      </c>
      <c r="E953">
        <v>-192.29599999999999</v>
      </c>
      <c r="F953">
        <v>-42.721499999999999</v>
      </c>
      <c r="G953">
        <v>2.4132600000000002</v>
      </c>
      <c r="H953">
        <v>-1.99979</v>
      </c>
      <c r="I953">
        <f>IF(AND(Tabelle15[[#This Row],[AreaPx]]&gt;0,NOT(Tabelle15[[#This Row],[AreaPx]]="inf")),Tabelle15[[#This Row],[AreaPx]], NA())</f>
        <v>5609.97</v>
      </c>
      <c r="J953">
        <v>5609.97</v>
      </c>
      <c r="K953">
        <v>64.297600000000003</v>
      </c>
      <c r="L953">
        <v>87.359499999999997</v>
      </c>
      <c r="M953">
        <v>0.67236899999999999</v>
      </c>
      <c r="N953">
        <v>4.3026399999999999E-2</v>
      </c>
      <c r="O953">
        <f>Tabelle15[[#This Row],[Roll]]+Tabelle15[[#This Row],[Pitch]]</f>
        <v>0.41347000000000023</v>
      </c>
      <c r="P953">
        <f>SQRT(Tabelle15[[#This Row],[X]]^2+ Tabelle15[[#This Row],[Y]]^2 +Tabelle15[[#This Row],[Z]]^2)</f>
        <v>192.52824074302683</v>
      </c>
      <c r="Q953">
        <v>-10.0923</v>
      </c>
      <c r="R953">
        <v>111.89100000000001</v>
      </c>
      <c r="S953">
        <v>94.691400000000002</v>
      </c>
      <c r="T953">
        <v>47.194299999999998</v>
      </c>
      <c r="U953">
        <v>-1.9980199999999999</v>
      </c>
      <c r="V953">
        <v>-2.41473</v>
      </c>
    </row>
    <row r="954" spans="1:22">
      <c r="A954">
        <v>19675</v>
      </c>
      <c r="B954">
        <v>1</v>
      </c>
      <c r="C954">
        <v>6.0640000000000001</v>
      </c>
      <c r="D954">
        <v>-7.2525700000000004</v>
      </c>
      <c r="E954">
        <v>-192.29599999999999</v>
      </c>
      <c r="F954">
        <v>-42.721499999999999</v>
      </c>
      <c r="G954">
        <v>2.4132600000000002</v>
      </c>
      <c r="H954">
        <v>-1.99979</v>
      </c>
      <c r="I954">
        <f>IF(AND(Tabelle15[[#This Row],[AreaPx]]&gt;0,NOT(Tabelle15[[#This Row],[AreaPx]]="inf")),Tabelle15[[#This Row],[AreaPx]], NA())</f>
        <v>5650.57</v>
      </c>
      <c r="J954">
        <v>5650.57</v>
      </c>
      <c r="K954">
        <v>64.529799999999994</v>
      </c>
      <c r="L954">
        <v>87.6751</v>
      </c>
      <c r="M954">
        <v>0</v>
      </c>
      <c r="N954">
        <v>2.34059E-2</v>
      </c>
      <c r="O954">
        <f>Tabelle15[[#This Row],[Roll]]+Tabelle15[[#This Row],[Pitch]]</f>
        <v>0.41347000000000023</v>
      </c>
      <c r="P954">
        <f>SQRT(Tabelle15[[#This Row],[X]]^2+ Tabelle15[[#This Row],[Y]]^2 +Tabelle15[[#This Row],[Z]]^2)</f>
        <v>192.52824074302683</v>
      </c>
      <c r="Q954">
        <v>-10.0923</v>
      </c>
      <c r="R954">
        <v>111.89100000000001</v>
      </c>
      <c r="S954">
        <v>94.691400000000002</v>
      </c>
      <c r="T954">
        <v>47.194299999999998</v>
      </c>
      <c r="U954">
        <v>-1.9980199999999999</v>
      </c>
      <c r="V954">
        <v>-2.41473</v>
      </c>
    </row>
    <row r="955" spans="1:22">
      <c r="A955">
        <v>19692</v>
      </c>
      <c r="B955">
        <v>1</v>
      </c>
      <c r="C955">
        <v>6.0640000000000001</v>
      </c>
      <c r="D955">
        <v>-7.2525700000000004</v>
      </c>
      <c r="E955">
        <v>-192.29599999999999</v>
      </c>
      <c r="F955">
        <v>-42.721499999999999</v>
      </c>
      <c r="G955">
        <v>2.4132600000000002</v>
      </c>
      <c r="H955">
        <v>-1.99979</v>
      </c>
      <c r="I955">
        <f>IF(AND(Tabelle15[[#This Row],[AreaPx]]&gt;0,NOT(Tabelle15[[#This Row],[AreaPx]]="inf")),Tabelle15[[#This Row],[AreaPx]], NA())</f>
        <v>5650.57</v>
      </c>
      <c r="J955">
        <v>5650.57</v>
      </c>
      <c r="K955">
        <v>64.529799999999994</v>
      </c>
      <c r="L955">
        <v>87.6751</v>
      </c>
      <c r="M955">
        <v>0</v>
      </c>
      <c r="N955">
        <v>2.34059E-2</v>
      </c>
      <c r="O955">
        <f>Tabelle15[[#This Row],[Roll]]+Tabelle15[[#This Row],[Pitch]]</f>
        <v>0.41347000000000023</v>
      </c>
      <c r="P955">
        <f>SQRT(Tabelle15[[#This Row],[X]]^2+ Tabelle15[[#This Row],[Y]]^2 +Tabelle15[[#This Row],[Z]]^2)</f>
        <v>192.52824074302683</v>
      </c>
      <c r="Q955">
        <v>-10.0923</v>
      </c>
      <c r="R955">
        <v>111.89100000000001</v>
      </c>
      <c r="S955">
        <v>94.691400000000002</v>
      </c>
      <c r="T955">
        <v>47.194299999999998</v>
      </c>
      <c r="U955">
        <v>-1.9980199999999999</v>
      </c>
      <c r="V955">
        <v>-2.41473</v>
      </c>
    </row>
    <row r="956" spans="1:22">
      <c r="A956">
        <v>19706</v>
      </c>
      <c r="B956">
        <v>1</v>
      </c>
      <c r="C956">
        <v>5.9547800000000004</v>
      </c>
      <c r="D956">
        <v>-7.6110699999999998</v>
      </c>
      <c r="E956">
        <v>-192.77799999999999</v>
      </c>
      <c r="F956">
        <v>-42.277799999999999</v>
      </c>
      <c r="G956">
        <v>2.18573</v>
      </c>
      <c r="H956">
        <v>-1.4179900000000001</v>
      </c>
      <c r="I956">
        <f>IF(AND(Tabelle15[[#This Row],[AreaPx]]&gt;0,NOT(Tabelle15[[#This Row],[AreaPx]]="inf")),Tabelle15[[#This Row],[AreaPx]], NA())</f>
        <v>5695.38</v>
      </c>
      <c r="J956">
        <v>5695.38</v>
      </c>
      <c r="K956">
        <v>64.979299999999995</v>
      </c>
      <c r="L956">
        <v>87.719200000000001</v>
      </c>
      <c r="M956">
        <v>0.77396699999999996</v>
      </c>
      <c r="N956">
        <v>1.9193499999999999E-2</v>
      </c>
      <c r="O956">
        <f>Tabelle15[[#This Row],[Roll]]+Tabelle15[[#This Row],[Pitch]]</f>
        <v>0.76773999999999987</v>
      </c>
      <c r="P956">
        <f>SQRT(Tabelle15[[#This Row],[X]]^2+ Tabelle15[[#This Row],[Y]]^2 +Tabelle15[[#This Row],[Z]]^2)</f>
        <v>193.02006391925505</v>
      </c>
      <c r="Q956">
        <v>-9.2720599999999997</v>
      </c>
      <c r="R956">
        <v>110.343</v>
      </c>
      <c r="S956">
        <v>96.331100000000006</v>
      </c>
      <c r="T956">
        <v>47.668199999999999</v>
      </c>
      <c r="U956">
        <v>-1.41696</v>
      </c>
      <c r="V956">
        <v>-2.1863999999999999</v>
      </c>
    </row>
    <row r="957" spans="1:22">
      <c r="A957">
        <v>19733</v>
      </c>
      <c r="B957">
        <v>1</v>
      </c>
      <c r="C957">
        <v>5.9547800000000004</v>
      </c>
      <c r="D957">
        <v>-7.6110699999999998</v>
      </c>
      <c r="E957">
        <v>-192.77799999999999</v>
      </c>
      <c r="F957">
        <v>-42.277799999999999</v>
      </c>
      <c r="G957">
        <v>2.18573</v>
      </c>
      <c r="H957">
        <v>-1.4179900000000001</v>
      </c>
      <c r="I957">
        <f>IF(AND(Tabelle15[[#This Row],[AreaPx]]&gt;0,NOT(Tabelle15[[#This Row],[AreaPx]]="inf")),Tabelle15[[#This Row],[AreaPx]], NA())</f>
        <v>5695.38</v>
      </c>
      <c r="J957">
        <v>5695.38</v>
      </c>
      <c r="K957">
        <v>64.979299999999995</v>
      </c>
      <c r="L957">
        <v>87.719200000000001</v>
      </c>
      <c r="M957">
        <v>0.77396699999999996</v>
      </c>
      <c r="N957">
        <v>1.9193499999999999E-2</v>
      </c>
      <c r="O957">
        <f>Tabelle15[[#This Row],[Roll]]+Tabelle15[[#This Row],[Pitch]]</f>
        <v>0.76773999999999987</v>
      </c>
      <c r="P957">
        <f>SQRT(Tabelle15[[#This Row],[X]]^2+ Tabelle15[[#This Row],[Y]]^2 +Tabelle15[[#This Row],[Z]]^2)</f>
        <v>193.02006391925505</v>
      </c>
      <c r="Q957">
        <v>-9.2720599999999997</v>
      </c>
      <c r="R957">
        <v>110.343</v>
      </c>
      <c r="S957">
        <v>96.331100000000006</v>
      </c>
      <c r="T957">
        <v>47.668199999999999</v>
      </c>
      <c r="U957">
        <v>-1.41696</v>
      </c>
      <c r="V957">
        <v>-2.1863999999999999</v>
      </c>
    </row>
    <row r="958" spans="1:22">
      <c r="A958">
        <v>19747</v>
      </c>
      <c r="B958">
        <v>1</v>
      </c>
      <c r="C958">
        <v>5.8531899999999997</v>
      </c>
      <c r="D958">
        <v>-7.7436199999999999</v>
      </c>
      <c r="E958">
        <v>-192.50399999999999</v>
      </c>
      <c r="F958">
        <v>-42.518799999999999</v>
      </c>
      <c r="G958">
        <v>2.2602099999999998</v>
      </c>
      <c r="H958">
        <v>-1.83613</v>
      </c>
      <c r="I958">
        <f>IF(AND(Tabelle15[[#This Row],[AreaPx]]&gt;0,NOT(Tabelle15[[#This Row],[AreaPx]]="inf")),Tabelle15[[#This Row],[AreaPx]], NA())</f>
        <v>5642.38</v>
      </c>
      <c r="J958">
        <v>5642.38</v>
      </c>
      <c r="K958">
        <v>64.572000000000003</v>
      </c>
      <c r="L958">
        <v>87.474100000000007</v>
      </c>
      <c r="M958">
        <v>0.42896899999999999</v>
      </c>
      <c r="N958">
        <v>2.49337E-2</v>
      </c>
      <c r="O958">
        <f>Tabelle15[[#This Row],[Roll]]+Tabelle15[[#This Row],[Pitch]]</f>
        <v>0.42407999999999979</v>
      </c>
      <c r="P958">
        <f>SQRT(Tabelle15[[#This Row],[X]]^2+ Tabelle15[[#This Row],[Y]]^2 +Tabelle15[[#This Row],[Z]]^2)</f>
        <v>192.74857586991533</v>
      </c>
      <c r="Q958">
        <v>-9.5810999999999993</v>
      </c>
      <c r="R958">
        <v>111.866</v>
      </c>
      <c r="S958">
        <v>95.507400000000004</v>
      </c>
      <c r="T958">
        <v>47.408799999999999</v>
      </c>
      <c r="U958">
        <v>-1.8347100000000001</v>
      </c>
      <c r="V958">
        <v>-2.2613699999999999</v>
      </c>
    </row>
    <row r="959" spans="1:22">
      <c r="A959">
        <v>19776</v>
      </c>
      <c r="B959">
        <v>1</v>
      </c>
      <c r="C959">
        <v>4.9409700000000001</v>
      </c>
      <c r="D959">
        <v>-9.0757700000000003</v>
      </c>
      <c r="E959">
        <v>-190.93899999999999</v>
      </c>
      <c r="F959">
        <v>-42.767099999999999</v>
      </c>
      <c r="G959">
        <v>2.9498600000000001</v>
      </c>
      <c r="H959">
        <v>-2.7305799999999998</v>
      </c>
      <c r="I959">
        <f>IF(AND(Tabelle15[[#This Row],[AreaPx]]&gt;0,NOT(Tabelle15[[#This Row],[AreaPx]]="inf")),Tabelle15[[#This Row],[AreaPx]], NA())</f>
        <v>5626.11</v>
      </c>
      <c r="J959">
        <v>5626.11</v>
      </c>
      <c r="K959">
        <v>64.436899999999994</v>
      </c>
      <c r="L959">
        <v>87.494799999999998</v>
      </c>
      <c r="M959">
        <v>1.59758</v>
      </c>
      <c r="N959">
        <v>2.89038E-2</v>
      </c>
      <c r="O959">
        <f>Tabelle15[[#This Row],[Roll]]+Tabelle15[[#This Row],[Pitch]]</f>
        <v>0.21928000000000036</v>
      </c>
      <c r="P959">
        <f>SQRT(Tabelle15[[#This Row],[X]]^2+ Tabelle15[[#This Row],[Y]]^2 +Tabelle15[[#This Row],[Z]]^2)</f>
        <v>191.21842093959933</v>
      </c>
      <c r="Q959">
        <v>-8.5190400000000004</v>
      </c>
      <c r="R959">
        <v>116.083</v>
      </c>
      <c r="S959">
        <v>93.910300000000007</v>
      </c>
      <c r="T959">
        <v>47.092300000000002</v>
      </c>
      <c r="U959">
        <v>-2.7269600000000001</v>
      </c>
      <c r="V959">
        <v>-2.9531999999999998</v>
      </c>
    </row>
    <row r="960" spans="1:22">
      <c r="A960">
        <v>19803</v>
      </c>
      <c r="B960">
        <v>1</v>
      </c>
      <c r="C960">
        <v>4.9409700000000001</v>
      </c>
      <c r="D960">
        <v>-9.0757700000000003</v>
      </c>
      <c r="E960">
        <v>-190.93899999999999</v>
      </c>
      <c r="F960">
        <v>-42.767099999999999</v>
      </c>
      <c r="G960">
        <v>2.9498600000000001</v>
      </c>
      <c r="H960">
        <v>-2.7305799999999998</v>
      </c>
      <c r="I960">
        <f>IF(AND(Tabelle15[[#This Row],[AreaPx]]&gt;0,NOT(Tabelle15[[#This Row],[AreaPx]]="inf")),Tabelle15[[#This Row],[AreaPx]], NA())</f>
        <v>5626.11</v>
      </c>
      <c r="J960">
        <v>5626.11</v>
      </c>
      <c r="K960">
        <v>64.436899999999994</v>
      </c>
      <c r="L960">
        <v>87.494799999999998</v>
      </c>
      <c r="M960">
        <v>1.59758</v>
      </c>
      <c r="N960">
        <v>2.89038E-2</v>
      </c>
      <c r="O960">
        <f>Tabelle15[[#This Row],[Roll]]+Tabelle15[[#This Row],[Pitch]]</f>
        <v>0.21928000000000036</v>
      </c>
      <c r="P960">
        <f>SQRT(Tabelle15[[#This Row],[X]]^2+ Tabelle15[[#This Row],[Y]]^2 +Tabelle15[[#This Row],[Z]]^2)</f>
        <v>191.21842093959933</v>
      </c>
      <c r="Q960">
        <v>-8.5190400000000004</v>
      </c>
      <c r="R960">
        <v>116.083</v>
      </c>
      <c r="S960">
        <v>93.910300000000007</v>
      </c>
      <c r="T960">
        <v>47.092300000000002</v>
      </c>
      <c r="U960">
        <v>-2.7269600000000001</v>
      </c>
      <c r="V960">
        <v>-2.9531999999999998</v>
      </c>
    </row>
    <row r="961" spans="1:22">
      <c r="A961">
        <v>19815</v>
      </c>
      <c r="B961">
        <v>1</v>
      </c>
      <c r="C961">
        <v>4.2534599999999996</v>
      </c>
      <c r="D961">
        <v>-10.024699999999999</v>
      </c>
      <c r="E961">
        <v>-189.79300000000001</v>
      </c>
      <c r="F961">
        <v>-42.8324</v>
      </c>
      <c r="G961">
        <v>3.1588699999999998</v>
      </c>
      <c r="H961">
        <v>-2.9837799999999999</v>
      </c>
      <c r="I961">
        <f>IF(AND(Tabelle15[[#This Row],[AreaPx]]&gt;0,NOT(Tabelle15[[#This Row],[AreaPx]]="inf")),Tabelle15[[#This Row],[AreaPx]], NA())</f>
        <v>5709.2</v>
      </c>
      <c r="J961">
        <v>5709.2</v>
      </c>
      <c r="K961">
        <v>64.907899999999998</v>
      </c>
      <c r="L961">
        <v>88.175299999999993</v>
      </c>
      <c r="M961">
        <v>0.56033500000000003</v>
      </c>
      <c r="N961">
        <v>4.2033000000000001E-2</v>
      </c>
      <c r="O961">
        <f>Tabelle15[[#This Row],[Roll]]+Tabelle15[[#This Row],[Pitch]]</f>
        <v>0.17508999999999997</v>
      </c>
      <c r="P961">
        <f>SQRT(Tabelle15[[#This Row],[X]]^2+ Tabelle15[[#This Row],[Y]]^2 +Tabelle15[[#This Row],[Z]]^2)</f>
        <v>190.10515348370123</v>
      </c>
      <c r="Q961">
        <v>-7.4206700000000003</v>
      </c>
      <c r="R961">
        <v>117.82599999999999</v>
      </c>
      <c r="S961">
        <v>93.180300000000003</v>
      </c>
      <c r="T961">
        <v>47.003100000000003</v>
      </c>
      <c r="U961">
        <v>-2.9792399999999999</v>
      </c>
      <c r="V961">
        <v>-3.1631499999999999</v>
      </c>
    </row>
    <row r="962" spans="1:22">
      <c r="A962">
        <v>19848</v>
      </c>
      <c r="B962">
        <v>1</v>
      </c>
      <c r="C962">
        <v>3.5118999999999998</v>
      </c>
      <c r="D962">
        <v>-11.0328</v>
      </c>
      <c r="E962">
        <v>-190.70500000000001</v>
      </c>
      <c r="F962">
        <v>-41.9405</v>
      </c>
      <c r="G962">
        <v>3.2922699999999998</v>
      </c>
      <c r="H962">
        <v>-2.57517</v>
      </c>
      <c r="I962">
        <f>IF(AND(Tabelle15[[#This Row],[AreaPx]]&gt;0,NOT(Tabelle15[[#This Row],[AreaPx]]="inf")),Tabelle15[[#This Row],[AreaPx]], NA())</f>
        <v>5865.05</v>
      </c>
      <c r="J962">
        <v>5865.05</v>
      </c>
      <c r="K962">
        <v>66.235799999999998</v>
      </c>
      <c r="L962">
        <v>88.732699999999994</v>
      </c>
      <c r="M962">
        <v>1.15978</v>
      </c>
      <c r="N962">
        <v>2.7525000000000001E-2</v>
      </c>
      <c r="O962">
        <f>Tabelle15[[#This Row],[Roll]]+Tabelle15[[#This Row],[Pitch]]</f>
        <v>0.71709999999999985</v>
      </c>
      <c r="P962">
        <f>SQRT(Tabelle15[[#This Row],[X]]^2+ Tabelle15[[#This Row],[Y]]^2 +Tabelle15[[#This Row],[Z]]^2)</f>
        <v>191.05615180477704</v>
      </c>
      <c r="Q962">
        <v>-5.4438199999999997</v>
      </c>
      <c r="R962">
        <v>117.556</v>
      </c>
      <c r="S962">
        <v>96.446399999999997</v>
      </c>
      <c r="T962">
        <v>47.911499999999997</v>
      </c>
      <c r="U962">
        <v>-2.57091</v>
      </c>
      <c r="V962">
        <v>-3.2955899999999998</v>
      </c>
    </row>
    <row r="963" spans="1:22">
      <c r="A963">
        <v>19875</v>
      </c>
      <c r="B963">
        <v>1</v>
      </c>
      <c r="C963">
        <v>3.5118999999999998</v>
      </c>
      <c r="D963">
        <v>-11.0328</v>
      </c>
      <c r="E963">
        <v>-190.70500000000001</v>
      </c>
      <c r="F963">
        <v>-41.9405</v>
      </c>
      <c r="G963">
        <v>3.2922699999999998</v>
      </c>
      <c r="H963">
        <v>-2.57517</v>
      </c>
      <c r="I963">
        <f>IF(AND(Tabelle15[[#This Row],[AreaPx]]&gt;0,NOT(Tabelle15[[#This Row],[AreaPx]]="inf")),Tabelle15[[#This Row],[AreaPx]], NA())</f>
        <v>5809.14</v>
      </c>
      <c r="J963">
        <v>5809.14</v>
      </c>
      <c r="K963">
        <v>65.919300000000007</v>
      </c>
      <c r="L963">
        <v>88.308700000000002</v>
      </c>
      <c r="M963">
        <v>0</v>
      </c>
      <c r="N963">
        <v>4.0228300000000002E-2</v>
      </c>
      <c r="O963">
        <f>Tabelle15[[#This Row],[Roll]]+Tabelle15[[#This Row],[Pitch]]</f>
        <v>0.71709999999999985</v>
      </c>
      <c r="P963">
        <f>SQRT(Tabelle15[[#This Row],[X]]^2+ Tabelle15[[#This Row],[Y]]^2 +Tabelle15[[#This Row],[Z]]^2)</f>
        <v>191.05615180477704</v>
      </c>
      <c r="Q963">
        <v>-5.4438199999999997</v>
      </c>
      <c r="R963">
        <v>117.556</v>
      </c>
      <c r="S963">
        <v>96.446399999999997</v>
      </c>
      <c r="T963">
        <v>47.911499999999997</v>
      </c>
      <c r="U963">
        <v>-2.57091</v>
      </c>
      <c r="V963">
        <v>-3.2955899999999998</v>
      </c>
    </row>
    <row r="964" spans="1:22">
      <c r="A964">
        <v>19901</v>
      </c>
      <c r="B964">
        <v>1</v>
      </c>
      <c r="C964">
        <v>3.5118999999999998</v>
      </c>
      <c r="D964">
        <v>-11.0328</v>
      </c>
      <c r="E964">
        <v>-190.70500000000001</v>
      </c>
      <c r="F964">
        <v>-41.9405</v>
      </c>
      <c r="G964">
        <v>3.2922699999999998</v>
      </c>
      <c r="H964">
        <v>-2.57517</v>
      </c>
      <c r="I964">
        <f>IF(AND(Tabelle15[[#This Row],[AreaPx]]&gt;0,NOT(Tabelle15[[#This Row],[AreaPx]]="inf")),Tabelle15[[#This Row],[AreaPx]], NA())</f>
        <v>5809.14</v>
      </c>
      <c r="J964">
        <v>5809.14</v>
      </c>
      <c r="K964">
        <v>65.919300000000007</v>
      </c>
      <c r="L964">
        <v>88.308700000000002</v>
      </c>
      <c r="M964">
        <v>0</v>
      </c>
      <c r="N964">
        <v>4.0228300000000002E-2</v>
      </c>
      <c r="O964">
        <f>Tabelle15[[#This Row],[Roll]]+Tabelle15[[#This Row],[Pitch]]</f>
        <v>0.71709999999999985</v>
      </c>
      <c r="P964">
        <f>SQRT(Tabelle15[[#This Row],[X]]^2+ Tabelle15[[#This Row],[Y]]^2 +Tabelle15[[#This Row],[Z]]^2)</f>
        <v>191.05615180477704</v>
      </c>
      <c r="Q964">
        <v>-5.4438199999999997</v>
      </c>
      <c r="R964">
        <v>117.556</v>
      </c>
      <c r="S964">
        <v>96.446399999999997</v>
      </c>
      <c r="T964">
        <v>47.911499999999997</v>
      </c>
      <c r="U964">
        <v>-2.57091</v>
      </c>
      <c r="V964">
        <v>-3.2955899999999998</v>
      </c>
    </row>
    <row r="965" spans="1:22">
      <c r="A965">
        <v>19917</v>
      </c>
      <c r="B965">
        <v>1</v>
      </c>
      <c r="C965">
        <v>2.3390399999999998</v>
      </c>
      <c r="D965">
        <v>-12.746700000000001</v>
      </c>
      <c r="E965">
        <v>-185.95699999999999</v>
      </c>
      <c r="F965">
        <v>-43.776499999999999</v>
      </c>
      <c r="G965">
        <v>4.1511699999999996</v>
      </c>
      <c r="H965">
        <v>-3.3583099999999999</v>
      </c>
      <c r="I965">
        <f>IF(AND(Tabelle15[[#This Row],[AreaPx]]&gt;0,NOT(Tabelle15[[#This Row],[AreaPx]]="inf")),Tabelle15[[#This Row],[AreaPx]], NA())</f>
        <v>5625.05</v>
      </c>
      <c r="J965">
        <v>5625.05</v>
      </c>
      <c r="K965">
        <v>64.056299999999993</v>
      </c>
      <c r="L965">
        <v>88.159099999999995</v>
      </c>
      <c r="M965">
        <v>2.03857</v>
      </c>
      <c r="N965">
        <v>4.2888000000000003E-2</v>
      </c>
      <c r="O965">
        <f>Tabelle15[[#This Row],[Roll]]+Tabelle15[[#This Row],[Pitch]]</f>
        <v>0.79285999999999968</v>
      </c>
      <c r="P965">
        <f>SQRT(Tabelle15[[#This Row],[X]]^2+ Tabelle15[[#This Row],[Y]]^2 +Tabelle15[[#This Row],[Z]]^2)</f>
        <v>186.40803447816191</v>
      </c>
      <c r="Q965">
        <v>-5.8353099999999998</v>
      </c>
      <c r="R965">
        <v>121.587</v>
      </c>
      <c r="S965">
        <v>88.902799999999999</v>
      </c>
      <c r="T965">
        <v>45.9801</v>
      </c>
      <c r="U965">
        <v>-3.3494899999999999</v>
      </c>
      <c r="V965">
        <v>-4.1582800000000004</v>
      </c>
    </row>
    <row r="966" spans="1:22">
      <c r="A966">
        <v>19949</v>
      </c>
      <c r="B966">
        <v>1</v>
      </c>
      <c r="C966">
        <v>0.98981799999999998</v>
      </c>
      <c r="D966">
        <v>-15.513999999999999</v>
      </c>
      <c r="E966">
        <v>-184.34700000000001</v>
      </c>
      <c r="F966">
        <v>-43.361199999999997</v>
      </c>
      <c r="G966">
        <v>4.9574400000000001</v>
      </c>
      <c r="H966">
        <v>-3.41777</v>
      </c>
      <c r="I966">
        <f>IF(AND(Tabelle15[[#This Row],[AreaPx]]&gt;0,NOT(Tabelle15[[#This Row],[AreaPx]]="inf")),Tabelle15[[#This Row],[AreaPx]], NA())</f>
        <v>5951.68</v>
      </c>
      <c r="J966">
        <v>5951.68</v>
      </c>
      <c r="K966">
        <v>66.206900000000005</v>
      </c>
      <c r="L966">
        <v>90.318299999999994</v>
      </c>
      <c r="M966">
        <v>1.24969</v>
      </c>
      <c r="N966">
        <v>4.8500300000000003E-2</v>
      </c>
      <c r="O966">
        <f>Tabelle15[[#This Row],[Roll]]+Tabelle15[[#This Row],[Pitch]]</f>
        <v>1.5396700000000001</v>
      </c>
      <c r="P966">
        <f>SQRT(Tabelle15[[#This Row],[X]]^2+ Tabelle15[[#This Row],[Y]]^2 +Tabelle15[[#This Row],[Z]]^2)</f>
        <v>185.00129822429119</v>
      </c>
      <c r="Q966">
        <v>-3.0920100000000001</v>
      </c>
      <c r="R966">
        <v>124.492</v>
      </c>
      <c r="S966">
        <v>89.068700000000007</v>
      </c>
      <c r="T966">
        <v>46.3431</v>
      </c>
      <c r="U966">
        <v>-3.4049700000000001</v>
      </c>
      <c r="V966">
        <v>-4.9662300000000004</v>
      </c>
    </row>
    <row r="967" spans="1:22">
      <c r="A967">
        <v>19979</v>
      </c>
      <c r="B967">
        <v>1</v>
      </c>
      <c r="C967">
        <v>-1.8238400000000001E-4</v>
      </c>
      <c r="D967">
        <v>-18.369399999999999</v>
      </c>
      <c r="E967">
        <v>-185.48400000000001</v>
      </c>
      <c r="F967">
        <v>-42.111800000000002</v>
      </c>
      <c r="G967">
        <v>5.4548199999999998</v>
      </c>
      <c r="H967">
        <v>-3.6017800000000002</v>
      </c>
      <c r="I967">
        <f>IF(AND(Tabelle15[[#This Row],[AreaPx]]&gt;0,NOT(Tabelle15[[#This Row],[AreaPx]]="inf")),Tabelle15[[#This Row],[AreaPx]], NA())</f>
        <v>6174.83</v>
      </c>
      <c r="J967">
        <v>6174.83</v>
      </c>
      <c r="K967">
        <v>68.168999999999997</v>
      </c>
      <c r="L967">
        <v>91.032300000000006</v>
      </c>
      <c r="M967">
        <v>1.91835</v>
      </c>
      <c r="N967">
        <v>6.4899499999999999E-2</v>
      </c>
      <c r="O967">
        <f>Tabelle15[[#This Row],[Roll]]+Tabelle15[[#This Row],[Pitch]]</f>
        <v>1.8530399999999996</v>
      </c>
      <c r="P967">
        <f>SQRT(Tabelle15[[#This Row],[X]]^2+ Tabelle15[[#This Row],[Y]]^2 +Tabelle15[[#This Row],[Z]]^2)</f>
        <v>186.39138690506402</v>
      </c>
      <c r="Q967">
        <v>-0.476578</v>
      </c>
      <c r="R967">
        <v>128.05000000000001</v>
      </c>
      <c r="S967">
        <v>92.759600000000006</v>
      </c>
      <c r="T967">
        <v>47.545299999999997</v>
      </c>
      <c r="U967">
        <v>-3.5854499999999998</v>
      </c>
      <c r="V967">
        <v>-5.46556</v>
      </c>
    </row>
    <row r="968" spans="1:22">
      <c r="A968">
        <v>20007</v>
      </c>
      <c r="B968">
        <v>1</v>
      </c>
      <c r="C968">
        <v>-0.97945000000000004</v>
      </c>
      <c r="D968">
        <v>-21.966899999999999</v>
      </c>
      <c r="E968">
        <v>-186.54499999999999</v>
      </c>
      <c r="F968">
        <v>-41.609900000000003</v>
      </c>
      <c r="G968">
        <v>6.3323400000000003</v>
      </c>
      <c r="H968">
        <v>-4.4619900000000001</v>
      </c>
      <c r="I968">
        <f>IF(AND(Tabelle15[[#This Row],[AreaPx]]&gt;0,NOT(Tabelle15[[#This Row],[AreaPx]]="inf")),Tabelle15[[#This Row],[AreaPx]], NA())</f>
        <v>6127.14</v>
      </c>
      <c r="J968">
        <v>6127.14</v>
      </c>
      <c r="K968">
        <v>68.360100000000003</v>
      </c>
      <c r="L968">
        <v>90.2423</v>
      </c>
      <c r="M968">
        <v>2.3615300000000001</v>
      </c>
      <c r="N968">
        <v>4.0324699999999998E-2</v>
      </c>
      <c r="O968">
        <f>Tabelle15[[#This Row],[Roll]]+Tabelle15[[#This Row],[Pitch]]</f>
        <v>1.8703500000000002</v>
      </c>
      <c r="P968">
        <f>SQRT(Tabelle15[[#This Row],[X]]^2+ Tabelle15[[#This Row],[Y]]^2 +Tabelle15[[#This Row],[Z]]^2)</f>
        <v>187.83647420805283</v>
      </c>
      <c r="Q968">
        <v>0.35902400000000001</v>
      </c>
      <c r="R968">
        <v>134.499</v>
      </c>
      <c r="S968">
        <v>93.955799999999996</v>
      </c>
      <c r="T968">
        <v>47.896999999999998</v>
      </c>
      <c r="U968">
        <v>-4.4347099999999999</v>
      </c>
      <c r="V968">
        <v>-6.3514400000000002</v>
      </c>
    </row>
    <row r="969" spans="1:22">
      <c r="A969">
        <v>20033</v>
      </c>
      <c r="B969">
        <v>1</v>
      </c>
      <c r="C969">
        <v>-0.97945000000000004</v>
      </c>
      <c r="D969">
        <v>-21.966899999999999</v>
      </c>
      <c r="E969">
        <v>-186.54499999999999</v>
      </c>
      <c r="F969">
        <v>-41.609900000000003</v>
      </c>
      <c r="G969">
        <v>6.3323400000000003</v>
      </c>
      <c r="H969">
        <v>-4.4619900000000001</v>
      </c>
      <c r="I969">
        <f>IF(AND(Tabelle15[[#This Row],[AreaPx]]&gt;0,NOT(Tabelle15[[#This Row],[AreaPx]]="inf")),Tabelle15[[#This Row],[AreaPx]], NA())</f>
        <v>6127.14</v>
      </c>
      <c r="J969">
        <v>6127.14</v>
      </c>
      <c r="K969">
        <v>68.360100000000003</v>
      </c>
      <c r="L969">
        <v>90.2423</v>
      </c>
      <c r="M969">
        <v>2.3615300000000001</v>
      </c>
      <c r="N969">
        <v>4.0324699999999998E-2</v>
      </c>
      <c r="O969">
        <f>Tabelle15[[#This Row],[Roll]]+Tabelle15[[#This Row],[Pitch]]</f>
        <v>1.8703500000000002</v>
      </c>
      <c r="P969">
        <f>SQRT(Tabelle15[[#This Row],[X]]^2+ Tabelle15[[#This Row],[Y]]^2 +Tabelle15[[#This Row],[Z]]^2)</f>
        <v>187.83647420805283</v>
      </c>
      <c r="Q969">
        <v>0.35902400000000001</v>
      </c>
      <c r="R969">
        <v>134.499</v>
      </c>
      <c r="S969">
        <v>93.955799999999996</v>
      </c>
      <c r="T969">
        <v>47.896999999999998</v>
      </c>
      <c r="U969">
        <v>-4.4347099999999999</v>
      </c>
      <c r="V969">
        <v>-6.3514400000000002</v>
      </c>
    </row>
    <row r="970" spans="1:22">
      <c r="A970">
        <v>20049</v>
      </c>
      <c r="B970">
        <v>1</v>
      </c>
      <c r="C970">
        <v>-1.5816300000000001</v>
      </c>
      <c r="D970">
        <v>-24.984300000000001</v>
      </c>
      <c r="E970">
        <v>-186.405</v>
      </c>
      <c r="F970">
        <v>-41.877400000000002</v>
      </c>
      <c r="G970">
        <v>7.0713499999999998</v>
      </c>
      <c r="H970">
        <v>-4.8838499999999998</v>
      </c>
      <c r="I970">
        <f>IF(AND(Tabelle15[[#This Row],[AreaPx]]&gt;0,NOT(Tabelle15[[#This Row],[AreaPx]]="inf")),Tabelle15[[#This Row],[AreaPx]], NA())</f>
        <v>6017.95</v>
      </c>
      <c r="J970">
        <v>6017.95</v>
      </c>
      <c r="K970">
        <v>67.775199999999998</v>
      </c>
      <c r="L970">
        <v>89.550899999999999</v>
      </c>
      <c r="M970">
        <v>1.0906400000000001</v>
      </c>
      <c r="N970">
        <v>5.3159600000000001E-2</v>
      </c>
      <c r="O970">
        <f>Tabelle15[[#This Row],[Roll]]+Tabelle15[[#This Row],[Pitch]]</f>
        <v>2.1875</v>
      </c>
      <c r="P970">
        <f>SQRT(Tabelle15[[#This Row],[X]]^2+ Tabelle15[[#This Row],[Y]]^2 +Tabelle15[[#This Row],[Z]]^2)</f>
        <v>188.07854961410911</v>
      </c>
      <c r="Q970">
        <v>-0.12834200000000001</v>
      </c>
      <c r="R970">
        <v>138.84800000000001</v>
      </c>
      <c r="S970">
        <v>92.602599999999995</v>
      </c>
      <c r="T970">
        <v>47.52</v>
      </c>
      <c r="U970">
        <v>-4.8466100000000001</v>
      </c>
      <c r="V970">
        <v>-7.0968600000000004</v>
      </c>
    </row>
    <row r="971" spans="1:22">
      <c r="A971">
        <v>20076</v>
      </c>
      <c r="B971">
        <v>1</v>
      </c>
      <c r="C971">
        <v>-1.5816300000000001</v>
      </c>
      <c r="D971">
        <v>-24.984300000000001</v>
      </c>
      <c r="E971">
        <v>-186.405</v>
      </c>
      <c r="F971">
        <v>-41.877400000000002</v>
      </c>
      <c r="G971">
        <v>7.0713499999999998</v>
      </c>
      <c r="H971">
        <v>-4.8838499999999998</v>
      </c>
      <c r="I971">
        <f>IF(AND(Tabelle15[[#This Row],[AreaPx]]&gt;0,NOT(Tabelle15[[#This Row],[AreaPx]]="inf")),Tabelle15[[#This Row],[AreaPx]], NA())</f>
        <v>6027.02</v>
      </c>
      <c r="J971">
        <v>6027.02</v>
      </c>
      <c r="K971">
        <v>67.8262</v>
      </c>
      <c r="L971">
        <v>89.618399999999994</v>
      </c>
      <c r="M971">
        <v>0</v>
      </c>
      <c r="N971">
        <v>3.6404100000000002E-2</v>
      </c>
      <c r="O971">
        <f>Tabelle15[[#This Row],[Roll]]+Tabelle15[[#This Row],[Pitch]]</f>
        <v>2.1875</v>
      </c>
      <c r="P971">
        <f>SQRT(Tabelle15[[#This Row],[X]]^2+ Tabelle15[[#This Row],[Y]]^2 +Tabelle15[[#This Row],[Z]]^2)</f>
        <v>188.07854961410911</v>
      </c>
      <c r="Q971">
        <v>-0.12834200000000001</v>
      </c>
      <c r="R971">
        <v>138.84800000000001</v>
      </c>
      <c r="S971">
        <v>92.602599999999995</v>
      </c>
      <c r="T971">
        <v>47.52</v>
      </c>
      <c r="U971">
        <v>-4.8466100000000001</v>
      </c>
      <c r="V971">
        <v>-7.0968600000000004</v>
      </c>
    </row>
    <row r="972" spans="1:22">
      <c r="A972">
        <v>20096</v>
      </c>
      <c r="B972">
        <v>1</v>
      </c>
      <c r="C972">
        <v>-1.5816300000000001</v>
      </c>
      <c r="D972">
        <v>-24.984300000000001</v>
      </c>
      <c r="E972">
        <v>-186.405</v>
      </c>
      <c r="F972">
        <v>-41.877400000000002</v>
      </c>
      <c r="G972">
        <v>7.0713499999999998</v>
      </c>
      <c r="H972">
        <v>-4.8838499999999998</v>
      </c>
      <c r="I972">
        <f>IF(AND(Tabelle15[[#This Row],[AreaPx]]&gt;0,NOT(Tabelle15[[#This Row],[AreaPx]]="inf")),Tabelle15[[#This Row],[AreaPx]], NA())</f>
        <v>6027.02</v>
      </c>
      <c r="J972">
        <v>6027.02</v>
      </c>
      <c r="K972">
        <v>67.8262</v>
      </c>
      <c r="L972">
        <v>89.618399999999994</v>
      </c>
      <c r="M972">
        <v>0</v>
      </c>
      <c r="N972">
        <v>3.6404100000000002E-2</v>
      </c>
      <c r="O972">
        <f>Tabelle15[[#This Row],[Roll]]+Tabelle15[[#This Row],[Pitch]]</f>
        <v>2.1875</v>
      </c>
      <c r="P972">
        <f>SQRT(Tabelle15[[#This Row],[X]]^2+ Tabelle15[[#This Row],[Y]]^2 +Tabelle15[[#This Row],[Z]]^2)</f>
        <v>188.07854961410911</v>
      </c>
      <c r="Q972">
        <v>-0.12834200000000001</v>
      </c>
      <c r="R972">
        <v>138.84800000000001</v>
      </c>
      <c r="S972">
        <v>92.602599999999995</v>
      </c>
      <c r="T972">
        <v>47.52</v>
      </c>
      <c r="U972">
        <v>-4.8466100000000001</v>
      </c>
      <c r="V972">
        <v>-7.0968600000000004</v>
      </c>
    </row>
    <row r="973" spans="1:22">
      <c r="A973">
        <v>20106</v>
      </c>
      <c r="B973">
        <v>1</v>
      </c>
      <c r="C973">
        <v>-1.9524699999999999</v>
      </c>
      <c r="D973">
        <v>-27.791499999999999</v>
      </c>
      <c r="E973">
        <v>-187.226</v>
      </c>
      <c r="F973">
        <v>-41.377099999999999</v>
      </c>
      <c r="G973">
        <v>7.6408300000000002</v>
      </c>
      <c r="H973">
        <v>-5.2191000000000001</v>
      </c>
      <c r="I973">
        <f>IF(AND(Tabelle15[[#This Row],[AreaPx]]&gt;0,NOT(Tabelle15[[#This Row],[AreaPx]]="inf")),Tabelle15[[#This Row],[AreaPx]], NA())</f>
        <v>6063.06</v>
      </c>
      <c r="J973">
        <v>6063.06</v>
      </c>
      <c r="K973">
        <v>68.406499999999994</v>
      </c>
      <c r="L973">
        <v>89.473399999999998</v>
      </c>
      <c r="M973">
        <v>1.3579300000000001</v>
      </c>
      <c r="N973">
        <v>4.0349200000000002E-2</v>
      </c>
      <c r="O973">
        <f>Tabelle15[[#This Row],[Roll]]+Tabelle15[[#This Row],[Pitch]]</f>
        <v>2.4217300000000002</v>
      </c>
      <c r="P973">
        <f>SQRT(Tabelle15[[#This Row],[X]]^2+ Tabelle15[[#This Row],[Y]]^2 +Tabelle15[[#This Row],[Z]]^2)</f>
        <v>189.28749215769884</v>
      </c>
      <c r="Q973">
        <v>0.41696899999999998</v>
      </c>
      <c r="R973">
        <v>142.77000000000001</v>
      </c>
      <c r="S973">
        <v>93.560299999999998</v>
      </c>
      <c r="T973">
        <v>47.927100000000003</v>
      </c>
      <c r="U973">
        <v>-5.1726299999999998</v>
      </c>
      <c r="V973">
        <v>-7.6722599999999996</v>
      </c>
    </row>
    <row r="974" spans="1:22">
      <c r="A974">
        <v>20131</v>
      </c>
      <c r="B974">
        <v>1</v>
      </c>
      <c r="C974">
        <v>-1.9524699999999999</v>
      </c>
      <c r="D974">
        <v>-27.791499999999999</v>
      </c>
      <c r="E974">
        <v>-187.226</v>
      </c>
      <c r="F974">
        <v>-41.377099999999999</v>
      </c>
      <c r="G974">
        <v>7.6408300000000002</v>
      </c>
      <c r="H974">
        <v>-5.2191000000000001</v>
      </c>
      <c r="I974">
        <f>IF(AND(Tabelle15[[#This Row],[AreaPx]]&gt;0,NOT(Tabelle15[[#This Row],[AreaPx]]="inf")),Tabelle15[[#This Row],[AreaPx]], NA())</f>
        <v>6063.06</v>
      </c>
      <c r="J974">
        <v>6063.06</v>
      </c>
      <c r="K974">
        <v>68.406499999999994</v>
      </c>
      <c r="L974">
        <v>89.473399999999998</v>
      </c>
      <c r="M974">
        <v>1.3579300000000001</v>
      </c>
      <c r="N974">
        <v>4.0349200000000002E-2</v>
      </c>
      <c r="O974">
        <f>Tabelle15[[#This Row],[Roll]]+Tabelle15[[#This Row],[Pitch]]</f>
        <v>2.4217300000000002</v>
      </c>
      <c r="P974">
        <f>SQRT(Tabelle15[[#This Row],[X]]^2+ Tabelle15[[#This Row],[Y]]^2 +Tabelle15[[#This Row],[Z]]^2)</f>
        <v>189.28749215769884</v>
      </c>
      <c r="Q974">
        <v>0.41696899999999998</v>
      </c>
      <c r="R974">
        <v>142.77000000000001</v>
      </c>
      <c r="S974">
        <v>93.560299999999998</v>
      </c>
      <c r="T974">
        <v>47.927100000000003</v>
      </c>
      <c r="U974">
        <v>-5.1726299999999998</v>
      </c>
      <c r="V974">
        <v>-7.6722599999999996</v>
      </c>
    </row>
    <row r="975" spans="1:22">
      <c r="A975">
        <v>20144</v>
      </c>
      <c r="B975">
        <v>1</v>
      </c>
      <c r="C975">
        <v>-1.9722200000000001</v>
      </c>
      <c r="D975">
        <v>-29.9482</v>
      </c>
      <c r="E975">
        <v>-189.59399999999999</v>
      </c>
      <c r="F975">
        <v>-40.246000000000002</v>
      </c>
      <c r="G975">
        <v>7.6379099999999998</v>
      </c>
      <c r="H975">
        <v>-5.1667399999999999</v>
      </c>
      <c r="I975">
        <f>IF(AND(Tabelle15[[#This Row],[AreaPx]]&gt;0,NOT(Tabelle15[[#This Row],[AreaPx]]="inf")),Tabelle15[[#This Row],[AreaPx]], NA())</f>
        <v>6117.07</v>
      </c>
      <c r="J975">
        <v>6117.07</v>
      </c>
      <c r="K975">
        <v>69.241100000000003</v>
      </c>
      <c r="L975">
        <v>89.102400000000003</v>
      </c>
      <c r="M975">
        <v>1.2177199999999999</v>
      </c>
      <c r="N975">
        <v>4.5206999999999997E-2</v>
      </c>
      <c r="O975">
        <f>Tabelle15[[#This Row],[Roll]]+Tabelle15[[#This Row],[Pitch]]</f>
        <v>2.4711699999999999</v>
      </c>
      <c r="P975">
        <f>SQRT(Tabelle15[[#This Row],[X]]^2+ Tabelle15[[#This Row],[Y]]^2 +Tabelle15[[#This Row],[Z]]^2)</f>
        <v>191.95486232697621</v>
      </c>
      <c r="Q975">
        <v>1.48278</v>
      </c>
      <c r="R975">
        <v>144.946</v>
      </c>
      <c r="S975">
        <v>97.502200000000002</v>
      </c>
      <c r="T975">
        <v>49.0655</v>
      </c>
      <c r="U975">
        <v>-5.1207700000000003</v>
      </c>
      <c r="V975">
        <v>-7.6687000000000003</v>
      </c>
    </row>
    <row r="976" spans="1:22">
      <c r="A976">
        <v>20170</v>
      </c>
      <c r="B976">
        <v>1</v>
      </c>
      <c r="C976">
        <v>-1.9722200000000001</v>
      </c>
      <c r="D976">
        <v>-29.9482</v>
      </c>
      <c r="E976">
        <v>-189.59399999999999</v>
      </c>
      <c r="F976">
        <v>-40.246000000000002</v>
      </c>
      <c r="G976">
        <v>7.6379099999999998</v>
      </c>
      <c r="H976">
        <v>-5.1667399999999999</v>
      </c>
      <c r="I976">
        <f>IF(AND(Tabelle15[[#This Row],[AreaPx]]&gt;0,NOT(Tabelle15[[#This Row],[AreaPx]]="inf")),Tabelle15[[#This Row],[AreaPx]], NA())</f>
        <v>6117.07</v>
      </c>
      <c r="J976">
        <v>6117.07</v>
      </c>
      <c r="K976">
        <v>69.241100000000003</v>
      </c>
      <c r="L976">
        <v>89.102400000000003</v>
      </c>
      <c r="M976">
        <v>1.2177199999999999</v>
      </c>
      <c r="N976">
        <v>4.5206999999999997E-2</v>
      </c>
      <c r="O976">
        <f>Tabelle15[[#This Row],[Roll]]+Tabelle15[[#This Row],[Pitch]]</f>
        <v>2.4711699999999999</v>
      </c>
      <c r="P976">
        <f>SQRT(Tabelle15[[#This Row],[X]]^2+ Tabelle15[[#This Row],[Y]]^2 +Tabelle15[[#This Row],[Z]]^2)</f>
        <v>191.95486232697621</v>
      </c>
      <c r="Q976">
        <v>1.48278</v>
      </c>
      <c r="R976">
        <v>144.946</v>
      </c>
      <c r="S976">
        <v>97.502200000000002</v>
      </c>
      <c r="T976">
        <v>49.0655</v>
      </c>
      <c r="U976">
        <v>-5.1207700000000003</v>
      </c>
      <c r="V976">
        <v>-7.6687000000000003</v>
      </c>
    </row>
    <row r="977" spans="1:22">
      <c r="A977">
        <v>20182</v>
      </c>
      <c r="B977">
        <v>1</v>
      </c>
      <c r="C977">
        <v>-2.08927</v>
      </c>
      <c r="D977">
        <v>-31.695499999999999</v>
      </c>
      <c r="E977">
        <v>-189.55600000000001</v>
      </c>
      <c r="F977">
        <v>-40.492699999999999</v>
      </c>
      <c r="G977">
        <v>8.27576</v>
      </c>
      <c r="H977">
        <v>-5.96997</v>
      </c>
      <c r="I977">
        <f>IF(AND(Tabelle15[[#This Row],[AreaPx]]&gt;0,NOT(Tabelle15[[#This Row],[AreaPx]]="inf")),Tabelle15[[#This Row],[AreaPx]], NA())</f>
        <v>5919.21</v>
      </c>
      <c r="J977">
        <v>5919.21</v>
      </c>
      <c r="K977">
        <v>68.208600000000004</v>
      </c>
      <c r="L977">
        <v>87.7273</v>
      </c>
      <c r="M977">
        <v>1.2434700000000001</v>
      </c>
      <c r="N977">
        <v>2.7130700000000001E-2</v>
      </c>
      <c r="O977">
        <f>Tabelle15[[#This Row],[Roll]]+Tabelle15[[#This Row],[Pitch]]</f>
        <v>2.30579</v>
      </c>
      <c r="P977">
        <f>SQRT(Tabelle15[[#This Row],[X]]^2+ Tabelle15[[#This Row],[Y]]^2 +Tabelle15[[#This Row],[Z]]^2)</f>
        <v>192.19897737860859</v>
      </c>
      <c r="Q977">
        <v>0.68328100000000003</v>
      </c>
      <c r="R977">
        <v>149.20599999999999</v>
      </c>
      <c r="S977">
        <v>95.619699999999995</v>
      </c>
      <c r="T977">
        <v>48.6449</v>
      </c>
      <c r="U977">
        <v>-5.9075800000000003</v>
      </c>
      <c r="V977">
        <v>-8.3202599999999993</v>
      </c>
    </row>
    <row r="978" spans="1:22">
      <c r="A978">
        <v>20210</v>
      </c>
      <c r="B978">
        <v>1</v>
      </c>
      <c r="C978">
        <v>-2.1811099999999999</v>
      </c>
      <c r="D978">
        <v>-33.307600000000001</v>
      </c>
      <c r="E978">
        <v>-191.131</v>
      </c>
      <c r="F978">
        <v>-39.5871</v>
      </c>
      <c r="G978">
        <v>8.6498000000000008</v>
      </c>
      <c r="H978">
        <v>-5.9155300000000004</v>
      </c>
      <c r="I978">
        <f>IF(AND(Tabelle15[[#This Row],[AreaPx]]&gt;0,NOT(Tabelle15[[#This Row],[AreaPx]]="inf")),Tabelle15[[#This Row],[AreaPx]], NA())</f>
        <v>6001.19</v>
      </c>
      <c r="J978">
        <v>6001.19</v>
      </c>
      <c r="K978">
        <v>69.147000000000006</v>
      </c>
      <c r="L978">
        <v>87.702799999999996</v>
      </c>
      <c r="M978">
        <v>1.1740299999999999</v>
      </c>
      <c r="N978">
        <v>4.47105E-2</v>
      </c>
      <c r="O978">
        <f>Tabelle15[[#This Row],[Roll]]+Tabelle15[[#This Row],[Pitch]]</f>
        <v>2.7342700000000004</v>
      </c>
      <c r="P978">
        <f>SQRT(Tabelle15[[#This Row],[X]]^2+ Tabelle15[[#This Row],[Y]]^2 +Tabelle15[[#This Row],[Z]]^2)</f>
        <v>194.02374241208756</v>
      </c>
      <c r="Q978">
        <v>1.57664</v>
      </c>
      <c r="R978">
        <v>150.756</v>
      </c>
      <c r="S978">
        <v>98.377700000000004</v>
      </c>
      <c r="T978">
        <v>49.520200000000003</v>
      </c>
      <c r="U978">
        <v>-5.8480100000000004</v>
      </c>
      <c r="V978">
        <v>-8.6953999999999994</v>
      </c>
    </row>
    <row r="979" spans="1:22">
      <c r="A979">
        <v>20235</v>
      </c>
      <c r="B979">
        <v>1</v>
      </c>
      <c r="C979">
        <v>-2.1811099999999999</v>
      </c>
      <c r="D979">
        <v>-33.307600000000001</v>
      </c>
      <c r="E979">
        <v>-191.131</v>
      </c>
      <c r="F979">
        <v>-39.5871</v>
      </c>
      <c r="G979">
        <v>8.6498000000000008</v>
      </c>
      <c r="H979">
        <v>-5.9155300000000004</v>
      </c>
      <c r="I979">
        <f>IF(AND(Tabelle15[[#This Row],[AreaPx]]&gt;0,NOT(Tabelle15[[#This Row],[AreaPx]]="inf")),Tabelle15[[#This Row],[AreaPx]], NA())</f>
        <v>6001.19</v>
      </c>
      <c r="J979">
        <v>6001.19</v>
      </c>
      <c r="K979">
        <v>69.147000000000006</v>
      </c>
      <c r="L979">
        <v>87.702799999999996</v>
      </c>
      <c r="M979">
        <v>1.1740299999999999</v>
      </c>
      <c r="N979">
        <v>4.47105E-2</v>
      </c>
      <c r="O979">
        <f>Tabelle15[[#This Row],[Roll]]+Tabelle15[[#This Row],[Pitch]]</f>
        <v>2.7342700000000004</v>
      </c>
      <c r="P979">
        <f>SQRT(Tabelle15[[#This Row],[X]]^2+ Tabelle15[[#This Row],[Y]]^2 +Tabelle15[[#This Row],[Z]]^2)</f>
        <v>194.02374241208756</v>
      </c>
      <c r="Q979">
        <v>1.57664</v>
      </c>
      <c r="R979">
        <v>150.756</v>
      </c>
      <c r="S979">
        <v>98.377700000000004</v>
      </c>
      <c r="T979">
        <v>49.520200000000003</v>
      </c>
      <c r="U979">
        <v>-5.8480100000000004</v>
      </c>
      <c r="V979">
        <v>-8.6953999999999994</v>
      </c>
    </row>
    <row r="980" spans="1:22">
      <c r="A980">
        <v>20249</v>
      </c>
      <c r="B980">
        <v>1</v>
      </c>
      <c r="C980">
        <v>-2.12677</v>
      </c>
      <c r="D980">
        <v>-34.054400000000001</v>
      </c>
      <c r="E980">
        <v>-192.02199999999999</v>
      </c>
      <c r="F980">
        <v>-39.402099999999997</v>
      </c>
      <c r="G980">
        <v>8.8822700000000001</v>
      </c>
      <c r="H980">
        <v>-5.7348400000000002</v>
      </c>
      <c r="I980">
        <f>IF(AND(Tabelle15[[#This Row],[AreaPx]]&gt;0,NOT(Tabelle15[[#This Row],[AreaPx]]="inf")),Tabelle15[[#This Row],[AreaPx]], NA())</f>
        <v>5921.2</v>
      </c>
      <c r="J980">
        <v>5921.2</v>
      </c>
      <c r="K980">
        <v>68.780900000000003</v>
      </c>
      <c r="L980">
        <v>86.980400000000003</v>
      </c>
      <c r="M980">
        <v>0.27224799999999999</v>
      </c>
      <c r="N980">
        <v>5.9613100000000002E-2</v>
      </c>
      <c r="O980">
        <f>Tabelle15[[#This Row],[Roll]]+Tabelle15[[#This Row],[Pitch]]</f>
        <v>3.1474299999999999</v>
      </c>
      <c r="P980">
        <f>SQRT(Tabelle15[[#This Row],[X]]^2+ Tabelle15[[#This Row],[Y]]^2 +Tabelle15[[#This Row],[Z]]^2)</f>
        <v>195.02993050809636</v>
      </c>
      <c r="Q980">
        <v>1.1737500000000001</v>
      </c>
      <c r="R980">
        <v>150.964</v>
      </c>
      <c r="S980">
        <v>99.337800000000001</v>
      </c>
      <c r="T980">
        <v>49.709499999999998</v>
      </c>
      <c r="U980">
        <v>-5.6658400000000002</v>
      </c>
      <c r="V980">
        <v>-8.9262300000000003</v>
      </c>
    </row>
    <row r="981" spans="1:22">
      <c r="A981">
        <v>20268</v>
      </c>
      <c r="B981">
        <v>1</v>
      </c>
      <c r="C981">
        <v>-2.12677</v>
      </c>
      <c r="D981">
        <v>-34.054400000000001</v>
      </c>
      <c r="E981">
        <v>-192.02199999999999</v>
      </c>
      <c r="F981">
        <v>-39.402099999999997</v>
      </c>
      <c r="G981">
        <v>8.8822700000000001</v>
      </c>
      <c r="H981">
        <v>-5.7348400000000002</v>
      </c>
      <c r="I981">
        <f>IF(AND(Tabelle15[[#This Row],[AreaPx]]&gt;0,NOT(Tabelle15[[#This Row],[AreaPx]]="inf")),Tabelle15[[#This Row],[AreaPx]], NA())</f>
        <v>5921.2</v>
      </c>
      <c r="J981">
        <v>5921.2</v>
      </c>
      <c r="K981">
        <v>68.780900000000003</v>
      </c>
      <c r="L981">
        <v>86.980400000000003</v>
      </c>
      <c r="M981">
        <v>0.27224799999999999</v>
      </c>
      <c r="N981">
        <v>5.9613100000000002E-2</v>
      </c>
      <c r="O981">
        <f>Tabelle15[[#This Row],[Roll]]+Tabelle15[[#This Row],[Pitch]]</f>
        <v>3.1474299999999999</v>
      </c>
      <c r="P981">
        <f>SQRT(Tabelle15[[#This Row],[X]]^2+ Tabelle15[[#This Row],[Y]]^2 +Tabelle15[[#This Row],[Z]]^2)</f>
        <v>195.02993050809636</v>
      </c>
      <c r="Q981">
        <v>1.1737500000000001</v>
      </c>
      <c r="R981">
        <v>150.964</v>
      </c>
      <c r="S981">
        <v>99.337800000000001</v>
      </c>
      <c r="T981">
        <v>49.709499999999998</v>
      </c>
      <c r="U981">
        <v>-5.6658400000000002</v>
      </c>
      <c r="V981">
        <v>-8.9262300000000003</v>
      </c>
    </row>
    <row r="982" spans="1:22">
      <c r="A982">
        <v>20282</v>
      </c>
      <c r="B982">
        <v>1</v>
      </c>
      <c r="C982">
        <v>-2.12677</v>
      </c>
      <c r="D982">
        <v>-34.054400000000001</v>
      </c>
      <c r="E982">
        <v>-192.02199999999999</v>
      </c>
      <c r="F982">
        <v>-39.402099999999997</v>
      </c>
      <c r="G982">
        <v>8.8822700000000001</v>
      </c>
      <c r="H982">
        <v>-5.7348400000000002</v>
      </c>
      <c r="I982">
        <f>IF(AND(Tabelle15[[#This Row],[AreaPx]]&gt;0,NOT(Tabelle15[[#This Row],[AreaPx]]="inf")),Tabelle15[[#This Row],[AreaPx]], NA())</f>
        <v>5866.36</v>
      </c>
      <c r="J982">
        <v>5866.36</v>
      </c>
      <c r="K982">
        <v>68.461600000000004</v>
      </c>
      <c r="L982">
        <v>86.576700000000002</v>
      </c>
      <c r="M982">
        <v>0</v>
      </c>
      <c r="N982">
        <v>2.5289300000000001E-2</v>
      </c>
      <c r="O982">
        <f>Tabelle15[[#This Row],[Roll]]+Tabelle15[[#This Row],[Pitch]]</f>
        <v>3.1474299999999999</v>
      </c>
      <c r="P982">
        <f>SQRT(Tabelle15[[#This Row],[X]]^2+ Tabelle15[[#This Row],[Y]]^2 +Tabelle15[[#This Row],[Z]]^2)</f>
        <v>195.02993050809636</v>
      </c>
      <c r="Q982">
        <v>1.1737500000000001</v>
      </c>
      <c r="R982">
        <v>150.964</v>
      </c>
      <c r="S982">
        <v>99.337800000000001</v>
      </c>
      <c r="T982">
        <v>49.709499999999998</v>
      </c>
      <c r="U982">
        <v>-5.6658400000000002</v>
      </c>
      <c r="V982">
        <v>-8.9262300000000003</v>
      </c>
    </row>
    <row r="983" spans="1:22">
      <c r="A983">
        <v>20296</v>
      </c>
      <c r="B983">
        <v>1</v>
      </c>
      <c r="C983">
        <v>-2.12677</v>
      </c>
      <c r="D983">
        <v>-34.054400000000001</v>
      </c>
      <c r="E983">
        <v>-192.02199999999999</v>
      </c>
      <c r="F983">
        <v>-39.402099999999997</v>
      </c>
      <c r="G983">
        <v>8.8822700000000001</v>
      </c>
      <c r="H983">
        <v>-5.7348400000000002</v>
      </c>
      <c r="I983">
        <f>IF(AND(Tabelle15[[#This Row],[AreaPx]]&gt;0,NOT(Tabelle15[[#This Row],[AreaPx]]="inf")),Tabelle15[[#This Row],[AreaPx]], NA())</f>
        <v>5866.36</v>
      </c>
      <c r="J983">
        <v>5866.36</v>
      </c>
      <c r="K983">
        <v>68.461600000000004</v>
      </c>
      <c r="L983">
        <v>86.576700000000002</v>
      </c>
      <c r="M983">
        <v>0</v>
      </c>
      <c r="N983">
        <v>2.5289300000000001E-2</v>
      </c>
      <c r="O983">
        <f>Tabelle15[[#This Row],[Roll]]+Tabelle15[[#This Row],[Pitch]]</f>
        <v>3.1474299999999999</v>
      </c>
      <c r="P983">
        <f>SQRT(Tabelle15[[#This Row],[X]]^2+ Tabelle15[[#This Row],[Y]]^2 +Tabelle15[[#This Row],[Z]]^2)</f>
        <v>195.02993050809636</v>
      </c>
      <c r="Q983">
        <v>1.1737500000000001</v>
      </c>
      <c r="R983">
        <v>150.964</v>
      </c>
      <c r="S983">
        <v>99.337800000000001</v>
      </c>
      <c r="T983">
        <v>49.709499999999998</v>
      </c>
      <c r="U983">
        <v>-5.6658400000000002</v>
      </c>
      <c r="V983">
        <v>-8.9262300000000003</v>
      </c>
    </row>
    <row r="984" spans="1:22">
      <c r="A984">
        <v>20308</v>
      </c>
      <c r="B984">
        <v>1</v>
      </c>
      <c r="C984">
        <v>-2.3320799999999999</v>
      </c>
      <c r="D984">
        <v>-35.694099999999999</v>
      </c>
      <c r="E984">
        <v>-191.268</v>
      </c>
      <c r="F984">
        <v>-39.643900000000002</v>
      </c>
      <c r="G984">
        <v>9.6054899999999996</v>
      </c>
      <c r="H984">
        <v>-6.5091400000000004</v>
      </c>
      <c r="I984">
        <f>IF(AND(Tabelle15[[#This Row],[AreaPx]]&gt;0,NOT(Tabelle15[[#This Row],[AreaPx]]="inf")),Tabelle15[[#This Row],[AreaPx]], NA())</f>
        <v>5819.55</v>
      </c>
      <c r="J984">
        <v>5819.55</v>
      </c>
      <c r="K984">
        <v>68.325299999999999</v>
      </c>
      <c r="L984">
        <v>86.275000000000006</v>
      </c>
      <c r="M984">
        <v>1.81951</v>
      </c>
      <c r="N984">
        <v>8.2434599999999993E-3</v>
      </c>
      <c r="O984">
        <f>Tabelle15[[#This Row],[Roll]]+Tabelle15[[#This Row],[Pitch]]</f>
        <v>3.0963499999999993</v>
      </c>
      <c r="P984">
        <f>SQRT(Tabelle15[[#This Row],[X]]^2+ Tabelle15[[#This Row],[Y]]^2 +Tabelle15[[#This Row],[Z]]^2)</f>
        <v>194.58405689042564</v>
      </c>
      <c r="Q984">
        <v>0.76477799999999996</v>
      </c>
      <c r="R984">
        <v>154.934</v>
      </c>
      <c r="S984">
        <v>96.798900000000003</v>
      </c>
      <c r="T984">
        <v>49.2654</v>
      </c>
      <c r="U984">
        <v>-6.4175000000000004</v>
      </c>
      <c r="V984">
        <v>-9.6666399999999992</v>
      </c>
    </row>
    <row r="985" spans="1:22">
      <c r="A985">
        <v>20336</v>
      </c>
      <c r="B985">
        <v>1</v>
      </c>
      <c r="C985">
        <v>-2.3320799999999999</v>
      </c>
      <c r="D985">
        <v>-35.694099999999999</v>
      </c>
      <c r="E985">
        <v>-191.268</v>
      </c>
      <c r="F985">
        <v>-39.643900000000002</v>
      </c>
      <c r="G985">
        <v>9.6054899999999996</v>
      </c>
      <c r="H985">
        <v>-6.5091400000000004</v>
      </c>
      <c r="I985">
        <f>IF(AND(Tabelle15[[#This Row],[AreaPx]]&gt;0,NOT(Tabelle15[[#This Row],[AreaPx]]="inf")),Tabelle15[[#This Row],[AreaPx]], NA())</f>
        <v>5819.55</v>
      </c>
      <c r="J985">
        <v>5819.55</v>
      </c>
      <c r="K985">
        <v>68.325299999999999</v>
      </c>
      <c r="L985">
        <v>86.275000000000006</v>
      </c>
      <c r="M985">
        <v>1.81951</v>
      </c>
      <c r="N985">
        <v>8.2434599999999993E-3</v>
      </c>
      <c r="O985">
        <f>Tabelle15[[#This Row],[Roll]]+Tabelle15[[#This Row],[Pitch]]</f>
        <v>3.0963499999999993</v>
      </c>
      <c r="P985">
        <f>SQRT(Tabelle15[[#This Row],[X]]^2+ Tabelle15[[#This Row],[Y]]^2 +Tabelle15[[#This Row],[Z]]^2)</f>
        <v>194.58405689042564</v>
      </c>
      <c r="Q985">
        <v>0.76477799999999996</v>
      </c>
      <c r="R985">
        <v>154.934</v>
      </c>
      <c r="S985">
        <v>96.798900000000003</v>
      </c>
      <c r="T985">
        <v>49.2654</v>
      </c>
      <c r="U985">
        <v>-6.4175000000000004</v>
      </c>
      <c r="V985">
        <v>-9.6666399999999992</v>
      </c>
    </row>
    <row r="986" spans="1:22">
      <c r="A986">
        <v>20347</v>
      </c>
      <c r="B986">
        <v>1</v>
      </c>
      <c r="C986">
        <v>-2.5519500000000002</v>
      </c>
      <c r="D986">
        <v>-37.088999999999999</v>
      </c>
      <c r="E986">
        <v>-192.518</v>
      </c>
      <c r="F986">
        <v>-38.6145</v>
      </c>
      <c r="G986">
        <v>9.8181399999999996</v>
      </c>
      <c r="H986">
        <v>-6.3413000000000004</v>
      </c>
      <c r="I986">
        <f>IF(AND(Tabelle15[[#This Row],[AreaPx]]&gt;0,NOT(Tabelle15[[#This Row],[AreaPx]]="inf")),Tabelle15[[#This Row],[AreaPx]], NA())</f>
        <v>5957.76</v>
      </c>
      <c r="J986">
        <v>5957.76</v>
      </c>
      <c r="K986">
        <v>69.585499999999996</v>
      </c>
      <c r="L986">
        <v>86.6327</v>
      </c>
      <c r="M986">
        <v>0.92661700000000002</v>
      </c>
      <c r="N986">
        <v>6.9876199999999999E-2</v>
      </c>
      <c r="O986">
        <f>Tabelle15[[#This Row],[Roll]]+Tabelle15[[#This Row],[Pitch]]</f>
        <v>3.4768399999999993</v>
      </c>
      <c r="P986">
        <f>SQRT(Tabelle15[[#This Row],[X]]^2+ Tabelle15[[#This Row],[Y]]^2 +Tabelle15[[#This Row],[Z]]^2)</f>
        <v>196.07469671990444</v>
      </c>
      <c r="Q986">
        <v>2.3658000000000001</v>
      </c>
      <c r="R986">
        <v>155.91</v>
      </c>
      <c r="S986">
        <v>99.888400000000004</v>
      </c>
      <c r="T986">
        <v>50.299799999999998</v>
      </c>
      <c r="U986">
        <v>-6.2480500000000001</v>
      </c>
      <c r="V986">
        <v>-9.8773900000000001</v>
      </c>
    </row>
    <row r="987" spans="1:22">
      <c r="A987">
        <v>20380</v>
      </c>
      <c r="B987">
        <v>1</v>
      </c>
      <c r="C987">
        <v>-2.6034600000000001</v>
      </c>
      <c r="D987">
        <v>-37.583799999999997</v>
      </c>
      <c r="E987">
        <v>-192.53299999999999</v>
      </c>
      <c r="F987">
        <v>-38.7958</v>
      </c>
      <c r="G987">
        <v>10.071999999999999</v>
      </c>
      <c r="H987">
        <v>-6.2818699999999996</v>
      </c>
      <c r="I987">
        <f>IF(AND(Tabelle15[[#This Row],[AreaPx]]&gt;0,NOT(Tabelle15[[#This Row],[AreaPx]]="inf")),Tabelle15[[#This Row],[AreaPx]], NA())</f>
        <v>5864.4</v>
      </c>
      <c r="J987">
        <v>5864.4</v>
      </c>
      <c r="K987">
        <v>68.999799999999993</v>
      </c>
      <c r="L987">
        <v>86.033500000000004</v>
      </c>
      <c r="M987">
        <v>0.27015899999999998</v>
      </c>
      <c r="N987">
        <v>5.77528E-2</v>
      </c>
      <c r="O987">
        <f>Tabelle15[[#This Row],[Roll]]+Tabelle15[[#This Row],[Pitch]]</f>
        <v>3.7901299999999996</v>
      </c>
      <c r="P987">
        <f>SQRT(Tabelle15[[#This Row],[X]]^2+ Tabelle15[[#This Row],[Y]]^2 +Tabelle15[[#This Row],[Z]]^2)</f>
        <v>196.18429120449883</v>
      </c>
      <c r="Q987">
        <v>1.70461</v>
      </c>
      <c r="R987">
        <v>156.18</v>
      </c>
      <c r="S987">
        <v>99.355000000000004</v>
      </c>
      <c r="T987">
        <v>50.101300000000002</v>
      </c>
      <c r="U987">
        <v>-6.1846800000000002</v>
      </c>
      <c r="V987">
        <v>-10.131600000000001</v>
      </c>
    </row>
    <row r="988" spans="1:22">
      <c r="A988">
        <v>20407</v>
      </c>
      <c r="B988">
        <v>1</v>
      </c>
      <c r="C988">
        <v>-2.6924100000000002</v>
      </c>
      <c r="D988">
        <v>-37.820300000000003</v>
      </c>
      <c r="E988">
        <v>-193.364</v>
      </c>
      <c r="F988">
        <v>-38.334299999999999</v>
      </c>
      <c r="G988">
        <v>10.085599999999999</v>
      </c>
      <c r="H988">
        <v>-6.64419</v>
      </c>
      <c r="I988">
        <f>IF(AND(Tabelle15[[#This Row],[AreaPx]]&gt;0,NOT(Tabelle15[[#This Row],[AreaPx]]="inf")),Tabelle15[[#This Row],[AreaPx]], NA())</f>
        <v>5893.12</v>
      </c>
      <c r="J988">
        <v>5893.12</v>
      </c>
      <c r="K988">
        <v>69.418800000000005</v>
      </c>
      <c r="L988">
        <v>85.948599999999999</v>
      </c>
      <c r="M988">
        <v>0.76261000000000001</v>
      </c>
      <c r="N988">
        <v>3.4671800000000003E-2</v>
      </c>
      <c r="O988">
        <f>Tabelle15[[#This Row],[Roll]]+Tabelle15[[#This Row],[Pitch]]</f>
        <v>3.4414099999999994</v>
      </c>
      <c r="P988">
        <f>SQRT(Tabelle15[[#This Row],[X]]^2+ Tabelle15[[#This Row],[Y]]^2 +Tabelle15[[#This Row],[Z]]^2)</f>
        <v>197.04634140145333</v>
      </c>
      <c r="Q988">
        <v>2.4318300000000002</v>
      </c>
      <c r="R988">
        <v>157.684</v>
      </c>
      <c r="S988">
        <v>100.55800000000001</v>
      </c>
      <c r="T988">
        <v>50.497100000000003</v>
      </c>
      <c r="U988">
        <v>-6.5410700000000004</v>
      </c>
      <c r="V988">
        <v>-10.1524</v>
      </c>
    </row>
    <row r="989" spans="1:22">
      <c r="A989">
        <v>20432</v>
      </c>
      <c r="B989">
        <v>1</v>
      </c>
      <c r="C989">
        <v>-2.6924100000000002</v>
      </c>
      <c r="D989">
        <v>-37.820300000000003</v>
      </c>
      <c r="E989">
        <v>-193.364</v>
      </c>
      <c r="F989">
        <v>-38.334299999999999</v>
      </c>
      <c r="G989">
        <v>10.085599999999999</v>
      </c>
      <c r="H989">
        <v>-6.64419</v>
      </c>
      <c r="I989">
        <f>IF(AND(Tabelle15[[#This Row],[AreaPx]]&gt;0,NOT(Tabelle15[[#This Row],[AreaPx]]="inf")),Tabelle15[[#This Row],[AreaPx]], NA())</f>
        <v>5893.12</v>
      </c>
      <c r="J989">
        <v>5893.12</v>
      </c>
      <c r="K989">
        <v>69.418800000000005</v>
      </c>
      <c r="L989">
        <v>85.948599999999999</v>
      </c>
      <c r="M989">
        <v>0.76261000000000001</v>
      </c>
      <c r="N989">
        <v>3.4671800000000003E-2</v>
      </c>
      <c r="O989">
        <f>Tabelle15[[#This Row],[Roll]]+Tabelle15[[#This Row],[Pitch]]</f>
        <v>3.4414099999999994</v>
      </c>
      <c r="P989">
        <f>SQRT(Tabelle15[[#This Row],[X]]^2+ Tabelle15[[#This Row],[Y]]^2 +Tabelle15[[#This Row],[Z]]^2)</f>
        <v>197.04634140145333</v>
      </c>
      <c r="Q989">
        <v>2.4318300000000002</v>
      </c>
      <c r="R989">
        <v>157.684</v>
      </c>
      <c r="S989">
        <v>100.55800000000001</v>
      </c>
      <c r="T989">
        <v>50.497100000000003</v>
      </c>
      <c r="U989">
        <v>-6.5410700000000004</v>
      </c>
      <c r="V989">
        <v>-10.1524</v>
      </c>
    </row>
    <row r="990" spans="1:22">
      <c r="A990">
        <v>20444</v>
      </c>
      <c r="B990">
        <v>1</v>
      </c>
      <c r="C990">
        <v>-2.6924100000000002</v>
      </c>
      <c r="D990">
        <v>-37.820300000000003</v>
      </c>
      <c r="E990">
        <v>-193.364</v>
      </c>
      <c r="F990">
        <v>-38.334299999999999</v>
      </c>
      <c r="G990">
        <v>10.085599999999999</v>
      </c>
      <c r="H990">
        <v>-6.64419</v>
      </c>
      <c r="I990">
        <f>IF(AND(Tabelle15[[#This Row],[AreaPx]]&gt;0,NOT(Tabelle15[[#This Row],[AreaPx]]="inf")),Tabelle15[[#This Row],[AreaPx]], NA())</f>
        <v>5842.57</v>
      </c>
      <c r="J990">
        <v>5842.57</v>
      </c>
      <c r="K990">
        <v>69.120400000000004</v>
      </c>
      <c r="L990">
        <v>85.5792</v>
      </c>
      <c r="M990">
        <v>0</v>
      </c>
      <c r="N990">
        <v>3.3395800000000003E-2</v>
      </c>
      <c r="O990">
        <f>Tabelle15[[#This Row],[Roll]]+Tabelle15[[#This Row],[Pitch]]</f>
        <v>3.4414099999999994</v>
      </c>
      <c r="P990">
        <f>SQRT(Tabelle15[[#This Row],[X]]^2+ Tabelle15[[#This Row],[Y]]^2 +Tabelle15[[#This Row],[Z]]^2)</f>
        <v>197.04634140145333</v>
      </c>
      <c r="Q990">
        <v>2.4318300000000002</v>
      </c>
      <c r="R990">
        <v>157.684</v>
      </c>
      <c r="S990">
        <v>100.55800000000001</v>
      </c>
      <c r="T990">
        <v>50.497100000000003</v>
      </c>
      <c r="U990">
        <v>-6.5410700000000004</v>
      </c>
      <c r="V990">
        <v>-10.1524</v>
      </c>
    </row>
    <row r="991" spans="1:22">
      <c r="A991">
        <v>20457</v>
      </c>
      <c r="B991">
        <v>1</v>
      </c>
      <c r="C991">
        <v>-2.6924100000000002</v>
      </c>
      <c r="D991">
        <v>-37.820300000000003</v>
      </c>
      <c r="E991">
        <v>-193.364</v>
      </c>
      <c r="F991">
        <v>-38.334299999999999</v>
      </c>
      <c r="G991">
        <v>10.085599999999999</v>
      </c>
      <c r="H991">
        <v>-6.64419</v>
      </c>
      <c r="I991">
        <f>IF(AND(Tabelle15[[#This Row],[AreaPx]]&gt;0,NOT(Tabelle15[[#This Row],[AreaPx]]="inf")),Tabelle15[[#This Row],[AreaPx]], NA())</f>
        <v>5842.57</v>
      </c>
      <c r="J991">
        <v>5842.57</v>
      </c>
      <c r="K991">
        <v>69.120400000000004</v>
      </c>
      <c r="L991">
        <v>85.5792</v>
      </c>
      <c r="M991">
        <v>0</v>
      </c>
      <c r="N991">
        <v>3.3395800000000003E-2</v>
      </c>
      <c r="O991">
        <f>Tabelle15[[#This Row],[Roll]]+Tabelle15[[#This Row],[Pitch]]</f>
        <v>3.4414099999999994</v>
      </c>
      <c r="P991">
        <f>SQRT(Tabelle15[[#This Row],[X]]^2+ Tabelle15[[#This Row],[Y]]^2 +Tabelle15[[#This Row],[Z]]^2)</f>
        <v>197.04634140145333</v>
      </c>
      <c r="Q991">
        <v>2.4318300000000002</v>
      </c>
      <c r="R991">
        <v>157.684</v>
      </c>
      <c r="S991">
        <v>100.55800000000001</v>
      </c>
      <c r="T991">
        <v>50.497100000000003</v>
      </c>
      <c r="U991">
        <v>-6.5410700000000004</v>
      </c>
      <c r="V991">
        <v>-10.1524</v>
      </c>
    </row>
    <row r="992" spans="1:22">
      <c r="A992">
        <v>20467</v>
      </c>
      <c r="B992">
        <v>1</v>
      </c>
      <c r="C992">
        <v>-2.6924100000000002</v>
      </c>
      <c r="D992">
        <v>-37.820300000000003</v>
      </c>
      <c r="E992">
        <v>-193.364</v>
      </c>
      <c r="F992">
        <v>-38.334299999999999</v>
      </c>
      <c r="G992">
        <v>10.085599999999999</v>
      </c>
      <c r="H992">
        <v>-6.64419</v>
      </c>
      <c r="I992">
        <f>IF(AND(Tabelle15[[#This Row],[AreaPx]]&gt;0,NOT(Tabelle15[[#This Row],[AreaPx]]="inf")),Tabelle15[[#This Row],[AreaPx]], NA())</f>
        <v>5842.57</v>
      </c>
      <c r="J992">
        <v>5842.57</v>
      </c>
      <c r="K992">
        <v>69.120400000000004</v>
      </c>
      <c r="L992">
        <v>85.5792</v>
      </c>
      <c r="M992">
        <v>0</v>
      </c>
      <c r="N992">
        <v>3.3395800000000003E-2</v>
      </c>
      <c r="O992">
        <f>Tabelle15[[#This Row],[Roll]]+Tabelle15[[#This Row],[Pitch]]</f>
        <v>3.4414099999999994</v>
      </c>
      <c r="P992">
        <f>SQRT(Tabelle15[[#This Row],[X]]^2+ Tabelle15[[#This Row],[Y]]^2 +Tabelle15[[#This Row],[Z]]^2)</f>
        <v>197.04634140145333</v>
      </c>
      <c r="Q992">
        <v>2.4318300000000002</v>
      </c>
      <c r="R992">
        <v>157.684</v>
      </c>
      <c r="S992">
        <v>100.55800000000001</v>
      </c>
      <c r="T992">
        <v>50.497100000000003</v>
      </c>
      <c r="U992">
        <v>-6.5410700000000004</v>
      </c>
      <c r="V992">
        <v>-10.1524</v>
      </c>
    </row>
    <row r="993" spans="1:22">
      <c r="A993">
        <v>20474</v>
      </c>
      <c r="B993">
        <v>1</v>
      </c>
      <c r="C993">
        <v>-2.3411499999999998</v>
      </c>
      <c r="D993">
        <v>-34.976199999999999</v>
      </c>
      <c r="E993">
        <v>-193.19200000000001</v>
      </c>
      <c r="F993">
        <v>-38.900100000000002</v>
      </c>
      <c r="G993">
        <v>8.9193999999999996</v>
      </c>
      <c r="H993">
        <v>-4.6103699999999996</v>
      </c>
      <c r="I993">
        <f>IF(AND(Tabelle15[[#This Row],[AreaPx]]&gt;0,NOT(Tabelle15[[#This Row],[AreaPx]]="inf")),Tabelle15[[#This Row],[AreaPx]], NA())</f>
        <v>5852.7</v>
      </c>
      <c r="J993">
        <v>5852.7</v>
      </c>
      <c r="K993">
        <v>68.458799999999997</v>
      </c>
      <c r="L993">
        <v>86.200100000000006</v>
      </c>
      <c r="M993">
        <v>3.1877200000000001</v>
      </c>
      <c r="N993">
        <v>2.0594399999999999E-2</v>
      </c>
      <c r="O993">
        <f>Tabelle15[[#This Row],[Roll]]+Tabelle15[[#This Row],[Pitch]]</f>
        <v>4.3090299999999999</v>
      </c>
      <c r="P993">
        <f>SQRT(Tabelle15[[#This Row],[X]]^2+ Tabelle15[[#This Row],[Y]]^2 +Tabelle15[[#This Row],[Z]]^2)</f>
        <v>196.34654163942511</v>
      </c>
      <c r="Q993">
        <v>1.5597000000000001</v>
      </c>
      <c r="R993">
        <v>148.345</v>
      </c>
      <c r="S993">
        <v>102.422</v>
      </c>
      <c r="T993">
        <v>50.383600000000001</v>
      </c>
      <c r="U993">
        <v>-4.5545099999999996</v>
      </c>
      <c r="V993">
        <v>-8.9478899999999992</v>
      </c>
    </row>
    <row r="994" spans="1:22">
      <c r="A994">
        <v>20500</v>
      </c>
      <c r="B994">
        <v>1</v>
      </c>
      <c r="C994">
        <v>-2.3411499999999998</v>
      </c>
      <c r="D994">
        <v>-34.976199999999999</v>
      </c>
      <c r="E994">
        <v>-193.19200000000001</v>
      </c>
      <c r="F994">
        <v>-38.900100000000002</v>
      </c>
      <c r="G994">
        <v>8.9193999999999996</v>
      </c>
      <c r="H994">
        <v>-4.6103699999999996</v>
      </c>
      <c r="I994">
        <f>IF(AND(Tabelle15[[#This Row],[AreaPx]]&gt;0,NOT(Tabelle15[[#This Row],[AreaPx]]="inf")),Tabelle15[[#This Row],[AreaPx]], NA())</f>
        <v>5852.7</v>
      </c>
      <c r="J994">
        <v>5852.7</v>
      </c>
      <c r="K994">
        <v>68.458799999999997</v>
      </c>
      <c r="L994">
        <v>86.200100000000006</v>
      </c>
      <c r="M994">
        <v>3.1877200000000001</v>
      </c>
      <c r="N994">
        <v>2.0594399999999999E-2</v>
      </c>
      <c r="O994">
        <f>Tabelle15[[#This Row],[Roll]]+Tabelle15[[#This Row],[Pitch]]</f>
        <v>4.3090299999999999</v>
      </c>
      <c r="P994">
        <f>SQRT(Tabelle15[[#This Row],[X]]^2+ Tabelle15[[#This Row],[Y]]^2 +Tabelle15[[#This Row],[Z]]^2)</f>
        <v>196.34654163942511</v>
      </c>
      <c r="Q994">
        <v>1.5597000000000001</v>
      </c>
      <c r="R994">
        <v>148.345</v>
      </c>
      <c r="S994">
        <v>102.422</v>
      </c>
      <c r="T994">
        <v>50.383600000000001</v>
      </c>
      <c r="U994">
        <v>-4.5545099999999996</v>
      </c>
      <c r="V994">
        <v>-8.9478899999999992</v>
      </c>
    </row>
    <row r="995" spans="1:22">
      <c r="A995">
        <v>20510</v>
      </c>
      <c r="B995">
        <v>1</v>
      </c>
      <c r="C995">
        <v>-1.6871100000000001</v>
      </c>
      <c r="D995">
        <v>-31.4435</v>
      </c>
      <c r="E995">
        <v>-193.75700000000001</v>
      </c>
      <c r="F995">
        <v>-39.080399999999997</v>
      </c>
      <c r="G995">
        <v>8.3096399999999999</v>
      </c>
      <c r="H995">
        <v>-4.0685000000000002</v>
      </c>
      <c r="I995">
        <f>IF(AND(Tabelle15[[#This Row],[AreaPx]]&gt;0,NOT(Tabelle15[[#This Row],[AreaPx]]="inf")),Tabelle15[[#This Row],[AreaPx]], NA())</f>
        <v>5862.65</v>
      </c>
      <c r="J995">
        <v>5862.65</v>
      </c>
      <c r="K995">
        <v>68.281999999999996</v>
      </c>
      <c r="L995">
        <v>86.460899999999995</v>
      </c>
      <c r="M995">
        <v>1.5039499999999999</v>
      </c>
      <c r="N995">
        <v>0.10613</v>
      </c>
      <c r="O995">
        <f>Tabelle15[[#This Row],[Roll]]+Tabelle15[[#This Row],[Pitch]]</f>
        <v>4.2411399999999997</v>
      </c>
      <c r="P995">
        <f>SQRT(Tabelle15[[#This Row],[X]]^2+ Tabelle15[[#This Row],[Y]]^2 +Tabelle15[[#This Row],[Z]]^2)</f>
        <v>196.29904503436106</v>
      </c>
      <c r="Q995">
        <v>0.80266599999999999</v>
      </c>
      <c r="R995">
        <v>143.08099999999999</v>
      </c>
      <c r="S995">
        <v>103.438</v>
      </c>
      <c r="T995">
        <v>50.330599999999997</v>
      </c>
      <c r="U995">
        <v>-4.0257199999999997</v>
      </c>
      <c r="V995">
        <v>-8.3303399999999996</v>
      </c>
    </row>
    <row r="996" spans="1:22">
      <c r="A996">
        <v>20540</v>
      </c>
      <c r="B996">
        <v>1</v>
      </c>
      <c r="C996">
        <v>-1.1665099999999999</v>
      </c>
      <c r="D996">
        <v>-28.265000000000001</v>
      </c>
      <c r="E996">
        <v>-194.279</v>
      </c>
      <c r="F996">
        <v>-39.244799999999998</v>
      </c>
      <c r="G996">
        <v>7.7901300000000004</v>
      </c>
      <c r="H996">
        <v>-3.9944500000000001</v>
      </c>
      <c r="I996">
        <f>IF(AND(Tabelle15[[#This Row],[AreaPx]]&gt;0,NOT(Tabelle15[[#This Row],[AreaPx]]="inf")),Tabelle15[[#This Row],[AreaPx]], NA())</f>
        <v>5819.07</v>
      </c>
      <c r="J996">
        <v>5819.07</v>
      </c>
      <c r="K996">
        <v>67.8733</v>
      </c>
      <c r="L996">
        <v>86.290199999999999</v>
      </c>
      <c r="M996">
        <v>1.1582600000000001</v>
      </c>
      <c r="N996">
        <v>4.6828700000000001E-2</v>
      </c>
      <c r="O996">
        <f>Tabelle15[[#This Row],[Roll]]+Tabelle15[[#This Row],[Pitch]]</f>
        <v>3.7956800000000004</v>
      </c>
      <c r="P996">
        <f>SQRT(Tabelle15[[#This Row],[X]]^2+ Tabelle15[[#This Row],[Y]]^2 +Tabelle15[[#This Row],[Z]]^2)</f>
        <v>196.32778919852407</v>
      </c>
      <c r="Q996">
        <v>0.150978</v>
      </c>
      <c r="R996">
        <v>139.703</v>
      </c>
      <c r="S996">
        <v>103.922</v>
      </c>
      <c r="T996">
        <v>50.212899999999998</v>
      </c>
      <c r="U996">
        <v>-3.9575300000000002</v>
      </c>
      <c r="V996">
        <v>-7.8088699999999998</v>
      </c>
    </row>
    <row r="997" spans="1:22">
      <c r="A997">
        <v>20566</v>
      </c>
      <c r="B997">
        <v>1</v>
      </c>
      <c r="C997">
        <v>-1.1665099999999999</v>
      </c>
      <c r="D997">
        <v>-28.265000000000001</v>
      </c>
      <c r="E997">
        <v>-194.279</v>
      </c>
      <c r="F997">
        <v>-39.244799999999998</v>
      </c>
      <c r="G997">
        <v>7.7901300000000004</v>
      </c>
      <c r="H997">
        <v>-3.9944500000000001</v>
      </c>
      <c r="I997">
        <f>IF(AND(Tabelle15[[#This Row],[AreaPx]]&gt;0,NOT(Tabelle15[[#This Row],[AreaPx]]="inf")),Tabelle15[[#This Row],[AreaPx]], NA())</f>
        <v>5819.07</v>
      </c>
      <c r="J997">
        <v>5819.07</v>
      </c>
      <c r="K997">
        <v>67.8733</v>
      </c>
      <c r="L997">
        <v>86.290199999999999</v>
      </c>
      <c r="M997">
        <v>1.1582600000000001</v>
      </c>
      <c r="N997">
        <v>4.6828700000000001E-2</v>
      </c>
      <c r="O997">
        <f>Tabelle15[[#This Row],[Roll]]+Tabelle15[[#This Row],[Pitch]]</f>
        <v>3.7956800000000004</v>
      </c>
      <c r="P997">
        <f>SQRT(Tabelle15[[#This Row],[X]]^2+ Tabelle15[[#This Row],[Y]]^2 +Tabelle15[[#This Row],[Z]]^2)</f>
        <v>196.32778919852407</v>
      </c>
      <c r="Q997">
        <v>0.150978</v>
      </c>
      <c r="R997">
        <v>139.703</v>
      </c>
      <c r="S997">
        <v>103.922</v>
      </c>
      <c r="T997">
        <v>50.212899999999998</v>
      </c>
      <c r="U997">
        <v>-3.9575300000000002</v>
      </c>
      <c r="V997">
        <v>-7.8088699999999998</v>
      </c>
    </row>
    <row r="998" spans="1:22">
      <c r="A998">
        <v>20578</v>
      </c>
      <c r="B998">
        <v>1</v>
      </c>
      <c r="C998">
        <v>-0.78897399999999995</v>
      </c>
      <c r="D998">
        <v>-25.381900000000002</v>
      </c>
      <c r="E998">
        <v>-194.25299999999999</v>
      </c>
      <c r="F998">
        <v>-39.4771</v>
      </c>
      <c r="G998">
        <v>7.4350100000000001</v>
      </c>
      <c r="H998">
        <v>-3.3822899999999998</v>
      </c>
      <c r="I998">
        <f>IF(AND(Tabelle15[[#This Row],[AreaPx]]&gt;0,NOT(Tabelle15[[#This Row],[AreaPx]]="inf")),Tabelle15[[#This Row],[AreaPx]], NA())</f>
        <v>5780.93</v>
      </c>
      <c r="J998">
        <v>5780.93</v>
      </c>
      <c r="K998">
        <v>67.436099999999996</v>
      </c>
      <c r="L998">
        <v>86.196799999999996</v>
      </c>
      <c r="M998">
        <v>1.3027899999999999</v>
      </c>
      <c r="N998">
        <v>1.18881E-2</v>
      </c>
      <c r="O998">
        <f>Tabelle15[[#This Row],[Roll]]+Tabelle15[[#This Row],[Pitch]]</f>
        <v>4.0527200000000008</v>
      </c>
      <c r="P998">
        <f>SQRT(Tabelle15[[#This Row],[X]]^2+ Tabelle15[[#This Row],[Y]]^2 +Tabelle15[[#This Row],[Z]]^2)</f>
        <v>195.90582262041798</v>
      </c>
      <c r="Q998">
        <v>-0.40486899999999998</v>
      </c>
      <c r="R998">
        <v>134.791</v>
      </c>
      <c r="S998">
        <v>104.193</v>
      </c>
      <c r="T998">
        <v>50.084699999999998</v>
      </c>
      <c r="U998">
        <v>-3.3538199999999998</v>
      </c>
      <c r="V998">
        <v>-7.4478400000000002</v>
      </c>
    </row>
    <row r="999" spans="1:22">
      <c r="A999">
        <v>20606</v>
      </c>
      <c r="B999">
        <v>1</v>
      </c>
      <c r="C999">
        <v>-7.0857400000000001E-2</v>
      </c>
      <c r="D999">
        <v>-22.6188</v>
      </c>
      <c r="E999">
        <v>-194.49600000000001</v>
      </c>
      <c r="F999">
        <v>-39.342300000000002</v>
      </c>
      <c r="G999">
        <v>6.8685999999999998</v>
      </c>
      <c r="H999">
        <v>-2.5806300000000002</v>
      </c>
      <c r="I999">
        <f>IF(AND(Tabelle15[[#This Row],[AreaPx]]&gt;0,NOT(Tabelle15[[#This Row],[AreaPx]]="inf")),Tabelle15[[#This Row],[AreaPx]], NA())</f>
        <v>5808.86</v>
      </c>
      <c r="J999">
        <v>5808.86</v>
      </c>
      <c r="K999">
        <v>67.517200000000003</v>
      </c>
      <c r="L999">
        <v>86.386700000000005</v>
      </c>
      <c r="M999">
        <v>1.9910399999999999</v>
      </c>
      <c r="N999">
        <v>5.3142700000000003E-3</v>
      </c>
      <c r="O999">
        <f>Tabelle15[[#This Row],[Roll]]+Tabelle15[[#This Row],[Pitch]]</f>
        <v>4.2879699999999996</v>
      </c>
      <c r="P999">
        <f>SQRT(Tabelle15[[#This Row],[X]]^2+ Tabelle15[[#This Row],[Y]]^2 +Tabelle15[[#This Row],[Z]]^2)</f>
        <v>195.80681589314284</v>
      </c>
      <c r="Q999">
        <v>-0.37567099999999998</v>
      </c>
      <c r="R999">
        <v>129.33600000000001</v>
      </c>
      <c r="S999">
        <v>105.345</v>
      </c>
      <c r="T999">
        <v>50.3489</v>
      </c>
      <c r="U999">
        <v>-2.56209</v>
      </c>
      <c r="V999">
        <v>-6.8755100000000002</v>
      </c>
    </row>
    <row r="1000" spans="1:22">
      <c r="A1000">
        <v>20634</v>
      </c>
      <c r="B1000">
        <v>1</v>
      </c>
      <c r="C1000">
        <v>-7.0857400000000001E-2</v>
      </c>
      <c r="D1000">
        <v>-22.6188</v>
      </c>
      <c r="E1000">
        <v>-194.49600000000001</v>
      </c>
      <c r="F1000">
        <v>-39.342300000000002</v>
      </c>
      <c r="G1000">
        <v>6.8685999999999998</v>
      </c>
      <c r="H1000">
        <v>-2.5806300000000002</v>
      </c>
      <c r="I1000">
        <f>IF(AND(Tabelle15[[#This Row],[AreaPx]]&gt;0,NOT(Tabelle15[[#This Row],[AreaPx]]="inf")),Tabelle15[[#This Row],[AreaPx]], NA())</f>
        <v>5808.86</v>
      </c>
      <c r="J1000">
        <v>5808.86</v>
      </c>
      <c r="K1000">
        <v>67.517200000000003</v>
      </c>
      <c r="L1000">
        <v>86.386700000000005</v>
      </c>
      <c r="M1000">
        <v>1.9910399999999999</v>
      </c>
      <c r="N1000">
        <v>5.3142700000000003E-3</v>
      </c>
      <c r="O1000">
        <f>Tabelle15[[#This Row],[Roll]]+Tabelle15[[#This Row],[Pitch]]</f>
        <v>4.2879699999999996</v>
      </c>
      <c r="P1000">
        <f>SQRT(Tabelle15[[#This Row],[X]]^2+ Tabelle15[[#This Row],[Y]]^2 +Tabelle15[[#This Row],[Z]]^2)</f>
        <v>195.80681589314284</v>
      </c>
      <c r="Q1000">
        <v>-0.37567099999999998</v>
      </c>
      <c r="R1000">
        <v>129.33600000000001</v>
      </c>
      <c r="S1000">
        <v>105.345</v>
      </c>
      <c r="T1000">
        <v>50.3489</v>
      </c>
      <c r="U1000">
        <v>-2.56209</v>
      </c>
      <c r="V1000">
        <v>-6.8755100000000002</v>
      </c>
    </row>
    <row r="1001" spans="1:22">
      <c r="A1001">
        <v>20646</v>
      </c>
      <c r="B1001">
        <v>1</v>
      </c>
      <c r="C1001">
        <v>0.99351299999999998</v>
      </c>
      <c r="D1001">
        <v>-20.998999999999999</v>
      </c>
      <c r="E1001">
        <v>-191.25700000000001</v>
      </c>
      <c r="F1001">
        <v>-41.704099999999997</v>
      </c>
      <c r="G1001">
        <v>6.4564199999999996</v>
      </c>
      <c r="H1001">
        <v>-2.4595899999999999</v>
      </c>
      <c r="I1001">
        <f>IF(AND(Tabelle15[[#This Row],[AreaPx]]&gt;0,NOT(Tabelle15[[#This Row],[AreaPx]]="inf")),Tabelle15[[#This Row],[AreaPx]], NA())</f>
        <v>5594.9</v>
      </c>
      <c r="J1001">
        <v>5594.9</v>
      </c>
      <c r="K1001">
        <v>65.111699999999999</v>
      </c>
      <c r="L1001">
        <v>86.314899999999994</v>
      </c>
      <c r="M1001">
        <v>2.3428</v>
      </c>
      <c r="N1001">
        <v>2.6922700000000001E-2</v>
      </c>
      <c r="O1001">
        <f>Tabelle15[[#This Row],[Roll]]+Tabelle15[[#This Row],[Pitch]]</f>
        <v>3.9968299999999997</v>
      </c>
      <c r="P1001">
        <f>SQRT(Tabelle15[[#This Row],[X]]^2+ Tabelle15[[#This Row],[Y]]^2 +Tabelle15[[#This Row],[Z]]^2)</f>
        <v>192.40890082862896</v>
      </c>
      <c r="Q1001">
        <v>-4.7104499999999998</v>
      </c>
      <c r="R1001">
        <v>127.09099999999999</v>
      </c>
      <c r="S1001">
        <v>97.345799999999997</v>
      </c>
      <c r="T1001">
        <v>48.019199999999998</v>
      </c>
      <c r="U1001">
        <v>-2.4439799999999998</v>
      </c>
      <c r="V1001">
        <v>-6.4623200000000001</v>
      </c>
    </row>
    <row r="1002" spans="1:22">
      <c r="A1002">
        <v>20669</v>
      </c>
      <c r="B1002">
        <v>1</v>
      </c>
      <c r="C1002">
        <v>0.99351299999999998</v>
      </c>
      <c r="D1002">
        <v>-20.998999999999999</v>
      </c>
      <c r="E1002">
        <v>-191.25700000000001</v>
      </c>
      <c r="F1002">
        <v>-41.704099999999997</v>
      </c>
      <c r="G1002">
        <v>6.4564199999999996</v>
      </c>
      <c r="H1002">
        <v>-2.4595899999999999</v>
      </c>
      <c r="I1002">
        <f>IF(AND(Tabelle15[[#This Row],[AreaPx]]&gt;0,NOT(Tabelle15[[#This Row],[AreaPx]]="inf")),Tabelle15[[#This Row],[AreaPx]], NA())</f>
        <v>5594.9</v>
      </c>
      <c r="J1002">
        <v>5594.9</v>
      </c>
      <c r="K1002">
        <v>65.111699999999999</v>
      </c>
      <c r="L1002">
        <v>86.314899999999994</v>
      </c>
      <c r="M1002">
        <v>2.3428</v>
      </c>
      <c r="N1002">
        <v>2.6922700000000001E-2</v>
      </c>
      <c r="O1002">
        <f>Tabelle15[[#This Row],[Roll]]+Tabelle15[[#This Row],[Pitch]]</f>
        <v>3.9968299999999997</v>
      </c>
      <c r="P1002">
        <f>SQRT(Tabelle15[[#This Row],[X]]^2+ Tabelle15[[#This Row],[Y]]^2 +Tabelle15[[#This Row],[Z]]^2)</f>
        <v>192.40890082862896</v>
      </c>
      <c r="Q1002">
        <v>-4.7104499999999998</v>
      </c>
      <c r="R1002">
        <v>127.09099999999999</v>
      </c>
      <c r="S1002">
        <v>97.345799999999997</v>
      </c>
      <c r="T1002">
        <v>48.019199999999998</v>
      </c>
      <c r="U1002">
        <v>-2.4439799999999998</v>
      </c>
      <c r="V1002">
        <v>-6.4623200000000001</v>
      </c>
    </row>
    <row r="1003" spans="1:22">
      <c r="A1003">
        <v>20681</v>
      </c>
      <c r="B1003">
        <v>1</v>
      </c>
      <c r="C1003">
        <v>0.99351299999999998</v>
      </c>
      <c r="D1003">
        <v>-20.998999999999999</v>
      </c>
      <c r="E1003">
        <v>-191.25700000000001</v>
      </c>
      <c r="F1003">
        <v>-41.704099999999997</v>
      </c>
      <c r="G1003">
        <v>6.4564199999999996</v>
      </c>
      <c r="H1003">
        <v>-2.4595899999999999</v>
      </c>
      <c r="I1003">
        <f>IF(AND(Tabelle15[[#This Row],[AreaPx]]&gt;0,NOT(Tabelle15[[#This Row],[AreaPx]]="inf")),Tabelle15[[#This Row],[AreaPx]], NA())</f>
        <v>5786.01</v>
      </c>
      <c r="J1003">
        <v>5786.01</v>
      </c>
      <c r="K1003">
        <v>66.214399999999998</v>
      </c>
      <c r="L1003">
        <v>87.776700000000005</v>
      </c>
      <c r="M1003">
        <v>0</v>
      </c>
      <c r="N1003">
        <v>7.4657500000000002E-2</v>
      </c>
      <c r="O1003">
        <f>Tabelle15[[#This Row],[Roll]]+Tabelle15[[#This Row],[Pitch]]</f>
        <v>3.9968299999999997</v>
      </c>
      <c r="P1003">
        <f>SQRT(Tabelle15[[#This Row],[X]]^2+ Tabelle15[[#This Row],[Y]]^2 +Tabelle15[[#This Row],[Z]]^2)</f>
        <v>192.40890082862896</v>
      </c>
      <c r="Q1003">
        <v>-4.7104499999999998</v>
      </c>
      <c r="R1003">
        <v>127.09099999999999</v>
      </c>
      <c r="S1003">
        <v>97.345799999999997</v>
      </c>
      <c r="T1003">
        <v>48.019199999999998</v>
      </c>
      <c r="U1003">
        <v>-2.4439799999999998</v>
      </c>
      <c r="V1003">
        <v>-6.4623200000000001</v>
      </c>
    </row>
    <row r="1004" spans="1:22">
      <c r="A1004">
        <v>20697</v>
      </c>
      <c r="B1004">
        <v>1</v>
      </c>
      <c r="C1004">
        <v>0.99351299999999998</v>
      </c>
      <c r="D1004">
        <v>-20.998999999999999</v>
      </c>
      <c r="E1004">
        <v>-191.25700000000001</v>
      </c>
      <c r="F1004">
        <v>-41.704099999999997</v>
      </c>
      <c r="G1004">
        <v>6.4564199999999996</v>
      </c>
      <c r="H1004">
        <v>-2.4595899999999999</v>
      </c>
      <c r="I1004">
        <f>IF(AND(Tabelle15[[#This Row],[AreaPx]]&gt;0,NOT(Tabelle15[[#This Row],[AreaPx]]="inf")),Tabelle15[[#This Row],[AreaPx]], NA())</f>
        <v>5786.01</v>
      </c>
      <c r="J1004">
        <v>5786.01</v>
      </c>
      <c r="K1004">
        <v>66.214399999999998</v>
      </c>
      <c r="L1004">
        <v>87.776700000000005</v>
      </c>
      <c r="M1004">
        <v>0</v>
      </c>
      <c r="N1004">
        <v>7.4657500000000002E-2</v>
      </c>
      <c r="O1004">
        <f>Tabelle15[[#This Row],[Roll]]+Tabelle15[[#This Row],[Pitch]]</f>
        <v>3.9968299999999997</v>
      </c>
      <c r="P1004">
        <f>SQRT(Tabelle15[[#This Row],[X]]^2+ Tabelle15[[#This Row],[Y]]^2 +Tabelle15[[#This Row],[Z]]^2)</f>
        <v>192.40890082862896</v>
      </c>
      <c r="Q1004">
        <v>-4.7104499999999998</v>
      </c>
      <c r="R1004">
        <v>127.09099999999999</v>
      </c>
      <c r="S1004">
        <v>97.345799999999997</v>
      </c>
      <c r="T1004">
        <v>48.019199999999998</v>
      </c>
      <c r="U1004">
        <v>-2.4439799999999998</v>
      </c>
      <c r="V1004">
        <v>-6.4623200000000001</v>
      </c>
    </row>
    <row r="1005" spans="1:22">
      <c r="A1005">
        <v>20707</v>
      </c>
      <c r="B1005">
        <v>1</v>
      </c>
      <c r="C1005">
        <v>2.8450500000000001</v>
      </c>
      <c r="D1005">
        <v>-21.459499999999998</v>
      </c>
      <c r="E1005">
        <v>-189.29499999999999</v>
      </c>
      <c r="F1005">
        <v>-39.900700000000001</v>
      </c>
      <c r="G1005">
        <v>6.3303900000000004</v>
      </c>
      <c r="H1005">
        <v>-1.8606199999999999</v>
      </c>
      <c r="I1005">
        <f>IF(AND(Tabelle15[[#This Row],[AreaPx]]&gt;0,NOT(Tabelle15[[#This Row],[AreaPx]]="inf")),Tabelle15[[#This Row],[AreaPx]], NA())</f>
        <v>5955.56</v>
      </c>
      <c r="J1005">
        <v>5955.56</v>
      </c>
      <c r="K1005">
        <v>67.986500000000007</v>
      </c>
      <c r="L1005">
        <v>87.877099999999999</v>
      </c>
      <c r="M1005">
        <v>1.90259</v>
      </c>
      <c r="N1005">
        <v>6.6887600000000005E-2</v>
      </c>
      <c r="O1005">
        <f>Tabelle15[[#This Row],[Roll]]+Tabelle15[[#This Row],[Pitch]]</f>
        <v>4.4697700000000005</v>
      </c>
      <c r="P1005">
        <f>SQRT(Tabelle15[[#This Row],[X]]^2+ Tabelle15[[#This Row],[Y]]^2 +Tabelle15[[#This Row],[Z]]^2)</f>
        <v>190.52874185999471</v>
      </c>
      <c r="Q1005">
        <v>-0.41733599999999998</v>
      </c>
      <c r="R1005">
        <v>125.312</v>
      </c>
      <c r="S1005">
        <v>99.042000000000002</v>
      </c>
      <c r="T1005">
        <v>49.893999999999998</v>
      </c>
      <c r="U1005">
        <v>-1.84927</v>
      </c>
      <c r="V1005">
        <v>-6.3337000000000003</v>
      </c>
    </row>
    <row r="1006" spans="1:22">
      <c r="A1006">
        <v>20732</v>
      </c>
      <c r="B1006">
        <v>1</v>
      </c>
      <c r="C1006">
        <v>2.8450500000000001</v>
      </c>
      <c r="D1006">
        <v>-21.459499999999998</v>
      </c>
      <c r="E1006">
        <v>-189.29499999999999</v>
      </c>
      <c r="F1006">
        <v>-39.900700000000001</v>
      </c>
      <c r="G1006">
        <v>6.3303900000000004</v>
      </c>
      <c r="H1006">
        <v>-1.8606199999999999</v>
      </c>
      <c r="I1006">
        <f>IF(AND(Tabelle15[[#This Row],[AreaPx]]&gt;0,NOT(Tabelle15[[#This Row],[AreaPx]]="inf")),Tabelle15[[#This Row],[AreaPx]], NA())</f>
        <v>5955.56</v>
      </c>
      <c r="J1006">
        <v>5955.56</v>
      </c>
      <c r="K1006">
        <v>67.986500000000007</v>
      </c>
      <c r="L1006">
        <v>87.877099999999999</v>
      </c>
      <c r="M1006">
        <v>1.90259</v>
      </c>
      <c r="N1006">
        <v>6.6887600000000005E-2</v>
      </c>
      <c r="O1006">
        <f>Tabelle15[[#This Row],[Roll]]+Tabelle15[[#This Row],[Pitch]]</f>
        <v>4.4697700000000005</v>
      </c>
      <c r="P1006">
        <f>SQRT(Tabelle15[[#This Row],[X]]^2+ Tabelle15[[#This Row],[Y]]^2 +Tabelle15[[#This Row],[Z]]^2)</f>
        <v>190.52874185999471</v>
      </c>
      <c r="Q1006">
        <v>-0.41733599999999998</v>
      </c>
      <c r="R1006">
        <v>125.312</v>
      </c>
      <c r="S1006">
        <v>99.042000000000002</v>
      </c>
      <c r="T1006">
        <v>49.893999999999998</v>
      </c>
      <c r="U1006">
        <v>-1.84927</v>
      </c>
      <c r="V1006">
        <v>-6.3337000000000003</v>
      </c>
    </row>
    <row r="1007" spans="1:22">
      <c r="A1007">
        <v>20744</v>
      </c>
      <c r="B1007">
        <v>1</v>
      </c>
      <c r="C1007">
        <v>8.5214200000000009</v>
      </c>
      <c r="D1007">
        <v>-22.965900000000001</v>
      </c>
      <c r="E1007">
        <v>-190.24600000000001</v>
      </c>
      <c r="F1007">
        <v>-41.489899999999999</v>
      </c>
      <c r="G1007">
        <v>5.7275999999999998</v>
      </c>
      <c r="H1007">
        <v>-2.88849</v>
      </c>
      <c r="I1007">
        <f>IF(AND(Tabelle15[[#This Row],[AreaPx]]&gt;0,NOT(Tabelle15[[#This Row],[AreaPx]]="inf")),Tabelle15[[#This Row],[AreaPx]], NA())</f>
        <v>5923.24</v>
      </c>
      <c r="J1007">
        <v>5923.24</v>
      </c>
      <c r="K1007">
        <v>67.048199999999994</v>
      </c>
      <c r="L1007">
        <v>88.714799999999997</v>
      </c>
      <c r="M1007">
        <v>3.22377</v>
      </c>
      <c r="N1007">
        <v>7.3072399999999996E-2</v>
      </c>
      <c r="O1007">
        <f>Tabelle15[[#This Row],[Roll]]+Tabelle15[[#This Row],[Pitch]]</f>
        <v>2.8391099999999998</v>
      </c>
      <c r="P1007">
        <f>SQRT(Tabelle15[[#This Row],[X]]^2+ Tabelle15[[#This Row],[Y]]^2 +Tabelle15[[#This Row],[Z]]^2)</f>
        <v>191.81654693385136</v>
      </c>
      <c r="Q1007">
        <v>-8.8917099999999998</v>
      </c>
      <c r="R1007">
        <v>129.71100000000001</v>
      </c>
      <c r="S1007">
        <v>91.892600000000002</v>
      </c>
      <c r="T1007">
        <v>48.221600000000002</v>
      </c>
      <c r="U1007">
        <v>-2.8740600000000001</v>
      </c>
      <c r="V1007">
        <v>-5.7348400000000002</v>
      </c>
    </row>
    <row r="1008" spans="1:22">
      <c r="A1008">
        <v>20770</v>
      </c>
      <c r="B1008">
        <v>1</v>
      </c>
      <c r="C1008">
        <v>8.5214200000000009</v>
      </c>
      <c r="D1008">
        <v>-22.965900000000001</v>
      </c>
      <c r="E1008">
        <v>-190.24600000000001</v>
      </c>
      <c r="F1008">
        <v>-41.489899999999999</v>
      </c>
      <c r="G1008">
        <v>5.7275999999999998</v>
      </c>
      <c r="H1008">
        <v>-2.88849</v>
      </c>
      <c r="I1008">
        <f>IF(AND(Tabelle15[[#This Row],[AreaPx]]&gt;0,NOT(Tabelle15[[#This Row],[AreaPx]]="inf")),Tabelle15[[#This Row],[AreaPx]], NA())</f>
        <v>5923.24</v>
      </c>
      <c r="J1008">
        <v>5923.24</v>
      </c>
      <c r="K1008">
        <v>67.048199999999994</v>
      </c>
      <c r="L1008">
        <v>88.714799999999997</v>
      </c>
      <c r="M1008">
        <v>3.22377</v>
      </c>
      <c r="N1008">
        <v>7.3072399999999996E-2</v>
      </c>
      <c r="O1008">
        <f>Tabelle15[[#This Row],[Roll]]+Tabelle15[[#This Row],[Pitch]]</f>
        <v>2.8391099999999998</v>
      </c>
      <c r="P1008">
        <f>SQRT(Tabelle15[[#This Row],[X]]^2+ Tabelle15[[#This Row],[Y]]^2 +Tabelle15[[#This Row],[Z]]^2)</f>
        <v>191.81654693385136</v>
      </c>
      <c r="Q1008">
        <v>-8.8917099999999998</v>
      </c>
      <c r="R1008">
        <v>129.71100000000001</v>
      </c>
      <c r="S1008">
        <v>91.892600000000002</v>
      </c>
      <c r="T1008">
        <v>48.221600000000002</v>
      </c>
      <c r="U1008">
        <v>-2.8740600000000001</v>
      </c>
      <c r="V1008">
        <v>-5.7348400000000002</v>
      </c>
    </row>
    <row r="1009" spans="1:22">
      <c r="A1009">
        <v>20782</v>
      </c>
      <c r="B1009">
        <v>1</v>
      </c>
      <c r="C1009">
        <v>13.381399999999999</v>
      </c>
      <c r="D1009">
        <v>-24.344799999999999</v>
      </c>
      <c r="E1009">
        <v>-191.18</v>
      </c>
      <c r="F1009">
        <v>-43.9251</v>
      </c>
      <c r="G1009">
        <v>5.7251200000000004</v>
      </c>
      <c r="H1009">
        <v>-4.1994699999999998</v>
      </c>
      <c r="I1009">
        <f>IF(AND(Tabelle15[[#This Row],[AreaPx]]&gt;0,NOT(Tabelle15[[#This Row],[AreaPx]]="inf")),Tabelle15[[#This Row],[AreaPx]], NA())</f>
        <v>5615.78</v>
      </c>
      <c r="J1009">
        <v>5615.78</v>
      </c>
      <c r="K1009">
        <v>64.191500000000005</v>
      </c>
      <c r="L1009">
        <v>88.09</v>
      </c>
      <c r="M1009">
        <v>3.79793</v>
      </c>
      <c r="N1009">
        <v>0.136936</v>
      </c>
      <c r="O1009">
        <f>Tabelle15[[#This Row],[Roll]]+Tabelle15[[#This Row],[Pitch]]</f>
        <v>1.5256500000000006</v>
      </c>
      <c r="P1009">
        <f>SQRT(Tabelle15[[#This Row],[X]]^2+ Tabelle15[[#This Row],[Y]]^2 +Tabelle15[[#This Row],[Z]]^2)</f>
        <v>193.18779348861565</v>
      </c>
      <c r="Q1009">
        <v>-18.372</v>
      </c>
      <c r="R1009">
        <v>134.953</v>
      </c>
      <c r="S1009">
        <v>82.357100000000003</v>
      </c>
      <c r="T1009">
        <v>45.655200000000001</v>
      </c>
      <c r="U1009">
        <v>-4.17849</v>
      </c>
      <c r="V1009">
        <v>-5.7404299999999999</v>
      </c>
    </row>
    <row r="1010" spans="1:22">
      <c r="A1010">
        <v>20811</v>
      </c>
      <c r="B1010">
        <v>1</v>
      </c>
      <c r="C1010">
        <v>16.760300000000001</v>
      </c>
      <c r="D1010">
        <v>-25.561800000000002</v>
      </c>
      <c r="E1010">
        <v>-190.58699999999999</v>
      </c>
      <c r="F1010">
        <v>-45.4268</v>
      </c>
      <c r="G1010">
        <v>6.0556599999999996</v>
      </c>
      <c r="H1010">
        <v>-4.7260200000000001</v>
      </c>
      <c r="I1010">
        <f>IF(AND(Tabelle15[[#This Row],[AreaPx]]&gt;0,NOT(Tabelle15[[#This Row],[AreaPx]]="inf")),Tabelle15[[#This Row],[AreaPx]], NA())</f>
        <v>5405.11</v>
      </c>
      <c r="J1010">
        <v>5405.11</v>
      </c>
      <c r="K1010">
        <v>62.312800000000003</v>
      </c>
      <c r="L1010">
        <v>87.535700000000006</v>
      </c>
      <c r="M1010">
        <v>3.1972499999999999</v>
      </c>
      <c r="N1010">
        <v>1.68624E-2</v>
      </c>
      <c r="O1010">
        <f>Tabelle15[[#This Row],[Roll]]+Tabelle15[[#This Row],[Pitch]]</f>
        <v>1.3296399999999995</v>
      </c>
      <c r="P1010">
        <f>SQRT(Tabelle15[[#This Row],[X]]^2+ Tabelle15[[#This Row],[Y]]^2 +Tabelle15[[#This Row],[Z]]^2)</f>
        <v>193.02258376762549</v>
      </c>
      <c r="Q1010">
        <v>-23.549199999999999</v>
      </c>
      <c r="R1010">
        <v>137.38</v>
      </c>
      <c r="S1010">
        <v>75.0578</v>
      </c>
      <c r="T1010">
        <v>44.073500000000003</v>
      </c>
      <c r="U1010">
        <v>-4.6995899999999997</v>
      </c>
      <c r="V1010">
        <v>-6.0761700000000003</v>
      </c>
    </row>
    <row r="1011" spans="1:22">
      <c r="A1011">
        <v>20838</v>
      </c>
      <c r="B1011">
        <v>1</v>
      </c>
      <c r="C1011">
        <v>16.760300000000001</v>
      </c>
      <c r="D1011">
        <v>-25.561800000000002</v>
      </c>
      <c r="E1011">
        <v>-190.58699999999999</v>
      </c>
      <c r="F1011">
        <v>-45.4268</v>
      </c>
      <c r="G1011">
        <v>6.0556599999999996</v>
      </c>
      <c r="H1011">
        <v>-4.7260200000000001</v>
      </c>
      <c r="I1011">
        <f>IF(AND(Tabelle15[[#This Row],[AreaPx]]&gt;0,NOT(Tabelle15[[#This Row],[AreaPx]]="inf")),Tabelle15[[#This Row],[AreaPx]], NA())</f>
        <v>5405.11</v>
      </c>
      <c r="J1011">
        <v>5405.11</v>
      </c>
      <c r="K1011">
        <v>62.312800000000003</v>
      </c>
      <c r="L1011">
        <v>87.535700000000006</v>
      </c>
      <c r="M1011">
        <v>3.1972499999999999</v>
      </c>
      <c r="N1011">
        <v>1.68624E-2</v>
      </c>
      <c r="O1011">
        <f>Tabelle15[[#This Row],[Roll]]+Tabelle15[[#This Row],[Pitch]]</f>
        <v>1.3296399999999995</v>
      </c>
      <c r="P1011">
        <f>SQRT(Tabelle15[[#This Row],[X]]^2+ Tabelle15[[#This Row],[Y]]^2 +Tabelle15[[#This Row],[Z]]^2)</f>
        <v>193.02258376762549</v>
      </c>
      <c r="Q1011">
        <v>-23.549199999999999</v>
      </c>
      <c r="R1011">
        <v>137.38</v>
      </c>
      <c r="S1011">
        <v>75.0578</v>
      </c>
      <c r="T1011">
        <v>44.073500000000003</v>
      </c>
      <c r="U1011">
        <v>-4.6995899999999997</v>
      </c>
      <c r="V1011">
        <v>-6.0761700000000003</v>
      </c>
    </row>
    <row r="1012" spans="1:22">
      <c r="A1012">
        <v>20855</v>
      </c>
      <c r="B1012">
        <v>1</v>
      </c>
      <c r="C1012">
        <v>19.717400000000001</v>
      </c>
      <c r="D1012">
        <v>-26.8766</v>
      </c>
      <c r="E1012">
        <v>-190.86500000000001</v>
      </c>
      <c r="F1012">
        <v>-43.423499999999997</v>
      </c>
      <c r="G1012">
        <v>6.12561</v>
      </c>
      <c r="H1012">
        <v>-4.2625900000000003</v>
      </c>
      <c r="I1012">
        <f>IF(AND(Tabelle15[[#This Row],[AreaPx]]&gt;0,NOT(Tabelle15[[#This Row],[AreaPx]]="inf")),Tabelle15[[#This Row],[AreaPx]], NA())</f>
        <v>5639.54</v>
      </c>
      <c r="J1012">
        <v>5639.54</v>
      </c>
      <c r="K1012">
        <v>64.645600000000002</v>
      </c>
      <c r="L1012">
        <v>87.872799999999998</v>
      </c>
      <c r="M1012">
        <v>0.87937299999999996</v>
      </c>
      <c r="N1012">
        <v>3.0765299999999999E-2</v>
      </c>
      <c r="O1012">
        <f>Tabelle15[[#This Row],[Roll]]+Tabelle15[[#This Row],[Pitch]]</f>
        <v>1.8630199999999997</v>
      </c>
      <c r="P1012">
        <f>SQRT(Tabelle15[[#This Row],[X]]^2+ Tabelle15[[#This Row],[Y]]^2 +Tabelle15[[#This Row],[Z]]^2)</f>
        <v>193.75390503244057</v>
      </c>
      <c r="Q1012">
        <v>-21.877300000000002</v>
      </c>
      <c r="R1012">
        <v>136.851</v>
      </c>
      <c r="S1012">
        <v>78.506900000000002</v>
      </c>
      <c r="T1012">
        <v>46.120800000000003</v>
      </c>
      <c r="U1012">
        <v>-4.2382099999999996</v>
      </c>
      <c r="V1012">
        <v>-6.1424700000000003</v>
      </c>
    </row>
    <row r="1013" spans="1:22">
      <c r="A1013">
        <v>20885</v>
      </c>
      <c r="B1013">
        <v>1</v>
      </c>
      <c r="C1013">
        <v>23.651800000000001</v>
      </c>
      <c r="D1013">
        <v>-28.2029</v>
      </c>
      <c r="E1013">
        <v>-190.626</v>
      </c>
      <c r="F1013">
        <v>-46.927300000000002</v>
      </c>
      <c r="G1013">
        <v>6.0888900000000001</v>
      </c>
      <c r="H1013">
        <v>-6.2054499999999999</v>
      </c>
      <c r="I1013">
        <f>IF(AND(Tabelle15[[#This Row],[AreaPx]]&gt;0,NOT(Tabelle15[[#This Row],[AreaPx]]="inf")),Tabelle15[[#This Row],[AreaPx]], NA())</f>
        <v>5245.42</v>
      </c>
      <c r="J1013">
        <v>5245.42</v>
      </c>
      <c r="K1013">
        <v>60.777299999999997</v>
      </c>
      <c r="L1013">
        <v>87.450199999999995</v>
      </c>
      <c r="M1013">
        <v>6.01051</v>
      </c>
      <c r="N1013">
        <v>9.2254600000000006E-2</v>
      </c>
      <c r="O1013">
        <f>Tabelle15[[#This Row],[Roll]]+Tabelle15[[#This Row],[Pitch]]</f>
        <v>-0.11655999999999977</v>
      </c>
      <c r="P1013">
        <f>SQRT(Tabelle15[[#This Row],[X]]^2+ Tabelle15[[#This Row],[Y]]^2 +Tabelle15[[#This Row],[Z]]^2)</f>
        <v>194.14706561689258</v>
      </c>
      <c r="Q1013">
        <v>-30.792200000000001</v>
      </c>
      <c r="R1013">
        <v>144.06</v>
      </c>
      <c r="S1013">
        <v>64.589699999999993</v>
      </c>
      <c r="T1013">
        <v>42.411900000000003</v>
      </c>
      <c r="U1013">
        <v>-6.1703099999999997</v>
      </c>
      <c r="V1013">
        <v>-6.1245000000000003</v>
      </c>
    </row>
    <row r="1014" spans="1:22">
      <c r="A1014">
        <v>20919</v>
      </c>
      <c r="B1014">
        <v>1</v>
      </c>
      <c r="C1014">
        <v>23.651800000000001</v>
      </c>
      <c r="D1014">
        <v>-28.2029</v>
      </c>
      <c r="E1014">
        <v>-190.626</v>
      </c>
      <c r="F1014">
        <v>-46.927300000000002</v>
      </c>
      <c r="G1014">
        <v>6.0888900000000001</v>
      </c>
      <c r="H1014">
        <v>-6.2054499999999999</v>
      </c>
      <c r="I1014">
        <f>IF(AND(Tabelle15[[#This Row],[AreaPx]]&gt;0,NOT(Tabelle15[[#This Row],[AreaPx]]="inf")),Tabelle15[[#This Row],[AreaPx]], NA())</f>
        <v>5258.57</v>
      </c>
      <c r="J1014">
        <v>5258.57</v>
      </c>
      <c r="K1014">
        <v>60.853400000000001</v>
      </c>
      <c r="L1014">
        <v>87.559799999999996</v>
      </c>
      <c r="M1014">
        <v>0</v>
      </c>
      <c r="N1014">
        <v>0.22828300000000001</v>
      </c>
      <c r="O1014">
        <f>Tabelle15[[#This Row],[Roll]]+Tabelle15[[#This Row],[Pitch]]</f>
        <v>-0.11655999999999977</v>
      </c>
      <c r="P1014">
        <f>SQRT(Tabelle15[[#This Row],[X]]^2+ Tabelle15[[#This Row],[Y]]^2 +Tabelle15[[#This Row],[Z]]^2)</f>
        <v>194.14706561689258</v>
      </c>
      <c r="Q1014">
        <v>-30.792200000000001</v>
      </c>
      <c r="R1014">
        <v>144.06</v>
      </c>
      <c r="S1014">
        <v>64.589699999999993</v>
      </c>
      <c r="T1014">
        <v>42.411900000000003</v>
      </c>
      <c r="U1014">
        <v>-6.1703099999999997</v>
      </c>
      <c r="V1014">
        <v>-6.1245000000000003</v>
      </c>
    </row>
    <row r="1015" spans="1:22">
      <c r="A1015">
        <v>20942</v>
      </c>
      <c r="B1015">
        <v>1</v>
      </c>
      <c r="C1015">
        <v>26.272200000000002</v>
      </c>
      <c r="D1015">
        <v>-29.3977</v>
      </c>
      <c r="E1015">
        <v>-188.66200000000001</v>
      </c>
      <c r="F1015">
        <v>-48.749899999999997</v>
      </c>
      <c r="G1015">
        <v>6.1086</v>
      </c>
      <c r="H1015">
        <v>-6.3230599999999999</v>
      </c>
      <c r="I1015">
        <f>IF(AND(Tabelle15[[#This Row],[AreaPx]]&gt;0,NOT(Tabelle15[[#This Row],[AreaPx]]="inf")),Tabelle15[[#This Row],[AreaPx]], NA())</f>
        <v>5070.17</v>
      </c>
      <c r="J1015">
        <v>5070.17</v>
      </c>
      <c r="K1015">
        <v>58.806100000000001</v>
      </c>
      <c r="L1015">
        <v>87.542400000000001</v>
      </c>
      <c r="M1015">
        <v>4.0319599999999998</v>
      </c>
      <c r="N1015">
        <v>0.17666000000000001</v>
      </c>
      <c r="O1015">
        <f>Tabelle15[[#This Row],[Roll]]+Tabelle15[[#This Row],[Pitch]]</f>
        <v>-0.21445999999999987</v>
      </c>
      <c r="P1015">
        <f>SQRT(Tabelle15[[#This Row],[X]]^2+ Tabelle15[[#This Row],[Y]]^2 +Tabelle15[[#This Row],[Z]]^2)</f>
        <v>192.73765460368662</v>
      </c>
      <c r="Q1015">
        <v>-34.278199999999998</v>
      </c>
      <c r="R1015">
        <v>145.11699999999999</v>
      </c>
      <c r="S1015">
        <v>56.061700000000002</v>
      </c>
      <c r="T1015">
        <v>40.5745</v>
      </c>
      <c r="U1015">
        <v>-6.2870100000000004</v>
      </c>
      <c r="V1015">
        <v>-6.1457100000000002</v>
      </c>
    </row>
    <row r="1016" spans="1:22">
      <c r="A1016">
        <v>20973</v>
      </c>
      <c r="B1016">
        <v>1</v>
      </c>
      <c r="C1016">
        <v>28.7499</v>
      </c>
      <c r="D1016">
        <v>-31.071000000000002</v>
      </c>
      <c r="E1016">
        <v>-187.96700000000001</v>
      </c>
      <c r="F1016">
        <v>-48.0366</v>
      </c>
      <c r="G1016">
        <v>6.1523399999999997</v>
      </c>
      <c r="H1016">
        <v>-6.8480299999999996</v>
      </c>
      <c r="I1016">
        <f>IF(AND(Tabelle15[[#This Row],[AreaPx]]&gt;0,NOT(Tabelle15[[#This Row],[AreaPx]]="inf")),Tabelle15[[#This Row],[AreaPx]], NA())</f>
        <v>5239.2299999999996</v>
      </c>
      <c r="J1016">
        <v>5239.2299999999996</v>
      </c>
      <c r="K1016">
        <v>60.241799999999998</v>
      </c>
      <c r="L1016">
        <v>88.359300000000005</v>
      </c>
      <c r="M1016">
        <v>1.01769</v>
      </c>
      <c r="N1016">
        <v>0.175067</v>
      </c>
      <c r="O1016">
        <f>Tabelle15[[#This Row],[Roll]]+Tabelle15[[#This Row],[Pitch]]</f>
        <v>-0.69568999999999992</v>
      </c>
      <c r="P1016">
        <f>SQRT(Tabelle15[[#This Row],[X]]^2+ Tabelle15[[#This Row],[Y]]^2 +Tabelle15[[#This Row],[Z]]^2)</f>
        <v>192.67474375228841</v>
      </c>
      <c r="Q1016">
        <v>-33.945099999999996</v>
      </c>
      <c r="R1016">
        <v>148.07400000000001</v>
      </c>
      <c r="S1016">
        <v>55.0124</v>
      </c>
      <c r="T1016">
        <v>41.225999999999999</v>
      </c>
      <c r="U1016">
        <v>-6.8083999999999998</v>
      </c>
      <c r="V1016">
        <v>-6.1962099999999998</v>
      </c>
    </row>
    <row r="1017" spans="1:22">
      <c r="A1017">
        <v>21001</v>
      </c>
      <c r="B1017">
        <v>1</v>
      </c>
      <c r="C1017">
        <v>28.7499</v>
      </c>
      <c r="D1017">
        <v>-31.071000000000002</v>
      </c>
      <c r="E1017">
        <v>-187.96700000000001</v>
      </c>
      <c r="F1017">
        <v>-48.0366</v>
      </c>
      <c r="G1017">
        <v>6.1523399999999997</v>
      </c>
      <c r="H1017">
        <v>-6.8480299999999996</v>
      </c>
      <c r="I1017">
        <f>IF(AND(Tabelle15[[#This Row],[AreaPx]]&gt;0,NOT(Tabelle15[[#This Row],[AreaPx]]="inf")),Tabelle15[[#This Row],[AreaPx]], NA())</f>
        <v>5239.2299999999996</v>
      </c>
      <c r="J1017">
        <v>5239.2299999999996</v>
      </c>
      <c r="K1017">
        <v>60.241799999999998</v>
      </c>
      <c r="L1017">
        <v>88.359300000000005</v>
      </c>
      <c r="M1017">
        <v>1.01769</v>
      </c>
      <c r="N1017">
        <v>0.175067</v>
      </c>
      <c r="O1017">
        <f>Tabelle15[[#This Row],[Roll]]+Tabelle15[[#This Row],[Pitch]]</f>
        <v>-0.69568999999999992</v>
      </c>
      <c r="P1017">
        <f>SQRT(Tabelle15[[#This Row],[X]]^2+ Tabelle15[[#This Row],[Y]]^2 +Tabelle15[[#This Row],[Z]]^2)</f>
        <v>192.67474375228841</v>
      </c>
      <c r="Q1017">
        <v>-33.945099999999996</v>
      </c>
      <c r="R1017">
        <v>148.07400000000001</v>
      </c>
      <c r="S1017">
        <v>55.0124</v>
      </c>
      <c r="T1017">
        <v>41.225999999999999</v>
      </c>
      <c r="U1017">
        <v>-6.8083999999999998</v>
      </c>
      <c r="V1017">
        <v>-6.1962099999999998</v>
      </c>
    </row>
    <row r="1018" spans="1:22">
      <c r="A1018">
        <v>21019</v>
      </c>
      <c r="B1018">
        <v>1</v>
      </c>
      <c r="C1018">
        <v>30.677199999999999</v>
      </c>
      <c r="D1018">
        <v>-32.677500000000002</v>
      </c>
      <c r="E1018">
        <v>-189.39</v>
      </c>
      <c r="F1018">
        <v>-48.554900000000004</v>
      </c>
      <c r="G1018">
        <v>6.4770599999999998</v>
      </c>
      <c r="H1018">
        <v>-9.7095900000000004</v>
      </c>
      <c r="I1018">
        <f>IF(AND(Tabelle15[[#This Row],[AreaPx]]&gt;0,NOT(Tabelle15[[#This Row],[AreaPx]]="inf")),Tabelle15[[#This Row],[AreaPx]], NA())</f>
        <v>5147.17</v>
      </c>
      <c r="J1018">
        <v>5147.17</v>
      </c>
      <c r="K1018">
        <v>59.916200000000003</v>
      </c>
      <c r="L1018">
        <v>88.102400000000003</v>
      </c>
      <c r="M1018">
        <v>2.5570900000000001</v>
      </c>
      <c r="N1018">
        <v>0.12151099999999999</v>
      </c>
      <c r="O1018">
        <f>Tabelle15[[#This Row],[Roll]]+Tabelle15[[#This Row],[Pitch]]</f>
        <v>-3.2325300000000006</v>
      </c>
      <c r="P1018">
        <f>SQRT(Tabelle15[[#This Row],[X]]^2+ Tabelle15[[#This Row],[Y]]^2 +Tabelle15[[#This Row],[Z]]^2)</f>
        <v>194.62138039303389</v>
      </c>
      <c r="Q1018">
        <v>-35.765900000000002</v>
      </c>
      <c r="R1018">
        <v>158.48099999999999</v>
      </c>
      <c r="S1018">
        <v>49.8414</v>
      </c>
      <c r="T1018">
        <v>40.339399999999998</v>
      </c>
      <c r="U1018">
        <v>-9.6470199999999995</v>
      </c>
      <c r="V1018">
        <v>-6.5703800000000001</v>
      </c>
    </row>
    <row r="1019" spans="1:22">
      <c r="A1019">
        <v>21046</v>
      </c>
      <c r="B1019">
        <v>1</v>
      </c>
      <c r="C1019">
        <v>31.071999999999999</v>
      </c>
      <c r="D1019">
        <v>-33.334899999999998</v>
      </c>
      <c r="E1019">
        <v>-191.405</v>
      </c>
      <c r="F1019">
        <v>-48.418199999999999</v>
      </c>
      <c r="G1019">
        <v>6.4146200000000002</v>
      </c>
      <c r="H1019">
        <v>-8.8567099999999996</v>
      </c>
      <c r="I1019">
        <f>IF(AND(Tabelle15[[#This Row],[AreaPx]]&gt;0,NOT(Tabelle15[[#This Row],[AreaPx]]="inf")),Tabelle15[[#This Row],[AreaPx]], NA())</f>
        <v>5107.82</v>
      </c>
      <c r="J1019">
        <v>5107.82</v>
      </c>
      <c r="K1019">
        <v>59.612699999999997</v>
      </c>
      <c r="L1019">
        <v>87.616600000000005</v>
      </c>
      <c r="M1019">
        <v>1.2613300000000001</v>
      </c>
      <c r="N1019">
        <v>3.49193E-2</v>
      </c>
      <c r="O1019">
        <f>Tabelle15[[#This Row],[Roll]]+Tabelle15[[#This Row],[Pitch]]</f>
        <v>-2.4420899999999994</v>
      </c>
      <c r="P1019">
        <f>SQRT(Tabelle15[[#This Row],[X]]^2+ Tabelle15[[#This Row],[Y]]^2 +Tabelle15[[#This Row],[Z]]^2)</f>
        <v>196.75507304008707</v>
      </c>
      <c r="Q1019">
        <v>-37.746699999999997</v>
      </c>
      <c r="R1019">
        <v>156.745</v>
      </c>
      <c r="S1019">
        <v>52.000100000000003</v>
      </c>
      <c r="T1019">
        <v>40.584400000000002</v>
      </c>
      <c r="U1019">
        <v>-8.8008299999999995</v>
      </c>
      <c r="V1019">
        <v>-6.4913699999999999</v>
      </c>
    </row>
    <row r="1020" spans="1:22">
      <c r="A1020">
        <v>21070</v>
      </c>
      <c r="B1020">
        <v>1</v>
      </c>
      <c r="C1020">
        <v>31.071999999999999</v>
      </c>
      <c r="D1020">
        <v>-33.334899999999998</v>
      </c>
      <c r="E1020">
        <v>-191.405</v>
      </c>
      <c r="F1020">
        <v>-48.418199999999999</v>
      </c>
      <c r="G1020">
        <v>6.4146200000000002</v>
      </c>
      <c r="H1020">
        <v>-8.8567099999999996</v>
      </c>
      <c r="I1020">
        <f>IF(AND(Tabelle15[[#This Row],[AreaPx]]&gt;0,NOT(Tabelle15[[#This Row],[AreaPx]]="inf")),Tabelle15[[#This Row],[AreaPx]], NA())</f>
        <v>5107.82</v>
      </c>
      <c r="J1020">
        <v>5107.82</v>
      </c>
      <c r="K1020">
        <v>59.612699999999997</v>
      </c>
      <c r="L1020">
        <v>87.616600000000005</v>
      </c>
      <c r="M1020">
        <v>1.2613300000000001</v>
      </c>
      <c r="N1020">
        <v>3.49193E-2</v>
      </c>
      <c r="O1020">
        <f>Tabelle15[[#This Row],[Roll]]+Tabelle15[[#This Row],[Pitch]]</f>
        <v>-2.4420899999999994</v>
      </c>
      <c r="P1020">
        <f>SQRT(Tabelle15[[#This Row],[X]]^2+ Tabelle15[[#This Row],[Y]]^2 +Tabelle15[[#This Row],[Z]]^2)</f>
        <v>196.75507304008707</v>
      </c>
      <c r="Q1020">
        <v>-37.746699999999997</v>
      </c>
      <c r="R1020">
        <v>156.745</v>
      </c>
      <c r="S1020">
        <v>52.000100000000003</v>
      </c>
      <c r="T1020">
        <v>40.584400000000002</v>
      </c>
      <c r="U1020">
        <v>-8.8008299999999995</v>
      </c>
      <c r="V1020">
        <v>-6.4913699999999999</v>
      </c>
    </row>
    <row r="1021" spans="1:22">
      <c r="A1021">
        <v>21086</v>
      </c>
      <c r="B1021">
        <v>1</v>
      </c>
      <c r="C1021">
        <v>31.4116</v>
      </c>
      <c r="D1021">
        <v>-33.119900000000001</v>
      </c>
      <c r="E1021">
        <v>-192.32599999999999</v>
      </c>
      <c r="F1021">
        <v>-48.165300000000002</v>
      </c>
      <c r="G1021">
        <v>6.10276</v>
      </c>
      <c r="H1021">
        <v>-7.6872100000000003</v>
      </c>
      <c r="I1021">
        <f>IF(AND(Tabelle15[[#This Row],[AreaPx]]&gt;0,NOT(Tabelle15[[#This Row],[AreaPx]]="inf")),Tabelle15[[#This Row],[AreaPx]], NA())</f>
        <v>5059.1099999999997</v>
      </c>
      <c r="J1021">
        <v>5059.1099999999997</v>
      </c>
      <c r="K1021">
        <v>59.227200000000003</v>
      </c>
      <c r="L1021">
        <v>86.9636</v>
      </c>
      <c r="M1021">
        <v>1.12921</v>
      </c>
      <c r="N1021">
        <v>0.129469</v>
      </c>
      <c r="O1021">
        <f>Tabelle15[[#This Row],[Roll]]+Tabelle15[[#This Row],[Pitch]]</f>
        <v>-1.5844500000000004</v>
      </c>
      <c r="P1021">
        <f>SQRT(Tabelle15[[#This Row],[X]]^2+ Tabelle15[[#This Row],[Y]]^2 +Tabelle15[[#This Row],[Z]]^2)</f>
        <v>197.66867902267674</v>
      </c>
      <c r="Q1021">
        <v>-38.692</v>
      </c>
      <c r="R1021">
        <v>153.077</v>
      </c>
      <c r="S1021">
        <v>54.461799999999997</v>
      </c>
      <c r="T1021">
        <v>41.012599999999999</v>
      </c>
      <c r="U1021">
        <v>-7.6433799999999996</v>
      </c>
      <c r="V1021">
        <v>-6.15768</v>
      </c>
    </row>
    <row r="1022" spans="1:22">
      <c r="A1022">
        <v>21113</v>
      </c>
      <c r="B1022">
        <v>1</v>
      </c>
      <c r="C1022">
        <v>31.4116</v>
      </c>
      <c r="D1022">
        <v>-33.119900000000001</v>
      </c>
      <c r="E1022">
        <v>-192.32599999999999</v>
      </c>
      <c r="F1022">
        <v>-48.165300000000002</v>
      </c>
      <c r="G1022">
        <v>6.10276</v>
      </c>
      <c r="H1022">
        <v>-7.6872100000000003</v>
      </c>
      <c r="I1022">
        <f>IF(AND(Tabelle15[[#This Row],[AreaPx]]&gt;0,NOT(Tabelle15[[#This Row],[AreaPx]]="inf")),Tabelle15[[#This Row],[AreaPx]], NA())</f>
        <v>5010.75</v>
      </c>
      <c r="J1022">
        <v>5010.75</v>
      </c>
      <c r="K1022">
        <v>58.943399999999997</v>
      </c>
      <c r="L1022">
        <v>86.546899999999994</v>
      </c>
      <c r="M1022">
        <v>0</v>
      </c>
      <c r="N1022">
        <v>1.491E-2</v>
      </c>
      <c r="O1022">
        <f>Tabelle15[[#This Row],[Roll]]+Tabelle15[[#This Row],[Pitch]]</f>
        <v>-1.5844500000000004</v>
      </c>
      <c r="P1022">
        <f>SQRT(Tabelle15[[#This Row],[X]]^2+ Tabelle15[[#This Row],[Y]]^2 +Tabelle15[[#This Row],[Z]]^2)</f>
        <v>197.66867902267674</v>
      </c>
      <c r="Q1022">
        <v>-38.692</v>
      </c>
      <c r="R1022">
        <v>153.077</v>
      </c>
      <c r="S1022">
        <v>54.461799999999997</v>
      </c>
      <c r="T1022">
        <v>41.012599999999999</v>
      </c>
      <c r="U1022">
        <v>-7.6433799999999996</v>
      </c>
      <c r="V1022">
        <v>-6.15768</v>
      </c>
    </row>
    <row r="1023" spans="1:22">
      <c r="A1023">
        <v>21130</v>
      </c>
      <c r="B1023">
        <v>1</v>
      </c>
      <c r="C1023">
        <v>31.4116</v>
      </c>
      <c r="D1023">
        <v>-33.119900000000001</v>
      </c>
      <c r="E1023">
        <v>-192.32599999999999</v>
      </c>
      <c r="F1023">
        <v>-48.165300000000002</v>
      </c>
      <c r="G1023">
        <v>6.10276</v>
      </c>
      <c r="H1023">
        <v>-7.6872100000000003</v>
      </c>
      <c r="I1023">
        <f>IF(AND(Tabelle15[[#This Row],[AreaPx]]&gt;0,NOT(Tabelle15[[#This Row],[AreaPx]]="inf")),Tabelle15[[#This Row],[AreaPx]], NA())</f>
        <v>5010.75</v>
      </c>
      <c r="J1023">
        <v>5010.75</v>
      </c>
      <c r="K1023">
        <v>58.943399999999997</v>
      </c>
      <c r="L1023">
        <v>86.546899999999994</v>
      </c>
      <c r="M1023">
        <v>0</v>
      </c>
      <c r="N1023">
        <v>1.491E-2</v>
      </c>
      <c r="O1023">
        <f>Tabelle15[[#This Row],[Roll]]+Tabelle15[[#This Row],[Pitch]]</f>
        <v>-1.5844500000000004</v>
      </c>
      <c r="P1023">
        <f>SQRT(Tabelle15[[#This Row],[X]]^2+ Tabelle15[[#This Row],[Y]]^2 +Tabelle15[[#This Row],[Z]]^2)</f>
        <v>197.66867902267674</v>
      </c>
      <c r="Q1023">
        <v>-38.692</v>
      </c>
      <c r="R1023">
        <v>153.077</v>
      </c>
      <c r="S1023">
        <v>54.461799999999997</v>
      </c>
      <c r="T1023">
        <v>41.012599999999999</v>
      </c>
      <c r="U1023">
        <v>-7.6433799999999996</v>
      </c>
      <c r="V1023">
        <v>-6.15768</v>
      </c>
    </row>
    <row r="1024" spans="1:22">
      <c r="A1024">
        <v>21144</v>
      </c>
      <c r="B1024">
        <v>1</v>
      </c>
      <c r="C1024">
        <v>31.817900000000002</v>
      </c>
      <c r="D1024">
        <v>-32.674599999999998</v>
      </c>
      <c r="E1024">
        <v>-192.465</v>
      </c>
      <c r="F1024">
        <v>-49.327500000000001</v>
      </c>
      <c r="G1024">
        <v>5.8784799999999997</v>
      </c>
      <c r="H1024">
        <v>-8.6080100000000002</v>
      </c>
      <c r="I1024">
        <f>IF(AND(Tabelle15[[#This Row],[AreaPx]]&gt;0,NOT(Tabelle15[[#This Row],[AreaPx]]="inf")),Tabelle15[[#This Row],[AreaPx]], NA())</f>
        <v>4874.9399999999996</v>
      </c>
      <c r="J1024">
        <v>4874.9399999999996</v>
      </c>
      <c r="K1024">
        <v>57.598599999999998</v>
      </c>
      <c r="L1024">
        <v>86.445800000000006</v>
      </c>
      <c r="M1024">
        <v>1.6821200000000001</v>
      </c>
      <c r="N1024">
        <v>4.1774600000000002E-2</v>
      </c>
      <c r="O1024">
        <f>Tabelle15[[#This Row],[Roll]]+Tabelle15[[#This Row],[Pitch]]</f>
        <v>-2.7295300000000005</v>
      </c>
      <c r="P1024">
        <f>SQRT(Tabelle15[[#This Row],[X]]^2+ Tabelle15[[#This Row],[Y]]^2 +Tabelle15[[#This Row],[Z]]^2)</f>
        <v>197.79480395240418</v>
      </c>
      <c r="Q1024">
        <v>-40.3279</v>
      </c>
      <c r="R1024">
        <v>155.733</v>
      </c>
      <c r="S1024">
        <v>50.283000000000001</v>
      </c>
      <c r="T1024">
        <v>39.784199999999998</v>
      </c>
      <c r="U1024">
        <v>-8.5624000000000002</v>
      </c>
      <c r="V1024">
        <v>-5.9449800000000002</v>
      </c>
    </row>
    <row r="1025" spans="1:22">
      <c r="A1025">
        <v>21164</v>
      </c>
      <c r="B1025">
        <v>1</v>
      </c>
      <c r="C1025">
        <v>31.817900000000002</v>
      </c>
      <c r="D1025">
        <v>-32.674599999999998</v>
      </c>
      <c r="E1025">
        <v>-192.465</v>
      </c>
      <c r="F1025">
        <v>-49.327500000000001</v>
      </c>
      <c r="G1025">
        <v>5.8784799999999997</v>
      </c>
      <c r="H1025">
        <v>-8.6080100000000002</v>
      </c>
      <c r="I1025">
        <f>IF(AND(Tabelle15[[#This Row],[AreaPx]]&gt;0,NOT(Tabelle15[[#This Row],[AreaPx]]="inf")),Tabelle15[[#This Row],[AreaPx]], NA())</f>
        <v>4874.9399999999996</v>
      </c>
      <c r="J1025">
        <v>4874.9399999999996</v>
      </c>
      <c r="K1025">
        <v>57.598599999999998</v>
      </c>
      <c r="L1025">
        <v>86.445800000000006</v>
      </c>
      <c r="M1025">
        <v>1.6821200000000001</v>
      </c>
      <c r="N1025">
        <v>4.1774600000000002E-2</v>
      </c>
      <c r="O1025">
        <f>Tabelle15[[#This Row],[Roll]]+Tabelle15[[#This Row],[Pitch]]</f>
        <v>-2.7295300000000005</v>
      </c>
      <c r="P1025">
        <f>SQRT(Tabelle15[[#This Row],[X]]^2+ Tabelle15[[#This Row],[Y]]^2 +Tabelle15[[#This Row],[Z]]^2)</f>
        <v>197.79480395240418</v>
      </c>
      <c r="Q1025">
        <v>-40.3279</v>
      </c>
      <c r="R1025">
        <v>155.733</v>
      </c>
      <c r="S1025">
        <v>50.283000000000001</v>
      </c>
      <c r="T1025">
        <v>39.784199999999998</v>
      </c>
      <c r="U1025">
        <v>-8.5624000000000002</v>
      </c>
      <c r="V1025">
        <v>-5.9449800000000002</v>
      </c>
    </row>
    <row r="1026" spans="1:22">
      <c r="A1026">
        <v>21178</v>
      </c>
      <c r="B1026">
        <v>1</v>
      </c>
      <c r="C1026">
        <v>31.523800000000001</v>
      </c>
      <c r="D1026">
        <v>-32.150100000000002</v>
      </c>
      <c r="E1026">
        <v>-192.27500000000001</v>
      </c>
      <c r="F1026">
        <v>-49.3797</v>
      </c>
      <c r="G1026">
        <v>6.2031299999999998</v>
      </c>
      <c r="H1026">
        <v>-9.0872399999999995</v>
      </c>
      <c r="I1026">
        <f>IF(AND(Tabelle15[[#This Row],[AreaPx]]&gt;0,NOT(Tabelle15[[#This Row],[AreaPx]]="inf")),Tabelle15[[#This Row],[AreaPx]], NA())</f>
        <v>4846.01</v>
      </c>
      <c r="J1026">
        <v>4846.01</v>
      </c>
      <c r="K1026">
        <v>57.543300000000002</v>
      </c>
      <c r="L1026">
        <v>86.232500000000002</v>
      </c>
      <c r="M1026">
        <v>0.32020100000000001</v>
      </c>
      <c r="N1026">
        <v>5.4202599999999997E-2</v>
      </c>
      <c r="O1026">
        <f>Tabelle15[[#This Row],[Roll]]+Tabelle15[[#This Row],[Pitch]]</f>
        <v>-2.8841099999999997</v>
      </c>
      <c r="P1026">
        <f>SQRT(Tabelle15[[#This Row],[X]]^2+ Tabelle15[[#This Row],[Y]]^2 +Tabelle15[[#This Row],[Z]]^2)</f>
        <v>197.47671893529628</v>
      </c>
      <c r="Q1026">
        <v>-40.031100000000002</v>
      </c>
      <c r="R1026">
        <v>156.54400000000001</v>
      </c>
      <c r="S1026">
        <v>49.619900000000001</v>
      </c>
      <c r="T1026">
        <v>39.630200000000002</v>
      </c>
      <c r="U1026">
        <v>-9.0335900000000002</v>
      </c>
      <c r="V1026">
        <v>-6.2813499999999998</v>
      </c>
    </row>
    <row r="1027" spans="1:22">
      <c r="A1027">
        <v>21199</v>
      </c>
      <c r="B1027">
        <v>1</v>
      </c>
      <c r="C1027">
        <v>31.523800000000001</v>
      </c>
      <c r="D1027">
        <v>-32.150100000000002</v>
      </c>
      <c r="E1027">
        <v>-192.27500000000001</v>
      </c>
      <c r="F1027">
        <v>-49.3797</v>
      </c>
      <c r="G1027">
        <v>6.2031299999999998</v>
      </c>
      <c r="H1027">
        <v>-9.0872399999999995</v>
      </c>
      <c r="I1027">
        <f>IF(AND(Tabelle15[[#This Row],[AreaPx]]&gt;0,NOT(Tabelle15[[#This Row],[AreaPx]]="inf")),Tabelle15[[#This Row],[AreaPx]], NA())</f>
        <v>4846.01</v>
      </c>
      <c r="J1027">
        <v>4846.01</v>
      </c>
      <c r="K1027">
        <v>57.543300000000002</v>
      </c>
      <c r="L1027">
        <v>86.232500000000002</v>
      </c>
      <c r="M1027">
        <v>0.32020100000000001</v>
      </c>
      <c r="N1027">
        <v>5.4202599999999997E-2</v>
      </c>
      <c r="O1027">
        <f>Tabelle15[[#This Row],[Roll]]+Tabelle15[[#This Row],[Pitch]]</f>
        <v>-2.8841099999999997</v>
      </c>
      <c r="P1027">
        <f>SQRT(Tabelle15[[#This Row],[X]]^2+ Tabelle15[[#This Row],[Y]]^2 +Tabelle15[[#This Row],[Z]]^2)</f>
        <v>197.47671893529628</v>
      </c>
      <c r="Q1027">
        <v>-40.031100000000002</v>
      </c>
      <c r="R1027">
        <v>156.54400000000001</v>
      </c>
      <c r="S1027">
        <v>49.619900000000001</v>
      </c>
      <c r="T1027">
        <v>39.630200000000002</v>
      </c>
      <c r="U1027">
        <v>-9.0335900000000002</v>
      </c>
      <c r="V1027">
        <v>-6.2813499999999998</v>
      </c>
    </row>
    <row r="1028" spans="1:22">
      <c r="A1028">
        <v>21211</v>
      </c>
      <c r="B1028">
        <v>1</v>
      </c>
      <c r="C1028">
        <v>30.998799999999999</v>
      </c>
      <c r="D1028">
        <v>-31.6388</v>
      </c>
      <c r="E1028">
        <v>-192.209</v>
      </c>
      <c r="F1028">
        <v>-49.238399999999999</v>
      </c>
      <c r="G1028">
        <v>6.1056299999999997</v>
      </c>
      <c r="H1028">
        <v>-8.98217</v>
      </c>
      <c r="I1028">
        <f>IF(AND(Tabelle15[[#This Row],[AreaPx]]&gt;0,NOT(Tabelle15[[#This Row],[AreaPx]]="inf")),Tabelle15[[#This Row],[AreaPx]], NA())</f>
        <v>4874.18</v>
      </c>
      <c r="J1028">
        <v>4874.18</v>
      </c>
      <c r="K1028">
        <v>57.747300000000003</v>
      </c>
      <c r="L1028">
        <v>86.3553</v>
      </c>
      <c r="M1028">
        <v>0.42266799999999999</v>
      </c>
      <c r="N1028">
        <v>4.24765E-2</v>
      </c>
      <c r="O1028">
        <f>Tabelle15[[#This Row],[Roll]]+Tabelle15[[#This Row],[Pitch]]</f>
        <v>-2.8765400000000003</v>
      </c>
      <c r="P1028">
        <f>SQRT(Tabelle15[[#This Row],[X]]^2+ Tabelle15[[#This Row],[Y]]^2 +Tabelle15[[#This Row],[Z]]^2)</f>
        <v>197.24664495975591</v>
      </c>
      <c r="Q1028">
        <v>-39.4375</v>
      </c>
      <c r="R1028">
        <v>155.815</v>
      </c>
      <c r="S1028">
        <v>50.650300000000001</v>
      </c>
      <c r="T1028">
        <v>39.798499999999997</v>
      </c>
      <c r="U1028">
        <v>-8.9307999999999996</v>
      </c>
      <c r="V1028">
        <v>-6.1808500000000004</v>
      </c>
    </row>
    <row r="1029" spans="1:22">
      <c r="A1029">
        <v>21233</v>
      </c>
      <c r="B1029">
        <v>1</v>
      </c>
      <c r="C1029">
        <v>30.998799999999999</v>
      </c>
      <c r="D1029">
        <v>-31.6388</v>
      </c>
      <c r="E1029">
        <v>-192.209</v>
      </c>
      <c r="F1029">
        <v>-49.238399999999999</v>
      </c>
      <c r="G1029">
        <v>6.1056299999999997</v>
      </c>
      <c r="H1029">
        <v>-8.98217</v>
      </c>
      <c r="I1029">
        <f>IF(AND(Tabelle15[[#This Row],[AreaPx]]&gt;0,NOT(Tabelle15[[#This Row],[AreaPx]]="inf")),Tabelle15[[#This Row],[AreaPx]], NA())</f>
        <v>4874.18</v>
      </c>
      <c r="J1029">
        <v>4874.18</v>
      </c>
      <c r="K1029">
        <v>57.747300000000003</v>
      </c>
      <c r="L1029">
        <v>86.3553</v>
      </c>
      <c r="M1029">
        <v>0.42266799999999999</v>
      </c>
      <c r="N1029">
        <v>4.24765E-2</v>
      </c>
      <c r="O1029">
        <f>Tabelle15[[#This Row],[Roll]]+Tabelle15[[#This Row],[Pitch]]</f>
        <v>-2.8765400000000003</v>
      </c>
      <c r="P1029">
        <f>SQRT(Tabelle15[[#This Row],[X]]^2+ Tabelle15[[#This Row],[Y]]^2 +Tabelle15[[#This Row],[Z]]^2)</f>
        <v>197.24664495975591</v>
      </c>
      <c r="Q1029">
        <v>-39.4375</v>
      </c>
      <c r="R1029">
        <v>155.815</v>
      </c>
      <c r="S1029">
        <v>50.650300000000001</v>
      </c>
      <c r="T1029">
        <v>39.798499999999997</v>
      </c>
      <c r="U1029">
        <v>-8.9307999999999996</v>
      </c>
      <c r="V1029">
        <v>-6.1808500000000004</v>
      </c>
    </row>
    <row r="1030" spans="1:22">
      <c r="A1030">
        <v>21245</v>
      </c>
      <c r="B1030">
        <v>1</v>
      </c>
      <c r="C1030">
        <v>30.4133</v>
      </c>
      <c r="D1030">
        <v>-31.296299999999999</v>
      </c>
      <c r="E1030">
        <v>-191.69800000000001</v>
      </c>
      <c r="F1030">
        <v>-49.371099999999998</v>
      </c>
      <c r="G1030">
        <v>6.3564299999999996</v>
      </c>
      <c r="H1030">
        <v>-9.0090900000000005</v>
      </c>
      <c r="I1030">
        <f>IF(AND(Tabelle15[[#This Row],[AreaPx]]&gt;0,NOT(Tabelle15[[#This Row],[AreaPx]]="inf")),Tabelle15[[#This Row],[AreaPx]], NA())</f>
        <v>4859.29</v>
      </c>
      <c r="J1030">
        <v>4859.29</v>
      </c>
      <c r="K1030">
        <v>57.652099999999997</v>
      </c>
      <c r="L1030">
        <v>86.328400000000002</v>
      </c>
      <c r="M1030">
        <v>0.20960599999999999</v>
      </c>
      <c r="N1030">
        <v>2.0905400000000001E-2</v>
      </c>
      <c r="O1030">
        <f>Tabelle15[[#This Row],[Roll]]+Tabelle15[[#This Row],[Pitch]]</f>
        <v>-2.6526600000000009</v>
      </c>
      <c r="P1030">
        <f>SQRT(Tabelle15[[#This Row],[X]]^2+ Tabelle15[[#This Row],[Y]]^2 +Tabelle15[[#This Row],[Z]]^2)</f>
        <v>196.60251884088362</v>
      </c>
      <c r="Q1030">
        <v>-39.048000000000002</v>
      </c>
      <c r="R1030">
        <v>155.387</v>
      </c>
      <c r="S1030">
        <v>50.234900000000003</v>
      </c>
      <c r="T1030">
        <v>39.6233</v>
      </c>
      <c r="U1030">
        <v>-8.9532500000000006</v>
      </c>
      <c r="V1030">
        <v>-6.4351599999999998</v>
      </c>
    </row>
    <row r="1031" spans="1:22">
      <c r="A1031">
        <v>21270</v>
      </c>
      <c r="B1031">
        <v>1</v>
      </c>
      <c r="C1031">
        <v>30.4133</v>
      </c>
      <c r="D1031">
        <v>-31.296299999999999</v>
      </c>
      <c r="E1031">
        <v>-191.69800000000001</v>
      </c>
      <c r="F1031">
        <v>-49.371099999999998</v>
      </c>
      <c r="G1031">
        <v>6.3564299999999996</v>
      </c>
      <c r="H1031">
        <v>-9.0090900000000005</v>
      </c>
      <c r="I1031">
        <f>IF(AND(Tabelle15[[#This Row],[AreaPx]]&gt;0,NOT(Tabelle15[[#This Row],[AreaPx]]="inf")),Tabelle15[[#This Row],[AreaPx]], NA())</f>
        <v>4859.29</v>
      </c>
      <c r="J1031">
        <v>4859.29</v>
      </c>
      <c r="K1031">
        <v>57.652099999999997</v>
      </c>
      <c r="L1031">
        <v>86.328400000000002</v>
      </c>
      <c r="M1031">
        <v>0.20960599999999999</v>
      </c>
      <c r="N1031">
        <v>2.0905400000000001E-2</v>
      </c>
      <c r="O1031">
        <f>Tabelle15[[#This Row],[Roll]]+Tabelle15[[#This Row],[Pitch]]</f>
        <v>-2.6526600000000009</v>
      </c>
      <c r="P1031">
        <f>SQRT(Tabelle15[[#This Row],[X]]^2+ Tabelle15[[#This Row],[Y]]^2 +Tabelle15[[#This Row],[Z]]^2)</f>
        <v>196.60251884088362</v>
      </c>
      <c r="Q1031">
        <v>-39.048000000000002</v>
      </c>
      <c r="R1031">
        <v>155.387</v>
      </c>
      <c r="S1031">
        <v>50.234900000000003</v>
      </c>
      <c r="T1031">
        <v>39.6233</v>
      </c>
      <c r="U1031">
        <v>-8.9532500000000006</v>
      </c>
      <c r="V1031">
        <v>-6.4351599999999998</v>
      </c>
    </row>
    <row r="1032" spans="1:22">
      <c r="A1032">
        <v>21285</v>
      </c>
      <c r="B1032">
        <v>1</v>
      </c>
      <c r="C1032">
        <v>29.037600000000001</v>
      </c>
      <c r="D1032">
        <v>-31.097799999999999</v>
      </c>
      <c r="E1032">
        <v>-191.994</v>
      </c>
      <c r="F1032">
        <v>-47.864899999999999</v>
      </c>
      <c r="G1032">
        <v>6.5496600000000003</v>
      </c>
      <c r="H1032">
        <v>-9.5823900000000002</v>
      </c>
      <c r="I1032">
        <f>IF(AND(Tabelle15[[#This Row],[AreaPx]]&gt;0,NOT(Tabelle15[[#This Row],[AreaPx]]="inf")),Tabelle15[[#This Row],[AreaPx]], NA())</f>
        <v>5020.74</v>
      </c>
      <c r="J1032">
        <v>5020.74</v>
      </c>
      <c r="K1032">
        <v>59.534700000000001</v>
      </c>
      <c r="L1032">
        <v>86.385900000000007</v>
      </c>
      <c r="M1032">
        <v>1.52719</v>
      </c>
      <c r="N1032">
        <v>1.3202500000000001E-2</v>
      </c>
      <c r="O1032">
        <f>Tabelle15[[#This Row],[Roll]]+Tabelle15[[#This Row],[Pitch]]</f>
        <v>-3.0327299999999999</v>
      </c>
      <c r="P1032">
        <f>SQRT(Tabelle15[[#This Row],[X]]^2+ Tabelle15[[#This Row],[Y]]^2 +Tabelle15[[#This Row],[Z]]^2)</f>
        <v>196.65185332104042</v>
      </c>
      <c r="Q1032">
        <v>-35.6965</v>
      </c>
      <c r="R1032">
        <v>157.10300000000001</v>
      </c>
      <c r="S1032">
        <v>55.045000000000002</v>
      </c>
      <c r="T1032">
        <v>41.0319</v>
      </c>
      <c r="U1032">
        <v>-9.5192700000000006</v>
      </c>
      <c r="V1032">
        <v>-6.6415199999999999</v>
      </c>
    </row>
    <row r="1033" spans="1:22">
      <c r="A1033">
        <v>21309</v>
      </c>
      <c r="B1033">
        <v>1</v>
      </c>
      <c r="C1033">
        <v>29.037600000000001</v>
      </c>
      <c r="D1033">
        <v>-31.097799999999999</v>
      </c>
      <c r="E1033">
        <v>-191.994</v>
      </c>
      <c r="F1033">
        <v>-47.864899999999999</v>
      </c>
      <c r="G1033">
        <v>6.5496600000000003</v>
      </c>
      <c r="H1033">
        <v>-9.5823900000000002</v>
      </c>
      <c r="I1033">
        <f>IF(AND(Tabelle15[[#This Row],[AreaPx]]&gt;0,NOT(Tabelle15[[#This Row],[AreaPx]]="inf")),Tabelle15[[#This Row],[AreaPx]], NA())</f>
        <v>5005.26</v>
      </c>
      <c r="J1033">
        <v>5005.26</v>
      </c>
      <c r="K1033">
        <v>59.442799999999998</v>
      </c>
      <c r="L1033">
        <v>86.252700000000004</v>
      </c>
      <c r="M1033">
        <v>0</v>
      </c>
      <c r="N1033">
        <v>4.0180800000000003E-2</v>
      </c>
      <c r="O1033">
        <f>Tabelle15[[#This Row],[Roll]]+Tabelle15[[#This Row],[Pitch]]</f>
        <v>-3.0327299999999999</v>
      </c>
      <c r="P1033">
        <f>SQRT(Tabelle15[[#This Row],[X]]^2+ Tabelle15[[#This Row],[Y]]^2 +Tabelle15[[#This Row],[Z]]^2)</f>
        <v>196.65185332104042</v>
      </c>
      <c r="Q1033">
        <v>-35.6965</v>
      </c>
      <c r="R1033">
        <v>157.10300000000001</v>
      </c>
      <c r="S1033">
        <v>55.045000000000002</v>
      </c>
      <c r="T1033">
        <v>41.0319</v>
      </c>
      <c r="U1033">
        <v>-9.5192700000000006</v>
      </c>
      <c r="V1033">
        <v>-6.6415199999999999</v>
      </c>
    </row>
    <row r="1034" spans="1:22">
      <c r="A1034">
        <v>21331</v>
      </c>
      <c r="B1034">
        <v>1</v>
      </c>
      <c r="C1034">
        <v>29.037600000000001</v>
      </c>
      <c r="D1034">
        <v>-31.097799999999999</v>
      </c>
      <c r="E1034">
        <v>-191.994</v>
      </c>
      <c r="F1034">
        <v>-47.864899999999999</v>
      </c>
      <c r="G1034">
        <v>6.5496600000000003</v>
      </c>
      <c r="H1034">
        <v>-9.5823900000000002</v>
      </c>
      <c r="I1034">
        <f>IF(AND(Tabelle15[[#This Row],[AreaPx]]&gt;0,NOT(Tabelle15[[#This Row],[AreaPx]]="inf")),Tabelle15[[#This Row],[AreaPx]], NA())</f>
        <v>5005.26</v>
      </c>
      <c r="J1034">
        <v>5005.26</v>
      </c>
      <c r="K1034">
        <v>59.442799999999998</v>
      </c>
      <c r="L1034">
        <v>86.252700000000004</v>
      </c>
      <c r="M1034">
        <v>0</v>
      </c>
      <c r="N1034">
        <v>4.0180800000000003E-2</v>
      </c>
      <c r="O1034">
        <f>Tabelle15[[#This Row],[Roll]]+Tabelle15[[#This Row],[Pitch]]</f>
        <v>-3.0327299999999999</v>
      </c>
      <c r="P1034">
        <f>SQRT(Tabelle15[[#This Row],[X]]^2+ Tabelle15[[#This Row],[Y]]^2 +Tabelle15[[#This Row],[Z]]^2)</f>
        <v>196.65185332104042</v>
      </c>
      <c r="Q1034">
        <v>-35.6965</v>
      </c>
      <c r="R1034">
        <v>157.10300000000001</v>
      </c>
      <c r="S1034">
        <v>55.045000000000002</v>
      </c>
      <c r="T1034">
        <v>41.0319</v>
      </c>
      <c r="U1034">
        <v>-9.5192700000000006</v>
      </c>
      <c r="V1034">
        <v>-6.6415199999999999</v>
      </c>
    </row>
    <row r="1035" spans="1:22">
      <c r="A1035">
        <v>21341</v>
      </c>
      <c r="B1035">
        <v>1</v>
      </c>
      <c r="C1035">
        <v>27.499300000000002</v>
      </c>
      <c r="D1035">
        <v>-30.981100000000001</v>
      </c>
      <c r="E1035">
        <v>-191.602</v>
      </c>
      <c r="F1035">
        <v>-48.144300000000001</v>
      </c>
      <c r="G1035">
        <v>6.9431599999999998</v>
      </c>
      <c r="H1035">
        <v>-8.0492799999999995</v>
      </c>
      <c r="I1035">
        <f>IF(AND(Tabelle15[[#This Row],[AreaPx]]&gt;0,NOT(Tabelle15[[#This Row],[AreaPx]]="inf")),Tabelle15[[#This Row],[AreaPx]], NA())</f>
        <v>5010.18</v>
      </c>
      <c r="J1035">
        <v>5010.18</v>
      </c>
      <c r="K1035">
        <v>59.189</v>
      </c>
      <c r="L1035">
        <v>86.464100000000002</v>
      </c>
      <c r="M1035">
        <v>1.66275</v>
      </c>
      <c r="N1035">
        <v>6.3548199999999999E-2</v>
      </c>
      <c r="O1035">
        <f>Tabelle15[[#This Row],[Roll]]+Tabelle15[[#This Row],[Pitch]]</f>
        <v>-1.1061199999999998</v>
      </c>
      <c r="P1035">
        <f>SQRT(Tabelle15[[#This Row],[X]]^2+ Tabelle15[[#This Row],[Y]]^2 +Tabelle15[[#This Row],[Z]]^2)</f>
        <v>196.02899393125497</v>
      </c>
      <c r="Q1035">
        <v>-35.926400000000001</v>
      </c>
      <c r="R1035">
        <v>151.959</v>
      </c>
      <c r="S1035">
        <v>56.384099999999997</v>
      </c>
      <c r="T1035">
        <v>40.876300000000001</v>
      </c>
      <c r="U1035">
        <v>-7.9898600000000002</v>
      </c>
      <c r="V1035">
        <v>-7.0115600000000002</v>
      </c>
    </row>
    <row r="1036" spans="1:22">
      <c r="A1036">
        <v>21369</v>
      </c>
      <c r="B1036">
        <v>1</v>
      </c>
      <c r="C1036">
        <v>27.499300000000002</v>
      </c>
      <c r="D1036">
        <v>-30.981100000000001</v>
      </c>
      <c r="E1036">
        <v>-191.602</v>
      </c>
      <c r="F1036">
        <v>-48.144300000000001</v>
      </c>
      <c r="G1036">
        <v>6.9431599999999998</v>
      </c>
      <c r="H1036">
        <v>-8.0492799999999995</v>
      </c>
      <c r="I1036">
        <f>IF(AND(Tabelle15[[#This Row],[AreaPx]]&gt;0,NOT(Tabelle15[[#This Row],[AreaPx]]="inf")),Tabelle15[[#This Row],[AreaPx]], NA())</f>
        <v>5010.18</v>
      </c>
      <c r="J1036">
        <v>5010.18</v>
      </c>
      <c r="K1036">
        <v>59.189</v>
      </c>
      <c r="L1036">
        <v>86.464100000000002</v>
      </c>
      <c r="M1036">
        <v>1.66275</v>
      </c>
      <c r="N1036">
        <v>6.3548199999999999E-2</v>
      </c>
      <c r="O1036">
        <f>Tabelle15[[#This Row],[Roll]]+Tabelle15[[#This Row],[Pitch]]</f>
        <v>-1.1061199999999998</v>
      </c>
      <c r="P1036">
        <f>SQRT(Tabelle15[[#This Row],[X]]^2+ Tabelle15[[#This Row],[Y]]^2 +Tabelle15[[#This Row],[Z]]^2)</f>
        <v>196.02899393125497</v>
      </c>
      <c r="Q1036">
        <v>-35.926400000000001</v>
      </c>
      <c r="R1036">
        <v>151.959</v>
      </c>
      <c r="S1036">
        <v>56.384099999999997</v>
      </c>
      <c r="T1036">
        <v>40.876300000000001</v>
      </c>
      <c r="U1036">
        <v>-7.9898600000000002</v>
      </c>
      <c r="V1036">
        <v>-7.0115600000000002</v>
      </c>
    </row>
    <row r="1037" spans="1:22">
      <c r="A1037">
        <v>21383</v>
      </c>
      <c r="B1037">
        <v>1</v>
      </c>
      <c r="C1037">
        <v>26.934699999999999</v>
      </c>
      <c r="D1037">
        <v>-31.250499999999999</v>
      </c>
      <c r="E1037">
        <v>-191.696</v>
      </c>
      <c r="F1037">
        <v>-48.041400000000003</v>
      </c>
      <c r="G1037">
        <v>6.8612000000000002</v>
      </c>
      <c r="H1037">
        <v>-7.2928800000000003</v>
      </c>
      <c r="I1037">
        <f>IF(AND(Tabelle15[[#This Row],[AreaPx]]&gt;0,NOT(Tabelle15[[#This Row],[AreaPx]]="inf")),Tabelle15[[#This Row],[AreaPx]], NA())</f>
        <v>5060.43</v>
      </c>
      <c r="J1037">
        <v>5060.43</v>
      </c>
      <c r="K1037">
        <v>59.412599999999998</v>
      </c>
      <c r="L1037">
        <v>86.793599999999998</v>
      </c>
      <c r="M1037">
        <v>0.603495</v>
      </c>
      <c r="N1037">
        <v>5.1892899999999999E-2</v>
      </c>
      <c r="O1037">
        <f>Tabelle15[[#This Row],[Roll]]+Tabelle15[[#This Row],[Pitch]]</f>
        <v>-0.43168000000000006</v>
      </c>
      <c r="P1037">
        <f>SQRT(Tabelle15[[#This Row],[X]]^2+ Tabelle15[[#This Row],[Y]]^2 +Tabelle15[[#This Row],[Z]]^2)</f>
        <v>196.08525755481978</v>
      </c>
      <c r="Q1037">
        <v>-35.746000000000002</v>
      </c>
      <c r="R1037">
        <v>149.91800000000001</v>
      </c>
      <c r="S1037">
        <v>57.875799999999998</v>
      </c>
      <c r="T1037">
        <v>41.082700000000003</v>
      </c>
      <c r="U1037">
        <v>-7.2403700000000004</v>
      </c>
      <c r="V1037">
        <v>-6.91662</v>
      </c>
    </row>
    <row r="1038" spans="1:22">
      <c r="A1038">
        <v>21408</v>
      </c>
      <c r="B1038">
        <v>1</v>
      </c>
      <c r="C1038">
        <v>26.813400000000001</v>
      </c>
      <c r="D1038">
        <v>-31.502300000000002</v>
      </c>
      <c r="E1038">
        <v>-191.81</v>
      </c>
      <c r="F1038">
        <v>-48.030900000000003</v>
      </c>
      <c r="G1038">
        <v>6.8090000000000002</v>
      </c>
      <c r="H1038">
        <v>-7.1261400000000004</v>
      </c>
      <c r="I1038">
        <f>IF(AND(Tabelle15[[#This Row],[AreaPx]]&gt;0,NOT(Tabelle15[[#This Row],[AreaPx]]="inf")),Tabelle15[[#This Row],[AreaPx]], NA())</f>
        <v>5061.1000000000004</v>
      </c>
      <c r="J1038">
        <v>5061.1000000000004</v>
      </c>
      <c r="K1038">
        <v>59.387700000000002</v>
      </c>
      <c r="L1038">
        <v>86.790700000000001</v>
      </c>
      <c r="M1038">
        <v>0.16511100000000001</v>
      </c>
      <c r="N1038">
        <v>2.6871099999999998E-2</v>
      </c>
      <c r="O1038">
        <f>Tabelle15[[#This Row],[Roll]]+Tabelle15[[#This Row],[Pitch]]</f>
        <v>-0.3171400000000002</v>
      </c>
      <c r="P1038">
        <f>SQRT(Tabelle15[[#This Row],[X]]^2+ Tabelle15[[#This Row],[Y]]^2 +Tabelle15[[#This Row],[Z]]^2)</f>
        <v>196.22035935358491</v>
      </c>
      <c r="Q1038">
        <v>-35.773899999999998</v>
      </c>
      <c r="R1038">
        <v>149.68600000000001</v>
      </c>
      <c r="S1038">
        <v>58.216500000000003</v>
      </c>
      <c r="T1038">
        <v>41.119900000000001</v>
      </c>
      <c r="U1038">
        <v>-7.0756199999999998</v>
      </c>
      <c r="V1038">
        <v>-6.86151</v>
      </c>
    </row>
    <row r="1039" spans="1:22">
      <c r="A1039">
        <v>21435</v>
      </c>
      <c r="B1039">
        <v>1</v>
      </c>
      <c r="C1039">
        <v>26.813400000000001</v>
      </c>
      <c r="D1039">
        <v>-31.502300000000002</v>
      </c>
      <c r="E1039">
        <v>-191.81</v>
      </c>
      <c r="F1039">
        <v>-48.030900000000003</v>
      </c>
      <c r="G1039">
        <v>6.8090000000000002</v>
      </c>
      <c r="H1039">
        <v>-7.1261400000000004</v>
      </c>
      <c r="I1039">
        <f>IF(AND(Tabelle15[[#This Row],[AreaPx]]&gt;0,NOT(Tabelle15[[#This Row],[AreaPx]]="inf")),Tabelle15[[#This Row],[AreaPx]], NA())</f>
        <v>5061.1000000000004</v>
      </c>
      <c r="J1039">
        <v>5061.1000000000004</v>
      </c>
      <c r="K1039">
        <v>59.387700000000002</v>
      </c>
      <c r="L1039">
        <v>86.790700000000001</v>
      </c>
      <c r="M1039">
        <v>0.16511100000000001</v>
      </c>
      <c r="N1039">
        <v>2.6871099999999998E-2</v>
      </c>
      <c r="O1039">
        <f>Tabelle15[[#This Row],[Roll]]+Tabelle15[[#This Row],[Pitch]]</f>
        <v>-0.3171400000000002</v>
      </c>
      <c r="P1039">
        <f>SQRT(Tabelle15[[#This Row],[X]]^2+ Tabelle15[[#This Row],[Y]]^2 +Tabelle15[[#This Row],[Z]]^2)</f>
        <v>196.22035935358491</v>
      </c>
      <c r="Q1039">
        <v>-35.773899999999998</v>
      </c>
      <c r="R1039">
        <v>149.68600000000001</v>
      </c>
      <c r="S1039">
        <v>58.216500000000003</v>
      </c>
      <c r="T1039">
        <v>41.119900000000001</v>
      </c>
      <c r="U1039">
        <v>-7.0756199999999998</v>
      </c>
      <c r="V1039">
        <v>-6.86151</v>
      </c>
    </row>
    <row r="1040" spans="1:22">
      <c r="A1040">
        <v>21451</v>
      </c>
      <c r="B1040">
        <v>1</v>
      </c>
      <c r="C1040">
        <v>26.891100000000002</v>
      </c>
      <c r="D1040">
        <v>-31.4282</v>
      </c>
      <c r="E1040">
        <v>-192.03200000000001</v>
      </c>
      <c r="F1040">
        <v>-48.157200000000003</v>
      </c>
      <c r="G1040">
        <v>6.7919299999999998</v>
      </c>
      <c r="H1040">
        <v>-7.8888800000000003</v>
      </c>
      <c r="I1040">
        <f>IF(AND(Tabelle15[[#This Row],[AreaPx]]&gt;0,NOT(Tabelle15[[#This Row],[AreaPx]]="inf")),Tabelle15[[#This Row],[AreaPx]], NA())</f>
        <v>5024.5</v>
      </c>
      <c r="J1040">
        <v>5024.5</v>
      </c>
      <c r="K1040">
        <v>59.208599999999997</v>
      </c>
      <c r="L1040">
        <v>86.607699999999994</v>
      </c>
      <c r="M1040">
        <v>0.60524999999999995</v>
      </c>
      <c r="N1040">
        <v>1.8109199999999999E-2</v>
      </c>
      <c r="O1040">
        <f>Tabelle15[[#This Row],[Roll]]+Tabelle15[[#This Row],[Pitch]]</f>
        <v>-1.0969500000000005</v>
      </c>
      <c r="P1040">
        <f>SQRT(Tabelle15[[#This Row],[X]]^2+ Tabelle15[[#This Row],[Y]]^2 +Tabelle15[[#This Row],[Z]]^2)</f>
        <v>196.43612712138773</v>
      </c>
      <c r="Q1040">
        <v>-35.840299999999999</v>
      </c>
      <c r="R1040">
        <v>152.10400000000001</v>
      </c>
      <c r="S1040">
        <v>57.254800000000003</v>
      </c>
      <c r="T1040">
        <v>40.904000000000003</v>
      </c>
      <c r="U1040">
        <v>-7.83317</v>
      </c>
      <c r="V1040">
        <v>-6.8562099999999999</v>
      </c>
    </row>
    <row r="1041" spans="1:22">
      <c r="A1041">
        <v>21475</v>
      </c>
      <c r="B1041">
        <v>1</v>
      </c>
      <c r="C1041">
        <v>26.891100000000002</v>
      </c>
      <c r="D1041">
        <v>-31.4282</v>
      </c>
      <c r="E1041">
        <v>-192.03200000000001</v>
      </c>
      <c r="F1041">
        <v>-48.157200000000003</v>
      </c>
      <c r="G1041">
        <v>6.7919299999999998</v>
      </c>
      <c r="H1041">
        <v>-7.8888800000000003</v>
      </c>
      <c r="I1041">
        <f>IF(AND(Tabelle15[[#This Row],[AreaPx]]&gt;0,NOT(Tabelle15[[#This Row],[AreaPx]]="inf")),Tabelle15[[#This Row],[AreaPx]], NA())</f>
        <v>5012.8999999999996</v>
      </c>
      <c r="J1041">
        <v>5012.8999999999996</v>
      </c>
      <c r="K1041">
        <v>59.1402</v>
      </c>
      <c r="L1041">
        <v>86.5077</v>
      </c>
      <c r="M1041">
        <v>0</v>
      </c>
      <c r="N1041">
        <v>1.7366199999999998E-2</v>
      </c>
      <c r="O1041">
        <f>Tabelle15[[#This Row],[Roll]]+Tabelle15[[#This Row],[Pitch]]</f>
        <v>-1.0969500000000005</v>
      </c>
      <c r="P1041">
        <f>SQRT(Tabelle15[[#This Row],[X]]^2+ Tabelle15[[#This Row],[Y]]^2 +Tabelle15[[#This Row],[Z]]^2)</f>
        <v>196.43612712138773</v>
      </c>
      <c r="Q1041">
        <v>-35.840299999999999</v>
      </c>
      <c r="R1041">
        <v>152.10400000000001</v>
      </c>
      <c r="S1041">
        <v>57.254800000000003</v>
      </c>
      <c r="T1041">
        <v>40.904000000000003</v>
      </c>
      <c r="U1041">
        <v>-7.83317</v>
      </c>
      <c r="V1041">
        <v>-6.8562099999999999</v>
      </c>
    </row>
    <row r="1042" spans="1:22">
      <c r="A1042">
        <v>21500</v>
      </c>
      <c r="B1042">
        <v>1</v>
      </c>
      <c r="C1042">
        <v>26.891100000000002</v>
      </c>
      <c r="D1042">
        <v>-31.4282</v>
      </c>
      <c r="E1042">
        <v>-192.03200000000001</v>
      </c>
      <c r="F1042">
        <v>-48.157200000000003</v>
      </c>
      <c r="G1042">
        <v>6.7919299999999998</v>
      </c>
      <c r="H1042">
        <v>-7.8888800000000003</v>
      </c>
      <c r="I1042">
        <f>IF(AND(Tabelle15[[#This Row],[AreaPx]]&gt;0,NOT(Tabelle15[[#This Row],[AreaPx]]="inf")),Tabelle15[[#This Row],[AreaPx]], NA())</f>
        <v>5012.8999999999996</v>
      </c>
      <c r="J1042">
        <v>5012.8999999999996</v>
      </c>
      <c r="K1042">
        <v>59.1402</v>
      </c>
      <c r="L1042">
        <v>86.5077</v>
      </c>
      <c r="M1042">
        <v>0</v>
      </c>
      <c r="N1042">
        <v>1.7366199999999998E-2</v>
      </c>
      <c r="O1042">
        <f>Tabelle15[[#This Row],[Roll]]+Tabelle15[[#This Row],[Pitch]]</f>
        <v>-1.0969500000000005</v>
      </c>
      <c r="P1042">
        <f>SQRT(Tabelle15[[#This Row],[X]]^2+ Tabelle15[[#This Row],[Y]]^2 +Tabelle15[[#This Row],[Z]]^2)</f>
        <v>196.43612712138773</v>
      </c>
      <c r="Q1042">
        <v>-35.840299999999999</v>
      </c>
      <c r="R1042">
        <v>152.10400000000001</v>
      </c>
      <c r="S1042">
        <v>57.254800000000003</v>
      </c>
      <c r="T1042">
        <v>40.904000000000003</v>
      </c>
      <c r="U1042">
        <v>-7.83317</v>
      </c>
      <c r="V1042">
        <v>-6.8562099999999999</v>
      </c>
    </row>
    <row r="1043" spans="1:22">
      <c r="A1043">
        <v>21511</v>
      </c>
      <c r="B1043">
        <v>1</v>
      </c>
      <c r="C1043">
        <v>26.9833</v>
      </c>
      <c r="D1043">
        <v>-31.203299999999999</v>
      </c>
      <c r="E1043">
        <v>-192.20500000000001</v>
      </c>
      <c r="F1043">
        <v>-48.0486</v>
      </c>
      <c r="G1043">
        <v>6.7788000000000004</v>
      </c>
      <c r="H1043">
        <v>-7.5316799999999997</v>
      </c>
      <c r="I1043">
        <f>IF(AND(Tabelle15[[#This Row],[AreaPx]]&gt;0,NOT(Tabelle15[[#This Row],[AreaPx]]="inf")),Tabelle15[[#This Row],[AreaPx]], NA())</f>
        <v>5032.55</v>
      </c>
      <c r="J1043">
        <v>5032.55</v>
      </c>
      <c r="K1043">
        <v>59.259500000000003</v>
      </c>
      <c r="L1043">
        <v>86.573700000000002</v>
      </c>
      <c r="M1043">
        <v>0.43082900000000002</v>
      </c>
      <c r="N1043">
        <v>2.5180999999999999E-2</v>
      </c>
      <c r="O1043">
        <f>Tabelle15[[#This Row],[Roll]]+Tabelle15[[#This Row],[Pitch]]</f>
        <v>-0.75287999999999933</v>
      </c>
      <c r="P1043">
        <f>SQRT(Tabelle15[[#This Row],[X]]^2+ Tabelle15[[#This Row],[Y]]^2 +Tabelle15[[#This Row],[Z]]^2)</f>
        <v>196.58206030759777</v>
      </c>
      <c r="Q1043">
        <v>-36.011200000000002</v>
      </c>
      <c r="R1043">
        <v>150.75</v>
      </c>
      <c r="S1043">
        <v>57.991599999999998</v>
      </c>
      <c r="T1043">
        <v>41.057299999999998</v>
      </c>
      <c r="U1043">
        <v>-7.47872</v>
      </c>
      <c r="V1043">
        <v>-6.8372299999999999</v>
      </c>
    </row>
    <row r="1044" spans="1:22">
      <c r="A1044">
        <v>21541</v>
      </c>
      <c r="B1044">
        <v>1</v>
      </c>
      <c r="C1044">
        <v>27.447900000000001</v>
      </c>
      <c r="D1044">
        <v>-31.095300000000002</v>
      </c>
      <c r="E1044">
        <v>-192.071</v>
      </c>
      <c r="F1044">
        <v>-48.3919</v>
      </c>
      <c r="G1044">
        <v>6.7258300000000002</v>
      </c>
      <c r="H1044">
        <v>-7.5133900000000002</v>
      </c>
      <c r="I1044">
        <f>IF(AND(Tabelle15[[#This Row],[AreaPx]]&gt;0,NOT(Tabelle15[[#This Row],[AreaPx]]="inf")),Tabelle15[[#This Row],[AreaPx]], NA())</f>
        <v>4989.97</v>
      </c>
      <c r="J1044">
        <v>4989.97</v>
      </c>
      <c r="K1044">
        <v>58.814599999999999</v>
      </c>
      <c r="L1044">
        <v>86.511399999999995</v>
      </c>
      <c r="M1044">
        <v>0.51729000000000003</v>
      </c>
      <c r="N1044">
        <v>1.1957499999999999E-2</v>
      </c>
      <c r="O1044">
        <f>Tabelle15[[#This Row],[Roll]]+Tabelle15[[#This Row],[Pitch]]</f>
        <v>-0.78756000000000004</v>
      </c>
      <c r="P1044">
        <f>SQRT(Tabelle15[[#This Row],[X]]^2+ Tabelle15[[#This Row],[Y]]^2 +Tabelle15[[#This Row],[Z]]^2)</f>
        <v>196.49827973165566</v>
      </c>
      <c r="Q1044">
        <v>-36.790999999999997</v>
      </c>
      <c r="R1044">
        <v>150.54400000000001</v>
      </c>
      <c r="S1044">
        <v>56.665799999999997</v>
      </c>
      <c r="T1044">
        <v>40.723100000000002</v>
      </c>
      <c r="U1044">
        <v>-7.4613899999999997</v>
      </c>
      <c r="V1044">
        <v>-6.7835299999999998</v>
      </c>
    </row>
    <row r="1045" spans="1:22">
      <c r="A1045">
        <v>21571</v>
      </c>
      <c r="B1045">
        <v>1</v>
      </c>
      <c r="C1045">
        <v>27.447900000000001</v>
      </c>
      <c r="D1045">
        <v>-31.095300000000002</v>
      </c>
      <c r="E1045">
        <v>-192.071</v>
      </c>
      <c r="F1045">
        <v>-48.3919</v>
      </c>
      <c r="G1045">
        <v>6.7258300000000002</v>
      </c>
      <c r="H1045">
        <v>-7.5133900000000002</v>
      </c>
      <c r="I1045">
        <f>IF(AND(Tabelle15[[#This Row],[AreaPx]]&gt;0,NOT(Tabelle15[[#This Row],[AreaPx]]="inf")),Tabelle15[[#This Row],[AreaPx]], NA())</f>
        <v>4989.97</v>
      </c>
      <c r="J1045">
        <v>4989.97</v>
      </c>
      <c r="K1045">
        <v>58.814599999999999</v>
      </c>
      <c r="L1045">
        <v>86.511399999999995</v>
      </c>
      <c r="M1045">
        <v>0.51729000000000003</v>
      </c>
      <c r="N1045">
        <v>1.1957499999999999E-2</v>
      </c>
      <c r="O1045">
        <f>Tabelle15[[#This Row],[Roll]]+Tabelle15[[#This Row],[Pitch]]</f>
        <v>-0.78756000000000004</v>
      </c>
      <c r="P1045">
        <f>SQRT(Tabelle15[[#This Row],[X]]^2+ Tabelle15[[#This Row],[Y]]^2 +Tabelle15[[#This Row],[Z]]^2)</f>
        <v>196.49827973165566</v>
      </c>
      <c r="Q1045">
        <v>-36.790999999999997</v>
      </c>
      <c r="R1045">
        <v>150.54400000000001</v>
      </c>
      <c r="S1045">
        <v>56.665799999999997</v>
      </c>
      <c r="T1045">
        <v>40.723100000000002</v>
      </c>
      <c r="U1045">
        <v>-7.4613899999999997</v>
      </c>
      <c r="V1045">
        <v>-6.7835299999999998</v>
      </c>
    </row>
    <row r="1046" spans="1:22">
      <c r="A1046">
        <v>21580</v>
      </c>
      <c r="B1046">
        <v>1</v>
      </c>
      <c r="C1046">
        <v>27.303999999999998</v>
      </c>
      <c r="D1046">
        <v>-31.130800000000001</v>
      </c>
      <c r="E1046">
        <v>-192.18799999999999</v>
      </c>
      <c r="F1046">
        <v>-48.066299999999998</v>
      </c>
      <c r="G1046">
        <v>6.8694499999999996</v>
      </c>
      <c r="H1046">
        <v>-8.0389599999999994</v>
      </c>
      <c r="I1046">
        <f>IF(AND(Tabelle15[[#This Row],[AreaPx]]&gt;0,NOT(Tabelle15[[#This Row],[AreaPx]]="inf")),Tabelle15[[#This Row],[AreaPx]], NA())</f>
        <v>5015.29</v>
      </c>
      <c r="J1046">
        <v>5015.29</v>
      </c>
      <c r="K1046">
        <v>59.241</v>
      </c>
      <c r="L1046">
        <v>86.445999999999998</v>
      </c>
      <c r="M1046">
        <v>0.48664200000000002</v>
      </c>
      <c r="N1046">
        <v>2.4860500000000001E-2</v>
      </c>
      <c r="O1046">
        <f>Tabelle15[[#This Row],[Roll]]+Tabelle15[[#This Row],[Pitch]]</f>
        <v>-1.1695099999999998</v>
      </c>
      <c r="P1046">
        <f>SQRT(Tabelle15[[#This Row],[X]]^2+ Tabelle15[[#This Row],[Y]]^2 +Tabelle15[[#This Row],[Z]]^2)</f>
        <v>196.59822600583149</v>
      </c>
      <c r="Q1046">
        <v>-36.0565</v>
      </c>
      <c r="R1046">
        <v>152.22200000000001</v>
      </c>
      <c r="S1046">
        <v>57.161799999999999</v>
      </c>
      <c r="T1046">
        <v>40.965899999999998</v>
      </c>
      <c r="U1046">
        <v>-7.98088</v>
      </c>
      <c r="V1046">
        <v>-6.93696</v>
      </c>
    </row>
    <row r="1047" spans="1:22">
      <c r="A1047">
        <v>21603</v>
      </c>
      <c r="B1047">
        <v>1</v>
      </c>
      <c r="C1047">
        <v>27.303999999999998</v>
      </c>
      <c r="D1047">
        <v>-31.130800000000001</v>
      </c>
      <c r="E1047">
        <v>-192.18799999999999</v>
      </c>
      <c r="F1047">
        <v>-48.066299999999998</v>
      </c>
      <c r="G1047">
        <v>6.8694499999999996</v>
      </c>
      <c r="H1047">
        <v>-8.0389599999999994</v>
      </c>
      <c r="I1047">
        <f>IF(AND(Tabelle15[[#This Row],[AreaPx]]&gt;0,NOT(Tabelle15[[#This Row],[AreaPx]]="inf")),Tabelle15[[#This Row],[AreaPx]], NA())</f>
        <v>5015.29</v>
      </c>
      <c r="J1047">
        <v>5015.29</v>
      </c>
      <c r="K1047">
        <v>59.241</v>
      </c>
      <c r="L1047">
        <v>86.445999999999998</v>
      </c>
      <c r="M1047">
        <v>0.48664200000000002</v>
      </c>
      <c r="N1047">
        <v>2.4860500000000001E-2</v>
      </c>
      <c r="O1047">
        <f>Tabelle15[[#This Row],[Roll]]+Tabelle15[[#This Row],[Pitch]]</f>
        <v>-1.1695099999999998</v>
      </c>
      <c r="P1047">
        <f>SQRT(Tabelle15[[#This Row],[X]]^2+ Tabelle15[[#This Row],[Y]]^2 +Tabelle15[[#This Row],[Z]]^2)</f>
        <v>196.59822600583149</v>
      </c>
      <c r="Q1047">
        <v>-36.0565</v>
      </c>
      <c r="R1047">
        <v>152.22200000000001</v>
      </c>
      <c r="S1047">
        <v>57.161799999999999</v>
      </c>
      <c r="T1047">
        <v>40.965899999999998</v>
      </c>
      <c r="U1047">
        <v>-7.98088</v>
      </c>
      <c r="V1047">
        <v>-6.93696</v>
      </c>
    </row>
    <row r="1048" spans="1:22">
      <c r="A1048">
        <v>21617</v>
      </c>
      <c r="B1048">
        <v>1</v>
      </c>
      <c r="C1048">
        <v>26.992899999999999</v>
      </c>
      <c r="D1048">
        <v>-31.186</v>
      </c>
      <c r="E1048">
        <v>-192.077</v>
      </c>
      <c r="F1048">
        <v>-47.930399999999999</v>
      </c>
      <c r="G1048">
        <v>7.0596100000000002</v>
      </c>
      <c r="H1048">
        <v>-7.88483</v>
      </c>
      <c r="I1048">
        <f>IF(AND(Tabelle15[[#This Row],[AreaPx]]&gt;0,NOT(Tabelle15[[#This Row],[AreaPx]]="inf")),Tabelle15[[#This Row],[AreaPx]], NA())</f>
        <v>5024.0200000000004</v>
      </c>
      <c r="J1048">
        <v>5024.0200000000004</v>
      </c>
      <c r="K1048">
        <v>59.384799999999998</v>
      </c>
      <c r="L1048">
        <v>86.381500000000003</v>
      </c>
      <c r="M1048">
        <v>0.22467400000000001</v>
      </c>
      <c r="N1048">
        <v>2.25355E-2</v>
      </c>
      <c r="O1048">
        <f>Tabelle15[[#This Row],[Roll]]+Tabelle15[[#This Row],[Pitch]]</f>
        <v>-0.82521999999999984</v>
      </c>
      <c r="P1048">
        <f>SQRT(Tabelle15[[#This Row],[X]]^2+ Tabelle15[[#This Row],[Y]]^2 +Tabelle15[[#This Row],[Z]]^2)</f>
        <v>196.45548395351554</v>
      </c>
      <c r="Q1048">
        <v>-35.723799999999997</v>
      </c>
      <c r="R1048">
        <v>151.68899999999999</v>
      </c>
      <c r="S1048">
        <v>57.706699999999998</v>
      </c>
      <c r="T1048">
        <v>41.094499999999996</v>
      </c>
      <c r="U1048">
        <v>-7.8246799999999999</v>
      </c>
      <c r="V1048">
        <v>-7.1262999999999996</v>
      </c>
    </row>
    <row r="1049" spans="1:22">
      <c r="A1049">
        <v>21643</v>
      </c>
      <c r="B1049">
        <v>1</v>
      </c>
      <c r="C1049">
        <v>26.992899999999999</v>
      </c>
      <c r="D1049">
        <v>-31.186</v>
      </c>
      <c r="E1049">
        <v>-192.077</v>
      </c>
      <c r="F1049">
        <v>-47.930399999999999</v>
      </c>
      <c r="G1049">
        <v>7.0596100000000002</v>
      </c>
      <c r="H1049">
        <v>-7.88483</v>
      </c>
      <c r="I1049">
        <f>IF(AND(Tabelle15[[#This Row],[AreaPx]]&gt;0,NOT(Tabelle15[[#This Row],[AreaPx]]="inf")),Tabelle15[[#This Row],[AreaPx]], NA())</f>
        <v>5029.84</v>
      </c>
      <c r="J1049">
        <v>5029.84</v>
      </c>
      <c r="K1049">
        <v>59.419199999999996</v>
      </c>
      <c r="L1049">
        <v>86.4315</v>
      </c>
      <c r="M1049">
        <v>0</v>
      </c>
      <c r="N1049">
        <v>1.5744000000000001E-2</v>
      </c>
      <c r="O1049">
        <f>Tabelle15[[#This Row],[Roll]]+Tabelle15[[#This Row],[Pitch]]</f>
        <v>-0.82521999999999984</v>
      </c>
      <c r="P1049">
        <f>SQRT(Tabelle15[[#This Row],[X]]^2+ Tabelle15[[#This Row],[Y]]^2 +Tabelle15[[#This Row],[Z]]^2)</f>
        <v>196.45548395351554</v>
      </c>
      <c r="Q1049">
        <v>-35.723799999999997</v>
      </c>
      <c r="R1049">
        <v>151.68899999999999</v>
      </c>
      <c r="S1049">
        <v>57.706699999999998</v>
      </c>
      <c r="T1049">
        <v>41.094499999999996</v>
      </c>
      <c r="U1049">
        <v>-7.8246799999999999</v>
      </c>
      <c r="V1049">
        <v>-7.1262999999999996</v>
      </c>
    </row>
    <row r="1050" spans="1:22">
      <c r="A1050">
        <v>21666</v>
      </c>
      <c r="B1050">
        <v>1</v>
      </c>
      <c r="C1050">
        <v>26.992899999999999</v>
      </c>
      <c r="D1050">
        <v>-31.186</v>
      </c>
      <c r="E1050">
        <v>-192.077</v>
      </c>
      <c r="F1050">
        <v>-47.930399999999999</v>
      </c>
      <c r="G1050">
        <v>7.0596100000000002</v>
      </c>
      <c r="H1050">
        <v>-7.88483</v>
      </c>
      <c r="I1050">
        <f>IF(AND(Tabelle15[[#This Row],[AreaPx]]&gt;0,NOT(Tabelle15[[#This Row],[AreaPx]]="inf")),Tabelle15[[#This Row],[AreaPx]], NA())</f>
        <v>5029.84</v>
      </c>
      <c r="J1050">
        <v>5029.84</v>
      </c>
      <c r="K1050">
        <v>59.419199999999996</v>
      </c>
      <c r="L1050">
        <v>86.4315</v>
      </c>
      <c r="M1050">
        <v>0</v>
      </c>
      <c r="N1050">
        <v>1.5744000000000001E-2</v>
      </c>
      <c r="O1050">
        <f>Tabelle15[[#This Row],[Roll]]+Tabelle15[[#This Row],[Pitch]]</f>
        <v>-0.82521999999999984</v>
      </c>
      <c r="P1050">
        <f>SQRT(Tabelle15[[#This Row],[X]]^2+ Tabelle15[[#This Row],[Y]]^2 +Tabelle15[[#This Row],[Z]]^2)</f>
        <v>196.45548395351554</v>
      </c>
      <c r="Q1050">
        <v>-35.723799999999997</v>
      </c>
      <c r="R1050">
        <v>151.68899999999999</v>
      </c>
      <c r="S1050">
        <v>57.706699999999998</v>
      </c>
      <c r="T1050">
        <v>41.094499999999996</v>
      </c>
      <c r="U1050">
        <v>-7.8246799999999999</v>
      </c>
      <c r="V1050">
        <v>-7.1262999999999996</v>
      </c>
    </row>
    <row r="1051" spans="1:22">
      <c r="A1051">
        <v>21678</v>
      </c>
      <c r="B1051">
        <v>1</v>
      </c>
      <c r="C1051">
        <v>27.003900000000002</v>
      </c>
      <c r="D1051">
        <v>-31.2315</v>
      </c>
      <c r="E1051">
        <v>-192.68799999999999</v>
      </c>
      <c r="F1051">
        <v>-47.6494</v>
      </c>
      <c r="G1051">
        <v>6.9897900000000002</v>
      </c>
      <c r="H1051">
        <v>-7.3825099999999999</v>
      </c>
      <c r="I1051">
        <f>IF(AND(Tabelle15[[#This Row],[AreaPx]]&gt;0,NOT(Tabelle15[[#This Row],[AreaPx]]="inf")),Tabelle15[[#This Row],[AreaPx]], NA())</f>
        <v>5071.1000000000004</v>
      </c>
      <c r="J1051">
        <v>5071.1000000000004</v>
      </c>
      <c r="K1051">
        <v>59.720199999999998</v>
      </c>
      <c r="L1051">
        <v>86.536000000000001</v>
      </c>
      <c r="M1051">
        <v>0.64161599999999996</v>
      </c>
      <c r="N1051">
        <v>8.6297000000000006E-3</v>
      </c>
      <c r="O1051">
        <f>Tabelle15[[#This Row],[Roll]]+Tabelle15[[#This Row],[Pitch]]</f>
        <v>-0.39271999999999974</v>
      </c>
      <c r="P1051">
        <f>SQRT(Tabelle15[[#This Row],[X]]^2+ Tabelle15[[#This Row],[Y]]^2 +Tabelle15[[#This Row],[Z]]^2)</f>
        <v>197.06162120377473</v>
      </c>
      <c r="Q1051">
        <v>-35.8827</v>
      </c>
      <c r="R1051">
        <v>150.23099999999999</v>
      </c>
      <c r="S1051">
        <v>59.407200000000003</v>
      </c>
      <c r="T1051">
        <v>41.447299999999998</v>
      </c>
      <c r="U1051">
        <v>-7.3273400000000004</v>
      </c>
      <c r="V1051">
        <v>-7.0476400000000003</v>
      </c>
    </row>
    <row r="1052" spans="1:22">
      <c r="A1052">
        <v>21705</v>
      </c>
      <c r="B1052">
        <v>1</v>
      </c>
      <c r="C1052">
        <v>27.003900000000002</v>
      </c>
      <c r="D1052">
        <v>-31.2315</v>
      </c>
      <c r="E1052">
        <v>-192.68799999999999</v>
      </c>
      <c r="F1052">
        <v>-47.6494</v>
      </c>
      <c r="G1052">
        <v>6.9897900000000002</v>
      </c>
      <c r="H1052">
        <v>-7.3825099999999999</v>
      </c>
      <c r="I1052">
        <f>IF(AND(Tabelle15[[#This Row],[AreaPx]]&gt;0,NOT(Tabelle15[[#This Row],[AreaPx]]="inf")),Tabelle15[[#This Row],[AreaPx]], NA())</f>
        <v>5071.1000000000004</v>
      </c>
      <c r="J1052">
        <v>5071.1000000000004</v>
      </c>
      <c r="K1052">
        <v>59.720199999999998</v>
      </c>
      <c r="L1052">
        <v>86.536000000000001</v>
      </c>
      <c r="M1052">
        <v>0.64161599999999996</v>
      </c>
      <c r="N1052">
        <v>8.6297000000000006E-3</v>
      </c>
      <c r="O1052">
        <f>Tabelle15[[#This Row],[Roll]]+Tabelle15[[#This Row],[Pitch]]</f>
        <v>-0.39271999999999974</v>
      </c>
      <c r="P1052">
        <f>SQRT(Tabelle15[[#This Row],[X]]^2+ Tabelle15[[#This Row],[Y]]^2 +Tabelle15[[#This Row],[Z]]^2)</f>
        <v>197.06162120377473</v>
      </c>
      <c r="Q1052">
        <v>-35.8827</v>
      </c>
      <c r="R1052">
        <v>150.23099999999999</v>
      </c>
      <c r="S1052">
        <v>59.407200000000003</v>
      </c>
      <c r="T1052">
        <v>41.447299999999998</v>
      </c>
      <c r="U1052">
        <v>-7.3273400000000004</v>
      </c>
      <c r="V1052">
        <v>-7.0476400000000003</v>
      </c>
    </row>
    <row r="1053" spans="1:22">
      <c r="A1053">
        <v>21718</v>
      </c>
      <c r="B1053">
        <v>1</v>
      </c>
      <c r="C1053">
        <v>27.158200000000001</v>
      </c>
      <c r="D1053">
        <v>-30.6846</v>
      </c>
      <c r="E1053">
        <v>-193.13900000000001</v>
      </c>
      <c r="F1053">
        <v>-47.6068</v>
      </c>
      <c r="G1053">
        <v>6.67706</v>
      </c>
      <c r="H1053">
        <v>-6.9999200000000004</v>
      </c>
      <c r="I1053">
        <f>IF(AND(Tabelle15[[#This Row],[AreaPx]]&gt;0,NOT(Tabelle15[[#This Row],[AreaPx]]="inf")),Tabelle15[[#This Row],[AreaPx]], NA())</f>
        <v>5055.8599999999997</v>
      </c>
      <c r="J1053">
        <v>5055.8599999999997</v>
      </c>
      <c r="K1053">
        <v>59.532499999999999</v>
      </c>
      <c r="L1053">
        <v>86.388999999999996</v>
      </c>
      <c r="M1053">
        <v>0.46673999999999999</v>
      </c>
      <c r="N1053">
        <v>1.8310900000000001E-2</v>
      </c>
      <c r="O1053">
        <f>Tabelle15[[#This Row],[Roll]]+Tabelle15[[#This Row],[Pitch]]</f>
        <v>-0.32286000000000037</v>
      </c>
      <c r="P1053">
        <f>SQRT(Tabelle15[[#This Row],[X]]^2+ Tabelle15[[#This Row],[Y]]^2 +Tabelle15[[#This Row],[Z]]^2)</f>
        <v>197.43805566658116</v>
      </c>
      <c r="Q1053">
        <v>-36.234099999999998</v>
      </c>
      <c r="R1053">
        <v>148.66900000000001</v>
      </c>
      <c r="S1053">
        <v>60.367600000000003</v>
      </c>
      <c r="T1053">
        <v>41.575299999999999</v>
      </c>
      <c r="U1053">
        <v>-6.95221</v>
      </c>
      <c r="V1053">
        <v>-6.7267400000000004</v>
      </c>
    </row>
    <row r="1054" spans="1:22">
      <c r="A1054">
        <v>21747</v>
      </c>
      <c r="B1054">
        <v>1</v>
      </c>
      <c r="C1054">
        <v>26.6783</v>
      </c>
      <c r="D1054">
        <v>-30.381699999999999</v>
      </c>
      <c r="E1054">
        <v>-192.58</v>
      </c>
      <c r="F1054">
        <v>-47.802300000000002</v>
      </c>
      <c r="G1054">
        <v>7.08345</v>
      </c>
      <c r="H1054">
        <v>-7.4755099999999999</v>
      </c>
      <c r="I1054">
        <f>IF(AND(Tabelle15[[#This Row],[AreaPx]]&gt;0,NOT(Tabelle15[[#This Row],[AreaPx]]="inf")),Tabelle15[[#This Row],[AreaPx]], NA())</f>
        <v>4996.93</v>
      </c>
      <c r="J1054">
        <v>4996.93</v>
      </c>
      <c r="K1054">
        <v>59.237400000000001</v>
      </c>
      <c r="L1054">
        <v>86.025400000000005</v>
      </c>
      <c r="M1054">
        <v>0.55758099999999999</v>
      </c>
      <c r="N1054">
        <v>6.2642599999999998E-3</v>
      </c>
      <c r="O1054">
        <f>Tabelle15[[#This Row],[Roll]]+Tabelle15[[#This Row],[Pitch]]</f>
        <v>-0.39205999999999985</v>
      </c>
      <c r="P1054">
        <f>SQRT(Tabelle15[[#This Row],[X]]^2+ Tabelle15[[#This Row],[Y]]^2 +Tabelle15[[#This Row],[Z]]^2)</f>
        <v>196.77864667127884</v>
      </c>
      <c r="Q1054">
        <v>-35.881500000000003</v>
      </c>
      <c r="R1054">
        <v>149.66800000000001</v>
      </c>
      <c r="S1054">
        <v>59.145400000000002</v>
      </c>
      <c r="T1054">
        <v>41.270600000000002</v>
      </c>
      <c r="U1054">
        <v>-7.4181400000000002</v>
      </c>
      <c r="V1054">
        <v>-7.1435500000000003</v>
      </c>
    </row>
    <row r="1055" spans="1:22">
      <c r="A1055">
        <v>21777</v>
      </c>
      <c r="B1055">
        <v>1</v>
      </c>
      <c r="C1055">
        <v>26.351500000000001</v>
      </c>
      <c r="D1055">
        <v>-30.3081</v>
      </c>
      <c r="E1055">
        <v>-192.50399999999999</v>
      </c>
      <c r="F1055">
        <v>-47.698</v>
      </c>
      <c r="G1055">
        <v>7.2622600000000004</v>
      </c>
      <c r="H1055">
        <v>-7.3509200000000003</v>
      </c>
      <c r="I1055">
        <f>IF(AND(Tabelle15[[#This Row],[AreaPx]]&gt;0,NOT(Tabelle15[[#This Row],[AreaPx]]="inf")),Tabelle15[[#This Row],[AreaPx]], NA())</f>
        <v>5037.13</v>
      </c>
      <c r="J1055">
        <v>5037.13</v>
      </c>
      <c r="K1055">
        <v>59.552</v>
      </c>
      <c r="L1055">
        <v>86.261399999999995</v>
      </c>
      <c r="M1055">
        <v>0.26544299999999998</v>
      </c>
      <c r="N1055">
        <v>3.4812299999999997E-2</v>
      </c>
      <c r="O1055">
        <f>Tabelle15[[#This Row],[Roll]]+Tabelle15[[#This Row],[Pitch]]</f>
        <v>-8.8659999999999961E-2</v>
      </c>
      <c r="P1055">
        <f>SQRT(Tabelle15[[#This Row],[X]]^2+ Tabelle15[[#This Row],[Y]]^2 +Tabelle15[[#This Row],[Z]]^2)</f>
        <v>196.64885581630014</v>
      </c>
      <c r="Q1055">
        <v>-35.5852</v>
      </c>
      <c r="R1055">
        <v>149.119</v>
      </c>
      <c r="S1055">
        <v>59.640999999999998</v>
      </c>
      <c r="T1055">
        <v>41.367699999999999</v>
      </c>
      <c r="U1055">
        <v>-7.2916299999999996</v>
      </c>
      <c r="V1055">
        <v>-7.3217999999999996</v>
      </c>
    </row>
    <row r="1056" spans="1:22">
      <c r="A1056">
        <v>21804</v>
      </c>
      <c r="B1056">
        <v>1</v>
      </c>
      <c r="C1056">
        <v>26.351500000000001</v>
      </c>
      <c r="D1056">
        <v>-30.3081</v>
      </c>
      <c r="E1056">
        <v>-192.50399999999999</v>
      </c>
      <c r="F1056">
        <v>-47.698</v>
      </c>
      <c r="G1056">
        <v>7.2622600000000004</v>
      </c>
      <c r="H1056">
        <v>-7.3509200000000003</v>
      </c>
      <c r="I1056">
        <f>IF(AND(Tabelle15[[#This Row],[AreaPx]]&gt;0,NOT(Tabelle15[[#This Row],[AreaPx]]="inf")),Tabelle15[[#This Row],[AreaPx]], NA())</f>
        <v>5037.13</v>
      </c>
      <c r="J1056">
        <v>5037.13</v>
      </c>
      <c r="K1056">
        <v>59.552</v>
      </c>
      <c r="L1056">
        <v>86.261399999999995</v>
      </c>
      <c r="M1056">
        <v>0.26544299999999998</v>
      </c>
      <c r="N1056">
        <v>3.4812299999999997E-2</v>
      </c>
      <c r="O1056">
        <f>Tabelle15[[#This Row],[Roll]]+Tabelle15[[#This Row],[Pitch]]</f>
        <v>-8.8659999999999961E-2</v>
      </c>
      <c r="P1056">
        <f>SQRT(Tabelle15[[#This Row],[X]]^2+ Tabelle15[[#This Row],[Y]]^2 +Tabelle15[[#This Row],[Z]]^2)</f>
        <v>196.64885581630014</v>
      </c>
      <c r="Q1056">
        <v>-35.5852</v>
      </c>
      <c r="R1056">
        <v>149.119</v>
      </c>
      <c r="S1056">
        <v>59.640999999999998</v>
      </c>
      <c r="T1056">
        <v>41.367699999999999</v>
      </c>
      <c r="U1056">
        <v>-7.2916299999999996</v>
      </c>
      <c r="V1056">
        <v>-7.3217999999999996</v>
      </c>
    </row>
    <row r="1057" spans="1:22">
      <c r="A1057">
        <v>21821</v>
      </c>
      <c r="B1057">
        <v>1</v>
      </c>
      <c r="C1057">
        <v>26.190999999999999</v>
      </c>
      <c r="D1057">
        <v>-30.255400000000002</v>
      </c>
      <c r="E1057">
        <v>-192.00700000000001</v>
      </c>
      <c r="F1057">
        <v>-47.963799999999999</v>
      </c>
      <c r="G1057">
        <v>7.1784299999999996</v>
      </c>
      <c r="H1057">
        <v>-7.0357500000000002</v>
      </c>
      <c r="I1057">
        <f>IF(AND(Tabelle15[[#This Row],[AreaPx]]&gt;0,NOT(Tabelle15[[#This Row],[AreaPx]]="inf")),Tabelle15[[#This Row],[AreaPx]], NA())</f>
        <v>5023.01</v>
      </c>
      <c r="J1057">
        <v>5023.01</v>
      </c>
      <c r="K1057">
        <v>59.268700000000003</v>
      </c>
      <c r="L1057">
        <v>86.369500000000002</v>
      </c>
      <c r="M1057">
        <v>0.27765800000000002</v>
      </c>
      <c r="N1057">
        <v>2.6259600000000001E-2</v>
      </c>
      <c r="O1057">
        <f>Tabelle15[[#This Row],[Roll]]+Tabelle15[[#This Row],[Pitch]]</f>
        <v>0.14267999999999947</v>
      </c>
      <c r="P1057">
        <f>SQRT(Tabelle15[[#This Row],[X]]^2+ Tabelle15[[#This Row],[Y]]^2 +Tabelle15[[#This Row],[Z]]^2)</f>
        <v>196.13272485528773</v>
      </c>
      <c r="Q1057">
        <v>-35.661499999999997</v>
      </c>
      <c r="R1057">
        <v>148.054</v>
      </c>
      <c r="S1057">
        <v>59.048299999999998</v>
      </c>
      <c r="T1057">
        <v>41.152700000000003</v>
      </c>
      <c r="U1057">
        <v>-6.9803300000000004</v>
      </c>
      <c r="V1057">
        <v>-7.2323199999999996</v>
      </c>
    </row>
    <row r="1058" spans="1:22">
      <c r="A1058">
        <v>21854</v>
      </c>
      <c r="B1058">
        <v>1</v>
      </c>
      <c r="C1058">
        <v>25.782399999999999</v>
      </c>
      <c r="D1058">
        <v>-30.729600000000001</v>
      </c>
      <c r="E1058">
        <v>-191.36</v>
      </c>
      <c r="F1058">
        <v>-48.029800000000002</v>
      </c>
      <c r="G1058">
        <v>7.6026899999999999</v>
      </c>
      <c r="H1058">
        <v>-7.6069000000000004</v>
      </c>
      <c r="I1058">
        <f>IF(AND(Tabelle15[[#This Row],[AreaPx]]&gt;0,NOT(Tabelle15[[#This Row],[AreaPx]]="inf")),Tabelle15[[#This Row],[AreaPx]], NA())</f>
        <v>5023.13</v>
      </c>
      <c r="J1058">
        <v>5023.13</v>
      </c>
      <c r="K1058">
        <v>59.416699999999999</v>
      </c>
      <c r="L1058">
        <v>86.401600000000002</v>
      </c>
      <c r="M1058">
        <v>0.74342900000000001</v>
      </c>
      <c r="N1058">
        <v>7.4274900000000001E-3</v>
      </c>
      <c r="O1058">
        <f>Tabelle15[[#This Row],[Roll]]+Tabelle15[[#This Row],[Pitch]]</f>
        <v>-4.2100000000004911E-3</v>
      </c>
      <c r="P1058">
        <f>SQRT(Tabelle15[[#This Row],[X]]^2+ Tabelle15[[#This Row],[Y]]^2 +Tabelle15[[#This Row],[Z]]^2)</f>
        <v>195.51902737564956</v>
      </c>
      <c r="Q1058">
        <v>-35.024500000000003</v>
      </c>
      <c r="R1058">
        <v>150.089</v>
      </c>
      <c r="S1058">
        <v>57.835700000000003</v>
      </c>
      <c r="T1058">
        <v>40.957900000000002</v>
      </c>
      <c r="U1058">
        <v>-7.5396400000000003</v>
      </c>
      <c r="V1058">
        <v>-7.6693899999999999</v>
      </c>
    </row>
    <row r="1059" spans="1:22">
      <c r="A1059">
        <v>21890</v>
      </c>
      <c r="B1059">
        <v>1</v>
      </c>
      <c r="C1059">
        <v>25.617000000000001</v>
      </c>
      <c r="D1059">
        <v>-31.300699999999999</v>
      </c>
      <c r="E1059">
        <v>-191.60900000000001</v>
      </c>
      <c r="F1059">
        <v>-47.650199999999998</v>
      </c>
      <c r="G1059">
        <v>7.4881399999999996</v>
      </c>
      <c r="H1059">
        <v>-7.2635500000000004</v>
      </c>
      <c r="I1059">
        <f>IF(AND(Tabelle15[[#This Row],[AreaPx]]&gt;0,NOT(Tabelle15[[#This Row],[AreaPx]]="inf")),Tabelle15[[#This Row],[AreaPx]], NA())</f>
        <v>5105.67</v>
      </c>
      <c r="J1059">
        <v>5105.67</v>
      </c>
      <c r="K1059">
        <v>60.020200000000003</v>
      </c>
      <c r="L1059">
        <v>86.781199999999998</v>
      </c>
      <c r="M1059">
        <v>0.49346299999999998</v>
      </c>
      <c r="N1059">
        <v>2.7680199999999999E-2</v>
      </c>
      <c r="O1059">
        <f>Tabelle15[[#This Row],[Roll]]+Tabelle15[[#This Row],[Pitch]]</f>
        <v>0.22458999999999918</v>
      </c>
      <c r="P1059">
        <f>SQRT(Tabelle15[[#This Row],[X]]^2+ Tabelle15[[#This Row],[Y]]^2 +Tabelle15[[#This Row],[Z]]^2)</f>
        <v>195.83149233586002</v>
      </c>
      <c r="Q1059">
        <v>-34.509599999999999</v>
      </c>
      <c r="R1059">
        <v>149.666</v>
      </c>
      <c r="S1059">
        <v>59.482300000000002</v>
      </c>
      <c r="T1059">
        <v>41.398200000000003</v>
      </c>
      <c r="U1059">
        <v>-7.2012799999999997</v>
      </c>
      <c r="V1059">
        <v>-7.5480200000000002</v>
      </c>
    </row>
    <row r="1060" spans="1:22">
      <c r="A1060">
        <v>21911</v>
      </c>
      <c r="B1060">
        <v>1</v>
      </c>
      <c r="C1060">
        <v>25.617000000000001</v>
      </c>
      <c r="D1060">
        <v>-31.300699999999999</v>
      </c>
      <c r="E1060">
        <v>-191.60900000000001</v>
      </c>
      <c r="F1060">
        <v>-47.650199999999998</v>
      </c>
      <c r="G1060">
        <v>7.4881399999999996</v>
      </c>
      <c r="H1060">
        <v>-7.2635500000000004</v>
      </c>
      <c r="I1060">
        <f>IF(AND(Tabelle15[[#This Row],[AreaPx]]&gt;0,NOT(Tabelle15[[#This Row],[AreaPx]]="inf")),Tabelle15[[#This Row],[AreaPx]], NA())</f>
        <v>5092.37</v>
      </c>
      <c r="J1060">
        <v>5092.37</v>
      </c>
      <c r="K1060">
        <v>59.942</v>
      </c>
      <c r="L1060">
        <v>86.668099999999995</v>
      </c>
      <c r="M1060">
        <v>0</v>
      </c>
      <c r="N1060">
        <v>3.0691400000000001E-2</v>
      </c>
      <c r="O1060">
        <f>Tabelle15[[#This Row],[Roll]]+Tabelle15[[#This Row],[Pitch]]</f>
        <v>0.22458999999999918</v>
      </c>
      <c r="P1060">
        <f>SQRT(Tabelle15[[#This Row],[X]]^2+ Tabelle15[[#This Row],[Y]]^2 +Tabelle15[[#This Row],[Z]]^2)</f>
        <v>195.83149233586002</v>
      </c>
      <c r="Q1060">
        <v>-34.509599999999999</v>
      </c>
      <c r="R1060">
        <v>149.666</v>
      </c>
      <c r="S1060">
        <v>59.482300000000002</v>
      </c>
      <c r="T1060">
        <v>41.398200000000003</v>
      </c>
      <c r="U1060">
        <v>-7.2012799999999997</v>
      </c>
      <c r="V1060">
        <v>-7.5480200000000002</v>
      </c>
    </row>
    <row r="1061" spans="1:22">
      <c r="A1061">
        <v>21930</v>
      </c>
      <c r="B1061">
        <v>1</v>
      </c>
      <c r="C1061">
        <v>25.617000000000001</v>
      </c>
      <c r="D1061">
        <v>-31.300699999999999</v>
      </c>
      <c r="E1061">
        <v>-191.60900000000001</v>
      </c>
      <c r="F1061">
        <v>-47.650199999999998</v>
      </c>
      <c r="G1061">
        <v>7.4881399999999996</v>
      </c>
      <c r="H1061">
        <v>-7.2635500000000004</v>
      </c>
      <c r="I1061">
        <f>IF(AND(Tabelle15[[#This Row],[AreaPx]]&gt;0,NOT(Tabelle15[[#This Row],[AreaPx]]="inf")),Tabelle15[[#This Row],[AreaPx]], NA())</f>
        <v>5092.37</v>
      </c>
      <c r="J1061">
        <v>5092.37</v>
      </c>
      <c r="K1061">
        <v>59.942</v>
      </c>
      <c r="L1061">
        <v>86.668099999999995</v>
      </c>
      <c r="M1061">
        <v>0</v>
      </c>
      <c r="N1061">
        <v>3.0691400000000001E-2</v>
      </c>
      <c r="O1061">
        <f>Tabelle15[[#This Row],[Roll]]+Tabelle15[[#This Row],[Pitch]]</f>
        <v>0.22458999999999918</v>
      </c>
      <c r="P1061">
        <f>SQRT(Tabelle15[[#This Row],[X]]^2+ Tabelle15[[#This Row],[Y]]^2 +Tabelle15[[#This Row],[Z]]^2)</f>
        <v>195.83149233586002</v>
      </c>
      <c r="Q1061">
        <v>-34.509599999999999</v>
      </c>
      <c r="R1061">
        <v>149.666</v>
      </c>
      <c r="S1061">
        <v>59.482300000000002</v>
      </c>
      <c r="T1061">
        <v>41.398200000000003</v>
      </c>
      <c r="U1061">
        <v>-7.2012799999999997</v>
      </c>
      <c r="V1061">
        <v>-7.5480200000000002</v>
      </c>
    </row>
    <row r="1062" spans="1:22">
      <c r="A1062">
        <v>21938</v>
      </c>
      <c r="B1062">
        <v>1</v>
      </c>
      <c r="C1062">
        <v>25.617000000000001</v>
      </c>
      <c r="D1062">
        <v>-31.300699999999999</v>
      </c>
      <c r="E1062">
        <v>-191.60900000000001</v>
      </c>
      <c r="F1062">
        <v>-47.650199999999998</v>
      </c>
      <c r="G1062">
        <v>7.4881399999999996</v>
      </c>
      <c r="H1062">
        <v>-7.2635500000000004</v>
      </c>
      <c r="I1062">
        <f>IF(AND(Tabelle15[[#This Row],[AreaPx]]&gt;0,NOT(Tabelle15[[#This Row],[AreaPx]]="inf")),Tabelle15[[#This Row],[AreaPx]], NA())</f>
        <v>5092.37</v>
      </c>
      <c r="J1062">
        <v>5092.37</v>
      </c>
      <c r="K1062">
        <v>59.942</v>
      </c>
      <c r="L1062">
        <v>86.668099999999995</v>
      </c>
      <c r="M1062">
        <v>0</v>
      </c>
      <c r="N1062">
        <v>3.0691400000000001E-2</v>
      </c>
      <c r="O1062">
        <f>Tabelle15[[#This Row],[Roll]]+Tabelle15[[#This Row],[Pitch]]</f>
        <v>0.22458999999999918</v>
      </c>
      <c r="P1062">
        <f>SQRT(Tabelle15[[#This Row],[X]]^2+ Tabelle15[[#This Row],[Y]]^2 +Tabelle15[[#This Row],[Z]]^2)</f>
        <v>195.83149233586002</v>
      </c>
      <c r="Q1062">
        <v>-34.509599999999999</v>
      </c>
      <c r="R1062">
        <v>149.666</v>
      </c>
      <c r="S1062">
        <v>59.482300000000002</v>
      </c>
      <c r="T1062">
        <v>41.398200000000003</v>
      </c>
      <c r="U1062">
        <v>-7.2012799999999997</v>
      </c>
      <c r="V1062">
        <v>-7.5480200000000002</v>
      </c>
    </row>
    <row r="1063" spans="1:22">
      <c r="A1063">
        <v>21952</v>
      </c>
      <c r="B1063">
        <v>1</v>
      </c>
      <c r="C1063">
        <v>25.724</v>
      </c>
      <c r="D1063">
        <v>-31.581</v>
      </c>
      <c r="E1063">
        <v>-191.83199999999999</v>
      </c>
      <c r="F1063">
        <v>-47.691400000000002</v>
      </c>
      <c r="G1063">
        <v>7.3319999999999999</v>
      </c>
      <c r="H1063">
        <v>-7.20913</v>
      </c>
      <c r="I1063">
        <f>IF(AND(Tabelle15[[#This Row],[AreaPx]]&gt;0,NOT(Tabelle15[[#This Row],[AreaPx]]="inf")),Tabelle15[[#This Row],[AreaPx]], NA())</f>
        <v>5091.5</v>
      </c>
      <c r="J1063">
        <v>5091.5</v>
      </c>
      <c r="K1063">
        <v>59.8718</v>
      </c>
      <c r="L1063">
        <v>86.71</v>
      </c>
      <c r="M1063">
        <v>7.7375899999999997E-2</v>
      </c>
      <c r="N1063">
        <v>2.3452400000000002E-2</v>
      </c>
      <c r="O1063">
        <f>Tabelle15[[#This Row],[Roll]]+Tabelle15[[#This Row],[Pitch]]</f>
        <v>0.12286999999999981</v>
      </c>
      <c r="P1063">
        <f>SQRT(Tabelle15[[#This Row],[X]]^2+ Tabelle15[[#This Row],[Y]]^2 +Tabelle15[[#This Row],[Z]]^2)</f>
        <v>196.10864325929134</v>
      </c>
      <c r="Q1063">
        <v>-34.746200000000002</v>
      </c>
      <c r="R1063">
        <v>149.869</v>
      </c>
      <c r="S1063">
        <v>59.540799999999997</v>
      </c>
      <c r="T1063">
        <v>41.383800000000001</v>
      </c>
      <c r="U1063">
        <v>-7.1498799999999996</v>
      </c>
      <c r="V1063">
        <v>-7.38978</v>
      </c>
    </row>
    <row r="1064" spans="1:22">
      <c r="A1064">
        <v>21980</v>
      </c>
      <c r="B1064">
        <v>1</v>
      </c>
      <c r="C1064">
        <v>25.579499999999999</v>
      </c>
      <c r="D1064">
        <v>-31.847000000000001</v>
      </c>
      <c r="E1064">
        <v>-191.32599999999999</v>
      </c>
      <c r="F1064">
        <v>-47.994199999999999</v>
      </c>
      <c r="G1064">
        <v>7.4622700000000002</v>
      </c>
      <c r="H1064">
        <v>-7.4130200000000004</v>
      </c>
      <c r="I1064">
        <f>IF(AND(Tabelle15[[#This Row],[AreaPx]]&gt;0,NOT(Tabelle15[[#This Row],[AreaPx]]="inf")),Tabelle15[[#This Row],[AreaPx]], NA())</f>
        <v>5042.55</v>
      </c>
      <c r="J1064">
        <v>5042.55</v>
      </c>
      <c r="K1064">
        <v>59.487499999999997</v>
      </c>
      <c r="L1064">
        <v>86.546099999999996</v>
      </c>
      <c r="M1064">
        <v>0.57608300000000001</v>
      </c>
      <c r="N1064">
        <v>1.8859300000000001E-3</v>
      </c>
      <c r="O1064">
        <f>Tabelle15[[#This Row],[Roll]]+Tabelle15[[#This Row],[Pitch]]</f>
        <v>4.9249999999999794E-2</v>
      </c>
      <c r="P1064">
        <f>SQRT(Tabelle15[[#This Row],[X]]^2+ Tabelle15[[#This Row],[Y]]^2 +Tabelle15[[#This Row],[Z]]^2)</f>
        <v>195.63788105898612</v>
      </c>
      <c r="Q1064">
        <v>-34.791699999999999</v>
      </c>
      <c r="R1064">
        <v>150.667</v>
      </c>
      <c r="S1064">
        <v>58.140099999999997</v>
      </c>
      <c r="T1064">
        <v>41.037700000000001</v>
      </c>
      <c r="U1064">
        <v>-7.3498900000000003</v>
      </c>
      <c r="V1064">
        <v>-7.5244499999999999</v>
      </c>
    </row>
    <row r="1065" spans="1:22">
      <c r="A1065">
        <v>22011</v>
      </c>
      <c r="B1065">
        <v>1</v>
      </c>
      <c r="C1065">
        <v>25.2669</v>
      </c>
      <c r="D1065">
        <v>-32.167999999999999</v>
      </c>
      <c r="E1065">
        <v>-191.334</v>
      </c>
      <c r="F1065">
        <v>-47.714700000000001</v>
      </c>
      <c r="G1065">
        <v>7.6131500000000001</v>
      </c>
      <c r="H1065">
        <v>-7.1442399999999999</v>
      </c>
      <c r="I1065">
        <f>IF(AND(Tabelle15[[#This Row],[AreaPx]]&gt;0,NOT(Tabelle15[[#This Row],[AreaPx]]="inf")),Tabelle15[[#This Row],[AreaPx]], NA())</f>
        <v>5102.3100000000004</v>
      </c>
      <c r="J1065">
        <v>5102.3100000000004</v>
      </c>
      <c r="K1065">
        <v>59.979500000000002</v>
      </c>
      <c r="L1065">
        <v>86.792900000000003</v>
      </c>
      <c r="M1065">
        <v>0.43593700000000002</v>
      </c>
      <c r="N1065">
        <v>2.02436E-2</v>
      </c>
      <c r="O1065">
        <f>Tabelle15[[#This Row],[Roll]]+Tabelle15[[#This Row],[Pitch]]</f>
        <v>0.46891000000000016</v>
      </c>
      <c r="P1065">
        <f>SQRT(Tabelle15[[#This Row],[X]]^2+ Tabelle15[[#This Row],[Y]]^2 +Tabelle15[[#This Row],[Z]]^2)</f>
        <v>195.65759892120215</v>
      </c>
      <c r="Q1065">
        <v>-34.3078</v>
      </c>
      <c r="R1065">
        <v>150.07599999999999</v>
      </c>
      <c r="S1065">
        <v>59.2545</v>
      </c>
      <c r="T1065">
        <v>41.334000000000003</v>
      </c>
      <c r="U1065">
        <v>-7.08094</v>
      </c>
      <c r="V1065">
        <v>-7.6720199999999998</v>
      </c>
    </row>
    <row r="1066" spans="1:22">
      <c r="A1066">
        <v>22037</v>
      </c>
      <c r="B1066">
        <v>1</v>
      </c>
      <c r="C1066">
        <v>25.2669</v>
      </c>
      <c r="D1066">
        <v>-32.167999999999999</v>
      </c>
      <c r="E1066">
        <v>-191.334</v>
      </c>
      <c r="F1066">
        <v>-47.714700000000001</v>
      </c>
      <c r="G1066">
        <v>7.6131500000000001</v>
      </c>
      <c r="H1066">
        <v>-7.1442399999999999</v>
      </c>
      <c r="I1066">
        <f>IF(AND(Tabelle15[[#This Row],[AreaPx]]&gt;0,NOT(Tabelle15[[#This Row],[AreaPx]]="inf")),Tabelle15[[#This Row],[AreaPx]], NA())</f>
        <v>5102.3100000000004</v>
      </c>
      <c r="J1066">
        <v>5102.3100000000004</v>
      </c>
      <c r="K1066">
        <v>59.979500000000002</v>
      </c>
      <c r="L1066">
        <v>86.792900000000003</v>
      </c>
      <c r="M1066">
        <v>0.43593700000000002</v>
      </c>
      <c r="N1066">
        <v>2.02436E-2</v>
      </c>
      <c r="O1066">
        <f>Tabelle15[[#This Row],[Roll]]+Tabelle15[[#This Row],[Pitch]]</f>
        <v>0.46891000000000016</v>
      </c>
      <c r="P1066">
        <f>SQRT(Tabelle15[[#This Row],[X]]^2+ Tabelle15[[#This Row],[Y]]^2 +Tabelle15[[#This Row],[Z]]^2)</f>
        <v>195.65759892120215</v>
      </c>
      <c r="Q1066">
        <v>-34.3078</v>
      </c>
      <c r="R1066">
        <v>150.07599999999999</v>
      </c>
      <c r="S1066">
        <v>59.2545</v>
      </c>
      <c r="T1066">
        <v>41.334000000000003</v>
      </c>
      <c r="U1066">
        <v>-7.08094</v>
      </c>
      <c r="V1066">
        <v>-7.6720199999999998</v>
      </c>
    </row>
    <row r="1067" spans="1:22">
      <c r="A1067">
        <v>22055</v>
      </c>
      <c r="B1067">
        <v>1</v>
      </c>
      <c r="C1067">
        <v>24.8736</v>
      </c>
      <c r="D1067">
        <v>-32.561700000000002</v>
      </c>
      <c r="E1067">
        <v>-190.80699999999999</v>
      </c>
      <c r="F1067">
        <v>-47.732999999999997</v>
      </c>
      <c r="G1067">
        <v>7.8694800000000003</v>
      </c>
      <c r="H1067">
        <v>-7.2715199999999998</v>
      </c>
      <c r="I1067">
        <f>IF(AND(Tabelle15[[#This Row],[AreaPx]]&gt;0,NOT(Tabelle15[[#This Row],[AreaPx]]="inf")),Tabelle15[[#This Row],[AreaPx]], NA())</f>
        <v>5093.6400000000003</v>
      </c>
      <c r="J1067">
        <v>5093.6400000000003</v>
      </c>
      <c r="K1067">
        <v>59.999099999999999</v>
      </c>
      <c r="L1067">
        <v>86.711600000000004</v>
      </c>
      <c r="M1067">
        <v>0.216583</v>
      </c>
      <c r="N1067">
        <v>3.2140799999999997E-2</v>
      </c>
      <c r="O1067">
        <f>Tabelle15[[#This Row],[Roll]]+Tabelle15[[#This Row],[Pitch]]</f>
        <v>0.59796000000000049</v>
      </c>
      <c r="P1067">
        <f>SQRT(Tabelle15[[#This Row],[X]]^2+ Tabelle15[[#This Row],[Y]]^2 +Tabelle15[[#This Row],[Z]]^2)</f>
        <v>195.15704325709078</v>
      </c>
      <c r="Q1067">
        <v>-33.785400000000003</v>
      </c>
      <c r="R1067">
        <v>150.71299999999999</v>
      </c>
      <c r="S1067">
        <v>58.776600000000002</v>
      </c>
      <c r="T1067">
        <v>41.266199999999998</v>
      </c>
      <c r="U1067">
        <v>-7.20268</v>
      </c>
      <c r="V1067">
        <v>-7.9324700000000004</v>
      </c>
    </row>
    <row r="1068" spans="1:22">
      <c r="A1068">
        <v>22079</v>
      </c>
      <c r="B1068">
        <v>1</v>
      </c>
      <c r="C1068">
        <v>24.8736</v>
      </c>
      <c r="D1068">
        <v>-32.561700000000002</v>
      </c>
      <c r="E1068">
        <v>-190.80699999999999</v>
      </c>
      <c r="F1068">
        <v>-47.732999999999997</v>
      </c>
      <c r="G1068">
        <v>7.8694800000000003</v>
      </c>
      <c r="H1068">
        <v>-7.2715199999999998</v>
      </c>
      <c r="I1068">
        <f>IF(AND(Tabelle15[[#This Row],[AreaPx]]&gt;0,NOT(Tabelle15[[#This Row],[AreaPx]]="inf")),Tabelle15[[#This Row],[AreaPx]], NA())</f>
        <v>5121.87</v>
      </c>
      <c r="J1068">
        <v>5121.87</v>
      </c>
      <c r="K1068">
        <v>60.165100000000002</v>
      </c>
      <c r="L1068">
        <v>86.951599999999999</v>
      </c>
      <c r="M1068">
        <v>0</v>
      </c>
      <c r="N1068">
        <v>1.3114199999999999E-2</v>
      </c>
      <c r="O1068">
        <f>Tabelle15[[#This Row],[Roll]]+Tabelle15[[#This Row],[Pitch]]</f>
        <v>0.59796000000000049</v>
      </c>
      <c r="P1068">
        <f>SQRT(Tabelle15[[#This Row],[X]]^2+ Tabelle15[[#This Row],[Y]]^2 +Tabelle15[[#This Row],[Z]]^2)</f>
        <v>195.15704325709078</v>
      </c>
      <c r="Q1068">
        <v>-33.785400000000003</v>
      </c>
      <c r="R1068">
        <v>150.71299999999999</v>
      </c>
      <c r="S1068">
        <v>58.776600000000002</v>
      </c>
      <c r="T1068">
        <v>41.266199999999998</v>
      </c>
      <c r="U1068">
        <v>-7.20268</v>
      </c>
      <c r="V1068">
        <v>-7.9324700000000004</v>
      </c>
    </row>
    <row r="1069" spans="1:22">
      <c r="A1069">
        <v>22101</v>
      </c>
      <c r="B1069">
        <v>1</v>
      </c>
      <c r="C1069">
        <v>24.8736</v>
      </c>
      <c r="D1069">
        <v>-32.561700000000002</v>
      </c>
      <c r="E1069">
        <v>-190.80699999999999</v>
      </c>
      <c r="F1069">
        <v>-47.732999999999997</v>
      </c>
      <c r="G1069">
        <v>7.8694800000000003</v>
      </c>
      <c r="H1069">
        <v>-7.2715199999999998</v>
      </c>
      <c r="I1069">
        <f>IF(AND(Tabelle15[[#This Row],[AreaPx]]&gt;0,NOT(Tabelle15[[#This Row],[AreaPx]]="inf")),Tabelle15[[#This Row],[AreaPx]], NA())</f>
        <v>5121.87</v>
      </c>
      <c r="J1069">
        <v>5121.87</v>
      </c>
      <c r="K1069">
        <v>60.165100000000002</v>
      </c>
      <c r="L1069">
        <v>86.951599999999999</v>
      </c>
      <c r="M1069">
        <v>0</v>
      </c>
      <c r="N1069">
        <v>1.3114199999999999E-2</v>
      </c>
      <c r="O1069">
        <f>Tabelle15[[#This Row],[Roll]]+Tabelle15[[#This Row],[Pitch]]</f>
        <v>0.59796000000000049</v>
      </c>
      <c r="P1069">
        <f>SQRT(Tabelle15[[#This Row],[X]]^2+ Tabelle15[[#This Row],[Y]]^2 +Tabelle15[[#This Row],[Z]]^2)</f>
        <v>195.15704325709078</v>
      </c>
      <c r="Q1069">
        <v>-33.785400000000003</v>
      </c>
      <c r="R1069">
        <v>150.71299999999999</v>
      </c>
      <c r="S1069">
        <v>58.776600000000002</v>
      </c>
      <c r="T1069">
        <v>41.266199999999998</v>
      </c>
      <c r="U1069">
        <v>-7.20268</v>
      </c>
      <c r="V1069">
        <v>-7.9324700000000004</v>
      </c>
    </row>
    <row r="1070" spans="1:22">
      <c r="A1070">
        <v>22112</v>
      </c>
      <c r="B1070">
        <v>1</v>
      </c>
      <c r="C1070">
        <v>24.011600000000001</v>
      </c>
      <c r="D1070">
        <v>-33.267800000000001</v>
      </c>
      <c r="E1070">
        <v>-189.40600000000001</v>
      </c>
      <c r="F1070">
        <v>-47.8748</v>
      </c>
      <c r="G1070">
        <v>8.6946200000000005</v>
      </c>
      <c r="H1070">
        <v>-7.9005200000000002</v>
      </c>
      <c r="I1070">
        <f>IF(AND(Tabelle15[[#This Row],[AreaPx]]&gt;0,NOT(Tabelle15[[#This Row],[AreaPx]]="inf")),Tabelle15[[#This Row],[AreaPx]], NA())</f>
        <v>5079.7700000000004</v>
      </c>
      <c r="J1070">
        <v>5079.7700000000004</v>
      </c>
      <c r="K1070">
        <v>60.154699999999998</v>
      </c>
      <c r="L1070">
        <v>86.642600000000002</v>
      </c>
      <c r="M1070">
        <v>0.96099199999999996</v>
      </c>
      <c r="N1070">
        <v>9.0118799999999999E-3</v>
      </c>
      <c r="O1070">
        <f>Tabelle15[[#This Row],[Roll]]+Tabelle15[[#This Row],[Pitch]]</f>
        <v>0.79410000000000025</v>
      </c>
      <c r="P1070">
        <f>SQRT(Tabelle15[[#This Row],[X]]^2+ Tabelle15[[#This Row],[Y]]^2 +Tabelle15[[#This Row],[Z]]^2)</f>
        <v>193.79870042753126</v>
      </c>
      <c r="Q1070">
        <v>-32.655900000000003</v>
      </c>
      <c r="R1070">
        <v>152.87899999999999</v>
      </c>
      <c r="S1070">
        <v>56.753799999999998</v>
      </c>
      <c r="T1070">
        <v>40.923400000000001</v>
      </c>
      <c r="U1070">
        <v>-7.8091600000000003</v>
      </c>
      <c r="V1070">
        <v>-8.7766500000000001</v>
      </c>
    </row>
    <row r="1071" spans="1:22">
      <c r="A1071">
        <v>22137</v>
      </c>
      <c r="B1071">
        <v>1</v>
      </c>
      <c r="C1071">
        <v>24.011600000000001</v>
      </c>
      <c r="D1071">
        <v>-33.267800000000001</v>
      </c>
      <c r="E1071">
        <v>-189.40600000000001</v>
      </c>
      <c r="F1071">
        <v>-47.8748</v>
      </c>
      <c r="G1071">
        <v>8.6946200000000005</v>
      </c>
      <c r="H1071">
        <v>-7.9005200000000002</v>
      </c>
      <c r="I1071">
        <f>IF(AND(Tabelle15[[#This Row],[AreaPx]]&gt;0,NOT(Tabelle15[[#This Row],[AreaPx]]="inf")),Tabelle15[[#This Row],[AreaPx]], NA())</f>
        <v>5079.7700000000004</v>
      </c>
      <c r="J1071">
        <v>5079.7700000000004</v>
      </c>
      <c r="K1071">
        <v>60.154699999999998</v>
      </c>
      <c r="L1071">
        <v>86.642600000000002</v>
      </c>
      <c r="M1071">
        <v>0.96099199999999996</v>
      </c>
      <c r="N1071">
        <v>9.0118799999999999E-3</v>
      </c>
      <c r="O1071">
        <f>Tabelle15[[#This Row],[Roll]]+Tabelle15[[#This Row],[Pitch]]</f>
        <v>0.79410000000000025</v>
      </c>
      <c r="P1071">
        <f>SQRT(Tabelle15[[#This Row],[X]]^2+ Tabelle15[[#This Row],[Y]]^2 +Tabelle15[[#This Row],[Z]]^2)</f>
        <v>193.79870042753126</v>
      </c>
      <c r="Q1071">
        <v>-32.655900000000003</v>
      </c>
      <c r="R1071">
        <v>152.87899999999999</v>
      </c>
      <c r="S1071">
        <v>56.753799999999998</v>
      </c>
      <c r="T1071">
        <v>40.923400000000001</v>
      </c>
      <c r="U1071">
        <v>-7.8091600000000003</v>
      </c>
      <c r="V1071">
        <v>-8.7766500000000001</v>
      </c>
    </row>
    <row r="1072" spans="1:22">
      <c r="A1072">
        <v>22148</v>
      </c>
      <c r="B1072">
        <v>1</v>
      </c>
      <c r="C1072">
        <v>22.9331</v>
      </c>
      <c r="D1072">
        <v>-34.517499999999998</v>
      </c>
      <c r="E1072">
        <v>-188.03899999999999</v>
      </c>
      <c r="F1072">
        <v>-47.901299999999999</v>
      </c>
      <c r="G1072">
        <v>9.4402299999999997</v>
      </c>
      <c r="H1072">
        <v>-7.7181100000000002</v>
      </c>
      <c r="I1072">
        <f>IF(AND(Tabelle15[[#This Row],[AreaPx]]&gt;0,NOT(Tabelle15[[#This Row],[AreaPx]]="inf")),Tabelle15[[#This Row],[AreaPx]], NA())</f>
        <v>5147.3500000000004</v>
      </c>
      <c r="J1072">
        <v>5147.3500000000004</v>
      </c>
      <c r="K1072">
        <v>60.716000000000001</v>
      </c>
      <c r="L1072">
        <v>87.143900000000002</v>
      </c>
      <c r="M1072">
        <v>0.38373499999999999</v>
      </c>
      <c r="N1072">
        <v>2.9089199999999999E-2</v>
      </c>
      <c r="O1072">
        <f>Tabelle15[[#This Row],[Roll]]+Tabelle15[[#This Row],[Pitch]]</f>
        <v>1.7221199999999994</v>
      </c>
      <c r="P1072">
        <f>SQRT(Tabelle15[[#This Row],[X]]^2+ Tabelle15[[#This Row],[Y]]^2 +Tabelle15[[#This Row],[Z]]^2)</f>
        <v>192.55142274950865</v>
      </c>
      <c r="Q1072">
        <v>-31.523800000000001</v>
      </c>
      <c r="R1072">
        <v>153.09200000000001</v>
      </c>
      <c r="S1072">
        <v>55.991300000000003</v>
      </c>
      <c r="T1072">
        <v>40.825299999999999</v>
      </c>
      <c r="U1072">
        <v>-7.6129600000000002</v>
      </c>
      <c r="V1072">
        <v>-9.5249600000000001</v>
      </c>
    </row>
    <row r="1073" spans="1:22">
      <c r="A1073">
        <v>22170</v>
      </c>
      <c r="B1073">
        <v>1</v>
      </c>
      <c r="C1073">
        <v>22.9331</v>
      </c>
      <c r="D1073">
        <v>-34.517499999999998</v>
      </c>
      <c r="E1073">
        <v>-188.03899999999999</v>
      </c>
      <c r="F1073">
        <v>-47.901299999999999</v>
      </c>
      <c r="G1073">
        <v>9.4402299999999997</v>
      </c>
      <c r="H1073">
        <v>-7.7181100000000002</v>
      </c>
      <c r="I1073">
        <f>IF(AND(Tabelle15[[#This Row],[AreaPx]]&gt;0,NOT(Tabelle15[[#This Row],[AreaPx]]="inf")),Tabelle15[[#This Row],[AreaPx]], NA())</f>
        <v>5147.3500000000004</v>
      </c>
      <c r="J1073">
        <v>5147.3500000000004</v>
      </c>
      <c r="K1073">
        <v>60.716000000000001</v>
      </c>
      <c r="L1073">
        <v>87.143900000000002</v>
      </c>
      <c r="M1073">
        <v>0.38373499999999999</v>
      </c>
      <c r="N1073">
        <v>2.9089199999999999E-2</v>
      </c>
      <c r="O1073">
        <f>Tabelle15[[#This Row],[Roll]]+Tabelle15[[#This Row],[Pitch]]</f>
        <v>1.7221199999999994</v>
      </c>
      <c r="P1073">
        <f>SQRT(Tabelle15[[#This Row],[X]]^2+ Tabelle15[[#This Row],[Y]]^2 +Tabelle15[[#This Row],[Z]]^2)</f>
        <v>192.55142274950865</v>
      </c>
      <c r="Q1073">
        <v>-31.523800000000001</v>
      </c>
      <c r="R1073">
        <v>153.09200000000001</v>
      </c>
      <c r="S1073">
        <v>55.991300000000003</v>
      </c>
      <c r="T1073">
        <v>40.825299999999999</v>
      </c>
      <c r="U1073">
        <v>-7.6129600000000002</v>
      </c>
      <c r="V1073">
        <v>-9.5249600000000001</v>
      </c>
    </row>
    <row r="1074" spans="1:22">
      <c r="A1074">
        <v>22184</v>
      </c>
      <c r="B1074">
        <v>1</v>
      </c>
      <c r="C1074">
        <v>22.032800000000002</v>
      </c>
      <c r="D1074">
        <v>-36.335500000000003</v>
      </c>
      <c r="E1074">
        <v>-187.62200000000001</v>
      </c>
      <c r="F1074">
        <v>-47.383899999999997</v>
      </c>
      <c r="G1074">
        <v>10.542299999999999</v>
      </c>
      <c r="H1074">
        <v>-7.6927899999999996</v>
      </c>
      <c r="I1074">
        <f>IF(AND(Tabelle15[[#This Row],[AreaPx]]&gt;0,NOT(Tabelle15[[#This Row],[AreaPx]]="inf")),Tabelle15[[#This Row],[AreaPx]], NA())</f>
        <v>5262.58</v>
      </c>
      <c r="J1074">
        <v>5262.58</v>
      </c>
      <c r="K1074">
        <v>61.963000000000001</v>
      </c>
      <c r="L1074">
        <v>87.509100000000004</v>
      </c>
      <c r="M1074">
        <v>0.46858300000000003</v>
      </c>
      <c r="N1074">
        <v>1.99784E-2</v>
      </c>
      <c r="O1074">
        <f>Tabelle15[[#This Row],[Roll]]+Tabelle15[[#This Row],[Pitch]]</f>
        <v>2.8495099999999995</v>
      </c>
      <c r="P1074">
        <f>SQRT(Tabelle15[[#This Row],[X]]^2+ Tabelle15[[#This Row],[Y]]^2 +Tabelle15[[#This Row],[Z]]^2)</f>
        <v>192.37392681985261</v>
      </c>
      <c r="Q1074">
        <v>-30.488199999999999</v>
      </c>
      <c r="R1074">
        <v>154.261</v>
      </c>
      <c r="S1074">
        <v>56.628399999999999</v>
      </c>
      <c r="T1074">
        <v>41.200400000000002</v>
      </c>
      <c r="U1074">
        <v>-7.5621700000000001</v>
      </c>
      <c r="V1074">
        <v>-10.6358</v>
      </c>
    </row>
    <row r="1075" spans="1:22">
      <c r="A1075">
        <v>22206</v>
      </c>
      <c r="B1075">
        <v>1</v>
      </c>
      <c r="C1075">
        <v>22.032800000000002</v>
      </c>
      <c r="D1075">
        <v>-36.335500000000003</v>
      </c>
      <c r="E1075">
        <v>-187.62200000000001</v>
      </c>
      <c r="F1075">
        <v>-47.383899999999997</v>
      </c>
      <c r="G1075">
        <v>10.542299999999999</v>
      </c>
      <c r="H1075">
        <v>-7.6927899999999996</v>
      </c>
      <c r="I1075">
        <f>IF(AND(Tabelle15[[#This Row],[AreaPx]]&gt;0,NOT(Tabelle15[[#This Row],[AreaPx]]="inf")),Tabelle15[[#This Row],[AreaPx]], NA())</f>
        <v>5286</v>
      </c>
      <c r="J1075">
        <v>5286</v>
      </c>
      <c r="K1075">
        <v>62.1008</v>
      </c>
      <c r="L1075">
        <v>87.703699999999998</v>
      </c>
      <c r="M1075">
        <v>0</v>
      </c>
      <c r="N1075">
        <v>1.30945E-2</v>
      </c>
      <c r="O1075">
        <f>Tabelle15[[#This Row],[Roll]]+Tabelle15[[#This Row],[Pitch]]</f>
        <v>2.8495099999999995</v>
      </c>
      <c r="P1075">
        <f>SQRT(Tabelle15[[#This Row],[X]]^2+ Tabelle15[[#This Row],[Y]]^2 +Tabelle15[[#This Row],[Z]]^2)</f>
        <v>192.37392681985261</v>
      </c>
      <c r="Q1075">
        <v>-30.488199999999999</v>
      </c>
      <c r="R1075">
        <v>154.261</v>
      </c>
      <c r="S1075">
        <v>56.628399999999999</v>
      </c>
      <c r="T1075">
        <v>41.200400000000002</v>
      </c>
      <c r="U1075">
        <v>-7.5621700000000001</v>
      </c>
      <c r="V1075">
        <v>-10.6358</v>
      </c>
    </row>
    <row r="1076" spans="1:22">
      <c r="A1076">
        <v>22231</v>
      </c>
      <c r="B1076">
        <v>1</v>
      </c>
      <c r="C1076">
        <v>22.032800000000002</v>
      </c>
      <c r="D1076">
        <v>-36.335500000000003</v>
      </c>
      <c r="E1076">
        <v>-187.62200000000001</v>
      </c>
      <c r="F1076">
        <v>-47.383899999999997</v>
      </c>
      <c r="G1076">
        <v>10.542299999999999</v>
      </c>
      <c r="H1076">
        <v>-7.6927899999999996</v>
      </c>
      <c r="I1076">
        <f>IF(AND(Tabelle15[[#This Row],[AreaPx]]&gt;0,NOT(Tabelle15[[#This Row],[AreaPx]]="inf")),Tabelle15[[#This Row],[AreaPx]], NA())</f>
        <v>5286</v>
      </c>
      <c r="J1076">
        <v>5286</v>
      </c>
      <c r="K1076">
        <v>62.1008</v>
      </c>
      <c r="L1076">
        <v>87.703699999999998</v>
      </c>
      <c r="M1076">
        <v>0</v>
      </c>
      <c r="N1076">
        <v>1.30945E-2</v>
      </c>
      <c r="O1076">
        <f>Tabelle15[[#This Row],[Roll]]+Tabelle15[[#This Row],[Pitch]]</f>
        <v>2.8495099999999995</v>
      </c>
      <c r="P1076">
        <f>SQRT(Tabelle15[[#This Row],[X]]^2+ Tabelle15[[#This Row],[Y]]^2 +Tabelle15[[#This Row],[Z]]^2)</f>
        <v>192.37392681985261</v>
      </c>
      <c r="Q1076">
        <v>-30.488199999999999</v>
      </c>
      <c r="R1076">
        <v>154.261</v>
      </c>
      <c r="S1076">
        <v>56.628399999999999</v>
      </c>
      <c r="T1076">
        <v>41.200400000000002</v>
      </c>
      <c r="U1076">
        <v>-7.5621700000000001</v>
      </c>
      <c r="V1076">
        <v>-10.6358</v>
      </c>
    </row>
    <row r="1077" spans="1:22">
      <c r="A1077">
        <v>22242</v>
      </c>
      <c r="B1077">
        <v>1</v>
      </c>
      <c r="C1077">
        <v>21.663599999999999</v>
      </c>
      <c r="D1077">
        <v>-38.357100000000003</v>
      </c>
      <c r="E1077">
        <v>-188.57</v>
      </c>
      <c r="F1077">
        <v>-46.640500000000003</v>
      </c>
      <c r="G1077">
        <v>11.2172</v>
      </c>
      <c r="H1077">
        <v>-7.1726999999999999</v>
      </c>
      <c r="I1077">
        <f>IF(AND(Tabelle15[[#This Row],[AreaPx]]&gt;0,NOT(Tabelle15[[#This Row],[AreaPx]]="inf")),Tabelle15[[#This Row],[AreaPx]], NA())</f>
        <v>5371.61</v>
      </c>
      <c r="J1077">
        <v>5371.61</v>
      </c>
      <c r="K1077">
        <v>63.058799999999998</v>
      </c>
      <c r="L1077">
        <v>87.662400000000005</v>
      </c>
      <c r="M1077">
        <v>0.71723499999999996</v>
      </c>
      <c r="N1077">
        <v>2.1264399999999999E-2</v>
      </c>
      <c r="O1077">
        <f>Tabelle15[[#This Row],[Roll]]+Tabelle15[[#This Row],[Pitch]]</f>
        <v>4.0445000000000002</v>
      </c>
      <c r="P1077">
        <f>SQRT(Tabelle15[[#This Row],[X]]^2+ Tabelle15[[#This Row],[Y]]^2 +Tabelle15[[#This Row],[Z]]^2)</f>
        <v>193.64716260603973</v>
      </c>
      <c r="Q1077">
        <v>-30.363399999999999</v>
      </c>
      <c r="R1077">
        <v>154.411</v>
      </c>
      <c r="S1077">
        <v>59.203099999999999</v>
      </c>
      <c r="T1077">
        <v>41.957099999999997</v>
      </c>
      <c r="U1077">
        <v>-7.03498</v>
      </c>
      <c r="V1077">
        <v>-11.3034</v>
      </c>
    </row>
    <row r="1078" spans="1:22">
      <c r="A1078">
        <v>22273</v>
      </c>
      <c r="B1078">
        <v>1</v>
      </c>
      <c r="C1078">
        <v>21.447900000000001</v>
      </c>
      <c r="D1078">
        <v>-40.009</v>
      </c>
      <c r="E1078">
        <v>-188.93199999999999</v>
      </c>
      <c r="F1078">
        <v>-46.5092</v>
      </c>
      <c r="G1078">
        <v>11.8666</v>
      </c>
      <c r="H1078">
        <v>-7.6334</v>
      </c>
      <c r="I1078">
        <f>IF(AND(Tabelle15[[#This Row],[AreaPx]]&gt;0,NOT(Tabelle15[[#This Row],[AreaPx]]="inf")),Tabelle15[[#This Row],[AreaPx]], NA())</f>
        <v>5307.97</v>
      </c>
      <c r="J1078">
        <v>5307.97</v>
      </c>
      <c r="K1078">
        <v>63.030999999999999</v>
      </c>
      <c r="L1078">
        <v>86.938199999999995</v>
      </c>
      <c r="M1078">
        <v>0.91518699999999997</v>
      </c>
      <c r="N1078">
        <v>1.9906E-2</v>
      </c>
      <c r="O1078">
        <f>Tabelle15[[#This Row],[Roll]]+Tabelle15[[#This Row],[Pitch]]</f>
        <v>4.2332000000000001</v>
      </c>
      <c r="P1078">
        <f>SQRT(Tabelle15[[#This Row],[X]]^2+ Tabelle15[[#This Row],[Y]]^2 +Tabelle15[[#This Row],[Z]]^2)</f>
        <v>194.30911743767967</v>
      </c>
      <c r="Q1078">
        <v>-30.6067</v>
      </c>
      <c r="R1078">
        <v>157.15700000000001</v>
      </c>
      <c r="S1078">
        <v>58.532499999999999</v>
      </c>
      <c r="T1078">
        <v>41.912100000000002</v>
      </c>
      <c r="U1078">
        <v>-7.4693300000000002</v>
      </c>
      <c r="V1078">
        <v>-11.9697</v>
      </c>
    </row>
    <row r="1079" spans="1:22">
      <c r="A1079">
        <v>22299</v>
      </c>
      <c r="B1079">
        <v>1</v>
      </c>
      <c r="C1079">
        <v>21.447900000000001</v>
      </c>
      <c r="D1079">
        <v>-40.009</v>
      </c>
      <c r="E1079">
        <v>-188.93199999999999</v>
      </c>
      <c r="F1079">
        <v>-46.5092</v>
      </c>
      <c r="G1079">
        <v>11.8666</v>
      </c>
      <c r="H1079">
        <v>-7.6334</v>
      </c>
      <c r="I1079">
        <f>IF(AND(Tabelle15[[#This Row],[AreaPx]]&gt;0,NOT(Tabelle15[[#This Row],[AreaPx]]="inf")),Tabelle15[[#This Row],[AreaPx]], NA())</f>
        <v>5307.97</v>
      </c>
      <c r="J1079">
        <v>5307.97</v>
      </c>
      <c r="K1079">
        <v>63.030999999999999</v>
      </c>
      <c r="L1079">
        <v>86.938199999999995</v>
      </c>
      <c r="M1079">
        <v>0.91518699999999997</v>
      </c>
      <c r="N1079">
        <v>1.9906E-2</v>
      </c>
      <c r="O1079">
        <f>Tabelle15[[#This Row],[Roll]]+Tabelle15[[#This Row],[Pitch]]</f>
        <v>4.2332000000000001</v>
      </c>
      <c r="P1079">
        <f>SQRT(Tabelle15[[#This Row],[X]]^2+ Tabelle15[[#This Row],[Y]]^2 +Tabelle15[[#This Row],[Z]]^2)</f>
        <v>194.30911743767967</v>
      </c>
      <c r="Q1079">
        <v>-30.6067</v>
      </c>
      <c r="R1079">
        <v>157.15700000000001</v>
      </c>
      <c r="S1079">
        <v>58.532499999999999</v>
      </c>
      <c r="T1079">
        <v>41.912100000000002</v>
      </c>
      <c r="U1079">
        <v>-7.4693300000000002</v>
      </c>
      <c r="V1079">
        <v>-11.9697</v>
      </c>
    </row>
    <row r="1080" spans="1:22">
      <c r="A1080">
        <v>22314</v>
      </c>
      <c r="B1080">
        <v>1</v>
      </c>
      <c r="C1080">
        <v>21.2456</v>
      </c>
      <c r="D1080">
        <v>-42.575299999999999</v>
      </c>
      <c r="E1080">
        <v>-189.58799999999999</v>
      </c>
      <c r="F1080">
        <v>-45.977899999999998</v>
      </c>
      <c r="G1080">
        <v>12.686999999999999</v>
      </c>
      <c r="H1080">
        <v>-7.59124</v>
      </c>
      <c r="I1080">
        <f>IF(AND(Tabelle15[[#This Row],[AreaPx]]&gt;0,NOT(Tabelle15[[#This Row],[AreaPx]]="inf")),Tabelle15[[#This Row],[AreaPx]], NA())</f>
        <v>5332.83</v>
      </c>
      <c r="J1080">
        <v>5332.83</v>
      </c>
      <c r="K1080">
        <v>63.663600000000002</v>
      </c>
      <c r="L1080">
        <v>86.567899999999995</v>
      </c>
      <c r="M1080">
        <v>0.52569100000000002</v>
      </c>
      <c r="N1080">
        <v>4.0660700000000001E-2</v>
      </c>
      <c r="O1080">
        <f>Tabelle15[[#This Row],[Roll]]+Tabelle15[[#This Row],[Pitch]]</f>
        <v>5.0957599999999994</v>
      </c>
      <c r="P1080">
        <f>SQRT(Tabelle15[[#This Row],[X]]^2+ Tabelle15[[#This Row],[Y]]^2 +Tabelle15[[#This Row],[Z]]^2)</f>
        <v>195.46775036678045</v>
      </c>
      <c r="Q1080">
        <v>-30.755800000000001</v>
      </c>
      <c r="R1080">
        <v>159.13999999999999</v>
      </c>
      <c r="S1080">
        <v>59.364100000000001</v>
      </c>
      <c r="T1080">
        <v>42.345599999999997</v>
      </c>
      <c r="U1080">
        <v>-7.4048499999999997</v>
      </c>
      <c r="V1080">
        <v>-12.795500000000001</v>
      </c>
    </row>
    <row r="1081" spans="1:22">
      <c r="A1081">
        <v>22336</v>
      </c>
      <c r="B1081">
        <v>1</v>
      </c>
      <c r="C1081">
        <v>21.2456</v>
      </c>
      <c r="D1081">
        <v>-42.575299999999999</v>
      </c>
      <c r="E1081">
        <v>-189.58799999999999</v>
      </c>
      <c r="F1081">
        <v>-45.977899999999998</v>
      </c>
      <c r="G1081">
        <v>12.686999999999999</v>
      </c>
      <c r="H1081">
        <v>-7.59124</v>
      </c>
      <c r="I1081">
        <f>IF(AND(Tabelle15[[#This Row],[AreaPx]]&gt;0,NOT(Tabelle15[[#This Row],[AreaPx]]="inf")),Tabelle15[[#This Row],[AreaPx]], NA())</f>
        <v>5332.83</v>
      </c>
      <c r="J1081">
        <v>5332.83</v>
      </c>
      <c r="K1081">
        <v>63.663600000000002</v>
      </c>
      <c r="L1081">
        <v>86.567899999999995</v>
      </c>
      <c r="M1081">
        <v>0.52569100000000002</v>
      </c>
      <c r="N1081">
        <v>4.0660700000000001E-2</v>
      </c>
      <c r="O1081">
        <f>Tabelle15[[#This Row],[Roll]]+Tabelle15[[#This Row],[Pitch]]</f>
        <v>5.0957599999999994</v>
      </c>
      <c r="P1081">
        <f>SQRT(Tabelle15[[#This Row],[X]]^2+ Tabelle15[[#This Row],[Y]]^2 +Tabelle15[[#This Row],[Z]]^2)</f>
        <v>195.46775036678045</v>
      </c>
      <c r="Q1081">
        <v>-30.755800000000001</v>
      </c>
      <c r="R1081">
        <v>159.13999999999999</v>
      </c>
      <c r="S1081">
        <v>59.364100000000001</v>
      </c>
      <c r="T1081">
        <v>42.345599999999997</v>
      </c>
      <c r="U1081">
        <v>-7.4048499999999997</v>
      </c>
      <c r="V1081">
        <v>-12.795500000000001</v>
      </c>
    </row>
    <row r="1082" spans="1:22">
      <c r="A1082">
        <v>22348</v>
      </c>
      <c r="B1082">
        <v>1</v>
      </c>
      <c r="C1082">
        <v>21.385400000000001</v>
      </c>
      <c r="D1082">
        <v>-44.584200000000003</v>
      </c>
      <c r="E1082">
        <v>-190.71700000000001</v>
      </c>
      <c r="F1082">
        <v>-45.450400000000002</v>
      </c>
      <c r="G1082">
        <v>13.0311</v>
      </c>
      <c r="H1082">
        <v>-7.6274800000000003</v>
      </c>
      <c r="I1082">
        <f>IF(AND(Tabelle15[[#This Row],[AreaPx]]&gt;0,NOT(Tabelle15[[#This Row],[AreaPx]]="inf")),Tabelle15[[#This Row],[AreaPx]], NA())</f>
        <v>5343.61</v>
      </c>
      <c r="J1082">
        <v>5343.61</v>
      </c>
      <c r="K1082">
        <v>64.069800000000001</v>
      </c>
      <c r="L1082">
        <v>86.175399999999996</v>
      </c>
      <c r="M1082">
        <v>0.69380600000000003</v>
      </c>
      <c r="N1082">
        <v>1.41926E-2</v>
      </c>
      <c r="O1082">
        <f>Tabelle15[[#This Row],[Roll]]+Tabelle15[[#This Row],[Pitch]]</f>
        <v>5.4036200000000001</v>
      </c>
      <c r="P1082">
        <f>SQRT(Tabelle15[[#This Row],[X]]^2+ Tabelle15[[#This Row],[Y]]^2 +Tabelle15[[#This Row],[Z]]^2)</f>
        <v>197.02299437324569</v>
      </c>
      <c r="Q1082">
        <v>-31.1036</v>
      </c>
      <c r="R1082">
        <v>161.09200000000001</v>
      </c>
      <c r="S1082">
        <v>60.641599999999997</v>
      </c>
      <c r="T1082">
        <v>42.82</v>
      </c>
      <c r="U1082">
        <v>-7.4299400000000002</v>
      </c>
      <c r="V1082">
        <v>-13.1434</v>
      </c>
    </row>
    <row r="1083" spans="1:22">
      <c r="A1083">
        <v>22370</v>
      </c>
      <c r="B1083">
        <v>1</v>
      </c>
      <c r="C1083">
        <v>21.385400000000001</v>
      </c>
      <c r="D1083">
        <v>-44.584200000000003</v>
      </c>
      <c r="E1083">
        <v>-190.71700000000001</v>
      </c>
      <c r="F1083">
        <v>-45.450400000000002</v>
      </c>
      <c r="G1083">
        <v>13.0311</v>
      </c>
      <c r="H1083">
        <v>-7.6274800000000003</v>
      </c>
      <c r="I1083">
        <f>IF(AND(Tabelle15[[#This Row],[AreaPx]]&gt;0,NOT(Tabelle15[[#This Row],[AreaPx]]="inf")),Tabelle15[[#This Row],[AreaPx]], NA())</f>
        <v>5343.61</v>
      </c>
      <c r="J1083">
        <v>5343.61</v>
      </c>
      <c r="K1083">
        <v>64.069800000000001</v>
      </c>
      <c r="L1083">
        <v>86.175399999999996</v>
      </c>
      <c r="M1083">
        <v>0.69380600000000003</v>
      </c>
      <c r="N1083">
        <v>1.41926E-2</v>
      </c>
      <c r="O1083">
        <f>Tabelle15[[#This Row],[Roll]]+Tabelle15[[#This Row],[Pitch]]</f>
        <v>5.4036200000000001</v>
      </c>
      <c r="P1083">
        <f>SQRT(Tabelle15[[#This Row],[X]]^2+ Tabelle15[[#This Row],[Y]]^2 +Tabelle15[[#This Row],[Z]]^2)</f>
        <v>197.02299437324569</v>
      </c>
      <c r="Q1083">
        <v>-31.1036</v>
      </c>
      <c r="R1083">
        <v>161.09200000000001</v>
      </c>
      <c r="S1083">
        <v>60.641599999999997</v>
      </c>
      <c r="T1083">
        <v>42.82</v>
      </c>
      <c r="U1083">
        <v>-7.4299400000000002</v>
      </c>
      <c r="V1083">
        <v>-13.1434</v>
      </c>
    </row>
    <row r="1084" spans="1:22">
      <c r="A1084">
        <v>22385</v>
      </c>
      <c r="B1084">
        <v>1</v>
      </c>
      <c r="C1084">
        <v>21.522300000000001</v>
      </c>
      <c r="D1084">
        <v>-45.958300000000001</v>
      </c>
      <c r="E1084">
        <v>-191.27799999999999</v>
      </c>
      <c r="F1084">
        <v>-45.291699999999999</v>
      </c>
      <c r="G1084">
        <v>13.3109</v>
      </c>
      <c r="H1084">
        <v>-7.9218500000000001</v>
      </c>
      <c r="I1084">
        <f>IF(AND(Tabelle15[[#This Row],[AreaPx]]&gt;0,NOT(Tabelle15[[#This Row],[AreaPx]]="inf")),Tabelle15[[#This Row],[AreaPx]], NA())</f>
        <v>5282.43</v>
      </c>
      <c r="J1084">
        <v>5282.43</v>
      </c>
      <c r="K1084">
        <v>63.9191</v>
      </c>
      <c r="L1084">
        <v>85.509799999999998</v>
      </c>
      <c r="M1084">
        <v>0.583982</v>
      </c>
      <c r="N1084">
        <v>6.0537500000000001E-3</v>
      </c>
      <c r="O1084">
        <f>Tabelle15[[#This Row],[Roll]]+Tabelle15[[#This Row],[Pitch]]</f>
        <v>5.3890500000000001</v>
      </c>
      <c r="P1084">
        <f>SQRT(Tabelle15[[#This Row],[X]]^2+ Tabelle15[[#This Row],[Y]]^2 +Tabelle15[[#This Row],[Z]]^2)</f>
        <v>197.89554825760987</v>
      </c>
      <c r="Q1084">
        <v>-31.518999999999998</v>
      </c>
      <c r="R1084">
        <v>163.196</v>
      </c>
      <c r="S1084">
        <v>60.376800000000003</v>
      </c>
      <c r="T1084">
        <v>42.8733</v>
      </c>
      <c r="U1084">
        <v>-7.7077200000000001</v>
      </c>
      <c r="V1084">
        <v>-13.4345</v>
      </c>
    </row>
    <row r="1085" spans="1:22">
      <c r="A1085">
        <v>22409</v>
      </c>
      <c r="B1085">
        <v>1</v>
      </c>
      <c r="C1085">
        <v>21.4678</v>
      </c>
      <c r="D1085">
        <v>-46.778500000000001</v>
      </c>
      <c r="E1085">
        <v>-191.90899999999999</v>
      </c>
      <c r="F1085">
        <v>-44.876600000000003</v>
      </c>
      <c r="G1085">
        <v>13.434900000000001</v>
      </c>
      <c r="H1085">
        <v>-8.2058199999999992</v>
      </c>
      <c r="I1085">
        <f>IF(AND(Tabelle15[[#This Row],[AreaPx]]&gt;0,NOT(Tabelle15[[#This Row],[AreaPx]]="inf")),Tabelle15[[#This Row],[AreaPx]], NA())</f>
        <v>5280.61</v>
      </c>
      <c r="J1085">
        <v>5280.61</v>
      </c>
      <c r="K1085">
        <v>64.178600000000003</v>
      </c>
      <c r="L1085">
        <v>85.154300000000006</v>
      </c>
      <c r="M1085">
        <v>0.80218999999999996</v>
      </c>
      <c r="N1085">
        <v>1.20854E-2</v>
      </c>
      <c r="O1085">
        <f>Tabelle15[[#This Row],[Roll]]+Tabelle15[[#This Row],[Pitch]]</f>
        <v>5.2290800000000015</v>
      </c>
      <c r="P1085">
        <f>SQRT(Tabelle15[[#This Row],[X]]^2+ Tabelle15[[#This Row],[Y]]^2 +Tabelle15[[#This Row],[Z]]^2)</f>
        <v>198.69111399378181</v>
      </c>
      <c r="Q1085">
        <v>-31.2393</v>
      </c>
      <c r="R1085">
        <v>164.886</v>
      </c>
      <c r="S1085">
        <v>61.254899999999999</v>
      </c>
      <c r="T1085">
        <v>43.2044</v>
      </c>
      <c r="U1085">
        <v>-7.9797799999999999</v>
      </c>
      <c r="V1085">
        <v>-13.5688</v>
      </c>
    </row>
    <row r="1086" spans="1:22">
      <c r="A1086">
        <v>22433</v>
      </c>
      <c r="B1086">
        <v>1</v>
      </c>
      <c r="C1086">
        <v>21.4678</v>
      </c>
      <c r="D1086">
        <v>-46.778500000000001</v>
      </c>
      <c r="E1086">
        <v>-191.90899999999999</v>
      </c>
      <c r="F1086">
        <v>-44.876600000000003</v>
      </c>
      <c r="G1086">
        <v>13.434900000000001</v>
      </c>
      <c r="H1086">
        <v>-8.2058199999999992</v>
      </c>
      <c r="I1086">
        <f>IF(AND(Tabelle15[[#This Row],[AreaPx]]&gt;0,NOT(Tabelle15[[#This Row],[AreaPx]]="inf")),Tabelle15[[#This Row],[AreaPx]], NA())</f>
        <v>5280.61</v>
      </c>
      <c r="J1086">
        <v>5280.61</v>
      </c>
      <c r="K1086">
        <v>64.178600000000003</v>
      </c>
      <c r="L1086">
        <v>85.154300000000006</v>
      </c>
      <c r="M1086">
        <v>0.80218999999999996</v>
      </c>
      <c r="N1086">
        <v>1.20854E-2</v>
      </c>
      <c r="O1086">
        <f>Tabelle15[[#This Row],[Roll]]+Tabelle15[[#This Row],[Pitch]]</f>
        <v>5.2290800000000015</v>
      </c>
      <c r="P1086">
        <f>SQRT(Tabelle15[[#This Row],[X]]^2+ Tabelle15[[#This Row],[Y]]^2 +Tabelle15[[#This Row],[Z]]^2)</f>
        <v>198.69111399378181</v>
      </c>
      <c r="Q1086">
        <v>-31.2393</v>
      </c>
      <c r="R1086">
        <v>164.886</v>
      </c>
      <c r="S1086">
        <v>61.254899999999999</v>
      </c>
      <c r="T1086">
        <v>43.2044</v>
      </c>
      <c r="U1086">
        <v>-7.9797799999999999</v>
      </c>
      <c r="V1086">
        <v>-13.5688</v>
      </c>
    </row>
    <row r="1087" spans="1:22">
      <c r="A1087">
        <v>22445</v>
      </c>
      <c r="B1087">
        <v>1</v>
      </c>
      <c r="C1087">
        <v>21.4678</v>
      </c>
      <c r="D1087">
        <v>-46.778500000000001</v>
      </c>
      <c r="E1087">
        <v>-191.90899999999999</v>
      </c>
      <c r="F1087">
        <v>-44.876600000000003</v>
      </c>
      <c r="G1087">
        <v>13.434900000000001</v>
      </c>
      <c r="H1087">
        <v>-8.2058199999999992</v>
      </c>
      <c r="I1087">
        <f>IF(AND(Tabelle15[[#This Row],[AreaPx]]&gt;0,NOT(Tabelle15[[#This Row],[AreaPx]]="inf")),Tabelle15[[#This Row],[AreaPx]], NA())</f>
        <v>5245.97</v>
      </c>
      <c r="J1087">
        <v>5245.97</v>
      </c>
      <c r="K1087">
        <v>63.967799999999997</v>
      </c>
      <c r="L1087">
        <v>84.874499999999998</v>
      </c>
      <c r="M1087">
        <v>0</v>
      </c>
      <c r="N1087">
        <v>2.1301500000000001E-2</v>
      </c>
      <c r="O1087">
        <f>Tabelle15[[#This Row],[Roll]]+Tabelle15[[#This Row],[Pitch]]</f>
        <v>5.2290800000000015</v>
      </c>
      <c r="P1087">
        <f>SQRT(Tabelle15[[#This Row],[X]]^2+ Tabelle15[[#This Row],[Y]]^2 +Tabelle15[[#This Row],[Z]]^2)</f>
        <v>198.69111399378181</v>
      </c>
      <c r="Q1087">
        <v>-31.2393</v>
      </c>
      <c r="R1087">
        <v>164.886</v>
      </c>
      <c r="S1087">
        <v>61.254899999999999</v>
      </c>
      <c r="T1087">
        <v>43.2044</v>
      </c>
      <c r="U1087">
        <v>-7.9797799999999999</v>
      </c>
      <c r="V1087">
        <v>-13.5688</v>
      </c>
    </row>
    <row r="1088" spans="1:22">
      <c r="A1088">
        <v>22459</v>
      </c>
      <c r="B1088">
        <v>1</v>
      </c>
      <c r="C1088">
        <v>21.4678</v>
      </c>
      <c r="D1088">
        <v>-46.778500000000001</v>
      </c>
      <c r="E1088">
        <v>-191.90899999999999</v>
      </c>
      <c r="F1088">
        <v>-44.876600000000003</v>
      </c>
      <c r="G1088">
        <v>13.434900000000001</v>
      </c>
      <c r="H1088">
        <v>-8.2058199999999992</v>
      </c>
      <c r="I1088">
        <f>IF(AND(Tabelle15[[#This Row],[AreaPx]]&gt;0,NOT(Tabelle15[[#This Row],[AreaPx]]="inf")),Tabelle15[[#This Row],[AreaPx]], NA())</f>
        <v>5245.97</v>
      </c>
      <c r="J1088">
        <v>5245.97</v>
      </c>
      <c r="K1088">
        <v>63.967799999999997</v>
      </c>
      <c r="L1088">
        <v>84.874499999999998</v>
      </c>
      <c r="M1088">
        <v>0</v>
      </c>
      <c r="N1088">
        <v>2.1301500000000001E-2</v>
      </c>
      <c r="O1088">
        <f>Tabelle15[[#This Row],[Roll]]+Tabelle15[[#This Row],[Pitch]]</f>
        <v>5.2290800000000015</v>
      </c>
      <c r="P1088">
        <f>SQRT(Tabelle15[[#This Row],[X]]^2+ Tabelle15[[#This Row],[Y]]^2 +Tabelle15[[#This Row],[Z]]^2)</f>
        <v>198.69111399378181</v>
      </c>
      <c r="Q1088">
        <v>-31.2393</v>
      </c>
      <c r="R1088">
        <v>164.886</v>
      </c>
      <c r="S1088">
        <v>61.254899999999999</v>
      </c>
      <c r="T1088">
        <v>43.2044</v>
      </c>
      <c r="U1088">
        <v>-7.9797799999999999</v>
      </c>
      <c r="V1088">
        <v>-13.5688</v>
      </c>
    </row>
    <row r="1089" spans="1:22">
      <c r="A1089">
        <v>22469</v>
      </c>
      <c r="B1089">
        <v>1</v>
      </c>
      <c r="C1089">
        <v>21.4678</v>
      </c>
      <c r="D1089">
        <v>-46.778500000000001</v>
      </c>
      <c r="E1089">
        <v>-191.90899999999999</v>
      </c>
      <c r="F1089">
        <v>-44.876600000000003</v>
      </c>
      <c r="G1089">
        <v>13.434900000000001</v>
      </c>
      <c r="H1089">
        <v>-8.2058199999999992</v>
      </c>
      <c r="I1089">
        <f>IF(AND(Tabelle15[[#This Row],[AreaPx]]&gt;0,NOT(Tabelle15[[#This Row],[AreaPx]]="inf")),Tabelle15[[#This Row],[AreaPx]], NA())</f>
        <v>5245.97</v>
      </c>
      <c r="J1089">
        <v>5245.97</v>
      </c>
      <c r="K1089">
        <v>63.967799999999997</v>
      </c>
      <c r="L1089">
        <v>84.874499999999998</v>
      </c>
      <c r="M1089">
        <v>0</v>
      </c>
      <c r="N1089">
        <v>2.1301500000000001E-2</v>
      </c>
      <c r="O1089">
        <f>Tabelle15[[#This Row],[Roll]]+Tabelle15[[#This Row],[Pitch]]</f>
        <v>5.2290800000000015</v>
      </c>
      <c r="P1089">
        <f>SQRT(Tabelle15[[#This Row],[X]]^2+ Tabelle15[[#This Row],[Y]]^2 +Tabelle15[[#This Row],[Z]]^2)</f>
        <v>198.69111399378181</v>
      </c>
      <c r="Q1089">
        <v>-31.2393</v>
      </c>
      <c r="R1089">
        <v>164.886</v>
      </c>
      <c r="S1089">
        <v>61.254899999999999</v>
      </c>
      <c r="T1089">
        <v>43.2044</v>
      </c>
      <c r="U1089">
        <v>-7.9797799999999999</v>
      </c>
      <c r="V1089">
        <v>-13.5688</v>
      </c>
    </row>
    <row r="1090" spans="1:22">
      <c r="A1090">
        <v>22477</v>
      </c>
      <c r="B1090">
        <v>1</v>
      </c>
      <c r="C1090">
        <v>21.243600000000001</v>
      </c>
      <c r="D1090">
        <v>-47.363199999999999</v>
      </c>
      <c r="E1090">
        <v>-192.21899999999999</v>
      </c>
      <c r="F1090">
        <v>-44.700800000000001</v>
      </c>
      <c r="G1090">
        <v>13.7712</v>
      </c>
      <c r="H1090">
        <v>-7.7065099999999997</v>
      </c>
      <c r="I1090">
        <f>IF(AND(Tabelle15[[#This Row],[AreaPx]]&gt;0,NOT(Tabelle15[[#This Row],[AreaPx]]="inf")),Tabelle15[[#This Row],[AreaPx]], NA())</f>
        <v>5276.47</v>
      </c>
      <c r="J1090">
        <v>5276.47</v>
      </c>
      <c r="K1090">
        <v>64.223100000000002</v>
      </c>
      <c r="L1090">
        <v>84.926000000000002</v>
      </c>
      <c r="M1090">
        <v>0.504741</v>
      </c>
      <c r="N1090">
        <v>2.22633E-2</v>
      </c>
      <c r="O1090">
        <f>Tabelle15[[#This Row],[Roll]]+Tabelle15[[#This Row],[Pitch]]</f>
        <v>6.0646900000000006</v>
      </c>
      <c r="P1090">
        <f>SQRT(Tabelle15[[#This Row],[X]]^2+ Tabelle15[[#This Row],[Y]]^2 +Tabelle15[[#This Row],[Z]]^2)</f>
        <v>199.10476442365712</v>
      </c>
      <c r="Q1090">
        <v>-31.487300000000001</v>
      </c>
      <c r="R1090">
        <v>163.76499999999999</v>
      </c>
      <c r="S1090">
        <v>62.3904</v>
      </c>
      <c r="T1090">
        <v>43.4542</v>
      </c>
      <c r="U1090">
        <v>-7.4836900000000002</v>
      </c>
      <c r="V1090">
        <v>-13.8919</v>
      </c>
    </row>
    <row r="1091" spans="1:22">
      <c r="A1091">
        <v>22510</v>
      </c>
      <c r="B1091">
        <v>1</v>
      </c>
      <c r="C1091">
        <v>21.177</v>
      </c>
      <c r="D1091">
        <v>-47.636099999999999</v>
      </c>
      <c r="E1091">
        <v>-192.65799999999999</v>
      </c>
      <c r="F1091">
        <v>-44.4572</v>
      </c>
      <c r="G1091">
        <v>13.9069</v>
      </c>
      <c r="H1091">
        <v>-7.8927100000000001</v>
      </c>
      <c r="I1091">
        <f>IF(AND(Tabelle15[[#This Row],[AreaPx]]&gt;0,NOT(Tabelle15[[#This Row],[AreaPx]]="inf")),Tabelle15[[#This Row],[AreaPx]], NA())</f>
        <v>5274.75</v>
      </c>
      <c r="J1091">
        <v>5274.75</v>
      </c>
      <c r="K1091">
        <v>64.392499999999998</v>
      </c>
      <c r="L1091">
        <v>84.705100000000002</v>
      </c>
      <c r="M1091">
        <v>0.30435299999999998</v>
      </c>
      <c r="N1091">
        <v>1.5756900000000001E-2</v>
      </c>
      <c r="O1091">
        <f>Tabelle15[[#This Row],[Roll]]+Tabelle15[[#This Row],[Pitch]]</f>
        <v>6.0141900000000001</v>
      </c>
      <c r="P1091">
        <f>SQRT(Tabelle15[[#This Row],[X]]^2+ Tabelle15[[#This Row],[Y]]^2 +Tabelle15[[#This Row],[Z]]^2)</f>
        <v>199.58649332109124</v>
      </c>
      <c r="Q1091">
        <v>-31.379300000000001</v>
      </c>
      <c r="R1091">
        <v>164.59200000000001</v>
      </c>
      <c r="S1091">
        <v>62.949300000000001</v>
      </c>
      <c r="T1091">
        <v>43.634399999999999</v>
      </c>
      <c r="U1091">
        <v>-7.6599500000000003</v>
      </c>
      <c r="V1091">
        <v>-14.034700000000001</v>
      </c>
    </row>
    <row r="1092" spans="1:22">
      <c r="A1092">
        <v>22537</v>
      </c>
      <c r="B1092">
        <v>1</v>
      </c>
      <c r="C1092">
        <v>21.177</v>
      </c>
      <c r="D1092">
        <v>-47.636099999999999</v>
      </c>
      <c r="E1092">
        <v>-192.65799999999999</v>
      </c>
      <c r="F1092">
        <v>-44.4572</v>
      </c>
      <c r="G1092">
        <v>13.9069</v>
      </c>
      <c r="H1092">
        <v>-7.8927100000000001</v>
      </c>
      <c r="I1092">
        <f>IF(AND(Tabelle15[[#This Row],[AreaPx]]&gt;0,NOT(Tabelle15[[#This Row],[AreaPx]]="inf")),Tabelle15[[#This Row],[AreaPx]], NA())</f>
        <v>5274.75</v>
      </c>
      <c r="J1092">
        <v>5274.75</v>
      </c>
      <c r="K1092">
        <v>64.392499999999998</v>
      </c>
      <c r="L1092">
        <v>84.705100000000002</v>
      </c>
      <c r="M1092">
        <v>0.30435299999999998</v>
      </c>
      <c r="N1092">
        <v>1.5756900000000001E-2</v>
      </c>
      <c r="O1092">
        <f>Tabelle15[[#This Row],[Roll]]+Tabelle15[[#This Row],[Pitch]]</f>
        <v>6.0141900000000001</v>
      </c>
      <c r="P1092">
        <f>SQRT(Tabelle15[[#This Row],[X]]^2+ Tabelle15[[#This Row],[Y]]^2 +Tabelle15[[#This Row],[Z]]^2)</f>
        <v>199.58649332109124</v>
      </c>
      <c r="Q1092">
        <v>-31.379300000000001</v>
      </c>
      <c r="R1092">
        <v>164.59200000000001</v>
      </c>
      <c r="S1092">
        <v>62.949300000000001</v>
      </c>
      <c r="T1092">
        <v>43.634399999999999</v>
      </c>
      <c r="U1092">
        <v>-7.6599500000000003</v>
      </c>
      <c r="V1092">
        <v>-14.034700000000001</v>
      </c>
    </row>
    <row r="1093" spans="1:22">
      <c r="A1093">
        <v>22547</v>
      </c>
      <c r="B1093">
        <v>1</v>
      </c>
      <c r="C1093">
        <v>20.981300000000001</v>
      </c>
      <c r="D1093">
        <v>-47.648400000000002</v>
      </c>
      <c r="E1093">
        <v>-192.17500000000001</v>
      </c>
      <c r="F1093">
        <v>-44.723999999999997</v>
      </c>
      <c r="G1093">
        <v>13.944699999999999</v>
      </c>
      <c r="H1093">
        <v>-8.0731699999999993</v>
      </c>
      <c r="I1093">
        <f>IF(AND(Tabelle15[[#This Row],[AreaPx]]&gt;0,NOT(Tabelle15[[#This Row],[AreaPx]]="inf")),Tabelle15[[#This Row],[AreaPx]], NA())</f>
        <v>5218.1000000000004</v>
      </c>
      <c r="J1093">
        <v>5218.1000000000004</v>
      </c>
      <c r="K1093">
        <v>63.992199999999997</v>
      </c>
      <c r="L1093">
        <v>84.441100000000006</v>
      </c>
      <c r="M1093">
        <v>0.36016999999999999</v>
      </c>
      <c r="N1093">
        <v>1.9334899999999999E-2</v>
      </c>
      <c r="O1093">
        <f>Tabelle15[[#This Row],[Roll]]+Tabelle15[[#This Row],[Pitch]]</f>
        <v>5.8715299999999999</v>
      </c>
      <c r="P1093">
        <f>SQRT(Tabelle15[[#This Row],[X]]^2+ Tabelle15[[#This Row],[Y]]^2 +Tabelle15[[#This Row],[Z]]^2)</f>
        <v>199.1025253412171</v>
      </c>
      <c r="Q1093">
        <v>-31.349499999999999</v>
      </c>
      <c r="R1093">
        <v>165.12299999999999</v>
      </c>
      <c r="S1093">
        <v>61.727400000000003</v>
      </c>
      <c r="T1093">
        <v>43.318300000000001</v>
      </c>
      <c r="U1093">
        <v>-7.8337300000000001</v>
      </c>
      <c r="V1093">
        <v>-14.0787</v>
      </c>
    </row>
    <row r="1094" spans="1:22">
      <c r="A1094">
        <v>22573</v>
      </c>
      <c r="B1094">
        <v>1</v>
      </c>
      <c r="C1094">
        <v>20.816199999999998</v>
      </c>
      <c r="D1094">
        <v>-47.995100000000001</v>
      </c>
      <c r="E1094">
        <v>-192.298</v>
      </c>
      <c r="F1094">
        <v>-44.094700000000003</v>
      </c>
      <c r="G1094">
        <v>13.7912</v>
      </c>
      <c r="H1094">
        <v>-7.3248800000000003</v>
      </c>
      <c r="I1094">
        <f>IF(AND(Tabelle15[[#This Row],[AreaPx]]&gt;0,NOT(Tabelle15[[#This Row],[AreaPx]]="inf")),Tabelle15[[#This Row],[AreaPx]], NA())</f>
        <v>5333.37</v>
      </c>
      <c r="J1094">
        <v>5333.37</v>
      </c>
      <c r="K1094">
        <v>64.736000000000004</v>
      </c>
      <c r="L1094">
        <v>84.929699999999997</v>
      </c>
      <c r="M1094">
        <v>1.4188400000000001</v>
      </c>
      <c r="N1094">
        <v>1.38183E-2</v>
      </c>
      <c r="O1094">
        <f>Tabelle15[[#This Row],[Roll]]+Tabelle15[[#This Row],[Pitch]]</f>
        <v>6.4663199999999996</v>
      </c>
      <c r="P1094">
        <f>SQRT(Tabelle15[[#This Row],[X]]^2+ Tabelle15[[#This Row],[Y]]^2 +Tabelle15[[#This Row],[Z]]^2)</f>
        <v>199.28714110662031</v>
      </c>
      <c r="Q1094">
        <v>-30.3262</v>
      </c>
      <c r="R1094">
        <v>163.279</v>
      </c>
      <c r="S1094">
        <v>64.754199999999997</v>
      </c>
      <c r="T1094">
        <v>44.150199999999998</v>
      </c>
      <c r="U1094">
        <v>-7.1125999999999996</v>
      </c>
      <c r="V1094">
        <v>-13.9003</v>
      </c>
    </row>
    <row r="1095" spans="1:22">
      <c r="A1095">
        <v>22594</v>
      </c>
      <c r="B1095">
        <v>1</v>
      </c>
      <c r="C1095">
        <v>20.816199999999998</v>
      </c>
      <c r="D1095">
        <v>-47.995100000000001</v>
      </c>
      <c r="E1095">
        <v>-192.298</v>
      </c>
      <c r="F1095">
        <v>-44.094700000000003</v>
      </c>
      <c r="G1095">
        <v>13.7912</v>
      </c>
      <c r="H1095">
        <v>-7.3248800000000003</v>
      </c>
      <c r="I1095">
        <f>IF(AND(Tabelle15[[#This Row],[AreaPx]]&gt;0,NOT(Tabelle15[[#This Row],[AreaPx]]="inf")),Tabelle15[[#This Row],[AreaPx]], NA())</f>
        <v>5333.37</v>
      </c>
      <c r="J1095">
        <v>5333.37</v>
      </c>
      <c r="K1095">
        <v>64.736000000000004</v>
      </c>
      <c r="L1095">
        <v>84.929699999999997</v>
      </c>
      <c r="M1095">
        <v>1.4188400000000001</v>
      </c>
      <c r="N1095">
        <v>1.38183E-2</v>
      </c>
      <c r="O1095">
        <f>Tabelle15[[#This Row],[Roll]]+Tabelle15[[#This Row],[Pitch]]</f>
        <v>6.4663199999999996</v>
      </c>
      <c r="P1095">
        <f>SQRT(Tabelle15[[#This Row],[X]]^2+ Tabelle15[[#This Row],[Y]]^2 +Tabelle15[[#This Row],[Z]]^2)</f>
        <v>199.28714110662031</v>
      </c>
      <c r="Q1095">
        <v>-30.3262</v>
      </c>
      <c r="R1095">
        <v>163.279</v>
      </c>
      <c r="S1095">
        <v>64.754199999999997</v>
      </c>
      <c r="T1095">
        <v>44.150199999999998</v>
      </c>
      <c r="U1095">
        <v>-7.1125999999999996</v>
      </c>
      <c r="V1095">
        <v>-13.9003</v>
      </c>
    </row>
    <row r="1096" spans="1:22">
      <c r="A1096">
        <v>22605</v>
      </c>
      <c r="B1096">
        <v>1</v>
      </c>
      <c r="C1096">
        <v>20.816199999999998</v>
      </c>
      <c r="D1096">
        <v>-47.995100000000001</v>
      </c>
      <c r="E1096">
        <v>-192.298</v>
      </c>
      <c r="F1096">
        <v>-44.094700000000003</v>
      </c>
      <c r="G1096">
        <v>13.7912</v>
      </c>
      <c r="H1096">
        <v>-7.3248800000000003</v>
      </c>
      <c r="I1096">
        <f>IF(AND(Tabelle15[[#This Row],[AreaPx]]&gt;0,NOT(Tabelle15[[#This Row],[AreaPx]]="inf")),Tabelle15[[#This Row],[AreaPx]], NA())</f>
        <v>5333.37</v>
      </c>
      <c r="J1096">
        <v>5333.37</v>
      </c>
      <c r="K1096">
        <v>64.736000000000004</v>
      </c>
      <c r="L1096">
        <v>84.929699999999997</v>
      </c>
      <c r="M1096">
        <v>1.4188400000000001</v>
      </c>
      <c r="N1096">
        <v>1.38183E-2</v>
      </c>
      <c r="O1096">
        <f>Tabelle15[[#This Row],[Roll]]+Tabelle15[[#This Row],[Pitch]]</f>
        <v>6.4663199999999996</v>
      </c>
      <c r="P1096">
        <f>SQRT(Tabelle15[[#This Row],[X]]^2+ Tabelle15[[#This Row],[Y]]^2 +Tabelle15[[#This Row],[Z]]^2)</f>
        <v>199.28714110662031</v>
      </c>
      <c r="Q1096">
        <v>-30.3262</v>
      </c>
      <c r="R1096">
        <v>163.279</v>
      </c>
      <c r="S1096">
        <v>64.754199999999997</v>
      </c>
      <c r="T1096">
        <v>44.150199999999998</v>
      </c>
      <c r="U1096">
        <v>-7.1125999999999996</v>
      </c>
      <c r="V1096">
        <v>-13.9003</v>
      </c>
    </row>
    <row r="1097" spans="1:22">
      <c r="A1097">
        <v>22615</v>
      </c>
      <c r="B1097">
        <v>1</v>
      </c>
      <c r="C1097">
        <v>20.840499999999999</v>
      </c>
      <c r="D1097">
        <v>-48.078000000000003</v>
      </c>
      <c r="E1097">
        <v>-192.785</v>
      </c>
      <c r="F1097">
        <v>-44.046500000000002</v>
      </c>
      <c r="G1097">
        <v>13.994199999999999</v>
      </c>
      <c r="H1097">
        <v>-7.6955499999999999</v>
      </c>
      <c r="I1097">
        <f>IF(AND(Tabelle15[[#This Row],[AreaPx]]&gt;0,NOT(Tabelle15[[#This Row],[AreaPx]]="inf")),Tabelle15[[#This Row],[AreaPx]], NA())</f>
        <v>5315.81</v>
      </c>
      <c r="J1097">
        <v>5315.81</v>
      </c>
      <c r="K1097">
        <v>64.789199999999994</v>
      </c>
      <c r="L1097">
        <v>84.715599999999995</v>
      </c>
      <c r="M1097">
        <v>0.294437</v>
      </c>
      <c r="N1097">
        <v>6.7706699999999995E-2</v>
      </c>
      <c r="O1097">
        <f>Tabelle15[[#This Row],[Roll]]+Tabelle15[[#This Row],[Pitch]]</f>
        <v>6.2986499999999994</v>
      </c>
      <c r="P1097">
        <f>SQRT(Tabelle15[[#This Row],[X]]^2+ Tabelle15[[#This Row],[Y]]^2 +Tabelle15[[#This Row],[Z]]^2)</f>
        <v>199.77957040010372</v>
      </c>
      <c r="Q1097">
        <v>-30.652899999999999</v>
      </c>
      <c r="R1097">
        <v>164.441</v>
      </c>
      <c r="S1097">
        <v>64.484099999999998</v>
      </c>
      <c r="T1097">
        <v>44.082000000000001</v>
      </c>
      <c r="U1097">
        <v>-7.4658199999999999</v>
      </c>
      <c r="V1097">
        <v>-14.116300000000001</v>
      </c>
    </row>
    <row r="1098" spans="1:22">
      <c r="A1098">
        <v>22640</v>
      </c>
      <c r="B1098">
        <v>1</v>
      </c>
      <c r="C1098">
        <v>20.840499999999999</v>
      </c>
      <c r="D1098">
        <v>-48.078000000000003</v>
      </c>
      <c r="E1098">
        <v>-192.785</v>
      </c>
      <c r="F1098">
        <v>-44.046500000000002</v>
      </c>
      <c r="G1098">
        <v>13.994199999999999</v>
      </c>
      <c r="H1098">
        <v>-7.6955499999999999</v>
      </c>
      <c r="I1098">
        <f>IF(AND(Tabelle15[[#This Row],[AreaPx]]&gt;0,NOT(Tabelle15[[#This Row],[AreaPx]]="inf")),Tabelle15[[#This Row],[AreaPx]], NA())</f>
        <v>5288.97</v>
      </c>
      <c r="J1098">
        <v>5288.97</v>
      </c>
      <c r="K1098">
        <v>64.625500000000002</v>
      </c>
      <c r="L1098">
        <v>84.501499999999993</v>
      </c>
      <c r="M1098">
        <v>0</v>
      </c>
      <c r="N1098">
        <v>3.9122299999999999E-2</v>
      </c>
      <c r="O1098">
        <f>Tabelle15[[#This Row],[Roll]]+Tabelle15[[#This Row],[Pitch]]</f>
        <v>6.2986499999999994</v>
      </c>
      <c r="P1098">
        <f>SQRT(Tabelle15[[#This Row],[X]]^2+ Tabelle15[[#This Row],[Y]]^2 +Tabelle15[[#This Row],[Z]]^2)</f>
        <v>199.77957040010372</v>
      </c>
      <c r="Q1098">
        <v>-30.652899999999999</v>
      </c>
      <c r="R1098">
        <v>164.441</v>
      </c>
      <c r="S1098">
        <v>64.484099999999998</v>
      </c>
      <c r="T1098">
        <v>44.082000000000001</v>
      </c>
      <c r="U1098">
        <v>-7.4658199999999999</v>
      </c>
      <c r="V1098">
        <v>-14.116300000000001</v>
      </c>
    </row>
    <row r="1099" spans="1:22">
      <c r="A1099">
        <v>22657</v>
      </c>
      <c r="B1099">
        <v>1</v>
      </c>
      <c r="C1099">
        <v>20.840499999999999</v>
      </c>
      <c r="D1099">
        <v>-48.078000000000003</v>
      </c>
      <c r="E1099">
        <v>-192.785</v>
      </c>
      <c r="F1099">
        <v>-44.046500000000002</v>
      </c>
      <c r="G1099">
        <v>13.994199999999999</v>
      </c>
      <c r="H1099">
        <v>-7.6955499999999999</v>
      </c>
      <c r="I1099">
        <f>IF(AND(Tabelle15[[#This Row],[AreaPx]]&gt;0,NOT(Tabelle15[[#This Row],[AreaPx]]="inf")),Tabelle15[[#This Row],[AreaPx]], NA())</f>
        <v>5288.97</v>
      </c>
      <c r="J1099">
        <v>5288.97</v>
      </c>
      <c r="K1099">
        <v>64.625500000000002</v>
      </c>
      <c r="L1099">
        <v>84.501499999999993</v>
      </c>
      <c r="M1099">
        <v>0</v>
      </c>
      <c r="N1099">
        <v>3.9122299999999999E-2</v>
      </c>
      <c r="O1099">
        <f>Tabelle15[[#This Row],[Roll]]+Tabelle15[[#This Row],[Pitch]]</f>
        <v>6.2986499999999994</v>
      </c>
      <c r="P1099">
        <f>SQRT(Tabelle15[[#This Row],[X]]^2+ Tabelle15[[#This Row],[Y]]^2 +Tabelle15[[#This Row],[Z]]^2)</f>
        <v>199.77957040010372</v>
      </c>
      <c r="Q1099">
        <v>-30.652899999999999</v>
      </c>
      <c r="R1099">
        <v>164.441</v>
      </c>
      <c r="S1099">
        <v>64.484099999999998</v>
      </c>
      <c r="T1099">
        <v>44.082000000000001</v>
      </c>
      <c r="U1099">
        <v>-7.4658199999999999</v>
      </c>
      <c r="V1099">
        <v>-14.116300000000001</v>
      </c>
    </row>
    <row r="1100" spans="1:22">
      <c r="A1100">
        <v>22670</v>
      </c>
      <c r="B1100">
        <v>1</v>
      </c>
      <c r="C1100">
        <v>20.840499999999999</v>
      </c>
      <c r="D1100">
        <v>-48.078000000000003</v>
      </c>
      <c r="E1100">
        <v>-192.785</v>
      </c>
      <c r="F1100">
        <v>-44.046500000000002</v>
      </c>
      <c r="G1100">
        <v>13.994199999999999</v>
      </c>
      <c r="H1100">
        <v>-7.6955499999999999</v>
      </c>
      <c r="I1100">
        <f>IF(AND(Tabelle15[[#This Row],[AreaPx]]&gt;0,NOT(Tabelle15[[#This Row],[AreaPx]]="inf")),Tabelle15[[#This Row],[AreaPx]], NA())</f>
        <v>5288.97</v>
      </c>
      <c r="J1100">
        <v>5288.97</v>
      </c>
      <c r="K1100">
        <v>64.625500000000002</v>
      </c>
      <c r="L1100">
        <v>84.501499999999993</v>
      </c>
      <c r="M1100">
        <v>0</v>
      </c>
      <c r="N1100">
        <v>3.9122299999999999E-2</v>
      </c>
      <c r="O1100">
        <f>Tabelle15[[#This Row],[Roll]]+Tabelle15[[#This Row],[Pitch]]</f>
        <v>6.2986499999999994</v>
      </c>
      <c r="P1100">
        <f>SQRT(Tabelle15[[#This Row],[X]]^2+ Tabelle15[[#This Row],[Y]]^2 +Tabelle15[[#This Row],[Z]]^2)</f>
        <v>199.77957040010372</v>
      </c>
      <c r="Q1100">
        <v>-30.652899999999999</v>
      </c>
      <c r="R1100">
        <v>164.441</v>
      </c>
      <c r="S1100">
        <v>64.484099999999998</v>
      </c>
      <c r="T1100">
        <v>44.082000000000001</v>
      </c>
      <c r="U1100">
        <v>-7.4658199999999999</v>
      </c>
      <c r="V1100">
        <v>-14.116300000000001</v>
      </c>
    </row>
    <row r="1101" spans="1:22">
      <c r="A1101">
        <v>22677</v>
      </c>
      <c r="B1101">
        <v>1</v>
      </c>
      <c r="C1101">
        <v>20.894500000000001</v>
      </c>
      <c r="D1101">
        <v>-47.749699999999997</v>
      </c>
      <c r="E1101">
        <v>-193.21100000000001</v>
      </c>
      <c r="F1101">
        <v>-44.0563</v>
      </c>
      <c r="G1101">
        <v>13.996700000000001</v>
      </c>
      <c r="H1101">
        <v>-7.8610699999999998</v>
      </c>
      <c r="I1101">
        <f>IF(AND(Tabelle15[[#This Row],[AreaPx]]&gt;0,NOT(Tabelle15[[#This Row],[AreaPx]]="inf")),Tabelle15[[#This Row],[AreaPx]], NA())</f>
        <v>5282.16</v>
      </c>
      <c r="J1101">
        <v>5282.16</v>
      </c>
      <c r="K1101">
        <v>64.616500000000002</v>
      </c>
      <c r="L1101">
        <v>84.452699999999993</v>
      </c>
      <c r="M1101">
        <v>0.102384</v>
      </c>
      <c r="N1101">
        <v>1.1760100000000001E-2</v>
      </c>
      <c r="O1101">
        <f>Tabelle15[[#This Row],[Roll]]+Tabelle15[[#This Row],[Pitch]]</f>
        <v>6.1356300000000008</v>
      </c>
      <c r="P1101">
        <f>SQRT(Tabelle15[[#This Row],[X]]^2+ Tabelle15[[#This Row],[Y]]^2 +Tabelle15[[#This Row],[Z]]^2)</f>
        <v>200.11772660446653</v>
      </c>
      <c r="Q1101">
        <v>-30.933900000000001</v>
      </c>
      <c r="R1101">
        <v>164.684</v>
      </c>
      <c r="S1101">
        <v>64.556700000000006</v>
      </c>
      <c r="T1101">
        <v>44.031100000000002</v>
      </c>
      <c r="U1101">
        <v>-7.6262600000000003</v>
      </c>
      <c r="V1101">
        <v>-14.1242</v>
      </c>
    </row>
    <row r="1102" spans="1:22">
      <c r="A1102">
        <v>22705</v>
      </c>
      <c r="B1102">
        <v>1</v>
      </c>
      <c r="C1102">
        <v>20.894500000000001</v>
      </c>
      <c r="D1102">
        <v>-47.749699999999997</v>
      </c>
      <c r="E1102">
        <v>-193.21100000000001</v>
      </c>
      <c r="F1102">
        <v>-44.0563</v>
      </c>
      <c r="G1102">
        <v>13.996700000000001</v>
      </c>
      <c r="H1102">
        <v>-7.8610699999999998</v>
      </c>
      <c r="I1102">
        <f>IF(AND(Tabelle15[[#This Row],[AreaPx]]&gt;0,NOT(Tabelle15[[#This Row],[AreaPx]]="inf")),Tabelle15[[#This Row],[AreaPx]], NA())</f>
        <v>5282.16</v>
      </c>
      <c r="J1102">
        <v>5282.16</v>
      </c>
      <c r="K1102">
        <v>64.616500000000002</v>
      </c>
      <c r="L1102">
        <v>84.452699999999993</v>
      </c>
      <c r="M1102">
        <v>0.102384</v>
      </c>
      <c r="N1102">
        <v>1.1760100000000001E-2</v>
      </c>
      <c r="O1102">
        <f>Tabelle15[[#This Row],[Roll]]+Tabelle15[[#This Row],[Pitch]]</f>
        <v>6.1356300000000008</v>
      </c>
      <c r="P1102">
        <f>SQRT(Tabelle15[[#This Row],[X]]^2+ Tabelle15[[#This Row],[Y]]^2 +Tabelle15[[#This Row],[Z]]^2)</f>
        <v>200.11772660446653</v>
      </c>
      <c r="Q1102">
        <v>-30.933900000000001</v>
      </c>
      <c r="R1102">
        <v>164.684</v>
      </c>
      <c r="S1102">
        <v>64.556700000000006</v>
      </c>
      <c r="T1102">
        <v>44.031100000000002</v>
      </c>
      <c r="U1102">
        <v>-7.6262600000000003</v>
      </c>
      <c r="V1102">
        <v>-14.1242</v>
      </c>
    </row>
    <row r="1103" spans="1:22">
      <c r="A1103">
        <v>22718</v>
      </c>
      <c r="B1103">
        <v>1</v>
      </c>
      <c r="C1103">
        <v>21.176100000000002</v>
      </c>
      <c r="D1103">
        <v>-46.310600000000001</v>
      </c>
      <c r="E1103">
        <v>-193.80099999999999</v>
      </c>
      <c r="F1103">
        <v>-44.105400000000003</v>
      </c>
      <c r="G1103">
        <v>13.4902</v>
      </c>
      <c r="H1103">
        <v>-7.02996</v>
      </c>
      <c r="I1103">
        <f>IF(AND(Tabelle15[[#This Row],[AreaPx]]&gt;0,NOT(Tabelle15[[#This Row],[AreaPx]]="inf")),Tabelle15[[#This Row],[AreaPx]], NA())</f>
        <v>5288.58</v>
      </c>
      <c r="J1103">
        <v>5288.58</v>
      </c>
      <c r="K1103">
        <v>64.308999999999997</v>
      </c>
      <c r="L1103">
        <v>84.635400000000004</v>
      </c>
      <c r="M1103">
        <v>1.02925</v>
      </c>
      <c r="N1103">
        <v>2.7640799999999999E-3</v>
      </c>
      <c r="O1103">
        <f>Tabelle15[[#This Row],[Roll]]+Tabelle15[[#This Row],[Pitch]]</f>
        <v>6.4602399999999998</v>
      </c>
      <c r="P1103">
        <f>SQRT(Tabelle15[[#This Row],[X]]^2+ Tabelle15[[#This Row],[Y]]^2 +Tabelle15[[#This Row],[Z]]^2)</f>
        <v>200.37945624382255</v>
      </c>
      <c r="Q1103">
        <v>-31.381399999999999</v>
      </c>
      <c r="R1103">
        <v>161.01900000000001</v>
      </c>
      <c r="S1103">
        <v>66.599699999999999</v>
      </c>
      <c r="T1103">
        <v>44.2468</v>
      </c>
      <c r="U1103">
        <v>-6.8350600000000004</v>
      </c>
      <c r="V1103">
        <v>-13.5886</v>
      </c>
    </row>
    <row r="1104" spans="1:22">
      <c r="A1104">
        <v>22743</v>
      </c>
      <c r="B1104">
        <v>1</v>
      </c>
      <c r="C1104">
        <v>21.669599999999999</v>
      </c>
      <c r="D1104">
        <v>-44.304200000000002</v>
      </c>
      <c r="E1104">
        <v>-194.08199999999999</v>
      </c>
      <c r="F1104">
        <v>-44.497599999999998</v>
      </c>
      <c r="G1104">
        <v>12.8437</v>
      </c>
      <c r="H1104">
        <v>-6.3404499999999997</v>
      </c>
      <c r="I1104">
        <f>IF(AND(Tabelle15[[#This Row],[AreaPx]]&gt;0,NOT(Tabelle15[[#This Row],[AreaPx]]="inf")),Tabelle15[[#This Row],[AreaPx]], NA())</f>
        <v>5248.27</v>
      </c>
      <c r="J1104">
        <v>5248.27</v>
      </c>
      <c r="K1104">
        <v>63.583199999999998</v>
      </c>
      <c r="L1104">
        <v>84.711600000000004</v>
      </c>
      <c r="M1104">
        <v>1.5833299999999999</v>
      </c>
      <c r="N1104">
        <v>2.6154799999999999E-2</v>
      </c>
      <c r="O1104">
        <f>Tabelle15[[#This Row],[Roll]]+Tabelle15[[#This Row],[Pitch]]</f>
        <v>6.5032500000000004</v>
      </c>
      <c r="P1104">
        <f>SQRT(Tabelle15[[#This Row],[X]]^2+ Tabelle15[[#This Row],[Y]]^2 +Tabelle15[[#This Row],[Z]]^2)</f>
        <v>200.25048420865303</v>
      </c>
      <c r="Q1104">
        <v>-32.216500000000003</v>
      </c>
      <c r="R1104">
        <v>157.21199999999999</v>
      </c>
      <c r="S1104">
        <v>67.290499999999994</v>
      </c>
      <c r="T1104">
        <v>44.087499999999999</v>
      </c>
      <c r="U1104">
        <v>-6.18119</v>
      </c>
      <c r="V1104">
        <v>-12.9201</v>
      </c>
    </row>
    <row r="1105" spans="1:22">
      <c r="A1105">
        <v>22768</v>
      </c>
      <c r="B1105">
        <v>1</v>
      </c>
      <c r="C1105">
        <v>21.669599999999999</v>
      </c>
      <c r="D1105">
        <v>-44.304200000000002</v>
      </c>
      <c r="E1105">
        <v>-194.08199999999999</v>
      </c>
      <c r="F1105">
        <v>-44.497599999999998</v>
      </c>
      <c r="G1105">
        <v>12.8437</v>
      </c>
      <c r="H1105">
        <v>-6.3404499999999997</v>
      </c>
      <c r="I1105">
        <f>IF(AND(Tabelle15[[#This Row],[AreaPx]]&gt;0,NOT(Tabelle15[[#This Row],[AreaPx]]="inf")),Tabelle15[[#This Row],[AreaPx]], NA())</f>
        <v>5248.27</v>
      </c>
      <c r="J1105">
        <v>5248.27</v>
      </c>
      <c r="K1105">
        <v>63.583199999999998</v>
      </c>
      <c r="L1105">
        <v>84.711600000000004</v>
      </c>
      <c r="M1105">
        <v>1.5833299999999999</v>
      </c>
      <c r="N1105">
        <v>2.6154799999999999E-2</v>
      </c>
      <c r="O1105">
        <f>Tabelle15[[#This Row],[Roll]]+Tabelle15[[#This Row],[Pitch]]</f>
        <v>6.5032500000000004</v>
      </c>
      <c r="P1105">
        <f>SQRT(Tabelle15[[#This Row],[X]]^2+ Tabelle15[[#This Row],[Y]]^2 +Tabelle15[[#This Row],[Z]]^2)</f>
        <v>200.25048420865303</v>
      </c>
      <c r="Q1105">
        <v>-32.216500000000003</v>
      </c>
      <c r="R1105">
        <v>157.21199999999999</v>
      </c>
      <c r="S1105">
        <v>67.290499999999994</v>
      </c>
      <c r="T1105">
        <v>44.087499999999999</v>
      </c>
      <c r="U1105">
        <v>-6.18119</v>
      </c>
      <c r="V1105">
        <v>-12.9201</v>
      </c>
    </row>
    <row r="1106" spans="1:22">
      <c r="A1106">
        <v>22785</v>
      </c>
      <c r="B1106">
        <v>1</v>
      </c>
      <c r="C1106">
        <v>22.276599999999998</v>
      </c>
      <c r="D1106">
        <v>-41.656199999999998</v>
      </c>
      <c r="E1106">
        <v>-193.55799999999999</v>
      </c>
      <c r="F1106">
        <v>-45.198399999999999</v>
      </c>
      <c r="G1106">
        <v>12.2578</v>
      </c>
      <c r="H1106">
        <v>-5.7631899999999998</v>
      </c>
      <c r="I1106">
        <f>IF(AND(Tabelle15[[#This Row],[AreaPx]]&gt;0,NOT(Tabelle15[[#This Row],[AreaPx]]="inf")),Tabelle15[[#This Row],[AreaPx]], NA())</f>
        <v>5189.6099999999997</v>
      </c>
      <c r="J1106">
        <v>5189.6099999999997</v>
      </c>
      <c r="K1106">
        <v>62.663200000000003</v>
      </c>
      <c r="L1106">
        <v>84.8523</v>
      </c>
      <c r="M1106">
        <v>1.0587800000000001</v>
      </c>
      <c r="N1106">
        <v>2.81053E-2</v>
      </c>
      <c r="O1106">
        <f>Tabelle15[[#This Row],[Roll]]+Tabelle15[[#This Row],[Pitch]]</f>
        <v>6.4946099999999998</v>
      </c>
      <c r="P1106">
        <f>SQRT(Tabelle15[[#This Row],[X]]^2+ Tabelle15[[#This Row],[Y]]^2 +Tabelle15[[#This Row],[Z]]^2)</f>
        <v>199.23901543121519</v>
      </c>
      <c r="Q1106">
        <v>-33.124899999999997</v>
      </c>
      <c r="R1106">
        <v>152.965</v>
      </c>
      <c r="S1106">
        <v>66.336600000000004</v>
      </c>
      <c r="T1106">
        <v>43.573999999999998</v>
      </c>
      <c r="U1106">
        <v>-5.6313800000000001</v>
      </c>
      <c r="V1106">
        <v>-12.318199999999999</v>
      </c>
    </row>
    <row r="1107" spans="1:22">
      <c r="A1107">
        <v>22812</v>
      </c>
      <c r="B1107">
        <v>1</v>
      </c>
      <c r="C1107">
        <v>22.991900000000001</v>
      </c>
      <c r="D1107">
        <v>-38.298200000000001</v>
      </c>
      <c r="E1107">
        <v>-192.50700000000001</v>
      </c>
      <c r="F1107">
        <v>-46.1661</v>
      </c>
      <c r="G1107">
        <v>11.4503</v>
      </c>
      <c r="H1107">
        <v>-5.3478000000000003</v>
      </c>
      <c r="I1107">
        <f>IF(AND(Tabelle15[[#This Row],[AreaPx]]&gt;0,NOT(Tabelle15[[#This Row],[AreaPx]]="inf")),Tabelle15[[#This Row],[AreaPx]], NA())</f>
        <v>5143.53</v>
      </c>
      <c r="J1107">
        <v>5143.53</v>
      </c>
      <c r="K1107">
        <v>61.667999999999999</v>
      </c>
      <c r="L1107">
        <v>85.340100000000007</v>
      </c>
      <c r="M1107">
        <v>1.8331599999999999</v>
      </c>
      <c r="N1107">
        <v>1.73064E-2</v>
      </c>
      <c r="O1107">
        <f>Tabelle15[[#This Row],[Roll]]+Tabelle15[[#This Row],[Pitch]]</f>
        <v>6.1025</v>
      </c>
      <c r="P1107">
        <f>SQRT(Tabelle15[[#This Row],[X]]^2+ Tabelle15[[#This Row],[Y]]^2 +Tabelle15[[#This Row],[Z]]^2)</f>
        <v>197.6216704661966</v>
      </c>
      <c r="Q1107">
        <v>-34.002099999999999</v>
      </c>
      <c r="R1107">
        <v>148.59299999999999</v>
      </c>
      <c r="S1107">
        <v>64.1875</v>
      </c>
      <c r="T1107">
        <v>42.769300000000001</v>
      </c>
      <c r="U1107">
        <v>-5.2410600000000001</v>
      </c>
      <c r="V1107">
        <v>-11.499000000000001</v>
      </c>
    </row>
    <row r="1108" spans="1:22">
      <c r="A1108">
        <v>22837</v>
      </c>
      <c r="B1108">
        <v>1</v>
      </c>
      <c r="C1108">
        <v>22.991900000000001</v>
      </c>
      <c r="D1108">
        <v>-38.298200000000001</v>
      </c>
      <c r="E1108">
        <v>-192.50700000000001</v>
      </c>
      <c r="F1108">
        <v>-46.1661</v>
      </c>
      <c r="G1108">
        <v>11.4503</v>
      </c>
      <c r="H1108">
        <v>-5.3478000000000003</v>
      </c>
      <c r="I1108">
        <f>IF(AND(Tabelle15[[#This Row],[AreaPx]]&gt;0,NOT(Tabelle15[[#This Row],[AreaPx]]="inf")),Tabelle15[[#This Row],[AreaPx]], NA())</f>
        <v>5143.53</v>
      </c>
      <c r="J1108">
        <v>5143.53</v>
      </c>
      <c r="K1108">
        <v>61.667999999999999</v>
      </c>
      <c r="L1108">
        <v>85.340100000000007</v>
      </c>
      <c r="M1108">
        <v>1.8331599999999999</v>
      </c>
      <c r="N1108">
        <v>1.73064E-2</v>
      </c>
      <c r="O1108">
        <f>Tabelle15[[#This Row],[Roll]]+Tabelle15[[#This Row],[Pitch]]</f>
        <v>6.1025</v>
      </c>
      <c r="P1108">
        <f>SQRT(Tabelle15[[#This Row],[X]]^2+ Tabelle15[[#This Row],[Y]]^2 +Tabelle15[[#This Row],[Z]]^2)</f>
        <v>197.6216704661966</v>
      </c>
      <c r="Q1108">
        <v>-34.002099999999999</v>
      </c>
      <c r="R1108">
        <v>148.59299999999999</v>
      </c>
      <c r="S1108">
        <v>64.1875</v>
      </c>
      <c r="T1108">
        <v>42.769300000000001</v>
      </c>
      <c r="U1108">
        <v>-5.2410600000000001</v>
      </c>
      <c r="V1108">
        <v>-11.499000000000001</v>
      </c>
    </row>
    <row r="1109" spans="1:22">
      <c r="A1109">
        <v>22851</v>
      </c>
      <c r="B1109">
        <v>1</v>
      </c>
      <c r="C1109">
        <v>23.987200000000001</v>
      </c>
      <c r="D1109">
        <v>-33.042700000000004</v>
      </c>
      <c r="E1109">
        <v>-192.46899999999999</v>
      </c>
      <c r="F1109">
        <v>-46.794199999999996</v>
      </c>
      <c r="G1109">
        <v>9.6889900000000004</v>
      </c>
      <c r="H1109">
        <v>-4.6763000000000003</v>
      </c>
      <c r="I1109">
        <f>IF(AND(Tabelle15[[#This Row],[AreaPx]]&gt;0,NOT(Tabelle15[[#This Row],[AreaPx]]="inf")),Tabelle15[[#This Row],[AreaPx]], NA())</f>
        <v>5170.07</v>
      </c>
      <c r="J1109">
        <v>5170.07</v>
      </c>
      <c r="K1109">
        <v>60.979199999999999</v>
      </c>
      <c r="L1109">
        <v>86.305899999999994</v>
      </c>
      <c r="M1109">
        <v>1.6766300000000001</v>
      </c>
      <c r="N1109">
        <v>3.1048300000000001E-2</v>
      </c>
      <c r="O1109">
        <f>Tabelle15[[#This Row],[Roll]]+Tabelle15[[#This Row],[Pitch]]</f>
        <v>5.0126900000000001</v>
      </c>
      <c r="P1109">
        <f>SQRT(Tabelle15[[#This Row],[X]]^2+ Tabelle15[[#This Row],[Y]]^2 +Tabelle15[[#This Row],[Z]]^2)</f>
        <v>196.75243771839271</v>
      </c>
      <c r="Q1109">
        <v>-34.650599999999997</v>
      </c>
      <c r="R1109">
        <v>142.09299999999999</v>
      </c>
      <c r="S1109">
        <v>64.485600000000005</v>
      </c>
      <c r="T1109">
        <v>42.417000000000002</v>
      </c>
      <c r="U1109">
        <v>-4.6094499999999998</v>
      </c>
      <c r="V1109">
        <v>-9.7207399999999993</v>
      </c>
    </row>
    <row r="1110" spans="1:22">
      <c r="A1110">
        <v>22877</v>
      </c>
      <c r="B1110">
        <v>1</v>
      </c>
      <c r="C1110">
        <v>23.987200000000001</v>
      </c>
      <c r="D1110">
        <v>-33.042700000000004</v>
      </c>
      <c r="E1110">
        <v>-192.46899999999999</v>
      </c>
      <c r="F1110">
        <v>-46.794199999999996</v>
      </c>
      <c r="G1110">
        <v>9.6889900000000004</v>
      </c>
      <c r="H1110">
        <v>-4.6763000000000003</v>
      </c>
      <c r="I1110">
        <f>IF(AND(Tabelle15[[#This Row],[AreaPx]]&gt;0,NOT(Tabelle15[[#This Row],[AreaPx]]="inf")),Tabelle15[[#This Row],[AreaPx]], NA())</f>
        <v>5172.13</v>
      </c>
      <c r="J1110">
        <v>5172.13</v>
      </c>
      <c r="K1110">
        <v>60.991300000000003</v>
      </c>
      <c r="L1110">
        <v>86.323099999999997</v>
      </c>
      <c r="M1110">
        <v>0</v>
      </c>
      <c r="N1110">
        <v>2.27534E-2</v>
      </c>
      <c r="O1110">
        <f>Tabelle15[[#This Row],[Roll]]+Tabelle15[[#This Row],[Pitch]]</f>
        <v>5.0126900000000001</v>
      </c>
      <c r="P1110">
        <f>SQRT(Tabelle15[[#This Row],[X]]^2+ Tabelle15[[#This Row],[Y]]^2 +Tabelle15[[#This Row],[Z]]^2)</f>
        <v>196.75243771839271</v>
      </c>
      <c r="Q1110">
        <v>-34.650599999999997</v>
      </c>
      <c r="R1110">
        <v>142.09299999999999</v>
      </c>
      <c r="S1110">
        <v>64.485600000000005</v>
      </c>
      <c r="T1110">
        <v>42.417000000000002</v>
      </c>
      <c r="U1110">
        <v>-4.6094499999999998</v>
      </c>
      <c r="V1110">
        <v>-9.7207399999999993</v>
      </c>
    </row>
    <row r="1111" spans="1:22">
      <c r="A1111">
        <v>22898</v>
      </c>
      <c r="B1111">
        <v>1</v>
      </c>
      <c r="C1111">
        <v>23.987200000000001</v>
      </c>
      <c r="D1111">
        <v>-33.042700000000004</v>
      </c>
      <c r="E1111">
        <v>-192.46899999999999</v>
      </c>
      <c r="F1111">
        <v>-46.794199999999996</v>
      </c>
      <c r="G1111">
        <v>9.6889900000000004</v>
      </c>
      <c r="H1111">
        <v>-4.6763000000000003</v>
      </c>
      <c r="I1111">
        <f>IF(AND(Tabelle15[[#This Row],[AreaPx]]&gt;0,NOT(Tabelle15[[#This Row],[AreaPx]]="inf")),Tabelle15[[#This Row],[AreaPx]], NA())</f>
        <v>5172.13</v>
      </c>
      <c r="J1111">
        <v>5172.13</v>
      </c>
      <c r="K1111">
        <v>60.991300000000003</v>
      </c>
      <c r="L1111">
        <v>86.323099999999997</v>
      </c>
      <c r="M1111">
        <v>0</v>
      </c>
      <c r="N1111">
        <v>2.27534E-2</v>
      </c>
      <c r="O1111">
        <f>Tabelle15[[#This Row],[Roll]]+Tabelle15[[#This Row],[Pitch]]</f>
        <v>5.0126900000000001</v>
      </c>
      <c r="P1111">
        <f>SQRT(Tabelle15[[#This Row],[X]]^2+ Tabelle15[[#This Row],[Y]]^2 +Tabelle15[[#This Row],[Z]]^2)</f>
        <v>196.75243771839271</v>
      </c>
      <c r="Q1111">
        <v>-34.650599999999997</v>
      </c>
      <c r="R1111">
        <v>142.09299999999999</v>
      </c>
      <c r="S1111">
        <v>64.485600000000005</v>
      </c>
      <c r="T1111">
        <v>42.417000000000002</v>
      </c>
      <c r="U1111">
        <v>-4.6094499999999998</v>
      </c>
      <c r="V1111">
        <v>-9.7207399999999993</v>
      </c>
    </row>
    <row r="1112" spans="1:22">
      <c r="A1112">
        <v>22910</v>
      </c>
      <c r="B1112">
        <v>1</v>
      </c>
      <c r="C1112">
        <v>24.526299999999999</v>
      </c>
      <c r="D1112">
        <v>-28.4331</v>
      </c>
      <c r="E1112">
        <v>-192.51900000000001</v>
      </c>
      <c r="F1112">
        <v>-47.092399999999998</v>
      </c>
      <c r="G1112">
        <v>8.7169799999999995</v>
      </c>
      <c r="H1112">
        <v>-4.4377300000000002</v>
      </c>
      <c r="I1112">
        <f>IF(AND(Tabelle15[[#This Row],[AreaPx]]&gt;0,NOT(Tabelle15[[#This Row],[AreaPx]]="inf")),Tabelle15[[#This Row],[AreaPx]], NA())</f>
        <v>5155.57</v>
      </c>
      <c r="J1112">
        <v>5155.57</v>
      </c>
      <c r="K1112">
        <v>60.490099999999998</v>
      </c>
      <c r="L1112">
        <v>86.546899999999994</v>
      </c>
      <c r="M1112">
        <v>1.4806699999999999</v>
      </c>
      <c r="N1112">
        <v>6.4404000000000003E-2</v>
      </c>
      <c r="O1112">
        <f>Tabelle15[[#This Row],[Roll]]+Tabelle15[[#This Row],[Pitch]]</f>
        <v>4.2792499999999993</v>
      </c>
      <c r="P1112">
        <f>SQRT(Tabelle15[[#This Row],[X]]^2+ Tabelle15[[#This Row],[Y]]^2 +Tabelle15[[#This Row],[Z]]^2)</f>
        <v>196.14674590290812</v>
      </c>
      <c r="Q1112">
        <v>-34.944299999999998</v>
      </c>
      <c r="R1112">
        <v>137.22800000000001</v>
      </c>
      <c r="S1112">
        <v>64.822699999999998</v>
      </c>
      <c r="T1112">
        <v>42.233699999999999</v>
      </c>
      <c r="U1112">
        <v>-4.3863700000000003</v>
      </c>
      <c r="V1112">
        <v>-8.7427799999999998</v>
      </c>
    </row>
    <row r="1113" spans="1:22">
      <c r="A1113">
        <v>22931</v>
      </c>
      <c r="B1113">
        <v>1</v>
      </c>
      <c r="C1113">
        <v>24.526299999999999</v>
      </c>
      <c r="D1113">
        <v>-28.4331</v>
      </c>
      <c r="E1113">
        <v>-192.51900000000001</v>
      </c>
      <c r="F1113">
        <v>-47.092399999999998</v>
      </c>
      <c r="G1113">
        <v>8.7169799999999995</v>
      </c>
      <c r="H1113">
        <v>-4.4377300000000002</v>
      </c>
      <c r="I1113">
        <f>IF(AND(Tabelle15[[#This Row],[AreaPx]]&gt;0,NOT(Tabelle15[[#This Row],[AreaPx]]="inf")),Tabelle15[[#This Row],[AreaPx]], NA())</f>
        <v>5155.57</v>
      </c>
      <c r="J1113">
        <v>5155.57</v>
      </c>
      <c r="K1113">
        <v>60.490099999999998</v>
      </c>
      <c r="L1113">
        <v>86.546899999999994</v>
      </c>
      <c r="M1113">
        <v>1.4806699999999999</v>
      </c>
      <c r="N1113">
        <v>6.4404000000000003E-2</v>
      </c>
      <c r="O1113">
        <f>Tabelle15[[#This Row],[Roll]]+Tabelle15[[#This Row],[Pitch]]</f>
        <v>4.2792499999999993</v>
      </c>
      <c r="P1113">
        <f>SQRT(Tabelle15[[#This Row],[X]]^2+ Tabelle15[[#This Row],[Y]]^2 +Tabelle15[[#This Row],[Z]]^2)</f>
        <v>196.14674590290812</v>
      </c>
      <c r="Q1113">
        <v>-34.944299999999998</v>
      </c>
      <c r="R1113">
        <v>137.22800000000001</v>
      </c>
      <c r="S1113">
        <v>64.822699999999998</v>
      </c>
      <c r="T1113">
        <v>42.233699999999999</v>
      </c>
      <c r="U1113">
        <v>-4.3863700000000003</v>
      </c>
      <c r="V1113">
        <v>-8.7427799999999998</v>
      </c>
    </row>
    <row r="1114" spans="1:22">
      <c r="A1114">
        <v>22940</v>
      </c>
      <c r="B1114">
        <v>1</v>
      </c>
      <c r="C1114">
        <v>24.76</v>
      </c>
      <c r="D1114">
        <v>-24.516200000000001</v>
      </c>
      <c r="E1114">
        <v>-192.16900000000001</v>
      </c>
      <c r="F1114">
        <v>-47.505499999999998</v>
      </c>
      <c r="G1114">
        <v>7.9502100000000002</v>
      </c>
      <c r="H1114">
        <v>-3.9493800000000001</v>
      </c>
      <c r="I1114">
        <f>IF(AND(Tabelle15[[#This Row],[AreaPx]]&gt;0,NOT(Tabelle15[[#This Row],[AreaPx]]="inf")),Tabelle15[[#This Row],[AreaPx]], NA())</f>
        <v>5127.53</v>
      </c>
      <c r="J1114">
        <v>5127.53</v>
      </c>
      <c r="K1114">
        <v>59.892699999999998</v>
      </c>
      <c r="L1114">
        <v>86.733000000000004</v>
      </c>
      <c r="M1114">
        <v>1.7101599999999999</v>
      </c>
      <c r="N1114">
        <v>4.4828100000000003E-2</v>
      </c>
      <c r="O1114">
        <f>Tabelle15[[#This Row],[Roll]]+Tabelle15[[#This Row],[Pitch]]</f>
        <v>4.0008300000000006</v>
      </c>
      <c r="P1114">
        <f>SQRT(Tabelle15[[#This Row],[X]]^2+ Tabelle15[[#This Row],[Y]]^2 +Tabelle15[[#This Row],[Z]]^2)</f>
        <v>195.30239687069897</v>
      </c>
      <c r="Q1114">
        <v>-35.1999</v>
      </c>
      <c r="R1114">
        <v>132.107</v>
      </c>
      <c r="S1114">
        <v>64.640100000000004</v>
      </c>
      <c r="T1114">
        <v>41.947499999999998</v>
      </c>
      <c r="U1114">
        <v>-3.9113600000000002</v>
      </c>
      <c r="V1114">
        <v>-7.9688999999999997</v>
      </c>
    </row>
    <row r="1115" spans="1:22">
      <c r="A1115">
        <v>22964</v>
      </c>
      <c r="B1115">
        <v>1</v>
      </c>
      <c r="C1115">
        <v>24.76</v>
      </c>
      <c r="D1115">
        <v>-24.516200000000001</v>
      </c>
      <c r="E1115">
        <v>-192.16900000000001</v>
      </c>
      <c r="F1115">
        <v>-47.505499999999998</v>
      </c>
      <c r="G1115">
        <v>7.9502100000000002</v>
      </c>
      <c r="H1115">
        <v>-3.9493800000000001</v>
      </c>
      <c r="I1115">
        <f>IF(AND(Tabelle15[[#This Row],[AreaPx]]&gt;0,NOT(Tabelle15[[#This Row],[AreaPx]]="inf")),Tabelle15[[#This Row],[AreaPx]], NA())</f>
        <v>5127.53</v>
      </c>
      <c r="J1115">
        <v>5127.53</v>
      </c>
      <c r="K1115">
        <v>59.892699999999998</v>
      </c>
      <c r="L1115">
        <v>86.733000000000004</v>
      </c>
      <c r="M1115">
        <v>1.7101599999999999</v>
      </c>
      <c r="N1115">
        <v>4.4828100000000003E-2</v>
      </c>
      <c r="O1115">
        <f>Tabelle15[[#This Row],[Roll]]+Tabelle15[[#This Row],[Pitch]]</f>
        <v>4.0008300000000006</v>
      </c>
      <c r="P1115">
        <f>SQRT(Tabelle15[[#This Row],[X]]^2+ Tabelle15[[#This Row],[Y]]^2 +Tabelle15[[#This Row],[Z]]^2)</f>
        <v>195.30239687069897</v>
      </c>
      <c r="Q1115">
        <v>-35.1999</v>
      </c>
      <c r="R1115">
        <v>132.107</v>
      </c>
      <c r="S1115">
        <v>64.640100000000004</v>
      </c>
      <c r="T1115">
        <v>41.947499999999998</v>
      </c>
      <c r="U1115">
        <v>-3.9113600000000002</v>
      </c>
      <c r="V1115">
        <v>-7.9688999999999997</v>
      </c>
    </row>
    <row r="1116" spans="1:22">
      <c r="A1116">
        <v>22980</v>
      </c>
      <c r="B1116">
        <v>1</v>
      </c>
      <c r="C1116">
        <v>24.927600000000002</v>
      </c>
      <c r="D1116">
        <v>-21.113600000000002</v>
      </c>
      <c r="E1116">
        <v>-191.97800000000001</v>
      </c>
      <c r="F1116">
        <v>-47.735999999999997</v>
      </c>
      <c r="G1116">
        <v>7.1259600000000001</v>
      </c>
      <c r="H1116">
        <v>-3.33378</v>
      </c>
      <c r="I1116">
        <f>IF(AND(Tabelle15[[#This Row],[AreaPx]]&gt;0,NOT(Tabelle15[[#This Row],[AreaPx]]="inf")),Tabelle15[[#This Row],[AreaPx]], NA())</f>
        <v>5139.8999999999996</v>
      </c>
      <c r="J1116">
        <v>5139.8999999999996</v>
      </c>
      <c r="K1116">
        <v>59.616199999999999</v>
      </c>
      <c r="L1116">
        <v>87.107699999999994</v>
      </c>
      <c r="M1116">
        <v>1.2549300000000001</v>
      </c>
      <c r="N1116">
        <v>9.4527699999999992E-3</v>
      </c>
      <c r="O1116">
        <f>Tabelle15[[#This Row],[Roll]]+Tabelle15[[#This Row],[Pitch]]</f>
        <v>3.7921800000000001</v>
      </c>
      <c r="P1116">
        <f>SQRT(Tabelle15[[#This Row],[X]]^2+ Tabelle15[[#This Row],[Y]]^2 +Tabelle15[[#This Row],[Z]]^2)</f>
        <v>194.73757169770809</v>
      </c>
      <c r="Q1116">
        <v>-35.250399999999999</v>
      </c>
      <c r="R1116">
        <v>127.101</v>
      </c>
      <c r="S1116">
        <v>65.004800000000003</v>
      </c>
      <c r="T1116">
        <v>41.85</v>
      </c>
      <c r="U1116">
        <v>-3.3080099999999999</v>
      </c>
      <c r="V1116">
        <v>-7.1379200000000003</v>
      </c>
    </row>
    <row r="1117" spans="1:22">
      <c r="A1117">
        <v>23004</v>
      </c>
      <c r="B1117">
        <v>1</v>
      </c>
      <c r="C1117">
        <v>24.927600000000002</v>
      </c>
      <c r="D1117">
        <v>-21.113600000000002</v>
      </c>
      <c r="E1117">
        <v>-191.97800000000001</v>
      </c>
      <c r="F1117">
        <v>-47.735999999999997</v>
      </c>
      <c r="G1117">
        <v>7.1259600000000001</v>
      </c>
      <c r="H1117">
        <v>-3.33378</v>
      </c>
      <c r="I1117">
        <f>IF(AND(Tabelle15[[#This Row],[AreaPx]]&gt;0,NOT(Tabelle15[[#This Row],[AreaPx]]="inf")),Tabelle15[[#This Row],[AreaPx]], NA())</f>
        <v>5139.8999999999996</v>
      </c>
      <c r="J1117">
        <v>5139.8999999999996</v>
      </c>
      <c r="K1117">
        <v>59.616199999999999</v>
      </c>
      <c r="L1117">
        <v>87.107699999999994</v>
      </c>
      <c r="M1117">
        <v>1.2549300000000001</v>
      </c>
      <c r="N1117">
        <v>9.4527699999999992E-3</v>
      </c>
      <c r="O1117">
        <f>Tabelle15[[#This Row],[Roll]]+Tabelle15[[#This Row],[Pitch]]</f>
        <v>3.7921800000000001</v>
      </c>
      <c r="P1117">
        <f>SQRT(Tabelle15[[#This Row],[X]]^2+ Tabelle15[[#This Row],[Y]]^2 +Tabelle15[[#This Row],[Z]]^2)</f>
        <v>194.73757169770809</v>
      </c>
      <c r="Q1117">
        <v>-35.250399999999999</v>
      </c>
      <c r="R1117">
        <v>127.101</v>
      </c>
      <c r="S1117">
        <v>65.004800000000003</v>
      </c>
      <c r="T1117">
        <v>41.85</v>
      </c>
      <c r="U1117">
        <v>-3.3080099999999999</v>
      </c>
      <c r="V1117">
        <v>-7.1379200000000003</v>
      </c>
    </row>
    <row r="1118" spans="1:22">
      <c r="A1118">
        <v>23018</v>
      </c>
      <c r="B1118">
        <v>1</v>
      </c>
      <c r="C1118">
        <v>25.1175</v>
      </c>
      <c r="D1118">
        <v>-18.286899999999999</v>
      </c>
      <c r="E1118">
        <v>-192.46100000000001</v>
      </c>
      <c r="F1118">
        <v>-47.637900000000002</v>
      </c>
      <c r="G1118">
        <v>6.3603100000000001</v>
      </c>
      <c r="H1118">
        <v>-3.2920600000000002</v>
      </c>
      <c r="I1118">
        <f>IF(AND(Tabelle15[[#This Row],[AreaPx]]&gt;0,NOT(Tabelle15[[#This Row],[AreaPx]]="inf")),Tabelle15[[#This Row],[AreaPx]], NA())</f>
        <v>5165.08</v>
      </c>
      <c r="J1118">
        <v>5165.08</v>
      </c>
      <c r="K1118">
        <v>59.674199999999999</v>
      </c>
      <c r="L1118">
        <v>87.309700000000007</v>
      </c>
      <c r="M1118">
        <v>0.73328099999999996</v>
      </c>
      <c r="N1118">
        <v>1.2127499999999999E-2</v>
      </c>
      <c r="O1118">
        <f>Tabelle15[[#This Row],[Roll]]+Tabelle15[[#This Row],[Pitch]]</f>
        <v>3.0682499999999999</v>
      </c>
      <c r="P1118">
        <f>SQRT(Tabelle15[[#This Row],[X]]^2+ Tabelle15[[#This Row],[Y]]^2 +Tabelle15[[#This Row],[Z]]^2)</f>
        <v>194.95265076130667</v>
      </c>
      <c r="Q1118">
        <v>-35.206800000000001</v>
      </c>
      <c r="R1118">
        <v>124.54600000000001</v>
      </c>
      <c r="S1118">
        <v>66.117000000000004</v>
      </c>
      <c r="T1118">
        <v>41.997100000000003</v>
      </c>
      <c r="U1118">
        <v>-3.2717700000000001</v>
      </c>
      <c r="V1118">
        <v>-6.3707399999999996</v>
      </c>
    </row>
    <row r="1119" spans="1:22">
      <c r="A1119">
        <v>23043</v>
      </c>
      <c r="B1119">
        <v>1</v>
      </c>
      <c r="C1119">
        <v>25.1175</v>
      </c>
      <c r="D1119">
        <v>-18.286899999999999</v>
      </c>
      <c r="E1119">
        <v>-192.46100000000001</v>
      </c>
      <c r="F1119">
        <v>-47.637900000000002</v>
      </c>
      <c r="G1119">
        <v>6.3603100000000001</v>
      </c>
      <c r="H1119">
        <v>-3.2920600000000002</v>
      </c>
      <c r="I1119">
        <f>IF(AND(Tabelle15[[#This Row],[AreaPx]]&gt;0,NOT(Tabelle15[[#This Row],[AreaPx]]="inf")),Tabelle15[[#This Row],[AreaPx]], NA())</f>
        <v>5139.21</v>
      </c>
      <c r="J1119">
        <v>5139.21</v>
      </c>
      <c r="K1119">
        <v>59.5246</v>
      </c>
      <c r="L1119">
        <v>87.090800000000002</v>
      </c>
      <c r="M1119">
        <v>0</v>
      </c>
      <c r="N1119">
        <v>1.6142500000000001E-2</v>
      </c>
      <c r="O1119">
        <f>Tabelle15[[#This Row],[Roll]]+Tabelle15[[#This Row],[Pitch]]</f>
        <v>3.0682499999999999</v>
      </c>
      <c r="P1119">
        <f>SQRT(Tabelle15[[#This Row],[X]]^2+ Tabelle15[[#This Row],[Y]]^2 +Tabelle15[[#This Row],[Z]]^2)</f>
        <v>194.95265076130667</v>
      </c>
      <c r="Q1119">
        <v>-35.206800000000001</v>
      </c>
      <c r="R1119">
        <v>124.54600000000001</v>
      </c>
      <c r="S1119">
        <v>66.117000000000004</v>
      </c>
      <c r="T1119">
        <v>41.997100000000003</v>
      </c>
      <c r="U1119">
        <v>-3.2717700000000001</v>
      </c>
      <c r="V1119">
        <v>-6.3707399999999996</v>
      </c>
    </row>
    <row r="1120" spans="1:22">
      <c r="A1120">
        <v>23063</v>
      </c>
      <c r="B1120">
        <v>1</v>
      </c>
      <c r="C1120">
        <v>25.1175</v>
      </c>
      <c r="D1120">
        <v>-18.286899999999999</v>
      </c>
      <c r="E1120">
        <v>-192.46100000000001</v>
      </c>
      <c r="F1120">
        <v>-47.637900000000002</v>
      </c>
      <c r="G1120">
        <v>6.3603100000000001</v>
      </c>
      <c r="H1120">
        <v>-3.2920600000000002</v>
      </c>
      <c r="I1120">
        <f>IF(AND(Tabelle15[[#This Row],[AreaPx]]&gt;0,NOT(Tabelle15[[#This Row],[AreaPx]]="inf")),Tabelle15[[#This Row],[AreaPx]], NA())</f>
        <v>5139.21</v>
      </c>
      <c r="J1120">
        <v>5139.21</v>
      </c>
      <c r="K1120">
        <v>59.5246</v>
      </c>
      <c r="L1120">
        <v>87.090800000000002</v>
      </c>
      <c r="M1120">
        <v>0</v>
      </c>
      <c r="N1120">
        <v>1.6142500000000001E-2</v>
      </c>
      <c r="O1120">
        <f>Tabelle15[[#This Row],[Roll]]+Tabelle15[[#This Row],[Pitch]]</f>
        <v>3.0682499999999999</v>
      </c>
      <c r="P1120">
        <f>SQRT(Tabelle15[[#This Row],[X]]^2+ Tabelle15[[#This Row],[Y]]^2 +Tabelle15[[#This Row],[Z]]^2)</f>
        <v>194.95265076130667</v>
      </c>
      <c r="Q1120">
        <v>-35.206800000000001</v>
      </c>
      <c r="R1120">
        <v>124.54600000000001</v>
      </c>
      <c r="S1120">
        <v>66.117000000000004</v>
      </c>
      <c r="T1120">
        <v>41.997100000000003</v>
      </c>
      <c r="U1120">
        <v>-3.2717700000000001</v>
      </c>
      <c r="V1120">
        <v>-6.3707399999999996</v>
      </c>
    </row>
    <row r="1121" spans="1:22">
      <c r="A1121">
        <v>23074</v>
      </c>
      <c r="B1121">
        <v>1</v>
      </c>
      <c r="C1121">
        <v>25.138000000000002</v>
      </c>
      <c r="D1121">
        <v>-16.3688</v>
      </c>
      <c r="E1121">
        <v>-193.423</v>
      </c>
      <c r="F1121">
        <v>-47.268000000000001</v>
      </c>
      <c r="G1121">
        <v>5.7474100000000004</v>
      </c>
      <c r="H1121">
        <v>-3.1112799999999998</v>
      </c>
      <c r="I1121">
        <f>IF(AND(Tabelle15[[#This Row],[AreaPx]]&gt;0,NOT(Tabelle15[[#This Row],[AreaPx]]="inf")),Tabelle15[[#This Row],[AreaPx]], NA())</f>
        <v>5182.1099999999997</v>
      </c>
      <c r="J1121">
        <v>5182.1099999999997</v>
      </c>
      <c r="K1121">
        <v>59.855899999999998</v>
      </c>
      <c r="L1121">
        <v>87.194000000000003</v>
      </c>
      <c r="M1121">
        <v>0.99355000000000004</v>
      </c>
      <c r="N1121">
        <v>2.9294899999999999E-2</v>
      </c>
      <c r="O1121">
        <f>Tabelle15[[#This Row],[Roll]]+Tabelle15[[#This Row],[Pitch]]</f>
        <v>2.6361300000000005</v>
      </c>
      <c r="P1121">
        <f>SQRT(Tabelle15[[#This Row],[X]]^2+ Tabelle15[[#This Row],[Y]]^2 +Tabelle15[[#This Row],[Z]]^2)</f>
        <v>195.73531512335734</v>
      </c>
      <c r="Q1121">
        <v>-35.01</v>
      </c>
      <c r="R1121">
        <v>122.39</v>
      </c>
      <c r="S1121">
        <v>68.308199999999999</v>
      </c>
      <c r="T1121">
        <v>42.420200000000001</v>
      </c>
      <c r="U1121">
        <v>-3.0956199999999998</v>
      </c>
      <c r="V1121">
        <v>-5.7558400000000001</v>
      </c>
    </row>
    <row r="1122" spans="1:22">
      <c r="A1122">
        <v>23099</v>
      </c>
      <c r="B1122">
        <v>1</v>
      </c>
      <c r="C1122">
        <v>25.138000000000002</v>
      </c>
      <c r="D1122">
        <v>-16.3688</v>
      </c>
      <c r="E1122">
        <v>-193.423</v>
      </c>
      <c r="F1122">
        <v>-47.268000000000001</v>
      </c>
      <c r="G1122">
        <v>5.7474100000000004</v>
      </c>
      <c r="H1122">
        <v>-3.1112799999999998</v>
      </c>
      <c r="I1122">
        <f>IF(AND(Tabelle15[[#This Row],[AreaPx]]&gt;0,NOT(Tabelle15[[#This Row],[AreaPx]]="inf")),Tabelle15[[#This Row],[AreaPx]], NA())</f>
        <v>5182.1099999999997</v>
      </c>
      <c r="J1122">
        <v>5182.1099999999997</v>
      </c>
      <c r="K1122">
        <v>59.855899999999998</v>
      </c>
      <c r="L1122">
        <v>87.194000000000003</v>
      </c>
      <c r="M1122">
        <v>0.99355000000000004</v>
      </c>
      <c r="N1122">
        <v>2.9294899999999999E-2</v>
      </c>
      <c r="O1122">
        <f>Tabelle15[[#This Row],[Roll]]+Tabelle15[[#This Row],[Pitch]]</f>
        <v>2.6361300000000005</v>
      </c>
      <c r="P1122">
        <f>SQRT(Tabelle15[[#This Row],[X]]^2+ Tabelle15[[#This Row],[Y]]^2 +Tabelle15[[#This Row],[Z]]^2)</f>
        <v>195.73531512335734</v>
      </c>
      <c r="Q1122">
        <v>-35.01</v>
      </c>
      <c r="R1122">
        <v>122.39</v>
      </c>
      <c r="S1122">
        <v>68.308199999999999</v>
      </c>
      <c r="T1122">
        <v>42.420200000000001</v>
      </c>
      <c r="U1122">
        <v>-3.0956199999999998</v>
      </c>
      <c r="V1122">
        <v>-5.7558400000000001</v>
      </c>
    </row>
    <row r="1123" spans="1:22">
      <c r="A1123">
        <v>23110</v>
      </c>
      <c r="B1123">
        <v>1</v>
      </c>
      <c r="C1123">
        <v>25.135300000000001</v>
      </c>
      <c r="D1123">
        <v>-14.9824</v>
      </c>
      <c r="E1123">
        <v>-194.12</v>
      </c>
      <c r="F1123">
        <v>-47.131300000000003</v>
      </c>
      <c r="G1123">
        <v>5.5848599999999999</v>
      </c>
      <c r="H1123">
        <v>-2.66499</v>
      </c>
      <c r="I1123">
        <f>IF(AND(Tabelle15[[#This Row],[AreaPx]]&gt;0,NOT(Tabelle15[[#This Row],[AreaPx]]="inf")),Tabelle15[[#This Row],[AreaPx]], NA())</f>
        <v>5151.18</v>
      </c>
      <c r="J1123">
        <v>5151.18</v>
      </c>
      <c r="K1123">
        <v>59.689399999999999</v>
      </c>
      <c r="L1123">
        <v>86.829599999999999</v>
      </c>
      <c r="M1123">
        <v>0.84822299999999995</v>
      </c>
      <c r="N1123">
        <v>3.2012800000000001E-2</v>
      </c>
      <c r="O1123">
        <f>Tabelle15[[#This Row],[Roll]]+Tabelle15[[#This Row],[Pitch]]</f>
        <v>2.91987</v>
      </c>
      <c r="P1123">
        <f>SQRT(Tabelle15[[#This Row],[X]]^2+ Tabelle15[[#This Row],[Y]]^2 +Tabelle15[[#This Row],[Z]]^2)</f>
        <v>196.31309180961418</v>
      </c>
      <c r="Q1123">
        <v>-35.2166</v>
      </c>
      <c r="R1123">
        <v>119.63200000000001</v>
      </c>
      <c r="S1123">
        <v>69.601500000000001</v>
      </c>
      <c r="T1123">
        <v>42.609200000000001</v>
      </c>
      <c r="U1123">
        <v>-2.6523300000000001</v>
      </c>
      <c r="V1123">
        <v>-5.5908600000000002</v>
      </c>
    </row>
    <row r="1124" spans="1:22">
      <c r="A1124">
        <v>23136</v>
      </c>
      <c r="B1124">
        <v>1</v>
      </c>
      <c r="C1124">
        <v>25.135300000000001</v>
      </c>
      <c r="D1124">
        <v>-14.9824</v>
      </c>
      <c r="E1124">
        <v>-194.12</v>
      </c>
      <c r="F1124">
        <v>-47.131300000000003</v>
      </c>
      <c r="G1124">
        <v>5.5848599999999999</v>
      </c>
      <c r="H1124">
        <v>-2.66499</v>
      </c>
      <c r="I1124">
        <f>IF(AND(Tabelle15[[#This Row],[AreaPx]]&gt;0,NOT(Tabelle15[[#This Row],[AreaPx]]="inf")),Tabelle15[[#This Row],[AreaPx]], NA())</f>
        <v>5151.18</v>
      </c>
      <c r="J1124">
        <v>5151.18</v>
      </c>
      <c r="K1124">
        <v>59.689399999999999</v>
      </c>
      <c r="L1124">
        <v>86.829599999999999</v>
      </c>
      <c r="M1124">
        <v>0.84822299999999995</v>
      </c>
      <c r="N1124">
        <v>3.2012800000000001E-2</v>
      </c>
      <c r="O1124">
        <f>Tabelle15[[#This Row],[Roll]]+Tabelle15[[#This Row],[Pitch]]</f>
        <v>2.91987</v>
      </c>
      <c r="P1124">
        <f>SQRT(Tabelle15[[#This Row],[X]]^2+ Tabelle15[[#This Row],[Y]]^2 +Tabelle15[[#This Row],[Z]]^2)</f>
        <v>196.31309180961418</v>
      </c>
      <c r="Q1124">
        <v>-35.2166</v>
      </c>
      <c r="R1124">
        <v>119.63200000000001</v>
      </c>
      <c r="S1124">
        <v>69.601500000000001</v>
      </c>
      <c r="T1124">
        <v>42.609200000000001</v>
      </c>
      <c r="U1124">
        <v>-2.6523300000000001</v>
      </c>
      <c r="V1124">
        <v>-5.5908600000000002</v>
      </c>
    </row>
    <row r="1125" spans="1:22">
      <c r="A1125">
        <v>23148</v>
      </c>
      <c r="B1125">
        <v>1</v>
      </c>
      <c r="C1125">
        <v>25.155799999999999</v>
      </c>
      <c r="D1125">
        <v>-13.206200000000001</v>
      </c>
      <c r="E1125">
        <v>-194.494</v>
      </c>
      <c r="F1125">
        <v>-47.280200000000001</v>
      </c>
      <c r="G1125">
        <v>4.9152399999999998</v>
      </c>
      <c r="H1125">
        <v>-2.2100900000000001</v>
      </c>
      <c r="I1125">
        <f>IF(AND(Tabelle15[[#This Row],[AreaPx]]&gt;0,NOT(Tabelle15[[#This Row],[AreaPx]]="inf")),Tabelle15[[#This Row],[AreaPx]], NA())</f>
        <v>5108.2700000000004</v>
      </c>
      <c r="J1125">
        <v>5108.2700000000004</v>
      </c>
      <c r="K1125">
        <v>59.238199999999999</v>
      </c>
      <c r="L1125">
        <v>86.633399999999995</v>
      </c>
      <c r="M1125">
        <v>0.794292</v>
      </c>
      <c r="N1125">
        <v>1.0399500000000001E-2</v>
      </c>
      <c r="O1125">
        <f>Tabelle15[[#This Row],[Roll]]+Tabelle15[[#This Row],[Pitch]]</f>
        <v>2.7051499999999997</v>
      </c>
      <c r="P1125">
        <f>SQRT(Tabelle15[[#This Row],[X]]^2+ Tabelle15[[#This Row],[Y]]^2 +Tabelle15[[#This Row],[Z]]^2)</f>
        <v>196.55822045409346</v>
      </c>
      <c r="Q1125">
        <v>-35.616900000000001</v>
      </c>
      <c r="R1125">
        <v>116.66500000000001</v>
      </c>
      <c r="S1125">
        <v>69.987399999999994</v>
      </c>
      <c r="T1125">
        <v>42.530299999999997</v>
      </c>
      <c r="U1125">
        <v>-2.2019600000000001</v>
      </c>
      <c r="V1125">
        <v>-4.9188799999999997</v>
      </c>
    </row>
    <row r="1126" spans="1:22">
      <c r="A1126">
        <v>23176</v>
      </c>
      <c r="B1126">
        <v>1</v>
      </c>
      <c r="C1126">
        <v>25.095400000000001</v>
      </c>
      <c r="D1126">
        <v>-11.7753</v>
      </c>
      <c r="E1126">
        <v>-194.45</v>
      </c>
      <c r="F1126">
        <v>-47.408499999999997</v>
      </c>
      <c r="G1126">
        <v>4.3953100000000003</v>
      </c>
      <c r="H1126">
        <v>-1.9166799999999999</v>
      </c>
      <c r="I1126">
        <f>IF(AND(Tabelle15[[#This Row],[AreaPx]]&gt;0,NOT(Tabelle15[[#This Row],[AreaPx]]="inf")),Tabelle15[[#This Row],[AreaPx]], NA())</f>
        <v>5081.2700000000004</v>
      </c>
      <c r="J1126">
        <v>5081.2700000000004</v>
      </c>
      <c r="K1126">
        <v>58.932299999999998</v>
      </c>
      <c r="L1126">
        <v>86.540400000000005</v>
      </c>
      <c r="M1126">
        <v>0.77520599999999995</v>
      </c>
      <c r="N1126">
        <v>6.9031300000000004E-3</v>
      </c>
      <c r="O1126">
        <f>Tabelle15[[#This Row],[Roll]]+Tabelle15[[#This Row],[Pitch]]</f>
        <v>2.4786300000000003</v>
      </c>
      <c r="P1126">
        <f>SQRT(Tabelle15[[#This Row],[X]]^2+ Tabelle15[[#This Row],[Y]]^2 +Tabelle15[[#This Row],[Z]]^2)</f>
        <v>196.41598532515118</v>
      </c>
      <c r="Q1126">
        <v>-35.664999999999999</v>
      </c>
      <c r="R1126">
        <v>114.495</v>
      </c>
      <c r="S1126">
        <v>70.005399999999995</v>
      </c>
      <c r="T1126">
        <v>42.444600000000001</v>
      </c>
      <c r="U1126">
        <v>-1.9110400000000001</v>
      </c>
      <c r="V1126">
        <v>-4.3977599999999999</v>
      </c>
    </row>
    <row r="1127" spans="1:22">
      <c r="A1127">
        <v>23202</v>
      </c>
      <c r="B1127">
        <v>1</v>
      </c>
      <c r="C1127">
        <v>25.095400000000001</v>
      </c>
      <c r="D1127">
        <v>-11.7753</v>
      </c>
      <c r="E1127">
        <v>-194.45</v>
      </c>
      <c r="F1127">
        <v>-47.408499999999997</v>
      </c>
      <c r="G1127">
        <v>4.3953100000000003</v>
      </c>
      <c r="H1127">
        <v>-1.9166799999999999</v>
      </c>
      <c r="I1127">
        <f>IF(AND(Tabelle15[[#This Row],[AreaPx]]&gt;0,NOT(Tabelle15[[#This Row],[AreaPx]]="inf")),Tabelle15[[#This Row],[AreaPx]], NA())</f>
        <v>5081.2700000000004</v>
      </c>
      <c r="J1127">
        <v>5081.2700000000004</v>
      </c>
      <c r="K1127">
        <v>58.932299999999998</v>
      </c>
      <c r="L1127">
        <v>86.540400000000005</v>
      </c>
      <c r="M1127">
        <v>0.77520599999999995</v>
      </c>
      <c r="N1127">
        <v>6.9031300000000004E-3</v>
      </c>
      <c r="O1127">
        <f>Tabelle15[[#This Row],[Roll]]+Tabelle15[[#This Row],[Pitch]]</f>
        <v>2.4786300000000003</v>
      </c>
      <c r="P1127">
        <f>SQRT(Tabelle15[[#This Row],[X]]^2+ Tabelle15[[#This Row],[Y]]^2 +Tabelle15[[#This Row],[Z]]^2)</f>
        <v>196.41598532515118</v>
      </c>
      <c r="Q1127">
        <v>-35.664999999999999</v>
      </c>
      <c r="R1127">
        <v>114.495</v>
      </c>
      <c r="S1127">
        <v>70.005399999999995</v>
      </c>
      <c r="T1127">
        <v>42.444600000000001</v>
      </c>
      <c r="U1127">
        <v>-1.9110400000000001</v>
      </c>
      <c r="V1127">
        <v>-4.3977599999999999</v>
      </c>
    </row>
    <row r="1128" spans="1:22">
      <c r="A1128">
        <v>23217</v>
      </c>
      <c r="B1128">
        <v>1</v>
      </c>
      <c r="C1128">
        <v>24.967600000000001</v>
      </c>
      <c r="D1128">
        <v>-10.502800000000001</v>
      </c>
      <c r="E1128">
        <v>-194.35</v>
      </c>
      <c r="F1128">
        <v>-47.454799999999999</v>
      </c>
      <c r="G1128">
        <v>3.9475799999999999</v>
      </c>
      <c r="H1128">
        <v>-1.4374800000000001</v>
      </c>
      <c r="I1128">
        <f>IF(AND(Tabelle15[[#This Row],[AreaPx]]&gt;0,NOT(Tabelle15[[#This Row],[AreaPx]]="inf")),Tabelle15[[#This Row],[AreaPx]], NA())</f>
        <v>5084.97</v>
      </c>
      <c r="J1128">
        <v>5084.97</v>
      </c>
      <c r="K1128">
        <v>58.8551</v>
      </c>
      <c r="L1128">
        <v>86.632599999999996</v>
      </c>
      <c r="M1128">
        <v>0.65681999999999996</v>
      </c>
      <c r="N1128">
        <v>4.6292700000000004E-3</v>
      </c>
      <c r="O1128">
        <f>Tabelle15[[#This Row],[Roll]]+Tabelle15[[#This Row],[Pitch]]</f>
        <v>2.5100999999999996</v>
      </c>
      <c r="P1128">
        <f>SQRT(Tabelle15[[#This Row],[X]]^2+ Tabelle15[[#This Row],[Y]]^2 +Tabelle15[[#This Row],[Z]]^2)</f>
        <v>196.22846979375853</v>
      </c>
      <c r="Q1128">
        <v>-35.504899999999999</v>
      </c>
      <c r="R1128">
        <v>111.82</v>
      </c>
      <c r="S1128">
        <v>70.263499999999993</v>
      </c>
      <c r="T1128">
        <v>42.446199999999997</v>
      </c>
      <c r="U1128">
        <v>-1.43407</v>
      </c>
      <c r="V1128">
        <v>-3.94882</v>
      </c>
    </row>
    <row r="1129" spans="1:22">
      <c r="A1129">
        <v>23238</v>
      </c>
      <c r="B1129">
        <v>1</v>
      </c>
      <c r="C1129">
        <v>24.967600000000001</v>
      </c>
      <c r="D1129">
        <v>-10.502800000000001</v>
      </c>
      <c r="E1129">
        <v>-194.35</v>
      </c>
      <c r="F1129">
        <v>-47.454799999999999</v>
      </c>
      <c r="G1129">
        <v>3.9475799999999999</v>
      </c>
      <c r="H1129">
        <v>-1.4374800000000001</v>
      </c>
      <c r="I1129">
        <f>IF(AND(Tabelle15[[#This Row],[AreaPx]]&gt;0,NOT(Tabelle15[[#This Row],[AreaPx]]="inf")),Tabelle15[[#This Row],[AreaPx]], NA())</f>
        <v>5084.97</v>
      </c>
      <c r="J1129">
        <v>5084.97</v>
      </c>
      <c r="K1129">
        <v>58.8551</v>
      </c>
      <c r="L1129">
        <v>86.632599999999996</v>
      </c>
      <c r="M1129">
        <v>0.65681999999999996</v>
      </c>
      <c r="N1129">
        <v>4.6292700000000004E-3</v>
      </c>
      <c r="O1129">
        <f>Tabelle15[[#This Row],[Roll]]+Tabelle15[[#This Row],[Pitch]]</f>
        <v>2.5100999999999996</v>
      </c>
      <c r="P1129">
        <f>SQRT(Tabelle15[[#This Row],[X]]^2+ Tabelle15[[#This Row],[Y]]^2 +Tabelle15[[#This Row],[Z]]^2)</f>
        <v>196.22846979375853</v>
      </c>
      <c r="Q1129">
        <v>-35.504899999999999</v>
      </c>
      <c r="R1129">
        <v>111.82</v>
      </c>
      <c r="S1129">
        <v>70.263499999999993</v>
      </c>
      <c r="T1129">
        <v>42.446199999999997</v>
      </c>
      <c r="U1129">
        <v>-1.43407</v>
      </c>
      <c r="V1129">
        <v>-3.94882</v>
      </c>
    </row>
    <row r="1130" spans="1:22">
      <c r="A1130">
        <v>23254</v>
      </c>
      <c r="B1130">
        <v>1</v>
      </c>
      <c r="C1130">
        <v>24.911799999999999</v>
      </c>
      <c r="D1130">
        <v>-8.9935200000000002</v>
      </c>
      <c r="E1130">
        <v>-194.13900000000001</v>
      </c>
      <c r="F1130">
        <v>-47.486400000000003</v>
      </c>
      <c r="G1130">
        <v>3.8948700000000001</v>
      </c>
      <c r="H1130">
        <v>-1.6852</v>
      </c>
      <c r="I1130">
        <f>IF(AND(Tabelle15[[#This Row],[AreaPx]]&gt;0,NOT(Tabelle15[[#This Row],[AreaPx]]="inf")),Tabelle15[[#This Row],[AreaPx]], NA())</f>
        <v>5085.04</v>
      </c>
      <c r="J1130">
        <v>5085.04</v>
      </c>
      <c r="K1130">
        <v>58.8461</v>
      </c>
      <c r="L1130">
        <v>86.663700000000006</v>
      </c>
      <c r="M1130">
        <v>0.187301</v>
      </c>
      <c r="N1130">
        <v>3.5590399999999999E-3</v>
      </c>
      <c r="O1130">
        <f>Tabelle15[[#This Row],[Roll]]+Tabelle15[[#This Row],[Pitch]]</f>
        <v>2.20967</v>
      </c>
      <c r="P1130">
        <f>SQRT(Tabelle15[[#This Row],[X]]^2+ Tabelle15[[#This Row],[Y]]^2 +Tabelle15[[#This Row],[Z]]^2)</f>
        <v>195.93731778870099</v>
      </c>
      <c r="Q1130">
        <v>-35.316899999999997</v>
      </c>
      <c r="R1130">
        <v>111.173</v>
      </c>
      <c r="S1130">
        <v>70.100700000000003</v>
      </c>
      <c r="T1130">
        <v>42.399099999999997</v>
      </c>
      <c r="U1130">
        <v>-1.6813100000000001</v>
      </c>
      <c r="V1130">
        <v>-3.89655</v>
      </c>
    </row>
    <row r="1131" spans="1:22">
      <c r="A1131">
        <v>23274</v>
      </c>
      <c r="B1131">
        <v>1</v>
      </c>
      <c r="C1131">
        <v>24.911799999999999</v>
      </c>
      <c r="D1131">
        <v>-8.9935200000000002</v>
      </c>
      <c r="E1131">
        <v>-194.13900000000001</v>
      </c>
      <c r="F1131">
        <v>-47.486400000000003</v>
      </c>
      <c r="G1131">
        <v>3.8948700000000001</v>
      </c>
      <c r="H1131">
        <v>-1.6852</v>
      </c>
      <c r="I1131">
        <f>IF(AND(Tabelle15[[#This Row],[AreaPx]]&gt;0,NOT(Tabelle15[[#This Row],[AreaPx]]="inf")),Tabelle15[[#This Row],[AreaPx]], NA())</f>
        <v>5096.08</v>
      </c>
      <c r="J1131">
        <v>5096.08</v>
      </c>
      <c r="K1131">
        <v>58.9099</v>
      </c>
      <c r="L1131">
        <v>86.7577</v>
      </c>
      <c r="M1131">
        <v>0</v>
      </c>
      <c r="N1131">
        <v>1.32301E-2</v>
      </c>
      <c r="O1131">
        <f>Tabelle15[[#This Row],[Roll]]+Tabelle15[[#This Row],[Pitch]]</f>
        <v>2.20967</v>
      </c>
      <c r="P1131">
        <f>SQRT(Tabelle15[[#This Row],[X]]^2+ Tabelle15[[#This Row],[Y]]^2 +Tabelle15[[#This Row],[Z]]^2)</f>
        <v>195.93731778870099</v>
      </c>
      <c r="Q1131">
        <v>-35.316899999999997</v>
      </c>
      <c r="R1131">
        <v>111.173</v>
      </c>
      <c r="S1131">
        <v>70.100700000000003</v>
      </c>
      <c r="T1131">
        <v>42.399099999999997</v>
      </c>
      <c r="U1131">
        <v>-1.6813100000000001</v>
      </c>
      <c r="V1131">
        <v>-3.89655</v>
      </c>
    </row>
    <row r="1132" spans="1:22">
      <c r="A1132">
        <v>23292</v>
      </c>
      <c r="B1132">
        <v>1</v>
      </c>
      <c r="C1132">
        <v>24.911799999999999</v>
      </c>
      <c r="D1132">
        <v>-8.9935200000000002</v>
      </c>
      <c r="E1132">
        <v>-194.13900000000001</v>
      </c>
      <c r="F1132">
        <v>-47.486400000000003</v>
      </c>
      <c r="G1132">
        <v>3.8948700000000001</v>
      </c>
      <c r="H1132">
        <v>-1.6852</v>
      </c>
      <c r="I1132">
        <f>IF(AND(Tabelle15[[#This Row],[AreaPx]]&gt;0,NOT(Tabelle15[[#This Row],[AreaPx]]="inf")),Tabelle15[[#This Row],[AreaPx]], NA())</f>
        <v>5096.08</v>
      </c>
      <c r="J1132">
        <v>5096.08</v>
      </c>
      <c r="K1132">
        <v>58.9099</v>
      </c>
      <c r="L1132">
        <v>86.7577</v>
      </c>
      <c r="M1132">
        <v>0</v>
      </c>
      <c r="N1132">
        <v>1.32301E-2</v>
      </c>
      <c r="O1132">
        <f>Tabelle15[[#This Row],[Roll]]+Tabelle15[[#This Row],[Pitch]]</f>
        <v>2.20967</v>
      </c>
      <c r="P1132">
        <f>SQRT(Tabelle15[[#This Row],[X]]^2+ Tabelle15[[#This Row],[Y]]^2 +Tabelle15[[#This Row],[Z]]^2)</f>
        <v>195.93731778870099</v>
      </c>
      <c r="Q1132">
        <v>-35.316899999999997</v>
      </c>
      <c r="R1132">
        <v>111.173</v>
      </c>
      <c r="S1132">
        <v>70.100700000000003</v>
      </c>
      <c r="T1132">
        <v>42.399099999999997</v>
      </c>
      <c r="U1132">
        <v>-1.6813100000000001</v>
      </c>
      <c r="V1132">
        <v>-3.89655</v>
      </c>
    </row>
    <row r="1133" spans="1:22">
      <c r="A1133">
        <v>23304</v>
      </c>
      <c r="B1133">
        <v>1</v>
      </c>
      <c r="C1133">
        <v>24.911799999999999</v>
      </c>
      <c r="D1133">
        <v>-8.9935200000000002</v>
      </c>
      <c r="E1133">
        <v>-194.13900000000001</v>
      </c>
      <c r="F1133">
        <v>-47.486400000000003</v>
      </c>
      <c r="G1133">
        <v>3.8948700000000001</v>
      </c>
      <c r="H1133">
        <v>-1.6852</v>
      </c>
      <c r="I1133">
        <f>IF(AND(Tabelle15[[#This Row],[AreaPx]]&gt;0,NOT(Tabelle15[[#This Row],[AreaPx]]="inf")),Tabelle15[[#This Row],[AreaPx]], NA())</f>
        <v>5096.08</v>
      </c>
      <c r="J1133">
        <v>5096.08</v>
      </c>
      <c r="K1133">
        <v>58.9099</v>
      </c>
      <c r="L1133">
        <v>86.7577</v>
      </c>
      <c r="M1133">
        <v>0</v>
      </c>
      <c r="N1133">
        <v>1.32301E-2</v>
      </c>
      <c r="O1133">
        <f>Tabelle15[[#This Row],[Roll]]+Tabelle15[[#This Row],[Pitch]]</f>
        <v>2.20967</v>
      </c>
      <c r="P1133">
        <f>SQRT(Tabelle15[[#This Row],[X]]^2+ Tabelle15[[#This Row],[Y]]^2 +Tabelle15[[#This Row],[Z]]^2)</f>
        <v>195.93731778870099</v>
      </c>
      <c r="Q1133">
        <v>-35.316899999999997</v>
      </c>
      <c r="R1133">
        <v>111.173</v>
      </c>
      <c r="S1133">
        <v>70.100700000000003</v>
      </c>
      <c r="T1133">
        <v>42.399099999999997</v>
      </c>
      <c r="U1133">
        <v>-1.6813100000000001</v>
      </c>
      <c r="V1133">
        <v>-3.89655</v>
      </c>
    </row>
    <row r="1134" spans="1:22">
      <c r="A1134">
        <v>23312</v>
      </c>
      <c r="B1134">
        <v>1</v>
      </c>
      <c r="C1134">
        <v>24.589400000000001</v>
      </c>
      <c r="D1134">
        <v>-7.4106500000000004</v>
      </c>
      <c r="E1134">
        <v>-194.221</v>
      </c>
      <c r="F1134">
        <v>-47.172199999999997</v>
      </c>
      <c r="G1134">
        <v>3.3778800000000002</v>
      </c>
      <c r="H1134">
        <v>-1.46282</v>
      </c>
      <c r="I1134">
        <f>IF(AND(Tabelle15[[#This Row],[AreaPx]]&gt;0,NOT(Tabelle15[[#This Row],[AreaPx]]="inf")),Tabelle15[[#This Row],[AreaPx]], NA())</f>
        <v>5129.8900000000003</v>
      </c>
      <c r="J1134">
        <v>5129.8900000000003</v>
      </c>
      <c r="K1134">
        <v>59.218600000000002</v>
      </c>
      <c r="L1134">
        <v>86.811000000000007</v>
      </c>
      <c r="M1134">
        <v>0.70144200000000001</v>
      </c>
      <c r="N1134">
        <v>9.3472899999999994E-3</v>
      </c>
      <c r="O1134">
        <f>Tabelle15[[#This Row],[Roll]]+Tabelle15[[#This Row],[Pitch]]</f>
        <v>1.9150600000000002</v>
      </c>
      <c r="P1134">
        <f>SQRT(Tabelle15[[#This Row],[X]]^2+ Tabelle15[[#This Row],[Y]]^2 +Tabelle15[[#This Row],[Z]]^2)</f>
        <v>195.91159528415488</v>
      </c>
      <c r="Q1134">
        <v>-34.438299999999998</v>
      </c>
      <c r="R1134">
        <v>109.096</v>
      </c>
      <c r="S1134">
        <v>71.522000000000006</v>
      </c>
      <c r="T1134">
        <v>42.741599999999998</v>
      </c>
      <c r="U1134">
        <v>-1.46028</v>
      </c>
      <c r="V1134">
        <v>-3.3789799999999999</v>
      </c>
    </row>
    <row r="1135" spans="1:22">
      <c r="A1135">
        <v>23336</v>
      </c>
      <c r="B1135">
        <v>1</v>
      </c>
      <c r="C1135">
        <v>24.589400000000001</v>
      </c>
      <c r="D1135">
        <v>-7.4106500000000004</v>
      </c>
      <c r="E1135">
        <v>-194.221</v>
      </c>
      <c r="F1135">
        <v>-47.172199999999997</v>
      </c>
      <c r="G1135">
        <v>3.3778800000000002</v>
      </c>
      <c r="H1135">
        <v>-1.46282</v>
      </c>
      <c r="I1135">
        <f>IF(AND(Tabelle15[[#This Row],[AreaPx]]&gt;0,NOT(Tabelle15[[#This Row],[AreaPx]]="inf")),Tabelle15[[#This Row],[AreaPx]], NA())</f>
        <v>5129.8900000000003</v>
      </c>
      <c r="J1135">
        <v>5129.8900000000003</v>
      </c>
      <c r="K1135">
        <v>59.218600000000002</v>
      </c>
      <c r="L1135">
        <v>86.811000000000007</v>
      </c>
      <c r="M1135">
        <v>0.70144200000000001</v>
      </c>
      <c r="N1135">
        <v>9.3472899999999994E-3</v>
      </c>
      <c r="O1135">
        <f>Tabelle15[[#This Row],[Roll]]+Tabelle15[[#This Row],[Pitch]]</f>
        <v>1.9150600000000002</v>
      </c>
      <c r="P1135">
        <f>SQRT(Tabelle15[[#This Row],[X]]^2+ Tabelle15[[#This Row],[Y]]^2 +Tabelle15[[#This Row],[Z]]^2)</f>
        <v>195.91159528415488</v>
      </c>
      <c r="Q1135">
        <v>-34.438299999999998</v>
      </c>
      <c r="R1135">
        <v>109.096</v>
      </c>
      <c r="S1135">
        <v>71.522000000000006</v>
      </c>
      <c r="T1135">
        <v>42.741599999999998</v>
      </c>
      <c r="U1135">
        <v>-1.46028</v>
      </c>
      <c r="V1135">
        <v>-3.3789799999999999</v>
      </c>
    </row>
    <row r="1136" spans="1:22">
      <c r="A1136">
        <v>23347</v>
      </c>
      <c r="B1136">
        <v>1</v>
      </c>
      <c r="C1136">
        <v>24.2761</v>
      </c>
      <c r="D1136">
        <v>-5.8762999999999996</v>
      </c>
      <c r="E1136">
        <v>-194.03200000000001</v>
      </c>
      <c r="F1136">
        <v>-47.327599999999997</v>
      </c>
      <c r="G1136">
        <v>2.74776</v>
      </c>
      <c r="H1136">
        <v>-0.93674100000000005</v>
      </c>
      <c r="I1136">
        <f>IF(AND(Tabelle15[[#This Row],[AreaPx]]&gt;0,NOT(Tabelle15[[#This Row],[AreaPx]]="inf")),Tabelle15[[#This Row],[AreaPx]], NA())</f>
        <v>5115.5200000000004</v>
      </c>
      <c r="J1136">
        <v>5115.5200000000004</v>
      </c>
      <c r="K1136">
        <v>58.981099999999998</v>
      </c>
      <c r="L1136">
        <v>86.840800000000002</v>
      </c>
      <c r="M1136">
        <v>0.864541</v>
      </c>
      <c r="N1136">
        <v>1.8442E-2</v>
      </c>
      <c r="O1136">
        <f>Tabelle15[[#This Row],[Roll]]+Tabelle15[[#This Row],[Pitch]]</f>
        <v>1.8110189999999999</v>
      </c>
      <c r="P1136">
        <f>SQRT(Tabelle15[[#This Row],[X]]^2+ Tabelle15[[#This Row],[Y]]^2 +Tabelle15[[#This Row],[Z]]^2)</f>
        <v>195.63301601953592</v>
      </c>
      <c r="Q1136">
        <v>-34.300400000000003</v>
      </c>
      <c r="R1136">
        <v>106.07299999999999</v>
      </c>
      <c r="S1136">
        <v>71.4863</v>
      </c>
      <c r="T1136">
        <v>42.627499999999998</v>
      </c>
      <c r="U1136">
        <v>-0.93566400000000005</v>
      </c>
      <c r="V1136">
        <v>-2.7481300000000002</v>
      </c>
    </row>
    <row r="1137" spans="1:22">
      <c r="A1137">
        <v>23368</v>
      </c>
      <c r="B1137">
        <v>1</v>
      </c>
      <c r="C1137">
        <v>24.2761</v>
      </c>
      <c r="D1137">
        <v>-5.8762999999999996</v>
      </c>
      <c r="E1137">
        <v>-194.03200000000001</v>
      </c>
      <c r="F1137">
        <v>-47.327599999999997</v>
      </c>
      <c r="G1137">
        <v>2.74776</v>
      </c>
      <c r="H1137">
        <v>-0.93674100000000005</v>
      </c>
      <c r="I1137">
        <f>IF(AND(Tabelle15[[#This Row],[AreaPx]]&gt;0,NOT(Tabelle15[[#This Row],[AreaPx]]="inf")),Tabelle15[[#This Row],[AreaPx]], NA())</f>
        <v>5115.5200000000004</v>
      </c>
      <c r="J1137">
        <v>5115.5200000000004</v>
      </c>
      <c r="K1137">
        <v>58.981099999999998</v>
      </c>
      <c r="L1137">
        <v>86.840800000000002</v>
      </c>
      <c r="M1137">
        <v>0.864541</v>
      </c>
      <c r="N1137">
        <v>1.8442E-2</v>
      </c>
      <c r="O1137">
        <f>Tabelle15[[#This Row],[Roll]]+Tabelle15[[#This Row],[Pitch]]</f>
        <v>1.8110189999999999</v>
      </c>
      <c r="P1137">
        <f>SQRT(Tabelle15[[#This Row],[X]]^2+ Tabelle15[[#This Row],[Y]]^2 +Tabelle15[[#This Row],[Z]]^2)</f>
        <v>195.63301601953592</v>
      </c>
      <c r="Q1137">
        <v>-34.300400000000003</v>
      </c>
      <c r="R1137">
        <v>106.07299999999999</v>
      </c>
      <c r="S1137">
        <v>71.4863</v>
      </c>
      <c r="T1137">
        <v>42.627499999999998</v>
      </c>
      <c r="U1137">
        <v>-0.93566400000000005</v>
      </c>
      <c r="V1137">
        <v>-2.7481300000000002</v>
      </c>
    </row>
    <row r="1138" spans="1:22">
      <c r="A1138">
        <v>23381</v>
      </c>
      <c r="B1138">
        <v>1</v>
      </c>
      <c r="C1138">
        <v>24.026299999999999</v>
      </c>
      <c r="D1138">
        <v>-4.8738700000000001</v>
      </c>
      <c r="E1138">
        <v>-192.833</v>
      </c>
      <c r="F1138">
        <v>-47.904299999999999</v>
      </c>
      <c r="G1138">
        <v>2.75332</v>
      </c>
      <c r="H1138">
        <v>-0.81257000000000001</v>
      </c>
      <c r="I1138">
        <f>IF(AND(Tabelle15[[#This Row],[AreaPx]]&gt;0,NOT(Tabelle15[[#This Row],[AreaPx]]="inf")),Tabelle15[[#This Row],[AreaPx]], NA())</f>
        <v>5069.88</v>
      </c>
      <c r="J1138">
        <v>5069.88</v>
      </c>
      <c r="K1138">
        <v>58.394300000000001</v>
      </c>
      <c r="L1138">
        <v>86.9298</v>
      </c>
      <c r="M1138">
        <v>0.76050499999999999</v>
      </c>
      <c r="N1138">
        <v>1.52365E-2</v>
      </c>
      <c r="O1138">
        <f>Tabelle15[[#This Row],[Roll]]+Tabelle15[[#This Row],[Pitch]]</f>
        <v>1.94075</v>
      </c>
      <c r="P1138">
        <f>SQRT(Tabelle15[[#This Row],[X]]^2+ Tabelle15[[#This Row],[Y]]^2 +Tabelle15[[#This Row],[Z]]^2)</f>
        <v>194.38514240925642</v>
      </c>
      <c r="Q1138">
        <v>-34.354599999999998</v>
      </c>
      <c r="R1138">
        <v>104.645</v>
      </c>
      <c r="S1138">
        <v>69.331599999999995</v>
      </c>
      <c r="T1138">
        <v>42.056600000000003</v>
      </c>
      <c r="U1138">
        <v>-0.81163200000000002</v>
      </c>
      <c r="V1138">
        <v>-2.75359</v>
      </c>
    </row>
    <row r="1139" spans="1:22">
      <c r="A1139">
        <v>23403</v>
      </c>
      <c r="B1139">
        <v>1</v>
      </c>
      <c r="C1139">
        <v>24.026299999999999</v>
      </c>
      <c r="D1139">
        <v>-4.8738700000000001</v>
      </c>
      <c r="E1139">
        <v>-192.833</v>
      </c>
      <c r="F1139">
        <v>-47.904299999999999</v>
      </c>
      <c r="G1139">
        <v>2.75332</v>
      </c>
      <c r="H1139">
        <v>-0.81257000000000001</v>
      </c>
      <c r="I1139">
        <f>IF(AND(Tabelle15[[#This Row],[AreaPx]]&gt;0,NOT(Tabelle15[[#This Row],[AreaPx]]="inf")),Tabelle15[[#This Row],[AreaPx]], NA())</f>
        <v>5069.88</v>
      </c>
      <c r="J1139">
        <v>5069.88</v>
      </c>
      <c r="K1139">
        <v>58.394300000000001</v>
      </c>
      <c r="L1139">
        <v>86.9298</v>
      </c>
      <c r="M1139">
        <v>0.76050499999999999</v>
      </c>
      <c r="N1139">
        <v>1.52365E-2</v>
      </c>
      <c r="O1139">
        <f>Tabelle15[[#This Row],[Roll]]+Tabelle15[[#This Row],[Pitch]]</f>
        <v>1.94075</v>
      </c>
      <c r="P1139">
        <f>SQRT(Tabelle15[[#This Row],[X]]^2+ Tabelle15[[#This Row],[Y]]^2 +Tabelle15[[#This Row],[Z]]^2)</f>
        <v>194.38514240925642</v>
      </c>
      <c r="Q1139">
        <v>-34.354599999999998</v>
      </c>
      <c r="R1139">
        <v>104.645</v>
      </c>
      <c r="S1139">
        <v>69.331599999999995</v>
      </c>
      <c r="T1139">
        <v>42.056600000000003</v>
      </c>
      <c r="U1139">
        <v>-0.81163200000000002</v>
      </c>
      <c r="V1139">
        <v>-2.75359</v>
      </c>
    </row>
    <row r="1140" spans="1:22">
      <c r="A1140">
        <v>23419</v>
      </c>
      <c r="B1140">
        <v>1</v>
      </c>
      <c r="C1140">
        <v>24.365400000000001</v>
      </c>
      <c r="D1140">
        <v>-4.66777</v>
      </c>
      <c r="E1140">
        <v>-193.048</v>
      </c>
      <c r="F1140">
        <v>-47.527099999999997</v>
      </c>
      <c r="G1140">
        <v>2.8510800000000001</v>
      </c>
      <c r="H1140">
        <v>-0.97092599999999996</v>
      </c>
      <c r="I1140">
        <f>IF(AND(Tabelle15[[#This Row],[AreaPx]]&gt;0,NOT(Tabelle15[[#This Row],[AreaPx]]="inf")),Tabelle15[[#This Row],[AreaPx]], NA())</f>
        <v>5169.34</v>
      </c>
      <c r="J1140">
        <v>5169.34</v>
      </c>
      <c r="K1140">
        <v>59.188000000000002</v>
      </c>
      <c r="L1140">
        <v>87.458200000000005</v>
      </c>
      <c r="M1140">
        <v>0.26550499999999999</v>
      </c>
      <c r="N1140">
        <v>2.2538599999999999E-2</v>
      </c>
      <c r="O1140">
        <f>Tabelle15[[#This Row],[Roll]]+Tabelle15[[#This Row],[Pitch]]</f>
        <v>1.8801540000000001</v>
      </c>
      <c r="P1140">
        <f>SQRT(Tabelle15[[#This Row],[X]]^2+ Tabelle15[[#This Row],[Y]]^2 +Tabelle15[[#This Row],[Z]]^2)</f>
        <v>194.63553400633938</v>
      </c>
      <c r="Q1140">
        <v>-34.011400000000002</v>
      </c>
      <c r="R1140">
        <v>104.917</v>
      </c>
      <c r="S1140">
        <v>70.240700000000004</v>
      </c>
      <c r="T1140">
        <v>42.424599999999998</v>
      </c>
      <c r="U1140">
        <v>-0.96972400000000003</v>
      </c>
      <c r="V1140">
        <v>-2.8514900000000001</v>
      </c>
    </row>
    <row r="1141" spans="1:22">
      <c r="A1141">
        <v>23442</v>
      </c>
      <c r="B1141">
        <v>1</v>
      </c>
      <c r="C1141">
        <v>24.365400000000001</v>
      </c>
      <c r="D1141">
        <v>-4.66777</v>
      </c>
      <c r="E1141">
        <v>-193.048</v>
      </c>
      <c r="F1141">
        <v>-47.527099999999997</v>
      </c>
      <c r="G1141">
        <v>2.8510800000000001</v>
      </c>
      <c r="H1141">
        <v>-0.97092599999999996</v>
      </c>
      <c r="I1141">
        <f>IF(AND(Tabelle15[[#This Row],[AreaPx]]&gt;0,NOT(Tabelle15[[#This Row],[AreaPx]]="inf")),Tabelle15[[#This Row],[AreaPx]], NA())</f>
        <v>5157.8599999999997</v>
      </c>
      <c r="J1141">
        <v>5157.8599999999997</v>
      </c>
      <c r="K1141">
        <v>59.122300000000003</v>
      </c>
      <c r="L1141">
        <v>87.361000000000004</v>
      </c>
      <c r="M1141">
        <v>0</v>
      </c>
      <c r="N1141">
        <v>2.6496100000000002E-2</v>
      </c>
      <c r="O1141">
        <f>Tabelle15[[#This Row],[Roll]]+Tabelle15[[#This Row],[Pitch]]</f>
        <v>1.8801540000000001</v>
      </c>
      <c r="P1141">
        <f>SQRT(Tabelle15[[#This Row],[X]]^2+ Tabelle15[[#This Row],[Y]]^2 +Tabelle15[[#This Row],[Z]]^2)</f>
        <v>194.63553400633938</v>
      </c>
      <c r="Q1141">
        <v>-34.011400000000002</v>
      </c>
      <c r="R1141">
        <v>104.917</v>
      </c>
      <c r="S1141">
        <v>70.240700000000004</v>
      </c>
      <c r="T1141">
        <v>42.424599999999998</v>
      </c>
      <c r="U1141">
        <v>-0.96972400000000003</v>
      </c>
      <c r="V1141">
        <v>-2.8514900000000001</v>
      </c>
    </row>
    <row r="1142" spans="1:22">
      <c r="A1142">
        <v>23461</v>
      </c>
      <c r="B1142">
        <v>1</v>
      </c>
      <c r="C1142">
        <v>24.365400000000001</v>
      </c>
      <c r="D1142">
        <v>-4.66777</v>
      </c>
      <c r="E1142">
        <v>-193.048</v>
      </c>
      <c r="F1142">
        <v>-47.527099999999997</v>
      </c>
      <c r="G1142">
        <v>2.8510800000000001</v>
      </c>
      <c r="H1142">
        <v>-0.97092599999999996</v>
      </c>
      <c r="I1142">
        <f>IF(AND(Tabelle15[[#This Row],[AreaPx]]&gt;0,NOT(Tabelle15[[#This Row],[AreaPx]]="inf")),Tabelle15[[#This Row],[AreaPx]], NA())</f>
        <v>5157.8599999999997</v>
      </c>
      <c r="J1142">
        <v>5157.8599999999997</v>
      </c>
      <c r="K1142">
        <v>59.122300000000003</v>
      </c>
      <c r="L1142">
        <v>87.361000000000004</v>
      </c>
      <c r="M1142">
        <v>0</v>
      </c>
      <c r="N1142">
        <v>2.6496100000000002E-2</v>
      </c>
      <c r="O1142">
        <f>Tabelle15[[#This Row],[Roll]]+Tabelle15[[#This Row],[Pitch]]</f>
        <v>1.8801540000000001</v>
      </c>
      <c r="P1142">
        <f>SQRT(Tabelle15[[#This Row],[X]]^2+ Tabelle15[[#This Row],[Y]]^2 +Tabelle15[[#This Row],[Z]]^2)</f>
        <v>194.63553400633938</v>
      </c>
      <c r="Q1142">
        <v>-34.011400000000002</v>
      </c>
      <c r="R1142">
        <v>104.917</v>
      </c>
      <c r="S1142">
        <v>70.240700000000004</v>
      </c>
      <c r="T1142">
        <v>42.424599999999998</v>
      </c>
      <c r="U1142">
        <v>-0.96972400000000003</v>
      </c>
      <c r="V1142">
        <v>-2.8514900000000001</v>
      </c>
    </row>
    <row r="1143" spans="1:22">
      <c r="A1143">
        <v>23476</v>
      </c>
      <c r="B1143">
        <v>1</v>
      </c>
      <c r="C1143">
        <v>24.671500000000002</v>
      </c>
      <c r="D1143">
        <v>-4.1842499999999996</v>
      </c>
      <c r="E1143">
        <v>-193.05799999999999</v>
      </c>
      <c r="F1143">
        <v>-47.7102</v>
      </c>
      <c r="G1143">
        <v>2.4014899999999999</v>
      </c>
      <c r="H1143">
        <v>-1.21227</v>
      </c>
      <c r="I1143">
        <f>IF(AND(Tabelle15[[#This Row],[AreaPx]]&gt;0,NOT(Tabelle15[[#This Row],[AreaPx]]="inf")),Tabelle15[[#This Row],[AreaPx]], NA())</f>
        <v>5139.1400000000003</v>
      </c>
      <c r="J1143">
        <v>5139.1400000000003</v>
      </c>
      <c r="K1143">
        <v>58.891199999999998</v>
      </c>
      <c r="L1143">
        <v>87.372900000000001</v>
      </c>
      <c r="M1143">
        <v>0.30112499999999998</v>
      </c>
      <c r="N1143">
        <v>1.1526700000000001E-2</v>
      </c>
      <c r="O1143">
        <f>Tabelle15[[#This Row],[Roll]]+Tabelle15[[#This Row],[Pitch]]</f>
        <v>1.1892199999999999</v>
      </c>
      <c r="P1143">
        <f>SQRT(Tabelle15[[#This Row],[X]]^2+ Tabelle15[[#This Row],[Y]]^2 +Tabelle15[[#This Row],[Z]]^2)</f>
        <v>194.67301360053091</v>
      </c>
      <c r="Q1143">
        <v>-34.536700000000003</v>
      </c>
      <c r="R1143">
        <v>105.42700000000001</v>
      </c>
      <c r="S1143">
        <v>69.525099999999995</v>
      </c>
      <c r="T1143">
        <v>42.238999999999997</v>
      </c>
      <c r="U1143">
        <v>-1.2112099999999999</v>
      </c>
      <c r="V1143">
        <v>-2.4020199999999998</v>
      </c>
    </row>
    <row r="1144" spans="1:22">
      <c r="A1144">
        <v>23501</v>
      </c>
      <c r="B1144">
        <v>1</v>
      </c>
      <c r="C1144">
        <v>24.671500000000002</v>
      </c>
      <c r="D1144">
        <v>-4.1842499999999996</v>
      </c>
      <c r="E1144">
        <v>-193.05799999999999</v>
      </c>
      <c r="F1144">
        <v>-47.7102</v>
      </c>
      <c r="G1144">
        <v>2.4014899999999999</v>
      </c>
      <c r="H1144">
        <v>-1.21227</v>
      </c>
      <c r="I1144">
        <f>IF(AND(Tabelle15[[#This Row],[AreaPx]]&gt;0,NOT(Tabelle15[[#This Row],[AreaPx]]="inf")),Tabelle15[[#This Row],[AreaPx]], NA())</f>
        <v>5139.1400000000003</v>
      </c>
      <c r="J1144">
        <v>5139.1400000000003</v>
      </c>
      <c r="K1144">
        <v>58.891199999999998</v>
      </c>
      <c r="L1144">
        <v>87.372900000000001</v>
      </c>
      <c r="M1144">
        <v>0.30112499999999998</v>
      </c>
      <c r="N1144">
        <v>1.1526700000000001E-2</v>
      </c>
      <c r="O1144">
        <f>Tabelle15[[#This Row],[Roll]]+Tabelle15[[#This Row],[Pitch]]</f>
        <v>1.1892199999999999</v>
      </c>
      <c r="P1144">
        <f>SQRT(Tabelle15[[#This Row],[X]]^2+ Tabelle15[[#This Row],[Y]]^2 +Tabelle15[[#This Row],[Z]]^2)</f>
        <v>194.67301360053091</v>
      </c>
      <c r="Q1144">
        <v>-34.536700000000003</v>
      </c>
      <c r="R1144">
        <v>105.42700000000001</v>
      </c>
      <c r="S1144">
        <v>69.525099999999995</v>
      </c>
      <c r="T1144">
        <v>42.238999999999997</v>
      </c>
      <c r="U1144">
        <v>-1.2112099999999999</v>
      </c>
      <c r="V1144">
        <v>-2.4020199999999998</v>
      </c>
    </row>
    <row r="1145" spans="1:22">
      <c r="A1145">
        <v>23514</v>
      </c>
      <c r="B1145">
        <v>1</v>
      </c>
      <c r="C1145">
        <v>24.737100000000002</v>
      </c>
      <c r="D1145">
        <v>-3.5805600000000002</v>
      </c>
      <c r="E1145">
        <v>-193.11799999999999</v>
      </c>
      <c r="F1145">
        <v>-47.606900000000003</v>
      </c>
      <c r="G1145">
        <v>2.17353</v>
      </c>
      <c r="H1145">
        <v>-0.81940000000000002</v>
      </c>
      <c r="I1145">
        <f>IF(AND(Tabelle15[[#This Row],[AreaPx]]&gt;0,NOT(Tabelle15[[#This Row],[AreaPx]]="inf")),Tabelle15[[#This Row],[AreaPx]], NA())</f>
        <v>5151.37</v>
      </c>
      <c r="J1145">
        <v>5151.37</v>
      </c>
      <c r="K1145">
        <v>58.993099999999998</v>
      </c>
      <c r="L1145">
        <v>87.395799999999994</v>
      </c>
      <c r="M1145">
        <v>0.49338700000000002</v>
      </c>
      <c r="N1145">
        <v>8.8467300000000006E-3</v>
      </c>
      <c r="O1145">
        <f>Tabelle15[[#This Row],[Roll]]+Tabelle15[[#This Row],[Pitch]]</f>
        <v>1.3541300000000001</v>
      </c>
      <c r="P1145">
        <f>SQRT(Tabelle15[[#This Row],[X]]^2+ Tabelle15[[#This Row],[Y]]^2 +Tabelle15[[#This Row],[Z]]^2)</f>
        <v>194.72880231317504</v>
      </c>
      <c r="Q1145">
        <v>-34.400399999999998</v>
      </c>
      <c r="R1145">
        <v>103.599</v>
      </c>
      <c r="S1145">
        <v>69.920900000000003</v>
      </c>
      <c r="T1145">
        <v>42.362000000000002</v>
      </c>
      <c r="U1145">
        <v>-0.81881099999999996</v>
      </c>
      <c r="V1145">
        <v>-2.1737500000000001</v>
      </c>
    </row>
    <row r="1146" spans="1:22">
      <c r="A1146">
        <v>23540</v>
      </c>
      <c r="B1146">
        <v>1</v>
      </c>
      <c r="C1146">
        <v>24.5562</v>
      </c>
      <c r="D1146">
        <v>-3.15774</v>
      </c>
      <c r="E1146">
        <v>-193.101</v>
      </c>
      <c r="F1146">
        <v>-47.613599999999998</v>
      </c>
      <c r="G1146">
        <v>2.0721099999999999</v>
      </c>
      <c r="H1146">
        <v>-0.76980400000000004</v>
      </c>
      <c r="I1146">
        <f>IF(AND(Tabelle15[[#This Row],[AreaPx]]&gt;0,NOT(Tabelle15[[#This Row],[AreaPx]]="inf")),Tabelle15[[#This Row],[AreaPx]], NA())</f>
        <v>5147.8900000000003</v>
      </c>
      <c r="J1146">
        <v>5147.8900000000003</v>
      </c>
      <c r="K1146">
        <v>58.962600000000002</v>
      </c>
      <c r="L1146">
        <v>87.374700000000004</v>
      </c>
      <c r="M1146">
        <v>0.219717</v>
      </c>
      <c r="N1146">
        <v>1.92056E-2</v>
      </c>
      <c r="O1146">
        <f>Tabelle15[[#This Row],[Roll]]+Tabelle15[[#This Row],[Pitch]]</f>
        <v>1.3023059999999997</v>
      </c>
      <c r="P1146">
        <f>SQRT(Tabelle15[[#This Row],[X]]^2+ Tabelle15[[#This Row],[Y]]^2 +Tabelle15[[#This Row],[Z]]^2)</f>
        <v>194.68172611045856</v>
      </c>
      <c r="Q1146">
        <v>-34.2669</v>
      </c>
      <c r="R1146">
        <v>103.06</v>
      </c>
      <c r="S1146">
        <v>70.055000000000007</v>
      </c>
      <c r="T1146">
        <v>42.358499999999999</v>
      </c>
      <c r="U1146">
        <v>-0.76930100000000001</v>
      </c>
      <c r="V1146">
        <v>-2.0722999999999998</v>
      </c>
    </row>
    <row r="1147" spans="1:22">
      <c r="A1147">
        <v>23561</v>
      </c>
      <c r="B1147">
        <v>1</v>
      </c>
      <c r="C1147">
        <v>24.5562</v>
      </c>
      <c r="D1147">
        <v>-3.15774</v>
      </c>
      <c r="E1147">
        <v>-193.101</v>
      </c>
      <c r="F1147">
        <v>-47.613599999999998</v>
      </c>
      <c r="G1147">
        <v>2.0721099999999999</v>
      </c>
      <c r="H1147">
        <v>-0.76980400000000004</v>
      </c>
      <c r="I1147">
        <f>IF(AND(Tabelle15[[#This Row],[AreaPx]]&gt;0,NOT(Tabelle15[[#This Row],[AreaPx]]="inf")),Tabelle15[[#This Row],[AreaPx]], NA())</f>
        <v>5147.8900000000003</v>
      </c>
      <c r="J1147">
        <v>5147.8900000000003</v>
      </c>
      <c r="K1147">
        <v>58.962600000000002</v>
      </c>
      <c r="L1147">
        <v>87.374700000000004</v>
      </c>
      <c r="M1147">
        <v>0.219717</v>
      </c>
      <c r="N1147">
        <v>1.92056E-2</v>
      </c>
      <c r="O1147">
        <f>Tabelle15[[#This Row],[Roll]]+Tabelle15[[#This Row],[Pitch]]</f>
        <v>1.3023059999999997</v>
      </c>
      <c r="P1147">
        <f>SQRT(Tabelle15[[#This Row],[X]]^2+ Tabelle15[[#This Row],[Y]]^2 +Tabelle15[[#This Row],[Z]]^2)</f>
        <v>194.68172611045856</v>
      </c>
      <c r="Q1147">
        <v>-34.2669</v>
      </c>
      <c r="R1147">
        <v>103.06</v>
      </c>
      <c r="S1147">
        <v>70.055000000000007</v>
      </c>
      <c r="T1147">
        <v>42.358499999999999</v>
      </c>
      <c r="U1147">
        <v>-0.76930100000000001</v>
      </c>
      <c r="V1147">
        <v>-2.0722999999999998</v>
      </c>
    </row>
    <row r="1148" spans="1:22">
      <c r="A1148">
        <v>23574</v>
      </c>
      <c r="B1148">
        <v>1</v>
      </c>
      <c r="C1148">
        <v>24.008299999999998</v>
      </c>
      <c r="D1148">
        <v>-2.9129700000000001</v>
      </c>
      <c r="E1148">
        <v>-192.096</v>
      </c>
      <c r="F1148">
        <v>-47.995899999999999</v>
      </c>
      <c r="G1148">
        <v>2.0202599999999999</v>
      </c>
      <c r="H1148">
        <v>-0.48987700000000001</v>
      </c>
      <c r="I1148">
        <f>IF(AND(Tabelle15[[#This Row],[AreaPx]]&gt;0,NOT(Tabelle15[[#This Row],[AreaPx]]="inf")),Tabelle15[[#This Row],[AreaPx]], NA())</f>
        <v>5112.29</v>
      </c>
      <c r="J1148">
        <v>5112.29</v>
      </c>
      <c r="K1148">
        <v>58.534100000000002</v>
      </c>
      <c r="L1148">
        <v>87.393500000000003</v>
      </c>
      <c r="M1148">
        <v>0.51861199999999996</v>
      </c>
      <c r="N1148">
        <v>1.07189E-2</v>
      </c>
      <c r="O1148">
        <f>Tabelle15[[#This Row],[Roll]]+Tabelle15[[#This Row],[Pitch]]</f>
        <v>1.530383</v>
      </c>
      <c r="P1148">
        <f>SQRT(Tabelle15[[#This Row],[X]]^2+ Tabelle15[[#This Row],[Y]]^2 +Tabelle15[[#This Row],[Z]]^2)</f>
        <v>193.61238875420887</v>
      </c>
      <c r="Q1148">
        <v>-33.885899999999999</v>
      </c>
      <c r="R1148">
        <v>101.90600000000001</v>
      </c>
      <c r="S1148">
        <v>68.777500000000003</v>
      </c>
      <c r="T1148">
        <v>41.986800000000002</v>
      </c>
      <c r="U1148">
        <v>-0.48957200000000001</v>
      </c>
      <c r="V1148">
        <v>-2.02033</v>
      </c>
    </row>
    <row r="1149" spans="1:22">
      <c r="A1149">
        <v>23594</v>
      </c>
      <c r="B1149">
        <v>1</v>
      </c>
      <c r="C1149">
        <v>24.008299999999998</v>
      </c>
      <c r="D1149">
        <v>-2.9129700000000001</v>
      </c>
      <c r="E1149">
        <v>-192.096</v>
      </c>
      <c r="F1149">
        <v>-47.995899999999999</v>
      </c>
      <c r="G1149">
        <v>2.0202599999999999</v>
      </c>
      <c r="H1149">
        <v>-0.48987700000000001</v>
      </c>
      <c r="I1149">
        <f>IF(AND(Tabelle15[[#This Row],[AreaPx]]&gt;0,NOT(Tabelle15[[#This Row],[AreaPx]]="inf")),Tabelle15[[#This Row],[AreaPx]], NA())</f>
        <v>5112.29</v>
      </c>
      <c r="J1149">
        <v>5112.29</v>
      </c>
      <c r="K1149">
        <v>58.534100000000002</v>
      </c>
      <c r="L1149">
        <v>87.393500000000003</v>
      </c>
      <c r="M1149">
        <v>0.51861199999999996</v>
      </c>
      <c r="N1149">
        <v>1.07189E-2</v>
      </c>
      <c r="O1149">
        <f>Tabelle15[[#This Row],[Roll]]+Tabelle15[[#This Row],[Pitch]]</f>
        <v>1.530383</v>
      </c>
      <c r="P1149">
        <f>SQRT(Tabelle15[[#This Row],[X]]^2+ Tabelle15[[#This Row],[Y]]^2 +Tabelle15[[#This Row],[Z]]^2)</f>
        <v>193.61238875420887</v>
      </c>
      <c r="Q1149">
        <v>-33.885899999999999</v>
      </c>
      <c r="R1149">
        <v>101.90600000000001</v>
      </c>
      <c r="S1149">
        <v>68.777500000000003</v>
      </c>
      <c r="T1149">
        <v>41.986800000000002</v>
      </c>
      <c r="U1149">
        <v>-0.48957200000000001</v>
      </c>
      <c r="V1149">
        <v>-2.02033</v>
      </c>
    </row>
    <row r="1150" spans="1:22">
      <c r="A1150">
        <v>23608</v>
      </c>
      <c r="B1150">
        <v>1</v>
      </c>
      <c r="C1150">
        <v>23.523099999999999</v>
      </c>
      <c r="D1150">
        <v>-3.0859100000000002</v>
      </c>
      <c r="E1150">
        <v>-191.21799999999999</v>
      </c>
      <c r="F1150">
        <v>-48.259900000000002</v>
      </c>
      <c r="G1150">
        <v>2.15313</v>
      </c>
      <c r="H1150">
        <v>-0.616317</v>
      </c>
      <c r="I1150">
        <f>IF(AND(Tabelle15[[#This Row],[AreaPx]]&gt;0,NOT(Tabelle15[[#This Row],[AreaPx]]="inf")),Tabelle15[[#This Row],[AreaPx]], NA())</f>
        <v>5138.7299999999996</v>
      </c>
      <c r="J1150">
        <v>5138.7299999999996</v>
      </c>
      <c r="K1150">
        <v>58.5458</v>
      </c>
      <c r="L1150">
        <v>87.841099999999997</v>
      </c>
      <c r="M1150">
        <v>0.35862300000000003</v>
      </c>
      <c r="N1150">
        <v>1.3263199999999999E-2</v>
      </c>
      <c r="O1150">
        <f>Tabelle15[[#This Row],[Roll]]+Tabelle15[[#This Row],[Pitch]]</f>
        <v>1.536813</v>
      </c>
      <c r="P1150">
        <f>SQRT(Tabelle15[[#This Row],[X]]^2+ Tabelle15[[#This Row],[Y]]^2 +Tabelle15[[#This Row],[Z]]^2)</f>
        <v>192.68415243122124</v>
      </c>
      <c r="Q1150">
        <v>-33.426699999999997</v>
      </c>
      <c r="R1150">
        <v>102.455</v>
      </c>
      <c r="S1150">
        <v>67.790400000000005</v>
      </c>
      <c r="T1150">
        <v>41.716900000000003</v>
      </c>
      <c r="U1150">
        <v>-0.61588200000000004</v>
      </c>
      <c r="V1150">
        <v>-2.15326</v>
      </c>
    </row>
    <row r="1151" spans="1:22">
      <c r="A1151">
        <v>23629</v>
      </c>
      <c r="B1151">
        <v>1</v>
      </c>
      <c r="C1151">
        <v>23.523099999999999</v>
      </c>
      <c r="D1151">
        <v>-3.0859100000000002</v>
      </c>
      <c r="E1151">
        <v>-191.21799999999999</v>
      </c>
      <c r="F1151">
        <v>-48.259900000000002</v>
      </c>
      <c r="G1151">
        <v>2.15313</v>
      </c>
      <c r="H1151">
        <v>-0.616317</v>
      </c>
      <c r="I1151">
        <f>IF(AND(Tabelle15[[#This Row],[AreaPx]]&gt;0,NOT(Tabelle15[[#This Row],[AreaPx]]="inf")),Tabelle15[[#This Row],[AreaPx]], NA())</f>
        <v>5138.7299999999996</v>
      </c>
      <c r="J1151">
        <v>5138.7299999999996</v>
      </c>
      <c r="K1151">
        <v>58.5458</v>
      </c>
      <c r="L1151">
        <v>87.841099999999997</v>
      </c>
      <c r="M1151">
        <v>0.35862300000000003</v>
      </c>
      <c r="N1151">
        <v>1.3263199999999999E-2</v>
      </c>
      <c r="O1151">
        <f>Tabelle15[[#This Row],[Roll]]+Tabelle15[[#This Row],[Pitch]]</f>
        <v>1.536813</v>
      </c>
      <c r="P1151">
        <f>SQRT(Tabelle15[[#This Row],[X]]^2+ Tabelle15[[#This Row],[Y]]^2 +Tabelle15[[#This Row],[Z]]^2)</f>
        <v>192.68415243122124</v>
      </c>
      <c r="Q1151">
        <v>-33.426699999999997</v>
      </c>
      <c r="R1151">
        <v>102.455</v>
      </c>
      <c r="S1151">
        <v>67.790400000000005</v>
      </c>
      <c r="T1151">
        <v>41.716900000000003</v>
      </c>
      <c r="U1151">
        <v>-0.61588200000000004</v>
      </c>
      <c r="V1151">
        <v>-2.15326</v>
      </c>
    </row>
    <row r="1152" spans="1:22">
      <c r="A1152">
        <v>23642</v>
      </c>
      <c r="B1152">
        <v>1</v>
      </c>
      <c r="C1152">
        <v>23.523099999999999</v>
      </c>
      <c r="D1152">
        <v>-3.0859100000000002</v>
      </c>
      <c r="E1152">
        <v>-191.21799999999999</v>
      </c>
      <c r="F1152">
        <v>-48.259900000000002</v>
      </c>
      <c r="G1152">
        <v>2.15313</v>
      </c>
      <c r="H1152">
        <v>-0.616317</v>
      </c>
      <c r="I1152">
        <f>IF(AND(Tabelle15[[#This Row],[AreaPx]]&gt;0,NOT(Tabelle15[[#This Row],[AreaPx]]="inf")),Tabelle15[[#This Row],[AreaPx]], NA())</f>
        <v>5186.04</v>
      </c>
      <c r="J1152">
        <v>5186.04</v>
      </c>
      <c r="K1152">
        <v>58.814700000000002</v>
      </c>
      <c r="L1152">
        <v>88.244500000000002</v>
      </c>
      <c r="M1152">
        <v>0</v>
      </c>
      <c r="N1152">
        <v>1.49467E-2</v>
      </c>
      <c r="O1152">
        <f>Tabelle15[[#This Row],[Roll]]+Tabelle15[[#This Row],[Pitch]]</f>
        <v>1.536813</v>
      </c>
      <c r="P1152">
        <f>SQRT(Tabelle15[[#This Row],[X]]^2+ Tabelle15[[#This Row],[Y]]^2 +Tabelle15[[#This Row],[Z]]^2)</f>
        <v>192.68415243122124</v>
      </c>
      <c r="Q1152">
        <v>-33.426699999999997</v>
      </c>
      <c r="R1152">
        <v>102.455</v>
      </c>
      <c r="S1152">
        <v>67.790400000000005</v>
      </c>
      <c r="T1152">
        <v>41.716900000000003</v>
      </c>
      <c r="U1152">
        <v>-0.61588200000000004</v>
      </c>
      <c r="V1152">
        <v>-2.15326</v>
      </c>
    </row>
    <row r="1153" spans="1:22">
      <c r="A1153">
        <v>23656</v>
      </c>
      <c r="B1153">
        <v>1</v>
      </c>
      <c r="C1153">
        <v>23.523099999999999</v>
      </c>
      <c r="D1153">
        <v>-3.0859100000000002</v>
      </c>
      <c r="E1153">
        <v>-191.21799999999999</v>
      </c>
      <c r="F1153">
        <v>-48.259900000000002</v>
      </c>
      <c r="G1153">
        <v>2.15313</v>
      </c>
      <c r="H1153">
        <v>-0.616317</v>
      </c>
      <c r="I1153">
        <f>IF(AND(Tabelle15[[#This Row],[AreaPx]]&gt;0,NOT(Tabelle15[[#This Row],[AreaPx]]="inf")),Tabelle15[[#This Row],[AreaPx]], NA())</f>
        <v>5186.04</v>
      </c>
      <c r="J1153">
        <v>5186.04</v>
      </c>
      <c r="K1153">
        <v>58.814700000000002</v>
      </c>
      <c r="L1153">
        <v>88.244500000000002</v>
      </c>
      <c r="M1153">
        <v>0</v>
      </c>
      <c r="N1153">
        <v>1.49467E-2</v>
      </c>
      <c r="O1153">
        <f>Tabelle15[[#This Row],[Roll]]+Tabelle15[[#This Row],[Pitch]]</f>
        <v>1.536813</v>
      </c>
      <c r="P1153">
        <f>SQRT(Tabelle15[[#This Row],[X]]^2+ Tabelle15[[#This Row],[Y]]^2 +Tabelle15[[#This Row],[Z]]^2)</f>
        <v>192.68415243122124</v>
      </c>
      <c r="Q1153">
        <v>-33.426699999999997</v>
      </c>
      <c r="R1153">
        <v>102.455</v>
      </c>
      <c r="S1153">
        <v>67.790400000000005</v>
      </c>
      <c r="T1153">
        <v>41.716900000000003</v>
      </c>
      <c r="U1153">
        <v>-0.61588200000000004</v>
      </c>
      <c r="V1153">
        <v>-2.15326</v>
      </c>
    </row>
    <row r="1154" spans="1:22">
      <c r="A1154">
        <v>23668</v>
      </c>
      <c r="B1154">
        <v>1</v>
      </c>
      <c r="C1154">
        <v>23.523099999999999</v>
      </c>
      <c r="D1154">
        <v>-3.0859100000000002</v>
      </c>
      <c r="E1154">
        <v>-191.21799999999999</v>
      </c>
      <c r="F1154">
        <v>-48.259900000000002</v>
      </c>
      <c r="G1154">
        <v>2.15313</v>
      </c>
      <c r="H1154">
        <v>-0.616317</v>
      </c>
      <c r="I1154">
        <f>IF(AND(Tabelle15[[#This Row],[AreaPx]]&gt;0,NOT(Tabelle15[[#This Row],[AreaPx]]="inf")),Tabelle15[[#This Row],[AreaPx]], NA())</f>
        <v>5186.04</v>
      </c>
      <c r="J1154">
        <v>5186.04</v>
      </c>
      <c r="K1154">
        <v>58.814700000000002</v>
      </c>
      <c r="L1154">
        <v>88.244500000000002</v>
      </c>
      <c r="M1154">
        <v>0</v>
      </c>
      <c r="N1154">
        <v>1.49467E-2</v>
      </c>
      <c r="O1154">
        <f>Tabelle15[[#This Row],[Roll]]+Tabelle15[[#This Row],[Pitch]]</f>
        <v>1.536813</v>
      </c>
      <c r="P1154">
        <f>SQRT(Tabelle15[[#This Row],[X]]^2+ Tabelle15[[#This Row],[Y]]^2 +Tabelle15[[#This Row],[Z]]^2)</f>
        <v>192.68415243122124</v>
      </c>
      <c r="Q1154">
        <v>-33.426699999999997</v>
      </c>
      <c r="R1154">
        <v>102.455</v>
      </c>
      <c r="S1154">
        <v>67.790400000000005</v>
      </c>
      <c r="T1154">
        <v>41.716900000000003</v>
      </c>
      <c r="U1154">
        <v>-0.61588200000000004</v>
      </c>
      <c r="V1154">
        <v>-2.15326</v>
      </c>
    </row>
    <row r="1155" spans="1:22">
      <c r="A1155">
        <v>23676</v>
      </c>
      <c r="B1155">
        <v>1</v>
      </c>
      <c r="C1155">
        <v>23.2151</v>
      </c>
      <c r="D1155">
        <v>-3.60128</v>
      </c>
      <c r="E1155">
        <v>-191.404</v>
      </c>
      <c r="F1155">
        <v>-47.848199999999999</v>
      </c>
      <c r="G1155">
        <v>2.3632399999999998</v>
      </c>
      <c r="H1155">
        <v>-0.72517600000000004</v>
      </c>
      <c r="I1155">
        <f>IF(AND(Tabelle15[[#This Row],[AreaPx]]&gt;0,NOT(Tabelle15[[#This Row],[AreaPx]]="inf")),Tabelle15[[#This Row],[AreaPx]], NA())</f>
        <v>5226.91</v>
      </c>
      <c r="J1155">
        <v>5226.91</v>
      </c>
      <c r="K1155">
        <v>59.295699999999997</v>
      </c>
      <c r="L1155">
        <v>88.231800000000007</v>
      </c>
      <c r="M1155">
        <v>0.54400599999999999</v>
      </c>
      <c r="N1155">
        <v>1.05372E-2</v>
      </c>
      <c r="O1155">
        <f>Tabelle15[[#This Row],[Roll]]+Tabelle15[[#This Row],[Pitch]]</f>
        <v>1.6380639999999997</v>
      </c>
      <c r="P1155">
        <f>SQRT(Tabelle15[[#This Row],[X]]^2+ Tabelle15[[#This Row],[Y]]^2 +Tabelle15[[#This Row],[Z]]^2)</f>
        <v>192.84035185004305</v>
      </c>
      <c r="Q1155">
        <v>-32.5886</v>
      </c>
      <c r="R1155">
        <v>103.261</v>
      </c>
      <c r="S1155">
        <v>69.228899999999996</v>
      </c>
      <c r="T1155">
        <v>42.121899999999997</v>
      </c>
      <c r="U1155">
        <v>-0.72455999999999998</v>
      </c>
      <c r="V1155">
        <v>-2.3634300000000001</v>
      </c>
    </row>
    <row r="1156" spans="1:22">
      <c r="A1156">
        <v>23704</v>
      </c>
      <c r="B1156">
        <v>1</v>
      </c>
      <c r="C1156">
        <v>23.2151</v>
      </c>
      <c r="D1156">
        <v>-3.60128</v>
      </c>
      <c r="E1156">
        <v>-191.404</v>
      </c>
      <c r="F1156">
        <v>-47.848199999999999</v>
      </c>
      <c r="G1156">
        <v>2.3632399999999998</v>
      </c>
      <c r="H1156">
        <v>-0.72517600000000004</v>
      </c>
      <c r="I1156">
        <f>IF(AND(Tabelle15[[#This Row],[AreaPx]]&gt;0,NOT(Tabelle15[[#This Row],[AreaPx]]="inf")),Tabelle15[[#This Row],[AreaPx]], NA())</f>
        <v>5226.91</v>
      </c>
      <c r="J1156">
        <v>5226.91</v>
      </c>
      <c r="K1156">
        <v>59.295699999999997</v>
      </c>
      <c r="L1156">
        <v>88.231800000000007</v>
      </c>
      <c r="M1156">
        <v>0.54400599999999999</v>
      </c>
      <c r="N1156">
        <v>1.05372E-2</v>
      </c>
      <c r="O1156">
        <f>Tabelle15[[#This Row],[Roll]]+Tabelle15[[#This Row],[Pitch]]</f>
        <v>1.6380639999999997</v>
      </c>
      <c r="P1156">
        <f>SQRT(Tabelle15[[#This Row],[X]]^2+ Tabelle15[[#This Row],[Y]]^2 +Tabelle15[[#This Row],[Z]]^2)</f>
        <v>192.84035185004305</v>
      </c>
      <c r="Q1156">
        <v>-32.5886</v>
      </c>
      <c r="R1156">
        <v>103.261</v>
      </c>
      <c r="S1156">
        <v>69.228899999999996</v>
      </c>
      <c r="T1156">
        <v>42.121899999999997</v>
      </c>
      <c r="U1156">
        <v>-0.72455999999999998</v>
      </c>
      <c r="V1156">
        <v>-2.3634300000000001</v>
      </c>
    </row>
    <row r="1157" spans="1:22">
      <c r="A1157">
        <v>23716</v>
      </c>
      <c r="B1157">
        <v>1</v>
      </c>
      <c r="C1157">
        <v>22.114899999999999</v>
      </c>
      <c r="D1157">
        <v>-5.1358600000000001</v>
      </c>
      <c r="E1157">
        <v>-190.11600000000001</v>
      </c>
      <c r="F1157">
        <v>-48.084800000000001</v>
      </c>
      <c r="G1157">
        <v>2.93634</v>
      </c>
      <c r="H1157">
        <v>-1.4869300000000001</v>
      </c>
      <c r="I1157">
        <f>IF(AND(Tabelle15[[#This Row],[AreaPx]]&gt;0,NOT(Tabelle15[[#This Row],[AreaPx]]="inf")),Tabelle15[[#This Row],[AreaPx]], NA())</f>
        <v>5186.91</v>
      </c>
      <c r="J1157">
        <v>5186.91</v>
      </c>
      <c r="K1157">
        <v>59.002299999999998</v>
      </c>
      <c r="L1157">
        <v>88.078000000000003</v>
      </c>
      <c r="M1157">
        <v>1.03721</v>
      </c>
      <c r="N1157">
        <v>1.59814E-2</v>
      </c>
      <c r="O1157">
        <f>Tabelle15[[#This Row],[Roll]]+Tabelle15[[#This Row],[Pitch]]</f>
        <v>1.4494099999999999</v>
      </c>
      <c r="P1157">
        <f>SQRT(Tabelle15[[#This Row],[X]]^2+ Tabelle15[[#This Row],[Y]]^2 +Tabelle15[[#This Row],[Z]]^2)</f>
        <v>191.46680995919266</v>
      </c>
      <c r="Q1157">
        <v>-31.423400000000001</v>
      </c>
      <c r="R1157">
        <v>107.121</v>
      </c>
      <c r="S1157">
        <v>68.252499999999998</v>
      </c>
      <c r="T1157">
        <v>41.838999999999999</v>
      </c>
      <c r="U1157">
        <v>-1.48498</v>
      </c>
      <c r="V1157">
        <v>-2.9373300000000002</v>
      </c>
    </row>
    <row r="1158" spans="1:22">
      <c r="A1158">
        <v>23739</v>
      </c>
      <c r="B1158">
        <v>1</v>
      </c>
      <c r="C1158">
        <v>21.3767</v>
      </c>
      <c r="D1158">
        <v>-6.2353100000000001</v>
      </c>
      <c r="E1158">
        <v>-189.21299999999999</v>
      </c>
      <c r="F1158">
        <v>-48.163699999999999</v>
      </c>
      <c r="G1158">
        <v>3.09795</v>
      </c>
      <c r="H1158">
        <v>-1.71112</v>
      </c>
      <c r="I1158">
        <f>IF(AND(Tabelle15[[#This Row],[AreaPx]]&gt;0,NOT(Tabelle15[[#This Row],[AreaPx]]="inf")),Tabelle15[[#This Row],[AreaPx]], NA())</f>
        <v>5247.08</v>
      </c>
      <c r="J1158">
        <v>5247.08</v>
      </c>
      <c r="K1158">
        <v>59.322200000000002</v>
      </c>
      <c r="L1158">
        <v>88.650300000000001</v>
      </c>
      <c r="M1158">
        <v>0.905331</v>
      </c>
      <c r="N1158">
        <v>2.4699200000000001E-2</v>
      </c>
      <c r="O1158">
        <f>Tabelle15[[#This Row],[Roll]]+Tabelle15[[#This Row],[Pitch]]</f>
        <v>1.38683</v>
      </c>
      <c r="P1158">
        <f>SQRT(Tabelle15[[#This Row],[X]]^2+ Tabelle15[[#This Row],[Y]]^2 +Tabelle15[[#This Row],[Z]]^2)</f>
        <v>190.51877010595595</v>
      </c>
      <c r="Q1158">
        <v>-30.438500000000001</v>
      </c>
      <c r="R1158">
        <v>108.91</v>
      </c>
      <c r="S1158">
        <v>67.843699999999998</v>
      </c>
      <c r="T1158">
        <v>41.7438</v>
      </c>
      <c r="U1158">
        <v>-1.70862</v>
      </c>
      <c r="V1158">
        <v>-3.0993300000000001</v>
      </c>
    </row>
    <row r="1159" spans="1:22">
      <c r="A1159">
        <v>23764</v>
      </c>
      <c r="B1159">
        <v>1</v>
      </c>
      <c r="C1159">
        <v>21.3767</v>
      </c>
      <c r="D1159">
        <v>-6.2353100000000001</v>
      </c>
      <c r="E1159">
        <v>-189.21299999999999</v>
      </c>
      <c r="F1159">
        <v>-48.163699999999999</v>
      </c>
      <c r="G1159">
        <v>3.09795</v>
      </c>
      <c r="H1159">
        <v>-1.71112</v>
      </c>
      <c r="I1159">
        <f>IF(AND(Tabelle15[[#This Row],[AreaPx]]&gt;0,NOT(Tabelle15[[#This Row],[AreaPx]]="inf")),Tabelle15[[#This Row],[AreaPx]], NA())</f>
        <v>5247.08</v>
      </c>
      <c r="J1159">
        <v>5247.08</v>
      </c>
      <c r="K1159">
        <v>59.322200000000002</v>
      </c>
      <c r="L1159">
        <v>88.650300000000001</v>
      </c>
      <c r="M1159">
        <v>0.905331</v>
      </c>
      <c r="N1159">
        <v>2.4699200000000001E-2</v>
      </c>
      <c r="O1159">
        <f>Tabelle15[[#This Row],[Roll]]+Tabelle15[[#This Row],[Pitch]]</f>
        <v>1.38683</v>
      </c>
      <c r="P1159">
        <f>SQRT(Tabelle15[[#This Row],[X]]^2+ Tabelle15[[#This Row],[Y]]^2 +Tabelle15[[#This Row],[Z]]^2)</f>
        <v>190.51877010595595</v>
      </c>
      <c r="Q1159">
        <v>-30.438500000000001</v>
      </c>
      <c r="R1159">
        <v>108.91</v>
      </c>
      <c r="S1159">
        <v>67.843699999999998</v>
      </c>
      <c r="T1159">
        <v>41.7438</v>
      </c>
      <c r="U1159">
        <v>-1.70862</v>
      </c>
      <c r="V1159">
        <v>-3.0993300000000001</v>
      </c>
    </row>
    <row r="1160" spans="1:22">
      <c r="A1160">
        <v>23781</v>
      </c>
      <c r="B1160">
        <v>1</v>
      </c>
      <c r="C1160">
        <v>20.724799999999998</v>
      </c>
      <c r="D1160">
        <v>-7.5469799999999996</v>
      </c>
      <c r="E1160">
        <v>-189.298</v>
      </c>
      <c r="F1160">
        <v>-47.8078</v>
      </c>
      <c r="G1160">
        <v>3.26031</v>
      </c>
      <c r="H1160">
        <v>-1.6357999999999999</v>
      </c>
      <c r="I1160">
        <f>IF(AND(Tabelle15[[#This Row],[AreaPx]]&gt;0,NOT(Tabelle15[[#This Row],[AreaPx]]="inf")),Tabelle15[[#This Row],[AreaPx]], NA())</f>
        <v>5334.16</v>
      </c>
      <c r="J1160">
        <v>5334.16</v>
      </c>
      <c r="K1160">
        <v>60.026299999999999</v>
      </c>
      <c r="L1160">
        <v>89.066900000000004</v>
      </c>
      <c r="M1160">
        <v>0.48345900000000003</v>
      </c>
      <c r="N1160">
        <v>1.0477200000000001E-2</v>
      </c>
      <c r="O1160">
        <f>Tabelle15[[#This Row],[Roll]]+Tabelle15[[#This Row],[Pitch]]</f>
        <v>1.6245100000000001</v>
      </c>
      <c r="P1160">
        <f>SQRT(Tabelle15[[#This Row],[X]]^2+ Tabelle15[[#This Row],[Y]]^2 +Tabelle15[[#This Row],[Z]]^2)</f>
        <v>190.57861119800512</v>
      </c>
      <c r="Q1160">
        <v>-29.424299999999999</v>
      </c>
      <c r="R1160">
        <v>109.94799999999999</v>
      </c>
      <c r="S1160">
        <v>69.263900000000007</v>
      </c>
      <c r="T1160">
        <v>42.0991</v>
      </c>
      <c r="U1160">
        <v>-1.6331500000000001</v>
      </c>
      <c r="V1160">
        <v>-3.2616399999999999</v>
      </c>
    </row>
    <row r="1161" spans="1:22">
      <c r="A1161">
        <v>23804</v>
      </c>
      <c r="B1161">
        <v>1</v>
      </c>
      <c r="C1161">
        <v>20.724799999999998</v>
      </c>
      <c r="D1161">
        <v>-7.5469799999999996</v>
      </c>
      <c r="E1161">
        <v>-189.298</v>
      </c>
      <c r="F1161">
        <v>-47.8078</v>
      </c>
      <c r="G1161">
        <v>3.26031</v>
      </c>
      <c r="H1161">
        <v>-1.6357999999999999</v>
      </c>
      <c r="I1161">
        <f>IF(AND(Tabelle15[[#This Row],[AreaPx]]&gt;0,NOT(Tabelle15[[#This Row],[AreaPx]]="inf")),Tabelle15[[#This Row],[AreaPx]], NA())</f>
        <v>5334.16</v>
      </c>
      <c r="J1161">
        <v>5334.16</v>
      </c>
      <c r="K1161">
        <v>60.026299999999999</v>
      </c>
      <c r="L1161">
        <v>89.066900000000004</v>
      </c>
      <c r="M1161">
        <v>0.48345900000000003</v>
      </c>
      <c r="N1161">
        <v>1.0477200000000001E-2</v>
      </c>
      <c r="O1161">
        <f>Tabelle15[[#This Row],[Roll]]+Tabelle15[[#This Row],[Pitch]]</f>
        <v>1.6245100000000001</v>
      </c>
      <c r="P1161">
        <f>SQRT(Tabelle15[[#This Row],[X]]^2+ Tabelle15[[#This Row],[Y]]^2 +Tabelle15[[#This Row],[Z]]^2)</f>
        <v>190.57861119800512</v>
      </c>
      <c r="Q1161">
        <v>-29.424299999999999</v>
      </c>
      <c r="R1161">
        <v>109.94799999999999</v>
      </c>
      <c r="S1161">
        <v>69.263900000000007</v>
      </c>
      <c r="T1161">
        <v>42.0991</v>
      </c>
      <c r="U1161">
        <v>-1.6331500000000001</v>
      </c>
      <c r="V1161">
        <v>-3.2616399999999999</v>
      </c>
    </row>
    <row r="1162" spans="1:22">
      <c r="A1162">
        <v>23818</v>
      </c>
      <c r="B1162">
        <v>1</v>
      </c>
      <c r="C1162">
        <v>19.4953</v>
      </c>
      <c r="D1162">
        <v>-9.0991199999999992</v>
      </c>
      <c r="E1162">
        <v>-184.77</v>
      </c>
      <c r="F1162">
        <v>-49.765599999999999</v>
      </c>
      <c r="G1162">
        <v>3.8367800000000001</v>
      </c>
      <c r="H1162">
        <v>-2.08792</v>
      </c>
      <c r="I1162">
        <f>IF(AND(Tabelle15[[#This Row],[AreaPx]]&gt;0,NOT(Tabelle15[[#This Row],[AreaPx]]="inf")),Tabelle15[[#This Row],[AreaPx]], NA())</f>
        <v>5118.53</v>
      </c>
      <c r="J1162">
        <v>5118.53</v>
      </c>
      <c r="K1162">
        <v>57.7699</v>
      </c>
      <c r="L1162">
        <v>88.946600000000004</v>
      </c>
      <c r="M1162">
        <v>2.2043900000000001</v>
      </c>
      <c r="N1162">
        <v>1.8153200000000001E-2</v>
      </c>
      <c r="O1162">
        <f>Tabelle15[[#This Row],[Roll]]+Tabelle15[[#This Row],[Pitch]]</f>
        <v>1.7488600000000001</v>
      </c>
      <c r="P1162">
        <f>SQRT(Tabelle15[[#This Row],[X]]^2+ Tabelle15[[#This Row],[Y]]^2 +Tabelle15[[#This Row],[Z]]^2)</f>
        <v>186.0183152457424</v>
      </c>
      <c r="Q1162">
        <v>-28.956600000000002</v>
      </c>
      <c r="R1162">
        <v>112.685</v>
      </c>
      <c r="S1162">
        <v>61.594700000000003</v>
      </c>
      <c r="T1162">
        <v>40.0946</v>
      </c>
      <c r="U1162">
        <v>-2.08324</v>
      </c>
      <c r="V1162">
        <v>-3.8393199999999998</v>
      </c>
    </row>
    <row r="1163" spans="1:22">
      <c r="A1163">
        <v>23841</v>
      </c>
      <c r="B1163">
        <v>1</v>
      </c>
      <c r="C1163">
        <v>19.4953</v>
      </c>
      <c r="D1163">
        <v>-9.0991199999999992</v>
      </c>
      <c r="E1163">
        <v>-184.77</v>
      </c>
      <c r="F1163">
        <v>-49.765599999999999</v>
      </c>
      <c r="G1163">
        <v>3.8367800000000001</v>
      </c>
      <c r="H1163">
        <v>-2.08792</v>
      </c>
      <c r="I1163">
        <f>IF(AND(Tabelle15[[#This Row],[AreaPx]]&gt;0,NOT(Tabelle15[[#This Row],[AreaPx]]="inf")),Tabelle15[[#This Row],[AreaPx]], NA())</f>
        <v>5372.44</v>
      </c>
      <c r="J1163">
        <v>5372.44</v>
      </c>
      <c r="K1163">
        <v>59.185400000000001</v>
      </c>
      <c r="L1163">
        <v>91.126000000000005</v>
      </c>
      <c r="M1163">
        <v>0</v>
      </c>
      <c r="N1163">
        <v>6.65356E-2</v>
      </c>
      <c r="O1163">
        <f>Tabelle15[[#This Row],[Roll]]+Tabelle15[[#This Row],[Pitch]]</f>
        <v>1.7488600000000001</v>
      </c>
      <c r="P1163">
        <f>SQRT(Tabelle15[[#This Row],[X]]^2+ Tabelle15[[#This Row],[Y]]^2 +Tabelle15[[#This Row],[Z]]^2)</f>
        <v>186.0183152457424</v>
      </c>
      <c r="Q1163">
        <v>-28.956600000000002</v>
      </c>
      <c r="R1163">
        <v>112.685</v>
      </c>
      <c r="S1163">
        <v>61.594700000000003</v>
      </c>
      <c r="T1163">
        <v>40.0946</v>
      </c>
      <c r="U1163">
        <v>-2.08324</v>
      </c>
      <c r="V1163">
        <v>-3.8393199999999998</v>
      </c>
    </row>
    <row r="1164" spans="1:22">
      <c r="A1164">
        <v>23858</v>
      </c>
      <c r="B1164">
        <v>1</v>
      </c>
      <c r="C1164">
        <v>19.4953</v>
      </c>
      <c r="D1164">
        <v>-9.0991199999999992</v>
      </c>
      <c r="E1164">
        <v>-184.77</v>
      </c>
      <c r="F1164">
        <v>-49.765599999999999</v>
      </c>
      <c r="G1164">
        <v>3.8367800000000001</v>
      </c>
      <c r="H1164">
        <v>-2.08792</v>
      </c>
      <c r="I1164">
        <f>IF(AND(Tabelle15[[#This Row],[AreaPx]]&gt;0,NOT(Tabelle15[[#This Row],[AreaPx]]="inf")),Tabelle15[[#This Row],[AreaPx]], NA())</f>
        <v>5372.44</v>
      </c>
      <c r="J1164">
        <v>5372.44</v>
      </c>
      <c r="K1164">
        <v>59.185400000000001</v>
      </c>
      <c r="L1164">
        <v>91.126000000000005</v>
      </c>
      <c r="M1164">
        <v>0</v>
      </c>
      <c r="N1164">
        <v>6.65356E-2</v>
      </c>
      <c r="O1164">
        <f>Tabelle15[[#This Row],[Roll]]+Tabelle15[[#This Row],[Pitch]]</f>
        <v>1.7488600000000001</v>
      </c>
      <c r="P1164">
        <f>SQRT(Tabelle15[[#This Row],[X]]^2+ Tabelle15[[#This Row],[Y]]^2 +Tabelle15[[#This Row],[Z]]^2)</f>
        <v>186.0183152457424</v>
      </c>
      <c r="Q1164">
        <v>-28.956600000000002</v>
      </c>
      <c r="R1164">
        <v>112.685</v>
      </c>
      <c r="S1164">
        <v>61.594700000000003</v>
      </c>
      <c r="T1164">
        <v>40.0946</v>
      </c>
      <c r="U1164">
        <v>-2.08324</v>
      </c>
      <c r="V1164">
        <v>-3.8393199999999998</v>
      </c>
    </row>
    <row r="1165" spans="1:22">
      <c r="A1165">
        <v>23868</v>
      </c>
      <c r="B1165">
        <v>1</v>
      </c>
      <c r="C1165">
        <v>19.4953</v>
      </c>
      <c r="D1165">
        <v>-9.0991199999999992</v>
      </c>
      <c r="E1165">
        <v>-184.77</v>
      </c>
      <c r="F1165">
        <v>-49.765599999999999</v>
      </c>
      <c r="G1165">
        <v>3.8367800000000001</v>
      </c>
      <c r="H1165">
        <v>-2.08792</v>
      </c>
      <c r="I1165">
        <f>IF(AND(Tabelle15[[#This Row],[AreaPx]]&gt;0,NOT(Tabelle15[[#This Row],[AreaPx]]="inf")),Tabelle15[[#This Row],[AreaPx]], NA())</f>
        <v>5372.44</v>
      </c>
      <c r="J1165">
        <v>5372.44</v>
      </c>
      <c r="K1165">
        <v>59.185400000000001</v>
      </c>
      <c r="L1165">
        <v>91.126000000000005</v>
      </c>
      <c r="M1165">
        <v>0</v>
      </c>
      <c r="N1165">
        <v>6.65356E-2</v>
      </c>
      <c r="O1165">
        <f>Tabelle15[[#This Row],[Roll]]+Tabelle15[[#This Row],[Pitch]]</f>
        <v>1.7488600000000001</v>
      </c>
      <c r="P1165">
        <f>SQRT(Tabelle15[[#This Row],[X]]^2+ Tabelle15[[#This Row],[Y]]^2 +Tabelle15[[#This Row],[Z]]^2)</f>
        <v>186.0183152457424</v>
      </c>
      <c r="Q1165">
        <v>-28.956600000000002</v>
      </c>
      <c r="R1165">
        <v>112.685</v>
      </c>
      <c r="S1165">
        <v>61.594700000000003</v>
      </c>
      <c r="T1165">
        <v>40.0946</v>
      </c>
      <c r="U1165">
        <v>-2.08324</v>
      </c>
      <c r="V1165">
        <v>-3.8393199999999998</v>
      </c>
    </row>
    <row r="1166" spans="1:22">
      <c r="A1166">
        <v>23876</v>
      </c>
      <c r="B1166">
        <v>1</v>
      </c>
      <c r="C1166">
        <v>17.6693</v>
      </c>
      <c r="D1166">
        <v>-14.6967</v>
      </c>
      <c r="E1166">
        <v>-184.376</v>
      </c>
      <c r="F1166">
        <v>-48.192599999999999</v>
      </c>
      <c r="G1166">
        <v>6.1989799999999997</v>
      </c>
      <c r="H1166">
        <v>-2.89337</v>
      </c>
      <c r="I1166">
        <f>IF(AND(Tabelle15[[#This Row],[AreaPx]]&gt;0,NOT(Tabelle15[[#This Row],[AreaPx]]="inf")),Tabelle15[[#This Row],[AreaPx]], NA())</f>
        <v>5523.45</v>
      </c>
      <c r="J1166">
        <v>5523.45</v>
      </c>
      <c r="K1166">
        <v>61.335500000000003</v>
      </c>
      <c r="L1166">
        <v>90.784400000000005</v>
      </c>
      <c r="M1166">
        <v>2.6317400000000002</v>
      </c>
      <c r="N1166">
        <v>9.5697599999999994E-2</v>
      </c>
      <c r="O1166">
        <f>Tabelle15[[#This Row],[Roll]]+Tabelle15[[#This Row],[Pitch]]</f>
        <v>3.3056099999999997</v>
      </c>
      <c r="P1166">
        <f>SQRT(Tabelle15[[#This Row],[X]]^2+ Tabelle15[[#This Row],[Y]]^2 +Tabelle15[[#This Row],[Z]]^2)</f>
        <v>185.8028700784248</v>
      </c>
      <c r="Q1166">
        <v>-25.14</v>
      </c>
      <c r="R1166">
        <v>120.137</v>
      </c>
      <c r="S1166">
        <v>65.435000000000002</v>
      </c>
      <c r="T1166">
        <v>41.494799999999998</v>
      </c>
      <c r="U1166">
        <v>-2.8764400000000001</v>
      </c>
      <c r="V1166">
        <v>-6.2068300000000001</v>
      </c>
    </row>
    <row r="1167" spans="1:22">
      <c r="A1167">
        <v>23899</v>
      </c>
      <c r="B1167">
        <v>1</v>
      </c>
      <c r="C1167">
        <v>17.6693</v>
      </c>
      <c r="D1167">
        <v>-14.6967</v>
      </c>
      <c r="E1167">
        <v>-184.376</v>
      </c>
      <c r="F1167">
        <v>-48.192599999999999</v>
      </c>
      <c r="G1167">
        <v>6.1989799999999997</v>
      </c>
      <c r="H1167">
        <v>-2.89337</v>
      </c>
      <c r="I1167">
        <f>IF(AND(Tabelle15[[#This Row],[AreaPx]]&gt;0,NOT(Tabelle15[[#This Row],[AreaPx]]="inf")),Tabelle15[[#This Row],[AreaPx]], NA())</f>
        <v>5523.45</v>
      </c>
      <c r="J1167">
        <v>5523.45</v>
      </c>
      <c r="K1167">
        <v>61.335500000000003</v>
      </c>
      <c r="L1167">
        <v>90.784400000000005</v>
      </c>
      <c r="M1167">
        <v>2.6317400000000002</v>
      </c>
      <c r="N1167">
        <v>9.5697599999999994E-2</v>
      </c>
      <c r="O1167">
        <f>Tabelle15[[#This Row],[Roll]]+Tabelle15[[#This Row],[Pitch]]</f>
        <v>3.3056099999999997</v>
      </c>
      <c r="P1167">
        <f>SQRT(Tabelle15[[#This Row],[X]]^2+ Tabelle15[[#This Row],[Y]]^2 +Tabelle15[[#This Row],[Z]]^2)</f>
        <v>185.8028700784248</v>
      </c>
      <c r="Q1167">
        <v>-25.14</v>
      </c>
      <c r="R1167">
        <v>120.137</v>
      </c>
      <c r="S1167">
        <v>65.435000000000002</v>
      </c>
      <c r="T1167">
        <v>41.494799999999998</v>
      </c>
      <c r="U1167">
        <v>-2.8764400000000001</v>
      </c>
      <c r="V1167">
        <v>-6.2068300000000001</v>
      </c>
    </row>
    <row r="1168" spans="1:22">
      <c r="A1168">
        <v>23915</v>
      </c>
      <c r="B1168">
        <v>1</v>
      </c>
      <c r="C1168">
        <v>16.863600000000002</v>
      </c>
      <c r="D1168">
        <v>-19.348600000000001</v>
      </c>
      <c r="E1168">
        <v>-187.941</v>
      </c>
      <c r="F1168">
        <v>-45.890500000000003</v>
      </c>
      <c r="G1168">
        <v>7.04251</v>
      </c>
      <c r="H1168">
        <v>-2.7497099999999999</v>
      </c>
      <c r="I1168">
        <f>IF(AND(Tabelle15[[#This Row],[AreaPx]]&gt;0,NOT(Tabelle15[[#This Row],[AreaPx]]="inf")),Tabelle15[[#This Row],[AreaPx]], NA())</f>
        <v>5792.66</v>
      </c>
      <c r="J1168">
        <v>5792.66</v>
      </c>
      <c r="K1168">
        <v>64.222700000000003</v>
      </c>
      <c r="L1168">
        <v>90.899699999999996</v>
      </c>
      <c r="M1168">
        <v>2.4216099999999998</v>
      </c>
      <c r="N1168">
        <v>7.5108800000000003E-2</v>
      </c>
      <c r="O1168">
        <f>Tabelle15[[#This Row],[Roll]]+Tabelle15[[#This Row],[Pitch]]</f>
        <v>4.2927999999999997</v>
      </c>
      <c r="P1168">
        <f>SQRT(Tabelle15[[#This Row],[X]]^2+ Tabelle15[[#This Row],[Y]]^2 +Tabelle15[[#This Row],[Z]]^2)</f>
        <v>189.68544701141414</v>
      </c>
      <c r="Q1168">
        <v>-23.189399999999999</v>
      </c>
      <c r="R1168">
        <v>124.261</v>
      </c>
      <c r="S1168">
        <v>73.7042</v>
      </c>
      <c r="T1168">
        <v>43.772100000000002</v>
      </c>
      <c r="U1168">
        <v>-2.7289500000000002</v>
      </c>
      <c r="V1168">
        <v>-7.0505500000000003</v>
      </c>
    </row>
    <row r="1169" spans="1:22">
      <c r="A1169">
        <v>23939</v>
      </c>
      <c r="B1169">
        <v>1</v>
      </c>
      <c r="C1169">
        <v>16.7959</v>
      </c>
      <c r="D1169">
        <v>-21.832899999999999</v>
      </c>
      <c r="E1169">
        <v>-190.72200000000001</v>
      </c>
      <c r="F1169">
        <v>-45.473700000000001</v>
      </c>
      <c r="G1169">
        <v>7.22044</v>
      </c>
      <c r="H1169">
        <v>-3.12887</v>
      </c>
      <c r="I1169">
        <f>IF(AND(Tabelle15[[#This Row],[AreaPx]]&gt;0,NOT(Tabelle15[[#This Row],[AreaPx]]="inf")),Tabelle15[[#This Row],[AreaPx]], NA())</f>
        <v>5609.62</v>
      </c>
      <c r="J1169">
        <v>5609.62</v>
      </c>
      <c r="K1169">
        <v>63.485999999999997</v>
      </c>
      <c r="L1169">
        <v>89.102900000000005</v>
      </c>
      <c r="M1169">
        <v>1.9460599999999999</v>
      </c>
      <c r="N1169">
        <v>4.0867000000000001E-2</v>
      </c>
      <c r="O1169">
        <f>Tabelle15[[#This Row],[Roll]]+Tabelle15[[#This Row],[Pitch]]</f>
        <v>4.0915699999999999</v>
      </c>
      <c r="P1169">
        <f>SQRT(Tabelle15[[#This Row],[X]]^2+ Tabelle15[[#This Row],[Y]]^2 +Tabelle15[[#This Row],[Z]]^2)</f>
        <v>192.7009576084665</v>
      </c>
      <c r="Q1169">
        <v>-24.4419</v>
      </c>
      <c r="R1169">
        <v>128.04400000000001</v>
      </c>
      <c r="S1169">
        <v>76.140500000000003</v>
      </c>
      <c r="T1169">
        <v>44.1327</v>
      </c>
      <c r="U1169">
        <v>-3.1040299999999998</v>
      </c>
      <c r="V1169">
        <v>-7.2311100000000001</v>
      </c>
    </row>
    <row r="1170" spans="1:22">
      <c r="A1170">
        <v>23968</v>
      </c>
      <c r="B1170">
        <v>1</v>
      </c>
      <c r="C1170">
        <v>16.7959</v>
      </c>
      <c r="D1170">
        <v>-21.832899999999999</v>
      </c>
      <c r="E1170">
        <v>-190.72200000000001</v>
      </c>
      <c r="F1170">
        <v>-45.473700000000001</v>
      </c>
      <c r="G1170">
        <v>7.22044</v>
      </c>
      <c r="H1170">
        <v>-3.12887</v>
      </c>
      <c r="I1170">
        <f>IF(AND(Tabelle15[[#This Row],[AreaPx]]&gt;0,NOT(Tabelle15[[#This Row],[AreaPx]]="inf")),Tabelle15[[#This Row],[AreaPx]], NA())</f>
        <v>5609.62</v>
      </c>
      <c r="J1170">
        <v>5609.62</v>
      </c>
      <c r="K1170">
        <v>63.485999999999997</v>
      </c>
      <c r="L1170">
        <v>89.102900000000005</v>
      </c>
      <c r="M1170">
        <v>1.9460599999999999</v>
      </c>
      <c r="N1170">
        <v>4.0867000000000001E-2</v>
      </c>
      <c r="O1170">
        <f>Tabelle15[[#This Row],[Roll]]+Tabelle15[[#This Row],[Pitch]]</f>
        <v>4.0915699999999999</v>
      </c>
      <c r="P1170">
        <f>SQRT(Tabelle15[[#This Row],[X]]^2+ Tabelle15[[#This Row],[Y]]^2 +Tabelle15[[#This Row],[Z]]^2)</f>
        <v>192.7009576084665</v>
      </c>
      <c r="Q1170">
        <v>-24.4419</v>
      </c>
      <c r="R1170">
        <v>128.04400000000001</v>
      </c>
      <c r="S1170">
        <v>76.140500000000003</v>
      </c>
      <c r="T1170">
        <v>44.1327</v>
      </c>
      <c r="U1170">
        <v>-3.1040299999999998</v>
      </c>
      <c r="V1170">
        <v>-7.2311100000000001</v>
      </c>
    </row>
    <row r="1171" spans="1:22">
      <c r="A1171">
        <v>23983</v>
      </c>
      <c r="B1171">
        <v>1</v>
      </c>
      <c r="C1171">
        <v>16.695799999999998</v>
      </c>
      <c r="D1171">
        <v>-23.528500000000001</v>
      </c>
      <c r="E1171">
        <v>-192.14</v>
      </c>
      <c r="F1171">
        <v>-45.500900000000001</v>
      </c>
      <c r="G1171">
        <v>7.4607700000000001</v>
      </c>
      <c r="H1171">
        <v>-3.4904000000000002</v>
      </c>
      <c r="I1171">
        <f>IF(AND(Tabelle15[[#This Row],[AreaPx]]&gt;0,NOT(Tabelle15[[#This Row],[AreaPx]]="inf")),Tabelle15[[#This Row],[AreaPx]], NA())</f>
        <v>5436.73</v>
      </c>
      <c r="J1171">
        <v>5436.73</v>
      </c>
      <c r="K1171">
        <v>62.564999999999998</v>
      </c>
      <c r="L1171">
        <v>87.717299999999994</v>
      </c>
      <c r="M1171">
        <v>0.70804199999999995</v>
      </c>
      <c r="N1171">
        <v>6.62185E-2</v>
      </c>
      <c r="O1171">
        <f>Tabelle15[[#This Row],[Roll]]+Tabelle15[[#This Row],[Pitch]]</f>
        <v>3.97037</v>
      </c>
      <c r="P1171">
        <f>SQRT(Tabelle15[[#This Row],[X]]^2+ Tabelle15[[#This Row],[Y]]^2 +Tabelle15[[#This Row],[Z]]^2)</f>
        <v>194.29390018703623</v>
      </c>
      <c r="Q1171">
        <v>-25.5747</v>
      </c>
      <c r="R1171">
        <v>130.917</v>
      </c>
      <c r="S1171">
        <v>76.5505</v>
      </c>
      <c r="T1171">
        <v>44.045400000000001</v>
      </c>
      <c r="U1171">
        <v>-3.46082</v>
      </c>
      <c r="V1171">
        <v>-7.4744799999999998</v>
      </c>
    </row>
    <row r="1172" spans="1:22">
      <c r="A1172">
        <v>24009</v>
      </c>
      <c r="B1172">
        <v>1</v>
      </c>
      <c r="C1172">
        <v>16.723600000000001</v>
      </c>
      <c r="D1172">
        <v>-24.232299999999999</v>
      </c>
      <c r="E1172">
        <v>-192.989</v>
      </c>
      <c r="F1172">
        <v>-45.4069</v>
      </c>
      <c r="G1172">
        <v>7.5689700000000002</v>
      </c>
      <c r="H1172">
        <v>-3.4753500000000002</v>
      </c>
      <c r="I1172">
        <f>IF(AND(Tabelle15[[#This Row],[AreaPx]]&gt;0,NOT(Tabelle15[[#This Row],[AreaPx]]="inf")),Tabelle15[[#This Row],[AreaPx]], NA())</f>
        <v>5365.49</v>
      </c>
      <c r="J1172">
        <v>5365.49</v>
      </c>
      <c r="K1172">
        <v>62.218600000000002</v>
      </c>
      <c r="L1172">
        <v>87.057000000000002</v>
      </c>
      <c r="M1172">
        <v>0.41542200000000001</v>
      </c>
      <c r="N1172">
        <v>3.0237400000000001E-2</v>
      </c>
      <c r="O1172">
        <f>Tabelle15[[#This Row],[Roll]]+Tabelle15[[#This Row],[Pitch]]</f>
        <v>4.0936199999999996</v>
      </c>
      <c r="P1172">
        <f>SQRT(Tabelle15[[#This Row],[X]]^2+ Tabelle15[[#This Row],[Y]]^2 +Tabelle15[[#This Row],[Z]]^2)</f>
        <v>195.22202048244966</v>
      </c>
      <c r="Q1172">
        <v>-26.0885</v>
      </c>
      <c r="R1172">
        <v>131.571</v>
      </c>
      <c r="S1172">
        <v>77.239400000000003</v>
      </c>
      <c r="T1172">
        <v>44.134700000000002</v>
      </c>
      <c r="U1172">
        <v>-3.4450400000000001</v>
      </c>
      <c r="V1172">
        <v>-7.5827499999999999</v>
      </c>
    </row>
    <row r="1173" spans="1:22">
      <c r="A1173">
        <v>24041</v>
      </c>
      <c r="B1173">
        <v>1</v>
      </c>
      <c r="C1173">
        <v>16.723600000000001</v>
      </c>
      <c r="D1173">
        <v>-24.232299999999999</v>
      </c>
      <c r="E1173">
        <v>-192.989</v>
      </c>
      <c r="F1173">
        <v>-45.4069</v>
      </c>
      <c r="G1173">
        <v>7.5689700000000002</v>
      </c>
      <c r="H1173">
        <v>-3.4753500000000002</v>
      </c>
      <c r="I1173">
        <f>IF(AND(Tabelle15[[#This Row],[AreaPx]]&gt;0,NOT(Tabelle15[[#This Row],[AreaPx]]="inf")),Tabelle15[[#This Row],[AreaPx]], NA())</f>
        <v>5318.35</v>
      </c>
      <c r="J1173">
        <v>5318.35</v>
      </c>
      <c r="K1173">
        <v>61.944699999999997</v>
      </c>
      <c r="L1173">
        <v>86.673699999999997</v>
      </c>
      <c r="M1173">
        <v>0</v>
      </c>
      <c r="N1173">
        <v>1.6925599999999999E-2</v>
      </c>
      <c r="O1173">
        <f>Tabelle15[[#This Row],[Roll]]+Tabelle15[[#This Row],[Pitch]]</f>
        <v>4.0936199999999996</v>
      </c>
      <c r="P1173">
        <f>SQRT(Tabelle15[[#This Row],[X]]^2+ Tabelle15[[#This Row],[Y]]^2 +Tabelle15[[#This Row],[Z]]^2)</f>
        <v>195.22202048244966</v>
      </c>
      <c r="Q1173">
        <v>-26.0885</v>
      </c>
      <c r="R1173">
        <v>131.571</v>
      </c>
      <c r="S1173">
        <v>77.239400000000003</v>
      </c>
      <c r="T1173">
        <v>44.134700000000002</v>
      </c>
      <c r="U1173">
        <v>-3.4450400000000001</v>
      </c>
      <c r="V1173">
        <v>-7.5827499999999999</v>
      </c>
    </row>
    <row r="1174" spans="1:22">
      <c r="A1174">
        <v>24064</v>
      </c>
      <c r="B1174">
        <v>1</v>
      </c>
      <c r="C1174">
        <v>16.723600000000001</v>
      </c>
      <c r="D1174">
        <v>-24.232299999999999</v>
      </c>
      <c r="E1174">
        <v>-192.989</v>
      </c>
      <c r="F1174">
        <v>-45.4069</v>
      </c>
      <c r="G1174">
        <v>7.5689700000000002</v>
      </c>
      <c r="H1174">
        <v>-3.4753500000000002</v>
      </c>
      <c r="I1174">
        <f>IF(AND(Tabelle15[[#This Row],[AreaPx]]&gt;0,NOT(Tabelle15[[#This Row],[AreaPx]]="inf")),Tabelle15[[#This Row],[AreaPx]], NA())</f>
        <v>5318.35</v>
      </c>
      <c r="J1174">
        <v>5318.35</v>
      </c>
      <c r="K1174">
        <v>61.944699999999997</v>
      </c>
      <c r="L1174">
        <v>86.673699999999997</v>
      </c>
      <c r="M1174">
        <v>0</v>
      </c>
      <c r="N1174">
        <v>1.6925599999999999E-2</v>
      </c>
      <c r="O1174">
        <f>Tabelle15[[#This Row],[Roll]]+Tabelle15[[#This Row],[Pitch]]</f>
        <v>4.0936199999999996</v>
      </c>
      <c r="P1174">
        <f>SQRT(Tabelle15[[#This Row],[X]]^2+ Tabelle15[[#This Row],[Y]]^2 +Tabelle15[[#This Row],[Z]]^2)</f>
        <v>195.22202048244966</v>
      </c>
      <c r="Q1174">
        <v>-26.0885</v>
      </c>
      <c r="R1174">
        <v>131.571</v>
      </c>
      <c r="S1174">
        <v>77.239400000000003</v>
      </c>
      <c r="T1174">
        <v>44.134700000000002</v>
      </c>
      <c r="U1174">
        <v>-3.4450400000000001</v>
      </c>
      <c r="V1174">
        <v>-7.5827499999999999</v>
      </c>
    </row>
    <row r="1175" spans="1:22">
      <c r="A1175">
        <v>24074</v>
      </c>
      <c r="B1175">
        <v>1</v>
      </c>
      <c r="C1175">
        <v>16.5913</v>
      </c>
      <c r="D1175">
        <v>-24.4236</v>
      </c>
      <c r="E1175">
        <v>-192.215</v>
      </c>
      <c r="F1175">
        <v>-45.760899999999999</v>
      </c>
      <c r="G1175">
        <v>7.7594799999999999</v>
      </c>
      <c r="H1175">
        <v>-3.7740900000000002</v>
      </c>
      <c r="I1175">
        <f>IF(AND(Tabelle15[[#This Row],[AreaPx]]&gt;0,NOT(Tabelle15[[#This Row],[AreaPx]]="inf")),Tabelle15[[#This Row],[AreaPx]], NA())</f>
        <v>5277.68</v>
      </c>
      <c r="J1175">
        <v>5277.68</v>
      </c>
      <c r="K1175">
        <v>61.596899999999998</v>
      </c>
      <c r="L1175">
        <v>86.596699999999998</v>
      </c>
      <c r="M1175">
        <v>0.61318300000000003</v>
      </c>
      <c r="N1175">
        <v>1.29686E-2</v>
      </c>
      <c r="O1175">
        <f>Tabelle15[[#This Row],[Roll]]+Tabelle15[[#This Row],[Pitch]]</f>
        <v>3.9853899999999998</v>
      </c>
      <c r="P1175">
        <f>SQRT(Tabelle15[[#This Row],[X]]^2+ Tabelle15[[#This Row],[Y]]^2 +Tabelle15[[#This Row],[Z]]^2)</f>
        <v>194.46950840080305</v>
      </c>
      <c r="Q1175">
        <v>-26.215499999999999</v>
      </c>
      <c r="R1175">
        <v>132.64400000000001</v>
      </c>
      <c r="S1175">
        <v>75.528300000000002</v>
      </c>
      <c r="T1175">
        <v>43.7288</v>
      </c>
      <c r="U1175">
        <v>-3.73949</v>
      </c>
      <c r="V1175">
        <v>-7.7761399999999998</v>
      </c>
    </row>
    <row r="1176" spans="1:22">
      <c r="A1176">
        <v>24108</v>
      </c>
      <c r="B1176">
        <v>1</v>
      </c>
      <c r="C1176">
        <v>16.0002</v>
      </c>
      <c r="D1176">
        <v>-24.9208</v>
      </c>
      <c r="E1176">
        <v>-189.30199999999999</v>
      </c>
      <c r="F1176">
        <v>-46.695799999999998</v>
      </c>
      <c r="G1176">
        <v>8.2667599999999997</v>
      </c>
      <c r="H1176">
        <v>-4.0305400000000002</v>
      </c>
      <c r="I1176">
        <f>IF(AND(Tabelle15[[#This Row],[AreaPx]]&gt;0,NOT(Tabelle15[[#This Row],[AreaPx]]="inf")),Tabelle15[[#This Row],[AreaPx]], NA())</f>
        <v>5220.37</v>
      </c>
      <c r="J1176">
        <v>5220.37</v>
      </c>
      <c r="K1176">
        <v>60.921199999999999</v>
      </c>
      <c r="L1176">
        <v>86.812600000000003</v>
      </c>
      <c r="M1176">
        <v>1.37236</v>
      </c>
      <c r="N1176">
        <v>1.8562200000000001E-2</v>
      </c>
      <c r="O1176">
        <f>Tabelle15[[#This Row],[Roll]]+Tabelle15[[#This Row],[Pitch]]</f>
        <v>4.2362199999999994</v>
      </c>
      <c r="P1176">
        <f>SQRT(Tabelle15[[#This Row],[X]]^2+ Tabelle15[[#This Row],[Y]]^2 +Tabelle15[[#This Row],[Z]]^2)</f>
        <v>191.60454033419981</v>
      </c>
      <c r="Q1176">
        <v>-25.767299999999999</v>
      </c>
      <c r="R1176">
        <v>133.66800000000001</v>
      </c>
      <c r="S1176">
        <v>70.998199999999997</v>
      </c>
      <c r="T1176">
        <v>42.723799999999997</v>
      </c>
      <c r="U1176">
        <v>-3.9885999999999999</v>
      </c>
      <c r="V1176">
        <v>-8.2869700000000002</v>
      </c>
    </row>
    <row r="1177" spans="1:22">
      <c r="A1177">
        <v>24138</v>
      </c>
      <c r="B1177">
        <v>1</v>
      </c>
      <c r="C1177">
        <v>16.0002</v>
      </c>
      <c r="D1177">
        <v>-24.9208</v>
      </c>
      <c r="E1177">
        <v>-189.30199999999999</v>
      </c>
      <c r="F1177">
        <v>-46.695799999999998</v>
      </c>
      <c r="G1177">
        <v>8.2667599999999997</v>
      </c>
      <c r="H1177">
        <v>-4.0305400000000002</v>
      </c>
      <c r="I1177">
        <f>IF(AND(Tabelle15[[#This Row],[AreaPx]]&gt;0,NOT(Tabelle15[[#This Row],[AreaPx]]="inf")),Tabelle15[[#This Row],[AreaPx]], NA())</f>
        <v>5220.37</v>
      </c>
      <c r="J1177">
        <v>5220.37</v>
      </c>
      <c r="K1177">
        <v>60.921199999999999</v>
      </c>
      <c r="L1177">
        <v>86.812600000000003</v>
      </c>
      <c r="M1177">
        <v>1.37236</v>
      </c>
      <c r="N1177">
        <v>1.8562200000000001E-2</v>
      </c>
      <c r="O1177">
        <f>Tabelle15[[#This Row],[Roll]]+Tabelle15[[#This Row],[Pitch]]</f>
        <v>4.2362199999999994</v>
      </c>
      <c r="P1177">
        <f>SQRT(Tabelle15[[#This Row],[X]]^2+ Tabelle15[[#This Row],[Y]]^2 +Tabelle15[[#This Row],[Z]]^2)</f>
        <v>191.60454033419981</v>
      </c>
      <c r="Q1177">
        <v>-25.767299999999999</v>
      </c>
      <c r="R1177">
        <v>133.66800000000001</v>
      </c>
      <c r="S1177">
        <v>70.998199999999997</v>
      </c>
      <c r="T1177">
        <v>42.723799999999997</v>
      </c>
      <c r="U1177">
        <v>-3.9885999999999999</v>
      </c>
      <c r="V1177">
        <v>-8.2869700000000002</v>
      </c>
    </row>
    <row r="1178" spans="1:22">
      <c r="A1178">
        <v>24152</v>
      </c>
      <c r="B1178">
        <v>1</v>
      </c>
      <c r="C1178">
        <v>15.7011</v>
      </c>
      <c r="D1178">
        <v>-26.523599999999998</v>
      </c>
      <c r="E1178">
        <v>-189.71199999999999</v>
      </c>
      <c r="F1178">
        <v>-45.514699999999998</v>
      </c>
      <c r="G1178">
        <v>8.9228799999999993</v>
      </c>
      <c r="H1178">
        <v>-4.0984299999999996</v>
      </c>
      <c r="I1178">
        <f>IF(AND(Tabelle15[[#This Row],[AreaPx]]&gt;0,NOT(Tabelle15[[#This Row],[AreaPx]]="inf")),Tabelle15[[#This Row],[AreaPx]], NA())</f>
        <v>5495.25</v>
      </c>
      <c r="J1178">
        <v>5495.25</v>
      </c>
      <c r="K1178">
        <v>63.2498</v>
      </c>
      <c r="L1178">
        <v>88.037400000000005</v>
      </c>
      <c r="M1178">
        <v>0.88365000000000005</v>
      </c>
      <c r="N1178">
        <v>2.4434600000000001E-2</v>
      </c>
      <c r="O1178">
        <f>Tabelle15[[#This Row],[Roll]]+Tabelle15[[#This Row],[Pitch]]</f>
        <v>4.8244499999999997</v>
      </c>
      <c r="P1178">
        <f>SQRT(Tabelle15[[#This Row],[X]]^2+ Tabelle15[[#This Row],[Y]]^2 +Tabelle15[[#This Row],[Z]]^2)</f>
        <v>192.19955473978081</v>
      </c>
      <c r="Q1178">
        <v>-23.8657</v>
      </c>
      <c r="R1178">
        <v>135.29499999999999</v>
      </c>
      <c r="S1178">
        <v>73.973600000000005</v>
      </c>
      <c r="T1178">
        <v>43.848500000000001</v>
      </c>
      <c r="U1178">
        <v>-4.0487500000000001</v>
      </c>
      <c r="V1178">
        <v>-8.9453800000000001</v>
      </c>
    </row>
    <row r="1179" spans="1:22">
      <c r="A1179">
        <v>24181</v>
      </c>
      <c r="B1179">
        <v>1</v>
      </c>
      <c r="C1179">
        <v>15.553599999999999</v>
      </c>
      <c r="D1179">
        <v>-27.960899999999999</v>
      </c>
      <c r="E1179">
        <v>-190.47900000000001</v>
      </c>
      <c r="F1179">
        <v>-44.926600000000001</v>
      </c>
      <c r="G1179">
        <v>9.0721100000000003</v>
      </c>
      <c r="H1179">
        <v>-4.4327100000000002</v>
      </c>
      <c r="I1179">
        <f>IF(AND(Tabelle15[[#This Row],[AreaPx]]&gt;0,NOT(Tabelle15[[#This Row],[AreaPx]]="inf")),Tabelle15[[#This Row],[AreaPx]], NA())</f>
        <v>5521.11</v>
      </c>
      <c r="J1179">
        <v>5521.11</v>
      </c>
      <c r="K1179">
        <v>63.762999999999998</v>
      </c>
      <c r="L1179">
        <v>87.769400000000005</v>
      </c>
      <c r="M1179">
        <v>1.0465500000000001</v>
      </c>
      <c r="N1179">
        <v>4.6154000000000001E-2</v>
      </c>
      <c r="O1179">
        <f>Tabelle15[[#This Row],[Roll]]+Tabelle15[[#This Row],[Pitch]]</f>
        <v>4.6394000000000002</v>
      </c>
      <c r="P1179">
        <f>SQRT(Tabelle15[[#This Row],[X]]^2+ Tabelle15[[#This Row],[Y]]^2 +Tabelle15[[#This Row],[Z]]^2)</f>
        <v>193.14754940917581</v>
      </c>
      <c r="Q1179">
        <v>-23.2182</v>
      </c>
      <c r="R1179">
        <v>137.81399999999999</v>
      </c>
      <c r="S1179">
        <v>75.5381</v>
      </c>
      <c r="T1179">
        <v>44.373100000000001</v>
      </c>
      <c r="U1179">
        <v>-4.3771500000000003</v>
      </c>
      <c r="V1179">
        <v>-9.0988699999999998</v>
      </c>
    </row>
    <row r="1180" spans="1:22">
      <c r="A1180">
        <v>24205</v>
      </c>
      <c r="B1180">
        <v>1</v>
      </c>
      <c r="C1180">
        <v>15.553599999999999</v>
      </c>
      <c r="D1180">
        <v>-27.960899999999999</v>
      </c>
      <c r="E1180">
        <v>-190.47900000000001</v>
      </c>
      <c r="F1180">
        <v>-44.926600000000001</v>
      </c>
      <c r="G1180">
        <v>9.0721100000000003</v>
      </c>
      <c r="H1180">
        <v>-4.4327100000000002</v>
      </c>
      <c r="I1180">
        <f>IF(AND(Tabelle15[[#This Row],[AreaPx]]&gt;0,NOT(Tabelle15[[#This Row],[AreaPx]]="inf")),Tabelle15[[#This Row],[AreaPx]], NA())</f>
        <v>5521.11</v>
      </c>
      <c r="J1180">
        <v>5521.11</v>
      </c>
      <c r="K1180">
        <v>63.762999999999998</v>
      </c>
      <c r="L1180">
        <v>87.769400000000005</v>
      </c>
      <c r="M1180">
        <v>1.0465500000000001</v>
      </c>
      <c r="N1180">
        <v>4.6154000000000001E-2</v>
      </c>
      <c r="O1180">
        <f>Tabelle15[[#This Row],[Roll]]+Tabelle15[[#This Row],[Pitch]]</f>
        <v>4.6394000000000002</v>
      </c>
      <c r="P1180">
        <f>SQRT(Tabelle15[[#This Row],[X]]^2+ Tabelle15[[#This Row],[Y]]^2 +Tabelle15[[#This Row],[Z]]^2)</f>
        <v>193.14754940917581</v>
      </c>
      <c r="Q1180">
        <v>-23.2182</v>
      </c>
      <c r="R1180">
        <v>137.81399999999999</v>
      </c>
      <c r="S1180">
        <v>75.5381</v>
      </c>
      <c r="T1180">
        <v>44.373100000000001</v>
      </c>
      <c r="U1180">
        <v>-4.3771500000000003</v>
      </c>
      <c r="V1180">
        <v>-9.0988699999999998</v>
      </c>
    </row>
    <row r="1181" spans="1:22">
      <c r="A1181">
        <v>24221</v>
      </c>
      <c r="B1181">
        <v>1</v>
      </c>
      <c r="C1181">
        <v>15.155099999999999</v>
      </c>
      <c r="D1181">
        <v>-28.9483</v>
      </c>
      <c r="E1181">
        <v>-191.041</v>
      </c>
      <c r="F1181">
        <v>-44.5655</v>
      </c>
      <c r="G1181">
        <v>9.1815999999999995</v>
      </c>
      <c r="H1181">
        <v>-4.8235000000000001</v>
      </c>
      <c r="I1181">
        <f>IF(AND(Tabelle15[[#This Row],[AreaPx]]&gt;0,NOT(Tabelle15[[#This Row],[AreaPx]]="inf")),Tabelle15[[#This Row],[AreaPx]], NA())</f>
        <v>5502.01</v>
      </c>
      <c r="J1181">
        <v>5502.01</v>
      </c>
      <c r="K1181">
        <v>63.902999999999999</v>
      </c>
      <c r="L1181">
        <v>87.328599999999994</v>
      </c>
      <c r="M1181">
        <v>0.646536</v>
      </c>
      <c r="N1181">
        <v>1.92056E-2</v>
      </c>
      <c r="O1181">
        <f>Tabelle15[[#This Row],[Roll]]+Tabelle15[[#This Row],[Pitch]]</f>
        <v>4.3580999999999994</v>
      </c>
      <c r="P1181">
        <f>SQRT(Tabelle15[[#This Row],[X]]^2+ Tabelle15[[#This Row],[Y]]^2 +Tabelle15[[#This Row],[Z]]^2)</f>
        <v>193.81523368894406</v>
      </c>
      <c r="Q1181">
        <v>-22.639800000000001</v>
      </c>
      <c r="R1181">
        <v>140.11600000000001</v>
      </c>
      <c r="S1181">
        <v>76.563900000000004</v>
      </c>
      <c r="T1181">
        <v>44.6631</v>
      </c>
      <c r="U1181">
        <v>-4.7615499999999997</v>
      </c>
      <c r="V1181">
        <v>-9.2136700000000005</v>
      </c>
    </row>
    <row r="1182" spans="1:22">
      <c r="A1182">
        <v>24243</v>
      </c>
      <c r="B1182">
        <v>1</v>
      </c>
      <c r="C1182">
        <v>15.155099999999999</v>
      </c>
      <c r="D1182">
        <v>-28.9483</v>
      </c>
      <c r="E1182">
        <v>-191.041</v>
      </c>
      <c r="F1182">
        <v>-44.5655</v>
      </c>
      <c r="G1182">
        <v>9.1815999999999995</v>
      </c>
      <c r="H1182">
        <v>-4.8235000000000001</v>
      </c>
      <c r="I1182">
        <f>IF(AND(Tabelle15[[#This Row],[AreaPx]]&gt;0,NOT(Tabelle15[[#This Row],[AreaPx]]="inf")),Tabelle15[[#This Row],[AreaPx]], NA())</f>
        <v>5469.69</v>
      </c>
      <c r="J1182">
        <v>5469.69</v>
      </c>
      <c r="K1182">
        <v>63.715000000000003</v>
      </c>
      <c r="L1182">
        <v>87.071700000000007</v>
      </c>
      <c r="M1182">
        <v>0</v>
      </c>
      <c r="N1182">
        <v>1.03658E-2</v>
      </c>
      <c r="O1182">
        <f>Tabelle15[[#This Row],[Roll]]+Tabelle15[[#This Row],[Pitch]]</f>
        <v>4.3580999999999994</v>
      </c>
      <c r="P1182">
        <f>SQRT(Tabelle15[[#This Row],[X]]^2+ Tabelle15[[#This Row],[Y]]^2 +Tabelle15[[#This Row],[Z]]^2)</f>
        <v>193.81523368894406</v>
      </c>
      <c r="Q1182">
        <v>-22.639800000000001</v>
      </c>
      <c r="R1182">
        <v>140.11600000000001</v>
      </c>
      <c r="S1182">
        <v>76.563900000000004</v>
      </c>
      <c r="T1182">
        <v>44.6631</v>
      </c>
      <c r="U1182">
        <v>-4.7615499999999997</v>
      </c>
      <c r="V1182">
        <v>-9.2136700000000005</v>
      </c>
    </row>
    <row r="1183" spans="1:22">
      <c r="A1183">
        <v>24265</v>
      </c>
      <c r="B1183">
        <v>1</v>
      </c>
      <c r="C1183">
        <v>15.155099999999999</v>
      </c>
      <c r="D1183">
        <v>-28.9483</v>
      </c>
      <c r="E1183">
        <v>-191.041</v>
      </c>
      <c r="F1183">
        <v>-44.5655</v>
      </c>
      <c r="G1183">
        <v>9.1815999999999995</v>
      </c>
      <c r="H1183">
        <v>-4.8235000000000001</v>
      </c>
      <c r="I1183">
        <f>IF(AND(Tabelle15[[#This Row],[AreaPx]]&gt;0,NOT(Tabelle15[[#This Row],[AreaPx]]="inf")),Tabelle15[[#This Row],[AreaPx]], NA())</f>
        <v>5469.69</v>
      </c>
      <c r="J1183">
        <v>5469.69</v>
      </c>
      <c r="K1183">
        <v>63.715000000000003</v>
      </c>
      <c r="L1183">
        <v>87.071700000000007</v>
      </c>
      <c r="M1183">
        <v>0</v>
      </c>
      <c r="N1183">
        <v>1.03658E-2</v>
      </c>
      <c r="O1183">
        <f>Tabelle15[[#This Row],[Roll]]+Tabelle15[[#This Row],[Pitch]]</f>
        <v>4.3580999999999994</v>
      </c>
      <c r="P1183">
        <f>SQRT(Tabelle15[[#This Row],[X]]^2+ Tabelle15[[#This Row],[Y]]^2 +Tabelle15[[#This Row],[Z]]^2)</f>
        <v>193.81523368894406</v>
      </c>
      <c r="Q1183">
        <v>-22.639800000000001</v>
      </c>
      <c r="R1183">
        <v>140.11600000000001</v>
      </c>
      <c r="S1183">
        <v>76.563900000000004</v>
      </c>
      <c r="T1183">
        <v>44.6631</v>
      </c>
      <c r="U1183">
        <v>-4.7615499999999997</v>
      </c>
      <c r="V1183">
        <v>-9.2136700000000005</v>
      </c>
    </row>
    <row r="1184" spans="1:22">
      <c r="A1184">
        <v>24276</v>
      </c>
      <c r="B1184">
        <v>1</v>
      </c>
      <c r="C1184">
        <v>14.805400000000001</v>
      </c>
      <c r="D1184">
        <v>-30.211400000000001</v>
      </c>
      <c r="E1184">
        <v>-192.26300000000001</v>
      </c>
      <c r="F1184">
        <v>-43.987499999999997</v>
      </c>
      <c r="G1184">
        <v>9.4962499999999999</v>
      </c>
      <c r="H1184">
        <v>-4.3038800000000004</v>
      </c>
      <c r="I1184">
        <f>IF(AND(Tabelle15[[#This Row],[AreaPx]]&gt;0,NOT(Tabelle15[[#This Row],[AreaPx]]="inf")),Tabelle15[[#This Row],[AreaPx]], NA())</f>
        <v>5534.91</v>
      </c>
      <c r="J1184">
        <v>5534.91</v>
      </c>
      <c r="K1184">
        <v>64.365600000000001</v>
      </c>
      <c r="L1184">
        <v>87.120900000000006</v>
      </c>
      <c r="M1184">
        <v>0.83172000000000001</v>
      </c>
      <c r="N1184">
        <v>2.9343999999999999E-2</v>
      </c>
      <c r="O1184">
        <f>Tabelle15[[#This Row],[Roll]]+Tabelle15[[#This Row],[Pitch]]</f>
        <v>5.1923699999999995</v>
      </c>
      <c r="P1184">
        <f>SQRT(Tabelle15[[#This Row],[X]]^2+ Tabelle15[[#This Row],[Y]]^2 +Tabelle15[[#This Row],[Z]]^2)</f>
        <v>195.184501762102</v>
      </c>
      <c r="Q1184">
        <v>-22.370999999999999</v>
      </c>
      <c r="R1184">
        <v>139.702</v>
      </c>
      <c r="S1184">
        <v>79.2637</v>
      </c>
      <c r="T1184">
        <v>45.301200000000001</v>
      </c>
      <c r="U1184">
        <v>-4.2447999999999997</v>
      </c>
      <c r="V1184">
        <v>-9.5226199999999999</v>
      </c>
    </row>
    <row r="1185" spans="1:22">
      <c r="A1185">
        <v>24300</v>
      </c>
      <c r="B1185">
        <v>1</v>
      </c>
      <c r="C1185">
        <v>14.805400000000001</v>
      </c>
      <c r="D1185">
        <v>-30.211400000000001</v>
      </c>
      <c r="E1185">
        <v>-192.26300000000001</v>
      </c>
      <c r="F1185">
        <v>-43.987499999999997</v>
      </c>
      <c r="G1185">
        <v>9.4962499999999999</v>
      </c>
      <c r="H1185">
        <v>-4.3038800000000004</v>
      </c>
      <c r="I1185">
        <f>IF(AND(Tabelle15[[#This Row],[AreaPx]]&gt;0,NOT(Tabelle15[[#This Row],[AreaPx]]="inf")),Tabelle15[[#This Row],[AreaPx]], NA())</f>
        <v>5534.91</v>
      </c>
      <c r="J1185">
        <v>5534.91</v>
      </c>
      <c r="K1185">
        <v>64.365600000000001</v>
      </c>
      <c r="L1185">
        <v>87.120900000000006</v>
      </c>
      <c r="M1185">
        <v>0.83172000000000001</v>
      </c>
      <c r="N1185">
        <v>2.9343999999999999E-2</v>
      </c>
      <c r="O1185">
        <f>Tabelle15[[#This Row],[Roll]]+Tabelle15[[#This Row],[Pitch]]</f>
        <v>5.1923699999999995</v>
      </c>
      <c r="P1185">
        <f>SQRT(Tabelle15[[#This Row],[X]]^2+ Tabelle15[[#This Row],[Y]]^2 +Tabelle15[[#This Row],[Z]]^2)</f>
        <v>195.184501762102</v>
      </c>
      <c r="Q1185">
        <v>-22.370999999999999</v>
      </c>
      <c r="R1185">
        <v>139.702</v>
      </c>
      <c r="S1185">
        <v>79.2637</v>
      </c>
      <c r="T1185">
        <v>45.301200000000001</v>
      </c>
      <c r="U1185">
        <v>-4.2447999999999997</v>
      </c>
      <c r="V1185">
        <v>-9.5226199999999999</v>
      </c>
    </row>
    <row r="1186" spans="1:22">
      <c r="A1186">
        <v>24314</v>
      </c>
      <c r="B1186">
        <v>1</v>
      </c>
      <c r="C1186">
        <v>14.4857</v>
      </c>
      <c r="D1186">
        <v>-30.936199999999999</v>
      </c>
      <c r="E1186">
        <v>-191.334</v>
      </c>
      <c r="F1186">
        <v>-44.686100000000003</v>
      </c>
      <c r="G1186">
        <v>9.8743599999999994</v>
      </c>
      <c r="H1186">
        <v>-4.8338400000000004</v>
      </c>
      <c r="I1186">
        <f>IF(AND(Tabelle15[[#This Row],[AreaPx]]&gt;0,NOT(Tabelle15[[#This Row],[AreaPx]]="inf")),Tabelle15[[#This Row],[AreaPx]], NA())</f>
        <v>5383.19</v>
      </c>
      <c r="J1186">
        <v>5383.19</v>
      </c>
      <c r="K1186">
        <v>63.304000000000002</v>
      </c>
      <c r="L1186">
        <v>86.383700000000005</v>
      </c>
      <c r="M1186">
        <v>1.0222100000000001</v>
      </c>
      <c r="N1186">
        <v>2.5174599999999998E-2</v>
      </c>
      <c r="O1186">
        <f>Tabelle15[[#This Row],[Roll]]+Tabelle15[[#This Row],[Pitch]]</f>
        <v>5.040519999999999</v>
      </c>
      <c r="P1186">
        <f>SQRT(Tabelle15[[#This Row],[X]]^2+ Tabelle15[[#This Row],[Y]]^2 +Tabelle15[[#This Row],[Z]]^2)</f>
        <v>194.35941842609532</v>
      </c>
      <c r="Q1186">
        <v>-23.109000000000002</v>
      </c>
      <c r="R1186">
        <v>141.96899999999999</v>
      </c>
      <c r="S1186">
        <v>76.197599999999994</v>
      </c>
      <c r="T1186">
        <v>44.482999999999997</v>
      </c>
      <c r="U1186">
        <v>-4.76206</v>
      </c>
      <c r="V1186">
        <v>-9.9089100000000006</v>
      </c>
    </row>
    <row r="1187" spans="1:22">
      <c r="A1187">
        <v>24342</v>
      </c>
      <c r="B1187">
        <v>1</v>
      </c>
      <c r="C1187">
        <v>13.8741</v>
      </c>
      <c r="D1187">
        <v>-32.067500000000003</v>
      </c>
      <c r="E1187">
        <v>-189.68100000000001</v>
      </c>
      <c r="F1187">
        <v>-44.971200000000003</v>
      </c>
      <c r="G1187">
        <v>10.4514</v>
      </c>
      <c r="H1187">
        <v>-5.5396400000000003</v>
      </c>
      <c r="I1187">
        <f>IF(AND(Tabelle15[[#This Row],[AreaPx]]&gt;0,NOT(Tabelle15[[#This Row],[AreaPx]]="inf")),Tabelle15[[#This Row],[AreaPx]], NA())</f>
        <v>5385.04</v>
      </c>
      <c r="J1187">
        <v>5385.04</v>
      </c>
      <c r="K1187">
        <v>63.422800000000002</v>
      </c>
      <c r="L1187">
        <v>86.535899999999998</v>
      </c>
      <c r="M1187">
        <v>1.4968900000000001</v>
      </c>
      <c r="N1187">
        <v>4.7322599999999999E-2</v>
      </c>
      <c r="O1187">
        <f>Tabelle15[[#This Row],[Roll]]+Tabelle15[[#This Row],[Pitch]]</f>
        <v>4.9117599999999992</v>
      </c>
      <c r="P1187">
        <f>SQRT(Tabelle15[[#This Row],[X]]^2+ Tabelle15[[#This Row],[Y]]^2 +Tabelle15[[#This Row],[Z]]^2)</f>
        <v>192.87222964454992</v>
      </c>
      <c r="Q1187">
        <v>-22.342099999999999</v>
      </c>
      <c r="R1187">
        <v>145.078</v>
      </c>
      <c r="S1187">
        <v>73.493300000000005</v>
      </c>
      <c r="T1187">
        <v>44.020899999999997</v>
      </c>
      <c r="U1187">
        <v>-5.4474499999999999</v>
      </c>
      <c r="V1187">
        <v>-10.4994</v>
      </c>
    </row>
    <row r="1188" spans="1:22">
      <c r="A1188">
        <v>24370</v>
      </c>
      <c r="B1188">
        <v>1</v>
      </c>
      <c r="C1188">
        <v>13.8741</v>
      </c>
      <c r="D1188">
        <v>-32.067500000000003</v>
      </c>
      <c r="E1188">
        <v>-189.68100000000001</v>
      </c>
      <c r="F1188">
        <v>-44.971200000000003</v>
      </c>
      <c r="G1188">
        <v>10.4514</v>
      </c>
      <c r="H1188">
        <v>-5.5396400000000003</v>
      </c>
      <c r="I1188">
        <f>IF(AND(Tabelle15[[#This Row],[AreaPx]]&gt;0,NOT(Tabelle15[[#This Row],[AreaPx]]="inf")),Tabelle15[[#This Row],[AreaPx]], NA())</f>
        <v>5385.04</v>
      </c>
      <c r="J1188">
        <v>5385.04</v>
      </c>
      <c r="K1188">
        <v>63.422800000000002</v>
      </c>
      <c r="L1188">
        <v>86.535899999999998</v>
      </c>
      <c r="M1188">
        <v>1.4968900000000001</v>
      </c>
      <c r="N1188">
        <v>4.7322599999999999E-2</v>
      </c>
      <c r="O1188">
        <f>Tabelle15[[#This Row],[Roll]]+Tabelle15[[#This Row],[Pitch]]</f>
        <v>4.9117599999999992</v>
      </c>
      <c r="P1188">
        <f>SQRT(Tabelle15[[#This Row],[X]]^2+ Tabelle15[[#This Row],[Y]]^2 +Tabelle15[[#This Row],[Z]]^2)</f>
        <v>192.87222964454992</v>
      </c>
      <c r="Q1188">
        <v>-22.342099999999999</v>
      </c>
      <c r="R1188">
        <v>145.078</v>
      </c>
      <c r="S1188">
        <v>73.493300000000005</v>
      </c>
      <c r="T1188">
        <v>44.020899999999997</v>
      </c>
      <c r="U1188">
        <v>-5.4474499999999999</v>
      </c>
      <c r="V1188">
        <v>-10.4994</v>
      </c>
    </row>
    <row r="1189" spans="1:22">
      <c r="A1189">
        <v>24378</v>
      </c>
      <c r="B1189">
        <v>1</v>
      </c>
      <c r="C1189">
        <v>13.4803</v>
      </c>
      <c r="D1189">
        <v>-33.448700000000002</v>
      </c>
      <c r="E1189">
        <v>-190.92699999999999</v>
      </c>
      <c r="F1189">
        <v>-43.731999999999999</v>
      </c>
      <c r="G1189">
        <v>10.571300000000001</v>
      </c>
      <c r="H1189">
        <v>-5.2718600000000002</v>
      </c>
      <c r="I1189">
        <f>IF(AND(Tabelle15[[#This Row],[AreaPx]]&gt;0,NOT(Tabelle15[[#This Row],[AreaPx]]="inf")),Tabelle15[[#This Row],[AreaPx]], NA())</f>
        <v>5606.71</v>
      </c>
      <c r="J1189">
        <v>5606.71</v>
      </c>
      <c r="K1189">
        <v>65.278000000000006</v>
      </c>
      <c r="L1189">
        <v>87.346599999999995</v>
      </c>
      <c r="M1189">
        <v>1.28688</v>
      </c>
      <c r="N1189">
        <v>2.5424100000000002E-2</v>
      </c>
      <c r="O1189">
        <f>Tabelle15[[#This Row],[Roll]]+Tabelle15[[#This Row],[Pitch]]</f>
        <v>5.2994400000000006</v>
      </c>
      <c r="P1189">
        <f>SQRT(Tabelle15[[#This Row],[X]]^2+ Tabelle15[[#This Row],[Y]]^2 +Tabelle15[[#This Row],[Z]]^2)</f>
        <v>194.30299366911461</v>
      </c>
      <c r="Q1189">
        <v>-20.618200000000002</v>
      </c>
      <c r="R1189">
        <v>145.714</v>
      </c>
      <c r="S1189">
        <v>77.746200000000002</v>
      </c>
      <c r="T1189">
        <v>45.298200000000001</v>
      </c>
      <c r="U1189">
        <v>-5.1821400000000004</v>
      </c>
      <c r="V1189">
        <v>-10.6152</v>
      </c>
    </row>
    <row r="1190" spans="1:22">
      <c r="A1190">
        <v>24401</v>
      </c>
      <c r="B1190">
        <v>1</v>
      </c>
      <c r="C1190">
        <v>13.4803</v>
      </c>
      <c r="D1190">
        <v>-33.448700000000002</v>
      </c>
      <c r="E1190">
        <v>-190.92699999999999</v>
      </c>
      <c r="F1190">
        <v>-43.731999999999999</v>
      </c>
      <c r="G1190">
        <v>10.571300000000001</v>
      </c>
      <c r="H1190">
        <v>-5.2718600000000002</v>
      </c>
      <c r="I1190">
        <f>IF(AND(Tabelle15[[#This Row],[AreaPx]]&gt;0,NOT(Tabelle15[[#This Row],[AreaPx]]="inf")),Tabelle15[[#This Row],[AreaPx]], NA())</f>
        <v>5606.71</v>
      </c>
      <c r="J1190">
        <v>5606.71</v>
      </c>
      <c r="K1190">
        <v>65.278000000000006</v>
      </c>
      <c r="L1190">
        <v>87.346599999999995</v>
      </c>
      <c r="M1190">
        <v>1.28688</v>
      </c>
      <c r="N1190">
        <v>2.5424100000000002E-2</v>
      </c>
      <c r="O1190">
        <f>Tabelle15[[#This Row],[Roll]]+Tabelle15[[#This Row],[Pitch]]</f>
        <v>5.2994400000000006</v>
      </c>
      <c r="P1190">
        <f>SQRT(Tabelle15[[#This Row],[X]]^2+ Tabelle15[[#This Row],[Y]]^2 +Tabelle15[[#This Row],[Z]]^2)</f>
        <v>194.30299366911461</v>
      </c>
      <c r="Q1190">
        <v>-20.618200000000002</v>
      </c>
      <c r="R1190">
        <v>145.714</v>
      </c>
      <c r="S1190">
        <v>77.746200000000002</v>
      </c>
      <c r="T1190">
        <v>45.298200000000001</v>
      </c>
      <c r="U1190">
        <v>-5.1821400000000004</v>
      </c>
      <c r="V1190">
        <v>-10.6152</v>
      </c>
    </row>
    <row r="1191" spans="1:22">
      <c r="A1191">
        <v>24416</v>
      </c>
      <c r="B1191">
        <v>1</v>
      </c>
      <c r="C1191">
        <v>13.272399999999999</v>
      </c>
      <c r="D1191">
        <v>-34.026600000000002</v>
      </c>
      <c r="E1191">
        <v>-190.94900000000001</v>
      </c>
      <c r="F1191">
        <v>-43.951500000000003</v>
      </c>
      <c r="G1191">
        <v>10.6318</v>
      </c>
      <c r="H1191">
        <v>-5.3521099999999997</v>
      </c>
      <c r="I1191">
        <f>IF(AND(Tabelle15[[#This Row],[AreaPx]]&gt;0,NOT(Tabelle15[[#This Row],[AreaPx]]="inf")),Tabelle15[[#This Row],[AreaPx]], NA())</f>
        <v>5510.14</v>
      </c>
      <c r="J1191">
        <v>5510.14</v>
      </c>
      <c r="K1191">
        <v>64.640100000000004</v>
      </c>
      <c r="L1191">
        <v>86.742599999999996</v>
      </c>
      <c r="M1191">
        <v>0.294796</v>
      </c>
      <c r="N1191">
        <v>6.5221000000000001E-2</v>
      </c>
      <c r="O1191">
        <f>Tabelle15[[#This Row],[Roll]]+Tabelle15[[#This Row],[Pitch]]</f>
        <v>5.2796900000000004</v>
      </c>
      <c r="P1191">
        <f>SQRT(Tabelle15[[#This Row],[X]]^2+ Tabelle15[[#This Row],[Y]]^2 +Tabelle15[[#This Row],[Z]]^2)</f>
        <v>194.41061367713442</v>
      </c>
      <c r="Q1191">
        <v>-21.0044</v>
      </c>
      <c r="R1191">
        <v>146.553</v>
      </c>
      <c r="S1191">
        <v>77.112899999999996</v>
      </c>
      <c r="T1191">
        <v>45.058199999999999</v>
      </c>
      <c r="U1191">
        <v>-5.25997</v>
      </c>
      <c r="V1191">
        <v>-10.677300000000001</v>
      </c>
    </row>
    <row r="1192" spans="1:22">
      <c r="A1192">
        <v>24441</v>
      </c>
      <c r="B1192">
        <v>1</v>
      </c>
      <c r="C1192">
        <v>13.272399999999999</v>
      </c>
      <c r="D1192">
        <v>-34.026600000000002</v>
      </c>
      <c r="E1192">
        <v>-190.94900000000001</v>
      </c>
      <c r="F1192">
        <v>-43.951500000000003</v>
      </c>
      <c r="G1192">
        <v>10.6318</v>
      </c>
      <c r="H1192">
        <v>-5.3521099999999997</v>
      </c>
      <c r="I1192">
        <f>IF(AND(Tabelle15[[#This Row],[AreaPx]]&gt;0,NOT(Tabelle15[[#This Row],[AreaPx]]="inf")),Tabelle15[[#This Row],[AreaPx]], NA())</f>
        <v>5508.84</v>
      </c>
      <c r="J1192">
        <v>5508.84</v>
      </c>
      <c r="K1192">
        <v>64.632499999999993</v>
      </c>
      <c r="L1192">
        <v>86.732299999999995</v>
      </c>
      <c r="M1192">
        <v>0</v>
      </c>
      <c r="N1192">
        <v>3.8615700000000003E-2</v>
      </c>
      <c r="O1192">
        <f>Tabelle15[[#This Row],[Roll]]+Tabelle15[[#This Row],[Pitch]]</f>
        <v>5.2796900000000004</v>
      </c>
      <c r="P1192">
        <f>SQRT(Tabelle15[[#This Row],[X]]^2+ Tabelle15[[#This Row],[Y]]^2 +Tabelle15[[#This Row],[Z]]^2)</f>
        <v>194.41061367713442</v>
      </c>
      <c r="Q1192">
        <v>-21.0044</v>
      </c>
      <c r="R1192">
        <v>146.553</v>
      </c>
      <c r="S1192">
        <v>77.112899999999996</v>
      </c>
      <c r="T1192">
        <v>45.058199999999999</v>
      </c>
      <c r="U1192">
        <v>-5.25997</v>
      </c>
      <c r="V1192">
        <v>-10.677300000000001</v>
      </c>
    </row>
    <row r="1193" spans="1:22">
      <c r="A1193">
        <v>24464</v>
      </c>
      <c r="B1193">
        <v>1</v>
      </c>
      <c r="C1193">
        <v>13.272399999999999</v>
      </c>
      <c r="D1193">
        <v>-34.026600000000002</v>
      </c>
      <c r="E1193">
        <v>-190.94900000000001</v>
      </c>
      <c r="F1193">
        <v>-43.951500000000003</v>
      </c>
      <c r="G1193">
        <v>10.6318</v>
      </c>
      <c r="H1193">
        <v>-5.3521099999999997</v>
      </c>
      <c r="I1193">
        <f>IF(AND(Tabelle15[[#This Row],[AreaPx]]&gt;0,NOT(Tabelle15[[#This Row],[AreaPx]]="inf")),Tabelle15[[#This Row],[AreaPx]], NA())</f>
        <v>5508.84</v>
      </c>
      <c r="J1193">
        <v>5508.84</v>
      </c>
      <c r="K1193">
        <v>64.632499999999993</v>
      </c>
      <c r="L1193">
        <v>86.732299999999995</v>
      </c>
      <c r="M1193">
        <v>0</v>
      </c>
      <c r="N1193">
        <v>3.8615700000000003E-2</v>
      </c>
      <c r="O1193">
        <f>Tabelle15[[#This Row],[Roll]]+Tabelle15[[#This Row],[Pitch]]</f>
        <v>5.2796900000000004</v>
      </c>
      <c r="P1193">
        <f>SQRT(Tabelle15[[#This Row],[X]]^2+ Tabelle15[[#This Row],[Y]]^2 +Tabelle15[[#This Row],[Z]]^2)</f>
        <v>194.41061367713442</v>
      </c>
      <c r="Q1193">
        <v>-21.0044</v>
      </c>
      <c r="R1193">
        <v>146.553</v>
      </c>
      <c r="S1193">
        <v>77.112899999999996</v>
      </c>
      <c r="T1193">
        <v>45.058199999999999</v>
      </c>
      <c r="U1193">
        <v>-5.25997</v>
      </c>
      <c r="V1193">
        <v>-10.677300000000001</v>
      </c>
    </row>
    <row r="1194" spans="1:22">
      <c r="A1194">
        <v>24475</v>
      </c>
      <c r="B1194">
        <v>1</v>
      </c>
      <c r="C1194">
        <v>12.8879</v>
      </c>
      <c r="D1194">
        <v>-34.971499999999999</v>
      </c>
      <c r="E1194">
        <v>-190.547</v>
      </c>
      <c r="F1194">
        <v>-43.908700000000003</v>
      </c>
      <c r="G1194">
        <v>10.8736</v>
      </c>
      <c r="H1194">
        <v>-5.8921000000000001</v>
      </c>
      <c r="I1194">
        <f>IF(AND(Tabelle15[[#This Row],[AreaPx]]&gt;0,NOT(Tabelle15[[#This Row],[AreaPx]]="inf")),Tabelle15[[#This Row],[AreaPx]], NA())</f>
        <v>5496.07</v>
      </c>
      <c r="J1194">
        <v>5496.07</v>
      </c>
      <c r="K1194">
        <v>64.721000000000004</v>
      </c>
      <c r="L1194">
        <v>86.562299999999993</v>
      </c>
      <c r="M1194">
        <v>0.81509200000000004</v>
      </c>
      <c r="N1194">
        <v>1.1775799999999999E-2</v>
      </c>
      <c r="O1194">
        <f>Tabelle15[[#This Row],[Roll]]+Tabelle15[[#This Row],[Pitch]]</f>
        <v>4.9814999999999996</v>
      </c>
      <c r="P1194">
        <f>SQRT(Tabelle15[[#This Row],[X]]^2+ Tabelle15[[#This Row],[Y]]^2 +Tabelle15[[#This Row],[Z]]^2)</f>
        <v>194.15783009618747</v>
      </c>
      <c r="Q1194">
        <v>-20.4634</v>
      </c>
      <c r="R1194">
        <v>149.14099999999999</v>
      </c>
      <c r="S1194">
        <v>76.280100000000004</v>
      </c>
      <c r="T1194">
        <v>44.976100000000002</v>
      </c>
      <c r="U1194">
        <v>-5.7859499999999997</v>
      </c>
      <c r="V1194">
        <v>-10.93</v>
      </c>
    </row>
    <row r="1195" spans="1:22">
      <c r="A1195">
        <v>24501</v>
      </c>
      <c r="B1195">
        <v>1</v>
      </c>
      <c r="C1195">
        <v>12.8879</v>
      </c>
      <c r="D1195">
        <v>-34.971499999999999</v>
      </c>
      <c r="E1195">
        <v>-190.547</v>
      </c>
      <c r="F1195">
        <v>-43.908700000000003</v>
      </c>
      <c r="G1195">
        <v>10.8736</v>
      </c>
      <c r="H1195">
        <v>-5.8921000000000001</v>
      </c>
      <c r="I1195">
        <f>IF(AND(Tabelle15[[#This Row],[AreaPx]]&gt;0,NOT(Tabelle15[[#This Row],[AreaPx]]="inf")),Tabelle15[[#This Row],[AreaPx]], NA())</f>
        <v>5496.07</v>
      </c>
      <c r="J1195">
        <v>5496.07</v>
      </c>
      <c r="K1195">
        <v>64.721000000000004</v>
      </c>
      <c r="L1195">
        <v>86.562299999999993</v>
      </c>
      <c r="M1195">
        <v>0.81509200000000004</v>
      </c>
      <c r="N1195">
        <v>1.1775799999999999E-2</v>
      </c>
      <c r="O1195">
        <f>Tabelle15[[#This Row],[Roll]]+Tabelle15[[#This Row],[Pitch]]</f>
        <v>4.9814999999999996</v>
      </c>
      <c r="P1195">
        <f>SQRT(Tabelle15[[#This Row],[X]]^2+ Tabelle15[[#This Row],[Y]]^2 +Tabelle15[[#This Row],[Z]]^2)</f>
        <v>194.15783009618747</v>
      </c>
      <c r="Q1195">
        <v>-20.4634</v>
      </c>
      <c r="R1195">
        <v>149.14099999999999</v>
      </c>
      <c r="S1195">
        <v>76.280100000000004</v>
      </c>
      <c r="T1195">
        <v>44.976100000000002</v>
      </c>
      <c r="U1195">
        <v>-5.7859499999999997</v>
      </c>
      <c r="V1195">
        <v>-10.93</v>
      </c>
    </row>
    <row r="1196" spans="1:22">
      <c r="A1196">
        <v>24513</v>
      </c>
      <c r="B1196">
        <v>1</v>
      </c>
      <c r="C1196">
        <v>12.6905</v>
      </c>
      <c r="D1196">
        <v>-35.879899999999999</v>
      </c>
      <c r="E1196">
        <v>-192.15600000000001</v>
      </c>
      <c r="F1196">
        <v>-42.899500000000003</v>
      </c>
      <c r="G1196">
        <v>10.902200000000001</v>
      </c>
      <c r="H1196">
        <v>-5.3202400000000001</v>
      </c>
      <c r="I1196">
        <f>IF(AND(Tabelle15[[#This Row],[AreaPx]]&gt;0,NOT(Tabelle15[[#This Row],[AreaPx]]="inf")),Tabelle15[[#This Row],[AreaPx]], NA())</f>
        <v>5631.07</v>
      </c>
      <c r="J1196">
        <v>5631.07</v>
      </c>
      <c r="K1196">
        <v>65.880399999999995</v>
      </c>
      <c r="L1196">
        <v>86.889200000000002</v>
      </c>
      <c r="M1196">
        <v>1.1665099999999999</v>
      </c>
      <c r="N1196">
        <v>2.3946499999999999E-2</v>
      </c>
      <c r="O1196">
        <f>Tabelle15[[#This Row],[Roll]]+Tabelle15[[#This Row],[Pitch]]</f>
        <v>5.5819600000000005</v>
      </c>
      <c r="P1196">
        <f>SQRT(Tabelle15[[#This Row],[X]]^2+ Tabelle15[[#This Row],[Y]]^2 +Tabelle15[[#This Row],[Z]]^2)</f>
        <v>195.88860188959438</v>
      </c>
      <c r="Q1196">
        <v>-19.521999999999998</v>
      </c>
      <c r="R1196">
        <v>148.376</v>
      </c>
      <c r="S1196">
        <v>80.543700000000001</v>
      </c>
      <c r="T1196">
        <v>46.0914</v>
      </c>
      <c r="U1196">
        <v>-5.2239399999999998</v>
      </c>
      <c r="V1196">
        <v>-10.9483</v>
      </c>
    </row>
    <row r="1197" spans="1:22">
      <c r="A1197">
        <v>24541</v>
      </c>
      <c r="B1197">
        <v>1</v>
      </c>
      <c r="C1197">
        <v>13.0701</v>
      </c>
      <c r="D1197">
        <v>-35.663600000000002</v>
      </c>
      <c r="E1197">
        <v>-193.506</v>
      </c>
      <c r="F1197">
        <v>-42.483400000000003</v>
      </c>
      <c r="G1197">
        <v>10.736700000000001</v>
      </c>
      <c r="H1197">
        <v>-4.2176999999999998</v>
      </c>
      <c r="I1197">
        <f>IF(AND(Tabelle15[[#This Row],[AreaPx]]&gt;0,NOT(Tabelle15[[#This Row],[AreaPx]]="inf")),Tabelle15[[#This Row],[AreaPx]], NA())</f>
        <v>5604.88</v>
      </c>
      <c r="J1197">
        <v>5604.88</v>
      </c>
      <c r="K1197">
        <v>65.711299999999994</v>
      </c>
      <c r="L1197">
        <v>86.437700000000007</v>
      </c>
      <c r="M1197">
        <v>1.7247600000000001</v>
      </c>
      <c r="N1197">
        <v>4.40194E-2</v>
      </c>
      <c r="O1197">
        <f>Tabelle15[[#This Row],[Roll]]+Tabelle15[[#This Row],[Pitch]]</f>
        <v>6.519000000000001</v>
      </c>
      <c r="P1197">
        <f>SQRT(Tabelle15[[#This Row],[X]]^2+ Tabelle15[[#This Row],[Y]]^2 +Tabelle15[[#This Row],[Z]]^2)</f>
        <v>197.19861032717751</v>
      </c>
      <c r="Q1197">
        <v>-19.875900000000001</v>
      </c>
      <c r="R1197">
        <v>144.69200000000001</v>
      </c>
      <c r="S1197">
        <v>83.646299999999997</v>
      </c>
      <c r="T1197">
        <v>46.729500000000002</v>
      </c>
      <c r="U1197">
        <v>-4.1437299999999997</v>
      </c>
      <c r="V1197">
        <v>-10.7652</v>
      </c>
    </row>
    <row r="1198" spans="1:22">
      <c r="A1198">
        <v>24571</v>
      </c>
      <c r="B1198">
        <v>1</v>
      </c>
      <c r="C1198">
        <v>13.0701</v>
      </c>
      <c r="D1198">
        <v>-35.663600000000002</v>
      </c>
      <c r="E1198">
        <v>-193.506</v>
      </c>
      <c r="F1198">
        <v>-42.483400000000003</v>
      </c>
      <c r="G1198">
        <v>10.736700000000001</v>
      </c>
      <c r="H1198">
        <v>-4.2176999999999998</v>
      </c>
      <c r="I1198">
        <f>IF(AND(Tabelle15[[#This Row],[AreaPx]]&gt;0,NOT(Tabelle15[[#This Row],[AreaPx]]="inf")),Tabelle15[[#This Row],[AreaPx]], NA())</f>
        <v>5604.88</v>
      </c>
      <c r="J1198">
        <v>5604.88</v>
      </c>
      <c r="K1198">
        <v>65.711299999999994</v>
      </c>
      <c r="L1198">
        <v>86.437700000000007</v>
      </c>
      <c r="M1198">
        <v>1.7247600000000001</v>
      </c>
      <c r="N1198">
        <v>4.40194E-2</v>
      </c>
      <c r="O1198">
        <f>Tabelle15[[#This Row],[Roll]]+Tabelle15[[#This Row],[Pitch]]</f>
        <v>6.519000000000001</v>
      </c>
      <c r="P1198">
        <f>SQRT(Tabelle15[[#This Row],[X]]^2+ Tabelle15[[#This Row],[Y]]^2 +Tabelle15[[#This Row],[Z]]^2)</f>
        <v>197.19861032717751</v>
      </c>
      <c r="Q1198">
        <v>-19.875900000000001</v>
      </c>
      <c r="R1198">
        <v>144.69200000000001</v>
      </c>
      <c r="S1198">
        <v>83.646299999999997</v>
      </c>
      <c r="T1198">
        <v>46.729500000000002</v>
      </c>
      <c r="U1198">
        <v>-4.1437299999999997</v>
      </c>
      <c r="V1198">
        <v>-10.7652</v>
      </c>
    </row>
    <row r="1199" spans="1:22">
      <c r="A1199">
        <v>24583</v>
      </c>
      <c r="B1199">
        <v>1</v>
      </c>
      <c r="C1199">
        <v>14.295199999999999</v>
      </c>
      <c r="D1199">
        <v>-34.624699999999997</v>
      </c>
      <c r="E1199">
        <v>-194.05</v>
      </c>
      <c r="F1199">
        <v>-42.9955</v>
      </c>
      <c r="G1199">
        <v>10.663500000000001</v>
      </c>
      <c r="H1199">
        <v>-3.6222300000000001</v>
      </c>
      <c r="I1199">
        <f>IF(AND(Tabelle15[[#This Row],[AreaPx]]&gt;0,NOT(Tabelle15[[#This Row],[AreaPx]]="inf")),Tabelle15[[#This Row],[AreaPx]], NA())</f>
        <v>5494.59</v>
      </c>
      <c r="J1199">
        <v>5494.59</v>
      </c>
      <c r="K1199">
        <v>64.736800000000002</v>
      </c>
      <c r="L1199">
        <v>85.952600000000004</v>
      </c>
      <c r="M1199">
        <v>0.95003899999999997</v>
      </c>
      <c r="N1199">
        <v>4.1924299999999998E-2</v>
      </c>
      <c r="O1199">
        <f>Tabelle15[[#This Row],[Roll]]+Tabelle15[[#This Row],[Pitch]]</f>
        <v>7.0412700000000008</v>
      </c>
      <c r="P1199">
        <f>SQRT(Tabelle15[[#This Row],[X]]^2+ Tabelle15[[#This Row],[Y]]^2 +Tabelle15[[#This Row],[Z]]^2)</f>
        <v>197.63255069226324</v>
      </c>
      <c r="Q1199">
        <v>-22.185400000000001</v>
      </c>
      <c r="R1199">
        <v>141.56200000000001</v>
      </c>
      <c r="S1199">
        <v>82.758700000000005</v>
      </c>
      <c r="T1199">
        <v>46.333399999999997</v>
      </c>
      <c r="U1199">
        <v>-3.55959</v>
      </c>
      <c r="V1199">
        <v>-10.6843</v>
      </c>
    </row>
    <row r="1200" spans="1:22">
      <c r="A1200">
        <v>24607</v>
      </c>
      <c r="B1200">
        <v>1</v>
      </c>
      <c r="C1200">
        <v>15.663399999999999</v>
      </c>
      <c r="D1200">
        <v>-33.313000000000002</v>
      </c>
      <c r="E1200">
        <v>-194.608</v>
      </c>
      <c r="F1200">
        <v>-43.6554</v>
      </c>
      <c r="G1200">
        <v>10.495799999999999</v>
      </c>
      <c r="H1200">
        <v>-4.04352</v>
      </c>
      <c r="I1200">
        <f>IF(AND(Tabelle15[[#This Row],[AreaPx]]&gt;0,NOT(Tabelle15[[#This Row],[AreaPx]]="inf")),Tabelle15[[#This Row],[AreaPx]], NA())</f>
        <v>5394.67</v>
      </c>
      <c r="J1200">
        <v>5394.67</v>
      </c>
      <c r="K1200">
        <v>63.871499999999997</v>
      </c>
      <c r="L1200">
        <v>85.645200000000003</v>
      </c>
      <c r="M1200">
        <v>1.4379200000000001</v>
      </c>
      <c r="N1200">
        <v>3.5658200000000001E-2</v>
      </c>
      <c r="O1200">
        <f>Tabelle15[[#This Row],[Roll]]+Tabelle15[[#This Row],[Pitch]]</f>
        <v>6.4522799999999991</v>
      </c>
      <c r="P1200">
        <f>SQRT(Tabelle15[[#This Row],[X]]^2+ Tabelle15[[#This Row],[Y]]^2 +Tabelle15[[#This Row],[Z]]^2)</f>
        <v>198.0590107330641</v>
      </c>
      <c r="Q1200">
        <v>-24.716999999999999</v>
      </c>
      <c r="R1200">
        <v>141.51400000000001</v>
      </c>
      <c r="S1200">
        <v>80.413799999999995</v>
      </c>
      <c r="T1200">
        <v>45.606900000000003</v>
      </c>
      <c r="U1200">
        <v>-3.9757500000000001</v>
      </c>
      <c r="V1200">
        <v>-10.5214</v>
      </c>
    </row>
    <row r="1201" spans="1:22">
      <c r="A1201">
        <v>24642</v>
      </c>
      <c r="B1201">
        <v>1</v>
      </c>
      <c r="C1201">
        <v>15.663399999999999</v>
      </c>
      <c r="D1201">
        <v>-33.313000000000002</v>
      </c>
      <c r="E1201">
        <v>-194.608</v>
      </c>
      <c r="F1201">
        <v>-43.6554</v>
      </c>
      <c r="G1201">
        <v>10.495799999999999</v>
      </c>
      <c r="H1201">
        <v>-4.04352</v>
      </c>
      <c r="I1201">
        <f>IF(AND(Tabelle15[[#This Row],[AreaPx]]&gt;0,NOT(Tabelle15[[#This Row],[AreaPx]]="inf")),Tabelle15[[#This Row],[AreaPx]], NA())</f>
        <v>5363.77</v>
      </c>
      <c r="J1201">
        <v>5363.77</v>
      </c>
      <c r="K1201">
        <v>63.688299999999998</v>
      </c>
      <c r="L1201">
        <v>85.399600000000007</v>
      </c>
      <c r="M1201">
        <v>0</v>
      </c>
      <c r="N1201">
        <v>4.8653500000000002E-2</v>
      </c>
      <c r="O1201">
        <f>Tabelle15[[#This Row],[Roll]]+Tabelle15[[#This Row],[Pitch]]</f>
        <v>6.4522799999999991</v>
      </c>
      <c r="P1201">
        <f>SQRT(Tabelle15[[#This Row],[X]]^2+ Tabelle15[[#This Row],[Y]]^2 +Tabelle15[[#This Row],[Z]]^2)</f>
        <v>198.0590107330641</v>
      </c>
      <c r="Q1201">
        <v>-24.716999999999999</v>
      </c>
      <c r="R1201">
        <v>141.51400000000001</v>
      </c>
      <c r="S1201">
        <v>80.413799999999995</v>
      </c>
      <c r="T1201">
        <v>45.606900000000003</v>
      </c>
      <c r="U1201">
        <v>-3.9757500000000001</v>
      </c>
      <c r="V1201">
        <v>-10.5214</v>
      </c>
    </row>
    <row r="1202" spans="1:22">
      <c r="A1202">
        <v>24664</v>
      </c>
      <c r="B1202">
        <v>1</v>
      </c>
      <c r="C1202">
        <v>15.663399999999999</v>
      </c>
      <c r="D1202">
        <v>-33.313000000000002</v>
      </c>
      <c r="E1202">
        <v>-194.608</v>
      </c>
      <c r="F1202">
        <v>-43.6554</v>
      </c>
      <c r="G1202">
        <v>10.495799999999999</v>
      </c>
      <c r="H1202">
        <v>-4.04352</v>
      </c>
      <c r="I1202">
        <f>IF(AND(Tabelle15[[#This Row],[AreaPx]]&gt;0,NOT(Tabelle15[[#This Row],[AreaPx]]="inf")),Tabelle15[[#This Row],[AreaPx]], NA())</f>
        <v>5363.77</v>
      </c>
      <c r="J1202">
        <v>5363.77</v>
      </c>
      <c r="K1202">
        <v>63.688299999999998</v>
      </c>
      <c r="L1202">
        <v>85.399600000000007</v>
      </c>
      <c r="M1202">
        <v>0</v>
      </c>
      <c r="N1202">
        <v>4.8653500000000002E-2</v>
      </c>
      <c r="O1202">
        <f>Tabelle15[[#This Row],[Roll]]+Tabelle15[[#This Row],[Pitch]]</f>
        <v>6.4522799999999991</v>
      </c>
      <c r="P1202">
        <f>SQRT(Tabelle15[[#This Row],[X]]^2+ Tabelle15[[#This Row],[Y]]^2 +Tabelle15[[#This Row],[Z]]^2)</f>
        <v>198.0590107330641</v>
      </c>
      <c r="Q1202">
        <v>-24.716999999999999</v>
      </c>
      <c r="R1202">
        <v>141.51400000000001</v>
      </c>
      <c r="S1202">
        <v>80.413799999999995</v>
      </c>
      <c r="T1202">
        <v>45.606900000000003</v>
      </c>
      <c r="U1202">
        <v>-3.9757500000000001</v>
      </c>
      <c r="V1202">
        <v>-10.5214</v>
      </c>
    </row>
    <row r="1203" spans="1:22">
      <c r="A1203">
        <v>24674</v>
      </c>
      <c r="B1203">
        <v>1</v>
      </c>
      <c r="C1203">
        <v>16.201499999999999</v>
      </c>
      <c r="D1203">
        <v>-32.1098</v>
      </c>
      <c r="E1203">
        <v>-192.83699999999999</v>
      </c>
      <c r="F1203">
        <v>-44.733800000000002</v>
      </c>
      <c r="G1203">
        <v>10.563800000000001</v>
      </c>
      <c r="H1203">
        <v>-4.9024900000000002</v>
      </c>
      <c r="I1203">
        <f>IF(AND(Tabelle15[[#This Row],[AreaPx]]&gt;0,NOT(Tabelle15[[#This Row],[AreaPx]]="inf")),Tabelle15[[#This Row],[AreaPx]], NA())</f>
        <v>5242.79</v>
      </c>
      <c r="J1203">
        <v>5242.79</v>
      </c>
      <c r="K1203">
        <v>62.617800000000003</v>
      </c>
      <c r="L1203">
        <v>85.192800000000005</v>
      </c>
      <c r="M1203">
        <v>1.70404</v>
      </c>
      <c r="N1203">
        <v>4.1045999999999999E-2</v>
      </c>
      <c r="O1203">
        <f>Tabelle15[[#This Row],[Roll]]+Tabelle15[[#This Row],[Pitch]]</f>
        <v>5.6613100000000003</v>
      </c>
      <c r="P1203">
        <f>SQRT(Tabelle15[[#This Row],[X]]^2+ Tabelle15[[#This Row],[Y]]^2 +Tabelle15[[#This Row],[Z]]^2)</f>
        <v>196.16227065185089</v>
      </c>
      <c r="Q1203">
        <v>-25.920400000000001</v>
      </c>
      <c r="R1203">
        <v>142.88</v>
      </c>
      <c r="S1203">
        <v>75.273899999999998</v>
      </c>
      <c r="T1203">
        <v>44.365299999999998</v>
      </c>
      <c r="U1203">
        <v>-4.8192000000000004</v>
      </c>
      <c r="V1203">
        <v>-10.601800000000001</v>
      </c>
    </row>
    <row r="1204" spans="1:22">
      <c r="A1204">
        <v>24701</v>
      </c>
      <c r="B1204">
        <v>1</v>
      </c>
      <c r="C1204">
        <v>16.201499999999999</v>
      </c>
      <c r="D1204">
        <v>-32.1098</v>
      </c>
      <c r="E1204">
        <v>-192.83699999999999</v>
      </c>
      <c r="F1204">
        <v>-44.733800000000002</v>
      </c>
      <c r="G1204">
        <v>10.563800000000001</v>
      </c>
      <c r="H1204">
        <v>-4.9024900000000002</v>
      </c>
      <c r="I1204">
        <f>IF(AND(Tabelle15[[#This Row],[AreaPx]]&gt;0,NOT(Tabelle15[[#This Row],[AreaPx]]="inf")),Tabelle15[[#This Row],[AreaPx]], NA())</f>
        <v>5242.79</v>
      </c>
      <c r="J1204">
        <v>5242.79</v>
      </c>
      <c r="K1204">
        <v>62.617800000000003</v>
      </c>
      <c r="L1204">
        <v>85.192800000000005</v>
      </c>
      <c r="M1204">
        <v>1.70404</v>
      </c>
      <c r="N1204">
        <v>4.1045999999999999E-2</v>
      </c>
      <c r="O1204">
        <f>Tabelle15[[#This Row],[Roll]]+Tabelle15[[#This Row],[Pitch]]</f>
        <v>5.6613100000000003</v>
      </c>
      <c r="P1204">
        <f>SQRT(Tabelle15[[#This Row],[X]]^2+ Tabelle15[[#This Row],[Y]]^2 +Tabelle15[[#This Row],[Z]]^2)</f>
        <v>196.16227065185089</v>
      </c>
      <c r="Q1204">
        <v>-25.920400000000001</v>
      </c>
      <c r="R1204">
        <v>142.88</v>
      </c>
      <c r="S1204">
        <v>75.273899999999998</v>
      </c>
      <c r="T1204">
        <v>44.365299999999998</v>
      </c>
      <c r="U1204">
        <v>-4.8192000000000004</v>
      </c>
      <c r="V1204">
        <v>-10.601800000000001</v>
      </c>
    </row>
    <row r="1205" spans="1:22">
      <c r="A1205">
        <v>24715</v>
      </c>
      <c r="B1205">
        <v>1</v>
      </c>
      <c r="C1205">
        <v>16.517800000000001</v>
      </c>
      <c r="D1205">
        <v>-31.474</v>
      </c>
      <c r="E1205">
        <v>-193.21700000000001</v>
      </c>
      <c r="F1205">
        <v>-44.110999999999997</v>
      </c>
      <c r="G1205">
        <v>10.3239</v>
      </c>
      <c r="H1205">
        <v>-4.1183699999999996</v>
      </c>
      <c r="I1205">
        <f>IF(AND(Tabelle15[[#This Row],[AreaPx]]&gt;0,NOT(Tabelle15[[#This Row],[AreaPx]]="inf")),Tabelle15[[#This Row],[AreaPx]], NA())</f>
        <v>5419.41</v>
      </c>
      <c r="J1205">
        <v>5419.41</v>
      </c>
      <c r="K1205">
        <v>63.782899999999998</v>
      </c>
      <c r="L1205">
        <v>86.191400000000002</v>
      </c>
      <c r="M1205">
        <v>1.02756</v>
      </c>
      <c r="N1205">
        <v>5.3183000000000001E-2</v>
      </c>
      <c r="O1205">
        <f>Tabelle15[[#This Row],[Roll]]+Tabelle15[[#This Row],[Pitch]]</f>
        <v>6.2055300000000004</v>
      </c>
      <c r="P1205">
        <f>SQRT(Tabelle15[[#This Row],[X]]^2+ Tabelle15[[#This Row],[Y]]^2 +Tabelle15[[#This Row],[Z]]^2)</f>
        <v>196.45930744518063</v>
      </c>
      <c r="Q1205">
        <v>-25.0611</v>
      </c>
      <c r="R1205">
        <v>139.77600000000001</v>
      </c>
      <c r="S1205">
        <v>77.9893</v>
      </c>
      <c r="T1205">
        <v>45.149700000000003</v>
      </c>
      <c r="U1205">
        <v>-4.05159</v>
      </c>
      <c r="V1205">
        <v>-10.350099999999999</v>
      </c>
    </row>
    <row r="1206" spans="1:22">
      <c r="A1206">
        <v>24739</v>
      </c>
      <c r="B1206">
        <v>1</v>
      </c>
      <c r="C1206">
        <v>16.656400000000001</v>
      </c>
      <c r="D1206">
        <v>-30.930299999999999</v>
      </c>
      <c r="E1206">
        <v>-193.107</v>
      </c>
      <c r="F1206">
        <v>-44.304099999999998</v>
      </c>
      <c r="G1206">
        <v>10.3369</v>
      </c>
      <c r="H1206">
        <v>-4.3677700000000002</v>
      </c>
      <c r="I1206">
        <f>IF(AND(Tabelle15[[#This Row],[AreaPx]]&gt;0,NOT(Tabelle15[[#This Row],[AreaPx]]="inf")),Tabelle15[[#This Row],[AreaPx]], NA())</f>
        <v>5373.97</v>
      </c>
      <c r="J1206">
        <v>5373.97</v>
      </c>
      <c r="K1206">
        <v>63.463900000000002</v>
      </c>
      <c r="L1206">
        <v>85.966800000000006</v>
      </c>
      <c r="M1206">
        <v>0.39129700000000001</v>
      </c>
      <c r="N1206">
        <v>6.3991400000000004E-2</v>
      </c>
      <c r="O1206">
        <f>Tabelle15[[#This Row],[Roll]]+Tabelle15[[#This Row],[Pitch]]</f>
        <v>5.9691299999999998</v>
      </c>
      <c r="P1206">
        <f>SQRT(Tabelle15[[#This Row],[X]]^2+ Tabelle15[[#This Row],[Y]]^2 +Tabelle15[[#This Row],[Z]]^2)</f>
        <v>196.27641877732029</v>
      </c>
      <c r="Q1206">
        <v>-25.417300000000001</v>
      </c>
      <c r="R1206">
        <v>140.01900000000001</v>
      </c>
      <c r="S1206">
        <v>77.155100000000004</v>
      </c>
      <c r="T1206">
        <v>44.910699999999999</v>
      </c>
      <c r="U1206">
        <v>-4.2967500000000003</v>
      </c>
      <c r="V1206">
        <v>-10.366400000000001</v>
      </c>
    </row>
    <row r="1207" spans="1:22">
      <c r="A1207">
        <v>24762</v>
      </c>
      <c r="B1207">
        <v>1</v>
      </c>
      <c r="C1207">
        <v>16.656400000000001</v>
      </c>
      <c r="D1207">
        <v>-30.930299999999999</v>
      </c>
      <c r="E1207">
        <v>-193.107</v>
      </c>
      <c r="F1207">
        <v>-44.304099999999998</v>
      </c>
      <c r="G1207">
        <v>10.3369</v>
      </c>
      <c r="H1207">
        <v>-4.3677700000000002</v>
      </c>
      <c r="I1207">
        <f>IF(AND(Tabelle15[[#This Row],[AreaPx]]&gt;0,NOT(Tabelle15[[#This Row],[AreaPx]]="inf")),Tabelle15[[#This Row],[AreaPx]], NA())</f>
        <v>5373.97</v>
      </c>
      <c r="J1207">
        <v>5373.97</v>
      </c>
      <c r="K1207">
        <v>63.463900000000002</v>
      </c>
      <c r="L1207">
        <v>85.966800000000006</v>
      </c>
      <c r="M1207">
        <v>0.39129700000000001</v>
      </c>
      <c r="N1207">
        <v>6.3991400000000004E-2</v>
      </c>
      <c r="O1207">
        <f>Tabelle15[[#This Row],[Roll]]+Tabelle15[[#This Row],[Pitch]]</f>
        <v>5.9691299999999998</v>
      </c>
      <c r="P1207">
        <f>SQRT(Tabelle15[[#This Row],[X]]^2+ Tabelle15[[#This Row],[Y]]^2 +Tabelle15[[#This Row],[Z]]^2)</f>
        <v>196.27641877732029</v>
      </c>
      <c r="Q1207">
        <v>-25.417300000000001</v>
      </c>
      <c r="R1207">
        <v>140.01900000000001</v>
      </c>
      <c r="S1207">
        <v>77.155100000000004</v>
      </c>
      <c r="T1207">
        <v>44.910699999999999</v>
      </c>
      <c r="U1207">
        <v>-4.2967500000000003</v>
      </c>
      <c r="V1207">
        <v>-10.366400000000001</v>
      </c>
    </row>
    <row r="1208" spans="1:22">
      <c r="A1208">
        <v>24777</v>
      </c>
      <c r="B1208">
        <v>1</v>
      </c>
      <c r="C1208">
        <v>16.423100000000002</v>
      </c>
      <c r="D1208">
        <v>-30.758700000000001</v>
      </c>
      <c r="E1208">
        <v>-192.398</v>
      </c>
      <c r="F1208">
        <v>-44.574399999999997</v>
      </c>
      <c r="G1208">
        <v>10.407999999999999</v>
      </c>
      <c r="H1208">
        <v>-4.6611200000000004</v>
      </c>
      <c r="I1208">
        <f>IF(AND(Tabelle15[[#This Row],[AreaPx]]&gt;0,NOT(Tabelle15[[#This Row],[AreaPx]]="inf")),Tabelle15[[#This Row],[AreaPx]], NA())</f>
        <v>5346.94</v>
      </c>
      <c r="J1208">
        <v>5346.94</v>
      </c>
      <c r="K1208">
        <v>63.238</v>
      </c>
      <c r="L1208">
        <v>85.938299999999998</v>
      </c>
      <c r="M1208">
        <v>0.40506599999999998</v>
      </c>
      <c r="N1208">
        <v>5.7117099999999997E-2</v>
      </c>
      <c r="O1208">
        <f>Tabelle15[[#This Row],[Roll]]+Tabelle15[[#This Row],[Pitch]]</f>
        <v>5.7468799999999991</v>
      </c>
      <c r="P1208">
        <f>SQRT(Tabelle15[[#This Row],[X]]^2+ Tabelle15[[#This Row],[Y]]^2 +Tabelle15[[#This Row],[Z]]^2)</f>
        <v>195.53211051717309</v>
      </c>
      <c r="Q1208">
        <v>-25.2944</v>
      </c>
      <c r="R1208">
        <v>140.76300000000001</v>
      </c>
      <c r="S1208">
        <v>75.813199999999995</v>
      </c>
      <c r="T1208">
        <v>44.581800000000001</v>
      </c>
      <c r="U1208">
        <v>-4.5842599999999996</v>
      </c>
      <c r="V1208">
        <v>-10.441800000000001</v>
      </c>
    </row>
    <row r="1209" spans="1:22">
      <c r="A1209">
        <v>24798</v>
      </c>
      <c r="B1209">
        <v>1</v>
      </c>
      <c r="C1209">
        <v>16.423100000000002</v>
      </c>
      <c r="D1209">
        <v>-30.758700000000001</v>
      </c>
      <c r="E1209">
        <v>-192.398</v>
      </c>
      <c r="F1209">
        <v>-44.574399999999997</v>
      </c>
      <c r="G1209">
        <v>10.407999999999999</v>
      </c>
      <c r="H1209">
        <v>-4.6611200000000004</v>
      </c>
      <c r="I1209">
        <f>IF(AND(Tabelle15[[#This Row],[AreaPx]]&gt;0,NOT(Tabelle15[[#This Row],[AreaPx]]="inf")),Tabelle15[[#This Row],[AreaPx]], NA())</f>
        <v>5346.94</v>
      </c>
      <c r="J1209">
        <v>5346.94</v>
      </c>
      <c r="K1209">
        <v>63.238</v>
      </c>
      <c r="L1209">
        <v>85.938299999999998</v>
      </c>
      <c r="M1209">
        <v>0.40506599999999998</v>
      </c>
      <c r="N1209">
        <v>5.7117099999999997E-2</v>
      </c>
      <c r="O1209">
        <f>Tabelle15[[#This Row],[Roll]]+Tabelle15[[#This Row],[Pitch]]</f>
        <v>5.7468799999999991</v>
      </c>
      <c r="P1209">
        <f>SQRT(Tabelle15[[#This Row],[X]]^2+ Tabelle15[[#This Row],[Y]]^2 +Tabelle15[[#This Row],[Z]]^2)</f>
        <v>195.53211051717309</v>
      </c>
      <c r="Q1209">
        <v>-25.2944</v>
      </c>
      <c r="R1209">
        <v>140.76300000000001</v>
      </c>
      <c r="S1209">
        <v>75.813199999999995</v>
      </c>
      <c r="T1209">
        <v>44.581800000000001</v>
      </c>
      <c r="U1209">
        <v>-4.5842599999999996</v>
      </c>
      <c r="V1209">
        <v>-10.441800000000001</v>
      </c>
    </row>
    <row r="1210" spans="1:22">
      <c r="A1210">
        <v>24817</v>
      </c>
      <c r="B1210">
        <v>1</v>
      </c>
      <c r="C1210">
        <v>16.0197</v>
      </c>
      <c r="D1210">
        <v>-31.095700000000001</v>
      </c>
      <c r="E1210">
        <v>-192.36699999999999</v>
      </c>
      <c r="F1210">
        <v>-44.286000000000001</v>
      </c>
      <c r="G1210">
        <v>10.514099999999999</v>
      </c>
      <c r="H1210">
        <v>-4.7489999999999997</v>
      </c>
      <c r="I1210">
        <f>IF(AND(Tabelle15[[#This Row],[AreaPx]]&gt;0,NOT(Tabelle15[[#This Row],[AreaPx]]="inf")),Tabelle15[[#This Row],[AreaPx]], NA())</f>
        <v>5410.88</v>
      </c>
      <c r="J1210">
        <v>5410.88</v>
      </c>
      <c r="K1210">
        <v>63.784999999999997</v>
      </c>
      <c r="L1210">
        <v>86.222200000000001</v>
      </c>
      <c r="M1210">
        <v>0.33057599999999998</v>
      </c>
      <c r="N1210">
        <v>5.36266E-3</v>
      </c>
      <c r="O1210">
        <f>Tabelle15[[#This Row],[Roll]]+Tabelle15[[#This Row],[Pitch]]</f>
        <v>5.7650999999999994</v>
      </c>
      <c r="P1210">
        <f>SQRT(Tabelle15[[#This Row],[X]]^2+ Tabelle15[[#This Row],[Y]]^2 +Tabelle15[[#This Row],[Z]]^2)</f>
        <v>195.52144648498282</v>
      </c>
      <c r="Q1210">
        <v>-24.463200000000001</v>
      </c>
      <c r="R1210">
        <v>141.404</v>
      </c>
      <c r="S1210">
        <v>76.617199999999997</v>
      </c>
      <c r="T1210">
        <v>44.845500000000001</v>
      </c>
      <c r="U1210">
        <v>-4.6690800000000001</v>
      </c>
      <c r="V1210">
        <v>-10.5496</v>
      </c>
    </row>
    <row r="1211" spans="1:22">
      <c r="A1211">
        <v>24842</v>
      </c>
      <c r="B1211">
        <v>1</v>
      </c>
      <c r="C1211">
        <v>16.0197</v>
      </c>
      <c r="D1211">
        <v>-31.095700000000001</v>
      </c>
      <c r="E1211">
        <v>-192.36699999999999</v>
      </c>
      <c r="F1211">
        <v>-44.286000000000001</v>
      </c>
      <c r="G1211">
        <v>10.514099999999999</v>
      </c>
      <c r="H1211">
        <v>-4.7489999999999997</v>
      </c>
      <c r="I1211">
        <f>IF(AND(Tabelle15[[#This Row],[AreaPx]]&gt;0,NOT(Tabelle15[[#This Row],[AreaPx]]="inf")),Tabelle15[[#This Row],[AreaPx]], NA())</f>
        <v>5412.66</v>
      </c>
      <c r="J1211">
        <v>5412.66</v>
      </c>
      <c r="K1211">
        <v>63.795499999999997</v>
      </c>
      <c r="L1211">
        <v>86.2363</v>
      </c>
      <c r="M1211">
        <v>0</v>
      </c>
      <c r="N1211">
        <v>1.45498E-2</v>
      </c>
      <c r="O1211">
        <f>Tabelle15[[#This Row],[Roll]]+Tabelle15[[#This Row],[Pitch]]</f>
        <v>5.7650999999999994</v>
      </c>
      <c r="P1211">
        <f>SQRT(Tabelle15[[#This Row],[X]]^2+ Tabelle15[[#This Row],[Y]]^2 +Tabelle15[[#This Row],[Z]]^2)</f>
        <v>195.52144648498282</v>
      </c>
      <c r="Q1211">
        <v>-24.463200000000001</v>
      </c>
      <c r="R1211">
        <v>141.404</v>
      </c>
      <c r="S1211">
        <v>76.617199999999997</v>
      </c>
      <c r="T1211">
        <v>44.845500000000001</v>
      </c>
      <c r="U1211">
        <v>-4.6690800000000001</v>
      </c>
      <c r="V1211">
        <v>-10.5496</v>
      </c>
    </row>
    <row r="1212" spans="1:22">
      <c r="A1212">
        <v>24865</v>
      </c>
      <c r="B1212">
        <v>1</v>
      </c>
      <c r="C1212">
        <v>16.0197</v>
      </c>
      <c r="D1212">
        <v>-31.095700000000001</v>
      </c>
      <c r="E1212">
        <v>-192.36699999999999</v>
      </c>
      <c r="F1212">
        <v>-44.286000000000001</v>
      </c>
      <c r="G1212">
        <v>10.514099999999999</v>
      </c>
      <c r="H1212">
        <v>-4.7489999999999997</v>
      </c>
      <c r="I1212">
        <f>IF(AND(Tabelle15[[#This Row],[AreaPx]]&gt;0,NOT(Tabelle15[[#This Row],[AreaPx]]="inf")),Tabelle15[[#This Row],[AreaPx]], NA())</f>
        <v>5412.66</v>
      </c>
      <c r="J1212">
        <v>5412.66</v>
      </c>
      <c r="K1212">
        <v>63.795499999999997</v>
      </c>
      <c r="L1212">
        <v>86.2363</v>
      </c>
      <c r="M1212">
        <v>0</v>
      </c>
      <c r="N1212">
        <v>1.45498E-2</v>
      </c>
      <c r="O1212">
        <f>Tabelle15[[#This Row],[Roll]]+Tabelle15[[#This Row],[Pitch]]</f>
        <v>5.7650999999999994</v>
      </c>
      <c r="P1212">
        <f>SQRT(Tabelle15[[#This Row],[X]]^2+ Tabelle15[[#This Row],[Y]]^2 +Tabelle15[[#This Row],[Z]]^2)</f>
        <v>195.52144648498282</v>
      </c>
      <c r="Q1212">
        <v>-24.463200000000001</v>
      </c>
      <c r="R1212">
        <v>141.404</v>
      </c>
      <c r="S1212">
        <v>76.617199999999997</v>
      </c>
      <c r="T1212">
        <v>44.845500000000001</v>
      </c>
      <c r="U1212">
        <v>-4.6690800000000001</v>
      </c>
      <c r="V1212">
        <v>-10.5496</v>
      </c>
    </row>
    <row r="1213" spans="1:22">
      <c r="A1213">
        <v>24876</v>
      </c>
      <c r="B1213">
        <v>1</v>
      </c>
      <c r="C1213">
        <v>16.244599999999998</v>
      </c>
      <c r="D1213">
        <v>-29.991599999999998</v>
      </c>
      <c r="E1213">
        <v>-192.642</v>
      </c>
      <c r="F1213">
        <v>-44.372300000000003</v>
      </c>
      <c r="G1213">
        <v>9.8755600000000001</v>
      </c>
      <c r="H1213">
        <v>-3.2920799999999999</v>
      </c>
      <c r="I1213">
        <f>IF(AND(Tabelle15[[#This Row],[AreaPx]]&gt;0,NOT(Tabelle15[[#This Row],[AreaPx]]="inf")),Tabelle15[[#This Row],[AreaPx]], NA())</f>
        <v>5442.59</v>
      </c>
      <c r="J1213">
        <v>5442.59</v>
      </c>
      <c r="K1213">
        <v>63.592799999999997</v>
      </c>
      <c r="L1213">
        <v>86.63</v>
      </c>
      <c r="M1213">
        <v>1.7229699999999999</v>
      </c>
      <c r="N1213">
        <v>1.3205100000000001E-2</v>
      </c>
      <c r="O1213">
        <f>Tabelle15[[#This Row],[Roll]]+Tabelle15[[#This Row],[Pitch]]</f>
        <v>6.5834799999999998</v>
      </c>
      <c r="P1213">
        <f>SQRT(Tabelle15[[#This Row],[X]]^2+ Tabelle15[[#This Row],[Y]]^2 +Tabelle15[[#This Row],[Z]]^2)</f>
        <v>195.63824591250045</v>
      </c>
      <c r="Q1213">
        <v>-24.757899999999999</v>
      </c>
      <c r="R1213">
        <v>135.81100000000001</v>
      </c>
      <c r="S1213">
        <v>78.334199999999996</v>
      </c>
      <c r="T1213">
        <v>45.0625</v>
      </c>
      <c r="U1213">
        <v>-3.2432500000000002</v>
      </c>
      <c r="V1213">
        <v>-9.8915600000000001</v>
      </c>
    </row>
    <row r="1214" spans="1:22">
      <c r="A1214">
        <v>24899</v>
      </c>
      <c r="B1214">
        <v>1</v>
      </c>
      <c r="C1214">
        <v>16.244599999999998</v>
      </c>
      <c r="D1214">
        <v>-29.991599999999998</v>
      </c>
      <c r="E1214">
        <v>-192.642</v>
      </c>
      <c r="F1214">
        <v>-44.372300000000003</v>
      </c>
      <c r="G1214">
        <v>9.8755600000000001</v>
      </c>
      <c r="H1214">
        <v>-3.2920799999999999</v>
      </c>
      <c r="I1214">
        <f>IF(AND(Tabelle15[[#This Row],[AreaPx]]&gt;0,NOT(Tabelle15[[#This Row],[AreaPx]]="inf")),Tabelle15[[#This Row],[AreaPx]], NA())</f>
        <v>5442.59</v>
      </c>
      <c r="J1214">
        <v>5442.59</v>
      </c>
      <c r="K1214">
        <v>63.592799999999997</v>
      </c>
      <c r="L1214">
        <v>86.63</v>
      </c>
      <c r="M1214">
        <v>1.7229699999999999</v>
      </c>
      <c r="N1214">
        <v>1.3205100000000001E-2</v>
      </c>
      <c r="O1214">
        <f>Tabelle15[[#This Row],[Roll]]+Tabelle15[[#This Row],[Pitch]]</f>
        <v>6.5834799999999998</v>
      </c>
      <c r="P1214">
        <f>SQRT(Tabelle15[[#This Row],[X]]^2+ Tabelle15[[#This Row],[Y]]^2 +Tabelle15[[#This Row],[Z]]^2)</f>
        <v>195.63824591250045</v>
      </c>
      <c r="Q1214">
        <v>-24.757899999999999</v>
      </c>
      <c r="R1214">
        <v>135.81100000000001</v>
      </c>
      <c r="S1214">
        <v>78.334199999999996</v>
      </c>
      <c r="T1214">
        <v>45.0625</v>
      </c>
      <c r="U1214">
        <v>-3.2432500000000002</v>
      </c>
      <c r="V1214">
        <v>-9.8915600000000001</v>
      </c>
    </row>
    <row r="1215" spans="1:22">
      <c r="A1215">
        <v>24912</v>
      </c>
      <c r="B1215">
        <v>1</v>
      </c>
      <c r="C1215">
        <v>16.732500000000002</v>
      </c>
      <c r="D1215">
        <v>-27.310199999999998</v>
      </c>
      <c r="E1215">
        <v>-192.10400000000001</v>
      </c>
      <c r="F1215">
        <v>-45.256599999999999</v>
      </c>
      <c r="G1215">
        <v>9.0467099999999991</v>
      </c>
      <c r="H1215">
        <v>-2.4309699999999999</v>
      </c>
      <c r="I1215">
        <f>IF(AND(Tabelle15[[#This Row],[AreaPx]]&gt;0,NOT(Tabelle15[[#This Row],[AreaPx]]="inf")),Tabelle15[[#This Row],[AreaPx]], NA())</f>
        <v>5364.22</v>
      </c>
      <c r="J1215">
        <v>5364.22</v>
      </c>
      <c r="K1215">
        <v>62.444699999999997</v>
      </c>
      <c r="L1215">
        <v>86.765500000000003</v>
      </c>
      <c r="M1215">
        <v>1.5613600000000001</v>
      </c>
      <c r="N1215">
        <v>5.0622100000000003E-2</v>
      </c>
      <c r="O1215">
        <f>Tabelle15[[#This Row],[Roll]]+Tabelle15[[#This Row],[Pitch]]</f>
        <v>6.6157399999999988</v>
      </c>
      <c r="P1215">
        <f>SQRT(Tabelle15[[#This Row],[X]]^2+ Tabelle15[[#This Row],[Y]]^2 +Tabelle15[[#This Row],[Z]]^2)</f>
        <v>194.75566845740332</v>
      </c>
      <c r="Q1215">
        <v>-26.053999999999998</v>
      </c>
      <c r="R1215">
        <v>130.56200000000001</v>
      </c>
      <c r="S1215">
        <v>76.797399999999996</v>
      </c>
      <c r="T1215">
        <v>44.360900000000001</v>
      </c>
      <c r="U1215">
        <v>-2.4007100000000001</v>
      </c>
      <c r="V1215">
        <v>-9.0547299999999993</v>
      </c>
    </row>
    <row r="1216" spans="1:22">
      <c r="A1216">
        <v>24939</v>
      </c>
      <c r="B1216">
        <v>1</v>
      </c>
      <c r="C1216">
        <v>17.498200000000001</v>
      </c>
      <c r="D1216">
        <v>-23.449100000000001</v>
      </c>
      <c r="E1216">
        <v>-191.852</v>
      </c>
      <c r="F1216">
        <v>-45.518700000000003</v>
      </c>
      <c r="G1216">
        <v>7.7702999999999998</v>
      </c>
      <c r="H1216">
        <v>-1.21011</v>
      </c>
      <c r="I1216">
        <f>IF(AND(Tabelle15[[#This Row],[AreaPx]]&gt;0,NOT(Tabelle15[[#This Row],[AreaPx]]="inf")),Tabelle15[[#This Row],[AreaPx]], NA())</f>
        <v>5393.65</v>
      </c>
      <c r="J1216">
        <v>5393.65</v>
      </c>
      <c r="K1216">
        <v>62.1404</v>
      </c>
      <c r="L1216">
        <v>87.346299999999999</v>
      </c>
      <c r="M1216">
        <v>2.77765</v>
      </c>
      <c r="N1216">
        <v>2.7452299999999999E-2</v>
      </c>
      <c r="O1216">
        <f>Tabelle15[[#This Row],[Roll]]+Tabelle15[[#This Row],[Pitch]]</f>
        <v>6.5601899999999995</v>
      </c>
      <c r="P1216">
        <f>SQRT(Tabelle15[[#This Row],[X]]^2+ Tabelle15[[#This Row],[Y]]^2 +Tabelle15[[#This Row],[Z]]^2)</f>
        <v>194.07018626788093</v>
      </c>
      <c r="Q1216">
        <v>-26.2514</v>
      </c>
      <c r="R1216">
        <v>123.077</v>
      </c>
      <c r="S1216">
        <v>77.226799999999997</v>
      </c>
      <c r="T1216">
        <v>44.317599999999999</v>
      </c>
      <c r="U1216">
        <v>-1.19899</v>
      </c>
      <c r="V1216">
        <v>-7.7720200000000004</v>
      </c>
    </row>
    <row r="1217" spans="1:22">
      <c r="A1217">
        <v>24975</v>
      </c>
      <c r="B1217">
        <v>1</v>
      </c>
      <c r="C1217">
        <v>19.808800000000002</v>
      </c>
      <c r="D1217">
        <v>-17.1389</v>
      </c>
      <c r="E1217">
        <v>-192.797</v>
      </c>
      <c r="F1217">
        <v>-46.161299999999997</v>
      </c>
      <c r="G1217">
        <v>5.7738100000000001</v>
      </c>
      <c r="H1217">
        <v>-0.50822199999999995</v>
      </c>
      <c r="I1217">
        <f>IF(AND(Tabelle15[[#This Row],[AreaPx]]&gt;0,NOT(Tabelle15[[#This Row],[AreaPx]]="inf")),Tabelle15[[#This Row],[AreaPx]], NA())</f>
        <v>5357.35</v>
      </c>
      <c r="J1217">
        <v>5357.35</v>
      </c>
      <c r="K1217">
        <v>61.266399999999997</v>
      </c>
      <c r="L1217">
        <v>87.734399999999994</v>
      </c>
      <c r="M1217">
        <v>2.3955099999999998</v>
      </c>
      <c r="N1217">
        <v>5.4264600000000003E-2</v>
      </c>
      <c r="O1217">
        <f>Tabelle15[[#This Row],[Roll]]+Tabelle15[[#This Row],[Pitch]]</f>
        <v>5.2655880000000002</v>
      </c>
      <c r="P1217">
        <f>SQRT(Tabelle15[[#This Row],[X]]^2+ Tabelle15[[#This Row],[Y]]^2 +Tabelle15[[#This Row],[Z]]^2)</f>
        <v>194.56827505955332</v>
      </c>
      <c r="Q1217">
        <v>-28.912099999999999</v>
      </c>
      <c r="R1217">
        <v>114.96</v>
      </c>
      <c r="S1217">
        <v>76.043700000000001</v>
      </c>
      <c r="T1217">
        <v>43.787599999999998</v>
      </c>
      <c r="U1217">
        <v>-0.50564399999999998</v>
      </c>
      <c r="V1217">
        <v>-5.7740400000000003</v>
      </c>
    </row>
    <row r="1218" spans="1:22">
      <c r="A1218">
        <v>24995</v>
      </c>
      <c r="B1218">
        <v>1</v>
      </c>
      <c r="C1218">
        <v>19.808800000000002</v>
      </c>
      <c r="D1218">
        <v>-17.1389</v>
      </c>
      <c r="E1218">
        <v>-192.797</v>
      </c>
      <c r="F1218">
        <v>-46.161299999999997</v>
      </c>
      <c r="G1218">
        <v>5.7738100000000001</v>
      </c>
      <c r="H1218">
        <v>-0.50822199999999995</v>
      </c>
      <c r="I1218">
        <f>IF(AND(Tabelle15[[#This Row],[AreaPx]]&gt;0,NOT(Tabelle15[[#This Row],[AreaPx]]="inf")),Tabelle15[[#This Row],[AreaPx]], NA())</f>
        <v>5357.35</v>
      </c>
      <c r="J1218">
        <v>5357.35</v>
      </c>
      <c r="K1218">
        <v>61.266399999999997</v>
      </c>
      <c r="L1218">
        <v>87.734399999999994</v>
      </c>
      <c r="M1218">
        <v>2.3955099999999998</v>
      </c>
      <c r="N1218">
        <v>5.4264600000000003E-2</v>
      </c>
      <c r="O1218">
        <f>Tabelle15[[#This Row],[Roll]]+Tabelle15[[#This Row],[Pitch]]</f>
        <v>5.2655880000000002</v>
      </c>
      <c r="P1218">
        <f>SQRT(Tabelle15[[#This Row],[X]]^2+ Tabelle15[[#This Row],[Y]]^2 +Tabelle15[[#This Row],[Z]]^2)</f>
        <v>194.56827505955332</v>
      </c>
      <c r="Q1218">
        <v>-28.912099999999999</v>
      </c>
      <c r="R1218">
        <v>114.96</v>
      </c>
      <c r="S1218">
        <v>76.043700000000001</v>
      </c>
      <c r="T1218">
        <v>43.787599999999998</v>
      </c>
      <c r="U1218">
        <v>-0.50564399999999998</v>
      </c>
      <c r="V1218">
        <v>-5.7740400000000003</v>
      </c>
    </row>
    <row r="1219" spans="1:22">
      <c r="A1219">
        <v>25006</v>
      </c>
      <c r="B1219">
        <v>1</v>
      </c>
      <c r="C1219">
        <v>19.808800000000002</v>
      </c>
      <c r="D1219">
        <v>-17.1389</v>
      </c>
      <c r="E1219">
        <v>-192.797</v>
      </c>
      <c r="F1219">
        <v>-46.161299999999997</v>
      </c>
      <c r="G1219">
        <v>5.7738100000000001</v>
      </c>
      <c r="H1219">
        <v>-0.50822199999999995</v>
      </c>
      <c r="I1219">
        <f>IF(AND(Tabelle15[[#This Row],[AreaPx]]&gt;0,NOT(Tabelle15[[#This Row],[AreaPx]]="inf")),Tabelle15[[#This Row],[AreaPx]], NA())</f>
        <v>5304.95</v>
      </c>
      <c r="J1219">
        <v>5304.95</v>
      </c>
      <c r="K1219">
        <v>60.966000000000001</v>
      </c>
      <c r="L1219">
        <v>87.304199999999994</v>
      </c>
      <c r="M1219">
        <v>0</v>
      </c>
      <c r="N1219">
        <v>2.7035500000000001E-2</v>
      </c>
      <c r="O1219">
        <f>Tabelle15[[#This Row],[Roll]]+Tabelle15[[#This Row],[Pitch]]</f>
        <v>5.2655880000000002</v>
      </c>
      <c r="P1219">
        <f>SQRT(Tabelle15[[#This Row],[X]]^2+ Tabelle15[[#This Row],[Y]]^2 +Tabelle15[[#This Row],[Z]]^2)</f>
        <v>194.56827505955332</v>
      </c>
      <c r="Q1219">
        <v>-28.912099999999999</v>
      </c>
      <c r="R1219">
        <v>114.96</v>
      </c>
      <c r="S1219">
        <v>76.043700000000001</v>
      </c>
      <c r="T1219">
        <v>43.787599999999998</v>
      </c>
      <c r="U1219">
        <v>-0.50564399999999998</v>
      </c>
      <c r="V1219">
        <v>-5.7740400000000003</v>
      </c>
    </row>
    <row r="1220" spans="1:22">
      <c r="A1220">
        <v>25020</v>
      </c>
      <c r="B1220">
        <v>1</v>
      </c>
      <c r="C1220">
        <v>19.808800000000002</v>
      </c>
      <c r="D1220">
        <v>-17.1389</v>
      </c>
      <c r="E1220">
        <v>-192.797</v>
      </c>
      <c r="F1220">
        <v>-46.161299999999997</v>
      </c>
      <c r="G1220">
        <v>5.7738100000000001</v>
      </c>
      <c r="H1220">
        <v>-0.50822199999999995</v>
      </c>
      <c r="I1220">
        <f>IF(AND(Tabelle15[[#This Row],[AreaPx]]&gt;0,NOT(Tabelle15[[#This Row],[AreaPx]]="inf")),Tabelle15[[#This Row],[AreaPx]], NA())</f>
        <v>5304.95</v>
      </c>
      <c r="J1220">
        <v>5304.95</v>
      </c>
      <c r="K1220">
        <v>60.966000000000001</v>
      </c>
      <c r="L1220">
        <v>87.304199999999994</v>
      </c>
      <c r="M1220">
        <v>0</v>
      </c>
      <c r="N1220">
        <v>2.7035500000000001E-2</v>
      </c>
      <c r="O1220">
        <f>Tabelle15[[#This Row],[Roll]]+Tabelle15[[#This Row],[Pitch]]</f>
        <v>5.2655880000000002</v>
      </c>
      <c r="P1220">
        <f>SQRT(Tabelle15[[#This Row],[X]]^2+ Tabelle15[[#This Row],[Y]]^2 +Tabelle15[[#This Row],[Z]]^2)</f>
        <v>194.56827505955332</v>
      </c>
      <c r="Q1220">
        <v>-28.912099999999999</v>
      </c>
      <c r="R1220">
        <v>114.96</v>
      </c>
      <c r="S1220">
        <v>76.043700000000001</v>
      </c>
      <c r="T1220">
        <v>43.787599999999998</v>
      </c>
      <c r="U1220">
        <v>-0.50564399999999998</v>
      </c>
      <c r="V1220">
        <v>-5.7740400000000003</v>
      </c>
    </row>
    <row r="1221" spans="1:22">
      <c r="A1221">
        <v>25031</v>
      </c>
      <c r="B1221">
        <v>1</v>
      </c>
      <c r="C1221">
        <v>19.808800000000002</v>
      </c>
      <c r="D1221">
        <v>-17.1389</v>
      </c>
      <c r="E1221">
        <v>-192.797</v>
      </c>
      <c r="F1221">
        <v>-46.161299999999997</v>
      </c>
      <c r="G1221">
        <v>5.7738100000000001</v>
      </c>
      <c r="H1221">
        <v>-0.50822199999999995</v>
      </c>
      <c r="I1221">
        <f>IF(AND(Tabelle15[[#This Row],[AreaPx]]&gt;0,NOT(Tabelle15[[#This Row],[AreaPx]]="inf")),Tabelle15[[#This Row],[AreaPx]], NA())</f>
        <v>5304.95</v>
      </c>
      <c r="J1221">
        <v>5304.95</v>
      </c>
      <c r="K1221">
        <v>60.966000000000001</v>
      </c>
      <c r="L1221">
        <v>87.304199999999994</v>
      </c>
      <c r="M1221">
        <v>0</v>
      </c>
      <c r="N1221">
        <v>2.7035500000000001E-2</v>
      </c>
      <c r="O1221">
        <f>Tabelle15[[#This Row],[Roll]]+Tabelle15[[#This Row],[Pitch]]</f>
        <v>5.2655880000000002</v>
      </c>
      <c r="P1221">
        <f>SQRT(Tabelle15[[#This Row],[X]]^2+ Tabelle15[[#This Row],[Y]]^2 +Tabelle15[[#This Row],[Z]]^2)</f>
        <v>194.56827505955332</v>
      </c>
      <c r="Q1221">
        <v>-28.912099999999999</v>
      </c>
      <c r="R1221">
        <v>114.96</v>
      </c>
      <c r="S1221">
        <v>76.043700000000001</v>
      </c>
      <c r="T1221">
        <v>43.787599999999998</v>
      </c>
      <c r="U1221">
        <v>-0.50564399999999998</v>
      </c>
      <c r="V1221">
        <v>-5.7740400000000003</v>
      </c>
    </row>
    <row r="1222" spans="1:22">
      <c r="A1222">
        <v>25040</v>
      </c>
      <c r="B1222">
        <v>1</v>
      </c>
      <c r="C1222">
        <v>21.407299999999999</v>
      </c>
      <c r="D1222">
        <v>-12.3689</v>
      </c>
      <c r="E1222">
        <v>-193.61799999999999</v>
      </c>
      <c r="F1222">
        <v>-46.421999999999997</v>
      </c>
      <c r="G1222">
        <v>5.0462199999999999</v>
      </c>
      <c r="H1222">
        <v>-1.4821899999999999</v>
      </c>
      <c r="I1222">
        <f>IF(AND(Tabelle15[[#This Row],[AreaPx]]&gt;0,NOT(Tabelle15[[#This Row],[AreaPx]]="inf")),Tabelle15[[#This Row],[AreaPx]], NA())</f>
        <v>5270.47</v>
      </c>
      <c r="J1222">
        <v>5270.47</v>
      </c>
      <c r="K1222">
        <v>60.603499999999997</v>
      </c>
      <c r="L1222">
        <v>87.284300000000002</v>
      </c>
      <c r="M1222">
        <v>0.75280400000000003</v>
      </c>
      <c r="N1222">
        <v>7.71897E-2</v>
      </c>
      <c r="O1222">
        <f>Tabelle15[[#This Row],[Roll]]+Tabelle15[[#This Row],[Pitch]]</f>
        <v>3.5640299999999998</v>
      </c>
      <c r="P1222">
        <f>SQRT(Tabelle15[[#This Row],[X]]^2+ Tabelle15[[#This Row],[Y]]^2 +Tabelle15[[#This Row],[Z]]^2)</f>
        <v>195.19014346144633</v>
      </c>
      <c r="Q1222">
        <v>-30.738</v>
      </c>
      <c r="R1222">
        <v>113.623</v>
      </c>
      <c r="S1222">
        <v>74.848299999999995</v>
      </c>
      <c r="T1222">
        <v>43.447600000000001</v>
      </c>
      <c r="U1222">
        <v>-1.47645</v>
      </c>
      <c r="V1222">
        <v>-5.0479000000000003</v>
      </c>
    </row>
    <row r="1223" spans="1:22">
      <c r="A1223">
        <v>25063</v>
      </c>
      <c r="B1223">
        <v>1</v>
      </c>
      <c r="C1223">
        <v>21.407299999999999</v>
      </c>
      <c r="D1223">
        <v>-12.3689</v>
      </c>
      <c r="E1223">
        <v>-193.61799999999999</v>
      </c>
      <c r="F1223">
        <v>-46.421999999999997</v>
      </c>
      <c r="G1223">
        <v>5.0462199999999999</v>
      </c>
      <c r="H1223">
        <v>-1.4821899999999999</v>
      </c>
      <c r="I1223">
        <f>IF(AND(Tabelle15[[#This Row],[AreaPx]]&gt;0,NOT(Tabelle15[[#This Row],[AreaPx]]="inf")),Tabelle15[[#This Row],[AreaPx]], NA())</f>
        <v>5270.47</v>
      </c>
      <c r="J1223">
        <v>5270.47</v>
      </c>
      <c r="K1223">
        <v>60.603499999999997</v>
      </c>
      <c r="L1223">
        <v>87.284300000000002</v>
      </c>
      <c r="M1223">
        <v>0.75280400000000003</v>
      </c>
      <c r="N1223">
        <v>7.71897E-2</v>
      </c>
      <c r="O1223">
        <f>Tabelle15[[#This Row],[Roll]]+Tabelle15[[#This Row],[Pitch]]</f>
        <v>3.5640299999999998</v>
      </c>
      <c r="P1223">
        <f>SQRT(Tabelle15[[#This Row],[X]]^2+ Tabelle15[[#This Row],[Y]]^2 +Tabelle15[[#This Row],[Z]]^2)</f>
        <v>195.19014346144633</v>
      </c>
      <c r="Q1223">
        <v>-30.738</v>
      </c>
      <c r="R1223">
        <v>113.623</v>
      </c>
      <c r="S1223">
        <v>74.848299999999995</v>
      </c>
      <c r="T1223">
        <v>43.447600000000001</v>
      </c>
      <c r="U1223">
        <v>-1.47645</v>
      </c>
      <c r="V1223">
        <v>-5.0479000000000003</v>
      </c>
    </row>
    <row r="1224" spans="1:22">
      <c r="A1224">
        <v>25076</v>
      </c>
      <c r="B1224">
        <v>1</v>
      </c>
      <c r="C1224">
        <v>21.9528</v>
      </c>
      <c r="D1224">
        <v>-9.2800100000000008</v>
      </c>
      <c r="E1224">
        <v>-194.215</v>
      </c>
      <c r="F1224">
        <v>-46.3294</v>
      </c>
      <c r="G1224">
        <v>4.7104299999999997</v>
      </c>
      <c r="H1224">
        <v>-1.57596</v>
      </c>
      <c r="I1224">
        <f>IF(AND(Tabelle15[[#This Row],[AreaPx]]&gt;0,NOT(Tabelle15[[#This Row],[AreaPx]]="inf")),Tabelle15[[#This Row],[AreaPx]], NA())</f>
        <v>5234.6899999999996</v>
      </c>
      <c r="J1224">
        <v>5234.6899999999996</v>
      </c>
      <c r="K1224">
        <v>60.414900000000003</v>
      </c>
      <c r="L1224">
        <v>86.936700000000002</v>
      </c>
      <c r="M1224">
        <v>0.76293800000000001</v>
      </c>
      <c r="N1224">
        <v>2.2117899999999999E-2</v>
      </c>
      <c r="O1224">
        <f>Tabelle15[[#This Row],[Roll]]+Tabelle15[[#This Row],[Pitch]]</f>
        <v>3.1344699999999994</v>
      </c>
      <c r="P1224">
        <f>SQRT(Tabelle15[[#This Row],[X]]^2+ Tabelle15[[#This Row],[Y]]^2 +Tabelle15[[#This Row],[Z]]^2)</f>
        <v>195.67194545575538</v>
      </c>
      <c r="Q1224">
        <v>-31.178599999999999</v>
      </c>
      <c r="R1224">
        <v>110.96599999999999</v>
      </c>
      <c r="S1224">
        <v>75.387200000000007</v>
      </c>
      <c r="T1224">
        <v>43.541200000000003</v>
      </c>
      <c r="U1224">
        <v>-1.57064</v>
      </c>
      <c r="V1224">
        <v>-4.7122000000000002</v>
      </c>
    </row>
    <row r="1225" spans="1:22">
      <c r="A1225">
        <v>25099</v>
      </c>
      <c r="B1225">
        <v>1</v>
      </c>
      <c r="C1225">
        <v>21.9528</v>
      </c>
      <c r="D1225">
        <v>-9.2800100000000008</v>
      </c>
      <c r="E1225">
        <v>-194.215</v>
      </c>
      <c r="F1225">
        <v>-46.3294</v>
      </c>
      <c r="G1225">
        <v>4.7104299999999997</v>
      </c>
      <c r="H1225">
        <v>-1.57596</v>
      </c>
      <c r="I1225">
        <f>IF(AND(Tabelle15[[#This Row],[AreaPx]]&gt;0,NOT(Tabelle15[[#This Row],[AreaPx]]="inf")),Tabelle15[[#This Row],[AreaPx]], NA())</f>
        <v>5234.6899999999996</v>
      </c>
      <c r="J1225">
        <v>5234.6899999999996</v>
      </c>
      <c r="K1225">
        <v>60.414900000000003</v>
      </c>
      <c r="L1225">
        <v>86.936700000000002</v>
      </c>
      <c r="M1225">
        <v>0.76293800000000001</v>
      </c>
      <c r="N1225">
        <v>2.2117899999999999E-2</v>
      </c>
      <c r="O1225">
        <f>Tabelle15[[#This Row],[Roll]]+Tabelle15[[#This Row],[Pitch]]</f>
        <v>3.1344699999999994</v>
      </c>
      <c r="P1225">
        <f>SQRT(Tabelle15[[#This Row],[X]]^2+ Tabelle15[[#This Row],[Y]]^2 +Tabelle15[[#This Row],[Z]]^2)</f>
        <v>195.67194545575538</v>
      </c>
      <c r="Q1225">
        <v>-31.178599999999999</v>
      </c>
      <c r="R1225">
        <v>110.96599999999999</v>
      </c>
      <c r="S1225">
        <v>75.387200000000007</v>
      </c>
      <c r="T1225">
        <v>43.541200000000003</v>
      </c>
      <c r="U1225">
        <v>-1.57064</v>
      </c>
      <c r="V1225">
        <v>-4.7122000000000002</v>
      </c>
    </row>
    <row r="1226" spans="1:22">
      <c r="A1226">
        <v>25109</v>
      </c>
      <c r="B1226">
        <v>1</v>
      </c>
      <c r="C1226">
        <v>21.883900000000001</v>
      </c>
      <c r="D1226">
        <v>-7.54718</v>
      </c>
      <c r="E1226">
        <v>-194.41300000000001</v>
      </c>
      <c r="F1226">
        <v>-46.316699999999997</v>
      </c>
      <c r="G1226">
        <v>4.4044400000000001</v>
      </c>
      <c r="H1226">
        <v>-1.0226900000000001</v>
      </c>
      <c r="I1226">
        <f>IF(AND(Tabelle15[[#This Row],[AreaPx]]&gt;0,NOT(Tabelle15[[#This Row],[AreaPx]]="inf")),Tabelle15[[#This Row],[AreaPx]], NA())</f>
        <v>5209.7299999999996</v>
      </c>
      <c r="J1226">
        <v>5209.7299999999996</v>
      </c>
      <c r="K1226">
        <v>60.2151</v>
      </c>
      <c r="L1226">
        <v>86.736199999999997</v>
      </c>
      <c r="M1226">
        <v>1.06426</v>
      </c>
      <c r="N1226">
        <v>2.04312E-2</v>
      </c>
      <c r="O1226">
        <f>Tabelle15[[#This Row],[Roll]]+Tabelle15[[#This Row],[Pitch]]</f>
        <v>3.3817500000000003</v>
      </c>
      <c r="P1226">
        <f>SQRT(Tabelle15[[#This Row],[X]]^2+ Tabelle15[[#This Row],[Y]]^2 +Tabelle15[[#This Row],[Z]]^2)</f>
        <v>195.78631099788976</v>
      </c>
      <c r="Q1226">
        <v>-31.128</v>
      </c>
      <c r="R1226">
        <v>107.503</v>
      </c>
      <c r="S1226">
        <v>75.970600000000005</v>
      </c>
      <c r="T1226">
        <v>43.604799999999997</v>
      </c>
      <c r="U1226">
        <v>-1.0196700000000001</v>
      </c>
      <c r="V1226">
        <v>-4.4051400000000003</v>
      </c>
    </row>
    <row r="1227" spans="1:22">
      <c r="A1227">
        <v>25134</v>
      </c>
      <c r="B1227">
        <v>1</v>
      </c>
      <c r="C1227">
        <v>21.883900000000001</v>
      </c>
      <c r="D1227">
        <v>-7.54718</v>
      </c>
      <c r="E1227">
        <v>-194.41300000000001</v>
      </c>
      <c r="F1227">
        <v>-46.316699999999997</v>
      </c>
      <c r="G1227">
        <v>4.4044400000000001</v>
      </c>
      <c r="H1227">
        <v>-1.0226900000000001</v>
      </c>
      <c r="I1227">
        <f>IF(AND(Tabelle15[[#This Row],[AreaPx]]&gt;0,NOT(Tabelle15[[#This Row],[AreaPx]]="inf")),Tabelle15[[#This Row],[AreaPx]], NA())</f>
        <v>5209.7299999999996</v>
      </c>
      <c r="J1227">
        <v>5209.7299999999996</v>
      </c>
      <c r="K1227">
        <v>60.2151</v>
      </c>
      <c r="L1227">
        <v>86.736199999999997</v>
      </c>
      <c r="M1227">
        <v>1.06426</v>
      </c>
      <c r="N1227">
        <v>2.04312E-2</v>
      </c>
      <c r="O1227">
        <f>Tabelle15[[#This Row],[Roll]]+Tabelle15[[#This Row],[Pitch]]</f>
        <v>3.3817500000000003</v>
      </c>
      <c r="P1227">
        <f>SQRT(Tabelle15[[#This Row],[X]]^2+ Tabelle15[[#This Row],[Y]]^2 +Tabelle15[[#This Row],[Z]]^2)</f>
        <v>195.78631099788976</v>
      </c>
      <c r="Q1227">
        <v>-31.128</v>
      </c>
      <c r="R1227">
        <v>107.503</v>
      </c>
      <c r="S1227">
        <v>75.970600000000005</v>
      </c>
      <c r="T1227">
        <v>43.604799999999997</v>
      </c>
      <c r="U1227">
        <v>-1.0196700000000001</v>
      </c>
      <c r="V1227">
        <v>-4.4051400000000003</v>
      </c>
    </row>
    <row r="1228" spans="1:22">
      <c r="A1228">
        <v>25147</v>
      </c>
      <c r="B1228">
        <v>1</v>
      </c>
      <c r="C1228">
        <v>21.831099999999999</v>
      </c>
      <c r="D1228">
        <v>-6.0700900000000004</v>
      </c>
      <c r="E1228">
        <v>-194.24299999999999</v>
      </c>
      <c r="F1228">
        <v>-46.580599999999997</v>
      </c>
      <c r="G1228">
        <v>3.9356599999999999</v>
      </c>
      <c r="H1228">
        <v>-0.57189699999999999</v>
      </c>
      <c r="I1228">
        <f>IF(AND(Tabelle15[[#This Row],[AreaPx]]&gt;0,NOT(Tabelle15[[#This Row],[AreaPx]]="inf")),Tabelle15[[#This Row],[AreaPx]], NA())</f>
        <v>5178.24</v>
      </c>
      <c r="J1228">
        <v>5178.24</v>
      </c>
      <c r="K1228">
        <v>59.827100000000002</v>
      </c>
      <c r="L1228">
        <v>86.708200000000005</v>
      </c>
      <c r="M1228">
        <v>0.75579799999999997</v>
      </c>
      <c r="N1228">
        <v>1.03372E-2</v>
      </c>
      <c r="O1228">
        <f>Tabelle15[[#This Row],[Roll]]+Tabelle15[[#This Row],[Pitch]]</f>
        <v>3.3637630000000001</v>
      </c>
      <c r="P1228">
        <f>SQRT(Tabelle15[[#This Row],[X]]^2+ Tabelle15[[#This Row],[Y]]^2 +Tabelle15[[#This Row],[Z]]^2)</f>
        <v>195.56018502961714</v>
      </c>
      <c r="Q1228">
        <v>-31.383199999999999</v>
      </c>
      <c r="R1228">
        <v>104.691</v>
      </c>
      <c r="S1228">
        <v>75.442599999999999</v>
      </c>
      <c r="T1228">
        <v>43.380200000000002</v>
      </c>
      <c r="U1228">
        <v>-0.57054899999999997</v>
      </c>
      <c r="V1228">
        <v>-3.9358499999999998</v>
      </c>
    </row>
    <row r="1229" spans="1:22">
      <c r="A1229">
        <v>25172</v>
      </c>
      <c r="B1229">
        <v>1</v>
      </c>
      <c r="C1229">
        <v>21.831099999999999</v>
      </c>
      <c r="D1229">
        <v>-6.0700900000000004</v>
      </c>
      <c r="E1229">
        <v>-194.24299999999999</v>
      </c>
      <c r="F1229">
        <v>-46.580599999999997</v>
      </c>
      <c r="G1229">
        <v>3.9356599999999999</v>
      </c>
      <c r="H1229">
        <v>-0.57189699999999999</v>
      </c>
      <c r="I1229">
        <f>IF(AND(Tabelle15[[#This Row],[AreaPx]]&gt;0,NOT(Tabelle15[[#This Row],[AreaPx]]="inf")),Tabelle15[[#This Row],[AreaPx]], NA())</f>
        <v>5178.24</v>
      </c>
      <c r="J1229">
        <v>5178.24</v>
      </c>
      <c r="K1229">
        <v>59.827100000000002</v>
      </c>
      <c r="L1229">
        <v>86.708200000000005</v>
      </c>
      <c r="M1229">
        <v>0.75579799999999997</v>
      </c>
      <c r="N1229">
        <v>1.03372E-2</v>
      </c>
      <c r="O1229">
        <f>Tabelle15[[#This Row],[Roll]]+Tabelle15[[#This Row],[Pitch]]</f>
        <v>3.3637630000000001</v>
      </c>
      <c r="P1229">
        <f>SQRT(Tabelle15[[#This Row],[X]]^2+ Tabelle15[[#This Row],[Y]]^2 +Tabelle15[[#This Row],[Z]]^2)</f>
        <v>195.56018502961714</v>
      </c>
      <c r="Q1229">
        <v>-31.383199999999999</v>
      </c>
      <c r="R1229">
        <v>104.691</v>
      </c>
      <c r="S1229">
        <v>75.442599999999999</v>
      </c>
      <c r="T1229">
        <v>43.380200000000002</v>
      </c>
      <c r="U1229">
        <v>-0.57054899999999997</v>
      </c>
      <c r="V1229">
        <v>-3.9358499999999998</v>
      </c>
    </row>
    <row r="1230" spans="1:22">
      <c r="A1230">
        <v>25182</v>
      </c>
      <c r="B1230">
        <v>1</v>
      </c>
      <c r="C1230">
        <v>21.529399999999999</v>
      </c>
      <c r="D1230">
        <v>-5.0902799999999999</v>
      </c>
      <c r="E1230">
        <v>-194.261</v>
      </c>
      <c r="F1230">
        <v>-46.388800000000003</v>
      </c>
      <c r="G1230">
        <v>3.75379</v>
      </c>
      <c r="H1230">
        <v>-0.88756900000000005</v>
      </c>
      <c r="I1230">
        <f>IF(AND(Tabelle15[[#This Row],[AreaPx]]&gt;0,NOT(Tabelle15[[#This Row],[AreaPx]]="inf")),Tabelle15[[#This Row],[AreaPx]], NA())</f>
        <v>5203.5200000000004</v>
      </c>
      <c r="J1230">
        <v>5203.5200000000004</v>
      </c>
      <c r="K1230">
        <v>60.075000000000003</v>
      </c>
      <c r="L1230">
        <v>86.777500000000003</v>
      </c>
      <c r="M1230">
        <v>0.28126099999999998</v>
      </c>
      <c r="N1230">
        <v>1.1825E-2</v>
      </c>
      <c r="O1230">
        <f>Tabelle15[[#This Row],[Roll]]+Tabelle15[[#This Row],[Pitch]]</f>
        <v>2.8662209999999999</v>
      </c>
      <c r="P1230">
        <f>SQRT(Tabelle15[[#This Row],[X]]^2+ Tabelle15[[#This Row],[Y]]^2 +Tabelle15[[#This Row],[Z]]^2)</f>
        <v>195.51665436948946</v>
      </c>
      <c r="Q1230">
        <v>-30.7622</v>
      </c>
      <c r="R1230">
        <v>104.872</v>
      </c>
      <c r="S1230">
        <v>76.184799999999996</v>
      </c>
      <c r="T1230">
        <v>43.553100000000001</v>
      </c>
      <c r="U1230">
        <v>-0.88566500000000004</v>
      </c>
      <c r="V1230">
        <v>-3.7542399999999998</v>
      </c>
    </row>
    <row r="1231" spans="1:22">
      <c r="A1231">
        <v>25203</v>
      </c>
      <c r="B1231">
        <v>1</v>
      </c>
      <c r="C1231">
        <v>21.529399999999999</v>
      </c>
      <c r="D1231">
        <v>-5.0902799999999999</v>
      </c>
      <c r="E1231">
        <v>-194.261</v>
      </c>
      <c r="F1231">
        <v>-46.388800000000003</v>
      </c>
      <c r="G1231">
        <v>3.75379</v>
      </c>
      <c r="H1231">
        <v>-0.88756900000000005</v>
      </c>
      <c r="I1231">
        <f>IF(AND(Tabelle15[[#This Row],[AreaPx]]&gt;0,NOT(Tabelle15[[#This Row],[AreaPx]]="inf")),Tabelle15[[#This Row],[AreaPx]], NA())</f>
        <v>5203.5200000000004</v>
      </c>
      <c r="J1231">
        <v>5203.5200000000004</v>
      </c>
      <c r="K1231">
        <v>60.075000000000003</v>
      </c>
      <c r="L1231">
        <v>86.777500000000003</v>
      </c>
      <c r="M1231">
        <v>0.28126099999999998</v>
      </c>
      <c r="N1231">
        <v>1.1825E-2</v>
      </c>
      <c r="O1231">
        <f>Tabelle15[[#This Row],[Roll]]+Tabelle15[[#This Row],[Pitch]]</f>
        <v>2.8662209999999999</v>
      </c>
      <c r="P1231">
        <f>SQRT(Tabelle15[[#This Row],[X]]^2+ Tabelle15[[#This Row],[Y]]^2 +Tabelle15[[#This Row],[Z]]^2)</f>
        <v>195.51665436948946</v>
      </c>
      <c r="Q1231">
        <v>-30.7622</v>
      </c>
      <c r="R1231">
        <v>104.872</v>
      </c>
      <c r="S1231">
        <v>76.184799999999996</v>
      </c>
      <c r="T1231">
        <v>43.553100000000001</v>
      </c>
      <c r="U1231">
        <v>-0.88566500000000004</v>
      </c>
      <c r="V1231">
        <v>-3.7542399999999998</v>
      </c>
    </row>
    <row r="1232" spans="1:22">
      <c r="A1232">
        <v>25219</v>
      </c>
      <c r="B1232">
        <v>1</v>
      </c>
      <c r="C1232">
        <v>21.001899999999999</v>
      </c>
      <c r="D1232">
        <v>-4.0430400000000004</v>
      </c>
      <c r="E1232">
        <v>-194.279</v>
      </c>
      <c r="F1232">
        <v>-46.1295</v>
      </c>
      <c r="G1232">
        <v>3.09998</v>
      </c>
      <c r="H1232">
        <v>-0.41820200000000002</v>
      </c>
      <c r="I1232">
        <f>IF(AND(Tabelle15[[#This Row],[AreaPx]]&gt;0,NOT(Tabelle15[[#This Row],[AreaPx]]="inf")),Tabelle15[[#This Row],[AreaPx]], NA())</f>
        <v>5231.1000000000004</v>
      </c>
      <c r="J1232">
        <v>5231.1000000000004</v>
      </c>
      <c r="K1232">
        <v>60.307200000000002</v>
      </c>
      <c r="L1232">
        <v>86.831699999999998</v>
      </c>
      <c r="M1232">
        <v>0.77493000000000001</v>
      </c>
      <c r="N1232">
        <v>2.5679E-2</v>
      </c>
      <c r="O1232">
        <f>Tabelle15[[#This Row],[Roll]]+Tabelle15[[#This Row],[Pitch]]</f>
        <v>2.681778</v>
      </c>
      <c r="P1232">
        <f>SQRT(Tabelle15[[#This Row],[X]]^2+ Tabelle15[[#This Row],[Y]]^2 +Tabelle15[[#This Row],[Z]]^2)</f>
        <v>195.45269457608305</v>
      </c>
      <c r="Q1232">
        <v>-29.770399999999999</v>
      </c>
      <c r="R1232">
        <v>102.517</v>
      </c>
      <c r="S1232">
        <v>77.485699999999994</v>
      </c>
      <c r="T1232">
        <v>43.847900000000003</v>
      </c>
      <c r="U1232">
        <v>-0.41759000000000002</v>
      </c>
      <c r="V1232">
        <v>-3.10006</v>
      </c>
    </row>
    <row r="1233" spans="1:22">
      <c r="A1233">
        <v>25241</v>
      </c>
      <c r="B1233">
        <v>1</v>
      </c>
      <c r="C1233">
        <v>21.001899999999999</v>
      </c>
      <c r="D1233">
        <v>-4.0430400000000004</v>
      </c>
      <c r="E1233">
        <v>-194.279</v>
      </c>
      <c r="F1233">
        <v>-46.1295</v>
      </c>
      <c r="G1233">
        <v>3.09998</v>
      </c>
      <c r="H1233">
        <v>-0.41820200000000002</v>
      </c>
      <c r="I1233">
        <f>IF(AND(Tabelle15[[#This Row],[AreaPx]]&gt;0,NOT(Tabelle15[[#This Row],[AreaPx]]="inf")),Tabelle15[[#This Row],[AreaPx]], NA())</f>
        <v>5230.16</v>
      </c>
      <c r="J1233">
        <v>5230.16</v>
      </c>
      <c r="K1233">
        <v>60.3018</v>
      </c>
      <c r="L1233">
        <v>86.823899999999995</v>
      </c>
      <c r="M1233">
        <v>0</v>
      </c>
      <c r="N1233">
        <v>1.9120499999999999E-2</v>
      </c>
      <c r="O1233">
        <f>Tabelle15[[#This Row],[Roll]]+Tabelle15[[#This Row],[Pitch]]</f>
        <v>2.681778</v>
      </c>
      <c r="P1233">
        <f>SQRT(Tabelle15[[#This Row],[X]]^2+ Tabelle15[[#This Row],[Y]]^2 +Tabelle15[[#This Row],[Z]]^2)</f>
        <v>195.45269457608305</v>
      </c>
      <c r="Q1233">
        <v>-29.770399999999999</v>
      </c>
      <c r="R1233">
        <v>102.517</v>
      </c>
      <c r="S1233">
        <v>77.485699999999994</v>
      </c>
      <c r="T1233">
        <v>43.847900000000003</v>
      </c>
      <c r="U1233">
        <v>-0.41759000000000002</v>
      </c>
      <c r="V1233">
        <v>-3.10006</v>
      </c>
    </row>
    <row r="1234" spans="1:22">
      <c r="A1234">
        <v>25260</v>
      </c>
      <c r="B1234">
        <v>1</v>
      </c>
      <c r="C1234">
        <v>21.001899999999999</v>
      </c>
      <c r="D1234">
        <v>-4.0430400000000004</v>
      </c>
      <c r="E1234">
        <v>-194.279</v>
      </c>
      <c r="F1234">
        <v>-46.1295</v>
      </c>
      <c r="G1234">
        <v>3.09998</v>
      </c>
      <c r="H1234">
        <v>-0.41820200000000002</v>
      </c>
      <c r="I1234">
        <f>IF(AND(Tabelle15[[#This Row],[AreaPx]]&gt;0,NOT(Tabelle15[[#This Row],[AreaPx]]="inf")),Tabelle15[[#This Row],[AreaPx]], NA())</f>
        <v>5230.16</v>
      </c>
      <c r="J1234">
        <v>5230.16</v>
      </c>
      <c r="K1234">
        <v>60.3018</v>
      </c>
      <c r="L1234">
        <v>86.823899999999995</v>
      </c>
      <c r="M1234">
        <v>0</v>
      </c>
      <c r="N1234">
        <v>1.9120499999999999E-2</v>
      </c>
      <c r="O1234">
        <f>Tabelle15[[#This Row],[Roll]]+Tabelle15[[#This Row],[Pitch]]</f>
        <v>2.681778</v>
      </c>
      <c r="P1234">
        <f>SQRT(Tabelle15[[#This Row],[X]]^2+ Tabelle15[[#This Row],[Y]]^2 +Tabelle15[[#This Row],[Z]]^2)</f>
        <v>195.45269457608305</v>
      </c>
      <c r="Q1234">
        <v>-29.770399999999999</v>
      </c>
      <c r="R1234">
        <v>102.517</v>
      </c>
      <c r="S1234">
        <v>77.485699999999994</v>
      </c>
      <c r="T1234">
        <v>43.847900000000003</v>
      </c>
      <c r="U1234">
        <v>-0.41759000000000002</v>
      </c>
      <c r="V1234">
        <v>-3.10006</v>
      </c>
    </row>
    <row r="1235" spans="1:22">
      <c r="A1235">
        <v>25270</v>
      </c>
      <c r="B1235">
        <v>1</v>
      </c>
      <c r="C1235">
        <v>21.001899999999999</v>
      </c>
      <c r="D1235">
        <v>-4.0430400000000004</v>
      </c>
      <c r="E1235">
        <v>-194.279</v>
      </c>
      <c r="F1235">
        <v>-46.1295</v>
      </c>
      <c r="G1235">
        <v>3.09998</v>
      </c>
      <c r="H1235">
        <v>-0.41820200000000002</v>
      </c>
      <c r="I1235">
        <f>IF(AND(Tabelle15[[#This Row],[AreaPx]]&gt;0,NOT(Tabelle15[[#This Row],[AreaPx]]="inf")),Tabelle15[[#This Row],[AreaPx]], NA())</f>
        <v>5230.16</v>
      </c>
      <c r="J1235">
        <v>5230.16</v>
      </c>
      <c r="K1235">
        <v>60.3018</v>
      </c>
      <c r="L1235">
        <v>86.823899999999995</v>
      </c>
      <c r="M1235">
        <v>0</v>
      </c>
      <c r="N1235">
        <v>1.9120499999999999E-2</v>
      </c>
      <c r="O1235">
        <f>Tabelle15[[#This Row],[Roll]]+Tabelle15[[#This Row],[Pitch]]</f>
        <v>2.681778</v>
      </c>
      <c r="P1235">
        <f>SQRT(Tabelle15[[#This Row],[X]]^2+ Tabelle15[[#This Row],[Y]]^2 +Tabelle15[[#This Row],[Z]]^2)</f>
        <v>195.45269457608305</v>
      </c>
      <c r="Q1235">
        <v>-29.770399999999999</v>
      </c>
      <c r="R1235">
        <v>102.517</v>
      </c>
      <c r="S1235">
        <v>77.485699999999994</v>
      </c>
      <c r="T1235">
        <v>43.847900000000003</v>
      </c>
      <c r="U1235">
        <v>-0.41759000000000002</v>
      </c>
      <c r="V1235">
        <v>-3.10006</v>
      </c>
    </row>
    <row r="1236" spans="1:22">
      <c r="A1236">
        <v>25278</v>
      </c>
      <c r="B1236">
        <v>1</v>
      </c>
      <c r="C1236">
        <v>20.277899999999999</v>
      </c>
      <c r="D1236">
        <v>-2.9515099999999999</v>
      </c>
      <c r="E1236">
        <v>-194.00800000000001</v>
      </c>
      <c r="F1236">
        <v>-46.162999999999997</v>
      </c>
      <c r="G1236">
        <v>2.60948</v>
      </c>
      <c r="H1236">
        <v>0.306641</v>
      </c>
      <c r="I1236">
        <f>IF(AND(Tabelle15[[#This Row],[AreaPx]]&gt;0,NOT(Tabelle15[[#This Row],[AreaPx]]="inf")),Tabelle15[[#This Row],[AreaPx]], NA())</f>
        <v>5230.5200000000004</v>
      </c>
      <c r="J1236">
        <v>5230.5200000000004</v>
      </c>
      <c r="K1236">
        <v>60.2376</v>
      </c>
      <c r="L1236">
        <v>86.871300000000005</v>
      </c>
      <c r="M1236">
        <v>0.928172</v>
      </c>
      <c r="N1236">
        <v>3.5165000000000002E-2</v>
      </c>
      <c r="O1236">
        <f>Tabelle15[[#This Row],[Roll]]+Tabelle15[[#This Row],[Pitch]]</f>
        <v>2.916121</v>
      </c>
      <c r="P1236">
        <f>SQRT(Tabelle15[[#This Row],[X]]^2+ Tabelle15[[#This Row],[Y]]^2 +Tabelle15[[#This Row],[Z]]^2)</f>
        <v>195.08718231521544</v>
      </c>
      <c r="Q1236">
        <v>-29.040299999999998</v>
      </c>
      <c r="R1236">
        <v>99.188000000000002</v>
      </c>
      <c r="S1236">
        <v>77.906400000000005</v>
      </c>
      <c r="T1236">
        <v>43.850999999999999</v>
      </c>
      <c r="U1236">
        <v>0.30632399999999999</v>
      </c>
      <c r="V1236">
        <v>-2.6095199999999998</v>
      </c>
    </row>
    <row r="1237" spans="1:22">
      <c r="A1237">
        <v>25301</v>
      </c>
      <c r="B1237">
        <v>1</v>
      </c>
      <c r="C1237">
        <v>20.277899999999999</v>
      </c>
      <c r="D1237">
        <v>-2.9515099999999999</v>
      </c>
      <c r="E1237">
        <v>-194.00800000000001</v>
      </c>
      <c r="F1237">
        <v>-46.162999999999997</v>
      </c>
      <c r="G1237">
        <v>2.60948</v>
      </c>
      <c r="H1237">
        <v>0.306641</v>
      </c>
      <c r="I1237">
        <f>IF(AND(Tabelle15[[#This Row],[AreaPx]]&gt;0,NOT(Tabelle15[[#This Row],[AreaPx]]="inf")),Tabelle15[[#This Row],[AreaPx]], NA())</f>
        <v>5230.5200000000004</v>
      </c>
      <c r="J1237">
        <v>5230.5200000000004</v>
      </c>
      <c r="K1237">
        <v>60.2376</v>
      </c>
      <c r="L1237">
        <v>86.871300000000005</v>
      </c>
      <c r="M1237">
        <v>0.928172</v>
      </c>
      <c r="N1237">
        <v>3.5165000000000002E-2</v>
      </c>
      <c r="O1237">
        <f>Tabelle15[[#This Row],[Roll]]+Tabelle15[[#This Row],[Pitch]]</f>
        <v>2.916121</v>
      </c>
      <c r="P1237">
        <f>SQRT(Tabelle15[[#This Row],[X]]^2+ Tabelle15[[#This Row],[Y]]^2 +Tabelle15[[#This Row],[Z]]^2)</f>
        <v>195.08718231521544</v>
      </c>
      <c r="Q1237">
        <v>-29.040299999999998</v>
      </c>
      <c r="R1237">
        <v>99.188000000000002</v>
      </c>
      <c r="S1237">
        <v>77.906400000000005</v>
      </c>
      <c r="T1237">
        <v>43.850999999999999</v>
      </c>
      <c r="U1237">
        <v>0.30632399999999999</v>
      </c>
      <c r="V1237">
        <v>-2.6095199999999998</v>
      </c>
    </row>
    <row r="1238" spans="1:22">
      <c r="A1238">
        <v>25312</v>
      </c>
      <c r="B1238">
        <v>1</v>
      </c>
      <c r="C1238">
        <v>19.9679</v>
      </c>
      <c r="D1238">
        <v>-2.0319400000000001</v>
      </c>
      <c r="E1238">
        <v>-194.09399999999999</v>
      </c>
      <c r="F1238">
        <v>-46.038899999999998</v>
      </c>
      <c r="G1238">
        <v>2.5398100000000001</v>
      </c>
      <c r="H1238">
        <v>0.63619800000000004</v>
      </c>
      <c r="I1238">
        <f>IF(AND(Tabelle15[[#This Row],[AreaPx]]&gt;0,NOT(Tabelle15[[#This Row],[AreaPx]]="inf")),Tabelle15[[#This Row],[AreaPx]], NA())</f>
        <v>5258.04</v>
      </c>
      <c r="J1238">
        <v>5258.04</v>
      </c>
      <c r="K1238">
        <v>60.453499999999998</v>
      </c>
      <c r="L1238">
        <v>87.004000000000005</v>
      </c>
      <c r="M1238">
        <v>0.63593500000000003</v>
      </c>
      <c r="N1238">
        <v>2.50627E-2</v>
      </c>
      <c r="O1238">
        <f>Tabelle15[[#This Row],[Roll]]+Tabelle15[[#This Row],[Pitch]]</f>
        <v>3.1760080000000004</v>
      </c>
      <c r="P1238">
        <f>SQRT(Tabelle15[[#This Row],[X]]^2+ Tabelle15[[#This Row],[Y]]^2 +Tabelle15[[#This Row],[Z]]^2)</f>
        <v>195.12900001428181</v>
      </c>
      <c r="Q1238">
        <v>-28.562200000000001</v>
      </c>
      <c r="R1238">
        <v>97.191999999999993</v>
      </c>
      <c r="S1238">
        <v>78.586399999999998</v>
      </c>
      <c r="T1238">
        <v>43.9893</v>
      </c>
      <c r="U1238">
        <v>0.63557300000000005</v>
      </c>
      <c r="V1238">
        <v>-2.5399600000000002</v>
      </c>
    </row>
    <row r="1239" spans="1:22">
      <c r="A1239">
        <v>25337</v>
      </c>
      <c r="B1239">
        <v>1</v>
      </c>
      <c r="C1239">
        <v>19.9679</v>
      </c>
      <c r="D1239">
        <v>-2.0319400000000001</v>
      </c>
      <c r="E1239">
        <v>-194.09399999999999</v>
      </c>
      <c r="F1239">
        <v>-46.038899999999998</v>
      </c>
      <c r="G1239">
        <v>2.5398100000000001</v>
      </c>
      <c r="H1239">
        <v>0.63619800000000004</v>
      </c>
      <c r="I1239">
        <f>IF(AND(Tabelle15[[#This Row],[AreaPx]]&gt;0,NOT(Tabelle15[[#This Row],[AreaPx]]="inf")),Tabelle15[[#This Row],[AreaPx]], NA())</f>
        <v>5258.04</v>
      </c>
      <c r="J1239">
        <v>5258.04</v>
      </c>
      <c r="K1239">
        <v>60.453499999999998</v>
      </c>
      <c r="L1239">
        <v>87.004000000000005</v>
      </c>
      <c r="M1239">
        <v>0.63593500000000003</v>
      </c>
      <c r="N1239">
        <v>2.50627E-2</v>
      </c>
      <c r="O1239">
        <f>Tabelle15[[#This Row],[Roll]]+Tabelle15[[#This Row],[Pitch]]</f>
        <v>3.1760080000000004</v>
      </c>
      <c r="P1239">
        <f>SQRT(Tabelle15[[#This Row],[X]]^2+ Tabelle15[[#This Row],[Y]]^2 +Tabelle15[[#This Row],[Z]]^2)</f>
        <v>195.12900001428181</v>
      </c>
      <c r="Q1239">
        <v>-28.562200000000001</v>
      </c>
      <c r="R1239">
        <v>97.191999999999993</v>
      </c>
      <c r="S1239">
        <v>78.586399999999998</v>
      </c>
      <c r="T1239">
        <v>43.9893</v>
      </c>
      <c r="U1239">
        <v>0.63557300000000005</v>
      </c>
      <c r="V1239">
        <v>-2.5399600000000002</v>
      </c>
    </row>
    <row r="1240" spans="1:22">
      <c r="A1240">
        <v>25349</v>
      </c>
      <c r="B1240">
        <v>1</v>
      </c>
      <c r="C1240">
        <v>19.861599999999999</v>
      </c>
      <c r="D1240">
        <v>-1.6416200000000001</v>
      </c>
      <c r="E1240">
        <v>-194.18700000000001</v>
      </c>
      <c r="F1240">
        <v>-46.007399999999997</v>
      </c>
      <c r="G1240">
        <v>2.5681600000000002</v>
      </c>
      <c r="H1240">
        <v>0.68667800000000001</v>
      </c>
      <c r="I1240">
        <f>IF(AND(Tabelle15[[#This Row],[AreaPx]]&gt;0,NOT(Tabelle15[[#This Row],[AreaPx]]="inf")),Tabelle15[[#This Row],[AreaPx]], NA())</f>
        <v>5256.57</v>
      </c>
      <c r="J1240">
        <v>5256.57</v>
      </c>
      <c r="K1240">
        <v>60.462400000000002</v>
      </c>
      <c r="L1240">
        <v>86.966099999999997</v>
      </c>
      <c r="M1240">
        <v>0.168376</v>
      </c>
      <c r="N1240">
        <v>9.6765299999999992E-3</v>
      </c>
      <c r="O1240">
        <f>Tabelle15[[#This Row],[Roll]]+Tabelle15[[#This Row],[Pitch]]</f>
        <v>3.2548380000000003</v>
      </c>
      <c r="P1240">
        <f>SQRT(Tabelle15[[#This Row],[X]]^2+ Tabelle15[[#This Row],[Y]]^2 +Tabelle15[[#This Row],[Z]]^2)</f>
        <v>195.20699024313757</v>
      </c>
      <c r="Q1240">
        <v>-28.4679</v>
      </c>
      <c r="R1240">
        <v>96.625</v>
      </c>
      <c r="S1240">
        <v>78.826800000000006</v>
      </c>
      <c r="T1240">
        <v>44.023299999999999</v>
      </c>
      <c r="U1240">
        <v>0.68598899999999996</v>
      </c>
      <c r="V1240">
        <v>-2.5683500000000001</v>
      </c>
    </row>
    <row r="1241" spans="1:22">
      <c r="A1241">
        <v>25370</v>
      </c>
      <c r="B1241">
        <v>1</v>
      </c>
      <c r="C1241">
        <v>19.861599999999999</v>
      </c>
      <c r="D1241">
        <v>-1.6416200000000001</v>
      </c>
      <c r="E1241">
        <v>-194.18700000000001</v>
      </c>
      <c r="F1241">
        <v>-46.007399999999997</v>
      </c>
      <c r="G1241">
        <v>2.5681600000000002</v>
      </c>
      <c r="H1241">
        <v>0.68667800000000001</v>
      </c>
      <c r="I1241">
        <f>IF(AND(Tabelle15[[#This Row],[AreaPx]]&gt;0,NOT(Tabelle15[[#This Row],[AreaPx]]="inf")),Tabelle15[[#This Row],[AreaPx]], NA())</f>
        <v>5256.57</v>
      </c>
      <c r="J1241">
        <v>5256.57</v>
      </c>
      <c r="K1241">
        <v>60.462400000000002</v>
      </c>
      <c r="L1241">
        <v>86.966099999999997</v>
      </c>
      <c r="M1241">
        <v>0.168376</v>
      </c>
      <c r="N1241">
        <v>9.6765299999999992E-3</v>
      </c>
      <c r="O1241">
        <f>Tabelle15[[#This Row],[Roll]]+Tabelle15[[#This Row],[Pitch]]</f>
        <v>3.2548380000000003</v>
      </c>
      <c r="P1241">
        <f>SQRT(Tabelle15[[#This Row],[X]]^2+ Tabelle15[[#This Row],[Y]]^2 +Tabelle15[[#This Row],[Z]]^2)</f>
        <v>195.20699024313757</v>
      </c>
      <c r="Q1241">
        <v>-28.4679</v>
      </c>
      <c r="R1241">
        <v>96.625</v>
      </c>
      <c r="S1241">
        <v>78.826800000000006</v>
      </c>
      <c r="T1241">
        <v>44.023299999999999</v>
      </c>
      <c r="U1241">
        <v>0.68598899999999996</v>
      </c>
      <c r="V1241">
        <v>-2.5683500000000001</v>
      </c>
    </row>
    <row r="1242" spans="1:22">
      <c r="A1242">
        <v>25383</v>
      </c>
      <c r="B1242">
        <v>1</v>
      </c>
      <c r="C1242">
        <v>20.1005</v>
      </c>
      <c r="D1242">
        <v>-0.91306500000000002</v>
      </c>
      <c r="E1242">
        <v>-194.19399999999999</v>
      </c>
      <c r="F1242">
        <v>-46.154299999999999</v>
      </c>
      <c r="G1242">
        <v>2.1141800000000002</v>
      </c>
      <c r="H1242">
        <v>0.89593599999999995</v>
      </c>
      <c r="I1242">
        <f>IF(AND(Tabelle15[[#This Row],[AreaPx]]&gt;0,NOT(Tabelle15[[#This Row],[AreaPx]]="inf")),Tabelle15[[#This Row],[AreaPx]], NA())</f>
        <v>5237.54</v>
      </c>
      <c r="J1242">
        <v>5237.54</v>
      </c>
      <c r="K1242">
        <v>60.252400000000002</v>
      </c>
      <c r="L1242">
        <v>86.938500000000005</v>
      </c>
      <c r="M1242">
        <v>0.431004</v>
      </c>
      <c r="N1242">
        <v>1.26564E-2</v>
      </c>
      <c r="O1242">
        <f>Tabelle15[[#This Row],[Roll]]+Tabelle15[[#This Row],[Pitch]]</f>
        <v>3.010116</v>
      </c>
      <c r="P1242">
        <f>SQRT(Tabelle15[[#This Row],[X]]^2+ Tabelle15[[#This Row],[Y]]^2 +Tabelle15[[#This Row],[Z]]^2)</f>
        <v>195.23363804412452</v>
      </c>
      <c r="Q1242">
        <v>-28.907699999999998</v>
      </c>
      <c r="R1242">
        <v>95.336399999999998</v>
      </c>
      <c r="S1242">
        <v>78.284999999999997</v>
      </c>
      <c r="T1242">
        <v>43.878799999999998</v>
      </c>
      <c r="U1242">
        <v>0.89532599999999996</v>
      </c>
      <c r="V1242">
        <v>-2.1144400000000001</v>
      </c>
    </row>
    <row r="1243" spans="1:22">
      <c r="A1243">
        <v>25406</v>
      </c>
      <c r="B1243">
        <v>1</v>
      </c>
      <c r="C1243">
        <v>20.1005</v>
      </c>
      <c r="D1243">
        <v>-0.91306500000000002</v>
      </c>
      <c r="E1243">
        <v>-194.19399999999999</v>
      </c>
      <c r="F1243">
        <v>-46.154299999999999</v>
      </c>
      <c r="G1243">
        <v>2.1141800000000002</v>
      </c>
      <c r="H1243">
        <v>0.89593599999999995</v>
      </c>
      <c r="I1243">
        <f>IF(AND(Tabelle15[[#This Row],[AreaPx]]&gt;0,NOT(Tabelle15[[#This Row],[AreaPx]]="inf")),Tabelle15[[#This Row],[AreaPx]], NA())</f>
        <v>5237.16</v>
      </c>
      <c r="J1243">
        <v>5237.16</v>
      </c>
      <c r="K1243">
        <v>60.250100000000003</v>
      </c>
      <c r="L1243">
        <v>86.935199999999995</v>
      </c>
      <c r="M1243">
        <v>0</v>
      </c>
      <c r="N1243">
        <v>1.04023E-2</v>
      </c>
      <c r="O1243">
        <f>Tabelle15[[#This Row],[Roll]]+Tabelle15[[#This Row],[Pitch]]</f>
        <v>3.010116</v>
      </c>
      <c r="P1243">
        <f>SQRT(Tabelle15[[#This Row],[X]]^2+ Tabelle15[[#This Row],[Y]]^2 +Tabelle15[[#This Row],[Z]]^2)</f>
        <v>195.23363804412452</v>
      </c>
      <c r="Q1243">
        <v>-28.907699999999998</v>
      </c>
      <c r="R1243">
        <v>95.336399999999998</v>
      </c>
      <c r="S1243">
        <v>78.284999999999997</v>
      </c>
      <c r="T1243">
        <v>43.878799999999998</v>
      </c>
      <c r="U1243">
        <v>0.89532599999999996</v>
      </c>
      <c r="V1243">
        <v>-2.1144400000000001</v>
      </c>
    </row>
    <row r="1244" spans="1:22">
      <c r="A1244">
        <v>25425</v>
      </c>
      <c r="B1244">
        <v>1</v>
      </c>
      <c r="C1244">
        <v>20.1005</v>
      </c>
      <c r="D1244">
        <v>-0.91306500000000002</v>
      </c>
      <c r="E1244">
        <v>-194.19399999999999</v>
      </c>
      <c r="F1244">
        <v>-46.154299999999999</v>
      </c>
      <c r="G1244">
        <v>2.1141800000000002</v>
      </c>
      <c r="H1244">
        <v>0.89593599999999995</v>
      </c>
      <c r="I1244">
        <f>IF(AND(Tabelle15[[#This Row],[AreaPx]]&gt;0,NOT(Tabelle15[[#This Row],[AreaPx]]="inf")),Tabelle15[[#This Row],[AreaPx]], NA())</f>
        <v>5237.16</v>
      </c>
      <c r="J1244">
        <v>5237.16</v>
      </c>
      <c r="K1244">
        <v>60.250100000000003</v>
      </c>
      <c r="L1244">
        <v>86.935199999999995</v>
      </c>
      <c r="M1244">
        <v>0</v>
      </c>
      <c r="N1244">
        <v>1.04023E-2</v>
      </c>
      <c r="O1244">
        <f>Tabelle15[[#This Row],[Roll]]+Tabelle15[[#This Row],[Pitch]]</f>
        <v>3.010116</v>
      </c>
      <c r="P1244">
        <f>SQRT(Tabelle15[[#This Row],[X]]^2+ Tabelle15[[#This Row],[Y]]^2 +Tabelle15[[#This Row],[Z]]^2)</f>
        <v>195.23363804412452</v>
      </c>
      <c r="Q1244">
        <v>-28.907699999999998</v>
      </c>
      <c r="R1244">
        <v>95.336399999999998</v>
      </c>
      <c r="S1244">
        <v>78.284999999999997</v>
      </c>
      <c r="T1244">
        <v>43.878799999999998</v>
      </c>
      <c r="U1244">
        <v>0.89532599999999996</v>
      </c>
      <c r="V1244">
        <v>-2.1144400000000001</v>
      </c>
    </row>
    <row r="1245" spans="1:22">
      <c r="A1245">
        <v>25436</v>
      </c>
      <c r="B1245">
        <v>1</v>
      </c>
      <c r="C1245">
        <v>20.1005</v>
      </c>
      <c r="D1245">
        <v>-0.91306500000000002</v>
      </c>
      <c r="E1245">
        <v>-194.19399999999999</v>
      </c>
      <c r="F1245">
        <v>-46.154299999999999</v>
      </c>
      <c r="G1245">
        <v>2.1141800000000002</v>
      </c>
      <c r="H1245">
        <v>0.89593599999999995</v>
      </c>
      <c r="I1245">
        <f>IF(AND(Tabelle15[[#This Row],[AreaPx]]&gt;0,NOT(Tabelle15[[#This Row],[AreaPx]]="inf")),Tabelle15[[#This Row],[AreaPx]], NA())</f>
        <v>5237.16</v>
      </c>
      <c r="J1245">
        <v>5237.16</v>
      </c>
      <c r="K1245">
        <v>60.250100000000003</v>
      </c>
      <c r="L1245">
        <v>86.935199999999995</v>
      </c>
      <c r="M1245">
        <v>0</v>
      </c>
      <c r="N1245">
        <v>1.04023E-2</v>
      </c>
      <c r="O1245">
        <f>Tabelle15[[#This Row],[Roll]]+Tabelle15[[#This Row],[Pitch]]</f>
        <v>3.010116</v>
      </c>
      <c r="P1245">
        <f>SQRT(Tabelle15[[#This Row],[X]]^2+ Tabelle15[[#This Row],[Y]]^2 +Tabelle15[[#This Row],[Z]]^2)</f>
        <v>195.23363804412452</v>
      </c>
      <c r="Q1245">
        <v>-28.907699999999998</v>
      </c>
      <c r="R1245">
        <v>95.336399999999998</v>
      </c>
      <c r="S1245">
        <v>78.284999999999997</v>
      </c>
      <c r="T1245">
        <v>43.878799999999998</v>
      </c>
      <c r="U1245">
        <v>0.89532599999999996</v>
      </c>
      <c r="V1245">
        <v>-2.1144400000000001</v>
      </c>
    </row>
    <row r="1246" spans="1:22">
      <c r="A1246">
        <v>25443</v>
      </c>
      <c r="B1246">
        <v>1</v>
      </c>
      <c r="C1246">
        <v>20.166699999999999</v>
      </c>
      <c r="D1246">
        <v>-0.14500199999999999</v>
      </c>
      <c r="E1246">
        <v>-193.578</v>
      </c>
      <c r="F1246">
        <v>-46.4773</v>
      </c>
      <c r="G1246">
        <v>2.0959699999999999</v>
      </c>
      <c r="H1246">
        <v>0.575685</v>
      </c>
      <c r="I1246">
        <f>IF(AND(Tabelle15[[#This Row],[AreaPx]]&gt;0,NOT(Tabelle15[[#This Row],[AreaPx]]="inf")),Tabelle15[[#This Row],[AreaPx]], NA())</f>
        <v>5205.59</v>
      </c>
      <c r="J1246">
        <v>5205.59</v>
      </c>
      <c r="K1246">
        <v>59.895800000000001</v>
      </c>
      <c r="L1246">
        <v>86.929299999999998</v>
      </c>
      <c r="M1246">
        <v>0.38314999999999999</v>
      </c>
      <c r="N1246">
        <v>1.8709199999999999E-2</v>
      </c>
      <c r="O1246">
        <f>Tabelle15[[#This Row],[Roll]]+Tabelle15[[#This Row],[Pitch]]</f>
        <v>2.6716549999999999</v>
      </c>
      <c r="P1246">
        <f>SQRT(Tabelle15[[#This Row],[X]]^2+ Tabelle15[[#This Row],[Y]]^2 +Tabelle15[[#This Row],[Z]]^2)</f>
        <v>194.62568920486834</v>
      </c>
      <c r="Q1246">
        <v>-29.190999999999999</v>
      </c>
      <c r="R1246">
        <v>95.663700000000006</v>
      </c>
      <c r="S1246">
        <v>76.935100000000006</v>
      </c>
      <c r="T1246">
        <v>43.543799999999997</v>
      </c>
      <c r="U1246">
        <v>0.57530000000000003</v>
      </c>
      <c r="V1246">
        <v>-2.0960800000000002</v>
      </c>
    </row>
    <row r="1247" spans="1:22">
      <c r="A1247">
        <v>25470</v>
      </c>
      <c r="B1247">
        <v>1</v>
      </c>
      <c r="C1247">
        <v>20.166699999999999</v>
      </c>
      <c r="D1247">
        <v>-0.14500199999999999</v>
      </c>
      <c r="E1247">
        <v>-193.578</v>
      </c>
      <c r="F1247">
        <v>-46.4773</v>
      </c>
      <c r="G1247">
        <v>2.0959699999999999</v>
      </c>
      <c r="H1247">
        <v>0.575685</v>
      </c>
      <c r="I1247">
        <f>IF(AND(Tabelle15[[#This Row],[AreaPx]]&gt;0,NOT(Tabelle15[[#This Row],[AreaPx]]="inf")),Tabelle15[[#This Row],[AreaPx]], NA())</f>
        <v>5205.59</v>
      </c>
      <c r="J1247">
        <v>5205.59</v>
      </c>
      <c r="K1247">
        <v>59.895800000000001</v>
      </c>
      <c r="L1247">
        <v>86.929299999999998</v>
      </c>
      <c r="M1247">
        <v>0.38314999999999999</v>
      </c>
      <c r="N1247">
        <v>1.8709199999999999E-2</v>
      </c>
      <c r="O1247">
        <f>Tabelle15[[#This Row],[Roll]]+Tabelle15[[#This Row],[Pitch]]</f>
        <v>2.6716549999999999</v>
      </c>
      <c r="P1247">
        <f>SQRT(Tabelle15[[#This Row],[X]]^2+ Tabelle15[[#This Row],[Y]]^2 +Tabelle15[[#This Row],[Z]]^2)</f>
        <v>194.62568920486834</v>
      </c>
      <c r="Q1247">
        <v>-29.190999999999999</v>
      </c>
      <c r="R1247">
        <v>95.663700000000006</v>
      </c>
      <c r="S1247">
        <v>76.935100000000006</v>
      </c>
      <c r="T1247">
        <v>43.543799999999997</v>
      </c>
      <c r="U1247">
        <v>0.57530000000000003</v>
      </c>
      <c r="V1247">
        <v>-2.0960800000000002</v>
      </c>
    </row>
    <row r="1248" spans="1:22">
      <c r="A1248">
        <v>25481</v>
      </c>
      <c r="B1248">
        <v>1</v>
      </c>
      <c r="C1248">
        <v>20.295500000000001</v>
      </c>
      <c r="D1248">
        <v>0.468109</v>
      </c>
      <c r="E1248">
        <v>-193.02099999999999</v>
      </c>
      <c r="F1248">
        <v>-46.652000000000001</v>
      </c>
      <c r="G1248">
        <v>1.83731</v>
      </c>
      <c r="H1248">
        <v>0.828627</v>
      </c>
      <c r="I1248">
        <f>IF(AND(Tabelle15[[#This Row],[AreaPx]]&gt;0,NOT(Tabelle15[[#This Row],[AreaPx]]="inf")),Tabelle15[[#This Row],[AreaPx]], NA())</f>
        <v>5222.18</v>
      </c>
      <c r="J1248">
        <v>5222.18</v>
      </c>
      <c r="K1248">
        <v>59.883299999999998</v>
      </c>
      <c r="L1248">
        <v>87.214699999999993</v>
      </c>
      <c r="M1248">
        <v>0.43676599999999999</v>
      </c>
      <c r="N1248">
        <v>1.0344799999999999E-2</v>
      </c>
      <c r="O1248">
        <f>Tabelle15[[#This Row],[Roll]]+Tabelle15[[#This Row],[Pitch]]</f>
        <v>2.665937</v>
      </c>
      <c r="P1248">
        <f>SQRT(Tabelle15[[#This Row],[X]]^2+ Tabelle15[[#This Row],[Y]]^2 +Tabelle15[[#This Row],[Z]]^2)</f>
        <v>194.0856328718998</v>
      </c>
      <c r="Q1248">
        <v>-29.197399999999998</v>
      </c>
      <c r="R1248">
        <v>94.291499999999999</v>
      </c>
      <c r="S1248">
        <v>76.001400000000004</v>
      </c>
      <c r="T1248">
        <v>43.374600000000001</v>
      </c>
      <c r="U1248">
        <v>0.82820099999999996</v>
      </c>
      <c r="V1248">
        <v>-1.8374999999999999</v>
      </c>
    </row>
    <row r="1249" spans="1:22">
      <c r="A1249">
        <v>25506</v>
      </c>
      <c r="B1249">
        <v>1</v>
      </c>
      <c r="C1249">
        <v>20.5488</v>
      </c>
      <c r="D1249">
        <v>1.04494</v>
      </c>
      <c r="E1249">
        <v>-193.12799999999999</v>
      </c>
      <c r="F1249">
        <v>-46.497199999999999</v>
      </c>
      <c r="G1249">
        <v>1.50539</v>
      </c>
      <c r="H1249">
        <v>1.2409699999999999</v>
      </c>
      <c r="I1249">
        <f>IF(AND(Tabelle15[[#This Row],[AreaPx]]&gt;0,NOT(Tabelle15[[#This Row],[AreaPx]]="inf")),Tabelle15[[#This Row],[AreaPx]], NA())</f>
        <v>5267.27</v>
      </c>
      <c r="J1249">
        <v>5267.27</v>
      </c>
      <c r="K1249">
        <v>60.216099999999997</v>
      </c>
      <c r="L1249">
        <v>87.473600000000005</v>
      </c>
      <c r="M1249">
        <v>0.75375499999999995</v>
      </c>
      <c r="N1249">
        <v>1.2388400000000001E-2</v>
      </c>
      <c r="O1249">
        <f>Tabelle15[[#This Row],[Roll]]+Tabelle15[[#This Row],[Pitch]]</f>
        <v>2.7463600000000001</v>
      </c>
      <c r="P1249">
        <f>SQRT(Tabelle15[[#This Row],[X]]^2+ Tabelle15[[#This Row],[Y]]^2 +Tabelle15[[#This Row],[Z]]^2)</f>
        <v>194.2209295236834</v>
      </c>
      <c r="Q1249">
        <v>-29.080300000000001</v>
      </c>
      <c r="R1249">
        <v>92.434700000000007</v>
      </c>
      <c r="S1249">
        <v>76.300399999999996</v>
      </c>
      <c r="T1249">
        <v>43.535400000000003</v>
      </c>
      <c r="U1249">
        <v>1.24054</v>
      </c>
      <c r="V1249">
        <v>-1.5057400000000001</v>
      </c>
    </row>
    <row r="1250" spans="1:22">
      <c r="A1250">
        <v>25531</v>
      </c>
      <c r="B1250">
        <v>1</v>
      </c>
      <c r="C1250">
        <v>20.5488</v>
      </c>
      <c r="D1250">
        <v>1.04494</v>
      </c>
      <c r="E1250">
        <v>-193.12799999999999</v>
      </c>
      <c r="F1250">
        <v>-46.497199999999999</v>
      </c>
      <c r="G1250">
        <v>1.50539</v>
      </c>
      <c r="H1250">
        <v>1.2409699999999999</v>
      </c>
      <c r="I1250">
        <f>IF(AND(Tabelle15[[#This Row],[AreaPx]]&gt;0,NOT(Tabelle15[[#This Row],[AreaPx]]="inf")),Tabelle15[[#This Row],[AreaPx]], NA())</f>
        <v>5267.27</v>
      </c>
      <c r="J1250">
        <v>5267.27</v>
      </c>
      <c r="K1250">
        <v>60.216099999999997</v>
      </c>
      <c r="L1250">
        <v>87.473600000000005</v>
      </c>
      <c r="M1250">
        <v>0.75375499999999995</v>
      </c>
      <c r="N1250">
        <v>1.2388400000000001E-2</v>
      </c>
      <c r="O1250">
        <f>Tabelle15[[#This Row],[Roll]]+Tabelle15[[#This Row],[Pitch]]</f>
        <v>2.7463600000000001</v>
      </c>
      <c r="P1250">
        <f>SQRT(Tabelle15[[#This Row],[X]]^2+ Tabelle15[[#This Row],[Y]]^2 +Tabelle15[[#This Row],[Z]]^2)</f>
        <v>194.2209295236834</v>
      </c>
      <c r="Q1250">
        <v>-29.080300000000001</v>
      </c>
      <c r="R1250">
        <v>92.434700000000007</v>
      </c>
      <c r="S1250">
        <v>76.300399999999996</v>
      </c>
      <c r="T1250">
        <v>43.535400000000003</v>
      </c>
      <c r="U1250">
        <v>1.24054</v>
      </c>
      <c r="V1250">
        <v>-1.5057400000000001</v>
      </c>
    </row>
    <row r="1251" spans="1:22">
      <c r="A1251">
        <v>25542</v>
      </c>
      <c r="B1251">
        <v>1</v>
      </c>
      <c r="C1251">
        <v>20.641500000000001</v>
      </c>
      <c r="D1251">
        <v>1.76969</v>
      </c>
      <c r="E1251">
        <v>-192.86699999999999</v>
      </c>
      <c r="F1251">
        <v>-46.606299999999997</v>
      </c>
      <c r="G1251">
        <v>1.2363900000000001</v>
      </c>
      <c r="H1251">
        <v>1.1064400000000001</v>
      </c>
      <c r="I1251">
        <f>IF(AND(Tabelle15[[#This Row],[AreaPx]]&gt;0,NOT(Tabelle15[[#This Row],[AreaPx]]="inf")),Tabelle15[[#This Row],[AreaPx]], NA())</f>
        <v>5250.31</v>
      </c>
      <c r="J1251">
        <v>5250.31</v>
      </c>
      <c r="K1251">
        <v>60.054600000000001</v>
      </c>
      <c r="L1251">
        <v>87.425799999999995</v>
      </c>
      <c r="M1251">
        <v>0.16487199999999999</v>
      </c>
      <c r="N1251">
        <v>2.1189599999999999E-2</v>
      </c>
      <c r="O1251">
        <f>Tabelle15[[#This Row],[Roll]]+Tabelle15[[#This Row],[Pitch]]</f>
        <v>2.3428300000000002</v>
      </c>
      <c r="P1251">
        <f>SQRT(Tabelle15[[#This Row],[X]]^2+ Tabelle15[[#This Row],[Y]]^2 +Tabelle15[[#This Row],[Z]]^2)</f>
        <v>193.97650119008256</v>
      </c>
      <c r="Q1251">
        <v>-29.192499999999999</v>
      </c>
      <c r="R1251">
        <v>92.262299999999996</v>
      </c>
      <c r="S1251">
        <v>75.743600000000001</v>
      </c>
      <c r="T1251">
        <v>43.417499999999997</v>
      </c>
      <c r="U1251">
        <v>1.1061799999999999</v>
      </c>
      <c r="V1251">
        <v>-1.2366200000000001</v>
      </c>
    </row>
    <row r="1252" spans="1:22">
      <c r="A1252">
        <v>25562</v>
      </c>
      <c r="B1252">
        <v>1</v>
      </c>
      <c r="C1252">
        <v>20.641500000000001</v>
      </c>
      <c r="D1252">
        <v>1.76969</v>
      </c>
      <c r="E1252">
        <v>-192.86699999999999</v>
      </c>
      <c r="F1252">
        <v>-46.606299999999997</v>
      </c>
      <c r="G1252">
        <v>1.2363900000000001</v>
      </c>
      <c r="H1252">
        <v>1.1064400000000001</v>
      </c>
      <c r="I1252">
        <f>IF(AND(Tabelle15[[#This Row],[AreaPx]]&gt;0,NOT(Tabelle15[[#This Row],[AreaPx]]="inf")),Tabelle15[[#This Row],[AreaPx]], NA())</f>
        <v>5250.31</v>
      </c>
      <c r="J1252">
        <v>5250.31</v>
      </c>
      <c r="K1252">
        <v>60.054600000000001</v>
      </c>
      <c r="L1252">
        <v>87.425799999999995</v>
      </c>
      <c r="M1252">
        <v>0.16487199999999999</v>
      </c>
      <c r="N1252">
        <v>2.1189599999999999E-2</v>
      </c>
      <c r="O1252">
        <f>Tabelle15[[#This Row],[Roll]]+Tabelle15[[#This Row],[Pitch]]</f>
        <v>2.3428300000000002</v>
      </c>
      <c r="P1252">
        <f>SQRT(Tabelle15[[#This Row],[X]]^2+ Tabelle15[[#This Row],[Y]]^2 +Tabelle15[[#This Row],[Z]]^2)</f>
        <v>193.97650119008256</v>
      </c>
      <c r="Q1252">
        <v>-29.192499999999999</v>
      </c>
      <c r="R1252">
        <v>92.262299999999996</v>
      </c>
      <c r="S1252">
        <v>75.743600000000001</v>
      </c>
      <c r="T1252">
        <v>43.417499999999997</v>
      </c>
      <c r="U1252">
        <v>1.1061799999999999</v>
      </c>
      <c r="V1252">
        <v>-1.2366200000000001</v>
      </c>
    </row>
    <row r="1253" spans="1:22">
      <c r="A1253">
        <v>25575</v>
      </c>
      <c r="B1253">
        <v>1</v>
      </c>
      <c r="C1253">
        <v>20.557500000000001</v>
      </c>
      <c r="D1253">
        <v>2.1517300000000001</v>
      </c>
      <c r="E1253">
        <v>-192.762</v>
      </c>
      <c r="F1253">
        <v>-46.527999999999999</v>
      </c>
      <c r="G1253">
        <v>1.1714800000000001</v>
      </c>
      <c r="H1253">
        <v>0.86291700000000005</v>
      </c>
      <c r="I1253">
        <f>IF(AND(Tabelle15[[#This Row],[AreaPx]]&gt;0,NOT(Tabelle15[[#This Row],[AreaPx]]="inf")),Tabelle15[[#This Row],[AreaPx]], NA())</f>
        <v>5271.87</v>
      </c>
      <c r="J1253">
        <v>5271.87</v>
      </c>
      <c r="K1253">
        <v>60.2209</v>
      </c>
      <c r="L1253">
        <v>87.543199999999999</v>
      </c>
      <c r="M1253">
        <v>0.173876</v>
      </c>
      <c r="N1253">
        <v>2.08442E-2</v>
      </c>
      <c r="O1253">
        <f>Tabelle15[[#This Row],[Roll]]+Tabelle15[[#This Row],[Pitch]]</f>
        <v>2.0343970000000002</v>
      </c>
      <c r="P1253">
        <f>SQRT(Tabelle15[[#This Row],[X]]^2+ Tabelle15[[#This Row],[Y]]^2 +Tabelle15[[#This Row],[Z]]^2)</f>
        <v>193.86704050003678</v>
      </c>
      <c r="Q1253">
        <v>-28.9193</v>
      </c>
      <c r="R1253">
        <v>92.726299999999995</v>
      </c>
      <c r="S1253">
        <v>75.942099999999996</v>
      </c>
      <c r="T1253">
        <v>43.489699999999999</v>
      </c>
      <c r="U1253">
        <v>0.86273699999999998</v>
      </c>
      <c r="V1253">
        <v>-1.17161</v>
      </c>
    </row>
    <row r="1254" spans="1:22">
      <c r="A1254">
        <v>25594</v>
      </c>
      <c r="B1254">
        <v>1</v>
      </c>
      <c r="C1254">
        <v>20.557500000000001</v>
      </c>
      <c r="D1254">
        <v>2.1517300000000001</v>
      </c>
      <c r="E1254">
        <v>-192.762</v>
      </c>
      <c r="F1254">
        <v>-46.527999999999999</v>
      </c>
      <c r="G1254">
        <v>1.1714800000000001</v>
      </c>
      <c r="H1254">
        <v>0.86291700000000005</v>
      </c>
      <c r="I1254">
        <f>IF(AND(Tabelle15[[#This Row],[AreaPx]]&gt;0,NOT(Tabelle15[[#This Row],[AreaPx]]="inf")),Tabelle15[[#This Row],[AreaPx]], NA())</f>
        <v>5271.87</v>
      </c>
      <c r="J1254">
        <v>5271.87</v>
      </c>
      <c r="K1254">
        <v>60.2209</v>
      </c>
      <c r="L1254">
        <v>87.543199999999999</v>
      </c>
      <c r="M1254">
        <v>0.173876</v>
      </c>
      <c r="N1254">
        <v>2.08442E-2</v>
      </c>
      <c r="O1254">
        <f>Tabelle15[[#This Row],[Roll]]+Tabelle15[[#This Row],[Pitch]]</f>
        <v>2.0343970000000002</v>
      </c>
      <c r="P1254">
        <f>SQRT(Tabelle15[[#This Row],[X]]^2+ Tabelle15[[#This Row],[Y]]^2 +Tabelle15[[#This Row],[Z]]^2)</f>
        <v>193.86704050003678</v>
      </c>
      <c r="Q1254">
        <v>-28.9193</v>
      </c>
      <c r="R1254">
        <v>92.726299999999995</v>
      </c>
      <c r="S1254">
        <v>75.942099999999996</v>
      </c>
      <c r="T1254">
        <v>43.489699999999999</v>
      </c>
      <c r="U1254">
        <v>0.86273699999999998</v>
      </c>
      <c r="V1254">
        <v>-1.17161</v>
      </c>
    </row>
    <row r="1255" spans="1:22">
      <c r="A1255">
        <v>25603</v>
      </c>
      <c r="B1255">
        <v>1</v>
      </c>
      <c r="C1255">
        <v>20.557500000000001</v>
      </c>
      <c r="D1255">
        <v>2.1517300000000001</v>
      </c>
      <c r="E1255">
        <v>-192.762</v>
      </c>
      <c r="F1255">
        <v>-46.527999999999999</v>
      </c>
      <c r="G1255">
        <v>1.1714800000000001</v>
      </c>
      <c r="H1255">
        <v>0.86291700000000005</v>
      </c>
      <c r="I1255">
        <f>IF(AND(Tabelle15[[#This Row],[AreaPx]]&gt;0,NOT(Tabelle15[[#This Row],[AreaPx]]="inf")),Tabelle15[[#This Row],[AreaPx]], NA())</f>
        <v>5271.87</v>
      </c>
      <c r="J1255">
        <v>5271.87</v>
      </c>
      <c r="K1255">
        <v>60.2209</v>
      </c>
      <c r="L1255">
        <v>87.543199999999999</v>
      </c>
      <c r="M1255">
        <v>0.173876</v>
      </c>
      <c r="N1255">
        <v>2.08442E-2</v>
      </c>
      <c r="O1255">
        <f>Tabelle15[[#This Row],[Roll]]+Tabelle15[[#This Row],[Pitch]]</f>
        <v>2.0343970000000002</v>
      </c>
      <c r="P1255">
        <f>SQRT(Tabelle15[[#This Row],[X]]^2+ Tabelle15[[#This Row],[Y]]^2 +Tabelle15[[#This Row],[Z]]^2)</f>
        <v>193.86704050003678</v>
      </c>
      <c r="Q1255">
        <v>-28.9193</v>
      </c>
      <c r="R1255">
        <v>92.726299999999995</v>
      </c>
      <c r="S1255">
        <v>75.942099999999996</v>
      </c>
      <c r="T1255">
        <v>43.489699999999999</v>
      </c>
      <c r="U1255">
        <v>0.86273699999999998</v>
      </c>
      <c r="V1255">
        <v>-1.17161</v>
      </c>
    </row>
    <row r="1256" spans="1:22">
      <c r="A1256">
        <v>25613</v>
      </c>
      <c r="B1256">
        <v>1</v>
      </c>
      <c r="C1256">
        <v>20.437799999999999</v>
      </c>
      <c r="D1256">
        <v>2.37554</v>
      </c>
      <c r="E1256">
        <v>-192.90600000000001</v>
      </c>
      <c r="F1256">
        <v>-46.415500000000002</v>
      </c>
      <c r="G1256">
        <v>1.08731</v>
      </c>
      <c r="H1256">
        <v>1.18513</v>
      </c>
      <c r="I1256">
        <f>IF(AND(Tabelle15[[#This Row],[AreaPx]]&gt;0,NOT(Tabelle15[[#This Row],[AreaPx]]="inf")),Tabelle15[[#This Row],[AreaPx]], NA())</f>
        <v>5288.52</v>
      </c>
      <c r="J1256">
        <v>5288.52</v>
      </c>
      <c r="K1256">
        <v>60.376600000000003</v>
      </c>
      <c r="L1256">
        <v>87.592100000000002</v>
      </c>
      <c r="M1256">
        <v>0.36466599999999999</v>
      </c>
      <c r="N1256">
        <v>9.3114100000000009E-3</v>
      </c>
      <c r="O1256">
        <f>Tabelle15[[#This Row],[Roll]]+Tabelle15[[#This Row],[Pitch]]</f>
        <v>2.27244</v>
      </c>
      <c r="P1256">
        <f>SQRT(Tabelle15[[#This Row],[X]]^2+ Tabelle15[[#This Row],[Y]]^2 +Tabelle15[[#This Row],[Z]]^2)</f>
        <v>194.000184781179</v>
      </c>
      <c r="Q1256">
        <v>-28.6723</v>
      </c>
      <c r="R1256">
        <v>91.448400000000007</v>
      </c>
      <c r="S1256">
        <v>76.4178</v>
      </c>
      <c r="T1256">
        <v>43.606999999999999</v>
      </c>
      <c r="U1256">
        <v>1.1849099999999999</v>
      </c>
      <c r="V1256">
        <v>-1.08755</v>
      </c>
    </row>
    <row r="1257" spans="1:22">
      <c r="A1257">
        <v>25633</v>
      </c>
      <c r="B1257">
        <v>1</v>
      </c>
      <c r="C1257">
        <v>20.437799999999999</v>
      </c>
      <c r="D1257">
        <v>2.37554</v>
      </c>
      <c r="E1257">
        <v>-192.90600000000001</v>
      </c>
      <c r="F1257">
        <v>-46.415500000000002</v>
      </c>
      <c r="G1257">
        <v>1.08731</v>
      </c>
      <c r="H1257">
        <v>1.18513</v>
      </c>
      <c r="I1257">
        <f>IF(AND(Tabelle15[[#This Row],[AreaPx]]&gt;0,NOT(Tabelle15[[#This Row],[AreaPx]]="inf")),Tabelle15[[#This Row],[AreaPx]], NA())</f>
        <v>5288.52</v>
      </c>
      <c r="J1257">
        <v>5288.52</v>
      </c>
      <c r="K1257">
        <v>60.376600000000003</v>
      </c>
      <c r="L1257">
        <v>87.592100000000002</v>
      </c>
      <c r="M1257">
        <v>0.36466599999999999</v>
      </c>
      <c r="N1257">
        <v>9.3114100000000009E-3</v>
      </c>
      <c r="O1257">
        <f>Tabelle15[[#This Row],[Roll]]+Tabelle15[[#This Row],[Pitch]]</f>
        <v>2.27244</v>
      </c>
      <c r="P1257">
        <f>SQRT(Tabelle15[[#This Row],[X]]^2+ Tabelle15[[#This Row],[Y]]^2 +Tabelle15[[#This Row],[Z]]^2)</f>
        <v>194.000184781179</v>
      </c>
      <c r="Q1257">
        <v>-28.6723</v>
      </c>
      <c r="R1257">
        <v>91.448400000000007</v>
      </c>
      <c r="S1257">
        <v>76.4178</v>
      </c>
      <c r="T1257">
        <v>43.606999999999999</v>
      </c>
      <c r="U1257">
        <v>1.1849099999999999</v>
      </c>
      <c r="V1257">
        <v>-1.08755</v>
      </c>
    </row>
    <row r="1258" spans="1:22">
      <c r="A1258">
        <v>25643</v>
      </c>
      <c r="B1258">
        <v>1</v>
      </c>
      <c r="C1258">
        <v>20.437799999999999</v>
      </c>
      <c r="D1258">
        <v>2.37554</v>
      </c>
      <c r="E1258">
        <v>-192.90600000000001</v>
      </c>
      <c r="F1258">
        <v>-46.415500000000002</v>
      </c>
      <c r="G1258">
        <v>1.08731</v>
      </c>
      <c r="H1258">
        <v>1.18513</v>
      </c>
      <c r="I1258">
        <f>IF(AND(Tabelle15[[#This Row],[AreaPx]]&gt;0,NOT(Tabelle15[[#This Row],[AreaPx]]="inf")),Tabelle15[[#This Row],[AreaPx]], NA())</f>
        <v>5280.59</v>
      </c>
      <c r="J1258">
        <v>5280.59</v>
      </c>
      <c r="K1258">
        <v>60.331400000000002</v>
      </c>
      <c r="L1258">
        <v>87.526399999999995</v>
      </c>
      <c r="M1258">
        <v>0</v>
      </c>
      <c r="N1258">
        <v>1.2664E-2</v>
      </c>
      <c r="O1258">
        <f>Tabelle15[[#This Row],[Roll]]+Tabelle15[[#This Row],[Pitch]]</f>
        <v>2.27244</v>
      </c>
      <c r="P1258">
        <f>SQRT(Tabelle15[[#This Row],[X]]^2+ Tabelle15[[#This Row],[Y]]^2 +Tabelle15[[#This Row],[Z]]^2)</f>
        <v>194.000184781179</v>
      </c>
      <c r="Q1258">
        <v>-28.6723</v>
      </c>
      <c r="R1258">
        <v>91.448400000000007</v>
      </c>
      <c r="S1258">
        <v>76.4178</v>
      </c>
      <c r="T1258">
        <v>43.606999999999999</v>
      </c>
      <c r="U1258">
        <v>1.1849099999999999</v>
      </c>
      <c r="V1258">
        <v>-1.08755</v>
      </c>
    </row>
    <row r="1259" spans="1:22">
      <c r="A1259">
        <v>25658</v>
      </c>
      <c r="B1259">
        <v>1</v>
      </c>
      <c r="C1259">
        <v>20.437799999999999</v>
      </c>
      <c r="D1259">
        <v>2.37554</v>
      </c>
      <c r="E1259">
        <v>-192.90600000000001</v>
      </c>
      <c r="F1259">
        <v>-46.415500000000002</v>
      </c>
      <c r="G1259">
        <v>1.08731</v>
      </c>
      <c r="H1259">
        <v>1.18513</v>
      </c>
      <c r="I1259">
        <f>IF(AND(Tabelle15[[#This Row],[AreaPx]]&gt;0,NOT(Tabelle15[[#This Row],[AreaPx]]="inf")),Tabelle15[[#This Row],[AreaPx]], NA())</f>
        <v>5280.59</v>
      </c>
      <c r="J1259">
        <v>5280.59</v>
      </c>
      <c r="K1259">
        <v>60.331400000000002</v>
      </c>
      <c r="L1259">
        <v>87.526399999999995</v>
      </c>
      <c r="M1259">
        <v>0</v>
      </c>
      <c r="N1259">
        <v>1.2664E-2</v>
      </c>
      <c r="O1259">
        <f>Tabelle15[[#This Row],[Roll]]+Tabelle15[[#This Row],[Pitch]]</f>
        <v>2.27244</v>
      </c>
      <c r="P1259">
        <f>SQRT(Tabelle15[[#This Row],[X]]^2+ Tabelle15[[#This Row],[Y]]^2 +Tabelle15[[#This Row],[Z]]^2)</f>
        <v>194.000184781179</v>
      </c>
      <c r="Q1259">
        <v>-28.6723</v>
      </c>
      <c r="R1259">
        <v>91.448400000000007</v>
      </c>
      <c r="S1259">
        <v>76.4178</v>
      </c>
      <c r="T1259">
        <v>43.606999999999999</v>
      </c>
      <c r="U1259">
        <v>1.1849099999999999</v>
      </c>
      <c r="V1259">
        <v>-1.08755</v>
      </c>
    </row>
    <row r="1260" spans="1:22">
      <c r="A1260">
        <v>25669</v>
      </c>
      <c r="B1260">
        <v>1</v>
      </c>
      <c r="C1260">
        <v>20.437799999999999</v>
      </c>
      <c r="D1260">
        <v>2.37554</v>
      </c>
      <c r="E1260">
        <v>-192.90600000000001</v>
      </c>
      <c r="F1260">
        <v>-46.415500000000002</v>
      </c>
      <c r="G1260">
        <v>1.08731</v>
      </c>
      <c r="H1260">
        <v>1.18513</v>
      </c>
      <c r="I1260">
        <f>IF(AND(Tabelle15[[#This Row],[AreaPx]]&gt;0,NOT(Tabelle15[[#This Row],[AreaPx]]="inf")),Tabelle15[[#This Row],[AreaPx]], NA())</f>
        <v>5280.59</v>
      </c>
      <c r="J1260">
        <v>5280.59</v>
      </c>
      <c r="K1260">
        <v>60.331400000000002</v>
      </c>
      <c r="L1260">
        <v>87.526399999999995</v>
      </c>
      <c r="M1260">
        <v>0</v>
      </c>
      <c r="N1260">
        <v>1.2664E-2</v>
      </c>
      <c r="O1260">
        <f>Tabelle15[[#This Row],[Roll]]+Tabelle15[[#This Row],[Pitch]]</f>
        <v>2.27244</v>
      </c>
      <c r="P1260">
        <f>SQRT(Tabelle15[[#This Row],[X]]^2+ Tabelle15[[#This Row],[Y]]^2 +Tabelle15[[#This Row],[Z]]^2)</f>
        <v>194.000184781179</v>
      </c>
      <c r="Q1260">
        <v>-28.6723</v>
      </c>
      <c r="R1260">
        <v>91.448400000000007</v>
      </c>
      <c r="S1260">
        <v>76.4178</v>
      </c>
      <c r="T1260">
        <v>43.606999999999999</v>
      </c>
      <c r="U1260">
        <v>1.1849099999999999</v>
      </c>
      <c r="V1260">
        <v>-1.08755</v>
      </c>
    </row>
    <row r="1261" spans="1:22">
      <c r="A1261">
        <v>25677</v>
      </c>
      <c r="B1261">
        <v>1</v>
      </c>
      <c r="C1261">
        <v>20.3718</v>
      </c>
      <c r="D1261">
        <v>2.2132200000000002</v>
      </c>
      <c r="E1261">
        <v>-192.04400000000001</v>
      </c>
      <c r="F1261">
        <v>-47.015999999999998</v>
      </c>
      <c r="G1261">
        <v>1.2359100000000001</v>
      </c>
      <c r="H1261">
        <v>1.1633800000000001</v>
      </c>
      <c r="I1261">
        <f>IF(AND(Tabelle15[[#This Row],[AreaPx]]&gt;0,NOT(Tabelle15[[#This Row],[AreaPx]]="inf")),Tabelle15[[#This Row],[AreaPx]], NA())</f>
        <v>5222.49</v>
      </c>
      <c r="J1261">
        <v>5222.49</v>
      </c>
      <c r="K1261">
        <v>59.6678</v>
      </c>
      <c r="L1261">
        <v>87.526300000000006</v>
      </c>
      <c r="M1261">
        <v>0.65371400000000002</v>
      </c>
      <c r="N1261">
        <v>1.2141799999999999E-2</v>
      </c>
      <c r="O1261">
        <f>Tabelle15[[#This Row],[Roll]]+Tabelle15[[#This Row],[Pitch]]</f>
        <v>2.3992900000000001</v>
      </c>
      <c r="P1261">
        <f>SQRT(Tabelle15[[#This Row],[X]]^2+ Tabelle15[[#This Row],[Y]]^2 +Tabelle15[[#This Row],[Z]]^2)</f>
        <v>193.13416713261381</v>
      </c>
      <c r="Q1261">
        <v>-29.223099999999999</v>
      </c>
      <c r="R1261">
        <v>91.650099999999995</v>
      </c>
      <c r="S1261">
        <v>74.274000000000001</v>
      </c>
      <c r="T1261">
        <v>43.009099999999997</v>
      </c>
      <c r="U1261">
        <v>1.1631100000000001</v>
      </c>
      <c r="V1261">
        <v>-1.23617</v>
      </c>
    </row>
    <row r="1262" spans="1:22">
      <c r="A1262">
        <v>25699</v>
      </c>
      <c r="B1262">
        <v>1</v>
      </c>
      <c r="C1262">
        <v>20.3718</v>
      </c>
      <c r="D1262">
        <v>2.2132200000000002</v>
      </c>
      <c r="E1262">
        <v>-192.04400000000001</v>
      </c>
      <c r="F1262">
        <v>-47.015999999999998</v>
      </c>
      <c r="G1262">
        <v>1.2359100000000001</v>
      </c>
      <c r="H1262">
        <v>1.1633800000000001</v>
      </c>
      <c r="I1262">
        <f>IF(AND(Tabelle15[[#This Row],[AreaPx]]&gt;0,NOT(Tabelle15[[#This Row],[AreaPx]]="inf")),Tabelle15[[#This Row],[AreaPx]], NA())</f>
        <v>5222.49</v>
      </c>
      <c r="J1262">
        <v>5222.49</v>
      </c>
      <c r="K1262">
        <v>59.6678</v>
      </c>
      <c r="L1262">
        <v>87.526300000000006</v>
      </c>
      <c r="M1262">
        <v>0.65371400000000002</v>
      </c>
      <c r="N1262">
        <v>1.2141799999999999E-2</v>
      </c>
      <c r="O1262">
        <f>Tabelle15[[#This Row],[Roll]]+Tabelle15[[#This Row],[Pitch]]</f>
        <v>2.3992900000000001</v>
      </c>
      <c r="P1262">
        <f>SQRT(Tabelle15[[#This Row],[X]]^2+ Tabelle15[[#This Row],[Y]]^2 +Tabelle15[[#This Row],[Z]]^2)</f>
        <v>193.13416713261381</v>
      </c>
      <c r="Q1262">
        <v>-29.223099999999999</v>
      </c>
      <c r="R1262">
        <v>91.650099999999995</v>
      </c>
      <c r="S1262">
        <v>74.274000000000001</v>
      </c>
      <c r="T1262">
        <v>43.009099999999997</v>
      </c>
      <c r="U1262">
        <v>1.1631100000000001</v>
      </c>
      <c r="V1262">
        <v>-1.23617</v>
      </c>
    </row>
    <row r="1263" spans="1:22">
      <c r="A1263">
        <v>25711</v>
      </c>
      <c r="B1263">
        <v>1</v>
      </c>
      <c r="C1263">
        <v>20.042999999999999</v>
      </c>
      <c r="D1263">
        <v>1.4501500000000001</v>
      </c>
      <c r="E1263">
        <v>-191.93199999999999</v>
      </c>
      <c r="F1263">
        <v>-46.743899999999996</v>
      </c>
      <c r="G1263">
        <v>1.6922900000000001</v>
      </c>
      <c r="H1263">
        <v>0.51839299999999999</v>
      </c>
      <c r="I1263">
        <f>IF(AND(Tabelle15[[#This Row],[AreaPx]]&gt;0,NOT(Tabelle15[[#This Row],[AreaPx]]="inf")),Tabelle15[[#This Row],[AreaPx]], NA())</f>
        <v>5296.17</v>
      </c>
      <c r="J1263">
        <v>5296.17</v>
      </c>
      <c r="K1263">
        <v>60.253900000000002</v>
      </c>
      <c r="L1263">
        <v>87.909099999999995</v>
      </c>
      <c r="M1263">
        <v>0.88948199999999999</v>
      </c>
      <c r="N1263">
        <v>1.9207700000000001E-2</v>
      </c>
      <c r="O1263">
        <f>Tabelle15[[#This Row],[Roll]]+Tabelle15[[#This Row],[Pitch]]</f>
        <v>2.210683</v>
      </c>
      <c r="P1263">
        <f>SQRT(Tabelle15[[#This Row],[X]]^2+ Tabelle15[[#This Row],[Y]]^2 +Tabelle15[[#This Row],[Z]]^2)</f>
        <v>192.98113225914727</v>
      </c>
      <c r="Q1263">
        <v>-28.432600000000001</v>
      </c>
      <c r="R1263">
        <v>94.422899999999998</v>
      </c>
      <c r="S1263">
        <v>75.186599999999999</v>
      </c>
      <c r="T1263">
        <v>43.2714</v>
      </c>
      <c r="U1263">
        <v>0.51816700000000004</v>
      </c>
      <c r="V1263">
        <v>-1.6923600000000001</v>
      </c>
    </row>
    <row r="1264" spans="1:22">
      <c r="A1264">
        <v>25734</v>
      </c>
      <c r="B1264">
        <v>1</v>
      </c>
      <c r="C1264">
        <v>20.042999999999999</v>
      </c>
      <c r="D1264">
        <v>1.4501500000000001</v>
      </c>
      <c r="E1264">
        <v>-191.93199999999999</v>
      </c>
      <c r="F1264">
        <v>-46.743899999999996</v>
      </c>
      <c r="G1264">
        <v>1.6922900000000001</v>
      </c>
      <c r="H1264">
        <v>0.51839299999999999</v>
      </c>
      <c r="I1264">
        <f>IF(AND(Tabelle15[[#This Row],[AreaPx]]&gt;0,NOT(Tabelle15[[#This Row],[AreaPx]]="inf")),Tabelle15[[#This Row],[AreaPx]], NA())</f>
        <v>5296.17</v>
      </c>
      <c r="J1264">
        <v>5296.17</v>
      </c>
      <c r="K1264">
        <v>60.253900000000002</v>
      </c>
      <c r="L1264">
        <v>87.909099999999995</v>
      </c>
      <c r="M1264">
        <v>0.88948199999999999</v>
      </c>
      <c r="N1264">
        <v>1.9207700000000001E-2</v>
      </c>
      <c r="O1264">
        <f>Tabelle15[[#This Row],[Roll]]+Tabelle15[[#This Row],[Pitch]]</f>
        <v>2.210683</v>
      </c>
      <c r="P1264">
        <f>SQRT(Tabelle15[[#This Row],[X]]^2+ Tabelle15[[#This Row],[Y]]^2 +Tabelle15[[#This Row],[Z]]^2)</f>
        <v>192.98113225914727</v>
      </c>
      <c r="Q1264">
        <v>-28.432600000000001</v>
      </c>
      <c r="R1264">
        <v>94.422899999999998</v>
      </c>
      <c r="S1264">
        <v>75.186599999999999</v>
      </c>
      <c r="T1264">
        <v>43.2714</v>
      </c>
      <c r="U1264">
        <v>0.51816700000000004</v>
      </c>
      <c r="V1264">
        <v>-1.6923600000000001</v>
      </c>
    </row>
    <row r="1265" spans="1:22">
      <c r="A1265">
        <v>25744</v>
      </c>
      <c r="B1265">
        <v>1</v>
      </c>
      <c r="C1265">
        <v>19.6221</v>
      </c>
      <c r="D1265">
        <v>0.64967200000000003</v>
      </c>
      <c r="E1265">
        <v>-191.06700000000001</v>
      </c>
      <c r="F1265">
        <v>-47.077500000000001</v>
      </c>
      <c r="G1265">
        <v>1.7129000000000001</v>
      </c>
      <c r="H1265">
        <v>0.57012200000000002</v>
      </c>
      <c r="I1265">
        <f>IF(AND(Tabelle15[[#This Row],[AreaPx]]&gt;0,NOT(Tabelle15[[#This Row],[AreaPx]]="inf")),Tabelle15[[#This Row],[AreaPx]], NA())</f>
        <v>5269.6</v>
      </c>
      <c r="J1265">
        <v>5269.6</v>
      </c>
      <c r="K1265">
        <v>59.916499999999999</v>
      </c>
      <c r="L1265">
        <v>87.960700000000003</v>
      </c>
      <c r="M1265">
        <v>0.41402</v>
      </c>
      <c r="N1265">
        <v>3.6411600000000002E-2</v>
      </c>
      <c r="O1265">
        <f>Tabelle15[[#This Row],[Roll]]+Tabelle15[[#This Row],[Pitch]]</f>
        <v>2.2830219999999999</v>
      </c>
      <c r="P1265">
        <f>SQRT(Tabelle15[[#This Row],[X]]^2+ Tabelle15[[#This Row],[Y]]^2 +Tabelle15[[#This Row],[Z]]^2)</f>
        <v>192.07302614140693</v>
      </c>
      <c r="Q1265">
        <v>-28.2072</v>
      </c>
      <c r="R1265">
        <v>95.063800000000001</v>
      </c>
      <c r="S1265">
        <v>74.001300000000001</v>
      </c>
      <c r="T1265">
        <v>42.939599999999999</v>
      </c>
      <c r="U1265">
        <v>0.56986700000000001</v>
      </c>
      <c r="V1265">
        <v>-1.7129799999999999</v>
      </c>
    </row>
    <row r="1266" spans="1:22">
      <c r="A1266">
        <v>25762</v>
      </c>
      <c r="B1266">
        <v>1</v>
      </c>
      <c r="C1266">
        <v>19.6221</v>
      </c>
      <c r="D1266">
        <v>0.64967200000000003</v>
      </c>
      <c r="E1266">
        <v>-191.06700000000001</v>
      </c>
      <c r="F1266">
        <v>-47.077500000000001</v>
      </c>
      <c r="G1266">
        <v>1.7129000000000001</v>
      </c>
      <c r="H1266">
        <v>0.57012200000000002</v>
      </c>
      <c r="I1266">
        <f>IF(AND(Tabelle15[[#This Row],[AreaPx]]&gt;0,NOT(Tabelle15[[#This Row],[AreaPx]]="inf")),Tabelle15[[#This Row],[AreaPx]], NA())</f>
        <v>5269.6</v>
      </c>
      <c r="J1266">
        <v>5269.6</v>
      </c>
      <c r="K1266">
        <v>59.916499999999999</v>
      </c>
      <c r="L1266">
        <v>87.960700000000003</v>
      </c>
      <c r="M1266">
        <v>0.41402</v>
      </c>
      <c r="N1266">
        <v>3.6411600000000002E-2</v>
      </c>
      <c r="O1266">
        <f>Tabelle15[[#This Row],[Roll]]+Tabelle15[[#This Row],[Pitch]]</f>
        <v>2.2830219999999999</v>
      </c>
      <c r="P1266">
        <f>SQRT(Tabelle15[[#This Row],[X]]^2+ Tabelle15[[#This Row],[Y]]^2 +Tabelle15[[#This Row],[Z]]^2)</f>
        <v>192.07302614140693</v>
      </c>
      <c r="Q1266">
        <v>-28.2072</v>
      </c>
      <c r="R1266">
        <v>95.063800000000001</v>
      </c>
      <c r="S1266">
        <v>74.001300000000001</v>
      </c>
      <c r="T1266">
        <v>42.939599999999999</v>
      </c>
      <c r="U1266">
        <v>0.56986700000000001</v>
      </c>
      <c r="V1266">
        <v>-1.7129799999999999</v>
      </c>
    </row>
    <row r="1267" spans="1:22">
      <c r="A1267">
        <v>25778</v>
      </c>
      <c r="B1267">
        <v>1</v>
      </c>
      <c r="C1267">
        <v>19.340199999999999</v>
      </c>
      <c r="D1267">
        <v>-0.108788</v>
      </c>
      <c r="E1267">
        <v>-190.929</v>
      </c>
      <c r="F1267">
        <v>-46.962000000000003</v>
      </c>
      <c r="G1267">
        <v>1.85755</v>
      </c>
      <c r="H1267">
        <v>0.79854899999999995</v>
      </c>
      <c r="I1267">
        <f>IF(AND(Tabelle15[[#This Row],[AreaPx]]&gt;0,NOT(Tabelle15[[#This Row],[AreaPx]]="inf")),Tabelle15[[#This Row],[AreaPx]], NA())</f>
        <v>5329.53</v>
      </c>
      <c r="J1267">
        <v>5329.53</v>
      </c>
      <c r="K1267">
        <v>60.323099999999997</v>
      </c>
      <c r="L1267">
        <v>88.359899999999996</v>
      </c>
      <c r="M1267">
        <v>0.20094000000000001</v>
      </c>
      <c r="N1267">
        <v>2.7192399999999999E-2</v>
      </c>
      <c r="O1267">
        <f>Tabelle15[[#This Row],[Roll]]+Tabelle15[[#This Row],[Pitch]]</f>
        <v>2.6560990000000002</v>
      </c>
      <c r="P1267">
        <f>SQRT(Tabelle15[[#This Row],[X]]^2+ Tabelle15[[#This Row],[Y]]^2 +Tabelle15[[#This Row],[Z]]^2)</f>
        <v>191.90606611534963</v>
      </c>
      <c r="Q1267">
        <v>-27.6739</v>
      </c>
      <c r="R1267">
        <v>95.022300000000001</v>
      </c>
      <c r="S1267">
        <v>74.426199999999994</v>
      </c>
      <c r="T1267">
        <v>43.063899999999997</v>
      </c>
      <c r="U1267">
        <v>0.79812899999999998</v>
      </c>
      <c r="V1267">
        <v>-1.8577300000000001</v>
      </c>
    </row>
    <row r="1268" spans="1:22">
      <c r="A1268">
        <v>25801</v>
      </c>
      <c r="B1268">
        <v>1</v>
      </c>
      <c r="C1268">
        <v>19.340199999999999</v>
      </c>
      <c r="D1268">
        <v>-0.108788</v>
      </c>
      <c r="E1268">
        <v>-190.929</v>
      </c>
      <c r="F1268">
        <v>-46.962000000000003</v>
      </c>
      <c r="G1268">
        <v>1.85755</v>
      </c>
      <c r="H1268">
        <v>0.79854899999999995</v>
      </c>
      <c r="I1268">
        <f>IF(AND(Tabelle15[[#This Row],[AreaPx]]&gt;0,NOT(Tabelle15[[#This Row],[AreaPx]]="inf")),Tabelle15[[#This Row],[AreaPx]], NA())</f>
        <v>5329.53</v>
      </c>
      <c r="J1268">
        <v>5329.53</v>
      </c>
      <c r="K1268">
        <v>60.323099999999997</v>
      </c>
      <c r="L1268">
        <v>88.359899999999996</v>
      </c>
      <c r="M1268">
        <v>0.20094000000000001</v>
      </c>
      <c r="N1268">
        <v>2.7192399999999999E-2</v>
      </c>
      <c r="O1268">
        <f>Tabelle15[[#This Row],[Roll]]+Tabelle15[[#This Row],[Pitch]]</f>
        <v>2.6560990000000002</v>
      </c>
      <c r="P1268">
        <f>SQRT(Tabelle15[[#This Row],[X]]^2+ Tabelle15[[#This Row],[Y]]^2 +Tabelle15[[#This Row],[Z]]^2)</f>
        <v>191.90606611534963</v>
      </c>
      <c r="Q1268">
        <v>-27.6739</v>
      </c>
      <c r="R1268">
        <v>95.022300000000001</v>
      </c>
      <c r="S1268">
        <v>74.426199999999994</v>
      </c>
      <c r="T1268">
        <v>43.063899999999997</v>
      </c>
      <c r="U1268">
        <v>0.79812899999999998</v>
      </c>
      <c r="V1268">
        <v>-1.8577300000000001</v>
      </c>
    </row>
    <row r="1269" spans="1:22">
      <c r="A1269">
        <v>25815</v>
      </c>
      <c r="B1269">
        <v>1</v>
      </c>
      <c r="C1269">
        <v>18.861699999999999</v>
      </c>
      <c r="D1269">
        <v>-1.92431</v>
      </c>
      <c r="E1269">
        <v>-190.178</v>
      </c>
      <c r="F1269">
        <v>-47.170299999999997</v>
      </c>
      <c r="G1269">
        <v>2.7631399999999999</v>
      </c>
      <c r="H1269">
        <v>-0.29044799999999998</v>
      </c>
      <c r="I1269">
        <f>IF(AND(Tabelle15[[#This Row],[AreaPx]]&gt;0,NOT(Tabelle15[[#This Row],[AreaPx]]="inf")),Tabelle15[[#This Row],[AreaPx]], NA())</f>
        <v>5312.93</v>
      </c>
      <c r="J1269">
        <v>5312.93</v>
      </c>
      <c r="K1269">
        <v>60.176400000000001</v>
      </c>
      <c r="L1269">
        <v>88.366299999999995</v>
      </c>
      <c r="M1269">
        <v>1.4148000000000001</v>
      </c>
      <c r="N1269">
        <v>1.5681500000000001E-2</v>
      </c>
      <c r="O1269">
        <f>Tabelle15[[#This Row],[Roll]]+Tabelle15[[#This Row],[Pitch]]</f>
        <v>2.4726919999999999</v>
      </c>
      <c r="P1269">
        <f>SQRT(Tabelle15[[#This Row],[X]]^2+ Tabelle15[[#This Row],[Y]]^2 +Tabelle15[[#This Row],[Z]]^2)</f>
        <v>191.12074293458076</v>
      </c>
      <c r="Q1269">
        <v>-27.3658</v>
      </c>
      <c r="R1269">
        <v>100.176</v>
      </c>
      <c r="S1269">
        <v>73.560299999999998</v>
      </c>
      <c r="T1269">
        <v>42.8157</v>
      </c>
      <c r="U1269">
        <v>-0.29010999999999998</v>
      </c>
      <c r="V1269">
        <v>-2.7631700000000001</v>
      </c>
    </row>
    <row r="1270" spans="1:22">
      <c r="A1270">
        <v>25837</v>
      </c>
      <c r="B1270">
        <v>1</v>
      </c>
      <c r="C1270">
        <v>18.861699999999999</v>
      </c>
      <c r="D1270">
        <v>-1.92431</v>
      </c>
      <c r="E1270">
        <v>-190.178</v>
      </c>
      <c r="F1270">
        <v>-47.170299999999997</v>
      </c>
      <c r="G1270">
        <v>2.7631399999999999</v>
      </c>
      <c r="H1270">
        <v>-0.29044799999999998</v>
      </c>
      <c r="I1270">
        <f>IF(AND(Tabelle15[[#This Row],[AreaPx]]&gt;0,NOT(Tabelle15[[#This Row],[AreaPx]]="inf")),Tabelle15[[#This Row],[AreaPx]], NA())</f>
        <v>5312.93</v>
      </c>
      <c r="J1270">
        <v>5312.93</v>
      </c>
      <c r="K1270">
        <v>60.176400000000001</v>
      </c>
      <c r="L1270">
        <v>88.366299999999995</v>
      </c>
      <c r="M1270">
        <v>1.4148000000000001</v>
      </c>
      <c r="N1270">
        <v>1.5681500000000001E-2</v>
      </c>
      <c r="O1270">
        <f>Tabelle15[[#This Row],[Roll]]+Tabelle15[[#This Row],[Pitch]]</f>
        <v>2.4726919999999999</v>
      </c>
      <c r="P1270">
        <f>SQRT(Tabelle15[[#This Row],[X]]^2+ Tabelle15[[#This Row],[Y]]^2 +Tabelle15[[#This Row],[Z]]^2)</f>
        <v>191.12074293458076</v>
      </c>
      <c r="Q1270">
        <v>-27.3658</v>
      </c>
      <c r="R1270">
        <v>100.176</v>
      </c>
      <c r="S1270">
        <v>73.560299999999998</v>
      </c>
      <c r="T1270">
        <v>42.8157</v>
      </c>
      <c r="U1270">
        <v>-0.29010999999999998</v>
      </c>
      <c r="V1270">
        <v>-2.7631700000000001</v>
      </c>
    </row>
    <row r="1271" spans="1:22">
      <c r="A1271">
        <v>25854</v>
      </c>
      <c r="B1271">
        <v>1</v>
      </c>
      <c r="C1271">
        <v>18.111799999999999</v>
      </c>
      <c r="D1271">
        <v>-3.9464999999999999</v>
      </c>
      <c r="E1271">
        <v>-186.864</v>
      </c>
      <c r="F1271">
        <v>-48.659500000000001</v>
      </c>
      <c r="G1271">
        <v>3.2100499999999998</v>
      </c>
      <c r="H1271">
        <v>-0.52550699999999995</v>
      </c>
      <c r="I1271">
        <f>IF(AND(Tabelle15[[#This Row],[AreaPx]]&gt;0,NOT(Tabelle15[[#This Row],[AreaPx]]="inf")),Tabelle15[[#This Row],[AreaPx]], NA())</f>
        <v>5201.2</v>
      </c>
      <c r="J1271">
        <v>5201.2</v>
      </c>
      <c r="K1271">
        <v>58.7393</v>
      </c>
      <c r="L1271">
        <v>88.679199999999994</v>
      </c>
      <c r="M1271">
        <v>1.6304099999999999</v>
      </c>
      <c r="N1271">
        <v>3.9203300000000003E-2</v>
      </c>
      <c r="O1271">
        <f>Tabelle15[[#This Row],[Roll]]+Tabelle15[[#This Row],[Pitch]]</f>
        <v>2.6845429999999997</v>
      </c>
      <c r="P1271">
        <f>SQRT(Tabelle15[[#This Row],[X]]^2+ Tabelle15[[#This Row],[Y]]^2 +Tabelle15[[#This Row],[Z]]^2)</f>
        <v>187.78116694037769</v>
      </c>
      <c r="Q1271">
        <v>-27.4176</v>
      </c>
      <c r="R1271">
        <v>102.837</v>
      </c>
      <c r="S1271">
        <v>67.785700000000006</v>
      </c>
      <c r="T1271">
        <v>41.311100000000003</v>
      </c>
      <c r="U1271">
        <v>-0.52468300000000001</v>
      </c>
      <c r="V1271">
        <v>-3.2101799999999998</v>
      </c>
    </row>
    <row r="1272" spans="1:22">
      <c r="A1272">
        <v>25872</v>
      </c>
      <c r="B1272">
        <v>1</v>
      </c>
      <c r="C1272">
        <v>18.111799999999999</v>
      </c>
      <c r="D1272">
        <v>-3.9464999999999999</v>
      </c>
      <c r="E1272">
        <v>-186.864</v>
      </c>
      <c r="F1272">
        <v>-48.659500000000001</v>
      </c>
      <c r="G1272">
        <v>3.2100499999999998</v>
      </c>
      <c r="H1272">
        <v>-0.52550699999999995</v>
      </c>
      <c r="I1272">
        <f>IF(AND(Tabelle15[[#This Row],[AreaPx]]&gt;0,NOT(Tabelle15[[#This Row],[AreaPx]]="inf")),Tabelle15[[#This Row],[AreaPx]], NA())</f>
        <v>5201.2</v>
      </c>
      <c r="J1272">
        <v>5201.2</v>
      </c>
      <c r="K1272">
        <v>58.7393</v>
      </c>
      <c r="L1272">
        <v>88.679199999999994</v>
      </c>
      <c r="M1272">
        <v>1.6304099999999999</v>
      </c>
      <c r="N1272">
        <v>3.9203300000000003E-2</v>
      </c>
      <c r="O1272">
        <f>Tabelle15[[#This Row],[Roll]]+Tabelle15[[#This Row],[Pitch]]</f>
        <v>2.6845429999999997</v>
      </c>
      <c r="P1272">
        <f>SQRT(Tabelle15[[#This Row],[X]]^2+ Tabelle15[[#This Row],[Y]]^2 +Tabelle15[[#This Row],[Z]]^2)</f>
        <v>187.78116694037769</v>
      </c>
      <c r="Q1272">
        <v>-27.4176</v>
      </c>
      <c r="R1272">
        <v>102.837</v>
      </c>
      <c r="S1272">
        <v>67.785700000000006</v>
      </c>
      <c r="T1272">
        <v>41.311100000000003</v>
      </c>
      <c r="U1272">
        <v>-0.52468300000000001</v>
      </c>
      <c r="V1272">
        <v>-3.2101799999999998</v>
      </c>
    </row>
    <row r="1273" spans="1:22">
      <c r="A1273">
        <v>25888</v>
      </c>
      <c r="B1273">
        <v>1</v>
      </c>
      <c r="C1273">
        <v>16.706</v>
      </c>
      <c r="D1273">
        <v>-6.7892599999999996</v>
      </c>
      <c r="E1273">
        <v>-180.149</v>
      </c>
      <c r="F1273">
        <v>-50.5032</v>
      </c>
      <c r="G1273">
        <v>3.7372700000000001</v>
      </c>
      <c r="H1273">
        <v>-1.4133199999999999</v>
      </c>
      <c r="I1273">
        <f>IF(AND(Tabelle15[[#This Row],[AreaPx]]&gt;0,NOT(Tabelle15[[#This Row],[AreaPx]]="inf")),Tabelle15[[#This Row],[AreaPx]], NA())</f>
        <v>5179.1000000000004</v>
      </c>
      <c r="J1273">
        <v>5179.1000000000004</v>
      </c>
      <c r="K1273">
        <v>57.627200000000002</v>
      </c>
      <c r="L1273">
        <v>90.16</v>
      </c>
      <c r="M1273">
        <v>3.0825999999999998</v>
      </c>
      <c r="N1273">
        <v>3.6842199999999999E-2</v>
      </c>
      <c r="O1273">
        <f>Tabelle15[[#This Row],[Roll]]+Tabelle15[[#This Row],[Pitch]]</f>
        <v>2.32395</v>
      </c>
      <c r="P1273">
        <f>SQRT(Tabelle15[[#This Row],[X]]^2+ Tabelle15[[#This Row],[Y]]^2 +Tabelle15[[#This Row],[Z]]^2)</f>
        <v>181.04929353175504</v>
      </c>
      <c r="Q1273">
        <v>-24.910599999999999</v>
      </c>
      <c r="R1273">
        <v>108.318</v>
      </c>
      <c r="S1273">
        <v>59.210900000000002</v>
      </c>
      <c r="T1273">
        <v>39.404699999999998</v>
      </c>
      <c r="U1273">
        <v>-1.41031</v>
      </c>
      <c r="V1273">
        <v>-3.73841</v>
      </c>
    </row>
    <row r="1274" spans="1:22">
      <c r="A1274">
        <v>25912</v>
      </c>
      <c r="B1274">
        <v>1</v>
      </c>
      <c r="C1274">
        <v>16.706</v>
      </c>
      <c r="D1274">
        <v>-6.7892599999999996</v>
      </c>
      <c r="E1274">
        <v>-180.149</v>
      </c>
      <c r="F1274">
        <v>-50.5032</v>
      </c>
      <c r="G1274">
        <v>3.7372700000000001</v>
      </c>
      <c r="H1274">
        <v>-1.4133199999999999</v>
      </c>
      <c r="I1274">
        <f>IF(AND(Tabelle15[[#This Row],[AreaPx]]&gt;0,NOT(Tabelle15[[#This Row],[AreaPx]]="inf")),Tabelle15[[#This Row],[AreaPx]], NA())</f>
        <v>5572.38</v>
      </c>
      <c r="J1274">
        <v>5572.38</v>
      </c>
      <c r="K1274">
        <v>59.775199999999998</v>
      </c>
      <c r="L1274">
        <v>93.520600000000002</v>
      </c>
      <c r="M1274">
        <v>0</v>
      </c>
      <c r="N1274">
        <v>4.6580400000000001E-2</v>
      </c>
      <c r="O1274">
        <f>Tabelle15[[#This Row],[Roll]]+Tabelle15[[#This Row],[Pitch]]</f>
        <v>2.32395</v>
      </c>
      <c r="P1274">
        <f>SQRT(Tabelle15[[#This Row],[X]]^2+ Tabelle15[[#This Row],[Y]]^2 +Tabelle15[[#This Row],[Z]]^2)</f>
        <v>181.04929353175504</v>
      </c>
      <c r="Q1274">
        <v>-24.910599999999999</v>
      </c>
      <c r="R1274">
        <v>108.318</v>
      </c>
      <c r="S1274">
        <v>59.210900000000002</v>
      </c>
      <c r="T1274">
        <v>39.404699999999998</v>
      </c>
      <c r="U1274">
        <v>-1.41031</v>
      </c>
      <c r="V1274">
        <v>-3.73841</v>
      </c>
    </row>
    <row r="1275" spans="1:22">
      <c r="A1275">
        <v>25933</v>
      </c>
      <c r="B1275">
        <v>1</v>
      </c>
      <c r="C1275">
        <v>16.706</v>
      </c>
      <c r="D1275">
        <v>-6.7892599999999996</v>
      </c>
      <c r="E1275">
        <v>-180.149</v>
      </c>
      <c r="F1275">
        <v>-50.5032</v>
      </c>
      <c r="G1275">
        <v>3.7372700000000001</v>
      </c>
      <c r="H1275">
        <v>-1.4133199999999999</v>
      </c>
      <c r="I1275">
        <f>IF(AND(Tabelle15[[#This Row],[AreaPx]]&gt;0,NOT(Tabelle15[[#This Row],[AreaPx]]="inf")),Tabelle15[[#This Row],[AreaPx]], NA())</f>
        <v>5572.38</v>
      </c>
      <c r="J1275">
        <v>5572.38</v>
      </c>
      <c r="K1275">
        <v>59.775199999999998</v>
      </c>
      <c r="L1275">
        <v>93.520600000000002</v>
      </c>
      <c r="M1275">
        <v>0</v>
      </c>
      <c r="N1275">
        <v>4.6580400000000001E-2</v>
      </c>
      <c r="O1275">
        <f>Tabelle15[[#This Row],[Roll]]+Tabelle15[[#This Row],[Pitch]]</f>
        <v>2.32395</v>
      </c>
      <c r="P1275">
        <f>SQRT(Tabelle15[[#This Row],[X]]^2+ Tabelle15[[#This Row],[Y]]^2 +Tabelle15[[#This Row],[Z]]^2)</f>
        <v>181.04929353175504</v>
      </c>
      <c r="Q1275">
        <v>-24.910599999999999</v>
      </c>
      <c r="R1275">
        <v>108.318</v>
      </c>
      <c r="S1275">
        <v>59.210900000000002</v>
      </c>
      <c r="T1275">
        <v>39.404699999999998</v>
      </c>
      <c r="U1275">
        <v>-1.41031</v>
      </c>
      <c r="V1275">
        <v>-3.73841</v>
      </c>
    </row>
    <row r="1276" spans="1:22">
      <c r="A1276">
        <v>25954</v>
      </c>
      <c r="B1276">
        <v>1</v>
      </c>
      <c r="C1276">
        <v>14.972799999999999</v>
      </c>
      <c r="D1276">
        <v>-11.0181</v>
      </c>
      <c r="E1276">
        <v>-177.48699999999999</v>
      </c>
      <c r="F1276">
        <v>-49.269199999999998</v>
      </c>
      <c r="G1276">
        <v>5.2836100000000004</v>
      </c>
      <c r="H1276">
        <v>-2.5236499999999999</v>
      </c>
      <c r="I1276">
        <f>IF(AND(Tabelle15[[#This Row],[AreaPx]]&gt;0,NOT(Tabelle15[[#This Row],[AreaPx]]="inf")),Tabelle15[[#This Row],[AreaPx]], NA())</f>
        <v>5697.06</v>
      </c>
      <c r="J1276">
        <v>5697.06</v>
      </c>
      <c r="K1276">
        <v>61.480699999999999</v>
      </c>
      <c r="L1276">
        <v>93.269499999999994</v>
      </c>
      <c r="M1276">
        <v>2.1445599999999998</v>
      </c>
      <c r="N1276">
        <v>0.128217</v>
      </c>
      <c r="O1276">
        <f>Tabelle15[[#This Row],[Roll]]+Tabelle15[[#This Row],[Pitch]]</f>
        <v>2.7599600000000004</v>
      </c>
      <c r="P1276">
        <f>SQRT(Tabelle15[[#This Row],[X]]^2+ Tabelle15[[#This Row],[Y]]^2 +Tabelle15[[#This Row],[Z]]^2)</f>
        <v>178.45788981283511</v>
      </c>
      <c r="Q1276">
        <v>-19.8584</v>
      </c>
      <c r="R1276">
        <v>115.56399999999999</v>
      </c>
      <c r="S1276">
        <v>60.971200000000003</v>
      </c>
      <c r="T1276">
        <v>40.498199999999997</v>
      </c>
      <c r="U1276">
        <v>-2.5129199999999998</v>
      </c>
      <c r="V1276">
        <v>-5.28871</v>
      </c>
    </row>
    <row r="1277" spans="1:22">
      <c r="A1277">
        <v>25979</v>
      </c>
      <c r="B1277">
        <v>1</v>
      </c>
      <c r="C1277">
        <v>14.340400000000001</v>
      </c>
      <c r="D1277">
        <v>-15.9628</v>
      </c>
      <c r="E1277">
        <v>-179.08600000000001</v>
      </c>
      <c r="F1277">
        <v>-48.023800000000001</v>
      </c>
      <c r="G1277">
        <v>6.9636100000000001</v>
      </c>
      <c r="H1277">
        <v>-1.38296</v>
      </c>
      <c r="I1277">
        <f>IF(AND(Tabelle15[[#This Row],[AreaPx]]&gt;0,NOT(Tabelle15[[#This Row],[AreaPx]]="inf")),Tabelle15[[#This Row],[AreaPx]], NA())</f>
        <v>6028.87</v>
      </c>
      <c r="J1277">
        <v>6028.87</v>
      </c>
      <c r="K1277">
        <v>64.175299999999993</v>
      </c>
      <c r="L1277">
        <v>94.591700000000003</v>
      </c>
      <c r="M1277">
        <v>1.80427</v>
      </c>
      <c r="N1277">
        <v>5.1030499999999999E-2</v>
      </c>
      <c r="O1277">
        <f>Tabelle15[[#This Row],[Roll]]+Tabelle15[[#This Row],[Pitch]]</f>
        <v>5.5806500000000003</v>
      </c>
      <c r="P1277">
        <f>SQRT(Tabelle15[[#This Row],[X]]^2+ Tabelle15[[#This Row],[Y]]^2 +Tabelle15[[#This Row],[Z]]^2)</f>
        <v>180.36699657088047</v>
      </c>
      <c r="Q1277">
        <v>-18.976099999999999</v>
      </c>
      <c r="R1277">
        <v>116.592</v>
      </c>
      <c r="S1277">
        <v>65.273499999999999</v>
      </c>
      <c r="T1277">
        <v>41.808500000000002</v>
      </c>
      <c r="U1277">
        <v>-1.37276</v>
      </c>
      <c r="V1277">
        <v>-6.9656200000000004</v>
      </c>
    </row>
    <row r="1278" spans="1:22">
      <c r="A1278">
        <v>26009</v>
      </c>
      <c r="B1278">
        <v>1</v>
      </c>
      <c r="C1278">
        <v>14.4932</v>
      </c>
      <c r="D1278">
        <v>-20.5336</v>
      </c>
      <c r="E1278">
        <v>-180.81700000000001</v>
      </c>
      <c r="F1278">
        <v>-47.954300000000003</v>
      </c>
      <c r="G1278">
        <v>8.1933799999999994</v>
      </c>
      <c r="H1278">
        <v>-2.5984500000000001</v>
      </c>
      <c r="I1278">
        <f>IF(AND(Tabelle15[[#This Row],[AreaPx]]&gt;0,NOT(Tabelle15[[#This Row],[AreaPx]]="inf")),Tabelle15[[#This Row],[AreaPx]], NA())</f>
        <v>5902.06</v>
      </c>
      <c r="J1278">
        <v>5902.06</v>
      </c>
      <c r="K1278">
        <v>63.9009</v>
      </c>
      <c r="L1278">
        <v>93.4041</v>
      </c>
      <c r="M1278">
        <v>2.72505</v>
      </c>
      <c r="N1278">
        <v>8.1324599999999997E-2</v>
      </c>
      <c r="O1278">
        <f>Tabelle15[[#This Row],[Roll]]+Tabelle15[[#This Row],[Pitch]]</f>
        <v>5.5949299999999997</v>
      </c>
      <c r="P1278">
        <f>SQRT(Tabelle15[[#This Row],[X]]^2+ Tabelle15[[#This Row],[Y]]^2 +Tabelle15[[#This Row],[Z]]^2)</f>
        <v>182.55538629194155</v>
      </c>
      <c r="Q1278">
        <v>-20.794899999999998</v>
      </c>
      <c r="R1278">
        <v>124.551</v>
      </c>
      <c r="S1278">
        <v>64.857799999999997</v>
      </c>
      <c r="T1278">
        <v>41.6751</v>
      </c>
      <c r="U1278">
        <v>-2.5719099999999999</v>
      </c>
      <c r="V1278">
        <v>-8.2017000000000007</v>
      </c>
    </row>
    <row r="1279" spans="1:22">
      <c r="A1279">
        <v>26039</v>
      </c>
      <c r="B1279">
        <v>1</v>
      </c>
      <c r="C1279">
        <v>14.4932</v>
      </c>
      <c r="D1279">
        <v>-20.5336</v>
      </c>
      <c r="E1279">
        <v>-180.81700000000001</v>
      </c>
      <c r="F1279">
        <v>-47.954300000000003</v>
      </c>
      <c r="G1279">
        <v>8.1933799999999994</v>
      </c>
      <c r="H1279">
        <v>-2.5984500000000001</v>
      </c>
      <c r="I1279">
        <f>IF(AND(Tabelle15[[#This Row],[AreaPx]]&gt;0,NOT(Tabelle15[[#This Row],[AreaPx]]="inf")),Tabelle15[[#This Row],[AreaPx]], NA())</f>
        <v>5789.57</v>
      </c>
      <c r="J1279">
        <v>5789.57</v>
      </c>
      <c r="K1279">
        <v>63.289099999999998</v>
      </c>
      <c r="L1279">
        <v>92.509699999999995</v>
      </c>
      <c r="M1279">
        <v>0</v>
      </c>
      <c r="N1279">
        <v>0.102114</v>
      </c>
      <c r="O1279">
        <f>Tabelle15[[#This Row],[Roll]]+Tabelle15[[#This Row],[Pitch]]</f>
        <v>5.5949299999999997</v>
      </c>
      <c r="P1279">
        <f>SQRT(Tabelle15[[#This Row],[X]]^2+ Tabelle15[[#This Row],[Y]]^2 +Tabelle15[[#This Row],[Z]]^2)</f>
        <v>182.55538629194155</v>
      </c>
      <c r="Q1279">
        <v>-20.794899999999998</v>
      </c>
      <c r="R1279">
        <v>124.551</v>
      </c>
      <c r="S1279">
        <v>64.857799999999997</v>
      </c>
      <c r="T1279">
        <v>41.6751</v>
      </c>
      <c r="U1279">
        <v>-2.5719099999999999</v>
      </c>
      <c r="V1279">
        <v>-8.2017000000000007</v>
      </c>
    </row>
    <row r="1280" spans="1:22">
      <c r="A1280">
        <v>26058</v>
      </c>
      <c r="B1280">
        <v>1</v>
      </c>
      <c r="C1280">
        <v>14.4932</v>
      </c>
      <c r="D1280">
        <v>-20.5336</v>
      </c>
      <c r="E1280">
        <v>-180.81700000000001</v>
      </c>
      <c r="F1280">
        <v>-47.954300000000003</v>
      </c>
      <c r="G1280">
        <v>8.1933799999999994</v>
      </c>
      <c r="H1280">
        <v>-2.5984500000000001</v>
      </c>
      <c r="I1280">
        <f>IF(AND(Tabelle15[[#This Row],[AreaPx]]&gt;0,NOT(Tabelle15[[#This Row],[AreaPx]]="inf")),Tabelle15[[#This Row],[AreaPx]], NA())</f>
        <v>5789.57</v>
      </c>
      <c r="J1280">
        <v>5789.57</v>
      </c>
      <c r="K1280">
        <v>63.289099999999998</v>
      </c>
      <c r="L1280">
        <v>92.509699999999995</v>
      </c>
      <c r="M1280">
        <v>0</v>
      </c>
      <c r="N1280">
        <v>0.102114</v>
      </c>
      <c r="O1280">
        <f>Tabelle15[[#This Row],[Roll]]+Tabelle15[[#This Row],[Pitch]]</f>
        <v>5.5949299999999997</v>
      </c>
      <c r="P1280">
        <f>SQRT(Tabelle15[[#This Row],[X]]^2+ Tabelle15[[#This Row],[Y]]^2 +Tabelle15[[#This Row],[Z]]^2)</f>
        <v>182.55538629194155</v>
      </c>
      <c r="Q1280">
        <v>-20.794899999999998</v>
      </c>
      <c r="R1280">
        <v>124.551</v>
      </c>
      <c r="S1280">
        <v>64.857799999999997</v>
      </c>
      <c r="T1280">
        <v>41.6751</v>
      </c>
      <c r="U1280">
        <v>-2.5719099999999999</v>
      </c>
      <c r="V1280">
        <v>-8.2017000000000007</v>
      </c>
    </row>
    <row r="1281" spans="1:22">
      <c r="A1281">
        <v>26070</v>
      </c>
      <c r="B1281">
        <v>1</v>
      </c>
      <c r="C1281">
        <v>14.4932</v>
      </c>
      <c r="D1281">
        <v>-20.5336</v>
      </c>
      <c r="E1281">
        <v>-180.81700000000001</v>
      </c>
      <c r="F1281">
        <v>-47.954300000000003</v>
      </c>
      <c r="G1281">
        <v>8.1933799999999994</v>
      </c>
      <c r="H1281">
        <v>-2.5984500000000001</v>
      </c>
      <c r="I1281">
        <f>IF(AND(Tabelle15[[#This Row],[AreaPx]]&gt;0,NOT(Tabelle15[[#This Row],[AreaPx]]="inf")),Tabelle15[[#This Row],[AreaPx]], NA())</f>
        <v>5789.57</v>
      </c>
      <c r="J1281">
        <v>5789.57</v>
      </c>
      <c r="K1281">
        <v>63.289099999999998</v>
      </c>
      <c r="L1281">
        <v>92.509699999999995</v>
      </c>
      <c r="M1281">
        <v>0</v>
      </c>
      <c r="N1281">
        <v>0.102114</v>
      </c>
      <c r="O1281">
        <f>Tabelle15[[#This Row],[Roll]]+Tabelle15[[#This Row],[Pitch]]</f>
        <v>5.5949299999999997</v>
      </c>
      <c r="P1281">
        <f>SQRT(Tabelle15[[#This Row],[X]]^2+ Tabelle15[[#This Row],[Y]]^2 +Tabelle15[[#This Row],[Z]]^2)</f>
        <v>182.55538629194155</v>
      </c>
      <c r="Q1281">
        <v>-20.794899999999998</v>
      </c>
      <c r="R1281">
        <v>124.551</v>
      </c>
      <c r="S1281">
        <v>64.857799999999997</v>
      </c>
      <c r="T1281">
        <v>41.6751</v>
      </c>
      <c r="U1281">
        <v>-2.5719099999999999</v>
      </c>
      <c r="V1281">
        <v>-8.2017000000000007</v>
      </c>
    </row>
    <row r="1282" spans="1:22">
      <c r="A1282">
        <v>26078</v>
      </c>
      <c r="B1282">
        <v>1</v>
      </c>
      <c r="C1282">
        <v>14.941800000000001</v>
      </c>
      <c r="D1282">
        <v>-24.1663</v>
      </c>
      <c r="E1282">
        <v>-186.89400000000001</v>
      </c>
      <c r="F1282">
        <v>-45.401899999999998</v>
      </c>
      <c r="G1282">
        <v>8.4722299999999997</v>
      </c>
      <c r="H1282">
        <v>-2.9766599999999999</v>
      </c>
      <c r="I1282">
        <f>IF(AND(Tabelle15[[#This Row],[AreaPx]]&gt;0,NOT(Tabelle15[[#This Row],[AreaPx]]="inf")),Tabelle15[[#This Row],[AreaPx]], NA())</f>
        <v>6064.12</v>
      </c>
      <c r="J1282">
        <v>6064.12</v>
      </c>
      <c r="K1282">
        <v>66.265699999999995</v>
      </c>
      <c r="L1282">
        <v>92.442499999999995</v>
      </c>
      <c r="M1282">
        <v>2.72811</v>
      </c>
      <c r="N1282">
        <v>9.0716900000000003E-2</v>
      </c>
      <c r="O1282">
        <f>Tabelle15[[#This Row],[Roll]]+Tabelle15[[#This Row],[Pitch]]</f>
        <v>5.4955699999999998</v>
      </c>
      <c r="P1282">
        <f>SQRT(Tabelle15[[#This Row],[X]]^2+ Tabelle15[[#This Row],[Y]]^2 +Tabelle15[[#This Row],[Z]]^2)</f>
        <v>189.04135705958632</v>
      </c>
      <c r="Q1282">
        <v>-20.882000000000001</v>
      </c>
      <c r="R1282">
        <v>129.46799999999999</v>
      </c>
      <c r="S1282">
        <v>74.2928</v>
      </c>
      <c r="T1282">
        <v>44.159199999999998</v>
      </c>
      <c r="U1282">
        <v>-2.94414</v>
      </c>
      <c r="V1282">
        <v>-8.4835100000000008</v>
      </c>
    </row>
    <row r="1283" spans="1:22">
      <c r="A1283">
        <v>26104</v>
      </c>
      <c r="B1283">
        <v>1</v>
      </c>
      <c r="C1283">
        <v>14.941800000000001</v>
      </c>
      <c r="D1283">
        <v>-24.1663</v>
      </c>
      <c r="E1283">
        <v>-186.89400000000001</v>
      </c>
      <c r="F1283">
        <v>-45.401899999999998</v>
      </c>
      <c r="G1283">
        <v>8.4722299999999997</v>
      </c>
      <c r="H1283">
        <v>-2.9766599999999999</v>
      </c>
      <c r="I1283">
        <f>IF(AND(Tabelle15[[#This Row],[AreaPx]]&gt;0,NOT(Tabelle15[[#This Row],[AreaPx]]="inf")),Tabelle15[[#This Row],[AreaPx]], NA())</f>
        <v>6064.12</v>
      </c>
      <c r="J1283">
        <v>6064.12</v>
      </c>
      <c r="K1283">
        <v>66.265699999999995</v>
      </c>
      <c r="L1283">
        <v>92.442499999999995</v>
      </c>
      <c r="M1283">
        <v>2.72811</v>
      </c>
      <c r="N1283">
        <v>9.0716900000000003E-2</v>
      </c>
      <c r="O1283">
        <f>Tabelle15[[#This Row],[Roll]]+Tabelle15[[#This Row],[Pitch]]</f>
        <v>5.4955699999999998</v>
      </c>
      <c r="P1283">
        <f>SQRT(Tabelle15[[#This Row],[X]]^2+ Tabelle15[[#This Row],[Y]]^2 +Tabelle15[[#This Row],[Z]]^2)</f>
        <v>189.04135705958632</v>
      </c>
      <c r="Q1283">
        <v>-20.882000000000001</v>
      </c>
      <c r="R1283">
        <v>129.46799999999999</v>
      </c>
      <c r="S1283">
        <v>74.2928</v>
      </c>
      <c r="T1283">
        <v>44.159199999999998</v>
      </c>
      <c r="U1283">
        <v>-2.94414</v>
      </c>
      <c r="V1283">
        <v>-8.4835100000000008</v>
      </c>
    </row>
    <row r="1284" spans="1:22">
      <c r="A1284">
        <v>26118</v>
      </c>
      <c r="B1284">
        <v>1</v>
      </c>
      <c r="C1284">
        <v>15.213200000000001</v>
      </c>
      <c r="D1284">
        <v>-26.032800000000002</v>
      </c>
      <c r="E1284">
        <v>-189.881</v>
      </c>
      <c r="F1284">
        <v>-45.435000000000002</v>
      </c>
      <c r="G1284">
        <v>8.6870100000000008</v>
      </c>
      <c r="H1284">
        <v>-3.0640499999999999</v>
      </c>
      <c r="I1284">
        <f>IF(AND(Tabelle15[[#This Row],[AreaPx]]&gt;0,NOT(Tabelle15[[#This Row],[AreaPx]]="inf")),Tabelle15[[#This Row],[AreaPx]], NA())</f>
        <v>5669.85</v>
      </c>
      <c r="J1284">
        <v>5669.85</v>
      </c>
      <c r="K1284">
        <v>64.110699999999994</v>
      </c>
      <c r="L1284">
        <v>89.387699999999995</v>
      </c>
      <c r="M1284">
        <v>0.91303999999999996</v>
      </c>
      <c r="N1284">
        <v>6.9879899999999995E-2</v>
      </c>
      <c r="O1284">
        <f>Tabelle15[[#This Row],[Roll]]+Tabelle15[[#This Row],[Pitch]]</f>
        <v>5.6229600000000008</v>
      </c>
      <c r="P1284">
        <f>SQRT(Tabelle15[[#This Row],[X]]^2+ Tabelle15[[#This Row],[Y]]^2 +Tabelle15[[#This Row],[Z]]^2)</f>
        <v>192.26009021916119</v>
      </c>
      <c r="Q1284">
        <v>-23.480399999999999</v>
      </c>
      <c r="R1284">
        <v>131.63300000000001</v>
      </c>
      <c r="S1284">
        <v>75.6721</v>
      </c>
      <c r="T1284">
        <v>44.101799999999997</v>
      </c>
      <c r="U1284">
        <v>-3.0288599999999999</v>
      </c>
      <c r="V1284">
        <v>-8.6992600000000007</v>
      </c>
    </row>
    <row r="1285" spans="1:22">
      <c r="A1285">
        <v>26148</v>
      </c>
      <c r="B1285">
        <v>1</v>
      </c>
      <c r="C1285">
        <v>15.3405</v>
      </c>
      <c r="D1285">
        <v>-27.061499999999999</v>
      </c>
      <c r="E1285">
        <v>-191.65899999999999</v>
      </c>
      <c r="F1285">
        <v>-45.303899999999999</v>
      </c>
      <c r="G1285">
        <v>9.0698100000000004</v>
      </c>
      <c r="H1285">
        <v>-3.2884899999999999</v>
      </c>
      <c r="I1285">
        <f>IF(AND(Tabelle15[[#This Row],[AreaPx]]&gt;0,NOT(Tabelle15[[#This Row],[AreaPx]]="inf")),Tabelle15[[#This Row],[AreaPx]], NA())</f>
        <v>5499.21</v>
      </c>
      <c r="J1285">
        <v>5499.21</v>
      </c>
      <c r="K1285">
        <v>63.3065</v>
      </c>
      <c r="L1285">
        <v>87.884900000000002</v>
      </c>
      <c r="M1285">
        <v>0.78256700000000001</v>
      </c>
      <c r="N1285">
        <v>5.7045199999999997E-2</v>
      </c>
      <c r="O1285">
        <f>Tabelle15[[#This Row],[Roll]]+Tabelle15[[#This Row],[Pitch]]</f>
        <v>5.7813200000000009</v>
      </c>
      <c r="P1285">
        <f>SQRT(Tabelle15[[#This Row],[X]]^2+ Tabelle15[[#This Row],[Y]]^2 +Tabelle15[[#This Row],[Z]]^2)</f>
        <v>194.16701059526048</v>
      </c>
      <c r="Q1285">
        <v>-24.7819</v>
      </c>
      <c r="R1285">
        <v>133.31800000000001</v>
      </c>
      <c r="S1285">
        <v>76.661299999999997</v>
      </c>
      <c r="T1285">
        <v>44.177199999999999</v>
      </c>
      <c r="U1285">
        <v>-3.2473299999999998</v>
      </c>
      <c r="V1285">
        <v>-9.0845199999999995</v>
      </c>
    </row>
    <row r="1286" spans="1:22">
      <c r="A1286">
        <v>26176</v>
      </c>
      <c r="B1286">
        <v>1</v>
      </c>
      <c r="C1286">
        <v>15.2104</v>
      </c>
      <c r="D1286">
        <v>-27.864000000000001</v>
      </c>
      <c r="E1286">
        <v>-191.02500000000001</v>
      </c>
      <c r="F1286">
        <v>-45.831299999999999</v>
      </c>
      <c r="G1286">
        <v>9.5083800000000007</v>
      </c>
      <c r="H1286">
        <v>-3.5564499999999999</v>
      </c>
      <c r="I1286">
        <f>IF(AND(Tabelle15[[#This Row],[AreaPx]]&gt;0,NOT(Tabelle15[[#This Row],[AreaPx]]="inf")),Tabelle15[[#This Row],[AreaPx]], NA())</f>
        <v>5338.05</v>
      </c>
      <c r="J1286">
        <v>5338.05</v>
      </c>
      <c r="K1286">
        <v>62.239899999999999</v>
      </c>
      <c r="L1286">
        <v>86.939700000000002</v>
      </c>
      <c r="M1286">
        <v>1.0084500000000001</v>
      </c>
      <c r="N1286">
        <v>7.2346099999999998E-3</v>
      </c>
      <c r="O1286">
        <f>Tabelle15[[#This Row],[Roll]]+Tabelle15[[#This Row],[Pitch]]</f>
        <v>5.9519300000000008</v>
      </c>
      <c r="P1286">
        <f>SQRT(Tabelle15[[#This Row],[X]]^2+ Tabelle15[[#This Row],[Y]]^2 +Tabelle15[[#This Row],[Z]]^2)</f>
        <v>193.64480212275257</v>
      </c>
      <c r="Q1286">
        <v>-25.534099999999999</v>
      </c>
      <c r="R1286">
        <v>134.80199999999999</v>
      </c>
      <c r="S1286">
        <v>74.380399999999995</v>
      </c>
      <c r="T1286">
        <v>43.580500000000001</v>
      </c>
      <c r="U1286">
        <v>-3.50753</v>
      </c>
      <c r="V1286">
        <v>-9.5263899999999992</v>
      </c>
    </row>
    <row r="1287" spans="1:22">
      <c r="A1287">
        <v>26200</v>
      </c>
      <c r="B1287">
        <v>1</v>
      </c>
      <c r="C1287">
        <v>15.2104</v>
      </c>
      <c r="D1287">
        <v>-27.864000000000001</v>
      </c>
      <c r="E1287">
        <v>-191.02500000000001</v>
      </c>
      <c r="F1287">
        <v>-45.831299999999999</v>
      </c>
      <c r="G1287">
        <v>9.5083800000000007</v>
      </c>
      <c r="H1287">
        <v>-3.5564499999999999</v>
      </c>
      <c r="I1287">
        <f>IF(AND(Tabelle15[[#This Row],[AreaPx]]&gt;0,NOT(Tabelle15[[#This Row],[AreaPx]]="inf")),Tabelle15[[#This Row],[AreaPx]], NA())</f>
        <v>5338.05</v>
      </c>
      <c r="J1287">
        <v>5338.05</v>
      </c>
      <c r="K1287">
        <v>62.239899999999999</v>
      </c>
      <c r="L1287">
        <v>86.939700000000002</v>
      </c>
      <c r="M1287">
        <v>1.0084500000000001</v>
      </c>
      <c r="N1287">
        <v>7.2346099999999998E-3</v>
      </c>
      <c r="O1287">
        <f>Tabelle15[[#This Row],[Roll]]+Tabelle15[[#This Row],[Pitch]]</f>
        <v>5.9519300000000008</v>
      </c>
      <c r="P1287">
        <f>SQRT(Tabelle15[[#This Row],[X]]^2+ Tabelle15[[#This Row],[Y]]^2 +Tabelle15[[#This Row],[Z]]^2)</f>
        <v>193.64480212275257</v>
      </c>
      <c r="Q1287">
        <v>-25.534099999999999</v>
      </c>
      <c r="R1287">
        <v>134.80199999999999</v>
      </c>
      <c r="S1287">
        <v>74.380399999999995</v>
      </c>
      <c r="T1287">
        <v>43.580500000000001</v>
      </c>
      <c r="U1287">
        <v>-3.50753</v>
      </c>
      <c r="V1287">
        <v>-9.5263899999999992</v>
      </c>
    </row>
    <row r="1288" spans="1:22">
      <c r="A1288">
        <v>26215</v>
      </c>
      <c r="B1288">
        <v>1</v>
      </c>
      <c r="C1288">
        <v>15.2235</v>
      </c>
      <c r="D1288">
        <v>-28.805599999999998</v>
      </c>
      <c r="E1288">
        <v>-192.43799999999999</v>
      </c>
      <c r="F1288">
        <v>-44.526800000000001</v>
      </c>
      <c r="G1288">
        <v>9.7807499999999994</v>
      </c>
      <c r="H1288">
        <v>-3.8300200000000002</v>
      </c>
      <c r="I1288">
        <f>IF(AND(Tabelle15[[#This Row],[AreaPx]]&gt;0,NOT(Tabelle15[[#This Row],[AreaPx]]="inf")),Tabelle15[[#This Row],[AreaPx]], NA())</f>
        <v>5493</v>
      </c>
      <c r="J1288">
        <v>5493</v>
      </c>
      <c r="K1288">
        <v>63.863100000000003</v>
      </c>
      <c r="L1288">
        <v>87.155199999999994</v>
      </c>
      <c r="M1288">
        <v>1.15846</v>
      </c>
      <c r="N1288">
        <v>4.1251500000000003E-2</v>
      </c>
      <c r="O1288">
        <f>Tabelle15[[#This Row],[Roll]]+Tabelle15[[#This Row],[Pitch]]</f>
        <v>5.9507299999999992</v>
      </c>
      <c r="P1288">
        <f>SQRT(Tabelle15[[#This Row],[X]]^2+ Tabelle15[[#This Row],[Y]]^2 +Tabelle15[[#This Row],[Z]]^2)</f>
        <v>195.17659026535429</v>
      </c>
      <c r="Q1288">
        <v>-24.028500000000001</v>
      </c>
      <c r="R1288">
        <v>136.60499999999999</v>
      </c>
      <c r="S1288">
        <v>78.240099999999998</v>
      </c>
      <c r="T1288">
        <v>44.821599999999997</v>
      </c>
      <c r="U1288">
        <v>-3.77427</v>
      </c>
      <c r="V1288">
        <v>-9.8022200000000002</v>
      </c>
    </row>
    <row r="1289" spans="1:22">
      <c r="A1289">
        <v>26237</v>
      </c>
      <c r="B1289">
        <v>1</v>
      </c>
      <c r="C1289">
        <v>15.2235</v>
      </c>
      <c r="D1289">
        <v>-28.805599999999998</v>
      </c>
      <c r="E1289">
        <v>-192.43799999999999</v>
      </c>
      <c r="F1289">
        <v>-44.526800000000001</v>
      </c>
      <c r="G1289">
        <v>9.7807499999999994</v>
      </c>
      <c r="H1289">
        <v>-3.8300200000000002</v>
      </c>
      <c r="I1289">
        <f>IF(AND(Tabelle15[[#This Row],[AreaPx]]&gt;0,NOT(Tabelle15[[#This Row],[AreaPx]]="inf")),Tabelle15[[#This Row],[AreaPx]], NA())</f>
        <v>5493</v>
      </c>
      <c r="J1289">
        <v>5493</v>
      </c>
      <c r="K1289">
        <v>63.863100000000003</v>
      </c>
      <c r="L1289">
        <v>87.155199999999994</v>
      </c>
      <c r="M1289">
        <v>1.15846</v>
      </c>
      <c r="N1289">
        <v>4.1251500000000003E-2</v>
      </c>
      <c r="O1289">
        <f>Tabelle15[[#This Row],[Roll]]+Tabelle15[[#This Row],[Pitch]]</f>
        <v>5.9507299999999992</v>
      </c>
      <c r="P1289">
        <f>SQRT(Tabelle15[[#This Row],[X]]^2+ Tabelle15[[#This Row],[Y]]^2 +Tabelle15[[#This Row],[Z]]^2)</f>
        <v>195.17659026535429</v>
      </c>
      <c r="Q1289">
        <v>-24.028500000000001</v>
      </c>
      <c r="R1289">
        <v>136.60499999999999</v>
      </c>
      <c r="S1289">
        <v>78.240099999999998</v>
      </c>
      <c r="T1289">
        <v>44.821599999999997</v>
      </c>
      <c r="U1289">
        <v>-3.77427</v>
      </c>
      <c r="V1289">
        <v>-9.8022200000000002</v>
      </c>
    </row>
    <row r="1290" spans="1:22">
      <c r="A1290">
        <v>26253</v>
      </c>
      <c r="B1290">
        <v>1</v>
      </c>
      <c r="C1290">
        <v>14.939299999999999</v>
      </c>
      <c r="D1290">
        <v>-29.313199999999998</v>
      </c>
      <c r="E1290">
        <v>-193.262</v>
      </c>
      <c r="F1290">
        <v>-43.949300000000001</v>
      </c>
      <c r="G1290">
        <v>10.069100000000001</v>
      </c>
      <c r="H1290">
        <v>-3.9297499999999999</v>
      </c>
      <c r="I1290">
        <f>IF(AND(Tabelle15[[#This Row],[AreaPx]]&gt;0,NOT(Tabelle15[[#This Row],[AreaPx]]="inf")),Tabelle15[[#This Row],[AreaPx]], NA())</f>
        <v>5463.17</v>
      </c>
      <c r="J1290">
        <v>5463.17</v>
      </c>
      <c r="K1290">
        <v>64.034300000000002</v>
      </c>
      <c r="L1290">
        <v>86.456199999999995</v>
      </c>
      <c r="M1290">
        <v>0.58666300000000005</v>
      </c>
      <c r="N1290">
        <v>4.9198100000000002E-2</v>
      </c>
      <c r="O1290">
        <f>Tabelle15[[#This Row],[Roll]]+Tabelle15[[#This Row],[Pitch]]</f>
        <v>6.1393500000000003</v>
      </c>
      <c r="P1290">
        <f>SQRT(Tabelle15[[#This Row],[X]]^2+ Tabelle15[[#This Row],[Y]]^2 +Tabelle15[[#This Row],[Z]]^2)</f>
        <v>196.04246229511094</v>
      </c>
      <c r="Q1290">
        <v>-23.356300000000001</v>
      </c>
      <c r="R1290">
        <v>137.423</v>
      </c>
      <c r="S1290">
        <v>80.201999999999998</v>
      </c>
      <c r="T1290">
        <v>45.3626</v>
      </c>
      <c r="U1290">
        <v>-3.8691399999999998</v>
      </c>
      <c r="V1290">
        <v>-10.0923</v>
      </c>
    </row>
    <row r="1291" spans="1:22">
      <c r="A1291">
        <v>26275</v>
      </c>
      <c r="B1291">
        <v>1</v>
      </c>
      <c r="C1291">
        <v>14.939299999999999</v>
      </c>
      <c r="D1291">
        <v>-29.313199999999998</v>
      </c>
      <c r="E1291">
        <v>-193.262</v>
      </c>
      <c r="F1291">
        <v>-43.949300000000001</v>
      </c>
      <c r="G1291">
        <v>10.069100000000001</v>
      </c>
      <c r="H1291">
        <v>-3.9297499999999999</v>
      </c>
      <c r="I1291">
        <f>IF(AND(Tabelle15[[#This Row],[AreaPx]]&gt;0,NOT(Tabelle15[[#This Row],[AreaPx]]="inf")),Tabelle15[[#This Row],[AreaPx]], NA())</f>
        <v>5416.72</v>
      </c>
      <c r="J1291">
        <v>5416.72</v>
      </c>
      <c r="K1291">
        <v>63.761499999999998</v>
      </c>
      <c r="L1291">
        <v>86.087900000000005</v>
      </c>
      <c r="M1291">
        <v>0</v>
      </c>
      <c r="N1291">
        <v>1.50806E-2</v>
      </c>
      <c r="O1291">
        <f>Tabelle15[[#This Row],[Roll]]+Tabelle15[[#This Row],[Pitch]]</f>
        <v>6.1393500000000003</v>
      </c>
      <c r="P1291">
        <f>SQRT(Tabelle15[[#This Row],[X]]^2+ Tabelle15[[#This Row],[Y]]^2 +Tabelle15[[#This Row],[Z]]^2)</f>
        <v>196.04246229511094</v>
      </c>
      <c r="Q1291">
        <v>-23.356300000000001</v>
      </c>
      <c r="R1291">
        <v>137.423</v>
      </c>
      <c r="S1291">
        <v>80.201999999999998</v>
      </c>
      <c r="T1291">
        <v>45.3626</v>
      </c>
      <c r="U1291">
        <v>-3.8691399999999998</v>
      </c>
      <c r="V1291">
        <v>-10.0923</v>
      </c>
    </row>
    <row r="1292" spans="1:22">
      <c r="A1292">
        <v>26294</v>
      </c>
      <c r="B1292">
        <v>1</v>
      </c>
      <c r="C1292">
        <v>14.939299999999999</v>
      </c>
      <c r="D1292">
        <v>-29.313199999999998</v>
      </c>
      <c r="E1292">
        <v>-193.262</v>
      </c>
      <c r="F1292">
        <v>-43.949300000000001</v>
      </c>
      <c r="G1292">
        <v>10.069100000000001</v>
      </c>
      <c r="H1292">
        <v>-3.9297499999999999</v>
      </c>
      <c r="I1292">
        <f>IF(AND(Tabelle15[[#This Row],[AreaPx]]&gt;0,NOT(Tabelle15[[#This Row],[AreaPx]]="inf")),Tabelle15[[#This Row],[AreaPx]], NA())</f>
        <v>5416.72</v>
      </c>
      <c r="J1292">
        <v>5416.72</v>
      </c>
      <c r="K1292">
        <v>63.761499999999998</v>
      </c>
      <c r="L1292">
        <v>86.087900000000005</v>
      </c>
      <c r="M1292">
        <v>0</v>
      </c>
      <c r="N1292">
        <v>1.50806E-2</v>
      </c>
      <c r="O1292">
        <f>Tabelle15[[#This Row],[Roll]]+Tabelle15[[#This Row],[Pitch]]</f>
        <v>6.1393500000000003</v>
      </c>
      <c r="P1292">
        <f>SQRT(Tabelle15[[#This Row],[X]]^2+ Tabelle15[[#This Row],[Y]]^2 +Tabelle15[[#This Row],[Z]]^2)</f>
        <v>196.04246229511094</v>
      </c>
      <c r="Q1292">
        <v>-23.356300000000001</v>
      </c>
      <c r="R1292">
        <v>137.423</v>
      </c>
      <c r="S1292">
        <v>80.201999999999998</v>
      </c>
      <c r="T1292">
        <v>45.3626</v>
      </c>
      <c r="U1292">
        <v>-3.8691399999999998</v>
      </c>
      <c r="V1292">
        <v>-10.0923</v>
      </c>
    </row>
    <row r="1293" spans="1:22">
      <c r="A1293">
        <v>26307</v>
      </c>
      <c r="B1293">
        <v>1</v>
      </c>
      <c r="C1293">
        <v>14.617800000000001</v>
      </c>
      <c r="D1293">
        <v>-29.427</v>
      </c>
      <c r="E1293">
        <v>-193.76</v>
      </c>
      <c r="F1293">
        <v>-43.794400000000003</v>
      </c>
      <c r="G1293">
        <v>10.048</v>
      </c>
      <c r="H1293">
        <v>-3.7306499999999998</v>
      </c>
      <c r="I1293">
        <f>IF(AND(Tabelle15[[#This Row],[AreaPx]]&gt;0,NOT(Tabelle15[[#This Row],[AreaPx]]="inf")),Tabelle15[[#This Row],[AreaPx]], NA())</f>
        <v>5435.77</v>
      </c>
      <c r="J1293">
        <v>5435.77</v>
      </c>
      <c r="K1293">
        <v>63.914299999999997</v>
      </c>
      <c r="L1293">
        <v>86.131799999999998</v>
      </c>
      <c r="M1293">
        <v>0.39060499999999998</v>
      </c>
      <c r="N1293">
        <v>2.66278E-2</v>
      </c>
      <c r="O1293">
        <f>Tabelle15[[#This Row],[Roll]]+Tabelle15[[#This Row],[Pitch]]</f>
        <v>6.3173500000000002</v>
      </c>
      <c r="P1293">
        <f>SQRT(Tabelle15[[#This Row],[X]]^2+ Tabelle15[[#This Row],[Y]]^2 +Tabelle15[[#This Row],[Z]]^2)</f>
        <v>196.5262476257052</v>
      </c>
      <c r="Q1293">
        <v>-23.162600000000001</v>
      </c>
      <c r="R1293">
        <v>136.97800000000001</v>
      </c>
      <c r="S1293">
        <v>81.353800000000007</v>
      </c>
      <c r="T1293">
        <v>45.553800000000003</v>
      </c>
      <c r="U1293">
        <v>-3.6733500000000001</v>
      </c>
      <c r="V1293">
        <v>-10.068899999999999</v>
      </c>
    </row>
    <row r="1294" spans="1:22">
      <c r="A1294">
        <v>26337</v>
      </c>
      <c r="B1294">
        <v>1</v>
      </c>
      <c r="C1294">
        <v>14.617800000000001</v>
      </c>
      <c r="D1294">
        <v>-29.427</v>
      </c>
      <c r="E1294">
        <v>-193.76</v>
      </c>
      <c r="F1294">
        <v>-43.794400000000003</v>
      </c>
      <c r="G1294">
        <v>10.048</v>
      </c>
      <c r="H1294">
        <v>-3.7306499999999998</v>
      </c>
      <c r="I1294">
        <f>IF(AND(Tabelle15[[#This Row],[AreaPx]]&gt;0,NOT(Tabelle15[[#This Row],[AreaPx]]="inf")),Tabelle15[[#This Row],[AreaPx]], NA())</f>
        <v>5435.77</v>
      </c>
      <c r="J1294">
        <v>5435.77</v>
      </c>
      <c r="K1294">
        <v>63.914299999999997</v>
      </c>
      <c r="L1294">
        <v>86.131799999999998</v>
      </c>
      <c r="M1294">
        <v>0.39060499999999998</v>
      </c>
      <c r="N1294">
        <v>2.66278E-2</v>
      </c>
      <c r="O1294">
        <f>Tabelle15[[#This Row],[Roll]]+Tabelle15[[#This Row],[Pitch]]</f>
        <v>6.3173500000000002</v>
      </c>
      <c r="P1294">
        <f>SQRT(Tabelle15[[#This Row],[X]]^2+ Tabelle15[[#This Row],[Y]]^2 +Tabelle15[[#This Row],[Z]]^2)</f>
        <v>196.5262476257052</v>
      </c>
      <c r="Q1294">
        <v>-23.162600000000001</v>
      </c>
      <c r="R1294">
        <v>136.97800000000001</v>
      </c>
      <c r="S1294">
        <v>81.353800000000007</v>
      </c>
      <c r="T1294">
        <v>45.553800000000003</v>
      </c>
      <c r="U1294">
        <v>-3.6733500000000001</v>
      </c>
      <c r="V1294">
        <v>-10.068899999999999</v>
      </c>
    </row>
    <row r="1295" spans="1:22">
      <c r="A1295">
        <v>26350</v>
      </c>
      <c r="B1295">
        <v>1</v>
      </c>
      <c r="C1295">
        <v>14.4674</v>
      </c>
      <c r="D1295">
        <v>-29.123100000000001</v>
      </c>
      <c r="E1295">
        <v>-194.089</v>
      </c>
      <c r="F1295">
        <v>-43.72</v>
      </c>
      <c r="G1295">
        <v>9.9784199999999998</v>
      </c>
      <c r="H1295">
        <v>-3.6004100000000001</v>
      </c>
      <c r="I1295">
        <f>IF(AND(Tabelle15[[#This Row],[AreaPx]]&gt;0,NOT(Tabelle15[[#This Row],[AreaPx]]="inf")),Tabelle15[[#This Row],[AreaPx]], NA())</f>
        <v>5417.97</v>
      </c>
      <c r="J1295">
        <v>5417.97</v>
      </c>
      <c r="K1295">
        <v>63.812800000000003</v>
      </c>
      <c r="L1295">
        <v>85.947599999999994</v>
      </c>
      <c r="M1295">
        <v>0.229319</v>
      </c>
      <c r="N1295">
        <v>1.2189999999999999E-2</v>
      </c>
      <c r="O1295">
        <f>Tabelle15[[#This Row],[Roll]]+Tabelle15[[#This Row],[Pitch]]</f>
        <v>6.3780099999999997</v>
      </c>
      <c r="P1295">
        <f>SQRT(Tabelle15[[#This Row],[X]]^2+ Tabelle15[[#This Row],[Y]]^2 +Tabelle15[[#This Row],[Z]]^2)</f>
        <v>196.79431022610891</v>
      </c>
      <c r="Q1295">
        <v>-23.076799999999999</v>
      </c>
      <c r="R1295">
        <v>136.32300000000001</v>
      </c>
      <c r="S1295">
        <v>82.086200000000005</v>
      </c>
      <c r="T1295">
        <v>45.6554</v>
      </c>
      <c r="U1295">
        <v>-3.5458799999999999</v>
      </c>
      <c r="V1295">
        <v>-9.9977599999999995</v>
      </c>
    </row>
    <row r="1296" spans="1:22">
      <c r="A1296">
        <v>26374</v>
      </c>
      <c r="B1296">
        <v>1</v>
      </c>
      <c r="C1296">
        <v>14.281700000000001</v>
      </c>
      <c r="D1296">
        <v>-28.6479</v>
      </c>
      <c r="E1296">
        <v>-193.77199999999999</v>
      </c>
      <c r="F1296">
        <v>-43.872700000000002</v>
      </c>
      <c r="G1296">
        <v>9.7685399999999998</v>
      </c>
      <c r="H1296">
        <v>-3.6349300000000002</v>
      </c>
      <c r="I1296">
        <f>IF(AND(Tabelle15[[#This Row],[AreaPx]]&gt;0,NOT(Tabelle15[[#This Row],[AreaPx]]="inf")),Tabelle15[[#This Row],[AreaPx]], NA())</f>
        <v>5386.01</v>
      </c>
      <c r="J1296">
        <v>5386.01</v>
      </c>
      <c r="K1296">
        <v>63.515900000000002</v>
      </c>
      <c r="L1296">
        <v>85.828999999999994</v>
      </c>
      <c r="M1296">
        <v>0.195239</v>
      </c>
      <c r="N1296">
        <v>4.5171999999999999E-3</v>
      </c>
      <c r="O1296">
        <f>Tabelle15[[#This Row],[Roll]]+Tabelle15[[#This Row],[Pitch]]</f>
        <v>6.1336099999999991</v>
      </c>
      <c r="P1296">
        <f>SQRT(Tabelle15[[#This Row],[X]]^2+ Tabelle15[[#This Row],[Y]]^2 +Tabelle15[[#This Row],[Z]]^2)</f>
        <v>196.3982105654224</v>
      </c>
      <c r="Q1296">
        <v>-22.912299999999998</v>
      </c>
      <c r="R1296">
        <v>136.059</v>
      </c>
      <c r="S1296">
        <v>81.735500000000002</v>
      </c>
      <c r="T1296">
        <v>45.509700000000002</v>
      </c>
      <c r="U1296">
        <v>-3.58216</v>
      </c>
      <c r="V1296">
        <v>-9.7878500000000006</v>
      </c>
    </row>
    <row r="1297" spans="1:22">
      <c r="A1297">
        <v>26411</v>
      </c>
      <c r="B1297">
        <v>1</v>
      </c>
      <c r="C1297">
        <v>14.198399999999999</v>
      </c>
      <c r="D1297">
        <v>-28.278199999999998</v>
      </c>
      <c r="E1297">
        <v>-193.35300000000001</v>
      </c>
      <c r="F1297">
        <v>-43.983199999999997</v>
      </c>
      <c r="G1297">
        <v>9.7333800000000004</v>
      </c>
      <c r="H1297">
        <v>-3.48333</v>
      </c>
      <c r="I1297">
        <f>IF(AND(Tabelle15[[#This Row],[AreaPx]]&gt;0,NOT(Tabelle15[[#This Row],[AreaPx]]="inf")),Tabelle15[[#This Row],[AreaPx]], NA())</f>
        <v>5396.81</v>
      </c>
      <c r="J1297">
        <v>5396.81</v>
      </c>
      <c r="K1297">
        <v>63.502000000000002</v>
      </c>
      <c r="L1297">
        <v>85.999799999999993</v>
      </c>
      <c r="M1297">
        <v>0.25103399999999998</v>
      </c>
      <c r="N1297">
        <v>1.3436099999999999E-2</v>
      </c>
      <c r="O1297">
        <f>Tabelle15[[#This Row],[Roll]]+Tabelle15[[#This Row],[Pitch]]</f>
        <v>6.2500499999999999</v>
      </c>
      <c r="P1297">
        <f>SQRT(Tabelle15[[#This Row],[X]]^2+ Tabelle15[[#This Row],[Y]]^2 +Tabelle15[[#This Row],[Z]]^2)</f>
        <v>195.92507181777424</v>
      </c>
      <c r="Q1297">
        <v>-22.764500000000002</v>
      </c>
      <c r="R1297">
        <v>135.19800000000001</v>
      </c>
      <c r="S1297">
        <v>81.421300000000002</v>
      </c>
      <c r="T1297">
        <v>45.427199999999999</v>
      </c>
      <c r="U1297">
        <v>-3.4331299999999998</v>
      </c>
      <c r="V1297">
        <v>-9.7510499999999993</v>
      </c>
    </row>
    <row r="1298" spans="1:22">
      <c r="A1298">
        <v>26435</v>
      </c>
      <c r="B1298">
        <v>1</v>
      </c>
      <c r="C1298">
        <v>14.198399999999999</v>
      </c>
      <c r="D1298">
        <v>-28.278199999999998</v>
      </c>
      <c r="E1298">
        <v>-193.35300000000001</v>
      </c>
      <c r="F1298">
        <v>-43.983199999999997</v>
      </c>
      <c r="G1298">
        <v>9.7333800000000004</v>
      </c>
      <c r="H1298">
        <v>-3.48333</v>
      </c>
      <c r="I1298">
        <f>IF(AND(Tabelle15[[#This Row],[AreaPx]]&gt;0,NOT(Tabelle15[[#This Row],[AreaPx]]="inf")),Tabelle15[[#This Row],[AreaPx]], NA())</f>
        <v>5396.81</v>
      </c>
      <c r="J1298">
        <v>5396.81</v>
      </c>
      <c r="K1298">
        <v>63.502000000000002</v>
      </c>
      <c r="L1298">
        <v>85.999799999999993</v>
      </c>
      <c r="M1298">
        <v>0.25103399999999998</v>
      </c>
      <c r="N1298">
        <v>1.3436099999999999E-2</v>
      </c>
      <c r="O1298">
        <f>Tabelle15[[#This Row],[Roll]]+Tabelle15[[#This Row],[Pitch]]</f>
        <v>6.2500499999999999</v>
      </c>
      <c r="P1298">
        <f>SQRT(Tabelle15[[#This Row],[X]]^2+ Tabelle15[[#This Row],[Y]]^2 +Tabelle15[[#This Row],[Z]]^2)</f>
        <v>195.92507181777424</v>
      </c>
      <c r="Q1298">
        <v>-22.764500000000002</v>
      </c>
      <c r="R1298">
        <v>135.19800000000001</v>
      </c>
      <c r="S1298">
        <v>81.421300000000002</v>
      </c>
      <c r="T1298">
        <v>45.427199999999999</v>
      </c>
      <c r="U1298">
        <v>-3.4331299999999998</v>
      </c>
      <c r="V1298">
        <v>-9.7510499999999993</v>
      </c>
    </row>
    <row r="1299" spans="1:22">
      <c r="A1299">
        <v>26450</v>
      </c>
      <c r="B1299">
        <v>1</v>
      </c>
      <c r="C1299">
        <v>14.183199999999999</v>
      </c>
      <c r="D1299">
        <v>-28.144200000000001</v>
      </c>
      <c r="E1299">
        <v>-193.56899999999999</v>
      </c>
      <c r="F1299">
        <v>-43.681699999999999</v>
      </c>
      <c r="G1299">
        <v>9.7714499999999997</v>
      </c>
      <c r="H1299">
        <v>-3.46434</v>
      </c>
      <c r="I1299">
        <f>IF(AND(Tabelle15[[#This Row],[AreaPx]]&gt;0,NOT(Tabelle15[[#This Row],[AreaPx]]="inf")),Tabelle15[[#This Row],[AreaPx]], NA())</f>
        <v>5448.48</v>
      </c>
      <c r="J1299">
        <v>5448.48</v>
      </c>
      <c r="K1299">
        <v>63.951099999999997</v>
      </c>
      <c r="L1299">
        <v>86.1892</v>
      </c>
      <c r="M1299">
        <v>0.282748</v>
      </c>
      <c r="N1299">
        <v>3.7883299999999999E-3</v>
      </c>
      <c r="O1299">
        <f>Tabelle15[[#This Row],[Roll]]+Tabelle15[[#This Row],[Pitch]]</f>
        <v>6.3071099999999998</v>
      </c>
      <c r="P1299">
        <f>SQRT(Tabelle15[[#This Row],[X]]^2+ Tabelle15[[#This Row],[Y]]^2 +Tabelle15[[#This Row],[Z]]^2)</f>
        <v>196.11786485906885</v>
      </c>
      <c r="Q1299">
        <v>-22.2621</v>
      </c>
      <c r="R1299">
        <v>135.005</v>
      </c>
      <c r="S1299">
        <v>82.383899999999997</v>
      </c>
      <c r="T1299">
        <v>45.729700000000001</v>
      </c>
      <c r="U1299">
        <v>-3.4140199999999998</v>
      </c>
      <c r="V1299">
        <v>-9.7889999999999997</v>
      </c>
    </row>
    <row r="1300" spans="1:22">
      <c r="A1300">
        <v>26472</v>
      </c>
      <c r="B1300">
        <v>1</v>
      </c>
      <c r="C1300">
        <v>14.183199999999999</v>
      </c>
      <c r="D1300">
        <v>-28.144200000000001</v>
      </c>
      <c r="E1300">
        <v>-193.56899999999999</v>
      </c>
      <c r="F1300">
        <v>-43.681699999999999</v>
      </c>
      <c r="G1300">
        <v>9.7714499999999997</v>
      </c>
      <c r="H1300">
        <v>-3.46434</v>
      </c>
      <c r="I1300">
        <f>IF(AND(Tabelle15[[#This Row],[AreaPx]]&gt;0,NOT(Tabelle15[[#This Row],[AreaPx]]="inf")),Tabelle15[[#This Row],[AreaPx]], NA())</f>
        <v>5448.48</v>
      </c>
      <c r="J1300">
        <v>5448.48</v>
      </c>
      <c r="K1300">
        <v>63.951099999999997</v>
      </c>
      <c r="L1300">
        <v>86.1892</v>
      </c>
      <c r="M1300">
        <v>0.282748</v>
      </c>
      <c r="N1300">
        <v>3.7883299999999999E-3</v>
      </c>
      <c r="O1300">
        <f>Tabelle15[[#This Row],[Roll]]+Tabelle15[[#This Row],[Pitch]]</f>
        <v>6.3071099999999998</v>
      </c>
      <c r="P1300">
        <f>SQRT(Tabelle15[[#This Row],[X]]^2+ Tabelle15[[#This Row],[Y]]^2 +Tabelle15[[#This Row],[Z]]^2)</f>
        <v>196.11786485906885</v>
      </c>
      <c r="Q1300">
        <v>-22.2621</v>
      </c>
      <c r="R1300">
        <v>135.005</v>
      </c>
      <c r="S1300">
        <v>82.383899999999997</v>
      </c>
      <c r="T1300">
        <v>45.729700000000001</v>
      </c>
      <c r="U1300">
        <v>-3.4140199999999998</v>
      </c>
      <c r="V1300">
        <v>-9.7889999999999997</v>
      </c>
    </row>
    <row r="1301" spans="1:22">
      <c r="A1301">
        <v>26482</v>
      </c>
      <c r="B1301">
        <v>1</v>
      </c>
      <c r="C1301">
        <v>14.183199999999999</v>
      </c>
      <c r="D1301">
        <v>-28.144200000000001</v>
      </c>
      <c r="E1301">
        <v>-193.56899999999999</v>
      </c>
      <c r="F1301">
        <v>-43.681699999999999</v>
      </c>
      <c r="G1301">
        <v>9.7714499999999997</v>
      </c>
      <c r="H1301">
        <v>-3.46434</v>
      </c>
      <c r="I1301">
        <f>IF(AND(Tabelle15[[#This Row],[AreaPx]]&gt;0,NOT(Tabelle15[[#This Row],[AreaPx]]="inf")),Tabelle15[[#This Row],[AreaPx]], NA())</f>
        <v>5436.3</v>
      </c>
      <c r="J1301">
        <v>5436.3</v>
      </c>
      <c r="K1301">
        <v>63.879600000000003</v>
      </c>
      <c r="L1301">
        <v>86.0929</v>
      </c>
      <c r="M1301">
        <v>0</v>
      </c>
      <c r="N1301">
        <v>9.9748500000000004E-3</v>
      </c>
      <c r="O1301">
        <f>Tabelle15[[#This Row],[Roll]]+Tabelle15[[#This Row],[Pitch]]</f>
        <v>6.3071099999999998</v>
      </c>
      <c r="P1301">
        <f>SQRT(Tabelle15[[#This Row],[X]]^2+ Tabelle15[[#This Row],[Y]]^2 +Tabelle15[[#This Row],[Z]]^2)</f>
        <v>196.11786485906885</v>
      </c>
      <c r="Q1301">
        <v>-22.2621</v>
      </c>
      <c r="R1301">
        <v>135.005</v>
      </c>
      <c r="S1301">
        <v>82.383899999999997</v>
      </c>
      <c r="T1301">
        <v>45.729700000000001</v>
      </c>
      <c r="U1301">
        <v>-3.4140199999999998</v>
      </c>
      <c r="V1301">
        <v>-9.7889999999999997</v>
      </c>
    </row>
    <row r="1302" spans="1:22">
      <c r="A1302">
        <v>26499</v>
      </c>
      <c r="B1302">
        <v>1</v>
      </c>
      <c r="C1302">
        <v>14.183199999999999</v>
      </c>
      <c r="D1302">
        <v>-28.144200000000001</v>
      </c>
      <c r="E1302">
        <v>-193.56899999999999</v>
      </c>
      <c r="F1302">
        <v>-43.681699999999999</v>
      </c>
      <c r="G1302">
        <v>9.7714499999999997</v>
      </c>
      <c r="H1302">
        <v>-3.46434</v>
      </c>
      <c r="I1302">
        <f>IF(AND(Tabelle15[[#This Row],[AreaPx]]&gt;0,NOT(Tabelle15[[#This Row],[AreaPx]]="inf")),Tabelle15[[#This Row],[AreaPx]], NA())</f>
        <v>5436.3</v>
      </c>
      <c r="J1302">
        <v>5436.3</v>
      </c>
      <c r="K1302">
        <v>63.879600000000003</v>
      </c>
      <c r="L1302">
        <v>86.0929</v>
      </c>
      <c r="M1302">
        <v>0</v>
      </c>
      <c r="N1302">
        <v>9.9748500000000004E-3</v>
      </c>
      <c r="O1302">
        <f>Tabelle15[[#This Row],[Roll]]+Tabelle15[[#This Row],[Pitch]]</f>
        <v>6.3071099999999998</v>
      </c>
      <c r="P1302">
        <f>SQRT(Tabelle15[[#This Row],[X]]^2+ Tabelle15[[#This Row],[Y]]^2 +Tabelle15[[#This Row],[Z]]^2)</f>
        <v>196.11786485906885</v>
      </c>
      <c r="Q1302">
        <v>-22.2621</v>
      </c>
      <c r="R1302">
        <v>135.005</v>
      </c>
      <c r="S1302">
        <v>82.383899999999997</v>
      </c>
      <c r="T1302">
        <v>45.729700000000001</v>
      </c>
      <c r="U1302">
        <v>-3.4140199999999998</v>
      </c>
      <c r="V1302">
        <v>-9.7889999999999997</v>
      </c>
    </row>
    <row r="1303" spans="1:22">
      <c r="A1303">
        <v>26508</v>
      </c>
      <c r="B1303">
        <v>1</v>
      </c>
      <c r="C1303">
        <v>13.942600000000001</v>
      </c>
      <c r="D1303">
        <v>-27.583400000000001</v>
      </c>
      <c r="E1303">
        <v>-193.50399999999999</v>
      </c>
      <c r="F1303">
        <v>-43.662799999999997</v>
      </c>
      <c r="G1303">
        <v>9.6081900000000005</v>
      </c>
      <c r="H1303">
        <v>-3.4587699999999999</v>
      </c>
      <c r="I1303">
        <f>IF(AND(Tabelle15[[#This Row],[AreaPx]]&gt;0,NOT(Tabelle15[[#This Row],[AreaPx]]="inf")),Tabelle15[[#This Row],[AreaPx]], NA())</f>
        <v>5439.06</v>
      </c>
      <c r="J1303">
        <v>5439.06</v>
      </c>
      <c r="K1303">
        <v>63.8718</v>
      </c>
      <c r="L1303">
        <v>86.121600000000001</v>
      </c>
      <c r="M1303">
        <v>0.2661</v>
      </c>
      <c r="N1303">
        <v>8.82871E-3</v>
      </c>
      <c r="O1303">
        <f>Tabelle15[[#This Row],[Roll]]+Tabelle15[[#This Row],[Pitch]]</f>
        <v>6.149420000000001</v>
      </c>
      <c r="P1303">
        <f>SQRT(Tabelle15[[#This Row],[X]]^2+ Tabelle15[[#This Row],[Y]]^2 +Tabelle15[[#This Row],[Z]]^2)</f>
        <v>195.95672498365548</v>
      </c>
      <c r="Q1303">
        <v>-21.884499999999999</v>
      </c>
      <c r="R1303">
        <v>134.53</v>
      </c>
      <c r="S1303">
        <v>82.716099999999997</v>
      </c>
      <c r="T1303">
        <v>45.7592</v>
      </c>
      <c r="U1303">
        <v>-3.4101900000000001</v>
      </c>
      <c r="V1303">
        <v>-9.6254000000000008</v>
      </c>
    </row>
    <row r="1304" spans="1:22">
      <c r="A1304">
        <v>26535</v>
      </c>
      <c r="B1304">
        <v>1</v>
      </c>
      <c r="C1304">
        <v>13.942600000000001</v>
      </c>
      <c r="D1304">
        <v>-27.583400000000001</v>
      </c>
      <c r="E1304">
        <v>-193.50399999999999</v>
      </c>
      <c r="F1304">
        <v>-43.662799999999997</v>
      </c>
      <c r="G1304">
        <v>9.6081900000000005</v>
      </c>
      <c r="H1304">
        <v>-3.4587699999999999</v>
      </c>
      <c r="I1304">
        <f>IF(AND(Tabelle15[[#This Row],[AreaPx]]&gt;0,NOT(Tabelle15[[#This Row],[AreaPx]]="inf")),Tabelle15[[#This Row],[AreaPx]], NA())</f>
        <v>5439.06</v>
      </c>
      <c r="J1304">
        <v>5439.06</v>
      </c>
      <c r="K1304">
        <v>63.8718</v>
      </c>
      <c r="L1304">
        <v>86.121600000000001</v>
      </c>
      <c r="M1304">
        <v>0.2661</v>
      </c>
      <c r="N1304">
        <v>8.82871E-3</v>
      </c>
      <c r="O1304">
        <f>Tabelle15[[#This Row],[Roll]]+Tabelle15[[#This Row],[Pitch]]</f>
        <v>6.149420000000001</v>
      </c>
      <c r="P1304">
        <f>SQRT(Tabelle15[[#This Row],[X]]^2+ Tabelle15[[#This Row],[Y]]^2 +Tabelle15[[#This Row],[Z]]^2)</f>
        <v>195.95672498365548</v>
      </c>
      <c r="Q1304">
        <v>-21.884499999999999</v>
      </c>
      <c r="R1304">
        <v>134.53</v>
      </c>
      <c r="S1304">
        <v>82.716099999999997</v>
      </c>
      <c r="T1304">
        <v>45.7592</v>
      </c>
      <c r="U1304">
        <v>-3.4101900000000001</v>
      </c>
      <c r="V1304">
        <v>-9.6254000000000008</v>
      </c>
    </row>
    <row r="1305" spans="1:22">
      <c r="A1305">
        <v>26544</v>
      </c>
      <c r="B1305">
        <v>1</v>
      </c>
      <c r="C1305">
        <v>13.4604</v>
      </c>
      <c r="D1305">
        <v>-27.66</v>
      </c>
      <c r="E1305">
        <v>-193.26400000000001</v>
      </c>
      <c r="F1305">
        <v>-43.564100000000003</v>
      </c>
      <c r="G1305">
        <v>9.5891599999999997</v>
      </c>
      <c r="H1305">
        <v>-3.6220500000000002</v>
      </c>
      <c r="I1305">
        <f>IF(AND(Tabelle15[[#This Row],[AreaPx]]&gt;0,NOT(Tabelle15[[#This Row],[AreaPx]]="inf")),Tabelle15[[#This Row],[AreaPx]], NA())</f>
        <v>5448.48</v>
      </c>
      <c r="J1305">
        <v>5448.48</v>
      </c>
      <c r="K1305">
        <v>63.989699999999999</v>
      </c>
      <c r="L1305">
        <v>86.126800000000003</v>
      </c>
      <c r="M1305">
        <v>0.28950900000000002</v>
      </c>
      <c r="N1305">
        <v>1.0220399999999999E-2</v>
      </c>
      <c r="O1305">
        <f>Tabelle15[[#This Row],[Roll]]+Tabelle15[[#This Row],[Pitch]]</f>
        <v>5.9671099999999999</v>
      </c>
      <c r="P1305">
        <f>SQRT(Tabelle15[[#This Row],[X]]^2+ Tabelle15[[#This Row],[Y]]^2 +Tabelle15[[#This Row],[Z]]^2)</f>
        <v>195.69678501232463</v>
      </c>
      <c r="Q1305">
        <v>-21.143699999999999</v>
      </c>
      <c r="R1305">
        <v>135.21600000000001</v>
      </c>
      <c r="S1305">
        <v>82.976200000000006</v>
      </c>
      <c r="T1305">
        <v>45.831699999999998</v>
      </c>
      <c r="U1305">
        <v>-3.5713699999999999</v>
      </c>
      <c r="V1305">
        <v>-9.6080000000000005</v>
      </c>
    </row>
    <row r="1306" spans="1:22">
      <c r="A1306">
        <v>26571</v>
      </c>
      <c r="B1306">
        <v>1</v>
      </c>
      <c r="C1306">
        <v>13.4604</v>
      </c>
      <c r="D1306">
        <v>-27.66</v>
      </c>
      <c r="E1306">
        <v>-193.26400000000001</v>
      </c>
      <c r="F1306">
        <v>-43.564100000000003</v>
      </c>
      <c r="G1306">
        <v>9.5891599999999997</v>
      </c>
      <c r="H1306">
        <v>-3.6220500000000002</v>
      </c>
      <c r="I1306">
        <f>IF(AND(Tabelle15[[#This Row],[AreaPx]]&gt;0,NOT(Tabelle15[[#This Row],[AreaPx]]="inf")),Tabelle15[[#This Row],[AreaPx]], NA())</f>
        <v>5448.48</v>
      </c>
      <c r="J1306">
        <v>5448.48</v>
      </c>
      <c r="K1306">
        <v>63.989699999999999</v>
      </c>
      <c r="L1306">
        <v>86.126800000000003</v>
      </c>
      <c r="M1306">
        <v>0.28950900000000002</v>
      </c>
      <c r="N1306">
        <v>1.0220399999999999E-2</v>
      </c>
      <c r="O1306">
        <f>Tabelle15[[#This Row],[Roll]]+Tabelle15[[#This Row],[Pitch]]</f>
        <v>5.9671099999999999</v>
      </c>
      <c r="P1306">
        <f>SQRT(Tabelle15[[#This Row],[X]]^2+ Tabelle15[[#This Row],[Y]]^2 +Tabelle15[[#This Row],[Z]]^2)</f>
        <v>195.69678501232463</v>
      </c>
      <c r="Q1306">
        <v>-21.143699999999999</v>
      </c>
      <c r="R1306">
        <v>135.21600000000001</v>
      </c>
      <c r="S1306">
        <v>82.976200000000006</v>
      </c>
      <c r="T1306">
        <v>45.831699999999998</v>
      </c>
      <c r="U1306">
        <v>-3.5713699999999999</v>
      </c>
      <c r="V1306">
        <v>-9.6080000000000005</v>
      </c>
    </row>
    <row r="1307" spans="1:22">
      <c r="A1307">
        <v>26584</v>
      </c>
      <c r="B1307">
        <v>1</v>
      </c>
      <c r="C1307">
        <v>13.1412</v>
      </c>
      <c r="D1307">
        <v>-27.468900000000001</v>
      </c>
      <c r="E1307">
        <v>-193.66900000000001</v>
      </c>
      <c r="F1307">
        <v>-43.318800000000003</v>
      </c>
      <c r="G1307">
        <v>9.5152000000000001</v>
      </c>
      <c r="H1307">
        <v>-3.3257300000000001</v>
      </c>
      <c r="I1307">
        <f>IF(AND(Tabelle15[[#This Row],[AreaPx]]&gt;0,NOT(Tabelle15[[#This Row],[AreaPx]]="inf")),Tabelle15[[#This Row],[AreaPx]], NA())</f>
        <v>5491.33</v>
      </c>
      <c r="J1307">
        <v>5491.33</v>
      </c>
      <c r="K1307">
        <v>64.304400000000001</v>
      </c>
      <c r="L1307">
        <v>86.302700000000002</v>
      </c>
      <c r="M1307">
        <v>0.46822799999999998</v>
      </c>
      <c r="N1307">
        <v>1.06011E-2</v>
      </c>
      <c r="O1307">
        <f>Tabelle15[[#This Row],[Roll]]+Tabelle15[[#This Row],[Pitch]]</f>
        <v>6.18947</v>
      </c>
      <c r="P1307">
        <f>SQRT(Tabelle15[[#This Row],[X]]^2+ Tabelle15[[#This Row],[Y]]^2 +Tabelle15[[#This Row],[Z]]^2)</f>
        <v>196.04824193460649</v>
      </c>
      <c r="Q1307">
        <v>-20.6296</v>
      </c>
      <c r="R1307">
        <v>134.154</v>
      </c>
      <c r="S1307">
        <v>84.430800000000005</v>
      </c>
      <c r="T1307">
        <v>46.130800000000001</v>
      </c>
      <c r="U1307">
        <v>-3.2799200000000002</v>
      </c>
      <c r="V1307">
        <v>-9.5309600000000003</v>
      </c>
    </row>
    <row r="1308" spans="1:22">
      <c r="A1308">
        <v>26610</v>
      </c>
      <c r="B1308">
        <v>1</v>
      </c>
      <c r="C1308">
        <v>13.083299999999999</v>
      </c>
      <c r="D1308">
        <v>-26.9114</v>
      </c>
      <c r="E1308">
        <v>-193.929</v>
      </c>
      <c r="F1308">
        <v>-43.345799999999997</v>
      </c>
      <c r="G1308">
        <v>9.4311199999999999</v>
      </c>
      <c r="H1308">
        <v>-2.7279399999999998</v>
      </c>
      <c r="I1308">
        <f>IF(AND(Tabelle15[[#This Row],[AreaPx]]&gt;0,NOT(Tabelle15[[#This Row],[AreaPx]]="inf")),Tabelle15[[#This Row],[AreaPx]], NA())</f>
        <v>5478.31</v>
      </c>
      <c r="J1308">
        <v>5478.31</v>
      </c>
      <c r="K1308">
        <v>64.1297</v>
      </c>
      <c r="L1308">
        <v>86.235299999999995</v>
      </c>
      <c r="M1308">
        <v>1.00037</v>
      </c>
      <c r="N1308">
        <v>1.3654299999999999E-2</v>
      </c>
      <c r="O1308">
        <f>Tabelle15[[#This Row],[Roll]]+Tabelle15[[#This Row],[Pitch]]</f>
        <v>6.7031799999999997</v>
      </c>
      <c r="P1308">
        <f>SQRT(Tabelle15[[#This Row],[X]]^2+ Tabelle15[[#This Row],[Y]]^2 +Tabelle15[[#This Row],[Z]]^2)</f>
        <v>196.22398739667381</v>
      </c>
      <c r="Q1308">
        <v>-20.7715</v>
      </c>
      <c r="R1308">
        <v>131.679</v>
      </c>
      <c r="S1308">
        <v>85.218100000000007</v>
      </c>
      <c r="T1308">
        <v>46.206899999999997</v>
      </c>
      <c r="U1308">
        <v>-2.6910400000000001</v>
      </c>
      <c r="V1308">
        <v>-9.4416200000000003</v>
      </c>
    </row>
    <row r="1309" spans="1:22">
      <c r="A1309">
        <v>26638</v>
      </c>
      <c r="B1309">
        <v>1</v>
      </c>
      <c r="C1309">
        <v>13.083299999999999</v>
      </c>
      <c r="D1309">
        <v>-26.9114</v>
      </c>
      <c r="E1309">
        <v>-193.929</v>
      </c>
      <c r="F1309">
        <v>-43.345799999999997</v>
      </c>
      <c r="G1309">
        <v>9.4311199999999999</v>
      </c>
      <c r="H1309">
        <v>-2.7279399999999998</v>
      </c>
      <c r="I1309">
        <f>IF(AND(Tabelle15[[#This Row],[AreaPx]]&gt;0,NOT(Tabelle15[[#This Row],[AreaPx]]="inf")),Tabelle15[[#This Row],[AreaPx]], NA())</f>
        <v>5478.31</v>
      </c>
      <c r="J1309">
        <v>5478.31</v>
      </c>
      <c r="K1309">
        <v>64.1297</v>
      </c>
      <c r="L1309">
        <v>86.235299999999995</v>
      </c>
      <c r="M1309">
        <v>1.00037</v>
      </c>
      <c r="N1309">
        <v>1.3654299999999999E-2</v>
      </c>
      <c r="O1309">
        <f>Tabelle15[[#This Row],[Roll]]+Tabelle15[[#This Row],[Pitch]]</f>
        <v>6.7031799999999997</v>
      </c>
      <c r="P1309">
        <f>SQRT(Tabelle15[[#This Row],[X]]^2+ Tabelle15[[#This Row],[Y]]^2 +Tabelle15[[#This Row],[Z]]^2)</f>
        <v>196.22398739667381</v>
      </c>
      <c r="Q1309">
        <v>-20.7715</v>
      </c>
      <c r="R1309">
        <v>131.679</v>
      </c>
      <c r="S1309">
        <v>85.218100000000007</v>
      </c>
      <c r="T1309">
        <v>46.206899999999997</v>
      </c>
      <c r="U1309">
        <v>-2.6910400000000001</v>
      </c>
      <c r="V1309">
        <v>-9.4416200000000003</v>
      </c>
    </row>
    <row r="1310" spans="1:22">
      <c r="A1310">
        <v>26655</v>
      </c>
      <c r="B1310">
        <v>1</v>
      </c>
      <c r="C1310">
        <v>13.510300000000001</v>
      </c>
      <c r="D1310">
        <v>-26.043299999999999</v>
      </c>
      <c r="E1310">
        <v>-194.25200000000001</v>
      </c>
      <c r="F1310">
        <v>-43.451599999999999</v>
      </c>
      <c r="G1310">
        <v>9.2138399999999994</v>
      </c>
      <c r="H1310">
        <v>-2.4657499999999999</v>
      </c>
      <c r="I1310">
        <f>IF(AND(Tabelle15[[#This Row],[AreaPx]]&gt;0,NOT(Tabelle15[[#This Row],[AreaPx]]="inf")),Tabelle15[[#This Row],[AreaPx]], NA())</f>
        <v>5459.84</v>
      </c>
      <c r="J1310">
        <v>5459.84</v>
      </c>
      <c r="K1310">
        <v>63.903500000000001</v>
      </c>
      <c r="L1310">
        <v>86.191999999999993</v>
      </c>
      <c r="M1310">
        <v>0.40363500000000002</v>
      </c>
      <c r="N1310">
        <v>2.7375500000000001E-2</v>
      </c>
      <c r="O1310">
        <f>Tabelle15[[#This Row],[Roll]]+Tabelle15[[#This Row],[Pitch]]</f>
        <v>6.7480899999999995</v>
      </c>
      <c r="P1310">
        <f>SQRT(Tabelle15[[#This Row],[X]]^2+ Tabelle15[[#This Row],[Y]]^2 +Tabelle15[[#This Row],[Z]]^2)</f>
        <v>196.45513784317274</v>
      </c>
      <c r="Q1310">
        <v>-21.378</v>
      </c>
      <c r="R1310">
        <v>129.96899999999999</v>
      </c>
      <c r="S1310">
        <v>85.317099999999996</v>
      </c>
      <c r="T1310">
        <v>46.153399999999998</v>
      </c>
      <c r="U1310">
        <v>-2.43391</v>
      </c>
      <c r="V1310">
        <v>-9.2222399999999993</v>
      </c>
    </row>
    <row r="1311" spans="1:22">
      <c r="A1311">
        <v>26679</v>
      </c>
      <c r="B1311">
        <v>1</v>
      </c>
      <c r="C1311">
        <v>13.510300000000001</v>
      </c>
      <c r="D1311">
        <v>-26.043299999999999</v>
      </c>
      <c r="E1311">
        <v>-194.25200000000001</v>
      </c>
      <c r="F1311">
        <v>-43.451599999999999</v>
      </c>
      <c r="G1311">
        <v>9.2138399999999994</v>
      </c>
      <c r="H1311">
        <v>-2.4657499999999999</v>
      </c>
      <c r="I1311">
        <f>IF(AND(Tabelle15[[#This Row],[AreaPx]]&gt;0,NOT(Tabelle15[[#This Row],[AreaPx]]="inf")),Tabelle15[[#This Row],[AreaPx]], NA())</f>
        <v>5441.69</v>
      </c>
      <c r="J1311">
        <v>5441.69</v>
      </c>
      <c r="K1311">
        <v>63.7973</v>
      </c>
      <c r="L1311">
        <v>86.048699999999997</v>
      </c>
      <c r="M1311">
        <v>0</v>
      </c>
      <c r="N1311">
        <v>1.42649E-2</v>
      </c>
      <c r="O1311">
        <f>Tabelle15[[#This Row],[Roll]]+Tabelle15[[#This Row],[Pitch]]</f>
        <v>6.7480899999999995</v>
      </c>
      <c r="P1311">
        <f>SQRT(Tabelle15[[#This Row],[X]]^2+ Tabelle15[[#This Row],[Y]]^2 +Tabelle15[[#This Row],[Z]]^2)</f>
        <v>196.45513784317274</v>
      </c>
      <c r="Q1311">
        <v>-21.378</v>
      </c>
      <c r="R1311">
        <v>129.96899999999999</v>
      </c>
      <c r="S1311">
        <v>85.317099999999996</v>
      </c>
      <c r="T1311">
        <v>46.153399999999998</v>
      </c>
      <c r="U1311">
        <v>-2.43391</v>
      </c>
      <c r="V1311">
        <v>-9.2222399999999993</v>
      </c>
    </row>
    <row r="1312" spans="1:22">
      <c r="A1312">
        <v>26702</v>
      </c>
      <c r="B1312">
        <v>1</v>
      </c>
      <c r="C1312">
        <v>13.510300000000001</v>
      </c>
      <c r="D1312">
        <v>-26.043299999999999</v>
      </c>
      <c r="E1312">
        <v>-194.25200000000001</v>
      </c>
      <c r="F1312">
        <v>-43.451599999999999</v>
      </c>
      <c r="G1312">
        <v>9.2138399999999994</v>
      </c>
      <c r="H1312">
        <v>-2.4657499999999999</v>
      </c>
      <c r="I1312">
        <f>IF(AND(Tabelle15[[#This Row],[AreaPx]]&gt;0,NOT(Tabelle15[[#This Row],[AreaPx]]="inf")),Tabelle15[[#This Row],[AreaPx]], NA())</f>
        <v>5441.69</v>
      </c>
      <c r="J1312">
        <v>5441.69</v>
      </c>
      <c r="K1312">
        <v>63.7973</v>
      </c>
      <c r="L1312">
        <v>86.048699999999997</v>
      </c>
      <c r="M1312">
        <v>0</v>
      </c>
      <c r="N1312">
        <v>1.42649E-2</v>
      </c>
      <c r="O1312">
        <f>Tabelle15[[#This Row],[Roll]]+Tabelle15[[#This Row],[Pitch]]</f>
        <v>6.7480899999999995</v>
      </c>
      <c r="P1312">
        <f>SQRT(Tabelle15[[#This Row],[X]]^2+ Tabelle15[[#This Row],[Y]]^2 +Tabelle15[[#This Row],[Z]]^2)</f>
        <v>196.45513784317274</v>
      </c>
      <c r="Q1312">
        <v>-21.378</v>
      </c>
      <c r="R1312">
        <v>129.96899999999999</v>
      </c>
      <c r="S1312">
        <v>85.317099999999996</v>
      </c>
      <c r="T1312">
        <v>46.153399999999998</v>
      </c>
      <c r="U1312">
        <v>-2.43391</v>
      </c>
      <c r="V1312">
        <v>-9.2222399999999993</v>
      </c>
    </row>
    <row r="1313" spans="1:22">
      <c r="A1313">
        <v>26714</v>
      </c>
      <c r="B1313">
        <v>1</v>
      </c>
      <c r="C1313">
        <v>13.488300000000001</v>
      </c>
      <c r="D1313">
        <v>-25.7666</v>
      </c>
      <c r="E1313">
        <v>-192.898</v>
      </c>
      <c r="F1313">
        <v>-44.1233</v>
      </c>
      <c r="G1313">
        <v>9.2883399999999998</v>
      </c>
      <c r="H1313">
        <v>-3.2531500000000002</v>
      </c>
      <c r="I1313">
        <f>IF(AND(Tabelle15[[#This Row],[AreaPx]]&gt;0,NOT(Tabelle15[[#This Row],[AreaPx]]="inf")),Tabelle15[[#This Row],[AreaPx]], NA())</f>
        <v>5364.39</v>
      </c>
      <c r="J1313">
        <v>5364.39</v>
      </c>
      <c r="K1313">
        <v>63.130400000000002</v>
      </c>
      <c r="L1313">
        <v>85.897800000000004</v>
      </c>
      <c r="M1313">
        <v>1.1504300000000001</v>
      </c>
      <c r="N1313">
        <v>1.6793599999999999E-2</v>
      </c>
      <c r="O1313">
        <f>Tabelle15[[#This Row],[Roll]]+Tabelle15[[#This Row],[Pitch]]</f>
        <v>6.0351900000000001</v>
      </c>
      <c r="P1313">
        <f>SQRT(Tabelle15[[#This Row],[X]]^2+ Tabelle15[[#This Row],[Y]]^2 +Tabelle15[[#This Row],[Z]]^2)</f>
        <v>195.07816463266718</v>
      </c>
      <c r="Q1313">
        <v>-21.866700000000002</v>
      </c>
      <c r="R1313">
        <v>132.214</v>
      </c>
      <c r="S1313">
        <v>82.009900000000002</v>
      </c>
      <c r="T1313">
        <v>45.351100000000002</v>
      </c>
      <c r="U1313">
        <v>-3.2104499999999998</v>
      </c>
      <c r="V1313">
        <v>-9.30307</v>
      </c>
    </row>
    <row r="1314" spans="1:22">
      <c r="A1314">
        <v>26740</v>
      </c>
      <c r="B1314">
        <v>1</v>
      </c>
      <c r="C1314">
        <v>13.388999999999999</v>
      </c>
      <c r="D1314">
        <v>-26.0688</v>
      </c>
      <c r="E1314">
        <v>-192.90899999999999</v>
      </c>
      <c r="F1314">
        <v>-43.750700000000002</v>
      </c>
      <c r="G1314">
        <v>9.4665199999999992</v>
      </c>
      <c r="H1314">
        <v>-3.0961500000000002</v>
      </c>
      <c r="I1314">
        <f>IF(AND(Tabelle15[[#This Row],[AreaPx]]&gt;0,NOT(Tabelle15[[#This Row],[AreaPx]]="inf")),Tabelle15[[#This Row],[AreaPx]], NA())</f>
        <v>5477.06</v>
      </c>
      <c r="J1314">
        <v>5477.06</v>
      </c>
      <c r="K1314">
        <v>63.981900000000003</v>
      </c>
      <c r="L1314">
        <v>86.504999999999995</v>
      </c>
      <c r="M1314">
        <v>0.50654500000000002</v>
      </c>
      <c r="N1314">
        <v>3.2845100000000002E-2</v>
      </c>
      <c r="O1314">
        <f>Tabelle15[[#This Row],[Roll]]+Tabelle15[[#This Row],[Pitch]]</f>
        <v>6.3703699999999994</v>
      </c>
      <c r="P1314">
        <f>SQRT(Tabelle15[[#This Row],[X]]^2+ Tabelle15[[#This Row],[Y]]^2 +Tabelle15[[#This Row],[Z]]^2)</f>
        <v>195.12234606892159</v>
      </c>
      <c r="Q1314">
        <v>-21.102799999999998</v>
      </c>
      <c r="R1314">
        <v>131.952</v>
      </c>
      <c r="S1314">
        <v>83.050200000000004</v>
      </c>
      <c r="T1314">
        <v>45.739600000000003</v>
      </c>
      <c r="U1314">
        <v>-3.0539499999999999</v>
      </c>
      <c r="V1314">
        <v>-9.4801099999999998</v>
      </c>
    </row>
    <row r="1315" spans="1:22">
      <c r="A1315">
        <v>26766</v>
      </c>
      <c r="B1315">
        <v>1</v>
      </c>
      <c r="C1315">
        <v>13.388999999999999</v>
      </c>
      <c r="D1315">
        <v>-26.0688</v>
      </c>
      <c r="E1315">
        <v>-192.90899999999999</v>
      </c>
      <c r="F1315">
        <v>-43.750700000000002</v>
      </c>
      <c r="G1315">
        <v>9.4665199999999992</v>
      </c>
      <c r="H1315">
        <v>-3.0961500000000002</v>
      </c>
      <c r="I1315">
        <f>IF(AND(Tabelle15[[#This Row],[AreaPx]]&gt;0,NOT(Tabelle15[[#This Row],[AreaPx]]="inf")),Tabelle15[[#This Row],[AreaPx]], NA())</f>
        <v>5477.06</v>
      </c>
      <c r="J1315">
        <v>5477.06</v>
      </c>
      <c r="K1315">
        <v>63.981900000000003</v>
      </c>
      <c r="L1315">
        <v>86.504999999999995</v>
      </c>
      <c r="M1315">
        <v>0.50654500000000002</v>
      </c>
      <c r="N1315">
        <v>3.2845100000000002E-2</v>
      </c>
      <c r="O1315">
        <f>Tabelle15[[#This Row],[Roll]]+Tabelle15[[#This Row],[Pitch]]</f>
        <v>6.3703699999999994</v>
      </c>
      <c r="P1315">
        <f>SQRT(Tabelle15[[#This Row],[X]]^2+ Tabelle15[[#This Row],[Y]]^2 +Tabelle15[[#This Row],[Z]]^2)</f>
        <v>195.12234606892159</v>
      </c>
      <c r="Q1315">
        <v>-21.102799999999998</v>
      </c>
      <c r="R1315">
        <v>131.952</v>
      </c>
      <c r="S1315">
        <v>83.050200000000004</v>
      </c>
      <c r="T1315">
        <v>45.739600000000003</v>
      </c>
      <c r="U1315">
        <v>-3.0539499999999999</v>
      </c>
      <c r="V1315">
        <v>-9.4801099999999998</v>
      </c>
    </row>
    <row r="1316" spans="1:22">
      <c r="A1316">
        <v>26781</v>
      </c>
      <c r="B1316">
        <v>1</v>
      </c>
      <c r="C1316">
        <v>13.5021</v>
      </c>
      <c r="D1316">
        <v>-26.121099999999998</v>
      </c>
      <c r="E1316">
        <v>-193.29300000000001</v>
      </c>
      <c r="F1316">
        <v>-43.631900000000002</v>
      </c>
      <c r="G1316">
        <v>9.3300800000000006</v>
      </c>
      <c r="H1316">
        <v>-2.91927</v>
      </c>
      <c r="I1316">
        <f>IF(AND(Tabelle15[[#This Row],[AreaPx]]&gt;0,NOT(Tabelle15[[#This Row],[AreaPx]]="inf")),Tabelle15[[#This Row],[AreaPx]], NA())</f>
        <v>5491.71</v>
      </c>
      <c r="J1316">
        <v>5491.71</v>
      </c>
      <c r="K1316">
        <v>64.076899999999995</v>
      </c>
      <c r="L1316">
        <v>86.553600000000003</v>
      </c>
      <c r="M1316">
        <v>0.20693300000000001</v>
      </c>
      <c r="N1316">
        <v>6.1292100000000002E-2</v>
      </c>
      <c r="O1316">
        <f>Tabelle15[[#This Row],[Roll]]+Tabelle15[[#This Row],[Pitch]]</f>
        <v>6.4108100000000006</v>
      </c>
      <c r="P1316">
        <f>SQRT(Tabelle15[[#This Row],[X]]^2+ Tabelle15[[#This Row],[Y]]^2 +Tabelle15[[#This Row],[Z]]^2)</f>
        <v>195.51675738570339</v>
      </c>
      <c r="Q1316">
        <v>-21.1449</v>
      </c>
      <c r="R1316">
        <v>131.46700000000001</v>
      </c>
      <c r="S1316">
        <v>83.745400000000004</v>
      </c>
      <c r="T1316">
        <v>45.894399999999997</v>
      </c>
      <c r="U1316">
        <v>-2.88062</v>
      </c>
      <c r="V1316">
        <v>-9.3420000000000005</v>
      </c>
    </row>
    <row r="1317" spans="1:22">
      <c r="A1317">
        <v>26803</v>
      </c>
      <c r="B1317">
        <v>1</v>
      </c>
      <c r="C1317">
        <v>13.5021</v>
      </c>
      <c r="D1317">
        <v>-26.121099999999998</v>
      </c>
      <c r="E1317">
        <v>-193.29300000000001</v>
      </c>
      <c r="F1317">
        <v>-43.631900000000002</v>
      </c>
      <c r="G1317">
        <v>9.3300800000000006</v>
      </c>
      <c r="H1317">
        <v>-2.91927</v>
      </c>
      <c r="I1317">
        <f>IF(AND(Tabelle15[[#This Row],[AreaPx]]&gt;0,NOT(Tabelle15[[#This Row],[AreaPx]]="inf")),Tabelle15[[#This Row],[AreaPx]], NA())</f>
        <v>5491.71</v>
      </c>
      <c r="J1317">
        <v>5491.71</v>
      </c>
      <c r="K1317">
        <v>64.076899999999995</v>
      </c>
      <c r="L1317">
        <v>86.553600000000003</v>
      </c>
      <c r="M1317">
        <v>0.20693300000000001</v>
      </c>
      <c r="N1317">
        <v>6.1292100000000002E-2</v>
      </c>
      <c r="O1317">
        <f>Tabelle15[[#This Row],[Roll]]+Tabelle15[[#This Row],[Pitch]]</f>
        <v>6.4108100000000006</v>
      </c>
      <c r="P1317">
        <f>SQRT(Tabelle15[[#This Row],[X]]^2+ Tabelle15[[#This Row],[Y]]^2 +Tabelle15[[#This Row],[Z]]^2)</f>
        <v>195.51675738570339</v>
      </c>
      <c r="Q1317">
        <v>-21.1449</v>
      </c>
      <c r="R1317">
        <v>131.46700000000001</v>
      </c>
      <c r="S1317">
        <v>83.745400000000004</v>
      </c>
      <c r="T1317">
        <v>45.894399999999997</v>
      </c>
      <c r="U1317">
        <v>-2.88062</v>
      </c>
      <c r="V1317">
        <v>-9.3420000000000005</v>
      </c>
    </row>
    <row r="1318" spans="1:22">
      <c r="A1318">
        <v>26818</v>
      </c>
      <c r="B1318">
        <v>1</v>
      </c>
      <c r="C1318">
        <v>13.576000000000001</v>
      </c>
      <c r="D1318">
        <v>-26.103000000000002</v>
      </c>
      <c r="E1318">
        <v>-193.005</v>
      </c>
      <c r="F1318">
        <v>-43.902099999999997</v>
      </c>
      <c r="G1318">
        <v>9.4153699999999994</v>
      </c>
      <c r="H1318">
        <v>-3.2299500000000001</v>
      </c>
      <c r="I1318">
        <f>IF(AND(Tabelle15[[#This Row],[AreaPx]]&gt;0,NOT(Tabelle15[[#This Row],[AreaPx]]="inf")),Tabelle15[[#This Row],[AreaPx]], NA())</f>
        <v>5438.2</v>
      </c>
      <c r="J1318">
        <v>5438.2</v>
      </c>
      <c r="K1318">
        <v>63.689500000000002</v>
      </c>
      <c r="L1318">
        <v>86.311400000000006</v>
      </c>
      <c r="M1318">
        <v>0.439913</v>
      </c>
      <c r="N1318">
        <v>9.3089000000000002E-3</v>
      </c>
      <c r="O1318">
        <f>Tabelle15[[#This Row],[Roll]]+Tabelle15[[#This Row],[Pitch]]</f>
        <v>6.1854199999999988</v>
      </c>
      <c r="P1318">
        <f>SQRT(Tabelle15[[#This Row],[X]]^2+ Tabelle15[[#This Row],[Y]]^2 +Tabelle15[[#This Row],[Z]]^2)</f>
        <v>195.23474181097995</v>
      </c>
      <c r="Q1318">
        <v>-21.606400000000001</v>
      </c>
      <c r="R1318">
        <v>132.41800000000001</v>
      </c>
      <c r="S1318">
        <v>82.507400000000004</v>
      </c>
      <c r="T1318">
        <v>45.569000000000003</v>
      </c>
      <c r="U1318">
        <v>-3.1863899999999998</v>
      </c>
      <c r="V1318">
        <v>-9.4300899999999999</v>
      </c>
    </row>
    <row r="1319" spans="1:22">
      <c r="A1319">
        <v>26839</v>
      </c>
      <c r="B1319">
        <v>1</v>
      </c>
      <c r="C1319">
        <v>13.576000000000001</v>
      </c>
      <c r="D1319">
        <v>-26.103000000000002</v>
      </c>
      <c r="E1319">
        <v>-193.005</v>
      </c>
      <c r="F1319">
        <v>-43.902099999999997</v>
      </c>
      <c r="G1319">
        <v>9.4153699999999994</v>
      </c>
      <c r="H1319">
        <v>-3.2299500000000001</v>
      </c>
      <c r="I1319">
        <f>IF(AND(Tabelle15[[#This Row],[AreaPx]]&gt;0,NOT(Tabelle15[[#This Row],[AreaPx]]="inf")),Tabelle15[[#This Row],[AreaPx]], NA())</f>
        <v>5454.42</v>
      </c>
      <c r="J1319">
        <v>5454.42</v>
      </c>
      <c r="K1319">
        <v>63.784399999999998</v>
      </c>
      <c r="L1319">
        <v>86.440100000000001</v>
      </c>
      <c r="M1319">
        <v>0</v>
      </c>
      <c r="N1319">
        <v>1.72532E-2</v>
      </c>
      <c r="O1319">
        <f>Tabelle15[[#This Row],[Roll]]+Tabelle15[[#This Row],[Pitch]]</f>
        <v>6.1854199999999988</v>
      </c>
      <c r="P1319">
        <f>SQRT(Tabelle15[[#This Row],[X]]^2+ Tabelle15[[#This Row],[Y]]^2 +Tabelle15[[#This Row],[Z]]^2)</f>
        <v>195.23474181097995</v>
      </c>
      <c r="Q1319">
        <v>-21.606400000000001</v>
      </c>
      <c r="R1319">
        <v>132.41800000000001</v>
      </c>
      <c r="S1319">
        <v>82.507400000000004</v>
      </c>
      <c r="T1319">
        <v>45.569000000000003</v>
      </c>
      <c r="U1319">
        <v>-3.1863899999999998</v>
      </c>
      <c r="V1319">
        <v>-9.4300899999999999</v>
      </c>
    </row>
    <row r="1320" spans="1:22">
      <c r="A1320">
        <v>26859</v>
      </c>
      <c r="B1320">
        <v>1</v>
      </c>
      <c r="C1320">
        <v>13.576000000000001</v>
      </c>
      <c r="D1320">
        <v>-26.103000000000002</v>
      </c>
      <c r="E1320">
        <v>-193.005</v>
      </c>
      <c r="F1320">
        <v>-43.902099999999997</v>
      </c>
      <c r="G1320">
        <v>9.4153699999999994</v>
      </c>
      <c r="H1320">
        <v>-3.2299500000000001</v>
      </c>
      <c r="I1320">
        <f>IF(AND(Tabelle15[[#This Row],[AreaPx]]&gt;0,NOT(Tabelle15[[#This Row],[AreaPx]]="inf")),Tabelle15[[#This Row],[AreaPx]], NA())</f>
        <v>5454.42</v>
      </c>
      <c r="J1320">
        <v>5454.42</v>
      </c>
      <c r="K1320">
        <v>63.784399999999998</v>
      </c>
      <c r="L1320">
        <v>86.440100000000001</v>
      </c>
      <c r="M1320">
        <v>0</v>
      </c>
      <c r="N1320">
        <v>1.72532E-2</v>
      </c>
      <c r="O1320">
        <f>Tabelle15[[#This Row],[Roll]]+Tabelle15[[#This Row],[Pitch]]</f>
        <v>6.1854199999999988</v>
      </c>
      <c r="P1320">
        <f>SQRT(Tabelle15[[#This Row],[X]]^2+ Tabelle15[[#This Row],[Y]]^2 +Tabelle15[[#This Row],[Z]]^2)</f>
        <v>195.23474181097995</v>
      </c>
      <c r="Q1320">
        <v>-21.606400000000001</v>
      </c>
      <c r="R1320">
        <v>132.41800000000001</v>
      </c>
      <c r="S1320">
        <v>82.507400000000004</v>
      </c>
      <c r="T1320">
        <v>45.569000000000003</v>
      </c>
      <c r="U1320">
        <v>-3.1863899999999998</v>
      </c>
      <c r="V1320">
        <v>-9.4300899999999999</v>
      </c>
    </row>
    <row r="1321" spans="1:22">
      <c r="A1321">
        <v>26869</v>
      </c>
      <c r="B1321">
        <v>1</v>
      </c>
      <c r="C1321">
        <v>13.576000000000001</v>
      </c>
      <c r="D1321">
        <v>-26.103000000000002</v>
      </c>
      <c r="E1321">
        <v>-193.005</v>
      </c>
      <c r="F1321">
        <v>-43.902099999999997</v>
      </c>
      <c r="G1321">
        <v>9.4153699999999994</v>
      </c>
      <c r="H1321">
        <v>-3.2299500000000001</v>
      </c>
      <c r="I1321">
        <f>IF(AND(Tabelle15[[#This Row],[AreaPx]]&gt;0,NOT(Tabelle15[[#This Row],[AreaPx]]="inf")),Tabelle15[[#This Row],[AreaPx]], NA())</f>
        <v>5454.42</v>
      </c>
      <c r="J1321">
        <v>5454.42</v>
      </c>
      <c r="K1321">
        <v>63.784399999999998</v>
      </c>
      <c r="L1321">
        <v>86.440100000000001</v>
      </c>
      <c r="M1321">
        <v>0</v>
      </c>
      <c r="N1321">
        <v>1.72532E-2</v>
      </c>
      <c r="O1321">
        <f>Tabelle15[[#This Row],[Roll]]+Tabelle15[[#This Row],[Pitch]]</f>
        <v>6.1854199999999988</v>
      </c>
      <c r="P1321">
        <f>SQRT(Tabelle15[[#This Row],[X]]^2+ Tabelle15[[#This Row],[Y]]^2 +Tabelle15[[#This Row],[Z]]^2)</f>
        <v>195.23474181097995</v>
      </c>
      <c r="Q1321">
        <v>-21.606400000000001</v>
      </c>
      <c r="R1321">
        <v>132.41800000000001</v>
      </c>
      <c r="S1321">
        <v>82.507400000000004</v>
      </c>
      <c r="T1321">
        <v>45.569000000000003</v>
      </c>
      <c r="U1321">
        <v>-3.1863899999999998</v>
      </c>
      <c r="V1321">
        <v>-9.4300899999999999</v>
      </c>
    </row>
    <row r="1322" spans="1:22">
      <c r="A1322">
        <v>26878</v>
      </c>
      <c r="B1322">
        <v>1</v>
      </c>
      <c r="C1322">
        <v>13.6061</v>
      </c>
      <c r="D1322">
        <v>-26.1936</v>
      </c>
      <c r="E1322">
        <v>-193.15700000000001</v>
      </c>
      <c r="F1322">
        <v>-43.8018</v>
      </c>
      <c r="G1322">
        <v>9.3331800000000005</v>
      </c>
      <c r="H1322">
        <v>-3.0104899999999999</v>
      </c>
      <c r="I1322">
        <f>IF(AND(Tabelle15[[#This Row],[AreaPx]]&gt;0,NOT(Tabelle15[[#This Row],[AreaPx]]="inf")),Tabelle15[[#This Row],[AreaPx]], NA())</f>
        <v>5468.63</v>
      </c>
      <c r="J1322">
        <v>5468.63</v>
      </c>
      <c r="K1322">
        <v>63.873199999999997</v>
      </c>
      <c r="L1322">
        <v>86.491900000000001</v>
      </c>
      <c r="M1322">
        <v>0.21076500000000001</v>
      </c>
      <c r="N1322">
        <v>2.0909400000000002E-2</v>
      </c>
      <c r="O1322">
        <f>Tabelle15[[#This Row],[Roll]]+Tabelle15[[#This Row],[Pitch]]</f>
        <v>6.3226900000000006</v>
      </c>
      <c r="P1322">
        <f>SQRT(Tabelle15[[#This Row],[X]]^2+ Tabelle15[[#This Row],[Y]]^2 +Tabelle15[[#This Row],[Z]]^2)</f>
        <v>195.39922540063969</v>
      </c>
      <c r="Q1322">
        <v>-21.499099999999999</v>
      </c>
      <c r="R1322">
        <v>131.815</v>
      </c>
      <c r="S1322">
        <v>83.055599999999998</v>
      </c>
      <c r="T1322">
        <v>45.709499999999998</v>
      </c>
      <c r="U1322">
        <v>-2.9706000000000001</v>
      </c>
      <c r="V1322">
        <v>-9.3458500000000004</v>
      </c>
    </row>
    <row r="1323" spans="1:22">
      <c r="A1323">
        <v>26905</v>
      </c>
      <c r="B1323">
        <v>1</v>
      </c>
      <c r="C1323">
        <v>13.6061</v>
      </c>
      <c r="D1323">
        <v>-26.1936</v>
      </c>
      <c r="E1323">
        <v>-193.15700000000001</v>
      </c>
      <c r="F1323">
        <v>-43.8018</v>
      </c>
      <c r="G1323">
        <v>9.3331800000000005</v>
      </c>
      <c r="H1323">
        <v>-3.0104899999999999</v>
      </c>
      <c r="I1323">
        <f>IF(AND(Tabelle15[[#This Row],[AreaPx]]&gt;0,NOT(Tabelle15[[#This Row],[AreaPx]]="inf")),Tabelle15[[#This Row],[AreaPx]], NA())</f>
        <v>5468.63</v>
      </c>
      <c r="J1323">
        <v>5468.63</v>
      </c>
      <c r="K1323">
        <v>63.873199999999997</v>
      </c>
      <c r="L1323">
        <v>86.491900000000001</v>
      </c>
      <c r="M1323">
        <v>0.21076500000000001</v>
      </c>
      <c r="N1323">
        <v>2.0909400000000002E-2</v>
      </c>
      <c r="O1323">
        <f>Tabelle15[[#This Row],[Roll]]+Tabelle15[[#This Row],[Pitch]]</f>
        <v>6.3226900000000006</v>
      </c>
      <c r="P1323">
        <f>SQRT(Tabelle15[[#This Row],[X]]^2+ Tabelle15[[#This Row],[Y]]^2 +Tabelle15[[#This Row],[Z]]^2)</f>
        <v>195.39922540063969</v>
      </c>
      <c r="Q1323">
        <v>-21.499099999999999</v>
      </c>
      <c r="R1323">
        <v>131.815</v>
      </c>
      <c r="S1323">
        <v>83.055599999999998</v>
      </c>
      <c r="T1323">
        <v>45.709499999999998</v>
      </c>
      <c r="U1323">
        <v>-2.9706000000000001</v>
      </c>
      <c r="V1323">
        <v>-9.3458500000000004</v>
      </c>
    </row>
    <row r="1324" spans="1:22">
      <c r="A1324">
        <v>26917</v>
      </c>
      <c r="B1324">
        <v>1</v>
      </c>
      <c r="C1324">
        <v>13.614000000000001</v>
      </c>
      <c r="D1324">
        <v>-26.264900000000001</v>
      </c>
      <c r="E1324">
        <v>-193.3</v>
      </c>
      <c r="F1324">
        <v>-43.761400000000002</v>
      </c>
      <c r="G1324">
        <v>9.3059700000000003</v>
      </c>
      <c r="H1324">
        <v>-2.93249</v>
      </c>
      <c r="I1324">
        <f>IF(AND(Tabelle15[[#This Row],[AreaPx]]&gt;0,NOT(Tabelle15[[#This Row],[AreaPx]]="inf")),Tabelle15[[#This Row],[AreaPx]], NA())</f>
        <v>5465.46</v>
      </c>
      <c r="J1324">
        <v>5465.46</v>
      </c>
      <c r="K1324">
        <v>63.859499999999997</v>
      </c>
      <c r="L1324">
        <v>86.441699999999997</v>
      </c>
      <c r="M1324">
        <v>8.1084699999999996E-2</v>
      </c>
      <c r="N1324">
        <v>5.3988300000000003E-3</v>
      </c>
      <c r="O1324">
        <f>Tabelle15[[#This Row],[Roll]]+Tabelle15[[#This Row],[Pitch]]</f>
        <v>6.3734800000000007</v>
      </c>
      <c r="P1324">
        <f>SQRT(Tabelle15[[#This Row],[X]]^2+ Tabelle15[[#This Row],[Y]]^2 +Tabelle15[[#This Row],[Z]]^2)</f>
        <v>195.55069922659445</v>
      </c>
      <c r="Q1324">
        <v>-21.513999999999999</v>
      </c>
      <c r="R1324">
        <v>131.643</v>
      </c>
      <c r="S1324">
        <v>83.320599999999999</v>
      </c>
      <c r="T1324">
        <v>45.764000000000003</v>
      </c>
      <c r="U1324">
        <v>-2.8938700000000002</v>
      </c>
      <c r="V1324">
        <v>-9.3179599999999994</v>
      </c>
    </row>
    <row r="1325" spans="1:22">
      <c r="A1325">
        <v>26941</v>
      </c>
      <c r="B1325">
        <v>1</v>
      </c>
      <c r="C1325">
        <v>13.537699999999999</v>
      </c>
      <c r="D1325">
        <v>-26.2104</v>
      </c>
      <c r="E1325">
        <v>-193.00700000000001</v>
      </c>
      <c r="F1325">
        <v>-43.9499</v>
      </c>
      <c r="G1325">
        <v>9.4213799999999992</v>
      </c>
      <c r="H1325">
        <v>-3.00542</v>
      </c>
      <c r="I1325">
        <f>IF(AND(Tabelle15[[#This Row],[AreaPx]]&gt;0,NOT(Tabelle15[[#This Row],[AreaPx]]="inf")),Tabelle15[[#This Row],[AreaPx]], NA())</f>
        <v>5437.89</v>
      </c>
      <c r="J1325">
        <v>5437.89</v>
      </c>
      <c r="K1325">
        <v>63.639600000000002</v>
      </c>
      <c r="L1325">
        <v>86.344099999999997</v>
      </c>
      <c r="M1325">
        <v>0.32381500000000002</v>
      </c>
      <c r="N1325">
        <v>3.4831200000000001E-3</v>
      </c>
      <c r="O1325">
        <f>Tabelle15[[#This Row],[Roll]]+Tabelle15[[#This Row],[Pitch]]</f>
        <v>6.4159599999999992</v>
      </c>
      <c r="P1325">
        <f>SQRT(Tabelle15[[#This Row],[X]]^2+ Tabelle15[[#This Row],[Y]]^2 +Tabelle15[[#This Row],[Z]]^2)</f>
        <v>195.24844797961902</v>
      </c>
      <c r="Q1325">
        <v>-21.706399999999999</v>
      </c>
      <c r="R1325">
        <v>131.78800000000001</v>
      </c>
      <c r="S1325">
        <v>82.581800000000001</v>
      </c>
      <c r="T1325">
        <v>45.557699999999997</v>
      </c>
      <c r="U1325">
        <v>-2.9648400000000001</v>
      </c>
      <c r="V1325">
        <v>-9.4341200000000001</v>
      </c>
    </row>
    <row r="1326" spans="1:22">
      <c r="A1326">
        <v>26968</v>
      </c>
      <c r="B1326">
        <v>1</v>
      </c>
      <c r="C1326">
        <v>13.537699999999999</v>
      </c>
      <c r="D1326">
        <v>-26.2104</v>
      </c>
      <c r="E1326">
        <v>-193.00700000000001</v>
      </c>
      <c r="F1326">
        <v>-43.9499</v>
      </c>
      <c r="G1326">
        <v>9.4213799999999992</v>
      </c>
      <c r="H1326">
        <v>-3.00542</v>
      </c>
      <c r="I1326">
        <f>IF(AND(Tabelle15[[#This Row],[AreaPx]]&gt;0,NOT(Tabelle15[[#This Row],[AreaPx]]="inf")),Tabelle15[[#This Row],[AreaPx]], NA())</f>
        <v>5437.89</v>
      </c>
      <c r="J1326">
        <v>5437.89</v>
      </c>
      <c r="K1326">
        <v>63.639600000000002</v>
      </c>
      <c r="L1326">
        <v>86.344099999999997</v>
      </c>
      <c r="M1326">
        <v>0.32381500000000002</v>
      </c>
      <c r="N1326">
        <v>3.4831200000000001E-3</v>
      </c>
      <c r="O1326">
        <f>Tabelle15[[#This Row],[Roll]]+Tabelle15[[#This Row],[Pitch]]</f>
        <v>6.4159599999999992</v>
      </c>
      <c r="P1326">
        <f>SQRT(Tabelle15[[#This Row],[X]]^2+ Tabelle15[[#This Row],[Y]]^2 +Tabelle15[[#This Row],[Z]]^2)</f>
        <v>195.24844797961902</v>
      </c>
      <c r="Q1326">
        <v>-21.706399999999999</v>
      </c>
      <c r="R1326">
        <v>131.78800000000001</v>
      </c>
      <c r="S1326">
        <v>82.581800000000001</v>
      </c>
      <c r="T1326">
        <v>45.557699999999997</v>
      </c>
      <c r="U1326">
        <v>-2.9648400000000001</v>
      </c>
      <c r="V1326">
        <v>-9.4341200000000001</v>
      </c>
    </row>
    <row r="1327" spans="1:22">
      <c r="A1327">
        <v>26984</v>
      </c>
      <c r="B1327">
        <v>1</v>
      </c>
      <c r="C1327">
        <v>13.602600000000001</v>
      </c>
      <c r="D1327">
        <v>-26.082100000000001</v>
      </c>
      <c r="E1327">
        <v>-193.20099999999999</v>
      </c>
      <c r="F1327">
        <v>-43.825200000000002</v>
      </c>
      <c r="G1327">
        <v>9.3459900000000005</v>
      </c>
      <c r="H1327">
        <v>-2.8847399999999999</v>
      </c>
      <c r="I1327">
        <f>IF(AND(Tabelle15[[#This Row],[AreaPx]]&gt;0,NOT(Tabelle15[[#This Row],[AreaPx]]="inf")),Tabelle15[[#This Row],[AreaPx]], NA())</f>
        <v>5468.81</v>
      </c>
      <c r="J1327">
        <v>5468.81</v>
      </c>
      <c r="K1327">
        <v>63.850900000000003</v>
      </c>
      <c r="L1327">
        <v>86.509500000000003</v>
      </c>
      <c r="M1327">
        <v>0.177644</v>
      </c>
      <c r="N1327">
        <v>1.65323E-2</v>
      </c>
      <c r="O1327">
        <f>Tabelle15[[#This Row],[Roll]]+Tabelle15[[#This Row],[Pitch]]</f>
        <v>6.4612500000000006</v>
      </c>
      <c r="P1327">
        <f>SQRT(Tabelle15[[#This Row],[X]]^2+ Tabelle15[[#This Row],[Y]]^2 +Tabelle15[[#This Row],[Z]]^2)</f>
        <v>195.42756476037354</v>
      </c>
      <c r="Q1327">
        <v>-21.580300000000001</v>
      </c>
      <c r="R1327">
        <v>131.28800000000001</v>
      </c>
      <c r="S1327">
        <v>83.145600000000002</v>
      </c>
      <c r="T1327">
        <v>45.706000000000003</v>
      </c>
      <c r="U1327">
        <v>-2.8464100000000001</v>
      </c>
      <c r="V1327">
        <v>-9.35764</v>
      </c>
    </row>
    <row r="1328" spans="1:22">
      <c r="A1328">
        <v>27008</v>
      </c>
      <c r="B1328">
        <v>1</v>
      </c>
      <c r="C1328">
        <v>13.586600000000001</v>
      </c>
      <c r="D1328">
        <v>-25.985600000000002</v>
      </c>
      <c r="E1328">
        <v>-193.017</v>
      </c>
      <c r="F1328">
        <v>-43.969099999999997</v>
      </c>
      <c r="G1328">
        <v>9.4110800000000001</v>
      </c>
      <c r="H1328">
        <v>-3.1008</v>
      </c>
      <c r="I1328">
        <f>IF(AND(Tabelle15[[#This Row],[AreaPx]]&gt;0,NOT(Tabelle15[[#This Row],[AreaPx]]="inf")),Tabelle15[[#This Row],[AreaPx]], NA())</f>
        <v>5439.75</v>
      </c>
      <c r="J1328">
        <v>5439.75</v>
      </c>
      <c r="K1328">
        <v>63.650700000000001</v>
      </c>
      <c r="L1328">
        <v>86.373400000000004</v>
      </c>
      <c r="M1328">
        <v>0.38259100000000001</v>
      </c>
      <c r="N1328">
        <v>1.12893E-2</v>
      </c>
      <c r="O1328">
        <f>Tabelle15[[#This Row],[Roll]]+Tabelle15[[#This Row],[Pitch]]</f>
        <v>6.3102800000000006</v>
      </c>
      <c r="P1328">
        <f>SQRT(Tabelle15[[#This Row],[X]]^2+ Tabelle15[[#This Row],[Y]]^2 +Tabelle15[[#This Row],[Z]]^2)</f>
        <v>195.23168133251326</v>
      </c>
      <c r="Q1328">
        <v>-21.762899999999998</v>
      </c>
      <c r="R1328">
        <v>131.87700000000001</v>
      </c>
      <c r="S1328">
        <v>82.4649</v>
      </c>
      <c r="T1328">
        <v>45.523400000000002</v>
      </c>
      <c r="U1328">
        <v>-3.0590199999999999</v>
      </c>
      <c r="V1328">
        <v>-9.4246400000000001</v>
      </c>
    </row>
    <row r="1329" spans="1:22">
      <c r="A1329">
        <v>27036</v>
      </c>
      <c r="B1329">
        <v>1</v>
      </c>
      <c r="C1329">
        <v>13.586600000000001</v>
      </c>
      <c r="D1329">
        <v>-25.985600000000002</v>
      </c>
      <c r="E1329">
        <v>-193.017</v>
      </c>
      <c r="F1329">
        <v>-43.969099999999997</v>
      </c>
      <c r="G1329">
        <v>9.4110800000000001</v>
      </c>
      <c r="H1329">
        <v>-3.1008</v>
      </c>
      <c r="I1329">
        <f>IF(AND(Tabelle15[[#This Row],[AreaPx]]&gt;0,NOT(Tabelle15[[#This Row],[AreaPx]]="inf")),Tabelle15[[#This Row],[AreaPx]], NA())</f>
        <v>5439.75</v>
      </c>
      <c r="J1329">
        <v>5439.75</v>
      </c>
      <c r="K1329">
        <v>63.650700000000001</v>
      </c>
      <c r="L1329">
        <v>86.373400000000004</v>
      </c>
      <c r="M1329">
        <v>0.38259100000000001</v>
      </c>
      <c r="N1329">
        <v>1.12893E-2</v>
      </c>
      <c r="O1329">
        <f>Tabelle15[[#This Row],[Roll]]+Tabelle15[[#This Row],[Pitch]]</f>
        <v>6.3102800000000006</v>
      </c>
      <c r="P1329">
        <f>SQRT(Tabelle15[[#This Row],[X]]^2+ Tabelle15[[#This Row],[Y]]^2 +Tabelle15[[#This Row],[Z]]^2)</f>
        <v>195.23168133251326</v>
      </c>
      <c r="Q1329">
        <v>-21.762899999999998</v>
      </c>
      <c r="R1329">
        <v>131.87700000000001</v>
      </c>
      <c r="S1329">
        <v>82.4649</v>
      </c>
      <c r="T1329">
        <v>45.523400000000002</v>
      </c>
      <c r="U1329">
        <v>-3.0590199999999999</v>
      </c>
      <c r="V1329">
        <v>-9.4246400000000001</v>
      </c>
    </row>
    <row r="1330" spans="1:22">
      <c r="A1330">
        <v>27053</v>
      </c>
      <c r="B1330">
        <v>1</v>
      </c>
      <c r="C1330">
        <v>13.6349</v>
      </c>
      <c r="D1330">
        <v>-25.964600000000001</v>
      </c>
      <c r="E1330">
        <v>-193.14500000000001</v>
      </c>
      <c r="F1330">
        <v>-43.878</v>
      </c>
      <c r="G1330">
        <v>9.3241700000000005</v>
      </c>
      <c r="H1330">
        <v>-2.92014</v>
      </c>
      <c r="I1330">
        <f>IF(AND(Tabelle15[[#This Row],[AreaPx]]&gt;0,NOT(Tabelle15[[#This Row],[AreaPx]]="inf")),Tabelle15[[#This Row],[AreaPx]], NA())</f>
        <v>5462.72</v>
      </c>
      <c r="J1330">
        <v>5462.72</v>
      </c>
      <c r="K1330">
        <v>63.790300000000002</v>
      </c>
      <c r="L1330">
        <v>86.501599999999996</v>
      </c>
      <c r="M1330">
        <v>0.17030000000000001</v>
      </c>
      <c r="N1330">
        <v>2.32961E-2</v>
      </c>
      <c r="O1330">
        <f>Tabelle15[[#This Row],[Roll]]+Tabelle15[[#This Row],[Pitch]]</f>
        <v>6.4040300000000006</v>
      </c>
      <c r="P1330">
        <f>SQRT(Tabelle15[[#This Row],[X]]^2+ Tabelle15[[#This Row],[Y]]^2 +Tabelle15[[#This Row],[Z]]^2)</f>
        <v>195.35880317039721</v>
      </c>
      <c r="Q1330">
        <v>-21.658799999999999</v>
      </c>
      <c r="R1330">
        <v>131.28899999999999</v>
      </c>
      <c r="S1330">
        <v>82.944900000000004</v>
      </c>
      <c r="T1330">
        <v>45.648400000000002</v>
      </c>
      <c r="U1330">
        <v>-2.8815300000000001</v>
      </c>
      <c r="V1330">
        <v>-9.3360800000000008</v>
      </c>
    </row>
    <row r="1331" spans="1:22">
      <c r="A1331">
        <v>27076</v>
      </c>
      <c r="B1331">
        <v>1</v>
      </c>
      <c r="C1331">
        <v>13.6349</v>
      </c>
      <c r="D1331">
        <v>-25.964600000000001</v>
      </c>
      <c r="E1331">
        <v>-193.14500000000001</v>
      </c>
      <c r="F1331">
        <v>-43.878</v>
      </c>
      <c r="G1331">
        <v>9.3241700000000005</v>
      </c>
      <c r="H1331">
        <v>-2.92014</v>
      </c>
      <c r="I1331">
        <f>IF(AND(Tabelle15[[#This Row],[AreaPx]]&gt;0,NOT(Tabelle15[[#This Row],[AreaPx]]="inf")),Tabelle15[[#This Row],[AreaPx]], NA())</f>
        <v>5455.47</v>
      </c>
      <c r="J1331">
        <v>5455.47</v>
      </c>
      <c r="K1331">
        <v>63.747999999999998</v>
      </c>
      <c r="L1331">
        <v>86.444199999999995</v>
      </c>
      <c r="M1331">
        <v>0</v>
      </c>
      <c r="N1331">
        <v>1.22366E-2</v>
      </c>
      <c r="O1331">
        <f>Tabelle15[[#This Row],[Roll]]+Tabelle15[[#This Row],[Pitch]]</f>
        <v>6.4040300000000006</v>
      </c>
      <c r="P1331">
        <f>SQRT(Tabelle15[[#This Row],[X]]^2+ Tabelle15[[#This Row],[Y]]^2 +Tabelle15[[#This Row],[Z]]^2)</f>
        <v>195.35880317039721</v>
      </c>
      <c r="Q1331">
        <v>-21.658799999999999</v>
      </c>
      <c r="R1331">
        <v>131.28899999999999</v>
      </c>
      <c r="S1331">
        <v>82.944900000000004</v>
      </c>
      <c r="T1331">
        <v>45.648400000000002</v>
      </c>
      <c r="U1331">
        <v>-2.8815300000000001</v>
      </c>
      <c r="V1331">
        <v>-9.3360800000000008</v>
      </c>
    </row>
    <row r="1332" spans="1:22">
      <c r="A1332">
        <v>27095</v>
      </c>
      <c r="B1332">
        <v>1</v>
      </c>
      <c r="C1332">
        <v>13.6349</v>
      </c>
      <c r="D1332">
        <v>-25.964600000000001</v>
      </c>
      <c r="E1332">
        <v>-193.14500000000001</v>
      </c>
      <c r="F1332">
        <v>-43.878</v>
      </c>
      <c r="G1332">
        <v>9.3241700000000005</v>
      </c>
      <c r="H1332">
        <v>-2.92014</v>
      </c>
      <c r="I1332">
        <f>IF(AND(Tabelle15[[#This Row],[AreaPx]]&gt;0,NOT(Tabelle15[[#This Row],[AreaPx]]="inf")),Tabelle15[[#This Row],[AreaPx]], NA())</f>
        <v>5455.47</v>
      </c>
      <c r="J1332">
        <v>5455.47</v>
      </c>
      <c r="K1332">
        <v>63.747999999999998</v>
      </c>
      <c r="L1332">
        <v>86.444199999999995</v>
      </c>
      <c r="M1332">
        <v>0</v>
      </c>
      <c r="N1332">
        <v>1.22366E-2</v>
      </c>
      <c r="O1332">
        <f>Tabelle15[[#This Row],[Roll]]+Tabelle15[[#This Row],[Pitch]]</f>
        <v>6.4040300000000006</v>
      </c>
      <c r="P1332">
        <f>SQRT(Tabelle15[[#This Row],[X]]^2+ Tabelle15[[#This Row],[Y]]^2 +Tabelle15[[#This Row],[Z]]^2)</f>
        <v>195.35880317039721</v>
      </c>
      <c r="Q1332">
        <v>-21.658799999999999</v>
      </c>
      <c r="R1332">
        <v>131.28899999999999</v>
      </c>
      <c r="S1332">
        <v>82.944900000000004</v>
      </c>
      <c r="T1332">
        <v>45.648400000000002</v>
      </c>
      <c r="U1332">
        <v>-2.8815300000000001</v>
      </c>
      <c r="V1332">
        <v>-9.3360800000000008</v>
      </c>
    </row>
    <row r="1333" spans="1:22">
      <c r="A1333">
        <v>27107</v>
      </c>
      <c r="B1333">
        <v>1</v>
      </c>
      <c r="C1333">
        <v>13.707599999999999</v>
      </c>
      <c r="D1333">
        <v>-26.153400000000001</v>
      </c>
      <c r="E1333">
        <v>-193.15600000000001</v>
      </c>
      <c r="F1333">
        <v>-43.903700000000001</v>
      </c>
      <c r="G1333">
        <v>9.3409200000000006</v>
      </c>
      <c r="H1333">
        <v>-3.0445199999999999</v>
      </c>
      <c r="I1333">
        <f>IF(AND(Tabelle15[[#This Row],[AreaPx]]&gt;0,NOT(Tabelle15[[#This Row],[AreaPx]]="inf")),Tabelle15[[#This Row],[AreaPx]], NA())</f>
        <v>5450.52</v>
      </c>
      <c r="J1333">
        <v>5450.52</v>
      </c>
      <c r="K1333">
        <v>63.724699999999999</v>
      </c>
      <c r="L1333">
        <v>86.420599999999993</v>
      </c>
      <c r="M1333">
        <v>0.20744599999999999</v>
      </c>
      <c r="N1333">
        <v>7.3943699999999999E-3</v>
      </c>
      <c r="O1333">
        <f>Tabelle15[[#This Row],[Roll]]+Tabelle15[[#This Row],[Pitch]]</f>
        <v>6.2964000000000002</v>
      </c>
      <c r="P1333">
        <f>SQRT(Tabelle15[[#This Row],[X]]^2+ Tabelle15[[#This Row],[Y]]^2 +Tabelle15[[#This Row],[Z]]^2)</f>
        <v>195.39994617532525</v>
      </c>
      <c r="Q1333">
        <v>-21.790700000000001</v>
      </c>
      <c r="R1333">
        <v>131.86799999999999</v>
      </c>
      <c r="S1333">
        <v>82.699299999999994</v>
      </c>
      <c r="T1333">
        <v>45.601700000000001</v>
      </c>
      <c r="U1333">
        <v>-3.0041099999999998</v>
      </c>
      <c r="V1333">
        <v>-9.3538899999999998</v>
      </c>
    </row>
    <row r="1334" spans="1:22">
      <c r="A1334">
        <v>27136</v>
      </c>
      <c r="B1334">
        <v>1</v>
      </c>
      <c r="C1334">
        <v>13.707599999999999</v>
      </c>
      <c r="D1334">
        <v>-26.153400000000001</v>
      </c>
      <c r="E1334">
        <v>-193.15600000000001</v>
      </c>
      <c r="F1334">
        <v>-43.903700000000001</v>
      </c>
      <c r="G1334">
        <v>9.3409200000000006</v>
      </c>
      <c r="H1334">
        <v>-3.0445199999999999</v>
      </c>
      <c r="I1334">
        <f>IF(AND(Tabelle15[[#This Row],[AreaPx]]&gt;0,NOT(Tabelle15[[#This Row],[AreaPx]]="inf")),Tabelle15[[#This Row],[AreaPx]], NA())</f>
        <v>5450.52</v>
      </c>
      <c r="J1334">
        <v>5450.52</v>
      </c>
      <c r="K1334">
        <v>63.724699999999999</v>
      </c>
      <c r="L1334">
        <v>86.420599999999993</v>
      </c>
      <c r="M1334">
        <v>0.20744599999999999</v>
      </c>
      <c r="N1334">
        <v>7.3943699999999999E-3</v>
      </c>
      <c r="O1334">
        <f>Tabelle15[[#This Row],[Roll]]+Tabelle15[[#This Row],[Pitch]]</f>
        <v>6.2964000000000002</v>
      </c>
      <c r="P1334">
        <f>SQRT(Tabelle15[[#This Row],[X]]^2+ Tabelle15[[#This Row],[Y]]^2 +Tabelle15[[#This Row],[Z]]^2)</f>
        <v>195.39994617532525</v>
      </c>
      <c r="Q1334">
        <v>-21.790700000000001</v>
      </c>
      <c r="R1334">
        <v>131.86799999999999</v>
      </c>
      <c r="S1334">
        <v>82.699299999999994</v>
      </c>
      <c r="T1334">
        <v>45.601700000000001</v>
      </c>
      <c r="U1334">
        <v>-3.0041099999999998</v>
      </c>
      <c r="V1334">
        <v>-9.3538899999999998</v>
      </c>
    </row>
    <row r="1335" spans="1:22">
      <c r="A1335">
        <v>27153</v>
      </c>
      <c r="B1335">
        <v>1</v>
      </c>
      <c r="C1335">
        <v>13.937900000000001</v>
      </c>
      <c r="D1335">
        <v>-26.195599999999999</v>
      </c>
      <c r="E1335">
        <v>-193.14500000000001</v>
      </c>
      <c r="F1335">
        <v>-43.942300000000003</v>
      </c>
      <c r="G1335">
        <v>9.2632100000000008</v>
      </c>
      <c r="H1335">
        <v>-3.0074200000000002</v>
      </c>
      <c r="I1335">
        <f>IF(AND(Tabelle15[[#This Row],[AreaPx]]&gt;0,NOT(Tabelle15[[#This Row],[AreaPx]]="inf")),Tabelle15[[#This Row],[AreaPx]], NA())</f>
        <v>5447.41</v>
      </c>
      <c r="J1335">
        <v>5447.41</v>
      </c>
      <c r="K1335">
        <v>63.669199999999996</v>
      </c>
      <c r="L1335">
        <v>86.433300000000003</v>
      </c>
      <c r="M1335">
        <v>6.76755E-2</v>
      </c>
      <c r="N1335">
        <v>6.6819100000000001E-3</v>
      </c>
      <c r="O1335">
        <f>Tabelle15[[#This Row],[Roll]]+Tabelle15[[#This Row],[Pitch]]</f>
        <v>6.2557900000000011</v>
      </c>
      <c r="P1335">
        <f>SQRT(Tabelle15[[#This Row],[X]]^2+ Tabelle15[[#This Row],[Y]]^2 +Tabelle15[[#This Row],[Z]]^2)</f>
        <v>195.41101693806826</v>
      </c>
      <c r="Q1335">
        <v>-22.0029</v>
      </c>
      <c r="R1335">
        <v>131.77600000000001</v>
      </c>
      <c r="S1335">
        <v>82.491</v>
      </c>
      <c r="T1335">
        <v>45.5732</v>
      </c>
      <c r="U1335">
        <v>-2.9681600000000001</v>
      </c>
      <c r="V1335">
        <v>-9.2757699999999996</v>
      </c>
    </row>
    <row r="1336" spans="1:22">
      <c r="A1336">
        <v>27180</v>
      </c>
      <c r="B1336">
        <v>1</v>
      </c>
      <c r="C1336">
        <v>14.251300000000001</v>
      </c>
      <c r="D1336">
        <v>-26.223500000000001</v>
      </c>
      <c r="E1336">
        <v>-192.73400000000001</v>
      </c>
      <c r="F1336">
        <v>-44.334800000000001</v>
      </c>
      <c r="G1336">
        <v>9.07803</v>
      </c>
      <c r="H1336">
        <v>-3.0974900000000001</v>
      </c>
      <c r="I1336">
        <f>IF(AND(Tabelle15[[#This Row],[AreaPx]]&gt;0,NOT(Tabelle15[[#This Row],[AreaPx]]="inf")),Tabelle15[[#This Row],[AreaPx]], NA())</f>
        <v>5410.43</v>
      </c>
      <c r="J1336">
        <v>5410.43</v>
      </c>
      <c r="K1336">
        <v>63.241500000000002</v>
      </c>
      <c r="L1336">
        <v>86.445700000000002</v>
      </c>
      <c r="M1336">
        <v>0.630548</v>
      </c>
      <c r="N1336">
        <v>4.5578499999999996E-3</v>
      </c>
      <c r="O1336">
        <f>Tabelle15[[#This Row],[Roll]]+Tabelle15[[#This Row],[Pitch]]</f>
        <v>5.9805399999999995</v>
      </c>
      <c r="P1336">
        <f>SQRT(Tabelle15[[#This Row],[X]]^2+ Tabelle15[[#This Row],[Y]]^2 +Tabelle15[[#This Row],[Z]]^2)</f>
        <v>195.03119304342061</v>
      </c>
      <c r="Q1336">
        <v>-22.7012</v>
      </c>
      <c r="R1336">
        <v>132.09299999999999</v>
      </c>
      <c r="S1336">
        <v>80.9709</v>
      </c>
      <c r="T1336">
        <v>45.176000000000002</v>
      </c>
      <c r="U1336">
        <v>-3.0586600000000002</v>
      </c>
      <c r="V1336">
        <v>-9.0910899999999994</v>
      </c>
    </row>
    <row r="1337" spans="1:22">
      <c r="A1337">
        <v>27205</v>
      </c>
      <c r="B1337">
        <v>1</v>
      </c>
      <c r="C1337">
        <v>14.251300000000001</v>
      </c>
      <c r="D1337">
        <v>-26.223500000000001</v>
      </c>
      <c r="E1337">
        <v>-192.73400000000001</v>
      </c>
      <c r="F1337">
        <v>-44.334800000000001</v>
      </c>
      <c r="G1337">
        <v>9.07803</v>
      </c>
      <c r="H1337">
        <v>-3.0974900000000001</v>
      </c>
      <c r="I1337">
        <f>IF(AND(Tabelle15[[#This Row],[AreaPx]]&gt;0,NOT(Tabelle15[[#This Row],[AreaPx]]="inf")),Tabelle15[[#This Row],[AreaPx]], NA())</f>
        <v>5410.43</v>
      </c>
      <c r="J1337">
        <v>5410.43</v>
      </c>
      <c r="K1337">
        <v>63.241500000000002</v>
      </c>
      <c r="L1337">
        <v>86.445700000000002</v>
      </c>
      <c r="M1337">
        <v>0.630548</v>
      </c>
      <c r="N1337">
        <v>4.5578499999999996E-3</v>
      </c>
      <c r="O1337">
        <f>Tabelle15[[#This Row],[Roll]]+Tabelle15[[#This Row],[Pitch]]</f>
        <v>5.9805399999999995</v>
      </c>
      <c r="P1337">
        <f>SQRT(Tabelle15[[#This Row],[X]]^2+ Tabelle15[[#This Row],[Y]]^2 +Tabelle15[[#This Row],[Z]]^2)</f>
        <v>195.03119304342061</v>
      </c>
      <c r="Q1337">
        <v>-22.7012</v>
      </c>
      <c r="R1337">
        <v>132.09299999999999</v>
      </c>
      <c r="S1337">
        <v>80.9709</v>
      </c>
      <c r="T1337">
        <v>45.176000000000002</v>
      </c>
      <c r="U1337">
        <v>-3.0586600000000002</v>
      </c>
      <c r="V1337">
        <v>-9.0910899999999994</v>
      </c>
    </row>
    <row r="1338" spans="1:22">
      <c r="A1338">
        <v>27220</v>
      </c>
      <c r="B1338">
        <v>1</v>
      </c>
      <c r="C1338">
        <v>14.5448</v>
      </c>
      <c r="D1338">
        <v>-26.481400000000001</v>
      </c>
      <c r="E1338">
        <v>-192.465</v>
      </c>
      <c r="F1338">
        <v>-44.428199999999997</v>
      </c>
      <c r="G1338">
        <v>9.1214999999999993</v>
      </c>
      <c r="H1338">
        <v>-3.4045000000000001</v>
      </c>
      <c r="I1338">
        <f>IF(AND(Tabelle15[[#This Row],[AreaPx]]&gt;0,NOT(Tabelle15[[#This Row],[AreaPx]]="inf")),Tabelle15[[#This Row],[AreaPx]], NA())</f>
        <v>5418.3</v>
      </c>
      <c r="J1338">
        <v>5418.3</v>
      </c>
      <c r="K1338">
        <v>63.287300000000002</v>
      </c>
      <c r="L1338">
        <v>86.570899999999995</v>
      </c>
      <c r="M1338">
        <v>0.38391199999999998</v>
      </c>
      <c r="N1338">
        <v>2.1309999999999999E-2</v>
      </c>
      <c r="O1338">
        <f>Tabelle15[[#This Row],[Roll]]+Tabelle15[[#This Row],[Pitch]]</f>
        <v>5.7169999999999987</v>
      </c>
      <c r="P1338">
        <f>SQRT(Tabelle15[[#This Row],[X]]^2+ Tabelle15[[#This Row],[Y]]^2 +Tabelle15[[#This Row],[Z]]^2)</f>
        <v>194.82194942562299</v>
      </c>
      <c r="Q1338">
        <v>-22.9316</v>
      </c>
      <c r="R1338">
        <v>133.28</v>
      </c>
      <c r="S1338">
        <v>80.024299999999997</v>
      </c>
      <c r="T1338">
        <v>45.031500000000001</v>
      </c>
      <c r="U1338">
        <v>-3.3614000000000002</v>
      </c>
      <c r="V1338">
        <v>-9.1373599999999993</v>
      </c>
    </row>
    <row r="1339" spans="1:22">
      <c r="A1339">
        <v>27243</v>
      </c>
      <c r="B1339">
        <v>1</v>
      </c>
      <c r="C1339">
        <v>14.5448</v>
      </c>
      <c r="D1339">
        <v>-26.481400000000001</v>
      </c>
      <c r="E1339">
        <v>-192.465</v>
      </c>
      <c r="F1339">
        <v>-44.428199999999997</v>
      </c>
      <c r="G1339">
        <v>9.1214999999999993</v>
      </c>
      <c r="H1339">
        <v>-3.4045000000000001</v>
      </c>
      <c r="I1339">
        <f>IF(AND(Tabelle15[[#This Row],[AreaPx]]&gt;0,NOT(Tabelle15[[#This Row],[AreaPx]]="inf")),Tabelle15[[#This Row],[AreaPx]], NA())</f>
        <v>5433.45</v>
      </c>
      <c r="J1339">
        <v>5433.45</v>
      </c>
      <c r="K1339">
        <v>63.375799999999998</v>
      </c>
      <c r="L1339">
        <v>86.691900000000004</v>
      </c>
      <c r="M1339">
        <v>0</v>
      </c>
      <c r="N1339">
        <v>1.0574399999999999E-2</v>
      </c>
      <c r="O1339">
        <f>Tabelle15[[#This Row],[Roll]]+Tabelle15[[#This Row],[Pitch]]</f>
        <v>5.7169999999999987</v>
      </c>
      <c r="P1339">
        <f>SQRT(Tabelle15[[#This Row],[X]]^2+ Tabelle15[[#This Row],[Y]]^2 +Tabelle15[[#This Row],[Z]]^2)</f>
        <v>194.82194942562299</v>
      </c>
      <c r="Q1339">
        <v>-22.9316</v>
      </c>
      <c r="R1339">
        <v>133.28</v>
      </c>
      <c r="S1339">
        <v>80.024299999999997</v>
      </c>
      <c r="T1339">
        <v>45.031500000000001</v>
      </c>
      <c r="U1339">
        <v>-3.3614000000000002</v>
      </c>
      <c r="V1339">
        <v>-9.1373599999999993</v>
      </c>
    </row>
    <row r="1340" spans="1:22">
      <c r="A1340">
        <v>27263</v>
      </c>
      <c r="B1340">
        <v>1</v>
      </c>
      <c r="C1340">
        <v>14.5448</v>
      </c>
      <c r="D1340">
        <v>-26.481400000000001</v>
      </c>
      <c r="E1340">
        <v>-192.465</v>
      </c>
      <c r="F1340">
        <v>-44.428199999999997</v>
      </c>
      <c r="G1340">
        <v>9.1214999999999993</v>
      </c>
      <c r="H1340">
        <v>-3.4045000000000001</v>
      </c>
      <c r="I1340">
        <f>IF(AND(Tabelle15[[#This Row],[AreaPx]]&gt;0,NOT(Tabelle15[[#This Row],[AreaPx]]="inf")),Tabelle15[[#This Row],[AreaPx]], NA())</f>
        <v>5433.45</v>
      </c>
      <c r="J1340">
        <v>5433.45</v>
      </c>
      <c r="K1340">
        <v>63.375799999999998</v>
      </c>
      <c r="L1340">
        <v>86.691900000000004</v>
      </c>
      <c r="M1340">
        <v>0</v>
      </c>
      <c r="N1340">
        <v>1.0574399999999999E-2</v>
      </c>
      <c r="O1340">
        <f>Tabelle15[[#This Row],[Roll]]+Tabelle15[[#This Row],[Pitch]]</f>
        <v>5.7169999999999987</v>
      </c>
      <c r="P1340">
        <f>SQRT(Tabelle15[[#This Row],[X]]^2+ Tabelle15[[#This Row],[Y]]^2 +Tabelle15[[#This Row],[Z]]^2)</f>
        <v>194.82194942562299</v>
      </c>
      <c r="Q1340">
        <v>-22.9316</v>
      </c>
      <c r="R1340">
        <v>133.28</v>
      </c>
      <c r="S1340">
        <v>80.024299999999997</v>
      </c>
      <c r="T1340">
        <v>45.031500000000001</v>
      </c>
      <c r="U1340">
        <v>-3.3614000000000002</v>
      </c>
      <c r="V1340">
        <v>-9.1373599999999993</v>
      </c>
    </row>
    <row r="1341" spans="1:22">
      <c r="A1341">
        <v>27274</v>
      </c>
      <c r="B1341">
        <v>1</v>
      </c>
      <c r="C1341">
        <v>15.0083</v>
      </c>
      <c r="D1341">
        <v>-26.370799999999999</v>
      </c>
      <c r="E1341">
        <v>-192.79900000000001</v>
      </c>
      <c r="F1341">
        <v>-44.292700000000004</v>
      </c>
      <c r="G1341">
        <v>8.9321999999999999</v>
      </c>
      <c r="H1341">
        <v>-3.1323099999999999</v>
      </c>
      <c r="I1341">
        <f>IF(AND(Tabelle15[[#This Row],[AreaPx]]&gt;0,NOT(Tabelle15[[#This Row],[AreaPx]]="inf")),Tabelle15[[#This Row],[AreaPx]], NA())</f>
        <v>5452.77</v>
      </c>
      <c r="J1341">
        <v>5452.77</v>
      </c>
      <c r="K1341">
        <v>63.485300000000002</v>
      </c>
      <c r="L1341">
        <v>86.769300000000001</v>
      </c>
      <c r="M1341">
        <v>0.37774999999999997</v>
      </c>
      <c r="N1341">
        <v>1.6669400000000001E-2</v>
      </c>
      <c r="O1341">
        <f>Tabelle15[[#This Row],[Roll]]+Tabelle15[[#This Row],[Pitch]]</f>
        <v>5.7998899999999995</v>
      </c>
      <c r="P1341">
        <f>SQRT(Tabelle15[[#This Row],[X]]^2+ Tabelle15[[#This Row],[Y]]^2 +Tabelle15[[#This Row],[Z]]^2)</f>
        <v>195.17203324895195</v>
      </c>
      <c r="Q1341">
        <v>-23.138100000000001</v>
      </c>
      <c r="R1341">
        <v>132.28899999999999</v>
      </c>
      <c r="S1341">
        <v>80.613600000000005</v>
      </c>
      <c r="T1341">
        <v>45.220500000000001</v>
      </c>
      <c r="U1341">
        <v>-3.09429</v>
      </c>
      <c r="V1341">
        <v>-8.9453499999999995</v>
      </c>
    </row>
    <row r="1342" spans="1:22">
      <c r="A1342">
        <v>27301</v>
      </c>
      <c r="B1342">
        <v>1</v>
      </c>
      <c r="C1342">
        <v>15.0083</v>
      </c>
      <c r="D1342">
        <v>-26.370799999999999</v>
      </c>
      <c r="E1342">
        <v>-192.79900000000001</v>
      </c>
      <c r="F1342">
        <v>-44.292700000000004</v>
      </c>
      <c r="G1342">
        <v>8.9321999999999999</v>
      </c>
      <c r="H1342">
        <v>-3.1323099999999999</v>
      </c>
      <c r="I1342">
        <f>IF(AND(Tabelle15[[#This Row],[AreaPx]]&gt;0,NOT(Tabelle15[[#This Row],[AreaPx]]="inf")),Tabelle15[[#This Row],[AreaPx]], NA())</f>
        <v>5452.77</v>
      </c>
      <c r="J1342">
        <v>5452.77</v>
      </c>
      <c r="K1342">
        <v>63.485300000000002</v>
      </c>
      <c r="L1342">
        <v>86.769300000000001</v>
      </c>
      <c r="M1342">
        <v>0.37774999999999997</v>
      </c>
      <c r="N1342">
        <v>1.6669400000000001E-2</v>
      </c>
      <c r="O1342">
        <f>Tabelle15[[#This Row],[Roll]]+Tabelle15[[#This Row],[Pitch]]</f>
        <v>5.7998899999999995</v>
      </c>
      <c r="P1342">
        <f>SQRT(Tabelle15[[#This Row],[X]]^2+ Tabelle15[[#This Row],[Y]]^2 +Tabelle15[[#This Row],[Z]]^2)</f>
        <v>195.17203324895195</v>
      </c>
      <c r="Q1342">
        <v>-23.138100000000001</v>
      </c>
      <c r="R1342">
        <v>132.28899999999999</v>
      </c>
      <c r="S1342">
        <v>80.613600000000005</v>
      </c>
      <c r="T1342">
        <v>45.220500000000001</v>
      </c>
      <c r="U1342">
        <v>-3.09429</v>
      </c>
      <c r="V1342">
        <v>-8.9453499999999995</v>
      </c>
    </row>
    <row r="1343" spans="1:22">
      <c r="A1343">
        <v>27315</v>
      </c>
      <c r="B1343">
        <v>1</v>
      </c>
      <c r="C1343">
        <v>15.2858</v>
      </c>
      <c r="D1343">
        <v>-26.220500000000001</v>
      </c>
      <c r="E1343">
        <v>-192.553</v>
      </c>
      <c r="F1343">
        <v>-44.548400000000001</v>
      </c>
      <c r="G1343">
        <v>9.0014400000000006</v>
      </c>
      <c r="H1343">
        <v>-3.7294499999999999</v>
      </c>
      <c r="I1343">
        <f>IF(AND(Tabelle15[[#This Row],[AreaPx]]&gt;0,NOT(Tabelle15[[#This Row],[AreaPx]]="inf")),Tabelle15[[#This Row],[AreaPx]], NA())</f>
        <v>5397.25</v>
      </c>
      <c r="J1343">
        <v>5397.25</v>
      </c>
      <c r="K1343">
        <v>63.122500000000002</v>
      </c>
      <c r="L1343">
        <v>86.5047</v>
      </c>
      <c r="M1343">
        <v>0.57891300000000001</v>
      </c>
      <c r="N1343">
        <v>1.21694E-2</v>
      </c>
      <c r="O1343">
        <f>Tabelle15[[#This Row],[Roll]]+Tabelle15[[#This Row],[Pitch]]</f>
        <v>5.2719900000000006</v>
      </c>
      <c r="P1343">
        <f>SQRT(Tabelle15[[#This Row],[X]]^2+ Tabelle15[[#This Row],[Y]]^2 +Tabelle15[[#This Row],[Z]]^2)</f>
        <v>194.9303160385526</v>
      </c>
      <c r="Q1343">
        <v>-23.6693</v>
      </c>
      <c r="R1343">
        <v>134.02199999999999</v>
      </c>
      <c r="S1343">
        <v>79.080799999999996</v>
      </c>
      <c r="T1343">
        <v>44.8673</v>
      </c>
      <c r="U1343">
        <v>-3.6834600000000002</v>
      </c>
      <c r="V1343">
        <v>-9.0202299999999997</v>
      </c>
    </row>
    <row r="1344" spans="1:22">
      <c r="A1344">
        <v>27339</v>
      </c>
      <c r="B1344">
        <v>1</v>
      </c>
      <c r="C1344">
        <v>15.172000000000001</v>
      </c>
      <c r="D1344">
        <v>-26.2928</v>
      </c>
      <c r="E1344">
        <v>-192.49700000000001</v>
      </c>
      <c r="F1344">
        <v>-44.399000000000001</v>
      </c>
      <c r="G1344">
        <v>9.0745900000000006</v>
      </c>
      <c r="H1344">
        <v>-3.8489300000000002</v>
      </c>
      <c r="I1344">
        <f>IF(AND(Tabelle15[[#This Row],[AreaPx]]&gt;0,NOT(Tabelle15[[#This Row],[AreaPx]]="inf")),Tabelle15[[#This Row],[AreaPx]], NA())</f>
        <v>5422.22</v>
      </c>
      <c r="J1344">
        <v>5422.22</v>
      </c>
      <c r="K1344">
        <v>63.369199999999999</v>
      </c>
      <c r="L1344">
        <v>86.584699999999998</v>
      </c>
      <c r="M1344">
        <v>0.27962799999999999</v>
      </c>
      <c r="N1344">
        <v>2.2773100000000001E-2</v>
      </c>
      <c r="O1344">
        <f>Tabelle15[[#This Row],[Roll]]+Tabelle15[[#This Row],[Pitch]]</f>
        <v>5.2256600000000004</v>
      </c>
      <c r="P1344">
        <f>SQRT(Tabelle15[[#This Row],[X]]^2+ Tabelle15[[#This Row],[Y]]^2 +Tabelle15[[#This Row],[Z]]^2)</f>
        <v>194.87584746407134</v>
      </c>
      <c r="Q1344">
        <v>-23.2592</v>
      </c>
      <c r="R1344">
        <v>134.47200000000001</v>
      </c>
      <c r="S1344">
        <v>79.362300000000005</v>
      </c>
      <c r="T1344">
        <v>44.993099999999998</v>
      </c>
      <c r="U1344">
        <v>-3.8006899999999999</v>
      </c>
      <c r="V1344">
        <v>-9.0947600000000008</v>
      </c>
    </row>
    <row r="1345" spans="1:22">
      <c r="A1345">
        <v>27366</v>
      </c>
      <c r="B1345">
        <v>1</v>
      </c>
      <c r="C1345">
        <v>15.172000000000001</v>
      </c>
      <c r="D1345">
        <v>-26.2928</v>
      </c>
      <c r="E1345">
        <v>-192.49700000000001</v>
      </c>
      <c r="F1345">
        <v>-44.399000000000001</v>
      </c>
      <c r="G1345">
        <v>9.0745900000000006</v>
      </c>
      <c r="H1345">
        <v>-3.8489300000000002</v>
      </c>
      <c r="I1345">
        <f>IF(AND(Tabelle15[[#This Row],[AreaPx]]&gt;0,NOT(Tabelle15[[#This Row],[AreaPx]]="inf")),Tabelle15[[#This Row],[AreaPx]], NA())</f>
        <v>5422.22</v>
      </c>
      <c r="J1345">
        <v>5422.22</v>
      </c>
      <c r="K1345">
        <v>63.369199999999999</v>
      </c>
      <c r="L1345">
        <v>86.584699999999998</v>
      </c>
      <c r="M1345">
        <v>0.27962799999999999</v>
      </c>
      <c r="N1345">
        <v>2.2773100000000001E-2</v>
      </c>
      <c r="O1345">
        <f>Tabelle15[[#This Row],[Roll]]+Tabelle15[[#This Row],[Pitch]]</f>
        <v>5.2256600000000004</v>
      </c>
      <c r="P1345">
        <f>SQRT(Tabelle15[[#This Row],[X]]^2+ Tabelle15[[#This Row],[Y]]^2 +Tabelle15[[#This Row],[Z]]^2)</f>
        <v>194.87584746407134</v>
      </c>
      <c r="Q1345">
        <v>-23.2592</v>
      </c>
      <c r="R1345">
        <v>134.47200000000001</v>
      </c>
      <c r="S1345">
        <v>79.362300000000005</v>
      </c>
      <c r="T1345">
        <v>44.993099999999998</v>
      </c>
      <c r="U1345">
        <v>-3.8006899999999999</v>
      </c>
      <c r="V1345">
        <v>-9.0947600000000008</v>
      </c>
    </row>
    <row r="1346" spans="1:22">
      <c r="A1346">
        <v>27386</v>
      </c>
      <c r="B1346">
        <v>1</v>
      </c>
      <c r="C1346">
        <v>14.992900000000001</v>
      </c>
      <c r="D1346">
        <v>-26.7791</v>
      </c>
      <c r="E1346">
        <v>-192.92599999999999</v>
      </c>
      <c r="F1346">
        <v>-44.099499999999999</v>
      </c>
      <c r="G1346">
        <v>9.1905599999999996</v>
      </c>
      <c r="H1346">
        <v>-3.6112299999999999</v>
      </c>
      <c r="I1346">
        <f>IF(AND(Tabelle15[[#This Row],[AreaPx]]&gt;0,NOT(Tabelle15[[#This Row],[AreaPx]]="inf")),Tabelle15[[#This Row],[AreaPx]], NA())</f>
        <v>5457.97</v>
      </c>
      <c r="J1346">
        <v>5457.97</v>
      </c>
      <c r="K1346">
        <v>63.714300000000001</v>
      </c>
      <c r="L1346">
        <v>86.636300000000006</v>
      </c>
      <c r="M1346">
        <v>0.28840900000000003</v>
      </c>
      <c r="N1346">
        <v>2.58585E-2</v>
      </c>
      <c r="O1346">
        <f>Tabelle15[[#This Row],[Roll]]+Tabelle15[[#This Row],[Pitch]]</f>
        <v>5.5793299999999997</v>
      </c>
      <c r="P1346">
        <f>SQRT(Tabelle15[[#This Row],[X]]^2+ Tabelle15[[#This Row],[Y]]^2 +Tabelle15[[#This Row],[Z]]^2)</f>
        <v>195.35185876571535</v>
      </c>
      <c r="Q1346">
        <v>-22.9056</v>
      </c>
      <c r="R1346">
        <v>134.184</v>
      </c>
      <c r="S1346">
        <v>80.638800000000003</v>
      </c>
      <c r="T1346">
        <v>45.323</v>
      </c>
      <c r="U1346">
        <v>-3.56481</v>
      </c>
      <c r="V1346">
        <v>-9.2085399999999993</v>
      </c>
    </row>
    <row r="1347" spans="1:22">
      <c r="A1347">
        <v>27408</v>
      </c>
      <c r="B1347">
        <v>1</v>
      </c>
      <c r="C1347">
        <v>14.975199999999999</v>
      </c>
      <c r="D1347">
        <v>-26.881</v>
      </c>
      <c r="E1347">
        <v>-193.30699999999999</v>
      </c>
      <c r="F1347">
        <v>-44.031599999999997</v>
      </c>
      <c r="G1347">
        <v>9.1036099999999998</v>
      </c>
      <c r="H1347">
        <v>-3.2928700000000002</v>
      </c>
      <c r="I1347">
        <f>IF(AND(Tabelle15[[#This Row],[AreaPx]]&gt;0,NOT(Tabelle15[[#This Row],[AreaPx]]="inf")),Tabelle15[[#This Row],[AreaPx]], NA())</f>
        <v>5447.15</v>
      </c>
      <c r="J1347">
        <v>5447.15</v>
      </c>
      <c r="K1347">
        <v>63.628599999999999</v>
      </c>
      <c r="L1347">
        <v>86.513000000000005</v>
      </c>
      <c r="M1347">
        <v>0.53182799999999997</v>
      </c>
      <c r="N1347">
        <v>6.5539200000000004E-3</v>
      </c>
      <c r="O1347">
        <f>Tabelle15[[#This Row],[Roll]]+Tabelle15[[#This Row],[Pitch]]</f>
        <v>5.8107399999999991</v>
      </c>
      <c r="P1347">
        <f>SQRT(Tabelle15[[#This Row],[X]]^2+ Tabelle15[[#This Row],[Y]]^2 +Tabelle15[[#This Row],[Z]]^2)</f>
        <v>195.74074952610147</v>
      </c>
      <c r="Q1347">
        <v>-23.0105</v>
      </c>
      <c r="R1347">
        <v>133.29300000000001</v>
      </c>
      <c r="S1347">
        <v>81.389899999999997</v>
      </c>
      <c r="T1347">
        <v>45.446899999999999</v>
      </c>
      <c r="U1347">
        <v>-3.25135</v>
      </c>
      <c r="V1347">
        <v>-9.1184100000000008</v>
      </c>
    </row>
    <row r="1348" spans="1:22">
      <c r="A1348">
        <v>27434</v>
      </c>
      <c r="B1348">
        <v>1</v>
      </c>
      <c r="C1348">
        <v>14.975199999999999</v>
      </c>
      <c r="D1348">
        <v>-26.881</v>
      </c>
      <c r="E1348">
        <v>-193.30699999999999</v>
      </c>
      <c r="F1348">
        <v>-44.031599999999997</v>
      </c>
      <c r="G1348">
        <v>9.1036099999999998</v>
      </c>
      <c r="H1348">
        <v>-3.2928700000000002</v>
      </c>
      <c r="I1348">
        <f>IF(AND(Tabelle15[[#This Row],[AreaPx]]&gt;0,NOT(Tabelle15[[#This Row],[AreaPx]]="inf")),Tabelle15[[#This Row],[AreaPx]], NA())</f>
        <v>5447.15</v>
      </c>
      <c r="J1348">
        <v>5447.15</v>
      </c>
      <c r="K1348">
        <v>63.628599999999999</v>
      </c>
      <c r="L1348">
        <v>86.513000000000005</v>
      </c>
      <c r="M1348">
        <v>0.53182799999999997</v>
      </c>
      <c r="N1348">
        <v>6.5539200000000004E-3</v>
      </c>
      <c r="O1348">
        <f>Tabelle15[[#This Row],[Roll]]+Tabelle15[[#This Row],[Pitch]]</f>
        <v>5.8107399999999991</v>
      </c>
      <c r="P1348">
        <f>SQRT(Tabelle15[[#This Row],[X]]^2+ Tabelle15[[#This Row],[Y]]^2 +Tabelle15[[#This Row],[Z]]^2)</f>
        <v>195.74074952610147</v>
      </c>
      <c r="Q1348">
        <v>-23.0105</v>
      </c>
      <c r="R1348">
        <v>133.29300000000001</v>
      </c>
      <c r="S1348">
        <v>81.389899999999997</v>
      </c>
      <c r="T1348">
        <v>45.446899999999999</v>
      </c>
      <c r="U1348">
        <v>-3.25135</v>
      </c>
      <c r="V1348">
        <v>-9.1184100000000008</v>
      </c>
    </row>
    <row r="1349" spans="1:22">
      <c r="A1349">
        <v>27448</v>
      </c>
      <c r="B1349">
        <v>1</v>
      </c>
      <c r="C1349">
        <v>14.975199999999999</v>
      </c>
      <c r="D1349">
        <v>-26.881</v>
      </c>
      <c r="E1349">
        <v>-193.30699999999999</v>
      </c>
      <c r="F1349">
        <v>-44.031599999999997</v>
      </c>
      <c r="G1349">
        <v>9.1036099999999998</v>
      </c>
      <c r="H1349">
        <v>-3.2928700000000002</v>
      </c>
      <c r="I1349">
        <f>IF(AND(Tabelle15[[#This Row],[AreaPx]]&gt;0,NOT(Tabelle15[[#This Row],[AreaPx]]="inf")),Tabelle15[[#This Row],[AreaPx]], NA())</f>
        <v>5425.68</v>
      </c>
      <c r="J1349">
        <v>5425.68</v>
      </c>
      <c r="K1349">
        <v>63.503</v>
      </c>
      <c r="L1349">
        <v>86.342399999999998</v>
      </c>
      <c r="M1349">
        <v>0</v>
      </c>
      <c r="N1349">
        <v>1.6858999999999999E-2</v>
      </c>
      <c r="O1349">
        <f>Tabelle15[[#This Row],[Roll]]+Tabelle15[[#This Row],[Pitch]]</f>
        <v>5.8107399999999991</v>
      </c>
      <c r="P1349">
        <f>SQRT(Tabelle15[[#This Row],[X]]^2+ Tabelle15[[#This Row],[Y]]^2 +Tabelle15[[#This Row],[Z]]^2)</f>
        <v>195.74074952610147</v>
      </c>
      <c r="Q1349">
        <v>-23.0105</v>
      </c>
      <c r="R1349">
        <v>133.29300000000001</v>
      </c>
      <c r="S1349">
        <v>81.389899999999997</v>
      </c>
      <c r="T1349">
        <v>45.446899999999999</v>
      </c>
      <c r="U1349">
        <v>-3.25135</v>
      </c>
      <c r="V1349">
        <v>-9.1184100000000008</v>
      </c>
    </row>
    <row r="1350" spans="1:22">
      <c r="A1350">
        <v>27461</v>
      </c>
      <c r="B1350">
        <v>1</v>
      </c>
      <c r="C1350">
        <v>14.975199999999999</v>
      </c>
      <c r="D1350">
        <v>-26.881</v>
      </c>
      <c r="E1350">
        <v>-193.30699999999999</v>
      </c>
      <c r="F1350">
        <v>-44.031599999999997</v>
      </c>
      <c r="G1350">
        <v>9.1036099999999998</v>
      </c>
      <c r="H1350">
        <v>-3.2928700000000002</v>
      </c>
      <c r="I1350">
        <f>IF(AND(Tabelle15[[#This Row],[AreaPx]]&gt;0,NOT(Tabelle15[[#This Row],[AreaPx]]="inf")),Tabelle15[[#This Row],[AreaPx]], NA())</f>
        <v>5425.68</v>
      </c>
      <c r="J1350">
        <v>5425.68</v>
      </c>
      <c r="K1350">
        <v>63.503</v>
      </c>
      <c r="L1350">
        <v>86.342399999999998</v>
      </c>
      <c r="M1350">
        <v>0</v>
      </c>
      <c r="N1350">
        <v>1.6858999999999999E-2</v>
      </c>
      <c r="O1350">
        <f>Tabelle15[[#This Row],[Roll]]+Tabelle15[[#This Row],[Pitch]]</f>
        <v>5.8107399999999991</v>
      </c>
      <c r="P1350">
        <f>SQRT(Tabelle15[[#This Row],[X]]^2+ Tabelle15[[#This Row],[Y]]^2 +Tabelle15[[#This Row],[Z]]^2)</f>
        <v>195.74074952610147</v>
      </c>
      <c r="Q1350">
        <v>-23.0105</v>
      </c>
      <c r="R1350">
        <v>133.29300000000001</v>
      </c>
      <c r="S1350">
        <v>81.389899999999997</v>
      </c>
      <c r="T1350">
        <v>45.446899999999999</v>
      </c>
      <c r="U1350">
        <v>-3.25135</v>
      </c>
      <c r="V1350">
        <v>-9.1184100000000008</v>
      </c>
    </row>
    <row r="1351" spans="1:22">
      <c r="A1351">
        <v>27473</v>
      </c>
      <c r="B1351">
        <v>1</v>
      </c>
      <c r="C1351">
        <v>14.9505</v>
      </c>
      <c r="D1351">
        <v>-26.882999999999999</v>
      </c>
      <c r="E1351">
        <v>-193.00299999999999</v>
      </c>
      <c r="F1351">
        <v>-44.349899999999998</v>
      </c>
      <c r="G1351">
        <v>9.1278900000000007</v>
      </c>
      <c r="H1351">
        <v>-3.5780099999999999</v>
      </c>
      <c r="I1351">
        <f>IF(AND(Tabelle15[[#This Row],[AreaPx]]&gt;0,NOT(Tabelle15[[#This Row],[AreaPx]]="inf")),Tabelle15[[#This Row],[AreaPx]], NA())</f>
        <v>5389.96</v>
      </c>
      <c r="J1351">
        <v>5389.96</v>
      </c>
      <c r="K1351">
        <v>63.181100000000001</v>
      </c>
      <c r="L1351">
        <v>86.285300000000007</v>
      </c>
      <c r="M1351">
        <v>0.65229700000000002</v>
      </c>
      <c r="N1351">
        <v>1.32874E-2</v>
      </c>
      <c r="O1351">
        <f>Tabelle15[[#This Row],[Roll]]+Tabelle15[[#This Row],[Pitch]]</f>
        <v>5.5498800000000008</v>
      </c>
      <c r="P1351">
        <f>SQRT(Tabelle15[[#This Row],[X]]^2+ Tabelle15[[#This Row],[Y]]^2 +Tabelle15[[#This Row],[Z]]^2)</f>
        <v>195.43891922605894</v>
      </c>
      <c r="Q1351">
        <v>-23.446300000000001</v>
      </c>
      <c r="R1351">
        <v>134.21100000000001</v>
      </c>
      <c r="S1351">
        <v>80.114800000000002</v>
      </c>
      <c r="T1351">
        <v>45.081699999999998</v>
      </c>
      <c r="U1351">
        <v>-3.5326399999999998</v>
      </c>
      <c r="V1351">
        <v>-9.1454199999999997</v>
      </c>
    </row>
    <row r="1352" spans="1:22">
      <c r="A1352">
        <v>27495</v>
      </c>
      <c r="B1352">
        <v>1</v>
      </c>
      <c r="C1352">
        <v>14.9505</v>
      </c>
      <c r="D1352">
        <v>-26.882999999999999</v>
      </c>
      <c r="E1352">
        <v>-193.00299999999999</v>
      </c>
      <c r="F1352">
        <v>-44.349899999999998</v>
      </c>
      <c r="G1352">
        <v>9.1278900000000007</v>
      </c>
      <c r="H1352">
        <v>-3.5780099999999999</v>
      </c>
      <c r="I1352">
        <f>IF(AND(Tabelle15[[#This Row],[AreaPx]]&gt;0,NOT(Tabelle15[[#This Row],[AreaPx]]="inf")),Tabelle15[[#This Row],[AreaPx]], NA())</f>
        <v>5389.96</v>
      </c>
      <c r="J1352">
        <v>5389.96</v>
      </c>
      <c r="K1352">
        <v>63.181100000000001</v>
      </c>
      <c r="L1352">
        <v>86.285300000000007</v>
      </c>
      <c r="M1352">
        <v>0.65229700000000002</v>
      </c>
      <c r="N1352">
        <v>1.32874E-2</v>
      </c>
      <c r="O1352">
        <f>Tabelle15[[#This Row],[Roll]]+Tabelle15[[#This Row],[Pitch]]</f>
        <v>5.5498800000000008</v>
      </c>
      <c r="P1352">
        <f>SQRT(Tabelle15[[#This Row],[X]]^2+ Tabelle15[[#This Row],[Y]]^2 +Tabelle15[[#This Row],[Z]]^2)</f>
        <v>195.43891922605894</v>
      </c>
      <c r="Q1352">
        <v>-23.446300000000001</v>
      </c>
      <c r="R1352">
        <v>134.21100000000001</v>
      </c>
      <c r="S1352">
        <v>80.114800000000002</v>
      </c>
      <c r="T1352">
        <v>45.081699999999998</v>
      </c>
      <c r="U1352">
        <v>-3.5326399999999998</v>
      </c>
      <c r="V1352">
        <v>-9.1454199999999997</v>
      </c>
    </row>
    <row r="1353" spans="1:22">
      <c r="A1353">
        <v>27510</v>
      </c>
      <c r="B1353">
        <v>1</v>
      </c>
      <c r="C1353">
        <v>14.733499999999999</v>
      </c>
      <c r="D1353">
        <v>-26.942900000000002</v>
      </c>
      <c r="E1353">
        <v>-192.35</v>
      </c>
      <c r="F1353">
        <v>-44.525300000000001</v>
      </c>
      <c r="G1353">
        <v>9.2503799999999998</v>
      </c>
      <c r="H1353">
        <v>-3.9980600000000002</v>
      </c>
      <c r="I1353">
        <f>IF(AND(Tabelle15[[#This Row],[AreaPx]]&gt;0,NOT(Tabelle15[[#This Row],[AreaPx]]="inf")),Tabelle15[[#This Row],[AreaPx]], NA())</f>
        <v>5380.76</v>
      </c>
      <c r="J1353">
        <v>5380.76</v>
      </c>
      <c r="K1353">
        <v>63.120100000000001</v>
      </c>
      <c r="L1353">
        <v>86.324799999999996</v>
      </c>
      <c r="M1353">
        <v>0.49766300000000002</v>
      </c>
      <c r="N1353">
        <v>2.6053300000000001E-2</v>
      </c>
      <c r="O1353">
        <f>Tabelle15[[#This Row],[Roll]]+Tabelle15[[#This Row],[Pitch]]</f>
        <v>5.2523199999999992</v>
      </c>
      <c r="P1353">
        <f>SQRT(Tabelle15[[#This Row],[X]]^2+ Tabelle15[[#This Row],[Y]]^2 +Tabelle15[[#This Row],[Z]]^2)</f>
        <v>194.7858269552998</v>
      </c>
      <c r="Q1353">
        <v>-23.219799999999999</v>
      </c>
      <c r="R1353">
        <v>135.596</v>
      </c>
      <c r="S1353">
        <v>78.922499999999999</v>
      </c>
      <c r="T1353">
        <v>44.831000000000003</v>
      </c>
      <c r="U1353">
        <v>-3.94598</v>
      </c>
      <c r="V1353">
        <v>-9.2725600000000004</v>
      </c>
    </row>
    <row r="1354" spans="1:22">
      <c r="A1354">
        <v>27535</v>
      </c>
      <c r="B1354">
        <v>1</v>
      </c>
      <c r="C1354">
        <v>14.733499999999999</v>
      </c>
      <c r="D1354">
        <v>-26.942900000000002</v>
      </c>
      <c r="E1354">
        <v>-192.35</v>
      </c>
      <c r="F1354">
        <v>-44.525300000000001</v>
      </c>
      <c r="G1354">
        <v>9.2503799999999998</v>
      </c>
      <c r="H1354">
        <v>-3.9980600000000002</v>
      </c>
      <c r="I1354">
        <f>IF(AND(Tabelle15[[#This Row],[AreaPx]]&gt;0,NOT(Tabelle15[[#This Row],[AreaPx]]="inf")),Tabelle15[[#This Row],[AreaPx]], NA())</f>
        <v>5380.76</v>
      </c>
      <c r="J1354">
        <v>5380.76</v>
      </c>
      <c r="K1354">
        <v>63.120100000000001</v>
      </c>
      <c r="L1354">
        <v>86.324799999999996</v>
      </c>
      <c r="M1354">
        <v>0.49766300000000002</v>
      </c>
      <c r="N1354">
        <v>2.6053300000000001E-2</v>
      </c>
      <c r="O1354">
        <f>Tabelle15[[#This Row],[Roll]]+Tabelle15[[#This Row],[Pitch]]</f>
        <v>5.2523199999999992</v>
      </c>
      <c r="P1354">
        <f>SQRT(Tabelle15[[#This Row],[X]]^2+ Tabelle15[[#This Row],[Y]]^2 +Tabelle15[[#This Row],[Z]]^2)</f>
        <v>194.7858269552998</v>
      </c>
      <c r="Q1354">
        <v>-23.219799999999999</v>
      </c>
      <c r="R1354">
        <v>135.596</v>
      </c>
      <c r="S1354">
        <v>78.922499999999999</v>
      </c>
      <c r="T1354">
        <v>44.831000000000003</v>
      </c>
      <c r="U1354">
        <v>-3.94598</v>
      </c>
      <c r="V1354">
        <v>-9.2725600000000004</v>
      </c>
    </row>
    <row r="1355" spans="1:22">
      <c r="A1355">
        <v>27547</v>
      </c>
      <c r="B1355">
        <v>1</v>
      </c>
      <c r="C1355">
        <v>14.764799999999999</v>
      </c>
      <c r="D1355">
        <v>-26.8094</v>
      </c>
      <c r="E1355">
        <v>-192.89599999999999</v>
      </c>
      <c r="F1355">
        <v>-44.122500000000002</v>
      </c>
      <c r="G1355">
        <v>8.9566499999999998</v>
      </c>
      <c r="H1355">
        <v>-3.3016299999999998</v>
      </c>
      <c r="I1355">
        <f>IF(AND(Tabelle15[[#This Row],[AreaPx]]&gt;0,NOT(Tabelle15[[#This Row],[AreaPx]]="inf")),Tabelle15[[#This Row],[AreaPx]], NA())</f>
        <v>5471.84</v>
      </c>
      <c r="J1355">
        <v>5471.84</v>
      </c>
      <c r="K1355">
        <v>63.702399999999997</v>
      </c>
      <c r="L1355">
        <v>86.792400000000001</v>
      </c>
      <c r="M1355">
        <v>0.859344</v>
      </c>
      <c r="N1355">
        <v>8.1348099999999993E-3</v>
      </c>
      <c r="O1355">
        <f>Tabelle15[[#This Row],[Roll]]+Tabelle15[[#This Row],[Pitch]]</f>
        <v>5.6550200000000004</v>
      </c>
      <c r="P1355">
        <f>SQRT(Tabelle15[[#This Row],[X]]^2+ Tabelle15[[#This Row],[Y]]^2 +Tabelle15[[#This Row],[Z]]^2)</f>
        <v>195.30901173115387</v>
      </c>
      <c r="Q1355">
        <v>-22.697800000000001</v>
      </c>
      <c r="R1355">
        <v>133.31399999999999</v>
      </c>
      <c r="S1355">
        <v>81.073700000000002</v>
      </c>
      <c r="T1355">
        <v>45.363</v>
      </c>
      <c r="U1355">
        <v>-3.2613300000000001</v>
      </c>
      <c r="V1355">
        <v>-8.9712999999999994</v>
      </c>
    </row>
    <row r="1356" spans="1:22">
      <c r="A1356">
        <v>27569</v>
      </c>
      <c r="B1356">
        <v>1</v>
      </c>
      <c r="C1356">
        <v>14.764799999999999</v>
      </c>
      <c r="D1356">
        <v>-26.8094</v>
      </c>
      <c r="E1356">
        <v>-192.89599999999999</v>
      </c>
      <c r="F1356">
        <v>-44.122500000000002</v>
      </c>
      <c r="G1356">
        <v>8.9566499999999998</v>
      </c>
      <c r="H1356">
        <v>-3.3016299999999998</v>
      </c>
      <c r="I1356">
        <f>IF(AND(Tabelle15[[#This Row],[AreaPx]]&gt;0,NOT(Tabelle15[[#This Row],[AreaPx]]="inf")),Tabelle15[[#This Row],[AreaPx]], NA())</f>
        <v>5471.84</v>
      </c>
      <c r="J1356">
        <v>5471.84</v>
      </c>
      <c r="K1356">
        <v>63.702399999999997</v>
      </c>
      <c r="L1356">
        <v>86.792400000000001</v>
      </c>
      <c r="M1356">
        <v>0.859344</v>
      </c>
      <c r="N1356">
        <v>8.1348099999999993E-3</v>
      </c>
      <c r="O1356">
        <f>Tabelle15[[#This Row],[Roll]]+Tabelle15[[#This Row],[Pitch]]</f>
        <v>5.6550200000000004</v>
      </c>
      <c r="P1356">
        <f>SQRT(Tabelle15[[#This Row],[X]]^2+ Tabelle15[[#This Row],[Y]]^2 +Tabelle15[[#This Row],[Z]]^2)</f>
        <v>195.30901173115387</v>
      </c>
      <c r="Q1356">
        <v>-22.697800000000001</v>
      </c>
      <c r="R1356">
        <v>133.31399999999999</v>
      </c>
      <c r="S1356">
        <v>81.073700000000002</v>
      </c>
      <c r="T1356">
        <v>45.363</v>
      </c>
      <c r="U1356">
        <v>-3.2613300000000001</v>
      </c>
      <c r="V1356">
        <v>-8.9712999999999994</v>
      </c>
    </row>
    <row r="1357" spans="1:22">
      <c r="A1357">
        <v>27582</v>
      </c>
      <c r="B1357">
        <v>1</v>
      </c>
      <c r="C1357">
        <v>14.8339</v>
      </c>
      <c r="D1357">
        <v>-26.640499999999999</v>
      </c>
      <c r="E1357">
        <v>-192.584</v>
      </c>
      <c r="F1357">
        <v>-44.444600000000001</v>
      </c>
      <c r="G1357">
        <v>9.0737199999999998</v>
      </c>
      <c r="H1357">
        <v>-3.6704699999999999</v>
      </c>
      <c r="I1357">
        <f>IF(AND(Tabelle15[[#This Row],[AreaPx]]&gt;0,NOT(Tabelle15[[#This Row],[AreaPx]]="inf")),Tabelle15[[#This Row],[AreaPx]], NA())</f>
        <v>5402.43</v>
      </c>
      <c r="J1357">
        <v>5402.43</v>
      </c>
      <c r="K1357">
        <v>63.209499999999998</v>
      </c>
      <c r="L1357">
        <v>86.460899999999995</v>
      </c>
      <c r="M1357">
        <v>0.51789600000000002</v>
      </c>
      <c r="N1357">
        <v>3.628E-2</v>
      </c>
      <c r="O1357">
        <f>Tabelle15[[#This Row],[Roll]]+Tabelle15[[#This Row],[Pitch]]</f>
        <v>5.4032499999999999</v>
      </c>
      <c r="P1357">
        <f>SQRT(Tabelle15[[#This Row],[X]]^2+ Tabelle15[[#This Row],[Y]]^2 +Tabelle15[[#This Row],[Z]]^2)</f>
        <v>194.98296819327578</v>
      </c>
      <c r="Q1357">
        <v>-23.2194</v>
      </c>
      <c r="R1357">
        <v>134.28800000000001</v>
      </c>
      <c r="S1357">
        <v>79.637200000000007</v>
      </c>
      <c r="T1357">
        <v>44.9758</v>
      </c>
      <c r="U1357">
        <v>-3.6244800000000001</v>
      </c>
      <c r="V1357">
        <v>-9.09206</v>
      </c>
    </row>
    <row r="1358" spans="1:22">
      <c r="A1358">
        <v>27615</v>
      </c>
      <c r="B1358">
        <v>1</v>
      </c>
      <c r="C1358">
        <v>14.786</v>
      </c>
      <c r="D1358">
        <v>-26.758299999999998</v>
      </c>
      <c r="E1358">
        <v>-192.64400000000001</v>
      </c>
      <c r="F1358">
        <v>-44.345100000000002</v>
      </c>
      <c r="G1358">
        <v>9.1768000000000001</v>
      </c>
      <c r="H1358">
        <v>-3.6930900000000002</v>
      </c>
      <c r="I1358">
        <f>IF(AND(Tabelle15[[#This Row],[AreaPx]]&gt;0,NOT(Tabelle15[[#This Row],[AreaPx]]="inf")),Tabelle15[[#This Row],[AreaPx]], NA())</f>
        <v>5428.26</v>
      </c>
      <c r="J1358">
        <v>5428.26</v>
      </c>
      <c r="K1358">
        <v>63.431100000000001</v>
      </c>
      <c r="L1358">
        <v>86.581400000000002</v>
      </c>
      <c r="M1358">
        <v>0.101288</v>
      </c>
      <c r="N1358">
        <v>3.9029500000000002E-2</v>
      </c>
      <c r="O1358">
        <f>Tabelle15[[#This Row],[Roll]]+Tabelle15[[#This Row],[Pitch]]</f>
        <v>5.4837100000000003</v>
      </c>
      <c r="P1358">
        <f>SQRT(Tabelle15[[#This Row],[X]]^2+ Tabelle15[[#This Row],[Y]]^2 +Tabelle15[[#This Row],[Z]]^2)</f>
        <v>195.05471835074897</v>
      </c>
      <c r="Q1358">
        <v>-23.068999999999999</v>
      </c>
      <c r="R1358">
        <v>134.453</v>
      </c>
      <c r="S1358">
        <v>79.886399999999995</v>
      </c>
      <c r="T1358">
        <v>45.065100000000001</v>
      </c>
      <c r="U1358">
        <v>-3.6457600000000001</v>
      </c>
      <c r="V1358">
        <v>-9.19557</v>
      </c>
    </row>
    <row r="1359" spans="1:22">
      <c r="A1359">
        <v>27641</v>
      </c>
      <c r="B1359">
        <v>1</v>
      </c>
      <c r="C1359">
        <v>14.786</v>
      </c>
      <c r="D1359">
        <v>-26.758299999999998</v>
      </c>
      <c r="E1359">
        <v>-192.64400000000001</v>
      </c>
      <c r="F1359">
        <v>-44.345100000000002</v>
      </c>
      <c r="G1359">
        <v>9.1768000000000001</v>
      </c>
      <c r="H1359">
        <v>-3.6930900000000002</v>
      </c>
      <c r="I1359">
        <f>IF(AND(Tabelle15[[#This Row],[AreaPx]]&gt;0,NOT(Tabelle15[[#This Row],[AreaPx]]="inf")),Tabelle15[[#This Row],[AreaPx]], NA())</f>
        <v>5424.89</v>
      </c>
      <c r="J1359">
        <v>5424.89</v>
      </c>
      <c r="K1359">
        <v>63.411499999999997</v>
      </c>
      <c r="L1359">
        <v>86.554500000000004</v>
      </c>
      <c r="M1359">
        <v>0</v>
      </c>
      <c r="N1359">
        <v>1.7297099999999999E-2</v>
      </c>
      <c r="O1359">
        <f>Tabelle15[[#This Row],[Roll]]+Tabelle15[[#This Row],[Pitch]]</f>
        <v>5.4837100000000003</v>
      </c>
      <c r="P1359">
        <f>SQRT(Tabelle15[[#This Row],[X]]^2+ Tabelle15[[#This Row],[Y]]^2 +Tabelle15[[#This Row],[Z]]^2)</f>
        <v>195.05471835074897</v>
      </c>
      <c r="Q1359">
        <v>-23.068999999999999</v>
      </c>
      <c r="R1359">
        <v>134.453</v>
      </c>
      <c r="S1359">
        <v>79.886399999999995</v>
      </c>
      <c r="T1359">
        <v>45.065100000000001</v>
      </c>
      <c r="U1359">
        <v>-3.6457600000000001</v>
      </c>
      <c r="V1359">
        <v>-9.19557</v>
      </c>
    </row>
    <row r="1360" spans="1:22">
      <c r="A1360">
        <v>27663</v>
      </c>
      <c r="B1360">
        <v>1</v>
      </c>
      <c r="C1360">
        <v>14.786</v>
      </c>
      <c r="D1360">
        <v>-26.758299999999998</v>
      </c>
      <c r="E1360">
        <v>-192.64400000000001</v>
      </c>
      <c r="F1360">
        <v>-44.345100000000002</v>
      </c>
      <c r="G1360">
        <v>9.1768000000000001</v>
      </c>
      <c r="H1360">
        <v>-3.6930900000000002</v>
      </c>
      <c r="I1360">
        <f>IF(AND(Tabelle15[[#This Row],[AreaPx]]&gt;0,NOT(Tabelle15[[#This Row],[AreaPx]]="inf")),Tabelle15[[#This Row],[AreaPx]], NA())</f>
        <v>5424.89</v>
      </c>
      <c r="J1360">
        <v>5424.89</v>
      </c>
      <c r="K1360">
        <v>63.411499999999997</v>
      </c>
      <c r="L1360">
        <v>86.554500000000004</v>
      </c>
      <c r="M1360">
        <v>0</v>
      </c>
      <c r="N1360">
        <v>1.7297099999999999E-2</v>
      </c>
      <c r="O1360">
        <f>Tabelle15[[#This Row],[Roll]]+Tabelle15[[#This Row],[Pitch]]</f>
        <v>5.4837100000000003</v>
      </c>
      <c r="P1360">
        <f>SQRT(Tabelle15[[#This Row],[X]]^2+ Tabelle15[[#This Row],[Y]]^2 +Tabelle15[[#This Row],[Z]]^2)</f>
        <v>195.05471835074897</v>
      </c>
      <c r="Q1360">
        <v>-23.068999999999999</v>
      </c>
      <c r="R1360">
        <v>134.453</v>
      </c>
      <c r="S1360">
        <v>79.886399999999995</v>
      </c>
      <c r="T1360">
        <v>45.065100000000001</v>
      </c>
      <c r="U1360">
        <v>-3.6457600000000001</v>
      </c>
      <c r="V1360">
        <v>-9.19557</v>
      </c>
    </row>
    <row r="1361" spans="1:22">
      <c r="A1361">
        <v>27674</v>
      </c>
      <c r="B1361">
        <v>1</v>
      </c>
      <c r="C1361">
        <v>15.143800000000001</v>
      </c>
      <c r="D1361">
        <v>-25.9907</v>
      </c>
      <c r="E1361">
        <v>-193.52699999999999</v>
      </c>
      <c r="F1361">
        <v>-44.059100000000001</v>
      </c>
      <c r="G1361">
        <v>8.7766800000000007</v>
      </c>
      <c r="H1361">
        <v>-3.0154000000000001</v>
      </c>
      <c r="I1361">
        <f>IF(AND(Tabelle15[[#This Row],[AreaPx]]&gt;0,NOT(Tabelle15[[#This Row],[AreaPx]]="inf")),Tabelle15[[#This Row],[AreaPx]], NA())</f>
        <v>5467.66</v>
      </c>
      <c r="J1361">
        <v>5467.66</v>
      </c>
      <c r="K1361">
        <v>63.642400000000002</v>
      </c>
      <c r="L1361">
        <v>86.735299999999995</v>
      </c>
      <c r="M1361">
        <v>1.0505199999999999</v>
      </c>
      <c r="N1361">
        <v>3.8907500000000001E-3</v>
      </c>
      <c r="O1361">
        <f>Tabelle15[[#This Row],[Roll]]+Tabelle15[[#This Row],[Pitch]]</f>
        <v>5.7612800000000011</v>
      </c>
      <c r="P1361">
        <f>SQRT(Tabelle15[[#This Row],[X]]^2+ Tabelle15[[#This Row],[Y]]^2 +Tabelle15[[#This Row],[Z]]^2)</f>
        <v>195.85083837944117</v>
      </c>
      <c r="Q1361">
        <v>-23.159099999999999</v>
      </c>
      <c r="R1361">
        <v>131.601</v>
      </c>
      <c r="S1361">
        <v>81.856099999999998</v>
      </c>
      <c r="T1361">
        <v>45.480400000000003</v>
      </c>
      <c r="U1361">
        <v>-2.9800599999999999</v>
      </c>
      <c r="V1361">
        <v>-8.7886600000000001</v>
      </c>
    </row>
    <row r="1362" spans="1:22">
      <c r="A1362">
        <v>27698</v>
      </c>
      <c r="B1362">
        <v>1</v>
      </c>
      <c r="C1362">
        <v>15.143800000000001</v>
      </c>
      <c r="D1362">
        <v>-25.9907</v>
      </c>
      <c r="E1362">
        <v>-193.52699999999999</v>
      </c>
      <c r="F1362">
        <v>-44.059100000000001</v>
      </c>
      <c r="G1362">
        <v>8.7766800000000007</v>
      </c>
      <c r="H1362">
        <v>-3.0154000000000001</v>
      </c>
      <c r="I1362">
        <f>IF(AND(Tabelle15[[#This Row],[AreaPx]]&gt;0,NOT(Tabelle15[[#This Row],[AreaPx]]="inf")),Tabelle15[[#This Row],[AreaPx]], NA())</f>
        <v>5467.66</v>
      </c>
      <c r="J1362">
        <v>5467.66</v>
      </c>
      <c r="K1362">
        <v>63.642400000000002</v>
      </c>
      <c r="L1362">
        <v>86.735299999999995</v>
      </c>
      <c r="M1362">
        <v>1.0505199999999999</v>
      </c>
      <c r="N1362">
        <v>3.8907500000000001E-3</v>
      </c>
      <c r="O1362">
        <f>Tabelle15[[#This Row],[Roll]]+Tabelle15[[#This Row],[Pitch]]</f>
        <v>5.7612800000000011</v>
      </c>
      <c r="P1362">
        <f>SQRT(Tabelle15[[#This Row],[X]]^2+ Tabelle15[[#This Row],[Y]]^2 +Tabelle15[[#This Row],[Z]]^2)</f>
        <v>195.85083837944117</v>
      </c>
      <c r="Q1362">
        <v>-23.159099999999999</v>
      </c>
      <c r="R1362">
        <v>131.601</v>
      </c>
      <c r="S1362">
        <v>81.856099999999998</v>
      </c>
      <c r="T1362">
        <v>45.480400000000003</v>
      </c>
      <c r="U1362">
        <v>-2.9800599999999999</v>
      </c>
      <c r="V1362">
        <v>-8.7886600000000001</v>
      </c>
    </row>
    <row r="1363" spans="1:22">
      <c r="A1363">
        <v>27713</v>
      </c>
      <c r="B1363">
        <v>1</v>
      </c>
      <c r="C1363">
        <v>15.416700000000001</v>
      </c>
      <c r="D1363">
        <v>-25.412700000000001</v>
      </c>
      <c r="E1363">
        <v>-194.19499999999999</v>
      </c>
      <c r="F1363">
        <v>-43.9726</v>
      </c>
      <c r="G1363">
        <v>8.6520799999999998</v>
      </c>
      <c r="H1363">
        <v>-2.80721</v>
      </c>
      <c r="I1363">
        <f>IF(AND(Tabelle15[[#This Row],[AreaPx]]&gt;0,NOT(Tabelle15[[#This Row],[AreaPx]]="inf")),Tabelle15[[#This Row],[AreaPx]], NA())</f>
        <v>5430.39</v>
      </c>
      <c r="J1363">
        <v>5430.39</v>
      </c>
      <c r="K1363">
        <v>63.421500000000002</v>
      </c>
      <c r="L1363">
        <v>86.3917</v>
      </c>
      <c r="M1363">
        <v>0.38983099999999998</v>
      </c>
      <c r="N1363">
        <v>3.17963E-2</v>
      </c>
      <c r="O1363">
        <f>Tabelle15[[#This Row],[Roll]]+Tabelle15[[#This Row],[Pitch]]</f>
        <v>5.8448700000000002</v>
      </c>
      <c r="P1363">
        <f>SQRT(Tabelle15[[#This Row],[X]]^2+ Tabelle15[[#This Row],[Y]]^2 +Tabelle15[[#This Row],[Z]]^2)</f>
        <v>196.45655495600036</v>
      </c>
      <c r="Q1363">
        <v>-23.552700000000002</v>
      </c>
      <c r="R1363">
        <v>130.37700000000001</v>
      </c>
      <c r="S1363">
        <v>82.666600000000003</v>
      </c>
      <c r="T1363">
        <v>45.604799999999997</v>
      </c>
      <c r="U1363">
        <v>-2.7752400000000002</v>
      </c>
      <c r="V1363">
        <v>-8.6623199999999994</v>
      </c>
    </row>
    <row r="1364" spans="1:22">
      <c r="A1364">
        <v>27736</v>
      </c>
      <c r="B1364">
        <v>1</v>
      </c>
      <c r="C1364">
        <v>15.416700000000001</v>
      </c>
      <c r="D1364">
        <v>-25.412700000000001</v>
      </c>
      <c r="E1364">
        <v>-194.19499999999999</v>
      </c>
      <c r="F1364">
        <v>-43.9726</v>
      </c>
      <c r="G1364">
        <v>8.6520799999999998</v>
      </c>
      <c r="H1364">
        <v>-2.80721</v>
      </c>
      <c r="I1364">
        <f>IF(AND(Tabelle15[[#This Row],[AreaPx]]&gt;0,NOT(Tabelle15[[#This Row],[AreaPx]]="inf")),Tabelle15[[#This Row],[AreaPx]], NA())</f>
        <v>5430.39</v>
      </c>
      <c r="J1364">
        <v>5430.39</v>
      </c>
      <c r="K1364">
        <v>63.421500000000002</v>
      </c>
      <c r="L1364">
        <v>86.3917</v>
      </c>
      <c r="M1364">
        <v>0.38983099999999998</v>
      </c>
      <c r="N1364">
        <v>3.17963E-2</v>
      </c>
      <c r="O1364">
        <f>Tabelle15[[#This Row],[Roll]]+Tabelle15[[#This Row],[Pitch]]</f>
        <v>5.8448700000000002</v>
      </c>
      <c r="P1364">
        <f>SQRT(Tabelle15[[#This Row],[X]]^2+ Tabelle15[[#This Row],[Y]]^2 +Tabelle15[[#This Row],[Z]]^2)</f>
        <v>196.45655495600036</v>
      </c>
      <c r="Q1364">
        <v>-23.552700000000002</v>
      </c>
      <c r="R1364">
        <v>130.37700000000001</v>
      </c>
      <c r="S1364">
        <v>82.666600000000003</v>
      </c>
      <c r="T1364">
        <v>45.604799999999997</v>
      </c>
      <c r="U1364">
        <v>-2.7752400000000002</v>
      </c>
      <c r="V1364">
        <v>-8.6623199999999994</v>
      </c>
    </row>
    <row r="1365" spans="1:22">
      <c r="A1365">
        <v>27749</v>
      </c>
      <c r="B1365">
        <v>1</v>
      </c>
      <c r="C1365">
        <v>15.519399999999999</v>
      </c>
      <c r="D1365">
        <v>-24.705100000000002</v>
      </c>
      <c r="E1365">
        <v>-193.58099999999999</v>
      </c>
      <c r="F1365">
        <v>-44.557499999999997</v>
      </c>
      <c r="G1365">
        <v>8.6520600000000005</v>
      </c>
      <c r="H1365">
        <v>-3.24932</v>
      </c>
      <c r="I1365">
        <f>IF(AND(Tabelle15[[#This Row],[AreaPx]]&gt;0,NOT(Tabelle15[[#This Row],[AreaPx]]="inf")),Tabelle15[[#This Row],[AreaPx]], NA())</f>
        <v>5330.57</v>
      </c>
      <c r="J1365">
        <v>5330.57</v>
      </c>
      <c r="K1365">
        <v>62.604500000000002</v>
      </c>
      <c r="L1365">
        <v>86.016999999999996</v>
      </c>
      <c r="M1365">
        <v>0.70142300000000002</v>
      </c>
      <c r="N1365">
        <v>1.7362099999999998E-2</v>
      </c>
      <c r="O1365">
        <f>Tabelle15[[#This Row],[Roll]]+Tabelle15[[#This Row],[Pitch]]</f>
        <v>5.4027400000000005</v>
      </c>
      <c r="P1365">
        <f>SQRT(Tabelle15[[#This Row],[X]]^2+ Tabelle15[[#This Row],[Y]]^2 +Tabelle15[[#This Row],[Z]]^2)</f>
        <v>195.7672018070698</v>
      </c>
      <c r="Q1365">
        <v>-24.373200000000001</v>
      </c>
      <c r="R1365">
        <v>131.09800000000001</v>
      </c>
      <c r="S1365">
        <v>80.389899999999997</v>
      </c>
      <c r="T1365">
        <v>44.953200000000002</v>
      </c>
      <c r="U1365">
        <v>-3.2122999999999999</v>
      </c>
      <c r="V1365">
        <v>-8.6657899999999994</v>
      </c>
    </row>
    <row r="1366" spans="1:22">
      <c r="A1366">
        <v>27774</v>
      </c>
      <c r="B1366">
        <v>1</v>
      </c>
      <c r="C1366">
        <v>15.3901</v>
      </c>
      <c r="D1366">
        <v>-24.555499999999999</v>
      </c>
      <c r="E1366">
        <v>-192.97399999999999</v>
      </c>
      <c r="F1366">
        <v>-44.697800000000001</v>
      </c>
      <c r="G1366">
        <v>8.5356299999999994</v>
      </c>
      <c r="H1366">
        <v>-3.13558</v>
      </c>
      <c r="I1366">
        <f>IF(AND(Tabelle15[[#This Row],[AreaPx]]&gt;0,NOT(Tabelle15[[#This Row],[AreaPx]]="inf")),Tabelle15[[#This Row],[AreaPx]], NA())</f>
        <v>5354.02</v>
      </c>
      <c r="J1366">
        <v>5354.02</v>
      </c>
      <c r="K1366">
        <v>62.639899999999997</v>
      </c>
      <c r="L1366">
        <v>86.3232</v>
      </c>
      <c r="M1366">
        <v>0.314195</v>
      </c>
      <c r="N1366">
        <v>2.7571499999999999E-2</v>
      </c>
      <c r="O1366">
        <f>Tabelle15[[#This Row],[Roll]]+Tabelle15[[#This Row],[Pitch]]</f>
        <v>5.4000499999999994</v>
      </c>
      <c r="P1366">
        <f>SQRT(Tabelle15[[#This Row],[X]]^2+ Tabelle15[[#This Row],[Y]]^2 +Tabelle15[[#This Row],[Z]]^2)</f>
        <v>195.13788057232762</v>
      </c>
      <c r="Q1366">
        <v>-24.102699999999999</v>
      </c>
      <c r="R1366">
        <v>130.601</v>
      </c>
      <c r="S1366">
        <v>79.844300000000004</v>
      </c>
      <c r="T1366">
        <v>44.836300000000001</v>
      </c>
      <c r="U1366">
        <v>-3.1008200000000001</v>
      </c>
      <c r="V1366">
        <v>-8.5482399999999998</v>
      </c>
    </row>
    <row r="1367" spans="1:22">
      <c r="A1367">
        <v>27799</v>
      </c>
      <c r="B1367">
        <v>1</v>
      </c>
      <c r="C1367">
        <v>15.3901</v>
      </c>
      <c r="D1367">
        <v>-24.555499999999999</v>
      </c>
      <c r="E1367">
        <v>-192.97399999999999</v>
      </c>
      <c r="F1367">
        <v>-44.697800000000001</v>
      </c>
      <c r="G1367">
        <v>8.5356299999999994</v>
      </c>
      <c r="H1367">
        <v>-3.13558</v>
      </c>
      <c r="I1367">
        <f>IF(AND(Tabelle15[[#This Row],[AreaPx]]&gt;0,NOT(Tabelle15[[#This Row],[AreaPx]]="inf")),Tabelle15[[#This Row],[AreaPx]], NA())</f>
        <v>5354.02</v>
      </c>
      <c r="J1367">
        <v>5354.02</v>
      </c>
      <c r="K1367">
        <v>62.639899999999997</v>
      </c>
      <c r="L1367">
        <v>86.3232</v>
      </c>
      <c r="M1367">
        <v>0.314195</v>
      </c>
      <c r="N1367">
        <v>2.7571499999999999E-2</v>
      </c>
      <c r="O1367">
        <f>Tabelle15[[#This Row],[Roll]]+Tabelle15[[#This Row],[Pitch]]</f>
        <v>5.4000499999999994</v>
      </c>
      <c r="P1367">
        <f>SQRT(Tabelle15[[#This Row],[X]]^2+ Tabelle15[[#This Row],[Y]]^2 +Tabelle15[[#This Row],[Z]]^2)</f>
        <v>195.13788057232762</v>
      </c>
      <c r="Q1367">
        <v>-24.102699999999999</v>
      </c>
      <c r="R1367">
        <v>130.601</v>
      </c>
      <c r="S1367">
        <v>79.844300000000004</v>
      </c>
      <c r="T1367">
        <v>44.836300000000001</v>
      </c>
      <c r="U1367">
        <v>-3.1008200000000001</v>
      </c>
      <c r="V1367">
        <v>-8.5482399999999998</v>
      </c>
    </row>
    <row r="1368" spans="1:22">
      <c r="A1368">
        <v>27814</v>
      </c>
      <c r="B1368">
        <v>1</v>
      </c>
      <c r="C1368">
        <v>15.0906</v>
      </c>
      <c r="D1368">
        <v>-25.023900000000001</v>
      </c>
      <c r="E1368">
        <v>-192.524</v>
      </c>
      <c r="F1368">
        <v>-44.544499999999999</v>
      </c>
      <c r="G1368">
        <v>8.8597400000000004</v>
      </c>
      <c r="H1368">
        <v>-3.56786</v>
      </c>
      <c r="I1368">
        <f>IF(AND(Tabelle15[[#This Row],[AreaPx]]&gt;0,NOT(Tabelle15[[#This Row],[AreaPx]]="inf")),Tabelle15[[#This Row],[AreaPx]], NA())</f>
        <v>5391.98</v>
      </c>
      <c r="J1368">
        <v>5391.98</v>
      </c>
      <c r="K1368">
        <v>63.046599999999998</v>
      </c>
      <c r="L1368">
        <v>86.476600000000005</v>
      </c>
      <c r="M1368">
        <v>0.48706199999999999</v>
      </c>
      <c r="N1368">
        <v>2.6594E-2</v>
      </c>
      <c r="O1368">
        <f>Tabelle15[[#This Row],[Roll]]+Tabelle15[[#This Row],[Pitch]]</f>
        <v>5.2918800000000008</v>
      </c>
      <c r="P1368">
        <f>SQRT(Tabelle15[[#This Row],[X]]^2+ Tabelle15[[#This Row],[Y]]^2 +Tabelle15[[#This Row],[Z]]^2)</f>
        <v>194.72907424308781</v>
      </c>
      <c r="Q1368">
        <v>-23.377800000000001</v>
      </c>
      <c r="R1368">
        <v>132.39099999999999</v>
      </c>
      <c r="S1368">
        <v>79.585400000000007</v>
      </c>
      <c r="T1368">
        <v>44.905299999999997</v>
      </c>
      <c r="U1368">
        <v>-3.5252400000000002</v>
      </c>
      <c r="V1368">
        <v>-8.8766700000000007</v>
      </c>
    </row>
    <row r="1369" spans="1:22">
      <c r="A1369">
        <v>27836</v>
      </c>
      <c r="B1369">
        <v>1</v>
      </c>
      <c r="C1369">
        <v>15.0906</v>
      </c>
      <c r="D1369">
        <v>-25.023900000000001</v>
      </c>
      <c r="E1369">
        <v>-192.524</v>
      </c>
      <c r="F1369">
        <v>-44.544499999999999</v>
      </c>
      <c r="G1369">
        <v>8.8597400000000004</v>
      </c>
      <c r="H1369">
        <v>-3.56786</v>
      </c>
      <c r="I1369">
        <f>IF(AND(Tabelle15[[#This Row],[AreaPx]]&gt;0,NOT(Tabelle15[[#This Row],[AreaPx]]="inf")),Tabelle15[[#This Row],[AreaPx]], NA())</f>
        <v>5391.98</v>
      </c>
      <c r="J1369">
        <v>5391.98</v>
      </c>
      <c r="K1369">
        <v>63.046599999999998</v>
      </c>
      <c r="L1369">
        <v>86.476600000000005</v>
      </c>
      <c r="M1369">
        <v>0.48706199999999999</v>
      </c>
      <c r="N1369">
        <v>2.6594E-2</v>
      </c>
      <c r="O1369">
        <f>Tabelle15[[#This Row],[Roll]]+Tabelle15[[#This Row],[Pitch]]</f>
        <v>5.2918800000000008</v>
      </c>
      <c r="P1369">
        <f>SQRT(Tabelle15[[#This Row],[X]]^2+ Tabelle15[[#This Row],[Y]]^2 +Tabelle15[[#This Row],[Z]]^2)</f>
        <v>194.72907424308781</v>
      </c>
      <c r="Q1369">
        <v>-23.377800000000001</v>
      </c>
      <c r="R1369">
        <v>132.39099999999999</v>
      </c>
      <c r="S1369">
        <v>79.585400000000007</v>
      </c>
      <c r="T1369">
        <v>44.905299999999997</v>
      </c>
      <c r="U1369">
        <v>-3.5252400000000002</v>
      </c>
      <c r="V1369">
        <v>-8.8766700000000007</v>
      </c>
    </row>
    <row r="1370" spans="1:22">
      <c r="A1370">
        <v>27851</v>
      </c>
      <c r="B1370">
        <v>1</v>
      </c>
      <c r="C1370">
        <v>14.931800000000001</v>
      </c>
      <c r="D1370">
        <v>-25.4621</v>
      </c>
      <c r="E1370">
        <v>-192.624</v>
      </c>
      <c r="F1370">
        <v>-44.342700000000001</v>
      </c>
      <c r="G1370">
        <v>8.8593399999999995</v>
      </c>
      <c r="H1370">
        <v>-3.2694100000000001</v>
      </c>
      <c r="I1370">
        <f>IF(AND(Tabelle15[[#This Row],[AreaPx]]&gt;0,NOT(Tabelle15[[#This Row],[AreaPx]]="inf")),Tabelle15[[#This Row],[AreaPx]], NA())</f>
        <v>5442.34</v>
      </c>
      <c r="J1370">
        <v>5442.34</v>
      </c>
      <c r="K1370">
        <v>63.4026</v>
      </c>
      <c r="L1370">
        <v>86.731099999999998</v>
      </c>
      <c r="M1370">
        <v>0.29824400000000001</v>
      </c>
      <c r="N1370">
        <v>1.6681399999999999E-2</v>
      </c>
      <c r="O1370">
        <f>Tabelle15[[#This Row],[Roll]]+Tabelle15[[#This Row],[Pitch]]</f>
        <v>5.589929999999999</v>
      </c>
      <c r="P1370">
        <f>SQRT(Tabelle15[[#This Row],[X]]^2+ Tabelle15[[#This Row],[Y]]^2 +Tabelle15[[#This Row],[Z]]^2)</f>
        <v>194.87247769669784</v>
      </c>
      <c r="Q1370">
        <v>-22.9617</v>
      </c>
      <c r="R1370">
        <v>131.87200000000001</v>
      </c>
      <c r="S1370">
        <v>80.465900000000005</v>
      </c>
      <c r="T1370">
        <v>45.153300000000002</v>
      </c>
      <c r="U1370">
        <v>-3.2303700000000002</v>
      </c>
      <c r="V1370">
        <v>-8.8735499999999998</v>
      </c>
    </row>
    <row r="1371" spans="1:22">
      <c r="A1371">
        <v>27877</v>
      </c>
      <c r="B1371">
        <v>1</v>
      </c>
      <c r="C1371">
        <v>14.931800000000001</v>
      </c>
      <c r="D1371">
        <v>-25.4621</v>
      </c>
      <c r="E1371">
        <v>-192.624</v>
      </c>
      <c r="F1371">
        <v>-44.342700000000001</v>
      </c>
      <c r="G1371">
        <v>8.8593399999999995</v>
      </c>
      <c r="H1371">
        <v>-3.2694100000000001</v>
      </c>
      <c r="I1371">
        <f>IF(AND(Tabelle15[[#This Row],[AreaPx]]&gt;0,NOT(Tabelle15[[#This Row],[AreaPx]]="inf")),Tabelle15[[#This Row],[AreaPx]], NA())</f>
        <v>5436.67</v>
      </c>
      <c r="J1371">
        <v>5436.67</v>
      </c>
      <c r="K1371">
        <v>63.369599999999998</v>
      </c>
      <c r="L1371">
        <v>86.685900000000004</v>
      </c>
      <c r="M1371">
        <v>0</v>
      </c>
      <c r="N1371">
        <v>1.7950299999999999E-2</v>
      </c>
      <c r="O1371">
        <f>Tabelle15[[#This Row],[Roll]]+Tabelle15[[#This Row],[Pitch]]</f>
        <v>5.589929999999999</v>
      </c>
      <c r="P1371">
        <f>SQRT(Tabelle15[[#This Row],[X]]^2+ Tabelle15[[#This Row],[Y]]^2 +Tabelle15[[#This Row],[Z]]^2)</f>
        <v>194.87247769669784</v>
      </c>
      <c r="Q1371">
        <v>-22.9617</v>
      </c>
      <c r="R1371">
        <v>131.87200000000001</v>
      </c>
      <c r="S1371">
        <v>80.465900000000005</v>
      </c>
      <c r="T1371">
        <v>45.153300000000002</v>
      </c>
      <c r="U1371">
        <v>-3.2303700000000002</v>
      </c>
      <c r="V1371">
        <v>-8.8735499999999998</v>
      </c>
    </row>
    <row r="1372" spans="1:22">
      <c r="A1372">
        <v>27900</v>
      </c>
      <c r="B1372">
        <v>1</v>
      </c>
      <c r="C1372">
        <v>14.931800000000001</v>
      </c>
      <c r="D1372">
        <v>-25.4621</v>
      </c>
      <c r="E1372">
        <v>-192.624</v>
      </c>
      <c r="F1372">
        <v>-44.342700000000001</v>
      </c>
      <c r="G1372">
        <v>8.8593399999999995</v>
      </c>
      <c r="H1372">
        <v>-3.2694100000000001</v>
      </c>
      <c r="I1372">
        <f>IF(AND(Tabelle15[[#This Row],[AreaPx]]&gt;0,NOT(Tabelle15[[#This Row],[AreaPx]]="inf")),Tabelle15[[#This Row],[AreaPx]], NA())</f>
        <v>5436.67</v>
      </c>
      <c r="J1372">
        <v>5436.67</v>
      </c>
      <c r="K1372">
        <v>63.369599999999998</v>
      </c>
      <c r="L1372">
        <v>86.685900000000004</v>
      </c>
      <c r="M1372">
        <v>0</v>
      </c>
      <c r="N1372">
        <v>1.7950299999999999E-2</v>
      </c>
      <c r="O1372">
        <f>Tabelle15[[#This Row],[Roll]]+Tabelle15[[#This Row],[Pitch]]</f>
        <v>5.589929999999999</v>
      </c>
      <c r="P1372">
        <f>SQRT(Tabelle15[[#This Row],[X]]^2+ Tabelle15[[#This Row],[Y]]^2 +Tabelle15[[#This Row],[Z]]^2)</f>
        <v>194.87247769669784</v>
      </c>
      <c r="Q1372">
        <v>-22.9617</v>
      </c>
      <c r="R1372">
        <v>131.87200000000001</v>
      </c>
      <c r="S1372">
        <v>80.465900000000005</v>
      </c>
      <c r="T1372">
        <v>45.153300000000002</v>
      </c>
      <c r="U1372">
        <v>-3.2303700000000002</v>
      </c>
      <c r="V1372">
        <v>-8.8735499999999998</v>
      </c>
    </row>
    <row r="1373" spans="1:22">
      <c r="A1373">
        <v>27912</v>
      </c>
      <c r="B1373">
        <v>1</v>
      </c>
      <c r="C1373">
        <v>14.827299999999999</v>
      </c>
      <c r="D1373">
        <v>-25.874099999999999</v>
      </c>
      <c r="E1373">
        <v>-192.49700000000001</v>
      </c>
      <c r="F1373">
        <v>-44.4285</v>
      </c>
      <c r="G1373">
        <v>9.0437499999999993</v>
      </c>
      <c r="H1373">
        <v>-3.5666699999999998</v>
      </c>
      <c r="I1373">
        <f>IF(AND(Tabelle15[[#This Row],[AreaPx]]&gt;0,NOT(Tabelle15[[#This Row],[AreaPx]]="inf")),Tabelle15[[#This Row],[AreaPx]], NA())</f>
        <v>5421.52</v>
      </c>
      <c r="J1373">
        <v>5421.52</v>
      </c>
      <c r="K1373">
        <v>63.310400000000001</v>
      </c>
      <c r="L1373">
        <v>86.605500000000006</v>
      </c>
      <c r="M1373">
        <v>0.41984900000000003</v>
      </c>
      <c r="N1373">
        <v>1.14555E-2</v>
      </c>
      <c r="O1373">
        <f>Tabelle15[[#This Row],[Roll]]+Tabelle15[[#This Row],[Pitch]]</f>
        <v>5.4770799999999991</v>
      </c>
      <c r="P1373">
        <f>SQRT(Tabelle15[[#This Row],[X]]^2+ Tabelle15[[#This Row],[Y]]^2 +Tabelle15[[#This Row],[Z]]^2)</f>
        <v>194.79325677522826</v>
      </c>
      <c r="Q1373">
        <v>-23.063800000000001</v>
      </c>
      <c r="R1373">
        <v>133.19900000000001</v>
      </c>
      <c r="S1373">
        <v>79.8416</v>
      </c>
      <c r="T1373">
        <v>45.010199999999998</v>
      </c>
      <c r="U1373">
        <v>-3.5222699999999998</v>
      </c>
      <c r="V1373">
        <v>-9.0610099999999996</v>
      </c>
    </row>
    <row r="1374" spans="1:22">
      <c r="A1374">
        <v>27938</v>
      </c>
      <c r="B1374">
        <v>1</v>
      </c>
      <c r="C1374">
        <v>14.827299999999999</v>
      </c>
      <c r="D1374">
        <v>-25.874099999999999</v>
      </c>
      <c r="E1374">
        <v>-192.49700000000001</v>
      </c>
      <c r="F1374">
        <v>-44.4285</v>
      </c>
      <c r="G1374">
        <v>9.0437499999999993</v>
      </c>
      <c r="H1374">
        <v>-3.5666699999999998</v>
      </c>
      <c r="I1374">
        <f>IF(AND(Tabelle15[[#This Row],[AreaPx]]&gt;0,NOT(Tabelle15[[#This Row],[AreaPx]]="inf")),Tabelle15[[#This Row],[AreaPx]], NA())</f>
        <v>5421.52</v>
      </c>
      <c r="J1374">
        <v>5421.52</v>
      </c>
      <c r="K1374">
        <v>63.310400000000001</v>
      </c>
      <c r="L1374">
        <v>86.605500000000006</v>
      </c>
      <c r="M1374">
        <v>0.41984900000000003</v>
      </c>
      <c r="N1374">
        <v>1.14555E-2</v>
      </c>
      <c r="O1374">
        <f>Tabelle15[[#This Row],[Roll]]+Tabelle15[[#This Row],[Pitch]]</f>
        <v>5.4770799999999991</v>
      </c>
      <c r="P1374">
        <f>SQRT(Tabelle15[[#This Row],[X]]^2+ Tabelle15[[#This Row],[Y]]^2 +Tabelle15[[#This Row],[Z]]^2)</f>
        <v>194.79325677522826</v>
      </c>
      <c r="Q1374">
        <v>-23.063800000000001</v>
      </c>
      <c r="R1374">
        <v>133.19900000000001</v>
      </c>
      <c r="S1374">
        <v>79.8416</v>
      </c>
      <c r="T1374">
        <v>45.010199999999998</v>
      </c>
      <c r="U1374">
        <v>-3.5222699999999998</v>
      </c>
      <c r="V1374">
        <v>-9.0610099999999996</v>
      </c>
    </row>
    <row r="1375" spans="1:22">
      <c r="A1375">
        <v>27952</v>
      </c>
      <c r="B1375">
        <v>1</v>
      </c>
      <c r="C1375">
        <v>14.987399999999999</v>
      </c>
      <c r="D1375">
        <v>-25.8734</v>
      </c>
      <c r="E1375">
        <v>-193.11799999999999</v>
      </c>
      <c r="F1375">
        <v>-44.1648</v>
      </c>
      <c r="G1375">
        <v>8.8083100000000005</v>
      </c>
      <c r="H1375">
        <v>-3.0876299999999999</v>
      </c>
      <c r="I1375">
        <f>IF(AND(Tabelle15[[#This Row],[AreaPx]]&gt;0,NOT(Tabelle15[[#This Row],[AreaPx]]="inf")),Tabelle15[[#This Row],[AreaPx]], NA())</f>
        <v>5464.49</v>
      </c>
      <c r="J1375">
        <v>5464.49</v>
      </c>
      <c r="K1375">
        <v>63.5869</v>
      </c>
      <c r="L1375">
        <v>86.783299999999997</v>
      </c>
      <c r="M1375">
        <v>0.52836300000000003</v>
      </c>
      <c r="N1375">
        <v>1.1982E-2</v>
      </c>
      <c r="O1375">
        <f>Tabelle15[[#This Row],[Roll]]+Tabelle15[[#This Row],[Pitch]]</f>
        <v>5.7206800000000007</v>
      </c>
      <c r="P1375">
        <f>SQRT(Tabelle15[[#This Row],[X]]^2+ Tabelle15[[#This Row],[Y]]^2 +Tabelle15[[#This Row],[Z]]^2)</f>
        <v>195.41908021050554</v>
      </c>
      <c r="Q1375">
        <v>-22.988800000000001</v>
      </c>
      <c r="R1375">
        <v>131.715</v>
      </c>
      <c r="S1375">
        <v>81.345399999999998</v>
      </c>
      <c r="T1375">
        <v>45.362000000000002</v>
      </c>
      <c r="U1375">
        <v>-3.05118</v>
      </c>
      <c r="V1375">
        <v>-8.8209199999999992</v>
      </c>
    </row>
    <row r="1376" spans="1:22">
      <c r="A1376">
        <v>27976</v>
      </c>
      <c r="B1376">
        <v>1</v>
      </c>
      <c r="C1376">
        <v>15.2018</v>
      </c>
      <c r="D1376">
        <v>-25.6951</v>
      </c>
      <c r="E1376">
        <v>-193.197</v>
      </c>
      <c r="F1376">
        <v>-44.418500000000002</v>
      </c>
      <c r="G1376">
        <v>8.6320099999999993</v>
      </c>
      <c r="H1376">
        <v>-3.0087100000000002</v>
      </c>
      <c r="I1376">
        <f>IF(AND(Tabelle15[[#This Row],[AreaPx]]&gt;0,NOT(Tabelle15[[#This Row],[AreaPx]]="inf")),Tabelle15[[#This Row],[AreaPx]], NA())</f>
        <v>5407.97</v>
      </c>
      <c r="J1376">
        <v>5407.97</v>
      </c>
      <c r="K1376">
        <v>63.094099999999997</v>
      </c>
      <c r="L1376">
        <v>86.539500000000004</v>
      </c>
      <c r="M1376">
        <v>0.40782200000000002</v>
      </c>
      <c r="N1376">
        <v>2.3326800000000002E-2</v>
      </c>
      <c r="O1376">
        <f>Tabelle15[[#This Row],[Roll]]+Tabelle15[[#This Row],[Pitch]]</f>
        <v>5.6232999999999986</v>
      </c>
      <c r="P1376">
        <f>SQRT(Tabelle15[[#This Row],[X]]^2+ Tabelle15[[#This Row],[Y]]^2 +Tabelle15[[#This Row],[Z]]^2)</f>
        <v>195.49018823524111</v>
      </c>
      <c r="Q1376">
        <v>-23.659600000000001</v>
      </c>
      <c r="R1376">
        <v>131.31299999999999</v>
      </c>
      <c r="S1376">
        <v>80.757000000000005</v>
      </c>
      <c r="T1376">
        <v>45.1295</v>
      </c>
      <c r="U1376">
        <v>-2.9746000000000001</v>
      </c>
      <c r="V1376">
        <v>-8.6437500000000007</v>
      </c>
    </row>
    <row r="1377" spans="1:22">
      <c r="A1377">
        <v>28002</v>
      </c>
      <c r="B1377">
        <v>1</v>
      </c>
      <c r="C1377">
        <v>15.2018</v>
      </c>
      <c r="D1377">
        <v>-25.6951</v>
      </c>
      <c r="E1377">
        <v>-193.197</v>
      </c>
      <c r="F1377">
        <v>-44.418500000000002</v>
      </c>
      <c r="G1377">
        <v>8.6320099999999993</v>
      </c>
      <c r="H1377">
        <v>-3.0087100000000002</v>
      </c>
      <c r="I1377">
        <f>IF(AND(Tabelle15[[#This Row],[AreaPx]]&gt;0,NOT(Tabelle15[[#This Row],[AreaPx]]="inf")),Tabelle15[[#This Row],[AreaPx]], NA())</f>
        <v>5407.97</v>
      </c>
      <c r="J1377">
        <v>5407.97</v>
      </c>
      <c r="K1377">
        <v>63.094099999999997</v>
      </c>
      <c r="L1377">
        <v>86.539500000000004</v>
      </c>
      <c r="M1377">
        <v>0.40782200000000002</v>
      </c>
      <c r="N1377">
        <v>2.3326800000000002E-2</v>
      </c>
      <c r="O1377">
        <f>Tabelle15[[#This Row],[Roll]]+Tabelle15[[#This Row],[Pitch]]</f>
        <v>5.6232999999999986</v>
      </c>
      <c r="P1377">
        <f>SQRT(Tabelle15[[#This Row],[X]]^2+ Tabelle15[[#This Row],[Y]]^2 +Tabelle15[[#This Row],[Z]]^2)</f>
        <v>195.49018823524111</v>
      </c>
      <c r="Q1377">
        <v>-23.659600000000001</v>
      </c>
      <c r="R1377">
        <v>131.31299999999999</v>
      </c>
      <c r="S1377">
        <v>80.757000000000005</v>
      </c>
      <c r="T1377">
        <v>45.1295</v>
      </c>
      <c r="U1377">
        <v>-2.9746000000000001</v>
      </c>
      <c r="V1377">
        <v>-8.6437500000000007</v>
      </c>
    </row>
    <row r="1378" spans="1:22">
      <c r="A1378">
        <v>28019</v>
      </c>
      <c r="B1378">
        <v>1</v>
      </c>
      <c r="C1378">
        <v>15.2829</v>
      </c>
      <c r="D1378">
        <v>-25.411799999999999</v>
      </c>
      <c r="E1378">
        <v>-193.042</v>
      </c>
      <c r="F1378">
        <v>-44.513500000000001</v>
      </c>
      <c r="G1378">
        <v>8.7295300000000005</v>
      </c>
      <c r="H1378">
        <v>-3.38306</v>
      </c>
      <c r="I1378">
        <f>IF(AND(Tabelle15[[#This Row],[AreaPx]]&gt;0,NOT(Tabelle15[[#This Row],[AreaPx]]="inf")),Tabelle15[[#This Row],[AreaPx]], NA())</f>
        <v>5386.9</v>
      </c>
      <c r="J1378">
        <v>5386.9</v>
      </c>
      <c r="K1378">
        <v>62.985500000000002</v>
      </c>
      <c r="L1378">
        <v>86.4285</v>
      </c>
      <c r="M1378">
        <v>0.26908700000000002</v>
      </c>
      <c r="N1378">
        <v>2.9875499999999999E-2</v>
      </c>
      <c r="O1378">
        <f>Tabelle15[[#This Row],[Roll]]+Tabelle15[[#This Row],[Pitch]]</f>
        <v>5.3464700000000001</v>
      </c>
      <c r="P1378">
        <f>SQRT(Tabelle15[[#This Row],[X]]^2+ Tabelle15[[#This Row],[Y]]^2 +Tabelle15[[#This Row],[Z]]^2)</f>
        <v>195.30627326240702</v>
      </c>
      <c r="Q1378">
        <v>-23.799800000000001</v>
      </c>
      <c r="R1378">
        <v>132.214</v>
      </c>
      <c r="S1378">
        <v>80.044399999999996</v>
      </c>
      <c r="T1378">
        <v>44.972499999999997</v>
      </c>
      <c r="U1378">
        <v>-3.3438300000000001</v>
      </c>
      <c r="V1378">
        <v>-8.7445299999999992</v>
      </c>
    </row>
    <row r="1379" spans="1:22">
      <c r="A1379">
        <v>28041</v>
      </c>
      <c r="B1379">
        <v>1</v>
      </c>
      <c r="C1379">
        <v>15.2829</v>
      </c>
      <c r="D1379">
        <v>-25.411799999999999</v>
      </c>
      <c r="E1379">
        <v>-193.042</v>
      </c>
      <c r="F1379">
        <v>-44.513500000000001</v>
      </c>
      <c r="G1379">
        <v>8.7295300000000005</v>
      </c>
      <c r="H1379">
        <v>-3.38306</v>
      </c>
      <c r="I1379">
        <f>IF(AND(Tabelle15[[#This Row],[AreaPx]]&gt;0,NOT(Tabelle15[[#This Row],[AreaPx]]="inf")),Tabelle15[[#This Row],[AreaPx]], NA())</f>
        <v>5395.57</v>
      </c>
      <c r="J1379">
        <v>5395.57</v>
      </c>
      <c r="K1379">
        <v>63.036099999999998</v>
      </c>
      <c r="L1379">
        <v>86.498000000000005</v>
      </c>
      <c r="M1379">
        <v>0</v>
      </c>
      <c r="N1379">
        <v>1.06386E-2</v>
      </c>
      <c r="O1379">
        <f>Tabelle15[[#This Row],[Roll]]+Tabelle15[[#This Row],[Pitch]]</f>
        <v>5.3464700000000001</v>
      </c>
      <c r="P1379">
        <f>SQRT(Tabelle15[[#This Row],[X]]^2+ Tabelle15[[#This Row],[Y]]^2 +Tabelle15[[#This Row],[Z]]^2)</f>
        <v>195.30627326240702</v>
      </c>
      <c r="Q1379">
        <v>-23.799800000000001</v>
      </c>
      <c r="R1379">
        <v>132.214</v>
      </c>
      <c r="S1379">
        <v>80.044399999999996</v>
      </c>
      <c r="T1379">
        <v>44.972499999999997</v>
      </c>
      <c r="U1379">
        <v>-3.3438300000000001</v>
      </c>
      <c r="V1379">
        <v>-8.7445299999999992</v>
      </c>
    </row>
    <row r="1380" spans="1:22">
      <c r="A1380">
        <v>28066</v>
      </c>
      <c r="B1380">
        <v>1</v>
      </c>
      <c r="C1380">
        <v>15.2829</v>
      </c>
      <c r="D1380">
        <v>-25.411799999999999</v>
      </c>
      <c r="E1380">
        <v>-193.042</v>
      </c>
      <c r="F1380">
        <v>-44.513500000000001</v>
      </c>
      <c r="G1380">
        <v>8.7295300000000005</v>
      </c>
      <c r="H1380">
        <v>-3.38306</v>
      </c>
      <c r="I1380">
        <f>IF(AND(Tabelle15[[#This Row],[AreaPx]]&gt;0,NOT(Tabelle15[[#This Row],[AreaPx]]="inf")),Tabelle15[[#This Row],[AreaPx]], NA())</f>
        <v>5395.57</v>
      </c>
      <c r="J1380">
        <v>5395.57</v>
      </c>
      <c r="K1380">
        <v>63.036099999999998</v>
      </c>
      <c r="L1380">
        <v>86.498000000000005</v>
      </c>
      <c r="M1380">
        <v>0</v>
      </c>
      <c r="N1380">
        <v>1.06386E-2</v>
      </c>
      <c r="O1380">
        <f>Tabelle15[[#This Row],[Roll]]+Tabelle15[[#This Row],[Pitch]]</f>
        <v>5.3464700000000001</v>
      </c>
      <c r="P1380">
        <f>SQRT(Tabelle15[[#This Row],[X]]^2+ Tabelle15[[#This Row],[Y]]^2 +Tabelle15[[#This Row],[Z]]^2)</f>
        <v>195.30627326240702</v>
      </c>
      <c r="Q1380">
        <v>-23.799800000000001</v>
      </c>
      <c r="R1380">
        <v>132.214</v>
      </c>
      <c r="S1380">
        <v>80.044399999999996</v>
      </c>
      <c r="T1380">
        <v>44.972499999999997</v>
      </c>
      <c r="U1380">
        <v>-3.3438300000000001</v>
      </c>
      <c r="V1380">
        <v>-8.7445299999999992</v>
      </c>
    </row>
    <row r="1381" spans="1:22">
      <c r="A1381">
        <v>28078</v>
      </c>
      <c r="B1381">
        <v>1</v>
      </c>
      <c r="C1381">
        <v>15.1228</v>
      </c>
      <c r="D1381">
        <v>-25.4878</v>
      </c>
      <c r="E1381">
        <v>-191.91</v>
      </c>
      <c r="F1381">
        <v>-44.947000000000003</v>
      </c>
      <c r="G1381">
        <v>8.9735300000000002</v>
      </c>
      <c r="H1381">
        <v>-3.9587699999999999</v>
      </c>
      <c r="I1381">
        <f>IF(AND(Tabelle15[[#This Row],[AreaPx]]&gt;0,NOT(Tabelle15[[#This Row],[AreaPx]]="inf")),Tabelle15[[#This Row],[AreaPx]], NA())</f>
        <v>5341.28</v>
      </c>
      <c r="J1381">
        <v>5341.28</v>
      </c>
      <c r="K1381">
        <v>62.625799999999998</v>
      </c>
      <c r="L1381">
        <v>86.355400000000003</v>
      </c>
      <c r="M1381">
        <v>0.816222</v>
      </c>
      <c r="N1381">
        <v>1.22107E-2</v>
      </c>
      <c r="O1381">
        <f>Tabelle15[[#This Row],[Roll]]+Tabelle15[[#This Row],[Pitch]]</f>
        <v>5.0147600000000008</v>
      </c>
      <c r="P1381">
        <f>SQRT(Tabelle15[[#This Row],[X]]^2+ Tabelle15[[#This Row],[Y]]^2 +Tabelle15[[#This Row],[Z]]^2)</f>
        <v>194.18489933226013</v>
      </c>
      <c r="Q1381">
        <v>-23.850999999999999</v>
      </c>
      <c r="R1381">
        <v>134.04400000000001</v>
      </c>
      <c r="S1381">
        <v>77.642600000000002</v>
      </c>
      <c r="T1381">
        <v>44.434600000000003</v>
      </c>
      <c r="U1381">
        <v>-3.9102399999999999</v>
      </c>
      <c r="V1381">
        <v>-8.99465</v>
      </c>
    </row>
    <row r="1382" spans="1:22">
      <c r="A1382">
        <v>28105</v>
      </c>
      <c r="B1382">
        <v>1</v>
      </c>
      <c r="C1382">
        <v>15.1228</v>
      </c>
      <c r="D1382">
        <v>-25.4878</v>
      </c>
      <c r="E1382">
        <v>-191.91</v>
      </c>
      <c r="F1382">
        <v>-44.947000000000003</v>
      </c>
      <c r="G1382">
        <v>8.9735300000000002</v>
      </c>
      <c r="H1382">
        <v>-3.9587699999999999</v>
      </c>
      <c r="I1382">
        <f>IF(AND(Tabelle15[[#This Row],[AreaPx]]&gt;0,NOT(Tabelle15[[#This Row],[AreaPx]]="inf")),Tabelle15[[#This Row],[AreaPx]], NA())</f>
        <v>5341.28</v>
      </c>
      <c r="J1382">
        <v>5341.28</v>
      </c>
      <c r="K1382">
        <v>62.625799999999998</v>
      </c>
      <c r="L1382">
        <v>86.355400000000003</v>
      </c>
      <c r="M1382">
        <v>0.816222</v>
      </c>
      <c r="N1382">
        <v>1.22107E-2</v>
      </c>
      <c r="O1382">
        <f>Tabelle15[[#This Row],[Roll]]+Tabelle15[[#This Row],[Pitch]]</f>
        <v>5.0147600000000008</v>
      </c>
      <c r="P1382">
        <f>SQRT(Tabelle15[[#This Row],[X]]^2+ Tabelle15[[#This Row],[Y]]^2 +Tabelle15[[#This Row],[Z]]^2)</f>
        <v>194.18489933226013</v>
      </c>
      <c r="Q1382">
        <v>-23.850999999999999</v>
      </c>
      <c r="R1382">
        <v>134.04400000000001</v>
      </c>
      <c r="S1382">
        <v>77.642600000000002</v>
      </c>
      <c r="T1382">
        <v>44.434600000000003</v>
      </c>
      <c r="U1382">
        <v>-3.9102399999999999</v>
      </c>
      <c r="V1382">
        <v>-8.99465</v>
      </c>
    </row>
    <row r="1383" spans="1:22">
      <c r="A1383">
        <v>28122</v>
      </c>
      <c r="B1383">
        <v>1</v>
      </c>
      <c r="C1383">
        <v>15.0106</v>
      </c>
      <c r="D1383">
        <v>-25.6416</v>
      </c>
      <c r="E1383">
        <v>-192.285</v>
      </c>
      <c r="F1383">
        <v>-44.461399999999998</v>
      </c>
      <c r="G1383">
        <v>8.7765400000000007</v>
      </c>
      <c r="H1383">
        <v>-3.4715799999999999</v>
      </c>
      <c r="I1383">
        <f>IF(AND(Tabelle15[[#This Row],[AreaPx]]&gt;0,NOT(Tabelle15[[#This Row],[AreaPx]]="inf")),Tabelle15[[#This Row],[AreaPx]], NA())</f>
        <v>5462.28</v>
      </c>
      <c r="J1383">
        <v>5462.28</v>
      </c>
      <c r="K1383">
        <v>63.469099999999997</v>
      </c>
      <c r="L1383">
        <v>86.986599999999996</v>
      </c>
      <c r="M1383">
        <v>0.59175</v>
      </c>
      <c r="N1383">
        <v>2.2033799999999999E-2</v>
      </c>
      <c r="O1383">
        <f>Tabelle15[[#This Row],[Roll]]+Tabelle15[[#This Row],[Pitch]]</f>
        <v>5.3049600000000012</v>
      </c>
      <c r="P1383">
        <f>SQRT(Tabelle15[[#This Row],[X]]^2+ Tabelle15[[#This Row],[Y]]^2 +Tabelle15[[#This Row],[Z]]^2)</f>
        <v>194.56703468964108</v>
      </c>
      <c r="Q1383">
        <v>-22.990100000000002</v>
      </c>
      <c r="R1383">
        <v>132.71199999999999</v>
      </c>
      <c r="S1383">
        <v>79.707400000000007</v>
      </c>
      <c r="T1383">
        <v>45.008299999999998</v>
      </c>
      <c r="U1383">
        <v>-3.4308800000000002</v>
      </c>
      <c r="V1383">
        <v>-8.7924199999999999</v>
      </c>
    </row>
    <row r="1384" spans="1:22">
      <c r="A1384">
        <v>28145</v>
      </c>
      <c r="B1384">
        <v>1</v>
      </c>
      <c r="C1384">
        <v>14.8794</v>
      </c>
      <c r="D1384">
        <v>-25.7729</v>
      </c>
      <c r="E1384">
        <v>-192.63900000000001</v>
      </c>
      <c r="F1384">
        <v>-44.256500000000003</v>
      </c>
      <c r="G1384">
        <v>8.8586600000000004</v>
      </c>
      <c r="H1384">
        <v>-3.4853200000000002</v>
      </c>
      <c r="I1384">
        <f>IF(AND(Tabelle15[[#This Row],[AreaPx]]&gt;0,NOT(Tabelle15[[#This Row],[AreaPx]]="inf")),Tabelle15[[#This Row],[AreaPx]], NA())</f>
        <v>5459.72</v>
      </c>
      <c r="J1384">
        <v>5459.72</v>
      </c>
      <c r="K1384">
        <v>63.570500000000003</v>
      </c>
      <c r="L1384">
        <v>86.805099999999996</v>
      </c>
      <c r="M1384">
        <v>0.37325000000000003</v>
      </c>
      <c r="N1384">
        <v>3.1561800000000001E-2</v>
      </c>
      <c r="O1384">
        <f>Tabelle15[[#This Row],[Roll]]+Tabelle15[[#This Row],[Pitch]]</f>
        <v>5.3733400000000007</v>
      </c>
      <c r="P1384">
        <f>SQRT(Tabelle15[[#This Row],[X]]^2+ Tabelle15[[#This Row],[Y]]^2 +Tabelle15[[#This Row],[Z]]^2)</f>
        <v>194.92414740039266</v>
      </c>
      <c r="Q1384">
        <v>-22.753900000000002</v>
      </c>
      <c r="R1384">
        <v>132.898</v>
      </c>
      <c r="S1384">
        <v>80.511300000000006</v>
      </c>
      <c r="T1384">
        <v>45.206099999999999</v>
      </c>
      <c r="U1384">
        <v>-3.4437000000000002</v>
      </c>
      <c r="V1384">
        <v>-8.8748100000000001</v>
      </c>
    </row>
    <row r="1385" spans="1:22">
      <c r="A1385">
        <v>28173</v>
      </c>
      <c r="B1385">
        <v>1</v>
      </c>
      <c r="C1385">
        <v>14.6783</v>
      </c>
      <c r="D1385">
        <v>-25.8931</v>
      </c>
      <c r="E1385">
        <v>-192.262</v>
      </c>
      <c r="F1385">
        <v>-44.525599999999997</v>
      </c>
      <c r="G1385">
        <v>8.9958100000000005</v>
      </c>
      <c r="H1385">
        <v>-3.6432199999999999</v>
      </c>
      <c r="I1385">
        <f>IF(AND(Tabelle15[[#This Row],[AreaPx]]&gt;0,NOT(Tabelle15[[#This Row],[AreaPx]]="inf")),Tabelle15[[#This Row],[AreaPx]], NA())</f>
        <v>5410.23</v>
      </c>
      <c r="J1385">
        <v>5410.23</v>
      </c>
      <c r="K1385">
        <v>63.197699999999998</v>
      </c>
      <c r="L1385">
        <v>86.592600000000004</v>
      </c>
      <c r="M1385">
        <v>0.43193999999999999</v>
      </c>
      <c r="N1385">
        <v>1.7925099999999999E-2</v>
      </c>
      <c r="O1385">
        <f>Tabelle15[[#This Row],[Roll]]+Tabelle15[[#This Row],[Pitch]]</f>
        <v>5.3525900000000011</v>
      </c>
      <c r="P1385">
        <f>SQRT(Tabelle15[[#This Row],[X]]^2+ Tabelle15[[#This Row],[Y]]^2 +Tabelle15[[#This Row],[Z]]^2)</f>
        <v>194.55225972087808</v>
      </c>
      <c r="Q1385">
        <v>-22.971800000000002</v>
      </c>
      <c r="R1385">
        <v>133.494</v>
      </c>
      <c r="S1385">
        <v>79.481800000000007</v>
      </c>
      <c r="T1385">
        <v>44.904000000000003</v>
      </c>
      <c r="U1385">
        <v>-3.5983399999999999</v>
      </c>
      <c r="V1385">
        <v>-9.0137300000000007</v>
      </c>
    </row>
    <row r="1386" spans="1:22">
      <c r="A1386">
        <v>28192</v>
      </c>
      <c r="B1386">
        <v>1</v>
      </c>
      <c r="C1386">
        <v>14.6783</v>
      </c>
      <c r="D1386">
        <v>-25.8931</v>
      </c>
      <c r="E1386">
        <v>-192.262</v>
      </c>
      <c r="F1386">
        <v>-44.525599999999997</v>
      </c>
      <c r="G1386">
        <v>8.9958100000000005</v>
      </c>
      <c r="H1386">
        <v>-3.6432199999999999</v>
      </c>
      <c r="I1386">
        <f>IF(AND(Tabelle15[[#This Row],[AreaPx]]&gt;0,NOT(Tabelle15[[#This Row],[AreaPx]]="inf")),Tabelle15[[#This Row],[AreaPx]], NA())</f>
        <v>5410.23</v>
      </c>
      <c r="J1386">
        <v>5410.23</v>
      </c>
      <c r="K1386">
        <v>63.197699999999998</v>
      </c>
      <c r="L1386">
        <v>86.592600000000004</v>
      </c>
      <c r="M1386">
        <v>0.43193999999999999</v>
      </c>
      <c r="N1386">
        <v>1.7925099999999999E-2</v>
      </c>
      <c r="O1386">
        <f>Tabelle15[[#This Row],[Roll]]+Tabelle15[[#This Row],[Pitch]]</f>
        <v>5.3525900000000011</v>
      </c>
      <c r="P1386">
        <f>SQRT(Tabelle15[[#This Row],[X]]^2+ Tabelle15[[#This Row],[Y]]^2 +Tabelle15[[#This Row],[Z]]^2)</f>
        <v>194.55225972087808</v>
      </c>
      <c r="Q1386">
        <v>-22.971800000000002</v>
      </c>
      <c r="R1386">
        <v>133.494</v>
      </c>
      <c r="S1386">
        <v>79.481800000000007</v>
      </c>
      <c r="T1386">
        <v>44.904000000000003</v>
      </c>
      <c r="U1386">
        <v>-3.5983399999999999</v>
      </c>
      <c r="V1386">
        <v>-9.0137300000000007</v>
      </c>
    </row>
    <row r="1387" spans="1:22">
      <c r="A1387">
        <v>28203</v>
      </c>
      <c r="B1387">
        <v>1</v>
      </c>
      <c r="C1387">
        <v>14.6783</v>
      </c>
      <c r="D1387">
        <v>-25.8931</v>
      </c>
      <c r="E1387">
        <v>-192.262</v>
      </c>
      <c r="F1387">
        <v>-44.525599999999997</v>
      </c>
      <c r="G1387">
        <v>8.9958100000000005</v>
      </c>
      <c r="H1387">
        <v>-3.6432199999999999</v>
      </c>
      <c r="I1387">
        <f>IF(AND(Tabelle15[[#This Row],[AreaPx]]&gt;0,NOT(Tabelle15[[#This Row],[AreaPx]]="inf")),Tabelle15[[#This Row],[AreaPx]], NA())</f>
        <v>5410.23</v>
      </c>
      <c r="J1387">
        <v>5410.23</v>
      </c>
      <c r="K1387">
        <v>63.197699999999998</v>
      </c>
      <c r="L1387">
        <v>86.592600000000004</v>
      </c>
      <c r="M1387">
        <v>0.43193999999999999</v>
      </c>
      <c r="N1387">
        <v>1.7925099999999999E-2</v>
      </c>
      <c r="O1387">
        <f>Tabelle15[[#This Row],[Roll]]+Tabelle15[[#This Row],[Pitch]]</f>
        <v>5.3525900000000011</v>
      </c>
      <c r="P1387">
        <f>SQRT(Tabelle15[[#This Row],[X]]^2+ Tabelle15[[#This Row],[Y]]^2 +Tabelle15[[#This Row],[Z]]^2)</f>
        <v>194.55225972087808</v>
      </c>
      <c r="Q1387">
        <v>-22.971800000000002</v>
      </c>
      <c r="R1387">
        <v>133.494</v>
      </c>
      <c r="S1387">
        <v>79.481800000000007</v>
      </c>
      <c r="T1387">
        <v>44.904000000000003</v>
      </c>
      <c r="U1387">
        <v>-3.5983399999999999</v>
      </c>
      <c r="V1387">
        <v>-9.0137300000000007</v>
      </c>
    </row>
    <row r="1388" spans="1:22">
      <c r="A1388">
        <v>28214</v>
      </c>
      <c r="B1388">
        <v>1</v>
      </c>
      <c r="C1388">
        <v>14.549099999999999</v>
      </c>
      <c r="D1388">
        <v>-26.110499999999998</v>
      </c>
      <c r="E1388">
        <v>-192.762</v>
      </c>
      <c r="F1388">
        <v>-44.157499999999999</v>
      </c>
      <c r="G1388">
        <v>9.1380700000000008</v>
      </c>
      <c r="H1388">
        <v>-3.4290500000000002</v>
      </c>
      <c r="I1388">
        <f>IF(AND(Tabelle15[[#This Row],[AreaPx]]&gt;0,NOT(Tabelle15[[#This Row],[AreaPx]]="inf")),Tabelle15[[#This Row],[AreaPx]], NA())</f>
        <v>5469.95</v>
      </c>
      <c r="J1388">
        <v>5469.95</v>
      </c>
      <c r="K1388">
        <v>63.724299999999999</v>
      </c>
      <c r="L1388">
        <v>86.781000000000006</v>
      </c>
      <c r="M1388">
        <v>0.39352700000000002</v>
      </c>
      <c r="N1388">
        <v>2.6790700000000001E-2</v>
      </c>
      <c r="O1388">
        <f>Tabelle15[[#This Row],[Roll]]+Tabelle15[[#This Row],[Pitch]]</f>
        <v>5.7090200000000006</v>
      </c>
      <c r="P1388">
        <f>SQRT(Tabelle15[[#This Row],[X]]^2+ Tabelle15[[#This Row],[Y]]^2 +Tabelle15[[#This Row],[Z]]^2)</f>
        <v>195.06568935889266</v>
      </c>
      <c r="Q1388">
        <v>-22.544599999999999</v>
      </c>
      <c r="R1388">
        <v>133.006</v>
      </c>
      <c r="S1388">
        <v>80.9589</v>
      </c>
      <c r="T1388">
        <v>45.2973</v>
      </c>
      <c r="U1388">
        <v>-3.3854799999999998</v>
      </c>
      <c r="V1388">
        <v>-9.1541800000000002</v>
      </c>
    </row>
    <row r="1389" spans="1:22">
      <c r="A1389">
        <v>28237</v>
      </c>
      <c r="B1389">
        <v>1</v>
      </c>
      <c r="C1389">
        <v>14.549099999999999</v>
      </c>
      <c r="D1389">
        <v>-26.110499999999998</v>
      </c>
      <c r="E1389">
        <v>-192.762</v>
      </c>
      <c r="F1389">
        <v>-44.157499999999999</v>
      </c>
      <c r="G1389">
        <v>9.1380700000000008</v>
      </c>
      <c r="H1389">
        <v>-3.4290500000000002</v>
      </c>
      <c r="I1389">
        <f>IF(AND(Tabelle15[[#This Row],[AreaPx]]&gt;0,NOT(Tabelle15[[#This Row],[AreaPx]]="inf")),Tabelle15[[#This Row],[AreaPx]], NA())</f>
        <v>5469.95</v>
      </c>
      <c r="J1389">
        <v>5469.95</v>
      </c>
      <c r="K1389">
        <v>63.724299999999999</v>
      </c>
      <c r="L1389">
        <v>86.781000000000006</v>
      </c>
      <c r="M1389">
        <v>0.39352700000000002</v>
      </c>
      <c r="N1389">
        <v>2.6790700000000001E-2</v>
      </c>
      <c r="O1389">
        <f>Tabelle15[[#This Row],[Roll]]+Tabelle15[[#This Row],[Pitch]]</f>
        <v>5.7090200000000006</v>
      </c>
      <c r="P1389">
        <f>SQRT(Tabelle15[[#This Row],[X]]^2+ Tabelle15[[#This Row],[Y]]^2 +Tabelle15[[#This Row],[Z]]^2)</f>
        <v>195.06568935889266</v>
      </c>
      <c r="Q1389">
        <v>-22.544599999999999</v>
      </c>
      <c r="R1389">
        <v>133.006</v>
      </c>
      <c r="S1389">
        <v>80.9589</v>
      </c>
      <c r="T1389">
        <v>45.2973</v>
      </c>
      <c r="U1389">
        <v>-3.3854799999999998</v>
      </c>
      <c r="V1389">
        <v>-9.1541800000000002</v>
      </c>
    </row>
    <row r="1390" spans="1:22">
      <c r="A1390">
        <v>28256</v>
      </c>
      <c r="B1390">
        <v>1</v>
      </c>
      <c r="C1390">
        <v>14.559699999999999</v>
      </c>
      <c r="D1390">
        <v>-26.229600000000001</v>
      </c>
      <c r="E1390">
        <v>-193.04300000000001</v>
      </c>
      <c r="F1390">
        <v>-44.104999999999997</v>
      </c>
      <c r="G1390">
        <v>9.1169399999999996</v>
      </c>
      <c r="H1390">
        <v>-3.6539000000000001</v>
      </c>
      <c r="I1390">
        <f>IF(AND(Tabelle15[[#This Row],[AreaPx]]&gt;0,NOT(Tabelle15[[#This Row],[AreaPx]]="inf")),Tabelle15[[#This Row],[AreaPx]], NA())</f>
        <v>5442.02</v>
      </c>
      <c r="J1390">
        <v>5442.02</v>
      </c>
      <c r="K1390">
        <v>63.609400000000001</v>
      </c>
      <c r="L1390">
        <v>86.522199999999998</v>
      </c>
      <c r="M1390">
        <v>0.21246599999999999</v>
      </c>
      <c r="N1390">
        <v>1.99936E-2</v>
      </c>
      <c r="O1390">
        <f>Tabelle15[[#This Row],[Roll]]+Tabelle15[[#This Row],[Pitch]]</f>
        <v>5.4630399999999995</v>
      </c>
      <c r="P1390">
        <f>SQRT(Tabelle15[[#This Row],[X]]^2+ Tabelle15[[#This Row],[Y]]^2 +Tabelle15[[#This Row],[Z]]^2)</f>
        <v>195.36012036557003</v>
      </c>
      <c r="Q1390">
        <v>-22.617599999999999</v>
      </c>
      <c r="R1390">
        <v>133.886</v>
      </c>
      <c r="S1390">
        <v>81.0869</v>
      </c>
      <c r="T1390">
        <v>45.315199999999997</v>
      </c>
      <c r="U1390">
        <v>-3.6076800000000002</v>
      </c>
      <c r="V1390">
        <v>-9.1351999999999993</v>
      </c>
    </row>
    <row r="1391" spans="1:22">
      <c r="A1391">
        <v>28282</v>
      </c>
      <c r="B1391">
        <v>1</v>
      </c>
      <c r="C1391">
        <v>14.559699999999999</v>
      </c>
      <c r="D1391">
        <v>-26.229600000000001</v>
      </c>
      <c r="E1391">
        <v>-193.04300000000001</v>
      </c>
      <c r="F1391">
        <v>-44.104999999999997</v>
      </c>
      <c r="G1391">
        <v>9.1169399999999996</v>
      </c>
      <c r="H1391">
        <v>-3.6539000000000001</v>
      </c>
      <c r="I1391">
        <f>IF(AND(Tabelle15[[#This Row],[AreaPx]]&gt;0,NOT(Tabelle15[[#This Row],[AreaPx]]="inf")),Tabelle15[[#This Row],[AreaPx]], NA())</f>
        <v>5426.17</v>
      </c>
      <c r="J1391">
        <v>5426.17</v>
      </c>
      <c r="K1391">
        <v>63.516800000000003</v>
      </c>
      <c r="L1391">
        <v>86.396100000000004</v>
      </c>
      <c r="M1391">
        <v>0</v>
      </c>
      <c r="N1391">
        <v>1.1452199999999999E-2</v>
      </c>
      <c r="O1391">
        <f>Tabelle15[[#This Row],[Roll]]+Tabelle15[[#This Row],[Pitch]]</f>
        <v>5.4630399999999995</v>
      </c>
      <c r="P1391">
        <f>SQRT(Tabelle15[[#This Row],[X]]^2+ Tabelle15[[#This Row],[Y]]^2 +Tabelle15[[#This Row],[Z]]^2)</f>
        <v>195.36012036557003</v>
      </c>
      <c r="Q1391">
        <v>-22.617599999999999</v>
      </c>
      <c r="R1391">
        <v>133.886</v>
      </c>
      <c r="S1391">
        <v>81.0869</v>
      </c>
      <c r="T1391">
        <v>45.315199999999997</v>
      </c>
      <c r="U1391">
        <v>-3.6076800000000002</v>
      </c>
      <c r="V1391">
        <v>-9.1351999999999993</v>
      </c>
    </row>
    <row r="1392" spans="1:22">
      <c r="A1392">
        <v>28303</v>
      </c>
      <c r="B1392">
        <v>1</v>
      </c>
      <c r="C1392">
        <v>14.559699999999999</v>
      </c>
      <c r="D1392">
        <v>-26.229600000000001</v>
      </c>
      <c r="E1392">
        <v>-193.04300000000001</v>
      </c>
      <c r="F1392">
        <v>-44.104999999999997</v>
      </c>
      <c r="G1392">
        <v>9.1169399999999996</v>
      </c>
      <c r="H1392">
        <v>-3.6539000000000001</v>
      </c>
      <c r="I1392">
        <f>IF(AND(Tabelle15[[#This Row],[AreaPx]]&gt;0,NOT(Tabelle15[[#This Row],[AreaPx]]="inf")),Tabelle15[[#This Row],[AreaPx]], NA())</f>
        <v>5426.17</v>
      </c>
      <c r="J1392">
        <v>5426.17</v>
      </c>
      <c r="K1392">
        <v>63.516800000000003</v>
      </c>
      <c r="L1392">
        <v>86.396100000000004</v>
      </c>
      <c r="M1392">
        <v>0</v>
      </c>
      <c r="N1392">
        <v>1.1452199999999999E-2</v>
      </c>
      <c r="O1392">
        <f>Tabelle15[[#This Row],[Roll]]+Tabelle15[[#This Row],[Pitch]]</f>
        <v>5.4630399999999995</v>
      </c>
      <c r="P1392">
        <f>SQRT(Tabelle15[[#This Row],[X]]^2+ Tabelle15[[#This Row],[Y]]^2 +Tabelle15[[#This Row],[Z]]^2)</f>
        <v>195.36012036557003</v>
      </c>
      <c r="Q1392">
        <v>-22.617599999999999</v>
      </c>
      <c r="R1392">
        <v>133.886</v>
      </c>
      <c r="S1392">
        <v>81.0869</v>
      </c>
      <c r="T1392">
        <v>45.315199999999997</v>
      </c>
      <c r="U1392">
        <v>-3.6076800000000002</v>
      </c>
      <c r="V1392">
        <v>-9.1351999999999993</v>
      </c>
    </row>
    <row r="1393" spans="1:22">
      <c r="A1393">
        <v>28313</v>
      </c>
      <c r="B1393">
        <v>1</v>
      </c>
      <c r="C1393">
        <v>14.543799999999999</v>
      </c>
      <c r="D1393">
        <v>-26.215399999999999</v>
      </c>
      <c r="E1393">
        <v>-193.14599999999999</v>
      </c>
      <c r="F1393">
        <v>-44.181699999999999</v>
      </c>
      <c r="G1393">
        <v>9.0340500000000006</v>
      </c>
      <c r="H1393">
        <v>-3.4858899999999999</v>
      </c>
      <c r="I1393">
        <f>IF(AND(Tabelle15[[#This Row],[AreaPx]]&gt;0,NOT(Tabelle15[[#This Row],[AreaPx]]="inf")),Tabelle15[[#This Row],[AreaPx]], NA())</f>
        <v>5422.93</v>
      </c>
      <c r="J1393">
        <v>5422.93</v>
      </c>
      <c r="K1393">
        <v>63.4251</v>
      </c>
      <c r="L1393">
        <v>86.436899999999994</v>
      </c>
      <c r="M1393">
        <v>0.183944</v>
      </c>
      <c r="N1393">
        <v>8.1620500000000006E-3</v>
      </c>
      <c r="O1393">
        <f>Tabelle15[[#This Row],[Roll]]+Tabelle15[[#This Row],[Pitch]]</f>
        <v>5.5481600000000011</v>
      </c>
      <c r="P1393">
        <f>SQRT(Tabelle15[[#This Row],[X]]^2+ Tabelle15[[#This Row],[Y]]^2 +Tabelle15[[#This Row],[Z]]^2)</f>
        <v>195.45881057552765</v>
      </c>
      <c r="Q1393">
        <v>-22.8201</v>
      </c>
      <c r="R1393">
        <v>133.357</v>
      </c>
      <c r="S1393">
        <v>81.153400000000005</v>
      </c>
      <c r="T1393">
        <v>45.270299999999999</v>
      </c>
      <c r="U1393">
        <v>-3.4426000000000001</v>
      </c>
      <c r="V1393">
        <v>-9.0505200000000006</v>
      </c>
    </row>
    <row r="1394" spans="1:22">
      <c r="A1394">
        <v>28342</v>
      </c>
      <c r="B1394">
        <v>1</v>
      </c>
      <c r="C1394">
        <v>14.5221</v>
      </c>
      <c r="D1394">
        <v>-26.2318</v>
      </c>
      <c r="E1394">
        <v>-192.828</v>
      </c>
      <c r="F1394">
        <v>-44.3994</v>
      </c>
      <c r="G1394">
        <v>8.9837399999999992</v>
      </c>
      <c r="H1394">
        <v>-3.5244300000000002</v>
      </c>
      <c r="I1394">
        <f>IF(AND(Tabelle15[[#This Row],[AreaPx]]&gt;0,NOT(Tabelle15[[#This Row],[AreaPx]]="inf")),Tabelle15[[#This Row],[AreaPx]], NA())</f>
        <v>5396.19</v>
      </c>
      <c r="J1394">
        <v>5396.19</v>
      </c>
      <c r="K1394">
        <v>63.159599999999998</v>
      </c>
      <c r="L1394">
        <v>86.388800000000003</v>
      </c>
      <c r="M1394">
        <v>0.28421000000000002</v>
      </c>
      <c r="N1394">
        <v>5.9281200000000003E-3</v>
      </c>
      <c r="O1394">
        <f>Tabelle15[[#This Row],[Roll]]+Tabelle15[[#This Row],[Pitch]]</f>
        <v>5.4593099999999986</v>
      </c>
      <c r="P1394">
        <f>SQRT(Tabelle15[[#This Row],[X]]^2+ Tabelle15[[#This Row],[Y]]^2 +Tabelle15[[#This Row],[Z]]^2)</f>
        <v>195.14516725671174</v>
      </c>
      <c r="Q1394">
        <v>-23.021799999999999</v>
      </c>
      <c r="R1394">
        <v>133.50200000000001</v>
      </c>
      <c r="S1394">
        <v>80.367500000000007</v>
      </c>
      <c r="T1394">
        <v>45.049599999999998</v>
      </c>
      <c r="U1394">
        <v>-3.4811399999999999</v>
      </c>
      <c r="V1394">
        <v>-9.0004799999999996</v>
      </c>
    </row>
    <row r="1395" spans="1:22">
      <c r="A1395">
        <v>28378</v>
      </c>
      <c r="B1395">
        <v>1</v>
      </c>
      <c r="C1395">
        <v>14.483700000000001</v>
      </c>
      <c r="D1395">
        <v>-26.187200000000001</v>
      </c>
      <c r="E1395">
        <v>-192.137</v>
      </c>
      <c r="F1395">
        <v>-44.6526</v>
      </c>
      <c r="G1395">
        <v>9.0599000000000007</v>
      </c>
      <c r="H1395">
        <v>-3.6567599999999998</v>
      </c>
      <c r="I1395">
        <f>IF(AND(Tabelle15[[#This Row],[AreaPx]]&gt;0,NOT(Tabelle15[[#This Row],[AreaPx]]="inf")),Tabelle15[[#This Row],[AreaPx]], NA())</f>
        <v>5386.92</v>
      </c>
      <c r="J1395">
        <v>5386.92</v>
      </c>
      <c r="K1395">
        <v>63.014699999999998</v>
      </c>
      <c r="L1395">
        <v>86.492599999999996</v>
      </c>
      <c r="M1395">
        <v>0.35954399999999997</v>
      </c>
      <c r="N1395">
        <v>1.26169E-2</v>
      </c>
      <c r="O1395">
        <f>Tabelle15[[#This Row],[Roll]]+Tabelle15[[#This Row],[Pitch]]</f>
        <v>5.4031400000000005</v>
      </c>
      <c r="P1395">
        <f>SQRT(Tabelle15[[#This Row],[X]]^2+ Tabelle15[[#This Row],[Y]]^2 +Tabelle15[[#This Row],[Z]]^2)</f>
        <v>194.45352601207827</v>
      </c>
      <c r="Q1395">
        <v>-23.061599999999999</v>
      </c>
      <c r="R1395">
        <v>133.82900000000001</v>
      </c>
      <c r="S1395">
        <v>79.115700000000004</v>
      </c>
      <c r="T1395">
        <v>44.770800000000001</v>
      </c>
      <c r="U1395">
        <v>-3.6110799999999998</v>
      </c>
      <c r="V1395">
        <v>-9.0780700000000003</v>
      </c>
    </row>
    <row r="1396" spans="1:22">
      <c r="A1396">
        <v>28404</v>
      </c>
      <c r="B1396">
        <v>1</v>
      </c>
      <c r="C1396">
        <v>14.483700000000001</v>
      </c>
      <c r="D1396">
        <v>-26.187200000000001</v>
      </c>
      <c r="E1396">
        <v>-192.137</v>
      </c>
      <c r="F1396">
        <v>-44.6526</v>
      </c>
      <c r="G1396">
        <v>9.0599000000000007</v>
      </c>
      <c r="H1396">
        <v>-3.6567599999999998</v>
      </c>
      <c r="I1396">
        <f>IF(AND(Tabelle15[[#This Row],[AreaPx]]&gt;0,NOT(Tabelle15[[#This Row],[AreaPx]]="inf")),Tabelle15[[#This Row],[AreaPx]], NA())</f>
        <v>5386.92</v>
      </c>
      <c r="J1396">
        <v>5386.92</v>
      </c>
      <c r="K1396">
        <v>63.014699999999998</v>
      </c>
      <c r="L1396">
        <v>86.492599999999996</v>
      </c>
      <c r="M1396">
        <v>0.35954399999999997</v>
      </c>
      <c r="N1396">
        <v>1.26169E-2</v>
      </c>
      <c r="O1396">
        <f>Tabelle15[[#This Row],[Roll]]+Tabelle15[[#This Row],[Pitch]]</f>
        <v>5.4031400000000005</v>
      </c>
      <c r="P1396">
        <f>SQRT(Tabelle15[[#This Row],[X]]^2+ Tabelle15[[#This Row],[Y]]^2 +Tabelle15[[#This Row],[Z]]^2)</f>
        <v>194.45352601207827</v>
      </c>
      <c r="Q1396">
        <v>-23.061599999999999</v>
      </c>
      <c r="R1396">
        <v>133.82900000000001</v>
      </c>
      <c r="S1396">
        <v>79.115700000000004</v>
      </c>
      <c r="T1396">
        <v>44.770800000000001</v>
      </c>
      <c r="U1396">
        <v>-3.6110799999999998</v>
      </c>
      <c r="V1396">
        <v>-9.0780700000000003</v>
      </c>
    </row>
    <row r="1397" spans="1:22">
      <c r="A1397">
        <v>28418</v>
      </c>
      <c r="B1397">
        <v>1</v>
      </c>
      <c r="C1397">
        <v>14.5405</v>
      </c>
      <c r="D1397">
        <v>-26.240200000000002</v>
      </c>
      <c r="E1397">
        <v>-193.035</v>
      </c>
      <c r="F1397">
        <v>-43.954700000000003</v>
      </c>
      <c r="G1397">
        <v>9.0292300000000001</v>
      </c>
      <c r="H1397">
        <v>-3.4267099999999999</v>
      </c>
      <c r="I1397">
        <f>IF(AND(Tabelle15[[#This Row],[AreaPx]]&gt;0,NOT(Tabelle15[[#This Row],[AreaPx]]="inf")),Tabelle15[[#This Row],[AreaPx]], NA())</f>
        <v>5496.86</v>
      </c>
      <c r="J1397">
        <v>5496.86</v>
      </c>
      <c r="K1397">
        <v>63.956699999999998</v>
      </c>
      <c r="L1397">
        <v>86.858900000000006</v>
      </c>
      <c r="M1397">
        <v>0.69776700000000003</v>
      </c>
      <c r="N1397">
        <v>2.9058600000000001E-3</v>
      </c>
      <c r="O1397">
        <f>Tabelle15[[#This Row],[Roll]]+Tabelle15[[#This Row],[Pitch]]</f>
        <v>5.6025200000000002</v>
      </c>
      <c r="P1397">
        <f>SQRT(Tabelle15[[#This Row],[X]]^2+ Tabelle15[[#This Row],[Y]]^2 +Tabelle15[[#This Row],[Z]]^2)</f>
        <v>195.3522087443344</v>
      </c>
      <c r="Q1397">
        <v>-22.2559</v>
      </c>
      <c r="R1397">
        <v>133.18199999999999</v>
      </c>
      <c r="S1397">
        <v>81.708399999999997</v>
      </c>
      <c r="T1397">
        <v>45.506799999999998</v>
      </c>
      <c r="U1397">
        <v>-3.3841999999999999</v>
      </c>
      <c r="V1397">
        <v>-9.04514</v>
      </c>
    </row>
    <row r="1398" spans="1:22">
      <c r="A1398">
        <v>28444</v>
      </c>
      <c r="B1398">
        <v>1</v>
      </c>
      <c r="C1398">
        <v>14.5405</v>
      </c>
      <c r="D1398">
        <v>-26.240200000000002</v>
      </c>
      <c r="E1398">
        <v>-193.035</v>
      </c>
      <c r="F1398">
        <v>-43.954700000000003</v>
      </c>
      <c r="G1398">
        <v>9.0292300000000001</v>
      </c>
      <c r="H1398">
        <v>-3.4267099999999999</v>
      </c>
      <c r="I1398">
        <f>IF(AND(Tabelle15[[#This Row],[AreaPx]]&gt;0,NOT(Tabelle15[[#This Row],[AreaPx]]="inf")),Tabelle15[[#This Row],[AreaPx]], NA())</f>
        <v>5445.87</v>
      </c>
      <c r="J1398">
        <v>5445.87</v>
      </c>
      <c r="K1398">
        <v>63.659399999999998</v>
      </c>
      <c r="L1398">
        <v>86.455100000000002</v>
      </c>
      <c r="M1398">
        <v>0</v>
      </c>
      <c r="N1398">
        <v>2.6212099999999999E-2</v>
      </c>
      <c r="O1398">
        <f>Tabelle15[[#This Row],[Roll]]+Tabelle15[[#This Row],[Pitch]]</f>
        <v>5.6025200000000002</v>
      </c>
      <c r="P1398">
        <f>SQRT(Tabelle15[[#This Row],[X]]^2+ Tabelle15[[#This Row],[Y]]^2 +Tabelle15[[#This Row],[Z]]^2)</f>
        <v>195.3522087443344</v>
      </c>
      <c r="Q1398">
        <v>-22.2559</v>
      </c>
      <c r="R1398">
        <v>133.18199999999999</v>
      </c>
      <c r="S1398">
        <v>81.708399999999997</v>
      </c>
      <c r="T1398">
        <v>45.506799999999998</v>
      </c>
      <c r="U1398">
        <v>-3.3841999999999999</v>
      </c>
      <c r="V1398">
        <v>-9.04514</v>
      </c>
    </row>
    <row r="1399" spans="1:22">
      <c r="A1399">
        <v>28465</v>
      </c>
      <c r="B1399">
        <v>1</v>
      </c>
      <c r="C1399">
        <v>14.5405</v>
      </c>
      <c r="D1399">
        <v>-26.240200000000002</v>
      </c>
      <c r="E1399">
        <v>-193.035</v>
      </c>
      <c r="F1399">
        <v>-43.954700000000003</v>
      </c>
      <c r="G1399">
        <v>9.0292300000000001</v>
      </c>
      <c r="H1399">
        <v>-3.4267099999999999</v>
      </c>
      <c r="I1399">
        <f>IF(AND(Tabelle15[[#This Row],[AreaPx]]&gt;0,NOT(Tabelle15[[#This Row],[AreaPx]]="inf")),Tabelle15[[#This Row],[AreaPx]], NA())</f>
        <v>5445.87</v>
      </c>
      <c r="J1399">
        <v>5445.87</v>
      </c>
      <c r="K1399">
        <v>63.659399999999998</v>
      </c>
      <c r="L1399">
        <v>86.455100000000002</v>
      </c>
      <c r="M1399">
        <v>0</v>
      </c>
      <c r="N1399">
        <v>2.6212099999999999E-2</v>
      </c>
      <c r="O1399">
        <f>Tabelle15[[#This Row],[Roll]]+Tabelle15[[#This Row],[Pitch]]</f>
        <v>5.6025200000000002</v>
      </c>
      <c r="P1399">
        <f>SQRT(Tabelle15[[#This Row],[X]]^2+ Tabelle15[[#This Row],[Y]]^2 +Tabelle15[[#This Row],[Z]]^2)</f>
        <v>195.3522087443344</v>
      </c>
      <c r="Q1399">
        <v>-22.2559</v>
      </c>
      <c r="R1399">
        <v>133.18199999999999</v>
      </c>
      <c r="S1399">
        <v>81.708399999999997</v>
      </c>
      <c r="T1399">
        <v>45.506799999999998</v>
      </c>
      <c r="U1399">
        <v>-3.3841999999999999</v>
      </c>
      <c r="V1399">
        <v>-9.04514</v>
      </c>
    </row>
    <row r="1400" spans="1:22">
      <c r="A1400">
        <v>28480</v>
      </c>
      <c r="B1400">
        <v>1</v>
      </c>
      <c r="C1400">
        <v>14.629899999999999</v>
      </c>
      <c r="D1400">
        <v>-26.009399999999999</v>
      </c>
      <c r="E1400">
        <v>-192.845</v>
      </c>
      <c r="F1400">
        <v>-44.303699999999999</v>
      </c>
      <c r="G1400">
        <v>8.9280500000000007</v>
      </c>
      <c r="H1400">
        <v>-3.2395700000000001</v>
      </c>
      <c r="I1400">
        <f>IF(AND(Tabelle15[[#This Row],[AreaPx]]&gt;0,NOT(Tabelle15[[#This Row],[AreaPx]]="inf")),Tabelle15[[#This Row],[AreaPx]], NA())</f>
        <v>5417.48</v>
      </c>
      <c r="J1400">
        <v>5417.48</v>
      </c>
      <c r="K1400">
        <v>63.285800000000002</v>
      </c>
      <c r="L1400">
        <v>86.496300000000005</v>
      </c>
      <c r="M1400">
        <v>0.37684600000000001</v>
      </c>
      <c r="N1400">
        <v>2.68001E-2</v>
      </c>
      <c r="O1400">
        <f>Tabelle15[[#This Row],[Roll]]+Tabelle15[[#This Row],[Pitch]]</f>
        <v>5.6884800000000002</v>
      </c>
      <c r="P1400">
        <f>SQRT(Tabelle15[[#This Row],[X]]^2+ Tabelle15[[#This Row],[Y]]^2 +Tabelle15[[#This Row],[Z]]^2)</f>
        <v>195.1402492756684</v>
      </c>
      <c r="Q1400">
        <v>-22.890599999999999</v>
      </c>
      <c r="R1400">
        <v>132.34899999999999</v>
      </c>
      <c r="S1400">
        <v>80.846199999999996</v>
      </c>
      <c r="T1400">
        <v>45.192999999999998</v>
      </c>
      <c r="U1400">
        <v>-3.2002799999999998</v>
      </c>
      <c r="V1400">
        <v>-8.9421099999999996</v>
      </c>
    </row>
    <row r="1401" spans="1:22">
      <c r="A1401">
        <v>28505</v>
      </c>
      <c r="B1401">
        <v>1</v>
      </c>
      <c r="C1401">
        <v>14.629899999999999</v>
      </c>
      <c r="D1401">
        <v>-26.009399999999999</v>
      </c>
      <c r="E1401">
        <v>-192.845</v>
      </c>
      <c r="F1401">
        <v>-44.303699999999999</v>
      </c>
      <c r="G1401">
        <v>8.9280500000000007</v>
      </c>
      <c r="H1401">
        <v>-3.2395700000000001</v>
      </c>
      <c r="I1401">
        <f>IF(AND(Tabelle15[[#This Row],[AreaPx]]&gt;0,NOT(Tabelle15[[#This Row],[AreaPx]]="inf")),Tabelle15[[#This Row],[AreaPx]], NA())</f>
        <v>5417.48</v>
      </c>
      <c r="J1401">
        <v>5417.48</v>
      </c>
      <c r="K1401">
        <v>63.285800000000002</v>
      </c>
      <c r="L1401">
        <v>86.496300000000005</v>
      </c>
      <c r="M1401">
        <v>0.37684600000000001</v>
      </c>
      <c r="N1401">
        <v>2.68001E-2</v>
      </c>
      <c r="O1401">
        <f>Tabelle15[[#This Row],[Roll]]+Tabelle15[[#This Row],[Pitch]]</f>
        <v>5.6884800000000002</v>
      </c>
      <c r="P1401">
        <f>SQRT(Tabelle15[[#This Row],[X]]^2+ Tabelle15[[#This Row],[Y]]^2 +Tabelle15[[#This Row],[Z]]^2)</f>
        <v>195.1402492756684</v>
      </c>
      <c r="Q1401">
        <v>-22.890599999999999</v>
      </c>
      <c r="R1401">
        <v>132.34899999999999</v>
      </c>
      <c r="S1401">
        <v>80.846199999999996</v>
      </c>
      <c r="T1401">
        <v>45.192999999999998</v>
      </c>
      <c r="U1401">
        <v>-3.2002799999999998</v>
      </c>
      <c r="V1401">
        <v>-8.9421099999999996</v>
      </c>
    </row>
    <row r="1402" spans="1:22">
      <c r="A1402">
        <v>28523</v>
      </c>
      <c r="B1402">
        <v>1</v>
      </c>
      <c r="C1402">
        <v>14.561500000000001</v>
      </c>
      <c r="D1402">
        <v>-25.866700000000002</v>
      </c>
      <c r="E1402">
        <v>-193.03</v>
      </c>
      <c r="F1402">
        <v>-44.122100000000003</v>
      </c>
      <c r="G1402">
        <v>8.7952300000000001</v>
      </c>
      <c r="H1402">
        <v>-3.4883299999999999</v>
      </c>
      <c r="I1402">
        <f>IF(AND(Tabelle15[[#This Row],[AreaPx]]&gt;0,NOT(Tabelle15[[#This Row],[AreaPx]]="inf")),Tabelle15[[#This Row],[AreaPx]], NA())</f>
        <v>5440.94</v>
      </c>
      <c r="J1402">
        <v>5440.94</v>
      </c>
      <c r="K1402">
        <v>63.514000000000003</v>
      </c>
      <c r="L1402">
        <v>86.564400000000006</v>
      </c>
      <c r="M1402">
        <v>0.23066999999999999</v>
      </c>
      <c r="N1402">
        <v>1.04555E-2</v>
      </c>
      <c r="O1402">
        <f>Tabelle15[[#This Row],[Roll]]+Tabelle15[[#This Row],[Pitch]]</f>
        <v>5.3069000000000006</v>
      </c>
      <c r="P1402">
        <f>SQRT(Tabelle15[[#This Row],[X]]^2+ Tabelle15[[#This Row],[Y]]^2 +Tabelle15[[#This Row],[Z]]^2)</f>
        <v>195.29901267323396</v>
      </c>
      <c r="Q1402">
        <v>-22.4938</v>
      </c>
      <c r="R1402">
        <v>133.096</v>
      </c>
      <c r="S1402">
        <v>81.3643</v>
      </c>
      <c r="T1402">
        <v>45.343899999999998</v>
      </c>
      <c r="U1402">
        <v>-3.44726</v>
      </c>
      <c r="V1402">
        <v>-8.8112999999999992</v>
      </c>
    </row>
    <row r="1403" spans="1:22">
      <c r="A1403">
        <v>28548</v>
      </c>
      <c r="B1403">
        <v>1</v>
      </c>
      <c r="C1403">
        <v>14.4001</v>
      </c>
      <c r="D1403">
        <v>-25.962</v>
      </c>
      <c r="E1403">
        <v>-192.85900000000001</v>
      </c>
      <c r="F1403">
        <v>-44.201799999999999</v>
      </c>
      <c r="G1403">
        <v>8.8948499999999999</v>
      </c>
      <c r="H1403">
        <v>-3.2952599999999999</v>
      </c>
      <c r="I1403">
        <f>IF(AND(Tabelle15[[#This Row],[AreaPx]]&gt;0,NOT(Tabelle15[[#This Row],[AreaPx]]="inf")),Tabelle15[[#This Row],[AreaPx]], NA())</f>
        <v>5426.39</v>
      </c>
      <c r="J1403">
        <v>5426.39</v>
      </c>
      <c r="K1403">
        <v>63.387</v>
      </c>
      <c r="L1403">
        <v>86.496300000000005</v>
      </c>
      <c r="M1403">
        <v>0.229292</v>
      </c>
      <c r="N1403">
        <v>1.4058899999999999E-2</v>
      </c>
      <c r="O1403">
        <f>Tabelle15[[#This Row],[Roll]]+Tabelle15[[#This Row],[Pitch]]</f>
        <v>5.5995900000000001</v>
      </c>
      <c r="P1403">
        <f>SQRT(Tabelle15[[#This Row],[X]]^2+ Tabelle15[[#This Row],[Y]]^2 +Tabelle15[[#This Row],[Z]]^2)</f>
        <v>195.13067981486151</v>
      </c>
      <c r="Q1403">
        <v>-22.497399999999999</v>
      </c>
      <c r="R1403">
        <v>132.53299999999999</v>
      </c>
      <c r="S1403">
        <v>81.252499999999998</v>
      </c>
      <c r="T1403">
        <v>45.288200000000003</v>
      </c>
      <c r="U1403">
        <v>-3.2555900000000002</v>
      </c>
      <c r="V1403">
        <v>-8.9093400000000003</v>
      </c>
    </row>
    <row r="1404" spans="1:22">
      <c r="A1404">
        <v>28576</v>
      </c>
      <c r="B1404">
        <v>1</v>
      </c>
      <c r="C1404">
        <v>14.2296</v>
      </c>
      <c r="D1404">
        <v>-26.026599999999998</v>
      </c>
      <c r="E1404">
        <v>-192.92</v>
      </c>
      <c r="F1404">
        <v>-44.067999999999998</v>
      </c>
      <c r="G1404">
        <v>9.0337899999999998</v>
      </c>
      <c r="H1404">
        <v>-3.6289899999999999</v>
      </c>
      <c r="I1404">
        <f>IF(AND(Tabelle15[[#This Row],[AreaPx]]&gt;0,NOT(Tabelle15[[#This Row],[AreaPx]]="inf")),Tabelle15[[#This Row],[AreaPx]], NA())</f>
        <v>5440.99</v>
      </c>
      <c r="J1404">
        <v>5440.99</v>
      </c>
      <c r="K1404">
        <v>63.6021</v>
      </c>
      <c r="L1404">
        <v>86.496899999999997</v>
      </c>
      <c r="M1404">
        <v>0.42885200000000001</v>
      </c>
      <c r="N1404">
        <v>1.7641799999999999E-2</v>
      </c>
      <c r="O1404">
        <f>Tabelle15[[#This Row],[Roll]]+Tabelle15[[#This Row],[Pitch]]</f>
        <v>5.4047999999999998</v>
      </c>
      <c r="P1404">
        <f>SQRT(Tabelle15[[#This Row],[X]]^2+ Tabelle15[[#This Row],[Y]]^2 +Tabelle15[[#This Row],[Z]]^2)</f>
        <v>195.18706879227423</v>
      </c>
      <c r="Q1404">
        <v>-22.168600000000001</v>
      </c>
      <c r="R1404">
        <v>133.67699999999999</v>
      </c>
      <c r="S1404">
        <v>81.410200000000003</v>
      </c>
      <c r="T1404">
        <v>45.361499999999999</v>
      </c>
      <c r="U1404">
        <v>-3.5839099999999999</v>
      </c>
      <c r="V1404">
        <v>-9.0516400000000008</v>
      </c>
    </row>
    <row r="1405" spans="1:22">
      <c r="A1405">
        <v>28604</v>
      </c>
      <c r="B1405">
        <v>1</v>
      </c>
      <c r="C1405">
        <v>14.2296</v>
      </c>
      <c r="D1405">
        <v>-26.026599999999998</v>
      </c>
      <c r="E1405">
        <v>-192.92</v>
      </c>
      <c r="F1405">
        <v>-44.067999999999998</v>
      </c>
      <c r="G1405">
        <v>9.0337899999999998</v>
      </c>
      <c r="H1405">
        <v>-3.6289899999999999</v>
      </c>
      <c r="I1405">
        <f>IF(AND(Tabelle15[[#This Row],[AreaPx]]&gt;0,NOT(Tabelle15[[#This Row],[AreaPx]]="inf")),Tabelle15[[#This Row],[AreaPx]], NA())</f>
        <v>5440.99</v>
      </c>
      <c r="J1405">
        <v>5440.99</v>
      </c>
      <c r="K1405">
        <v>63.6021</v>
      </c>
      <c r="L1405">
        <v>86.496899999999997</v>
      </c>
      <c r="M1405">
        <v>0.42885200000000001</v>
      </c>
      <c r="N1405">
        <v>1.7641799999999999E-2</v>
      </c>
      <c r="O1405">
        <f>Tabelle15[[#This Row],[Roll]]+Tabelle15[[#This Row],[Pitch]]</f>
        <v>5.4047999999999998</v>
      </c>
      <c r="P1405">
        <f>SQRT(Tabelle15[[#This Row],[X]]^2+ Tabelle15[[#This Row],[Y]]^2 +Tabelle15[[#This Row],[Z]]^2)</f>
        <v>195.18706879227423</v>
      </c>
      <c r="Q1405">
        <v>-22.168600000000001</v>
      </c>
      <c r="R1405">
        <v>133.67699999999999</v>
      </c>
      <c r="S1405">
        <v>81.410200000000003</v>
      </c>
      <c r="T1405">
        <v>45.361499999999999</v>
      </c>
      <c r="U1405">
        <v>-3.5839099999999999</v>
      </c>
      <c r="V1405">
        <v>-9.0516400000000008</v>
      </c>
    </row>
    <row r="1406" spans="1:22">
      <c r="A1406">
        <v>28617</v>
      </c>
      <c r="B1406">
        <v>1</v>
      </c>
      <c r="C1406">
        <v>14.1579</v>
      </c>
      <c r="D1406">
        <v>-26.238299999999999</v>
      </c>
      <c r="E1406">
        <v>-192.92099999999999</v>
      </c>
      <c r="F1406">
        <v>-44.1096</v>
      </c>
      <c r="G1406">
        <v>9.1476699999999997</v>
      </c>
      <c r="H1406">
        <v>-3.4144100000000002</v>
      </c>
      <c r="I1406">
        <f>IF(AND(Tabelle15[[#This Row],[AreaPx]]&gt;0,NOT(Tabelle15[[#This Row],[AreaPx]]="inf")),Tabelle15[[#This Row],[AreaPx]], NA())</f>
        <v>5437.44</v>
      </c>
      <c r="J1406">
        <v>5437.44</v>
      </c>
      <c r="K1406">
        <v>63.557499999999997</v>
      </c>
      <c r="L1406">
        <v>86.486699999999999</v>
      </c>
      <c r="M1406">
        <v>0.13208400000000001</v>
      </c>
      <c r="N1406">
        <v>2.32664E-2</v>
      </c>
      <c r="O1406">
        <f>Tabelle15[[#This Row],[Roll]]+Tabelle15[[#This Row],[Pitch]]</f>
        <v>5.7332599999999996</v>
      </c>
      <c r="P1406">
        <f>SQRT(Tabelle15[[#This Row],[X]]^2+ Tabelle15[[#This Row],[Y]]^2 +Tabelle15[[#This Row],[Z]]^2)</f>
        <v>195.21118502867606</v>
      </c>
      <c r="Q1406">
        <v>-22.2911</v>
      </c>
      <c r="R1406">
        <v>133.15199999999999</v>
      </c>
      <c r="S1406">
        <v>81.452600000000004</v>
      </c>
      <c r="T1406">
        <v>45.346899999999998</v>
      </c>
      <c r="U1406">
        <v>-3.37093</v>
      </c>
      <c r="V1406">
        <v>-9.1636600000000001</v>
      </c>
    </row>
    <row r="1407" spans="1:22">
      <c r="A1407">
        <v>28639</v>
      </c>
      <c r="B1407">
        <v>1</v>
      </c>
      <c r="C1407">
        <v>14.1579</v>
      </c>
      <c r="D1407">
        <v>-26.238299999999999</v>
      </c>
      <c r="E1407">
        <v>-192.92099999999999</v>
      </c>
      <c r="F1407">
        <v>-44.1096</v>
      </c>
      <c r="G1407">
        <v>9.1476699999999997</v>
      </c>
      <c r="H1407">
        <v>-3.4144100000000002</v>
      </c>
      <c r="I1407">
        <f>IF(AND(Tabelle15[[#This Row],[AreaPx]]&gt;0,NOT(Tabelle15[[#This Row],[AreaPx]]="inf")),Tabelle15[[#This Row],[AreaPx]], NA())</f>
        <v>5437.38</v>
      </c>
      <c r="J1407">
        <v>5437.38</v>
      </c>
      <c r="K1407">
        <v>63.557099999999998</v>
      </c>
      <c r="L1407">
        <v>86.486199999999997</v>
      </c>
      <c r="M1407">
        <v>0</v>
      </c>
      <c r="N1407">
        <v>1.36166E-2</v>
      </c>
      <c r="O1407">
        <f>Tabelle15[[#This Row],[Roll]]+Tabelle15[[#This Row],[Pitch]]</f>
        <v>5.7332599999999996</v>
      </c>
      <c r="P1407">
        <f>SQRT(Tabelle15[[#This Row],[X]]^2+ Tabelle15[[#This Row],[Y]]^2 +Tabelle15[[#This Row],[Z]]^2)</f>
        <v>195.21118502867606</v>
      </c>
      <c r="Q1407">
        <v>-22.2911</v>
      </c>
      <c r="R1407">
        <v>133.15199999999999</v>
      </c>
      <c r="S1407">
        <v>81.452600000000004</v>
      </c>
      <c r="T1407">
        <v>45.346899999999998</v>
      </c>
      <c r="U1407">
        <v>-3.37093</v>
      </c>
      <c r="V1407">
        <v>-9.1636600000000001</v>
      </c>
    </row>
    <row r="1408" spans="1:22">
      <c r="A1408">
        <v>28658</v>
      </c>
      <c r="B1408">
        <v>1</v>
      </c>
      <c r="C1408">
        <v>14.1579</v>
      </c>
      <c r="D1408">
        <v>-26.238299999999999</v>
      </c>
      <c r="E1408">
        <v>-192.92099999999999</v>
      </c>
      <c r="F1408">
        <v>-44.1096</v>
      </c>
      <c r="G1408">
        <v>9.1476699999999997</v>
      </c>
      <c r="H1408">
        <v>-3.4144100000000002</v>
      </c>
      <c r="I1408">
        <f>IF(AND(Tabelle15[[#This Row],[AreaPx]]&gt;0,NOT(Tabelle15[[#This Row],[AreaPx]]="inf")),Tabelle15[[#This Row],[AreaPx]], NA())</f>
        <v>5437.38</v>
      </c>
      <c r="J1408">
        <v>5437.38</v>
      </c>
      <c r="K1408">
        <v>63.557099999999998</v>
      </c>
      <c r="L1408">
        <v>86.486199999999997</v>
      </c>
      <c r="M1408">
        <v>0</v>
      </c>
      <c r="N1408">
        <v>1.36166E-2</v>
      </c>
      <c r="O1408">
        <f>Tabelle15[[#This Row],[Roll]]+Tabelle15[[#This Row],[Pitch]]</f>
        <v>5.7332599999999996</v>
      </c>
      <c r="P1408">
        <f>SQRT(Tabelle15[[#This Row],[X]]^2+ Tabelle15[[#This Row],[Y]]^2 +Tabelle15[[#This Row],[Z]]^2)</f>
        <v>195.21118502867606</v>
      </c>
      <c r="Q1408">
        <v>-22.2911</v>
      </c>
      <c r="R1408">
        <v>133.15199999999999</v>
      </c>
      <c r="S1408">
        <v>81.452600000000004</v>
      </c>
      <c r="T1408">
        <v>45.346899999999998</v>
      </c>
      <c r="U1408">
        <v>-3.37093</v>
      </c>
      <c r="V1408">
        <v>-9.1636600000000001</v>
      </c>
    </row>
    <row r="1409" spans="1:22">
      <c r="A1409">
        <v>28665</v>
      </c>
      <c r="B1409">
        <v>1</v>
      </c>
      <c r="C1409">
        <v>14.1579</v>
      </c>
      <c r="D1409">
        <v>-26.238299999999999</v>
      </c>
      <c r="E1409">
        <v>-192.92099999999999</v>
      </c>
      <c r="F1409">
        <v>-44.1096</v>
      </c>
      <c r="G1409">
        <v>9.1476699999999997</v>
      </c>
      <c r="H1409">
        <v>-3.4144100000000002</v>
      </c>
      <c r="I1409">
        <f>IF(AND(Tabelle15[[#This Row],[AreaPx]]&gt;0,NOT(Tabelle15[[#This Row],[AreaPx]]="inf")),Tabelle15[[#This Row],[AreaPx]], NA())</f>
        <v>5437.38</v>
      </c>
      <c r="J1409">
        <v>5437.38</v>
      </c>
      <c r="K1409">
        <v>63.557099999999998</v>
      </c>
      <c r="L1409">
        <v>86.486199999999997</v>
      </c>
      <c r="M1409">
        <v>0</v>
      </c>
      <c r="N1409">
        <v>1.36166E-2</v>
      </c>
      <c r="O1409">
        <f>Tabelle15[[#This Row],[Roll]]+Tabelle15[[#This Row],[Pitch]]</f>
        <v>5.7332599999999996</v>
      </c>
      <c r="P1409">
        <f>SQRT(Tabelle15[[#This Row],[X]]^2+ Tabelle15[[#This Row],[Y]]^2 +Tabelle15[[#This Row],[Z]]^2)</f>
        <v>195.21118502867606</v>
      </c>
      <c r="Q1409">
        <v>-22.2911</v>
      </c>
      <c r="R1409">
        <v>133.15199999999999</v>
      </c>
      <c r="S1409">
        <v>81.452600000000004</v>
      </c>
      <c r="T1409">
        <v>45.346899999999998</v>
      </c>
      <c r="U1409">
        <v>-3.37093</v>
      </c>
      <c r="V1409">
        <v>-9.1636600000000001</v>
      </c>
    </row>
    <row r="1410" spans="1:22">
      <c r="A1410">
        <v>28674</v>
      </c>
      <c r="B1410">
        <v>1</v>
      </c>
      <c r="C1410">
        <v>14.0327</v>
      </c>
      <c r="D1410">
        <v>-26.272400000000001</v>
      </c>
      <c r="E1410">
        <v>-191.64099999999999</v>
      </c>
      <c r="F1410">
        <v>-44.758600000000001</v>
      </c>
      <c r="G1410">
        <v>9.1400600000000001</v>
      </c>
      <c r="H1410">
        <v>-3.6586400000000001</v>
      </c>
      <c r="I1410">
        <f>IF(AND(Tabelle15[[#This Row],[AreaPx]]&gt;0,NOT(Tabelle15[[#This Row],[AreaPx]]="inf")),Tabelle15[[#This Row],[AreaPx]], NA())</f>
        <v>5371.15</v>
      </c>
      <c r="J1410">
        <v>5371.15</v>
      </c>
      <c r="K1410">
        <v>62.887700000000002</v>
      </c>
      <c r="L1410">
        <v>86.435299999999998</v>
      </c>
      <c r="M1410">
        <v>0.80855500000000002</v>
      </c>
      <c r="N1410">
        <v>5.9942600000000004E-3</v>
      </c>
      <c r="O1410">
        <f>Tabelle15[[#This Row],[Roll]]+Tabelle15[[#This Row],[Pitch]]</f>
        <v>5.48142</v>
      </c>
      <c r="P1410">
        <f>SQRT(Tabelle15[[#This Row],[X]]^2+ Tabelle15[[#This Row],[Y]]^2 +Tabelle15[[#This Row],[Z]]^2)</f>
        <v>193.94181744030863</v>
      </c>
      <c r="Q1410">
        <v>-22.657599999999999</v>
      </c>
      <c r="R1410">
        <v>133.93100000000001</v>
      </c>
      <c r="S1410">
        <v>78.756799999999998</v>
      </c>
      <c r="T1410">
        <v>44.659399999999998</v>
      </c>
      <c r="U1410">
        <v>-3.61212</v>
      </c>
      <c r="V1410">
        <v>-9.1584099999999999</v>
      </c>
    </row>
    <row r="1411" spans="1:22">
      <c r="A1411">
        <v>28707</v>
      </c>
      <c r="B1411">
        <v>1</v>
      </c>
      <c r="C1411">
        <v>13.797000000000001</v>
      </c>
      <c r="D1411">
        <v>-26.8704</v>
      </c>
      <c r="E1411">
        <v>-191.965</v>
      </c>
      <c r="F1411">
        <v>-44.102800000000002</v>
      </c>
      <c r="G1411">
        <v>9.2452799999999993</v>
      </c>
      <c r="H1411">
        <v>-3.8715899999999999</v>
      </c>
      <c r="I1411">
        <f>IF(AND(Tabelle15[[#This Row],[AreaPx]]&gt;0,NOT(Tabelle15[[#This Row],[AreaPx]]="inf")),Tabelle15[[#This Row],[AreaPx]], NA())</f>
        <v>5500.64</v>
      </c>
      <c r="J1411">
        <v>5500.64</v>
      </c>
      <c r="K1411">
        <v>64.004499999999993</v>
      </c>
      <c r="L1411">
        <v>86.968699999999998</v>
      </c>
      <c r="M1411">
        <v>0.76418799999999998</v>
      </c>
      <c r="N1411">
        <v>2.3079800000000001E-2</v>
      </c>
      <c r="O1411">
        <f>Tabelle15[[#This Row],[Roll]]+Tabelle15[[#This Row],[Pitch]]</f>
        <v>5.3736899999999999</v>
      </c>
      <c r="P1411">
        <f>SQRT(Tabelle15[[#This Row],[X]]^2+ Tabelle15[[#This Row],[Y]]^2 +Tabelle15[[#This Row],[Z]]^2)</f>
        <v>194.32688138844816</v>
      </c>
      <c r="Q1411">
        <v>-21.397200000000002</v>
      </c>
      <c r="R1411">
        <v>135.23699999999999</v>
      </c>
      <c r="S1411">
        <v>80.507000000000005</v>
      </c>
      <c r="T1411">
        <v>45.274299999999997</v>
      </c>
      <c r="U1411">
        <v>-3.8212199999999998</v>
      </c>
      <c r="V1411">
        <v>-9.2660699999999991</v>
      </c>
    </row>
    <row r="1412" spans="1:22">
      <c r="A1412">
        <v>28733</v>
      </c>
      <c r="B1412">
        <v>1</v>
      </c>
      <c r="C1412">
        <v>13.797000000000001</v>
      </c>
      <c r="D1412">
        <v>-26.8704</v>
      </c>
      <c r="E1412">
        <v>-191.965</v>
      </c>
      <c r="F1412">
        <v>-44.102800000000002</v>
      </c>
      <c r="G1412">
        <v>9.2452799999999993</v>
      </c>
      <c r="H1412">
        <v>-3.8715899999999999</v>
      </c>
      <c r="I1412">
        <f>IF(AND(Tabelle15[[#This Row],[AreaPx]]&gt;0,NOT(Tabelle15[[#This Row],[AreaPx]]="inf")),Tabelle15[[#This Row],[AreaPx]], NA())</f>
        <v>5500.64</v>
      </c>
      <c r="J1412">
        <v>5500.64</v>
      </c>
      <c r="K1412">
        <v>64.004499999999993</v>
      </c>
      <c r="L1412">
        <v>86.968699999999998</v>
      </c>
      <c r="M1412">
        <v>0.76418799999999998</v>
      </c>
      <c r="N1412">
        <v>2.3079800000000001E-2</v>
      </c>
      <c r="O1412">
        <f>Tabelle15[[#This Row],[Roll]]+Tabelle15[[#This Row],[Pitch]]</f>
        <v>5.3736899999999999</v>
      </c>
      <c r="P1412">
        <f>SQRT(Tabelle15[[#This Row],[X]]^2+ Tabelle15[[#This Row],[Y]]^2 +Tabelle15[[#This Row],[Z]]^2)</f>
        <v>194.32688138844816</v>
      </c>
      <c r="Q1412">
        <v>-21.397200000000002</v>
      </c>
      <c r="R1412">
        <v>135.23699999999999</v>
      </c>
      <c r="S1412">
        <v>80.507000000000005</v>
      </c>
      <c r="T1412">
        <v>45.274299999999997</v>
      </c>
      <c r="U1412">
        <v>-3.8212199999999998</v>
      </c>
      <c r="V1412">
        <v>-9.2660699999999991</v>
      </c>
    </row>
    <row r="1413" spans="1:22">
      <c r="A1413">
        <v>28751</v>
      </c>
      <c r="B1413">
        <v>1</v>
      </c>
      <c r="C1413">
        <v>13.7242</v>
      </c>
      <c r="D1413">
        <v>-27.119399999999999</v>
      </c>
      <c r="E1413">
        <v>-192.602</v>
      </c>
      <c r="F1413">
        <v>-43.809199999999997</v>
      </c>
      <c r="G1413">
        <v>9.1688600000000005</v>
      </c>
      <c r="H1413">
        <v>-3.4410400000000001</v>
      </c>
      <c r="I1413">
        <f>IF(AND(Tabelle15[[#This Row],[AreaPx]]&gt;0,NOT(Tabelle15[[#This Row],[AreaPx]]="inf")),Tabelle15[[#This Row],[AreaPx]], NA())</f>
        <v>5519.39</v>
      </c>
      <c r="J1413">
        <v>5519.39</v>
      </c>
      <c r="K1413">
        <v>64.185400000000001</v>
      </c>
      <c r="L1413">
        <v>86.914299999999997</v>
      </c>
      <c r="M1413">
        <v>0.44578000000000001</v>
      </c>
      <c r="N1413">
        <v>4.2351199999999999E-2</v>
      </c>
      <c r="O1413">
        <f>Tabelle15[[#This Row],[Roll]]+Tabelle15[[#This Row],[Pitch]]</f>
        <v>5.7278200000000004</v>
      </c>
      <c r="P1413">
        <f>SQRT(Tabelle15[[#This Row],[X]]^2+ Tabelle15[[#This Row],[Y]]^2 +Tabelle15[[#This Row],[Z]]^2)</f>
        <v>194.98550183539288</v>
      </c>
      <c r="Q1413">
        <v>-21.183199999999999</v>
      </c>
      <c r="R1413">
        <v>134.15</v>
      </c>
      <c r="S1413">
        <v>82.125500000000002</v>
      </c>
      <c r="T1413">
        <v>45.6419</v>
      </c>
      <c r="U1413">
        <v>-3.39703</v>
      </c>
      <c r="V1413">
        <v>-9.1851400000000005</v>
      </c>
    </row>
    <row r="1414" spans="1:22">
      <c r="A1414">
        <v>28776</v>
      </c>
      <c r="B1414">
        <v>1</v>
      </c>
      <c r="C1414">
        <v>13.7361</v>
      </c>
      <c r="D1414">
        <v>-27.196400000000001</v>
      </c>
      <c r="E1414">
        <v>-192.83600000000001</v>
      </c>
      <c r="F1414">
        <v>-43.9056</v>
      </c>
      <c r="G1414">
        <v>9.2895199999999996</v>
      </c>
      <c r="H1414">
        <v>-3.4895900000000002</v>
      </c>
      <c r="I1414">
        <f>IF(AND(Tabelle15[[#This Row],[AreaPx]]&gt;0,NOT(Tabelle15[[#This Row],[AreaPx]]="inf")),Tabelle15[[#This Row],[AreaPx]], NA())</f>
        <v>5472.21</v>
      </c>
      <c r="J1414">
        <v>5472.21</v>
      </c>
      <c r="K1414">
        <v>63.893799999999999</v>
      </c>
      <c r="L1414">
        <v>86.596999999999994</v>
      </c>
      <c r="M1414">
        <v>0.20805599999999999</v>
      </c>
      <c r="N1414">
        <v>1.6861500000000001E-2</v>
      </c>
      <c r="O1414">
        <f>Tabelle15[[#This Row],[Roll]]+Tabelle15[[#This Row],[Pitch]]</f>
        <v>5.7999299999999998</v>
      </c>
      <c r="P1414">
        <f>SQRT(Tabelle15[[#This Row],[X]]^2+ Tabelle15[[#This Row],[Y]]^2 +Tabelle15[[#This Row],[Z]]^2)</f>
        <v>195.22819343570745</v>
      </c>
      <c r="Q1414">
        <v>-21.619700000000002</v>
      </c>
      <c r="R1414">
        <v>134.35599999999999</v>
      </c>
      <c r="S1414">
        <v>81.9315</v>
      </c>
      <c r="T1414">
        <v>45.5304</v>
      </c>
      <c r="U1414">
        <v>-3.4437700000000002</v>
      </c>
      <c r="V1414">
        <v>-9.3064800000000005</v>
      </c>
    </row>
    <row r="1415" spans="1:22">
      <c r="A1415">
        <v>28796</v>
      </c>
      <c r="B1415">
        <v>1</v>
      </c>
      <c r="C1415">
        <v>13.7361</v>
      </c>
      <c r="D1415">
        <v>-27.196400000000001</v>
      </c>
      <c r="E1415">
        <v>-192.83600000000001</v>
      </c>
      <c r="F1415">
        <v>-43.9056</v>
      </c>
      <c r="G1415">
        <v>9.2895199999999996</v>
      </c>
      <c r="H1415">
        <v>-3.4895900000000002</v>
      </c>
      <c r="I1415">
        <f>IF(AND(Tabelle15[[#This Row],[AreaPx]]&gt;0,NOT(Tabelle15[[#This Row],[AreaPx]]="inf")),Tabelle15[[#This Row],[AreaPx]], NA())</f>
        <v>5472.21</v>
      </c>
      <c r="J1415">
        <v>5472.21</v>
      </c>
      <c r="K1415">
        <v>63.893799999999999</v>
      </c>
      <c r="L1415">
        <v>86.596999999999994</v>
      </c>
      <c r="M1415">
        <v>0.20805599999999999</v>
      </c>
      <c r="N1415">
        <v>1.6861500000000001E-2</v>
      </c>
      <c r="O1415">
        <f>Tabelle15[[#This Row],[Roll]]+Tabelle15[[#This Row],[Pitch]]</f>
        <v>5.7999299999999998</v>
      </c>
      <c r="P1415">
        <f>SQRT(Tabelle15[[#This Row],[X]]^2+ Tabelle15[[#This Row],[Y]]^2 +Tabelle15[[#This Row],[Z]]^2)</f>
        <v>195.22819343570745</v>
      </c>
      <c r="Q1415">
        <v>-21.619700000000002</v>
      </c>
      <c r="R1415">
        <v>134.35599999999999</v>
      </c>
      <c r="S1415">
        <v>81.9315</v>
      </c>
      <c r="T1415">
        <v>45.5304</v>
      </c>
      <c r="U1415">
        <v>-3.4437700000000002</v>
      </c>
      <c r="V1415">
        <v>-9.3064800000000005</v>
      </c>
    </row>
    <row r="1416" spans="1:22">
      <c r="A1416">
        <v>28810</v>
      </c>
      <c r="B1416">
        <v>1</v>
      </c>
      <c r="C1416">
        <v>13.7361</v>
      </c>
      <c r="D1416">
        <v>-27.196400000000001</v>
      </c>
      <c r="E1416">
        <v>-192.83600000000001</v>
      </c>
      <c r="F1416">
        <v>-43.9056</v>
      </c>
      <c r="G1416">
        <v>9.2895199999999996</v>
      </c>
      <c r="H1416">
        <v>-3.4895900000000002</v>
      </c>
      <c r="I1416">
        <f>IF(AND(Tabelle15[[#This Row],[AreaPx]]&gt;0,NOT(Tabelle15[[#This Row],[AreaPx]]="inf")),Tabelle15[[#This Row],[AreaPx]], NA())</f>
        <v>5458.95</v>
      </c>
      <c r="J1416">
        <v>5458.95</v>
      </c>
      <c r="K1416">
        <v>63.816400000000002</v>
      </c>
      <c r="L1416">
        <v>86.492000000000004</v>
      </c>
      <c r="M1416">
        <v>0</v>
      </c>
      <c r="N1416">
        <v>2.3859600000000002E-2</v>
      </c>
      <c r="O1416">
        <f>Tabelle15[[#This Row],[Roll]]+Tabelle15[[#This Row],[Pitch]]</f>
        <v>5.7999299999999998</v>
      </c>
      <c r="P1416">
        <f>SQRT(Tabelle15[[#This Row],[X]]^2+ Tabelle15[[#This Row],[Y]]^2 +Tabelle15[[#This Row],[Z]]^2)</f>
        <v>195.22819343570745</v>
      </c>
      <c r="Q1416">
        <v>-21.619700000000002</v>
      </c>
      <c r="R1416">
        <v>134.35599999999999</v>
      </c>
      <c r="S1416">
        <v>81.9315</v>
      </c>
      <c r="T1416">
        <v>45.5304</v>
      </c>
      <c r="U1416">
        <v>-3.4437700000000002</v>
      </c>
      <c r="V1416">
        <v>-9.3064800000000005</v>
      </c>
    </row>
    <row r="1417" spans="1:22">
      <c r="A1417">
        <v>28825</v>
      </c>
      <c r="B1417">
        <v>1</v>
      </c>
      <c r="C1417">
        <v>13.7361</v>
      </c>
      <c r="D1417">
        <v>-27.196400000000001</v>
      </c>
      <c r="E1417">
        <v>-192.83600000000001</v>
      </c>
      <c r="F1417">
        <v>-43.9056</v>
      </c>
      <c r="G1417">
        <v>9.2895199999999996</v>
      </c>
      <c r="H1417">
        <v>-3.4895900000000002</v>
      </c>
      <c r="I1417">
        <f>IF(AND(Tabelle15[[#This Row],[AreaPx]]&gt;0,NOT(Tabelle15[[#This Row],[AreaPx]]="inf")),Tabelle15[[#This Row],[AreaPx]], NA())</f>
        <v>5458.95</v>
      </c>
      <c r="J1417">
        <v>5458.95</v>
      </c>
      <c r="K1417">
        <v>63.816400000000002</v>
      </c>
      <c r="L1417">
        <v>86.492000000000004</v>
      </c>
      <c r="M1417">
        <v>0</v>
      </c>
      <c r="N1417">
        <v>2.3859600000000002E-2</v>
      </c>
      <c r="O1417">
        <f>Tabelle15[[#This Row],[Roll]]+Tabelle15[[#This Row],[Pitch]]</f>
        <v>5.7999299999999998</v>
      </c>
      <c r="P1417">
        <f>SQRT(Tabelle15[[#This Row],[X]]^2+ Tabelle15[[#This Row],[Y]]^2 +Tabelle15[[#This Row],[Z]]^2)</f>
        <v>195.22819343570745</v>
      </c>
      <c r="Q1417">
        <v>-21.619700000000002</v>
      </c>
      <c r="R1417">
        <v>134.35599999999999</v>
      </c>
      <c r="S1417">
        <v>81.9315</v>
      </c>
      <c r="T1417">
        <v>45.5304</v>
      </c>
      <c r="U1417">
        <v>-3.4437700000000002</v>
      </c>
      <c r="V1417">
        <v>-9.3064800000000005</v>
      </c>
    </row>
    <row r="1418" spans="1:22">
      <c r="A1418">
        <v>28839</v>
      </c>
      <c r="B1418">
        <v>1</v>
      </c>
      <c r="C1418">
        <v>13.747999999999999</v>
      </c>
      <c r="D1418">
        <v>-27.247299999999999</v>
      </c>
      <c r="E1418">
        <v>-192.89099999999999</v>
      </c>
      <c r="F1418">
        <v>-43.982900000000001</v>
      </c>
      <c r="G1418">
        <v>9.1747200000000007</v>
      </c>
      <c r="H1418">
        <v>-3.58399</v>
      </c>
      <c r="I1418">
        <f>IF(AND(Tabelle15[[#This Row],[AreaPx]]&gt;0,NOT(Tabelle15[[#This Row],[AreaPx]]="inf")),Tabelle15[[#This Row],[AreaPx]], NA())</f>
        <v>5450.41</v>
      </c>
      <c r="J1418">
        <v>5450.41</v>
      </c>
      <c r="K1418">
        <v>63.719200000000001</v>
      </c>
      <c r="L1418">
        <v>86.493399999999994</v>
      </c>
      <c r="M1418">
        <v>0.16467200000000001</v>
      </c>
      <c r="N1418">
        <v>6.11408E-3</v>
      </c>
      <c r="O1418">
        <f>Tabelle15[[#This Row],[Roll]]+Tabelle15[[#This Row],[Pitch]]</f>
        <v>5.5907300000000006</v>
      </c>
      <c r="P1418">
        <f>SQRT(Tabelle15[[#This Row],[X]]^2+ Tabelle15[[#This Row],[Y]]^2 +Tabelle15[[#This Row],[Z]]^2)</f>
        <v>195.29045225583866</v>
      </c>
      <c r="Q1418">
        <v>-21.776199999999999</v>
      </c>
      <c r="R1418">
        <v>134.75800000000001</v>
      </c>
      <c r="S1418">
        <v>81.725999999999999</v>
      </c>
      <c r="T1418">
        <v>45.445</v>
      </c>
      <c r="U1418">
        <v>-3.5380799999999999</v>
      </c>
      <c r="V1418">
        <v>-9.1923899999999996</v>
      </c>
    </row>
    <row r="1419" spans="1:22">
      <c r="A1419">
        <v>28869</v>
      </c>
      <c r="B1419">
        <v>1</v>
      </c>
      <c r="C1419">
        <v>13.747999999999999</v>
      </c>
      <c r="D1419">
        <v>-27.247299999999999</v>
      </c>
      <c r="E1419">
        <v>-192.89099999999999</v>
      </c>
      <c r="F1419">
        <v>-43.982900000000001</v>
      </c>
      <c r="G1419">
        <v>9.1747200000000007</v>
      </c>
      <c r="H1419">
        <v>-3.58399</v>
      </c>
      <c r="I1419">
        <f>IF(AND(Tabelle15[[#This Row],[AreaPx]]&gt;0,NOT(Tabelle15[[#This Row],[AreaPx]]="inf")),Tabelle15[[#This Row],[AreaPx]], NA())</f>
        <v>5450.41</v>
      </c>
      <c r="J1419">
        <v>5450.41</v>
      </c>
      <c r="K1419">
        <v>63.719200000000001</v>
      </c>
      <c r="L1419">
        <v>86.493399999999994</v>
      </c>
      <c r="M1419">
        <v>0.16467200000000001</v>
      </c>
      <c r="N1419">
        <v>6.11408E-3</v>
      </c>
      <c r="O1419">
        <f>Tabelle15[[#This Row],[Roll]]+Tabelle15[[#This Row],[Pitch]]</f>
        <v>5.5907300000000006</v>
      </c>
      <c r="P1419">
        <f>SQRT(Tabelle15[[#This Row],[X]]^2+ Tabelle15[[#This Row],[Y]]^2 +Tabelle15[[#This Row],[Z]]^2)</f>
        <v>195.29045225583866</v>
      </c>
      <c r="Q1419">
        <v>-21.776199999999999</v>
      </c>
      <c r="R1419">
        <v>134.75800000000001</v>
      </c>
      <c r="S1419">
        <v>81.725999999999999</v>
      </c>
      <c r="T1419">
        <v>45.445</v>
      </c>
      <c r="U1419">
        <v>-3.5380799999999999</v>
      </c>
      <c r="V1419">
        <v>-9.1923899999999996</v>
      </c>
    </row>
    <row r="1420" spans="1:22">
      <c r="A1420">
        <v>28883</v>
      </c>
      <c r="B1420">
        <v>1</v>
      </c>
      <c r="C1420">
        <v>13.716200000000001</v>
      </c>
      <c r="D1420">
        <v>-27.317399999999999</v>
      </c>
      <c r="E1420">
        <v>-193.065</v>
      </c>
      <c r="F1420">
        <v>-43.858199999999997</v>
      </c>
      <c r="G1420">
        <v>9.2383100000000002</v>
      </c>
      <c r="H1420">
        <v>-3.6242700000000001</v>
      </c>
      <c r="I1420">
        <f>IF(AND(Tabelle15[[#This Row],[AreaPx]]&gt;0,NOT(Tabelle15[[#This Row],[AreaPx]]="inf")),Tabelle15[[#This Row],[AreaPx]], NA())</f>
        <v>5457.75</v>
      </c>
      <c r="J1420">
        <v>5457.75</v>
      </c>
      <c r="K1420">
        <v>63.838299999999997</v>
      </c>
      <c r="L1420">
        <v>86.453500000000005</v>
      </c>
      <c r="M1420">
        <v>0.104189</v>
      </c>
      <c r="N1420">
        <v>5.6697400000000004E-3</v>
      </c>
      <c r="O1420">
        <f>Tabelle15[[#This Row],[Roll]]+Tabelle15[[#This Row],[Pitch]]</f>
        <v>5.6140400000000001</v>
      </c>
      <c r="P1420">
        <f>SQRT(Tabelle15[[#This Row],[X]]^2+ Tabelle15[[#This Row],[Y]]^2 +Tabelle15[[#This Row],[Z]]^2)</f>
        <v>195.46986650171939</v>
      </c>
      <c r="Q1420">
        <v>-21.636600000000001</v>
      </c>
      <c r="R1420">
        <v>134.953</v>
      </c>
      <c r="S1420">
        <v>82.116500000000002</v>
      </c>
      <c r="T1420">
        <v>45.559199999999997</v>
      </c>
      <c r="U1420">
        <v>-3.5771999999999999</v>
      </c>
      <c r="V1420">
        <v>-9.2565100000000005</v>
      </c>
    </row>
    <row r="1421" spans="1:22">
      <c r="A1421">
        <v>28907</v>
      </c>
      <c r="B1421">
        <v>1</v>
      </c>
      <c r="C1421">
        <v>13.704000000000001</v>
      </c>
      <c r="D1421">
        <v>-27.321999999999999</v>
      </c>
      <c r="E1421">
        <v>-193.059</v>
      </c>
      <c r="F1421">
        <v>-43.891100000000002</v>
      </c>
      <c r="G1421">
        <v>9.2521400000000007</v>
      </c>
      <c r="H1421">
        <v>-3.6173000000000002</v>
      </c>
      <c r="I1421">
        <f>IF(AND(Tabelle15[[#This Row],[AreaPx]]&gt;0,NOT(Tabelle15[[#This Row],[AreaPx]]="inf")),Tabelle15[[#This Row],[AreaPx]], NA())</f>
        <v>5444.93</v>
      </c>
      <c r="J1421">
        <v>5444.93</v>
      </c>
      <c r="K1421">
        <v>63.749600000000001</v>
      </c>
      <c r="L1421">
        <v>86.373999999999995</v>
      </c>
      <c r="M1421">
        <v>4.42928E-2</v>
      </c>
      <c r="N1421">
        <v>4.6369999999999996E-3</v>
      </c>
      <c r="O1421">
        <f>Tabelle15[[#This Row],[Roll]]+Tabelle15[[#This Row],[Pitch]]</f>
        <v>5.6348400000000005</v>
      </c>
      <c r="P1421">
        <f>SQRT(Tabelle15[[#This Row],[X]]^2+ Tabelle15[[#This Row],[Y]]^2 +Tabelle15[[#This Row],[Z]]^2)</f>
        <v>195.46372753275733</v>
      </c>
      <c r="Q1421">
        <v>-21.702100000000002</v>
      </c>
      <c r="R1421">
        <v>134.93100000000001</v>
      </c>
      <c r="S1421">
        <v>82.035700000000006</v>
      </c>
      <c r="T1421">
        <v>45.526499999999999</v>
      </c>
      <c r="U1421">
        <v>-3.5701800000000001</v>
      </c>
      <c r="V1421">
        <v>-9.2702899999999993</v>
      </c>
    </row>
    <row r="1422" spans="1:22">
      <c r="A1422">
        <v>28935</v>
      </c>
      <c r="B1422">
        <v>1</v>
      </c>
      <c r="C1422">
        <v>13.704000000000001</v>
      </c>
      <c r="D1422">
        <v>-27.321999999999999</v>
      </c>
      <c r="E1422">
        <v>-193.059</v>
      </c>
      <c r="F1422">
        <v>-43.891100000000002</v>
      </c>
      <c r="G1422">
        <v>9.2521400000000007</v>
      </c>
      <c r="H1422">
        <v>-3.6173000000000002</v>
      </c>
      <c r="I1422">
        <f>IF(AND(Tabelle15[[#This Row],[AreaPx]]&gt;0,NOT(Tabelle15[[#This Row],[AreaPx]]="inf")),Tabelle15[[#This Row],[AreaPx]], NA())</f>
        <v>5444.93</v>
      </c>
      <c r="J1422">
        <v>5444.93</v>
      </c>
      <c r="K1422">
        <v>63.749600000000001</v>
      </c>
      <c r="L1422">
        <v>86.373999999999995</v>
      </c>
      <c r="M1422">
        <v>4.42928E-2</v>
      </c>
      <c r="N1422">
        <v>4.6369999999999996E-3</v>
      </c>
      <c r="O1422">
        <f>Tabelle15[[#This Row],[Roll]]+Tabelle15[[#This Row],[Pitch]]</f>
        <v>5.6348400000000005</v>
      </c>
      <c r="P1422">
        <f>SQRT(Tabelle15[[#This Row],[X]]^2+ Tabelle15[[#This Row],[Y]]^2 +Tabelle15[[#This Row],[Z]]^2)</f>
        <v>195.46372753275733</v>
      </c>
      <c r="Q1422">
        <v>-21.702100000000002</v>
      </c>
      <c r="R1422">
        <v>134.93100000000001</v>
      </c>
      <c r="S1422">
        <v>82.035700000000006</v>
      </c>
      <c r="T1422">
        <v>45.526499999999999</v>
      </c>
      <c r="U1422">
        <v>-3.5701800000000001</v>
      </c>
      <c r="V1422">
        <v>-9.2702899999999993</v>
      </c>
    </row>
    <row r="1423" spans="1:22">
      <c r="A1423">
        <v>28946</v>
      </c>
      <c r="B1423">
        <v>1</v>
      </c>
      <c r="C1423">
        <v>13.7662</v>
      </c>
      <c r="D1423">
        <v>-27.2393</v>
      </c>
      <c r="E1423">
        <v>-193.20599999999999</v>
      </c>
      <c r="F1423">
        <v>-43.84</v>
      </c>
      <c r="G1423">
        <v>9.2981300000000005</v>
      </c>
      <c r="H1423">
        <v>-3.5735600000000001</v>
      </c>
      <c r="I1423">
        <f>IF(AND(Tabelle15[[#This Row],[AreaPx]]&gt;0,NOT(Tabelle15[[#This Row],[AreaPx]]="inf")),Tabelle15[[#This Row],[AreaPx]], NA())</f>
        <v>5450.69</v>
      </c>
      <c r="J1423">
        <v>5450.69</v>
      </c>
      <c r="K1423">
        <v>63.810899999999997</v>
      </c>
      <c r="L1423">
        <v>86.377600000000001</v>
      </c>
      <c r="M1423">
        <v>8.5752400000000006E-2</v>
      </c>
      <c r="N1423">
        <v>6.0754299999999997E-3</v>
      </c>
      <c r="O1423">
        <f>Tabelle15[[#This Row],[Roll]]+Tabelle15[[#This Row],[Pitch]]</f>
        <v>5.7245699999999999</v>
      </c>
      <c r="P1423">
        <f>SQRT(Tabelle15[[#This Row],[X]]^2+ Tabelle15[[#This Row],[Y]]^2 +Tabelle15[[#This Row],[Z]]^2)</f>
        <v>195.60175398735561</v>
      </c>
      <c r="Q1423">
        <v>-21.7576</v>
      </c>
      <c r="R1423">
        <v>134.68899999999999</v>
      </c>
      <c r="S1423">
        <v>82.259399999999999</v>
      </c>
      <c r="T1423">
        <v>45.581899999999997</v>
      </c>
      <c r="U1423">
        <v>-3.5265499999999999</v>
      </c>
      <c r="V1423">
        <v>-9.3159299999999998</v>
      </c>
    </row>
    <row r="1424" spans="1:22">
      <c r="A1424">
        <v>28967</v>
      </c>
      <c r="B1424">
        <v>1</v>
      </c>
      <c r="C1424">
        <v>13.7662</v>
      </c>
      <c r="D1424">
        <v>-27.2393</v>
      </c>
      <c r="E1424">
        <v>-193.20599999999999</v>
      </c>
      <c r="F1424">
        <v>-43.84</v>
      </c>
      <c r="G1424">
        <v>9.2981300000000005</v>
      </c>
      <c r="H1424">
        <v>-3.5735600000000001</v>
      </c>
      <c r="I1424">
        <f>IF(AND(Tabelle15[[#This Row],[AreaPx]]&gt;0,NOT(Tabelle15[[#This Row],[AreaPx]]="inf")),Tabelle15[[#This Row],[AreaPx]], NA())</f>
        <v>5450.69</v>
      </c>
      <c r="J1424">
        <v>5450.69</v>
      </c>
      <c r="K1424">
        <v>63.810899999999997</v>
      </c>
      <c r="L1424">
        <v>86.377600000000001</v>
      </c>
      <c r="M1424">
        <v>8.5752400000000006E-2</v>
      </c>
      <c r="N1424">
        <v>6.0754299999999997E-3</v>
      </c>
      <c r="O1424">
        <f>Tabelle15[[#This Row],[Roll]]+Tabelle15[[#This Row],[Pitch]]</f>
        <v>5.7245699999999999</v>
      </c>
      <c r="P1424">
        <f>SQRT(Tabelle15[[#This Row],[X]]^2+ Tabelle15[[#This Row],[Y]]^2 +Tabelle15[[#This Row],[Z]]^2)</f>
        <v>195.60175398735561</v>
      </c>
      <c r="Q1424">
        <v>-21.7576</v>
      </c>
      <c r="R1424">
        <v>134.68899999999999</v>
      </c>
      <c r="S1424">
        <v>82.259399999999999</v>
      </c>
      <c r="T1424">
        <v>45.581899999999997</v>
      </c>
      <c r="U1424">
        <v>-3.5265499999999999</v>
      </c>
      <c r="V1424">
        <v>-9.3159299999999998</v>
      </c>
    </row>
    <row r="1425" spans="1:22">
      <c r="A1425">
        <v>28982</v>
      </c>
      <c r="B1425">
        <v>1</v>
      </c>
      <c r="C1425">
        <v>13.6957</v>
      </c>
      <c r="D1425">
        <v>-27.144300000000001</v>
      </c>
      <c r="E1425">
        <v>-192.63399999999999</v>
      </c>
      <c r="F1425">
        <v>-44.130699999999997</v>
      </c>
      <c r="G1425">
        <v>9.3113200000000003</v>
      </c>
      <c r="H1425">
        <v>-3.7896299999999998</v>
      </c>
      <c r="I1425">
        <f>IF(AND(Tabelle15[[#This Row],[AreaPx]]&gt;0,NOT(Tabelle15[[#This Row],[AreaPx]]="inf")),Tabelle15[[#This Row],[AreaPx]], NA())</f>
        <v>5410.63</v>
      </c>
      <c r="J1425">
        <v>5410.63</v>
      </c>
      <c r="K1425">
        <v>63.468299999999999</v>
      </c>
      <c r="L1425">
        <v>86.266999999999996</v>
      </c>
      <c r="M1425">
        <v>0.39399099999999998</v>
      </c>
      <c r="N1425">
        <v>2.7214700000000001E-3</v>
      </c>
      <c r="O1425">
        <f>Tabelle15[[#This Row],[Roll]]+Tabelle15[[#This Row],[Pitch]]</f>
        <v>5.5216900000000004</v>
      </c>
      <c r="P1425">
        <f>SQRT(Tabelle15[[#This Row],[X]]^2+ Tabelle15[[#This Row],[Y]]^2 +Tabelle15[[#This Row],[Z]]^2)</f>
        <v>195.01857136431903</v>
      </c>
      <c r="Q1425">
        <v>-21.913</v>
      </c>
      <c r="R1425">
        <v>135.27600000000001</v>
      </c>
      <c r="S1425">
        <v>80.977599999999995</v>
      </c>
      <c r="T1425">
        <v>45.255299999999998</v>
      </c>
      <c r="U1425">
        <v>-3.73963</v>
      </c>
      <c r="V1425">
        <v>-9.3313699999999997</v>
      </c>
    </row>
    <row r="1426" spans="1:22">
      <c r="A1426">
        <v>29005</v>
      </c>
      <c r="B1426">
        <v>1</v>
      </c>
      <c r="C1426">
        <v>13.6957</v>
      </c>
      <c r="D1426">
        <v>-27.144300000000001</v>
      </c>
      <c r="E1426">
        <v>-192.63399999999999</v>
      </c>
      <c r="F1426">
        <v>-44.130699999999997</v>
      </c>
      <c r="G1426">
        <v>9.3113200000000003</v>
      </c>
      <c r="H1426">
        <v>-3.7896299999999998</v>
      </c>
      <c r="I1426">
        <f>IF(AND(Tabelle15[[#This Row],[AreaPx]]&gt;0,NOT(Tabelle15[[#This Row],[AreaPx]]="inf")),Tabelle15[[#This Row],[AreaPx]], NA())</f>
        <v>5410.63</v>
      </c>
      <c r="J1426">
        <v>5410.63</v>
      </c>
      <c r="K1426">
        <v>63.468299999999999</v>
      </c>
      <c r="L1426">
        <v>86.266999999999996</v>
      </c>
      <c r="M1426">
        <v>0.39399099999999998</v>
      </c>
      <c r="N1426">
        <v>2.7214700000000001E-3</v>
      </c>
      <c r="O1426">
        <f>Tabelle15[[#This Row],[Roll]]+Tabelle15[[#This Row],[Pitch]]</f>
        <v>5.5216900000000004</v>
      </c>
      <c r="P1426">
        <f>SQRT(Tabelle15[[#This Row],[X]]^2+ Tabelle15[[#This Row],[Y]]^2 +Tabelle15[[#This Row],[Z]]^2)</f>
        <v>195.01857136431903</v>
      </c>
      <c r="Q1426">
        <v>-21.913</v>
      </c>
      <c r="R1426">
        <v>135.27600000000001</v>
      </c>
      <c r="S1426">
        <v>80.977599999999995</v>
      </c>
      <c r="T1426">
        <v>45.255299999999998</v>
      </c>
      <c r="U1426">
        <v>-3.73963</v>
      </c>
      <c r="V1426">
        <v>-9.3313699999999997</v>
      </c>
    </row>
    <row r="1427" spans="1:22">
      <c r="A1427">
        <v>29020</v>
      </c>
      <c r="B1427">
        <v>1</v>
      </c>
      <c r="C1427">
        <v>13.5618</v>
      </c>
      <c r="D1427">
        <v>-27.475300000000001</v>
      </c>
      <c r="E1427">
        <v>-192.947</v>
      </c>
      <c r="F1427">
        <v>-43.680300000000003</v>
      </c>
      <c r="G1427">
        <v>9.2918599999999998</v>
      </c>
      <c r="H1427">
        <v>-3.7847400000000002</v>
      </c>
      <c r="I1427">
        <f>IF(AND(Tabelle15[[#This Row],[AreaPx]]&gt;0,NOT(Tabelle15[[#This Row],[AreaPx]]="inf")),Tabelle15[[#This Row],[AreaPx]], NA())</f>
        <v>5485.23</v>
      </c>
      <c r="J1427">
        <v>5485.23</v>
      </c>
      <c r="K1427">
        <v>64.113100000000003</v>
      </c>
      <c r="L1427">
        <v>86.534800000000004</v>
      </c>
      <c r="M1427">
        <v>0.44463900000000001</v>
      </c>
      <c r="N1427">
        <v>1.3088199999999999E-2</v>
      </c>
      <c r="O1427">
        <f>Tabelle15[[#This Row],[Roll]]+Tabelle15[[#This Row],[Pitch]]</f>
        <v>5.5071199999999996</v>
      </c>
      <c r="P1427">
        <f>SQRT(Tabelle15[[#This Row],[X]]^2+ Tabelle15[[#This Row],[Y]]^2 +Tabelle15[[#This Row],[Z]]^2)</f>
        <v>195.36468293509449</v>
      </c>
      <c r="Q1427">
        <v>-21.08</v>
      </c>
      <c r="R1427">
        <v>135.63499999999999</v>
      </c>
      <c r="S1427">
        <v>82.403199999999998</v>
      </c>
      <c r="T1427">
        <v>45.707799999999999</v>
      </c>
      <c r="U1427">
        <v>-3.7350099999999999</v>
      </c>
      <c r="V1427">
        <v>-9.3118099999999995</v>
      </c>
    </row>
    <row r="1428" spans="1:22">
      <c r="A1428">
        <v>29041</v>
      </c>
      <c r="B1428">
        <v>1</v>
      </c>
      <c r="C1428">
        <v>13.5618</v>
      </c>
      <c r="D1428">
        <v>-27.475300000000001</v>
      </c>
      <c r="E1428">
        <v>-192.947</v>
      </c>
      <c r="F1428">
        <v>-43.680300000000003</v>
      </c>
      <c r="G1428">
        <v>9.2918599999999998</v>
      </c>
      <c r="H1428">
        <v>-3.7847400000000002</v>
      </c>
      <c r="I1428">
        <f>IF(AND(Tabelle15[[#This Row],[AreaPx]]&gt;0,NOT(Tabelle15[[#This Row],[AreaPx]]="inf")),Tabelle15[[#This Row],[AreaPx]], NA())</f>
        <v>5467.5</v>
      </c>
      <c r="J1428">
        <v>5467.5</v>
      </c>
      <c r="K1428">
        <v>64.009299999999996</v>
      </c>
      <c r="L1428">
        <v>86.394900000000007</v>
      </c>
      <c r="M1428">
        <v>0</v>
      </c>
      <c r="N1428">
        <v>2.0512300000000001E-2</v>
      </c>
      <c r="O1428">
        <f>Tabelle15[[#This Row],[Roll]]+Tabelle15[[#This Row],[Pitch]]</f>
        <v>5.5071199999999996</v>
      </c>
      <c r="P1428">
        <f>SQRT(Tabelle15[[#This Row],[X]]^2+ Tabelle15[[#This Row],[Y]]^2 +Tabelle15[[#This Row],[Z]]^2)</f>
        <v>195.36468293509449</v>
      </c>
      <c r="Q1428">
        <v>-21.08</v>
      </c>
      <c r="R1428">
        <v>135.63499999999999</v>
      </c>
      <c r="S1428">
        <v>82.403199999999998</v>
      </c>
      <c r="T1428">
        <v>45.707799999999999</v>
      </c>
      <c r="U1428">
        <v>-3.7350099999999999</v>
      </c>
      <c r="V1428">
        <v>-9.3118099999999995</v>
      </c>
    </row>
    <row r="1429" spans="1:22">
      <c r="A1429">
        <v>29062</v>
      </c>
      <c r="B1429">
        <v>1</v>
      </c>
      <c r="C1429">
        <v>13.5618</v>
      </c>
      <c r="D1429">
        <v>-27.475300000000001</v>
      </c>
      <c r="E1429">
        <v>-192.947</v>
      </c>
      <c r="F1429">
        <v>-43.680300000000003</v>
      </c>
      <c r="G1429">
        <v>9.2918599999999998</v>
      </c>
      <c r="H1429">
        <v>-3.7847400000000002</v>
      </c>
      <c r="I1429">
        <f>IF(AND(Tabelle15[[#This Row],[AreaPx]]&gt;0,NOT(Tabelle15[[#This Row],[AreaPx]]="inf")),Tabelle15[[#This Row],[AreaPx]], NA())</f>
        <v>5467.5</v>
      </c>
      <c r="J1429">
        <v>5467.5</v>
      </c>
      <c r="K1429">
        <v>64.009299999999996</v>
      </c>
      <c r="L1429">
        <v>86.394900000000007</v>
      </c>
      <c r="M1429">
        <v>0</v>
      </c>
      <c r="N1429">
        <v>2.0512300000000001E-2</v>
      </c>
      <c r="O1429">
        <f>Tabelle15[[#This Row],[Roll]]+Tabelle15[[#This Row],[Pitch]]</f>
        <v>5.5071199999999996</v>
      </c>
      <c r="P1429">
        <f>SQRT(Tabelle15[[#This Row],[X]]^2+ Tabelle15[[#This Row],[Y]]^2 +Tabelle15[[#This Row],[Z]]^2)</f>
        <v>195.36468293509449</v>
      </c>
      <c r="Q1429">
        <v>-21.08</v>
      </c>
      <c r="R1429">
        <v>135.63499999999999</v>
      </c>
      <c r="S1429">
        <v>82.403199999999998</v>
      </c>
      <c r="T1429">
        <v>45.707799999999999</v>
      </c>
      <c r="U1429">
        <v>-3.7350099999999999</v>
      </c>
      <c r="V1429">
        <v>-9.3118099999999995</v>
      </c>
    </row>
    <row r="1430" spans="1:22">
      <c r="A1430">
        <v>29073</v>
      </c>
      <c r="B1430">
        <v>1</v>
      </c>
      <c r="C1430">
        <v>13.532299999999999</v>
      </c>
      <c r="D1430">
        <v>-27.4665</v>
      </c>
      <c r="E1430">
        <v>-193.14400000000001</v>
      </c>
      <c r="F1430">
        <v>-43.713999999999999</v>
      </c>
      <c r="G1430">
        <v>9.3379499999999993</v>
      </c>
      <c r="H1430">
        <v>-3.5535000000000001</v>
      </c>
      <c r="I1430">
        <f>IF(AND(Tabelle15[[#This Row],[AreaPx]]&gt;0,NOT(Tabelle15[[#This Row],[AreaPx]]="inf")),Tabelle15[[#This Row],[AreaPx]], NA())</f>
        <v>5468.98</v>
      </c>
      <c r="J1430">
        <v>5468.98</v>
      </c>
      <c r="K1430">
        <v>63.982500000000002</v>
      </c>
      <c r="L1430">
        <v>86.426900000000003</v>
      </c>
      <c r="M1430">
        <v>0.26323099999999999</v>
      </c>
      <c r="N1430">
        <v>2.1141099999999999E-2</v>
      </c>
      <c r="O1430">
        <f>Tabelle15[[#This Row],[Roll]]+Tabelle15[[#This Row],[Pitch]]</f>
        <v>5.7844499999999996</v>
      </c>
      <c r="P1430">
        <f>SQRT(Tabelle15[[#This Row],[X]]^2+ Tabelle15[[#This Row],[Y]]^2 +Tabelle15[[#This Row],[Z]]^2)</f>
        <v>195.5559676960537</v>
      </c>
      <c r="Q1430">
        <v>-21.311399999999999</v>
      </c>
      <c r="R1430">
        <v>134.86699999999999</v>
      </c>
      <c r="S1430">
        <v>82.661699999999996</v>
      </c>
      <c r="T1430">
        <v>45.708799999999997</v>
      </c>
      <c r="U1430">
        <v>-3.5063599999999999</v>
      </c>
      <c r="V1430">
        <v>-9.35562</v>
      </c>
    </row>
    <row r="1431" spans="1:22">
      <c r="A1431">
        <v>29099</v>
      </c>
      <c r="B1431">
        <v>1</v>
      </c>
      <c r="C1431">
        <v>13.532299999999999</v>
      </c>
      <c r="D1431">
        <v>-27.4665</v>
      </c>
      <c r="E1431">
        <v>-193.14400000000001</v>
      </c>
      <c r="F1431">
        <v>-43.713999999999999</v>
      </c>
      <c r="G1431">
        <v>9.3379499999999993</v>
      </c>
      <c r="H1431">
        <v>-3.5535000000000001</v>
      </c>
      <c r="I1431">
        <f>IF(AND(Tabelle15[[#This Row],[AreaPx]]&gt;0,NOT(Tabelle15[[#This Row],[AreaPx]]="inf")),Tabelle15[[#This Row],[AreaPx]], NA())</f>
        <v>5468.98</v>
      </c>
      <c r="J1431">
        <v>5468.98</v>
      </c>
      <c r="K1431">
        <v>63.982500000000002</v>
      </c>
      <c r="L1431">
        <v>86.426900000000003</v>
      </c>
      <c r="M1431">
        <v>0.26323099999999999</v>
      </c>
      <c r="N1431">
        <v>2.1141099999999999E-2</v>
      </c>
      <c r="O1431">
        <f>Tabelle15[[#This Row],[Roll]]+Tabelle15[[#This Row],[Pitch]]</f>
        <v>5.7844499999999996</v>
      </c>
      <c r="P1431">
        <f>SQRT(Tabelle15[[#This Row],[X]]^2+ Tabelle15[[#This Row],[Y]]^2 +Tabelle15[[#This Row],[Z]]^2)</f>
        <v>195.5559676960537</v>
      </c>
      <c r="Q1431">
        <v>-21.311399999999999</v>
      </c>
      <c r="R1431">
        <v>134.86699999999999</v>
      </c>
      <c r="S1431">
        <v>82.661699999999996</v>
      </c>
      <c r="T1431">
        <v>45.708799999999997</v>
      </c>
      <c r="U1431">
        <v>-3.5063599999999999</v>
      </c>
      <c r="V1431">
        <v>-9.35562</v>
      </c>
    </row>
    <row r="1432" spans="1:22">
      <c r="A1432">
        <v>29112</v>
      </c>
      <c r="B1432">
        <v>1</v>
      </c>
      <c r="C1432">
        <v>13.537599999999999</v>
      </c>
      <c r="D1432">
        <v>-27.563099999999999</v>
      </c>
      <c r="E1432">
        <v>-193.059</v>
      </c>
      <c r="F1432">
        <v>-43.812399999999997</v>
      </c>
      <c r="G1432">
        <v>9.4139300000000006</v>
      </c>
      <c r="H1432">
        <v>-3.47289</v>
      </c>
      <c r="I1432">
        <f>IF(AND(Tabelle15[[#This Row],[AreaPx]]&gt;0,NOT(Tabelle15[[#This Row],[AreaPx]]="inf")),Tabelle15[[#This Row],[AreaPx]], NA())</f>
        <v>5449.89</v>
      </c>
      <c r="J1432">
        <v>5449.89</v>
      </c>
      <c r="K1432">
        <v>63.829300000000003</v>
      </c>
      <c r="L1432">
        <v>86.338099999999997</v>
      </c>
      <c r="M1432">
        <v>0.105818</v>
      </c>
      <c r="N1432">
        <v>8.2159599999999996E-3</v>
      </c>
      <c r="O1432">
        <f>Tabelle15[[#This Row],[Roll]]+Tabelle15[[#This Row],[Pitch]]</f>
        <v>5.941040000000001</v>
      </c>
      <c r="P1432">
        <f>SQRT(Tabelle15[[#This Row],[X]]^2+ Tabelle15[[#This Row],[Y]]^2 +Tabelle15[[#This Row],[Z]]^2)</f>
        <v>195.48598051105864</v>
      </c>
      <c r="Q1432">
        <v>-21.5185</v>
      </c>
      <c r="R1432">
        <v>134.66499999999999</v>
      </c>
      <c r="S1432">
        <v>82.367500000000007</v>
      </c>
      <c r="T1432">
        <v>45.618899999999996</v>
      </c>
      <c r="U1432">
        <v>-3.4260600000000001</v>
      </c>
      <c r="V1432">
        <v>-9.4309399999999997</v>
      </c>
    </row>
    <row r="1433" spans="1:22">
      <c r="A1433">
        <v>29135</v>
      </c>
      <c r="B1433">
        <v>1</v>
      </c>
      <c r="C1433">
        <v>13.537599999999999</v>
      </c>
      <c r="D1433">
        <v>-27.563099999999999</v>
      </c>
      <c r="E1433">
        <v>-193.059</v>
      </c>
      <c r="F1433">
        <v>-43.812399999999997</v>
      </c>
      <c r="G1433">
        <v>9.4139300000000006</v>
      </c>
      <c r="H1433">
        <v>-3.47289</v>
      </c>
      <c r="I1433">
        <f>IF(AND(Tabelle15[[#This Row],[AreaPx]]&gt;0,NOT(Tabelle15[[#This Row],[AreaPx]]="inf")),Tabelle15[[#This Row],[AreaPx]], NA())</f>
        <v>5449.89</v>
      </c>
      <c r="J1433">
        <v>5449.89</v>
      </c>
      <c r="K1433">
        <v>63.829300000000003</v>
      </c>
      <c r="L1433">
        <v>86.338099999999997</v>
      </c>
      <c r="M1433">
        <v>0.105818</v>
      </c>
      <c r="N1433">
        <v>8.2159599999999996E-3</v>
      </c>
      <c r="O1433">
        <f>Tabelle15[[#This Row],[Roll]]+Tabelle15[[#This Row],[Pitch]]</f>
        <v>5.941040000000001</v>
      </c>
      <c r="P1433">
        <f>SQRT(Tabelle15[[#This Row],[X]]^2+ Tabelle15[[#This Row],[Y]]^2 +Tabelle15[[#This Row],[Z]]^2)</f>
        <v>195.48598051105864</v>
      </c>
      <c r="Q1433">
        <v>-21.5185</v>
      </c>
      <c r="R1433">
        <v>134.66499999999999</v>
      </c>
      <c r="S1433">
        <v>82.367500000000007</v>
      </c>
      <c r="T1433">
        <v>45.618899999999996</v>
      </c>
      <c r="U1433">
        <v>-3.4260600000000001</v>
      </c>
      <c r="V1433">
        <v>-9.4309399999999997</v>
      </c>
    </row>
    <row r="1434" spans="1:22">
      <c r="A1434">
        <v>29143</v>
      </c>
      <c r="B1434">
        <v>1</v>
      </c>
      <c r="C1434">
        <v>13.6858</v>
      </c>
      <c r="D1434">
        <v>-27.593800000000002</v>
      </c>
      <c r="E1434">
        <v>-193.18799999999999</v>
      </c>
      <c r="F1434">
        <v>-43.783700000000003</v>
      </c>
      <c r="G1434">
        <v>9.5104399999999991</v>
      </c>
      <c r="H1434">
        <v>-3.5795300000000001</v>
      </c>
      <c r="I1434">
        <f>IF(AND(Tabelle15[[#This Row],[AreaPx]]&gt;0,NOT(Tabelle15[[#This Row],[AreaPx]]="inf")),Tabelle15[[#This Row],[AreaPx]], NA())</f>
        <v>5454.57</v>
      </c>
      <c r="J1434">
        <v>5454.57</v>
      </c>
      <c r="K1434">
        <v>63.902200000000001</v>
      </c>
      <c r="L1434">
        <v>86.341899999999995</v>
      </c>
      <c r="M1434">
        <v>0.12271700000000001</v>
      </c>
      <c r="N1434">
        <v>6.2818400000000003E-3</v>
      </c>
      <c r="O1434">
        <f>Tabelle15[[#This Row],[Roll]]+Tabelle15[[#This Row],[Pitch]]</f>
        <v>5.930909999999999</v>
      </c>
      <c r="P1434">
        <f>SQRT(Tabelle15[[#This Row],[X]]^2+ Tabelle15[[#This Row],[Y]]^2 +Tabelle15[[#This Row],[Z]]^2)</f>
        <v>195.62802014046963</v>
      </c>
      <c r="Q1434">
        <v>-21.689900000000002</v>
      </c>
      <c r="R1434">
        <v>134.99600000000001</v>
      </c>
      <c r="S1434">
        <v>82.290599999999998</v>
      </c>
      <c r="T1434">
        <v>45.624200000000002</v>
      </c>
      <c r="U1434">
        <v>-3.5302699999999998</v>
      </c>
      <c r="V1434">
        <v>-9.5286899999999992</v>
      </c>
    </row>
    <row r="1435" spans="1:22">
      <c r="A1435">
        <v>29166</v>
      </c>
      <c r="B1435">
        <v>1</v>
      </c>
      <c r="C1435">
        <v>13.6858</v>
      </c>
      <c r="D1435">
        <v>-27.593800000000002</v>
      </c>
      <c r="E1435">
        <v>-193.18799999999999</v>
      </c>
      <c r="F1435">
        <v>-43.783700000000003</v>
      </c>
      <c r="G1435">
        <v>9.5104399999999991</v>
      </c>
      <c r="H1435">
        <v>-3.5795300000000001</v>
      </c>
      <c r="I1435">
        <f>IF(AND(Tabelle15[[#This Row],[AreaPx]]&gt;0,NOT(Tabelle15[[#This Row],[AreaPx]]="inf")),Tabelle15[[#This Row],[AreaPx]], NA())</f>
        <v>5454.57</v>
      </c>
      <c r="J1435">
        <v>5454.57</v>
      </c>
      <c r="K1435">
        <v>63.902200000000001</v>
      </c>
      <c r="L1435">
        <v>86.341899999999995</v>
      </c>
      <c r="M1435">
        <v>0.12271700000000001</v>
      </c>
      <c r="N1435">
        <v>6.2818400000000003E-3</v>
      </c>
      <c r="O1435">
        <f>Tabelle15[[#This Row],[Roll]]+Tabelle15[[#This Row],[Pitch]]</f>
        <v>5.930909999999999</v>
      </c>
      <c r="P1435">
        <f>SQRT(Tabelle15[[#This Row],[X]]^2+ Tabelle15[[#This Row],[Y]]^2 +Tabelle15[[#This Row],[Z]]^2)</f>
        <v>195.62802014046963</v>
      </c>
      <c r="Q1435">
        <v>-21.689900000000002</v>
      </c>
      <c r="R1435">
        <v>134.99600000000001</v>
      </c>
      <c r="S1435">
        <v>82.290599999999998</v>
      </c>
      <c r="T1435">
        <v>45.624200000000002</v>
      </c>
      <c r="U1435">
        <v>-3.5302699999999998</v>
      </c>
      <c r="V1435">
        <v>-9.5286899999999992</v>
      </c>
    </row>
    <row r="1436" spans="1:22">
      <c r="A1436">
        <v>29181</v>
      </c>
      <c r="B1436">
        <v>1</v>
      </c>
      <c r="C1436">
        <v>13.6965</v>
      </c>
      <c r="D1436">
        <v>-27.6556</v>
      </c>
      <c r="E1436">
        <v>-192.477</v>
      </c>
      <c r="F1436">
        <v>-44.156500000000001</v>
      </c>
      <c r="G1436">
        <v>9.5264299999999995</v>
      </c>
      <c r="H1436">
        <v>-3.9836100000000001</v>
      </c>
      <c r="I1436">
        <f>IF(AND(Tabelle15[[#This Row],[AreaPx]]&gt;0,NOT(Tabelle15[[#This Row],[AreaPx]]="inf")),Tabelle15[[#This Row],[AreaPx]], NA())</f>
        <v>5403.67</v>
      </c>
      <c r="J1436">
        <v>5403.67</v>
      </c>
      <c r="K1436">
        <v>63.4831</v>
      </c>
      <c r="L1436">
        <v>86.203000000000003</v>
      </c>
      <c r="M1436">
        <v>0.60352099999999997</v>
      </c>
      <c r="N1436">
        <v>5.3630099999999997E-3</v>
      </c>
      <c r="O1436">
        <f>Tabelle15[[#This Row],[Roll]]+Tabelle15[[#This Row],[Pitch]]</f>
        <v>5.542819999999999</v>
      </c>
      <c r="P1436">
        <f>SQRT(Tabelle15[[#This Row],[X]]^2+ Tabelle15[[#This Row],[Y]]^2 +Tabelle15[[#This Row],[Z]]^2)</f>
        <v>194.9354299572297</v>
      </c>
      <c r="Q1436">
        <v>-21.9755</v>
      </c>
      <c r="R1436">
        <v>136.32900000000001</v>
      </c>
      <c r="S1436">
        <v>80.446299999999994</v>
      </c>
      <c r="T1436">
        <v>45.183100000000003</v>
      </c>
      <c r="U1436">
        <v>-3.9285899999999998</v>
      </c>
      <c r="V1436">
        <v>-9.54908</v>
      </c>
    </row>
    <row r="1437" spans="1:22">
      <c r="A1437">
        <v>29203</v>
      </c>
      <c r="B1437">
        <v>1</v>
      </c>
      <c r="C1437">
        <v>13.6965</v>
      </c>
      <c r="D1437">
        <v>-27.6556</v>
      </c>
      <c r="E1437">
        <v>-192.477</v>
      </c>
      <c r="F1437">
        <v>-44.156500000000001</v>
      </c>
      <c r="G1437">
        <v>9.5264299999999995</v>
      </c>
      <c r="H1437">
        <v>-3.9836100000000001</v>
      </c>
      <c r="I1437">
        <f>IF(AND(Tabelle15[[#This Row],[AreaPx]]&gt;0,NOT(Tabelle15[[#This Row],[AreaPx]]="inf")),Tabelle15[[#This Row],[AreaPx]], NA())</f>
        <v>5403.67</v>
      </c>
      <c r="J1437">
        <v>5403.67</v>
      </c>
      <c r="K1437">
        <v>63.4831</v>
      </c>
      <c r="L1437">
        <v>86.203000000000003</v>
      </c>
      <c r="M1437">
        <v>0.60352099999999997</v>
      </c>
      <c r="N1437">
        <v>5.3630099999999997E-3</v>
      </c>
      <c r="O1437">
        <f>Tabelle15[[#This Row],[Roll]]+Tabelle15[[#This Row],[Pitch]]</f>
        <v>5.542819999999999</v>
      </c>
      <c r="P1437">
        <f>SQRT(Tabelle15[[#This Row],[X]]^2+ Tabelle15[[#This Row],[Y]]^2 +Tabelle15[[#This Row],[Z]]^2)</f>
        <v>194.9354299572297</v>
      </c>
      <c r="Q1437">
        <v>-21.9755</v>
      </c>
      <c r="R1437">
        <v>136.32900000000001</v>
      </c>
      <c r="S1437">
        <v>80.446299999999994</v>
      </c>
      <c r="T1437">
        <v>45.183100000000003</v>
      </c>
      <c r="U1437">
        <v>-3.9285899999999998</v>
      </c>
      <c r="V1437">
        <v>-9.54908</v>
      </c>
    </row>
    <row r="1438" spans="1:22">
      <c r="A1438">
        <v>29219</v>
      </c>
      <c r="B1438">
        <v>1</v>
      </c>
      <c r="C1438">
        <v>13.673500000000001</v>
      </c>
      <c r="D1438">
        <v>-27.660499999999999</v>
      </c>
      <c r="E1438">
        <v>-192.809</v>
      </c>
      <c r="F1438">
        <v>-43.766399999999997</v>
      </c>
      <c r="G1438">
        <v>9.4877699999999994</v>
      </c>
      <c r="H1438">
        <v>-3.79887</v>
      </c>
      <c r="I1438">
        <f>IF(AND(Tabelle15[[#This Row],[AreaPx]]&gt;0,NOT(Tabelle15[[#This Row],[AreaPx]]="inf")),Tabelle15[[#This Row],[AreaPx]], NA())</f>
        <v>5484.67</v>
      </c>
      <c r="J1438">
        <v>5484.67</v>
      </c>
      <c r="K1438">
        <v>64.109499999999997</v>
      </c>
      <c r="L1438">
        <v>86.5685</v>
      </c>
      <c r="M1438">
        <v>0.43643100000000001</v>
      </c>
      <c r="N1438">
        <v>1.37118E-2</v>
      </c>
      <c r="O1438">
        <f>Tabelle15[[#This Row],[Roll]]+Tabelle15[[#This Row],[Pitch]]</f>
        <v>5.6888999999999994</v>
      </c>
      <c r="P1438">
        <f>SQRT(Tabelle15[[#This Row],[X]]^2+ Tabelle15[[#This Row],[Y]]^2 +Tabelle15[[#This Row],[Z]]^2)</f>
        <v>195.26233211630964</v>
      </c>
      <c r="Q1438">
        <v>-21.354800000000001</v>
      </c>
      <c r="R1438">
        <v>135.768</v>
      </c>
      <c r="S1438">
        <v>81.878299999999996</v>
      </c>
      <c r="T1438">
        <v>45.606499999999997</v>
      </c>
      <c r="U1438">
        <v>-3.7468300000000001</v>
      </c>
      <c r="V1438">
        <v>-9.5082799999999992</v>
      </c>
    </row>
    <row r="1439" spans="1:22">
      <c r="A1439">
        <v>29240</v>
      </c>
      <c r="B1439">
        <v>1</v>
      </c>
      <c r="C1439">
        <v>13.673500000000001</v>
      </c>
      <c r="D1439">
        <v>-27.660499999999999</v>
      </c>
      <c r="E1439">
        <v>-192.809</v>
      </c>
      <c r="F1439">
        <v>-43.766399999999997</v>
      </c>
      <c r="G1439">
        <v>9.4877699999999994</v>
      </c>
      <c r="H1439">
        <v>-3.79887</v>
      </c>
      <c r="I1439">
        <f>IF(AND(Tabelle15[[#This Row],[AreaPx]]&gt;0,NOT(Tabelle15[[#This Row],[AreaPx]]="inf")),Tabelle15[[#This Row],[AreaPx]], NA())</f>
        <v>5465.78</v>
      </c>
      <c r="J1439">
        <v>5465.78</v>
      </c>
      <c r="K1439">
        <v>63.999000000000002</v>
      </c>
      <c r="L1439">
        <v>86.419399999999996</v>
      </c>
      <c r="M1439">
        <v>0</v>
      </c>
      <c r="N1439">
        <v>2.69327E-2</v>
      </c>
      <c r="O1439">
        <f>Tabelle15[[#This Row],[Roll]]+Tabelle15[[#This Row],[Pitch]]</f>
        <v>5.6888999999999994</v>
      </c>
      <c r="P1439">
        <f>SQRT(Tabelle15[[#This Row],[X]]^2+ Tabelle15[[#This Row],[Y]]^2 +Tabelle15[[#This Row],[Z]]^2)</f>
        <v>195.26233211630964</v>
      </c>
      <c r="Q1439">
        <v>-21.354800000000001</v>
      </c>
      <c r="R1439">
        <v>135.768</v>
      </c>
      <c r="S1439">
        <v>81.878299999999996</v>
      </c>
      <c r="T1439">
        <v>45.606499999999997</v>
      </c>
      <c r="U1439">
        <v>-3.7468300000000001</v>
      </c>
      <c r="V1439">
        <v>-9.5082799999999992</v>
      </c>
    </row>
    <row r="1440" spans="1:22">
      <c r="A1440">
        <v>29261</v>
      </c>
      <c r="B1440">
        <v>1</v>
      </c>
      <c r="C1440">
        <v>13.673500000000001</v>
      </c>
      <c r="D1440">
        <v>-27.660499999999999</v>
      </c>
      <c r="E1440">
        <v>-192.809</v>
      </c>
      <c r="F1440">
        <v>-43.766399999999997</v>
      </c>
      <c r="G1440">
        <v>9.4877699999999994</v>
      </c>
      <c r="H1440">
        <v>-3.79887</v>
      </c>
      <c r="I1440">
        <f>IF(AND(Tabelle15[[#This Row],[AreaPx]]&gt;0,NOT(Tabelle15[[#This Row],[AreaPx]]="inf")),Tabelle15[[#This Row],[AreaPx]], NA())</f>
        <v>5465.78</v>
      </c>
      <c r="J1440">
        <v>5465.78</v>
      </c>
      <c r="K1440">
        <v>63.999000000000002</v>
      </c>
      <c r="L1440">
        <v>86.419399999999996</v>
      </c>
      <c r="M1440">
        <v>0</v>
      </c>
      <c r="N1440">
        <v>2.69327E-2</v>
      </c>
      <c r="O1440">
        <f>Tabelle15[[#This Row],[Roll]]+Tabelle15[[#This Row],[Pitch]]</f>
        <v>5.6888999999999994</v>
      </c>
      <c r="P1440">
        <f>SQRT(Tabelle15[[#This Row],[X]]^2+ Tabelle15[[#This Row],[Y]]^2 +Tabelle15[[#This Row],[Z]]^2)</f>
        <v>195.26233211630964</v>
      </c>
      <c r="Q1440">
        <v>-21.354800000000001</v>
      </c>
      <c r="R1440">
        <v>135.768</v>
      </c>
      <c r="S1440">
        <v>81.878299999999996</v>
      </c>
      <c r="T1440">
        <v>45.606499999999997</v>
      </c>
      <c r="U1440">
        <v>-3.7468300000000001</v>
      </c>
      <c r="V1440">
        <v>-9.5082799999999992</v>
      </c>
    </row>
    <row r="1441" spans="1:22">
      <c r="A1441">
        <v>29272</v>
      </c>
      <c r="B1441">
        <v>1</v>
      </c>
      <c r="C1441">
        <v>13.673500000000001</v>
      </c>
      <c r="D1441">
        <v>-27.660499999999999</v>
      </c>
      <c r="E1441">
        <v>-192.809</v>
      </c>
      <c r="F1441">
        <v>-43.766399999999997</v>
      </c>
      <c r="G1441">
        <v>9.4877699999999994</v>
      </c>
      <c r="H1441">
        <v>-3.79887</v>
      </c>
      <c r="I1441">
        <f>IF(AND(Tabelle15[[#This Row],[AreaPx]]&gt;0,NOT(Tabelle15[[#This Row],[AreaPx]]="inf")),Tabelle15[[#This Row],[AreaPx]], NA())</f>
        <v>5465.78</v>
      </c>
      <c r="J1441">
        <v>5465.78</v>
      </c>
      <c r="K1441">
        <v>63.999000000000002</v>
      </c>
      <c r="L1441">
        <v>86.419399999999996</v>
      </c>
      <c r="M1441">
        <v>0</v>
      </c>
      <c r="N1441">
        <v>2.69327E-2</v>
      </c>
      <c r="O1441">
        <f>Tabelle15[[#This Row],[Roll]]+Tabelle15[[#This Row],[Pitch]]</f>
        <v>5.6888999999999994</v>
      </c>
      <c r="P1441">
        <f>SQRT(Tabelle15[[#This Row],[X]]^2+ Tabelle15[[#This Row],[Y]]^2 +Tabelle15[[#This Row],[Z]]^2)</f>
        <v>195.26233211630964</v>
      </c>
      <c r="Q1441">
        <v>-21.354800000000001</v>
      </c>
      <c r="R1441">
        <v>135.768</v>
      </c>
      <c r="S1441">
        <v>81.878299999999996</v>
      </c>
      <c r="T1441">
        <v>45.606499999999997</v>
      </c>
      <c r="U1441">
        <v>-3.7468300000000001</v>
      </c>
      <c r="V1441">
        <v>-9.5082799999999992</v>
      </c>
    </row>
    <row r="1442" spans="1:22">
      <c r="A1442">
        <v>29279</v>
      </c>
      <c r="B1442">
        <v>1</v>
      </c>
      <c r="C1442">
        <v>13.6473</v>
      </c>
      <c r="D1442">
        <v>-27.6494</v>
      </c>
      <c r="E1442">
        <v>-193.13800000000001</v>
      </c>
      <c r="F1442">
        <v>-43.631</v>
      </c>
      <c r="G1442">
        <v>9.4720099999999992</v>
      </c>
      <c r="H1442">
        <v>-3.72268</v>
      </c>
      <c r="I1442">
        <f>IF(AND(Tabelle15[[#This Row],[AreaPx]]&gt;0,NOT(Tabelle15[[#This Row],[AreaPx]]="inf")),Tabelle15[[#This Row],[AreaPx]], NA())</f>
        <v>5480.15</v>
      </c>
      <c r="J1442">
        <v>5480.15</v>
      </c>
      <c r="K1442">
        <v>64.133799999999994</v>
      </c>
      <c r="L1442">
        <v>86.438100000000006</v>
      </c>
      <c r="M1442">
        <v>0.18412100000000001</v>
      </c>
      <c r="N1442">
        <v>2.0743899999999999E-2</v>
      </c>
      <c r="O1442">
        <f>Tabelle15[[#This Row],[Roll]]+Tabelle15[[#This Row],[Pitch]]</f>
        <v>5.7493299999999987</v>
      </c>
      <c r="P1442">
        <f>SQRT(Tabelle15[[#This Row],[X]]^2+ Tabelle15[[#This Row],[Y]]^2 +Tabelle15[[#This Row],[Z]]^2)</f>
        <v>195.58380598007085</v>
      </c>
      <c r="Q1442">
        <v>-21.270800000000001</v>
      </c>
      <c r="R1442">
        <v>135.53800000000001</v>
      </c>
      <c r="S1442">
        <v>82.553299999999993</v>
      </c>
      <c r="T1442">
        <v>45.755499999999998</v>
      </c>
      <c r="U1442">
        <v>-3.6718500000000001</v>
      </c>
      <c r="V1442">
        <v>-9.4916800000000006</v>
      </c>
    </row>
    <row r="1443" spans="1:22">
      <c r="A1443">
        <v>29305</v>
      </c>
      <c r="B1443">
        <v>1</v>
      </c>
      <c r="C1443">
        <v>13.6473</v>
      </c>
      <c r="D1443">
        <v>-27.6494</v>
      </c>
      <c r="E1443">
        <v>-193.13800000000001</v>
      </c>
      <c r="F1443">
        <v>-43.631</v>
      </c>
      <c r="G1443">
        <v>9.4720099999999992</v>
      </c>
      <c r="H1443">
        <v>-3.72268</v>
      </c>
      <c r="I1443">
        <f>IF(AND(Tabelle15[[#This Row],[AreaPx]]&gt;0,NOT(Tabelle15[[#This Row],[AreaPx]]="inf")),Tabelle15[[#This Row],[AreaPx]], NA())</f>
        <v>5480.15</v>
      </c>
      <c r="J1443">
        <v>5480.15</v>
      </c>
      <c r="K1443">
        <v>64.133799999999994</v>
      </c>
      <c r="L1443">
        <v>86.438100000000006</v>
      </c>
      <c r="M1443">
        <v>0.18412100000000001</v>
      </c>
      <c r="N1443">
        <v>2.0743899999999999E-2</v>
      </c>
      <c r="O1443">
        <f>Tabelle15[[#This Row],[Roll]]+Tabelle15[[#This Row],[Pitch]]</f>
        <v>5.7493299999999987</v>
      </c>
      <c r="P1443">
        <f>SQRT(Tabelle15[[#This Row],[X]]^2+ Tabelle15[[#This Row],[Y]]^2 +Tabelle15[[#This Row],[Z]]^2)</f>
        <v>195.58380598007085</v>
      </c>
      <c r="Q1443">
        <v>-21.270800000000001</v>
      </c>
      <c r="R1443">
        <v>135.53800000000001</v>
      </c>
      <c r="S1443">
        <v>82.553299999999993</v>
      </c>
      <c r="T1443">
        <v>45.755499999999998</v>
      </c>
      <c r="U1443">
        <v>-3.6718500000000001</v>
      </c>
      <c r="V1443">
        <v>-9.4916800000000006</v>
      </c>
    </row>
    <row r="1444" spans="1:22">
      <c r="A1444">
        <v>29321</v>
      </c>
      <c r="B1444">
        <v>1</v>
      </c>
      <c r="C1444">
        <v>13.5007</v>
      </c>
      <c r="D1444">
        <v>-27.643599999999999</v>
      </c>
      <c r="E1444">
        <v>-192.52199999999999</v>
      </c>
      <c r="F1444">
        <v>-43.999299999999998</v>
      </c>
      <c r="G1444">
        <v>9.5263500000000008</v>
      </c>
      <c r="H1444">
        <v>-3.9102299999999999</v>
      </c>
      <c r="I1444">
        <f>IF(AND(Tabelle15[[#This Row],[AreaPx]]&gt;0,NOT(Tabelle15[[#This Row],[AreaPx]]="inf")),Tabelle15[[#This Row],[AreaPx]], NA())</f>
        <v>5422.8</v>
      </c>
      <c r="J1444">
        <v>5422.8</v>
      </c>
      <c r="K1444">
        <v>63.659700000000001</v>
      </c>
      <c r="L1444">
        <v>86.241399999999999</v>
      </c>
      <c r="M1444">
        <v>0.38125399999999998</v>
      </c>
      <c r="N1444">
        <v>4.7159699999999999E-3</v>
      </c>
      <c r="O1444">
        <f>Tabelle15[[#This Row],[Roll]]+Tabelle15[[#This Row],[Pitch]]</f>
        <v>5.6161200000000004</v>
      </c>
      <c r="P1444">
        <f>SQRT(Tabelle15[[#This Row],[X]]^2+ Tabelle15[[#This Row],[Y]]^2 +Tabelle15[[#This Row],[Z]]^2)</f>
        <v>194.96450447568654</v>
      </c>
      <c r="Q1444">
        <v>-21.538699999999999</v>
      </c>
      <c r="R1444">
        <v>136.11199999999999</v>
      </c>
      <c r="S1444">
        <v>81.082800000000006</v>
      </c>
      <c r="T1444">
        <v>45.352499999999999</v>
      </c>
      <c r="U1444">
        <v>-3.85623</v>
      </c>
      <c r="V1444">
        <v>-9.5481700000000007</v>
      </c>
    </row>
    <row r="1445" spans="1:22">
      <c r="A1445">
        <v>29347</v>
      </c>
      <c r="B1445">
        <v>1</v>
      </c>
      <c r="C1445">
        <v>13.3781</v>
      </c>
      <c r="D1445">
        <v>-27.926100000000002</v>
      </c>
      <c r="E1445">
        <v>-192.684</v>
      </c>
      <c r="F1445">
        <v>-43.7667</v>
      </c>
      <c r="G1445">
        <v>9.5770400000000002</v>
      </c>
      <c r="H1445">
        <v>-3.8536700000000002</v>
      </c>
      <c r="I1445">
        <f>IF(AND(Tabelle15[[#This Row],[AreaPx]]&gt;0,NOT(Tabelle15[[#This Row],[AreaPx]]="inf")),Tabelle15[[#This Row],[AreaPx]], NA())</f>
        <v>5480.34</v>
      </c>
      <c r="J1445">
        <v>5480.34</v>
      </c>
      <c r="K1445">
        <v>64.108800000000002</v>
      </c>
      <c r="L1445">
        <v>86.523099999999999</v>
      </c>
      <c r="M1445">
        <v>0.34202300000000002</v>
      </c>
      <c r="N1445">
        <v>1.34463E-2</v>
      </c>
      <c r="O1445">
        <f>Tabelle15[[#This Row],[Roll]]+Tabelle15[[#This Row],[Pitch]]</f>
        <v>5.7233700000000001</v>
      </c>
      <c r="P1445">
        <f>SQRT(Tabelle15[[#This Row],[X]]^2+ Tabelle15[[#This Row],[Y]]^2 +Tabelle15[[#This Row],[Z]]^2)</f>
        <v>195.15625656591183</v>
      </c>
      <c r="Q1445">
        <v>-21.1145</v>
      </c>
      <c r="R1445">
        <v>136.21799999999999</v>
      </c>
      <c r="S1445">
        <v>81.857100000000003</v>
      </c>
      <c r="T1445">
        <v>45.591200000000001</v>
      </c>
      <c r="U1445">
        <v>-3.7998799999999999</v>
      </c>
      <c r="V1445">
        <v>-9.5983400000000003</v>
      </c>
    </row>
    <row r="1446" spans="1:22">
      <c r="A1446">
        <v>29375</v>
      </c>
      <c r="B1446">
        <v>1</v>
      </c>
      <c r="C1446">
        <v>13.2753</v>
      </c>
      <c r="D1446">
        <v>-28.0396</v>
      </c>
      <c r="E1446">
        <v>-192.97399999999999</v>
      </c>
      <c r="F1446">
        <v>-43.634300000000003</v>
      </c>
      <c r="G1446">
        <v>9.5822800000000008</v>
      </c>
      <c r="H1446">
        <v>-3.88619</v>
      </c>
      <c r="I1446">
        <f>IF(AND(Tabelle15[[#This Row],[AreaPx]]&gt;0,NOT(Tabelle15[[#This Row],[AreaPx]]="inf")),Tabelle15[[#This Row],[AreaPx]], NA())</f>
        <v>5482.75</v>
      </c>
      <c r="J1446">
        <v>5482.75</v>
      </c>
      <c r="K1446">
        <v>64.19</v>
      </c>
      <c r="L1446">
        <v>86.445999999999998</v>
      </c>
      <c r="M1446">
        <v>0.22725100000000001</v>
      </c>
      <c r="N1446">
        <v>2.6632900000000001E-2</v>
      </c>
      <c r="O1446">
        <f>Tabelle15[[#This Row],[Roll]]+Tabelle15[[#This Row],[Pitch]]</f>
        <v>5.6960900000000008</v>
      </c>
      <c r="P1446">
        <f>SQRT(Tabelle15[[#This Row],[X]]^2+ Tabelle15[[#This Row],[Y]]^2 +Tabelle15[[#This Row],[Z]]^2)</f>
        <v>195.45182893554616</v>
      </c>
      <c r="Q1446">
        <v>-20.965</v>
      </c>
      <c r="R1446">
        <v>136.471</v>
      </c>
      <c r="S1446">
        <v>82.421499999999995</v>
      </c>
      <c r="T1446">
        <v>45.717799999999997</v>
      </c>
      <c r="U1446">
        <v>-3.83189</v>
      </c>
      <c r="V1446">
        <v>-9.6039499999999993</v>
      </c>
    </row>
    <row r="1447" spans="1:22">
      <c r="A1447">
        <v>29402</v>
      </c>
      <c r="B1447">
        <v>1</v>
      </c>
      <c r="C1447">
        <v>13.2753</v>
      </c>
      <c r="D1447">
        <v>-28.0396</v>
      </c>
      <c r="E1447">
        <v>-192.97399999999999</v>
      </c>
      <c r="F1447">
        <v>-43.634300000000003</v>
      </c>
      <c r="G1447">
        <v>9.5822800000000008</v>
      </c>
      <c r="H1447">
        <v>-3.88619</v>
      </c>
      <c r="I1447">
        <f>IF(AND(Tabelle15[[#This Row],[AreaPx]]&gt;0,NOT(Tabelle15[[#This Row],[AreaPx]]="inf")),Tabelle15[[#This Row],[AreaPx]], NA())</f>
        <v>5482.75</v>
      </c>
      <c r="J1447">
        <v>5482.75</v>
      </c>
      <c r="K1447">
        <v>64.19</v>
      </c>
      <c r="L1447">
        <v>86.445999999999998</v>
      </c>
      <c r="M1447">
        <v>0.22725100000000001</v>
      </c>
      <c r="N1447">
        <v>2.6632900000000001E-2</v>
      </c>
      <c r="O1447">
        <f>Tabelle15[[#This Row],[Roll]]+Tabelle15[[#This Row],[Pitch]]</f>
        <v>5.6960900000000008</v>
      </c>
      <c r="P1447">
        <f>SQRT(Tabelle15[[#This Row],[X]]^2+ Tabelle15[[#This Row],[Y]]^2 +Tabelle15[[#This Row],[Z]]^2)</f>
        <v>195.45182893554616</v>
      </c>
      <c r="Q1447">
        <v>-20.965</v>
      </c>
      <c r="R1447">
        <v>136.471</v>
      </c>
      <c r="S1447">
        <v>82.421499999999995</v>
      </c>
      <c r="T1447">
        <v>45.717799999999997</v>
      </c>
      <c r="U1447">
        <v>-3.83189</v>
      </c>
      <c r="V1447">
        <v>-9.6039499999999993</v>
      </c>
    </row>
    <row r="1448" spans="1:22">
      <c r="A1448">
        <v>29416</v>
      </c>
      <c r="B1448">
        <v>1</v>
      </c>
      <c r="C1448">
        <v>13.272399999999999</v>
      </c>
      <c r="D1448">
        <v>-27.940899999999999</v>
      </c>
      <c r="E1448">
        <v>-193.214</v>
      </c>
      <c r="F1448">
        <v>-43.590899999999998</v>
      </c>
      <c r="G1448">
        <v>9.4390599999999996</v>
      </c>
      <c r="H1448">
        <v>-3.5814400000000002</v>
      </c>
      <c r="I1448">
        <f>IF(AND(Tabelle15[[#This Row],[AreaPx]]&gt;0,NOT(Tabelle15[[#This Row],[AreaPx]]="inf")),Tabelle15[[#This Row],[AreaPx]], NA())</f>
        <v>5477.7</v>
      </c>
      <c r="J1448">
        <v>5477.7</v>
      </c>
      <c r="K1448">
        <v>64.114199999999997</v>
      </c>
      <c r="L1448">
        <v>86.395300000000006</v>
      </c>
      <c r="M1448">
        <v>0.29601100000000002</v>
      </c>
      <c r="N1448">
        <v>5.4968899999999999E-3</v>
      </c>
      <c r="O1448">
        <f>Tabelle15[[#This Row],[Roll]]+Tabelle15[[#This Row],[Pitch]]</f>
        <v>5.8576199999999989</v>
      </c>
      <c r="P1448">
        <f>SQRT(Tabelle15[[#This Row],[X]]^2+ Tabelle15[[#This Row],[Y]]^2 +Tabelle15[[#This Row],[Z]]^2)</f>
        <v>195.67447531696615</v>
      </c>
      <c r="Q1448">
        <v>-20.987200000000001</v>
      </c>
      <c r="R1448">
        <v>135.43799999999999</v>
      </c>
      <c r="S1448">
        <v>83.058199999999999</v>
      </c>
      <c r="T1448">
        <v>45.820999999999998</v>
      </c>
      <c r="U1448">
        <v>-3.5328900000000001</v>
      </c>
      <c r="V1448">
        <v>-9.4572000000000003</v>
      </c>
    </row>
    <row r="1449" spans="1:22">
      <c r="A1449">
        <v>29437</v>
      </c>
      <c r="B1449">
        <v>1</v>
      </c>
      <c r="C1449">
        <v>13.272399999999999</v>
      </c>
      <c r="D1449">
        <v>-27.940899999999999</v>
      </c>
      <c r="E1449">
        <v>-193.214</v>
      </c>
      <c r="F1449">
        <v>-43.590899999999998</v>
      </c>
      <c r="G1449">
        <v>9.4390599999999996</v>
      </c>
      <c r="H1449">
        <v>-3.5814400000000002</v>
      </c>
      <c r="I1449">
        <f>IF(AND(Tabelle15[[#This Row],[AreaPx]]&gt;0,NOT(Tabelle15[[#This Row],[AreaPx]]="inf")),Tabelle15[[#This Row],[AreaPx]], NA())</f>
        <v>5477.7</v>
      </c>
      <c r="J1449">
        <v>5477.7</v>
      </c>
      <c r="K1449">
        <v>64.114199999999997</v>
      </c>
      <c r="L1449">
        <v>86.395300000000006</v>
      </c>
      <c r="M1449">
        <v>0.29601100000000002</v>
      </c>
      <c r="N1449">
        <v>5.4968899999999999E-3</v>
      </c>
      <c r="O1449">
        <f>Tabelle15[[#This Row],[Roll]]+Tabelle15[[#This Row],[Pitch]]</f>
        <v>5.8576199999999989</v>
      </c>
      <c r="P1449">
        <f>SQRT(Tabelle15[[#This Row],[X]]^2+ Tabelle15[[#This Row],[Y]]^2 +Tabelle15[[#This Row],[Z]]^2)</f>
        <v>195.67447531696615</v>
      </c>
      <c r="Q1449">
        <v>-20.987200000000001</v>
      </c>
      <c r="R1449">
        <v>135.43799999999999</v>
      </c>
      <c r="S1449">
        <v>83.058199999999999</v>
      </c>
      <c r="T1449">
        <v>45.820999999999998</v>
      </c>
      <c r="U1449">
        <v>-3.5328900000000001</v>
      </c>
      <c r="V1449">
        <v>-9.4572000000000003</v>
      </c>
    </row>
    <row r="1450" spans="1:22">
      <c r="A1450">
        <v>29446</v>
      </c>
      <c r="B1450">
        <v>1</v>
      </c>
      <c r="C1450">
        <v>13.272399999999999</v>
      </c>
      <c r="D1450">
        <v>-27.940899999999999</v>
      </c>
      <c r="E1450">
        <v>-193.214</v>
      </c>
      <c r="F1450">
        <v>-43.590899999999998</v>
      </c>
      <c r="G1450">
        <v>9.4390599999999996</v>
      </c>
      <c r="H1450">
        <v>-3.5814400000000002</v>
      </c>
      <c r="I1450">
        <f>IF(AND(Tabelle15[[#This Row],[AreaPx]]&gt;0,NOT(Tabelle15[[#This Row],[AreaPx]]="inf")),Tabelle15[[#This Row],[AreaPx]], NA())</f>
        <v>5464.1</v>
      </c>
      <c r="J1450">
        <v>5464.1</v>
      </c>
      <c r="K1450">
        <v>64.034599999999998</v>
      </c>
      <c r="L1450">
        <v>86.287999999999997</v>
      </c>
      <c r="M1450">
        <v>0</v>
      </c>
      <c r="N1450">
        <v>8.5387799999999993E-3</v>
      </c>
      <c r="O1450">
        <f>Tabelle15[[#This Row],[Roll]]+Tabelle15[[#This Row],[Pitch]]</f>
        <v>5.8576199999999989</v>
      </c>
      <c r="P1450">
        <f>SQRT(Tabelle15[[#This Row],[X]]^2+ Tabelle15[[#This Row],[Y]]^2 +Tabelle15[[#This Row],[Z]]^2)</f>
        <v>195.67447531696615</v>
      </c>
      <c r="Q1450">
        <v>-20.987200000000001</v>
      </c>
      <c r="R1450">
        <v>135.43799999999999</v>
      </c>
      <c r="S1450">
        <v>83.058199999999999</v>
      </c>
      <c r="T1450">
        <v>45.820999999999998</v>
      </c>
      <c r="U1450">
        <v>-3.5328900000000001</v>
      </c>
      <c r="V1450">
        <v>-9.4572000000000003</v>
      </c>
    </row>
    <row r="1451" spans="1:22">
      <c r="A1451">
        <v>29462</v>
      </c>
      <c r="B1451">
        <v>1</v>
      </c>
      <c r="C1451">
        <v>13.272399999999999</v>
      </c>
      <c r="D1451">
        <v>-27.940899999999999</v>
      </c>
      <c r="E1451">
        <v>-193.214</v>
      </c>
      <c r="F1451">
        <v>-43.590899999999998</v>
      </c>
      <c r="G1451">
        <v>9.4390599999999996</v>
      </c>
      <c r="H1451">
        <v>-3.5814400000000002</v>
      </c>
      <c r="I1451">
        <f>IF(AND(Tabelle15[[#This Row],[AreaPx]]&gt;0,NOT(Tabelle15[[#This Row],[AreaPx]]="inf")),Tabelle15[[#This Row],[AreaPx]], NA())</f>
        <v>5464.1</v>
      </c>
      <c r="J1451">
        <v>5464.1</v>
      </c>
      <c r="K1451">
        <v>64.034599999999998</v>
      </c>
      <c r="L1451">
        <v>86.287999999999997</v>
      </c>
      <c r="M1451">
        <v>0</v>
      </c>
      <c r="N1451">
        <v>8.5387799999999993E-3</v>
      </c>
      <c r="O1451">
        <f>Tabelle15[[#This Row],[Roll]]+Tabelle15[[#This Row],[Pitch]]</f>
        <v>5.8576199999999989</v>
      </c>
      <c r="P1451">
        <f>SQRT(Tabelle15[[#This Row],[X]]^2+ Tabelle15[[#This Row],[Y]]^2 +Tabelle15[[#This Row],[Z]]^2)</f>
        <v>195.67447531696615</v>
      </c>
      <c r="Q1451">
        <v>-20.987200000000001</v>
      </c>
      <c r="R1451">
        <v>135.43799999999999</v>
      </c>
      <c r="S1451">
        <v>83.058199999999999</v>
      </c>
      <c r="T1451">
        <v>45.820999999999998</v>
      </c>
      <c r="U1451">
        <v>-3.5328900000000001</v>
      </c>
      <c r="V1451">
        <v>-9.4572000000000003</v>
      </c>
    </row>
    <row r="1452" spans="1:22">
      <c r="A1452">
        <v>29469</v>
      </c>
      <c r="B1452">
        <v>1</v>
      </c>
      <c r="C1452">
        <v>13.272399999999999</v>
      </c>
      <c r="D1452">
        <v>-27.940899999999999</v>
      </c>
      <c r="E1452">
        <v>-193.214</v>
      </c>
      <c r="F1452">
        <v>-43.590899999999998</v>
      </c>
      <c r="G1452">
        <v>9.4390599999999996</v>
      </c>
      <c r="H1452">
        <v>-3.5814400000000002</v>
      </c>
      <c r="I1452">
        <f>IF(AND(Tabelle15[[#This Row],[AreaPx]]&gt;0,NOT(Tabelle15[[#This Row],[AreaPx]]="inf")),Tabelle15[[#This Row],[AreaPx]], NA())</f>
        <v>5464.1</v>
      </c>
      <c r="J1452">
        <v>5464.1</v>
      </c>
      <c r="K1452">
        <v>64.034599999999998</v>
      </c>
      <c r="L1452">
        <v>86.287999999999997</v>
      </c>
      <c r="M1452">
        <v>0</v>
      </c>
      <c r="N1452">
        <v>8.5387799999999993E-3</v>
      </c>
      <c r="O1452">
        <f>Tabelle15[[#This Row],[Roll]]+Tabelle15[[#This Row],[Pitch]]</f>
        <v>5.8576199999999989</v>
      </c>
      <c r="P1452">
        <f>SQRT(Tabelle15[[#This Row],[X]]^2+ Tabelle15[[#This Row],[Y]]^2 +Tabelle15[[#This Row],[Z]]^2)</f>
        <v>195.67447531696615</v>
      </c>
      <c r="Q1452">
        <v>-20.987200000000001</v>
      </c>
      <c r="R1452">
        <v>135.43799999999999</v>
      </c>
      <c r="S1452">
        <v>83.058199999999999</v>
      </c>
      <c r="T1452">
        <v>45.820999999999998</v>
      </c>
      <c r="U1452">
        <v>-3.5328900000000001</v>
      </c>
      <c r="V1452">
        <v>-9.4572000000000003</v>
      </c>
    </row>
    <row r="1453" spans="1:22">
      <c r="A1453">
        <v>29476</v>
      </c>
      <c r="B1453">
        <v>1</v>
      </c>
      <c r="C1453">
        <v>13.2559</v>
      </c>
      <c r="D1453">
        <v>-27.818100000000001</v>
      </c>
      <c r="E1453">
        <v>-192.786</v>
      </c>
      <c r="F1453">
        <v>-43.883299999999998</v>
      </c>
      <c r="G1453">
        <v>9.4306199999999993</v>
      </c>
      <c r="H1453">
        <v>-3.7856000000000001</v>
      </c>
      <c r="I1453">
        <f>IF(AND(Tabelle15[[#This Row],[AreaPx]]&gt;0,NOT(Tabelle15[[#This Row],[AreaPx]]="inf")),Tabelle15[[#This Row],[AreaPx]], NA())</f>
        <v>5432.64</v>
      </c>
      <c r="J1453">
        <v>5432.64</v>
      </c>
      <c r="K1453">
        <v>63.737000000000002</v>
      </c>
      <c r="L1453">
        <v>86.248199999999997</v>
      </c>
      <c r="M1453">
        <v>0.446988</v>
      </c>
      <c r="N1453">
        <v>9.8571700000000002E-3</v>
      </c>
      <c r="O1453">
        <f>Tabelle15[[#This Row],[Roll]]+Tabelle15[[#This Row],[Pitch]]</f>
        <v>5.6450199999999988</v>
      </c>
      <c r="P1453">
        <f>SQRT(Tabelle15[[#This Row],[X]]^2+ Tabelle15[[#This Row],[Y]]^2 +Tabelle15[[#This Row],[Z]]^2)</f>
        <v>195.23321276980511</v>
      </c>
      <c r="Q1453">
        <v>-21.2791</v>
      </c>
      <c r="R1453">
        <v>135.96700000000001</v>
      </c>
      <c r="S1453">
        <v>81.860799999999998</v>
      </c>
      <c r="T1453">
        <v>45.4955</v>
      </c>
      <c r="U1453">
        <v>-3.7343600000000001</v>
      </c>
      <c r="V1453">
        <v>-9.4508700000000001</v>
      </c>
    </row>
    <row r="1454" spans="1:22">
      <c r="A1454">
        <v>29502</v>
      </c>
      <c r="B1454">
        <v>1</v>
      </c>
      <c r="C1454">
        <v>13.2559</v>
      </c>
      <c r="D1454">
        <v>-27.818100000000001</v>
      </c>
      <c r="E1454">
        <v>-192.786</v>
      </c>
      <c r="F1454">
        <v>-43.883299999999998</v>
      </c>
      <c r="G1454">
        <v>9.4306199999999993</v>
      </c>
      <c r="H1454">
        <v>-3.7856000000000001</v>
      </c>
      <c r="I1454">
        <f>IF(AND(Tabelle15[[#This Row],[AreaPx]]&gt;0,NOT(Tabelle15[[#This Row],[AreaPx]]="inf")),Tabelle15[[#This Row],[AreaPx]], NA())</f>
        <v>5432.64</v>
      </c>
      <c r="J1454">
        <v>5432.64</v>
      </c>
      <c r="K1454">
        <v>63.737000000000002</v>
      </c>
      <c r="L1454">
        <v>86.248199999999997</v>
      </c>
      <c r="M1454">
        <v>0.446988</v>
      </c>
      <c r="N1454">
        <v>9.8571700000000002E-3</v>
      </c>
      <c r="O1454">
        <f>Tabelle15[[#This Row],[Roll]]+Tabelle15[[#This Row],[Pitch]]</f>
        <v>5.6450199999999988</v>
      </c>
      <c r="P1454">
        <f>SQRT(Tabelle15[[#This Row],[X]]^2+ Tabelle15[[#This Row],[Y]]^2 +Tabelle15[[#This Row],[Z]]^2)</f>
        <v>195.23321276980511</v>
      </c>
      <c r="Q1454">
        <v>-21.2791</v>
      </c>
      <c r="R1454">
        <v>135.96700000000001</v>
      </c>
      <c r="S1454">
        <v>81.860799999999998</v>
      </c>
      <c r="T1454">
        <v>45.4955</v>
      </c>
      <c r="U1454">
        <v>-3.7343600000000001</v>
      </c>
      <c r="V1454">
        <v>-9.4508700000000001</v>
      </c>
    </row>
    <row r="1455" spans="1:22">
      <c r="A1455">
        <v>29515</v>
      </c>
      <c r="B1455">
        <v>1</v>
      </c>
      <c r="C1455">
        <v>13.127000000000001</v>
      </c>
      <c r="D1455">
        <v>-28.008299999999998</v>
      </c>
      <c r="E1455">
        <v>-192.90600000000001</v>
      </c>
      <c r="F1455">
        <v>-43.6417</v>
      </c>
      <c r="G1455">
        <v>9.4666399999999999</v>
      </c>
      <c r="H1455">
        <v>-3.81467</v>
      </c>
      <c r="I1455">
        <f>IF(AND(Tabelle15[[#This Row],[AreaPx]]&gt;0,NOT(Tabelle15[[#This Row],[AreaPx]]="inf")),Tabelle15[[#This Row],[AreaPx]], NA())</f>
        <v>5478.54</v>
      </c>
      <c r="J1455">
        <v>5478.54</v>
      </c>
      <c r="K1455">
        <v>64.129900000000006</v>
      </c>
      <c r="L1455">
        <v>86.432900000000004</v>
      </c>
      <c r="M1455">
        <v>0.23722299999999999</v>
      </c>
      <c r="N1455">
        <v>1.4880300000000001E-2</v>
      </c>
      <c r="O1455">
        <f>Tabelle15[[#This Row],[Roll]]+Tabelle15[[#This Row],[Pitch]]</f>
        <v>5.6519700000000004</v>
      </c>
      <c r="P1455">
        <f>SQRT(Tabelle15[[#This Row],[X]]^2+ Tabelle15[[#This Row],[Y]]^2 +Tabelle15[[#This Row],[Z]]^2)</f>
        <v>195.37018153722946</v>
      </c>
      <c r="Q1455">
        <v>-20.776599999999998</v>
      </c>
      <c r="R1455">
        <v>136.26599999999999</v>
      </c>
      <c r="S1455">
        <v>82.577699999999993</v>
      </c>
      <c r="T1455">
        <v>45.73</v>
      </c>
      <c r="U1455">
        <v>-3.7626400000000002</v>
      </c>
      <c r="V1455">
        <v>-9.4872800000000002</v>
      </c>
    </row>
    <row r="1456" spans="1:22">
      <c r="A1456">
        <v>29544</v>
      </c>
      <c r="B1456">
        <v>1</v>
      </c>
      <c r="C1456">
        <v>13.0335</v>
      </c>
      <c r="D1456">
        <v>-28.119499999999999</v>
      </c>
      <c r="E1456">
        <v>-193.11</v>
      </c>
      <c r="F1456">
        <v>-43.529000000000003</v>
      </c>
      <c r="G1456">
        <v>9.4526500000000002</v>
      </c>
      <c r="H1456">
        <v>-3.6773400000000001</v>
      </c>
      <c r="I1456">
        <f>IF(AND(Tabelle15[[#This Row],[AreaPx]]&gt;0,NOT(Tabelle15[[#This Row],[AreaPx]]="inf")),Tabelle15[[#This Row],[AreaPx]], NA())</f>
        <v>5485.19</v>
      </c>
      <c r="J1456">
        <v>5485.19</v>
      </c>
      <c r="K1456">
        <v>64.201599999999999</v>
      </c>
      <c r="L1456">
        <v>86.407600000000002</v>
      </c>
      <c r="M1456">
        <v>0.24073800000000001</v>
      </c>
      <c r="N1456">
        <v>1.6222199999999999E-2</v>
      </c>
      <c r="O1456">
        <f>Tabelle15[[#This Row],[Roll]]+Tabelle15[[#This Row],[Pitch]]</f>
        <v>5.7753100000000002</v>
      </c>
      <c r="P1456">
        <f>SQRT(Tabelle15[[#This Row],[X]]^2+ Tabelle15[[#This Row],[Y]]^2 +Tabelle15[[#This Row],[Z]]^2)</f>
        <v>195.5813142979155</v>
      </c>
      <c r="Q1456">
        <v>-20.6204</v>
      </c>
      <c r="R1456">
        <v>135.95699999999999</v>
      </c>
      <c r="S1456">
        <v>83.184200000000004</v>
      </c>
      <c r="T1456">
        <v>45.866300000000003</v>
      </c>
      <c r="U1456">
        <v>-3.6273399999999998</v>
      </c>
      <c r="V1456">
        <v>-9.4718</v>
      </c>
    </row>
    <row r="1457" spans="1:22">
      <c r="A1457">
        <v>29576</v>
      </c>
      <c r="B1457">
        <v>1</v>
      </c>
      <c r="C1457">
        <v>13.024699999999999</v>
      </c>
      <c r="D1457">
        <v>-28.120200000000001</v>
      </c>
      <c r="E1457">
        <v>-193.18299999999999</v>
      </c>
      <c r="F1457">
        <v>-43.562399999999997</v>
      </c>
      <c r="G1457">
        <v>9.5379000000000005</v>
      </c>
      <c r="H1457">
        <v>-3.7003900000000001</v>
      </c>
      <c r="I1457">
        <f>IF(AND(Tabelle15[[#This Row],[AreaPx]]&gt;0,NOT(Tabelle15[[#This Row],[AreaPx]]="inf")),Tabelle15[[#This Row],[AreaPx]], NA())</f>
        <v>5469.55</v>
      </c>
      <c r="J1457">
        <v>5469.55</v>
      </c>
      <c r="K1457">
        <v>64.113900000000001</v>
      </c>
      <c r="L1457">
        <v>86.297600000000003</v>
      </c>
      <c r="M1457">
        <v>5.8182499999999998E-2</v>
      </c>
      <c r="N1457">
        <v>6.8687799999999997E-3</v>
      </c>
      <c r="O1457">
        <f>Tabelle15[[#This Row],[Roll]]+Tabelle15[[#This Row],[Pitch]]</f>
        <v>5.83751</v>
      </c>
      <c r="P1457">
        <f>SQRT(Tabelle15[[#This Row],[X]]^2+ Tabelle15[[#This Row],[Y]]^2 +Tabelle15[[#This Row],[Z]]^2)</f>
        <v>195.6529068200368</v>
      </c>
      <c r="Q1457">
        <v>-20.776700000000002</v>
      </c>
      <c r="R1457">
        <v>136.011</v>
      </c>
      <c r="S1457">
        <v>83.098299999999995</v>
      </c>
      <c r="T1457">
        <v>45.823599999999999</v>
      </c>
      <c r="U1457">
        <v>-3.6491699999999998</v>
      </c>
      <c r="V1457">
        <v>-9.5574600000000007</v>
      </c>
    </row>
    <row r="1458" spans="1:22">
      <c r="A1458">
        <v>29601</v>
      </c>
      <c r="B1458">
        <v>1</v>
      </c>
      <c r="C1458">
        <v>13.024699999999999</v>
      </c>
      <c r="D1458">
        <v>-28.120200000000001</v>
      </c>
      <c r="E1458">
        <v>-193.18299999999999</v>
      </c>
      <c r="F1458">
        <v>-43.562399999999997</v>
      </c>
      <c r="G1458">
        <v>9.5379000000000005</v>
      </c>
      <c r="H1458">
        <v>-3.7003900000000001</v>
      </c>
      <c r="I1458">
        <f>IF(AND(Tabelle15[[#This Row],[AreaPx]]&gt;0,NOT(Tabelle15[[#This Row],[AreaPx]]="inf")),Tabelle15[[#This Row],[AreaPx]], NA())</f>
        <v>5469.55</v>
      </c>
      <c r="J1458">
        <v>5469.55</v>
      </c>
      <c r="K1458">
        <v>64.113900000000001</v>
      </c>
      <c r="L1458">
        <v>86.297600000000003</v>
      </c>
      <c r="M1458">
        <v>5.8182499999999998E-2</v>
      </c>
      <c r="N1458">
        <v>6.8687799999999997E-3</v>
      </c>
      <c r="O1458">
        <f>Tabelle15[[#This Row],[Roll]]+Tabelle15[[#This Row],[Pitch]]</f>
        <v>5.83751</v>
      </c>
      <c r="P1458">
        <f>SQRT(Tabelle15[[#This Row],[X]]^2+ Tabelle15[[#This Row],[Y]]^2 +Tabelle15[[#This Row],[Z]]^2)</f>
        <v>195.6529068200368</v>
      </c>
      <c r="Q1458">
        <v>-20.776700000000002</v>
      </c>
      <c r="R1458">
        <v>136.011</v>
      </c>
      <c r="S1458">
        <v>83.098299999999995</v>
      </c>
      <c r="T1458">
        <v>45.823599999999999</v>
      </c>
      <c r="U1458">
        <v>-3.6491699999999998</v>
      </c>
      <c r="V1458">
        <v>-9.5574600000000007</v>
      </c>
    </row>
    <row r="1459" spans="1:22">
      <c r="A1459">
        <v>29615</v>
      </c>
      <c r="B1459">
        <v>1</v>
      </c>
      <c r="C1459">
        <v>13.032299999999999</v>
      </c>
      <c r="D1459">
        <v>-28.054200000000002</v>
      </c>
      <c r="E1459">
        <v>-193.12899999999999</v>
      </c>
      <c r="F1459">
        <v>-43.642400000000002</v>
      </c>
      <c r="G1459">
        <v>9.6066299999999991</v>
      </c>
      <c r="H1459">
        <v>-3.8818999999999999</v>
      </c>
      <c r="I1459">
        <f>IF(AND(Tabelle15[[#This Row],[AreaPx]]&gt;0,NOT(Tabelle15[[#This Row],[AreaPx]]="inf")),Tabelle15[[#This Row],[AreaPx]], NA())</f>
        <v>5453.64</v>
      </c>
      <c r="J1459">
        <v>5453.64</v>
      </c>
      <c r="K1459">
        <v>64.019900000000007</v>
      </c>
      <c r="L1459">
        <v>86.218999999999994</v>
      </c>
      <c r="M1459">
        <v>0.17438899999999999</v>
      </c>
      <c r="N1459">
        <v>8.9040600000000001E-3</v>
      </c>
      <c r="O1459">
        <f>Tabelle15[[#This Row],[Roll]]+Tabelle15[[#This Row],[Pitch]]</f>
        <v>5.7247299999999992</v>
      </c>
      <c r="P1459">
        <f>SQRT(Tabelle15[[#This Row],[X]]^2+ Tabelle15[[#This Row],[Y]]^2 +Tabelle15[[#This Row],[Z]]^2)</f>
        <v>195.59061741793749</v>
      </c>
      <c r="Q1459">
        <v>-20.930399999999999</v>
      </c>
      <c r="R1459">
        <v>136.51400000000001</v>
      </c>
      <c r="S1459">
        <v>82.667100000000005</v>
      </c>
      <c r="T1459">
        <v>45.708799999999997</v>
      </c>
      <c r="U1459">
        <v>-3.8273799999999998</v>
      </c>
      <c r="V1459">
        <v>-9.6283100000000008</v>
      </c>
    </row>
    <row r="1460" spans="1:22">
      <c r="A1460">
        <v>29637</v>
      </c>
      <c r="B1460">
        <v>1</v>
      </c>
      <c r="C1460">
        <v>13.032299999999999</v>
      </c>
      <c r="D1460">
        <v>-28.054200000000002</v>
      </c>
      <c r="E1460">
        <v>-193.12899999999999</v>
      </c>
      <c r="F1460">
        <v>-43.642400000000002</v>
      </c>
      <c r="G1460">
        <v>9.6066299999999991</v>
      </c>
      <c r="H1460">
        <v>-3.8818999999999999</v>
      </c>
      <c r="I1460">
        <f>IF(AND(Tabelle15[[#This Row],[AreaPx]]&gt;0,NOT(Tabelle15[[#This Row],[AreaPx]]="inf")),Tabelle15[[#This Row],[AreaPx]], NA())</f>
        <v>5453.64</v>
      </c>
      <c r="J1460">
        <v>5453.64</v>
      </c>
      <c r="K1460">
        <v>64.019900000000007</v>
      </c>
      <c r="L1460">
        <v>86.218999999999994</v>
      </c>
      <c r="M1460">
        <v>0.17438899999999999</v>
      </c>
      <c r="N1460">
        <v>8.9040600000000001E-3</v>
      </c>
      <c r="O1460">
        <f>Tabelle15[[#This Row],[Roll]]+Tabelle15[[#This Row],[Pitch]]</f>
        <v>5.7247299999999992</v>
      </c>
      <c r="P1460">
        <f>SQRT(Tabelle15[[#This Row],[X]]^2+ Tabelle15[[#This Row],[Y]]^2 +Tabelle15[[#This Row],[Z]]^2)</f>
        <v>195.59061741793749</v>
      </c>
      <c r="Q1460">
        <v>-20.930399999999999</v>
      </c>
      <c r="R1460">
        <v>136.51400000000001</v>
      </c>
      <c r="S1460">
        <v>82.667100000000005</v>
      </c>
      <c r="T1460">
        <v>45.708799999999997</v>
      </c>
      <c r="U1460">
        <v>-3.8273799999999998</v>
      </c>
      <c r="V1460">
        <v>-9.6283100000000008</v>
      </c>
    </row>
    <row r="1461" spans="1:22">
      <c r="A1461">
        <v>29651</v>
      </c>
      <c r="B1461">
        <v>1</v>
      </c>
      <c r="C1461">
        <v>13.032299999999999</v>
      </c>
      <c r="D1461">
        <v>-28.054200000000002</v>
      </c>
      <c r="E1461">
        <v>-193.12899999999999</v>
      </c>
      <c r="F1461">
        <v>-43.642400000000002</v>
      </c>
      <c r="G1461">
        <v>9.6066299999999991</v>
      </c>
      <c r="H1461">
        <v>-3.8818999999999999</v>
      </c>
      <c r="I1461">
        <f>IF(AND(Tabelle15[[#This Row],[AreaPx]]&gt;0,NOT(Tabelle15[[#This Row],[AreaPx]]="inf")),Tabelle15[[#This Row],[AreaPx]], NA())</f>
        <v>5456.69</v>
      </c>
      <c r="J1461">
        <v>5456.69</v>
      </c>
      <c r="K1461">
        <v>64.037800000000004</v>
      </c>
      <c r="L1461">
        <v>86.243200000000002</v>
      </c>
      <c r="M1461">
        <v>0</v>
      </c>
      <c r="N1461">
        <v>3.5956600000000001E-3</v>
      </c>
      <c r="O1461">
        <f>Tabelle15[[#This Row],[Roll]]+Tabelle15[[#This Row],[Pitch]]</f>
        <v>5.7247299999999992</v>
      </c>
      <c r="P1461">
        <f>SQRT(Tabelle15[[#This Row],[X]]^2+ Tabelle15[[#This Row],[Y]]^2 +Tabelle15[[#This Row],[Z]]^2)</f>
        <v>195.59061741793749</v>
      </c>
      <c r="Q1461">
        <v>-20.930399999999999</v>
      </c>
      <c r="R1461">
        <v>136.51400000000001</v>
      </c>
      <c r="S1461">
        <v>82.667100000000005</v>
      </c>
      <c r="T1461">
        <v>45.708799999999997</v>
      </c>
      <c r="U1461">
        <v>-3.8273799999999998</v>
      </c>
      <c r="V1461">
        <v>-9.6283100000000008</v>
      </c>
    </row>
    <row r="1462" spans="1:22">
      <c r="A1462">
        <v>29665</v>
      </c>
      <c r="B1462">
        <v>1</v>
      </c>
      <c r="C1462">
        <v>13.032299999999999</v>
      </c>
      <c r="D1462">
        <v>-28.054200000000002</v>
      </c>
      <c r="E1462">
        <v>-193.12899999999999</v>
      </c>
      <c r="F1462">
        <v>-43.642400000000002</v>
      </c>
      <c r="G1462">
        <v>9.6066299999999991</v>
      </c>
      <c r="H1462">
        <v>-3.8818999999999999</v>
      </c>
      <c r="I1462">
        <f>IF(AND(Tabelle15[[#This Row],[AreaPx]]&gt;0,NOT(Tabelle15[[#This Row],[AreaPx]]="inf")),Tabelle15[[#This Row],[AreaPx]], NA())</f>
        <v>5456.69</v>
      </c>
      <c r="J1462">
        <v>5456.69</v>
      </c>
      <c r="K1462">
        <v>64.037800000000004</v>
      </c>
      <c r="L1462">
        <v>86.243200000000002</v>
      </c>
      <c r="M1462">
        <v>0</v>
      </c>
      <c r="N1462">
        <v>3.5956600000000001E-3</v>
      </c>
      <c r="O1462">
        <f>Tabelle15[[#This Row],[Roll]]+Tabelle15[[#This Row],[Pitch]]</f>
        <v>5.7247299999999992</v>
      </c>
      <c r="P1462">
        <f>SQRT(Tabelle15[[#This Row],[X]]^2+ Tabelle15[[#This Row],[Y]]^2 +Tabelle15[[#This Row],[Z]]^2)</f>
        <v>195.59061741793749</v>
      </c>
      <c r="Q1462">
        <v>-20.930399999999999</v>
      </c>
      <c r="R1462">
        <v>136.51400000000001</v>
      </c>
      <c r="S1462">
        <v>82.667100000000005</v>
      </c>
      <c r="T1462">
        <v>45.708799999999997</v>
      </c>
      <c r="U1462">
        <v>-3.8273799999999998</v>
      </c>
      <c r="V1462">
        <v>-9.6283100000000008</v>
      </c>
    </row>
    <row r="1463" spans="1:22">
      <c r="A1463">
        <v>29673</v>
      </c>
      <c r="B1463">
        <v>1</v>
      </c>
      <c r="C1463">
        <v>12.997299999999999</v>
      </c>
      <c r="D1463">
        <v>-28.160499999999999</v>
      </c>
      <c r="E1463">
        <v>-192.922</v>
      </c>
      <c r="F1463">
        <v>-43.689500000000002</v>
      </c>
      <c r="G1463">
        <v>9.5348900000000008</v>
      </c>
      <c r="H1463">
        <v>-3.8617599999999999</v>
      </c>
      <c r="I1463">
        <f>IF(AND(Tabelle15[[#This Row],[AreaPx]]&gt;0,NOT(Tabelle15[[#This Row],[AreaPx]]="inf")),Tabelle15[[#This Row],[AreaPx]], NA())</f>
        <v>5453.19</v>
      </c>
      <c r="J1463">
        <v>5453.19</v>
      </c>
      <c r="K1463">
        <v>63.978499999999997</v>
      </c>
      <c r="L1463">
        <v>86.258300000000006</v>
      </c>
      <c r="M1463">
        <v>0.107186</v>
      </c>
      <c r="N1463">
        <v>4.8411900000000004E-3</v>
      </c>
      <c r="O1463">
        <f>Tabelle15[[#This Row],[Roll]]+Tabelle15[[#This Row],[Pitch]]</f>
        <v>5.6731300000000005</v>
      </c>
      <c r="P1463">
        <f>SQRT(Tabelle15[[#This Row],[X]]^2+ Tabelle15[[#This Row],[Y]]^2 +Tabelle15[[#This Row],[Z]]^2)</f>
        <v>195.39918539118838</v>
      </c>
      <c r="Q1463">
        <v>-20.8383</v>
      </c>
      <c r="R1463">
        <v>136.56899999999999</v>
      </c>
      <c r="S1463">
        <v>82.4572</v>
      </c>
      <c r="T1463">
        <v>45.669899999999998</v>
      </c>
      <c r="U1463">
        <v>-3.8083300000000002</v>
      </c>
      <c r="V1463">
        <v>-9.5561900000000009</v>
      </c>
    </row>
    <row r="1464" spans="1:22">
      <c r="A1464">
        <v>29696</v>
      </c>
      <c r="B1464">
        <v>1</v>
      </c>
      <c r="C1464">
        <v>12.997299999999999</v>
      </c>
      <c r="D1464">
        <v>-28.160499999999999</v>
      </c>
      <c r="E1464">
        <v>-192.922</v>
      </c>
      <c r="F1464">
        <v>-43.689500000000002</v>
      </c>
      <c r="G1464">
        <v>9.5348900000000008</v>
      </c>
      <c r="H1464">
        <v>-3.8617599999999999</v>
      </c>
      <c r="I1464">
        <f>IF(AND(Tabelle15[[#This Row],[AreaPx]]&gt;0,NOT(Tabelle15[[#This Row],[AreaPx]]="inf")),Tabelle15[[#This Row],[AreaPx]], NA())</f>
        <v>5453.19</v>
      </c>
      <c r="J1464">
        <v>5453.19</v>
      </c>
      <c r="K1464">
        <v>63.978499999999997</v>
      </c>
      <c r="L1464">
        <v>86.258300000000006</v>
      </c>
      <c r="M1464">
        <v>0.107186</v>
      </c>
      <c r="N1464">
        <v>4.8411900000000004E-3</v>
      </c>
      <c r="O1464">
        <f>Tabelle15[[#This Row],[Roll]]+Tabelle15[[#This Row],[Pitch]]</f>
        <v>5.6731300000000005</v>
      </c>
      <c r="P1464">
        <f>SQRT(Tabelle15[[#This Row],[X]]^2+ Tabelle15[[#This Row],[Y]]^2 +Tabelle15[[#This Row],[Z]]^2)</f>
        <v>195.39918539118838</v>
      </c>
      <c r="Q1464">
        <v>-20.8383</v>
      </c>
      <c r="R1464">
        <v>136.56899999999999</v>
      </c>
      <c r="S1464">
        <v>82.4572</v>
      </c>
      <c r="T1464">
        <v>45.669899999999998</v>
      </c>
      <c r="U1464">
        <v>-3.8083300000000002</v>
      </c>
      <c r="V1464">
        <v>-9.5561900000000009</v>
      </c>
    </row>
    <row r="1465" spans="1:22">
      <c r="A1465">
        <v>29706</v>
      </c>
      <c r="B1465">
        <v>1</v>
      </c>
      <c r="C1465">
        <v>12.963200000000001</v>
      </c>
      <c r="D1465">
        <v>-28.27</v>
      </c>
      <c r="E1465">
        <v>-193.14</v>
      </c>
      <c r="F1465">
        <v>-43.4711</v>
      </c>
      <c r="G1465">
        <v>9.4943799999999996</v>
      </c>
      <c r="H1465">
        <v>-3.7940700000000001</v>
      </c>
      <c r="I1465">
        <f>IF(AND(Tabelle15[[#This Row],[AreaPx]]&gt;0,NOT(Tabelle15[[#This Row],[AreaPx]]="inf")),Tabelle15[[#This Row],[AreaPx]], NA())</f>
        <v>5486.92</v>
      </c>
      <c r="J1465">
        <v>5486.92</v>
      </c>
      <c r="K1465">
        <v>64.261499999999998</v>
      </c>
      <c r="L1465">
        <v>86.373900000000006</v>
      </c>
      <c r="M1465">
        <v>0.26502399999999998</v>
      </c>
      <c r="N1465">
        <v>4.8648099999999998E-3</v>
      </c>
      <c r="O1465">
        <f>Tabelle15[[#This Row],[Roll]]+Tabelle15[[#This Row],[Pitch]]</f>
        <v>5.70031</v>
      </c>
      <c r="P1465">
        <f>SQRT(Tabelle15[[#This Row],[X]]^2+ Tabelle15[[#This Row],[Y]]^2 +Tabelle15[[#This Row],[Z]]^2)</f>
        <v>195.62795570735793</v>
      </c>
      <c r="Q1465">
        <v>-20.485499999999998</v>
      </c>
      <c r="R1465">
        <v>136.489</v>
      </c>
      <c r="S1465">
        <v>83.253299999999996</v>
      </c>
      <c r="T1465">
        <v>45.902200000000001</v>
      </c>
      <c r="U1465">
        <v>-3.7420300000000002</v>
      </c>
      <c r="V1465">
        <v>-9.5148600000000005</v>
      </c>
    </row>
    <row r="1466" spans="1:22">
      <c r="A1466">
        <v>29730</v>
      </c>
      <c r="B1466">
        <v>1</v>
      </c>
      <c r="C1466">
        <v>12.963200000000001</v>
      </c>
      <c r="D1466">
        <v>-28.27</v>
      </c>
      <c r="E1466">
        <v>-193.14</v>
      </c>
      <c r="F1466">
        <v>-43.4711</v>
      </c>
      <c r="G1466">
        <v>9.4943799999999996</v>
      </c>
      <c r="H1466">
        <v>-3.7940700000000001</v>
      </c>
      <c r="I1466">
        <f>IF(AND(Tabelle15[[#This Row],[AreaPx]]&gt;0,NOT(Tabelle15[[#This Row],[AreaPx]]="inf")),Tabelle15[[#This Row],[AreaPx]], NA())</f>
        <v>5486.92</v>
      </c>
      <c r="J1466">
        <v>5486.92</v>
      </c>
      <c r="K1466">
        <v>64.261499999999998</v>
      </c>
      <c r="L1466">
        <v>86.373900000000006</v>
      </c>
      <c r="M1466">
        <v>0.26502399999999998</v>
      </c>
      <c r="N1466">
        <v>4.8648099999999998E-3</v>
      </c>
      <c r="O1466">
        <f>Tabelle15[[#This Row],[Roll]]+Tabelle15[[#This Row],[Pitch]]</f>
        <v>5.70031</v>
      </c>
      <c r="P1466">
        <f>SQRT(Tabelle15[[#This Row],[X]]^2+ Tabelle15[[#This Row],[Y]]^2 +Tabelle15[[#This Row],[Z]]^2)</f>
        <v>195.62795570735793</v>
      </c>
      <c r="Q1466">
        <v>-20.485499999999998</v>
      </c>
      <c r="R1466">
        <v>136.489</v>
      </c>
      <c r="S1466">
        <v>83.253299999999996</v>
      </c>
      <c r="T1466">
        <v>45.902200000000001</v>
      </c>
      <c r="U1466">
        <v>-3.7420300000000002</v>
      </c>
      <c r="V1466">
        <v>-9.5148600000000005</v>
      </c>
    </row>
    <row r="1467" spans="1:22">
      <c r="A1467">
        <v>29743</v>
      </c>
      <c r="B1467">
        <v>1</v>
      </c>
      <c r="C1467">
        <v>13.047700000000001</v>
      </c>
      <c r="D1467">
        <v>-28.228400000000001</v>
      </c>
      <c r="E1467">
        <v>-193.232</v>
      </c>
      <c r="F1467">
        <v>-43.521900000000002</v>
      </c>
      <c r="G1467">
        <v>9.3492700000000006</v>
      </c>
      <c r="H1467">
        <v>-3.5419</v>
      </c>
      <c r="I1467">
        <f>IF(AND(Tabelle15[[#This Row],[AreaPx]]&gt;0,NOT(Tabelle15[[#This Row],[AreaPx]]="inf")),Tabelle15[[#This Row],[AreaPx]], NA())</f>
        <v>5476.01</v>
      </c>
      <c r="J1467">
        <v>5476.01</v>
      </c>
      <c r="K1467">
        <v>64.114599999999996</v>
      </c>
      <c r="L1467">
        <v>86.343900000000005</v>
      </c>
      <c r="M1467">
        <v>0.23450399999999999</v>
      </c>
      <c r="N1467">
        <v>1.0487700000000001E-2</v>
      </c>
      <c r="O1467">
        <f>Tabelle15[[#This Row],[Roll]]+Tabelle15[[#This Row],[Pitch]]</f>
        <v>5.8073700000000006</v>
      </c>
      <c r="P1467">
        <f>SQRT(Tabelle15[[#This Row],[X]]^2+ Tabelle15[[#This Row],[Y]]^2 +Tabelle15[[#This Row],[Z]]^2)</f>
        <v>195.71839685080704</v>
      </c>
      <c r="Q1467">
        <v>-20.671399999999998</v>
      </c>
      <c r="R1467">
        <v>135.66</v>
      </c>
      <c r="S1467">
        <v>83.429699999999997</v>
      </c>
      <c r="T1467">
        <v>45.902000000000001</v>
      </c>
      <c r="U1467">
        <v>-3.4947900000000001</v>
      </c>
      <c r="V1467">
        <v>-9.3668499999999995</v>
      </c>
    </row>
    <row r="1468" spans="1:22">
      <c r="A1468">
        <v>29768</v>
      </c>
      <c r="B1468">
        <v>1</v>
      </c>
      <c r="C1468">
        <v>13.047700000000001</v>
      </c>
      <c r="D1468">
        <v>-28.228400000000001</v>
      </c>
      <c r="E1468">
        <v>-193.232</v>
      </c>
      <c r="F1468">
        <v>-43.521900000000002</v>
      </c>
      <c r="G1468">
        <v>9.3492700000000006</v>
      </c>
      <c r="H1468">
        <v>-3.5419</v>
      </c>
      <c r="I1468">
        <f>IF(AND(Tabelle15[[#This Row],[AreaPx]]&gt;0,NOT(Tabelle15[[#This Row],[AreaPx]]="inf")),Tabelle15[[#This Row],[AreaPx]], NA())</f>
        <v>5476.01</v>
      </c>
      <c r="J1468">
        <v>5476.01</v>
      </c>
      <c r="K1468">
        <v>64.114599999999996</v>
      </c>
      <c r="L1468">
        <v>86.343900000000005</v>
      </c>
      <c r="M1468">
        <v>0.23450399999999999</v>
      </c>
      <c r="N1468">
        <v>1.0487700000000001E-2</v>
      </c>
      <c r="O1468">
        <f>Tabelle15[[#This Row],[Roll]]+Tabelle15[[#This Row],[Pitch]]</f>
        <v>5.8073700000000006</v>
      </c>
      <c r="P1468">
        <f>SQRT(Tabelle15[[#This Row],[X]]^2+ Tabelle15[[#This Row],[Y]]^2 +Tabelle15[[#This Row],[Z]]^2)</f>
        <v>195.71839685080704</v>
      </c>
      <c r="Q1468">
        <v>-20.671399999999998</v>
      </c>
      <c r="R1468">
        <v>135.66</v>
      </c>
      <c r="S1468">
        <v>83.429699999999997</v>
      </c>
      <c r="T1468">
        <v>45.902000000000001</v>
      </c>
      <c r="U1468">
        <v>-3.4947900000000001</v>
      </c>
      <c r="V1468">
        <v>-9.3668499999999995</v>
      </c>
    </row>
    <row r="1469" spans="1:22">
      <c r="A1469">
        <v>29783</v>
      </c>
      <c r="B1469">
        <v>1</v>
      </c>
      <c r="C1469">
        <v>13.015000000000001</v>
      </c>
      <c r="D1469">
        <v>-28.287500000000001</v>
      </c>
      <c r="E1469">
        <v>-193.083</v>
      </c>
      <c r="F1469">
        <v>-43.5807</v>
      </c>
      <c r="G1469">
        <v>9.4459400000000002</v>
      </c>
      <c r="H1469">
        <v>-3.7404700000000002</v>
      </c>
      <c r="I1469">
        <f>IF(AND(Tabelle15[[#This Row],[AreaPx]]&gt;0,NOT(Tabelle15[[#This Row],[AreaPx]]="inf")),Tabelle15[[#This Row],[AreaPx]], NA())</f>
        <v>5460.6</v>
      </c>
      <c r="J1469">
        <v>5460.6</v>
      </c>
      <c r="K1469">
        <v>64.040000000000006</v>
      </c>
      <c r="L1469">
        <v>86.250799999999998</v>
      </c>
      <c r="M1469">
        <v>0.204792</v>
      </c>
      <c r="N1469">
        <v>8.6241100000000008E-3</v>
      </c>
      <c r="O1469">
        <f>Tabelle15[[#This Row],[Roll]]+Tabelle15[[#This Row],[Pitch]]</f>
        <v>5.70547</v>
      </c>
      <c r="P1469">
        <f>SQRT(Tabelle15[[#This Row],[X]]^2+ Tabelle15[[#This Row],[Y]]^2 +Tabelle15[[#This Row],[Z]]^2)</f>
        <v>195.57765151021218</v>
      </c>
      <c r="Q1469">
        <v>-20.7044</v>
      </c>
      <c r="R1469">
        <v>136.334</v>
      </c>
      <c r="S1469">
        <v>82.965699999999998</v>
      </c>
      <c r="T1469">
        <v>45.804600000000001</v>
      </c>
      <c r="U1469">
        <v>-3.6896800000000001</v>
      </c>
      <c r="V1469">
        <v>-9.4657400000000003</v>
      </c>
    </row>
    <row r="1470" spans="1:22">
      <c r="A1470">
        <v>29807</v>
      </c>
      <c r="B1470">
        <v>1</v>
      </c>
      <c r="C1470">
        <v>13.015000000000001</v>
      </c>
      <c r="D1470">
        <v>-28.287500000000001</v>
      </c>
      <c r="E1470">
        <v>-193.083</v>
      </c>
      <c r="F1470">
        <v>-43.5807</v>
      </c>
      <c r="G1470">
        <v>9.4459400000000002</v>
      </c>
      <c r="H1470">
        <v>-3.7404700000000002</v>
      </c>
      <c r="I1470">
        <f>IF(AND(Tabelle15[[#This Row],[AreaPx]]&gt;0,NOT(Tabelle15[[#This Row],[AreaPx]]="inf")),Tabelle15[[#This Row],[AreaPx]], NA())</f>
        <v>5469.08</v>
      </c>
      <c r="J1470">
        <v>5469.08</v>
      </c>
      <c r="K1470">
        <v>64.089699999999993</v>
      </c>
      <c r="L1470">
        <v>86.317800000000005</v>
      </c>
      <c r="M1470">
        <v>0</v>
      </c>
      <c r="N1470">
        <v>1.06794E-2</v>
      </c>
      <c r="O1470">
        <f>Tabelle15[[#This Row],[Roll]]+Tabelle15[[#This Row],[Pitch]]</f>
        <v>5.70547</v>
      </c>
      <c r="P1470">
        <f>SQRT(Tabelle15[[#This Row],[X]]^2+ Tabelle15[[#This Row],[Y]]^2 +Tabelle15[[#This Row],[Z]]^2)</f>
        <v>195.57765151021218</v>
      </c>
      <c r="Q1470">
        <v>-20.7044</v>
      </c>
      <c r="R1470">
        <v>136.334</v>
      </c>
      <c r="S1470">
        <v>82.965699999999998</v>
      </c>
      <c r="T1470">
        <v>45.804600000000001</v>
      </c>
      <c r="U1470">
        <v>-3.6896800000000001</v>
      </c>
      <c r="V1470">
        <v>-9.4657400000000003</v>
      </c>
    </row>
    <row r="1471" spans="1:22">
      <c r="A1471">
        <v>29824</v>
      </c>
      <c r="B1471">
        <v>1</v>
      </c>
      <c r="C1471">
        <v>13.015000000000001</v>
      </c>
      <c r="D1471">
        <v>-28.287500000000001</v>
      </c>
      <c r="E1471">
        <v>-193.083</v>
      </c>
      <c r="F1471">
        <v>-43.5807</v>
      </c>
      <c r="G1471">
        <v>9.4459400000000002</v>
      </c>
      <c r="H1471">
        <v>-3.7404700000000002</v>
      </c>
      <c r="I1471">
        <f>IF(AND(Tabelle15[[#This Row],[AreaPx]]&gt;0,NOT(Tabelle15[[#This Row],[AreaPx]]="inf")),Tabelle15[[#This Row],[AreaPx]], NA())</f>
        <v>5469.08</v>
      </c>
      <c r="J1471">
        <v>5469.08</v>
      </c>
      <c r="K1471">
        <v>64.089699999999993</v>
      </c>
      <c r="L1471">
        <v>86.317800000000005</v>
      </c>
      <c r="M1471">
        <v>0</v>
      </c>
      <c r="N1471">
        <v>1.06794E-2</v>
      </c>
      <c r="O1471">
        <f>Tabelle15[[#This Row],[Roll]]+Tabelle15[[#This Row],[Pitch]]</f>
        <v>5.70547</v>
      </c>
      <c r="P1471">
        <f>SQRT(Tabelle15[[#This Row],[X]]^2+ Tabelle15[[#This Row],[Y]]^2 +Tabelle15[[#This Row],[Z]]^2)</f>
        <v>195.57765151021218</v>
      </c>
      <c r="Q1471">
        <v>-20.7044</v>
      </c>
      <c r="R1471">
        <v>136.334</v>
      </c>
      <c r="S1471">
        <v>82.965699999999998</v>
      </c>
      <c r="T1471">
        <v>45.804600000000001</v>
      </c>
      <c r="U1471">
        <v>-3.6896800000000001</v>
      </c>
      <c r="V1471">
        <v>-9.4657400000000003</v>
      </c>
    </row>
    <row r="1472" spans="1:22">
      <c r="A1472">
        <v>29836</v>
      </c>
      <c r="B1472">
        <v>1</v>
      </c>
      <c r="C1472">
        <v>13.015000000000001</v>
      </c>
      <c r="D1472">
        <v>-28.287500000000001</v>
      </c>
      <c r="E1472">
        <v>-193.083</v>
      </c>
      <c r="F1472">
        <v>-43.5807</v>
      </c>
      <c r="G1472">
        <v>9.4459400000000002</v>
      </c>
      <c r="H1472">
        <v>-3.7404700000000002</v>
      </c>
      <c r="I1472">
        <f>IF(AND(Tabelle15[[#This Row],[AreaPx]]&gt;0,NOT(Tabelle15[[#This Row],[AreaPx]]="inf")),Tabelle15[[#This Row],[AreaPx]], NA())</f>
        <v>5469.08</v>
      </c>
      <c r="J1472">
        <v>5469.08</v>
      </c>
      <c r="K1472">
        <v>64.089699999999993</v>
      </c>
      <c r="L1472">
        <v>86.317800000000005</v>
      </c>
      <c r="M1472">
        <v>0</v>
      </c>
      <c r="N1472">
        <v>1.06794E-2</v>
      </c>
      <c r="O1472">
        <f>Tabelle15[[#This Row],[Roll]]+Tabelle15[[#This Row],[Pitch]]</f>
        <v>5.70547</v>
      </c>
      <c r="P1472">
        <f>SQRT(Tabelle15[[#This Row],[X]]^2+ Tabelle15[[#This Row],[Y]]^2 +Tabelle15[[#This Row],[Z]]^2)</f>
        <v>195.57765151021218</v>
      </c>
      <c r="Q1472">
        <v>-20.7044</v>
      </c>
      <c r="R1472">
        <v>136.334</v>
      </c>
      <c r="S1472">
        <v>82.965699999999998</v>
      </c>
      <c r="T1472">
        <v>45.804600000000001</v>
      </c>
      <c r="U1472">
        <v>-3.6896800000000001</v>
      </c>
      <c r="V1472">
        <v>-9.4657400000000003</v>
      </c>
    </row>
    <row r="1473" spans="1:22">
      <c r="A1473">
        <v>29845</v>
      </c>
      <c r="B1473">
        <v>1</v>
      </c>
      <c r="C1473">
        <v>13.026999999999999</v>
      </c>
      <c r="D1473">
        <v>-28.313300000000002</v>
      </c>
      <c r="E1473">
        <v>-193.07</v>
      </c>
      <c r="F1473">
        <v>-43.615400000000001</v>
      </c>
      <c r="G1473">
        <v>9.4051899999999993</v>
      </c>
      <c r="H1473">
        <v>-3.6931400000000001</v>
      </c>
      <c r="I1473">
        <f>IF(AND(Tabelle15[[#This Row],[AreaPx]]&gt;0,NOT(Tabelle15[[#This Row],[AreaPx]]="inf")),Tabelle15[[#This Row],[AreaPx]], NA())</f>
        <v>5467.11</v>
      </c>
      <c r="J1473">
        <v>5467.11</v>
      </c>
      <c r="K1473">
        <v>64.048100000000005</v>
      </c>
      <c r="L1473">
        <v>86.332300000000004</v>
      </c>
      <c r="M1473">
        <v>3.7563899999999997E-2</v>
      </c>
      <c r="N1473">
        <v>8.5195300000000009E-3</v>
      </c>
      <c r="O1473">
        <f>Tabelle15[[#This Row],[Roll]]+Tabelle15[[#This Row],[Pitch]]</f>
        <v>5.7120499999999996</v>
      </c>
      <c r="P1473">
        <f>SQRT(Tabelle15[[#This Row],[X]]^2+ Tabelle15[[#This Row],[Y]]^2 +Tabelle15[[#This Row],[Z]]^2)</f>
        <v>195.56934981200402</v>
      </c>
      <c r="Q1473">
        <v>-20.7667</v>
      </c>
      <c r="R1473">
        <v>136.215</v>
      </c>
      <c r="S1473">
        <v>82.917400000000001</v>
      </c>
      <c r="T1473">
        <v>45.780299999999997</v>
      </c>
      <c r="U1473">
        <v>-3.6434299999999999</v>
      </c>
      <c r="V1473">
        <v>-9.42441</v>
      </c>
    </row>
    <row r="1474" spans="1:22">
      <c r="A1474">
        <v>29873</v>
      </c>
      <c r="B1474">
        <v>1</v>
      </c>
      <c r="C1474">
        <v>13.079499999999999</v>
      </c>
      <c r="D1474">
        <v>-28.2883</v>
      </c>
      <c r="E1474">
        <v>-193.126</v>
      </c>
      <c r="F1474">
        <v>-43.592599999999997</v>
      </c>
      <c r="G1474">
        <v>9.4827600000000007</v>
      </c>
      <c r="H1474">
        <v>-3.7890600000000001</v>
      </c>
      <c r="I1474">
        <f>IF(AND(Tabelle15[[#This Row],[AreaPx]]&gt;0,NOT(Tabelle15[[#This Row],[AreaPx]]="inf")),Tabelle15[[#This Row],[AreaPx]], NA())</f>
        <v>5467.4</v>
      </c>
      <c r="J1474">
        <v>5467.4</v>
      </c>
      <c r="K1474">
        <v>64.087599999999995</v>
      </c>
      <c r="L1474">
        <v>86.308199999999999</v>
      </c>
      <c r="M1474">
        <v>9.6472500000000003E-2</v>
      </c>
      <c r="N1474">
        <v>9.8779599999999999E-4</v>
      </c>
      <c r="O1474">
        <f>Tabelle15[[#This Row],[Roll]]+Tabelle15[[#This Row],[Pitch]]</f>
        <v>5.6937000000000006</v>
      </c>
      <c r="P1474">
        <f>SQRT(Tabelle15[[#This Row],[X]]^2+ Tabelle15[[#This Row],[Y]]^2 +Tabelle15[[#This Row],[Z]]^2)</f>
        <v>195.62452073587298</v>
      </c>
      <c r="Q1474">
        <v>-20.8201</v>
      </c>
      <c r="R1474">
        <v>136.47399999999999</v>
      </c>
      <c r="S1474">
        <v>82.862499999999997</v>
      </c>
      <c r="T1474">
        <v>45.782299999999999</v>
      </c>
      <c r="U1474">
        <v>-3.7372100000000001</v>
      </c>
      <c r="V1474">
        <v>-9.5031499999999998</v>
      </c>
    </row>
    <row r="1475" spans="1:22">
      <c r="A1475">
        <v>29898</v>
      </c>
      <c r="B1475">
        <v>1</v>
      </c>
      <c r="C1475">
        <v>13.079499999999999</v>
      </c>
      <c r="D1475">
        <v>-28.2883</v>
      </c>
      <c r="E1475">
        <v>-193.126</v>
      </c>
      <c r="F1475">
        <v>-43.592599999999997</v>
      </c>
      <c r="G1475">
        <v>9.4827600000000007</v>
      </c>
      <c r="H1475">
        <v>-3.7890600000000001</v>
      </c>
      <c r="I1475">
        <f>IF(AND(Tabelle15[[#This Row],[AreaPx]]&gt;0,NOT(Tabelle15[[#This Row],[AreaPx]]="inf")),Tabelle15[[#This Row],[AreaPx]], NA())</f>
        <v>5467.4</v>
      </c>
      <c r="J1475">
        <v>5467.4</v>
      </c>
      <c r="K1475">
        <v>64.087599999999995</v>
      </c>
      <c r="L1475">
        <v>86.308199999999999</v>
      </c>
      <c r="M1475">
        <v>9.6472500000000003E-2</v>
      </c>
      <c r="N1475">
        <v>9.8779599999999999E-4</v>
      </c>
      <c r="O1475">
        <f>Tabelle15[[#This Row],[Roll]]+Tabelle15[[#This Row],[Pitch]]</f>
        <v>5.6937000000000006</v>
      </c>
      <c r="P1475">
        <f>SQRT(Tabelle15[[#This Row],[X]]^2+ Tabelle15[[#This Row],[Y]]^2 +Tabelle15[[#This Row],[Z]]^2)</f>
        <v>195.62452073587298</v>
      </c>
      <c r="Q1475">
        <v>-20.8201</v>
      </c>
      <c r="R1475">
        <v>136.47399999999999</v>
      </c>
      <c r="S1475">
        <v>82.862499999999997</v>
      </c>
      <c r="T1475">
        <v>45.782299999999999</v>
      </c>
      <c r="U1475">
        <v>-3.7372100000000001</v>
      </c>
      <c r="V1475">
        <v>-9.5031499999999998</v>
      </c>
    </row>
    <row r="1476" spans="1:22">
      <c r="A1476">
        <v>29914</v>
      </c>
      <c r="B1476">
        <v>1</v>
      </c>
      <c r="C1476">
        <v>13.1104</v>
      </c>
      <c r="D1476">
        <v>-28.2317</v>
      </c>
      <c r="E1476">
        <v>-193.04300000000001</v>
      </c>
      <c r="F1476">
        <v>-43.651499999999999</v>
      </c>
      <c r="G1476">
        <v>9.5234400000000008</v>
      </c>
      <c r="H1476">
        <v>-3.9225500000000002</v>
      </c>
      <c r="I1476">
        <f>IF(AND(Tabelle15[[#This Row],[AreaPx]]&gt;0,NOT(Tabelle15[[#This Row],[AreaPx]]="inf")),Tabelle15[[#This Row],[AreaPx]], NA())</f>
        <v>5455.63</v>
      </c>
      <c r="J1476">
        <v>5455.63</v>
      </c>
      <c r="K1476">
        <v>64.016000000000005</v>
      </c>
      <c r="L1476">
        <v>86.251199999999997</v>
      </c>
      <c r="M1476">
        <v>0.126002</v>
      </c>
      <c r="N1476">
        <v>4.4235899999999998E-3</v>
      </c>
      <c r="O1476">
        <f>Tabelle15[[#This Row],[Roll]]+Tabelle15[[#This Row],[Pitch]]</f>
        <v>5.6008900000000006</v>
      </c>
      <c r="P1476">
        <f>SQRT(Tabelle15[[#This Row],[X]]^2+ Tabelle15[[#This Row],[Y]]^2 +Tabelle15[[#This Row],[Z]]^2)</f>
        <v>195.53647056764117</v>
      </c>
      <c r="Q1476">
        <v>-20.914300000000001</v>
      </c>
      <c r="R1476">
        <v>136.83199999999999</v>
      </c>
      <c r="S1476">
        <v>82.501999999999995</v>
      </c>
      <c r="T1476">
        <v>45.698599999999999</v>
      </c>
      <c r="U1476">
        <v>-3.8683999999999998</v>
      </c>
      <c r="V1476">
        <v>-9.5454000000000008</v>
      </c>
    </row>
    <row r="1477" spans="1:22">
      <c r="A1477">
        <v>29941</v>
      </c>
      <c r="B1477">
        <v>1</v>
      </c>
      <c r="C1477">
        <v>12.9017</v>
      </c>
      <c r="D1477">
        <v>-28.5962</v>
      </c>
      <c r="E1477">
        <v>-193.28800000000001</v>
      </c>
      <c r="F1477">
        <v>-43.337699999999998</v>
      </c>
      <c r="G1477">
        <v>9.6786899999999996</v>
      </c>
      <c r="H1477">
        <v>-4.1446399999999999</v>
      </c>
      <c r="I1477">
        <f>IF(AND(Tabelle15[[#This Row],[AreaPx]]&gt;0,NOT(Tabelle15[[#This Row],[AreaPx]]="inf")),Tabelle15[[#This Row],[AreaPx]], NA())</f>
        <v>5483.57</v>
      </c>
      <c r="J1477">
        <v>5483.57</v>
      </c>
      <c r="K1477">
        <v>64.385300000000001</v>
      </c>
      <c r="L1477">
        <v>86.226699999999994</v>
      </c>
      <c r="M1477">
        <v>0.53937900000000005</v>
      </c>
      <c r="N1477">
        <v>1.6716299999999999E-3</v>
      </c>
      <c r="O1477">
        <f>Tabelle15[[#This Row],[Roll]]+Tabelle15[[#This Row],[Pitch]]</f>
        <v>5.5340499999999997</v>
      </c>
      <c r="P1477">
        <f>SQRT(Tabelle15[[#This Row],[X]]^2+ Tabelle15[[#This Row],[Y]]^2 +Tabelle15[[#This Row],[Z]]^2)</f>
        <v>195.81738293964099</v>
      </c>
      <c r="Q1477">
        <v>-20.333400000000001</v>
      </c>
      <c r="R1477">
        <v>137.917</v>
      </c>
      <c r="S1477">
        <v>83.280199999999994</v>
      </c>
      <c r="T1477">
        <v>45.964300000000001</v>
      </c>
      <c r="U1477">
        <v>-4.0855399999999999</v>
      </c>
      <c r="V1477">
        <v>-9.7035900000000002</v>
      </c>
    </row>
    <row r="1478" spans="1:22">
      <c r="A1478">
        <v>29967</v>
      </c>
      <c r="B1478">
        <v>1</v>
      </c>
      <c r="C1478">
        <v>12.9017</v>
      </c>
      <c r="D1478">
        <v>-28.5962</v>
      </c>
      <c r="E1478">
        <v>-193.28800000000001</v>
      </c>
      <c r="F1478">
        <v>-43.337699999999998</v>
      </c>
      <c r="G1478">
        <v>9.6786899999999996</v>
      </c>
      <c r="H1478">
        <v>-4.1446399999999999</v>
      </c>
      <c r="I1478">
        <f>IF(AND(Tabelle15[[#This Row],[AreaPx]]&gt;0,NOT(Tabelle15[[#This Row],[AreaPx]]="inf")),Tabelle15[[#This Row],[AreaPx]], NA())</f>
        <v>5483.57</v>
      </c>
      <c r="J1478">
        <v>5483.57</v>
      </c>
      <c r="K1478">
        <v>64.385300000000001</v>
      </c>
      <c r="L1478">
        <v>86.226699999999994</v>
      </c>
      <c r="M1478">
        <v>0.53937900000000005</v>
      </c>
      <c r="N1478">
        <v>1.6716299999999999E-3</v>
      </c>
      <c r="O1478">
        <f>Tabelle15[[#This Row],[Roll]]+Tabelle15[[#This Row],[Pitch]]</f>
        <v>5.5340499999999997</v>
      </c>
      <c r="P1478">
        <f>SQRT(Tabelle15[[#This Row],[X]]^2+ Tabelle15[[#This Row],[Y]]^2 +Tabelle15[[#This Row],[Z]]^2)</f>
        <v>195.81738293964099</v>
      </c>
      <c r="Q1478">
        <v>-20.333400000000001</v>
      </c>
      <c r="R1478">
        <v>137.917</v>
      </c>
      <c r="S1478">
        <v>83.280199999999994</v>
      </c>
      <c r="T1478">
        <v>45.964300000000001</v>
      </c>
      <c r="U1478">
        <v>-4.0855399999999999</v>
      </c>
      <c r="V1478">
        <v>-9.7035900000000002</v>
      </c>
    </row>
    <row r="1479" spans="1:22">
      <c r="A1479">
        <v>29980</v>
      </c>
      <c r="B1479">
        <v>1</v>
      </c>
      <c r="C1479">
        <v>12.7836</v>
      </c>
      <c r="D1479">
        <v>-28.601299999999998</v>
      </c>
      <c r="E1479">
        <v>-193.56299999999999</v>
      </c>
      <c r="F1479">
        <v>-43.236600000000003</v>
      </c>
      <c r="G1479">
        <v>9.5268099999999993</v>
      </c>
      <c r="H1479">
        <v>-3.8003399999999998</v>
      </c>
      <c r="I1479">
        <f>IF(AND(Tabelle15[[#This Row],[AreaPx]]&gt;0,NOT(Tabelle15[[#This Row],[AreaPx]]="inf")),Tabelle15[[#This Row],[AreaPx]], NA())</f>
        <v>5487.49</v>
      </c>
      <c r="J1479">
        <v>5487.49</v>
      </c>
      <c r="K1479">
        <v>64.381</v>
      </c>
      <c r="L1479">
        <v>86.208299999999994</v>
      </c>
      <c r="M1479">
        <v>0.35742499999999999</v>
      </c>
      <c r="N1479">
        <v>2.0160999999999998E-2</v>
      </c>
      <c r="O1479">
        <f>Tabelle15[[#This Row],[Roll]]+Tabelle15[[#This Row],[Pitch]]</f>
        <v>5.7264699999999991</v>
      </c>
      <c r="P1479">
        <f>SQRT(Tabelle15[[#This Row],[X]]^2+ Tabelle15[[#This Row],[Y]]^2 +Tabelle15[[#This Row],[Z]]^2)</f>
        <v>196.08184454367517</v>
      </c>
      <c r="Q1479">
        <v>-20.175899999999999</v>
      </c>
      <c r="R1479">
        <v>136.881</v>
      </c>
      <c r="S1479">
        <v>84.1995</v>
      </c>
      <c r="T1479">
        <v>46.133600000000001</v>
      </c>
      <c r="U1479">
        <v>-3.7478500000000001</v>
      </c>
      <c r="V1479">
        <v>-9.5474200000000007</v>
      </c>
    </row>
    <row r="1480" spans="1:22">
      <c r="A1480">
        <v>30008</v>
      </c>
      <c r="B1480">
        <v>1</v>
      </c>
      <c r="C1480">
        <v>12.7836</v>
      </c>
      <c r="D1480">
        <v>-28.601299999999998</v>
      </c>
      <c r="E1480">
        <v>-193.56299999999999</v>
      </c>
      <c r="F1480">
        <v>-43.236600000000003</v>
      </c>
      <c r="G1480">
        <v>9.5268099999999993</v>
      </c>
      <c r="H1480">
        <v>-3.8003399999999998</v>
      </c>
      <c r="I1480">
        <f>IF(AND(Tabelle15[[#This Row],[AreaPx]]&gt;0,NOT(Tabelle15[[#This Row],[AreaPx]]="inf")),Tabelle15[[#This Row],[AreaPx]], NA())</f>
        <v>5471.88</v>
      </c>
      <c r="J1480">
        <v>5471.88</v>
      </c>
      <c r="K1480">
        <v>64.289299999999997</v>
      </c>
      <c r="L1480">
        <v>86.085499999999996</v>
      </c>
      <c r="M1480">
        <v>0</v>
      </c>
      <c r="N1480">
        <v>1.7733100000000002E-2</v>
      </c>
      <c r="O1480">
        <f>Tabelle15[[#This Row],[Roll]]+Tabelle15[[#This Row],[Pitch]]</f>
        <v>5.7264699999999991</v>
      </c>
      <c r="P1480">
        <f>SQRT(Tabelle15[[#This Row],[X]]^2+ Tabelle15[[#This Row],[Y]]^2 +Tabelle15[[#This Row],[Z]]^2)</f>
        <v>196.08184454367517</v>
      </c>
      <c r="Q1480">
        <v>-20.175899999999999</v>
      </c>
      <c r="R1480">
        <v>136.881</v>
      </c>
      <c r="S1480">
        <v>84.1995</v>
      </c>
      <c r="T1480">
        <v>46.133600000000001</v>
      </c>
      <c r="U1480">
        <v>-3.7478500000000001</v>
      </c>
      <c r="V1480">
        <v>-9.5474200000000007</v>
      </c>
    </row>
    <row r="1481" spans="1:22">
      <c r="A1481">
        <v>30030</v>
      </c>
      <c r="B1481">
        <v>1</v>
      </c>
      <c r="C1481">
        <v>12.7836</v>
      </c>
      <c r="D1481">
        <v>-28.601299999999998</v>
      </c>
      <c r="E1481">
        <v>-193.56299999999999</v>
      </c>
      <c r="F1481">
        <v>-43.236600000000003</v>
      </c>
      <c r="G1481">
        <v>9.5268099999999993</v>
      </c>
      <c r="H1481">
        <v>-3.8003399999999998</v>
      </c>
      <c r="I1481">
        <f>IF(AND(Tabelle15[[#This Row],[AreaPx]]&gt;0,NOT(Tabelle15[[#This Row],[AreaPx]]="inf")),Tabelle15[[#This Row],[AreaPx]], NA())</f>
        <v>5471.88</v>
      </c>
      <c r="J1481">
        <v>5471.88</v>
      </c>
      <c r="K1481">
        <v>64.289299999999997</v>
      </c>
      <c r="L1481">
        <v>86.085499999999996</v>
      </c>
      <c r="M1481">
        <v>0</v>
      </c>
      <c r="N1481">
        <v>1.7733100000000002E-2</v>
      </c>
      <c r="O1481">
        <f>Tabelle15[[#This Row],[Roll]]+Tabelle15[[#This Row],[Pitch]]</f>
        <v>5.7264699999999991</v>
      </c>
      <c r="P1481">
        <f>SQRT(Tabelle15[[#This Row],[X]]^2+ Tabelle15[[#This Row],[Y]]^2 +Tabelle15[[#This Row],[Z]]^2)</f>
        <v>196.08184454367517</v>
      </c>
      <c r="Q1481">
        <v>-20.175899999999999</v>
      </c>
      <c r="R1481">
        <v>136.881</v>
      </c>
      <c r="S1481">
        <v>84.1995</v>
      </c>
      <c r="T1481">
        <v>46.133600000000001</v>
      </c>
      <c r="U1481">
        <v>-3.7478500000000001</v>
      </c>
      <c r="V1481">
        <v>-9.5474200000000007</v>
      </c>
    </row>
    <row r="1482" spans="1:22">
      <c r="A1482">
        <v>30042</v>
      </c>
      <c r="B1482">
        <v>1</v>
      </c>
      <c r="C1482">
        <v>12.807600000000001</v>
      </c>
      <c r="D1482">
        <v>-28.2346</v>
      </c>
      <c r="E1482">
        <v>-193.84200000000001</v>
      </c>
      <c r="F1482">
        <v>-43.249200000000002</v>
      </c>
      <c r="G1482">
        <v>9.2919099999999997</v>
      </c>
      <c r="H1482">
        <v>-3.5439400000000001</v>
      </c>
      <c r="I1482">
        <f>IF(AND(Tabelle15[[#This Row],[AreaPx]]&gt;0,NOT(Tabelle15[[#This Row],[AreaPx]]="inf")),Tabelle15[[#This Row],[AreaPx]], NA())</f>
        <v>5477.46</v>
      </c>
      <c r="J1482">
        <v>5477.46</v>
      </c>
      <c r="K1482">
        <v>64.239900000000006</v>
      </c>
      <c r="L1482">
        <v>86.1691</v>
      </c>
      <c r="M1482">
        <v>0.36654900000000001</v>
      </c>
      <c r="N1482">
        <v>1.2749699999999999E-2</v>
      </c>
      <c r="O1482">
        <f>Tabelle15[[#This Row],[Roll]]+Tabelle15[[#This Row],[Pitch]]</f>
        <v>5.7479699999999996</v>
      </c>
      <c r="P1482">
        <f>SQRT(Tabelle15[[#This Row],[X]]^2+ Tabelle15[[#This Row],[Y]]^2 +Tabelle15[[#This Row],[Z]]^2)</f>
        <v>196.30575187426376</v>
      </c>
      <c r="Q1482">
        <v>-20.295500000000001</v>
      </c>
      <c r="R1482">
        <v>135.768</v>
      </c>
      <c r="S1482">
        <v>84.746300000000005</v>
      </c>
      <c r="T1482">
        <v>46.177900000000001</v>
      </c>
      <c r="U1482">
        <v>-3.4973800000000002</v>
      </c>
      <c r="V1482">
        <v>-9.3094000000000001</v>
      </c>
    </row>
    <row r="1483" spans="1:22">
      <c r="A1483">
        <v>30074</v>
      </c>
      <c r="B1483">
        <v>1</v>
      </c>
      <c r="C1483">
        <v>12.870100000000001</v>
      </c>
      <c r="D1483">
        <v>-27.748100000000001</v>
      </c>
      <c r="E1483">
        <v>-192.82499999999999</v>
      </c>
      <c r="F1483">
        <v>-43.9893</v>
      </c>
      <c r="G1483">
        <v>9.3211200000000005</v>
      </c>
      <c r="H1483">
        <v>-3.6315</v>
      </c>
      <c r="I1483">
        <f>IF(AND(Tabelle15[[#This Row],[AreaPx]]&gt;0,NOT(Tabelle15[[#This Row],[AreaPx]]="inf")),Tabelle15[[#This Row],[AreaPx]], NA())</f>
        <v>5391.55</v>
      </c>
      <c r="J1483">
        <v>5391.55</v>
      </c>
      <c r="K1483">
        <v>63.405200000000001</v>
      </c>
      <c r="L1483">
        <v>86.012</v>
      </c>
      <c r="M1483">
        <v>0.88628499999999999</v>
      </c>
      <c r="N1483">
        <v>1.0770699999999999E-2</v>
      </c>
      <c r="O1483">
        <f>Tabelle15[[#This Row],[Roll]]+Tabelle15[[#This Row],[Pitch]]</f>
        <v>5.6896200000000006</v>
      </c>
      <c r="P1483">
        <f>SQRT(Tabelle15[[#This Row],[X]]^2+ Tabelle15[[#This Row],[Y]]^2 +Tabelle15[[#This Row],[Z]]^2)</f>
        <v>195.23595251034067</v>
      </c>
      <c r="Q1483">
        <v>-21.219799999999999</v>
      </c>
      <c r="R1483">
        <v>135.494</v>
      </c>
      <c r="S1483">
        <v>82.078999999999994</v>
      </c>
      <c r="T1483">
        <v>45.421700000000001</v>
      </c>
      <c r="U1483">
        <v>-3.5834899999999998</v>
      </c>
      <c r="V1483">
        <v>-9.3395499999999991</v>
      </c>
    </row>
    <row r="1484" spans="1:22">
      <c r="A1484">
        <v>30105</v>
      </c>
      <c r="B1484">
        <v>1</v>
      </c>
      <c r="C1484">
        <v>12.870100000000001</v>
      </c>
      <c r="D1484">
        <v>-27.748100000000001</v>
      </c>
      <c r="E1484">
        <v>-192.82499999999999</v>
      </c>
      <c r="F1484">
        <v>-43.9893</v>
      </c>
      <c r="G1484">
        <v>9.3211200000000005</v>
      </c>
      <c r="H1484">
        <v>-3.6315</v>
      </c>
      <c r="I1484">
        <f>IF(AND(Tabelle15[[#This Row],[AreaPx]]&gt;0,NOT(Tabelle15[[#This Row],[AreaPx]]="inf")),Tabelle15[[#This Row],[AreaPx]], NA())</f>
        <v>5391.55</v>
      </c>
      <c r="J1484">
        <v>5391.55</v>
      </c>
      <c r="K1484">
        <v>63.405200000000001</v>
      </c>
      <c r="L1484">
        <v>86.012</v>
      </c>
      <c r="M1484">
        <v>0.88628499999999999</v>
      </c>
      <c r="N1484">
        <v>1.0770699999999999E-2</v>
      </c>
      <c r="O1484">
        <f>Tabelle15[[#This Row],[Roll]]+Tabelle15[[#This Row],[Pitch]]</f>
        <v>5.6896200000000006</v>
      </c>
      <c r="P1484">
        <f>SQRT(Tabelle15[[#This Row],[X]]^2+ Tabelle15[[#This Row],[Y]]^2 +Tabelle15[[#This Row],[Z]]^2)</f>
        <v>195.23595251034067</v>
      </c>
      <c r="Q1484">
        <v>-21.219799999999999</v>
      </c>
      <c r="R1484">
        <v>135.494</v>
      </c>
      <c r="S1484">
        <v>82.078999999999994</v>
      </c>
      <c r="T1484">
        <v>45.421700000000001</v>
      </c>
      <c r="U1484">
        <v>-3.5834899999999998</v>
      </c>
      <c r="V1484">
        <v>-9.3395499999999991</v>
      </c>
    </row>
    <row r="1485" spans="1:22">
      <c r="A1485">
        <v>30120</v>
      </c>
      <c r="B1485">
        <v>1</v>
      </c>
      <c r="C1485">
        <v>12.769600000000001</v>
      </c>
      <c r="D1485">
        <v>-27.863</v>
      </c>
      <c r="E1485">
        <v>-192.56700000000001</v>
      </c>
      <c r="F1485">
        <v>-43.7241</v>
      </c>
      <c r="G1485">
        <v>9.4870199999999993</v>
      </c>
      <c r="H1485">
        <v>-3.8118799999999999</v>
      </c>
      <c r="I1485">
        <f>IF(AND(Tabelle15[[#This Row],[AreaPx]]&gt;0,NOT(Tabelle15[[#This Row],[AreaPx]]="inf")),Tabelle15[[#This Row],[AreaPx]], NA())</f>
        <v>5468.55</v>
      </c>
      <c r="J1485">
        <v>5468.55</v>
      </c>
      <c r="K1485">
        <v>64.036500000000004</v>
      </c>
      <c r="L1485">
        <v>86.410799999999995</v>
      </c>
      <c r="M1485">
        <v>0.22670000000000001</v>
      </c>
      <c r="N1485">
        <v>3.2901100000000003E-2</v>
      </c>
      <c r="O1485">
        <f>Tabelle15[[#This Row],[Roll]]+Tabelle15[[#This Row],[Pitch]]</f>
        <v>5.675139999999999</v>
      </c>
      <c r="P1485">
        <f>SQRT(Tabelle15[[#This Row],[X]]^2+ Tabelle15[[#This Row],[Y]]^2 +Tabelle15[[#This Row],[Z]]^2)</f>
        <v>194.99092015311894</v>
      </c>
      <c r="Q1485">
        <v>-20.4634</v>
      </c>
      <c r="R1485">
        <v>136.143</v>
      </c>
      <c r="S1485">
        <v>82.385900000000007</v>
      </c>
      <c r="T1485">
        <v>45.646700000000003</v>
      </c>
      <c r="U1485">
        <v>-3.7596699999999998</v>
      </c>
      <c r="V1485">
        <v>-9.5076800000000006</v>
      </c>
    </row>
    <row r="1486" spans="1:22">
      <c r="A1486">
        <v>30150</v>
      </c>
      <c r="B1486">
        <v>1</v>
      </c>
      <c r="C1486">
        <v>12.851699999999999</v>
      </c>
      <c r="D1486">
        <v>-27.966000000000001</v>
      </c>
      <c r="E1486">
        <v>-192.756</v>
      </c>
      <c r="F1486">
        <v>-43.541899999999998</v>
      </c>
      <c r="G1486">
        <v>9.4496800000000007</v>
      </c>
      <c r="H1486">
        <v>-3.5969000000000002</v>
      </c>
      <c r="I1486">
        <f>IF(AND(Tabelle15[[#This Row],[AreaPx]]&gt;0,NOT(Tabelle15[[#This Row],[AreaPx]]="inf")),Tabelle15[[#This Row],[AreaPx]], NA())</f>
        <v>5505.06</v>
      </c>
      <c r="J1486">
        <v>5505.06</v>
      </c>
      <c r="K1486">
        <v>64.301199999999994</v>
      </c>
      <c r="L1486">
        <v>86.574399999999997</v>
      </c>
      <c r="M1486">
        <v>0.32073600000000002</v>
      </c>
      <c r="N1486">
        <v>2.24432E-2</v>
      </c>
      <c r="O1486">
        <f>Tabelle15[[#This Row],[Roll]]+Tabelle15[[#This Row],[Pitch]]</f>
        <v>5.852780000000001</v>
      </c>
      <c r="P1486">
        <f>SQRT(Tabelle15[[#This Row],[X]]^2+ Tabelle15[[#This Row],[Y]]^2 +Tabelle15[[#This Row],[Z]]^2)</f>
        <v>195.19769180215735</v>
      </c>
      <c r="Q1486">
        <v>-20.2666</v>
      </c>
      <c r="R1486">
        <v>135.55099999999999</v>
      </c>
      <c r="S1486">
        <v>83.118099999999998</v>
      </c>
      <c r="T1486">
        <v>45.866799999999998</v>
      </c>
      <c r="U1486">
        <v>-3.5480299999999998</v>
      </c>
      <c r="V1486">
        <v>-9.468</v>
      </c>
    </row>
    <row r="1487" spans="1:22">
      <c r="A1487">
        <v>30183</v>
      </c>
      <c r="B1487">
        <v>1</v>
      </c>
      <c r="C1487">
        <v>12.967700000000001</v>
      </c>
      <c r="D1487">
        <v>-28.063300000000002</v>
      </c>
      <c r="E1487">
        <v>-192.95400000000001</v>
      </c>
      <c r="F1487">
        <v>-43.5364</v>
      </c>
      <c r="G1487">
        <v>9.4642400000000002</v>
      </c>
      <c r="H1487">
        <v>-3.8626</v>
      </c>
      <c r="I1487">
        <f>IF(AND(Tabelle15[[#This Row],[AreaPx]]&gt;0,NOT(Tabelle15[[#This Row],[AreaPx]]="inf")),Tabelle15[[#This Row],[AreaPx]], NA())</f>
        <v>5489.02</v>
      </c>
      <c r="J1487">
        <v>5489.02</v>
      </c>
      <c r="K1487">
        <v>64.246099999999998</v>
      </c>
      <c r="L1487">
        <v>86.440100000000001</v>
      </c>
      <c r="M1487">
        <v>0.30107400000000001</v>
      </c>
      <c r="N1487">
        <v>1.31448E-2</v>
      </c>
      <c r="O1487">
        <f>Tabelle15[[#This Row],[Roll]]+Tabelle15[[#This Row],[Pitch]]</f>
        <v>5.6016399999999997</v>
      </c>
      <c r="P1487">
        <f>SQRT(Tabelle15[[#This Row],[X]]^2+ Tabelle15[[#This Row],[Y]]^2 +Tabelle15[[#This Row],[Z]]^2)</f>
        <v>195.41483097805039</v>
      </c>
      <c r="Q1487">
        <v>-20.4651</v>
      </c>
      <c r="R1487">
        <v>136.50700000000001</v>
      </c>
      <c r="S1487">
        <v>82.936700000000002</v>
      </c>
      <c r="T1487">
        <v>45.827599999999997</v>
      </c>
      <c r="U1487">
        <v>-3.8099500000000002</v>
      </c>
      <c r="V1487">
        <v>-9.4854000000000003</v>
      </c>
    </row>
    <row r="1488" spans="1:22">
      <c r="A1488">
        <v>30210</v>
      </c>
      <c r="B1488">
        <v>1</v>
      </c>
      <c r="C1488">
        <v>12.967700000000001</v>
      </c>
      <c r="D1488">
        <v>-28.063300000000002</v>
      </c>
      <c r="E1488">
        <v>-192.95400000000001</v>
      </c>
      <c r="F1488">
        <v>-43.5364</v>
      </c>
      <c r="G1488">
        <v>9.4642400000000002</v>
      </c>
      <c r="H1488">
        <v>-3.8626</v>
      </c>
      <c r="I1488">
        <f>IF(AND(Tabelle15[[#This Row],[AreaPx]]&gt;0,NOT(Tabelle15[[#This Row],[AreaPx]]="inf")),Tabelle15[[#This Row],[AreaPx]], NA())</f>
        <v>5477.77</v>
      </c>
      <c r="J1488">
        <v>5477.77</v>
      </c>
      <c r="K1488">
        <v>64.180300000000003</v>
      </c>
      <c r="L1488">
        <v>86.351399999999998</v>
      </c>
      <c r="M1488">
        <v>0</v>
      </c>
      <c r="N1488">
        <v>1.7725399999999999E-2</v>
      </c>
      <c r="O1488">
        <f>Tabelle15[[#This Row],[Roll]]+Tabelle15[[#This Row],[Pitch]]</f>
        <v>5.6016399999999997</v>
      </c>
      <c r="P1488">
        <f>SQRT(Tabelle15[[#This Row],[X]]^2+ Tabelle15[[#This Row],[Y]]^2 +Tabelle15[[#This Row],[Z]]^2)</f>
        <v>195.41483097805039</v>
      </c>
      <c r="Q1488">
        <v>-20.4651</v>
      </c>
      <c r="R1488">
        <v>136.50700000000001</v>
      </c>
      <c r="S1488">
        <v>82.936700000000002</v>
      </c>
      <c r="T1488">
        <v>45.827599999999997</v>
      </c>
      <c r="U1488">
        <v>-3.8099500000000002</v>
      </c>
      <c r="V1488">
        <v>-9.4854000000000003</v>
      </c>
    </row>
    <row r="1489" spans="1:22">
      <c r="A1489">
        <v>30233</v>
      </c>
      <c r="B1489">
        <v>1</v>
      </c>
      <c r="C1489">
        <v>12.967700000000001</v>
      </c>
      <c r="D1489">
        <v>-28.063300000000002</v>
      </c>
      <c r="E1489">
        <v>-192.95400000000001</v>
      </c>
      <c r="F1489">
        <v>-43.5364</v>
      </c>
      <c r="G1489">
        <v>9.4642400000000002</v>
      </c>
      <c r="H1489">
        <v>-3.8626</v>
      </c>
      <c r="I1489">
        <f>IF(AND(Tabelle15[[#This Row],[AreaPx]]&gt;0,NOT(Tabelle15[[#This Row],[AreaPx]]="inf")),Tabelle15[[#This Row],[AreaPx]], NA())</f>
        <v>5477.77</v>
      </c>
      <c r="J1489">
        <v>5477.77</v>
      </c>
      <c r="K1489">
        <v>64.180300000000003</v>
      </c>
      <c r="L1489">
        <v>86.351399999999998</v>
      </c>
      <c r="M1489">
        <v>0</v>
      </c>
      <c r="N1489">
        <v>1.7725399999999999E-2</v>
      </c>
      <c r="O1489">
        <f>Tabelle15[[#This Row],[Roll]]+Tabelle15[[#This Row],[Pitch]]</f>
        <v>5.6016399999999997</v>
      </c>
      <c r="P1489">
        <f>SQRT(Tabelle15[[#This Row],[X]]^2+ Tabelle15[[#This Row],[Y]]^2 +Tabelle15[[#This Row],[Z]]^2)</f>
        <v>195.41483097805039</v>
      </c>
      <c r="Q1489">
        <v>-20.4651</v>
      </c>
      <c r="R1489">
        <v>136.50700000000001</v>
      </c>
      <c r="S1489">
        <v>82.936700000000002</v>
      </c>
      <c r="T1489">
        <v>45.827599999999997</v>
      </c>
      <c r="U1489">
        <v>-3.8099500000000002</v>
      </c>
      <c r="V1489">
        <v>-9.4854000000000003</v>
      </c>
    </row>
    <row r="1490" spans="1:22">
      <c r="A1490">
        <v>30246</v>
      </c>
      <c r="B1490">
        <v>1</v>
      </c>
      <c r="C1490">
        <v>13.042999999999999</v>
      </c>
      <c r="D1490">
        <v>-28.125900000000001</v>
      </c>
      <c r="E1490">
        <v>-193.2</v>
      </c>
      <c r="F1490">
        <v>-43.482799999999997</v>
      </c>
      <c r="G1490">
        <v>9.38767</v>
      </c>
      <c r="H1490">
        <v>-3.9340600000000001</v>
      </c>
      <c r="I1490">
        <f>IF(AND(Tabelle15[[#This Row],[AreaPx]]&gt;0,NOT(Tabelle15[[#This Row],[AreaPx]]="inf")),Tabelle15[[#This Row],[AreaPx]], NA())</f>
        <v>5481.67</v>
      </c>
      <c r="J1490">
        <v>5481.67</v>
      </c>
      <c r="K1490">
        <v>64.222200000000001</v>
      </c>
      <c r="L1490">
        <v>86.352599999999995</v>
      </c>
      <c r="M1490">
        <v>0.11147799999999999</v>
      </c>
      <c r="N1490">
        <v>1.1136E-2</v>
      </c>
      <c r="O1490">
        <f>Tabelle15[[#This Row],[Roll]]+Tabelle15[[#This Row],[Pitch]]</f>
        <v>5.4536099999999994</v>
      </c>
      <c r="P1490">
        <f>SQRT(Tabelle15[[#This Row],[X]]^2+ Tabelle15[[#This Row],[Y]]^2 +Tabelle15[[#This Row],[Z]]^2)</f>
        <v>195.67173045642031</v>
      </c>
      <c r="Q1490">
        <v>-20.533799999999999</v>
      </c>
      <c r="R1490">
        <v>136.834</v>
      </c>
      <c r="S1490">
        <v>83.159499999999994</v>
      </c>
      <c r="T1490">
        <v>45.874499999999998</v>
      </c>
      <c r="U1490">
        <v>-3.8812899999999999</v>
      </c>
      <c r="V1490">
        <v>-9.4094499999999996</v>
      </c>
    </row>
    <row r="1491" spans="1:22">
      <c r="A1491">
        <v>30279</v>
      </c>
      <c r="B1491">
        <v>1</v>
      </c>
      <c r="C1491">
        <v>13.073600000000001</v>
      </c>
      <c r="D1491">
        <v>-28.016200000000001</v>
      </c>
      <c r="E1491">
        <v>-193.04599999999999</v>
      </c>
      <c r="F1491">
        <v>-43.648200000000003</v>
      </c>
      <c r="G1491">
        <v>9.3853799999999996</v>
      </c>
      <c r="H1491">
        <v>-3.7251500000000002</v>
      </c>
      <c r="I1491">
        <f>IF(AND(Tabelle15[[#This Row],[AreaPx]]&gt;0,NOT(Tabelle15[[#This Row],[AreaPx]]="inf")),Tabelle15[[#This Row],[AreaPx]], NA())</f>
        <v>5456.84</v>
      </c>
      <c r="J1491">
        <v>5456.84</v>
      </c>
      <c r="K1491">
        <v>63.972700000000003</v>
      </c>
      <c r="L1491">
        <v>86.276799999999994</v>
      </c>
      <c r="M1491">
        <v>0.28043299999999999</v>
      </c>
      <c r="N1491">
        <v>3.09377E-3</v>
      </c>
      <c r="O1491">
        <f>Tabelle15[[#This Row],[Roll]]+Tabelle15[[#This Row],[Pitch]]</f>
        <v>5.6602299999999994</v>
      </c>
      <c r="P1491">
        <f>SQRT(Tabelle15[[#This Row],[X]]^2+ Tabelle15[[#This Row],[Y]]^2 +Tabelle15[[#This Row],[Z]]^2)</f>
        <v>195.50597074104923</v>
      </c>
      <c r="Q1491">
        <v>-20.82</v>
      </c>
      <c r="R1491">
        <v>136.02500000000001</v>
      </c>
      <c r="S1491">
        <v>82.812700000000007</v>
      </c>
      <c r="T1491">
        <v>45.743499999999997</v>
      </c>
      <c r="U1491">
        <v>-3.6752199999999999</v>
      </c>
      <c r="V1491">
        <v>-9.4048999999999996</v>
      </c>
    </row>
    <row r="1492" spans="1:22">
      <c r="A1492">
        <v>30313</v>
      </c>
      <c r="B1492">
        <v>1</v>
      </c>
      <c r="C1492">
        <v>13.0929</v>
      </c>
      <c r="D1492">
        <v>-28.081199999999999</v>
      </c>
      <c r="E1492">
        <v>-192.85400000000001</v>
      </c>
      <c r="F1492">
        <v>-43.759700000000002</v>
      </c>
      <c r="G1492">
        <v>9.5040800000000001</v>
      </c>
      <c r="H1492">
        <v>-3.90394</v>
      </c>
      <c r="I1492">
        <f>IF(AND(Tabelle15[[#This Row],[AreaPx]]&gt;0,NOT(Tabelle15[[#This Row],[AreaPx]]="inf")),Tabelle15[[#This Row],[AreaPx]], NA())</f>
        <v>5450.63</v>
      </c>
      <c r="J1492">
        <v>5450.63</v>
      </c>
      <c r="K1492">
        <v>63.93</v>
      </c>
      <c r="L1492">
        <v>86.291799999999995</v>
      </c>
      <c r="M1492">
        <v>0.26549</v>
      </c>
      <c r="N1492">
        <v>1.1536899999999999E-2</v>
      </c>
      <c r="O1492">
        <f>Tabelle15[[#This Row],[Roll]]+Tabelle15[[#This Row],[Pitch]]</f>
        <v>5.6001399999999997</v>
      </c>
      <c r="P1492">
        <f>SQRT(Tabelle15[[#This Row],[X]]^2+ Tabelle15[[#This Row],[Y]]^2 +Tabelle15[[#This Row],[Z]]^2)</f>
        <v>195.32701589859505</v>
      </c>
      <c r="Q1492">
        <v>-20.9864</v>
      </c>
      <c r="R1492">
        <v>136.62</v>
      </c>
      <c r="S1492">
        <v>82.154200000000003</v>
      </c>
      <c r="T1492">
        <v>45.594799999999999</v>
      </c>
      <c r="U1492">
        <v>-3.8502700000000001</v>
      </c>
      <c r="V1492">
        <v>-9.5257799999999992</v>
      </c>
    </row>
    <row r="1493" spans="1:22">
      <c r="A1493">
        <v>30345</v>
      </c>
      <c r="B1493">
        <v>1</v>
      </c>
      <c r="C1493">
        <v>13.048</v>
      </c>
      <c r="D1493">
        <v>-28.067699999999999</v>
      </c>
      <c r="E1493">
        <v>-193.15299999999999</v>
      </c>
      <c r="F1493">
        <v>-43.491</v>
      </c>
      <c r="G1493">
        <v>9.54664</v>
      </c>
      <c r="H1493">
        <v>-3.8138000000000001</v>
      </c>
      <c r="I1493">
        <f>IF(AND(Tabelle15[[#This Row],[AreaPx]]&gt;0,NOT(Tabelle15[[#This Row],[AreaPx]]="inf")),Tabelle15[[#This Row],[AreaPx]], NA())</f>
        <v>5488.2</v>
      </c>
      <c r="J1493">
        <v>5488.2</v>
      </c>
      <c r="K1493">
        <v>64.272499999999994</v>
      </c>
      <c r="L1493">
        <v>86.391499999999994</v>
      </c>
      <c r="M1493">
        <v>0.34437200000000001</v>
      </c>
      <c r="N1493">
        <v>1.26611E-2</v>
      </c>
      <c r="O1493">
        <f>Tabelle15[[#This Row],[Roll]]+Tabelle15[[#This Row],[Pitch]]</f>
        <v>5.7328399999999995</v>
      </c>
      <c r="P1493">
        <f>SQRT(Tabelle15[[#This Row],[X]]^2+ Tabelle15[[#This Row],[Y]]^2 +Tabelle15[[#This Row],[Z]]^2)</f>
        <v>195.61729856096571</v>
      </c>
      <c r="Q1493">
        <v>-20.6066</v>
      </c>
      <c r="R1493">
        <v>136.32300000000001</v>
      </c>
      <c r="S1493">
        <v>83.145300000000006</v>
      </c>
      <c r="T1493">
        <v>45.875599999999999</v>
      </c>
      <c r="U1493">
        <v>-3.76091</v>
      </c>
      <c r="V1493">
        <v>-9.5674399999999995</v>
      </c>
    </row>
    <row r="1494" spans="1:22">
      <c r="A1494">
        <v>30378</v>
      </c>
      <c r="B1494">
        <v>1</v>
      </c>
      <c r="C1494">
        <v>12.9977</v>
      </c>
      <c r="D1494">
        <v>-27.957899999999999</v>
      </c>
      <c r="E1494">
        <v>-192.94900000000001</v>
      </c>
      <c r="F1494">
        <v>-43.6494</v>
      </c>
      <c r="G1494">
        <v>9.4811599999999991</v>
      </c>
      <c r="H1494">
        <v>-3.9424800000000002</v>
      </c>
      <c r="I1494">
        <f>IF(AND(Tabelle15[[#This Row],[AreaPx]]&gt;0,NOT(Tabelle15[[#This Row],[AreaPx]]="inf")),Tabelle15[[#This Row],[AreaPx]], NA())</f>
        <v>5454.16</v>
      </c>
      <c r="J1494">
        <v>5454.16</v>
      </c>
      <c r="K1494">
        <v>64.002600000000001</v>
      </c>
      <c r="L1494">
        <v>86.243200000000002</v>
      </c>
      <c r="M1494">
        <v>0.20591499999999999</v>
      </c>
      <c r="N1494">
        <v>1.85495E-2</v>
      </c>
      <c r="O1494">
        <f>Tabelle15[[#This Row],[Roll]]+Tabelle15[[#This Row],[Pitch]]</f>
        <v>5.5386799999999994</v>
      </c>
      <c r="P1494">
        <f>SQRT(Tabelle15[[#This Row],[X]]^2+ Tabelle15[[#This Row],[Y]]^2 +Tabelle15[[#This Row],[Z]]^2)</f>
        <v>195.3967783222129</v>
      </c>
      <c r="Q1494">
        <v>-20.721900000000002</v>
      </c>
      <c r="R1494">
        <v>136.655</v>
      </c>
      <c r="S1494">
        <v>82.563500000000005</v>
      </c>
      <c r="T1494">
        <v>45.700200000000002</v>
      </c>
      <c r="U1494">
        <v>-3.8885399999999999</v>
      </c>
      <c r="V1494">
        <v>-9.5032399999999999</v>
      </c>
    </row>
    <row r="1495" spans="1:22">
      <c r="A1495">
        <v>30402</v>
      </c>
      <c r="B1495">
        <v>1</v>
      </c>
      <c r="C1495">
        <v>12.9977</v>
      </c>
      <c r="D1495">
        <v>-27.957899999999999</v>
      </c>
      <c r="E1495">
        <v>-192.94900000000001</v>
      </c>
      <c r="F1495">
        <v>-43.6494</v>
      </c>
      <c r="G1495">
        <v>9.4811599999999991</v>
      </c>
      <c r="H1495">
        <v>-3.9424800000000002</v>
      </c>
      <c r="I1495">
        <f>IF(AND(Tabelle15[[#This Row],[AreaPx]]&gt;0,NOT(Tabelle15[[#This Row],[AreaPx]]="inf")),Tabelle15[[#This Row],[AreaPx]], NA())</f>
        <v>5454.16</v>
      </c>
      <c r="J1495">
        <v>5454.16</v>
      </c>
      <c r="K1495">
        <v>64.002600000000001</v>
      </c>
      <c r="L1495">
        <v>86.243200000000002</v>
      </c>
      <c r="M1495">
        <v>0.20591499999999999</v>
      </c>
      <c r="N1495">
        <v>1.85495E-2</v>
      </c>
      <c r="O1495">
        <f>Tabelle15[[#This Row],[Roll]]+Tabelle15[[#This Row],[Pitch]]</f>
        <v>5.5386799999999994</v>
      </c>
      <c r="P1495">
        <f>SQRT(Tabelle15[[#This Row],[X]]^2+ Tabelle15[[#This Row],[Y]]^2 +Tabelle15[[#This Row],[Z]]^2)</f>
        <v>195.3967783222129</v>
      </c>
      <c r="Q1495">
        <v>-20.721900000000002</v>
      </c>
      <c r="R1495">
        <v>136.655</v>
      </c>
      <c r="S1495">
        <v>82.563500000000005</v>
      </c>
      <c r="T1495">
        <v>45.700200000000002</v>
      </c>
      <c r="U1495">
        <v>-3.8885399999999999</v>
      </c>
      <c r="V1495">
        <v>-9.5032399999999999</v>
      </c>
    </row>
    <row r="1496" spans="1:22">
      <c r="A1496">
        <v>30415</v>
      </c>
      <c r="B1496">
        <v>1</v>
      </c>
      <c r="C1496">
        <v>12.9977</v>
      </c>
      <c r="D1496">
        <v>-27.957899999999999</v>
      </c>
      <c r="E1496">
        <v>-192.94900000000001</v>
      </c>
      <c r="F1496">
        <v>-43.6494</v>
      </c>
      <c r="G1496">
        <v>9.4811599999999991</v>
      </c>
      <c r="H1496">
        <v>-3.9424800000000002</v>
      </c>
      <c r="I1496">
        <f>IF(AND(Tabelle15[[#This Row],[AreaPx]]&gt;0,NOT(Tabelle15[[#This Row],[AreaPx]]="inf")),Tabelle15[[#This Row],[AreaPx]], NA())</f>
        <v>5465.68</v>
      </c>
      <c r="J1496">
        <v>5465.68</v>
      </c>
      <c r="K1496">
        <v>64.070099999999996</v>
      </c>
      <c r="L1496">
        <v>86.334199999999996</v>
      </c>
      <c r="M1496">
        <v>0</v>
      </c>
      <c r="N1496">
        <v>1.6499199999999999E-2</v>
      </c>
      <c r="O1496">
        <f>Tabelle15[[#This Row],[Roll]]+Tabelle15[[#This Row],[Pitch]]</f>
        <v>5.5386799999999994</v>
      </c>
      <c r="P1496">
        <f>SQRT(Tabelle15[[#This Row],[X]]^2+ Tabelle15[[#This Row],[Y]]^2 +Tabelle15[[#This Row],[Z]]^2)</f>
        <v>195.3967783222129</v>
      </c>
      <c r="Q1496">
        <v>-20.721900000000002</v>
      </c>
      <c r="R1496">
        <v>136.655</v>
      </c>
      <c r="S1496">
        <v>82.563500000000005</v>
      </c>
      <c r="T1496">
        <v>45.700200000000002</v>
      </c>
      <c r="U1496">
        <v>-3.8885399999999999</v>
      </c>
      <c r="V1496">
        <v>-9.5032399999999999</v>
      </c>
    </row>
    <row r="1497" spans="1:22">
      <c r="A1497">
        <v>30433</v>
      </c>
      <c r="B1497">
        <v>1</v>
      </c>
      <c r="C1497">
        <v>12.9977</v>
      </c>
      <c r="D1497">
        <v>-27.957899999999999</v>
      </c>
      <c r="E1497">
        <v>-192.94900000000001</v>
      </c>
      <c r="F1497">
        <v>-43.6494</v>
      </c>
      <c r="G1497">
        <v>9.4811599999999991</v>
      </c>
      <c r="H1497">
        <v>-3.9424800000000002</v>
      </c>
      <c r="I1497">
        <f>IF(AND(Tabelle15[[#This Row],[AreaPx]]&gt;0,NOT(Tabelle15[[#This Row],[AreaPx]]="inf")),Tabelle15[[#This Row],[AreaPx]], NA())</f>
        <v>5465.68</v>
      </c>
      <c r="J1497">
        <v>5465.68</v>
      </c>
      <c r="K1497">
        <v>64.070099999999996</v>
      </c>
      <c r="L1497">
        <v>86.334199999999996</v>
      </c>
      <c r="M1497">
        <v>0</v>
      </c>
      <c r="N1497">
        <v>1.6499199999999999E-2</v>
      </c>
      <c r="O1497">
        <f>Tabelle15[[#This Row],[Roll]]+Tabelle15[[#This Row],[Pitch]]</f>
        <v>5.5386799999999994</v>
      </c>
      <c r="P1497">
        <f>SQRT(Tabelle15[[#This Row],[X]]^2+ Tabelle15[[#This Row],[Y]]^2 +Tabelle15[[#This Row],[Z]]^2)</f>
        <v>195.3967783222129</v>
      </c>
      <c r="Q1497">
        <v>-20.721900000000002</v>
      </c>
      <c r="R1497">
        <v>136.655</v>
      </c>
      <c r="S1497">
        <v>82.563500000000005</v>
      </c>
      <c r="T1497">
        <v>45.700200000000002</v>
      </c>
      <c r="U1497">
        <v>-3.8885399999999999</v>
      </c>
      <c r="V1497">
        <v>-9.5032399999999999</v>
      </c>
    </row>
    <row r="1498" spans="1:22">
      <c r="A1498">
        <v>30443</v>
      </c>
      <c r="B1498">
        <v>1</v>
      </c>
      <c r="C1498">
        <v>12.959899999999999</v>
      </c>
      <c r="D1498">
        <v>-27.957999999999998</v>
      </c>
      <c r="E1498">
        <v>-192.80099999999999</v>
      </c>
      <c r="F1498">
        <v>-43.6999</v>
      </c>
      <c r="G1498">
        <v>9.4284199999999991</v>
      </c>
      <c r="H1498">
        <v>-3.7120500000000001</v>
      </c>
      <c r="I1498">
        <f>IF(AND(Tabelle15[[#This Row],[AreaPx]]&gt;0,NOT(Tabelle15[[#This Row],[AreaPx]]="inf")),Tabelle15[[#This Row],[AreaPx]], NA())</f>
        <v>5466.27</v>
      </c>
      <c r="J1498">
        <v>5466.27</v>
      </c>
      <c r="K1498">
        <v>64.010499999999993</v>
      </c>
      <c r="L1498">
        <v>86.383300000000006</v>
      </c>
      <c r="M1498">
        <v>0.26511200000000001</v>
      </c>
      <c r="N1498">
        <v>5.5610599999999996E-3</v>
      </c>
      <c r="O1498">
        <f>Tabelle15[[#This Row],[Roll]]+Tabelle15[[#This Row],[Pitch]]</f>
        <v>5.7163699999999995</v>
      </c>
      <c r="P1498">
        <f>SQRT(Tabelle15[[#This Row],[X]]^2+ Tabelle15[[#This Row],[Y]]^2 +Tabelle15[[#This Row],[Z]]^2)</f>
        <v>195.24813538932963</v>
      </c>
      <c r="Q1498">
        <v>-20.697800000000001</v>
      </c>
      <c r="R1498">
        <v>135.91300000000001</v>
      </c>
      <c r="S1498">
        <v>82.584599999999995</v>
      </c>
      <c r="T1498">
        <v>45.691200000000002</v>
      </c>
      <c r="U1498">
        <v>-3.6618300000000001</v>
      </c>
      <c r="V1498">
        <v>-9.4478899999999992</v>
      </c>
    </row>
    <row r="1499" spans="1:22">
      <c r="A1499">
        <v>30472</v>
      </c>
      <c r="B1499">
        <v>1</v>
      </c>
      <c r="C1499">
        <v>12.959899999999999</v>
      </c>
      <c r="D1499">
        <v>-27.957999999999998</v>
      </c>
      <c r="E1499">
        <v>-192.80099999999999</v>
      </c>
      <c r="F1499">
        <v>-43.6999</v>
      </c>
      <c r="G1499">
        <v>9.4284199999999991</v>
      </c>
      <c r="H1499">
        <v>-3.7120500000000001</v>
      </c>
      <c r="I1499">
        <f>IF(AND(Tabelle15[[#This Row],[AreaPx]]&gt;0,NOT(Tabelle15[[#This Row],[AreaPx]]="inf")),Tabelle15[[#This Row],[AreaPx]], NA())</f>
        <v>5466.27</v>
      </c>
      <c r="J1499">
        <v>5466.27</v>
      </c>
      <c r="K1499">
        <v>64.010499999999993</v>
      </c>
      <c r="L1499">
        <v>86.383300000000006</v>
      </c>
      <c r="M1499">
        <v>0.26511200000000001</v>
      </c>
      <c r="N1499">
        <v>5.5610599999999996E-3</v>
      </c>
      <c r="O1499">
        <f>Tabelle15[[#This Row],[Roll]]+Tabelle15[[#This Row],[Pitch]]</f>
        <v>5.7163699999999995</v>
      </c>
      <c r="P1499">
        <f>SQRT(Tabelle15[[#This Row],[X]]^2+ Tabelle15[[#This Row],[Y]]^2 +Tabelle15[[#This Row],[Z]]^2)</f>
        <v>195.24813538932963</v>
      </c>
      <c r="Q1499">
        <v>-20.697800000000001</v>
      </c>
      <c r="R1499">
        <v>135.91300000000001</v>
      </c>
      <c r="S1499">
        <v>82.584599999999995</v>
      </c>
      <c r="T1499">
        <v>45.691200000000002</v>
      </c>
      <c r="U1499">
        <v>-3.6618300000000001</v>
      </c>
      <c r="V1499">
        <v>-9.4478899999999992</v>
      </c>
    </row>
    <row r="1500" spans="1:22">
      <c r="A1500">
        <v>30486</v>
      </c>
      <c r="B1500">
        <v>1</v>
      </c>
      <c r="C1500">
        <v>12.977399999999999</v>
      </c>
      <c r="D1500">
        <v>-27.985800000000001</v>
      </c>
      <c r="E1500">
        <v>-192.773</v>
      </c>
      <c r="F1500">
        <v>-43.7288</v>
      </c>
      <c r="G1500">
        <v>9.3282000000000007</v>
      </c>
      <c r="H1500">
        <v>-3.6767599999999998</v>
      </c>
      <c r="I1500">
        <f>IF(AND(Tabelle15[[#This Row],[AreaPx]]&gt;0,NOT(Tabelle15[[#This Row],[AreaPx]]="inf")),Tabelle15[[#This Row],[AreaPx]], NA())</f>
        <v>5473.33</v>
      </c>
      <c r="J1500">
        <v>5473.33</v>
      </c>
      <c r="K1500">
        <v>64.014300000000006</v>
      </c>
      <c r="L1500">
        <v>86.472300000000004</v>
      </c>
      <c r="M1500">
        <v>1.60491E-2</v>
      </c>
      <c r="N1500">
        <v>9.4537800000000002E-3</v>
      </c>
      <c r="O1500">
        <f>Tabelle15[[#This Row],[Roll]]+Tabelle15[[#This Row],[Pitch]]</f>
        <v>5.6514400000000009</v>
      </c>
      <c r="P1500">
        <f>SQRT(Tabelle15[[#This Row],[X]]^2+ Tabelle15[[#This Row],[Y]]^2 +Tabelle15[[#This Row],[Z]]^2)</f>
        <v>195.22563213215625</v>
      </c>
      <c r="Q1500">
        <v>-20.7118</v>
      </c>
      <c r="R1500">
        <v>135.85400000000001</v>
      </c>
      <c r="S1500">
        <v>82.5518</v>
      </c>
      <c r="T1500">
        <v>45.674399999999999</v>
      </c>
      <c r="U1500">
        <v>-3.6280800000000002</v>
      </c>
      <c r="V1500">
        <v>-9.3471100000000007</v>
      </c>
    </row>
    <row r="1501" spans="1:22">
      <c r="A1501">
        <v>30508</v>
      </c>
      <c r="B1501">
        <v>1</v>
      </c>
      <c r="C1501">
        <v>12.960599999999999</v>
      </c>
      <c r="D1501">
        <v>-28.113600000000002</v>
      </c>
      <c r="E1501">
        <v>-192.67</v>
      </c>
      <c r="F1501">
        <v>-43.712299999999999</v>
      </c>
      <c r="G1501">
        <v>9.4257500000000007</v>
      </c>
      <c r="H1501">
        <v>-3.8984999999999999</v>
      </c>
      <c r="I1501">
        <f>IF(AND(Tabelle15[[#This Row],[AreaPx]]&gt;0,NOT(Tabelle15[[#This Row],[AreaPx]]="inf")),Tabelle15[[#This Row],[AreaPx]], NA())</f>
        <v>5471.09</v>
      </c>
      <c r="J1501">
        <v>5471.09</v>
      </c>
      <c r="K1501">
        <v>64.055800000000005</v>
      </c>
      <c r="L1501">
        <v>86.429199999999994</v>
      </c>
      <c r="M1501">
        <v>0.39435999999999999</v>
      </c>
      <c r="N1501">
        <v>5.8541799999999996E-3</v>
      </c>
      <c r="O1501">
        <f>Tabelle15[[#This Row],[Roll]]+Tabelle15[[#This Row],[Pitch]]</f>
        <v>5.5272500000000004</v>
      </c>
      <c r="P1501">
        <f>SQRT(Tabelle15[[#This Row],[X]]^2+ Tabelle15[[#This Row],[Y]]^2 +Tabelle15[[#This Row],[Z]]^2)</f>
        <v>195.14118109030701</v>
      </c>
      <c r="Q1501">
        <v>-20.625900000000001</v>
      </c>
      <c r="R1501">
        <v>136.66999999999999</v>
      </c>
      <c r="S1501">
        <v>82.2697</v>
      </c>
      <c r="T1501">
        <v>45.648299999999999</v>
      </c>
      <c r="U1501">
        <v>-3.84579</v>
      </c>
      <c r="V1501">
        <v>-9.4472199999999997</v>
      </c>
    </row>
    <row r="1502" spans="1:22">
      <c r="A1502">
        <v>30535</v>
      </c>
      <c r="B1502">
        <v>1</v>
      </c>
      <c r="C1502">
        <v>12.960599999999999</v>
      </c>
      <c r="D1502">
        <v>-28.113600000000002</v>
      </c>
      <c r="E1502">
        <v>-192.67</v>
      </c>
      <c r="F1502">
        <v>-43.712299999999999</v>
      </c>
      <c r="G1502">
        <v>9.4257500000000007</v>
      </c>
      <c r="H1502">
        <v>-3.8984999999999999</v>
      </c>
      <c r="I1502">
        <f>IF(AND(Tabelle15[[#This Row],[AreaPx]]&gt;0,NOT(Tabelle15[[#This Row],[AreaPx]]="inf")),Tabelle15[[#This Row],[AreaPx]], NA())</f>
        <v>5471.09</v>
      </c>
      <c r="J1502">
        <v>5471.09</v>
      </c>
      <c r="K1502">
        <v>64.055800000000005</v>
      </c>
      <c r="L1502">
        <v>86.429199999999994</v>
      </c>
      <c r="M1502">
        <v>0.39435999999999999</v>
      </c>
      <c r="N1502">
        <v>5.8541799999999996E-3</v>
      </c>
      <c r="O1502">
        <f>Tabelle15[[#This Row],[Roll]]+Tabelle15[[#This Row],[Pitch]]</f>
        <v>5.5272500000000004</v>
      </c>
      <c r="P1502">
        <f>SQRT(Tabelle15[[#This Row],[X]]^2+ Tabelle15[[#This Row],[Y]]^2 +Tabelle15[[#This Row],[Z]]^2)</f>
        <v>195.14118109030701</v>
      </c>
      <c r="Q1502">
        <v>-20.625900000000001</v>
      </c>
      <c r="R1502">
        <v>136.66999999999999</v>
      </c>
      <c r="S1502">
        <v>82.2697</v>
      </c>
      <c r="T1502">
        <v>45.648299999999999</v>
      </c>
      <c r="U1502">
        <v>-3.84579</v>
      </c>
      <c r="V1502">
        <v>-9.4472199999999997</v>
      </c>
    </row>
    <row r="1503" spans="1:22">
      <c r="A1503">
        <v>30552</v>
      </c>
      <c r="B1503">
        <v>1</v>
      </c>
      <c r="C1503">
        <v>12.948600000000001</v>
      </c>
      <c r="D1503">
        <v>-28.3339</v>
      </c>
      <c r="E1503">
        <v>-192.74199999999999</v>
      </c>
      <c r="F1503">
        <v>-43.639800000000001</v>
      </c>
      <c r="G1503">
        <v>9.4021699999999999</v>
      </c>
      <c r="H1503">
        <v>-3.80681</v>
      </c>
      <c r="I1503">
        <f>IF(AND(Tabelle15[[#This Row],[AreaPx]]&gt;0,NOT(Tabelle15[[#This Row],[AreaPx]]="inf")),Tabelle15[[#This Row],[AreaPx]], NA())</f>
        <v>5485.85</v>
      </c>
      <c r="J1503">
        <v>5485.85</v>
      </c>
      <c r="K1503">
        <v>64.159899999999993</v>
      </c>
      <c r="L1503">
        <v>86.497100000000003</v>
      </c>
      <c r="M1503">
        <v>7.3894399999999999E-2</v>
      </c>
      <c r="N1503">
        <v>1.8386099999999999E-2</v>
      </c>
      <c r="O1503">
        <f>Tabelle15[[#This Row],[Roll]]+Tabelle15[[#This Row],[Pitch]]</f>
        <v>5.5953599999999994</v>
      </c>
      <c r="P1503">
        <f>SQRT(Tabelle15[[#This Row],[X]]^2+ Tabelle15[[#This Row],[Y]]^2 +Tabelle15[[#This Row],[Z]]^2)</f>
        <v>195.24332176842822</v>
      </c>
      <c r="Q1503">
        <v>-20.523599999999998</v>
      </c>
      <c r="R1503">
        <v>136.601</v>
      </c>
      <c r="S1503">
        <v>82.570499999999996</v>
      </c>
      <c r="T1503">
        <v>45.737499999999997</v>
      </c>
      <c r="U1503">
        <v>-3.7555999999999998</v>
      </c>
      <c r="V1503">
        <v>-9.4225899999999996</v>
      </c>
    </row>
    <row r="1504" spans="1:22">
      <c r="A1504">
        <v>30574</v>
      </c>
      <c r="B1504">
        <v>1</v>
      </c>
      <c r="C1504">
        <v>12.948600000000001</v>
      </c>
      <c r="D1504">
        <v>-28.3339</v>
      </c>
      <c r="E1504">
        <v>-192.74199999999999</v>
      </c>
      <c r="F1504">
        <v>-43.639800000000001</v>
      </c>
      <c r="G1504">
        <v>9.4021699999999999</v>
      </c>
      <c r="H1504">
        <v>-3.80681</v>
      </c>
      <c r="I1504">
        <f>IF(AND(Tabelle15[[#This Row],[AreaPx]]&gt;0,NOT(Tabelle15[[#This Row],[AreaPx]]="inf")),Tabelle15[[#This Row],[AreaPx]], NA())</f>
        <v>5481.78</v>
      </c>
      <c r="J1504">
        <v>5481.78</v>
      </c>
      <c r="K1504">
        <v>64.136200000000002</v>
      </c>
      <c r="L1504">
        <v>86.465000000000003</v>
      </c>
      <c r="M1504">
        <v>0</v>
      </c>
      <c r="N1504">
        <v>9.8581199999999997E-3</v>
      </c>
      <c r="O1504">
        <f>Tabelle15[[#This Row],[Roll]]+Tabelle15[[#This Row],[Pitch]]</f>
        <v>5.5953599999999994</v>
      </c>
      <c r="P1504">
        <f>SQRT(Tabelle15[[#This Row],[X]]^2+ Tabelle15[[#This Row],[Y]]^2 +Tabelle15[[#This Row],[Z]]^2)</f>
        <v>195.24332176842822</v>
      </c>
      <c r="Q1504">
        <v>-20.523599999999998</v>
      </c>
      <c r="R1504">
        <v>136.601</v>
      </c>
      <c r="S1504">
        <v>82.570499999999996</v>
      </c>
      <c r="T1504">
        <v>45.737499999999997</v>
      </c>
      <c r="U1504">
        <v>-3.7555999999999998</v>
      </c>
      <c r="V1504">
        <v>-9.4225899999999996</v>
      </c>
    </row>
    <row r="1505" spans="1:22">
      <c r="A1505">
        <v>30598</v>
      </c>
      <c r="B1505">
        <v>1</v>
      </c>
      <c r="C1505">
        <v>12.948600000000001</v>
      </c>
      <c r="D1505">
        <v>-28.3339</v>
      </c>
      <c r="E1505">
        <v>-192.74199999999999</v>
      </c>
      <c r="F1505">
        <v>-43.639800000000001</v>
      </c>
      <c r="G1505">
        <v>9.4021699999999999</v>
      </c>
      <c r="H1505">
        <v>-3.80681</v>
      </c>
      <c r="I1505">
        <f>IF(AND(Tabelle15[[#This Row],[AreaPx]]&gt;0,NOT(Tabelle15[[#This Row],[AreaPx]]="inf")),Tabelle15[[#This Row],[AreaPx]], NA())</f>
        <v>5481.78</v>
      </c>
      <c r="J1505">
        <v>5481.78</v>
      </c>
      <c r="K1505">
        <v>64.136200000000002</v>
      </c>
      <c r="L1505">
        <v>86.465000000000003</v>
      </c>
      <c r="M1505">
        <v>0</v>
      </c>
      <c r="N1505">
        <v>9.8581199999999997E-3</v>
      </c>
      <c r="O1505">
        <f>Tabelle15[[#This Row],[Roll]]+Tabelle15[[#This Row],[Pitch]]</f>
        <v>5.5953599999999994</v>
      </c>
      <c r="P1505">
        <f>SQRT(Tabelle15[[#This Row],[X]]^2+ Tabelle15[[#This Row],[Y]]^2 +Tabelle15[[#This Row],[Z]]^2)</f>
        <v>195.24332176842822</v>
      </c>
      <c r="Q1505">
        <v>-20.523599999999998</v>
      </c>
      <c r="R1505">
        <v>136.601</v>
      </c>
      <c r="S1505">
        <v>82.570499999999996</v>
      </c>
      <c r="T1505">
        <v>45.737499999999997</v>
      </c>
      <c r="U1505">
        <v>-3.7555999999999998</v>
      </c>
      <c r="V1505">
        <v>-9.4225899999999996</v>
      </c>
    </row>
    <row r="1506" spans="1:22">
      <c r="A1506">
        <v>30608</v>
      </c>
      <c r="B1506">
        <v>1</v>
      </c>
      <c r="C1506">
        <v>12.948</v>
      </c>
      <c r="D1506">
        <v>-28.500299999999999</v>
      </c>
      <c r="E1506">
        <v>-192.95400000000001</v>
      </c>
      <c r="F1506">
        <v>-43.517000000000003</v>
      </c>
      <c r="G1506">
        <v>9.3731399999999994</v>
      </c>
      <c r="H1506">
        <v>-3.8208899999999999</v>
      </c>
      <c r="I1506">
        <f>IF(AND(Tabelle15[[#This Row],[AreaPx]]&gt;0,NOT(Tabelle15[[#This Row],[AreaPx]]="inf")),Tabelle15[[#This Row],[AreaPx]], NA())</f>
        <v>5493.09</v>
      </c>
      <c r="J1506">
        <v>5493.09</v>
      </c>
      <c r="K1506">
        <v>64.256</v>
      </c>
      <c r="L1506">
        <v>86.4696</v>
      </c>
      <c r="M1506">
        <v>0.15060899999999999</v>
      </c>
      <c r="N1506">
        <v>3.3536500000000001E-3</v>
      </c>
      <c r="O1506">
        <f>Tabelle15[[#This Row],[Roll]]+Tabelle15[[#This Row],[Pitch]]</f>
        <v>5.552249999999999</v>
      </c>
      <c r="P1506">
        <f>SQRT(Tabelle15[[#This Row],[X]]^2+ Tabelle15[[#This Row],[Y]]^2 +Tabelle15[[#This Row],[Z]]^2)</f>
        <v>195.47676056270731</v>
      </c>
      <c r="Q1506">
        <v>-20.400600000000001</v>
      </c>
      <c r="R1506">
        <v>136.83500000000001</v>
      </c>
      <c r="S1506">
        <v>83.009</v>
      </c>
      <c r="T1506">
        <v>45.859900000000003</v>
      </c>
      <c r="U1506">
        <v>-3.7698</v>
      </c>
      <c r="V1506">
        <v>-9.3936499999999992</v>
      </c>
    </row>
    <row r="1507" spans="1:22">
      <c r="A1507">
        <v>30636</v>
      </c>
      <c r="B1507">
        <v>1</v>
      </c>
      <c r="C1507">
        <v>12.948</v>
      </c>
      <c r="D1507">
        <v>-28.500299999999999</v>
      </c>
      <c r="E1507">
        <v>-192.95400000000001</v>
      </c>
      <c r="F1507">
        <v>-43.517000000000003</v>
      </c>
      <c r="G1507">
        <v>9.3731399999999994</v>
      </c>
      <c r="H1507">
        <v>-3.8208899999999999</v>
      </c>
      <c r="I1507">
        <f>IF(AND(Tabelle15[[#This Row],[AreaPx]]&gt;0,NOT(Tabelle15[[#This Row],[AreaPx]]="inf")),Tabelle15[[#This Row],[AreaPx]], NA())</f>
        <v>5493.09</v>
      </c>
      <c r="J1507">
        <v>5493.09</v>
      </c>
      <c r="K1507">
        <v>64.256</v>
      </c>
      <c r="L1507">
        <v>86.4696</v>
      </c>
      <c r="M1507">
        <v>0.15060899999999999</v>
      </c>
      <c r="N1507">
        <v>3.3536500000000001E-3</v>
      </c>
      <c r="O1507">
        <f>Tabelle15[[#This Row],[Roll]]+Tabelle15[[#This Row],[Pitch]]</f>
        <v>5.552249999999999</v>
      </c>
      <c r="P1507">
        <f>SQRT(Tabelle15[[#This Row],[X]]^2+ Tabelle15[[#This Row],[Y]]^2 +Tabelle15[[#This Row],[Z]]^2)</f>
        <v>195.47676056270731</v>
      </c>
      <c r="Q1507">
        <v>-20.400600000000001</v>
      </c>
      <c r="R1507">
        <v>136.83500000000001</v>
      </c>
      <c r="S1507">
        <v>83.009</v>
      </c>
      <c r="T1507">
        <v>45.859900000000003</v>
      </c>
      <c r="U1507">
        <v>-3.7698</v>
      </c>
      <c r="V1507">
        <v>-9.3936499999999992</v>
      </c>
    </row>
    <row r="1508" spans="1:22">
      <c r="A1508">
        <v>30651</v>
      </c>
      <c r="B1508">
        <v>1</v>
      </c>
      <c r="C1508">
        <v>12.8995</v>
      </c>
      <c r="D1508">
        <v>-28.669899999999998</v>
      </c>
      <c r="E1508">
        <v>-193.107</v>
      </c>
      <c r="F1508">
        <v>-43.475499999999997</v>
      </c>
      <c r="G1508">
        <v>9.54969</v>
      </c>
      <c r="H1508">
        <v>-3.9046599999999998</v>
      </c>
      <c r="I1508">
        <f>IF(AND(Tabelle15[[#This Row],[AreaPx]]&gt;0,NOT(Tabelle15[[#This Row],[AreaPx]]="inf")),Tabelle15[[#This Row],[AreaPx]], NA())</f>
        <v>5481.95</v>
      </c>
      <c r="J1508">
        <v>5481.95</v>
      </c>
      <c r="K1508">
        <v>64.255200000000002</v>
      </c>
      <c r="L1508">
        <v>86.33</v>
      </c>
      <c r="M1508">
        <v>9.5503599999999994E-2</v>
      </c>
      <c r="N1508">
        <v>4.4240900000000003E-3</v>
      </c>
      <c r="O1508">
        <f>Tabelle15[[#This Row],[Roll]]+Tabelle15[[#This Row],[Pitch]]</f>
        <v>5.6450300000000002</v>
      </c>
      <c r="P1508">
        <f>SQRT(Tabelle15[[#This Row],[X]]^2+ Tabelle15[[#This Row],[Y]]^2 +Tabelle15[[#This Row],[Z]]^2)</f>
        <v>195.64936420867818</v>
      </c>
      <c r="Q1508">
        <v>-20.472000000000001</v>
      </c>
      <c r="R1508">
        <v>137.23500000000001</v>
      </c>
      <c r="S1508">
        <v>83.070999999999998</v>
      </c>
      <c r="T1508">
        <v>45.875799999999998</v>
      </c>
      <c r="U1508">
        <v>-3.8504700000000001</v>
      </c>
      <c r="V1508">
        <v>-9.5715000000000003</v>
      </c>
    </row>
    <row r="1509" spans="1:22">
      <c r="A1509">
        <v>30677</v>
      </c>
      <c r="B1509">
        <v>1</v>
      </c>
      <c r="C1509">
        <v>12.8926</v>
      </c>
      <c r="D1509">
        <v>-28.700600000000001</v>
      </c>
      <c r="E1509">
        <v>-193.11</v>
      </c>
      <c r="F1509">
        <v>-43.531799999999997</v>
      </c>
      <c r="G1509">
        <v>9.5587800000000005</v>
      </c>
      <c r="H1509">
        <v>-3.8614700000000002</v>
      </c>
      <c r="I1509">
        <f>IF(AND(Tabelle15[[#This Row],[AreaPx]]&gt;0,NOT(Tabelle15[[#This Row],[AreaPx]]="inf")),Tabelle15[[#This Row],[AreaPx]], NA())</f>
        <v>5468.96</v>
      </c>
      <c r="J1509">
        <v>5468.96</v>
      </c>
      <c r="K1509">
        <v>64.149199999999993</v>
      </c>
      <c r="L1509">
        <v>86.267200000000003</v>
      </c>
      <c r="M1509">
        <v>7.8165299999999993E-2</v>
      </c>
      <c r="N1509">
        <v>2.9856599999999998E-3</v>
      </c>
      <c r="O1509">
        <f>Tabelle15[[#This Row],[Roll]]+Tabelle15[[#This Row],[Pitch]]</f>
        <v>5.6973099999999999</v>
      </c>
      <c r="P1509">
        <f>SQRT(Tabelle15[[#This Row],[X]]^2+ Tabelle15[[#This Row],[Y]]^2 +Tabelle15[[#This Row],[Z]]^2)</f>
        <v>195.65637141457981</v>
      </c>
      <c r="Q1509">
        <v>-20.602900000000002</v>
      </c>
      <c r="R1509">
        <v>137.12100000000001</v>
      </c>
      <c r="S1509">
        <v>82.964500000000001</v>
      </c>
      <c r="T1509">
        <v>45.826000000000001</v>
      </c>
      <c r="U1509">
        <v>-3.8077700000000001</v>
      </c>
      <c r="V1509">
        <v>-9.5801300000000005</v>
      </c>
    </row>
    <row r="1510" spans="1:22">
      <c r="A1510">
        <v>30704</v>
      </c>
      <c r="B1510">
        <v>1</v>
      </c>
      <c r="C1510">
        <v>12.8926</v>
      </c>
      <c r="D1510">
        <v>-28.700600000000001</v>
      </c>
      <c r="E1510">
        <v>-193.11</v>
      </c>
      <c r="F1510">
        <v>-43.531799999999997</v>
      </c>
      <c r="G1510">
        <v>9.5587800000000005</v>
      </c>
      <c r="H1510">
        <v>-3.8614700000000002</v>
      </c>
      <c r="I1510">
        <f>IF(AND(Tabelle15[[#This Row],[AreaPx]]&gt;0,NOT(Tabelle15[[#This Row],[AreaPx]]="inf")),Tabelle15[[#This Row],[AreaPx]], NA())</f>
        <v>5468.96</v>
      </c>
      <c r="J1510">
        <v>5468.96</v>
      </c>
      <c r="K1510">
        <v>64.149199999999993</v>
      </c>
      <c r="L1510">
        <v>86.267200000000003</v>
      </c>
      <c r="M1510">
        <v>7.8165299999999993E-2</v>
      </c>
      <c r="N1510">
        <v>2.9856599999999998E-3</v>
      </c>
      <c r="O1510">
        <f>Tabelle15[[#This Row],[Roll]]+Tabelle15[[#This Row],[Pitch]]</f>
        <v>5.6973099999999999</v>
      </c>
      <c r="P1510">
        <f>SQRT(Tabelle15[[#This Row],[X]]^2+ Tabelle15[[#This Row],[Y]]^2 +Tabelle15[[#This Row],[Z]]^2)</f>
        <v>195.65637141457981</v>
      </c>
      <c r="Q1510">
        <v>-20.602900000000002</v>
      </c>
      <c r="R1510">
        <v>137.12100000000001</v>
      </c>
      <c r="S1510">
        <v>82.964500000000001</v>
      </c>
      <c r="T1510">
        <v>45.826000000000001</v>
      </c>
      <c r="U1510">
        <v>-3.8077700000000001</v>
      </c>
      <c r="V1510">
        <v>-9.5801300000000005</v>
      </c>
    </row>
    <row r="1511" spans="1:22">
      <c r="A1511">
        <v>30716</v>
      </c>
      <c r="B1511">
        <v>1</v>
      </c>
      <c r="C1511">
        <v>12.8749</v>
      </c>
      <c r="D1511">
        <v>-28.6889</v>
      </c>
      <c r="E1511">
        <v>-192.99700000000001</v>
      </c>
      <c r="F1511">
        <v>-43.581200000000003</v>
      </c>
      <c r="G1511">
        <v>9.5878700000000006</v>
      </c>
      <c r="H1511">
        <v>-3.9390800000000001</v>
      </c>
      <c r="I1511">
        <f>IF(AND(Tabelle15[[#This Row],[AreaPx]]&gt;0,NOT(Tabelle15[[#This Row],[AreaPx]]="inf")),Tabelle15[[#This Row],[AreaPx]], NA())</f>
        <v>5462.35</v>
      </c>
      <c r="J1511">
        <v>5462.35</v>
      </c>
      <c r="K1511">
        <v>64.103099999999998</v>
      </c>
      <c r="L1511">
        <v>86.245900000000006</v>
      </c>
      <c r="M1511">
        <v>9.2134400000000005E-2</v>
      </c>
      <c r="N1511">
        <v>5.8037499999999999E-3</v>
      </c>
      <c r="O1511">
        <f>Tabelle15[[#This Row],[Roll]]+Tabelle15[[#This Row],[Pitch]]</f>
        <v>5.64879</v>
      </c>
      <c r="P1511">
        <f>SQRT(Tabelle15[[#This Row],[X]]^2+ Tabelle15[[#This Row],[Y]]^2 +Tabelle15[[#This Row],[Z]]^2)</f>
        <v>195.5419597994763</v>
      </c>
      <c r="Q1511">
        <v>-20.624600000000001</v>
      </c>
      <c r="R1511">
        <v>137.35</v>
      </c>
      <c r="S1511">
        <v>82.688100000000006</v>
      </c>
      <c r="T1511">
        <v>45.761699999999998</v>
      </c>
      <c r="U1511">
        <v>-3.8839700000000001</v>
      </c>
      <c r="V1511">
        <v>-9.6101500000000009</v>
      </c>
    </row>
    <row r="1512" spans="1:22">
      <c r="A1512">
        <v>30741</v>
      </c>
      <c r="B1512">
        <v>1</v>
      </c>
      <c r="C1512">
        <v>12.8361</v>
      </c>
      <c r="D1512">
        <v>-28.750699999999998</v>
      </c>
      <c r="E1512">
        <v>-192.886</v>
      </c>
      <c r="F1512">
        <v>-43.603499999999997</v>
      </c>
      <c r="G1512">
        <v>9.6187299999999993</v>
      </c>
      <c r="H1512">
        <v>-4.0150800000000002</v>
      </c>
      <c r="I1512">
        <f>IF(AND(Tabelle15[[#This Row],[AreaPx]]&gt;0,NOT(Tabelle15[[#This Row],[AreaPx]]="inf")),Tabelle15[[#This Row],[AreaPx]], NA())</f>
        <v>5464.8</v>
      </c>
      <c r="J1512">
        <v>5464.8</v>
      </c>
      <c r="K1512">
        <v>64.123099999999994</v>
      </c>
      <c r="L1512">
        <v>86.276700000000005</v>
      </c>
      <c r="M1512">
        <v>0.14547499999999999</v>
      </c>
      <c r="N1512">
        <v>2.9600500000000001E-3</v>
      </c>
      <c r="O1512">
        <f>Tabelle15[[#This Row],[Roll]]+Tabelle15[[#This Row],[Pitch]]</f>
        <v>5.6036499999999991</v>
      </c>
      <c r="P1512">
        <f>SQRT(Tabelle15[[#This Row],[X]]^2+ Tabelle15[[#This Row],[Y]]^2 +Tabelle15[[#This Row],[Z]]^2)</f>
        <v>195.43893473333301</v>
      </c>
      <c r="Q1512">
        <v>-20.580500000000001</v>
      </c>
      <c r="R1512">
        <v>137.648</v>
      </c>
      <c r="S1512">
        <v>82.4846</v>
      </c>
      <c r="T1512">
        <v>45.724499999999999</v>
      </c>
      <c r="U1512">
        <v>-3.9585499999999998</v>
      </c>
      <c r="V1512">
        <v>-9.6419599999999992</v>
      </c>
    </row>
    <row r="1513" spans="1:22">
      <c r="A1513">
        <v>30767</v>
      </c>
      <c r="B1513">
        <v>1</v>
      </c>
      <c r="C1513">
        <v>12.8361</v>
      </c>
      <c r="D1513">
        <v>-28.750699999999998</v>
      </c>
      <c r="E1513">
        <v>-192.886</v>
      </c>
      <c r="F1513">
        <v>-43.603499999999997</v>
      </c>
      <c r="G1513">
        <v>9.6187299999999993</v>
      </c>
      <c r="H1513">
        <v>-4.0150800000000002</v>
      </c>
      <c r="I1513">
        <f>IF(AND(Tabelle15[[#This Row],[AreaPx]]&gt;0,NOT(Tabelle15[[#This Row],[AreaPx]]="inf")),Tabelle15[[#This Row],[AreaPx]], NA())</f>
        <v>5464.8</v>
      </c>
      <c r="J1513">
        <v>5464.8</v>
      </c>
      <c r="K1513">
        <v>64.123099999999994</v>
      </c>
      <c r="L1513">
        <v>86.276700000000005</v>
      </c>
      <c r="M1513">
        <v>0.14547499999999999</v>
      </c>
      <c r="N1513">
        <v>2.9600500000000001E-3</v>
      </c>
      <c r="O1513">
        <f>Tabelle15[[#This Row],[Roll]]+Tabelle15[[#This Row],[Pitch]]</f>
        <v>5.6036499999999991</v>
      </c>
      <c r="P1513">
        <f>SQRT(Tabelle15[[#This Row],[X]]^2+ Tabelle15[[#This Row],[Y]]^2 +Tabelle15[[#This Row],[Z]]^2)</f>
        <v>195.43893473333301</v>
      </c>
      <c r="Q1513">
        <v>-20.580500000000001</v>
      </c>
      <c r="R1513">
        <v>137.648</v>
      </c>
      <c r="S1513">
        <v>82.4846</v>
      </c>
      <c r="T1513">
        <v>45.724499999999999</v>
      </c>
      <c r="U1513">
        <v>-3.9585499999999998</v>
      </c>
      <c r="V1513">
        <v>-9.6419599999999992</v>
      </c>
    </row>
    <row r="1514" spans="1:22">
      <c r="A1514">
        <v>30780</v>
      </c>
      <c r="B1514">
        <v>1</v>
      </c>
      <c r="C1514">
        <v>12.849500000000001</v>
      </c>
      <c r="D1514">
        <v>-28.7912</v>
      </c>
      <c r="E1514">
        <v>-193.14400000000001</v>
      </c>
      <c r="F1514">
        <v>-43.457099999999997</v>
      </c>
      <c r="G1514">
        <v>9.5192899999999998</v>
      </c>
      <c r="H1514">
        <v>-3.8635799999999998</v>
      </c>
      <c r="I1514">
        <f>IF(AND(Tabelle15[[#This Row],[AreaPx]]&gt;0,NOT(Tabelle15[[#This Row],[AreaPx]]="inf")),Tabelle15[[#This Row],[AreaPx]], NA())</f>
        <v>5488.6</v>
      </c>
      <c r="J1514">
        <v>5488.6</v>
      </c>
      <c r="K1514">
        <v>64.291499999999999</v>
      </c>
      <c r="L1514">
        <v>86.373400000000004</v>
      </c>
      <c r="M1514">
        <v>0.21734999999999999</v>
      </c>
      <c r="N1514">
        <v>2.6277700000000002E-3</v>
      </c>
      <c r="O1514">
        <f>Tabelle15[[#This Row],[Roll]]+Tabelle15[[#This Row],[Pitch]]</f>
        <v>5.65571</v>
      </c>
      <c r="P1514">
        <f>SQRT(Tabelle15[[#This Row],[X]]^2+ Tabelle15[[#This Row],[Y]]^2 +Tabelle15[[#This Row],[Z]]^2)</f>
        <v>195.70040261504317</v>
      </c>
      <c r="Q1514">
        <v>-20.420300000000001</v>
      </c>
      <c r="R1514">
        <v>137.24</v>
      </c>
      <c r="S1514">
        <v>83.210300000000004</v>
      </c>
      <c r="T1514">
        <v>45.902999999999999</v>
      </c>
      <c r="U1514">
        <v>-3.8102999999999998</v>
      </c>
      <c r="V1514">
        <v>-9.5405800000000003</v>
      </c>
    </row>
    <row r="1515" spans="1:22">
      <c r="A1515">
        <v>30805</v>
      </c>
      <c r="B1515">
        <v>1</v>
      </c>
      <c r="C1515">
        <v>12.849500000000001</v>
      </c>
      <c r="D1515">
        <v>-28.7912</v>
      </c>
      <c r="E1515">
        <v>-193.14400000000001</v>
      </c>
      <c r="F1515">
        <v>-43.457099999999997</v>
      </c>
      <c r="G1515">
        <v>9.5192899999999998</v>
      </c>
      <c r="H1515">
        <v>-3.8635799999999998</v>
      </c>
      <c r="I1515">
        <f>IF(AND(Tabelle15[[#This Row],[AreaPx]]&gt;0,NOT(Tabelle15[[#This Row],[AreaPx]]="inf")),Tabelle15[[#This Row],[AreaPx]], NA())</f>
        <v>5488.6</v>
      </c>
      <c r="J1515">
        <v>5488.6</v>
      </c>
      <c r="K1515">
        <v>64.291499999999999</v>
      </c>
      <c r="L1515">
        <v>86.373400000000004</v>
      </c>
      <c r="M1515">
        <v>0.21734999999999999</v>
      </c>
      <c r="N1515">
        <v>2.6277700000000002E-3</v>
      </c>
      <c r="O1515">
        <f>Tabelle15[[#This Row],[Roll]]+Tabelle15[[#This Row],[Pitch]]</f>
        <v>5.65571</v>
      </c>
      <c r="P1515">
        <f>SQRT(Tabelle15[[#This Row],[X]]^2+ Tabelle15[[#This Row],[Y]]^2 +Tabelle15[[#This Row],[Z]]^2)</f>
        <v>195.70040261504317</v>
      </c>
      <c r="Q1515">
        <v>-20.420300000000001</v>
      </c>
      <c r="R1515">
        <v>137.24</v>
      </c>
      <c r="S1515">
        <v>83.210300000000004</v>
      </c>
      <c r="T1515">
        <v>45.902999999999999</v>
      </c>
      <c r="U1515">
        <v>-3.8102999999999998</v>
      </c>
      <c r="V1515">
        <v>-9.5405800000000003</v>
      </c>
    </row>
    <row r="1516" spans="1:22">
      <c r="A1516">
        <v>30820</v>
      </c>
      <c r="B1516">
        <v>1</v>
      </c>
      <c r="C1516">
        <v>12.8894</v>
      </c>
      <c r="D1516">
        <v>-28.672899999999998</v>
      </c>
      <c r="E1516">
        <v>-193.083</v>
      </c>
      <c r="F1516">
        <v>-43.566600000000001</v>
      </c>
      <c r="G1516">
        <v>9.4649099999999997</v>
      </c>
      <c r="H1516">
        <v>-3.78714</v>
      </c>
      <c r="I1516">
        <f>IF(AND(Tabelle15[[#This Row],[AreaPx]]&gt;0,NOT(Tabelle15[[#This Row],[AreaPx]]="inf")),Tabelle15[[#This Row],[AreaPx]], NA())</f>
        <v>5465.78</v>
      </c>
      <c r="J1516">
        <v>5465.78</v>
      </c>
      <c r="K1516">
        <v>64.086500000000001</v>
      </c>
      <c r="L1516">
        <v>86.278899999999993</v>
      </c>
      <c r="M1516">
        <v>0.118135</v>
      </c>
      <c r="N1516">
        <v>8.9536800000000003E-3</v>
      </c>
      <c r="O1516">
        <f>Tabelle15[[#This Row],[Roll]]+Tabelle15[[#This Row],[Pitch]]</f>
        <v>5.6777699999999998</v>
      </c>
      <c r="P1516">
        <f>SQRT(Tabelle15[[#This Row],[X]]^2+ Tabelle15[[#This Row],[Y]]^2 +Tabelle15[[#This Row],[Z]]^2)</f>
        <v>195.62545007173784</v>
      </c>
      <c r="Q1516">
        <v>-20.6174</v>
      </c>
      <c r="R1516">
        <v>136.881</v>
      </c>
      <c r="S1516">
        <v>82.975300000000004</v>
      </c>
      <c r="T1516">
        <v>45.809800000000003</v>
      </c>
      <c r="U1516">
        <v>-3.7355100000000001</v>
      </c>
      <c r="V1516">
        <v>-9.4852500000000006</v>
      </c>
    </row>
    <row r="1517" spans="1:22">
      <c r="A1517">
        <v>30842</v>
      </c>
      <c r="B1517">
        <v>1</v>
      </c>
      <c r="C1517">
        <v>12.8894</v>
      </c>
      <c r="D1517">
        <v>-28.672899999999998</v>
      </c>
      <c r="E1517">
        <v>-193.083</v>
      </c>
      <c r="F1517">
        <v>-43.566600000000001</v>
      </c>
      <c r="G1517">
        <v>9.4649099999999997</v>
      </c>
      <c r="H1517">
        <v>-3.78714</v>
      </c>
      <c r="I1517">
        <f>IF(AND(Tabelle15[[#This Row],[AreaPx]]&gt;0,NOT(Tabelle15[[#This Row],[AreaPx]]="inf")),Tabelle15[[#This Row],[AreaPx]], NA())</f>
        <v>5469.23</v>
      </c>
      <c r="J1517">
        <v>5469.23</v>
      </c>
      <c r="K1517">
        <v>64.106700000000004</v>
      </c>
      <c r="L1517">
        <v>86.306200000000004</v>
      </c>
      <c r="M1517">
        <v>0</v>
      </c>
      <c r="N1517">
        <v>6.5307400000000002E-3</v>
      </c>
      <c r="O1517">
        <f>Tabelle15[[#This Row],[Roll]]+Tabelle15[[#This Row],[Pitch]]</f>
        <v>5.6777699999999998</v>
      </c>
      <c r="P1517">
        <f>SQRT(Tabelle15[[#This Row],[X]]^2+ Tabelle15[[#This Row],[Y]]^2 +Tabelle15[[#This Row],[Z]]^2)</f>
        <v>195.62545007173784</v>
      </c>
      <c r="Q1517">
        <v>-20.6174</v>
      </c>
      <c r="R1517">
        <v>136.881</v>
      </c>
      <c r="S1517">
        <v>82.975300000000004</v>
      </c>
      <c r="T1517">
        <v>45.809800000000003</v>
      </c>
      <c r="U1517">
        <v>-3.7355100000000001</v>
      </c>
      <c r="V1517">
        <v>-9.4852500000000006</v>
      </c>
    </row>
    <row r="1518" spans="1:22">
      <c r="A1518">
        <v>30861</v>
      </c>
      <c r="B1518">
        <v>1</v>
      </c>
      <c r="C1518">
        <v>12.8894</v>
      </c>
      <c r="D1518">
        <v>-28.672899999999998</v>
      </c>
      <c r="E1518">
        <v>-193.083</v>
      </c>
      <c r="F1518">
        <v>-43.566600000000001</v>
      </c>
      <c r="G1518">
        <v>9.4649099999999997</v>
      </c>
      <c r="H1518">
        <v>-3.78714</v>
      </c>
      <c r="I1518">
        <f>IF(AND(Tabelle15[[#This Row],[AreaPx]]&gt;0,NOT(Tabelle15[[#This Row],[AreaPx]]="inf")),Tabelle15[[#This Row],[AreaPx]], NA())</f>
        <v>5469.23</v>
      </c>
      <c r="J1518">
        <v>5469.23</v>
      </c>
      <c r="K1518">
        <v>64.106700000000004</v>
      </c>
      <c r="L1518">
        <v>86.306200000000004</v>
      </c>
      <c r="M1518">
        <v>0</v>
      </c>
      <c r="N1518">
        <v>6.5307400000000002E-3</v>
      </c>
      <c r="O1518">
        <f>Tabelle15[[#This Row],[Roll]]+Tabelle15[[#This Row],[Pitch]]</f>
        <v>5.6777699999999998</v>
      </c>
      <c r="P1518">
        <f>SQRT(Tabelle15[[#This Row],[X]]^2+ Tabelle15[[#This Row],[Y]]^2 +Tabelle15[[#This Row],[Z]]^2)</f>
        <v>195.62545007173784</v>
      </c>
      <c r="Q1518">
        <v>-20.6174</v>
      </c>
      <c r="R1518">
        <v>136.881</v>
      </c>
      <c r="S1518">
        <v>82.975300000000004</v>
      </c>
      <c r="T1518">
        <v>45.809800000000003</v>
      </c>
      <c r="U1518">
        <v>-3.7355100000000001</v>
      </c>
      <c r="V1518">
        <v>-9.4852500000000006</v>
      </c>
    </row>
    <row r="1519" spans="1:22">
      <c r="A1519">
        <v>30872</v>
      </c>
      <c r="B1519">
        <v>1</v>
      </c>
      <c r="C1519">
        <v>12.8894</v>
      </c>
      <c r="D1519">
        <v>-28.672899999999998</v>
      </c>
      <c r="E1519">
        <v>-193.083</v>
      </c>
      <c r="F1519">
        <v>-43.566600000000001</v>
      </c>
      <c r="G1519">
        <v>9.4649099999999997</v>
      </c>
      <c r="H1519">
        <v>-3.78714</v>
      </c>
      <c r="I1519">
        <f>IF(AND(Tabelle15[[#This Row],[AreaPx]]&gt;0,NOT(Tabelle15[[#This Row],[AreaPx]]="inf")),Tabelle15[[#This Row],[AreaPx]], NA())</f>
        <v>5469.23</v>
      </c>
      <c r="J1519">
        <v>5469.23</v>
      </c>
      <c r="K1519">
        <v>64.106700000000004</v>
      </c>
      <c r="L1519">
        <v>86.306200000000004</v>
      </c>
      <c r="M1519">
        <v>0</v>
      </c>
      <c r="N1519">
        <v>6.5307400000000002E-3</v>
      </c>
      <c r="O1519">
        <f>Tabelle15[[#This Row],[Roll]]+Tabelle15[[#This Row],[Pitch]]</f>
        <v>5.6777699999999998</v>
      </c>
      <c r="P1519">
        <f>SQRT(Tabelle15[[#This Row],[X]]^2+ Tabelle15[[#This Row],[Y]]^2 +Tabelle15[[#This Row],[Z]]^2)</f>
        <v>195.62545007173784</v>
      </c>
      <c r="Q1519">
        <v>-20.6174</v>
      </c>
      <c r="R1519">
        <v>136.881</v>
      </c>
      <c r="S1519">
        <v>82.975300000000004</v>
      </c>
      <c r="T1519">
        <v>45.809800000000003</v>
      </c>
      <c r="U1519">
        <v>-3.7355100000000001</v>
      </c>
      <c r="V1519">
        <v>-9.4852500000000006</v>
      </c>
    </row>
    <row r="1520" spans="1:22">
      <c r="A1520">
        <v>30880</v>
      </c>
      <c r="B1520">
        <v>1</v>
      </c>
      <c r="C1520">
        <v>12.921099999999999</v>
      </c>
      <c r="D1520">
        <v>-28.572600000000001</v>
      </c>
      <c r="E1520">
        <v>-193.01400000000001</v>
      </c>
      <c r="F1520">
        <v>-43.605499999999999</v>
      </c>
      <c r="G1520">
        <v>9.4518400000000007</v>
      </c>
      <c r="H1520">
        <v>-3.7689300000000001</v>
      </c>
      <c r="I1520">
        <f>IF(AND(Tabelle15[[#This Row],[AreaPx]]&gt;0,NOT(Tabelle15[[#This Row],[AreaPx]]="inf")),Tabelle15[[#This Row],[AreaPx]], NA())</f>
        <v>5466.08</v>
      </c>
      <c r="J1520">
        <v>5466.08</v>
      </c>
      <c r="K1520">
        <v>64.065200000000004</v>
      </c>
      <c r="L1520">
        <v>86.310900000000004</v>
      </c>
      <c r="M1520">
        <v>5.6703900000000002E-2</v>
      </c>
      <c r="N1520">
        <v>5.3605099999999998E-3</v>
      </c>
      <c r="O1520">
        <f>Tabelle15[[#This Row],[Roll]]+Tabelle15[[#This Row],[Pitch]]</f>
        <v>5.6829100000000006</v>
      </c>
      <c r="P1520">
        <f>SQRT(Tabelle15[[#This Row],[X]]^2+ Tabelle15[[#This Row],[Y]]^2 +Tabelle15[[#This Row],[Z]]^2)</f>
        <v>195.5447582830335</v>
      </c>
      <c r="Q1520">
        <v>-20.6646</v>
      </c>
      <c r="R1520">
        <v>136.71700000000001</v>
      </c>
      <c r="S1520">
        <v>82.843500000000006</v>
      </c>
      <c r="T1520">
        <v>45.774700000000003</v>
      </c>
      <c r="U1520">
        <v>-3.7176900000000002</v>
      </c>
      <c r="V1520">
        <v>-9.4719499999999996</v>
      </c>
    </row>
    <row r="1521" spans="1:22">
      <c r="A1521">
        <v>30910</v>
      </c>
      <c r="B1521">
        <v>1</v>
      </c>
      <c r="C1521">
        <v>12.930400000000001</v>
      </c>
      <c r="D1521">
        <v>-28.563500000000001</v>
      </c>
      <c r="E1521">
        <v>-193.09700000000001</v>
      </c>
      <c r="F1521">
        <v>-43.499899999999997</v>
      </c>
      <c r="G1521">
        <v>9.5554400000000008</v>
      </c>
      <c r="H1521">
        <v>-3.8477899999999998</v>
      </c>
      <c r="I1521">
        <f>IF(AND(Tabelle15[[#This Row],[AreaPx]]&gt;0,NOT(Tabelle15[[#This Row],[AreaPx]]="inf")),Tabelle15[[#This Row],[AreaPx]], NA())</f>
        <v>5477.5</v>
      </c>
      <c r="J1521">
        <v>5477.5</v>
      </c>
      <c r="K1521">
        <v>64.211699999999993</v>
      </c>
      <c r="L1521">
        <v>86.312200000000004</v>
      </c>
      <c r="M1521">
        <v>0.107791</v>
      </c>
      <c r="N1521">
        <v>1.49103E-3</v>
      </c>
      <c r="O1521">
        <f>Tabelle15[[#This Row],[Roll]]+Tabelle15[[#This Row],[Pitch]]</f>
        <v>5.707650000000001</v>
      </c>
      <c r="P1521">
        <f>SQRT(Tabelle15[[#This Row],[X]]^2+ Tabelle15[[#This Row],[Y]]^2 +Tabelle15[[#This Row],[Z]]^2)</f>
        <v>195.62597012004824</v>
      </c>
      <c r="Q1521">
        <v>-20.541399999999999</v>
      </c>
      <c r="R1521">
        <v>136.935</v>
      </c>
      <c r="S1521">
        <v>83.047600000000003</v>
      </c>
      <c r="T1521">
        <v>45.860399999999998</v>
      </c>
      <c r="U1521">
        <v>-3.79433</v>
      </c>
      <c r="V1521">
        <v>-9.5766299999999998</v>
      </c>
    </row>
    <row r="1522" spans="1:22">
      <c r="A1522">
        <v>30938</v>
      </c>
      <c r="B1522">
        <v>1</v>
      </c>
      <c r="C1522">
        <v>12.930400000000001</v>
      </c>
      <c r="D1522">
        <v>-28.563500000000001</v>
      </c>
      <c r="E1522">
        <v>-193.09700000000001</v>
      </c>
      <c r="F1522">
        <v>-43.499899999999997</v>
      </c>
      <c r="G1522">
        <v>9.5554400000000008</v>
      </c>
      <c r="H1522">
        <v>-3.8477899999999998</v>
      </c>
      <c r="I1522">
        <f>IF(AND(Tabelle15[[#This Row],[AreaPx]]&gt;0,NOT(Tabelle15[[#This Row],[AreaPx]]="inf")),Tabelle15[[#This Row],[AreaPx]], NA())</f>
        <v>5477.5</v>
      </c>
      <c r="J1522">
        <v>5477.5</v>
      </c>
      <c r="K1522">
        <v>64.211699999999993</v>
      </c>
      <c r="L1522">
        <v>86.312200000000004</v>
      </c>
      <c r="M1522">
        <v>0.107791</v>
      </c>
      <c r="N1522">
        <v>1.49103E-3</v>
      </c>
      <c r="O1522">
        <f>Tabelle15[[#This Row],[Roll]]+Tabelle15[[#This Row],[Pitch]]</f>
        <v>5.707650000000001</v>
      </c>
      <c r="P1522">
        <f>SQRT(Tabelle15[[#This Row],[X]]^2+ Tabelle15[[#This Row],[Y]]^2 +Tabelle15[[#This Row],[Z]]^2)</f>
        <v>195.62597012004824</v>
      </c>
      <c r="Q1522">
        <v>-20.541399999999999</v>
      </c>
      <c r="R1522">
        <v>136.935</v>
      </c>
      <c r="S1522">
        <v>83.047600000000003</v>
      </c>
      <c r="T1522">
        <v>45.860399999999998</v>
      </c>
      <c r="U1522">
        <v>-3.79433</v>
      </c>
      <c r="V1522">
        <v>-9.5766299999999998</v>
      </c>
    </row>
    <row r="1523" spans="1:22">
      <c r="A1523">
        <v>30953</v>
      </c>
      <c r="B1523">
        <v>1</v>
      </c>
      <c r="C1523">
        <v>12.9612</v>
      </c>
      <c r="D1523">
        <v>-28.609300000000001</v>
      </c>
      <c r="E1523">
        <v>-193.06100000000001</v>
      </c>
      <c r="F1523">
        <v>-43.522399999999998</v>
      </c>
      <c r="G1523">
        <v>9.5586000000000002</v>
      </c>
      <c r="H1523">
        <v>-3.9412699999999998</v>
      </c>
      <c r="I1523">
        <f>IF(AND(Tabelle15[[#This Row],[AreaPx]]&gt;0,NOT(Tabelle15[[#This Row],[AreaPx]]="inf")),Tabelle15[[#This Row],[AreaPx]], NA())</f>
        <v>5468.62</v>
      </c>
      <c r="J1523">
        <v>5468.62</v>
      </c>
      <c r="K1523">
        <v>64.161699999999996</v>
      </c>
      <c r="L1523">
        <v>86.257099999999994</v>
      </c>
      <c r="M1523">
        <v>9.2642100000000005E-2</v>
      </c>
      <c r="N1523">
        <v>5.4544600000000004E-3</v>
      </c>
      <c r="O1523">
        <f>Tabelle15[[#This Row],[Roll]]+Tabelle15[[#This Row],[Pitch]]</f>
        <v>5.6173300000000008</v>
      </c>
      <c r="P1523">
        <f>SQRT(Tabelle15[[#This Row],[X]]^2+ Tabelle15[[#This Row],[Y]]^2 +Tabelle15[[#This Row],[Z]]^2)</f>
        <v>195.59916787381792</v>
      </c>
      <c r="Q1523">
        <v>-20.582999999999998</v>
      </c>
      <c r="R1523">
        <v>137.279</v>
      </c>
      <c r="S1523">
        <v>82.849699999999999</v>
      </c>
      <c r="T1523">
        <v>45.822099999999999</v>
      </c>
      <c r="U1523">
        <v>-3.8864700000000001</v>
      </c>
      <c r="V1523">
        <v>-9.5808400000000002</v>
      </c>
    </row>
    <row r="1524" spans="1:22">
      <c r="A1524">
        <v>30975</v>
      </c>
      <c r="B1524">
        <v>1</v>
      </c>
      <c r="C1524">
        <v>12.9612</v>
      </c>
      <c r="D1524">
        <v>-28.609300000000001</v>
      </c>
      <c r="E1524">
        <v>-193.06100000000001</v>
      </c>
      <c r="F1524">
        <v>-43.522399999999998</v>
      </c>
      <c r="G1524">
        <v>9.5586000000000002</v>
      </c>
      <c r="H1524">
        <v>-3.9412699999999998</v>
      </c>
      <c r="I1524">
        <f>IF(AND(Tabelle15[[#This Row],[AreaPx]]&gt;0,NOT(Tabelle15[[#This Row],[AreaPx]]="inf")),Tabelle15[[#This Row],[AreaPx]], NA())</f>
        <v>5470.67</v>
      </c>
      <c r="J1524">
        <v>5470.67</v>
      </c>
      <c r="K1524">
        <v>64.173699999999997</v>
      </c>
      <c r="L1524">
        <v>86.273300000000006</v>
      </c>
      <c r="M1524">
        <v>0</v>
      </c>
      <c r="N1524">
        <v>2.9058700000000001E-3</v>
      </c>
      <c r="O1524">
        <f>Tabelle15[[#This Row],[Roll]]+Tabelle15[[#This Row],[Pitch]]</f>
        <v>5.6173300000000008</v>
      </c>
      <c r="P1524">
        <f>SQRT(Tabelle15[[#This Row],[X]]^2+ Tabelle15[[#This Row],[Y]]^2 +Tabelle15[[#This Row],[Z]]^2)</f>
        <v>195.59916787381792</v>
      </c>
      <c r="Q1524">
        <v>-20.582999999999998</v>
      </c>
      <c r="R1524">
        <v>137.279</v>
      </c>
      <c r="S1524">
        <v>82.849699999999999</v>
      </c>
      <c r="T1524">
        <v>45.822099999999999</v>
      </c>
      <c r="U1524">
        <v>-3.8864700000000001</v>
      </c>
      <c r="V1524">
        <v>-9.5808400000000002</v>
      </c>
    </row>
    <row r="1525" spans="1:22">
      <c r="A1525">
        <v>30995</v>
      </c>
      <c r="B1525">
        <v>1</v>
      </c>
      <c r="C1525">
        <v>12.9612</v>
      </c>
      <c r="D1525">
        <v>-28.609300000000001</v>
      </c>
      <c r="E1525">
        <v>-193.06100000000001</v>
      </c>
      <c r="F1525">
        <v>-43.522399999999998</v>
      </c>
      <c r="G1525">
        <v>9.5586000000000002</v>
      </c>
      <c r="H1525">
        <v>-3.9412699999999998</v>
      </c>
      <c r="I1525">
        <f>IF(AND(Tabelle15[[#This Row],[AreaPx]]&gt;0,NOT(Tabelle15[[#This Row],[AreaPx]]="inf")),Tabelle15[[#This Row],[AreaPx]], NA())</f>
        <v>5470.67</v>
      </c>
      <c r="J1525">
        <v>5470.67</v>
      </c>
      <c r="K1525">
        <v>64.173699999999997</v>
      </c>
      <c r="L1525">
        <v>86.273300000000006</v>
      </c>
      <c r="M1525">
        <v>0</v>
      </c>
      <c r="N1525">
        <v>2.9058700000000001E-3</v>
      </c>
      <c r="O1525">
        <f>Tabelle15[[#This Row],[Roll]]+Tabelle15[[#This Row],[Pitch]]</f>
        <v>5.6173300000000008</v>
      </c>
      <c r="P1525">
        <f>SQRT(Tabelle15[[#This Row],[X]]^2+ Tabelle15[[#This Row],[Y]]^2 +Tabelle15[[#This Row],[Z]]^2)</f>
        <v>195.59916787381792</v>
      </c>
      <c r="Q1525">
        <v>-20.582999999999998</v>
      </c>
      <c r="R1525">
        <v>137.279</v>
      </c>
      <c r="S1525">
        <v>82.849699999999999</v>
      </c>
      <c r="T1525">
        <v>45.822099999999999</v>
      </c>
      <c r="U1525">
        <v>-3.8864700000000001</v>
      </c>
      <c r="V1525">
        <v>-9.5808400000000002</v>
      </c>
    </row>
    <row r="1526" spans="1:22">
      <c r="A1526">
        <v>31005</v>
      </c>
      <c r="B1526">
        <v>1</v>
      </c>
      <c r="C1526">
        <v>12.9612</v>
      </c>
      <c r="D1526">
        <v>-28.609300000000001</v>
      </c>
      <c r="E1526">
        <v>-193.06100000000001</v>
      </c>
      <c r="F1526">
        <v>-43.522399999999998</v>
      </c>
      <c r="G1526">
        <v>9.5586000000000002</v>
      </c>
      <c r="H1526">
        <v>-3.9412699999999998</v>
      </c>
      <c r="I1526">
        <f>IF(AND(Tabelle15[[#This Row],[AreaPx]]&gt;0,NOT(Tabelle15[[#This Row],[AreaPx]]="inf")),Tabelle15[[#This Row],[AreaPx]], NA())</f>
        <v>5470.67</v>
      </c>
      <c r="J1526">
        <v>5470.67</v>
      </c>
      <c r="K1526">
        <v>64.173699999999997</v>
      </c>
      <c r="L1526">
        <v>86.273300000000006</v>
      </c>
      <c r="M1526">
        <v>0</v>
      </c>
      <c r="N1526">
        <v>2.9058700000000001E-3</v>
      </c>
      <c r="O1526">
        <f>Tabelle15[[#This Row],[Roll]]+Tabelle15[[#This Row],[Pitch]]</f>
        <v>5.6173300000000008</v>
      </c>
      <c r="P1526">
        <f>SQRT(Tabelle15[[#This Row],[X]]^2+ Tabelle15[[#This Row],[Y]]^2 +Tabelle15[[#This Row],[Z]]^2)</f>
        <v>195.59916787381792</v>
      </c>
      <c r="Q1526">
        <v>-20.582999999999998</v>
      </c>
      <c r="R1526">
        <v>137.279</v>
      </c>
      <c r="S1526">
        <v>82.849699999999999</v>
      </c>
      <c r="T1526">
        <v>45.822099999999999</v>
      </c>
      <c r="U1526">
        <v>-3.8864700000000001</v>
      </c>
      <c r="V1526">
        <v>-9.5808400000000002</v>
      </c>
    </row>
    <row r="1527" spans="1:22">
      <c r="A1527">
        <v>31013</v>
      </c>
      <c r="B1527">
        <v>1</v>
      </c>
      <c r="C1527">
        <v>12.9781</v>
      </c>
      <c r="D1527">
        <v>-28.593800000000002</v>
      </c>
      <c r="E1527">
        <v>-193.197</v>
      </c>
      <c r="F1527">
        <v>-43.4923</v>
      </c>
      <c r="G1527">
        <v>9.4730100000000004</v>
      </c>
      <c r="H1527">
        <v>-3.8897699999999999</v>
      </c>
      <c r="I1527">
        <f>IF(AND(Tabelle15[[#This Row],[AreaPx]]&gt;0,NOT(Tabelle15[[#This Row],[AreaPx]]="inf")),Tabelle15[[#This Row],[AreaPx]], NA())</f>
        <v>5475.12</v>
      </c>
      <c r="J1527">
        <v>5475.12</v>
      </c>
      <c r="K1527">
        <v>64.190399999999997</v>
      </c>
      <c r="L1527">
        <v>86.297700000000006</v>
      </c>
      <c r="M1527">
        <v>7.6877600000000004E-2</v>
      </c>
      <c r="N1527">
        <v>4.2037400000000001E-3</v>
      </c>
      <c r="O1527">
        <f>Tabelle15[[#This Row],[Roll]]+Tabelle15[[#This Row],[Pitch]]</f>
        <v>5.58324</v>
      </c>
      <c r="P1527">
        <f>SQRT(Tabelle15[[#This Row],[X]]^2+ Tabelle15[[#This Row],[Y]]^2 +Tabelle15[[#This Row],[Z]]^2)</f>
        <v>195.73225918854052</v>
      </c>
      <c r="Q1527">
        <v>-20.5854</v>
      </c>
      <c r="R1527">
        <v>137.13</v>
      </c>
      <c r="S1527">
        <v>83.101200000000006</v>
      </c>
      <c r="T1527">
        <v>45.866599999999998</v>
      </c>
      <c r="U1527">
        <v>-3.8366500000000001</v>
      </c>
      <c r="V1527">
        <v>-9.4944900000000008</v>
      </c>
    </row>
    <row r="1528" spans="1:22">
      <c r="A1528">
        <v>31043</v>
      </c>
      <c r="B1528">
        <v>1</v>
      </c>
      <c r="C1528">
        <v>12.974399999999999</v>
      </c>
      <c r="D1528">
        <v>-28.505199999999999</v>
      </c>
      <c r="E1528">
        <v>-193.11</v>
      </c>
      <c r="F1528">
        <v>-43.587600000000002</v>
      </c>
      <c r="G1528">
        <v>9.5542700000000007</v>
      </c>
      <c r="H1528">
        <v>-3.9171</v>
      </c>
      <c r="I1528">
        <f>IF(AND(Tabelle15[[#This Row],[AreaPx]]&gt;0,NOT(Tabelle15[[#This Row],[AreaPx]]="inf")),Tabelle15[[#This Row],[AreaPx]], NA())</f>
        <v>5457.52</v>
      </c>
      <c r="J1528">
        <v>5457.52</v>
      </c>
      <c r="K1528">
        <v>64.062299999999993</v>
      </c>
      <c r="L1528">
        <v>86.216700000000003</v>
      </c>
      <c r="M1528">
        <v>0.13087599999999999</v>
      </c>
      <c r="N1528">
        <v>2.0214999999999999E-3</v>
      </c>
      <c r="O1528">
        <f>Tabelle15[[#This Row],[Roll]]+Tabelle15[[#This Row],[Pitch]]</f>
        <v>5.6371700000000011</v>
      </c>
      <c r="P1528">
        <f>SQRT(Tabelle15[[#This Row],[X]]^2+ Tabelle15[[#This Row],[Y]]^2 +Tabelle15[[#This Row],[Z]]^2)</f>
        <v>195.63321185933643</v>
      </c>
      <c r="Q1528">
        <v>-20.760999999999999</v>
      </c>
      <c r="R1528">
        <v>137.1</v>
      </c>
      <c r="S1528">
        <v>82.751400000000004</v>
      </c>
      <c r="T1528">
        <v>45.761299999999999</v>
      </c>
      <c r="U1528">
        <v>-3.8626900000000002</v>
      </c>
      <c r="V1528">
        <v>-9.5762300000000007</v>
      </c>
    </row>
    <row r="1529" spans="1:22">
      <c r="A1529">
        <v>31073</v>
      </c>
      <c r="B1529">
        <v>1</v>
      </c>
      <c r="C1529">
        <v>12.923400000000001</v>
      </c>
      <c r="D1529">
        <v>-28.624700000000001</v>
      </c>
      <c r="E1529">
        <v>-193.119</v>
      </c>
      <c r="F1529">
        <v>-43.5413</v>
      </c>
      <c r="G1529">
        <v>9.5305199999999992</v>
      </c>
      <c r="H1529">
        <v>-3.85378</v>
      </c>
      <c r="I1529">
        <f>IF(AND(Tabelle15[[#This Row],[AreaPx]]&gt;0,NOT(Tabelle15[[#This Row],[AreaPx]]="inf")),Tabelle15[[#This Row],[AreaPx]], NA())</f>
        <v>5468.21</v>
      </c>
      <c r="J1529">
        <v>5468.21</v>
      </c>
      <c r="K1529">
        <v>64.133799999999994</v>
      </c>
      <c r="L1529">
        <v>86.271500000000003</v>
      </c>
      <c r="M1529">
        <v>8.4818000000000005E-2</v>
      </c>
      <c r="N1529">
        <v>6.4575400000000003E-3</v>
      </c>
      <c r="O1529">
        <f>Tabelle15[[#This Row],[Roll]]+Tabelle15[[#This Row],[Pitch]]</f>
        <v>5.6767399999999988</v>
      </c>
      <c r="P1529">
        <f>SQRT(Tabelle15[[#This Row],[X]]^2+ Tabelle15[[#This Row],[Y]]^2 +Tabelle15[[#This Row],[Z]]^2)</f>
        <v>195.65616749453619</v>
      </c>
      <c r="Q1529">
        <v>-20.633700000000001</v>
      </c>
      <c r="R1529">
        <v>137.02600000000001</v>
      </c>
      <c r="S1529">
        <v>82.959199999999996</v>
      </c>
      <c r="T1529">
        <v>45.819699999999997</v>
      </c>
      <c r="U1529">
        <v>-3.8005100000000001</v>
      </c>
      <c r="V1529">
        <v>-9.5517199999999995</v>
      </c>
    </row>
    <row r="1530" spans="1:22">
      <c r="A1530">
        <v>31097</v>
      </c>
      <c r="B1530">
        <v>1</v>
      </c>
      <c r="C1530">
        <v>12.923400000000001</v>
      </c>
      <c r="D1530">
        <v>-28.624700000000001</v>
      </c>
      <c r="E1530">
        <v>-193.119</v>
      </c>
      <c r="F1530">
        <v>-43.5413</v>
      </c>
      <c r="G1530">
        <v>9.5305199999999992</v>
      </c>
      <c r="H1530">
        <v>-3.85378</v>
      </c>
      <c r="I1530">
        <f>IF(AND(Tabelle15[[#This Row],[AreaPx]]&gt;0,NOT(Tabelle15[[#This Row],[AreaPx]]="inf")),Tabelle15[[#This Row],[AreaPx]], NA())</f>
        <v>5468.21</v>
      </c>
      <c r="J1530">
        <v>5468.21</v>
      </c>
      <c r="K1530">
        <v>64.133799999999994</v>
      </c>
      <c r="L1530">
        <v>86.271500000000003</v>
      </c>
      <c r="M1530">
        <v>8.4818000000000005E-2</v>
      </c>
      <c r="N1530">
        <v>6.4575400000000003E-3</v>
      </c>
      <c r="O1530">
        <f>Tabelle15[[#This Row],[Roll]]+Tabelle15[[#This Row],[Pitch]]</f>
        <v>5.6767399999999988</v>
      </c>
      <c r="P1530">
        <f>SQRT(Tabelle15[[#This Row],[X]]^2+ Tabelle15[[#This Row],[Y]]^2 +Tabelle15[[#This Row],[Z]]^2)</f>
        <v>195.65616749453619</v>
      </c>
      <c r="Q1530">
        <v>-20.633700000000001</v>
      </c>
      <c r="R1530">
        <v>137.02600000000001</v>
      </c>
      <c r="S1530">
        <v>82.959199999999996</v>
      </c>
      <c r="T1530">
        <v>45.819699999999997</v>
      </c>
      <c r="U1530">
        <v>-3.8005100000000001</v>
      </c>
      <c r="V1530">
        <v>-9.5517199999999995</v>
      </c>
    </row>
    <row r="1531" spans="1:22">
      <c r="A1531">
        <v>31111</v>
      </c>
      <c r="B1531">
        <v>1</v>
      </c>
      <c r="C1531">
        <v>12.910399999999999</v>
      </c>
      <c r="D1531">
        <v>-28.6538</v>
      </c>
      <c r="E1531">
        <v>-193.05500000000001</v>
      </c>
      <c r="F1531">
        <v>-43.489100000000001</v>
      </c>
      <c r="G1531">
        <v>9.6085899999999995</v>
      </c>
      <c r="H1531">
        <v>-4.0146300000000004</v>
      </c>
      <c r="I1531">
        <f>IF(AND(Tabelle15[[#This Row],[AreaPx]]&gt;0,NOT(Tabelle15[[#This Row],[AreaPx]]="inf")),Tabelle15[[#This Row],[AreaPx]], NA())</f>
        <v>5468.53</v>
      </c>
      <c r="J1531">
        <v>5468.53</v>
      </c>
      <c r="K1531">
        <v>64.195999999999998</v>
      </c>
      <c r="L1531">
        <v>86.225800000000007</v>
      </c>
      <c r="M1531">
        <v>0.14590600000000001</v>
      </c>
      <c r="N1531">
        <v>7.0583399999999998E-3</v>
      </c>
      <c r="O1531">
        <f>Tabelle15[[#This Row],[Roll]]+Tabelle15[[#This Row],[Pitch]]</f>
        <v>5.5939599999999992</v>
      </c>
      <c r="P1531">
        <f>SQRT(Tabelle15[[#This Row],[X]]^2+ Tabelle15[[#This Row],[Y]]^2 +Tabelle15[[#This Row],[Z]]^2)</f>
        <v>195.59640003742402</v>
      </c>
      <c r="Q1531">
        <v>-20.490100000000002</v>
      </c>
      <c r="R1531">
        <v>137.554</v>
      </c>
      <c r="S1531">
        <v>82.866299999999995</v>
      </c>
      <c r="T1531">
        <v>45.839700000000001</v>
      </c>
      <c r="U1531">
        <v>-3.9582199999999998</v>
      </c>
      <c r="V1531">
        <v>-9.6317900000000005</v>
      </c>
    </row>
    <row r="1532" spans="1:22">
      <c r="A1532">
        <v>31134</v>
      </c>
      <c r="B1532">
        <v>1</v>
      </c>
      <c r="C1532">
        <v>12.910399999999999</v>
      </c>
      <c r="D1532">
        <v>-28.6538</v>
      </c>
      <c r="E1532">
        <v>-193.05500000000001</v>
      </c>
      <c r="F1532">
        <v>-43.489100000000001</v>
      </c>
      <c r="G1532">
        <v>9.6085899999999995</v>
      </c>
      <c r="H1532">
        <v>-4.0146300000000004</v>
      </c>
      <c r="I1532">
        <f>IF(AND(Tabelle15[[#This Row],[AreaPx]]&gt;0,NOT(Tabelle15[[#This Row],[AreaPx]]="inf")),Tabelle15[[#This Row],[AreaPx]], NA())</f>
        <v>5468.53</v>
      </c>
      <c r="J1532">
        <v>5468.53</v>
      </c>
      <c r="K1532">
        <v>64.195999999999998</v>
      </c>
      <c r="L1532">
        <v>86.225800000000007</v>
      </c>
      <c r="M1532">
        <v>0.14590600000000001</v>
      </c>
      <c r="N1532">
        <v>7.0583399999999998E-3</v>
      </c>
      <c r="O1532">
        <f>Tabelle15[[#This Row],[Roll]]+Tabelle15[[#This Row],[Pitch]]</f>
        <v>5.5939599999999992</v>
      </c>
      <c r="P1532">
        <f>SQRT(Tabelle15[[#This Row],[X]]^2+ Tabelle15[[#This Row],[Y]]^2 +Tabelle15[[#This Row],[Z]]^2)</f>
        <v>195.59640003742402</v>
      </c>
      <c r="Q1532">
        <v>-20.490100000000002</v>
      </c>
      <c r="R1532">
        <v>137.554</v>
      </c>
      <c r="S1532">
        <v>82.866299999999995</v>
      </c>
      <c r="T1532">
        <v>45.839700000000001</v>
      </c>
      <c r="U1532">
        <v>-3.9582199999999998</v>
      </c>
      <c r="V1532">
        <v>-9.6317900000000005</v>
      </c>
    </row>
    <row r="1533" spans="1:22">
      <c r="A1533">
        <v>31152</v>
      </c>
      <c r="B1533">
        <v>1</v>
      </c>
      <c r="C1533">
        <v>12.8659</v>
      </c>
      <c r="D1533">
        <v>-28.752400000000002</v>
      </c>
      <c r="E1533">
        <v>-193.23500000000001</v>
      </c>
      <c r="F1533">
        <v>-43.401600000000002</v>
      </c>
      <c r="G1533">
        <v>9.5579099999999997</v>
      </c>
      <c r="H1533">
        <v>-3.7774899999999998</v>
      </c>
      <c r="I1533">
        <f>IF(AND(Tabelle15[[#This Row],[AreaPx]]&gt;0,NOT(Tabelle15[[#This Row],[AreaPx]]="inf")),Tabelle15[[#This Row],[AreaPx]], NA())</f>
        <v>5485.81</v>
      </c>
      <c r="J1533">
        <v>5485.81</v>
      </c>
      <c r="K1533">
        <v>64.297700000000006</v>
      </c>
      <c r="L1533">
        <v>86.308099999999996</v>
      </c>
      <c r="M1533">
        <v>0.21684300000000001</v>
      </c>
      <c r="N1533">
        <v>4.9477699999999998E-3</v>
      </c>
      <c r="O1533">
        <f>Tabelle15[[#This Row],[Roll]]+Tabelle15[[#This Row],[Pitch]]</f>
        <v>5.7804199999999994</v>
      </c>
      <c r="P1533">
        <f>SQRT(Tabelle15[[#This Row],[X]]^2+ Tabelle15[[#This Row],[Y]]^2 +Tabelle15[[#This Row],[Z]]^2)</f>
        <v>195.78558964737422</v>
      </c>
      <c r="Q1533">
        <v>-20.398499999999999</v>
      </c>
      <c r="R1533">
        <v>136.90899999999999</v>
      </c>
      <c r="S1533">
        <v>83.471699999999998</v>
      </c>
      <c r="T1533">
        <v>45.970300000000002</v>
      </c>
      <c r="U1533">
        <v>-3.72498</v>
      </c>
      <c r="V1533">
        <v>-9.5783299999999993</v>
      </c>
    </row>
    <row r="1534" spans="1:22">
      <c r="A1534">
        <v>31178</v>
      </c>
      <c r="B1534">
        <v>1</v>
      </c>
      <c r="C1534">
        <v>12.858700000000001</v>
      </c>
      <c r="D1534">
        <v>-28.883700000000001</v>
      </c>
      <c r="E1534">
        <v>-192.84200000000001</v>
      </c>
      <c r="F1534">
        <v>-43.595100000000002</v>
      </c>
      <c r="G1534">
        <v>9.7049599999999998</v>
      </c>
      <c r="H1534">
        <v>-4.0491799999999998</v>
      </c>
      <c r="I1534">
        <f>IF(AND(Tabelle15[[#This Row],[AreaPx]]&gt;0,NOT(Tabelle15[[#This Row],[AreaPx]]="inf")),Tabelle15[[#This Row],[AreaPx]], NA())</f>
        <v>5450.77</v>
      </c>
      <c r="J1534">
        <v>5450.77</v>
      </c>
      <c r="K1534">
        <v>64.066400000000002</v>
      </c>
      <c r="L1534">
        <v>86.149000000000001</v>
      </c>
      <c r="M1534">
        <v>0.56486800000000004</v>
      </c>
      <c r="N1534">
        <v>8.3545700000000004E-3</v>
      </c>
      <c r="O1534">
        <f>Tabelle15[[#This Row],[Roll]]+Tabelle15[[#This Row],[Pitch]]</f>
        <v>5.65578</v>
      </c>
      <c r="P1534">
        <f>SQRT(Tabelle15[[#This Row],[X]]^2+ Tabelle15[[#This Row],[Y]]^2 +Tabelle15[[#This Row],[Z]]^2)</f>
        <v>195.41660946649341</v>
      </c>
      <c r="Q1534">
        <v>-20.597100000000001</v>
      </c>
      <c r="R1534">
        <v>137.85400000000001</v>
      </c>
      <c r="S1534">
        <v>82.364699999999999</v>
      </c>
      <c r="T1534">
        <v>45.721200000000003</v>
      </c>
      <c r="U1534">
        <v>-3.9911400000000001</v>
      </c>
      <c r="V1534">
        <v>-9.7287800000000004</v>
      </c>
    </row>
    <row r="1535" spans="1:22">
      <c r="A1535">
        <v>31208</v>
      </c>
      <c r="B1535">
        <v>1</v>
      </c>
      <c r="C1535">
        <v>12.858700000000001</v>
      </c>
      <c r="D1535">
        <v>-28.883700000000001</v>
      </c>
      <c r="E1535">
        <v>-192.84200000000001</v>
      </c>
      <c r="F1535">
        <v>-43.595100000000002</v>
      </c>
      <c r="G1535">
        <v>9.7049599999999998</v>
      </c>
      <c r="H1535">
        <v>-4.0491799999999998</v>
      </c>
      <c r="I1535">
        <f>IF(AND(Tabelle15[[#This Row],[AreaPx]]&gt;0,NOT(Tabelle15[[#This Row],[AreaPx]]="inf")),Tabelle15[[#This Row],[AreaPx]], NA())</f>
        <v>5473.01</v>
      </c>
      <c r="J1535">
        <v>5473.01</v>
      </c>
      <c r="K1535">
        <v>64.196899999999999</v>
      </c>
      <c r="L1535">
        <v>86.3245</v>
      </c>
      <c r="M1535">
        <v>0</v>
      </c>
      <c r="N1535">
        <v>2.9991899999999998E-2</v>
      </c>
      <c r="O1535">
        <f>Tabelle15[[#This Row],[Roll]]+Tabelle15[[#This Row],[Pitch]]</f>
        <v>5.65578</v>
      </c>
      <c r="P1535">
        <f>SQRT(Tabelle15[[#This Row],[X]]^2+ Tabelle15[[#This Row],[Y]]^2 +Tabelle15[[#This Row],[Z]]^2)</f>
        <v>195.41660946649341</v>
      </c>
      <c r="Q1535">
        <v>-20.597100000000001</v>
      </c>
      <c r="R1535">
        <v>137.85400000000001</v>
      </c>
      <c r="S1535">
        <v>82.364699999999999</v>
      </c>
      <c r="T1535">
        <v>45.721200000000003</v>
      </c>
      <c r="U1535">
        <v>-3.9911400000000001</v>
      </c>
      <c r="V1535">
        <v>-9.7287800000000004</v>
      </c>
    </row>
    <row r="1536" spans="1:22">
      <c r="A1536">
        <v>31229</v>
      </c>
      <c r="B1536">
        <v>1</v>
      </c>
      <c r="C1536">
        <v>12.858700000000001</v>
      </c>
      <c r="D1536">
        <v>-28.883700000000001</v>
      </c>
      <c r="E1536">
        <v>-192.84200000000001</v>
      </c>
      <c r="F1536">
        <v>-43.595100000000002</v>
      </c>
      <c r="G1536">
        <v>9.7049599999999998</v>
      </c>
      <c r="H1536">
        <v>-4.0491799999999998</v>
      </c>
      <c r="I1536">
        <f>IF(AND(Tabelle15[[#This Row],[AreaPx]]&gt;0,NOT(Tabelle15[[#This Row],[AreaPx]]="inf")),Tabelle15[[#This Row],[AreaPx]], NA())</f>
        <v>5473.01</v>
      </c>
      <c r="J1536">
        <v>5473.01</v>
      </c>
      <c r="K1536">
        <v>64.196899999999999</v>
      </c>
      <c r="L1536">
        <v>86.3245</v>
      </c>
      <c r="M1536">
        <v>0</v>
      </c>
      <c r="N1536">
        <v>2.9991899999999998E-2</v>
      </c>
      <c r="O1536">
        <f>Tabelle15[[#This Row],[Roll]]+Tabelle15[[#This Row],[Pitch]]</f>
        <v>5.65578</v>
      </c>
      <c r="P1536">
        <f>SQRT(Tabelle15[[#This Row],[X]]^2+ Tabelle15[[#This Row],[Y]]^2 +Tabelle15[[#This Row],[Z]]^2)</f>
        <v>195.41660946649341</v>
      </c>
      <c r="Q1536">
        <v>-20.597100000000001</v>
      </c>
      <c r="R1536">
        <v>137.85400000000001</v>
      </c>
      <c r="S1536">
        <v>82.364699999999999</v>
      </c>
      <c r="T1536">
        <v>45.721200000000003</v>
      </c>
      <c r="U1536">
        <v>-3.9911400000000001</v>
      </c>
      <c r="V1536">
        <v>-9.7287800000000004</v>
      </c>
    </row>
    <row r="1537" spans="1:22">
      <c r="A1537">
        <v>31229</v>
      </c>
      <c r="B1537">
        <v>1</v>
      </c>
      <c r="C1537">
        <v>12.858700000000001</v>
      </c>
      <c r="D1537">
        <v>-28.883700000000001</v>
      </c>
      <c r="E1537">
        <v>-192.84200000000001</v>
      </c>
      <c r="F1537">
        <v>-43.595100000000002</v>
      </c>
      <c r="G1537">
        <v>9.7049599999999998</v>
      </c>
      <c r="H1537">
        <v>-4.0491799999999998</v>
      </c>
      <c r="I1537">
        <f>IF(AND(Tabelle15[[#This Row],[AreaPx]]&gt;0,NOT(Tabelle15[[#This Row],[AreaPx]]="inf")),Tabelle15[[#This Row],[AreaPx]], NA())</f>
        <v>5473.01</v>
      </c>
      <c r="J1537">
        <v>5473.01</v>
      </c>
      <c r="K1537">
        <v>64.196899999999999</v>
      </c>
      <c r="L1537">
        <v>86.3245</v>
      </c>
      <c r="M1537">
        <v>0</v>
      </c>
      <c r="N1537">
        <v>2.9991899999999998E-2</v>
      </c>
      <c r="O1537">
        <f>Tabelle15[[#This Row],[Roll]]+Tabelle15[[#This Row],[Pitch]]</f>
        <v>5.65578</v>
      </c>
      <c r="P1537">
        <f>SQRT(Tabelle15[[#This Row],[X]]^2+ Tabelle15[[#This Row],[Y]]^2 +Tabelle15[[#This Row],[Z]]^2)</f>
        <v>195.41660946649341</v>
      </c>
      <c r="Q1537">
        <v>-20.597100000000001</v>
      </c>
      <c r="R1537">
        <v>137.85400000000001</v>
      </c>
      <c r="S1537">
        <v>82.364699999999999</v>
      </c>
      <c r="T1537">
        <v>45.721200000000003</v>
      </c>
      <c r="U1537">
        <v>-3.9911400000000001</v>
      </c>
      <c r="V1537">
        <v>-9.7287800000000004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2:V1537"/>
  <sheetViews>
    <sheetView topLeftCell="D1" workbookViewId="0">
      <selection activeCell="L6" sqref="L6"/>
    </sheetView>
  </sheetViews>
  <sheetFormatPr baseColWidth="10" defaultRowHeight="14.4"/>
  <cols>
    <col min="1" max="1" width="12.44140625" bestFit="1" customWidth="1"/>
    <col min="2" max="2" width="9.88671875" bestFit="1" customWidth="1"/>
    <col min="3" max="3" width="8" bestFit="1" customWidth="1"/>
    <col min="4" max="5" width="8.6640625" bestFit="1" customWidth="1"/>
    <col min="6" max="6" width="8" bestFit="1" customWidth="1"/>
    <col min="7" max="8" width="8.6640625" bestFit="1" customWidth="1"/>
    <col min="9" max="9" width="15.21875" customWidth="1"/>
    <col min="10" max="10" width="9.109375" bestFit="1" customWidth="1"/>
    <col min="11" max="11" width="10.33203125" bestFit="1" customWidth="1"/>
    <col min="12" max="12" width="10.6640625" bestFit="1" customWidth="1"/>
    <col min="13" max="13" width="18" bestFit="1" customWidth="1"/>
    <col min="14" max="14" width="18.33203125" bestFit="1" customWidth="1"/>
    <col min="15" max="15" width="11.88671875" bestFit="1" customWidth="1"/>
    <col min="16" max="16" width="12" bestFit="1" customWidth="1"/>
    <col min="17" max="17" width="10.77734375" customWidth="1"/>
    <col min="18" max="19" width="10.6640625" customWidth="1"/>
    <col min="20" max="20" width="13.109375" customWidth="1"/>
    <col min="21" max="21" width="13.88671875" customWidth="1"/>
    <col min="22" max="22" width="12.77734375" customWidth="1"/>
    <col min="23" max="23" width="7.44140625" customWidth="1"/>
    <col min="24" max="24" width="6.33203125" customWidth="1"/>
    <col min="25" max="25" width="9.109375" customWidth="1"/>
    <col min="26" max="26" width="10.33203125" customWidth="1"/>
    <col min="27" max="27" width="10.6640625" customWidth="1"/>
    <col min="28" max="28" width="18" bestFit="1" customWidth="1"/>
    <col min="29" max="29" width="18.33203125" bestFit="1" customWidth="1"/>
    <col min="30" max="30" width="10.77734375" customWidth="1"/>
    <col min="31" max="32" width="10.6640625" customWidth="1"/>
    <col min="33" max="33" width="13.109375" bestFit="1" customWidth="1"/>
    <col min="34" max="34" width="13.88671875" bestFit="1" customWidth="1"/>
    <col min="35" max="35" width="12.77734375" bestFit="1" customWidth="1"/>
  </cols>
  <sheetData>
    <row r="2" spans="1:22">
      <c r="A2" t="s">
        <v>0</v>
      </c>
      <c r="B2" t="s">
        <v>15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24</v>
      </c>
      <c r="J2" t="s">
        <v>16</v>
      </c>
      <c r="K2" t="s">
        <v>17</v>
      </c>
      <c r="L2" t="s">
        <v>18</v>
      </c>
      <c r="M2" t="s">
        <v>19</v>
      </c>
      <c r="N2" t="s">
        <v>125</v>
      </c>
      <c r="O2" t="s">
        <v>116</v>
      </c>
      <c r="P2" t="s">
        <v>115</v>
      </c>
      <c r="Q2" t="s">
        <v>119</v>
      </c>
      <c r="R2" t="s">
        <v>120</v>
      </c>
      <c r="S2" t="s">
        <v>121</v>
      </c>
      <c r="T2" t="s">
        <v>122</v>
      </c>
      <c r="U2" t="s">
        <v>123</v>
      </c>
      <c r="V2" t="s">
        <v>124</v>
      </c>
    </row>
    <row r="3" spans="1:22">
      <c r="A3">
        <v>22</v>
      </c>
      <c r="B3">
        <v>0</v>
      </c>
      <c r="C3">
        <v>17.1675</v>
      </c>
      <c r="D3">
        <v>2.4617</v>
      </c>
      <c r="E3">
        <v>-200.667</v>
      </c>
      <c r="F3">
        <v>48.503300000000003</v>
      </c>
      <c r="G3">
        <v>1.63368</v>
      </c>
      <c r="H3">
        <v>-4.1718900000000003</v>
      </c>
      <c r="I3" t="e">
        <f>IF(AND(Tabelle16[[#This Row],[AreaPx]]&gt;0,NOT(Tabelle16[AreaPx]="inf")),Tabelle16[[#This Row],[AreaPx]], NA())</f>
        <v>#N/A</v>
      </c>
      <c r="J3">
        <v>0</v>
      </c>
      <c r="K3">
        <v>0</v>
      </c>
      <c r="L3">
        <v>0</v>
      </c>
      <c r="M3">
        <v>0</v>
      </c>
      <c r="N3">
        <v>0</v>
      </c>
      <c r="O3">
        <f>Tabelle16[[#This Row],[Roll]]+Tabelle16[[#This Row],[Yaw]]</f>
        <v>44.331410000000005</v>
      </c>
      <c r="P3">
        <f>SQRT(Tabelle16[[#This Row],[X]]^2+ Tabelle16[[#This Row],[Y]]^2 +Tabelle16[[#This Row],[Z]]^2)</f>
        <v>201.41506376669051</v>
      </c>
      <c r="Q3">
        <v>274.435</v>
      </c>
      <c r="R3">
        <v>109.849</v>
      </c>
      <c r="S3">
        <v>115.036</v>
      </c>
      <c r="T3">
        <v>48.503300000000003</v>
      </c>
      <c r="U3">
        <v>1.63368</v>
      </c>
      <c r="V3">
        <v>-4.1718900000000003</v>
      </c>
    </row>
    <row r="4" spans="1:22">
      <c r="A4">
        <v>72</v>
      </c>
      <c r="B4">
        <v>0</v>
      </c>
      <c r="C4">
        <v>17.1675</v>
      </c>
      <c r="D4">
        <v>2.4617</v>
      </c>
      <c r="E4">
        <v>-200.667</v>
      </c>
      <c r="F4">
        <v>48.503300000000003</v>
      </c>
      <c r="G4">
        <v>1.63368</v>
      </c>
      <c r="H4">
        <v>-4.1718900000000003</v>
      </c>
      <c r="I4" t="e">
        <f>IF(AND(Tabelle16[[#This Row],[AreaPx]]&gt;0,NOT(Tabelle16[AreaPx]="inf")),Tabelle16[[#This Row],[AreaPx]], NA())</f>
        <v>#N/A</v>
      </c>
      <c r="J4">
        <v>0</v>
      </c>
      <c r="K4">
        <v>0</v>
      </c>
      <c r="L4">
        <v>0</v>
      </c>
      <c r="M4">
        <v>0</v>
      </c>
      <c r="N4">
        <v>0</v>
      </c>
      <c r="O4">
        <f>Tabelle16[[#This Row],[Roll]]+Tabelle16[[#This Row],[Yaw]]</f>
        <v>44.331410000000005</v>
      </c>
      <c r="P4">
        <f>SQRT(Tabelle16[[#This Row],[X]]^2+ Tabelle16[[#This Row],[Y]]^2 +Tabelle16[[#This Row],[Z]]^2)</f>
        <v>201.41506376669051</v>
      </c>
      <c r="Q4">
        <v>274.435</v>
      </c>
      <c r="R4">
        <v>109.849</v>
      </c>
      <c r="S4">
        <v>115.036</v>
      </c>
      <c r="T4">
        <v>48.503300000000003</v>
      </c>
      <c r="U4">
        <v>1.63368</v>
      </c>
      <c r="V4">
        <v>-4.1718900000000003</v>
      </c>
    </row>
    <row r="5" spans="1:22">
      <c r="A5">
        <v>98</v>
      </c>
      <c r="B5">
        <v>0</v>
      </c>
      <c r="C5">
        <v>17.1675</v>
      </c>
      <c r="D5">
        <v>2.4617</v>
      </c>
      <c r="E5">
        <v>-200.667</v>
      </c>
      <c r="F5">
        <v>48.503300000000003</v>
      </c>
      <c r="G5">
        <v>1.63368</v>
      </c>
      <c r="H5">
        <v>-4.1718900000000003</v>
      </c>
      <c r="I5" t="e">
        <f>IF(AND(Tabelle16[[#This Row],[AreaPx]]&gt;0,NOT(Tabelle16[AreaPx]="inf")),Tabelle16[[#This Row],[AreaPx]], NA())</f>
        <v>#N/A</v>
      </c>
      <c r="J5">
        <v>0</v>
      </c>
      <c r="K5">
        <v>0</v>
      </c>
      <c r="L5">
        <v>0</v>
      </c>
      <c r="M5">
        <v>0</v>
      </c>
      <c r="N5">
        <v>0</v>
      </c>
      <c r="O5">
        <f>Tabelle16[[#This Row],[Roll]]+Tabelle16[[#This Row],[Yaw]]</f>
        <v>44.331410000000005</v>
      </c>
      <c r="P5">
        <f>SQRT(Tabelle16[[#This Row],[X]]^2+ Tabelle16[[#This Row],[Y]]^2 +Tabelle16[[#This Row],[Z]]^2)</f>
        <v>201.41506376669051</v>
      </c>
      <c r="Q5">
        <v>274.435</v>
      </c>
      <c r="R5">
        <v>109.849</v>
      </c>
      <c r="S5">
        <v>115.036</v>
      </c>
      <c r="T5">
        <v>48.503300000000003</v>
      </c>
      <c r="U5">
        <v>1.63368</v>
      </c>
      <c r="V5">
        <v>-4.1718900000000003</v>
      </c>
    </row>
    <row r="6" spans="1:22">
      <c r="A6">
        <v>122</v>
      </c>
      <c r="B6">
        <v>0</v>
      </c>
      <c r="C6">
        <v>17.1675</v>
      </c>
      <c r="D6">
        <v>2.4617</v>
      </c>
      <c r="E6">
        <v>-200.667</v>
      </c>
      <c r="F6">
        <v>48.503300000000003</v>
      </c>
      <c r="G6">
        <v>1.63368</v>
      </c>
      <c r="H6">
        <v>-4.1718900000000003</v>
      </c>
      <c r="I6" t="e">
        <f>IF(AND(Tabelle16[[#This Row],[AreaPx]]&gt;0,NOT(Tabelle16[AreaPx]="inf")),Tabelle16[[#This Row],[AreaPx]], NA())</f>
        <v>#N/A</v>
      </c>
      <c r="J6">
        <v>0</v>
      </c>
      <c r="K6">
        <v>0</v>
      </c>
      <c r="L6">
        <v>0</v>
      </c>
      <c r="M6">
        <v>0</v>
      </c>
      <c r="N6">
        <v>0</v>
      </c>
      <c r="O6">
        <f>Tabelle16[[#This Row],[Roll]]+Tabelle16[[#This Row],[Yaw]]</f>
        <v>44.331410000000005</v>
      </c>
      <c r="P6">
        <f>SQRT(Tabelle16[[#This Row],[X]]^2+ Tabelle16[[#This Row],[Y]]^2 +Tabelle16[[#This Row],[Z]]^2)</f>
        <v>201.41506376669051</v>
      </c>
      <c r="Q6">
        <v>274.435</v>
      </c>
      <c r="R6">
        <v>109.849</v>
      </c>
      <c r="S6">
        <v>115.036</v>
      </c>
      <c r="T6">
        <v>48.503300000000003</v>
      </c>
      <c r="U6">
        <v>1.63368</v>
      </c>
      <c r="V6">
        <v>-4.1718900000000003</v>
      </c>
    </row>
    <row r="7" spans="1:22">
      <c r="A7">
        <v>147</v>
      </c>
      <c r="B7">
        <v>0</v>
      </c>
      <c r="C7">
        <v>17.1675</v>
      </c>
      <c r="D7">
        <v>2.4617</v>
      </c>
      <c r="E7">
        <v>-200.667</v>
      </c>
      <c r="F7">
        <v>48.503300000000003</v>
      </c>
      <c r="G7">
        <v>1.63368</v>
      </c>
      <c r="H7">
        <v>-4.1718900000000003</v>
      </c>
      <c r="I7" t="e">
        <f>IF(AND(Tabelle16[[#This Row],[AreaPx]]&gt;0,NOT(Tabelle16[AreaPx]="inf")),Tabelle16[[#This Row],[AreaPx]], NA())</f>
        <v>#N/A</v>
      </c>
      <c r="J7">
        <v>0</v>
      </c>
      <c r="K7">
        <v>0</v>
      </c>
      <c r="L7">
        <v>0</v>
      </c>
      <c r="M7">
        <v>0</v>
      </c>
      <c r="N7">
        <v>0</v>
      </c>
      <c r="O7">
        <f>Tabelle16[[#This Row],[Roll]]+Tabelle16[[#This Row],[Yaw]]</f>
        <v>44.331410000000005</v>
      </c>
      <c r="P7">
        <f>SQRT(Tabelle16[[#This Row],[X]]^2+ Tabelle16[[#This Row],[Y]]^2 +Tabelle16[[#This Row],[Z]]^2)</f>
        <v>201.41506376669051</v>
      </c>
      <c r="Q7">
        <v>274.435</v>
      </c>
      <c r="R7">
        <v>109.849</v>
      </c>
      <c r="S7">
        <v>115.036</v>
      </c>
      <c r="T7">
        <v>48.503300000000003</v>
      </c>
      <c r="U7">
        <v>1.63368</v>
      </c>
      <c r="V7">
        <v>-4.1718900000000003</v>
      </c>
    </row>
    <row r="8" spans="1:22">
      <c r="A8">
        <v>160</v>
      </c>
      <c r="B8">
        <v>0</v>
      </c>
      <c r="C8">
        <v>17.1675</v>
      </c>
      <c r="D8">
        <v>2.4617</v>
      </c>
      <c r="E8">
        <v>-200.667</v>
      </c>
      <c r="F8">
        <v>48.503300000000003</v>
      </c>
      <c r="G8">
        <v>1.63368</v>
      </c>
      <c r="H8">
        <v>-4.1718900000000003</v>
      </c>
      <c r="I8" t="e">
        <f>IF(AND(Tabelle16[[#This Row],[AreaPx]]&gt;0,NOT(Tabelle16[AreaPx]="inf")),Tabelle16[[#This Row],[AreaPx]], NA())</f>
        <v>#N/A</v>
      </c>
      <c r="J8">
        <v>0</v>
      </c>
      <c r="K8">
        <v>0</v>
      </c>
      <c r="L8">
        <v>0</v>
      </c>
      <c r="M8">
        <v>0</v>
      </c>
      <c r="N8">
        <v>0</v>
      </c>
      <c r="O8">
        <f>Tabelle16[[#This Row],[Roll]]+Tabelle16[[#This Row],[Yaw]]</f>
        <v>44.331410000000005</v>
      </c>
      <c r="P8">
        <f>SQRT(Tabelle16[[#This Row],[X]]^2+ Tabelle16[[#This Row],[Y]]^2 +Tabelle16[[#This Row],[Z]]^2)</f>
        <v>201.41506376669051</v>
      </c>
      <c r="Q8">
        <v>274.435</v>
      </c>
      <c r="R8">
        <v>109.849</v>
      </c>
      <c r="S8">
        <v>115.036</v>
      </c>
      <c r="T8">
        <v>48.503300000000003</v>
      </c>
      <c r="U8">
        <v>1.63368</v>
      </c>
      <c r="V8">
        <v>-4.1718900000000003</v>
      </c>
    </row>
    <row r="9" spans="1:22">
      <c r="A9">
        <v>175</v>
      </c>
      <c r="B9">
        <v>0</v>
      </c>
      <c r="C9">
        <v>17.1675</v>
      </c>
      <c r="D9">
        <v>2.4617</v>
      </c>
      <c r="E9">
        <v>-200.667</v>
      </c>
      <c r="F9">
        <v>48.503300000000003</v>
      </c>
      <c r="G9">
        <v>1.63368</v>
      </c>
      <c r="H9">
        <v>-4.1718900000000003</v>
      </c>
      <c r="I9" t="e">
        <f>IF(AND(Tabelle16[[#This Row],[AreaPx]]&gt;0,NOT(Tabelle16[AreaPx]="inf")),Tabelle16[[#This Row],[AreaPx]], NA())</f>
        <v>#N/A</v>
      </c>
      <c r="J9">
        <v>0</v>
      </c>
      <c r="K9">
        <v>0</v>
      </c>
      <c r="L9">
        <v>0</v>
      </c>
      <c r="M9">
        <v>0</v>
      </c>
      <c r="N9">
        <v>0</v>
      </c>
      <c r="O9">
        <f>Tabelle16[[#This Row],[Roll]]+Tabelle16[[#This Row],[Yaw]]</f>
        <v>44.331410000000005</v>
      </c>
      <c r="P9">
        <f>SQRT(Tabelle16[[#This Row],[X]]^2+ Tabelle16[[#This Row],[Y]]^2 +Tabelle16[[#This Row],[Z]]^2)</f>
        <v>201.41506376669051</v>
      </c>
      <c r="Q9">
        <v>274.435</v>
      </c>
      <c r="R9">
        <v>109.849</v>
      </c>
      <c r="S9">
        <v>115.036</v>
      </c>
      <c r="T9">
        <v>48.503300000000003</v>
      </c>
      <c r="U9">
        <v>1.63368</v>
      </c>
      <c r="V9">
        <v>-4.1718900000000003</v>
      </c>
    </row>
    <row r="10" spans="1:22">
      <c r="A10">
        <v>199</v>
      </c>
      <c r="B10">
        <v>0</v>
      </c>
      <c r="C10">
        <v>17.1675</v>
      </c>
      <c r="D10">
        <v>2.4617</v>
      </c>
      <c r="E10">
        <v>-200.667</v>
      </c>
      <c r="F10">
        <v>48.503300000000003</v>
      </c>
      <c r="G10">
        <v>1.63368</v>
      </c>
      <c r="H10">
        <v>-4.1718900000000003</v>
      </c>
      <c r="I10" t="e">
        <f>IF(AND(Tabelle16[[#This Row],[AreaPx]]&gt;0,NOT(Tabelle16[AreaPx]="inf")),Tabelle16[[#This Row],[AreaPx]], NA())</f>
        <v>#N/A</v>
      </c>
      <c r="J10">
        <v>0</v>
      </c>
      <c r="K10">
        <v>0</v>
      </c>
      <c r="L10">
        <v>0</v>
      </c>
      <c r="M10">
        <v>0</v>
      </c>
      <c r="N10">
        <v>0</v>
      </c>
      <c r="O10">
        <f>Tabelle16[[#This Row],[Roll]]+Tabelle16[[#This Row],[Yaw]]</f>
        <v>44.331410000000005</v>
      </c>
      <c r="P10">
        <f>SQRT(Tabelle16[[#This Row],[X]]^2+ Tabelle16[[#This Row],[Y]]^2 +Tabelle16[[#This Row],[Z]]^2)</f>
        <v>201.41506376669051</v>
      </c>
      <c r="Q10">
        <v>274.435</v>
      </c>
      <c r="R10">
        <v>109.849</v>
      </c>
      <c r="S10">
        <v>115.036</v>
      </c>
      <c r="T10">
        <v>48.503300000000003</v>
      </c>
      <c r="U10">
        <v>1.63368</v>
      </c>
      <c r="V10">
        <v>-4.1718900000000003</v>
      </c>
    </row>
    <row r="11" spans="1:22">
      <c r="A11">
        <v>210</v>
      </c>
      <c r="B11">
        <v>0</v>
      </c>
      <c r="C11">
        <v>17.1675</v>
      </c>
      <c r="D11">
        <v>2.4617</v>
      </c>
      <c r="E11">
        <v>-200.667</v>
      </c>
      <c r="F11">
        <v>48.503300000000003</v>
      </c>
      <c r="G11">
        <v>1.63368</v>
      </c>
      <c r="H11">
        <v>-4.1718900000000003</v>
      </c>
      <c r="I11" t="e">
        <f>IF(AND(Tabelle16[[#This Row],[AreaPx]]&gt;0,NOT(Tabelle16[AreaPx]="inf")),Tabelle16[[#This Row],[AreaPx]], NA())</f>
        <v>#N/A</v>
      </c>
      <c r="J11">
        <v>0</v>
      </c>
      <c r="K11">
        <v>0</v>
      </c>
      <c r="L11">
        <v>0</v>
      </c>
      <c r="M11">
        <v>0</v>
      </c>
      <c r="N11">
        <v>0</v>
      </c>
      <c r="O11">
        <f>Tabelle16[[#This Row],[Roll]]+Tabelle16[[#This Row],[Yaw]]</f>
        <v>44.331410000000005</v>
      </c>
      <c r="P11">
        <f>SQRT(Tabelle16[[#This Row],[X]]^2+ Tabelle16[[#This Row],[Y]]^2 +Tabelle16[[#This Row],[Z]]^2)</f>
        <v>201.41506376669051</v>
      </c>
      <c r="Q11">
        <v>274.435</v>
      </c>
      <c r="R11">
        <v>109.849</v>
      </c>
      <c r="S11">
        <v>115.036</v>
      </c>
      <c r="T11">
        <v>48.503300000000003</v>
      </c>
      <c r="U11">
        <v>1.63368</v>
      </c>
      <c r="V11">
        <v>-4.1718900000000003</v>
      </c>
    </row>
    <row r="12" spans="1:22">
      <c r="A12">
        <v>231</v>
      </c>
      <c r="B12">
        <v>0</v>
      </c>
      <c r="C12">
        <v>17.1675</v>
      </c>
      <c r="D12">
        <v>2.4617</v>
      </c>
      <c r="E12">
        <v>-200.667</v>
      </c>
      <c r="F12">
        <v>48.503300000000003</v>
      </c>
      <c r="G12">
        <v>1.63368</v>
      </c>
      <c r="H12">
        <v>-4.1718900000000003</v>
      </c>
      <c r="I12" t="e">
        <f>IF(AND(Tabelle16[[#This Row],[AreaPx]]&gt;0,NOT(Tabelle16[AreaPx]="inf")),Tabelle16[[#This Row],[AreaPx]], NA())</f>
        <v>#N/A</v>
      </c>
      <c r="J12">
        <v>0</v>
      </c>
      <c r="K12">
        <v>0</v>
      </c>
      <c r="L12">
        <v>0</v>
      </c>
      <c r="M12">
        <v>0</v>
      </c>
      <c r="N12">
        <v>0</v>
      </c>
      <c r="O12">
        <f>Tabelle16[[#This Row],[Roll]]+Tabelle16[[#This Row],[Yaw]]</f>
        <v>44.331410000000005</v>
      </c>
      <c r="P12">
        <f>SQRT(Tabelle16[[#This Row],[X]]^2+ Tabelle16[[#This Row],[Y]]^2 +Tabelle16[[#This Row],[Z]]^2)</f>
        <v>201.41506376669051</v>
      </c>
      <c r="Q12">
        <v>274.435</v>
      </c>
      <c r="R12">
        <v>109.849</v>
      </c>
      <c r="S12">
        <v>115.036</v>
      </c>
      <c r="T12">
        <v>48.503300000000003</v>
      </c>
      <c r="U12">
        <v>1.63368</v>
      </c>
      <c r="V12">
        <v>-4.1718900000000003</v>
      </c>
    </row>
    <row r="13" spans="1:22">
      <c r="A13">
        <v>243</v>
      </c>
      <c r="B13">
        <v>0</v>
      </c>
      <c r="C13">
        <v>17.1675</v>
      </c>
      <c r="D13">
        <v>2.4617</v>
      </c>
      <c r="E13">
        <v>-200.667</v>
      </c>
      <c r="F13">
        <v>48.503300000000003</v>
      </c>
      <c r="G13">
        <v>1.63368</v>
      </c>
      <c r="H13">
        <v>-4.1718900000000003</v>
      </c>
      <c r="I13" t="e">
        <f>IF(AND(Tabelle16[[#This Row],[AreaPx]]&gt;0,NOT(Tabelle16[AreaPx]="inf")),Tabelle16[[#This Row],[AreaPx]], NA())</f>
        <v>#N/A</v>
      </c>
      <c r="J13">
        <v>0</v>
      </c>
      <c r="K13">
        <v>0</v>
      </c>
      <c r="L13">
        <v>0</v>
      </c>
      <c r="M13">
        <v>0</v>
      </c>
      <c r="N13">
        <v>0</v>
      </c>
      <c r="O13">
        <f>Tabelle16[[#This Row],[Roll]]+Tabelle16[[#This Row],[Yaw]]</f>
        <v>44.331410000000005</v>
      </c>
      <c r="P13">
        <f>SQRT(Tabelle16[[#This Row],[X]]^2+ Tabelle16[[#This Row],[Y]]^2 +Tabelle16[[#This Row],[Z]]^2)</f>
        <v>201.41506376669051</v>
      </c>
      <c r="Q13">
        <v>274.435</v>
      </c>
      <c r="R13">
        <v>109.849</v>
      </c>
      <c r="S13">
        <v>115.036</v>
      </c>
      <c r="T13">
        <v>48.503300000000003</v>
      </c>
      <c r="U13">
        <v>1.63368</v>
      </c>
      <c r="V13">
        <v>-4.1718900000000003</v>
      </c>
    </row>
    <row r="14" spans="1:22">
      <c r="A14">
        <v>269</v>
      </c>
      <c r="B14">
        <v>0</v>
      </c>
      <c r="C14">
        <v>17.1675</v>
      </c>
      <c r="D14">
        <v>2.4617</v>
      </c>
      <c r="E14">
        <v>-200.667</v>
      </c>
      <c r="F14">
        <v>48.503300000000003</v>
      </c>
      <c r="G14">
        <v>1.63368</v>
      </c>
      <c r="H14">
        <v>-4.1718900000000003</v>
      </c>
      <c r="I14" t="e">
        <f>IF(AND(Tabelle16[[#This Row],[AreaPx]]&gt;0,NOT(Tabelle16[AreaPx]="inf")),Tabelle16[[#This Row],[AreaPx]], NA())</f>
        <v>#N/A</v>
      </c>
      <c r="J14">
        <v>0</v>
      </c>
      <c r="K14">
        <v>0</v>
      </c>
      <c r="L14">
        <v>0</v>
      </c>
      <c r="M14">
        <v>0</v>
      </c>
      <c r="N14">
        <v>0</v>
      </c>
      <c r="O14">
        <f>Tabelle16[[#This Row],[Roll]]+Tabelle16[[#This Row],[Yaw]]</f>
        <v>44.331410000000005</v>
      </c>
      <c r="P14">
        <f>SQRT(Tabelle16[[#This Row],[X]]^2+ Tabelle16[[#This Row],[Y]]^2 +Tabelle16[[#This Row],[Z]]^2)</f>
        <v>201.41506376669051</v>
      </c>
      <c r="Q14">
        <v>274.435</v>
      </c>
      <c r="R14">
        <v>109.849</v>
      </c>
      <c r="S14">
        <v>115.036</v>
      </c>
      <c r="T14">
        <v>48.503300000000003</v>
      </c>
      <c r="U14">
        <v>1.63368</v>
      </c>
      <c r="V14">
        <v>-4.1718900000000003</v>
      </c>
    </row>
    <row r="15" spans="1:22">
      <c r="A15">
        <v>287</v>
      </c>
      <c r="B15">
        <v>0</v>
      </c>
      <c r="C15">
        <v>17.1675</v>
      </c>
      <c r="D15">
        <v>2.4617</v>
      </c>
      <c r="E15">
        <v>-200.667</v>
      </c>
      <c r="F15">
        <v>48.503300000000003</v>
      </c>
      <c r="G15">
        <v>1.63368</v>
      </c>
      <c r="H15">
        <v>-4.1718900000000003</v>
      </c>
      <c r="I15" t="e">
        <f>IF(AND(Tabelle16[[#This Row],[AreaPx]]&gt;0,NOT(Tabelle16[AreaPx]="inf")),Tabelle16[[#This Row],[AreaPx]], NA())</f>
        <v>#N/A</v>
      </c>
      <c r="J15">
        <v>0</v>
      </c>
      <c r="K15">
        <v>0</v>
      </c>
      <c r="L15">
        <v>0</v>
      </c>
      <c r="M15">
        <v>0</v>
      </c>
      <c r="N15">
        <v>0</v>
      </c>
      <c r="O15">
        <f>Tabelle16[[#This Row],[Roll]]+Tabelle16[[#This Row],[Yaw]]</f>
        <v>44.331410000000005</v>
      </c>
      <c r="P15">
        <f>SQRT(Tabelle16[[#This Row],[X]]^2+ Tabelle16[[#This Row],[Y]]^2 +Tabelle16[[#This Row],[Z]]^2)</f>
        <v>201.41506376669051</v>
      </c>
      <c r="Q15">
        <v>274.435</v>
      </c>
      <c r="R15">
        <v>109.849</v>
      </c>
      <c r="S15">
        <v>115.036</v>
      </c>
      <c r="T15">
        <v>48.503300000000003</v>
      </c>
      <c r="U15">
        <v>1.63368</v>
      </c>
      <c r="V15">
        <v>-4.1718900000000003</v>
      </c>
    </row>
    <row r="16" spans="1:22">
      <c r="A16">
        <v>306</v>
      </c>
      <c r="B16">
        <v>0</v>
      </c>
      <c r="C16">
        <v>17.1675</v>
      </c>
      <c r="D16">
        <v>2.4617</v>
      </c>
      <c r="E16">
        <v>-200.667</v>
      </c>
      <c r="F16">
        <v>48.503300000000003</v>
      </c>
      <c r="G16">
        <v>1.63368</v>
      </c>
      <c r="H16">
        <v>-4.1718900000000003</v>
      </c>
      <c r="I16" t="e">
        <f>IF(AND(Tabelle16[[#This Row],[AreaPx]]&gt;0,NOT(Tabelle16[AreaPx]="inf")),Tabelle16[[#This Row],[AreaPx]], NA())</f>
        <v>#N/A</v>
      </c>
      <c r="J16">
        <v>0</v>
      </c>
      <c r="K16">
        <v>0</v>
      </c>
      <c r="L16">
        <v>0</v>
      </c>
      <c r="M16">
        <v>0</v>
      </c>
      <c r="N16">
        <v>0</v>
      </c>
      <c r="O16">
        <f>Tabelle16[[#This Row],[Roll]]+Tabelle16[[#This Row],[Yaw]]</f>
        <v>44.331410000000005</v>
      </c>
      <c r="P16">
        <f>SQRT(Tabelle16[[#This Row],[X]]^2+ Tabelle16[[#This Row],[Y]]^2 +Tabelle16[[#This Row],[Z]]^2)</f>
        <v>201.41506376669051</v>
      </c>
      <c r="Q16">
        <v>274.435</v>
      </c>
      <c r="R16">
        <v>109.849</v>
      </c>
      <c r="S16">
        <v>115.036</v>
      </c>
      <c r="T16">
        <v>48.503300000000003</v>
      </c>
      <c r="U16">
        <v>1.63368</v>
      </c>
      <c r="V16">
        <v>-4.1718900000000003</v>
      </c>
    </row>
    <row r="17" spans="1:22">
      <c r="A17">
        <v>322</v>
      </c>
      <c r="B17">
        <v>0</v>
      </c>
      <c r="C17">
        <v>17.1675</v>
      </c>
      <c r="D17">
        <v>2.4617</v>
      </c>
      <c r="E17">
        <v>-200.667</v>
      </c>
      <c r="F17">
        <v>48.503300000000003</v>
      </c>
      <c r="G17">
        <v>1.63368</v>
      </c>
      <c r="H17">
        <v>-4.1718900000000003</v>
      </c>
      <c r="I17" t="e">
        <f>IF(AND(Tabelle16[[#This Row],[AreaPx]]&gt;0,NOT(Tabelle16[AreaPx]="inf")),Tabelle16[[#This Row],[AreaPx]], NA())</f>
        <v>#N/A</v>
      </c>
      <c r="J17">
        <v>0</v>
      </c>
      <c r="K17">
        <v>0</v>
      </c>
      <c r="L17">
        <v>0</v>
      </c>
      <c r="M17">
        <v>0</v>
      </c>
      <c r="N17">
        <v>0</v>
      </c>
      <c r="O17">
        <f>Tabelle16[[#This Row],[Roll]]+Tabelle16[[#This Row],[Yaw]]</f>
        <v>44.331410000000005</v>
      </c>
      <c r="P17">
        <f>SQRT(Tabelle16[[#This Row],[X]]^2+ Tabelle16[[#This Row],[Y]]^2 +Tabelle16[[#This Row],[Z]]^2)</f>
        <v>201.41506376669051</v>
      </c>
      <c r="Q17">
        <v>274.435</v>
      </c>
      <c r="R17">
        <v>109.849</v>
      </c>
      <c r="S17">
        <v>115.036</v>
      </c>
      <c r="T17">
        <v>48.503300000000003</v>
      </c>
      <c r="U17">
        <v>1.63368</v>
      </c>
      <c r="V17">
        <v>-4.1718900000000003</v>
      </c>
    </row>
    <row r="18" spans="1:22">
      <c r="A18">
        <v>334</v>
      </c>
      <c r="B18">
        <v>0</v>
      </c>
      <c r="C18">
        <v>17.1675</v>
      </c>
      <c r="D18">
        <v>2.4617</v>
      </c>
      <c r="E18">
        <v>-200.667</v>
      </c>
      <c r="F18">
        <v>48.503300000000003</v>
      </c>
      <c r="G18">
        <v>1.63368</v>
      </c>
      <c r="H18">
        <v>-4.1718900000000003</v>
      </c>
      <c r="I18" t="e">
        <f>IF(AND(Tabelle16[[#This Row],[AreaPx]]&gt;0,NOT(Tabelle16[AreaPx]="inf")),Tabelle16[[#This Row],[AreaPx]], NA())</f>
        <v>#N/A</v>
      </c>
      <c r="J18">
        <v>0</v>
      </c>
      <c r="K18">
        <v>0</v>
      </c>
      <c r="L18">
        <v>0</v>
      </c>
      <c r="M18">
        <v>0</v>
      </c>
      <c r="N18">
        <v>0</v>
      </c>
      <c r="O18">
        <f>Tabelle16[[#This Row],[Roll]]+Tabelle16[[#This Row],[Yaw]]</f>
        <v>44.331410000000005</v>
      </c>
      <c r="P18">
        <f>SQRT(Tabelle16[[#This Row],[X]]^2+ Tabelle16[[#This Row],[Y]]^2 +Tabelle16[[#This Row],[Z]]^2)</f>
        <v>201.41506376669051</v>
      </c>
      <c r="Q18">
        <v>274.435</v>
      </c>
      <c r="R18">
        <v>109.849</v>
      </c>
      <c r="S18">
        <v>115.036</v>
      </c>
      <c r="T18">
        <v>48.503300000000003</v>
      </c>
      <c r="U18">
        <v>1.63368</v>
      </c>
      <c r="V18">
        <v>-4.1718900000000003</v>
      </c>
    </row>
    <row r="19" spans="1:22">
      <c r="A19">
        <v>345</v>
      </c>
      <c r="B19">
        <v>0</v>
      </c>
      <c r="C19">
        <v>17.1675</v>
      </c>
      <c r="D19">
        <v>2.4617</v>
      </c>
      <c r="E19">
        <v>-200.667</v>
      </c>
      <c r="F19">
        <v>48.503300000000003</v>
      </c>
      <c r="G19">
        <v>1.63368</v>
      </c>
      <c r="H19">
        <v>-4.1718900000000003</v>
      </c>
      <c r="I19" t="e">
        <f>IF(AND(Tabelle16[[#This Row],[AreaPx]]&gt;0,NOT(Tabelle16[AreaPx]="inf")),Tabelle16[[#This Row],[AreaPx]], NA())</f>
        <v>#N/A</v>
      </c>
      <c r="J19">
        <v>0</v>
      </c>
      <c r="K19">
        <v>0</v>
      </c>
      <c r="L19">
        <v>0</v>
      </c>
      <c r="M19">
        <v>0</v>
      </c>
      <c r="N19">
        <v>0</v>
      </c>
      <c r="O19">
        <f>Tabelle16[[#This Row],[Roll]]+Tabelle16[[#This Row],[Yaw]]</f>
        <v>44.331410000000005</v>
      </c>
      <c r="P19">
        <f>SQRT(Tabelle16[[#This Row],[X]]^2+ Tabelle16[[#This Row],[Y]]^2 +Tabelle16[[#This Row],[Z]]^2)</f>
        <v>201.41506376669051</v>
      </c>
      <c r="Q19">
        <v>274.435</v>
      </c>
      <c r="R19">
        <v>109.849</v>
      </c>
      <c r="S19">
        <v>115.036</v>
      </c>
      <c r="T19">
        <v>48.503300000000003</v>
      </c>
      <c r="U19">
        <v>1.63368</v>
      </c>
      <c r="V19">
        <v>-4.1718900000000003</v>
      </c>
    </row>
    <row r="20" spans="1:22">
      <c r="A20">
        <v>373</v>
      </c>
      <c r="B20">
        <v>0</v>
      </c>
      <c r="C20">
        <v>17.1675</v>
      </c>
      <c r="D20">
        <v>2.4617</v>
      </c>
      <c r="E20">
        <v>-200.667</v>
      </c>
      <c r="F20">
        <v>48.503300000000003</v>
      </c>
      <c r="G20">
        <v>1.63368</v>
      </c>
      <c r="H20">
        <v>-4.1718900000000003</v>
      </c>
      <c r="I20" t="e">
        <f>IF(AND(Tabelle16[[#This Row],[AreaPx]]&gt;0,NOT(Tabelle16[AreaPx]="inf")),Tabelle16[[#This Row],[AreaPx]], NA())</f>
        <v>#N/A</v>
      </c>
      <c r="J20">
        <v>0</v>
      </c>
      <c r="K20">
        <v>0</v>
      </c>
      <c r="L20">
        <v>0</v>
      </c>
      <c r="M20">
        <v>0</v>
      </c>
      <c r="N20">
        <v>0</v>
      </c>
      <c r="O20">
        <f>Tabelle16[[#This Row],[Roll]]+Tabelle16[[#This Row],[Yaw]]</f>
        <v>44.331410000000005</v>
      </c>
      <c r="P20">
        <f>SQRT(Tabelle16[[#This Row],[X]]^2+ Tabelle16[[#This Row],[Y]]^2 +Tabelle16[[#This Row],[Z]]^2)</f>
        <v>201.41506376669051</v>
      </c>
      <c r="Q20">
        <v>274.435</v>
      </c>
      <c r="R20">
        <v>109.849</v>
      </c>
      <c r="S20">
        <v>115.036</v>
      </c>
      <c r="T20">
        <v>48.503300000000003</v>
      </c>
      <c r="U20">
        <v>1.63368</v>
      </c>
      <c r="V20">
        <v>-4.1718900000000003</v>
      </c>
    </row>
    <row r="21" spans="1:22">
      <c r="A21">
        <v>405</v>
      </c>
      <c r="B21">
        <v>0</v>
      </c>
      <c r="C21">
        <v>17.1675</v>
      </c>
      <c r="D21">
        <v>2.4617</v>
      </c>
      <c r="E21">
        <v>-200.667</v>
      </c>
      <c r="F21">
        <v>48.503300000000003</v>
      </c>
      <c r="G21">
        <v>1.63368</v>
      </c>
      <c r="H21">
        <v>-4.1718900000000003</v>
      </c>
      <c r="I21" t="e">
        <f>IF(AND(Tabelle16[[#This Row],[AreaPx]]&gt;0,NOT(Tabelle16[AreaPx]="inf")),Tabelle16[[#This Row],[AreaPx]], NA())</f>
        <v>#N/A</v>
      </c>
      <c r="J21">
        <v>0</v>
      </c>
      <c r="K21">
        <v>0</v>
      </c>
      <c r="L21">
        <v>0</v>
      </c>
      <c r="M21">
        <v>0</v>
      </c>
      <c r="N21">
        <v>0</v>
      </c>
      <c r="O21">
        <f>Tabelle16[[#This Row],[Roll]]+Tabelle16[[#This Row],[Yaw]]</f>
        <v>44.331410000000005</v>
      </c>
      <c r="P21">
        <f>SQRT(Tabelle16[[#This Row],[X]]^2+ Tabelle16[[#This Row],[Y]]^2 +Tabelle16[[#This Row],[Z]]^2)</f>
        <v>201.41506376669051</v>
      </c>
      <c r="Q21">
        <v>274.435</v>
      </c>
      <c r="R21">
        <v>109.849</v>
      </c>
      <c r="S21">
        <v>115.036</v>
      </c>
      <c r="T21">
        <v>48.503300000000003</v>
      </c>
      <c r="U21">
        <v>1.63368</v>
      </c>
      <c r="V21">
        <v>-4.1718900000000003</v>
      </c>
    </row>
    <row r="22" spans="1:22">
      <c r="A22">
        <v>421</v>
      </c>
      <c r="B22">
        <v>0</v>
      </c>
      <c r="C22">
        <v>17.1675</v>
      </c>
      <c r="D22">
        <v>2.4617</v>
      </c>
      <c r="E22">
        <v>-200.667</v>
      </c>
      <c r="F22">
        <v>48.503300000000003</v>
      </c>
      <c r="G22">
        <v>1.63368</v>
      </c>
      <c r="H22">
        <v>-4.1718900000000003</v>
      </c>
      <c r="I22" t="e">
        <f>IF(AND(Tabelle16[[#This Row],[AreaPx]]&gt;0,NOT(Tabelle16[AreaPx]="inf")),Tabelle16[[#This Row],[AreaPx]], NA())</f>
        <v>#N/A</v>
      </c>
      <c r="J22">
        <v>0</v>
      </c>
      <c r="K22">
        <v>0</v>
      </c>
      <c r="L22">
        <v>0</v>
      </c>
      <c r="M22">
        <v>0</v>
      </c>
      <c r="N22">
        <v>0</v>
      </c>
      <c r="O22">
        <f>Tabelle16[[#This Row],[Roll]]+Tabelle16[[#This Row],[Yaw]]</f>
        <v>44.331410000000005</v>
      </c>
      <c r="P22">
        <f>SQRT(Tabelle16[[#This Row],[X]]^2+ Tabelle16[[#This Row],[Y]]^2 +Tabelle16[[#This Row],[Z]]^2)</f>
        <v>201.41506376669051</v>
      </c>
      <c r="Q22">
        <v>274.435</v>
      </c>
      <c r="R22">
        <v>109.849</v>
      </c>
      <c r="S22">
        <v>115.036</v>
      </c>
      <c r="T22">
        <v>48.503300000000003</v>
      </c>
      <c r="U22">
        <v>1.63368</v>
      </c>
      <c r="V22">
        <v>-4.1718900000000003</v>
      </c>
    </row>
    <row r="23" spans="1:22">
      <c r="A23">
        <v>446</v>
      </c>
      <c r="B23">
        <v>0</v>
      </c>
      <c r="C23">
        <v>17.1675</v>
      </c>
      <c r="D23">
        <v>2.4617</v>
      </c>
      <c r="E23">
        <v>-200.667</v>
      </c>
      <c r="F23">
        <v>48.503300000000003</v>
      </c>
      <c r="G23">
        <v>1.63368</v>
      </c>
      <c r="H23">
        <v>-4.1718900000000003</v>
      </c>
      <c r="I23" t="e">
        <f>IF(AND(Tabelle16[[#This Row],[AreaPx]]&gt;0,NOT(Tabelle16[AreaPx]="inf")),Tabelle16[[#This Row],[AreaPx]], NA())</f>
        <v>#N/A</v>
      </c>
      <c r="J23">
        <v>0</v>
      </c>
      <c r="K23">
        <v>0</v>
      </c>
      <c r="L23">
        <v>0</v>
      </c>
      <c r="M23">
        <v>0</v>
      </c>
      <c r="N23">
        <v>0</v>
      </c>
      <c r="O23">
        <f>Tabelle16[[#This Row],[Roll]]+Tabelle16[[#This Row],[Yaw]]</f>
        <v>44.331410000000005</v>
      </c>
      <c r="P23">
        <f>SQRT(Tabelle16[[#This Row],[X]]^2+ Tabelle16[[#This Row],[Y]]^2 +Tabelle16[[#This Row],[Z]]^2)</f>
        <v>201.41506376669051</v>
      </c>
      <c r="Q23">
        <v>274.435</v>
      </c>
      <c r="R23">
        <v>109.849</v>
      </c>
      <c r="S23">
        <v>115.036</v>
      </c>
      <c r="T23">
        <v>48.503300000000003</v>
      </c>
      <c r="U23">
        <v>1.63368</v>
      </c>
      <c r="V23">
        <v>-4.1718900000000003</v>
      </c>
    </row>
    <row r="24" spans="1:22">
      <c r="A24">
        <v>468</v>
      </c>
      <c r="B24">
        <v>0</v>
      </c>
      <c r="C24">
        <v>17.1675</v>
      </c>
      <c r="D24">
        <v>2.4617</v>
      </c>
      <c r="E24">
        <v>-200.667</v>
      </c>
      <c r="F24">
        <v>48.503300000000003</v>
      </c>
      <c r="G24">
        <v>1.63368</v>
      </c>
      <c r="H24">
        <v>-4.1718900000000003</v>
      </c>
      <c r="I24" t="e">
        <f>IF(AND(Tabelle16[[#This Row],[AreaPx]]&gt;0,NOT(Tabelle16[AreaPx]="inf")),Tabelle16[[#This Row],[AreaPx]], NA())</f>
        <v>#N/A</v>
      </c>
      <c r="J24">
        <v>0</v>
      </c>
      <c r="K24">
        <v>0</v>
      </c>
      <c r="L24">
        <v>0</v>
      </c>
      <c r="M24">
        <v>0</v>
      </c>
      <c r="N24">
        <v>0</v>
      </c>
      <c r="O24">
        <f>Tabelle16[[#This Row],[Roll]]+Tabelle16[[#This Row],[Yaw]]</f>
        <v>44.331410000000005</v>
      </c>
      <c r="P24">
        <f>SQRT(Tabelle16[[#This Row],[X]]^2+ Tabelle16[[#This Row],[Y]]^2 +Tabelle16[[#This Row],[Z]]^2)</f>
        <v>201.41506376669051</v>
      </c>
      <c r="Q24">
        <v>274.435</v>
      </c>
      <c r="R24">
        <v>109.849</v>
      </c>
      <c r="S24">
        <v>115.036</v>
      </c>
      <c r="T24">
        <v>48.503300000000003</v>
      </c>
      <c r="U24">
        <v>1.63368</v>
      </c>
      <c r="V24">
        <v>-4.1718900000000003</v>
      </c>
    </row>
    <row r="25" spans="1:22">
      <c r="A25">
        <v>479</v>
      </c>
      <c r="B25">
        <v>0</v>
      </c>
      <c r="C25">
        <v>17.1675</v>
      </c>
      <c r="D25">
        <v>2.4617</v>
      </c>
      <c r="E25">
        <v>-200.667</v>
      </c>
      <c r="F25">
        <v>48.503300000000003</v>
      </c>
      <c r="G25">
        <v>1.63368</v>
      </c>
      <c r="H25">
        <v>-4.1718900000000003</v>
      </c>
      <c r="I25" t="e">
        <f>IF(AND(Tabelle16[[#This Row],[AreaPx]]&gt;0,NOT(Tabelle16[AreaPx]="inf")),Tabelle16[[#This Row],[AreaPx]], NA())</f>
        <v>#N/A</v>
      </c>
      <c r="J25">
        <v>0</v>
      </c>
      <c r="K25">
        <v>0</v>
      </c>
      <c r="L25">
        <v>0</v>
      </c>
      <c r="M25">
        <v>0</v>
      </c>
      <c r="N25">
        <v>0</v>
      </c>
      <c r="O25">
        <f>Tabelle16[[#This Row],[Roll]]+Tabelle16[[#This Row],[Yaw]]</f>
        <v>44.331410000000005</v>
      </c>
      <c r="P25">
        <f>SQRT(Tabelle16[[#This Row],[X]]^2+ Tabelle16[[#This Row],[Y]]^2 +Tabelle16[[#This Row],[Z]]^2)</f>
        <v>201.41506376669051</v>
      </c>
      <c r="Q25">
        <v>274.435</v>
      </c>
      <c r="R25">
        <v>109.849</v>
      </c>
      <c r="S25">
        <v>115.036</v>
      </c>
      <c r="T25">
        <v>48.503300000000003</v>
      </c>
      <c r="U25">
        <v>1.63368</v>
      </c>
      <c r="V25">
        <v>-4.1718900000000003</v>
      </c>
    </row>
    <row r="26" spans="1:22">
      <c r="A26">
        <v>501</v>
      </c>
      <c r="B26">
        <v>0</v>
      </c>
      <c r="C26">
        <v>17.1675</v>
      </c>
      <c r="D26">
        <v>2.4617</v>
      </c>
      <c r="E26">
        <v>-200.667</v>
      </c>
      <c r="F26">
        <v>48.503300000000003</v>
      </c>
      <c r="G26">
        <v>1.63368</v>
      </c>
      <c r="H26">
        <v>-4.1718900000000003</v>
      </c>
      <c r="I26" t="e">
        <f>IF(AND(Tabelle16[[#This Row],[AreaPx]]&gt;0,NOT(Tabelle16[AreaPx]="inf")),Tabelle16[[#This Row],[AreaPx]], NA())</f>
        <v>#N/A</v>
      </c>
      <c r="J26">
        <v>0</v>
      </c>
      <c r="K26">
        <v>0</v>
      </c>
      <c r="L26">
        <v>0</v>
      </c>
      <c r="M26">
        <v>0</v>
      </c>
      <c r="N26">
        <v>0</v>
      </c>
      <c r="O26">
        <f>Tabelle16[[#This Row],[Roll]]+Tabelle16[[#This Row],[Yaw]]</f>
        <v>44.331410000000005</v>
      </c>
      <c r="P26">
        <f>SQRT(Tabelle16[[#This Row],[X]]^2+ Tabelle16[[#This Row],[Y]]^2 +Tabelle16[[#This Row],[Z]]^2)</f>
        <v>201.41506376669051</v>
      </c>
      <c r="Q26">
        <v>274.435</v>
      </c>
      <c r="R26">
        <v>109.849</v>
      </c>
      <c r="S26">
        <v>115.036</v>
      </c>
      <c r="T26">
        <v>48.503300000000003</v>
      </c>
      <c r="U26">
        <v>1.63368</v>
      </c>
      <c r="V26">
        <v>-4.1718900000000003</v>
      </c>
    </row>
    <row r="27" spans="1:22">
      <c r="A27">
        <v>509</v>
      </c>
      <c r="B27">
        <v>0</v>
      </c>
      <c r="C27">
        <v>17.1675</v>
      </c>
      <c r="D27">
        <v>2.4617</v>
      </c>
      <c r="E27">
        <v>-200.667</v>
      </c>
      <c r="F27">
        <v>48.503300000000003</v>
      </c>
      <c r="G27">
        <v>1.63368</v>
      </c>
      <c r="H27">
        <v>-4.1718900000000003</v>
      </c>
      <c r="I27" t="e">
        <f>IF(AND(Tabelle16[[#This Row],[AreaPx]]&gt;0,NOT(Tabelle16[AreaPx]="inf")),Tabelle16[[#This Row],[AreaPx]], NA())</f>
        <v>#N/A</v>
      </c>
      <c r="J27">
        <v>0</v>
      </c>
      <c r="K27">
        <v>0</v>
      </c>
      <c r="L27">
        <v>0</v>
      </c>
      <c r="M27">
        <v>0</v>
      </c>
      <c r="N27">
        <v>0</v>
      </c>
      <c r="O27">
        <f>Tabelle16[[#This Row],[Roll]]+Tabelle16[[#This Row],[Yaw]]</f>
        <v>44.331410000000005</v>
      </c>
      <c r="P27">
        <f>SQRT(Tabelle16[[#This Row],[X]]^2+ Tabelle16[[#This Row],[Y]]^2 +Tabelle16[[#This Row],[Z]]^2)</f>
        <v>201.41506376669051</v>
      </c>
      <c r="Q27">
        <v>274.435</v>
      </c>
      <c r="R27">
        <v>109.849</v>
      </c>
      <c r="S27">
        <v>115.036</v>
      </c>
      <c r="T27">
        <v>48.503300000000003</v>
      </c>
      <c r="U27">
        <v>1.63368</v>
      </c>
      <c r="V27">
        <v>-4.1718900000000003</v>
      </c>
    </row>
    <row r="28" spans="1:22">
      <c r="A28">
        <v>529</v>
      </c>
      <c r="B28">
        <v>0</v>
      </c>
      <c r="C28">
        <v>17.1675</v>
      </c>
      <c r="D28">
        <v>2.4617</v>
      </c>
      <c r="E28">
        <v>-200.667</v>
      </c>
      <c r="F28">
        <v>48.503300000000003</v>
      </c>
      <c r="G28">
        <v>1.63368</v>
      </c>
      <c r="H28">
        <v>-4.1718900000000003</v>
      </c>
      <c r="I28" t="e">
        <f>IF(AND(Tabelle16[[#This Row],[AreaPx]]&gt;0,NOT(Tabelle16[AreaPx]="inf")),Tabelle16[[#This Row],[AreaPx]], NA())</f>
        <v>#N/A</v>
      </c>
      <c r="J28">
        <v>0</v>
      </c>
      <c r="K28">
        <v>0</v>
      </c>
      <c r="L28">
        <v>0</v>
      </c>
      <c r="M28">
        <v>0</v>
      </c>
      <c r="N28">
        <v>0</v>
      </c>
      <c r="O28">
        <f>Tabelle16[[#This Row],[Roll]]+Tabelle16[[#This Row],[Yaw]]</f>
        <v>44.331410000000005</v>
      </c>
      <c r="P28">
        <f>SQRT(Tabelle16[[#This Row],[X]]^2+ Tabelle16[[#This Row],[Y]]^2 +Tabelle16[[#This Row],[Z]]^2)</f>
        <v>201.41506376669051</v>
      </c>
      <c r="Q28">
        <v>274.435</v>
      </c>
      <c r="R28">
        <v>109.849</v>
      </c>
      <c r="S28">
        <v>115.036</v>
      </c>
      <c r="T28">
        <v>48.503300000000003</v>
      </c>
      <c r="U28">
        <v>1.63368</v>
      </c>
      <c r="V28">
        <v>-4.1718900000000003</v>
      </c>
    </row>
    <row r="29" spans="1:22">
      <c r="A29">
        <v>542</v>
      </c>
      <c r="B29">
        <v>0</v>
      </c>
      <c r="C29">
        <v>17.1675</v>
      </c>
      <c r="D29">
        <v>2.4617</v>
      </c>
      <c r="E29">
        <v>-200.667</v>
      </c>
      <c r="F29">
        <v>48.503300000000003</v>
      </c>
      <c r="G29">
        <v>1.63368</v>
      </c>
      <c r="H29">
        <v>-4.1718900000000003</v>
      </c>
      <c r="I29" t="e">
        <f>IF(AND(Tabelle16[[#This Row],[AreaPx]]&gt;0,NOT(Tabelle16[AreaPx]="inf")),Tabelle16[[#This Row],[AreaPx]], NA())</f>
        <v>#N/A</v>
      </c>
      <c r="J29">
        <v>0</v>
      </c>
      <c r="K29">
        <v>0</v>
      </c>
      <c r="L29">
        <v>0</v>
      </c>
      <c r="M29">
        <v>0</v>
      </c>
      <c r="N29">
        <v>0</v>
      </c>
      <c r="O29">
        <f>Tabelle16[[#This Row],[Roll]]+Tabelle16[[#This Row],[Yaw]]</f>
        <v>44.331410000000005</v>
      </c>
      <c r="P29">
        <f>SQRT(Tabelle16[[#This Row],[X]]^2+ Tabelle16[[#This Row],[Y]]^2 +Tabelle16[[#This Row],[Z]]^2)</f>
        <v>201.41506376669051</v>
      </c>
      <c r="Q29">
        <v>274.435</v>
      </c>
      <c r="R29">
        <v>109.849</v>
      </c>
      <c r="S29">
        <v>115.036</v>
      </c>
      <c r="T29">
        <v>48.503300000000003</v>
      </c>
      <c r="U29">
        <v>1.63368</v>
      </c>
      <c r="V29">
        <v>-4.1718900000000003</v>
      </c>
    </row>
    <row r="30" spans="1:22">
      <c r="A30">
        <v>567</v>
      </c>
      <c r="B30">
        <v>0</v>
      </c>
      <c r="C30">
        <v>17.1675</v>
      </c>
      <c r="D30">
        <v>2.4617</v>
      </c>
      <c r="E30">
        <v>-200.667</v>
      </c>
      <c r="F30">
        <v>48.503300000000003</v>
      </c>
      <c r="G30">
        <v>1.63368</v>
      </c>
      <c r="H30">
        <v>-4.1718900000000003</v>
      </c>
      <c r="I30" t="e">
        <f>IF(AND(Tabelle16[[#This Row],[AreaPx]]&gt;0,NOT(Tabelle16[AreaPx]="inf")),Tabelle16[[#This Row],[AreaPx]], NA())</f>
        <v>#N/A</v>
      </c>
      <c r="J30">
        <v>0</v>
      </c>
      <c r="K30">
        <v>0</v>
      </c>
      <c r="L30">
        <v>0</v>
      </c>
      <c r="M30">
        <v>0</v>
      </c>
      <c r="N30">
        <v>0</v>
      </c>
      <c r="O30">
        <f>Tabelle16[[#This Row],[Roll]]+Tabelle16[[#This Row],[Yaw]]</f>
        <v>44.331410000000005</v>
      </c>
      <c r="P30">
        <f>SQRT(Tabelle16[[#This Row],[X]]^2+ Tabelle16[[#This Row],[Y]]^2 +Tabelle16[[#This Row],[Z]]^2)</f>
        <v>201.41506376669051</v>
      </c>
      <c r="Q30">
        <v>274.435</v>
      </c>
      <c r="R30">
        <v>109.849</v>
      </c>
      <c r="S30">
        <v>115.036</v>
      </c>
      <c r="T30">
        <v>48.503300000000003</v>
      </c>
      <c r="U30">
        <v>1.63368</v>
      </c>
      <c r="V30">
        <v>-4.1718900000000003</v>
      </c>
    </row>
    <row r="31" spans="1:22">
      <c r="A31">
        <v>576</v>
      </c>
      <c r="B31">
        <v>0</v>
      </c>
      <c r="C31">
        <v>17.1675</v>
      </c>
      <c r="D31">
        <v>2.4617</v>
      </c>
      <c r="E31">
        <v>-200.667</v>
      </c>
      <c r="F31">
        <v>48.503300000000003</v>
      </c>
      <c r="G31">
        <v>1.63368</v>
      </c>
      <c r="H31">
        <v>-4.1718900000000003</v>
      </c>
      <c r="I31" t="e">
        <f>IF(AND(Tabelle16[[#This Row],[AreaPx]]&gt;0,NOT(Tabelle16[AreaPx]="inf")),Tabelle16[[#This Row],[AreaPx]], NA())</f>
        <v>#N/A</v>
      </c>
      <c r="J31">
        <v>0</v>
      </c>
      <c r="K31">
        <v>0</v>
      </c>
      <c r="L31">
        <v>0</v>
      </c>
      <c r="M31">
        <v>0</v>
      </c>
      <c r="N31">
        <v>0</v>
      </c>
      <c r="O31">
        <f>Tabelle16[[#This Row],[Roll]]+Tabelle16[[#This Row],[Yaw]]</f>
        <v>44.331410000000005</v>
      </c>
      <c r="P31">
        <f>SQRT(Tabelle16[[#This Row],[X]]^2+ Tabelle16[[#This Row],[Y]]^2 +Tabelle16[[#This Row],[Z]]^2)</f>
        <v>201.41506376669051</v>
      </c>
      <c r="Q31">
        <v>274.435</v>
      </c>
      <c r="R31">
        <v>109.849</v>
      </c>
      <c r="S31">
        <v>115.036</v>
      </c>
      <c r="T31">
        <v>48.503300000000003</v>
      </c>
      <c r="U31">
        <v>1.63368</v>
      </c>
      <c r="V31">
        <v>-4.1718900000000003</v>
      </c>
    </row>
    <row r="32" spans="1:22">
      <c r="A32">
        <v>597</v>
      </c>
      <c r="B32">
        <v>0</v>
      </c>
      <c r="C32">
        <v>17.1675</v>
      </c>
      <c r="D32">
        <v>2.4617</v>
      </c>
      <c r="E32">
        <v>-200.667</v>
      </c>
      <c r="F32">
        <v>48.503300000000003</v>
      </c>
      <c r="G32">
        <v>1.63368</v>
      </c>
      <c r="H32">
        <v>-4.1718900000000003</v>
      </c>
      <c r="I32" t="e">
        <f>IF(AND(Tabelle16[[#This Row],[AreaPx]]&gt;0,NOT(Tabelle16[AreaPx]="inf")),Tabelle16[[#This Row],[AreaPx]], NA())</f>
        <v>#N/A</v>
      </c>
      <c r="J32">
        <v>0</v>
      </c>
      <c r="K32">
        <v>0</v>
      </c>
      <c r="L32">
        <v>0</v>
      </c>
      <c r="M32">
        <v>0</v>
      </c>
      <c r="N32">
        <v>0</v>
      </c>
      <c r="O32">
        <f>Tabelle16[[#This Row],[Roll]]+Tabelle16[[#This Row],[Yaw]]</f>
        <v>44.331410000000005</v>
      </c>
      <c r="P32">
        <f>SQRT(Tabelle16[[#This Row],[X]]^2+ Tabelle16[[#This Row],[Y]]^2 +Tabelle16[[#This Row],[Z]]^2)</f>
        <v>201.41506376669051</v>
      </c>
      <c r="Q32">
        <v>274.435</v>
      </c>
      <c r="R32">
        <v>109.849</v>
      </c>
      <c r="S32">
        <v>115.036</v>
      </c>
      <c r="T32">
        <v>48.503300000000003</v>
      </c>
      <c r="U32">
        <v>1.63368</v>
      </c>
      <c r="V32">
        <v>-4.1718900000000003</v>
      </c>
    </row>
    <row r="33" spans="1:22">
      <c r="A33">
        <v>611</v>
      </c>
      <c r="B33">
        <v>0</v>
      </c>
      <c r="C33">
        <v>17.1675</v>
      </c>
      <c r="D33">
        <v>2.4617</v>
      </c>
      <c r="E33">
        <v>-200.667</v>
      </c>
      <c r="F33">
        <v>48.503300000000003</v>
      </c>
      <c r="G33">
        <v>1.63368</v>
      </c>
      <c r="H33">
        <v>-4.1718900000000003</v>
      </c>
      <c r="I33" t="e">
        <f>IF(AND(Tabelle16[[#This Row],[AreaPx]]&gt;0,NOT(Tabelle16[AreaPx]="inf")),Tabelle16[[#This Row],[AreaPx]], NA())</f>
        <v>#N/A</v>
      </c>
      <c r="J33">
        <v>0</v>
      </c>
      <c r="K33">
        <v>0</v>
      </c>
      <c r="L33">
        <v>0</v>
      </c>
      <c r="M33">
        <v>0</v>
      </c>
      <c r="N33">
        <v>0</v>
      </c>
      <c r="O33">
        <f>Tabelle16[[#This Row],[Roll]]+Tabelle16[[#This Row],[Yaw]]</f>
        <v>44.331410000000005</v>
      </c>
      <c r="P33">
        <f>SQRT(Tabelle16[[#This Row],[X]]^2+ Tabelle16[[#This Row],[Y]]^2 +Tabelle16[[#This Row],[Z]]^2)</f>
        <v>201.41506376669051</v>
      </c>
      <c r="Q33">
        <v>274.435</v>
      </c>
      <c r="R33">
        <v>109.849</v>
      </c>
      <c r="S33">
        <v>115.036</v>
      </c>
      <c r="T33">
        <v>48.503300000000003</v>
      </c>
      <c r="U33">
        <v>1.63368</v>
      </c>
      <c r="V33">
        <v>-4.1718900000000003</v>
      </c>
    </row>
    <row r="34" spans="1:22">
      <c r="A34">
        <v>634</v>
      </c>
      <c r="B34">
        <v>0</v>
      </c>
      <c r="C34">
        <v>17.1675</v>
      </c>
      <c r="D34">
        <v>2.4617</v>
      </c>
      <c r="E34">
        <v>-200.667</v>
      </c>
      <c r="F34">
        <v>48.503300000000003</v>
      </c>
      <c r="G34">
        <v>1.63368</v>
      </c>
      <c r="H34">
        <v>-4.1718900000000003</v>
      </c>
      <c r="I34" t="e">
        <f>IF(AND(Tabelle16[[#This Row],[AreaPx]]&gt;0,NOT(Tabelle16[AreaPx]="inf")),Tabelle16[[#This Row],[AreaPx]], NA())</f>
        <v>#N/A</v>
      </c>
      <c r="J34">
        <v>0</v>
      </c>
      <c r="K34">
        <v>0</v>
      </c>
      <c r="L34">
        <v>0</v>
      </c>
      <c r="M34">
        <v>0</v>
      </c>
      <c r="N34">
        <v>0</v>
      </c>
      <c r="O34">
        <f>Tabelle16[[#This Row],[Roll]]+Tabelle16[[#This Row],[Yaw]]</f>
        <v>44.331410000000005</v>
      </c>
      <c r="P34">
        <f>SQRT(Tabelle16[[#This Row],[X]]^2+ Tabelle16[[#This Row],[Y]]^2 +Tabelle16[[#This Row],[Z]]^2)</f>
        <v>201.41506376669051</v>
      </c>
      <c r="Q34">
        <v>274.435</v>
      </c>
      <c r="R34">
        <v>109.849</v>
      </c>
      <c r="S34">
        <v>115.036</v>
      </c>
      <c r="T34">
        <v>48.503300000000003</v>
      </c>
      <c r="U34">
        <v>1.63368</v>
      </c>
      <c r="V34">
        <v>-4.1718900000000003</v>
      </c>
    </row>
    <row r="35" spans="1:22">
      <c r="A35">
        <v>647</v>
      </c>
      <c r="B35">
        <v>0</v>
      </c>
      <c r="C35">
        <v>17.1675</v>
      </c>
      <c r="D35">
        <v>2.4617</v>
      </c>
      <c r="E35">
        <v>-200.667</v>
      </c>
      <c r="F35">
        <v>48.503300000000003</v>
      </c>
      <c r="G35">
        <v>1.63368</v>
      </c>
      <c r="H35">
        <v>-4.1718900000000003</v>
      </c>
      <c r="I35" t="e">
        <f>IF(AND(Tabelle16[[#This Row],[AreaPx]]&gt;0,NOT(Tabelle16[AreaPx]="inf")),Tabelle16[[#This Row],[AreaPx]], NA())</f>
        <v>#N/A</v>
      </c>
      <c r="J35">
        <v>0</v>
      </c>
      <c r="K35">
        <v>0</v>
      </c>
      <c r="L35">
        <v>0</v>
      </c>
      <c r="M35">
        <v>0</v>
      </c>
      <c r="N35">
        <v>0</v>
      </c>
      <c r="O35">
        <f>Tabelle16[[#This Row],[Roll]]+Tabelle16[[#This Row],[Yaw]]</f>
        <v>44.331410000000005</v>
      </c>
      <c r="P35">
        <f>SQRT(Tabelle16[[#This Row],[X]]^2+ Tabelle16[[#This Row],[Y]]^2 +Tabelle16[[#This Row],[Z]]^2)</f>
        <v>201.41506376669051</v>
      </c>
      <c r="Q35">
        <v>274.435</v>
      </c>
      <c r="R35">
        <v>109.849</v>
      </c>
      <c r="S35">
        <v>115.036</v>
      </c>
      <c r="T35">
        <v>48.503300000000003</v>
      </c>
      <c r="U35">
        <v>1.63368</v>
      </c>
      <c r="V35">
        <v>-4.1718900000000003</v>
      </c>
    </row>
    <row r="36" spans="1:22">
      <c r="A36">
        <v>670</v>
      </c>
      <c r="B36">
        <v>0</v>
      </c>
      <c r="C36">
        <v>17.1675</v>
      </c>
      <c r="D36">
        <v>2.4617</v>
      </c>
      <c r="E36">
        <v>-200.667</v>
      </c>
      <c r="F36">
        <v>48.503300000000003</v>
      </c>
      <c r="G36">
        <v>1.63368</v>
      </c>
      <c r="H36">
        <v>-4.1718900000000003</v>
      </c>
      <c r="I36" t="e">
        <f>IF(AND(Tabelle16[[#This Row],[AreaPx]]&gt;0,NOT(Tabelle16[AreaPx]="inf")),Tabelle16[[#This Row],[AreaPx]], NA())</f>
        <v>#N/A</v>
      </c>
      <c r="J36">
        <v>0</v>
      </c>
      <c r="K36">
        <v>0</v>
      </c>
      <c r="L36">
        <v>0</v>
      </c>
      <c r="M36">
        <v>0</v>
      </c>
      <c r="N36">
        <v>0</v>
      </c>
      <c r="O36">
        <f>Tabelle16[[#This Row],[Roll]]+Tabelle16[[#This Row],[Yaw]]</f>
        <v>44.331410000000005</v>
      </c>
      <c r="P36">
        <f>SQRT(Tabelle16[[#This Row],[X]]^2+ Tabelle16[[#This Row],[Y]]^2 +Tabelle16[[#This Row],[Z]]^2)</f>
        <v>201.41506376669051</v>
      </c>
      <c r="Q36">
        <v>274.435</v>
      </c>
      <c r="R36">
        <v>109.849</v>
      </c>
      <c r="S36">
        <v>115.036</v>
      </c>
      <c r="T36">
        <v>48.503300000000003</v>
      </c>
      <c r="U36">
        <v>1.63368</v>
      </c>
      <c r="V36">
        <v>-4.1718900000000003</v>
      </c>
    </row>
    <row r="37" spans="1:22">
      <c r="A37">
        <v>680</v>
      </c>
      <c r="B37">
        <v>0</v>
      </c>
      <c r="C37">
        <v>17.1675</v>
      </c>
      <c r="D37">
        <v>2.4617</v>
      </c>
      <c r="E37">
        <v>-200.667</v>
      </c>
      <c r="F37">
        <v>48.503300000000003</v>
      </c>
      <c r="G37">
        <v>1.63368</v>
      </c>
      <c r="H37">
        <v>-4.1718900000000003</v>
      </c>
      <c r="I37" t="e">
        <f>IF(AND(Tabelle16[[#This Row],[AreaPx]]&gt;0,NOT(Tabelle16[AreaPx]="inf")),Tabelle16[[#This Row],[AreaPx]], NA())</f>
        <v>#N/A</v>
      </c>
      <c r="J37">
        <v>0</v>
      </c>
      <c r="K37">
        <v>0</v>
      </c>
      <c r="L37">
        <v>0</v>
      </c>
      <c r="M37">
        <v>0</v>
      </c>
      <c r="N37">
        <v>0</v>
      </c>
      <c r="O37">
        <f>Tabelle16[[#This Row],[Roll]]+Tabelle16[[#This Row],[Yaw]]</f>
        <v>44.331410000000005</v>
      </c>
      <c r="P37">
        <f>SQRT(Tabelle16[[#This Row],[X]]^2+ Tabelle16[[#This Row],[Y]]^2 +Tabelle16[[#This Row],[Z]]^2)</f>
        <v>201.41506376669051</v>
      </c>
      <c r="Q37">
        <v>274.435</v>
      </c>
      <c r="R37">
        <v>109.849</v>
      </c>
      <c r="S37">
        <v>115.036</v>
      </c>
      <c r="T37">
        <v>48.503300000000003</v>
      </c>
      <c r="U37">
        <v>1.63368</v>
      </c>
      <c r="V37">
        <v>-4.1718900000000003</v>
      </c>
    </row>
    <row r="38" spans="1:22">
      <c r="A38">
        <v>699</v>
      </c>
      <c r="B38">
        <v>0</v>
      </c>
      <c r="C38">
        <v>17.1675</v>
      </c>
      <c r="D38">
        <v>2.4617</v>
      </c>
      <c r="E38">
        <v>-200.667</v>
      </c>
      <c r="F38">
        <v>48.503300000000003</v>
      </c>
      <c r="G38">
        <v>1.63368</v>
      </c>
      <c r="H38">
        <v>-4.1718900000000003</v>
      </c>
      <c r="I38" t="e">
        <f>IF(AND(Tabelle16[[#This Row],[AreaPx]]&gt;0,NOT(Tabelle16[AreaPx]="inf")),Tabelle16[[#This Row],[AreaPx]], NA())</f>
        <v>#N/A</v>
      </c>
      <c r="J38">
        <v>0</v>
      </c>
      <c r="K38">
        <v>0</v>
      </c>
      <c r="L38">
        <v>0</v>
      </c>
      <c r="M38">
        <v>0</v>
      </c>
      <c r="N38">
        <v>0</v>
      </c>
      <c r="O38">
        <f>Tabelle16[[#This Row],[Roll]]+Tabelle16[[#This Row],[Yaw]]</f>
        <v>44.331410000000005</v>
      </c>
      <c r="P38">
        <f>SQRT(Tabelle16[[#This Row],[X]]^2+ Tabelle16[[#This Row],[Y]]^2 +Tabelle16[[#This Row],[Z]]^2)</f>
        <v>201.41506376669051</v>
      </c>
      <c r="Q38">
        <v>274.435</v>
      </c>
      <c r="R38">
        <v>109.849</v>
      </c>
      <c r="S38">
        <v>115.036</v>
      </c>
      <c r="T38">
        <v>48.503300000000003</v>
      </c>
      <c r="U38">
        <v>1.63368</v>
      </c>
      <c r="V38">
        <v>-4.1718900000000003</v>
      </c>
    </row>
    <row r="39" spans="1:22">
      <c r="A39">
        <v>707</v>
      </c>
      <c r="B39">
        <v>0</v>
      </c>
      <c r="C39">
        <v>17.1675</v>
      </c>
      <c r="D39">
        <v>2.4617</v>
      </c>
      <c r="E39">
        <v>-200.667</v>
      </c>
      <c r="F39">
        <v>48.503300000000003</v>
      </c>
      <c r="G39">
        <v>1.63368</v>
      </c>
      <c r="H39">
        <v>-4.1718900000000003</v>
      </c>
      <c r="I39" t="e">
        <f>IF(AND(Tabelle16[[#This Row],[AreaPx]]&gt;0,NOT(Tabelle16[AreaPx]="inf")),Tabelle16[[#This Row],[AreaPx]], NA())</f>
        <v>#N/A</v>
      </c>
      <c r="J39">
        <v>0</v>
      </c>
      <c r="K39">
        <v>0</v>
      </c>
      <c r="L39">
        <v>0</v>
      </c>
      <c r="M39">
        <v>0</v>
      </c>
      <c r="N39">
        <v>0</v>
      </c>
      <c r="O39">
        <f>Tabelle16[[#This Row],[Roll]]+Tabelle16[[#This Row],[Yaw]]</f>
        <v>44.331410000000005</v>
      </c>
      <c r="P39">
        <f>SQRT(Tabelle16[[#This Row],[X]]^2+ Tabelle16[[#This Row],[Y]]^2 +Tabelle16[[#This Row],[Z]]^2)</f>
        <v>201.41506376669051</v>
      </c>
      <c r="Q39">
        <v>274.435</v>
      </c>
      <c r="R39">
        <v>109.849</v>
      </c>
      <c r="S39">
        <v>115.036</v>
      </c>
      <c r="T39">
        <v>48.503300000000003</v>
      </c>
      <c r="U39">
        <v>1.63368</v>
      </c>
      <c r="V39">
        <v>-4.1718900000000003</v>
      </c>
    </row>
    <row r="40" spans="1:22">
      <c r="A40">
        <v>722</v>
      </c>
      <c r="B40">
        <v>0</v>
      </c>
      <c r="C40">
        <v>17.1675</v>
      </c>
      <c r="D40">
        <v>2.4617</v>
      </c>
      <c r="E40">
        <v>-200.667</v>
      </c>
      <c r="F40">
        <v>48.503300000000003</v>
      </c>
      <c r="G40">
        <v>1.63368</v>
      </c>
      <c r="H40">
        <v>-4.1718900000000003</v>
      </c>
      <c r="I40" t="e">
        <f>IF(AND(Tabelle16[[#This Row],[AreaPx]]&gt;0,NOT(Tabelle16[AreaPx]="inf")),Tabelle16[[#This Row],[AreaPx]], NA())</f>
        <v>#N/A</v>
      </c>
      <c r="J40">
        <v>0</v>
      </c>
      <c r="K40">
        <v>0</v>
      </c>
      <c r="L40">
        <v>0</v>
      </c>
      <c r="M40">
        <v>0</v>
      </c>
      <c r="N40">
        <v>0</v>
      </c>
      <c r="O40">
        <f>Tabelle16[[#This Row],[Roll]]+Tabelle16[[#This Row],[Yaw]]</f>
        <v>44.331410000000005</v>
      </c>
      <c r="P40">
        <f>SQRT(Tabelle16[[#This Row],[X]]^2+ Tabelle16[[#This Row],[Y]]^2 +Tabelle16[[#This Row],[Z]]^2)</f>
        <v>201.41506376669051</v>
      </c>
      <c r="Q40">
        <v>274.435</v>
      </c>
      <c r="R40">
        <v>109.849</v>
      </c>
      <c r="S40">
        <v>115.036</v>
      </c>
      <c r="T40">
        <v>48.503300000000003</v>
      </c>
      <c r="U40">
        <v>1.63368</v>
      </c>
      <c r="V40">
        <v>-4.1718900000000003</v>
      </c>
    </row>
    <row r="41" spans="1:22">
      <c r="A41">
        <v>729</v>
      </c>
      <c r="B41">
        <v>0</v>
      </c>
      <c r="C41">
        <v>17.1675</v>
      </c>
      <c r="D41">
        <v>2.4617</v>
      </c>
      <c r="E41">
        <v>-200.667</v>
      </c>
      <c r="F41">
        <v>48.503300000000003</v>
      </c>
      <c r="G41">
        <v>1.63368</v>
      </c>
      <c r="H41">
        <v>-4.1718900000000003</v>
      </c>
      <c r="I41" t="e">
        <f>IF(AND(Tabelle16[[#This Row],[AreaPx]]&gt;0,NOT(Tabelle16[AreaPx]="inf")),Tabelle16[[#This Row],[AreaPx]], NA())</f>
        <v>#N/A</v>
      </c>
      <c r="J41">
        <v>0</v>
      </c>
      <c r="K41">
        <v>0</v>
      </c>
      <c r="L41">
        <v>0</v>
      </c>
      <c r="M41">
        <v>0</v>
      </c>
      <c r="N41">
        <v>0</v>
      </c>
      <c r="O41">
        <f>Tabelle16[[#This Row],[Roll]]+Tabelle16[[#This Row],[Yaw]]</f>
        <v>44.331410000000005</v>
      </c>
      <c r="P41">
        <f>SQRT(Tabelle16[[#This Row],[X]]^2+ Tabelle16[[#This Row],[Y]]^2 +Tabelle16[[#This Row],[Z]]^2)</f>
        <v>201.41506376669051</v>
      </c>
      <c r="Q41">
        <v>274.435</v>
      </c>
      <c r="R41">
        <v>109.849</v>
      </c>
      <c r="S41">
        <v>115.036</v>
      </c>
      <c r="T41">
        <v>48.503300000000003</v>
      </c>
      <c r="U41">
        <v>1.63368</v>
      </c>
      <c r="V41">
        <v>-4.1718900000000003</v>
      </c>
    </row>
    <row r="42" spans="1:22">
      <c r="A42">
        <v>736</v>
      </c>
      <c r="B42">
        <v>0</v>
      </c>
      <c r="C42">
        <v>17.1675</v>
      </c>
      <c r="D42">
        <v>2.4617</v>
      </c>
      <c r="E42">
        <v>-200.667</v>
      </c>
      <c r="F42">
        <v>48.503300000000003</v>
      </c>
      <c r="G42">
        <v>1.63368</v>
      </c>
      <c r="H42">
        <v>-4.1718900000000003</v>
      </c>
      <c r="I42" t="e">
        <f>IF(AND(Tabelle16[[#This Row],[AreaPx]]&gt;0,NOT(Tabelle16[AreaPx]="inf")),Tabelle16[[#This Row],[AreaPx]], NA())</f>
        <v>#N/A</v>
      </c>
      <c r="J42">
        <v>0</v>
      </c>
      <c r="K42">
        <v>0</v>
      </c>
      <c r="L42">
        <v>0</v>
      </c>
      <c r="M42">
        <v>0</v>
      </c>
      <c r="N42">
        <v>0</v>
      </c>
      <c r="O42">
        <f>Tabelle16[[#This Row],[Roll]]+Tabelle16[[#This Row],[Yaw]]</f>
        <v>44.331410000000005</v>
      </c>
      <c r="P42">
        <f>SQRT(Tabelle16[[#This Row],[X]]^2+ Tabelle16[[#This Row],[Y]]^2 +Tabelle16[[#This Row],[Z]]^2)</f>
        <v>201.41506376669051</v>
      </c>
      <c r="Q42">
        <v>274.435</v>
      </c>
      <c r="R42">
        <v>109.849</v>
      </c>
      <c r="S42">
        <v>115.036</v>
      </c>
      <c r="T42">
        <v>48.503300000000003</v>
      </c>
      <c r="U42">
        <v>1.63368</v>
      </c>
      <c r="V42">
        <v>-4.1718900000000003</v>
      </c>
    </row>
    <row r="43" spans="1:22">
      <c r="A43">
        <v>742</v>
      </c>
      <c r="B43">
        <v>0</v>
      </c>
      <c r="C43">
        <v>17.1675</v>
      </c>
      <c r="D43">
        <v>2.4617</v>
      </c>
      <c r="E43">
        <v>-200.667</v>
      </c>
      <c r="F43">
        <v>48.503300000000003</v>
      </c>
      <c r="G43">
        <v>1.63368</v>
      </c>
      <c r="H43">
        <v>-4.1718900000000003</v>
      </c>
      <c r="I43" t="e">
        <f>IF(AND(Tabelle16[[#This Row],[AreaPx]]&gt;0,NOT(Tabelle16[AreaPx]="inf")),Tabelle16[[#This Row],[AreaPx]], NA())</f>
        <v>#N/A</v>
      </c>
      <c r="J43">
        <v>0</v>
      </c>
      <c r="K43">
        <v>0</v>
      </c>
      <c r="L43">
        <v>0</v>
      </c>
      <c r="M43">
        <v>0</v>
      </c>
      <c r="N43">
        <v>0</v>
      </c>
      <c r="O43">
        <f>Tabelle16[[#This Row],[Roll]]+Tabelle16[[#This Row],[Yaw]]</f>
        <v>44.331410000000005</v>
      </c>
      <c r="P43">
        <f>SQRT(Tabelle16[[#This Row],[X]]^2+ Tabelle16[[#This Row],[Y]]^2 +Tabelle16[[#This Row],[Z]]^2)</f>
        <v>201.41506376669051</v>
      </c>
      <c r="Q43">
        <v>274.435</v>
      </c>
      <c r="R43">
        <v>109.849</v>
      </c>
      <c r="S43">
        <v>115.036</v>
      </c>
      <c r="T43">
        <v>48.503300000000003</v>
      </c>
      <c r="U43">
        <v>1.63368</v>
      </c>
      <c r="V43">
        <v>-4.1718900000000003</v>
      </c>
    </row>
    <row r="44" spans="1:22">
      <c r="A44">
        <v>770</v>
      </c>
      <c r="B44">
        <v>0</v>
      </c>
      <c r="C44">
        <v>17.1675</v>
      </c>
      <c r="D44">
        <v>2.4617</v>
      </c>
      <c r="E44">
        <v>-200.667</v>
      </c>
      <c r="F44">
        <v>48.503300000000003</v>
      </c>
      <c r="G44">
        <v>1.63368</v>
      </c>
      <c r="H44">
        <v>-4.1718900000000003</v>
      </c>
      <c r="I44" t="e">
        <f>IF(AND(Tabelle16[[#This Row],[AreaPx]]&gt;0,NOT(Tabelle16[AreaPx]="inf")),Tabelle16[[#This Row],[AreaPx]], NA())</f>
        <v>#N/A</v>
      </c>
      <c r="J44">
        <v>0</v>
      </c>
      <c r="K44">
        <v>0</v>
      </c>
      <c r="L44">
        <v>0</v>
      </c>
      <c r="M44">
        <v>0</v>
      </c>
      <c r="N44">
        <v>0</v>
      </c>
      <c r="O44">
        <f>Tabelle16[[#This Row],[Roll]]+Tabelle16[[#This Row],[Yaw]]</f>
        <v>44.331410000000005</v>
      </c>
      <c r="P44">
        <f>SQRT(Tabelle16[[#This Row],[X]]^2+ Tabelle16[[#This Row],[Y]]^2 +Tabelle16[[#This Row],[Z]]^2)</f>
        <v>201.41506376669051</v>
      </c>
      <c r="Q44">
        <v>274.435</v>
      </c>
      <c r="R44">
        <v>109.849</v>
      </c>
      <c r="S44">
        <v>115.036</v>
      </c>
      <c r="T44">
        <v>48.503300000000003</v>
      </c>
      <c r="U44">
        <v>1.63368</v>
      </c>
      <c r="V44">
        <v>-4.1718900000000003</v>
      </c>
    </row>
    <row r="45" spans="1:22">
      <c r="A45">
        <v>786</v>
      </c>
      <c r="B45">
        <v>0</v>
      </c>
      <c r="C45">
        <v>17.1675</v>
      </c>
      <c r="D45">
        <v>2.4617</v>
      </c>
      <c r="E45">
        <v>-200.667</v>
      </c>
      <c r="F45">
        <v>48.503300000000003</v>
      </c>
      <c r="G45">
        <v>1.63368</v>
      </c>
      <c r="H45">
        <v>-4.1718900000000003</v>
      </c>
      <c r="I45" t="e">
        <f>IF(AND(Tabelle16[[#This Row],[AreaPx]]&gt;0,NOT(Tabelle16[AreaPx]="inf")),Tabelle16[[#This Row],[AreaPx]], NA())</f>
        <v>#N/A</v>
      </c>
      <c r="J45">
        <v>0</v>
      </c>
      <c r="K45">
        <v>0</v>
      </c>
      <c r="L45">
        <v>0</v>
      </c>
      <c r="M45">
        <v>0</v>
      </c>
      <c r="N45">
        <v>0</v>
      </c>
      <c r="O45">
        <f>Tabelle16[[#This Row],[Roll]]+Tabelle16[[#This Row],[Yaw]]</f>
        <v>44.331410000000005</v>
      </c>
      <c r="P45">
        <f>SQRT(Tabelle16[[#This Row],[X]]^2+ Tabelle16[[#This Row],[Y]]^2 +Tabelle16[[#This Row],[Z]]^2)</f>
        <v>201.41506376669051</v>
      </c>
      <c r="Q45">
        <v>274.435</v>
      </c>
      <c r="R45">
        <v>109.849</v>
      </c>
      <c r="S45">
        <v>115.036</v>
      </c>
      <c r="T45">
        <v>48.503300000000003</v>
      </c>
      <c r="U45">
        <v>1.63368</v>
      </c>
      <c r="V45">
        <v>-4.1718900000000003</v>
      </c>
    </row>
    <row r="46" spans="1:22">
      <c r="A46">
        <v>809</v>
      </c>
      <c r="B46">
        <v>0</v>
      </c>
      <c r="C46">
        <v>17.1675</v>
      </c>
      <c r="D46">
        <v>2.4617</v>
      </c>
      <c r="E46">
        <v>-200.667</v>
      </c>
      <c r="F46">
        <v>48.503300000000003</v>
      </c>
      <c r="G46">
        <v>1.63368</v>
      </c>
      <c r="H46">
        <v>-4.1718900000000003</v>
      </c>
      <c r="I46" t="e">
        <f>IF(AND(Tabelle16[[#This Row],[AreaPx]]&gt;0,NOT(Tabelle16[AreaPx]="inf")),Tabelle16[[#This Row],[AreaPx]], NA())</f>
        <v>#N/A</v>
      </c>
      <c r="J46">
        <v>0</v>
      </c>
      <c r="K46">
        <v>0</v>
      </c>
      <c r="L46">
        <v>0</v>
      </c>
      <c r="M46">
        <v>0</v>
      </c>
      <c r="N46">
        <v>0</v>
      </c>
      <c r="O46">
        <f>Tabelle16[[#This Row],[Roll]]+Tabelle16[[#This Row],[Yaw]]</f>
        <v>44.331410000000005</v>
      </c>
      <c r="P46">
        <f>SQRT(Tabelle16[[#This Row],[X]]^2+ Tabelle16[[#This Row],[Y]]^2 +Tabelle16[[#This Row],[Z]]^2)</f>
        <v>201.41506376669051</v>
      </c>
      <c r="Q46">
        <v>274.435</v>
      </c>
      <c r="R46">
        <v>109.849</v>
      </c>
      <c r="S46">
        <v>115.036</v>
      </c>
      <c r="T46">
        <v>48.503300000000003</v>
      </c>
      <c r="U46">
        <v>1.63368</v>
      </c>
      <c r="V46">
        <v>-4.1718900000000003</v>
      </c>
    </row>
    <row r="47" spans="1:22">
      <c r="A47">
        <v>836</v>
      </c>
      <c r="B47">
        <v>0</v>
      </c>
      <c r="C47">
        <v>17.1675</v>
      </c>
      <c r="D47">
        <v>2.4617</v>
      </c>
      <c r="E47">
        <v>-200.667</v>
      </c>
      <c r="F47">
        <v>48.503300000000003</v>
      </c>
      <c r="G47">
        <v>1.63368</v>
      </c>
      <c r="H47">
        <v>-4.1718900000000003</v>
      </c>
      <c r="I47" t="e">
        <f>IF(AND(Tabelle16[[#This Row],[AreaPx]]&gt;0,NOT(Tabelle16[AreaPx]="inf")),Tabelle16[[#This Row],[AreaPx]], NA())</f>
        <v>#N/A</v>
      </c>
      <c r="J47">
        <v>0</v>
      </c>
      <c r="K47">
        <v>0</v>
      </c>
      <c r="L47">
        <v>0</v>
      </c>
      <c r="M47">
        <v>0</v>
      </c>
      <c r="N47">
        <v>0</v>
      </c>
      <c r="O47">
        <f>Tabelle16[[#This Row],[Roll]]+Tabelle16[[#This Row],[Yaw]]</f>
        <v>44.331410000000005</v>
      </c>
      <c r="P47">
        <f>SQRT(Tabelle16[[#This Row],[X]]^2+ Tabelle16[[#This Row],[Y]]^2 +Tabelle16[[#This Row],[Z]]^2)</f>
        <v>201.41506376669051</v>
      </c>
      <c r="Q47">
        <v>274.435</v>
      </c>
      <c r="R47">
        <v>109.849</v>
      </c>
      <c r="S47">
        <v>115.036</v>
      </c>
      <c r="T47">
        <v>48.503300000000003</v>
      </c>
      <c r="U47">
        <v>1.63368</v>
      </c>
      <c r="V47">
        <v>-4.1718900000000003</v>
      </c>
    </row>
    <row r="48" spans="1:22">
      <c r="A48">
        <v>848</v>
      </c>
      <c r="B48">
        <v>0</v>
      </c>
      <c r="C48">
        <v>17.1675</v>
      </c>
      <c r="D48">
        <v>2.4617</v>
      </c>
      <c r="E48">
        <v>-200.667</v>
      </c>
      <c r="F48">
        <v>48.503300000000003</v>
      </c>
      <c r="G48">
        <v>1.63368</v>
      </c>
      <c r="H48">
        <v>-4.1718900000000003</v>
      </c>
      <c r="I48" t="e">
        <f>IF(AND(Tabelle16[[#This Row],[AreaPx]]&gt;0,NOT(Tabelle16[AreaPx]="inf")),Tabelle16[[#This Row],[AreaPx]], NA())</f>
        <v>#N/A</v>
      </c>
      <c r="J48">
        <v>0</v>
      </c>
      <c r="K48">
        <v>0</v>
      </c>
      <c r="L48">
        <v>0</v>
      </c>
      <c r="M48">
        <v>0</v>
      </c>
      <c r="N48">
        <v>0</v>
      </c>
      <c r="O48">
        <f>Tabelle16[[#This Row],[Roll]]+Tabelle16[[#This Row],[Yaw]]</f>
        <v>44.331410000000005</v>
      </c>
      <c r="P48">
        <f>SQRT(Tabelle16[[#This Row],[X]]^2+ Tabelle16[[#This Row],[Y]]^2 +Tabelle16[[#This Row],[Z]]^2)</f>
        <v>201.41506376669051</v>
      </c>
      <c r="Q48">
        <v>274.435</v>
      </c>
      <c r="R48">
        <v>109.849</v>
      </c>
      <c r="S48">
        <v>115.036</v>
      </c>
      <c r="T48">
        <v>48.503300000000003</v>
      </c>
      <c r="U48">
        <v>1.63368</v>
      </c>
      <c r="V48">
        <v>-4.1718900000000003</v>
      </c>
    </row>
    <row r="49" spans="1:22">
      <c r="A49">
        <v>868</v>
      </c>
      <c r="B49">
        <v>0</v>
      </c>
      <c r="C49">
        <v>17.1675</v>
      </c>
      <c r="D49">
        <v>2.4617</v>
      </c>
      <c r="E49">
        <v>-200.667</v>
      </c>
      <c r="F49">
        <v>48.503300000000003</v>
      </c>
      <c r="G49">
        <v>1.63368</v>
      </c>
      <c r="H49">
        <v>-4.1718900000000003</v>
      </c>
      <c r="I49" t="e">
        <f>IF(AND(Tabelle16[[#This Row],[AreaPx]]&gt;0,NOT(Tabelle16[AreaPx]="inf")),Tabelle16[[#This Row],[AreaPx]], NA())</f>
        <v>#N/A</v>
      </c>
      <c r="J49">
        <v>0</v>
      </c>
      <c r="K49">
        <v>0</v>
      </c>
      <c r="L49">
        <v>0</v>
      </c>
      <c r="M49">
        <v>0</v>
      </c>
      <c r="N49">
        <v>0</v>
      </c>
      <c r="O49">
        <f>Tabelle16[[#This Row],[Roll]]+Tabelle16[[#This Row],[Yaw]]</f>
        <v>44.331410000000005</v>
      </c>
      <c r="P49">
        <f>SQRT(Tabelle16[[#This Row],[X]]^2+ Tabelle16[[#This Row],[Y]]^2 +Tabelle16[[#This Row],[Z]]^2)</f>
        <v>201.41506376669051</v>
      </c>
      <c r="Q49">
        <v>274.435</v>
      </c>
      <c r="R49">
        <v>109.849</v>
      </c>
      <c r="S49">
        <v>115.036</v>
      </c>
      <c r="T49">
        <v>48.503300000000003</v>
      </c>
      <c r="U49">
        <v>1.63368</v>
      </c>
      <c r="V49">
        <v>-4.1718900000000003</v>
      </c>
    </row>
    <row r="50" spans="1:22">
      <c r="A50">
        <v>885</v>
      </c>
      <c r="B50">
        <v>0</v>
      </c>
      <c r="C50">
        <v>17.1675</v>
      </c>
      <c r="D50">
        <v>2.4617</v>
      </c>
      <c r="E50">
        <v>-200.667</v>
      </c>
      <c r="F50">
        <v>48.503300000000003</v>
      </c>
      <c r="G50">
        <v>1.63368</v>
      </c>
      <c r="H50">
        <v>-4.1718900000000003</v>
      </c>
      <c r="I50" t="e">
        <f>IF(AND(Tabelle16[[#This Row],[AreaPx]]&gt;0,NOT(Tabelle16[AreaPx]="inf")),Tabelle16[[#This Row],[AreaPx]], NA())</f>
        <v>#N/A</v>
      </c>
      <c r="J50">
        <v>0</v>
      </c>
      <c r="K50">
        <v>0</v>
      </c>
      <c r="L50">
        <v>0</v>
      </c>
      <c r="M50">
        <v>0</v>
      </c>
      <c r="N50">
        <v>0</v>
      </c>
      <c r="O50">
        <f>Tabelle16[[#This Row],[Roll]]+Tabelle16[[#This Row],[Yaw]]</f>
        <v>44.331410000000005</v>
      </c>
      <c r="P50">
        <f>SQRT(Tabelle16[[#This Row],[X]]^2+ Tabelle16[[#This Row],[Y]]^2 +Tabelle16[[#This Row],[Z]]^2)</f>
        <v>201.41506376669051</v>
      </c>
      <c r="Q50">
        <v>274.435</v>
      </c>
      <c r="R50">
        <v>109.849</v>
      </c>
      <c r="S50">
        <v>115.036</v>
      </c>
      <c r="T50">
        <v>48.503300000000003</v>
      </c>
      <c r="U50">
        <v>1.63368</v>
      </c>
      <c r="V50">
        <v>-4.1718900000000003</v>
      </c>
    </row>
    <row r="51" spans="1:22">
      <c r="A51">
        <v>906</v>
      </c>
      <c r="B51">
        <v>0</v>
      </c>
      <c r="C51">
        <v>17.1675</v>
      </c>
      <c r="D51">
        <v>2.4617</v>
      </c>
      <c r="E51">
        <v>-200.667</v>
      </c>
      <c r="F51">
        <v>48.503300000000003</v>
      </c>
      <c r="G51">
        <v>1.63368</v>
      </c>
      <c r="H51">
        <v>-4.1718900000000003</v>
      </c>
      <c r="I51" t="e">
        <f>IF(AND(Tabelle16[[#This Row],[AreaPx]]&gt;0,NOT(Tabelle16[AreaPx]="inf")),Tabelle16[[#This Row],[AreaPx]], NA())</f>
        <v>#N/A</v>
      </c>
      <c r="J51">
        <v>0</v>
      </c>
      <c r="K51">
        <v>0</v>
      </c>
      <c r="L51">
        <v>0</v>
      </c>
      <c r="M51">
        <v>0</v>
      </c>
      <c r="N51">
        <v>0</v>
      </c>
      <c r="O51">
        <f>Tabelle16[[#This Row],[Roll]]+Tabelle16[[#This Row],[Yaw]]</f>
        <v>44.331410000000005</v>
      </c>
      <c r="P51">
        <f>SQRT(Tabelle16[[#This Row],[X]]^2+ Tabelle16[[#This Row],[Y]]^2 +Tabelle16[[#This Row],[Z]]^2)</f>
        <v>201.41506376669051</v>
      </c>
      <c r="Q51">
        <v>274.435</v>
      </c>
      <c r="R51">
        <v>109.849</v>
      </c>
      <c r="S51">
        <v>115.036</v>
      </c>
      <c r="T51">
        <v>48.503300000000003</v>
      </c>
      <c r="U51">
        <v>1.63368</v>
      </c>
      <c r="V51">
        <v>-4.1718900000000003</v>
      </c>
    </row>
    <row r="52" spans="1:22">
      <c r="A52">
        <v>924</v>
      </c>
      <c r="B52">
        <v>0</v>
      </c>
      <c r="C52">
        <v>17.1675</v>
      </c>
      <c r="D52">
        <v>2.4617</v>
      </c>
      <c r="E52">
        <v>-200.667</v>
      </c>
      <c r="F52">
        <v>48.503300000000003</v>
      </c>
      <c r="G52">
        <v>1.63368</v>
      </c>
      <c r="H52">
        <v>-4.1718900000000003</v>
      </c>
      <c r="I52" t="e">
        <f>IF(AND(Tabelle16[[#This Row],[AreaPx]]&gt;0,NOT(Tabelle16[AreaPx]="inf")),Tabelle16[[#This Row],[AreaPx]], NA())</f>
        <v>#N/A</v>
      </c>
      <c r="J52">
        <v>0</v>
      </c>
      <c r="K52">
        <v>0</v>
      </c>
      <c r="L52">
        <v>0</v>
      </c>
      <c r="M52">
        <v>0</v>
      </c>
      <c r="N52">
        <v>0</v>
      </c>
      <c r="O52">
        <f>Tabelle16[[#This Row],[Roll]]+Tabelle16[[#This Row],[Yaw]]</f>
        <v>44.331410000000005</v>
      </c>
      <c r="P52">
        <f>SQRT(Tabelle16[[#This Row],[X]]^2+ Tabelle16[[#This Row],[Y]]^2 +Tabelle16[[#This Row],[Z]]^2)</f>
        <v>201.41506376669051</v>
      </c>
      <c r="Q52">
        <v>274.435</v>
      </c>
      <c r="R52">
        <v>109.849</v>
      </c>
      <c r="S52">
        <v>115.036</v>
      </c>
      <c r="T52">
        <v>48.503300000000003</v>
      </c>
      <c r="U52">
        <v>1.63368</v>
      </c>
      <c r="V52">
        <v>-4.1718900000000003</v>
      </c>
    </row>
    <row r="53" spans="1:22">
      <c r="A53">
        <v>935</v>
      </c>
      <c r="B53">
        <v>0</v>
      </c>
      <c r="C53">
        <v>17.1675</v>
      </c>
      <c r="D53">
        <v>2.4617</v>
      </c>
      <c r="E53">
        <v>-200.667</v>
      </c>
      <c r="F53">
        <v>48.503300000000003</v>
      </c>
      <c r="G53">
        <v>1.63368</v>
      </c>
      <c r="H53">
        <v>-4.1718900000000003</v>
      </c>
      <c r="I53" t="e">
        <f>IF(AND(Tabelle16[[#This Row],[AreaPx]]&gt;0,NOT(Tabelle16[AreaPx]="inf")),Tabelle16[[#This Row],[AreaPx]], NA())</f>
        <v>#N/A</v>
      </c>
      <c r="J53">
        <v>0</v>
      </c>
      <c r="K53">
        <v>0</v>
      </c>
      <c r="L53">
        <v>0</v>
      </c>
      <c r="M53">
        <v>0</v>
      </c>
      <c r="N53">
        <v>0</v>
      </c>
      <c r="O53">
        <f>Tabelle16[[#This Row],[Roll]]+Tabelle16[[#This Row],[Yaw]]</f>
        <v>44.331410000000005</v>
      </c>
      <c r="P53">
        <f>SQRT(Tabelle16[[#This Row],[X]]^2+ Tabelle16[[#This Row],[Y]]^2 +Tabelle16[[#This Row],[Z]]^2)</f>
        <v>201.41506376669051</v>
      </c>
      <c r="Q53">
        <v>274.435</v>
      </c>
      <c r="R53">
        <v>109.849</v>
      </c>
      <c r="S53">
        <v>115.036</v>
      </c>
      <c r="T53">
        <v>48.503300000000003</v>
      </c>
      <c r="U53">
        <v>1.63368</v>
      </c>
      <c r="V53">
        <v>-4.1718900000000003</v>
      </c>
    </row>
    <row r="54" spans="1:22">
      <c r="A54">
        <v>942</v>
      </c>
      <c r="B54">
        <v>0</v>
      </c>
      <c r="C54">
        <v>17.1675</v>
      </c>
      <c r="D54">
        <v>2.4617</v>
      </c>
      <c r="E54">
        <v>-200.667</v>
      </c>
      <c r="F54">
        <v>48.503300000000003</v>
      </c>
      <c r="G54">
        <v>1.63368</v>
      </c>
      <c r="H54">
        <v>-4.1718900000000003</v>
      </c>
      <c r="I54" t="e">
        <f>IF(AND(Tabelle16[[#This Row],[AreaPx]]&gt;0,NOT(Tabelle16[AreaPx]="inf")),Tabelle16[[#This Row],[AreaPx]], NA())</f>
        <v>#N/A</v>
      </c>
      <c r="J54">
        <v>0</v>
      </c>
      <c r="K54">
        <v>0</v>
      </c>
      <c r="L54">
        <v>0</v>
      </c>
      <c r="M54">
        <v>0</v>
      </c>
      <c r="N54">
        <v>0</v>
      </c>
      <c r="O54">
        <f>Tabelle16[[#This Row],[Roll]]+Tabelle16[[#This Row],[Yaw]]</f>
        <v>44.331410000000005</v>
      </c>
      <c r="P54">
        <f>SQRT(Tabelle16[[#This Row],[X]]^2+ Tabelle16[[#This Row],[Y]]^2 +Tabelle16[[#This Row],[Z]]^2)</f>
        <v>201.41506376669051</v>
      </c>
      <c r="Q54">
        <v>274.435</v>
      </c>
      <c r="R54">
        <v>109.849</v>
      </c>
      <c r="S54">
        <v>115.036</v>
      </c>
      <c r="T54">
        <v>48.503300000000003</v>
      </c>
      <c r="U54">
        <v>1.63368</v>
      </c>
      <c r="V54">
        <v>-4.1718900000000003</v>
      </c>
    </row>
    <row r="55" spans="1:22">
      <c r="A55">
        <v>970</v>
      </c>
      <c r="B55">
        <v>0</v>
      </c>
      <c r="C55">
        <v>17.1675</v>
      </c>
      <c r="D55">
        <v>2.4617</v>
      </c>
      <c r="E55">
        <v>-200.667</v>
      </c>
      <c r="F55">
        <v>48.503300000000003</v>
      </c>
      <c r="G55">
        <v>1.63368</v>
      </c>
      <c r="H55">
        <v>-4.1718900000000003</v>
      </c>
      <c r="I55" t="e">
        <f>IF(AND(Tabelle16[[#This Row],[AreaPx]]&gt;0,NOT(Tabelle16[AreaPx]="inf")),Tabelle16[[#This Row],[AreaPx]], NA())</f>
        <v>#N/A</v>
      </c>
      <c r="J55">
        <v>0</v>
      </c>
      <c r="K55">
        <v>0</v>
      </c>
      <c r="L55">
        <v>0</v>
      </c>
      <c r="M55">
        <v>0</v>
      </c>
      <c r="N55">
        <v>0</v>
      </c>
      <c r="O55">
        <f>Tabelle16[[#This Row],[Roll]]+Tabelle16[[#This Row],[Yaw]]</f>
        <v>44.331410000000005</v>
      </c>
      <c r="P55">
        <f>SQRT(Tabelle16[[#This Row],[X]]^2+ Tabelle16[[#This Row],[Y]]^2 +Tabelle16[[#This Row],[Z]]^2)</f>
        <v>201.41506376669051</v>
      </c>
      <c r="Q55">
        <v>274.435</v>
      </c>
      <c r="R55">
        <v>109.849</v>
      </c>
      <c r="S55">
        <v>115.036</v>
      </c>
      <c r="T55">
        <v>48.503300000000003</v>
      </c>
      <c r="U55">
        <v>1.63368</v>
      </c>
      <c r="V55">
        <v>-4.1718900000000003</v>
      </c>
    </row>
    <row r="56" spans="1:22">
      <c r="A56">
        <v>987</v>
      </c>
      <c r="B56">
        <v>0</v>
      </c>
      <c r="C56">
        <v>17.1675</v>
      </c>
      <c r="D56">
        <v>2.4617</v>
      </c>
      <c r="E56">
        <v>-200.667</v>
      </c>
      <c r="F56">
        <v>48.503300000000003</v>
      </c>
      <c r="G56">
        <v>1.63368</v>
      </c>
      <c r="H56">
        <v>-4.1718900000000003</v>
      </c>
      <c r="I56" t="e">
        <f>IF(AND(Tabelle16[[#This Row],[AreaPx]]&gt;0,NOT(Tabelle16[AreaPx]="inf")),Tabelle16[[#This Row],[AreaPx]], NA())</f>
        <v>#N/A</v>
      </c>
      <c r="J56">
        <v>0</v>
      </c>
      <c r="K56">
        <v>0</v>
      </c>
      <c r="L56">
        <v>0</v>
      </c>
      <c r="M56">
        <v>0</v>
      </c>
      <c r="N56">
        <v>0</v>
      </c>
      <c r="O56">
        <f>Tabelle16[[#This Row],[Roll]]+Tabelle16[[#This Row],[Yaw]]</f>
        <v>44.331410000000005</v>
      </c>
      <c r="P56">
        <f>SQRT(Tabelle16[[#This Row],[X]]^2+ Tabelle16[[#This Row],[Y]]^2 +Tabelle16[[#This Row],[Z]]^2)</f>
        <v>201.41506376669051</v>
      </c>
      <c r="Q56">
        <v>274.435</v>
      </c>
      <c r="R56">
        <v>109.849</v>
      </c>
      <c r="S56">
        <v>115.036</v>
      </c>
      <c r="T56">
        <v>48.503300000000003</v>
      </c>
      <c r="U56">
        <v>1.63368</v>
      </c>
      <c r="V56">
        <v>-4.1718900000000003</v>
      </c>
    </row>
    <row r="57" spans="1:22">
      <c r="A57">
        <v>1014</v>
      </c>
      <c r="B57">
        <v>0</v>
      </c>
      <c r="C57">
        <v>17.1675</v>
      </c>
      <c r="D57">
        <v>2.4617</v>
      </c>
      <c r="E57">
        <v>-200.667</v>
      </c>
      <c r="F57">
        <v>48.503300000000003</v>
      </c>
      <c r="G57">
        <v>1.63368</v>
      </c>
      <c r="H57">
        <v>-4.1718900000000003</v>
      </c>
      <c r="I57" t="e">
        <f>IF(AND(Tabelle16[[#This Row],[AreaPx]]&gt;0,NOT(Tabelle16[AreaPx]="inf")),Tabelle16[[#This Row],[AreaPx]], NA())</f>
        <v>#N/A</v>
      </c>
      <c r="J57">
        <v>0</v>
      </c>
      <c r="K57">
        <v>0</v>
      </c>
      <c r="L57">
        <v>0</v>
      </c>
      <c r="M57">
        <v>0</v>
      </c>
      <c r="N57">
        <v>0</v>
      </c>
      <c r="O57">
        <f>Tabelle16[[#This Row],[Roll]]+Tabelle16[[#This Row],[Yaw]]</f>
        <v>44.331410000000005</v>
      </c>
      <c r="P57">
        <f>SQRT(Tabelle16[[#This Row],[X]]^2+ Tabelle16[[#This Row],[Y]]^2 +Tabelle16[[#This Row],[Z]]^2)</f>
        <v>201.41506376669051</v>
      </c>
      <c r="Q57">
        <v>274.435</v>
      </c>
      <c r="R57">
        <v>109.849</v>
      </c>
      <c r="S57">
        <v>115.036</v>
      </c>
      <c r="T57">
        <v>48.503300000000003</v>
      </c>
      <c r="U57">
        <v>1.63368</v>
      </c>
      <c r="V57">
        <v>-4.1718900000000003</v>
      </c>
    </row>
    <row r="58" spans="1:22">
      <c r="A58">
        <v>1044</v>
      </c>
      <c r="B58">
        <v>0</v>
      </c>
      <c r="C58">
        <v>17.1675</v>
      </c>
      <c r="D58">
        <v>2.4617</v>
      </c>
      <c r="E58">
        <v>-200.667</v>
      </c>
      <c r="F58">
        <v>48.503300000000003</v>
      </c>
      <c r="G58">
        <v>1.63368</v>
      </c>
      <c r="H58">
        <v>-4.1718900000000003</v>
      </c>
      <c r="I58" t="e">
        <f>IF(AND(Tabelle16[[#This Row],[AreaPx]]&gt;0,NOT(Tabelle16[AreaPx]="inf")),Tabelle16[[#This Row],[AreaPx]], NA())</f>
        <v>#N/A</v>
      </c>
      <c r="J58">
        <v>0</v>
      </c>
      <c r="K58">
        <v>0</v>
      </c>
      <c r="L58">
        <v>0</v>
      </c>
      <c r="M58">
        <v>0</v>
      </c>
      <c r="N58">
        <v>0</v>
      </c>
      <c r="O58">
        <f>Tabelle16[[#This Row],[Roll]]+Tabelle16[[#This Row],[Yaw]]</f>
        <v>44.331410000000005</v>
      </c>
      <c r="P58">
        <f>SQRT(Tabelle16[[#This Row],[X]]^2+ Tabelle16[[#This Row],[Y]]^2 +Tabelle16[[#This Row],[Z]]^2)</f>
        <v>201.41506376669051</v>
      </c>
      <c r="Q58">
        <v>274.435</v>
      </c>
      <c r="R58">
        <v>109.849</v>
      </c>
      <c r="S58">
        <v>115.036</v>
      </c>
      <c r="T58">
        <v>48.503300000000003</v>
      </c>
      <c r="U58">
        <v>1.63368</v>
      </c>
      <c r="V58">
        <v>-4.1718900000000003</v>
      </c>
    </row>
    <row r="59" spans="1:22">
      <c r="A59">
        <v>1069</v>
      </c>
      <c r="B59">
        <v>0</v>
      </c>
      <c r="C59">
        <v>17.1675</v>
      </c>
      <c r="D59">
        <v>2.4617</v>
      </c>
      <c r="E59">
        <v>-200.667</v>
      </c>
      <c r="F59">
        <v>48.503300000000003</v>
      </c>
      <c r="G59">
        <v>1.63368</v>
      </c>
      <c r="H59">
        <v>-4.1718900000000003</v>
      </c>
      <c r="I59" t="e">
        <f>IF(AND(Tabelle16[[#This Row],[AreaPx]]&gt;0,NOT(Tabelle16[AreaPx]="inf")),Tabelle16[[#This Row],[AreaPx]], NA())</f>
        <v>#N/A</v>
      </c>
      <c r="J59">
        <v>0</v>
      </c>
      <c r="K59">
        <v>0</v>
      </c>
      <c r="L59">
        <v>0</v>
      </c>
      <c r="M59">
        <v>0</v>
      </c>
      <c r="N59">
        <v>0</v>
      </c>
      <c r="O59">
        <f>Tabelle16[[#This Row],[Roll]]+Tabelle16[[#This Row],[Yaw]]</f>
        <v>44.331410000000005</v>
      </c>
      <c r="P59">
        <f>SQRT(Tabelle16[[#This Row],[X]]^2+ Tabelle16[[#This Row],[Y]]^2 +Tabelle16[[#This Row],[Z]]^2)</f>
        <v>201.41506376669051</v>
      </c>
      <c r="Q59">
        <v>274.435</v>
      </c>
      <c r="R59">
        <v>109.849</v>
      </c>
      <c r="S59">
        <v>115.036</v>
      </c>
      <c r="T59">
        <v>48.503300000000003</v>
      </c>
      <c r="U59">
        <v>1.63368</v>
      </c>
      <c r="V59">
        <v>-4.1718900000000003</v>
      </c>
    </row>
    <row r="60" spans="1:22">
      <c r="A60">
        <v>1082</v>
      </c>
      <c r="B60">
        <v>0</v>
      </c>
      <c r="C60">
        <v>17.1675</v>
      </c>
      <c r="D60">
        <v>2.4617</v>
      </c>
      <c r="E60">
        <v>-200.667</v>
      </c>
      <c r="F60">
        <v>48.503300000000003</v>
      </c>
      <c r="G60">
        <v>1.63368</v>
      </c>
      <c r="H60">
        <v>-4.1718900000000003</v>
      </c>
      <c r="I60" t="e">
        <f>IF(AND(Tabelle16[[#This Row],[AreaPx]]&gt;0,NOT(Tabelle16[AreaPx]="inf")),Tabelle16[[#This Row],[AreaPx]], NA())</f>
        <v>#N/A</v>
      </c>
      <c r="J60">
        <v>0</v>
      </c>
      <c r="K60">
        <v>0</v>
      </c>
      <c r="L60">
        <v>0</v>
      </c>
      <c r="M60">
        <v>0</v>
      </c>
      <c r="N60">
        <v>0</v>
      </c>
      <c r="O60">
        <f>Tabelle16[[#This Row],[Roll]]+Tabelle16[[#This Row],[Yaw]]</f>
        <v>44.331410000000005</v>
      </c>
      <c r="P60">
        <f>SQRT(Tabelle16[[#This Row],[X]]^2+ Tabelle16[[#This Row],[Y]]^2 +Tabelle16[[#This Row],[Z]]^2)</f>
        <v>201.41506376669051</v>
      </c>
      <c r="Q60">
        <v>274.435</v>
      </c>
      <c r="R60">
        <v>109.849</v>
      </c>
      <c r="S60">
        <v>115.036</v>
      </c>
      <c r="T60">
        <v>48.503300000000003</v>
      </c>
      <c r="U60">
        <v>1.63368</v>
      </c>
      <c r="V60">
        <v>-4.1718900000000003</v>
      </c>
    </row>
    <row r="61" spans="1:22">
      <c r="A61">
        <v>1104</v>
      </c>
      <c r="B61">
        <v>0</v>
      </c>
      <c r="C61">
        <v>17.1675</v>
      </c>
      <c r="D61">
        <v>2.4617</v>
      </c>
      <c r="E61">
        <v>-200.667</v>
      </c>
      <c r="F61">
        <v>48.503300000000003</v>
      </c>
      <c r="G61">
        <v>1.63368</v>
      </c>
      <c r="H61">
        <v>-4.1718900000000003</v>
      </c>
      <c r="I61" t="e">
        <f>IF(AND(Tabelle16[[#This Row],[AreaPx]]&gt;0,NOT(Tabelle16[AreaPx]="inf")),Tabelle16[[#This Row],[AreaPx]], NA())</f>
        <v>#N/A</v>
      </c>
      <c r="J61">
        <v>0</v>
      </c>
      <c r="K61">
        <v>0</v>
      </c>
      <c r="L61">
        <v>0</v>
      </c>
      <c r="M61">
        <v>0</v>
      </c>
      <c r="N61">
        <v>0</v>
      </c>
      <c r="O61">
        <f>Tabelle16[[#This Row],[Roll]]+Tabelle16[[#This Row],[Yaw]]</f>
        <v>44.331410000000005</v>
      </c>
      <c r="P61">
        <f>SQRT(Tabelle16[[#This Row],[X]]^2+ Tabelle16[[#This Row],[Y]]^2 +Tabelle16[[#This Row],[Z]]^2)</f>
        <v>201.41506376669051</v>
      </c>
      <c r="Q61">
        <v>274.435</v>
      </c>
      <c r="R61">
        <v>109.849</v>
      </c>
      <c r="S61">
        <v>115.036</v>
      </c>
      <c r="T61">
        <v>48.503300000000003</v>
      </c>
      <c r="U61">
        <v>1.63368</v>
      </c>
      <c r="V61">
        <v>-4.1718900000000003</v>
      </c>
    </row>
    <row r="62" spans="1:22">
      <c r="A62">
        <v>1120</v>
      </c>
      <c r="B62">
        <v>0</v>
      </c>
      <c r="C62">
        <v>17.1675</v>
      </c>
      <c r="D62">
        <v>2.4617</v>
      </c>
      <c r="E62">
        <v>-200.667</v>
      </c>
      <c r="F62">
        <v>48.503300000000003</v>
      </c>
      <c r="G62">
        <v>1.63368</v>
      </c>
      <c r="H62">
        <v>-4.1718900000000003</v>
      </c>
      <c r="I62" t="e">
        <f>IF(AND(Tabelle16[[#This Row],[AreaPx]]&gt;0,NOT(Tabelle16[AreaPx]="inf")),Tabelle16[[#This Row],[AreaPx]], NA())</f>
        <v>#N/A</v>
      </c>
      <c r="J62">
        <v>0</v>
      </c>
      <c r="K62">
        <v>0</v>
      </c>
      <c r="L62">
        <v>0</v>
      </c>
      <c r="M62">
        <v>0</v>
      </c>
      <c r="N62">
        <v>0</v>
      </c>
      <c r="O62">
        <f>Tabelle16[[#This Row],[Roll]]+Tabelle16[[#This Row],[Yaw]]</f>
        <v>44.331410000000005</v>
      </c>
      <c r="P62">
        <f>SQRT(Tabelle16[[#This Row],[X]]^2+ Tabelle16[[#This Row],[Y]]^2 +Tabelle16[[#This Row],[Z]]^2)</f>
        <v>201.41506376669051</v>
      </c>
      <c r="Q62">
        <v>274.435</v>
      </c>
      <c r="R62">
        <v>109.849</v>
      </c>
      <c r="S62">
        <v>115.036</v>
      </c>
      <c r="T62">
        <v>48.503300000000003</v>
      </c>
      <c r="U62">
        <v>1.63368</v>
      </c>
      <c r="V62">
        <v>-4.1718900000000003</v>
      </c>
    </row>
    <row r="63" spans="1:22">
      <c r="A63">
        <v>1142</v>
      </c>
      <c r="B63">
        <v>0</v>
      </c>
      <c r="C63">
        <v>17.1675</v>
      </c>
      <c r="D63">
        <v>2.4617</v>
      </c>
      <c r="E63">
        <v>-200.667</v>
      </c>
      <c r="F63">
        <v>48.503300000000003</v>
      </c>
      <c r="G63">
        <v>1.63368</v>
      </c>
      <c r="H63">
        <v>-4.1718900000000003</v>
      </c>
      <c r="I63" t="e">
        <f>IF(AND(Tabelle16[[#This Row],[AreaPx]]&gt;0,NOT(Tabelle16[AreaPx]="inf")),Tabelle16[[#This Row],[AreaPx]], NA())</f>
        <v>#N/A</v>
      </c>
      <c r="J63">
        <v>0</v>
      </c>
      <c r="K63">
        <v>0</v>
      </c>
      <c r="L63">
        <v>0</v>
      </c>
      <c r="M63">
        <v>0</v>
      </c>
      <c r="N63">
        <v>0</v>
      </c>
      <c r="O63">
        <f>Tabelle16[[#This Row],[Roll]]+Tabelle16[[#This Row],[Yaw]]</f>
        <v>44.331410000000005</v>
      </c>
      <c r="P63">
        <f>SQRT(Tabelle16[[#This Row],[X]]^2+ Tabelle16[[#This Row],[Y]]^2 +Tabelle16[[#This Row],[Z]]^2)</f>
        <v>201.41506376669051</v>
      </c>
      <c r="Q63">
        <v>274.435</v>
      </c>
      <c r="R63">
        <v>109.849</v>
      </c>
      <c r="S63">
        <v>115.036</v>
      </c>
      <c r="T63">
        <v>48.503300000000003</v>
      </c>
      <c r="U63">
        <v>1.63368</v>
      </c>
      <c r="V63">
        <v>-4.1718900000000003</v>
      </c>
    </row>
    <row r="64" spans="1:22">
      <c r="A64">
        <v>1160</v>
      </c>
      <c r="B64">
        <v>0</v>
      </c>
      <c r="C64">
        <v>17.1675</v>
      </c>
      <c r="D64">
        <v>2.4617</v>
      </c>
      <c r="E64">
        <v>-200.667</v>
      </c>
      <c r="F64">
        <v>48.503300000000003</v>
      </c>
      <c r="G64">
        <v>1.63368</v>
      </c>
      <c r="H64">
        <v>-4.1718900000000003</v>
      </c>
      <c r="I64" t="e">
        <f>IF(AND(Tabelle16[[#This Row],[AreaPx]]&gt;0,NOT(Tabelle16[AreaPx]="inf")),Tabelle16[[#This Row],[AreaPx]], NA())</f>
        <v>#N/A</v>
      </c>
      <c r="J64">
        <v>0</v>
      </c>
      <c r="K64">
        <v>0</v>
      </c>
      <c r="L64">
        <v>0</v>
      </c>
      <c r="M64">
        <v>0</v>
      </c>
      <c r="N64">
        <v>0</v>
      </c>
      <c r="O64">
        <f>Tabelle16[[#This Row],[Roll]]+Tabelle16[[#This Row],[Yaw]]</f>
        <v>44.331410000000005</v>
      </c>
      <c r="P64">
        <f>SQRT(Tabelle16[[#This Row],[X]]^2+ Tabelle16[[#This Row],[Y]]^2 +Tabelle16[[#This Row],[Z]]^2)</f>
        <v>201.41506376669051</v>
      </c>
      <c r="Q64">
        <v>274.435</v>
      </c>
      <c r="R64">
        <v>109.849</v>
      </c>
      <c r="S64">
        <v>115.036</v>
      </c>
      <c r="T64">
        <v>48.503300000000003</v>
      </c>
      <c r="U64">
        <v>1.63368</v>
      </c>
      <c r="V64">
        <v>-4.1718900000000003</v>
      </c>
    </row>
    <row r="65" spans="1:22">
      <c r="A65">
        <v>1169</v>
      </c>
      <c r="B65">
        <v>0</v>
      </c>
      <c r="C65">
        <v>17.1675</v>
      </c>
      <c r="D65">
        <v>2.4617</v>
      </c>
      <c r="E65">
        <v>-200.667</v>
      </c>
      <c r="F65">
        <v>48.503300000000003</v>
      </c>
      <c r="G65">
        <v>1.63368</v>
      </c>
      <c r="H65">
        <v>-4.1718900000000003</v>
      </c>
      <c r="I65" t="e">
        <f>IF(AND(Tabelle16[[#This Row],[AreaPx]]&gt;0,NOT(Tabelle16[AreaPx]="inf")),Tabelle16[[#This Row],[AreaPx]], NA())</f>
        <v>#N/A</v>
      </c>
      <c r="J65">
        <v>0</v>
      </c>
      <c r="K65">
        <v>0</v>
      </c>
      <c r="L65">
        <v>0</v>
      </c>
      <c r="M65">
        <v>0</v>
      </c>
      <c r="N65">
        <v>0</v>
      </c>
      <c r="O65">
        <f>Tabelle16[[#This Row],[Roll]]+Tabelle16[[#This Row],[Yaw]]</f>
        <v>44.331410000000005</v>
      </c>
      <c r="P65">
        <f>SQRT(Tabelle16[[#This Row],[X]]^2+ Tabelle16[[#This Row],[Y]]^2 +Tabelle16[[#This Row],[Z]]^2)</f>
        <v>201.41506376669051</v>
      </c>
      <c r="Q65">
        <v>274.435</v>
      </c>
      <c r="R65">
        <v>109.849</v>
      </c>
      <c r="S65">
        <v>115.036</v>
      </c>
      <c r="T65">
        <v>48.503300000000003</v>
      </c>
      <c r="U65">
        <v>1.63368</v>
      </c>
      <c r="V65">
        <v>-4.1718900000000003</v>
      </c>
    </row>
    <row r="66" spans="1:22">
      <c r="A66">
        <v>1177</v>
      </c>
      <c r="B66">
        <v>0</v>
      </c>
      <c r="C66">
        <v>17.1675</v>
      </c>
      <c r="D66">
        <v>2.4617</v>
      </c>
      <c r="E66">
        <v>-200.667</v>
      </c>
      <c r="F66">
        <v>48.503300000000003</v>
      </c>
      <c r="G66">
        <v>1.63368</v>
      </c>
      <c r="H66">
        <v>-4.1718900000000003</v>
      </c>
      <c r="I66" t="e">
        <f>IF(AND(Tabelle16[[#This Row],[AreaPx]]&gt;0,NOT(Tabelle16[AreaPx]="inf")),Tabelle16[[#This Row],[AreaPx]], NA())</f>
        <v>#N/A</v>
      </c>
      <c r="J66">
        <v>0</v>
      </c>
      <c r="K66">
        <v>0</v>
      </c>
      <c r="L66">
        <v>0</v>
      </c>
      <c r="M66">
        <v>0</v>
      </c>
      <c r="N66">
        <v>0</v>
      </c>
      <c r="O66">
        <f>Tabelle16[[#This Row],[Roll]]+Tabelle16[[#This Row],[Yaw]]</f>
        <v>44.331410000000005</v>
      </c>
      <c r="P66">
        <f>SQRT(Tabelle16[[#This Row],[X]]^2+ Tabelle16[[#This Row],[Y]]^2 +Tabelle16[[#This Row],[Z]]^2)</f>
        <v>201.41506376669051</v>
      </c>
      <c r="Q66">
        <v>274.435</v>
      </c>
      <c r="R66">
        <v>109.849</v>
      </c>
      <c r="S66">
        <v>115.036</v>
      </c>
      <c r="T66">
        <v>48.503300000000003</v>
      </c>
      <c r="U66">
        <v>1.63368</v>
      </c>
      <c r="V66">
        <v>-4.1718900000000003</v>
      </c>
    </row>
    <row r="67" spans="1:22">
      <c r="A67">
        <v>1203</v>
      </c>
      <c r="B67">
        <v>0</v>
      </c>
      <c r="C67">
        <v>17.1675</v>
      </c>
      <c r="D67">
        <v>2.4617</v>
      </c>
      <c r="E67">
        <v>-200.667</v>
      </c>
      <c r="F67">
        <v>48.503300000000003</v>
      </c>
      <c r="G67">
        <v>1.63368</v>
      </c>
      <c r="H67">
        <v>-4.1718900000000003</v>
      </c>
      <c r="I67" t="e">
        <f>IF(AND(Tabelle16[[#This Row],[AreaPx]]&gt;0,NOT(Tabelle16[AreaPx]="inf")),Tabelle16[[#This Row],[AreaPx]], NA())</f>
        <v>#N/A</v>
      </c>
      <c r="J67">
        <v>0</v>
      </c>
      <c r="K67">
        <v>0</v>
      </c>
      <c r="L67">
        <v>0</v>
      </c>
      <c r="M67">
        <v>0</v>
      </c>
      <c r="N67">
        <v>0</v>
      </c>
      <c r="O67">
        <f>Tabelle16[[#This Row],[Roll]]+Tabelle16[[#This Row],[Yaw]]</f>
        <v>44.331410000000005</v>
      </c>
      <c r="P67">
        <f>SQRT(Tabelle16[[#This Row],[X]]^2+ Tabelle16[[#This Row],[Y]]^2 +Tabelle16[[#This Row],[Z]]^2)</f>
        <v>201.41506376669051</v>
      </c>
      <c r="Q67">
        <v>274.435</v>
      </c>
      <c r="R67">
        <v>109.849</v>
      </c>
      <c r="S67">
        <v>115.036</v>
      </c>
      <c r="T67">
        <v>48.503300000000003</v>
      </c>
      <c r="U67">
        <v>1.63368</v>
      </c>
      <c r="V67">
        <v>-4.1718900000000003</v>
      </c>
    </row>
    <row r="68" spans="1:22">
      <c r="A68">
        <v>1221</v>
      </c>
      <c r="B68">
        <v>0</v>
      </c>
      <c r="C68">
        <v>17.1675</v>
      </c>
      <c r="D68">
        <v>2.4617</v>
      </c>
      <c r="E68">
        <v>-200.667</v>
      </c>
      <c r="F68">
        <v>48.503300000000003</v>
      </c>
      <c r="G68">
        <v>1.63368</v>
      </c>
      <c r="H68">
        <v>-4.1718900000000003</v>
      </c>
      <c r="I68" t="e">
        <f>IF(AND(Tabelle16[[#This Row],[AreaPx]]&gt;0,NOT(Tabelle16[AreaPx]="inf")),Tabelle16[[#This Row],[AreaPx]], NA())</f>
        <v>#N/A</v>
      </c>
      <c r="J68">
        <v>0</v>
      </c>
      <c r="K68">
        <v>0</v>
      </c>
      <c r="L68">
        <v>0</v>
      </c>
      <c r="M68">
        <v>0</v>
      </c>
      <c r="N68">
        <v>0</v>
      </c>
      <c r="O68">
        <f>Tabelle16[[#This Row],[Roll]]+Tabelle16[[#This Row],[Yaw]]</f>
        <v>44.331410000000005</v>
      </c>
      <c r="P68">
        <f>SQRT(Tabelle16[[#This Row],[X]]^2+ Tabelle16[[#This Row],[Y]]^2 +Tabelle16[[#This Row],[Z]]^2)</f>
        <v>201.41506376669051</v>
      </c>
      <c r="Q68">
        <v>274.435</v>
      </c>
      <c r="R68">
        <v>109.849</v>
      </c>
      <c r="S68">
        <v>115.036</v>
      </c>
      <c r="T68">
        <v>48.503300000000003</v>
      </c>
      <c r="U68">
        <v>1.63368</v>
      </c>
      <c r="V68">
        <v>-4.1718900000000003</v>
      </c>
    </row>
    <row r="69" spans="1:22">
      <c r="A69">
        <v>1248</v>
      </c>
      <c r="B69">
        <v>0</v>
      </c>
      <c r="C69">
        <v>17.1675</v>
      </c>
      <c r="D69">
        <v>2.4617</v>
      </c>
      <c r="E69">
        <v>-200.667</v>
      </c>
      <c r="F69">
        <v>48.503300000000003</v>
      </c>
      <c r="G69">
        <v>1.63368</v>
      </c>
      <c r="H69">
        <v>-4.1718900000000003</v>
      </c>
      <c r="I69" t="e">
        <f>IF(AND(Tabelle16[[#This Row],[AreaPx]]&gt;0,NOT(Tabelle16[AreaPx]="inf")),Tabelle16[[#This Row],[AreaPx]], NA())</f>
        <v>#N/A</v>
      </c>
      <c r="J69">
        <v>0</v>
      </c>
      <c r="K69">
        <v>0</v>
      </c>
      <c r="L69">
        <v>0</v>
      </c>
      <c r="M69">
        <v>0</v>
      </c>
      <c r="N69">
        <v>0</v>
      </c>
      <c r="O69">
        <f>Tabelle16[[#This Row],[Roll]]+Tabelle16[[#This Row],[Yaw]]</f>
        <v>44.331410000000005</v>
      </c>
      <c r="P69">
        <f>SQRT(Tabelle16[[#This Row],[X]]^2+ Tabelle16[[#This Row],[Y]]^2 +Tabelle16[[#This Row],[Z]]^2)</f>
        <v>201.41506376669051</v>
      </c>
      <c r="Q69">
        <v>274.435</v>
      </c>
      <c r="R69">
        <v>109.849</v>
      </c>
      <c r="S69">
        <v>115.036</v>
      </c>
      <c r="T69">
        <v>48.503300000000003</v>
      </c>
      <c r="U69">
        <v>1.63368</v>
      </c>
      <c r="V69">
        <v>-4.1718900000000003</v>
      </c>
    </row>
    <row r="70" spans="1:22">
      <c r="A70">
        <v>1274</v>
      </c>
      <c r="B70">
        <v>0</v>
      </c>
      <c r="C70">
        <v>17.1675</v>
      </c>
      <c r="D70">
        <v>2.4617</v>
      </c>
      <c r="E70">
        <v>-200.667</v>
      </c>
      <c r="F70">
        <v>48.503300000000003</v>
      </c>
      <c r="G70">
        <v>1.63368</v>
      </c>
      <c r="H70">
        <v>-4.1718900000000003</v>
      </c>
      <c r="I70" t="e">
        <f>IF(AND(Tabelle16[[#This Row],[AreaPx]]&gt;0,NOT(Tabelle16[AreaPx]="inf")),Tabelle16[[#This Row],[AreaPx]], NA())</f>
        <v>#N/A</v>
      </c>
      <c r="J70">
        <v>0</v>
      </c>
      <c r="K70">
        <v>0</v>
      </c>
      <c r="L70">
        <v>0</v>
      </c>
      <c r="M70">
        <v>0</v>
      </c>
      <c r="N70">
        <v>0</v>
      </c>
      <c r="O70">
        <f>Tabelle16[[#This Row],[Roll]]+Tabelle16[[#This Row],[Yaw]]</f>
        <v>44.331410000000005</v>
      </c>
      <c r="P70">
        <f>SQRT(Tabelle16[[#This Row],[X]]^2+ Tabelle16[[#This Row],[Y]]^2 +Tabelle16[[#This Row],[Z]]^2)</f>
        <v>201.41506376669051</v>
      </c>
      <c r="Q70">
        <v>274.435</v>
      </c>
      <c r="R70">
        <v>109.849</v>
      </c>
      <c r="S70">
        <v>115.036</v>
      </c>
      <c r="T70">
        <v>48.503300000000003</v>
      </c>
      <c r="U70">
        <v>1.63368</v>
      </c>
      <c r="V70">
        <v>-4.1718900000000003</v>
      </c>
    </row>
    <row r="71" spans="1:22">
      <c r="A71">
        <v>1299</v>
      </c>
      <c r="B71">
        <v>0</v>
      </c>
      <c r="C71">
        <v>17.1675</v>
      </c>
      <c r="D71">
        <v>2.4617</v>
      </c>
      <c r="E71">
        <v>-200.667</v>
      </c>
      <c r="F71">
        <v>48.503300000000003</v>
      </c>
      <c r="G71">
        <v>1.63368</v>
      </c>
      <c r="H71">
        <v>-4.1718900000000003</v>
      </c>
      <c r="I71" t="e">
        <f>IF(AND(Tabelle16[[#This Row],[AreaPx]]&gt;0,NOT(Tabelle16[AreaPx]="inf")),Tabelle16[[#This Row],[AreaPx]], NA())</f>
        <v>#N/A</v>
      </c>
      <c r="J71">
        <v>0</v>
      </c>
      <c r="K71">
        <v>0</v>
      </c>
      <c r="L71">
        <v>0</v>
      </c>
      <c r="M71">
        <v>0</v>
      </c>
      <c r="N71">
        <v>0</v>
      </c>
      <c r="O71">
        <f>Tabelle16[[#This Row],[Roll]]+Tabelle16[[#This Row],[Yaw]]</f>
        <v>44.331410000000005</v>
      </c>
      <c r="P71">
        <f>SQRT(Tabelle16[[#This Row],[X]]^2+ Tabelle16[[#This Row],[Y]]^2 +Tabelle16[[#This Row],[Z]]^2)</f>
        <v>201.41506376669051</v>
      </c>
      <c r="Q71">
        <v>274.435</v>
      </c>
      <c r="R71">
        <v>109.849</v>
      </c>
      <c r="S71">
        <v>115.036</v>
      </c>
      <c r="T71">
        <v>48.503300000000003</v>
      </c>
      <c r="U71">
        <v>1.63368</v>
      </c>
      <c r="V71">
        <v>-4.1718900000000003</v>
      </c>
    </row>
    <row r="72" spans="1:22">
      <c r="A72">
        <v>1315</v>
      </c>
      <c r="B72">
        <v>0</v>
      </c>
      <c r="C72">
        <v>17.1675</v>
      </c>
      <c r="D72">
        <v>2.4617</v>
      </c>
      <c r="E72">
        <v>-200.667</v>
      </c>
      <c r="F72">
        <v>48.503300000000003</v>
      </c>
      <c r="G72">
        <v>1.63368</v>
      </c>
      <c r="H72">
        <v>-4.1718900000000003</v>
      </c>
      <c r="I72" t="e">
        <f>IF(AND(Tabelle16[[#This Row],[AreaPx]]&gt;0,NOT(Tabelle16[AreaPx]="inf")),Tabelle16[[#This Row],[AreaPx]], NA())</f>
        <v>#N/A</v>
      </c>
      <c r="J72">
        <v>0</v>
      </c>
      <c r="K72">
        <v>0</v>
      </c>
      <c r="L72">
        <v>0</v>
      </c>
      <c r="M72">
        <v>0</v>
      </c>
      <c r="N72">
        <v>0</v>
      </c>
      <c r="O72">
        <f>Tabelle16[[#This Row],[Roll]]+Tabelle16[[#This Row],[Yaw]]</f>
        <v>44.331410000000005</v>
      </c>
      <c r="P72">
        <f>SQRT(Tabelle16[[#This Row],[X]]^2+ Tabelle16[[#This Row],[Y]]^2 +Tabelle16[[#This Row],[Z]]^2)</f>
        <v>201.41506376669051</v>
      </c>
      <c r="Q72">
        <v>274.435</v>
      </c>
      <c r="R72">
        <v>109.849</v>
      </c>
      <c r="S72">
        <v>115.036</v>
      </c>
      <c r="T72">
        <v>48.503300000000003</v>
      </c>
      <c r="U72">
        <v>1.63368</v>
      </c>
      <c r="V72">
        <v>-4.1718900000000003</v>
      </c>
    </row>
    <row r="73" spans="1:22">
      <c r="A73">
        <v>1336</v>
      </c>
      <c r="B73">
        <v>0</v>
      </c>
      <c r="C73">
        <v>17.1675</v>
      </c>
      <c r="D73">
        <v>2.4617</v>
      </c>
      <c r="E73">
        <v>-200.667</v>
      </c>
      <c r="F73">
        <v>48.503300000000003</v>
      </c>
      <c r="G73">
        <v>1.63368</v>
      </c>
      <c r="H73">
        <v>-4.1718900000000003</v>
      </c>
      <c r="I73" t="e">
        <f>IF(AND(Tabelle16[[#This Row],[AreaPx]]&gt;0,NOT(Tabelle16[AreaPx]="inf")),Tabelle16[[#This Row],[AreaPx]], NA())</f>
        <v>#N/A</v>
      </c>
      <c r="J73">
        <v>0</v>
      </c>
      <c r="K73">
        <v>0</v>
      </c>
      <c r="L73">
        <v>0</v>
      </c>
      <c r="M73">
        <v>0</v>
      </c>
      <c r="N73">
        <v>0</v>
      </c>
      <c r="O73">
        <f>Tabelle16[[#This Row],[Roll]]+Tabelle16[[#This Row],[Yaw]]</f>
        <v>44.331410000000005</v>
      </c>
      <c r="P73">
        <f>SQRT(Tabelle16[[#This Row],[X]]^2+ Tabelle16[[#This Row],[Y]]^2 +Tabelle16[[#This Row],[Z]]^2)</f>
        <v>201.41506376669051</v>
      </c>
      <c r="Q73">
        <v>274.435</v>
      </c>
      <c r="R73">
        <v>109.849</v>
      </c>
      <c r="S73">
        <v>115.036</v>
      </c>
      <c r="T73">
        <v>48.503300000000003</v>
      </c>
      <c r="U73">
        <v>1.63368</v>
      </c>
      <c r="V73">
        <v>-4.1718900000000003</v>
      </c>
    </row>
    <row r="74" spans="1:22">
      <c r="A74">
        <v>1351</v>
      </c>
      <c r="B74">
        <v>0</v>
      </c>
      <c r="C74">
        <v>17.1675</v>
      </c>
      <c r="D74">
        <v>2.4617</v>
      </c>
      <c r="E74">
        <v>-200.667</v>
      </c>
      <c r="F74">
        <v>48.503300000000003</v>
      </c>
      <c r="G74">
        <v>1.63368</v>
      </c>
      <c r="H74">
        <v>-4.1718900000000003</v>
      </c>
      <c r="I74" t="e">
        <f>IF(AND(Tabelle16[[#This Row],[AreaPx]]&gt;0,NOT(Tabelle16[AreaPx]="inf")),Tabelle16[[#This Row],[AreaPx]], NA())</f>
        <v>#N/A</v>
      </c>
      <c r="J74">
        <v>0</v>
      </c>
      <c r="K74">
        <v>0</v>
      </c>
      <c r="L74">
        <v>0</v>
      </c>
      <c r="M74">
        <v>0</v>
      </c>
      <c r="N74">
        <v>0</v>
      </c>
      <c r="O74">
        <f>Tabelle16[[#This Row],[Roll]]+Tabelle16[[#This Row],[Yaw]]</f>
        <v>44.331410000000005</v>
      </c>
      <c r="P74">
        <f>SQRT(Tabelle16[[#This Row],[X]]^2+ Tabelle16[[#This Row],[Y]]^2 +Tabelle16[[#This Row],[Z]]^2)</f>
        <v>201.41506376669051</v>
      </c>
      <c r="Q74">
        <v>274.435</v>
      </c>
      <c r="R74">
        <v>109.849</v>
      </c>
      <c r="S74">
        <v>115.036</v>
      </c>
      <c r="T74">
        <v>48.503300000000003</v>
      </c>
      <c r="U74">
        <v>1.63368</v>
      </c>
      <c r="V74">
        <v>-4.1718900000000003</v>
      </c>
    </row>
    <row r="75" spans="1:22">
      <c r="A75">
        <v>1365</v>
      </c>
      <c r="B75">
        <v>0</v>
      </c>
      <c r="C75">
        <v>17.1675</v>
      </c>
      <c r="D75">
        <v>2.4617</v>
      </c>
      <c r="E75">
        <v>-200.667</v>
      </c>
      <c r="F75">
        <v>48.503300000000003</v>
      </c>
      <c r="G75">
        <v>1.63368</v>
      </c>
      <c r="H75">
        <v>-4.1718900000000003</v>
      </c>
      <c r="I75" t="e">
        <f>IF(AND(Tabelle16[[#This Row],[AreaPx]]&gt;0,NOT(Tabelle16[AreaPx]="inf")),Tabelle16[[#This Row],[AreaPx]], NA())</f>
        <v>#N/A</v>
      </c>
      <c r="J75">
        <v>0</v>
      </c>
      <c r="K75">
        <v>0</v>
      </c>
      <c r="L75">
        <v>0</v>
      </c>
      <c r="M75">
        <v>0</v>
      </c>
      <c r="N75">
        <v>0</v>
      </c>
      <c r="O75">
        <f>Tabelle16[[#This Row],[Roll]]+Tabelle16[[#This Row],[Yaw]]</f>
        <v>44.331410000000005</v>
      </c>
      <c r="P75">
        <f>SQRT(Tabelle16[[#This Row],[X]]^2+ Tabelle16[[#This Row],[Y]]^2 +Tabelle16[[#This Row],[Z]]^2)</f>
        <v>201.41506376669051</v>
      </c>
      <c r="Q75">
        <v>274.435</v>
      </c>
      <c r="R75">
        <v>109.849</v>
      </c>
      <c r="S75">
        <v>115.036</v>
      </c>
      <c r="T75">
        <v>48.503300000000003</v>
      </c>
      <c r="U75">
        <v>1.63368</v>
      </c>
      <c r="V75">
        <v>-4.1718900000000003</v>
      </c>
    </row>
    <row r="76" spans="1:22">
      <c r="A76">
        <v>1376</v>
      </c>
      <c r="B76">
        <v>0</v>
      </c>
      <c r="C76">
        <v>17.1675</v>
      </c>
      <c r="D76">
        <v>2.4617</v>
      </c>
      <c r="E76">
        <v>-200.667</v>
      </c>
      <c r="F76">
        <v>48.503300000000003</v>
      </c>
      <c r="G76">
        <v>1.63368</v>
      </c>
      <c r="H76">
        <v>-4.1718900000000003</v>
      </c>
      <c r="I76" t="e">
        <f>IF(AND(Tabelle16[[#This Row],[AreaPx]]&gt;0,NOT(Tabelle16[AreaPx]="inf")),Tabelle16[[#This Row],[AreaPx]], NA())</f>
        <v>#N/A</v>
      </c>
      <c r="J76">
        <v>0</v>
      </c>
      <c r="K76">
        <v>0</v>
      </c>
      <c r="L76">
        <v>0</v>
      </c>
      <c r="M76">
        <v>0</v>
      </c>
      <c r="N76">
        <v>0</v>
      </c>
      <c r="O76">
        <f>Tabelle16[[#This Row],[Roll]]+Tabelle16[[#This Row],[Yaw]]</f>
        <v>44.331410000000005</v>
      </c>
      <c r="P76">
        <f>SQRT(Tabelle16[[#This Row],[X]]^2+ Tabelle16[[#This Row],[Y]]^2 +Tabelle16[[#This Row],[Z]]^2)</f>
        <v>201.41506376669051</v>
      </c>
      <c r="Q76">
        <v>274.435</v>
      </c>
      <c r="R76">
        <v>109.849</v>
      </c>
      <c r="S76">
        <v>115.036</v>
      </c>
      <c r="T76">
        <v>48.503300000000003</v>
      </c>
      <c r="U76">
        <v>1.63368</v>
      </c>
      <c r="V76">
        <v>-4.1718900000000003</v>
      </c>
    </row>
    <row r="77" spans="1:22">
      <c r="A77">
        <v>1400</v>
      </c>
      <c r="B77">
        <v>0</v>
      </c>
      <c r="C77">
        <v>17.1675</v>
      </c>
      <c r="D77">
        <v>2.4617</v>
      </c>
      <c r="E77">
        <v>-200.667</v>
      </c>
      <c r="F77">
        <v>48.503300000000003</v>
      </c>
      <c r="G77">
        <v>1.63368</v>
      </c>
      <c r="H77">
        <v>-4.1718900000000003</v>
      </c>
      <c r="I77" t="e">
        <f>IF(AND(Tabelle16[[#This Row],[AreaPx]]&gt;0,NOT(Tabelle16[AreaPx]="inf")),Tabelle16[[#This Row],[AreaPx]], NA())</f>
        <v>#N/A</v>
      </c>
      <c r="J77">
        <v>0</v>
      </c>
      <c r="K77">
        <v>0</v>
      </c>
      <c r="L77">
        <v>0</v>
      </c>
      <c r="M77">
        <v>0</v>
      </c>
      <c r="N77">
        <v>0</v>
      </c>
      <c r="O77">
        <f>Tabelle16[[#This Row],[Roll]]+Tabelle16[[#This Row],[Yaw]]</f>
        <v>44.331410000000005</v>
      </c>
      <c r="P77">
        <f>SQRT(Tabelle16[[#This Row],[X]]^2+ Tabelle16[[#This Row],[Y]]^2 +Tabelle16[[#This Row],[Z]]^2)</f>
        <v>201.41506376669051</v>
      </c>
      <c r="Q77">
        <v>274.435</v>
      </c>
      <c r="R77">
        <v>109.849</v>
      </c>
      <c r="S77">
        <v>115.036</v>
      </c>
      <c r="T77">
        <v>48.503300000000003</v>
      </c>
      <c r="U77">
        <v>1.63368</v>
      </c>
      <c r="V77">
        <v>-4.1718900000000003</v>
      </c>
    </row>
    <row r="78" spans="1:22">
      <c r="A78">
        <v>1412</v>
      </c>
      <c r="B78">
        <v>0</v>
      </c>
      <c r="C78">
        <v>17.1675</v>
      </c>
      <c r="D78">
        <v>2.4617</v>
      </c>
      <c r="E78">
        <v>-200.667</v>
      </c>
      <c r="F78">
        <v>48.503300000000003</v>
      </c>
      <c r="G78">
        <v>1.63368</v>
      </c>
      <c r="H78">
        <v>-4.1718900000000003</v>
      </c>
      <c r="I78" t="e">
        <f>IF(AND(Tabelle16[[#This Row],[AreaPx]]&gt;0,NOT(Tabelle16[AreaPx]="inf")),Tabelle16[[#This Row],[AreaPx]], NA())</f>
        <v>#N/A</v>
      </c>
      <c r="J78">
        <v>0</v>
      </c>
      <c r="K78">
        <v>0</v>
      </c>
      <c r="L78">
        <v>0</v>
      </c>
      <c r="M78">
        <v>0</v>
      </c>
      <c r="N78">
        <v>0</v>
      </c>
      <c r="O78">
        <f>Tabelle16[[#This Row],[Roll]]+Tabelle16[[#This Row],[Yaw]]</f>
        <v>44.331410000000005</v>
      </c>
      <c r="P78">
        <f>SQRT(Tabelle16[[#This Row],[X]]^2+ Tabelle16[[#This Row],[Y]]^2 +Tabelle16[[#This Row],[Z]]^2)</f>
        <v>201.41506376669051</v>
      </c>
      <c r="Q78">
        <v>274.435</v>
      </c>
      <c r="R78">
        <v>109.849</v>
      </c>
      <c r="S78">
        <v>115.036</v>
      </c>
      <c r="T78">
        <v>48.503300000000003</v>
      </c>
      <c r="U78">
        <v>1.63368</v>
      </c>
      <c r="V78">
        <v>-4.1718900000000003</v>
      </c>
    </row>
    <row r="79" spans="1:22">
      <c r="A79">
        <v>1435</v>
      </c>
      <c r="B79">
        <v>0</v>
      </c>
      <c r="C79">
        <v>17.1675</v>
      </c>
      <c r="D79">
        <v>2.4617</v>
      </c>
      <c r="E79">
        <v>-200.667</v>
      </c>
      <c r="F79">
        <v>48.503300000000003</v>
      </c>
      <c r="G79">
        <v>1.63368</v>
      </c>
      <c r="H79">
        <v>-4.1718900000000003</v>
      </c>
      <c r="I79" t="e">
        <f>IF(AND(Tabelle16[[#This Row],[AreaPx]]&gt;0,NOT(Tabelle16[AreaPx]="inf")),Tabelle16[[#This Row],[AreaPx]], NA())</f>
        <v>#N/A</v>
      </c>
      <c r="J79">
        <v>0</v>
      </c>
      <c r="K79">
        <v>0</v>
      </c>
      <c r="L79">
        <v>0</v>
      </c>
      <c r="M79">
        <v>0</v>
      </c>
      <c r="N79">
        <v>0</v>
      </c>
      <c r="O79">
        <f>Tabelle16[[#This Row],[Roll]]+Tabelle16[[#This Row],[Yaw]]</f>
        <v>44.331410000000005</v>
      </c>
      <c r="P79">
        <f>SQRT(Tabelle16[[#This Row],[X]]^2+ Tabelle16[[#This Row],[Y]]^2 +Tabelle16[[#This Row],[Z]]^2)</f>
        <v>201.41506376669051</v>
      </c>
      <c r="Q79">
        <v>274.435</v>
      </c>
      <c r="R79">
        <v>109.849</v>
      </c>
      <c r="S79">
        <v>115.036</v>
      </c>
      <c r="T79">
        <v>48.503300000000003</v>
      </c>
      <c r="U79">
        <v>1.63368</v>
      </c>
      <c r="V79">
        <v>-4.1718900000000003</v>
      </c>
    </row>
    <row r="80" spans="1:22">
      <c r="A80">
        <v>1448</v>
      </c>
      <c r="B80">
        <v>0</v>
      </c>
      <c r="C80">
        <v>17.1675</v>
      </c>
      <c r="D80">
        <v>2.4617</v>
      </c>
      <c r="E80">
        <v>-200.667</v>
      </c>
      <c r="F80">
        <v>48.503300000000003</v>
      </c>
      <c r="G80">
        <v>1.63368</v>
      </c>
      <c r="H80">
        <v>-4.1718900000000003</v>
      </c>
      <c r="I80" t="e">
        <f>IF(AND(Tabelle16[[#This Row],[AreaPx]]&gt;0,NOT(Tabelle16[AreaPx]="inf")),Tabelle16[[#This Row],[AreaPx]], NA())</f>
        <v>#N/A</v>
      </c>
      <c r="J80">
        <v>0</v>
      </c>
      <c r="K80">
        <v>0</v>
      </c>
      <c r="L80">
        <v>0</v>
      </c>
      <c r="M80">
        <v>0</v>
      </c>
      <c r="N80">
        <v>0</v>
      </c>
      <c r="O80">
        <f>Tabelle16[[#This Row],[Roll]]+Tabelle16[[#This Row],[Yaw]]</f>
        <v>44.331410000000005</v>
      </c>
      <c r="P80">
        <f>SQRT(Tabelle16[[#This Row],[X]]^2+ Tabelle16[[#This Row],[Y]]^2 +Tabelle16[[#This Row],[Z]]^2)</f>
        <v>201.41506376669051</v>
      </c>
      <c r="Q80">
        <v>274.435</v>
      </c>
      <c r="R80">
        <v>109.849</v>
      </c>
      <c r="S80">
        <v>115.036</v>
      </c>
      <c r="T80">
        <v>48.503300000000003</v>
      </c>
      <c r="U80">
        <v>1.63368</v>
      </c>
      <c r="V80">
        <v>-4.1718900000000003</v>
      </c>
    </row>
    <row r="81" spans="1:22">
      <c r="A81">
        <v>1474</v>
      </c>
      <c r="B81">
        <v>0</v>
      </c>
      <c r="C81">
        <v>17.1675</v>
      </c>
      <c r="D81">
        <v>2.4617</v>
      </c>
      <c r="E81">
        <v>-200.667</v>
      </c>
      <c r="F81">
        <v>48.503300000000003</v>
      </c>
      <c r="G81">
        <v>1.63368</v>
      </c>
      <c r="H81">
        <v>-4.1718900000000003</v>
      </c>
      <c r="I81" t="e">
        <f>IF(AND(Tabelle16[[#This Row],[AreaPx]]&gt;0,NOT(Tabelle16[AreaPx]="inf")),Tabelle16[[#This Row],[AreaPx]], NA())</f>
        <v>#N/A</v>
      </c>
      <c r="J81">
        <v>0</v>
      </c>
      <c r="K81">
        <v>0</v>
      </c>
      <c r="L81">
        <v>0</v>
      </c>
      <c r="M81">
        <v>0</v>
      </c>
      <c r="N81">
        <v>0</v>
      </c>
      <c r="O81">
        <f>Tabelle16[[#This Row],[Roll]]+Tabelle16[[#This Row],[Yaw]]</f>
        <v>44.331410000000005</v>
      </c>
      <c r="P81">
        <f>SQRT(Tabelle16[[#This Row],[X]]^2+ Tabelle16[[#This Row],[Y]]^2 +Tabelle16[[#This Row],[Z]]^2)</f>
        <v>201.41506376669051</v>
      </c>
      <c r="Q81">
        <v>274.435</v>
      </c>
      <c r="R81">
        <v>109.849</v>
      </c>
      <c r="S81">
        <v>115.036</v>
      </c>
      <c r="T81">
        <v>48.503300000000003</v>
      </c>
      <c r="U81">
        <v>1.63368</v>
      </c>
      <c r="V81">
        <v>-4.1718900000000003</v>
      </c>
    </row>
    <row r="82" spans="1:22">
      <c r="A82">
        <v>1505</v>
      </c>
      <c r="B82">
        <v>0</v>
      </c>
      <c r="C82">
        <v>17.1675</v>
      </c>
      <c r="D82">
        <v>2.4617</v>
      </c>
      <c r="E82">
        <v>-200.667</v>
      </c>
      <c r="F82">
        <v>48.503300000000003</v>
      </c>
      <c r="G82">
        <v>1.63368</v>
      </c>
      <c r="H82">
        <v>-4.1718900000000003</v>
      </c>
      <c r="I82" t="e">
        <f>IF(AND(Tabelle16[[#This Row],[AreaPx]]&gt;0,NOT(Tabelle16[AreaPx]="inf")),Tabelle16[[#This Row],[AreaPx]], NA())</f>
        <v>#N/A</v>
      </c>
      <c r="J82">
        <v>0</v>
      </c>
      <c r="K82">
        <v>0</v>
      </c>
      <c r="L82">
        <v>0</v>
      </c>
      <c r="M82">
        <v>0</v>
      </c>
      <c r="N82">
        <v>0</v>
      </c>
      <c r="O82">
        <f>Tabelle16[[#This Row],[Roll]]+Tabelle16[[#This Row],[Yaw]]</f>
        <v>44.331410000000005</v>
      </c>
      <c r="P82">
        <f>SQRT(Tabelle16[[#This Row],[X]]^2+ Tabelle16[[#This Row],[Y]]^2 +Tabelle16[[#This Row],[Z]]^2)</f>
        <v>201.41506376669051</v>
      </c>
      <c r="Q82">
        <v>274.435</v>
      </c>
      <c r="R82">
        <v>109.849</v>
      </c>
      <c r="S82">
        <v>115.036</v>
      </c>
      <c r="T82">
        <v>48.503300000000003</v>
      </c>
      <c r="U82">
        <v>1.63368</v>
      </c>
      <c r="V82">
        <v>-4.1718900000000003</v>
      </c>
    </row>
    <row r="83" spans="1:22">
      <c r="A83">
        <v>1519</v>
      </c>
      <c r="B83">
        <v>0</v>
      </c>
      <c r="C83">
        <v>17.1675</v>
      </c>
      <c r="D83">
        <v>2.4617</v>
      </c>
      <c r="E83">
        <v>-200.667</v>
      </c>
      <c r="F83">
        <v>48.503300000000003</v>
      </c>
      <c r="G83">
        <v>1.63368</v>
      </c>
      <c r="H83">
        <v>-4.1718900000000003</v>
      </c>
      <c r="I83" t="e">
        <f>IF(AND(Tabelle16[[#This Row],[AreaPx]]&gt;0,NOT(Tabelle16[AreaPx]="inf")),Tabelle16[[#This Row],[AreaPx]], NA())</f>
        <v>#N/A</v>
      </c>
      <c r="J83">
        <v>0</v>
      </c>
      <c r="K83">
        <v>0</v>
      </c>
      <c r="L83">
        <v>0</v>
      </c>
      <c r="M83">
        <v>0</v>
      </c>
      <c r="N83">
        <v>0</v>
      </c>
      <c r="O83">
        <f>Tabelle16[[#This Row],[Roll]]+Tabelle16[[#This Row],[Yaw]]</f>
        <v>44.331410000000005</v>
      </c>
      <c r="P83">
        <f>SQRT(Tabelle16[[#This Row],[X]]^2+ Tabelle16[[#This Row],[Y]]^2 +Tabelle16[[#This Row],[Z]]^2)</f>
        <v>201.41506376669051</v>
      </c>
      <c r="Q83">
        <v>274.435</v>
      </c>
      <c r="R83">
        <v>109.849</v>
      </c>
      <c r="S83">
        <v>115.036</v>
      </c>
      <c r="T83">
        <v>48.503300000000003</v>
      </c>
      <c r="U83">
        <v>1.63368</v>
      </c>
      <c r="V83">
        <v>-4.1718900000000003</v>
      </c>
    </row>
    <row r="84" spans="1:22">
      <c r="A84">
        <v>1541</v>
      </c>
      <c r="B84">
        <v>0</v>
      </c>
      <c r="C84">
        <v>17.1675</v>
      </c>
      <c r="D84">
        <v>2.4617</v>
      </c>
      <c r="E84">
        <v>-200.667</v>
      </c>
      <c r="F84">
        <v>48.503300000000003</v>
      </c>
      <c r="G84">
        <v>1.63368</v>
      </c>
      <c r="H84">
        <v>-4.1718900000000003</v>
      </c>
      <c r="I84" t="e">
        <f>IF(AND(Tabelle16[[#This Row],[AreaPx]]&gt;0,NOT(Tabelle16[AreaPx]="inf")),Tabelle16[[#This Row],[AreaPx]], NA())</f>
        <v>#N/A</v>
      </c>
      <c r="J84">
        <v>0</v>
      </c>
      <c r="K84">
        <v>0</v>
      </c>
      <c r="L84">
        <v>0</v>
      </c>
      <c r="M84">
        <v>0</v>
      </c>
      <c r="N84">
        <v>0</v>
      </c>
      <c r="O84">
        <f>Tabelle16[[#This Row],[Roll]]+Tabelle16[[#This Row],[Yaw]]</f>
        <v>44.331410000000005</v>
      </c>
      <c r="P84">
        <f>SQRT(Tabelle16[[#This Row],[X]]^2+ Tabelle16[[#This Row],[Y]]^2 +Tabelle16[[#This Row],[Z]]^2)</f>
        <v>201.41506376669051</v>
      </c>
      <c r="Q84">
        <v>274.435</v>
      </c>
      <c r="R84">
        <v>109.849</v>
      </c>
      <c r="S84">
        <v>115.036</v>
      </c>
      <c r="T84">
        <v>48.503300000000003</v>
      </c>
      <c r="U84">
        <v>1.63368</v>
      </c>
      <c r="V84">
        <v>-4.1718900000000003</v>
      </c>
    </row>
    <row r="85" spans="1:22">
      <c r="A85">
        <v>1559</v>
      </c>
      <c r="B85">
        <v>0</v>
      </c>
      <c r="C85">
        <v>17.1675</v>
      </c>
      <c r="D85">
        <v>2.4617</v>
      </c>
      <c r="E85">
        <v>-200.667</v>
      </c>
      <c r="F85">
        <v>48.503300000000003</v>
      </c>
      <c r="G85">
        <v>1.63368</v>
      </c>
      <c r="H85">
        <v>-4.1718900000000003</v>
      </c>
      <c r="I85" t="e">
        <f>IF(AND(Tabelle16[[#This Row],[AreaPx]]&gt;0,NOT(Tabelle16[AreaPx]="inf")),Tabelle16[[#This Row],[AreaPx]], NA())</f>
        <v>#N/A</v>
      </c>
      <c r="J85">
        <v>0</v>
      </c>
      <c r="K85">
        <v>0</v>
      </c>
      <c r="L85">
        <v>0</v>
      </c>
      <c r="M85">
        <v>0</v>
      </c>
      <c r="N85">
        <v>0</v>
      </c>
      <c r="O85">
        <f>Tabelle16[[#This Row],[Roll]]+Tabelle16[[#This Row],[Yaw]]</f>
        <v>44.331410000000005</v>
      </c>
      <c r="P85">
        <f>SQRT(Tabelle16[[#This Row],[X]]^2+ Tabelle16[[#This Row],[Y]]^2 +Tabelle16[[#This Row],[Z]]^2)</f>
        <v>201.41506376669051</v>
      </c>
      <c r="Q85">
        <v>274.435</v>
      </c>
      <c r="R85">
        <v>109.849</v>
      </c>
      <c r="S85">
        <v>115.036</v>
      </c>
      <c r="T85">
        <v>48.503300000000003</v>
      </c>
      <c r="U85">
        <v>1.63368</v>
      </c>
      <c r="V85">
        <v>-4.1718900000000003</v>
      </c>
    </row>
    <row r="86" spans="1:22">
      <c r="A86">
        <v>1571</v>
      </c>
      <c r="B86">
        <v>0</v>
      </c>
      <c r="C86">
        <v>17.1675</v>
      </c>
      <c r="D86">
        <v>2.4617</v>
      </c>
      <c r="E86">
        <v>-200.667</v>
      </c>
      <c r="F86">
        <v>48.503300000000003</v>
      </c>
      <c r="G86">
        <v>1.63368</v>
      </c>
      <c r="H86">
        <v>-4.1718900000000003</v>
      </c>
      <c r="I86" t="e">
        <f>IF(AND(Tabelle16[[#This Row],[AreaPx]]&gt;0,NOT(Tabelle16[AreaPx]="inf")),Tabelle16[[#This Row],[AreaPx]], NA())</f>
        <v>#N/A</v>
      </c>
      <c r="J86">
        <v>0</v>
      </c>
      <c r="K86">
        <v>0</v>
      </c>
      <c r="L86">
        <v>0</v>
      </c>
      <c r="M86">
        <v>0</v>
      </c>
      <c r="N86">
        <v>0</v>
      </c>
      <c r="O86">
        <f>Tabelle16[[#This Row],[Roll]]+Tabelle16[[#This Row],[Yaw]]</f>
        <v>44.331410000000005</v>
      </c>
      <c r="P86">
        <f>SQRT(Tabelle16[[#This Row],[X]]^2+ Tabelle16[[#This Row],[Y]]^2 +Tabelle16[[#This Row],[Z]]^2)</f>
        <v>201.41506376669051</v>
      </c>
      <c r="Q86">
        <v>274.435</v>
      </c>
      <c r="R86">
        <v>109.849</v>
      </c>
      <c r="S86">
        <v>115.036</v>
      </c>
      <c r="T86">
        <v>48.503300000000003</v>
      </c>
      <c r="U86">
        <v>1.63368</v>
      </c>
      <c r="V86">
        <v>-4.1718900000000003</v>
      </c>
    </row>
    <row r="87" spans="1:22">
      <c r="A87">
        <v>1578</v>
      </c>
      <c r="B87">
        <v>0</v>
      </c>
      <c r="C87">
        <v>17.1675</v>
      </c>
      <c r="D87">
        <v>2.4617</v>
      </c>
      <c r="E87">
        <v>-200.667</v>
      </c>
      <c r="F87">
        <v>48.503300000000003</v>
      </c>
      <c r="G87">
        <v>1.63368</v>
      </c>
      <c r="H87">
        <v>-4.1718900000000003</v>
      </c>
      <c r="I87" t="e">
        <f>IF(AND(Tabelle16[[#This Row],[AreaPx]]&gt;0,NOT(Tabelle16[AreaPx]="inf")),Tabelle16[[#This Row],[AreaPx]], NA())</f>
        <v>#N/A</v>
      </c>
      <c r="J87">
        <v>0</v>
      </c>
      <c r="K87">
        <v>0</v>
      </c>
      <c r="L87">
        <v>0</v>
      </c>
      <c r="M87">
        <v>0</v>
      </c>
      <c r="N87">
        <v>0</v>
      </c>
      <c r="O87">
        <f>Tabelle16[[#This Row],[Roll]]+Tabelle16[[#This Row],[Yaw]]</f>
        <v>44.331410000000005</v>
      </c>
      <c r="P87">
        <f>SQRT(Tabelle16[[#This Row],[X]]^2+ Tabelle16[[#This Row],[Y]]^2 +Tabelle16[[#This Row],[Z]]^2)</f>
        <v>201.41506376669051</v>
      </c>
      <c r="Q87">
        <v>274.435</v>
      </c>
      <c r="R87">
        <v>109.849</v>
      </c>
      <c r="S87">
        <v>115.036</v>
      </c>
      <c r="T87">
        <v>48.503300000000003</v>
      </c>
      <c r="U87">
        <v>1.63368</v>
      </c>
      <c r="V87">
        <v>-4.1718900000000003</v>
      </c>
    </row>
    <row r="88" spans="1:22">
      <c r="A88">
        <v>1602</v>
      </c>
      <c r="B88">
        <v>0</v>
      </c>
      <c r="C88">
        <v>17.1675</v>
      </c>
      <c r="D88">
        <v>2.4617</v>
      </c>
      <c r="E88">
        <v>-200.667</v>
      </c>
      <c r="F88">
        <v>48.503300000000003</v>
      </c>
      <c r="G88">
        <v>1.63368</v>
      </c>
      <c r="H88">
        <v>-4.1718900000000003</v>
      </c>
      <c r="I88" t="e">
        <f>IF(AND(Tabelle16[[#This Row],[AreaPx]]&gt;0,NOT(Tabelle16[AreaPx]="inf")),Tabelle16[[#This Row],[AreaPx]], NA())</f>
        <v>#N/A</v>
      </c>
      <c r="J88">
        <v>0</v>
      </c>
      <c r="K88">
        <v>0</v>
      </c>
      <c r="L88">
        <v>0</v>
      </c>
      <c r="M88">
        <v>0</v>
      </c>
      <c r="N88">
        <v>0</v>
      </c>
      <c r="O88">
        <f>Tabelle16[[#This Row],[Roll]]+Tabelle16[[#This Row],[Yaw]]</f>
        <v>44.331410000000005</v>
      </c>
      <c r="P88">
        <f>SQRT(Tabelle16[[#This Row],[X]]^2+ Tabelle16[[#This Row],[Y]]^2 +Tabelle16[[#This Row],[Z]]^2)</f>
        <v>201.41506376669051</v>
      </c>
      <c r="Q88">
        <v>274.435</v>
      </c>
      <c r="R88">
        <v>109.849</v>
      </c>
      <c r="S88">
        <v>115.036</v>
      </c>
      <c r="T88">
        <v>48.503300000000003</v>
      </c>
      <c r="U88">
        <v>1.63368</v>
      </c>
      <c r="V88">
        <v>-4.1718900000000003</v>
      </c>
    </row>
    <row r="89" spans="1:22">
      <c r="A89">
        <v>1614</v>
      </c>
      <c r="B89">
        <v>0</v>
      </c>
      <c r="C89">
        <v>17.1675</v>
      </c>
      <c r="D89">
        <v>2.4617</v>
      </c>
      <c r="E89">
        <v>-200.667</v>
      </c>
      <c r="F89">
        <v>48.503300000000003</v>
      </c>
      <c r="G89">
        <v>1.63368</v>
      </c>
      <c r="H89">
        <v>-4.1718900000000003</v>
      </c>
      <c r="I89" t="e">
        <f>IF(AND(Tabelle16[[#This Row],[AreaPx]]&gt;0,NOT(Tabelle16[AreaPx]="inf")),Tabelle16[[#This Row],[AreaPx]], NA())</f>
        <v>#N/A</v>
      </c>
      <c r="J89">
        <v>0</v>
      </c>
      <c r="K89">
        <v>0</v>
      </c>
      <c r="L89">
        <v>0</v>
      </c>
      <c r="M89">
        <v>0</v>
      </c>
      <c r="N89">
        <v>0</v>
      </c>
      <c r="O89">
        <f>Tabelle16[[#This Row],[Roll]]+Tabelle16[[#This Row],[Yaw]]</f>
        <v>44.331410000000005</v>
      </c>
      <c r="P89">
        <f>SQRT(Tabelle16[[#This Row],[X]]^2+ Tabelle16[[#This Row],[Y]]^2 +Tabelle16[[#This Row],[Z]]^2)</f>
        <v>201.41506376669051</v>
      </c>
      <c r="Q89">
        <v>274.435</v>
      </c>
      <c r="R89">
        <v>109.849</v>
      </c>
      <c r="S89">
        <v>115.036</v>
      </c>
      <c r="T89">
        <v>48.503300000000003</v>
      </c>
      <c r="U89">
        <v>1.63368</v>
      </c>
      <c r="V89">
        <v>-4.1718900000000003</v>
      </c>
    </row>
    <row r="90" spans="1:22">
      <c r="A90">
        <v>1640</v>
      </c>
      <c r="B90">
        <v>0</v>
      </c>
      <c r="C90">
        <v>17.1675</v>
      </c>
      <c r="D90">
        <v>2.4617</v>
      </c>
      <c r="E90">
        <v>-200.667</v>
      </c>
      <c r="F90">
        <v>48.503300000000003</v>
      </c>
      <c r="G90">
        <v>1.63368</v>
      </c>
      <c r="H90">
        <v>-4.1718900000000003</v>
      </c>
      <c r="I90" t="e">
        <f>IF(AND(Tabelle16[[#This Row],[AreaPx]]&gt;0,NOT(Tabelle16[AreaPx]="inf")),Tabelle16[[#This Row],[AreaPx]], NA())</f>
        <v>#N/A</v>
      </c>
      <c r="J90">
        <v>0</v>
      </c>
      <c r="K90">
        <v>0</v>
      </c>
      <c r="L90">
        <v>0</v>
      </c>
      <c r="M90">
        <v>0</v>
      </c>
      <c r="N90">
        <v>0</v>
      </c>
      <c r="O90">
        <f>Tabelle16[[#This Row],[Roll]]+Tabelle16[[#This Row],[Yaw]]</f>
        <v>44.331410000000005</v>
      </c>
      <c r="P90">
        <f>SQRT(Tabelle16[[#This Row],[X]]^2+ Tabelle16[[#This Row],[Y]]^2 +Tabelle16[[#This Row],[Z]]^2)</f>
        <v>201.41506376669051</v>
      </c>
      <c r="Q90">
        <v>274.435</v>
      </c>
      <c r="R90">
        <v>109.849</v>
      </c>
      <c r="S90">
        <v>115.036</v>
      </c>
      <c r="T90">
        <v>48.503300000000003</v>
      </c>
      <c r="U90">
        <v>1.63368</v>
      </c>
      <c r="V90">
        <v>-4.1718900000000003</v>
      </c>
    </row>
    <row r="91" spans="1:22">
      <c r="A91">
        <v>1666</v>
      </c>
      <c r="B91">
        <v>0</v>
      </c>
      <c r="C91">
        <v>17.1675</v>
      </c>
      <c r="D91">
        <v>2.4617</v>
      </c>
      <c r="E91">
        <v>-200.667</v>
      </c>
      <c r="F91">
        <v>48.503300000000003</v>
      </c>
      <c r="G91">
        <v>1.63368</v>
      </c>
      <c r="H91">
        <v>-4.1718900000000003</v>
      </c>
      <c r="I91" t="e">
        <f>IF(AND(Tabelle16[[#This Row],[AreaPx]]&gt;0,NOT(Tabelle16[AreaPx]="inf")),Tabelle16[[#This Row],[AreaPx]], NA())</f>
        <v>#N/A</v>
      </c>
      <c r="J91">
        <v>0</v>
      </c>
      <c r="K91">
        <v>0</v>
      </c>
      <c r="L91">
        <v>0</v>
      </c>
      <c r="M91">
        <v>0</v>
      </c>
      <c r="N91">
        <v>0</v>
      </c>
      <c r="O91">
        <f>Tabelle16[[#This Row],[Roll]]+Tabelle16[[#This Row],[Yaw]]</f>
        <v>44.331410000000005</v>
      </c>
      <c r="P91">
        <f>SQRT(Tabelle16[[#This Row],[X]]^2+ Tabelle16[[#This Row],[Y]]^2 +Tabelle16[[#This Row],[Z]]^2)</f>
        <v>201.41506376669051</v>
      </c>
      <c r="Q91">
        <v>274.435</v>
      </c>
      <c r="R91">
        <v>109.849</v>
      </c>
      <c r="S91">
        <v>115.036</v>
      </c>
      <c r="T91">
        <v>48.503300000000003</v>
      </c>
      <c r="U91">
        <v>1.63368</v>
      </c>
      <c r="V91">
        <v>-4.1718900000000003</v>
      </c>
    </row>
    <row r="92" spans="1:22">
      <c r="A92">
        <v>1679</v>
      </c>
      <c r="B92">
        <v>0</v>
      </c>
      <c r="C92">
        <v>17.1675</v>
      </c>
      <c r="D92">
        <v>2.4617</v>
      </c>
      <c r="E92">
        <v>-200.667</v>
      </c>
      <c r="F92">
        <v>48.503300000000003</v>
      </c>
      <c r="G92">
        <v>1.63368</v>
      </c>
      <c r="H92">
        <v>-4.1718900000000003</v>
      </c>
      <c r="I92" t="e">
        <f>IF(AND(Tabelle16[[#This Row],[AreaPx]]&gt;0,NOT(Tabelle16[AreaPx]="inf")),Tabelle16[[#This Row],[AreaPx]], NA())</f>
        <v>#N/A</v>
      </c>
      <c r="J92">
        <v>0</v>
      </c>
      <c r="K92">
        <v>0</v>
      </c>
      <c r="L92">
        <v>0</v>
      </c>
      <c r="M92">
        <v>0</v>
      </c>
      <c r="N92">
        <v>0</v>
      </c>
      <c r="O92">
        <f>Tabelle16[[#This Row],[Roll]]+Tabelle16[[#This Row],[Yaw]]</f>
        <v>44.331410000000005</v>
      </c>
      <c r="P92">
        <f>SQRT(Tabelle16[[#This Row],[X]]^2+ Tabelle16[[#This Row],[Y]]^2 +Tabelle16[[#This Row],[Z]]^2)</f>
        <v>201.41506376669051</v>
      </c>
      <c r="Q92">
        <v>274.435</v>
      </c>
      <c r="R92">
        <v>109.849</v>
      </c>
      <c r="S92">
        <v>115.036</v>
      </c>
      <c r="T92">
        <v>48.503300000000003</v>
      </c>
      <c r="U92">
        <v>1.63368</v>
      </c>
      <c r="V92">
        <v>-4.1718900000000003</v>
      </c>
    </row>
    <row r="93" spans="1:22">
      <c r="A93">
        <v>1700</v>
      </c>
      <c r="B93">
        <v>0</v>
      </c>
      <c r="C93">
        <v>17.1675</v>
      </c>
      <c r="D93">
        <v>2.4617</v>
      </c>
      <c r="E93">
        <v>-200.667</v>
      </c>
      <c r="F93">
        <v>48.503300000000003</v>
      </c>
      <c r="G93">
        <v>1.63368</v>
      </c>
      <c r="H93">
        <v>-4.1718900000000003</v>
      </c>
      <c r="I93" t="e">
        <f>IF(AND(Tabelle16[[#This Row],[AreaPx]]&gt;0,NOT(Tabelle16[AreaPx]="inf")),Tabelle16[[#This Row],[AreaPx]], NA())</f>
        <v>#N/A</v>
      </c>
      <c r="J93">
        <v>0</v>
      </c>
      <c r="K93">
        <v>0</v>
      </c>
      <c r="L93">
        <v>0</v>
      </c>
      <c r="M93">
        <v>0</v>
      </c>
      <c r="N93">
        <v>0</v>
      </c>
      <c r="O93">
        <f>Tabelle16[[#This Row],[Roll]]+Tabelle16[[#This Row],[Yaw]]</f>
        <v>44.331410000000005</v>
      </c>
      <c r="P93">
        <f>SQRT(Tabelle16[[#This Row],[X]]^2+ Tabelle16[[#This Row],[Y]]^2 +Tabelle16[[#This Row],[Z]]^2)</f>
        <v>201.41506376669051</v>
      </c>
      <c r="Q93">
        <v>274.435</v>
      </c>
      <c r="R93">
        <v>109.849</v>
      </c>
      <c r="S93">
        <v>115.036</v>
      </c>
      <c r="T93">
        <v>48.503300000000003</v>
      </c>
      <c r="U93">
        <v>1.63368</v>
      </c>
      <c r="V93">
        <v>-4.1718900000000003</v>
      </c>
    </row>
    <row r="94" spans="1:22">
      <c r="A94">
        <v>1715</v>
      </c>
      <c r="B94">
        <v>0</v>
      </c>
      <c r="C94">
        <v>17.1675</v>
      </c>
      <c r="D94">
        <v>2.4617</v>
      </c>
      <c r="E94">
        <v>-200.667</v>
      </c>
      <c r="F94">
        <v>48.503300000000003</v>
      </c>
      <c r="G94">
        <v>1.63368</v>
      </c>
      <c r="H94">
        <v>-4.1718900000000003</v>
      </c>
      <c r="I94" t="e">
        <f>IF(AND(Tabelle16[[#This Row],[AreaPx]]&gt;0,NOT(Tabelle16[AreaPx]="inf")),Tabelle16[[#This Row],[AreaPx]], NA())</f>
        <v>#N/A</v>
      </c>
      <c r="J94">
        <v>0</v>
      </c>
      <c r="K94">
        <v>0</v>
      </c>
      <c r="L94">
        <v>0</v>
      </c>
      <c r="M94">
        <v>0</v>
      </c>
      <c r="N94">
        <v>0</v>
      </c>
      <c r="O94">
        <f>Tabelle16[[#This Row],[Roll]]+Tabelle16[[#This Row],[Yaw]]</f>
        <v>44.331410000000005</v>
      </c>
      <c r="P94">
        <f>SQRT(Tabelle16[[#This Row],[X]]^2+ Tabelle16[[#This Row],[Y]]^2 +Tabelle16[[#This Row],[Z]]^2)</f>
        <v>201.41506376669051</v>
      </c>
      <c r="Q94">
        <v>274.435</v>
      </c>
      <c r="R94">
        <v>109.849</v>
      </c>
      <c r="S94">
        <v>115.036</v>
      </c>
      <c r="T94">
        <v>48.503300000000003</v>
      </c>
      <c r="U94">
        <v>1.63368</v>
      </c>
      <c r="V94">
        <v>-4.1718900000000003</v>
      </c>
    </row>
    <row r="95" spans="1:22">
      <c r="A95">
        <v>1739</v>
      </c>
      <c r="B95">
        <v>0</v>
      </c>
      <c r="C95">
        <v>17.1675</v>
      </c>
      <c r="D95">
        <v>2.4617</v>
      </c>
      <c r="E95">
        <v>-200.667</v>
      </c>
      <c r="F95">
        <v>48.503300000000003</v>
      </c>
      <c r="G95">
        <v>1.63368</v>
      </c>
      <c r="H95">
        <v>-4.1718900000000003</v>
      </c>
      <c r="I95" t="e">
        <f>IF(AND(Tabelle16[[#This Row],[AreaPx]]&gt;0,NOT(Tabelle16[AreaPx]="inf")),Tabelle16[[#This Row],[AreaPx]], NA())</f>
        <v>#N/A</v>
      </c>
      <c r="J95">
        <v>0</v>
      </c>
      <c r="K95">
        <v>0</v>
      </c>
      <c r="L95">
        <v>0</v>
      </c>
      <c r="M95">
        <v>0</v>
      </c>
      <c r="N95">
        <v>0</v>
      </c>
      <c r="O95">
        <f>Tabelle16[[#This Row],[Roll]]+Tabelle16[[#This Row],[Yaw]]</f>
        <v>44.331410000000005</v>
      </c>
      <c r="P95">
        <f>SQRT(Tabelle16[[#This Row],[X]]^2+ Tabelle16[[#This Row],[Y]]^2 +Tabelle16[[#This Row],[Z]]^2)</f>
        <v>201.41506376669051</v>
      </c>
      <c r="Q95">
        <v>274.435</v>
      </c>
      <c r="R95">
        <v>109.849</v>
      </c>
      <c r="S95">
        <v>115.036</v>
      </c>
      <c r="T95">
        <v>48.503300000000003</v>
      </c>
      <c r="U95">
        <v>1.63368</v>
      </c>
      <c r="V95">
        <v>-4.1718900000000003</v>
      </c>
    </row>
    <row r="96" spans="1:22">
      <c r="A96">
        <v>1764</v>
      </c>
      <c r="B96">
        <v>0</v>
      </c>
      <c r="C96">
        <v>17.1675</v>
      </c>
      <c r="D96">
        <v>2.4617</v>
      </c>
      <c r="E96">
        <v>-200.667</v>
      </c>
      <c r="F96">
        <v>48.503300000000003</v>
      </c>
      <c r="G96">
        <v>1.63368</v>
      </c>
      <c r="H96">
        <v>-4.1718900000000003</v>
      </c>
      <c r="I96" t="e">
        <f>IF(AND(Tabelle16[[#This Row],[AreaPx]]&gt;0,NOT(Tabelle16[AreaPx]="inf")),Tabelle16[[#This Row],[AreaPx]], NA())</f>
        <v>#N/A</v>
      </c>
      <c r="J96">
        <v>0</v>
      </c>
      <c r="K96">
        <v>0</v>
      </c>
      <c r="L96">
        <v>0</v>
      </c>
      <c r="M96">
        <v>0</v>
      </c>
      <c r="N96">
        <v>0</v>
      </c>
      <c r="O96">
        <f>Tabelle16[[#This Row],[Roll]]+Tabelle16[[#This Row],[Yaw]]</f>
        <v>44.331410000000005</v>
      </c>
      <c r="P96">
        <f>SQRT(Tabelle16[[#This Row],[X]]^2+ Tabelle16[[#This Row],[Y]]^2 +Tabelle16[[#This Row],[Z]]^2)</f>
        <v>201.41506376669051</v>
      </c>
      <c r="Q96">
        <v>274.435</v>
      </c>
      <c r="R96">
        <v>109.849</v>
      </c>
      <c r="S96">
        <v>115.036</v>
      </c>
      <c r="T96">
        <v>48.503300000000003</v>
      </c>
      <c r="U96">
        <v>1.63368</v>
      </c>
      <c r="V96">
        <v>-4.1718900000000003</v>
      </c>
    </row>
    <row r="97" spans="1:22">
      <c r="A97">
        <v>1776</v>
      </c>
      <c r="B97">
        <v>0</v>
      </c>
      <c r="C97">
        <v>17.1675</v>
      </c>
      <c r="D97">
        <v>2.4617</v>
      </c>
      <c r="E97">
        <v>-200.667</v>
      </c>
      <c r="F97">
        <v>48.503300000000003</v>
      </c>
      <c r="G97">
        <v>1.63368</v>
      </c>
      <c r="H97">
        <v>-4.1718900000000003</v>
      </c>
      <c r="I97" t="e">
        <f>IF(AND(Tabelle16[[#This Row],[AreaPx]]&gt;0,NOT(Tabelle16[AreaPx]="inf")),Tabelle16[[#This Row],[AreaPx]], NA())</f>
        <v>#N/A</v>
      </c>
      <c r="J97">
        <v>0</v>
      </c>
      <c r="K97">
        <v>0</v>
      </c>
      <c r="L97">
        <v>0</v>
      </c>
      <c r="M97">
        <v>0</v>
      </c>
      <c r="N97">
        <v>0</v>
      </c>
      <c r="O97">
        <f>Tabelle16[[#This Row],[Roll]]+Tabelle16[[#This Row],[Yaw]]</f>
        <v>44.331410000000005</v>
      </c>
      <c r="P97">
        <f>SQRT(Tabelle16[[#This Row],[X]]^2+ Tabelle16[[#This Row],[Y]]^2 +Tabelle16[[#This Row],[Z]]^2)</f>
        <v>201.41506376669051</v>
      </c>
      <c r="Q97">
        <v>274.435</v>
      </c>
      <c r="R97">
        <v>109.849</v>
      </c>
      <c r="S97">
        <v>115.036</v>
      </c>
      <c r="T97">
        <v>48.503300000000003</v>
      </c>
      <c r="U97">
        <v>1.63368</v>
      </c>
      <c r="V97">
        <v>-4.1718900000000003</v>
      </c>
    </row>
    <row r="98" spans="1:22">
      <c r="A98">
        <v>1803</v>
      </c>
      <c r="B98">
        <v>0</v>
      </c>
      <c r="C98">
        <v>17.1675</v>
      </c>
      <c r="D98">
        <v>2.4617</v>
      </c>
      <c r="E98">
        <v>-200.667</v>
      </c>
      <c r="F98">
        <v>48.503300000000003</v>
      </c>
      <c r="G98">
        <v>1.63368</v>
      </c>
      <c r="H98">
        <v>-4.1718900000000003</v>
      </c>
      <c r="I98" t="e">
        <f>IF(AND(Tabelle16[[#This Row],[AreaPx]]&gt;0,NOT(Tabelle16[AreaPx]="inf")),Tabelle16[[#This Row],[AreaPx]], NA())</f>
        <v>#N/A</v>
      </c>
      <c r="J98">
        <v>0</v>
      </c>
      <c r="K98">
        <v>0</v>
      </c>
      <c r="L98">
        <v>0</v>
      </c>
      <c r="M98">
        <v>0</v>
      </c>
      <c r="N98">
        <v>0</v>
      </c>
      <c r="O98">
        <f>Tabelle16[[#This Row],[Roll]]+Tabelle16[[#This Row],[Yaw]]</f>
        <v>44.331410000000005</v>
      </c>
      <c r="P98">
        <f>SQRT(Tabelle16[[#This Row],[X]]^2+ Tabelle16[[#This Row],[Y]]^2 +Tabelle16[[#This Row],[Z]]^2)</f>
        <v>201.41506376669051</v>
      </c>
      <c r="Q98">
        <v>274.435</v>
      </c>
      <c r="R98">
        <v>109.849</v>
      </c>
      <c r="S98">
        <v>115.036</v>
      </c>
      <c r="T98">
        <v>48.503300000000003</v>
      </c>
      <c r="U98">
        <v>1.63368</v>
      </c>
      <c r="V98">
        <v>-4.1718900000000003</v>
      </c>
    </row>
    <row r="99" spans="1:22">
      <c r="A99">
        <v>1817</v>
      </c>
      <c r="B99">
        <v>0</v>
      </c>
      <c r="C99">
        <v>17.1675</v>
      </c>
      <c r="D99">
        <v>2.4617</v>
      </c>
      <c r="E99">
        <v>-200.667</v>
      </c>
      <c r="F99">
        <v>48.503300000000003</v>
      </c>
      <c r="G99">
        <v>1.63368</v>
      </c>
      <c r="H99">
        <v>-4.1718900000000003</v>
      </c>
      <c r="I99" t="e">
        <f>IF(AND(Tabelle16[[#This Row],[AreaPx]]&gt;0,NOT(Tabelle16[AreaPx]="inf")),Tabelle16[[#This Row],[AreaPx]], NA())</f>
        <v>#N/A</v>
      </c>
      <c r="J99">
        <v>0</v>
      </c>
      <c r="K99">
        <v>0</v>
      </c>
      <c r="L99">
        <v>0</v>
      </c>
      <c r="M99">
        <v>0</v>
      </c>
      <c r="N99">
        <v>0</v>
      </c>
      <c r="O99">
        <f>Tabelle16[[#This Row],[Roll]]+Tabelle16[[#This Row],[Yaw]]</f>
        <v>44.331410000000005</v>
      </c>
      <c r="P99">
        <f>SQRT(Tabelle16[[#This Row],[X]]^2+ Tabelle16[[#This Row],[Y]]^2 +Tabelle16[[#This Row],[Z]]^2)</f>
        <v>201.41506376669051</v>
      </c>
      <c r="Q99">
        <v>274.435</v>
      </c>
      <c r="R99">
        <v>109.849</v>
      </c>
      <c r="S99">
        <v>115.036</v>
      </c>
      <c r="T99">
        <v>48.503300000000003</v>
      </c>
      <c r="U99">
        <v>1.63368</v>
      </c>
      <c r="V99">
        <v>-4.1718900000000003</v>
      </c>
    </row>
    <row r="100" spans="1:22">
      <c r="A100">
        <v>1843</v>
      </c>
      <c r="B100">
        <v>0</v>
      </c>
      <c r="C100">
        <v>17.1675</v>
      </c>
      <c r="D100">
        <v>2.4617</v>
      </c>
      <c r="E100">
        <v>-200.667</v>
      </c>
      <c r="F100">
        <v>48.503300000000003</v>
      </c>
      <c r="G100">
        <v>1.63368</v>
      </c>
      <c r="H100">
        <v>-4.1718900000000003</v>
      </c>
      <c r="I100" t="e">
        <f>IF(AND(Tabelle16[[#This Row],[AreaPx]]&gt;0,NOT(Tabelle16[AreaPx]="inf")),Tabelle16[[#This Row],[AreaPx]], NA())</f>
        <v>#N/A</v>
      </c>
      <c r="J100">
        <v>0</v>
      </c>
      <c r="K100">
        <v>0</v>
      </c>
      <c r="L100">
        <v>0</v>
      </c>
      <c r="M100">
        <v>0</v>
      </c>
      <c r="N100">
        <v>0</v>
      </c>
      <c r="O100">
        <f>Tabelle16[[#This Row],[Roll]]+Tabelle16[[#This Row],[Yaw]]</f>
        <v>44.331410000000005</v>
      </c>
      <c r="P100">
        <f>SQRT(Tabelle16[[#This Row],[X]]^2+ Tabelle16[[#This Row],[Y]]^2 +Tabelle16[[#This Row],[Z]]^2)</f>
        <v>201.41506376669051</v>
      </c>
      <c r="Q100">
        <v>274.435</v>
      </c>
      <c r="R100">
        <v>109.849</v>
      </c>
      <c r="S100">
        <v>115.036</v>
      </c>
      <c r="T100">
        <v>48.503300000000003</v>
      </c>
      <c r="U100">
        <v>1.63368</v>
      </c>
      <c r="V100">
        <v>-4.1718900000000003</v>
      </c>
    </row>
    <row r="101" spans="1:22">
      <c r="A101">
        <v>1868</v>
      </c>
      <c r="B101">
        <v>0</v>
      </c>
      <c r="C101">
        <v>17.1675</v>
      </c>
      <c r="D101">
        <v>2.4617</v>
      </c>
      <c r="E101">
        <v>-200.667</v>
      </c>
      <c r="F101">
        <v>48.503300000000003</v>
      </c>
      <c r="G101">
        <v>1.63368</v>
      </c>
      <c r="H101">
        <v>-4.1718900000000003</v>
      </c>
      <c r="I101" t="e">
        <f>IF(AND(Tabelle16[[#This Row],[AreaPx]]&gt;0,NOT(Tabelle16[AreaPx]="inf")),Tabelle16[[#This Row],[AreaPx]], NA())</f>
        <v>#N/A</v>
      </c>
      <c r="J101">
        <v>0</v>
      </c>
      <c r="K101">
        <v>0</v>
      </c>
      <c r="L101">
        <v>0</v>
      </c>
      <c r="M101">
        <v>0</v>
      </c>
      <c r="N101">
        <v>0</v>
      </c>
      <c r="O101">
        <f>Tabelle16[[#This Row],[Roll]]+Tabelle16[[#This Row],[Yaw]]</f>
        <v>44.331410000000005</v>
      </c>
      <c r="P101">
        <f>SQRT(Tabelle16[[#This Row],[X]]^2+ Tabelle16[[#This Row],[Y]]^2 +Tabelle16[[#This Row],[Z]]^2)</f>
        <v>201.41506376669051</v>
      </c>
      <c r="Q101">
        <v>274.435</v>
      </c>
      <c r="R101">
        <v>109.849</v>
      </c>
      <c r="S101">
        <v>115.036</v>
      </c>
      <c r="T101">
        <v>48.503300000000003</v>
      </c>
      <c r="U101">
        <v>1.63368</v>
      </c>
      <c r="V101">
        <v>-4.1718900000000003</v>
      </c>
    </row>
    <row r="102" spans="1:22">
      <c r="A102">
        <v>1883</v>
      </c>
      <c r="B102">
        <v>0</v>
      </c>
      <c r="C102">
        <v>17.1675</v>
      </c>
      <c r="D102">
        <v>2.4617</v>
      </c>
      <c r="E102">
        <v>-200.667</v>
      </c>
      <c r="F102">
        <v>48.503300000000003</v>
      </c>
      <c r="G102">
        <v>1.63368</v>
      </c>
      <c r="H102">
        <v>-4.1718900000000003</v>
      </c>
      <c r="I102" t="e">
        <f>IF(AND(Tabelle16[[#This Row],[AreaPx]]&gt;0,NOT(Tabelle16[AreaPx]="inf")),Tabelle16[[#This Row],[AreaPx]], NA())</f>
        <v>#N/A</v>
      </c>
      <c r="J102">
        <v>0</v>
      </c>
      <c r="K102">
        <v>0</v>
      </c>
      <c r="L102">
        <v>0</v>
      </c>
      <c r="M102">
        <v>0</v>
      </c>
      <c r="N102">
        <v>0</v>
      </c>
      <c r="O102">
        <f>Tabelle16[[#This Row],[Roll]]+Tabelle16[[#This Row],[Yaw]]</f>
        <v>44.331410000000005</v>
      </c>
      <c r="P102">
        <f>SQRT(Tabelle16[[#This Row],[X]]^2+ Tabelle16[[#This Row],[Y]]^2 +Tabelle16[[#This Row],[Z]]^2)</f>
        <v>201.41506376669051</v>
      </c>
      <c r="Q102">
        <v>274.435</v>
      </c>
      <c r="R102">
        <v>109.849</v>
      </c>
      <c r="S102">
        <v>115.036</v>
      </c>
      <c r="T102">
        <v>48.503300000000003</v>
      </c>
      <c r="U102">
        <v>1.63368</v>
      </c>
      <c r="V102">
        <v>-4.1718900000000003</v>
      </c>
    </row>
    <row r="103" spans="1:22">
      <c r="A103">
        <v>1912</v>
      </c>
      <c r="B103">
        <v>0</v>
      </c>
      <c r="C103">
        <v>17.1675</v>
      </c>
      <c r="D103">
        <v>2.4617</v>
      </c>
      <c r="E103">
        <v>-200.667</v>
      </c>
      <c r="F103">
        <v>48.503300000000003</v>
      </c>
      <c r="G103">
        <v>1.63368</v>
      </c>
      <c r="H103">
        <v>-4.1718900000000003</v>
      </c>
      <c r="I103" t="e">
        <f>IF(AND(Tabelle16[[#This Row],[AreaPx]]&gt;0,NOT(Tabelle16[AreaPx]="inf")),Tabelle16[[#This Row],[AreaPx]], NA())</f>
        <v>#N/A</v>
      </c>
      <c r="J103">
        <v>0</v>
      </c>
      <c r="K103">
        <v>0</v>
      </c>
      <c r="L103">
        <v>0</v>
      </c>
      <c r="M103">
        <v>0</v>
      </c>
      <c r="N103">
        <v>0</v>
      </c>
      <c r="O103">
        <f>Tabelle16[[#This Row],[Roll]]+Tabelle16[[#This Row],[Yaw]]</f>
        <v>44.331410000000005</v>
      </c>
      <c r="P103">
        <f>SQRT(Tabelle16[[#This Row],[X]]^2+ Tabelle16[[#This Row],[Y]]^2 +Tabelle16[[#This Row],[Z]]^2)</f>
        <v>201.41506376669051</v>
      </c>
      <c r="Q103">
        <v>274.435</v>
      </c>
      <c r="R103">
        <v>109.849</v>
      </c>
      <c r="S103">
        <v>115.036</v>
      </c>
      <c r="T103">
        <v>48.503300000000003</v>
      </c>
      <c r="U103">
        <v>1.63368</v>
      </c>
      <c r="V103">
        <v>-4.1718900000000003</v>
      </c>
    </row>
    <row r="104" spans="1:22">
      <c r="A104">
        <v>1942</v>
      </c>
      <c r="B104">
        <v>0</v>
      </c>
      <c r="C104">
        <v>17.1675</v>
      </c>
      <c r="D104">
        <v>2.4617</v>
      </c>
      <c r="E104">
        <v>-200.667</v>
      </c>
      <c r="F104">
        <v>48.503300000000003</v>
      </c>
      <c r="G104">
        <v>1.63368</v>
      </c>
      <c r="H104">
        <v>-4.1718900000000003</v>
      </c>
      <c r="I104" t="e">
        <f>IF(AND(Tabelle16[[#This Row],[AreaPx]]&gt;0,NOT(Tabelle16[AreaPx]="inf")),Tabelle16[[#This Row],[AreaPx]], NA())</f>
        <v>#N/A</v>
      </c>
      <c r="J104">
        <v>0</v>
      </c>
      <c r="K104">
        <v>0</v>
      </c>
      <c r="L104">
        <v>0</v>
      </c>
      <c r="M104">
        <v>0</v>
      </c>
      <c r="N104">
        <v>0</v>
      </c>
      <c r="O104">
        <f>Tabelle16[[#This Row],[Roll]]+Tabelle16[[#This Row],[Yaw]]</f>
        <v>44.331410000000005</v>
      </c>
      <c r="P104">
        <f>SQRT(Tabelle16[[#This Row],[X]]^2+ Tabelle16[[#This Row],[Y]]^2 +Tabelle16[[#This Row],[Z]]^2)</f>
        <v>201.41506376669051</v>
      </c>
      <c r="Q104">
        <v>274.435</v>
      </c>
      <c r="R104">
        <v>109.849</v>
      </c>
      <c r="S104">
        <v>115.036</v>
      </c>
      <c r="T104">
        <v>48.503300000000003</v>
      </c>
      <c r="U104">
        <v>1.63368</v>
      </c>
      <c r="V104">
        <v>-4.1718900000000003</v>
      </c>
    </row>
    <row r="105" spans="1:22">
      <c r="A105">
        <v>1966</v>
      </c>
      <c r="B105">
        <v>0</v>
      </c>
      <c r="C105">
        <v>17.1675</v>
      </c>
      <c r="D105">
        <v>2.4617</v>
      </c>
      <c r="E105">
        <v>-200.667</v>
      </c>
      <c r="F105">
        <v>48.503300000000003</v>
      </c>
      <c r="G105">
        <v>1.63368</v>
      </c>
      <c r="H105">
        <v>-4.1718900000000003</v>
      </c>
      <c r="I105" t="e">
        <f>IF(AND(Tabelle16[[#This Row],[AreaPx]]&gt;0,NOT(Tabelle16[AreaPx]="inf")),Tabelle16[[#This Row],[AreaPx]], NA())</f>
        <v>#N/A</v>
      </c>
      <c r="J105">
        <v>0</v>
      </c>
      <c r="K105">
        <v>0</v>
      </c>
      <c r="L105">
        <v>0</v>
      </c>
      <c r="M105">
        <v>0</v>
      </c>
      <c r="N105">
        <v>0</v>
      </c>
      <c r="O105">
        <f>Tabelle16[[#This Row],[Roll]]+Tabelle16[[#This Row],[Yaw]]</f>
        <v>44.331410000000005</v>
      </c>
      <c r="P105">
        <f>SQRT(Tabelle16[[#This Row],[X]]^2+ Tabelle16[[#This Row],[Y]]^2 +Tabelle16[[#This Row],[Z]]^2)</f>
        <v>201.41506376669051</v>
      </c>
      <c r="Q105">
        <v>274.435</v>
      </c>
      <c r="R105">
        <v>109.849</v>
      </c>
      <c r="S105">
        <v>115.036</v>
      </c>
      <c r="T105">
        <v>48.503300000000003</v>
      </c>
      <c r="U105">
        <v>1.63368</v>
      </c>
      <c r="V105">
        <v>-4.1718900000000003</v>
      </c>
    </row>
    <row r="106" spans="1:22">
      <c r="A106">
        <v>1981</v>
      </c>
      <c r="B106">
        <v>0</v>
      </c>
      <c r="C106">
        <v>17.1675</v>
      </c>
      <c r="D106">
        <v>2.4617</v>
      </c>
      <c r="E106">
        <v>-200.667</v>
      </c>
      <c r="F106">
        <v>48.503300000000003</v>
      </c>
      <c r="G106">
        <v>1.63368</v>
      </c>
      <c r="H106">
        <v>-4.1718900000000003</v>
      </c>
      <c r="I106" t="e">
        <f>IF(AND(Tabelle16[[#This Row],[AreaPx]]&gt;0,NOT(Tabelle16[AreaPx]="inf")),Tabelle16[[#This Row],[AreaPx]], NA())</f>
        <v>#N/A</v>
      </c>
      <c r="J106">
        <v>0</v>
      </c>
      <c r="K106">
        <v>0</v>
      </c>
      <c r="L106">
        <v>0</v>
      </c>
      <c r="M106">
        <v>0</v>
      </c>
      <c r="N106">
        <v>0</v>
      </c>
      <c r="O106">
        <f>Tabelle16[[#This Row],[Roll]]+Tabelle16[[#This Row],[Yaw]]</f>
        <v>44.331410000000005</v>
      </c>
      <c r="P106">
        <f>SQRT(Tabelle16[[#This Row],[X]]^2+ Tabelle16[[#This Row],[Y]]^2 +Tabelle16[[#This Row],[Z]]^2)</f>
        <v>201.41506376669051</v>
      </c>
      <c r="Q106">
        <v>274.435</v>
      </c>
      <c r="R106">
        <v>109.849</v>
      </c>
      <c r="S106">
        <v>115.036</v>
      </c>
      <c r="T106">
        <v>48.503300000000003</v>
      </c>
      <c r="U106">
        <v>1.63368</v>
      </c>
      <c r="V106">
        <v>-4.1718900000000003</v>
      </c>
    </row>
    <row r="107" spans="1:22">
      <c r="A107">
        <v>2005</v>
      </c>
      <c r="B107">
        <v>0</v>
      </c>
      <c r="C107">
        <v>17.1675</v>
      </c>
      <c r="D107">
        <v>2.4617</v>
      </c>
      <c r="E107">
        <v>-200.667</v>
      </c>
      <c r="F107">
        <v>48.503300000000003</v>
      </c>
      <c r="G107">
        <v>1.63368</v>
      </c>
      <c r="H107">
        <v>-4.1718900000000003</v>
      </c>
      <c r="I107" t="e">
        <f>IF(AND(Tabelle16[[#This Row],[AreaPx]]&gt;0,NOT(Tabelle16[AreaPx]="inf")),Tabelle16[[#This Row],[AreaPx]], NA())</f>
        <v>#N/A</v>
      </c>
      <c r="J107">
        <v>0</v>
      </c>
      <c r="K107">
        <v>0</v>
      </c>
      <c r="L107">
        <v>0</v>
      </c>
      <c r="M107">
        <v>0</v>
      </c>
      <c r="N107">
        <v>0</v>
      </c>
      <c r="O107">
        <f>Tabelle16[[#This Row],[Roll]]+Tabelle16[[#This Row],[Yaw]]</f>
        <v>44.331410000000005</v>
      </c>
      <c r="P107">
        <f>SQRT(Tabelle16[[#This Row],[X]]^2+ Tabelle16[[#This Row],[Y]]^2 +Tabelle16[[#This Row],[Z]]^2)</f>
        <v>201.41506376669051</v>
      </c>
      <c r="Q107">
        <v>274.435</v>
      </c>
      <c r="R107">
        <v>109.849</v>
      </c>
      <c r="S107">
        <v>115.036</v>
      </c>
      <c r="T107">
        <v>48.503300000000003</v>
      </c>
      <c r="U107">
        <v>1.63368</v>
      </c>
      <c r="V107">
        <v>-4.1718900000000003</v>
      </c>
    </row>
    <row r="108" spans="1:22">
      <c r="A108">
        <v>2016</v>
      </c>
      <c r="B108">
        <v>0</v>
      </c>
      <c r="C108">
        <v>17.1675</v>
      </c>
      <c r="D108">
        <v>2.4617</v>
      </c>
      <c r="E108">
        <v>-200.667</v>
      </c>
      <c r="F108">
        <v>48.503300000000003</v>
      </c>
      <c r="G108">
        <v>1.63368</v>
      </c>
      <c r="H108">
        <v>-4.1718900000000003</v>
      </c>
      <c r="I108" t="e">
        <f>IF(AND(Tabelle16[[#This Row],[AreaPx]]&gt;0,NOT(Tabelle16[AreaPx]="inf")),Tabelle16[[#This Row],[AreaPx]], NA())</f>
        <v>#N/A</v>
      </c>
      <c r="J108">
        <v>0</v>
      </c>
      <c r="K108">
        <v>0</v>
      </c>
      <c r="L108">
        <v>0</v>
      </c>
      <c r="M108">
        <v>0</v>
      </c>
      <c r="N108">
        <v>0</v>
      </c>
      <c r="O108">
        <f>Tabelle16[[#This Row],[Roll]]+Tabelle16[[#This Row],[Yaw]]</f>
        <v>44.331410000000005</v>
      </c>
      <c r="P108">
        <f>SQRT(Tabelle16[[#This Row],[X]]^2+ Tabelle16[[#This Row],[Y]]^2 +Tabelle16[[#This Row],[Z]]^2)</f>
        <v>201.41506376669051</v>
      </c>
      <c r="Q108">
        <v>274.435</v>
      </c>
      <c r="R108">
        <v>109.849</v>
      </c>
      <c r="S108">
        <v>115.036</v>
      </c>
      <c r="T108">
        <v>48.503300000000003</v>
      </c>
      <c r="U108">
        <v>1.63368</v>
      </c>
      <c r="V108">
        <v>-4.1718900000000003</v>
      </c>
    </row>
    <row r="109" spans="1:22">
      <c r="A109">
        <v>2041</v>
      </c>
      <c r="B109">
        <v>0</v>
      </c>
      <c r="C109">
        <v>17.1675</v>
      </c>
      <c r="D109">
        <v>2.4617</v>
      </c>
      <c r="E109">
        <v>-200.667</v>
      </c>
      <c r="F109">
        <v>48.503300000000003</v>
      </c>
      <c r="G109">
        <v>1.63368</v>
      </c>
      <c r="H109">
        <v>-4.1718900000000003</v>
      </c>
      <c r="I109" t="e">
        <f>IF(AND(Tabelle16[[#This Row],[AreaPx]]&gt;0,NOT(Tabelle16[AreaPx]="inf")),Tabelle16[[#This Row],[AreaPx]], NA())</f>
        <v>#N/A</v>
      </c>
      <c r="J109">
        <v>0</v>
      </c>
      <c r="K109">
        <v>0</v>
      </c>
      <c r="L109">
        <v>0</v>
      </c>
      <c r="M109">
        <v>0</v>
      </c>
      <c r="N109">
        <v>0</v>
      </c>
      <c r="O109">
        <f>Tabelle16[[#This Row],[Roll]]+Tabelle16[[#This Row],[Yaw]]</f>
        <v>44.331410000000005</v>
      </c>
      <c r="P109">
        <f>SQRT(Tabelle16[[#This Row],[X]]^2+ Tabelle16[[#This Row],[Y]]^2 +Tabelle16[[#This Row],[Z]]^2)</f>
        <v>201.41506376669051</v>
      </c>
      <c r="Q109">
        <v>274.435</v>
      </c>
      <c r="R109">
        <v>109.849</v>
      </c>
      <c r="S109">
        <v>115.036</v>
      </c>
      <c r="T109">
        <v>48.503300000000003</v>
      </c>
      <c r="U109">
        <v>1.63368</v>
      </c>
      <c r="V109">
        <v>-4.1718900000000003</v>
      </c>
    </row>
    <row r="110" spans="1:22">
      <c r="A110">
        <v>2067</v>
      </c>
      <c r="B110">
        <v>0</v>
      </c>
      <c r="C110">
        <v>17.1675</v>
      </c>
      <c r="D110">
        <v>2.4617</v>
      </c>
      <c r="E110">
        <v>-200.667</v>
      </c>
      <c r="F110">
        <v>48.503300000000003</v>
      </c>
      <c r="G110">
        <v>1.63368</v>
      </c>
      <c r="H110">
        <v>-4.1718900000000003</v>
      </c>
      <c r="I110" t="e">
        <f>IF(AND(Tabelle16[[#This Row],[AreaPx]]&gt;0,NOT(Tabelle16[AreaPx]="inf")),Tabelle16[[#This Row],[AreaPx]], NA())</f>
        <v>#N/A</v>
      </c>
      <c r="J110">
        <v>0</v>
      </c>
      <c r="K110">
        <v>0</v>
      </c>
      <c r="L110">
        <v>0</v>
      </c>
      <c r="M110">
        <v>0</v>
      </c>
      <c r="N110">
        <v>0</v>
      </c>
      <c r="O110">
        <f>Tabelle16[[#This Row],[Roll]]+Tabelle16[[#This Row],[Yaw]]</f>
        <v>44.331410000000005</v>
      </c>
      <c r="P110">
        <f>SQRT(Tabelle16[[#This Row],[X]]^2+ Tabelle16[[#This Row],[Y]]^2 +Tabelle16[[#This Row],[Z]]^2)</f>
        <v>201.41506376669051</v>
      </c>
      <c r="Q110">
        <v>274.435</v>
      </c>
      <c r="R110">
        <v>109.849</v>
      </c>
      <c r="S110">
        <v>115.036</v>
      </c>
      <c r="T110">
        <v>48.503300000000003</v>
      </c>
      <c r="U110">
        <v>1.63368</v>
      </c>
      <c r="V110">
        <v>-4.1718900000000003</v>
      </c>
    </row>
    <row r="111" spans="1:22">
      <c r="A111">
        <v>2082</v>
      </c>
      <c r="B111">
        <v>0</v>
      </c>
      <c r="C111">
        <v>17.1675</v>
      </c>
      <c r="D111">
        <v>2.4617</v>
      </c>
      <c r="E111">
        <v>-200.667</v>
      </c>
      <c r="F111">
        <v>48.503300000000003</v>
      </c>
      <c r="G111">
        <v>1.63368</v>
      </c>
      <c r="H111">
        <v>-4.1718900000000003</v>
      </c>
      <c r="I111" t="e">
        <f>IF(AND(Tabelle16[[#This Row],[AreaPx]]&gt;0,NOT(Tabelle16[AreaPx]="inf")),Tabelle16[[#This Row],[AreaPx]], NA())</f>
        <v>#N/A</v>
      </c>
      <c r="J111">
        <v>0</v>
      </c>
      <c r="K111">
        <v>0</v>
      </c>
      <c r="L111">
        <v>0</v>
      </c>
      <c r="M111">
        <v>0</v>
      </c>
      <c r="N111">
        <v>0</v>
      </c>
      <c r="O111">
        <f>Tabelle16[[#This Row],[Roll]]+Tabelle16[[#This Row],[Yaw]]</f>
        <v>44.331410000000005</v>
      </c>
      <c r="P111">
        <f>SQRT(Tabelle16[[#This Row],[X]]^2+ Tabelle16[[#This Row],[Y]]^2 +Tabelle16[[#This Row],[Z]]^2)</f>
        <v>201.41506376669051</v>
      </c>
      <c r="Q111">
        <v>274.435</v>
      </c>
      <c r="R111">
        <v>109.849</v>
      </c>
      <c r="S111">
        <v>115.036</v>
      </c>
      <c r="T111">
        <v>48.503300000000003</v>
      </c>
      <c r="U111">
        <v>1.63368</v>
      </c>
      <c r="V111">
        <v>-4.1718900000000003</v>
      </c>
    </row>
    <row r="112" spans="1:22">
      <c r="A112">
        <v>2103</v>
      </c>
      <c r="B112">
        <v>0</v>
      </c>
      <c r="C112">
        <v>17.1675</v>
      </c>
      <c r="D112">
        <v>2.4617</v>
      </c>
      <c r="E112">
        <v>-200.667</v>
      </c>
      <c r="F112">
        <v>48.503300000000003</v>
      </c>
      <c r="G112">
        <v>1.63368</v>
      </c>
      <c r="H112">
        <v>-4.1718900000000003</v>
      </c>
      <c r="I112" t="e">
        <f>IF(AND(Tabelle16[[#This Row],[AreaPx]]&gt;0,NOT(Tabelle16[AreaPx]="inf")),Tabelle16[[#This Row],[AreaPx]], NA())</f>
        <v>#N/A</v>
      </c>
      <c r="J112">
        <v>0</v>
      </c>
      <c r="K112">
        <v>0</v>
      </c>
      <c r="L112">
        <v>0</v>
      </c>
      <c r="M112">
        <v>0</v>
      </c>
      <c r="N112">
        <v>0</v>
      </c>
      <c r="O112">
        <f>Tabelle16[[#This Row],[Roll]]+Tabelle16[[#This Row],[Yaw]]</f>
        <v>44.331410000000005</v>
      </c>
      <c r="P112">
        <f>SQRT(Tabelle16[[#This Row],[X]]^2+ Tabelle16[[#This Row],[Y]]^2 +Tabelle16[[#This Row],[Z]]^2)</f>
        <v>201.41506376669051</v>
      </c>
      <c r="Q112">
        <v>274.435</v>
      </c>
      <c r="R112">
        <v>109.849</v>
      </c>
      <c r="S112">
        <v>115.036</v>
      </c>
      <c r="T112">
        <v>48.503300000000003</v>
      </c>
      <c r="U112">
        <v>1.63368</v>
      </c>
      <c r="V112">
        <v>-4.1718900000000003</v>
      </c>
    </row>
    <row r="113" spans="1:22">
      <c r="A113">
        <v>2121</v>
      </c>
      <c r="B113">
        <v>0</v>
      </c>
      <c r="C113">
        <v>17.1675</v>
      </c>
      <c r="D113">
        <v>2.4617</v>
      </c>
      <c r="E113">
        <v>-200.667</v>
      </c>
      <c r="F113">
        <v>48.503300000000003</v>
      </c>
      <c r="G113">
        <v>1.63368</v>
      </c>
      <c r="H113">
        <v>-4.1718900000000003</v>
      </c>
      <c r="I113" t="e">
        <f>IF(AND(Tabelle16[[#This Row],[AreaPx]]&gt;0,NOT(Tabelle16[AreaPx]="inf")),Tabelle16[[#This Row],[AreaPx]], NA())</f>
        <v>#N/A</v>
      </c>
      <c r="J113">
        <v>0</v>
      </c>
      <c r="K113">
        <v>0</v>
      </c>
      <c r="L113">
        <v>0</v>
      </c>
      <c r="M113">
        <v>0</v>
      </c>
      <c r="N113">
        <v>0</v>
      </c>
      <c r="O113">
        <f>Tabelle16[[#This Row],[Roll]]+Tabelle16[[#This Row],[Yaw]]</f>
        <v>44.331410000000005</v>
      </c>
      <c r="P113">
        <f>SQRT(Tabelle16[[#This Row],[X]]^2+ Tabelle16[[#This Row],[Y]]^2 +Tabelle16[[#This Row],[Z]]^2)</f>
        <v>201.41506376669051</v>
      </c>
      <c r="Q113">
        <v>274.435</v>
      </c>
      <c r="R113">
        <v>109.849</v>
      </c>
      <c r="S113">
        <v>115.036</v>
      </c>
      <c r="T113">
        <v>48.503300000000003</v>
      </c>
      <c r="U113">
        <v>1.63368</v>
      </c>
      <c r="V113">
        <v>-4.1718900000000003</v>
      </c>
    </row>
    <row r="114" spans="1:22">
      <c r="A114">
        <v>2145</v>
      </c>
      <c r="B114">
        <v>0</v>
      </c>
      <c r="C114">
        <v>17.1675</v>
      </c>
      <c r="D114">
        <v>2.4617</v>
      </c>
      <c r="E114">
        <v>-200.667</v>
      </c>
      <c r="F114">
        <v>48.503300000000003</v>
      </c>
      <c r="G114">
        <v>1.63368</v>
      </c>
      <c r="H114">
        <v>-4.1718900000000003</v>
      </c>
      <c r="I114" t="e">
        <f>IF(AND(Tabelle16[[#This Row],[AreaPx]]&gt;0,NOT(Tabelle16[AreaPx]="inf")),Tabelle16[[#This Row],[AreaPx]], NA())</f>
        <v>#N/A</v>
      </c>
      <c r="J114">
        <v>0</v>
      </c>
      <c r="K114">
        <v>0</v>
      </c>
      <c r="L114">
        <v>0</v>
      </c>
      <c r="M114">
        <v>0</v>
      </c>
      <c r="N114">
        <v>0</v>
      </c>
      <c r="O114">
        <f>Tabelle16[[#This Row],[Roll]]+Tabelle16[[#This Row],[Yaw]]</f>
        <v>44.331410000000005</v>
      </c>
      <c r="P114">
        <f>SQRT(Tabelle16[[#This Row],[X]]^2+ Tabelle16[[#This Row],[Y]]^2 +Tabelle16[[#This Row],[Z]]^2)</f>
        <v>201.41506376669051</v>
      </c>
      <c r="Q114">
        <v>274.435</v>
      </c>
      <c r="R114">
        <v>109.849</v>
      </c>
      <c r="S114">
        <v>115.036</v>
      </c>
      <c r="T114">
        <v>48.503300000000003</v>
      </c>
      <c r="U114">
        <v>1.63368</v>
      </c>
      <c r="V114">
        <v>-4.1718900000000003</v>
      </c>
    </row>
    <row r="115" spans="1:22">
      <c r="A115">
        <v>2163</v>
      </c>
      <c r="B115">
        <v>0</v>
      </c>
      <c r="C115">
        <v>17.1675</v>
      </c>
      <c r="D115">
        <v>2.4617</v>
      </c>
      <c r="E115">
        <v>-200.667</v>
      </c>
      <c r="F115">
        <v>48.503300000000003</v>
      </c>
      <c r="G115">
        <v>1.63368</v>
      </c>
      <c r="H115">
        <v>-4.1718900000000003</v>
      </c>
      <c r="I115" t="e">
        <f>IF(AND(Tabelle16[[#This Row],[AreaPx]]&gt;0,NOT(Tabelle16[AreaPx]="inf")),Tabelle16[[#This Row],[AreaPx]], NA())</f>
        <v>#N/A</v>
      </c>
      <c r="J115">
        <v>0</v>
      </c>
      <c r="K115">
        <v>0</v>
      </c>
      <c r="L115">
        <v>0</v>
      </c>
      <c r="M115">
        <v>0</v>
      </c>
      <c r="N115">
        <v>0</v>
      </c>
      <c r="O115">
        <f>Tabelle16[[#This Row],[Roll]]+Tabelle16[[#This Row],[Yaw]]</f>
        <v>44.331410000000005</v>
      </c>
      <c r="P115">
        <f>SQRT(Tabelle16[[#This Row],[X]]^2+ Tabelle16[[#This Row],[Y]]^2 +Tabelle16[[#This Row],[Z]]^2)</f>
        <v>201.41506376669051</v>
      </c>
      <c r="Q115">
        <v>274.435</v>
      </c>
      <c r="R115">
        <v>109.849</v>
      </c>
      <c r="S115">
        <v>115.036</v>
      </c>
      <c r="T115">
        <v>48.503300000000003</v>
      </c>
      <c r="U115">
        <v>1.63368</v>
      </c>
      <c r="V115">
        <v>-4.1718900000000003</v>
      </c>
    </row>
    <row r="116" spans="1:22">
      <c r="A116">
        <v>2176</v>
      </c>
      <c r="B116">
        <v>0</v>
      </c>
      <c r="C116">
        <v>17.1675</v>
      </c>
      <c r="D116">
        <v>2.4617</v>
      </c>
      <c r="E116">
        <v>-200.667</v>
      </c>
      <c r="F116">
        <v>48.503300000000003</v>
      </c>
      <c r="G116">
        <v>1.63368</v>
      </c>
      <c r="H116">
        <v>-4.1718900000000003</v>
      </c>
      <c r="I116" t="e">
        <f>IF(AND(Tabelle16[[#This Row],[AreaPx]]&gt;0,NOT(Tabelle16[AreaPx]="inf")),Tabelle16[[#This Row],[AreaPx]], NA())</f>
        <v>#N/A</v>
      </c>
      <c r="J116">
        <v>0</v>
      </c>
      <c r="K116">
        <v>0</v>
      </c>
      <c r="L116">
        <v>0</v>
      </c>
      <c r="M116">
        <v>0</v>
      </c>
      <c r="N116">
        <v>0</v>
      </c>
      <c r="O116">
        <f>Tabelle16[[#This Row],[Roll]]+Tabelle16[[#This Row],[Yaw]]</f>
        <v>44.331410000000005</v>
      </c>
      <c r="P116">
        <f>SQRT(Tabelle16[[#This Row],[X]]^2+ Tabelle16[[#This Row],[Y]]^2 +Tabelle16[[#This Row],[Z]]^2)</f>
        <v>201.41506376669051</v>
      </c>
      <c r="Q116">
        <v>274.435</v>
      </c>
      <c r="R116">
        <v>109.849</v>
      </c>
      <c r="S116">
        <v>115.036</v>
      </c>
      <c r="T116">
        <v>48.503300000000003</v>
      </c>
      <c r="U116">
        <v>1.63368</v>
      </c>
      <c r="V116">
        <v>-4.1718900000000003</v>
      </c>
    </row>
    <row r="117" spans="1:22">
      <c r="A117">
        <v>2196</v>
      </c>
      <c r="B117">
        <v>0</v>
      </c>
      <c r="C117">
        <v>17.1675</v>
      </c>
      <c r="D117">
        <v>2.4617</v>
      </c>
      <c r="E117">
        <v>-200.667</v>
      </c>
      <c r="F117">
        <v>48.503300000000003</v>
      </c>
      <c r="G117">
        <v>1.63368</v>
      </c>
      <c r="H117">
        <v>-4.1718900000000003</v>
      </c>
      <c r="I117" t="e">
        <f>IF(AND(Tabelle16[[#This Row],[AreaPx]]&gt;0,NOT(Tabelle16[AreaPx]="inf")),Tabelle16[[#This Row],[AreaPx]], NA())</f>
        <v>#N/A</v>
      </c>
      <c r="J117">
        <v>0</v>
      </c>
      <c r="K117">
        <v>0</v>
      </c>
      <c r="L117">
        <v>0</v>
      </c>
      <c r="M117">
        <v>0</v>
      </c>
      <c r="N117">
        <v>0</v>
      </c>
      <c r="O117">
        <f>Tabelle16[[#This Row],[Roll]]+Tabelle16[[#This Row],[Yaw]]</f>
        <v>44.331410000000005</v>
      </c>
      <c r="P117">
        <f>SQRT(Tabelle16[[#This Row],[X]]^2+ Tabelle16[[#This Row],[Y]]^2 +Tabelle16[[#This Row],[Z]]^2)</f>
        <v>201.41506376669051</v>
      </c>
      <c r="Q117">
        <v>274.435</v>
      </c>
      <c r="R117">
        <v>109.849</v>
      </c>
      <c r="S117">
        <v>115.036</v>
      </c>
      <c r="T117">
        <v>48.503300000000003</v>
      </c>
      <c r="U117">
        <v>1.63368</v>
      </c>
      <c r="V117">
        <v>-4.1718900000000003</v>
      </c>
    </row>
    <row r="118" spans="1:22">
      <c r="A118">
        <v>2215</v>
      </c>
      <c r="B118">
        <v>0</v>
      </c>
      <c r="C118">
        <v>17.1675</v>
      </c>
      <c r="D118">
        <v>2.4617</v>
      </c>
      <c r="E118">
        <v>-200.667</v>
      </c>
      <c r="F118">
        <v>48.503300000000003</v>
      </c>
      <c r="G118">
        <v>1.63368</v>
      </c>
      <c r="H118">
        <v>-4.1718900000000003</v>
      </c>
      <c r="I118" t="e">
        <f>IF(AND(Tabelle16[[#This Row],[AreaPx]]&gt;0,NOT(Tabelle16[AreaPx]="inf")),Tabelle16[[#This Row],[AreaPx]], NA())</f>
        <v>#N/A</v>
      </c>
      <c r="J118">
        <v>0</v>
      </c>
      <c r="K118">
        <v>0</v>
      </c>
      <c r="L118">
        <v>0</v>
      </c>
      <c r="M118">
        <v>0</v>
      </c>
      <c r="N118">
        <v>0</v>
      </c>
      <c r="O118">
        <f>Tabelle16[[#This Row],[Roll]]+Tabelle16[[#This Row],[Yaw]]</f>
        <v>44.331410000000005</v>
      </c>
      <c r="P118">
        <f>SQRT(Tabelle16[[#This Row],[X]]^2+ Tabelle16[[#This Row],[Y]]^2 +Tabelle16[[#This Row],[Z]]^2)</f>
        <v>201.41506376669051</v>
      </c>
      <c r="Q118">
        <v>274.435</v>
      </c>
      <c r="R118">
        <v>109.849</v>
      </c>
      <c r="S118">
        <v>115.036</v>
      </c>
      <c r="T118">
        <v>48.503300000000003</v>
      </c>
      <c r="U118">
        <v>1.63368</v>
      </c>
      <c r="V118">
        <v>-4.1718900000000003</v>
      </c>
    </row>
    <row r="119" spans="1:22">
      <c r="A119">
        <v>2243</v>
      </c>
      <c r="B119">
        <v>0</v>
      </c>
      <c r="C119">
        <v>17.1675</v>
      </c>
      <c r="D119">
        <v>2.4617</v>
      </c>
      <c r="E119">
        <v>-200.667</v>
      </c>
      <c r="F119">
        <v>48.503300000000003</v>
      </c>
      <c r="G119">
        <v>1.63368</v>
      </c>
      <c r="H119">
        <v>-4.1718900000000003</v>
      </c>
      <c r="I119" t="e">
        <f>IF(AND(Tabelle16[[#This Row],[AreaPx]]&gt;0,NOT(Tabelle16[AreaPx]="inf")),Tabelle16[[#This Row],[AreaPx]], NA())</f>
        <v>#N/A</v>
      </c>
      <c r="J119">
        <v>0</v>
      </c>
      <c r="K119">
        <v>0</v>
      </c>
      <c r="L119">
        <v>0</v>
      </c>
      <c r="M119">
        <v>0</v>
      </c>
      <c r="N119">
        <v>0</v>
      </c>
      <c r="O119">
        <f>Tabelle16[[#This Row],[Roll]]+Tabelle16[[#This Row],[Yaw]]</f>
        <v>44.331410000000005</v>
      </c>
      <c r="P119">
        <f>SQRT(Tabelle16[[#This Row],[X]]^2+ Tabelle16[[#This Row],[Y]]^2 +Tabelle16[[#This Row],[Z]]^2)</f>
        <v>201.41506376669051</v>
      </c>
      <c r="Q119">
        <v>274.435</v>
      </c>
      <c r="R119">
        <v>109.849</v>
      </c>
      <c r="S119">
        <v>115.036</v>
      </c>
      <c r="T119">
        <v>48.503300000000003</v>
      </c>
      <c r="U119">
        <v>1.63368</v>
      </c>
      <c r="V119">
        <v>-4.1718900000000003</v>
      </c>
    </row>
    <row r="120" spans="1:22">
      <c r="A120">
        <v>2268</v>
      </c>
      <c r="B120">
        <v>0</v>
      </c>
      <c r="C120">
        <v>17.1675</v>
      </c>
      <c r="D120">
        <v>2.4617</v>
      </c>
      <c r="E120">
        <v>-200.667</v>
      </c>
      <c r="F120">
        <v>48.503300000000003</v>
      </c>
      <c r="G120">
        <v>1.63368</v>
      </c>
      <c r="H120">
        <v>-4.1718900000000003</v>
      </c>
      <c r="I120" t="e">
        <f>IF(AND(Tabelle16[[#This Row],[AreaPx]]&gt;0,NOT(Tabelle16[AreaPx]="inf")),Tabelle16[[#This Row],[AreaPx]], NA())</f>
        <v>#N/A</v>
      </c>
      <c r="J120">
        <v>0</v>
      </c>
      <c r="K120">
        <v>0</v>
      </c>
      <c r="L120">
        <v>0</v>
      </c>
      <c r="M120">
        <v>0</v>
      </c>
      <c r="N120">
        <v>0</v>
      </c>
      <c r="O120">
        <f>Tabelle16[[#This Row],[Roll]]+Tabelle16[[#This Row],[Yaw]]</f>
        <v>44.331410000000005</v>
      </c>
      <c r="P120">
        <f>SQRT(Tabelle16[[#This Row],[X]]^2+ Tabelle16[[#This Row],[Y]]^2 +Tabelle16[[#This Row],[Z]]^2)</f>
        <v>201.41506376669051</v>
      </c>
      <c r="Q120">
        <v>274.435</v>
      </c>
      <c r="R120">
        <v>109.849</v>
      </c>
      <c r="S120">
        <v>115.036</v>
      </c>
      <c r="T120">
        <v>48.503300000000003</v>
      </c>
      <c r="U120">
        <v>1.63368</v>
      </c>
      <c r="V120">
        <v>-4.1718900000000003</v>
      </c>
    </row>
    <row r="121" spans="1:22">
      <c r="A121">
        <v>2287</v>
      </c>
      <c r="B121">
        <v>0</v>
      </c>
      <c r="C121">
        <v>17.1675</v>
      </c>
      <c r="D121">
        <v>2.4617</v>
      </c>
      <c r="E121">
        <v>-200.667</v>
      </c>
      <c r="F121">
        <v>48.503300000000003</v>
      </c>
      <c r="G121">
        <v>1.63368</v>
      </c>
      <c r="H121">
        <v>-4.1718900000000003</v>
      </c>
      <c r="I121" t="e">
        <f>IF(AND(Tabelle16[[#This Row],[AreaPx]]&gt;0,NOT(Tabelle16[AreaPx]="inf")),Tabelle16[[#This Row],[AreaPx]], NA())</f>
        <v>#N/A</v>
      </c>
      <c r="J121">
        <v>0</v>
      </c>
      <c r="K121">
        <v>0</v>
      </c>
      <c r="L121">
        <v>0</v>
      </c>
      <c r="M121">
        <v>0</v>
      </c>
      <c r="N121">
        <v>0</v>
      </c>
      <c r="O121">
        <f>Tabelle16[[#This Row],[Roll]]+Tabelle16[[#This Row],[Yaw]]</f>
        <v>44.331410000000005</v>
      </c>
      <c r="P121">
        <f>SQRT(Tabelle16[[#This Row],[X]]^2+ Tabelle16[[#This Row],[Y]]^2 +Tabelle16[[#This Row],[Z]]^2)</f>
        <v>201.41506376669051</v>
      </c>
      <c r="Q121">
        <v>274.435</v>
      </c>
      <c r="R121">
        <v>109.849</v>
      </c>
      <c r="S121">
        <v>115.036</v>
      </c>
      <c r="T121">
        <v>48.503300000000003</v>
      </c>
      <c r="U121">
        <v>1.63368</v>
      </c>
      <c r="V121">
        <v>-4.1718900000000003</v>
      </c>
    </row>
    <row r="122" spans="1:22">
      <c r="A122">
        <v>2308</v>
      </c>
      <c r="B122">
        <v>0</v>
      </c>
      <c r="C122">
        <v>17.1675</v>
      </c>
      <c r="D122">
        <v>2.4617</v>
      </c>
      <c r="E122">
        <v>-200.667</v>
      </c>
      <c r="F122">
        <v>48.503300000000003</v>
      </c>
      <c r="G122">
        <v>1.63368</v>
      </c>
      <c r="H122">
        <v>-4.1718900000000003</v>
      </c>
      <c r="I122" t="e">
        <f>IF(AND(Tabelle16[[#This Row],[AreaPx]]&gt;0,NOT(Tabelle16[AreaPx]="inf")),Tabelle16[[#This Row],[AreaPx]], NA())</f>
        <v>#N/A</v>
      </c>
      <c r="J122">
        <v>0</v>
      </c>
      <c r="K122">
        <v>0</v>
      </c>
      <c r="L122">
        <v>0</v>
      </c>
      <c r="M122">
        <v>0</v>
      </c>
      <c r="N122">
        <v>0</v>
      </c>
      <c r="O122">
        <f>Tabelle16[[#This Row],[Roll]]+Tabelle16[[#This Row],[Yaw]]</f>
        <v>44.331410000000005</v>
      </c>
      <c r="P122">
        <f>SQRT(Tabelle16[[#This Row],[X]]^2+ Tabelle16[[#This Row],[Y]]^2 +Tabelle16[[#This Row],[Z]]^2)</f>
        <v>201.41506376669051</v>
      </c>
      <c r="Q122">
        <v>274.435</v>
      </c>
      <c r="R122">
        <v>109.849</v>
      </c>
      <c r="S122">
        <v>115.036</v>
      </c>
      <c r="T122">
        <v>48.503300000000003</v>
      </c>
      <c r="U122">
        <v>1.63368</v>
      </c>
      <c r="V122">
        <v>-4.1718900000000003</v>
      </c>
    </row>
    <row r="123" spans="1:22">
      <c r="A123">
        <v>2329</v>
      </c>
      <c r="B123">
        <v>0</v>
      </c>
      <c r="C123">
        <v>17.1675</v>
      </c>
      <c r="D123">
        <v>2.4617</v>
      </c>
      <c r="E123">
        <v>-200.667</v>
      </c>
      <c r="F123">
        <v>48.503300000000003</v>
      </c>
      <c r="G123">
        <v>1.63368</v>
      </c>
      <c r="H123">
        <v>-4.1718900000000003</v>
      </c>
      <c r="I123" t="e">
        <f>IF(AND(Tabelle16[[#This Row],[AreaPx]]&gt;0,NOT(Tabelle16[AreaPx]="inf")),Tabelle16[[#This Row],[AreaPx]], NA())</f>
        <v>#N/A</v>
      </c>
      <c r="J123">
        <v>0</v>
      </c>
      <c r="K123">
        <v>0</v>
      </c>
      <c r="L123">
        <v>0</v>
      </c>
      <c r="M123">
        <v>0</v>
      </c>
      <c r="N123">
        <v>0</v>
      </c>
      <c r="O123">
        <f>Tabelle16[[#This Row],[Roll]]+Tabelle16[[#This Row],[Yaw]]</f>
        <v>44.331410000000005</v>
      </c>
      <c r="P123">
        <f>SQRT(Tabelle16[[#This Row],[X]]^2+ Tabelle16[[#This Row],[Y]]^2 +Tabelle16[[#This Row],[Z]]^2)</f>
        <v>201.41506376669051</v>
      </c>
      <c r="Q123">
        <v>274.435</v>
      </c>
      <c r="R123">
        <v>109.849</v>
      </c>
      <c r="S123">
        <v>115.036</v>
      </c>
      <c r="T123">
        <v>48.503300000000003</v>
      </c>
      <c r="U123">
        <v>1.63368</v>
      </c>
      <c r="V123">
        <v>-4.1718900000000003</v>
      </c>
    </row>
    <row r="124" spans="1:22">
      <c r="A124">
        <v>2340</v>
      </c>
      <c r="B124">
        <v>0</v>
      </c>
      <c r="C124">
        <v>17.1675</v>
      </c>
      <c r="D124">
        <v>2.4617</v>
      </c>
      <c r="E124">
        <v>-200.667</v>
      </c>
      <c r="F124">
        <v>48.503300000000003</v>
      </c>
      <c r="G124">
        <v>1.63368</v>
      </c>
      <c r="H124">
        <v>-4.1718900000000003</v>
      </c>
      <c r="I124" t="e">
        <f>IF(AND(Tabelle16[[#This Row],[AreaPx]]&gt;0,NOT(Tabelle16[AreaPx]="inf")),Tabelle16[[#This Row],[AreaPx]], NA())</f>
        <v>#N/A</v>
      </c>
      <c r="J124">
        <v>0</v>
      </c>
      <c r="K124">
        <v>0</v>
      </c>
      <c r="L124">
        <v>0</v>
      </c>
      <c r="M124">
        <v>0</v>
      </c>
      <c r="N124">
        <v>0</v>
      </c>
      <c r="O124">
        <f>Tabelle16[[#This Row],[Roll]]+Tabelle16[[#This Row],[Yaw]]</f>
        <v>44.331410000000005</v>
      </c>
      <c r="P124">
        <f>SQRT(Tabelle16[[#This Row],[X]]^2+ Tabelle16[[#This Row],[Y]]^2 +Tabelle16[[#This Row],[Z]]^2)</f>
        <v>201.41506376669051</v>
      </c>
      <c r="Q124">
        <v>274.435</v>
      </c>
      <c r="R124">
        <v>109.849</v>
      </c>
      <c r="S124">
        <v>115.036</v>
      </c>
      <c r="T124">
        <v>48.503300000000003</v>
      </c>
      <c r="U124">
        <v>1.63368</v>
      </c>
      <c r="V124">
        <v>-4.1718900000000003</v>
      </c>
    </row>
    <row r="125" spans="1:22">
      <c r="A125">
        <v>2364</v>
      </c>
      <c r="B125">
        <v>0</v>
      </c>
      <c r="C125">
        <v>17.1675</v>
      </c>
      <c r="D125">
        <v>2.4617</v>
      </c>
      <c r="E125">
        <v>-200.667</v>
      </c>
      <c r="F125">
        <v>48.503300000000003</v>
      </c>
      <c r="G125">
        <v>1.63368</v>
      </c>
      <c r="H125">
        <v>-4.1718900000000003</v>
      </c>
      <c r="I125" t="e">
        <f>IF(AND(Tabelle16[[#This Row],[AreaPx]]&gt;0,NOT(Tabelle16[AreaPx]="inf")),Tabelle16[[#This Row],[AreaPx]], NA())</f>
        <v>#N/A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>Tabelle16[[#This Row],[Roll]]+Tabelle16[[#This Row],[Yaw]]</f>
        <v>44.331410000000005</v>
      </c>
      <c r="P125">
        <f>SQRT(Tabelle16[[#This Row],[X]]^2+ Tabelle16[[#This Row],[Y]]^2 +Tabelle16[[#This Row],[Z]]^2)</f>
        <v>201.41506376669051</v>
      </c>
      <c r="Q125">
        <v>274.435</v>
      </c>
      <c r="R125">
        <v>109.849</v>
      </c>
      <c r="S125">
        <v>115.036</v>
      </c>
      <c r="T125">
        <v>48.503300000000003</v>
      </c>
      <c r="U125">
        <v>1.63368</v>
      </c>
      <c r="V125">
        <v>-4.1718900000000003</v>
      </c>
    </row>
    <row r="126" spans="1:22">
      <c r="A126">
        <v>2381</v>
      </c>
      <c r="B126">
        <v>0</v>
      </c>
      <c r="C126">
        <v>17.1675</v>
      </c>
      <c r="D126">
        <v>2.4617</v>
      </c>
      <c r="E126">
        <v>-200.667</v>
      </c>
      <c r="F126">
        <v>48.503300000000003</v>
      </c>
      <c r="G126">
        <v>1.63368</v>
      </c>
      <c r="H126">
        <v>-4.1718900000000003</v>
      </c>
      <c r="I126" t="e">
        <f>IF(AND(Tabelle16[[#This Row],[AreaPx]]&gt;0,NOT(Tabelle16[AreaPx]="inf")),Tabelle16[[#This Row],[AreaPx]], NA())</f>
        <v>#N/A</v>
      </c>
      <c r="J126">
        <v>0</v>
      </c>
      <c r="K126">
        <v>0</v>
      </c>
      <c r="L126">
        <v>0</v>
      </c>
      <c r="M126">
        <v>0</v>
      </c>
      <c r="N126">
        <v>0</v>
      </c>
      <c r="O126">
        <f>Tabelle16[[#This Row],[Roll]]+Tabelle16[[#This Row],[Yaw]]</f>
        <v>44.331410000000005</v>
      </c>
      <c r="P126">
        <f>SQRT(Tabelle16[[#This Row],[X]]^2+ Tabelle16[[#This Row],[Y]]^2 +Tabelle16[[#This Row],[Z]]^2)</f>
        <v>201.41506376669051</v>
      </c>
      <c r="Q126">
        <v>274.435</v>
      </c>
      <c r="R126">
        <v>109.849</v>
      </c>
      <c r="S126">
        <v>115.036</v>
      </c>
      <c r="T126">
        <v>48.503300000000003</v>
      </c>
      <c r="U126">
        <v>1.63368</v>
      </c>
      <c r="V126">
        <v>-4.1718900000000003</v>
      </c>
    </row>
    <row r="127" spans="1:22">
      <c r="A127">
        <v>2406</v>
      </c>
      <c r="B127">
        <v>0</v>
      </c>
      <c r="C127">
        <v>17.1675</v>
      </c>
      <c r="D127">
        <v>2.4617</v>
      </c>
      <c r="E127">
        <v>-200.667</v>
      </c>
      <c r="F127">
        <v>48.503300000000003</v>
      </c>
      <c r="G127">
        <v>1.63368</v>
      </c>
      <c r="H127">
        <v>-4.1718900000000003</v>
      </c>
      <c r="I127" t="e">
        <f>IF(AND(Tabelle16[[#This Row],[AreaPx]]&gt;0,NOT(Tabelle16[AreaPx]="inf")),Tabelle16[[#This Row],[AreaPx]], NA())</f>
        <v>#N/A</v>
      </c>
      <c r="J127">
        <v>0</v>
      </c>
      <c r="K127">
        <v>0</v>
      </c>
      <c r="L127">
        <v>0</v>
      </c>
      <c r="M127">
        <v>0</v>
      </c>
      <c r="N127">
        <v>0</v>
      </c>
      <c r="O127">
        <f>Tabelle16[[#This Row],[Roll]]+Tabelle16[[#This Row],[Yaw]]</f>
        <v>44.331410000000005</v>
      </c>
      <c r="P127">
        <f>SQRT(Tabelle16[[#This Row],[X]]^2+ Tabelle16[[#This Row],[Y]]^2 +Tabelle16[[#This Row],[Z]]^2)</f>
        <v>201.41506376669051</v>
      </c>
      <c r="Q127">
        <v>274.435</v>
      </c>
      <c r="R127">
        <v>109.849</v>
      </c>
      <c r="S127">
        <v>115.036</v>
      </c>
      <c r="T127">
        <v>48.503300000000003</v>
      </c>
      <c r="U127">
        <v>1.63368</v>
      </c>
      <c r="V127">
        <v>-4.1718900000000003</v>
      </c>
    </row>
    <row r="128" spans="1:22">
      <c r="A128">
        <v>2428</v>
      </c>
      <c r="B128">
        <v>0</v>
      </c>
      <c r="C128">
        <v>17.1675</v>
      </c>
      <c r="D128">
        <v>2.4617</v>
      </c>
      <c r="E128">
        <v>-200.667</v>
      </c>
      <c r="F128">
        <v>48.503300000000003</v>
      </c>
      <c r="G128">
        <v>1.63368</v>
      </c>
      <c r="H128">
        <v>-4.1718900000000003</v>
      </c>
      <c r="I128" t="e">
        <f>IF(AND(Tabelle16[[#This Row],[AreaPx]]&gt;0,NOT(Tabelle16[AreaPx]="inf")),Tabelle16[[#This Row],[AreaPx]], NA())</f>
        <v>#N/A</v>
      </c>
      <c r="J128">
        <v>0</v>
      </c>
      <c r="K128">
        <v>0</v>
      </c>
      <c r="L128">
        <v>0</v>
      </c>
      <c r="M128">
        <v>0</v>
      </c>
      <c r="N128">
        <v>0</v>
      </c>
      <c r="O128">
        <f>Tabelle16[[#This Row],[Roll]]+Tabelle16[[#This Row],[Yaw]]</f>
        <v>44.331410000000005</v>
      </c>
      <c r="P128">
        <f>SQRT(Tabelle16[[#This Row],[X]]^2+ Tabelle16[[#This Row],[Y]]^2 +Tabelle16[[#This Row],[Z]]^2)</f>
        <v>201.41506376669051</v>
      </c>
      <c r="Q128">
        <v>274.435</v>
      </c>
      <c r="R128">
        <v>109.849</v>
      </c>
      <c r="S128">
        <v>115.036</v>
      </c>
      <c r="T128">
        <v>48.503300000000003</v>
      </c>
      <c r="U128">
        <v>1.63368</v>
      </c>
      <c r="V128">
        <v>-4.1718900000000003</v>
      </c>
    </row>
    <row r="129" spans="1:22">
      <c r="A129">
        <v>2443</v>
      </c>
      <c r="B129">
        <v>0</v>
      </c>
      <c r="C129">
        <v>17.1675</v>
      </c>
      <c r="D129">
        <v>2.4617</v>
      </c>
      <c r="E129">
        <v>-200.667</v>
      </c>
      <c r="F129">
        <v>48.503300000000003</v>
      </c>
      <c r="G129">
        <v>1.63368</v>
      </c>
      <c r="H129">
        <v>-4.1718900000000003</v>
      </c>
      <c r="I129" t="e">
        <f>IF(AND(Tabelle16[[#This Row],[AreaPx]]&gt;0,NOT(Tabelle16[AreaPx]="inf")),Tabelle16[[#This Row],[AreaPx]], NA())</f>
        <v>#N/A</v>
      </c>
      <c r="J129">
        <v>0</v>
      </c>
      <c r="K129">
        <v>0</v>
      </c>
      <c r="L129">
        <v>0</v>
      </c>
      <c r="M129">
        <v>0</v>
      </c>
      <c r="N129">
        <v>0</v>
      </c>
      <c r="O129">
        <f>Tabelle16[[#This Row],[Roll]]+Tabelle16[[#This Row],[Yaw]]</f>
        <v>44.331410000000005</v>
      </c>
      <c r="P129">
        <f>SQRT(Tabelle16[[#This Row],[X]]^2+ Tabelle16[[#This Row],[Y]]^2 +Tabelle16[[#This Row],[Z]]^2)</f>
        <v>201.41506376669051</v>
      </c>
      <c r="Q129">
        <v>274.435</v>
      </c>
      <c r="R129">
        <v>109.849</v>
      </c>
      <c r="S129">
        <v>115.036</v>
      </c>
      <c r="T129">
        <v>48.503300000000003</v>
      </c>
      <c r="U129">
        <v>1.63368</v>
      </c>
      <c r="V129">
        <v>-4.1718900000000003</v>
      </c>
    </row>
    <row r="130" spans="1:22">
      <c r="A130">
        <v>2478</v>
      </c>
      <c r="B130">
        <v>0</v>
      </c>
      <c r="C130">
        <v>17.1675</v>
      </c>
      <c r="D130">
        <v>2.4617</v>
      </c>
      <c r="E130">
        <v>-200.667</v>
      </c>
      <c r="F130">
        <v>48.503300000000003</v>
      </c>
      <c r="G130">
        <v>1.63368</v>
      </c>
      <c r="H130">
        <v>-4.1718900000000003</v>
      </c>
      <c r="I130" t="e">
        <f>IF(AND(Tabelle16[[#This Row],[AreaPx]]&gt;0,NOT(Tabelle16[AreaPx]="inf")),Tabelle16[[#This Row],[AreaPx]], NA())</f>
        <v>#N/A</v>
      </c>
      <c r="J130">
        <v>0</v>
      </c>
      <c r="K130">
        <v>0</v>
      </c>
      <c r="L130">
        <v>0</v>
      </c>
      <c r="M130">
        <v>0</v>
      </c>
      <c r="N130">
        <v>0</v>
      </c>
      <c r="O130">
        <f>Tabelle16[[#This Row],[Roll]]+Tabelle16[[#This Row],[Yaw]]</f>
        <v>44.331410000000005</v>
      </c>
      <c r="P130">
        <f>SQRT(Tabelle16[[#This Row],[X]]^2+ Tabelle16[[#This Row],[Y]]^2 +Tabelle16[[#This Row],[Z]]^2)</f>
        <v>201.41506376669051</v>
      </c>
      <c r="Q130">
        <v>274.435</v>
      </c>
      <c r="R130">
        <v>109.849</v>
      </c>
      <c r="S130">
        <v>115.036</v>
      </c>
      <c r="T130">
        <v>48.503300000000003</v>
      </c>
      <c r="U130">
        <v>1.63368</v>
      </c>
      <c r="V130">
        <v>-4.1718900000000003</v>
      </c>
    </row>
    <row r="131" spans="1:22">
      <c r="A131">
        <v>2502</v>
      </c>
      <c r="B131">
        <v>0</v>
      </c>
      <c r="C131">
        <v>17.1675</v>
      </c>
      <c r="D131">
        <v>2.4617</v>
      </c>
      <c r="E131">
        <v>-200.667</v>
      </c>
      <c r="F131">
        <v>48.503300000000003</v>
      </c>
      <c r="G131">
        <v>1.63368</v>
      </c>
      <c r="H131">
        <v>-4.1718900000000003</v>
      </c>
      <c r="I131" t="e">
        <f>IF(AND(Tabelle16[[#This Row],[AreaPx]]&gt;0,NOT(Tabelle16[AreaPx]="inf")),Tabelle16[[#This Row],[AreaPx]], NA())</f>
        <v>#N/A</v>
      </c>
      <c r="J131">
        <v>0</v>
      </c>
      <c r="K131">
        <v>0</v>
      </c>
      <c r="L131">
        <v>0</v>
      </c>
      <c r="M131">
        <v>0</v>
      </c>
      <c r="N131">
        <v>0</v>
      </c>
      <c r="O131">
        <f>Tabelle16[[#This Row],[Roll]]+Tabelle16[[#This Row],[Yaw]]</f>
        <v>44.331410000000005</v>
      </c>
      <c r="P131">
        <f>SQRT(Tabelle16[[#This Row],[X]]^2+ Tabelle16[[#This Row],[Y]]^2 +Tabelle16[[#This Row],[Z]]^2)</f>
        <v>201.41506376669051</v>
      </c>
      <c r="Q131">
        <v>274.435</v>
      </c>
      <c r="R131">
        <v>109.849</v>
      </c>
      <c r="S131">
        <v>115.036</v>
      </c>
      <c r="T131">
        <v>48.503300000000003</v>
      </c>
      <c r="U131">
        <v>1.63368</v>
      </c>
      <c r="V131">
        <v>-4.1718900000000003</v>
      </c>
    </row>
    <row r="132" spans="1:22">
      <c r="A132">
        <v>2526</v>
      </c>
      <c r="B132">
        <v>0</v>
      </c>
      <c r="C132">
        <v>17.1675</v>
      </c>
      <c r="D132">
        <v>2.4617</v>
      </c>
      <c r="E132">
        <v>-200.667</v>
      </c>
      <c r="F132">
        <v>48.503300000000003</v>
      </c>
      <c r="G132">
        <v>1.63368</v>
      </c>
      <c r="H132">
        <v>-4.1718900000000003</v>
      </c>
      <c r="I132" t="e">
        <f>IF(AND(Tabelle16[[#This Row],[AreaPx]]&gt;0,NOT(Tabelle16[AreaPx]="inf")),Tabelle16[[#This Row],[AreaPx]], NA())</f>
        <v>#N/A</v>
      </c>
      <c r="J132">
        <v>0</v>
      </c>
      <c r="K132">
        <v>0</v>
      </c>
      <c r="L132">
        <v>0</v>
      </c>
      <c r="M132">
        <v>0</v>
      </c>
      <c r="N132">
        <v>0</v>
      </c>
      <c r="O132">
        <f>Tabelle16[[#This Row],[Roll]]+Tabelle16[[#This Row],[Yaw]]</f>
        <v>44.331410000000005</v>
      </c>
      <c r="P132">
        <f>SQRT(Tabelle16[[#This Row],[X]]^2+ Tabelle16[[#This Row],[Y]]^2 +Tabelle16[[#This Row],[Z]]^2)</f>
        <v>201.41506376669051</v>
      </c>
      <c r="Q132">
        <v>274.435</v>
      </c>
      <c r="R132">
        <v>109.849</v>
      </c>
      <c r="S132">
        <v>115.036</v>
      </c>
      <c r="T132">
        <v>48.503300000000003</v>
      </c>
      <c r="U132">
        <v>1.63368</v>
      </c>
      <c r="V132">
        <v>-4.1718900000000003</v>
      </c>
    </row>
    <row r="133" spans="1:22">
      <c r="A133">
        <v>2549</v>
      </c>
      <c r="B133">
        <v>0</v>
      </c>
      <c r="C133">
        <v>17.1675</v>
      </c>
      <c r="D133">
        <v>2.4617</v>
      </c>
      <c r="E133">
        <v>-200.667</v>
      </c>
      <c r="F133">
        <v>48.503300000000003</v>
      </c>
      <c r="G133">
        <v>1.63368</v>
      </c>
      <c r="H133">
        <v>-4.1718900000000003</v>
      </c>
      <c r="I133" t="e">
        <f>IF(AND(Tabelle16[[#This Row],[AreaPx]]&gt;0,NOT(Tabelle16[AreaPx]="inf")),Tabelle16[[#This Row],[AreaPx]], NA())</f>
        <v>#N/A</v>
      </c>
      <c r="J133">
        <v>0</v>
      </c>
      <c r="K133">
        <v>0</v>
      </c>
      <c r="L133">
        <v>0</v>
      </c>
      <c r="M133">
        <v>0</v>
      </c>
      <c r="N133">
        <v>0</v>
      </c>
      <c r="O133">
        <f>Tabelle16[[#This Row],[Roll]]+Tabelle16[[#This Row],[Yaw]]</f>
        <v>44.331410000000005</v>
      </c>
      <c r="P133">
        <f>SQRT(Tabelle16[[#This Row],[X]]^2+ Tabelle16[[#This Row],[Y]]^2 +Tabelle16[[#This Row],[Z]]^2)</f>
        <v>201.41506376669051</v>
      </c>
      <c r="Q133">
        <v>274.435</v>
      </c>
      <c r="R133">
        <v>109.849</v>
      </c>
      <c r="S133">
        <v>115.036</v>
      </c>
      <c r="T133">
        <v>48.503300000000003</v>
      </c>
      <c r="U133">
        <v>1.63368</v>
      </c>
      <c r="V133">
        <v>-4.1718900000000003</v>
      </c>
    </row>
    <row r="134" spans="1:22">
      <c r="A134">
        <v>2572</v>
      </c>
      <c r="B134">
        <v>0</v>
      </c>
      <c r="C134">
        <v>17.1675</v>
      </c>
      <c r="D134">
        <v>2.4617</v>
      </c>
      <c r="E134">
        <v>-200.667</v>
      </c>
      <c r="F134">
        <v>48.503300000000003</v>
      </c>
      <c r="G134">
        <v>1.63368</v>
      </c>
      <c r="H134">
        <v>-4.1718900000000003</v>
      </c>
      <c r="I134" t="e">
        <f>IF(AND(Tabelle16[[#This Row],[AreaPx]]&gt;0,NOT(Tabelle16[AreaPx]="inf")),Tabelle16[[#This Row],[AreaPx]], NA())</f>
        <v>#N/A</v>
      </c>
      <c r="J134">
        <v>0</v>
      </c>
      <c r="K134">
        <v>0</v>
      </c>
      <c r="L134">
        <v>0</v>
      </c>
      <c r="M134">
        <v>0</v>
      </c>
      <c r="N134">
        <v>0</v>
      </c>
      <c r="O134">
        <f>Tabelle16[[#This Row],[Roll]]+Tabelle16[[#This Row],[Yaw]]</f>
        <v>44.331410000000005</v>
      </c>
      <c r="P134">
        <f>SQRT(Tabelle16[[#This Row],[X]]^2+ Tabelle16[[#This Row],[Y]]^2 +Tabelle16[[#This Row],[Z]]^2)</f>
        <v>201.41506376669051</v>
      </c>
      <c r="Q134">
        <v>274.435</v>
      </c>
      <c r="R134">
        <v>109.849</v>
      </c>
      <c r="S134">
        <v>115.036</v>
      </c>
      <c r="T134">
        <v>48.503300000000003</v>
      </c>
      <c r="U134">
        <v>1.63368</v>
      </c>
      <c r="V134">
        <v>-4.1718900000000003</v>
      </c>
    </row>
    <row r="135" spans="1:22">
      <c r="A135">
        <v>2582</v>
      </c>
      <c r="B135">
        <v>0</v>
      </c>
      <c r="C135">
        <v>17.1675</v>
      </c>
      <c r="D135">
        <v>2.4617</v>
      </c>
      <c r="E135">
        <v>-200.667</v>
      </c>
      <c r="F135">
        <v>48.503300000000003</v>
      </c>
      <c r="G135">
        <v>1.63368</v>
      </c>
      <c r="H135">
        <v>-4.1718900000000003</v>
      </c>
      <c r="I135" t="e">
        <f>IF(AND(Tabelle16[[#This Row],[AreaPx]]&gt;0,NOT(Tabelle16[AreaPx]="inf")),Tabelle16[[#This Row],[AreaPx]], NA())</f>
        <v>#N/A</v>
      </c>
      <c r="J135">
        <v>0</v>
      </c>
      <c r="K135">
        <v>0</v>
      </c>
      <c r="L135">
        <v>0</v>
      </c>
      <c r="M135">
        <v>0</v>
      </c>
      <c r="N135">
        <v>0</v>
      </c>
      <c r="O135">
        <f>Tabelle16[[#This Row],[Roll]]+Tabelle16[[#This Row],[Yaw]]</f>
        <v>44.331410000000005</v>
      </c>
      <c r="P135">
        <f>SQRT(Tabelle16[[#This Row],[X]]^2+ Tabelle16[[#This Row],[Y]]^2 +Tabelle16[[#This Row],[Z]]^2)</f>
        <v>201.41506376669051</v>
      </c>
      <c r="Q135">
        <v>274.435</v>
      </c>
      <c r="R135">
        <v>109.849</v>
      </c>
      <c r="S135">
        <v>115.036</v>
      </c>
      <c r="T135">
        <v>48.503300000000003</v>
      </c>
      <c r="U135">
        <v>1.63368</v>
      </c>
      <c r="V135">
        <v>-4.1718900000000003</v>
      </c>
    </row>
    <row r="136" spans="1:22">
      <c r="A136">
        <v>2606</v>
      </c>
      <c r="B136">
        <v>0</v>
      </c>
      <c r="C136">
        <v>17.1675</v>
      </c>
      <c r="D136">
        <v>2.4617</v>
      </c>
      <c r="E136">
        <v>-200.667</v>
      </c>
      <c r="F136">
        <v>48.503300000000003</v>
      </c>
      <c r="G136">
        <v>1.63368</v>
      </c>
      <c r="H136">
        <v>-4.1718900000000003</v>
      </c>
      <c r="I136" t="e">
        <f>IF(AND(Tabelle16[[#This Row],[AreaPx]]&gt;0,NOT(Tabelle16[AreaPx]="inf")),Tabelle16[[#This Row],[AreaPx]], NA())</f>
        <v>#N/A</v>
      </c>
      <c r="J136">
        <v>0</v>
      </c>
      <c r="K136">
        <v>0</v>
      </c>
      <c r="L136">
        <v>0</v>
      </c>
      <c r="M136">
        <v>0</v>
      </c>
      <c r="N136">
        <v>0</v>
      </c>
      <c r="O136">
        <f>Tabelle16[[#This Row],[Roll]]+Tabelle16[[#This Row],[Yaw]]</f>
        <v>44.331410000000005</v>
      </c>
      <c r="P136">
        <f>SQRT(Tabelle16[[#This Row],[X]]^2+ Tabelle16[[#This Row],[Y]]^2 +Tabelle16[[#This Row],[Z]]^2)</f>
        <v>201.41506376669051</v>
      </c>
      <c r="Q136">
        <v>274.435</v>
      </c>
      <c r="R136">
        <v>109.849</v>
      </c>
      <c r="S136">
        <v>115.036</v>
      </c>
      <c r="T136">
        <v>48.503300000000003</v>
      </c>
      <c r="U136">
        <v>1.63368</v>
      </c>
      <c r="V136">
        <v>-4.1718900000000003</v>
      </c>
    </row>
    <row r="137" spans="1:22">
      <c r="A137">
        <v>2640</v>
      </c>
      <c r="B137">
        <v>0</v>
      </c>
      <c r="C137">
        <v>17.1675</v>
      </c>
      <c r="D137">
        <v>2.4617</v>
      </c>
      <c r="E137">
        <v>-200.667</v>
      </c>
      <c r="F137">
        <v>48.503300000000003</v>
      </c>
      <c r="G137">
        <v>1.63368</v>
      </c>
      <c r="H137">
        <v>-4.1718900000000003</v>
      </c>
      <c r="I137" t="e">
        <f>IF(AND(Tabelle16[[#This Row],[AreaPx]]&gt;0,NOT(Tabelle16[AreaPx]="inf")),Tabelle16[[#This Row],[AreaPx]], NA())</f>
        <v>#N/A</v>
      </c>
      <c r="J137">
        <v>0</v>
      </c>
      <c r="K137">
        <v>0</v>
      </c>
      <c r="L137">
        <v>0</v>
      </c>
      <c r="M137">
        <v>0</v>
      </c>
      <c r="N137">
        <v>0</v>
      </c>
      <c r="O137">
        <f>Tabelle16[[#This Row],[Roll]]+Tabelle16[[#This Row],[Yaw]]</f>
        <v>44.331410000000005</v>
      </c>
      <c r="P137">
        <f>SQRT(Tabelle16[[#This Row],[X]]^2+ Tabelle16[[#This Row],[Y]]^2 +Tabelle16[[#This Row],[Z]]^2)</f>
        <v>201.41506376669051</v>
      </c>
      <c r="Q137">
        <v>274.435</v>
      </c>
      <c r="R137">
        <v>109.849</v>
      </c>
      <c r="S137">
        <v>115.036</v>
      </c>
      <c r="T137">
        <v>48.503300000000003</v>
      </c>
      <c r="U137">
        <v>1.63368</v>
      </c>
      <c r="V137">
        <v>-4.1718900000000003</v>
      </c>
    </row>
    <row r="138" spans="1:22">
      <c r="A138">
        <v>2668</v>
      </c>
      <c r="B138">
        <v>0</v>
      </c>
      <c r="C138">
        <v>17.1675</v>
      </c>
      <c r="D138">
        <v>2.4617</v>
      </c>
      <c r="E138">
        <v>-200.667</v>
      </c>
      <c r="F138">
        <v>48.503300000000003</v>
      </c>
      <c r="G138">
        <v>1.63368</v>
      </c>
      <c r="H138">
        <v>-4.1718900000000003</v>
      </c>
      <c r="I138" t="e">
        <f>IF(AND(Tabelle16[[#This Row],[AreaPx]]&gt;0,NOT(Tabelle16[AreaPx]="inf")),Tabelle16[[#This Row],[AreaPx]], NA())</f>
        <v>#N/A</v>
      </c>
      <c r="J138">
        <v>0</v>
      </c>
      <c r="K138">
        <v>0</v>
      </c>
      <c r="L138">
        <v>0</v>
      </c>
      <c r="M138">
        <v>0</v>
      </c>
      <c r="N138">
        <v>0</v>
      </c>
      <c r="O138">
        <f>Tabelle16[[#This Row],[Roll]]+Tabelle16[[#This Row],[Yaw]]</f>
        <v>44.331410000000005</v>
      </c>
      <c r="P138">
        <f>SQRT(Tabelle16[[#This Row],[X]]^2+ Tabelle16[[#This Row],[Y]]^2 +Tabelle16[[#This Row],[Z]]^2)</f>
        <v>201.41506376669051</v>
      </c>
      <c r="Q138">
        <v>274.435</v>
      </c>
      <c r="R138">
        <v>109.849</v>
      </c>
      <c r="S138">
        <v>115.036</v>
      </c>
      <c r="T138">
        <v>48.503300000000003</v>
      </c>
      <c r="U138">
        <v>1.63368</v>
      </c>
      <c r="V138">
        <v>-4.1718900000000003</v>
      </c>
    </row>
    <row r="139" spans="1:22">
      <c r="A139">
        <v>2683</v>
      </c>
      <c r="B139">
        <v>0</v>
      </c>
      <c r="C139">
        <v>17.1675</v>
      </c>
      <c r="D139">
        <v>2.4617</v>
      </c>
      <c r="E139">
        <v>-200.667</v>
      </c>
      <c r="F139">
        <v>48.503300000000003</v>
      </c>
      <c r="G139">
        <v>1.63368</v>
      </c>
      <c r="H139">
        <v>-4.1718900000000003</v>
      </c>
      <c r="I139" t="e">
        <f>IF(AND(Tabelle16[[#This Row],[AreaPx]]&gt;0,NOT(Tabelle16[AreaPx]="inf")),Tabelle16[[#This Row],[AreaPx]], NA())</f>
        <v>#N/A</v>
      </c>
      <c r="J139">
        <v>0</v>
      </c>
      <c r="K139">
        <v>0</v>
      </c>
      <c r="L139">
        <v>0</v>
      </c>
      <c r="M139">
        <v>0</v>
      </c>
      <c r="N139">
        <v>0</v>
      </c>
      <c r="O139">
        <f>Tabelle16[[#This Row],[Roll]]+Tabelle16[[#This Row],[Yaw]]</f>
        <v>44.331410000000005</v>
      </c>
      <c r="P139">
        <f>SQRT(Tabelle16[[#This Row],[X]]^2+ Tabelle16[[#This Row],[Y]]^2 +Tabelle16[[#This Row],[Z]]^2)</f>
        <v>201.41506376669051</v>
      </c>
      <c r="Q139">
        <v>274.435</v>
      </c>
      <c r="R139">
        <v>109.849</v>
      </c>
      <c r="S139">
        <v>115.036</v>
      </c>
      <c r="T139">
        <v>48.503300000000003</v>
      </c>
      <c r="U139">
        <v>1.63368</v>
      </c>
      <c r="V139">
        <v>-4.1718900000000003</v>
      </c>
    </row>
    <row r="140" spans="1:22">
      <c r="A140">
        <v>2715</v>
      </c>
      <c r="B140">
        <v>0</v>
      </c>
      <c r="C140">
        <v>17.1675</v>
      </c>
      <c r="D140">
        <v>2.4617</v>
      </c>
      <c r="E140">
        <v>-200.667</v>
      </c>
      <c r="F140">
        <v>48.503300000000003</v>
      </c>
      <c r="G140">
        <v>1.63368</v>
      </c>
      <c r="H140">
        <v>-4.1718900000000003</v>
      </c>
      <c r="I140" t="e">
        <f>IF(AND(Tabelle16[[#This Row],[AreaPx]]&gt;0,NOT(Tabelle16[AreaPx]="inf")),Tabelle16[[#This Row],[AreaPx]], NA())</f>
        <v>#N/A</v>
      </c>
      <c r="J140">
        <v>0</v>
      </c>
      <c r="K140">
        <v>0</v>
      </c>
      <c r="L140">
        <v>0</v>
      </c>
      <c r="M140">
        <v>0</v>
      </c>
      <c r="N140">
        <v>0</v>
      </c>
      <c r="O140">
        <f>Tabelle16[[#This Row],[Roll]]+Tabelle16[[#This Row],[Yaw]]</f>
        <v>44.331410000000005</v>
      </c>
      <c r="P140">
        <f>SQRT(Tabelle16[[#This Row],[X]]^2+ Tabelle16[[#This Row],[Y]]^2 +Tabelle16[[#This Row],[Z]]^2)</f>
        <v>201.41506376669051</v>
      </c>
      <c r="Q140">
        <v>274.435</v>
      </c>
      <c r="R140">
        <v>109.849</v>
      </c>
      <c r="S140">
        <v>115.036</v>
      </c>
      <c r="T140">
        <v>48.503300000000003</v>
      </c>
      <c r="U140">
        <v>1.63368</v>
      </c>
      <c r="V140">
        <v>-4.1718900000000003</v>
      </c>
    </row>
    <row r="141" spans="1:22">
      <c r="A141">
        <v>2747</v>
      </c>
      <c r="B141">
        <v>0</v>
      </c>
      <c r="C141">
        <v>17.1675</v>
      </c>
      <c r="D141">
        <v>2.4617</v>
      </c>
      <c r="E141">
        <v>-200.667</v>
      </c>
      <c r="F141">
        <v>48.503300000000003</v>
      </c>
      <c r="G141">
        <v>1.63368</v>
      </c>
      <c r="H141">
        <v>-4.1718900000000003</v>
      </c>
      <c r="I141" t="e">
        <f>IF(AND(Tabelle16[[#This Row],[AreaPx]]&gt;0,NOT(Tabelle16[AreaPx]="inf")),Tabelle16[[#This Row],[AreaPx]], NA())</f>
        <v>#N/A</v>
      </c>
      <c r="J141">
        <v>0</v>
      </c>
      <c r="K141">
        <v>0</v>
      </c>
      <c r="L141">
        <v>0</v>
      </c>
      <c r="M141">
        <v>0</v>
      </c>
      <c r="N141">
        <v>0</v>
      </c>
      <c r="O141">
        <f>Tabelle16[[#This Row],[Roll]]+Tabelle16[[#This Row],[Yaw]]</f>
        <v>44.331410000000005</v>
      </c>
      <c r="P141">
        <f>SQRT(Tabelle16[[#This Row],[X]]^2+ Tabelle16[[#This Row],[Y]]^2 +Tabelle16[[#This Row],[Z]]^2)</f>
        <v>201.41506376669051</v>
      </c>
      <c r="Q141">
        <v>274.435</v>
      </c>
      <c r="R141">
        <v>109.849</v>
      </c>
      <c r="S141">
        <v>115.036</v>
      </c>
      <c r="T141">
        <v>48.503300000000003</v>
      </c>
      <c r="U141">
        <v>1.63368</v>
      </c>
      <c r="V141">
        <v>-4.1718900000000003</v>
      </c>
    </row>
    <row r="142" spans="1:22">
      <c r="A142">
        <v>2767</v>
      </c>
      <c r="B142">
        <v>0</v>
      </c>
      <c r="C142">
        <v>17.1675</v>
      </c>
      <c r="D142">
        <v>2.4617</v>
      </c>
      <c r="E142">
        <v>-200.667</v>
      </c>
      <c r="F142">
        <v>48.503300000000003</v>
      </c>
      <c r="G142">
        <v>1.63368</v>
      </c>
      <c r="H142">
        <v>-4.1718900000000003</v>
      </c>
      <c r="I142" t="e">
        <f>IF(AND(Tabelle16[[#This Row],[AreaPx]]&gt;0,NOT(Tabelle16[AreaPx]="inf")),Tabelle16[[#This Row],[AreaPx]], NA())</f>
        <v>#N/A</v>
      </c>
      <c r="J142">
        <v>0</v>
      </c>
      <c r="K142">
        <v>0</v>
      </c>
      <c r="L142">
        <v>0</v>
      </c>
      <c r="M142">
        <v>0</v>
      </c>
      <c r="N142">
        <v>0</v>
      </c>
      <c r="O142">
        <f>Tabelle16[[#This Row],[Roll]]+Tabelle16[[#This Row],[Yaw]]</f>
        <v>44.331410000000005</v>
      </c>
      <c r="P142">
        <f>SQRT(Tabelle16[[#This Row],[X]]^2+ Tabelle16[[#This Row],[Y]]^2 +Tabelle16[[#This Row],[Z]]^2)</f>
        <v>201.41506376669051</v>
      </c>
      <c r="Q142">
        <v>274.435</v>
      </c>
      <c r="R142">
        <v>109.849</v>
      </c>
      <c r="S142">
        <v>115.036</v>
      </c>
      <c r="T142">
        <v>48.503300000000003</v>
      </c>
      <c r="U142">
        <v>1.63368</v>
      </c>
      <c r="V142">
        <v>-4.1718900000000003</v>
      </c>
    </row>
    <row r="143" spans="1:22">
      <c r="A143">
        <v>2778</v>
      </c>
      <c r="B143">
        <v>0</v>
      </c>
      <c r="C143">
        <v>17.1675</v>
      </c>
      <c r="D143">
        <v>2.4617</v>
      </c>
      <c r="E143">
        <v>-200.667</v>
      </c>
      <c r="F143">
        <v>48.503300000000003</v>
      </c>
      <c r="G143">
        <v>1.63368</v>
      </c>
      <c r="H143">
        <v>-4.1718900000000003</v>
      </c>
      <c r="I143" t="e">
        <f>IF(AND(Tabelle16[[#This Row],[AreaPx]]&gt;0,NOT(Tabelle16[AreaPx]="inf")),Tabelle16[[#This Row],[AreaPx]], NA())</f>
        <v>#N/A</v>
      </c>
      <c r="J143">
        <v>0</v>
      </c>
      <c r="K143">
        <v>0</v>
      </c>
      <c r="L143">
        <v>0</v>
      </c>
      <c r="M143">
        <v>0</v>
      </c>
      <c r="N143">
        <v>0</v>
      </c>
      <c r="O143">
        <f>Tabelle16[[#This Row],[Roll]]+Tabelle16[[#This Row],[Yaw]]</f>
        <v>44.331410000000005</v>
      </c>
      <c r="P143">
        <f>SQRT(Tabelle16[[#This Row],[X]]^2+ Tabelle16[[#This Row],[Y]]^2 +Tabelle16[[#This Row],[Z]]^2)</f>
        <v>201.41506376669051</v>
      </c>
      <c r="Q143">
        <v>274.435</v>
      </c>
      <c r="R143">
        <v>109.849</v>
      </c>
      <c r="S143">
        <v>115.036</v>
      </c>
      <c r="T143">
        <v>48.503300000000003</v>
      </c>
      <c r="U143">
        <v>1.63368</v>
      </c>
      <c r="V143">
        <v>-4.1718900000000003</v>
      </c>
    </row>
    <row r="144" spans="1:22">
      <c r="A144">
        <v>2810</v>
      </c>
      <c r="B144">
        <v>0</v>
      </c>
      <c r="C144">
        <v>17.1675</v>
      </c>
      <c r="D144">
        <v>2.4617</v>
      </c>
      <c r="E144">
        <v>-200.667</v>
      </c>
      <c r="F144">
        <v>48.503300000000003</v>
      </c>
      <c r="G144">
        <v>1.63368</v>
      </c>
      <c r="H144">
        <v>-4.1718900000000003</v>
      </c>
      <c r="I144" t="e">
        <f>IF(AND(Tabelle16[[#This Row],[AreaPx]]&gt;0,NOT(Tabelle16[AreaPx]="inf")),Tabelle16[[#This Row],[AreaPx]], NA())</f>
        <v>#N/A</v>
      </c>
      <c r="J144">
        <v>0</v>
      </c>
      <c r="K144">
        <v>0</v>
      </c>
      <c r="L144">
        <v>0</v>
      </c>
      <c r="M144">
        <v>0</v>
      </c>
      <c r="N144">
        <v>0</v>
      </c>
      <c r="O144">
        <f>Tabelle16[[#This Row],[Roll]]+Tabelle16[[#This Row],[Yaw]]</f>
        <v>44.331410000000005</v>
      </c>
      <c r="P144">
        <f>SQRT(Tabelle16[[#This Row],[X]]^2+ Tabelle16[[#This Row],[Y]]^2 +Tabelle16[[#This Row],[Z]]^2)</f>
        <v>201.41506376669051</v>
      </c>
      <c r="Q144">
        <v>274.435</v>
      </c>
      <c r="R144">
        <v>109.849</v>
      </c>
      <c r="S144">
        <v>115.036</v>
      </c>
      <c r="T144">
        <v>48.503300000000003</v>
      </c>
      <c r="U144">
        <v>1.63368</v>
      </c>
      <c r="V144">
        <v>-4.1718900000000003</v>
      </c>
    </row>
    <row r="145" spans="1:22">
      <c r="A145">
        <v>2839</v>
      </c>
      <c r="B145">
        <v>0</v>
      </c>
      <c r="C145">
        <v>17.1675</v>
      </c>
      <c r="D145">
        <v>2.4617</v>
      </c>
      <c r="E145">
        <v>-200.667</v>
      </c>
      <c r="F145">
        <v>48.503300000000003</v>
      </c>
      <c r="G145">
        <v>1.63368</v>
      </c>
      <c r="H145">
        <v>-4.1718900000000003</v>
      </c>
      <c r="I145" t="e">
        <f>IF(AND(Tabelle16[[#This Row],[AreaPx]]&gt;0,NOT(Tabelle16[AreaPx]="inf")),Tabelle16[[#This Row],[AreaPx]], NA())</f>
        <v>#N/A</v>
      </c>
      <c r="J145">
        <v>0</v>
      </c>
      <c r="K145">
        <v>0</v>
      </c>
      <c r="L145">
        <v>0</v>
      </c>
      <c r="M145">
        <v>0</v>
      </c>
      <c r="N145">
        <v>0</v>
      </c>
      <c r="O145">
        <f>Tabelle16[[#This Row],[Roll]]+Tabelle16[[#This Row],[Yaw]]</f>
        <v>44.331410000000005</v>
      </c>
      <c r="P145">
        <f>SQRT(Tabelle16[[#This Row],[X]]^2+ Tabelle16[[#This Row],[Y]]^2 +Tabelle16[[#This Row],[Z]]^2)</f>
        <v>201.41506376669051</v>
      </c>
      <c r="Q145">
        <v>274.435</v>
      </c>
      <c r="R145">
        <v>109.849</v>
      </c>
      <c r="S145">
        <v>115.036</v>
      </c>
      <c r="T145">
        <v>48.503300000000003</v>
      </c>
      <c r="U145">
        <v>1.63368</v>
      </c>
      <c r="V145">
        <v>-4.1718900000000003</v>
      </c>
    </row>
    <row r="146" spans="1:22">
      <c r="A146">
        <v>2864</v>
      </c>
      <c r="B146">
        <v>0</v>
      </c>
      <c r="C146">
        <v>17.1675</v>
      </c>
      <c r="D146">
        <v>2.4617</v>
      </c>
      <c r="E146">
        <v>-200.667</v>
      </c>
      <c r="F146">
        <v>48.503300000000003</v>
      </c>
      <c r="G146">
        <v>1.63368</v>
      </c>
      <c r="H146">
        <v>-4.1718900000000003</v>
      </c>
      <c r="I146" t="e">
        <f>IF(AND(Tabelle16[[#This Row],[AreaPx]]&gt;0,NOT(Tabelle16[AreaPx]="inf")),Tabelle16[[#This Row],[AreaPx]], NA())</f>
        <v>#N/A</v>
      </c>
      <c r="J146">
        <v>0</v>
      </c>
      <c r="K146">
        <v>0</v>
      </c>
      <c r="L146">
        <v>0</v>
      </c>
      <c r="M146">
        <v>0</v>
      </c>
      <c r="N146">
        <v>0</v>
      </c>
      <c r="O146">
        <f>Tabelle16[[#This Row],[Roll]]+Tabelle16[[#This Row],[Yaw]]</f>
        <v>44.331410000000005</v>
      </c>
      <c r="P146">
        <f>SQRT(Tabelle16[[#This Row],[X]]^2+ Tabelle16[[#This Row],[Y]]^2 +Tabelle16[[#This Row],[Z]]^2)</f>
        <v>201.41506376669051</v>
      </c>
      <c r="Q146">
        <v>274.435</v>
      </c>
      <c r="R146">
        <v>109.849</v>
      </c>
      <c r="S146">
        <v>115.036</v>
      </c>
      <c r="T146">
        <v>48.503300000000003</v>
      </c>
      <c r="U146">
        <v>1.63368</v>
      </c>
      <c r="V146">
        <v>-4.1718900000000003</v>
      </c>
    </row>
    <row r="147" spans="1:22">
      <c r="A147">
        <v>2880</v>
      </c>
      <c r="B147">
        <v>0</v>
      </c>
      <c r="C147">
        <v>17.1675</v>
      </c>
      <c r="D147">
        <v>2.4617</v>
      </c>
      <c r="E147">
        <v>-200.667</v>
      </c>
      <c r="F147">
        <v>48.503300000000003</v>
      </c>
      <c r="G147">
        <v>1.63368</v>
      </c>
      <c r="H147">
        <v>-4.1718900000000003</v>
      </c>
      <c r="I147" t="e">
        <f>IF(AND(Tabelle16[[#This Row],[AreaPx]]&gt;0,NOT(Tabelle16[AreaPx]="inf")),Tabelle16[[#This Row],[AreaPx]], NA())</f>
        <v>#N/A</v>
      </c>
      <c r="J147">
        <v>0</v>
      </c>
      <c r="K147">
        <v>0</v>
      </c>
      <c r="L147">
        <v>0</v>
      </c>
      <c r="M147">
        <v>0</v>
      </c>
      <c r="N147">
        <v>0</v>
      </c>
      <c r="O147">
        <f>Tabelle16[[#This Row],[Roll]]+Tabelle16[[#This Row],[Yaw]]</f>
        <v>44.331410000000005</v>
      </c>
      <c r="P147">
        <f>SQRT(Tabelle16[[#This Row],[X]]^2+ Tabelle16[[#This Row],[Y]]^2 +Tabelle16[[#This Row],[Z]]^2)</f>
        <v>201.41506376669051</v>
      </c>
      <c r="Q147">
        <v>274.435</v>
      </c>
      <c r="R147">
        <v>109.849</v>
      </c>
      <c r="S147">
        <v>115.036</v>
      </c>
      <c r="T147">
        <v>48.503300000000003</v>
      </c>
      <c r="U147">
        <v>1.63368</v>
      </c>
      <c r="V147">
        <v>-4.1718900000000003</v>
      </c>
    </row>
    <row r="148" spans="1:22">
      <c r="A148">
        <v>2901</v>
      </c>
      <c r="B148">
        <v>0</v>
      </c>
      <c r="C148">
        <v>17.1675</v>
      </c>
      <c r="D148">
        <v>2.4617</v>
      </c>
      <c r="E148">
        <v>-200.667</v>
      </c>
      <c r="F148">
        <v>48.503300000000003</v>
      </c>
      <c r="G148">
        <v>1.63368</v>
      </c>
      <c r="H148">
        <v>-4.1718900000000003</v>
      </c>
      <c r="I148" t="e">
        <f>IF(AND(Tabelle16[[#This Row],[AreaPx]]&gt;0,NOT(Tabelle16[AreaPx]="inf")),Tabelle16[[#This Row],[AreaPx]], NA())</f>
        <v>#N/A</v>
      </c>
      <c r="J148">
        <v>0</v>
      </c>
      <c r="K148">
        <v>0</v>
      </c>
      <c r="L148">
        <v>0</v>
      </c>
      <c r="M148">
        <v>0</v>
      </c>
      <c r="N148">
        <v>0</v>
      </c>
      <c r="O148">
        <f>Tabelle16[[#This Row],[Roll]]+Tabelle16[[#This Row],[Yaw]]</f>
        <v>44.331410000000005</v>
      </c>
      <c r="P148">
        <f>SQRT(Tabelle16[[#This Row],[X]]^2+ Tabelle16[[#This Row],[Y]]^2 +Tabelle16[[#This Row],[Z]]^2)</f>
        <v>201.41506376669051</v>
      </c>
      <c r="Q148">
        <v>274.435</v>
      </c>
      <c r="R148">
        <v>109.849</v>
      </c>
      <c r="S148">
        <v>115.036</v>
      </c>
      <c r="T148">
        <v>48.503300000000003</v>
      </c>
      <c r="U148">
        <v>1.63368</v>
      </c>
      <c r="V148">
        <v>-4.1718900000000003</v>
      </c>
    </row>
    <row r="149" spans="1:22">
      <c r="A149">
        <v>2912</v>
      </c>
      <c r="B149">
        <v>0</v>
      </c>
      <c r="C149">
        <v>17.1675</v>
      </c>
      <c r="D149">
        <v>2.4617</v>
      </c>
      <c r="E149">
        <v>-200.667</v>
      </c>
      <c r="F149">
        <v>48.503300000000003</v>
      </c>
      <c r="G149">
        <v>1.63368</v>
      </c>
      <c r="H149">
        <v>-4.1718900000000003</v>
      </c>
      <c r="I149" t="e">
        <f>IF(AND(Tabelle16[[#This Row],[AreaPx]]&gt;0,NOT(Tabelle16[AreaPx]="inf")),Tabelle16[[#This Row],[AreaPx]], NA())</f>
        <v>#N/A</v>
      </c>
      <c r="J149">
        <v>0</v>
      </c>
      <c r="K149">
        <v>0</v>
      </c>
      <c r="L149">
        <v>0</v>
      </c>
      <c r="M149">
        <v>0</v>
      </c>
      <c r="N149">
        <v>0</v>
      </c>
      <c r="O149">
        <f>Tabelle16[[#This Row],[Roll]]+Tabelle16[[#This Row],[Yaw]]</f>
        <v>44.331410000000005</v>
      </c>
      <c r="P149">
        <f>SQRT(Tabelle16[[#This Row],[X]]^2+ Tabelle16[[#This Row],[Y]]^2 +Tabelle16[[#This Row],[Z]]^2)</f>
        <v>201.41506376669051</v>
      </c>
      <c r="Q149">
        <v>274.435</v>
      </c>
      <c r="R149">
        <v>109.849</v>
      </c>
      <c r="S149">
        <v>115.036</v>
      </c>
      <c r="T149">
        <v>48.503300000000003</v>
      </c>
      <c r="U149">
        <v>1.63368</v>
      </c>
      <c r="V149">
        <v>-4.1718900000000003</v>
      </c>
    </row>
    <row r="150" spans="1:22">
      <c r="A150">
        <v>2928</v>
      </c>
      <c r="B150">
        <v>0</v>
      </c>
      <c r="C150">
        <v>17.1675</v>
      </c>
      <c r="D150">
        <v>2.4617</v>
      </c>
      <c r="E150">
        <v>-200.667</v>
      </c>
      <c r="F150">
        <v>48.503300000000003</v>
      </c>
      <c r="G150">
        <v>1.63368</v>
      </c>
      <c r="H150">
        <v>-4.1718900000000003</v>
      </c>
      <c r="I150" t="e">
        <f>IF(AND(Tabelle16[[#This Row],[AreaPx]]&gt;0,NOT(Tabelle16[AreaPx]="inf")),Tabelle16[[#This Row],[AreaPx]], NA())</f>
        <v>#N/A</v>
      </c>
      <c r="J150">
        <v>0</v>
      </c>
      <c r="K150">
        <v>0</v>
      </c>
      <c r="L150">
        <v>0</v>
      </c>
      <c r="M150">
        <v>0</v>
      </c>
      <c r="N150">
        <v>0</v>
      </c>
      <c r="O150">
        <f>Tabelle16[[#This Row],[Roll]]+Tabelle16[[#This Row],[Yaw]]</f>
        <v>44.331410000000005</v>
      </c>
      <c r="P150">
        <f>SQRT(Tabelle16[[#This Row],[X]]^2+ Tabelle16[[#This Row],[Y]]^2 +Tabelle16[[#This Row],[Z]]^2)</f>
        <v>201.41506376669051</v>
      </c>
      <c r="Q150">
        <v>274.435</v>
      </c>
      <c r="R150">
        <v>109.849</v>
      </c>
      <c r="S150">
        <v>115.036</v>
      </c>
      <c r="T150">
        <v>48.503300000000003</v>
      </c>
      <c r="U150">
        <v>1.63368</v>
      </c>
      <c r="V150">
        <v>-4.1718900000000003</v>
      </c>
    </row>
    <row r="151" spans="1:22">
      <c r="A151">
        <v>2940</v>
      </c>
      <c r="B151">
        <v>0</v>
      </c>
      <c r="C151">
        <v>17.1675</v>
      </c>
      <c r="D151">
        <v>2.4617</v>
      </c>
      <c r="E151">
        <v>-200.667</v>
      </c>
      <c r="F151">
        <v>48.503300000000003</v>
      </c>
      <c r="G151">
        <v>1.63368</v>
      </c>
      <c r="H151">
        <v>-4.1718900000000003</v>
      </c>
      <c r="I151" t="e">
        <f>IF(AND(Tabelle16[[#This Row],[AreaPx]]&gt;0,NOT(Tabelle16[AreaPx]="inf")),Tabelle16[[#This Row],[AreaPx]], NA())</f>
        <v>#N/A</v>
      </c>
      <c r="J151">
        <v>0</v>
      </c>
      <c r="K151">
        <v>0</v>
      </c>
      <c r="L151">
        <v>0</v>
      </c>
      <c r="M151">
        <v>0</v>
      </c>
      <c r="N151">
        <v>0</v>
      </c>
      <c r="O151">
        <f>Tabelle16[[#This Row],[Roll]]+Tabelle16[[#This Row],[Yaw]]</f>
        <v>44.331410000000005</v>
      </c>
      <c r="P151">
        <f>SQRT(Tabelle16[[#This Row],[X]]^2+ Tabelle16[[#This Row],[Y]]^2 +Tabelle16[[#This Row],[Z]]^2)</f>
        <v>201.41506376669051</v>
      </c>
      <c r="Q151">
        <v>274.435</v>
      </c>
      <c r="R151">
        <v>109.849</v>
      </c>
      <c r="S151">
        <v>115.036</v>
      </c>
      <c r="T151">
        <v>48.503300000000003</v>
      </c>
      <c r="U151">
        <v>1.63368</v>
      </c>
      <c r="V151">
        <v>-4.1718900000000003</v>
      </c>
    </row>
    <row r="152" spans="1:22">
      <c r="A152">
        <v>2966</v>
      </c>
      <c r="B152">
        <v>0</v>
      </c>
      <c r="C152">
        <v>17.1675</v>
      </c>
      <c r="D152">
        <v>2.4617</v>
      </c>
      <c r="E152">
        <v>-200.667</v>
      </c>
      <c r="F152">
        <v>48.503300000000003</v>
      </c>
      <c r="G152">
        <v>1.63368</v>
      </c>
      <c r="H152">
        <v>-4.1718900000000003</v>
      </c>
      <c r="I152" t="e">
        <f>IF(AND(Tabelle16[[#This Row],[AreaPx]]&gt;0,NOT(Tabelle16[AreaPx]="inf")),Tabelle16[[#This Row],[AreaPx]], NA())</f>
        <v>#N/A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>Tabelle16[[#This Row],[Roll]]+Tabelle16[[#This Row],[Yaw]]</f>
        <v>44.331410000000005</v>
      </c>
      <c r="P152">
        <f>SQRT(Tabelle16[[#This Row],[X]]^2+ Tabelle16[[#This Row],[Y]]^2 +Tabelle16[[#This Row],[Z]]^2)</f>
        <v>201.41506376669051</v>
      </c>
      <c r="Q152">
        <v>274.435</v>
      </c>
      <c r="R152">
        <v>109.849</v>
      </c>
      <c r="S152">
        <v>115.036</v>
      </c>
      <c r="T152">
        <v>48.503300000000003</v>
      </c>
      <c r="U152">
        <v>1.63368</v>
      </c>
      <c r="V152">
        <v>-4.1718900000000003</v>
      </c>
    </row>
    <row r="153" spans="1:22">
      <c r="A153">
        <v>2979</v>
      </c>
      <c r="B153">
        <v>0</v>
      </c>
      <c r="C153">
        <v>17.1675</v>
      </c>
      <c r="D153">
        <v>2.4617</v>
      </c>
      <c r="E153">
        <v>-200.667</v>
      </c>
      <c r="F153">
        <v>48.503300000000003</v>
      </c>
      <c r="G153">
        <v>1.63368</v>
      </c>
      <c r="H153">
        <v>-4.1718900000000003</v>
      </c>
      <c r="I153" t="e">
        <f>IF(AND(Tabelle16[[#This Row],[AreaPx]]&gt;0,NOT(Tabelle16[AreaPx]="inf")),Tabelle16[[#This Row],[AreaPx]], NA())</f>
        <v>#N/A</v>
      </c>
      <c r="J153">
        <v>0</v>
      </c>
      <c r="K153">
        <v>0</v>
      </c>
      <c r="L153">
        <v>0</v>
      </c>
      <c r="M153">
        <v>0</v>
      </c>
      <c r="N153">
        <v>0</v>
      </c>
      <c r="O153">
        <f>Tabelle16[[#This Row],[Roll]]+Tabelle16[[#This Row],[Yaw]]</f>
        <v>44.331410000000005</v>
      </c>
      <c r="P153">
        <f>SQRT(Tabelle16[[#This Row],[X]]^2+ Tabelle16[[#This Row],[Y]]^2 +Tabelle16[[#This Row],[Z]]^2)</f>
        <v>201.41506376669051</v>
      </c>
      <c r="Q153">
        <v>274.435</v>
      </c>
      <c r="R153">
        <v>109.849</v>
      </c>
      <c r="S153">
        <v>115.036</v>
      </c>
      <c r="T153">
        <v>48.503300000000003</v>
      </c>
      <c r="U153">
        <v>1.63368</v>
      </c>
      <c r="V153">
        <v>-4.1718900000000003</v>
      </c>
    </row>
    <row r="154" spans="1:22">
      <c r="A154">
        <v>3005</v>
      </c>
      <c r="B154">
        <v>0</v>
      </c>
      <c r="C154">
        <v>17.1675</v>
      </c>
      <c r="D154">
        <v>2.4617</v>
      </c>
      <c r="E154">
        <v>-200.667</v>
      </c>
      <c r="F154">
        <v>48.503300000000003</v>
      </c>
      <c r="G154">
        <v>1.63368</v>
      </c>
      <c r="H154">
        <v>-4.1718900000000003</v>
      </c>
      <c r="I154" t="e">
        <f>IF(AND(Tabelle16[[#This Row],[AreaPx]]&gt;0,NOT(Tabelle16[AreaPx]="inf")),Tabelle16[[#This Row],[AreaPx]], NA())</f>
        <v>#N/A</v>
      </c>
      <c r="J154">
        <v>0</v>
      </c>
      <c r="K154">
        <v>0</v>
      </c>
      <c r="L154">
        <v>0</v>
      </c>
      <c r="M154">
        <v>0</v>
      </c>
      <c r="N154">
        <v>0</v>
      </c>
      <c r="O154">
        <f>Tabelle16[[#This Row],[Roll]]+Tabelle16[[#This Row],[Yaw]]</f>
        <v>44.331410000000005</v>
      </c>
      <c r="P154">
        <f>SQRT(Tabelle16[[#This Row],[X]]^2+ Tabelle16[[#This Row],[Y]]^2 +Tabelle16[[#This Row],[Z]]^2)</f>
        <v>201.41506376669051</v>
      </c>
      <c r="Q154">
        <v>274.435</v>
      </c>
      <c r="R154">
        <v>109.849</v>
      </c>
      <c r="S154">
        <v>115.036</v>
      </c>
      <c r="T154">
        <v>48.503300000000003</v>
      </c>
      <c r="U154">
        <v>1.63368</v>
      </c>
      <c r="V154">
        <v>-4.1718900000000003</v>
      </c>
    </row>
    <row r="155" spans="1:22">
      <c r="A155">
        <v>3016</v>
      </c>
      <c r="B155">
        <v>0</v>
      </c>
      <c r="C155">
        <v>17.1675</v>
      </c>
      <c r="D155">
        <v>2.4617</v>
      </c>
      <c r="E155">
        <v>-200.667</v>
      </c>
      <c r="F155">
        <v>48.503300000000003</v>
      </c>
      <c r="G155">
        <v>1.63368</v>
      </c>
      <c r="H155">
        <v>-4.1718900000000003</v>
      </c>
      <c r="I155" t="e">
        <f>IF(AND(Tabelle16[[#This Row],[AreaPx]]&gt;0,NOT(Tabelle16[AreaPx]="inf")),Tabelle16[[#This Row],[AreaPx]], NA())</f>
        <v>#N/A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>Tabelle16[[#This Row],[Roll]]+Tabelle16[[#This Row],[Yaw]]</f>
        <v>44.331410000000005</v>
      </c>
      <c r="P155">
        <f>SQRT(Tabelle16[[#This Row],[X]]^2+ Tabelle16[[#This Row],[Y]]^2 +Tabelle16[[#This Row],[Z]]^2)</f>
        <v>201.41506376669051</v>
      </c>
      <c r="Q155">
        <v>274.435</v>
      </c>
      <c r="R155">
        <v>109.849</v>
      </c>
      <c r="S155">
        <v>115.036</v>
      </c>
      <c r="T155">
        <v>48.503300000000003</v>
      </c>
      <c r="U155">
        <v>1.63368</v>
      </c>
      <c r="V155">
        <v>-4.1718900000000003</v>
      </c>
    </row>
    <row r="156" spans="1:22">
      <c r="A156">
        <v>3041</v>
      </c>
      <c r="B156">
        <v>0</v>
      </c>
      <c r="C156">
        <v>17.1675</v>
      </c>
      <c r="D156">
        <v>2.4617</v>
      </c>
      <c r="E156">
        <v>-200.667</v>
      </c>
      <c r="F156">
        <v>48.503300000000003</v>
      </c>
      <c r="G156">
        <v>1.63368</v>
      </c>
      <c r="H156">
        <v>-4.1718900000000003</v>
      </c>
      <c r="I156" t="e">
        <f>IF(AND(Tabelle16[[#This Row],[AreaPx]]&gt;0,NOT(Tabelle16[AreaPx]="inf")),Tabelle16[[#This Row],[AreaPx]], NA())</f>
        <v>#N/A</v>
      </c>
      <c r="J156">
        <v>0</v>
      </c>
      <c r="K156">
        <v>0</v>
      </c>
      <c r="L156">
        <v>0</v>
      </c>
      <c r="M156">
        <v>0</v>
      </c>
      <c r="N156">
        <v>0</v>
      </c>
      <c r="O156">
        <f>Tabelle16[[#This Row],[Roll]]+Tabelle16[[#This Row],[Yaw]]</f>
        <v>44.331410000000005</v>
      </c>
      <c r="P156">
        <f>SQRT(Tabelle16[[#This Row],[X]]^2+ Tabelle16[[#This Row],[Y]]^2 +Tabelle16[[#This Row],[Z]]^2)</f>
        <v>201.41506376669051</v>
      </c>
      <c r="Q156">
        <v>274.435</v>
      </c>
      <c r="R156">
        <v>109.849</v>
      </c>
      <c r="S156">
        <v>115.036</v>
      </c>
      <c r="T156">
        <v>48.503300000000003</v>
      </c>
      <c r="U156">
        <v>1.63368</v>
      </c>
      <c r="V156">
        <v>-4.1718900000000003</v>
      </c>
    </row>
    <row r="157" spans="1:22">
      <c r="A157">
        <v>3066</v>
      </c>
      <c r="B157">
        <v>0</v>
      </c>
      <c r="C157">
        <v>17.1675</v>
      </c>
      <c r="D157">
        <v>2.4617</v>
      </c>
      <c r="E157">
        <v>-200.667</v>
      </c>
      <c r="F157">
        <v>48.503300000000003</v>
      </c>
      <c r="G157">
        <v>1.63368</v>
      </c>
      <c r="H157">
        <v>-4.1718900000000003</v>
      </c>
      <c r="I157" t="e">
        <f>IF(AND(Tabelle16[[#This Row],[AreaPx]]&gt;0,NOT(Tabelle16[AreaPx]="inf")),Tabelle16[[#This Row],[AreaPx]], NA())</f>
        <v>#N/A</v>
      </c>
      <c r="J157">
        <v>0</v>
      </c>
      <c r="K157">
        <v>0</v>
      </c>
      <c r="L157">
        <v>0</v>
      </c>
      <c r="M157">
        <v>0</v>
      </c>
      <c r="N157">
        <v>0</v>
      </c>
      <c r="O157">
        <f>Tabelle16[[#This Row],[Roll]]+Tabelle16[[#This Row],[Yaw]]</f>
        <v>44.331410000000005</v>
      </c>
      <c r="P157">
        <f>SQRT(Tabelle16[[#This Row],[X]]^2+ Tabelle16[[#This Row],[Y]]^2 +Tabelle16[[#This Row],[Z]]^2)</f>
        <v>201.41506376669051</v>
      </c>
      <c r="Q157">
        <v>274.435</v>
      </c>
      <c r="R157">
        <v>109.849</v>
      </c>
      <c r="S157">
        <v>115.036</v>
      </c>
      <c r="T157">
        <v>48.503300000000003</v>
      </c>
      <c r="U157">
        <v>1.63368</v>
      </c>
      <c r="V157">
        <v>-4.1718900000000003</v>
      </c>
    </row>
    <row r="158" spans="1:22">
      <c r="A158">
        <v>3079</v>
      </c>
      <c r="B158">
        <v>0</v>
      </c>
      <c r="C158">
        <v>17.1675</v>
      </c>
      <c r="D158">
        <v>2.4617</v>
      </c>
      <c r="E158">
        <v>-200.667</v>
      </c>
      <c r="F158">
        <v>48.503300000000003</v>
      </c>
      <c r="G158">
        <v>1.63368</v>
      </c>
      <c r="H158">
        <v>-4.1718900000000003</v>
      </c>
      <c r="I158" t="e">
        <f>IF(AND(Tabelle16[[#This Row],[AreaPx]]&gt;0,NOT(Tabelle16[AreaPx]="inf")),Tabelle16[[#This Row],[AreaPx]], NA())</f>
        <v>#N/A</v>
      </c>
      <c r="J158">
        <v>0</v>
      </c>
      <c r="K158">
        <v>0</v>
      </c>
      <c r="L158">
        <v>0</v>
      </c>
      <c r="M158">
        <v>0</v>
      </c>
      <c r="N158">
        <v>0</v>
      </c>
      <c r="O158">
        <f>Tabelle16[[#This Row],[Roll]]+Tabelle16[[#This Row],[Yaw]]</f>
        <v>44.331410000000005</v>
      </c>
      <c r="P158">
        <f>SQRT(Tabelle16[[#This Row],[X]]^2+ Tabelle16[[#This Row],[Y]]^2 +Tabelle16[[#This Row],[Z]]^2)</f>
        <v>201.41506376669051</v>
      </c>
      <c r="Q158">
        <v>274.435</v>
      </c>
      <c r="R158">
        <v>109.849</v>
      </c>
      <c r="S158">
        <v>115.036</v>
      </c>
      <c r="T158">
        <v>48.503300000000003</v>
      </c>
      <c r="U158">
        <v>1.63368</v>
      </c>
      <c r="V158">
        <v>-4.1718900000000003</v>
      </c>
    </row>
    <row r="159" spans="1:22">
      <c r="A159">
        <v>3100</v>
      </c>
      <c r="B159">
        <v>0</v>
      </c>
      <c r="C159">
        <v>17.1675</v>
      </c>
      <c r="D159">
        <v>2.4617</v>
      </c>
      <c r="E159">
        <v>-200.667</v>
      </c>
      <c r="F159">
        <v>48.503300000000003</v>
      </c>
      <c r="G159">
        <v>1.63368</v>
      </c>
      <c r="H159">
        <v>-4.1718900000000003</v>
      </c>
      <c r="I159" t="e">
        <f>IF(AND(Tabelle16[[#This Row],[AreaPx]]&gt;0,NOT(Tabelle16[AreaPx]="inf")),Tabelle16[[#This Row],[AreaPx]], NA())</f>
        <v>#N/A</v>
      </c>
      <c r="J159">
        <v>0</v>
      </c>
      <c r="K159">
        <v>0</v>
      </c>
      <c r="L159">
        <v>0</v>
      </c>
      <c r="M159">
        <v>0</v>
      </c>
      <c r="N159">
        <v>0</v>
      </c>
      <c r="O159">
        <f>Tabelle16[[#This Row],[Roll]]+Tabelle16[[#This Row],[Yaw]]</f>
        <v>44.331410000000005</v>
      </c>
      <c r="P159">
        <f>SQRT(Tabelle16[[#This Row],[X]]^2+ Tabelle16[[#This Row],[Y]]^2 +Tabelle16[[#This Row],[Z]]^2)</f>
        <v>201.41506376669051</v>
      </c>
      <c r="Q159">
        <v>274.435</v>
      </c>
      <c r="R159">
        <v>109.849</v>
      </c>
      <c r="S159">
        <v>115.036</v>
      </c>
      <c r="T159">
        <v>48.503300000000003</v>
      </c>
      <c r="U159">
        <v>1.63368</v>
      </c>
      <c r="V159">
        <v>-4.1718900000000003</v>
      </c>
    </row>
    <row r="160" spans="1:22">
      <c r="A160">
        <v>3108</v>
      </c>
      <c r="B160">
        <v>0</v>
      </c>
      <c r="C160">
        <v>17.1675</v>
      </c>
      <c r="D160">
        <v>2.4617</v>
      </c>
      <c r="E160">
        <v>-200.667</v>
      </c>
      <c r="F160">
        <v>48.503300000000003</v>
      </c>
      <c r="G160">
        <v>1.63368</v>
      </c>
      <c r="H160">
        <v>-4.1718900000000003</v>
      </c>
      <c r="I160" t="e">
        <f>IF(AND(Tabelle16[[#This Row],[AreaPx]]&gt;0,NOT(Tabelle16[AreaPx]="inf")),Tabelle16[[#This Row],[AreaPx]], NA())</f>
        <v>#N/A</v>
      </c>
      <c r="J160">
        <v>0</v>
      </c>
      <c r="K160">
        <v>0</v>
      </c>
      <c r="L160">
        <v>0</v>
      </c>
      <c r="M160">
        <v>0</v>
      </c>
      <c r="N160">
        <v>0</v>
      </c>
      <c r="O160">
        <f>Tabelle16[[#This Row],[Roll]]+Tabelle16[[#This Row],[Yaw]]</f>
        <v>44.331410000000005</v>
      </c>
      <c r="P160">
        <f>SQRT(Tabelle16[[#This Row],[X]]^2+ Tabelle16[[#This Row],[Y]]^2 +Tabelle16[[#This Row],[Z]]^2)</f>
        <v>201.41506376669051</v>
      </c>
      <c r="Q160">
        <v>274.435</v>
      </c>
      <c r="R160">
        <v>109.849</v>
      </c>
      <c r="S160">
        <v>115.036</v>
      </c>
      <c r="T160">
        <v>48.503300000000003</v>
      </c>
      <c r="U160">
        <v>1.63368</v>
      </c>
      <c r="V160">
        <v>-4.1718900000000003</v>
      </c>
    </row>
    <row r="161" spans="1:22">
      <c r="A161">
        <v>3124</v>
      </c>
      <c r="B161">
        <v>0</v>
      </c>
      <c r="C161">
        <v>17.1675</v>
      </c>
      <c r="D161">
        <v>2.4617</v>
      </c>
      <c r="E161">
        <v>-200.667</v>
      </c>
      <c r="F161">
        <v>48.503300000000003</v>
      </c>
      <c r="G161">
        <v>1.63368</v>
      </c>
      <c r="H161">
        <v>-4.1718900000000003</v>
      </c>
      <c r="I161" t="e">
        <f>IF(AND(Tabelle16[[#This Row],[AreaPx]]&gt;0,NOT(Tabelle16[AreaPx]="inf")),Tabelle16[[#This Row],[AreaPx]], NA())</f>
        <v>#N/A</v>
      </c>
      <c r="J161">
        <v>0</v>
      </c>
      <c r="K161">
        <v>0</v>
      </c>
      <c r="L161">
        <v>0</v>
      </c>
      <c r="M161">
        <v>0</v>
      </c>
      <c r="N161">
        <v>0</v>
      </c>
      <c r="O161">
        <f>Tabelle16[[#This Row],[Roll]]+Tabelle16[[#This Row],[Yaw]]</f>
        <v>44.331410000000005</v>
      </c>
      <c r="P161">
        <f>SQRT(Tabelle16[[#This Row],[X]]^2+ Tabelle16[[#This Row],[Y]]^2 +Tabelle16[[#This Row],[Z]]^2)</f>
        <v>201.41506376669051</v>
      </c>
      <c r="Q161">
        <v>274.435</v>
      </c>
      <c r="R161">
        <v>109.849</v>
      </c>
      <c r="S161">
        <v>115.036</v>
      </c>
      <c r="T161">
        <v>48.503300000000003</v>
      </c>
      <c r="U161">
        <v>1.63368</v>
      </c>
      <c r="V161">
        <v>-4.1718900000000003</v>
      </c>
    </row>
    <row r="162" spans="1:22">
      <c r="A162">
        <v>3134</v>
      </c>
      <c r="B162">
        <v>0</v>
      </c>
      <c r="C162">
        <v>17.1675</v>
      </c>
      <c r="D162">
        <v>2.4617</v>
      </c>
      <c r="E162">
        <v>-200.667</v>
      </c>
      <c r="F162">
        <v>48.503300000000003</v>
      </c>
      <c r="G162">
        <v>1.63368</v>
      </c>
      <c r="H162">
        <v>-4.1718900000000003</v>
      </c>
      <c r="I162" t="e">
        <f>IF(AND(Tabelle16[[#This Row],[AreaPx]]&gt;0,NOT(Tabelle16[AreaPx]="inf")),Tabelle16[[#This Row],[AreaPx]], NA())</f>
        <v>#N/A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>Tabelle16[[#This Row],[Roll]]+Tabelle16[[#This Row],[Yaw]]</f>
        <v>44.331410000000005</v>
      </c>
      <c r="P162">
        <f>SQRT(Tabelle16[[#This Row],[X]]^2+ Tabelle16[[#This Row],[Y]]^2 +Tabelle16[[#This Row],[Z]]^2)</f>
        <v>201.41506376669051</v>
      </c>
      <c r="Q162">
        <v>274.435</v>
      </c>
      <c r="R162">
        <v>109.849</v>
      </c>
      <c r="S162">
        <v>115.036</v>
      </c>
      <c r="T162">
        <v>48.503300000000003</v>
      </c>
      <c r="U162">
        <v>1.63368</v>
      </c>
      <c r="V162">
        <v>-4.1718900000000003</v>
      </c>
    </row>
    <row r="163" spans="1:22">
      <c r="A163">
        <v>3141</v>
      </c>
      <c r="B163">
        <v>0</v>
      </c>
      <c r="C163">
        <v>17.1675</v>
      </c>
      <c r="D163">
        <v>2.4617</v>
      </c>
      <c r="E163">
        <v>-200.667</v>
      </c>
      <c r="F163">
        <v>48.503300000000003</v>
      </c>
      <c r="G163">
        <v>1.63368</v>
      </c>
      <c r="H163">
        <v>-4.1718900000000003</v>
      </c>
      <c r="I163" t="e">
        <f>IF(AND(Tabelle16[[#This Row],[AreaPx]]&gt;0,NOT(Tabelle16[AreaPx]="inf")),Tabelle16[[#This Row],[AreaPx]], NA())</f>
        <v>#N/A</v>
      </c>
      <c r="J163">
        <v>0</v>
      </c>
      <c r="K163">
        <v>0</v>
      </c>
      <c r="L163">
        <v>0</v>
      </c>
      <c r="M163">
        <v>0</v>
      </c>
      <c r="N163">
        <v>0</v>
      </c>
      <c r="O163">
        <f>Tabelle16[[#This Row],[Roll]]+Tabelle16[[#This Row],[Yaw]]</f>
        <v>44.331410000000005</v>
      </c>
      <c r="P163">
        <f>SQRT(Tabelle16[[#This Row],[X]]^2+ Tabelle16[[#This Row],[Y]]^2 +Tabelle16[[#This Row],[Z]]^2)</f>
        <v>201.41506376669051</v>
      </c>
      <c r="Q163">
        <v>274.435</v>
      </c>
      <c r="R163">
        <v>109.849</v>
      </c>
      <c r="S163">
        <v>115.036</v>
      </c>
      <c r="T163">
        <v>48.503300000000003</v>
      </c>
      <c r="U163">
        <v>1.63368</v>
      </c>
      <c r="V163">
        <v>-4.1718900000000003</v>
      </c>
    </row>
    <row r="164" spans="1:22">
      <c r="A164">
        <v>3169</v>
      </c>
      <c r="B164">
        <v>0</v>
      </c>
      <c r="C164">
        <v>17.1675</v>
      </c>
      <c r="D164">
        <v>2.4617</v>
      </c>
      <c r="E164">
        <v>-200.667</v>
      </c>
      <c r="F164">
        <v>48.503300000000003</v>
      </c>
      <c r="G164">
        <v>1.63368</v>
      </c>
      <c r="H164">
        <v>-4.1718900000000003</v>
      </c>
      <c r="I164" t="e">
        <f>IF(AND(Tabelle16[[#This Row],[AreaPx]]&gt;0,NOT(Tabelle16[AreaPx]="inf")),Tabelle16[[#This Row],[AreaPx]], NA())</f>
        <v>#N/A</v>
      </c>
      <c r="J164">
        <v>0</v>
      </c>
      <c r="K164">
        <v>0</v>
      </c>
      <c r="L164">
        <v>0</v>
      </c>
      <c r="M164">
        <v>0</v>
      </c>
      <c r="N164">
        <v>0</v>
      </c>
      <c r="O164">
        <f>Tabelle16[[#This Row],[Roll]]+Tabelle16[[#This Row],[Yaw]]</f>
        <v>44.331410000000005</v>
      </c>
      <c r="P164">
        <f>SQRT(Tabelle16[[#This Row],[X]]^2+ Tabelle16[[#This Row],[Y]]^2 +Tabelle16[[#This Row],[Z]]^2)</f>
        <v>201.41506376669051</v>
      </c>
      <c r="Q164">
        <v>274.435</v>
      </c>
      <c r="R164">
        <v>109.849</v>
      </c>
      <c r="S164">
        <v>115.036</v>
      </c>
      <c r="T164">
        <v>48.503300000000003</v>
      </c>
      <c r="U164">
        <v>1.63368</v>
      </c>
      <c r="V164">
        <v>-4.1718900000000003</v>
      </c>
    </row>
    <row r="165" spans="1:22">
      <c r="A165">
        <v>3183</v>
      </c>
      <c r="B165">
        <v>0</v>
      </c>
      <c r="C165">
        <v>17.1675</v>
      </c>
      <c r="D165">
        <v>2.4617</v>
      </c>
      <c r="E165">
        <v>-200.667</v>
      </c>
      <c r="F165">
        <v>48.503300000000003</v>
      </c>
      <c r="G165">
        <v>1.63368</v>
      </c>
      <c r="H165">
        <v>-4.1718900000000003</v>
      </c>
      <c r="I165" t="e">
        <f>IF(AND(Tabelle16[[#This Row],[AreaPx]]&gt;0,NOT(Tabelle16[AreaPx]="inf")),Tabelle16[[#This Row],[AreaPx]], NA())</f>
        <v>#N/A</v>
      </c>
      <c r="J165">
        <v>0</v>
      </c>
      <c r="K165">
        <v>0</v>
      </c>
      <c r="L165">
        <v>0</v>
      </c>
      <c r="M165">
        <v>0</v>
      </c>
      <c r="N165">
        <v>0</v>
      </c>
      <c r="O165">
        <f>Tabelle16[[#This Row],[Roll]]+Tabelle16[[#This Row],[Yaw]]</f>
        <v>44.331410000000005</v>
      </c>
      <c r="P165">
        <f>SQRT(Tabelle16[[#This Row],[X]]^2+ Tabelle16[[#This Row],[Y]]^2 +Tabelle16[[#This Row],[Z]]^2)</f>
        <v>201.41506376669051</v>
      </c>
      <c r="Q165">
        <v>274.435</v>
      </c>
      <c r="R165">
        <v>109.849</v>
      </c>
      <c r="S165">
        <v>115.036</v>
      </c>
      <c r="T165">
        <v>48.503300000000003</v>
      </c>
      <c r="U165">
        <v>1.63368</v>
      </c>
      <c r="V165">
        <v>-4.1718900000000003</v>
      </c>
    </row>
    <row r="166" spans="1:22">
      <c r="A166">
        <v>3208</v>
      </c>
      <c r="B166">
        <v>0</v>
      </c>
      <c r="C166">
        <v>17.1675</v>
      </c>
      <c r="D166">
        <v>2.4617</v>
      </c>
      <c r="E166">
        <v>-200.667</v>
      </c>
      <c r="F166">
        <v>48.503300000000003</v>
      </c>
      <c r="G166">
        <v>1.63368</v>
      </c>
      <c r="H166">
        <v>-4.1718900000000003</v>
      </c>
      <c r="I166" t="e">
        <f>IF(AND(Tabelle16[[#This Row],[AreaPx]]&gt;0,NOT(Tabelle16[AreaPx]="inf")),Tabelle16[[#This Row],[AreaPx]], NA())</f>
        <v>#N/A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>Tabelle16[[#This Row],[Roll]]+Tabelle16[[#This Row],[Yaw]]</f>
        <v>44.331410000000005</v>
      </c>
      <c r="P166">
        <f>SQRT(Tabelle16[[#This Row],[X]]^2+ Tabelle16[[#This Row],[Y]]^2 +Tabelle16[[#This Row],[Z]]^2)</f>
        <v>201.41506376669051</v>
      </c>
      <c r="Q166">
        <v>274.435</v>
      </c>
      <c r="R166">
        <v>109.849</v>
      </c>
      <c r="S166">
        <v>115.036</v>
      </c>
      <c r="T166">
        <v>48.503300000000003</v>
      </c>
      <c r="U166">
        <v>1.63368</v>
      </c>
      <c r="V166">
        <v>-4.1718900000000003</v>
      </c>
    </row>
    <row r="167" spans="1:22">
      <c r="A167">
        <v>3231</v>
      </c>
      <c r="B167">
        <v>0</v>
      </c>
      <c r="C167">
        <v>17.1675</v>
      </c>
      <c r="D167">
        <v>2.4617</v>
      </c>
      <c r="E167">
        <v>-200.667</v>
      </c>
      <c r="F167">
        <v>48.503300000000003</v>
      </c>
      <c r="G167">
        <v>1.63368</v>
      </c>
      <c r="H167">
        <v>-4.1718900000000003</v>
      </c>
      <c r="I167" t="e">
        <f>IF(AND(Tabelle16[[#This Row],[AreaPx]]&gt;0,NOT(Tabelle16[AreaPx]="inf")),Tabelle16[[#This Row],[AreaPx]], NA())</f>
        <v>#N/A</v>
      </c>
      <c r="J167">
        <v>0</v>
      </c>
      <c r="K167">
        <v>0</v>
      </c>
      <c r="L167">
        <v>0</v>
      </c>
      <c r="M167">
        <v>0</v>
      </c>
      <c r="N167">
        <v>0</v>
      </c>
      <c r="O167">
        <f>Tabelle16[[#This Row],[Roll]]+Tabelle16[[#This Row],[Yaw]]</f>
        <v>44.331410000000005</v>
      </c>
      <c r="P167">
        <f>SQRT(Tabelle16[[#This Row],[X]]^2+ Tabelle16[[#This Row],[Y]]^2 +Tabelle16[[#This Row],[Z]]^2)</f>
        <v>201.41506376669051</v>
      </c>
      <c r="Q167">
        <v>274.435</v>
      </c>
      <c r="R167">
        <v>109.849</v>
      </c>
      <c r="S167">
        <v>115.036</v>
      </c>
      <c r="T167">
        <v>48.503300000000003</v>
      </c>
      <c r="U167">
        <v>1.63368</v>
      </c>
      <c r="V167">
        <v>-4.1718900000000003</v>
      </c>
    </row>
    <row r="168" spans="1:22">
      <c r="A168">
        <v>3247</v>
      </c>
      <c r="B168">
        <v>0</v>
      </c>
      <c r="C168">
        <v>17.1675</v>
      </c>
      <c r="D168">
        <v>2.4617</v>
      </c>
      <c r="E168">
        <v>-200.667</v>
      </c>
      <c r="F168">
        <v>48.503300000000003</v>
      </c>
      <c r="G168">
        <v>1.63368</v>
      </c>
      <c r="H168">
        <v>-4.1718900000000003</v>
      </c>
      <c r="I168" t="e">
        <f>IF(AND(Tabelle16[[#This Row],[AreaPx]]&gt;0,NOT(Tabelle16[AreaPx]="inf")),Tabelle16[[#This Row],[AreaPx]], NA())</f>
        <v>#N/A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>Tabelle16[[#This Row],[Roll]]+Tabelle16[[#This Row],[Yaw]]</f>
        <v>44.331410000000005</v>
      </c>
      <c r="P168">
        <f>SQRT(Tabelle16[[#This Row],[X]]^2+ Tabelle16[[#This Row],[Y]]^2 +Tabelle16[[#This Row],[Z]]^2)</f>
        <v>201.41506376669051</v>
      </c>
      <c r="Q168">
        <v>274.435</v>
      </c>
      <c r="R168">
        <v>109.849</v>
      </c>
      <c r="S168">
        <v>115.036</v>
      </c>
      <c r="T168">
        <v>48.503300000000003</v>
      </c>
      <c r="U168">
        <v>1.63368</v>
      </c>
      <c r="V168">
        <v>-4.1718900000000003</v>
      </c>
    </row>
    <row r="169" spans="1:22">
      <c r="A169">
        <v>3334</v>
      </c>
      <c r="B169">
        <v>0</v>
      </c>
      <c r="C169">
        <v>17.1675</v>
      </c>
      <c r="D169">
        <v>2.4617</v>
      </c>
      <c r="E169">
        <v>-200.667</v>
      </c>
      <c r="F169">
        <v>48.503300000000003</v>
      </c>
      <c r="G169">
        <v>1.63368</v>
      </c>
      <c r="H169">
        <v>-4.1718900000000003</v>
      </c>
      <c r="I169" t="e">
        <f>IF(AND(Tabelle16[[#This Row],[AreaPx]]&gt;0,NOT(Tabelle16[AreaPx]="inf")),Tabelle16[[#This Row],[AreaPx]], NA())</f>
        <v>#N/A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>Tabelle16[[#This Row],[Roll]]+Tabelle16[[#This Row],[Yaw]]</f>
        <v>44.331410000000005</v>
      </c>
      <c r="P169">
        <f>SQRT(Tabelle16[[#This Row],[X]]^2+ Tabelle16[[#This Row],[Y]]^2 +Tabelle16[[#This Row],[Z]]^2)</f>
        <v>201.41506376669051</v>
      </c>
      <c r="Q169">
        <v>274.435</v>
      </c>
      <c r="R169">
        <v>109.849</v>
      </c>
      <c r="S169">
        <v>115.036</v>
      </c>
      <c r="T169">
        <v>48.503300000000003</v>
      </c>
      <c r="U169">
        <v>1.63368</v>
      </c>
      <c r="V169">
        <v>-4.1718900000000003</v>
      </c>
    </row>
    <row r="170" spans="1:22">
      <c r="A170">
        <v>3383</v>
      </c>
      <c r="B170">
        <v>0</v>
      </c>
      <c r="C170">
        <v>17.1675</v>
      </c>
      <c r="D170">
        <v>2.4617</v>
      </c>
      <c r="E170">
        <v>-200.667</v>
      </c>
      <c r="F170">
        <v>48.503300000000003</v>
      </c>
      <c r="G170">
        <v>1.63368</v>
      </c>
      <c r="H170">
        <v>-4.1718900000000003</v>
      </c>
      <c r="I170" t="e">
        <f>IF(AND(Tabelle16[[#This Row],[AreaPx]]&gt;0,NOT(Tabelle16[AreaPx]="inf")),Tabelle16[[#This Row],[AreaPx]], NA())</f>
        <v>#N/A</v>
      </c>
      <c r="J170">
        <v>0</v>
      </c>
      <c r="K170">
        <v>0</v>
      </c>
      <c r="L170">
        <v>0</v>
      </c>
      <c r="M170">
        <v>0</v>
      </c>
      <c r="N170">
        <v>0</v>
      </c>
      <c r="O170">
        <f>Tabelle16[[#This Row],[Roll]]+Tabelle16[[#This Row],[Yaw]]</f>
        <v>44.331410000000005</v>
      </c>
      <c r="P170">
        <f>SQRT(Tabelle16[[#This Row],[X]]^2+ Tabelle16[[#This Row],[Y]]^2 +Tabelle16[[#This Row],[Z]]^2)</f>
        <v>201.41506376669051</v>
      </c>
      <c r="Q170">
        <v>274.435</v>
      </c>
      <c r="R170">
        <v>109.849</v>
      </c>
      <c r="S170">
        <v>115.036</v>
      </c>
      <c r="T170">
        <v>48.503300000000003</v>
      </c>
      <c r="U170">
        <v>1.63368</v>
      </c>
      <c r="V170">
        <v>-4.1718900000000003</v>
      </c>
    </row>
    <row r="171" spans="1:22">
      <c r="A171">
        <v>3434</v>
      </c>
      <c r="B171">
        <v>0</v>
      </c>
      <c r="C171">
        <v>17.1675</v>
      </c>
      <c r="D171">
        <v>2.4617</v>
      </c>
      <c r="E171">
        <v>-200.667</v>
      </c>
      <c r="F171">
        <v>48.503300000000003</v>
      </c>
      <c r="G171">
        <v>1.63368</v>
      </c>
      <c r="H171">
        <v>-4.1718900000000003</v>
      </c>
      <c r="I171" t="e">
        <f>IF(AND(Tabelle16[[#This Row],[AreaPx]]&gt;0,NOT(Tabelle16[AreaPx]="inf")),Tabelle16[[#This Row],[AreaPx]], NA())</f>
        <v>#N/A</v>
      </c>
      <c r="J171">
        <v>0</v>
      </c>
      <c r="K171">
        <v>0</v>
      </c>
      <c r="L171">
        <v>0</v>
      </c>
      <c r="M171">
        <v>0</v>
      </c>
      <c r="N171">
        <v>0</v>
      </c>
      <c r="O171">
        <f>Tabelle16[[#This Row],[Roll]]+Tabelle16[[#This Row],[Yaw]]</f>
        <v>44.331410000000005</v>
      </c>
      <c r="P171">
        <f>SQRT(Tabelle16[[#This Row],[X]]^2+ Tabelle16[[#This Row],[Y]]^2 +Tabelle16[[#This Row],[Z]]^2)</f>
        <v>201.41506376669051</v>
      </c>
      <c r="Q171">
        <v>274.435</v>
      </c>
      <c r="R171">
        <v>109.849</v>
      </c>
      <c r="S171">
        <v>115.036</v>
      </c>
      <c r="T171">
        <v>48.503300000000003</v>
      </c>
      <c r="U171">
        <v>1.63368</v>
      </c>
      <c r="V171">
        <v>-4.1718900000000003</v>
      </c>
    </row>
    <row r="172" spans="1:22">
      <c r="A172">
        <v>3471</v>
      </c>
      <c r="B172">
        <v>0</v>
      </c>
      <c r="C172">
        <v>17.1675</v>
      </c>
      <c r="D172">
        <v>2.4617</v>
      </c>
      <c r="E172">
        <v>-200.667</v>
      </c>
      <c r="F172">
        <v>48.503300000000003</v>
      </c>
      <c r="G172">
        <v>1.63368</v>
      </c>
      <c r="H172">
        <v>-4.1718900000000003</v>
      </c>
      <c r="I172" t="e">
        <f>IF(AND(Tabelle16[[#This Row],[AreaPx]]&gt;0,NOT(Tabelle16[AreaPx]="inf")),Tabelle16[[#This Row],[AreaPx]], NA())</f>
        <v>#N/A</v>
      </c>
      <c r="J172">
        <v>0</v>
      </c>
      <c r="K172">
        <v>0</v>
      </c>
      <c r="L172">
        <v>0</v>
      </c>
      <c r="M172">
        <v>0</v>
      </c>
      <c r="N172">
        <v>0</v>
      </c>
      <c r="O172">
        <f>Tabelle16[[#This Row],[Roll]]+Tabelle16[[#This Row],[Yaw]]</f>
        <v>44.331410000000005</v>
      </c>
      <c r="P172">
        <f>SQRT(Tabelle16[[#This Row],[X]]^2+ Tabelle16[[#This Row],[Y]]^2 +Tabelle16[[#This Row],[Z]]^2)</f>
        <v>201.41506376669051</v>
      </c>
      <c r="Q172">
        <v>274.435</v>
      </c>
      <c r="R172">
        <v>109.849</v>
      </c>
      <c r="S172">
        <v>115.036</v>
      </c>
      <c r="T172">
        <v>48.503300000000003</v>
      </c>
      <c r="U172">
        <v>1.63368</v>
      </c>
      <c r="V172">
        <v>-4.1718900000000003</v>
      </c>
    </row>
    <row r="173" spans="1:22">
      <c r="A173">
        <v>3498</v>
      </c>
      <c r="B173">
        <v>0</v>
      </c>
      <c r="C173">
        <v>17.1675</v>
      </c>
      <c r="D173">
        <v>2.4617</v>
      </c>
      <c r="E173">
        <v>-200.667</v>
      </c>
      <c r="F173">
        <v>48.503300000000003</v>
      </c>
      <c r="G173">
        <v>1.63368</v>
      </c>
      <c r="H173">
        <v>-4.1718900000000003</v>
      </c>
      <c r="I173" t="e">
        <f>IF(AND(Tabelle16[[#This Row],[AreaPx]]&gt;0,NOT(Tabelle16[AreaPx]="inf")),Tabelle16[[#This Row],[AreaPx]], NA())</f>
        <v>#N/A</v>
      </c>
      <c r="J173">
        <v>0</v>
      </c>
      <c r="K173">
        <v>0</v>
      </c>
      <c r="L173">
        <v>0</v>
      </c>
      <c r="M173">
        <v>0</v>
      </c>
      <c r="N173">
        <v>0</v>
      </c>
      <c r="O173">
        <f>Tabelle16[[#This Row],[Roll]]+Tabelle16[[#This Row],[Yaw]]</f>
        <v>44.331410000000005</v>
      </c>
      <c r="P173">
        <f>SQRT(Tabelle16[[#This Row],[X]]^2+ Tabelle16[[#This Row],[Y]]^2 +Tabelle16[[#This Row],[Z]]^2)</f>
        <v>201.41506376669051</v>
      </c>
      <c r="Q173">
        <v>274.435</v>
      </c>
      <c r="R173">
        <v>109.849</v>
      </c>
      <c r="S173">
        <v>115.036</v>
      </c>
      <c r="T173">
        <v>48.503300000000003</v>
      </c>
      <c r="U173">
        <v>1.63368</v>
      </c>
      <c r="V173">
        <v>-4.1718900000000003</v>
      </c>
    </row>
    <row r="174" spans="1:22">
      <c r="A174">
        <v>3527</v>
      </c>
      <c r="B174">
        <v>0</v>
      </c>
      <c r="C174">
        <v>17.1675</v>
      </c>
      <c r="D174">
        <v>2.4617</v>
      </c>
      <c r="E174">
        <v>-200.667</v>
      </c>
      <c r="F174">
        <v>48.503300000000003</v>
      </c>
      <c r="G174">
        <v>1.63368</v>
      </c>
      <c r="H174">
        <v>-4.1718900000000003</v>
      </c>
      <c r="I174" t="e">
        <f>IF(AND(Tabelle16[[#This Row],[AreaPx]]&gt;0,NOT(Tabelle16[AreaPx]="inf")),Tabelle16[[#This Row],[AreaPx]], NA())</f>
        <v>#N/A</v>
      </c>
      <c r="J174">
        <v>0</v>
      </c>
      <c r="K174">
        <v>0</v>
      </c>
      <c r="L174">
        <v>0</v>
      </c>
      <c r="M174">
        <v>0</v>
      </c>
      <c r="N174">
        <v>0</v>
      </c>
      <c r="O174">
        <f>Tabelle16[[#This Row],[Roll]]+Tabelle16[[#This Row],[Yaw]]</f>
        <v>44.331410000000005</v>
      </c>
      <c r="P174">
        <f>SQRT(Tabelle16[[#This Row],[X]]^2+ Tabelle16[[#This Row],[Y]]^2 +Tabelle16[[#This Row],[Z]]^2)</f>
        <v>201.41506376669051</v>
      </c>
      <c r="Q174">
        <v>274.435</v>
      </c>
      <c r="R174">
        <v>109.849</v>
      </c>
      <c r="S174">
        <v>115.036</v>
      </c>
      <c r="T174">
        <v>48.503300000000003</v>
      </c>
      <c r="U174">
        <v>1.63368</v>
      </c>
      <c r="V174">
        <v>-4.1718900000000003</v>
      </c>
    </row>
    <row r="175" spans="1:22">
      <c r="A175">
        <v>3552</v>
      </c>
      <c r="B175">
        <v>0</v>
      </c>
      <c r="C175">
        <v>17.1675</v>
      </c>
      <c r="D175">
        <v>2.4617</v>
      </c>
      <c r="E175">
        <v>-200.667</v>
      </c>
      <c r="F175">
        <v>48.503300000000003</v>
      </c>
      <c r="G175">
        <v>1.63368</v>
      </c>
      <c r="H175">
        <v>-4.1718900000000003</v>
      </c>
      <c r="I175" t="e">
        <f>IF(AND(Tabelle16[[#This Row],[AreaPx]]&gt;0,NOT(Tabelle16[AreaPx]="inf")),Tabelle16[[#This Row],[AreaPx]], NA())</f>
        <v>#N/A</v>
      </c>
      <c r="J175">
        <v>0</v>
      </c>
      <c r="K175">
        <v>0</v>
      </c>
      <c r="L175">
        <v>0</v>
      </c>
      <c r="M175">
        <v>0</v>
      </c>
      <c r="N175">
        <v>0</v>
      </c>
      <c r="O175">
        <f>Tabelle16[[#This Row],[Roll]]+Tabelle16[[#This Row],[Yaw]]</f>
        <v>44.331410000000005</v>
      </c>
      <c r="P175">
        <f>SQRT(Tabelle16[[#This Row],[X]]^2+ Tabelle16[[#This Row],[Y]]^2 +Tabelle16[[#This Row],[Z]]^2)</f>
        <v>201.41506376669051</v>
      </c>
      <c r="Q175">
        <v>274.435</v>
      </c>
      <c r="R175">
        <v>109.849</v>
      </c>
      <c r="S175">
        <v>115.036</v>
      </c>
      <c r="T175">
        <v>48.503300000000003</v>
      </c>
      <c r="U175">
        <v>1.63368</v>
      </c>
      <c r="V175">
        <v>-4.1718900000000003</v>
      </c>
    </row>
    <row r="176" spans="1:22">
      <c r="A176">
        <v>3579</v>
      </c>
      <c r="B176">
        <v>0</v>
      </c>
      <c r="C176">
        <v>17.1675</v>
      </c>
      <c r="D176">
        <v>2.4617</v>
      </c>
      <c r="E176">
        <v>-200.667</v>
      </c>
      <c r="F176">
        <v>48.503300000000003</v>
      </c>
      <c r="G176">
        <v>1.63368</v>
      </c>
      <c r="H176">
        <v>-4.1718900000000003</v>
      </c>
      <c r="I176" t="e">
        <f>IF(AND(Tabelle16[[#This Row],[AreaPx]]&gt;0,NOT(Tabelle16[AreaPx]="inf")),Tabelle16[[#This Row],[AreaPx]], NA())</f>
        <v>#N/A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>Tabelle16[[#This Row],[Roll]]+Tabelle16[[#This Row],[Yaw]]</f>
        <v>44.331410000000005</v>
      </c>
      <c r="P176">
        <f>SQRT(Tabelle16[[#This Row],[X]]^2+ Tabelle16[[#This Row],[Y]]^2 +Tabelle16[[#This Row],[Z]]^2)</f>
        <v>201.41506376669051</v>
      </c>
      <c r="Q176">
        <v>274.435</v>
      </c>
      <c r="R176">
        <v>109.849</v>
      </c>
      <c r="S176">
        <v>115.036</v>
      </c>
      <c r="T176">
        <v>48.503300000000003</v>
      </c>
      <c r="U176">
        <v>1.63368</v>
      </c>
      <c r="V176">
        <v>-4.1718900000000003</v>
      </c>
    </row>
    <row r="177" spans="1:22">
      <c r="A177">
        <v>3601</v>
      </c>
      <c r="B177">
        <v>0</v>
      </c>
      <c r="C177">
        <v>17.1675</v>
      </c>
      <c r="D177">
        <v>2.4617</v>
      </c>
      <c r="E177">
        <v>-200.667</v>
      </c>
      <c r="F177">
        <v>48.503300000000003</v>
      </c>
      <c r="G177">
        <v>1.63368</v>
      </c>
      <c r="H177">
        <v>-4.1718900000000003</v>
      </c>
      <c r="I177" t="e">
        <f>IF(AND(Tabelle16[[#This Row],[AreaPx]]&gt;0,NOT(Tabelle16[AreaPx]="inf")),Tabelle16[[#This Row],[AreaPx]], NA())</f>
        <v>#N/A</v>
      </c>
      <c r="J177">
        <v>0</v>
      </c>
      <c r="K177">
        <v>0</v>
      </c>
      <c r="L177">
        <v>0</v>
      </c>
      <c r="M177">
        <v>0</v>
      </c>
      <c r="N177">
        <v>0</v>
      </c>
      <c r="O177">
        <f>Tabelle16[[#This Row],[Roll]]+Tabelle16[[#This Row],[Yaw]]</f>
        <v>44.331410000000005</v>
      </c>
      <c r="P177">
        <f>SQRT(Tabelle16[[#This Row],[X]]^2+ Tabelle16[[#This Row],[Y]]^2 +Tabelle16[[#This Row],[Z]]^2)</f>
        <v>201.41506376669051</v>
      </c>
      <c r="Q177">
        <v>274.435</v>
      </c>
      <c r="R177">
        <v>109.849</v>
      </c>
      <c r="S177">
        <v>115.036</v>
      </c>
      <c r="T177">
        <v>48.503300000000003</v>
      </c>
      <c r="U177">
        <v>1.63368</v>
      </c>
      <c r="V177">
        <v>-4.1718900000000003</v>
      </c>
    </row>
    <row r="178" spans="1:22">
      <c r="A178">
        <v>3615</v>
      </c>
      <c r="B178">
        <v>0</v>
      </c>
      <c r="C178">
        <v>17.1675</v>
      </c>
      <c r="D178">
        <v>2.4617</v>
      </c>
      <c r="E178">
        <v>-200.667</v>
      </c>
      <c r="F178">
        <v>48.503300000000003</v>
      </c>
      <c r="G178">
        <v>1.63368</v>
      </c>
      <c r="H178">
        <v>-4.1718900000000003</v>
      </c>
      <c r="I178" t="e">
        <f>IF(AND(Tabelle16[[#This Row],[AreaPx]]&gt;0,NOT(Tabelle16[AreaPx]="inf")),Tabelle16[[#This Row],[AreaPx]], NA())</f>
        <v>#N/A</v>
      </c>
      <c r="J178">
        <v>0</v>
      </c>
      <c r="K178">
        <v>0</v>
      </c>
      <c r="L178">
        <v>0</v>
      </c>
      <c r="M178">
        <v>0</v>
      </c>
      <c r="N178">
        <v>0</v>
      </c>
      <c r="O178">
        <f>Tabelle16[[#This Row],[Roll]]+Tabelle16[[#This Row],[Yaw]]</f>
        <v>44.331410000000005</v>
      </c>
      <c r="P178">
        <f>SQRT(Tabelle16[[#This Row],[X]]^2+ Tabelle16[[#This Row],[Y]]^2 +Tabelle16[[#This Row],[Z]]^2)</f>
        <v>201.41506376669051</v>
      </c>
      <c r="Q178">
        <v>274.435</v>
      </c>
      <c r="R178">
        <v>109.849</v>
      </c>
      <c r="S178">
        <v>115.036</v>
      </c>
      <c r="T178">
        <v>48.503300000000003</v>
      </c>
      <c r="U178">
        <v>1.63368</v>
      </c>
      <c r="V178">
        <v>-4.1718900000000003</v>
      </c>
    </row>
    <row r="179" spans="1:22">
      <c r="A179">
        <v>3726</v>
      </c>
      <c r="B179">
        <v>0</v>
      </c>
      <c r="C179">
        <v>17.1675</v>
      </c>
      <c r="D179">
        <v>2.4617</v>
      </c>
      <c r="E179">
        <v>-200.667</v>
      </c>
      <c r="F179">
        <v>48.503300000000003</v>
      </c>
      <c r="G179">
        <v>1.63368</v>
      </c>
      <c r="H179">
        <v>-4.1718900000000003</v>
      </c>
      <c r="I179" t="e">
        <f>IF(AND(Tabelle16[[#This Row],[AreaPx]]&gt;0,NOT(Tabelle16[AreaPx]="inf")),Tabelle16[[#This Row],[AreaPx]], NA())</f>
        <v>#N/A</v>
      </c>
      <c r="J179">
        <v>0</v>
      </c>
      <c r="K179">
        <v>0</v>
      </c>
      <c r="L179">
        <v>0</v>
      </c>
      <c r="M179">
        <v>0</v>
      </c>
      <c r="N179">
        <v>0</v>
      </c>
      <c r="O179">
        <f>Tabelle16[[#This Row],[Roll]]+Tabelle16[[#This Row],[Yaw]]</f>
        <v>44.331410000000005</v>
      </c>
      <c r="P179">
        <f>SQRT(Tabelle16[[#This Row],[X]]^2+ Tabelle16[[#This Row],[Y]]^2 +Tabelle16[[#This Row],[Z]]^2)</f>
        <v>201.41506376669051</v>
      </c>
      <c r="Q179">
        <v>274.435</v>
      </c>
      <c r="R179">
        <v>109.849</v>
      </c>
      <c r="S179">
        <v>115.036</v>
      </c>
      <c r="T179">
        <v>48.503300000000003</v>
      </c>
      <c r="U179">
        <v>1.63368</v>
      </c>
      <c r="V179">
        <v>-4.1718900000000003</v>
      </c>
    </row>
    <row r="180" spans="1:22">
      <c r="A180">
        <v>3770</v>
      </c>
      <c r="B180">
        <v>0</v>
      </c>
      <c r="C180">
        <v>17.1675</v>
      </c>
      <c r="D180">
        <v>2.4617</v>
      </c>
      <c r="E180">
        <v>-200.667</v>
      </c>
      <c r="F180">
        <v>48.503300000000003</v>
      </c>
      <c r="G180">
        <v>1.63368</v>
      </c>
      <c r="H180">
        <v>-4.1718900000000003</v>
      </c>
      <c r="I180" t="e">
        <f>IF(AND(Tabelle16[[#This Row],[AreaPx]]&gt;0,NOT(Tabelle16[AreaPx]="inf")),Tabelle16[[#This Row],[AreaPx]], NA())</f>
        <v>#N/A</v>
      </c>
      <c r="J180">
        <v>0</v>
      </c>
      <c r="K180">
        <v>0</v>
      </c>
      <c r="L180">
        <v>0</v>
      </c>
      <c r="M180">
        <v>0</v>
      </c>
      <c r="N180">
        <v>0</v>
      </c>
      <c r="O180">
        <f>Tabelle16[[#This Row],[Roll]]+Tabelle16[[#This Row],[Yaw]]</f>
        <v>44.331410000000005</v>
      </c>
      <c r="P180">
        <f>SQRT(Tabelle16[[#This Row],[X]]^2+ Tabelle16[[#This Row],[Y]]^2 +Tabelle16[[#This Row],[Z]]^2)</f>
        <v>201.41506376669051</v>
      </c>
      <c r="Q180">
        <v>274.435</v>
      </c>
      <c r="R180">
        <v>109.849</v>
      </c>
      <c r="S180">
        <v>115.036</v>
      </c>
      <c r="T180">
        <v>48.503300000000003</v>
      </c>
      <c r="U180">
        <v>1.63368</v>
      </c>
      <c r="V180">
        <v>-4.1718900000000003</v>
      </c>
    </row>
    <row r="181" spans="1:22">
      <c r="A181">
        <v>3812</v>
      </c>
      <c r="B181">
        <v>0</v>
      </c>
      <c r="C181">
        <v>17.1675</v>
      </c>
      <c r="D181">
        <v>2.4617</v>
      </c>
      <c r="E181">
        <v>-200.667</v>
      </c>
      <c r="F181">
        <v>48.503300000000003</v>
      </c>
      <c r="G181">
        <v>1.63368</v>
      </c>
      <c r="H181">
        <v>-4.1718900000000003</v>
      </c>
      <c r="I181" t="e">
        <f>IF(AND(Tabelle16[[#This Row],[AreaPx]]&gt;0,NOT(Tabelle16[AreaPx]="inf")),Tabelle16[[#This Row],[AreaPx]], NA())</f>
        <v>#N/A</v>
      </c>
      <c r="J181">
        <v>0</v>
      </c>
      <c r="K181">
        <v>0</v>
      </c>
      <c r="L181">
        <v>0</v>
      </c>
      <c r="M181">
        <v>0</v>
      </c>
      <c r="N181">
        <v>0</v>
      </c>
      <c r="O181">
        <f>Tabelle16[[#This Row],[Roll]]+Tabelle16[[#This Row],[Yaw]]</f>
        <v>44.331410000000005</v>
      </c>
      <c r="P181">
        <f>SQRT(Tabelle16[[#This Row],[X]]^2+ Tabelle16[[#This Row],[Y]]^2 +Tabelle16[[#This Row],[Z]]^2)</f>
        <v>201.41506376669051</v>
      </c>
      <c r="Q181">
        <v>274.435</v>
      </c>
      <c r="R181">
        <v>109.849</v>
      </c>
      <c r="S181">
        <v>115.036</v>
      </c>
      <c r="T181">
        <v>48.503300000000003</v>
      </c>
      <c r="U181">
        <v>1.63368</v>
      </c>
      <c r="V181">
        <v>-4.1718900000000003</v>
      </c>
    </row>
    <row r="182" spans="1:22">
      <c r="A182">
        <v>3854</v>
      </c>
      <c r="B182">
        <v>0</v>
      </c>
      <c r="C182">
        <v>17.1675</v>
      </c>
      <c r="D182">
        <v>2.4617</v>
      </c>
      <c r="E182">
        <v>-200.667</v>
      </c>
      <c r="F182">
        <v>48.503300000000003</v>
      </c>
      <c r="G182">
        <v>1.63368</v>
      </c>
      <c r="H182">
        <v>-4.1718900000000003</v>
      </c>
      <c r="I182" t="e">
        <f>IF(AND(Tabelle16[[#This Row],[AreaPx]]&gt;0,NOT(Tabelle16[AreaPx]="inf")),Tabelle16[[#This Row],[AreaPx]], NA())</f>
        <v>#N/A</v>
      </c>
      <c r="J182">
        <v>0</v>
      </c>
      <c r="K182">
        <v>0</v>
      </c>
      <c r="L182">
        <v>0</v>
      </c>
      <c r="M182">
        <v>0</v>
      </c>
      <c r="N182">
        <v>0</v>
      </c>
      <c r="O182">
        <f>Tabelle16[[#This Row],[Roll]]+Tabelle16[[#This Row],[Yaw]]</f>
        <v>44.331410000000005</v>
      </c>
      <c r="P182">
        <f>SQRT(Tabelle16[[#This Row],[X]]^2+ Tabelle16[[#This Row],[Y]]^2 +Tabelle16[[#This Row],[Z]]^2)</f>
        <v>201.41506376669051</v>
      </c>
      <c r="Q182">
        <v>274.435</v>
      </c>
      <c r="R182">
        <v>109.849</v>
      </c>
      <c r="S182">
        <v>115.036</v>
      </c>
      <c r="T182">
        <v>48.503300000000003</v>
      </c>
      <c r="U182">
        <v>1.63368</v>
      </c>
      <c r="V182">
        <v>-4.1718900000000003</v>
      </c>
    </row>
    <row r="183" spans="1:22">
      <c r="A183">
        <v>3897</v>
      </c>
      <c r="B183">
        <v>0</v>
      </c>
      <c r="C183">
        <v>17.1675</v>
      </c>
      <c r="D183">
        <v>2.4617</v>
      </c>
      <c r="E183">
        <v>-200.667</v>
      </c>
      <c r="F183">
        <v>48.503300000000003</v>
      </c>
      <c r="G183">
        <v>1.63368</v>
      </c>
      <c r="H183">
        <v>-4.1718900000000003</v>
      </c>
      <c r="I183" t="e">
        <f>IF(AND(Tabelle16[[#This Row],[AreaPx]]&gt;0,NOT(Tabelle16[AreaPx]="inf")),Tabelle16[[#This Row],[AreaPx]], NA())</f>
        <v>#N/A</v>
      </c>
      <c r="J183">
        <v>0</v>
      </c>
      <c r="K183">
        <v>0</v>
      </c>
      <c r="L183">
        <v>0</v>
      </c>
      <c r="M183">
        <v>0</v>
      </c>
      <c r="N183">
        <v>0</v>
      </c>
      <c r="O183">
        <f>Tabelle16[[#This Row],[Roll]]+Tabelle16[[#This Row],[Yaw]]</f>
        <v>44.331410000000005</v>
      </c>
      <c r="P183">
        <f>SQRT(Tabelle16[[#This Row],[X]]^2+ Tabelle16[[#This Row],[Y]]^2 +Tabelle16[[#This Row],[Z]]^2)</f>
        <v>201.41506376669051</v>
      </c>
      <c r="Q183">
        <v>274.435</v>
      </c>
      <c r="R183">
        <v>109.849</v>
      </c>
      <c r="S183">
        <v>115.036</v>
      </c>
      <c r="T183">
        <v>48.503300000000003</v>
      </c>
      <c r="U183">
        <v>1.63368</v>
      </c>
      <c r="V183">
        <v>-4.1718900000000003</v>
      </c>
    </row>
    <row r="184" spans="1:22">
      <c r="A184">
        <v>3944</v>
      </c>
      <c r="B184">
        <v>0</v>
      </c>
      <c r="C184">
        <v>17.1675</v>
      </c>
      <c r="D184">
        <v>2.4617</v>
      </c>
      <c r="E184">
        <v>-200.667</v>
      </c>
      <c r="F184">
        <v>48.503300000000003</v>
      </c>
      <c r="G184">
        <v>1.63368</v>
      </c>
      <c r="H184">
        <v>-4.1718900000000003</v>
      </c>
      <c r="I184" t="e">
        <f>IF(AND(Tabelle16[[#This Row],[AreaPx]]&gt;0,NOT(Tabelle16[AreaPx]="inf")),Tabelle16[[#This Row],[AreaPx]], NA())</f>
        <v>#N/A</v>
      </c>
      <c r="J184">
        <v>0</v>
      </c>
      <c r="K184">
        <v>0</v>
      </c>
      <c r="L184">
        <v>0</v>
      </c>
      <c r="M184">
        <v>0</v>
      </c>
      <c r="N184">
        <v>0</v>
      </c>
      <c r="O184">
        <f>Tabelle16[[#This Row],[Roll]]+Tabelle16[[#This Row],[Yaw]]</f>
        <v>44.331410000000005</v>
      </c>
      <c r="P184">
        <f>SQRT(Tabelle16[[#This Row],[X]]^2+ Tabelle16[[#This Row],[Y]]^2 +Tabelle16[[#This Row],[Z]]^2)</f>
        <v>201.41506376669051</v>
      </c>
      <c r="Q184">
        <v>274.435</v>
      </c>
      <c r="R184">
        <v>109.849</v>
      </c>
      <c r="S184">
        <v>115.036</v>
      </c>
      <c r="T184">
        <v>48.503300000000003</v>
      </c>
      <c r="U184">
        <v>1.63368</v>
      </c>
      <c r="V184">
        <v>-4.1718900000000003</v>
      </c>
    </row>
    <row r="185" spans="1:22">
      <c r="A185">
        <v>3993</v>
      </c>
      <c r="B185">
        <v>0</v>
      </c>
      <c r="C185">
        <v>17.1675</v>
      </c>
      <c r="D185">
        <v>2.4617</v>
      </c>
      <c r="E185">
        <v>-200.667</v>
      </c>
      <c r="F185">
        <v>48.503300000000003</v>
      </c>
      <c r="G185">
        <v>1.63368</v>
      </c>
      <c r="H185">
        <v>-4.1718900000000003</v>
      </c>
      <c r="I185" t="e">
        <f>IF(AND(Tabelle16[[#This Row],[AreaPx]]&gt;0,NOT(Tabelle16[AreaPx]="inf")),Tabelle16[[#This Row],[AreaPx]], NA())</f>
        <v>#N/A</v>
      </c>
      <c r="J185">
        <v>0</v>
      </c>
      <c r="K185">
        <v>0</v>
      </c>
      <c r="L185">
        <v>0</v>
      </c>
      <c r="M185">
        <v>0</v>
      </c>
      <c r="N185">
        <v>0</v>
      </c>
      <c r="O185">
        <f>Tabelle16[[#This Row],[Roll]]+Tabelle16[[#This Row],[Yaw]]</f>
        <v>44.331410000000005</v>
      </c>
      <c r="P185">
        <f>SQRT(Tabelle16[[#This Row],[X]]^2+ Tabelle16[[#This Row],[Y]]^2 +Tabelle16[[#This Row],[Z]]^2)</f>
        <v>201.41506376669051</v>
      </c>
      <c r="Q185">
        <v>274.435</v>
      </c>
      <c r="R185">
        <v>109.849</v>
      </c>
      <c r="S185">
        <v>115.036</v>
      </c>
      <c r="T185">
        <v>48.503300000000003</v>
      </c>
      <c r="U185">
        <v>1.63368</v>
      </c>
      <c r="V185">
        <v>-4.1718900000000003</v>
      </c>
    </row>
    <row r="186" spans="1:22">
      <c r="A186">
        <v>4036</v>
      </c>
      <c r="B186">
        <v>0</v>
      </c>
      <c r="C186">
        <v>17.1675</v>
      </c>
      <c r="D186">
        <v>2.4617</v>
      </c>
      <c r="E186">
        <v>-200.667</v>
      </c>
      <c r="F186">
        <v>48.503300000000003</v>
      </c>
      <c r="G186">
        <v>1.63368</v>
      </c>
      <c r="H186">
        <v>-4.1718900000000003</v>
      </c>
      <c r="I186" t="e">
        <f>IF(AND(Tabelle16[[#This Row],[AreaPx]]&gt;0,NOT(Tabelle16[AreaPx]="inf")),Tabelle16[[#This Row],[AreaPx]], NA())</f>
        <v>#N/A</v>
      </c>
      <c r="J186">
        <v>0</v>
      </c>
      <c r="K186">
        <v>0</v>
      </c>
      <c r="L186">
        <v>0</v>
      </c>
      <c r="M186">
        <v>0</v>
      </c>
      <c r="N186">
        <v>0</v>
      </c>
      <c r="O186">
        <f>Tabelle16[[#This Row],[Roll]]+Tabelle16[[#This Row],[Yaw]]</f>
        <v>44.331410000000005</v>
      </c>
      <c r="P186">
        <f>SQRT(Tabelle16[[#This Row],[X]]^2+ Tabelle16[[#This Row],[Y]]^2 +Tabelle16[[#This Row],[Z]]^2)</f>
        <v>201.41506376669051</v>
      </c>
      <c r="Q186">
        <v>274.435</v>
      </c>
      <c r="R186">
        <v>109.849</v>
      </c>
      <c r="S186">
        <v>115.036</v>
      </c>
      <c r="T186">
        <v>48.503300000000003</v>
      </c>
      <c r="U186">
        <v>1.63368</v>
      </c>
      <c r="V186">
        <v>-4.1718900000000003</v>
      </c>
    </row>
    <row r="187" spans="1:22">
      <c r="A187">
        <v>4077</v>
      </c>
      <c r="B187">
        <v>0</v>
      </c>
      <c r="C187">
        <v>17.1675</v>
      </c>
      <c r="D187">
        <v>2.4617</v>
      </c>
      <c r="E187">
        <v>-200.667</v>
      </c>
      <c r="F187">
        <v>48.503300000000003</v>
      </c>
      <c r="G187">
        <v>1.63368</v>
      </c>
      <c r="H187">
        <v>-4.1718900000000003</v>
      </c>
      <c r="I187" t="e">
        <f>IF(AND(Tabelle16[[#This Row],[AreaPx]]&gt;0,NOT(Tabelle16[AreaPx]="inf")),Tabelle16[[#This Row],[AreaPx]], NA())</f>
        <v>#N/A</v>
      </c>
      <c r="J187">
        <v>0</v>
      </c>
      <c r="K187">
        <v>0</v>
      </c>
      <c r="L187">
        <v>0</v>
      </c>
      <c r="M187">
        <v>0</v>
      </c>
      <c r="N187">
        <v>0</v>
      </c>
      <c r="O187">
        <f>Tabelle16[[#This Row],[Roll]]+Tabelle16[[#This Row],[Yaw]]</f>
        <v>44.331410000000005</v>
      </c>
      <c r="P187">
        <f>SQRT(Tabelle16[[#This Row],[X]]^2+ Tabelle16[[#This Row],[Y]]^2 +Tabelle16[[#This Row],[Z]]^2)</f>
        <v>201.41506376669051</v>
      </c>
      <c r="Q187">
        <v>274.435</v>
      </c>
      <c r="R187">
        <v>109.849</v>
      </c>
      <c r="S187">
        <v>115.036</v>
      </c>
      <c r="T187">
        <v>48.503300000000003</v>
      </c>
      <c r="U187">
        <v>1.63368</v>
      </c>
      <c r="V187">
        <v>-4.1718900000000003</v>
      </c>
    </row>
    <row r="188" spans="1:22">
      <c r="A188">
        <v>4173</v>
      </c>
      <c r="B188">
        <v>0</v>
      </c>
      <c r="C188">
        <v>17.1675</v>
      </c>
      <c r="D188">
        <v>2.4617</v>
      </c>
      <c r="E188">
        <v>-200.667</v>
      </c>
      <c r="F188">
        <v>48.503300000000003</v>
      </c>
      <c r="G188">
        <v>1.63368</v>
      </c>
      <c r="H188">
        <v>-4.1718900000000003</v>
      </c>
      <c r="I188" t="e">
        <f>IF(AND(Tabelle16[[#This Row],[AreaPx]]&gt;0,NOT(Tabelle16[AreaPx]="inf")),Tabelle16[[#This Row],[AreaPx]], NA())</f>
        <v>#N/A</v>
      </c>
      <c r="J188">
        <v>0</v>
      </c>
      <c r="K188">
        <v>0</v>
      </c>
      <c r="L188">
        <v>0</v>
      </c>
      <c r="M188">
        <v>0</v>
      </c>
      <c r="N188">
        <v>0</v>
      </c>
      <c r="O188">
        <f>Tabelle16[[#This Row],[Roll]]+Tabelle16[[#This Row],[Yaw]]</f>
        <v>44.331410000000005</v>
      </c>
      <c r="P188">
        <f>SQRT(Tabelle16[[#This Row],[X]]^2+ Tabelle16[[#This Row],[Y]]^2 +Tabelle16[[#This Row],[Z]]^2)</f>
        <v>201.41506376669051</v>
      </c>
      <c r="Q188">
        <v>274.435</v>
      </c>
      <c r="R188">
        <v>109.849</v>
      </c>
      <c r="S188">
        <v>115.036</v>
      </c>
      <c r="T188">
        <v>48.503300000000003</v>
      </c>
      <c r="U188">
        <v>1.63368</v>
      </c>
      <c r="V188">
        <v>-4.1718900000000003</v>
      </c>
    </row>
    <row r="189" spans="1:22">
      <c r="A189">
        <v>4218</v>
      </c>
      <c r="B189">
        <v>0</v>
      </c>
      <c r="C189">
        <v>17.1675</v>
      </c>
      <c r="D189">
        <v>2.4617</v>
      </c>
      <c r="E189">
        <v>-200.667</v>
      </c>
      <c r="F189">
        <v>48.503300000000003</v>
      </c>
      <c r="G189">
        <v>1.63368</v>
      </c>
      <c r="H189">
        <v>-4.1718900000000003</v>
      </c>
      <c r="I189" t="e">
        <f>IF(AND(Tabelle16[[#This Row],[AreaPx]]&gt;0,NOT(Tabelle16[AreaPx]="inf")),Tabelle16[[#This Row],[AreaPx]], NA())</f>
        <v>#N/A</v>
      </c>
      <c r="J189">
        <v>0</v>
      </c>
      <c r="K189">
        <v>0</v>
      </c>
      <c r="L189">
        <v>0</v>
      </c>
      <c r="M189">
        <v>0</v>
      </c>
      <c r="N189">
        <v>0</v>
      </c>
      <c r="O189">
        <f>Tabelle16[[#This Row],[Roll]]+Tabelle16[[#This Row],[Yaw]]</f>
        <v>44.331410000000005</v>
      </c>
      <c r="P189">
        <f>SQRT(Tabelle16[[#This Row],[X]]^2+ Tabelle16[[#This Row],[Y]]^2 +Tabelle16[[#This Row],[Z]]^2)</f>
        <v>201.41506376669051</v>
      </c>
      <c r="Q189">
        <v>274.435</v>
      </c>
      <c r="R189">
        <v>109.849</v>
      </c>
      <c r="S189">
        <v>115.036</v>
      </c>
      <c r="T189">
        <v>48.503300000000003</v>
      </c>
      <c r="U189">
        <v>1.63368</v>
      </c>
      <c r="V189">
        <v>-4.1718900000000003</v>
      </c>
    </row>
    <row r="190" spans="1:22">
      <c r="A190">
        <v>4261</v>
      </c>
      <c r="B190">
        <v>0</v>
      </c>
      <c r="C190">
        <v>17.1675</v>
      </c>
      <c r="D190">
        <v>2.4617</v>
      </c>
      <c r="E190">
        <v>-200.667</v>
      </c>
      <c r="F190">
        <v>48.503300000000003</v>
      </c>
      <c r="G190">
        <v>1.63368</v>
      </c>
      <c r="H190">
        <v>-4.1718900000000003</v>
      </c>
      <c r="I190" t="e">
        <f>IF(AND(Tabelle16[[#This Row],[AreaPx]]&gt;0,NOT(Tabelle16[AreaPx]="inf")),Tabelle16[[#This Row],[AreaPx]], NA())</f>
        <v>#N/A</v>
      </c>
      <c r="J190">
        <v>0</v>
      </c>
      <c r="K190">
        <v>0</v>
      </c>
      <c r="L190">
        <v>0</v>
      </c>
      <c r="M190">
        <v>0</v>
      </c>
      <c r="N190">
        <v>0</v>
      </c>
      <c r="O190">
        <f>Tabelle16[[#This Row],[Roll]]+Tabelle16[[#This Row],[Yaw]]</f>
        <v>44.331410000000005</v>
      </c>
      <c r="P190">
        <f>SQRT(Tabelle16[[#This Row],[X]]^2+ Tabelle16[[#This Row],[Y]]^2 +Tabelle16[[#This Row],[Z]]^2)</f>
        <v>201.41506376669051</v>
      </c>
      <c r="Q190">
        <v>274.435</v>
      </c>
      <c r="R190">
        <v>109.849</v>
      </c>
      <c r="S190">
        <v>115.036</v>
      </c>
      <c r="T190">
        <v>48.503300000000003</v>
      </c>
      <c r="U190">
        <v>1.63368</v>
      </c>
      <c r="V190">
        <v>-4.1718900000000003</v>
      </c>
    </row>
    <row r="191" spans="1:22">
      <c r="A191">
        <v>4303</v>
      </c>
      <c r="B191">
        <v>0</v>
      </c>
      <c r="C191">
        <v>17.1675</v>
      </c>
      <c r="D191">
        <v>2.4617</v>
      </c>
      <c r="E191">
        <v>-200.667</v>
      </c>
      <c r="F191">
        <v>48.503300000000003</v>
      </c>
      <c r="G191">
        <v>1.63368</v>
      </c>
      <c r="H191">
        <v>-4.1718900000000003</v>
      </c>
      <c r="I191" t="e">
        <f>IF(AND(Tabelle16[[#This Row],[AreaPx]]&gt;0,NOT(Tabelle16[AreaPx]="inf")),Tabelle16[[#This Row],[AreaPx]], NA())</f>
        <v>#N/A</v>
      </c>
      <c r="J191">
        <v>0</v>
      </c>
      <c r="K191">
        <v>0</v>
      </c>
      <c r="L191">
        <v>0</v>
      </c>
      <c r="M191">
        <v>0</v>
      </c>
      <c r="N191">
        <v>0</v>
      </c>
      <c r="O191">
        <f>Tabelle16[[#This Row],[Roll]]+Tabelle16[[#This Row],[Yaw]]</f>
        <v>44.331410000000005</v>
      </c>
      <c r="P191">
        <f>SQRT(Tabelle16[[#This Row],[X]]^2+ Tabelle16[[#This Row],[Y]]^2 +Tabelle16[[#This Row],[Z]]^2)</f>
        <v>201.41506376669051</v>
      </c>
      <c r="Q191">
        <v>274.435</v>
      </c>
      <c r="R191">
        <v>109.849</v>
      </c>
      <c r="S191">
        <v>115.036</v>
      </c>
      <c r="T191">
        <v>48.503300000000003</v>
      </c>
      <c r="U191">
        <v>1.63368</v>
      </c>
      <c r="V191">
        <v>-4.1718900000000003</v>
      </c>
    </row>
    <row r="192" spans="1:22">
      <c r="A192">
        <v>4347</v>
      </c>
      <c r="B192">
        <v>0</v>
      </c>
      <c r="C192">
        <v>17.1675</v>
      </c>
      <c r="D192">
        <v>2.4617</v>
      </c>
      <c r="E192">
        <v>-200.667</v>
      </c>
      <c r="F192">
        <v>48.503300000000003</v>
      </c>
      <c r="G192">
        <v>1.63368</v>
      </c>
      <c r="H192">
        <v>-4.1718900000000003</v>
      </c>
      <c r="I192" t="e">
        <f>IF(AND(Tabelle16[[#This Row],[AreaPx]]&gt;0,NOT(Tabelle16[AreaPx]="inf")),Tabelle16[[#This Row],[AreaPx]], NA())</f>
        <v>#N/A</v>
      </c>
      <c r="J192">
        <v>0</v>
      </c>
      <c r="K192">
        <v>0</v>
      </c>
      <c r="L192">
        <v>0</v>
      </c>
      <c r="M192">
        <v>0</v>
      </c>
      <c r="N192">
        <v>0</v>
      </c>
      <c r="O192">
        <f>Tabelle16[[#This Row],[Roll]]+Tabelle16[[#This Row],[Yaw]]</f>
        <v>44.331410000000005</v>
      </c>
      <c r="P192">
        <f>SQRT(Tabelle16[[#This Row],[X]]^2+ Tabelle16[[#This Row],[Y]]^2 +Tabelle16[[#This Row],[Z]]^2)</f>
        <v>201.41506376669051</v>
      </c>
      <c r="Q192">
        <v>274.435</v>
      </c>
      <c r="R192">
        <v>109.849</v>
      </c>
      <c r="S192">
        <v>115.036</v>
      </c>
      <c r="T192">
        <v>48.503300000000003</v>
      </c>
      <c r="U192">
        <v>1.63368</v>
      </c>
      <c r="V192">
        <v>-4.1718900000000003</v>
      </c>
    </row>
    <row r="193" spans="1:22">
      <c r="A193">
        <v>4395</v>
      </c>
      <c r="B193">
        <v>0</v>
      </c>
      <c r="C193">
        <v>17.1675</v>
      </c>
      <c r="D193">
        <v>2.4617</v>
      </c>
      <c r="E193">
        <v>-200.667</v>
      </c>
      <c r="F193">
        <v>48.503300000000003</v>
      </c>
      <c r="G193">
        <v>1.63368</v>
      </c>
      <c r="H193">
        <v>-4.1718900000000003</v>
      </c>
      <c r="I193" t="e">
        <f>IF(AND(Tabelle16[[#This Row],[AreaPx]]&gt;0,NOT(Tabelle16[AreaPx]="inf")),Tabelle16[[#This Row],[AreaPx]], NA())</f>
        <v>#N/A</v>
      </c>
      <c r="J193">
        <v>0</v>
      </c>
      <c r="K193">
        <v>0</v>
      </c>
      <c r="L193">
        <v>0</v>
      </c>
      <c r="M193">
        <v>0</v>
      </c>
      <c r="N193">
        <v>0</v>
      </c>
      <c r="O193">
        <f>Tabelle16[[#This Row],[Roll]]+Tabelle16[[#This Row],[Yaw]]</f>
        <v>44.331410000000005</v>
      </c>
      <c r="P193">
        <f>SQRT(Tabelle16[[#This Row],[X]]^2+ Tabelle16[[#This Row],[Y]]^2 +Tabelle16[[#This Row],[Z]]^2)</f>
        <v>201.41506376669051</v>
      </c>
      <c r="Q193">
        <v>274.435</v>
      </c>
      <c r="R193">
        <v>109.849</v>
      </c>
      <c r="S193">
        <v>115.036</v>
      </c>
      <c r="T193">
        <v>48.503300000000003</v>
      </c>
      <c r="U193">
        <v>1.63368</v>
      </c>
      <c r="V193">
        <v>-4.1718900000000003</v>
      </c>
    </row>
    <row r="194" spans="1:22">
      <c r="A194">
        <v>4444</v>
      </c>
      <c r="B194">
        <v>0</v>
      </c>
      <c r="C194">
        <v>17.1675</v>
      </c>
      <c r="D194">
        <v>2.4617</v>
      </c>
      <c r="E194">
        <v>-200.667</v>
      </c>
      <c r="F194">
        <v>48.503300000000003</v>
      </c>
      <c r="G194">
        <v>1.63368</v>
      </c>
      <c r="H194">
        <v>-4.1718900000000003</v>
      </c>
      <c r="I194" t="e">
        <f>IF(AND(Tabelle16[[#This Row],[AreaPx]]&gt;0,NOT(Tabelle16[AreaPx]="inf")),Tabelle16[[#This Row],[AreaPx]], NA())</f>
        <v>#N/A</v>
      </c>
      <c r="J194">
        <v>0</v>
      </c>
      <c r="K194">
        <v>0</v>
      </c>
      <c r="L194">
        <v>0</v>
      </c>
      <c r="M194">
        <v>0</v>
      </c>
      <c r="N194">
        <v>0</v>
      </c>
      <c r="O194">
        <f>Tabelle16[[#This Row],[Roll]]+Tabelle16[[#This Row],[Yaw]]</f>
        <v>44.331410000000005</v>
      </c>
      <c r="P194">
        <f>SQRT(Tabelle16[[#This Row],[X]]^2+ Tabelle16[[#This Row],[Y]]^2 +Tabelle16[[#This Row],[Z]]^2)</f>
        <v>201.41506376669051</v>
      </c>
      <c r="Q194">
        <v>274.435</v>
      </c>
      <c r="R194">
        <v>109.849</v>
      </c>
      <c r="S194">
        <v>115.036</v>
      </c>
      <c r="T194">
        <v>48.503300000000003</v>
      </c>
      <c r="U194">
        <v>1.63368</v>
      </c>
      <c r="V194">
        <v>-4.1718900000000003</v>
      </c>
    </row>
    <row r="195" spans="1:22">
      <c r="A195">
        <v>4493</v>
      </c>
      <c r="B195">
        <v>0</v>
      </c>
      <c r="C195">
        <v>17.1675</v>
      </c>
      <c r="D195">
        <v>2.4617</v>
      </c>
      <c r="E195">
        <v>-200.667</v>
      </c>
      <c r="F195">
        <v>48.503300000000003</v>
      </c>
      <c r="G195">
        <v>1.63368</v>
      </c>
      <c r="H195">
        <v>-4.1718900000000003</v>
      </c>
      <c r="I195" t="e">
        <f>IF(AND(Tabelle16[[#This Row],[AreaPx]]&gt;0,NOT(Tabelle16[AreaPx]="inf")),Tabelle16[[#This Row],[AreaPx]], NA())</f>
        <v>#N/A</v>
      </c>
      <c r="J195">
        <v>0</v>
      </c>
      <c r="K195">
        <v>0</v>
      </c>
      <c r="L195">
        <v>0</v>
      </c>
      <c r="M195">
        <v>0</v>
      </c>
      <c r="N195">
        <v>0</v>
      </c>
      <c r="O195">
        <f>Tabelle16[[#This Row],[Roll]]+Tabelle16[[#This Row],[Yaw]]</f>
        <v>44.331410000000005</v>
      </c>
      <c r="P195">
        <f>SQRT(Tabelle16[[#This Row],[X]]^2+ Tabelle16[[#This Row],[Y]]^2 +Tabelle16[[#This Row],[Z]]^2)</f>
        <v>201.41506376669051</v>
      </c>
      <c r="Q195">
        <v>274.435</v>
      </c>
      <c r="R195">
        <v>109.849</v>
      </c>
      <c r="S195">
        <v>115.036</v>
      </c>
      <c r="T195">
        <v>48.503300000000003</v>
      </c>
      <c r="U195">
        <v>1.63368</v>
      </c>
      <c r="V195">
        <v>-4.1718900000000003</v>
      </c>
    </row>
    <row r="196" spans="1:22">
      <c r="A196">
        <v>4532</v>
      </c>
      <c r="B196">
        <v>0</v>
      </c>
      <c r="C196">
        <v>17.1675</v>
      </c>
      <c r="D196">
        <v>2.4617</v>
      </c>
      <c r="E196">
        <v>-200.667</v>
      </c>
      <c r="F196">
        <v>48.503300000000003</v>
      </c>
      <c r="G196">
        <v>1.63368</v>
      </c>
      <c r="H196">
        <v>-4.1718900000000003</v>
      </c>
      <c r="I196" t="e">
        <f>IF(AND(Tabelle16[[#This Row],[AreaPx]]&gt;0,NOT(Tabelle16[AreaPx]="inf")),Tabelle16[[#This Row],[AreaPx]], NA())</f>
        <v>#N/A</v>
      </c>
      <c r="J196">
        <v>0</v>
      </c>
      <c r="K196">
        <v>0</v>
      </c>
      <c r="L196">
        <v>0</v>
      </c>
      <c r="M196">
        <v>0</v>
      </c>
      <c r="N196">
        <v>0</v>
      </c>
      <c r="O196">
        <f>Tabelle16[[#This Row],[Roll]]+Tabelle16[[#This Row],[Yaw]]</f>
        <v>44.331410000000005</v>
      </c>
      <c r="P196">
        <f>SQRT(Tabelle16[[#This Row],[X]]^2+ Tabelle16[[#This Row],[Y]]^2 +Tabelle16[[#This Row],[Z]]^2)</f>
        <v>201.41506376669051</v>
      </c>
      <c r="Q196">
        <v>274.435</v>
      </c>
      <c r="R196">
        <v>109.849</v>
      </c>
      <c r="S196">
        <v>115.036</v>
      </c>
      <c r="T196">
        <v>48.503300000000003</v>
      </c>
      <c r="U196">
        <v>1.63368</v>
      </c>
      <c r="V196">
        <v>-4.1718900000000003</v>
      </c>
    </row>
    <row r="197" spans="1:22">
      <c r="A197">
        <v>4576</v>
      </c>
      <c r="B197">
        <v>0</v>
      </c>
      <c r="C197">
        <v>17.1675</v>
      </c>
      <c r="D197">
        <v>2.4617</v>
      </c>
      <c r="E197">
        <v>-200.667</v>
      </c>
      <c r="F197">
        <v>48.503300000000003</v>
      </c>
      <c r="G197">
        <v>1.63368</v>
      </c>
      <c r="H197">
        <v>-4.1718900000000003</v>
      </c>
      <c r="I197" t="e">
        <f>IF(AND(Tabelle16[[#This Row],[AreaPx]]&gt;0,NOT(Tabelle16[AreaPx]="inf")),Tabelle16[[#This Row],[AreaPx]], NA())</f>
        <v>#N/A</v>
      </c>
      <c r="J197">
        <v>0</v>
      </c>
      <c r="K197">
        <v>0</v>
      </c>
      <c r="L197">
        <v>0</v>
      </c>
      <c r="M197">
        <v>0</v>
      </c>
      <c r="N197">
        <v>0</v>
      </c>
      <c r="O197">
        <f>Tabelle16[[#This Row],[Roll]]+Tabelle16[[#This Row],[Yaw]]</f>
        <v>44.331410000000005</v>
      </c>
      <c r="P197">
        <f>SQRT(Tabelle16[[#This Row],[X]]^2+ Tabelle16[[#This Row],[Y]]^2 +Tabelle16[[#This Row],[Z]]^2)</f>
        <v>201.41506376669051</v>
      </c>
      <c r="Q197">
        <v>274.435</v>
      </c>
      <c r="R197">
        <v>109.849</v>
      </c>
      <c r="S197">
        <v>115.036</v>
      </c>
      <c r="T197">
        <v>48.503300000000003</v>
      </c>
      <c r="U197">
        <v>1.63368</v>
      </c>
      <c r="V197">
        <v>-4.1718900000000003</v>
      </c>
    </row>
    <row r="198" spans="1:22">
      <c r="A198">
        <v>4603</v>
      </c>
      <c r="B198">
        <v>0</v>
      </c>
      <c r="C198">
        <v>17.1675</v>
      </c>
      <c r="D198">
        <v>2.4617</v>
      </c>
      <c r="E198">
        <v>-200.667</v>
      </c>
      <c r="F198">
        <v>48.503300000000003</v>
      </c>
      <c r="G198">
        <v>1.63368</v>
      </c>
      <c r="H198">
        <v>-4.1718900000000003</v>
      </c>
      <c r="I198" t="e">
        <f>IF(AND(Tabelle16[[#This Row],[AreaPx]]&gt;0,NOT(Tabelle16[AreaPx]="inf")),Tabelle16[[#This Row],[AreaPx]], NA())</f>
        <v>#N/A</v>
      </c>
      <c r="J198">
        <v>0</v>
      </c>
      <c r="K198">
        <v>0</v>
      </c>
      <c r="L198">
        <v>0</v>
      </c>
      <c r="M198">
        <v>0</v>
      </c>
      <c r="N198">
        <v>0</v>
      </c>
      <c r="O198">
        <f>Tabelle16[[#This Row],[Roll]]+Tabelle16[[#This Row],[Yaw]]</f>
        <v>44.331410000000005</v>
      </c>
      <c r="P198">
        <f>SQRT(Tabelle16[[#This Row],[X]]^2+ Tabelle16[[#This Row],[Y]]^2 +Tabelle16[[#This Row],[Z]]^2)</f>
        <v>201.41506376669051</v>
      </c>
      <c r="Q198">
        <v>274.435</v>
      </c>
      <c r="R198">
        <v>109.849</v>
      </c>
      <c r="S198">
        <v>115.036</v>
      </c>
      <c r="T198">
        <v>48.503300000000003</v>
      </c>
      <c r="U198">
        <v>1.63368</v>
      </c>
      <c r="V198">
        <v>-4.1718900000000003</v>
      </c>
    </row>
    <row r="199" spans="1:22">
      <c r="A199">
        <v>4616</v>
      </c>
      <c r="B199">
        <v>0</v>
      </c>
      <c r="C199">
        <v>17.1675</v>
      </c>
      <c r="D199">
        <v>2.4617</v>
      </c>
      <c r="E199">
        <v>-200.667</v>
      </c>
      <c r="F199">
        <v>48.503300000000003</v>
      </c>
      <c r="G199">
        <v>1.63368</v>
      </c>
      <c r="H199">
        <v>-4.1718900000000003</v>
      </c>
      <c r="I199" t="e">
        <f>IF(AND(Tabelle16[[#This Row],[AreaPx]]&gt;0,NOT(Tabelle16[AreaPx]="inf")),Tabelle16[[#This Row],[AreaPx]], NA())</f>
        <v>#N/A</v>
      </c>
      <c r="J199">
        <v>0</v>
      </c>
      <c r="K199">
        <v>0</v>
      </c>
      <c r="L199">
        <v>0</v>
      </c>
      <c r="M199">
        <v>0</v>
      </c>
      <c r="N199">
        <v>0</v>
      </c>
      <c r="O199">
        <f>Tabelle16[[#This Row],[Roll]]+Tabelle16[[#This Row],[Yaw]]</f>
        <v>44.331410000000005</v>
      </c>
      <c r="P199">
        <f>SQRT(Tabelle16[[#This Row],[X]]^2+ Tabelle16[[#This Row],[Y]]^2 +Tabelle16[[#This Row],[Z]]^2)</f>
        <v>201.41506376669051</v>
      </c>
      <c r="Q199">
        <v>274.435</v>
      </c>
      <c r="R199">
        <v>109.849</v>
      </c>
      <c r="S199">
        <v>115.036</v>
      </c>
      <c r="T199">
        <v>48.503300000000003</v>
      </c>
      <c r="U199">
        <v>1.63368</v>
      </c>
      <c r="V199">
        <v>-4.1718900000000003</v>
      </c>
    </row>
    <row r="200" spans="1:22">
      <c r="A200">
        <v>4637</v>
      </c>
      <c r="B200">
        <v>0</v>
      </c>
      <c r="C200">
        <v>17.1675</v>
      </c>
      <c r="D200">
        <v>2.4617</v>
      </c>
      <c r="E200">
        <v>-200.667</v>
      </c>
      <c r="F200">
        <v>48.503300000000003</v>
      </c>
      <c r="G200">
        <v>1.63368</v>
      </c>
      <c r="H200">
        <v>-4.1718900000000003</v>
      </c>
      <c r="I200" t="e">
        <f>IF(AND(Tabelle16[[#This Row],[AreaPx]]&gt;0,NOT(Tabelle16[AreaPx]="inf")),Tabelle16[[#This Row],[AreaPx]], NA())</f>
        <v>#N/A</v>
      </c>
      <c r="J200">
        <v>0</v>
      </c>
      <c r="K200">
        <v>0</v>
      </c>
      <c r="L200">
        <v>0</v>
      </c>
      <c r="M200">
        <v>0</v>
      </c>
      <c r="N200">
        <v>0</v>
      </c>
      <c r="O200">
        <f>Tabelle16[[#This Row],[Roll]]+Tabelle16[[#This Row],[Yaw]]</f>
        <v>44.331410000000005</v>
      </c>
      <c r="P200">
        <f>SQRT(Tabelle16[[#This Row],[X]]^2+ Tabelle16[[#This Row],[Y]]^2 +Tabelle16[[#This Row],[Z]]^2)</f>
        <v>201.41506376669051</v>
      </c>
      <c r="Q200">
        <v>274.435</v>
      </c>
      <c r="R200">
        <v>109.849</v>
      </c>
      <c r="S200">
        <v>115.036</v>
      </c>
      <c r="T200">
        <v>48.503300000000003</v>
      </c>
      <c r="U200">
        <v>1.63368</v>
      </c>
      <c r="V200">
        <v>-4.1718900000000003</v>
      </c>
    </row>
    <row r="201" spans="1:22">
      <c r="A201">
        <v>4649</v>
      </c>
      <c r="B201">
        <v>0</v>
      </c>
      <c r="C201">
        <v>17.1675</v>
      </c>
      <c r="D201">
        <v>2.4617</v>
      </c>
      <c r="E201">
        <v>-200.667</v>
      </c>
      <c r="F201">
        <v>48.503300000000003</v>
      </c>
      <c r="G201">
        <v>1.63368</v>
      </c>
      <c r="H201">
        <v>-4.1718900000000003</v>
      </c>
      <c r="I201" t="e">
        <f>IF(AND(Tabelle16[[#This Row],[AreaPx]]&gt;0,NOT(Tabelle16[AreaPx]="inf")),Tabelle16[[#This Row],[AreaPx]], NA())</f>
        <v>#N/A</v>
      </c>
      <c r="J201">
        <v>0</v>
      </c>
      <c r="K201">
        <v>0</v>
      </c>
      <c r="L201">
        <v>0</v>
      </c>
      <c r="M201">
        <v>0</v>
      </c>
      <c r="N201">
        <v>0</v>
      </c>
      <c r="O201">
        <f>Tabelle16[[#This Row],[Roll]]+Tabelle16[[#This Row],[Yaw]]</f>
        <v>44.331410000000005</v>
      </c>
      <c r="P201">
        <f>SQRT(Tabelle16[[#This Row],[X]]^2+ Tabelle16[[#This Row],[Y]]^2 +Tabelle16[[#This Row],[Z]]^2)</f>
        <v>201.41506376669051</v>
      </c>
      <c r="Q201">
        <v>274.435</v>
      </c>
      <c r="R201">
        <v>109.849</v>
      </c>
      <c r="S201">
        <v>115.036</v>
      </c>
      <c r="T201">
        <v>48.503300000000003</v>
      </c>
      <c r="U201">
        <v>1.63368</v>
      </c>
      <c r="V201">
        <v>-4.1718900000000003</v>
      </c>
    </row>
    <row r="202" spans="1:22">
      <c r="A202">
        <v>4675</v>
      </c>
      <c r="B202">
        <v>0</v>
      </c>
      <c r="C202">
        <v>17.1675</v>
      </c>
      <c r="D202">
        <v>2.4617</v>
      </c>
      <c r="E202">
        <v>-200.667</v>
      </c>
      <c r="F202">
        <v>48.503300000000003</v>
      </c>
      <c r="G202">
        <v>1.63368</v>
      </c>
      <c r="H202">
        <v>-4.1718900000000003</v>
      </c>
      <c r="I202" t="e">
        <f>IF(AND(Tabelle16[[#This Row],[AreaPx]]&gt;0,NOT(Tabelle16[AreaPx]="inf")),Tabelle16[[#This Row],[AreaPx]], NA())</f>
        <v>#N/A</v>
      </c>
      <c r="J202">
        <v>0</v>
      </c>
      <c r="K202">
        <v>0</v>
      </c>
      <c r="L202">
        <v>0</v>
      </c>
      <c r="M202">
        <v>0</v>
      </c>
      <c r="N202">
        <v>0</v>
      </c>
      <c r="O202">
        <f>Tabelle16[[#This Row],[Roll]]+Tabelle16[[#This Row],[Yaw]]</f>
        <v>44.331410000000005</v>
      </c>
      <c r="P202">
        <f>SQRT(Tabelle16[[#This Row],[X]]^2+ Tabelle16[[#This Row],[Y]]^2 +Tabelle16[[#This Row],[Z]]^2)</f>
        <v>201.41506376669051</v>
      </c>
      <c r="Q202">
        <v>274.435</v>
      </c>
      <c r="R202">
        <v>109.849</v>
      </c>
      <c r="S202">
        <v>115.036</v>
      </c>
      <c r="T202">
        <v>48.503300000000003</v>
      </c>
      <c r="U202">
        <v>1.63368</v>
      </c>
      <c r="V202">
        <v>-4.1718900000000003</v>
      </c>
    </row>
    <row r="203" spans="1:22">
      <c r="A203">
        <v>4704</v>
      </c>
      <c r="B203">
        <v>0</v>
      </c>
      <c r="C203">
        <v>17.1675</v>
      </c>
      <c r="D203">
        <v>2.4617</v>
      </c>
      <c r="E203">
        <v>-200.667</v>
      </c>
      <c r="F203">
        <v>48.503300000000003</v>
      </c>
      <c r="G203">
        <v>1.63368</v>
      </c>
      <c r="H203">
        <v>-4.1718900000000003</v>
      </c>
      <c r="I203" t="e">
        <f>IF(AND(Tabelle16[[#This Row],[AreaPx]]&gt;0,NOT(Tabelle16[AreaPx]="inf")),Tabelle16[[#This Row],[AreaPx]], NA())</f>
        <v>#N/A</v>
      </c>
      <c r="J203">
        <v>0</v>
      </c>
      <c r="K203">
        <v>0</v>
      </c>
      <c r="L203">
        <v>0</v>
      </c>
      <c r="M203">
        <v>0</v>
      </c>
      <c r="N203">
        <v>0</v>
      </c>
      <c r="O203">
        <f>Tabelle16[[#This Row],[Roll]]+Tabelle16[[#This Row],[Yaw]]</f>
        <v>44.331410000000005</v>
      </c>
      <c r="P203">
        <f>SQRT(Tabelle16[[#This Row],[X]]^2+ Tabelle16[[#This Row],[Y]]^2 +Tabelle16[[#This Row],[Z]]^2)</f>
        <v>201.41506376669051</v>
      </c>
      <c r="Q203">
        <v>274.435</v>
      </c>
      <c r="R203">
        <v>109.849</v>
      </c>
      <c r="S203">
        <v>115.036</v>
      </c>
      <c r="T203">
        <v>48.503300000000003</v>
      </c>
      <c r="U203">
        <v>1.63368</v>
      </c>
      <c r="V203">
        <v>-4.1718900000000003</v>
      </c>
    </row>
    <row r="204" spans="1:22">
      <c r="A204">
        <v>4716</v>
      </c>
      <c r="B204">
        <v>0</v>
      </c>
      <c r="C204">
        <v>17.1675</v>
      </c>
      <c r="D204">
        <v>2.4617</v>
      </c>
      <c r="E204">
        <v>-200.667</v>
      </c>
      <c r="F204">
        <v>48.503300000000003</v>
      </c>
      <c r="G204">
        <v>1.63368</v>
      </c>
      <c r="H204">
        <v>-4.1718900000000003</v>
      </c>
      <c r="I204" t="e">
        <f>IF(AND(Tabelle16[[#This Row],[AreaPx]]&gt;0,NOT(Tabelle16[AreaPx]="inf")),Tabelle16[[#This Row],[AreaPx]], NA())</f>
        <v>#N/A</v>
      </c>
      <c r="J204">
        <v>0</v>
      </c>
      <c r="K204">
        <v>0</v>
      </c>
      <c r="L204">
        <v>0</v>
      </c>
      <c r="M204">
        <v>0</v>
      </c>
      <c r="N204">
        <v>0</v>
      </c>
      <c r="O204">
        <f>Tabelle16[[#This Row],[Roll]]+Tabelle16[[#This Row],[Yaw]]</f>
        <v>44.331410000000005</v>
      </c>
      <c r="P204">
        <f>SQRT(Tabelle16[[#This Row],[X]]^2+ Tabelle16[[#This Row],[Y]]^2 +Tabelle16[[#This Row],[Z]]^2)</f>
        <v>201.41506376669051</v>
      </c>
      <c r="Q204">
        <v>274.435</v>
      </c>
      <c r="R204">
        <v>109.849</v>
      </c>
      <c r="S204">
        <v>115.036</v>
      </c>
      <c r="T204">
        <v>48.503300000000003</v>
      </c>
      <c r="U204">
        <v>1.63368</v>
      </c>
      <c r="V204">
        <v>-4.1718900000000003</v>
      </c>
    </row>
    <row r="205" spans="1:22">
      <c r="A205">
        <v>4742</v>
      </c>
      <c r="B205">
        <v>0</v>
      </c>
      <c r="C205">
        <v>17.1675</v>
      </c>
      <c r="D205">
        <v>2.4617</v>
      </c>
      <c r="E205">
        <v>-200.667</v>
      </c>
      <c r="F205">
        <v>48.503300000000003</v>
      </c>
      <c r="G205">
        <v>1.63368</v>
      </c>
      <c r="H205">
        <v>-4.1718900000000003</v>
      </c>
      <c r="I205" t="e">
        <f>IF(AND(Tabelle16[[#This Row],[AreaPx]]&gt;0,NOT(Tabelle16[AreaPx]="inf")),Tabelle16[[#This Row],[AreaPx]], NA())</f>
        <v>#N/A</v>
      </c>
      <c r="J205">
        <v>0</v>
      </c>
      <c r="K205">
        <v>0</v>
      </c>
      <c r="L205">
        <v>0</v>
      </c>
      <c r="M205">
        <v>0</v>
      </c>
      <c r="N205">
        <v>0</v>
      </c>
      <c r="O205">
        <f>Tabelle16[[#This Row],[Roll]]+Tabelle16[[#This Row],[Yaw]]</f>
        <v>44.331410000000005</v>
      </c>
      <c r="P205">
        <f>SQRT(Tabelle16[[#This Row],[X]]^2+ Tabelle16[[#This Row],[Y]]^2 +Tabelle16[[#This Row],[Z]]^2)</f>
        <v>201.41506376669051</v>
      </c>
      <c r="Q205">
        <v>274.435</v>
      </c>
      <c r="R205">
        <v>109.849</v>
      </c>
      <c r="S205">
        <v>115.036</v>
      </c>
      <c r="T205">
        <v>48.503300000000003</v>
      </c>
      <c r="U205">
        <v>1.63368</v>
      </c>
      <c r="V205">
        <v>-4.1718900000000003</v>
      </c>
    </row>
    <row r="206" spans="1:22">
      <c r="A206">
        <v>4766</v>
      </c>
      <c r="B206">
        <v>0</v>
      </c>
      <c r="C206">
        <v>17.1675</v>
      </c>
      <c r="D206">
        <v>2.4617</v>
      </c>
      <c r="E206">
        <v>-200.667</v>
      </c>
      <c r="F206">
        <v>48.503300000000003</v>
      </c>
      <c r="G206">
        <v>1.63368</v>
      </c>
      <c r="H206">
        <v>-4.1718900000000003</v>
      </c>
      <c r="I206" t="e">
        <f>IF(AND(Tabelle16[[#This Row],[AreaPx]]&gt;0,NOT(Tabelle16[AreaPx]="inf")),Tabelle16[[#This Row],[AreaPx]], NA())</f>
        <v>#N/A</v>
      </c>
      <c r="J206">
        <v>0</v>
      </c>
      <c r="K206">
        <v>0</v>
      </c>
      <c r="L206">
        <v>0</v>
      </c>
      <c r="M206">
        <v>0</v>
      </c>
      <c r="N206">
        <v>0</v>
      </c>
      <c r="O206">
        <f>Tabelle16[[#This Row],[Roll]]+Tabelle16[[#This Row],[Yaw]]</f>
        <v>44.331410000000005</v>
      </c>
      <c r="P206">
        <f>SQRT(Tabelle16[[#This Row],[X]]^2+ Tabelle16[[#This Row],[Y]]^2 +Tabelle16[[#This Row],[Z]]^2)</f>
        <v>201.41506376669051</v>
      </c>
      <c r="Q206">
        <v>274.435</v>
      </c>
      <c r="R206">
        <v>109.849</v>
      </c>
      <c r="S206">
        <v>115.036</v>
      </c>
      <c r="T206">
        <v>48.503300000000003</v>
      </c>
      <c r="U206">
        <v>1.63368</v>
      </c>
      <c r="V206">
        <v>-4.1718900000000003</v>
      </c>
    </row>
    <row r="207" spans="1:22">
      <c r="A207">
        <v>4782</v>
      </c>
      <c r="B207">
        <v>0</v>
      </c>
      <c r="C207">
        <v>17.1675</v>
      </c>
      <c r="D207">
        <v>2.4617</v>
      </c>
      <c r="E207">
        <v>-200.667</v>
      </c>
      <c r="F207">
        <v>48.503300000000003</v>
      </c>
      <c r="G207">
        <v>1.63368</v>
      </c>
      <c r="H207">
        <v>-4.1718900000000003</v>
      </c>
      <c r="I207" t="e">
        <f>IF(AND(Tabelle16[[#This Row],[AreaPx]]&gt;0,NOT(Tabelle16[AreaPx]="inf")),Tabelle16[[#This Row],[AreaPx]], NA())</f>
        <v>#N/A</v>
      </c>
      <c r="J207">
        <v>0</v>
      </c>
      <c r="K207">
        <v>0</v>
      </c>
      <c r="L207">
        <v>0</v>
      </c>
      <c r="M207">
        <v>0</v>
      </c>
      <c r="N207">
        <v>0</v>
      </c>
      <c r="O207">
        <f>Tabelle16[[#This Row],[Roll]]+Tabelle16[[#This Row],[Yaw]]</f>
        <v>44.331410000000005</v>
      </c>
      <c r="P207">
        <f>SQRT(Tabelle16[[#This Row],[X]]^2+ Tabelle16[[#This Row],[Y]]^2 +Tabelle16[[#This Row],[Z]]^2)</f>
        <v>201.41506376669051</v>
      </c>
      <c r="Q207">
        <v>274.435</v>
      </c>
      <c r="R207">
        <v>109.849</v>
      </c>
      <c r="S207">
        <v>115.036</v>
      </c>
      <c r="T207">
        <v>48.503300000000003</v>
      </c>
      <c r="U207">
        <v>1.63368</v>
      </c>
      <c r="V207">
        <v>-4.1718900000000003</v>
      </c>
    </row>
    <row r="208" spans="1:22">
      <c r="A208">
        <v>4801</v>
      </c>
      <c r="B208">
        <v>0</v>
      </c>
      <c r="C208">
        <v>17.1675</v>
      </c>
      <c r="D208">
        <v>2.4617</v>
      </c>
      <c r="E208">
        <v>-200.667</v>
      </c>
      <c r="F208">
        <v>48.503300000000003</v>
      </c>
      <c r="G208">
        <v>1.63368</v>
      </c>
      <c r="H208">
        <v>-4.1718900000000003</v>
      </c>
      <c r="I208" t="e">
        <f>IF(AND(Tabelle16[[#This Row],[AreaPx]]&gt;0,NOT(Tabelle16[AreaPx]="inf")),Tabelle16[[#This Row],[AreaPx]], NA())</f>
        <v>#N/A</v>
      </c>
      <c r="J208">
        <v>0</v>
      </c>
      <c r="K208">
        <v>0</v>
      </c>
      <c r="L208">
        <v>0</v>
      </c>
      <c r="M208">
        <v>0</v>
      </c>
      <c r="N208">
        <v>0</v>
      </c>
      <c r="O208">
        <f>Tabelle16[[#This Row],[Roll]]+Tabelle16[[#This Row],[Yaw]]</f>
        <v>44.331410000000005</v>
      </c>
      <c r="P208">
        <f>SQRT(Tabelle16[[#This Row],[X]]^2+ Tabelle16[[#This Row],[Y]]^2 +Tabelle16[[#This Row],[Z]]^2)</f>
        <v>201.41506376669051</v>
      </c>
      <c r="Q208">
        <v>274.435</v>
      </c>
      <c r="R208">
        <v>109.849</v>
      </c>
      <c r="S208">
        <v>115.036</v>
      </c>
      <c r="T208">
        <v>48.503300000000003</v>
      </c>
      <c r="U208">
        <v>1.63368</v>
      </c>
      <c r="V208">
        <v>-4.1718900000000003</v>
      </c>
    </row>
    <row r="209" spans="1:22">
      <c r="A209">
        <v>4816</v>
      </c>
      <c r="B209">
        <v>0</v>
      </c>
      <c r="C209">
        <v>17.1675</v>
      </c>
      <c r="D209">
        <v>2.4617</v>
      </c>
      <c r="E209">
        <v>-200.667</v>
      </c>
      <c r="F209">
        <v>48.503300000000003</v>
      </c>
      <c r="G209">
        <v>1.63368</v>
      </c>
      <c r="H209">
        <v>-4.1718900000000003</v>
      </c>
      <c r="I209" t="e">
        <f>IF(AND(Tabelle16[[#This Row],[AreaPx]]&gt;0,NOT(Tabelle16[AreaPx]="inf")),Tabelle16[[#This Row],[AreaPx]], NA())</f>
        <v>#N/A</v>
      </c>
      <c r="J209">
        <v>0</v>
      </c>
      <c r="K209">
        <v>0</v>
      </c>
      <c r="L209">
        <v>0</v>
      </c>
      <c r="M209">
        <v>0</v>
      </c>
      <c r="N209">
        <v>0</v>
      </c>
      <c r="O209">
        <f>Tabelle16[[#This Row],[Roll]]+Tabelle16[[#This Row],[Yaw]]</f>
        <v>44.331410000000005</v>
      </c>
      <c r="P209">
        <f>SQRT(Tabelle16[[#This Row],[X]]^2+ Tabelle16[[#This Row],[Y]]^2 +Tabelle16[[#This Row],[Z]]^2)</f>
        <v>201.41506376669051</v>
      </c>
      <c r="Q209">
        <v>274.435</v>
      </c>
      <c r="R209">
        <v>109.849</v>
      </c>
      <c r="S209">
        <v>115.036</v>
      </c>
      <c r="T209">
        <v>48.503300000000003</v>
      </c>
      <c r="U209">
        <v>1.63368</v>
      </c>
      <c r="V209">
        <v>-4.1718900000000003</v>
      </c>
    </row>
    <row r="210" spans="1:22">
      <c r="A210">
        <v>4835</v>
      </c>
      <c r="B210">
        <v>0</v>
      </c>
      <c r="C210">
        <v>17.1675</v>
      </c>
      <c r="D210">
        <v>2.4617</v>
      </c>
      <c r="E210">
        <v>-200.667</v>
      </c>
      <c r="F210">
        <v>48.503300000000003</v>
      </c>
      <c r="G210">
        <v>1.63368</v>
      </c>
      <c r="H210">
        <v>-4.1718900000000003</v>
      </c>
      <c r="I210" t="e">
        <f>IF(AND(Tabelle16[[#This Row],[AreaPx]]&gt;0,NOT(Tabelle16[AreaPx]="inf")),Tabelle16[[#This Row],[AreaPx]], NA())</f>
        <v>#N/A</v>
      </c>
      <c r="J210">
        <v>0</v>
      </c>
      <c r="K210">
        <v>0</v>
      </c>
      <c r="L210">
        <v>0</v>
      </c>
      <c r="M210">
        <v>0</v>
      </c>
      <c r="N210">
        <v>0</v>
      </c>
      <c r="O210">
        <f>Tabelle16[[#This Row],[Roll]]+Tabelle16[[#This Row],[Yaw]]</f>
        <v>44.331410000000005</v>
      </c>
      <c r="P210">
        <f>SQRT(Tabelle16[[#This Row],[X]]^2+ Tabelle16[[#This Row],[Y]]^2 +Tabelle16[[#This Row],[Z]]^2)</f>
        <v>201.41506376669051</v>
      </c>
      <c r="Q210">
        <v>274.435</v>
      </c>
      <c r="R210">
        <v>109.849</v>
      </c>
      <c r="S210">
        <v>115.036</v>
      </c>
      <c r="T210">
        <v>48.503300000000003</v>
      </c>
      <c r="U210">
        <v>1.63368</v>
      </c>
      <c r="V210">
        <v>-4.1718900000000003</v>
      </c>
    </row>
    <row r="211" spans="1:22">
      <c r="A211">
        <v>4843</v>
      </c>
      <c r="B211">
        <v>0</v>
      </c>
      <c r="C211">
        <v>17.1675</v>
      </c>
      <c r="D211">
        <v>2.4617</v>
      </c>
      <c r="E211">
        <v>-200.667</v>
      </c>
      <c r="F211">
        <v>48.503300000000003</v>
      </c>
      <c r="G211">
        <v>1.63368</v>
      </c>
      <c r="H211">
        <v>-4.1718900000000003</v>
      </c>
      <c r="I211" t="e">
        <f>IF(AND(Tabelle16[[#This Row],[AreaPx]]&gt;0,NOT(Tabelle16[AreaPx]="inf")),Tabelle16[[#This Row],[AreaPx]], NA())</f>
        <v>#N/A</v>
      </c>
      <c r="J211">
        <v>0</v>
      </c>
      <c r="K211">
        <v>0</v>
      </c>
      <c r="L211">
        <v>0</v>
      </c>
      <c r="M211">
        <v>0</v>
      </c>
      <c r="N211">
        <v>0</v>
      </c>
      <c r="O211">
        <f>Tabelle16[[#This Row],[Roll]]+Tabelle16[[#This Row],[Yaw]]</f>
        <v>44.331410000000005</v>
      </c>
      <c r="P211">
        <f>SQRT(Tabelle16[[#This Row],[X]]^2+ Tabelle16[[#This Row],[Y]]^2 +Tabelle16[[#This Row],[Z]]^2)</f>
        <v>201.41506376669051</v>
      </c>
      <c r="Q211">
        <v>274.435</v>
      </c>
      <c r="R211">
        <v>109.849</v>
      </c>
      <c r="S211">
        <v>115.036</v>
      </c>
      <c r="T211">
        <v>48.503300000000003</v>
      </c>
      <c r="U211">
        <v>1.63368</v>
      </c>
      <c r="V211">
        <v>-4.1718900000000003</v>
      </c>
    </row>
    <row r="212" spans="1:22">
      <c r="A212">
        <v>4865</v>
      </c>
      <c r="B212">
        <v>0</v>
      </c>
      <c r="C212">
        <v>17.1675</v>
      </c>
      <c r="D212">
        <v>2.4617</v>
      </c>
      <c r="E212">
        <v>-200.667</v>
      </c>
      <c r="F212">
        <v>48.503300000000003</v>
      </c>
      <c r="G212">
        <v>1.63368</v>
      </c>
      <c r="H212">
        <v>-4.1718900000000003</v>
      </c>
      <c r="I212" t="e">
        <f>IF(AND(Tabelle16[[#This Row],[AreaPx]]&gt;0,NOT(Tabelle16[AreaPx]="inf")),Tabelle16[[#This Row],[AreaPx]], NA())</f>
        <v>#N/A</v>
      </c>
      <c r="J212">
        <v>0</v>
      </c>
      <c r="K212">
        <v>0</v>
      </c>
      <c r="L212">
        <v>0</v>
      </c>
      <c r="M212">
        <v>0</v>
      </c>
      <c r="N212">
        <v>0</v>
      </c>
      <c r="O212">
        <f>Tabelle16[[#This Row],[Roll]]+Tabelle16[[#This Row],[Yaw]]</f>
        <v>44.331410000000005</v>
      </c>
      <c r="P212">
        <f>SQRT(Tabelle16[[#This Row],[X]]^2+ Tabelle16[[#This Row],[Y]]^2 +Tabelle16[[#This Row],[Z]]^2)</f>
        <v>201.41506376669051</v>
      </c>
      <c r="Q212">
        <v>274.435</v>
      </c>
      <c r="R212">
        <v>109.849</v>
      </c>
      <c r="S212">
        <v>115.036</v>
      </c>
      <c r="T212">
        <v>48.503300000000003</v>
      </c>
      <c r="U212">
        <v>1.63368</v>
      </c>
      <c r="V212">
        <v>-4.1718900000000003</v>
      </c>
    </row>
    <row r="213" spans="1:22">
      <c r="A213">
        <v>4874</v>
      </c>
      <c r="B213">
        <v>0</v>
      </c>
      <c r="C213">
        <v>17.1675</v>
      </c>
      <c r="D213">
        <v>2.4617</v>
      </c>
      <c r="E213">
        <v>-200.667</v>
      </c>
      <c r="F213">
        <v>48.503300000000003</v>
      </c>
      <c r="G213">
        <v>1.63368</v>
      </c>
      <c r="H213">
        <v>-4.1718900000000003</v>
      </c>
      <c r="I213" t="e">
        <f>IF(AND(Tabelle16[[#This Row],[AreaPx]]&gt;0,NOT(Tabelle16[AreaPx]="inf")),Tabelle16[[#This Row],[AreaPx]], NA())</f>
        <v>#N/A</v>
      </c>
      <c r="J213">
        <v>0</v>
      </c>
      <c r="K213">
        <v>0</v>
      </c>
      <c r="L213">
        <v>0</v>
      </c>
      <c r="M213">
        <v>0</v>
      </c>
      <c r="N213">
        <v>0</v>
      </c>
      <c r="O213">
        <f>Tabelle16[[#This Row],[Roll]]+Tabelle16[[#This Row],[Yaw]]</f>
        <v>44.331410000000005</v>
      </c>
      <c r="P213">
        <f>SQRT(Tabelle16[[#This Row],[X]]^2+ Tabelle16[[#This Row],[Y]]^2 +Tabelle16[[#This Row],[Z]]^2)</f>
        <v>201.41506376669051</v>
      </c>
      <c r="Q213">
        <v>274.435</v>
      </c>
      <c r="R213">
        <v>109.849</v>
      </c>
      <c r="S213">
        <v>115.036</v>
      </c>
      <c r="T213">
        <v>48.503300000000003</v>
      </c>
      <c r="U213">
        <v>1.63368</v>
      </c>
      <c r="V213">
        <v>-4.1718900000000003</v>
      </c>
    </row>
    <row r="214" spans="1:22">
      <c r="A214">
        <v>4898</v>
      </c>
      <c r="B214">
        <v>0</v>
      </c>
      <c r="C214">
        <v>17.1675</v>
      </c>
      <c r="D214">
        <v>2.4617</v>
      </c>
      <c r="E214">
        <v>-200.667</v>
      </c>
      <c r="F214">
        <v>48.503300000000003</v>
      </c>
      <c r="G214">
        <v>1.63368</v>
      </c>
      <c r="H214">
        <v>-4.1718900000000003</v>
      </c>
      <c r="I214" t="e">
        <f>IF(AND(Tabelle16[[#This Row],[AreaPx]]&gt;0,NOT(Tabelle16[AreaPx]="inf")),Tabelle16[[#This Row],[AreaPx]], NA())</f>
        <v>#N/A</v>
      </c>
      <c r="J214">
        <v>0</v>
      </c>
      <c r="K214">
        <v>0</v>
      </c>
      <c r="L214">
        <v>0</v>
      </c>
      <c r="M214">
        <v>0</v>
      </c>
      <c r="N214">
        <v>0</v>
      </c>
      <c r="O214">
        <f>Tabelle16[[#This Row],[Roll]]+Tabelle16[[#This Row],[Yaw]]</f>
        <v>44.331410000000005</v>
      </c>
      <c r="P214">
        <f>SQRT(Tabelle16[[#This Row],[X]]^2+ Tabelle16[[#This Row],[Y]]^2 +Tabelle16[[#This Row],[Z]]^2)</f>
        <v>201.41506376669051</v>
      </c>
      <c r="Q214">
        <v>274.435</v>
      </c>
      <c r="R214">
        <v>109.849</v>
      </c>
      <c r="S214">
        <v>115.036</v>
      </c>
      <c r="T214">
        <v>48.503300000000003</v>
      </c>
      <c r="U214">
        <v>1.63368</v>
      </c>
      <c r="V214">
        <v>-4.1718900000000003</v>
      </c>
    </row>
    <row r="215" spans="1:22">
      <c r="A215">
        <v>4907</v>
      </c>
      <c r="B215">
        <v>0</v>
      </c>
      <c r="C215">
        <v>17.1675</v>
      </c>
      <c r="D215">
        <v>2.4617</v>
      </c>
      <c r="E215">
        <v>-200.667</v>
      </c>
      <c r="F215">
        <v>48.503300000000003</v>
      </c>
      <c r="G215">
        <v>1.63368</v>
      </c>
      <c r="H215">
        <v>-4.1718900000000003</v>
      </c>
      <c r="I215" t="e">
        <f>IF(AND(Tabelle16[[#This Row],[AreaPx]]&gt;0,NOT(Tabelle16[AreaPx]="inf")),Tabelle16[[#This Row],[AreaPx]], NA())</f>
        <v>#N/A</v>
      </c>
      <c r="J215">
        <v>0</v>
      </c>
      <c r="K215">
        <v>0</v>
      </c>
      <c r="L215">
        <v>0</v>
      </c>
      <c r="M215">
        <v>0</v>
      </c>
      <c r="N215">
        <v>0</v>
      </c>
      <c r="O215">
        <f>Tabelle16[[#This Row],[Roll]]+Tabelle16[[#This Row],[Yaw]]</f>
        <v>44.331410000000005</v>
      </c>
      <c r="P215">
        <f>SQRT(Tabelle16[[#This Row],[X]]^2+ Tabelle16[[#This Row],[Y]]^2 +Tabelle16[[#This Row],[Z]]^2)</f>
        <v>201.41506376669051</v>
      </c>
      <c r="Q215">
        <v>274.435</v>
      </c>
      <c r="R215">
        <v>109.849</v>
      </c>
      <c r="S215">
        <v>115.036</v>
      </c>
      <c r="T215">
        <v>48.503300000000003</v>
      </c>
      <c r="U215">
        <v>1.63368</v>
      </c>
      <c r="V215">
        <v>-4.1718900000000003</v>
      </c>
    </row>
    <row r="216" spans="1:22">
      <c r="A216">
        <v>4929</v>
      </c>
      <c r="B216">
        <v>0</v>
      </c>
      <c r="C216">
        <v>17.1675</v>
      </c>
      <c r="D216">
        <v>2.4617</v>
      </c>
      <c r="E216">
        <v>-200.667</v>
      </c>
      <c r="F216">
        <v>48.503300000000003</v>
      </c>
      <c r="G216">
        <v>1.63368</v>
      </c>
      <c r="H216">
        <v>-4.1718900000000003</v>
      </c>
      <c r="I216" t="e">
        <f>IF(AND(Tabelle16[[#This Row],[AreaPx]]&gt;0,NOT(Tabelle16[AreaPx]="inf")),Tabelle16[[#This Row],[AreaPx]], NA())</f>
        <v>#N/A</v>
      </c>
      <c r="J216">
        <v>0</v>
      </c>
      <c r="K216">
        <v>0</v>
      </c>
      <c r="L216">
        <v>0</v>
      </c>
      <c r="M216">
        <v>0</v>
      </c>
      <c r="N216">
        <v>0</v>
      </c>
      <c r="O216">
        <f>Tabelle16[[#This Row],[Roll]]+Tabelle16[[#This Row],[Yaw]]</f>
        <v>44.331410000000005</v>
      </c>
      <c r="P216">
        <f>SQRT(Tabelle16[[#This Row],[X]]^2+ Tabelle16[[#This Row],[Y]]^2 +Tabelle16[[#This Row],[Z]]^2)</f>
        <v>201.41506376669051</v>
      </c>
      <c r="Q216">
        <v>274.435</v>
      </c>
      <c r="R216">
        <v>109.849</v>
      </c>
      <c r="S216">
        <v>115.036</v>
      </c>
      <c r="T216">
        <v>48.503300000000003</v>
      </c>
      <c r="U216">
        <v>1.63368</v>
      </c>
      <c r="V216">
        <v>-4.1718900000000003</v>
      </c>
    </row>
    <row r="217" spans="1:22">
      <c r="A217">
        <v>4940</v>
      </c>
      <c r="B217">
        <v>0</v>
      </c>
      <c r="C217">
        <v>17.1675</v>
      </c>
      <c r="D217">
        <v>2.4617</v>
      </c>
      <c r="E217">
        <v>-200.667</v>
      </c>
      <c r="F217">
        <v>48.503300000000003</v>
      </c>
      <c r="G217">
        <v>1.63368</v>
      </c>
      <c r="H217">
        <v>-4.1718900000000003</v>
      </c>
      <c r="I217" t="e">
        <f>IF(AND(Tabelle16[[#This Row],[AreaPx]]&gt;0,NOT(Tabelle16[AreaPx]="inf")),Tabelle16[[#This Row],[AreaPx]], NA())</f>
        <v>#N/A</v>
      </c>
      <c r="J217">
        <v>0</v>
      </c>
      <c r="K217">
        <v>0</v>
      </c>
      <c r="L217">
        <v>0</v>
      </c>
      <c r="M217">
        <v>0</v>
      </c>
      <c r="N217">
        <v>0</v>
      </c>
      <c r="O217">
        <f>Tabelle16[[#This Row],[Roll]]+Tabelle16[[#This Row],[Yaw]]</f>
        <v>44.331410000000005</v>
      </c>
      <c r="P217">
        <f>SQRT(Tabelle16[[#This Row],[X]]^2+ Tabelle16[[#This Row],[Y]]^2 +Tabelle16[[#This Row],[Z]]^2)</f>
        <v>201.41506376669051</v>
      </c>
      <c r="Q217">
        <v>274.435</v>
      </c>
      <c r="R217">
        <v>109.849</v>
      </c>
      <c r="S217">
        <v>115.036</v>
      </c>
      <c r="T217">
        <v>48.503300000000003</v>
      </c>
      <c r="U217">
        <v>1.63368</v>
      </c>
      <c r="V217">
        <v>-4.1718900000000003</v>
      </c>
    </row>
    <row r="218" spans="1:22">
      <c r="A218">
        <v>4968</v>
      </c>
      <c r="B218">
        <v>0</v>
      </c>
      <c r="C218">
        <v>17.1675</v>
      </c>
      <c r="D218">
        <v>2.4617</v>
      </c>
      <c r="E218">
        <v>-200.667</v>
      </c>
      <c r="F218">
        <v>48.503300000000003</v>
      </c>
      <c r="G218">
        <v>1.63368</v>
      </c>
      <c r="H218">
        <v>-4.1718900000000003</v>
      </c>
      <c r="I218" t="e">
        <f>IF(AND(Tabelle16[[#This Row],[AreaPx]]&gt;0,NOT(Tabelle16[AreaPx]="inf")),Tabelle16[[#This Row],[AreaPx]], NA())</f>
        <v>#N/A</v>
      </c>
      <c r="J218">
        <v>0</v>
      </c>
      <c r="K218">
        <v>0</v>
      </c>
      <c r="L218">
        <v>0</v>
      </c>
      <c r="M218">
        <v>0</v>
      </c>
      <c r="N218">
        <v>0</v>
      </c>
      <c r="O218">
        <f>Tabelle16[[#This Row],[Roll]]+Tabelle16[[#This Row],[Yaw]]</f>
        <v>44.331410000000005</v>
      </c>
      <c r="P218">
        <f>SQRT(Tabelle16[[#This Row],[X]]^2+ Tabelle16[[#This Row],[Y]]^2 +Tabelle16[[#This Row],[Z]]^2)</f>
        <v>201.41506376669051</v>
      </c>
      <c r="Q218">
        <v>274.435</v>
      </c>
      <c r="R218">
        <v>109.849</v>
      </c>
      <c r="S218">
        <v>115.036</v>
      </c>
      <c r="T218">
        <v>48.503300000000003</v>
      </c>
      <c r="U218">
        <v>1.63368</v>
      </c>
      <c r="V218">
        <v>-4.1718900000000003</v>
      </c>
    </row>
    <row r="219" spans="1:22">
      <c r="A219">
        <v>4982</v>
      </c>
      <c r="B219">
        <v>0</v>
      </c>
      <c r="C219">
        <v>17.1675</v>
      </c>
      <c r="D219">
        <v>2.4617</v>
      </c>
      <c r="E219">
        <v>-200.667</v>
      </c>
      <c r="F219">
        <v>48.503300000000003</v>
      </c>
      <c r="G219">
        <v>1.63368</v>
      </c>
      <c r="H219">
        <v>-4.1718900000000003</v>
      </c>
      <c r="I219" t="e">
        <f>IF(AND(Tabelle16[[#This Row],[AreaPx]]&gt;0,NOT(Tabelle16[AreaPx]="inf")),Tabelle16[[#This Row],[AreaPx]], NA())</f>
        <v>#N/A</v>
      </c>
      <c r="J219">
        <v>0</v>
      </c>
      <c r="K219">
        <v>0</v>
      </c>
      <c r="L219">
        <v>0</v>
      </c>
      <c r="M219">
        <v>0</v>
      </c>
      <c r="N219">
        <v>0</v>
      </c>
      <c r="O219">
        <f>Tabelle16[[#This Row],[Roll]]+Tabelle16[[#This Row],[Yaw]]</f>
        <v>44.331410000000005</v>
      </c>
      <c r="P219">
        <f>SQRT(Tabelle16[[#This Row],[X]]^2+ Tabelle16[[#This Row],[Y]]^2 +Tabelle16[[#This Row],[Z]]^2)</f>
        <v>201.41506376669051</v>
      </c>
      <c r="Q219">
        <v>274.435</v>
      </c>
      <c r="R219">
        <v>109.849</v>
      </c>
      <c r="S219">
        <v>115.036</v>
      </c>
      <c r="T219">
        <v>48.503300000000003</v>
      </c>
      <c r="U219">
        <v>1.63368</v>
      </c>
      <c r="V219">
        <v>-4.1718900000000003</v>
      </c>
    </row>
    <row r="220" spans="1:22">
      <c r="A220">
        <v>5005</v>
      </c>
      <c r="B220">
        <v>0</v>
      </c>
      <c r="C220">
        <v>17.1675</v>
      </c>
      <c r="D220">
        <v>2.4617</v>
      </c>
      <c r="E220">
        <v>-200.667</v>
      </c>
      <c r="F220">
        <v>48.503300000000003</v>
      </c>
      <c r="G220">
        <v>1.63368</v>
      </c>
      <c r="H220">
        <v>-4.1718900000000003</v>
      </c>
      <c r="I220" t="e">
        <f>IF(AND(Tabelle16[[#This Row],[AreaPx]]&gt;0,NOT(Tabelle16[AreaPx]="inf")),Tabelle16[[#This Row],[AreaPx]], NA())</f>
        <v>#N/A</v>
      </c>
      <c r="J220">
        <v>0</v>
      </c>
      <c r="K220">
        <v>0</v>
      </c>
      <c r="L220">
        <v>0</v>
      </c>
      <c r="M220">
        <v>0</v>
      </c>
      <c r="N220">
        <v>0</v>
      </c>
      <c r="O220">
        <f>Tabelle16[[#This Row],[Roll]]+Tabelle16[[#This Row],[Yaw]]</f>
        <v>44.331410000000005</v>
      </c>
      <c r="P220">
        <f>SQRT(Tabelle16[[#This Row],[X]]^2+ Tabelle16[[#This Row],[Y]]^2 +Tabelle16[[#This Row],[Z]]^2)</f>
        <v>201.41506376669051</v>
      </c>
      <c r="Q220">
        <v>274.435</v>
      </c>
      <c r="R220">
        <v>109.849</v>
      </c>
      <c r="S220">
        <v>115.036</v>
      </c>
      <c r="T220">
        <v>48.503300000000003</v>
      </c>
      <c r="U220">
        <v>1.63368</v>
      </c>
      <c r="V220">
        <v>-4.1718900000000003</v>
      </c>
    </row>
    <row r="221" spans="1:22">
      <c r="A221">
        <v>5018</v>
      </c>
      <c r="B221">
        <v>0</v>
      </c>
      <c r="C221">
        <v>17.1675</v>
      </c>
      <c r="D221">
        <v>2.4617</v>
      </c>
      <c r="E221">
        <v>-200.667</v>
      </c>
      <c r="F221">
        <v>48.503300000000003</v>
      </c>
      <c r="G221">
        <v>1.63368</v>
      </c>
      <c r="H221">
        <v>-4.1718900000000003</v>
      </c>
      <c r="I221" t="e">
        <f>IF(AND(Tabelle16[[#This Row],[AreaPx]]&gt;0,NOT(Tabelle16[AreaPx]="inf")),Tabelle16[[#This Row],[AreaPx]], NA())</f>
        <v>#N/A</v>
      </c>
      <c r="J221">
        <v>0</v>
      </c>
      <c r="K221">
        <v>0</v>
      </c>
      <c r="L221">
        <v>0</v>
      </c>
      <c r="M221">
        <v>0</v>
      </c>
      <c r="N221">
        <v>0</v>
      </c>
      <c r="O221">
        <f>Tabelle16[[#This Row],[Roll]]+Tabelle16[[#This Row],[Yaw]]</f>
        <v>44.331410000000005</v>
      </c>
      <c r="P221">
        <f>SQRT(Tabelle16[[#This Row],[X]]^2+ Tabelle16[[#This Row],[Y]]^2 +Tabelle16[[#This Row],[Z]]^2)</f>
        <v>201.41506376669051</v>
      </c>
      <c r="Q221">
        <v>274.435</v>
      </c>
      <c r="R221">
        <v>109.849</v>
      </c>
      <c r="S221">
        <v>115.036</v>
      </c>
      <c r="T221">
        <v>48.503300000000003</v>
      </c>
      <c r="U221">
        <v>1.63368</v>
      </c>
      <c r="V221">
        <v>-4.1718900000000003</v>
      </c>
    </row>
    <row r="222" spans="1:22">
      <c r="A222">
        <v>5040</v>
      </c>
      <c r="B222">
        <v>0</v>
      </c>
      <c r="C222">
        <v>17.1675</v>
      </c>
      <c r="D222">
        <v>2.4617</v>
      </c>
      <c r="E222">
        <v>-200.667</v>
      </c>
      <c r="F222">
        <v>48.503300000000003</v>
      </c>
      <c r="G222">
        <v>1.63368</v>
      </c>
      <c r="H222">
        <v>-4.1718900000000003</v>
      </c>
      <c r="I222" t="e">
        <f>IF(AND(Tabelle16[[#This Row],[AreaPx]]&gt;0,NOT(Tabelle16[AreaPx]="inf")),Tabelle16[[#This Row],[AreaPx]], NA())</f>
        <v>#N/A</v>
      </c>
      <c r="J222">
        <v>0</v>
      </c>
      <c r="K222">
        <v>0</v>
      </c>
      <c r="L222">
        <v>0</v>
      </c>
      <c r="M222">
        <v>0</v>
      </c>
      <c r="N222">
        <v>0</v>
      </c>
      <c r="O222">
        <f>Tabelle16[[#This Row],[Roll]]+Tabelle16[[#This Row],[Yaw]]</f>
        <v>44.331410000000005</v>
      </c>
      <c r="P222">
        <f>SQRT(Tabelle16[[#This Row],[X]]^2+ Tabelle16[[#This Row],[Y]]^2 +Tabelle16[[#This Row],[Z]]^2)</f>
        <v>201.41506376669051</v>
      </c>
      <c r="Q222">
        <v>274.435</v>
      </c>
      <c r="R222">
        <v>109.849</v>
      </c>
      <c r="S222">
        <v>115.036</v>
      </c>
      <c r="T222">
        <v>48.503300000000003</v>
      </c>
      <c r="U222">
        <v>1.63368</v>
      </c>
      <c r="V222">
        <v>-4.1718900000000003</v>
      </c>
    </row>
    <row r="223" spans="1:22">
      <c r="A223">
        <v>5055</v>
      </c>
      <c r="B223">
        <v>0</v>
      </c>
      <c r="C223">
        <v>17.1675</v>
      </c>
      <c r="D223">
        <v>2.4617</v>
      </c>
      <c r="E223">
        <v>-200.667</v>
      </c>
      <c r="F223">
        <v>48.503300000000003</v>
      </c>
      <c r="G223">
        <v>1.63368</v>
      </c>
      <c r="H223">
        <v>-4.1718900000000003</v>
      </c>
      <c r="I223" t="e">
        <f>IF(AND(Tabelle16[[#This Row],[AreaPx]]&gt;0,NOT(Tabelle16[AreaPx]="inf")),Tabelle16[[#This Row],[AreaPx]], NA())</f>
        <v>#N/A</v>
      </c>
      <c r="J223">
        <v>0</v>
      </c>
      <c r="K223">
        <v>0</v>
      </c>
      <c r="L223">
        <v>0</v>
      </c>
      <c r="M223">
        <v>0</v>
      </c>
      <c r="N223">
        <v>0</v>
      </c>
      <c r="O223">
        <f>Tabelle16[[#This Row],[Roll]]+Tabelle16[[#This Row],[Yaw]]</f>
        <v>44.331410000000005</v>
      </c>
      <c r="P223">
        <f>SQRT(Tabelle16[[#This Row],[X]]^2+ Tabelle16[[#This Row],[Y]]^2 +Tabelle16[[#This Row],[Z]]^2)</f>
        <v>201.41506376669051</v>
      </c>
      <c r="Q223">
        <v>274.435</v>
      </c>
      <c r="R223">
        <v>109.849</v>
      </c>
      <c r="S223">
        <v>115.036</v>
      </c>
      <c r="T223">
        <v>48.503300000000003</v>
      </c>
      <c r="U223">
        <v>1.63368</v>
      </c>
      <c r="V223">
        <v>-4.1718900000000003</v>
      </c>
    </row>
    <row r="224" spans="1:22">
      <c r="A224">
        <v>5064</v>
      </c>
      <c r="B224">
        <v>0</v>
      </c>
      <c r="C224">
        <v>17.1675</v>
      </c>
      <c r="D224">
        <v>2.4617</v>
      </c>
      <c r="E224">
        <v>-200.667</v>
      </c>
      <c r="F224">
        <v>48.503300000000003</v>
      </c>
      <c r="G224">
        <v>1.63368</v>
      </c>
      <c r="H224">
        <v>-4.1718900000000003</v>
      </c>
      <c r="I224" t="e">
        <f>IF(AND(Tabelle16[[#This Row],[AreaPx]]&gt;0,NOT(Tabelle16[AreaPx]="inf")),Tabelle16[[#This Row],[AreaPx]], NA())</f>
        <v>#N/A</v>
      </c>
      <c r="J224">
        <v>0</v>
      </c>
      <c r="K224">
        <v>0</v>
      </c>
      <c r="L224">
        <v>0</v>
      </c>
      <c r="M224">
        <v>0</v>
      </c>
      <c r="N224">
        <v>0</v>
      </c>
      <c r="O224">
        <f>Tabelle16[[#This Row],[Roll]]+Tabelle16[[#This Row],[Yaw]]</f>
        <v>44.331410000000005</v>
      </c>
      <c r="P224">
        <f>SQRT(Tabelle16[[#This Row],[X]]^2+ Tabelle16[[#This Row],[Y]]^2 +Tabelle16[[#This Row],[Z]]^2)</f>
        <v>201.41506376669051</v>
      </c>
      <c r="Q224">
        <v>274.435</v>
      </c>
      <c r="R224">
        <v>109.849</v>
      </c>
      <c r="S224">
        <v>115.036</v>
      </c>
      <c r="T224">
        <v>48.503300000000003</v>
      </c>
      <c r="U224">
        <v>1.63368</v>
      </c>
      <c r="V224">
        <v>-4.1718900000000003</v>
      </c>
    </row>
    <row r="225" spans="1:22">
      <c r="A225">
        <v>5071</v>
      </c>
      <c r="B225">
        <v>0</v>
      </c>
      <c r="C225">
        <v>17.1675</v>
      </c>
      <c r="D225">
        <v>2.4617</v>
      </c>
      <c r="E225">
        <v>-200.667</v>
      </c>
      <c r="F225">
        <v>48.503300000000003</v>
      </c>
      <c r="G225">
        <v>1.63368</v>
      </c>
      <c r="H225">
        <v>-4.1718900000000003</v>
      </c>
      <c r="I225" t="e">
        <f>IF(AND(Tabelle16[[#This Row],[AreaPx]]&gt;0,NOT(Tabelle16[AreaPx]="inf")),Tabelle16[[#This Row],[AreaPx]], NA())</f>
        <v>#N/A</v>
      </c>
      <c r="J225">
        <v>0</v>
      </c>
      <c r="K225">
        <v>0</v>
      </c>
      <c r="L225">
        <v>0</v>
      </c>
      <c r="M225">
        <v>0</v>
      </c>
      <c r="N225">
        <v>0</v>
      </c>
      <c r="O225">
        <f>Tabelle16[[#This Row],[Roll]]+Tabelle16[[#This Row],[Yaw]]</f>
        <v>44.331410000000005</v>
      </c>
      <c r="P225">
        <f>SQRT(Tabelle16[[#This Row],[X]]^2+ Tabelle16[[#This Row],[Y]]^2 +Tabelle16[[#This Row],[Z]]^2)</f>
        <v>201.41506376669051</v>
      </c>
      <c r="Q225">
        <v>274.435</v>
      </c>
      <c r="R225">
        <v>109.849</v>
      </c>
      <c r="S225">
        <v>115.036</v>
      </c>
      <c r="T225">
        <v>48.503300000000003</v>
      </c>
      <c r="U225">
        <v>1.63368</v>
      </c>
      <c r="V225">
        <v>-4.1718900000000003</v>
      </c>
    </row>
    <row r="226" spans="1:22">
      <c r="A226">
        <v>5079</v>
      </c>
      <c r="B226">
        <v>0</v>
      </c>
      <c r="C226">
        <v>17.1675</v>
      </c>
      <c r="D226">
        <v>2.4617</v>
      </c>
      <c r="E226">
        <v>-200.667</v>
      </c>
      <c r="F226">
        <v>48.503300000000003</v>
      </c>
      <c r="G226">
        <v>1.63368</v>
      </c>
      <c r="H226">
        <v>-4.1718900000000003</v>
      </c>
      <c r="I226" t="e">
        <f>IF(AND(Tabelle16[[#This Row],[AreaPx]]&gt;0,NOT(Tabelle16[AreaPx]="inf")),Tabelle16[[#This Row],[AreaPx]], NA())</f>
        <v>#N/A</v>
      </c>
      <c r="J226">
        <v>0</v>
      </c>
      <c r="K226">
        <v>0</v>
      </c>
      <c r="L226">
        <v>0</v>
      </c>
      <c r="M226">
        <v>0</v>
      </c>
      <c r="N226">
        <v>0</v>
      </c>
      <c r="O226">
        <f>Tabelle16[[#This Row],[Roll]]+Tabelle16[[#This Row],[Yaw]]</f>
        <v>44.331410000000005</v>
      </c>
      <c r="P226">
        <f>SQRT(Tabelle16[[#This Row],[X]]^2+ Tabelle16[[#This Row],[Y]]^2 +Tabelle16[[#This Row],[Z]]^2)</f>
        <v>201.41506376669051</v>
      </c>
      <c r="Q226">
        <v>274.435</v>
      </c>
      <c r="R226">
        <v>109.849</v>
      </c>
      <c r="S226">
        <v>115.036</v>
      </c>
      <c r="T226">
        <v>48.503300000000003</v>
      </c>
      <c r="U226">
        <v>1.63368</v>
      </c>
      <c r="V226">
        <v>-4.1718900000000003</v>
      </c>
    </row>
    <row r="227" spans="1:22">
      <c r="A227">
        <v>5108</v>
      </c>
      <c r="B227">
        <v>0</v>
      </c>
      <c r="C227">
        <v>17.1675</v>
      </c>
      <c r="D227">
        <v>2.4617</v>
      </c>
      <c r="E227">
        <v>-200.667</v>
      </c>
      <c r="F227">
        <v>48.503300000000003</v>
      </c>
      <c r="G227">
        <v>1.63368</v>
      </c>
      <c r="H227">
        <v>-4.1718900000000003</v>
      </c>
      <c r="I227" t="e">
        <f>IF(AND(Tabelle16[[#This Row],[AreaPx]]&gt;0,NOT(Tabelle16[AreaPx]="inf")),Tabelle16[[#This Row],[AreaPx]], NA())</f>
        <v>#N/A</v>
      </c>
      <c r="J227">
        <v>0</v>
      </c>
      <c r="K227">
        <v>0</v>
      </c>
      <c r="L227">
        <v>0</v>
      </c>
      <c r="M227">
        <v>0</v>
      </c>
      <c r="N227">
        <v>0</v>
      </c>
      <c r="O227">
        <f>Tabelle16[[#This Row],[Roll]]+Tabelle16[[#This Row],[Yaw]]</f>
        <v>44.331410000000005</v>
      </c>
      <c r="P227">
        <f>SQRT(Tabelle16[[#This Row],[X]]^2+ Tabelle16[[#This Row],[Y]]^2 +Tabelle16[[#This Row],[Z]]^2)</f>
        <v>201.41506376669051</v>
      </c>
      <c r="Q227">
        <v>274.435</v>
      </c>
      <c r="R227">
        <v>109.849</v>
      </c>
      <c r="S227">
        <v>115.036</v>
      </c>
      <c r="T227">
        <v>48.503300000000003</v>
      </c>
      <c r="U227">
        <v>1.63368</v>
      </c>
      <c r="V227">
        <v>-4.1718900000000003</v>
      </c>
    </row>
    <row r="228" spans="1:22">
      <c r="A228">
        <v>5136</v>
      </c>
      <c r="B228">
        <v>0</v>
      </c>
      <c r="C228">
        <v>17.1675</v>
      </c>
      <c r="D228">
        <v>2.4617</v>
      </c>
      <c r="E228">
        <v>-200.667</v>
      </c>
      <c r="F228">
        <v>48.503300000000003</v>
      </c>
      <c r="G228">
        <v>1.63368</v>
      </c>
      <c r="H228">
        <v>-4.1718900000000003</v>
      </c>
      <c r="I228" t="e">
        <f>IF(AND(Tabelle16[[#This Row],[AreaPx]]&gt;0,NOT(Tabelle16[AreaPx]="inf")),Tabelle16[[#This Row],[AreaPx]], NA())</f>
        <v>#N/A</v>
      </c>
      <c r="J228">
        <v>0</v>
      </c>
      <c r="K228">
        <v>0</v>
      </c>
      <c r="L228">
        <v>0</v>
      </c>
      <c r="M228">
        <v>0</v>
      </c>
      <c r="N228">
        <v>0</v>
      </c>
      <c r="O228">
        <f>Tabelle16[[#This Row],[Roll]]+Tabelle16[[#This Row],[Yaw]]</f>
        <v>44.331410000000005</v>
      </c>
      <c r="P228">
        <f>SQRT(Tabelle16[[#This Row],[X]]^2+ Tabelle16[[#This Row],[Y]]^2 +Tabelle16[[#This Row],[Z]]^2)</f>
        <v>201.41506376669051</v>
      </c>
      <c r="Q228">
        <v>274.435</v>
      </c>
      <c r="R228">
        <v>109.849</v>
      </c>
      <c r="S228">
        <v>115.036</v>
      </c>
      <c r="T228">
        <v>48.503300000000003</v>
      </c>
      <c r="U228">
        <v>1.63368</v>
      </c>
      <c r="V228">
        <v>-4.1718900000000003</v>
      </c>
    </row>
    <row r="229" spans="1:22">
      <c r="A229">
        <v>5149</v>
      </c>
      <c r="B229">
        <v>0</v>
      </c>
      <c r="C229">
        <v>17.1675</v>
      </c>
      <c r="D229">
        <v>2.4617</v>
      </c>
      <c r="E229">
        <v>-200.667</v>
      </c>
      <c r="F229">
        <v>48.503300000000003</v>
      </c>
      <c r="G229">
        <v>1.63368</v>
      </c>
      <c r="H229">
        <v>-4.1718900000000003</v>
      </c>
      <c r="I229" t="e">
        <f>IF(AND(Tabelle16[[#This Row],[AreaPx]]&gt;0,NOT(Tabelle16[AreaPx]="inf")),Tabelle16[[#This Row],[AreaPx]], NA())</f>
        <v>#N/A</v>
      </c>
      <c r="J229">
        <v>0</v>
      </c>
      <c r="K229">
        <v>0</v>
      </c>
      <c r="L229">
        <v>0</v>
      </c>
      <c r="M229">
        <v>0</v>
      </c>
      <c r="N229">
        <v>0</v>
      </c>
      <c r="O229">
        <f>Tabelle16[[#This Row],[Roll]]+Tabelle16[[#This Row],[Yaw]]</f>
        <v>44.331410000000005</v>
      </c>
      <c r="P229">
        <f>SQRT(Tabelle16[[#This Row],[X]]^2+ Tabelle16[[#This Row],[Y]]^2 +Tabelle16[[#This Row],[Z]]^2)</f>
        <v>201.41506376669051</v>
      </c>
      <c r="Q229">
        <v>274.435</v>
      </c>
      <c r="R229">
        <v>109.849</v>
      </c>
      <c r="S229">
        <v>115.036</v>
      </c>
      <c r="T229">
        <v>48.503300000000003</v>
      </c>
      <c r="U229">
        <v>1.63368</v>
      </c>
      <c r="V229">
        <v>-4.1718900000000003</v>
      </c>
    </row>
    <row r="230" spans="1:22">
      <c r="A230">
        <v>5181</v>
      </c>
      <c r="B230">
        <v>0</v>
      </c>
      <c r="C230">
        <v>17.1675</v>
      </c>
      <c r="D230">
        <v>2.4617</v>
      </c>
      <c r="E230">
        <v>-200.667</v>
      </c>
      <c r="F230">
        <v>48.503300000000003</v>
      </c>
      <c r="G230">
        <v>1.63368</v>
      </c>
      <c r="H230">
        <v>-4.1718900000000003</v>
      </c>
      <c r="I230" t="e">
        <f>IF(AND(Tabelle16[[#This Row],[AreaPx]]&gt;0,NOT(Tabelle16[AreaPx]="inf")),Tabelle16[[#This Row],[AreaPx]], NA())</f>
        <v>#N/A</v>
      </c>
      <c r="J230">
        <v>0</v>
      </c>
      <c r="K230">
        <v>0</v>
      </c>
      <c r="L230">
        <v>0</v>
      </c>
      <c r="M230">
        <v>0</v>
      </c>
      <c r="N230">
        <v>0</v>
      </c>
      <c r="O230">
        <f>Tabelle16[[#This Row],[Roll]]+Tabelle16[[#This Row],[Yaw]]</f>
        <v>44.331410000000005</v>
      </c>
      <c r="P230">
        <f>SQRT(Tabelle16[[#This Row],[X]]^2+ Tabelle16[[#This Row],[Y]]^2 +Tabelle16[[#This Row],[Z]]^2)</f>
        <v>201.41506376669051</v>
      </c>
      <c r="Q230">
        <v>274.435</v>
      </c>
      <c r="R230">
        <v>109.849</v>
      </c>
      <c r="S230">
        <v>115.036</v>
      </c>
      <c r="T230">
        <v>48.503300000000003</v>
      </c>
      <c r="U230">
        <v>1.63368</v>
      </c>
      <c r="V230">
        <v>-4.1718900000000003</v>
      </c>
    </row>
    <row r="231" spans="1:22">
      <c r="A231">
        <v>5207</v>
      </c>
      <c r="B231">
        <v>0</v>
      </c>
      <c r="C231">
        <v>17.1675</v>
      </c>
      <c r="D231">
        <v>2.4617</v>
      </c>
      <c r="E231">
        <v>-200.667</v>
      </c>
      <c r="F231">
        <v>48.503300000000003</v>
      </c>
      <c r="G231">
        <v>1.63368</v>
      </c>
      <c r="H231">
        <v>-4.1718900000000003</v>
      </c>
      <c r="I231" t="e">
        <f>IF(AND(Tabelle16[[#This Row],[AreaPx]]&gt;0,NOT(Tabelle16[AreaPx]="inf")),Tabelle16[[#This Row],[AreaPx]], NA())</f>
        <v>#N/A</v>
      </c>
      <c r="J231">
        <v>0</v>
      </c>
      <c r="K231">
        <v>0</v>
      </c>
      <c r="L231">
        <v>0</v>
      </c>
      <c r="M231">
        <v>0</v>
      </c>
      <c r="N231">
        <v>0</v>
      </c>
      <c r="O231">
        <f>Tabelle16[[#This Row],[Roll]]+Tabelle16[[#This Row],[Yaw]]</f>
        <v>44.331410000000005</v>
      </c>
      <c r="P231">
        <f>SQRT(Tabelle16[[#This Row],[X]]^2+ Tabelle16[[#This Row],[Y]]^2 +Tabelle16[[#This Row],[Z]]^2)</f>
        <v>201.41506376669051</v>
      </c>
      <c r="Q231">
        <v>274.435</v>
      </c>
      <c r="R231">
        <v>109.849</v>
      </c>
      <c r="S231">
        <v>115.036</v>
      </c>
      <c r="T231">
        <v>48.503300000000003</v>
      </c>
      <c r="U231">
        <v>1.63368</v>
      </c>
      <c r="V231">
        <v>-4.1718900000000003</v>
      </c>
    </row>
    <row r="232" spans="1:22">
      <c r="A232">
        <v>5228</v>
      </c>
      <c r="B232">
        <v>0</v>
      </c>
      <c r="C232">
        <v>17.1675</v>
      </c>
      <c r="D232">
        <v>2.4617</v>
      </c>
      <c r="E232">
        <v>-200.667</v>
      </c>
      <c r="F232">
        <v>48.503300000000003</v>
      </c>
      <c r="G232">
        <v>1.63368</v>
      </c>
      <c r="H232">
        <v>-4.1718900000000003</v>
      </c>
      <c r="I232" t="e">
        <f>IF(AND(Tabelle16[[#This Row],[AreaPx]]&gt;0,NOT(Tabelle16[AreaPx]="inf")),Tabelle16[[#This Row],[AreaPx]], NA())</f>
        <v>#N/A</v>
      </c>
      <c r="J232">
        <v>0</v>
      </c>
      <c r="K232">
        <v>0</v>
      </c>
      <c r="L232">
        <v>0</v>
      </c>
      <c r="M232">
        <v>0</v>
      </c>
      <c r="N232">
        <v>0</v>
      </c>
      <c r="O232">
        <f>Tabelle16[[#This Row],[Roll]]+Tabelle16[[#This Row],[Yaw]]</f>
        <v>44.331410000000005</v>
      </c>
      <c r="P232">
        <f>SQRT(Tabelle16[[#This Row],[X]]^2+ Tabelle16[[#This Row],[Y]]^2 +Tabelle16[[#This Row],[Z]]^2)</f>
        <v>201.41506376669051</v>
      </c>
      <c r="Q232">
        <v>274.435</v>
      </c>
      <c r="R232">
        <v>109.849</v>
      </c>
      <c r="S232">
        <v>115.036</v>
      </c>
      <c r="T232">
        <v>48.503300000000003</v>
      </c>
      <c r="U232">
        <v>1.63368</v>
      </c>
      <c r="V232">
        <v>-4.1718900000000003</v>
      </c>
    </row>
    <row r="233" spans="1:22">
      <c r="A233">
        <v>5239</v>
      </c>
      <c r="B233">
        <v>0</v>
      </c>
      <c r="C233">
        <v>17.1675</v>
      </c>
      <c r="D233">
        <v>2.4617</v>
      </c>
      <c r="E233">
        <v>-200.667</v>
      </c>
      <c r="F233">
        <v>48.503300000000003</v>
      </c>
      <c r="G233">
        <v>1.63368</v>
      </c>
      <c r="H233">
        <v>-4.1718900000000003</v>
      </c>
      <c r="I233" t="e">
        <f>IF(AND(Tabelle16[[#This Row],[AreaPx]]&gt;0,NOT(Tabelle16[AreaPx]="inf")),Tabelle16[[#This Row],[AreaPx]], NA())</f>
        <v>#N/A</v>
      </c>
      <c r="J233">
        <v>0</v>
      </c>
      <c r="K233">
        <v>0</v>
      </c>
      <c r="L233">
        <v>0</v>
      </c>
      <c r="M233">
        <v>0</v>
      </c>
      <c r="N233">
        <v>0</v>
      </c>
      <c r="O233">
        <f>Tabelle16[[#This Row],[Roll]]+Tabelle16[[#This Row],[Yaw]]</f>
        <v>44.331410000000005</v>
      </c>
      <c r="P233">
        <f>SQRT(Tabelle16[[#This Row],[X]]^2+ Tabelle16[[#This Row],[Y]]^2 +Tabelle16[[#This Row],[Z]]^2)</f>
        <v>201.41506376669051</v>
      </c>
      <c r="Q233">
        <v>274.435</v>
      </c>
      <c r="R233">
        <v>109.849</v>
      </c>
      <c r="S233">
        <v>115.036</v>
      </c>
      <c r="T233">
        <v>48.503300000000003</v>
      </c>
      <c r="U233">
        <v>1.63368</v>
      </c>
      <c r="V233">
        <v>-4.1718900000000003</v>
      </c>
    </row>
    <row r="234" spans="1:22">
      <c r="A234">
        <v>5266</v>
      </c>
      <c r="B234">
        <v>0</v>
      </c>
      <c r="C234">
        <v>17.1675</v>
      </c>
      <c r="D234">
        <v>2.4617</v>
      </c>
      <c r="E234">
        <v>-200.667</v>
      </c>
      <c r="F234">
        <v>48.503300000000003</v>
      </c>
      <c r="G234">
        <v>1.63368</v>
      </c>
      <c r="H234">
        <v>-4.1718900000000003</v>
      </c>
      <c r="I234" t="e">
        <f>IF(AND(Tabelle16[[#This Row],[AreaPx]]&gt;0,NOT(Tabelle16[AreaPx]="inf")),Tabelle16[[#This Row],[AreaPx]], NA())</f>
        <v>#N/A</v>
      </c>
      <c r="J234">
        <v>0</v>
      </c>
      <c r="K234">
        <v>0</v>
      </c>
      <c r="L234">
        <v>0</v>
      </c>
      <c r="M234">
        <v>0</v>
      </c>
      <c r="N234">
        <v>0</v>
      </c>
      <c r="O234">
        <f>Tabelle16[[#This Row],[Roll]]+Tabelle16[[#This Row],[Yaw]]</f>
        <v>44.331410000000005</v>
      </c>
      <c r="P234">
        <f>SQRT(Tabelle16[[#This Row],[X]]^2+ Tabelle16[[#This Row],[Y]]^2 +Tabelle16[[#This Row],[Z]]^2)</f>
        <v>201.41506376669051</v>
      </c>
      <c r="Q234">
        <v>274.435</v>
      </c>
      <c r="R234">
        <v>109.849</v>
      </c>
      <c r="S234">
        <v>115.036</v>
      </c>
      <c r="T234">
        <v>48.503300000000003</v>
      </c>
      <c r="U234">
        <v>1.63368</v>
      </c>
      <c r="V234">
        <v>-4.1718900000000003</v>
      </c>
    </row>
    <row r="235" spans="1:22">
      <c r="A235">
        <v>5282</v>
      </c>
      <c r="B235">
        <v>0</v>
      </c>
      <c r="C235">
        <v>17.1675</v>
      </c>
      <c r="D235">
        <v>2.4617</v>
      </c>
      <c r="E235">
        <v>-200.667</v>
      </c>
      <c r="F235">
        <v>48.503300000000003</v>
      </c>
      <c r="G235">
        <v>1.63368</v>
      </c>
      <c r="H235">
        <v>-4.1718900000000003</v>
      </c>
      <c r="I235" t="e">
        <f>IF(AND(Tabelle16[[#This Row],[AreaPx]]&gt;0,NOT(Tabelle16[AreaPx]="inf")),Tabelle16[[#This Row],[AreaPx]], NA())</f>
        <v>#N/A</v>
      </c>
      <c r="J235">
        <v>0</v>
      </c>
      <c r="K235">
        <v>0</v>
      </c>
      <c r="L235">
        <v>0</v>
      </c>
      <c r="M235">
        <v>0</v>
      </c>
      <c r="N235">
        <v>0</v>
      </c>
      <c r="O235">
        <f>Tabelle16[[#This Row],[Roll]]+Tabelle16[[#This Row],[Yaw]]</f>
        <v>44.331410000000005</v>
      </c>
      <c r="P235">
        <f>SQRT(Tabelle16[[#This Row],[X]]^2+ Tabelle16[[#This Row],[Y]]^2 +Tabelle16[[#This Row],[Z]]^2)</f>
        <v>201.41506376669051</v>
      </c>
      <c r="Q235">
        <v>274.435</v>
      </c>
      <c r="R235">
        <v>109.849</v>
      </c>
      <c r="S235">
        <v>115.036</v>
      </c>
      <c r="T235">
        <v>48.503300000000003</v>
      </c>
      <c r="U235">
        <v>1.63368</v>
      </c>
      <c r="V235">
        <v>-4.1718900000000003</v>
      </c>
    </row>
    <row r="236" spans="1:22">
      <c r="A236">
        <v>5304</v>
      </c>
      <c r="B236">
        <v>0</v>
      </c>
      <c r="C236">
        <v>17.1675</v>
      </c>
      <c r="D236">
        <v>2.4617</v>
      </c>
      <c r="E236">
        <v>-200.667</v>
      </c>
      <c r="F236">
        <v>48.503300000000003</v>
      </c>
      <c r="G236">
        <v>1.63368</v>
      </c>
      <c r="H236">
        <v>-4.1718900000000003</v>
      </c>
      <c r="I236" t="e">
        <f>IF(AND(Tabelle16[[#This Row],[AreaPx]]&gt;0,NOT(Tabelle16[AreaPx]="inf")),Tabelle16[[#This Row],[AreaPx]], NA())</f>
        <v>#N/A</v>
      </c>
      <c r="J236">
        <v>0</v>
      </c>
      <c r="K236">
        <v>0</v>
      </c>
      <c r="L236">
        <v>0</v>
      </c>
      <c r="M236">
        <v>0</v>
      </c>
      <c r="N236">
        <v>0</v>
      </c>
      <c r="O236">
        <f>Tabelle16[[#This Row],[Roll]]+Tabelle16[[#This Row],[Yaw]]</f>
        <v>44.331410000000005</v>
      </c>
      <c r="P236">
        <f>SQRT(Tabelle16[[#This Row],[X]]^2+ Tabelle16[[#This Row],[Y]]^2 +Tabelle16[[#This Row],[Z]]^2)</f>
        <v>201.41506376669051</v>
      </c>
      <c r="Q236">
        <v>274.435</v>
      </c>
      <c r="R236">
        <v>109.849</v>
      </c>
      <c r="S236">
        <v>115.036</v>
      </c>
      <c r="T236">
        <v>48.503300000000003</v>
      </c>
      <c r="U236">
        <v>1.63368</v>
      </c>
      <c r="V236">
        <v>-4.1718900000000003</v>
      </c>
    </row>
    <row r="237" spans="1:22">
      <c r="A237">
        <v>5315</v>
      </c>
      <c r="B237">
        <v>0</v>
      </c>
      <c r="C237">
        <v>17.1675</v>
      </c>
      <c r="D237">
        <v>2.4617</v>
      </c>
      <c r="E237">
        <v>-200.667</v>
      </c>
      <c r="F237">
        <v>48.503300000000003</v>
      </c>
      <c r="G237">
        <v>1.63368</v>
      </c>
      <c r="H237">
        <v>-4.1718900000000003</v>
      </c>
      <c r="I237" t="e">
        <f>IF(AND(Tabelle16[[#This Row],[AreaPx]]&gt;0,NOT(Tabelle16[AreaPx]="inf")),Tabelle16[[#This Row],[AreaPx]], NA())</f>
        <v>#N/A</v>
      </c>
      <c r="J237">
        <v>0</v>
      </c>
      <c r="K237">
        <v>0</v>
      </c>
      <c r="L237">
        <v>0</v>
      </c>
      <c r="M237">
        <v>0</v>
      </c>
      <c r="N237">
        <v>0</v>
      </c>
      <c r="O237">
        <f>Tabelle16[[#This Row],[Roll]]+Tabelle16[[#This Row],[Yaw]]</f>
        <v>44.331410000000005</v>
      </c>
      <c r="P237">
        <f>SQRT(Tabelle16[[#This Row],[X]]^2+ Tabelle16[[#This Row],[Y]]^2 +Tabelle16[[#This Row],[Z]]^2)</f>
        <v>201.41506376669051</v>
      </c>
      <c r="Q237">
        <v>274.435</v>
      </c>
      <c r="R237">
        <v>109.849</v>
      </c>
      <c r="S237">
        <v>115.036</v>
      </c>
      <c r="T237">
        <v>48.503300000000003</v>
      </c>
      <c r="U237">
        <v>1.63368</v>
      </c>
      <c r="V237">
        <v>-4.1718900000000003</v>
      </c>
    </row>
    <row r="238" spans="1:22">
      <c r="A238">
        <v>5339</v>
      </c>
      <c r="B238">
        <v>0</v>
      </c>
      <c r="C238">
        <v>17.1675</v>
      </c>
      <c r="D238">
        <v>2.4617</v>
      </c>
      <c r="E238">
        <v>-200.667</v>
      </c>
      <c r="F238">
        <v>48.503300000000003</v>
      </c>
      <c r="G238">
        <v>1.63368</v>
      </c>
      <c r="H238">
        <v>-4.1718900000000003</v>
      </c>
      <c r="I238" t="e">
        <f>IF(AND(Tabelle16[[#This Row],[AreaPx]]&gt;0,NOT(Tabelle16[AreaPx]="inf")),Tabelle16[[#This Row],[AreaPx]], NA())</f>
        <v>#N/A</v>
      </c>
      <c r="J238">
        <v>0</v>
      </c>
      <c r="K238">
        <v>0</v>
      </c>
      <c r="L238">
        <v>0</v>
      </c>
      <c r="M238">
        <v>0</v>
      </c>
      <c r="N238">
        <v>0</v>
      </c>
      <c r="O238">
        <f>Tabelle16[[#This Row],[Roll]]+Tabelle16[[#This Row],[Yaw]]</f>
        <v>44.331410000000005</v>
      </c>
      <c r="P238">
        <f>SQRT(Tabelle16[[#This Row],[X]]^2+ Tabelle16[[#This Row],[Y]]^2 +Tabelle16[[#This Row],[Z]]^2)</f>
        <v>201.41506376669051</v>
      </c>
      <c r="Q238">
        <v>274.435</v>
      </c>
      <c r="R238">
        <v>109.849</v>
      </c>
      <c r="S238">
        <v>115.036</v>
      </c>
      <c r="T238">
        <v>48.503300000000003</v>
      </c>
      <c r="U238">
        <v>1.63368</v>
      </c>
      <c r="V238">
        <v>-4.1718900000000003</v>
      </c>
    </row>
    <row r="239" spans="1:22">
      <c r="A239">
        <v>5365</v>
      </c>
      <c r="B239">
        <v>0</v>
      </c>
      <c r="C239">
        <v>17.1675</v>
      </c>
      <c r="D239">
        <v>2.4617</v>
      </c>
      <c r="E239">
        <v>-200.667</v>
      </c>
      <c r="F239">
        <v>48.503300000000003</v>
      </c>
      <c r="G239">
        <v>1.63368</v>
      </c>
      <c r="H239">
        <v>-4.1718900000000003</v>
      </c>
      <c r="I239" t="e">
        <f>IF(AND(Tabelle16[[#This Row],[AreaPx]]&gt;0,NOT(Tabelle16[AreaPx]="inf")),Tabelle16[[#This Row],[AreaPx]], NA())</f>
        <v>#N/A</v>
      </c>
      <c r="J239">
        <v>0</v>
      </c>
      <c r="K239">
        <v>0</v>
      </c>
      <c r="L239">
        <v>0</v>
      </c>
      <c r="M239">
        <v>0</v>
      </c>
      <c r="N239">
        <v>0</v>
      </c>
      <c r="O239">
        <f>Tabelle16[[#This Row],[Roll]]+Tabelle16[[#This Row],[Yaw]]</f>
        <v>44.331410000000005</v>
      </c>
      <c r="P239">
        <f>SQRT(Tabelle16[[#This Row],[X]]^2+ Tabelle16[[#This Row],[Y]]^2 +Tabelle16[[#This Row],[Z]]^2)</f>
        <v>201.41506376669051</v>
      </c>
      <c r="Q239">
        <v>274.435</v>
      </c>
      <c r="R239">
        <v>109.849</v>
      </c>
      <c r="S239">
        <v>115.036</v>
      </c>
      <c r="T239">
        <v>48.503300000000003</v>
      </c>
      <c r="U239">
        <v>1.63368</v>
      </c>
      <c r="V239">
        <v>-4.1718900000000003</v>
      </c>
    </row>
    <row r="240" spans="1:22">
      <c r="A240">
        <v>5384</v>
      </c>
      <c r="B240">
        <v>0</v>
      </c>
      <c r="C240">
        <v>17.1675</v>
      </c>
      <c r="D240">
        <v>2.4617</v>
      </c>
      <c r="E240">
        <v>-200.667</v>
      </c>
      <c r="F240">
        <v>48.503300000000003</v>
      </c>
      <c r="G240">
        <v>1.63368</v>
      </c>
      <c r="H240">
        <v>-4.1718900000000003</v>
      </c>
      <c r="I240" t="e">
        <f>IF(AND(Tabelle16[[#This Row],[AreaPx]]&gt;0,NOT(Tabelle16[AreaPx]="inf")),Tabelle16[[#This Row],[AreaPx]], NA())</f>
        <v>#N/A</v>
      </c>
      <c r="J240">
        <v>0</v>
      </c>
      <c r="K240">
        <v>0</v>
      </c>
      <c r="L240">
        <v>0</v>
      </c>
      <c r="M240">
        <v>0</v>
      </c>
      <c r="N240">
        <v>0</v>
      </c>
      <c r="O240">
        <f>Tabelle16[[#This Row],[Roll]]+Tabelle16[[#This Row],[Yaw]]</f>
        <v>44.331410000000005</v>
      </c>
      <c r="P240">
        <f>SQRT(Tabelle16[[#This Row],[X]]^2+ Tabelle16[[#This Row],[Y]]^2 +Tabelle16[[#This Row],[Z]]^2)</f>
        <v>201.41506376669051</v>
      </c>
      <c r="Q240">
        <v>274.435</v>
      </c>
      <c r="R240">
        <v>109.849</v>
      </c>
      <c r="S240">
        <v>115.036</v>
      </c>
      <c r="T240">
        <v>48.503300000000003</v>
      </c>
      <c r="U240">
        <v>1.63368</v>
      </c>
      <c r="V240">
        <v>-4.1718900000000003</v>
      </c>
    </row>
    <row r="241" spans="1:22">
      <c r="A241">
        <v>5406</v>
      </c>
      <c r="B241">
        <v>0</v>
      </c>
      <c r="C241">
        <v>17.1675</v>
      </c>
      <c r="D241">
        <v>2.4617</v>
      </c>
      <c r="E241">
        <v>-200.667</v>
      </c>
      <c r="F241">
        <v>48.503300000000003</v>
      </c>
      <c r="G241">
        <v>1.63368</v>
      </c>
      <c r="H241">
        <v>-4.1718900000000003</v>
      </c>
      <c r="I241" t="e">
        <f>IF(AND(Tabelle16[[#This Row],[AreaPx]]&gt;0,NOT(Tabelle16[AreaPx]="inf")),Tabelle16[[#This Row],[AreaPx]], NA())</f>
        <v>#N/A</v>
      </c>
      <c r="J241">
        <v>0</v>
      </c>
      <c r="K241">
        <v>0</v>
      </c>
      <c r="L241">
        <v>0</v>
      </c>
      <c r="M241">
        <v>0</v>
      </c>
      <c r="N241">
        <v>0</v>
      </c>
      <c r="O241">
        <f>Tabelle16[[#This Row],[Roll]]+Tabelle16[[#This Row],[Yaw]]</f>
        <v>44.331410000000005</v>
      </c>
      <c r="P241">
        <f>SQRT(Tabelle16[[#This Row],[X]]^2+ Tabelle16[[#This Row],[Y]]^2 +Tabelle16[[#This Row],[Z]]^2)</f>
        <v>201.41506376669051</v>
      </c>
      <c r="Q241">
        <v>274.435</v>
      </c>
      <c r="R241">
        <v>109.849</v>
      </c>
      <c r="S241">
        <v>115.036</v>
      </c>
      <c r="T241">
        <v>48.503300000000003</v>
      </c>
      <c r="U241">
        <v>1.63368</v>
      </c>
      <c r="V241">
        <v>-4.1718900000000003</v>
      </c>
    </row>
    <row r="242" spans="1:22">
      <c r="A242">
        <v>5425</v>
      </c>
      <c r="B242">
        <v>0</v>
      </c>
      <c r="C242">
        <v>17.1675</v>
      </c>
      <c r="D242">
        <v>2.4617</v>
      </c>
      <c r="E242">
        <v>-200.667</v>
      </c>
      <c r="F242">
        <v>48.503300000000003</v>
      </c>
      <c r="G242">
        <v>1.63368</v>
      </c>
      <c r="H242">
        <v>-4.1718900000000003</v>
      </c>
      <c r="I242" t="e">
        <f>IF(AND(Tabelle16[[#This Row],[AreaPx]]&gt;0,NOT(Tabelle16[AreaPx]="inf")),Tabelle16[[#This Row],[AreaPx]], NA())</f>
        <v>#N/A</v>
      </c>
      <c r="J242">
        <v>0</v>
      </c>
      <c r="K242">
        <v>0</v>
      </c>
      <c r="L242">
        <v>0</v>
      </c>
      <c r="M242">
        <v>0</v>
      </c>
      <c r="N242">
        <v>0</v>
      </c>
      <c r="O242">
        <f>Tabelle16[[#This Row],[Roll]]+Tabelle16[[#This Row],[Yaw]]</f>
        <v>44.331410000000005</v>
      </c>
      <c r="P242">
        <f>SQRT(Tabelle16[[#This Row],[X]]^2+ Tabelle16[[#This Row],[Y]]^2 +Tabelle16[[#This Row],[Z]]^2)</f>
        <v>201.41506376669051</v>
      </c>
      <c r="Q242">
        <v>274.435</v>
      </c>
      <c r="R242">
        <v>109.849</v>
      </c>
      <c r="S242">
        <v>115.036</v>
      </c>
      <c r="T242">
        <v>48.503300000000003</v>
      </c>
      <c r="U242">
        <v>1.63368</v>
      </c>
      <c r="V242">
        <v>-4.1718900000000003</v>
      </c>
    </row>
    <row r="243" spans="1:22">
      <c r="A243">
        <v>5437</v>
      </c>
      <c r="B243">
        <v>0</v>
      </c>
      <c r="C243">
        <v>17.1675</v>
      </c>
      <c r="D243">
        <v>2.4617</v>
      </c>
      <c r="E243">
        <v>-200.667</v>
      </c>
      <c r="F243">
        <v>48.503300000000003</v>
      </c>
      <c r="G243">
        <v>1.63368</v>
      </c>
      <c r="H243">
        <v>-4.1718900000000003</v>
      </c>
      <c r="I243" t="e">
        <f>IF(AND(Tabelle16[[#This Row],[AreaPx]]&gt;0,NOT(Tabelle16[AreaPx]="inf")),Tabelle16[[#This Row],[AreaPx]], NA())</f>
        <v>#N/A</v>
      </c>
      <c r="J243">
        <v>0</v>
      </c>
      <c r="K243">
        <v>0</v>
      </c>
      <c r="L243">
        <v>0</v>
      </c>
      <c r="M243">
        <v>0</v>
      </c>
      <c r="N243">
        <v>0</v>
      </c>
      <c r="O243">
        <f>Tabelle16[[#This Row],[Roll]]+Tabelle16[[#This Row],[Yaw]]</f>
        <v>44.331410000000005</v>
      </c>
      <c r="P243">
        <f>SQRT(Tabelle16[[#This Row],[X]]^2+ Tabelle16[[#This Row],[Y]]^2 +Tabelle16[[#This Row],[Z]]^2)</f>
        <v>201.41506376669051</v>
      </c>
      <c r="Q243">
        <v>274.435</v>
      </c>
      <c r="R243">
        <v>109.849</v>
      </c>
      <c r="S243">
        <v>115.036</v>
      </c>
      <c r="T243">
        <v>48.503300000000003</v>
      </c>
      <c r="U243">
        <v>1.63368</v>
      </c>
      <c r="V243">
        <v>-4.1718900000000003</v>
      </c>
    </row>
    <row r="244" spans="1:22">
      <c r="A244">
        <v>5444</v>
      </c>
      <c r="B244">
        <v>0</v>
      </c>
      <c r="C244">
        <v>17.1675</v>
      </c>
      <c r="D244">
        <v>2.4617</v>
      </c>
      <c r="E244">
        <v>-200.667</v>
      </c>
      <c r="F244">
        <v>48.503300000000003</v>
      </c>
      <c r="G244">
        <v>1.63368</v>
      </c>
      <c r="H244">
        <v>-4.1718900000000003</v>
      </c>
      <c r="I244" t="e">
        <f>IF(AND(Tabelle16[[#This Row],[AreaPx]]&gt;0,NOT(Tabelle16[AreaPx]="inf")),Tabelle16[[#This Row],[AreaPx]], NA())</f>
        <v>#N/A</v>
      </c>
      <c r="J244">
        <v>0</v>
      </c>
      <c r="K244">
        <v>0</v>
      </c>
      <c r="L244">
        <v>0</v>
      </c>
      <c r="M244">
        <v>0</v>
      </c>
      <c r="N244">
        <v>0</v>
      </c>
      <c r="O244">
        <f>Tabelle16[[#This Row],[Roll]]+Tabelle16[[#This Row],[Yaw]]</f>
        <v>44.331410000000005</v>
      </c>
      <c r="P244">
        <f>SQRT(Tabelle16[[#This Row],[X]]^2+ Tabelle16[[#This Row],[Y]]^2 +Tabelle16[[#This Row],[Z]]^2)</f>
        <v>201.41506376669051</v>
      </c>
      <c r="Q244">
        <v>274.435</v>
      </c>
      <c r="R244">
        <v>109.849</v>
      </c>
      <c r="S244">
        <v>115.036</v>
      </c>
      <c r="T244">
        <v>48.503300000000003</v>
      </c>
      <c r="U244">
        <v>1.63368</v>
      </c>
      <c r="V244">
        <v>-4.1718900000000003</v>
      </c>
    </row>
    <row r="245" spans="1:22">
      <c r="A245">
        <v>5469</v>
      </c>
      <c r="B245">
        <v>0</v>
      </c>
      <c r="C245">
        <v>17.1675</v>
      </c>
      <c r="D245">
        <v>2.4617</v>
      </c>
      <c r="E245">
        <v>-200.667</v>
      </c>
      <c r="F245">
        <v>48.503300000000003</v>
      </c>
      <c r="G245">
        <v>1.63368</v>
      </c>
      <c r="H245">
        <v>-4.1718900000000003</v>
      </c>
      <c r="I245" t="e">
        <f>IF(AND(Tabelle16[[#This Row],[AreaPx]]&gt;0,NOT(Tabelle16[AreaPx]="inf")),Tabelle16[[#This Row],[AreaPx]], NA())</f>
        <v>#N/A</v>
      </c>
      <c r="J245">
        <v>0</v>
      </c>
      <c r="K245">
        <v>0</v>
      </c>
      <c r="L245">
        <v>0</v>
      </c>
      <c r="M245">
        <v>0</v>
      </c>
      <c r="N245">
        <v>0</v>
      </c>
      <c r="O245">
        <f>Tabelle16[[#This Row],[Roll]]+Tabelle16[[#This Row],[Yaw]]</f>
        <v>44.331410000000005</v>
      </c>
      <c r="P245">
        <f>SQRT(Tabelle16[[#This Row],[X]]^2+ Tabelle16[[#This Row],[Y]]^2 +Tabelle16[[#This Row],[Z]]^2)</f>
        <v>201.41506376669051</v>
      </c>
      <c r="Q245">
        <v>274.435</v>
      </c>
      <c r="R245">
        <v>109.849</v>
      </c>
      <c r="S245">
        <v>115.036</v>
      </c>
      <c r="T245">
        <v>48.503300000000003</v>
      </c>
      <c r="U245">
        <v>1.63368</v>
      </c>
      <c r="V245">
        <v>-4.1718900000000003</v>
      </c>
    </row>
    <row r="246" spans="1:22">
      <c r="A246">
        <v>5485</v>
      </c>
      <c r="B246">
        <v>0</v>
      </c>
      <c r="C246">
        <v>17.1675</v>
      </c>
      <c r="D246">
        <v>2.4617</v>
      </c>
      <c r="E246">
        <v>-200.667</v>
      </c>
      <c r="F246">
        <v>48.503300000000003</v>
      </c>
      <c r="G246">
        <v>1.63368</v>
      </c>
      <c r="H246">
        <v>-4.1718900000000003</v>
      </c>
      <c r="I246" t="e">
        <f>IF(AND(Tabelle16[[#This Row],[AreaPx]]&gt;0,NOT(Tabelle16[AreaPx]="inf")),Tabelle16[[#This Row],[AreaPx]], NA())</f>
        <v>#N/A</v>
      </c>
      <c r="J246">
        <v>0</v>
      </c>
      <c r="K246">
        <v>0</v>
      </c>
      <c r="L246">
        <v>0</v>
      </c>
      <c r="M246">
        <v>0</v>
      </c>
      <c r="N246">
        <v>0</v>
      </c>
      <c r="O246">
        <f>Tabelle16[[#This Row],[Roll]]+Tabelle16[[#This Row],[Yaw]]</f>
        <v>44.331410000000005</v>
      </c>
      <c r="P246">
        <f>SQRT(Tabelle16[[#This Row],[X]]^2+ Tabelle16[[#This Row],[Y]]^2 +Tabelle16[[#This Row],[Z]]^2)</f>
        <v>201.41506376669051</v>
      </c>
      <c r="Q246">
        <v>274.435</v>
      </c>
      <c r="R246">
        <v>109.849</v>
      </c>
      <c r="S246">
        <v>115.036</v>
      </c>
      <c r="T246">
        <v>48.503300000000003</v>
      </c>
      <c r="U246">
        <v>1.63368</v>
      </c>
      <c r="V246">
        <v>-4.1718900000000003</v>
      </c>
    </row>
    <row r="247" spans="1:22">
      <c r="A247">
        <v>5508</v>
      </c>
      <c r="B247">
        <v>0</v>
      </c>
      <c r="C247">
        <v>17.1675</v>
      </c>
      <c r="D247">
        <v>2.4617</v>
      </c>
      <c r="E247">
        <v>-200.667</v>
      </c>
      <c r="F247">
        <v>48.503300000000003</v>
      </c>
      <c r="G247">
        <v>1.63368</v>
      </c>
      <c r="H247">
        <v>-4.1718900000000003</v>
      </c>
      <c r="I247" t="e">
        <f>IF(AND(Tabelle16[[#This Row],[AreaPx]]&gt;0,NOT(Tabelle16[AreaPx]="inf")),Tabelle16[[#This Row],[AreaPx]], NA())</f>
        <v>#N/A</v>
      </c>
      <c r="J247">
        <v>0</v>
      </c>
      <c r="K247">
        <v>0</v>
      </c>
      <c r="L247">
        <v>0</v>
      </c>
      <c r="M247">
        <v>0</v>
      </c>
      <c r="N247">
        <v>0</v>
      </c>
      <c r="O247">
        <f>Tabelle16[[#This Row],[Roll]]+Tabelle16[[#This Row],[Yaw]]</f>
        <v>44.331410000000005</v>
      </c>
      <c r="P247">
        <f>SQRT(Tabelle16[[#This Row],[X]]^2+ Tabelle16[[#This Row],[Y]]^2 +Tabelle16[[#This Row],[Z]]^2)</f>
        <v>201.41506376669051</v>
      </c>
      <c r="Q247">
        <v>274.435</v>
      </c>
      <c r="R247">
        <v>109.849</v>
      </c>
      <c r="S247">
        <v>115.036</v>
      </c>
      <c r="T247">
        <v>48.503300000000003</v>
      </c>
      <c r="U247">
        <v>1.63368</v>
      </c>
      <c r="V247">
        <v>-4.1718900000000003</v>
      </c>
    </row>
    <row r="248" spans="1:22">
      <c r="A248">
        <v>5533</v>
      </c>
      <c r="B248">
        <v>0</v>
      </c>
      <c r="C248">
        <v>17.1675</v>
      </c>
      <c r="D248">
        <v>2.4617</v>
      </c>
      <c r="E248">
        <v>-200.667</v>
      </c>
      <c r="F248">
        <v>48.503300000000003</v>
      </c>
      <c r="G248">
        <v>1.63368</v>
      </c>
      <c r="H248">
        <v>-4.1718900000000003</v>
      </c>
      <c r="I248" t="e">
        <f>IF(AND(Tabelle16[[#This Row],[AreaPx]]&gt;0,NOT(Tabelle16[AreaPx]="inf")),Tabelle16[[#This Row],[AreaPx]], NA())</f>
        <v>#N/A</v>
      </c>
      <c r="J248">
        <v>0</v>
      </c>
      <c r="K248">
        <v>0</v>
      </c>
      <c r="L248">
        <v>0</v>
      </c>
      <c r="M248">
        <v>0</v>
      </c>
      <c r="N248">
        <v>0</v>
      </c>
      <c r="O248">
        <f>Tabelle16[[#This Row],[Roll]]+Tabelle16[[#This Row],[Yaw]]</f>
        <v>44.331410000000005</v>
      </c>
      <c r="P248">
        <f>SQRT(Tabelle16[[#This Row],[X]]^2+ Tabelle16[[#This Row],[Y]]^2 +Tabelle16[[#This Row],[Z]]^2)</f>
        <v>201.41506376669051</v>
      </c>
      <c r="Q248">
        <v>274.435</v>
      </c>
      <c r="R248">
        <v>109.849</v>
      </c>
      <c r="S248">
        <v>115.036</v>
      </c>
      <c r="T248">
        <v>48.503300000000003</v>
      </c>
      <c r="U248">
        <v>1.63368</v>
      </c>
      <c r="V248">
        <v>-4.1718900000000003</v>
      </c>
    </row>
    <row r="249" spans="1:22">
      <c r="A249">
        <v>5551</v>
      </c>
      <c r="B249">
        <v>0</v>
      </c>
      <c r="C249">
        <v>17.1675</v>
      </c>
      <c r="D249">
        <v>2.4617</v>
      </c>
      <c r="E249">
        <v>-200.667</v>
      </c>
      <c r="F249">
        <v>48.503300000000003</v>
      </c>
      <c r="G249">
        <v>1.63368</v>
      </c>
      <c r="H249">
        <v>-4.1718900000000003</v>
      </c>
      <c r="I249" t="e">
        <f>IF(AND(Tabelle16[[#This Row],[AreaPx]]&gt;0,NOT(Tabelle16[AreaPx]="inf")),Tabelle16[[#This Row],[AreaPx]], NA())</f>
        <v>#N/A</v>
      </c>
      <c r="J249">
        <v>0</v>
      </c>
      <c r="K249">
        <v>0</v>
      </c>
      <c r="L249">
        <v>0</v>
      </c>
      <c r="M249">
        <v>0</v>
      </c>
      <c r="N249">
        <v>0</v>
      </c>
      <c r="O249">
        <f>Tabelle16[[#This Row],[Roll]]+Tabelle16[[#This Row],[Yaw]]</f>
        <v>44.331410000000005</v>
      </c>
      <c r="P249">
        <f>SQRT(Tabelle16[[#This Row],[X]]^2+ Tabelle16[[#This Row],[Y]]^2 +Tabelle16[[#This Row],[Z]]^2)</f>
        <v>201.41506376669051</v>
      </c>
      <c r="Q249">
        <v>274.435</v>
      </c>
      <c r="R249">
        <v>109.849</v>
      </c>
      <c r="S249">
        <v>115.036</v>
      </c>
      <c r="T249">
        <v>48.503300000000003</v>
      </c>
      <c r="U249">
        <v>1.63368</v>
      </c>
      <c r="V249">
        <v>-4.1718900000000003</v>
      </c>
    </row>
    <row r="250" spans="1:22">
      <c r="A250">
        <v>5575</v>
      </c>
      <c r="B250">
        <v>0</v>
      </c>
      <c r="C250">
        <v>17.1675</v>
      </c>
      <c r="D250">
        <v>2.4617</v>
      </c>
      <c r="E250">
        <v>-200.667</v>
      </c>
      <c r="F250">
        <v>48.503300000000003</v>
      </c>
      <c r="G250">
        <v>1.63368</v>
      </c>
      <c r="H250">
        <v>-4.1718900000000003</v>
      </c>
      <c r="I250" t="e">
        <f>IF(AND(Tabelle16[[#This Row],[AreaPx]]&gt;0,NOT(Tabelle16[AreaPx]="inf")),Tabelle16[[#This Row],[AreaPx]], NA())</f>
        <v>#N/A</v>
      </c>
      <c r="J250">
        <v>0</v>
      </c>
      <c r="K250">
        <v>0</v>
      </c>
      <c r="L250">
        <v>0</v>
      </c>
      <c r="M250">
        <v>0</v>
      </c>
      <c r="N250">
        <v>0</v>
      </c>
      <c r="O250">
        <f>Tabelle16[[#This Row],[Roll]]+Tabelle16[[#This Row],[Yaw]]</f>
        <v>44.331410000000005</v>
      </c>
      <c r="P250">
        <f>SQRT(Tabelle16[[#This Row],[X]]^2+ Tabelle16[[#This Row],[Y]]^2 +Tabelle16[[#This Row],[Z]]^2)</f>
        <v>201.41506376669051</v>
      </c>
      <c r="Q250">
        <v>274.435</v>
      </c>
      <c r="R250">
        <v>109.849</v>
      </c>
      <c r="S250">
        <v>115.036</v>
      </c>
      <c r="T250">
        <v>48.503300000000003</v>
      </c>
      <c r="U250">
        <v>1.63368</v>
      </c>
      <c r="V250">
        <v>-4.1718900000000003</v>
      </c>
    </row>
    <row r="251" spans="1:22">
      <c r="A251">
        <v>5601</v>
      </c>
      <c r="B251">
        <v>0</v>
      </c>
      <c r="C251">
        <v>17.1675</v>
      </c>
      <c r="D251">
        <v>2.4617</v>
      </c>
      <c r="E251">
        <v>-200.667</v>
      </c>
      <c r="F251">
        <v>48.503300000000003</v>
      </c>
      <c r="G251">
        <v>1.63368</v>
      </c>
      <c r="H251">
        <v>-4.1718900000000003</v>
      </c>
      <c r="I251" t="e">
        <f>IF(AND(Tabelle16[[#This Row],[AreaPx]]&gt;0,NOT(Tabelle16[AreaPx]="inf")),Tabelle16[[#This Row],[AreaPx]], NA())</f>
        <v>#N/A</v>
      </c>
      <c r="J251">
        <v>0</v>
      </c>
      <c r="K251">
        <v>0</v>
      </c>
      <c r="L251">
        <v>0</v>
      </c>
      <c r="M251">
        <v>0</v>
      </c>
      <c r="N251">
        <v>0</v>
      </c>
      <c r="O251">
        <f>Tabelle16[[#This Row],[Roll]]+Tabelle16[[#This Row],[Yaw]]</f>
        <v>44.331410000000005</v>
      </c>
      <c r="P251">
        <f>SQRT(Tabelle16[[#This Row],[X]]^2+ Tabelle16[[#This Row],[Y]]^2 +Tabelle16[[#This Row],[Z]]^2)</f>
        <v>201.41506376669051</v>
      </c>
      <c r="Q251">
        <v>274.435</v>
      </c>
      <c r="R251">
        <v>109.849</v>
      </c>
      <c r="S251">
        <v>115.036</v>
      </c>
      <c r="T251">
        <v>48.503300000000003</v>
      </c>
      <c r="U251">
        <v>1.63368</v>
      </c>
      <c r="V251">
        <v>-4.1718900000000003</v>
      </c>
    </row>
    <row r="252" spans="1:22">
      <c r="A252">
        <v>5617</v>
      </c>
      <c r="B252">
        <v>0</v>
      </c>
      <c r="C252">
        <v>17.1675</v>
      </c>
      <c r="D252">
        <v>2.4617</v>
      </c>
      <c r="E252">
        <v>-200.667</v>
      </c>
      <c r="F252">
        <v>48.503300000000003</v>
      </c>
      <c r="G252">
        <v>1.63368</v>
      </c>
      <c r="H252">
        <v>-4.1718900000000003</v>
      </c>
      <c r="I252" t="e">
        <f>IF(AND(Tabelle16[[#This Row],[AreaPx]]&gt;0,NOT(Tabelle16[AreaPx]="inf")),Tabelle16[[#This Row],[AreaPx]], NA())</f>
        <v>#N/A</v>
      </c>
      <c r="J252">
        <v>0</v>
      </c>
      <c r="K252">
        <v>0</v>
      </c>
      <c r="L252">
        <v>0</v>
      </c>
      <c r="M252">
        <v>0</v>
      </c>
      <c r="N252">
        <v>0</v>
      </c>
      <c r="O252">
        <f>Tabelle16[[#This Row],[Roll]]+Tabelle16[[#This Row],[Yaw]]</f>
        <v>44.331410000000005</v>
      </c>
      <c r="P252">
        <f>SQRT(Tabelle16[[#This Row],[X]]^2+ Tabelle16[[#This Row],[Y]]^2 +Tabelle16[[#This Row],[Z]]^2)</f>
        <v>201.41506376669051</v>
      </c>
      <c r="Q252">
        <v>274.435</v>
      </c>
      <c r="R252">
        <v>109.849</v>
      </c>
      <c r="S252">
        <v>115.036</v>
      </c>
      <c r="T252">
        <v>48.503300000000003</v>
      </c>
      <c r="U252">
        <v>1.63368</v>
      </c>
      <c r="V252">
        <v>-4.1718900000000003</v>
      </c>
    </row>
    <row r="253" spans="1:22">
      <c r="A253">
        <v>5637</v>
      </c>
      <c r="B253">
        <v>0</v>
      </c>
      <c r="C253">
        <v>17.1675</v>
      </c>
      <c r="D253">
        <v>2.4617</v>
      </c>
      <c r="E253">
        <v>-200.667</v>
      </c>
      <c r="F253">
        <v>48.503300000000003</v>
      </c>
      <c r="G253">
        <v>1.63368</v>
      </c>
      <c r="H253">
        <v>-4.1718900000000003</v>
      </c>
      <c r="I253" t="e">
        <f>IF(AND(Tabelle16[[#This Row],[AreaPx]]&gt;0,NOT(Tabelle16[AreaPx]="inf")),Tabelle16[[#This Row],[AreaPx]], NA())</f>
        <v>#N/A</v>
      </c>
      <c r="J253">
        <v>0</v>
      </c>
      <c r="K253">
        <v>0</v>
      </c>
      <c r="L253">
        <v>0</v>
      </c>
      <c r="M253">
        <v>0</v>
      </c>
      <c r="N253">
        <v>0</v>
      </c>
      <c r="O253">
        <f>Tabelle16[[#This Row],[Roll]]+Tabelle16[[#This Row],[Yaw]]</f>
        <v>44.331410000000005</v>
      </c>
      <c r="P253">
        <f>SQRT(Tabelle16[[#This Row],[X]]^2+ Tabelle16[[#This Row],[Y]]^2 +Tabelle16[[#This Row],[Z]]^2)</f>
        <v>201.41506376669051</v>
      </c>
      <c r="Q253">
        <v>274.435</v>
      </c>
      <c r="R253">
        <v>109.849</v>
      </c>
      <c r="S253">
        <v>115.036</v>
      </c>
      <c r="T253">
        <v>48.503300000000003</v>
      </c>
      <c r="U253">
        <v>1.63368</v>
      </c>
      <c r="V253">
        <v>-4.1718900000000003</v>
      </c>
    </row>
    <row r="254" spans="1:22">
      <c r="A254">
        <v>5649</v>
      </c>
      <c r="B254">
        <v>0</v>
      </c>
      <c r="C254">
        <v>17.1675</v>
      </c>
      <c r="D254">
        <v>2.4617</v>
      </c>
      <c r="E254">
        <v>-200.667</v>
      </c>
      <c r="F254">
        <v>48.503300000000003</v>
      </c>
      <c r="G254">
        <v>1.63368</v>
      </c>
      <c r="H254">
        <v>-4.1718900000000003</v>
      </c>
      <c r="I254" t="e">
        <f>IF(AND(Tabelle16[[#This Row],[AreaPx]]&gt;0,NOT(Tabelle16[AreaPx]="inf")),Tabelle16[[#This Row],[AreaPx]], NA())</f>
        <v>#N/A</v>
      </c>
      <c r="J254">
        <v>0</v>
      </c>
      <c r="K254">
        <v>0</v>
      </c>
      <c r="L254">
        <v>0</v>
      </c>
      <c r="M254">
        <v>0</v>
      </c>
      <c r="N254">
        <v>0</v>
      </c>
      <c r="O254">
        <f>Tabelle16[[#This Row],[Roll]]+Tabelle16[[#This Row],[Yaw]]</f>
        <v>44.331410000000005</v>
      </c>
      <c r="P254">
        <f>SQRT(Tabelle16[[#This Row],[X]]^2+ Tabelle16[[#This Row],[Y]]^2 +Tabelle16[[#This Row],[Z]]^2)</f>
        <v>201.41506376669051</v>
      </c>
      <c r="Q254">
        <v>274.435</v>
      </c>
      <c r="R254">
        <v>109.849</v>
      </c>
      <c r="S254">
        <v>115.036</v>
      </c>
      <c r="T254">
        <v>48.503300000000003</v>
      </c>
      <c r="U254">
        <v>1.63368</v>
      </c>
      <c r="V254">
        <v>-4.1718900000000003</v>
      </c>
    </row>
    <row r="255" spans="1:22">
      <c r="A255">
        <v>5663</v>
      </c>
      <c r="B255">
        <v>0</v>
      </c>
      <c r="C255">
        <v>17.1675</v>
      </c>
      <c r="D255">
        <v>2.4617</v>
      </c>
      <c r="E255">
        <v>-200.667</v>
      </c>
      <c r="F255">
        <v>48.503300000000003</v>
      </c>
      <c r="G255">
        <v>1.63368</v>
      </c>
      <c r="H255">
        <v>-4.1718900000000003</v>
      </c>
      <c r="I255" t="e">
        <f>IF(AND(Tabelle16[[#This Row],[AreaPx]]&gt;0,NOT(Tabelle16[AreaPx]="inf")),Tabelle16[[#This Row],[AreaPx]], NA())</f>
        <v>#N/A</v>
      </c>
      <c r="J255">
        <v>0</v>
      </c>
      <c r="K255">
        <v>0</v>
      </c>
      <c r="L255">
        <v>0</v>
      </c>
      <c r="M255">
        <v>0</v>
      </c>
      <c r="N255">
        <v>0</v>
      </c>
      <c r="O255">
        <f>Tabelle16[[#This Row],[Roll]]+Tabelle16[[#This Row],[Yaw]]</f>
        <v>44.331410000000005</v>
      </c>
      <c r="P255">
        <f>SQRT(Tabelle16[[#This Row],[X]]^2+ Tabelle16[[#This Row],[Y]]^2 +Tabelle16[[#This Row],[Z]]^2)</f>
        <v>201.41506376669051</v>
      </c>
      <c r="Q255">
        <v>274.435</v>
      </c>
      <c r="R255">
        <v>109.849</v>
      </c>
      <c r="S255">
        <v>115.036</v>
      </c>
      <c r="T255">
        <v>48.503300000000003</v>
      </c>
      <c r="U255">
        <v>1.63368</v>
      </c>
      <c r="V255">
        <v>-4.1718900000000003</v>
      </c>
    </row>
    <row r="256" spans="1:22">
      <c r="A256">
        <v>5671</v>
      </c>
      <c r="B256">
        <v>0</v>
      </c>
      <c r="C256">
        <v>17.1675</v>
      </c>
      <c r="D256">
        <v>2.4617</v>
      </c>
      <c r="E256">
        <v>-200.667</v>
      </c>
      <c r="F256">
        <v>48.503300000000003</v>
      </c>
      <c r="G256">
        <v>1.63368</v>
      </c>
      <c r="H256">
        <v>-4.1718900000000003</v>
      </c>
      <c r="I256" t="e">
        <f>IF(AND(Tabelle16[[#This Row],[AreaPx]]&gt;0,NOT(Tabelle16[AreaPx]="inf")),Tabelle16[[#This Row],[AreaPx]], NA())</f>
        <v>#N/A</v>
      </c>
      <c r="J256">
        <v>0</v>
      </c>
      <c r="K256">
        <v>0</v>
      </c>
      <c r="L256">
        <v>0</v>
      </c>
      <c r="M256">
        <v>0</v>
      </c>
      <c r="N256">
        <v>0</v>
      </c>
      <c r="O256">
        <f>Tabelle16[[#This Row],[Roll]]+Tabelle16[[#This Row],[Yaw]]</f>
        <v>44.331410000000005</v>
      </c>
      <c r="P256">
        <f>SQRT(Tabelle16[[#This Row],[X]]^2+ Tabelle16[[#This Row],[Y]]^2 +Tabelle16[[#This Row],[Z]]^2)</f>
        <v>201.41506376669051</v>
      </c>
      <c r="Q256">
        <v>274.435</v>
      </c>
      <c r="R256">
        <v>109.849</v>
      </c>
      <c r="S256">
        <v>115.036</v>
      </c>
      <c r="T256">
        <v>48.503300000000003</v>
      </c>
      <c r="U256">
        <v>1.63368</v>
      </c>
      <c r="V256">
        <v>-4.1718900000000003</v>
      </c>
    </row>
    <row r="257" spans="1:22">
      <c r="A257">
        <v>5678</v>
      </c>
      <c r="B257">
        <v>0</v>
      </c>
      <c r="C257">
        <v>17.1675</v>
      </c>
      <c r="D257">
        <v>2.4617</v>
      </c>
      <c r="E257">
        <v>-200.667</v>
      </c>
      <c r="F257">
        <v>48.503300000000003</v>
      </c>
      <c r="G257">
        <v>1.63368</v>
      </c>
      <c r="H257">
        <v>-4.1718900000000003</v>
      </c>
      <c r="I257" t="e">
        <f>IF(AND(Tabelle16[[#This Row],[AreaPx]]&gt;0,NOT(Tabelle16[AreaPx]="inf")),Tabelle16[[#This Row],[AreaPx]], NA())</f>
        <v>#N/A</v>
      </c>
      <c r="J257">
        <v>0</v>
      </c>
      <c r="K257">
        <v>0</v>
      </c>
      <c r="L257">
        <v>0</v>
      </c>
      <c r="M257">
        <v>0</v>
      </c>
      <c r="N257">
        <v>0</v>
      </c>
      <c r="O257">
        <f>Tabelle16[[#This Row],[Roll]]+Tabelle16[[#This Row],[Yaw]]</f>
        <v>44.331410000000005</v>
      </c>
      <c r="P257">
        <f>SQRT(Tabelle16[[#This Row],[X]]^2+ Tabelle16[[#This Row],[Y]]^2 +Tabelle16[[#This Row],[Z]]^2)</f>
        <v>201.41506376669051</v>
      </c>
      <c r="Q257">
        <v>274.435</v>
      </c>
      <c r="R257">
        <v>109.849</v>
      </c>
      <c r="S257">
        <v>115.036</v>
      </c>
      <c r="T257">
        <v>48.503300000000003</v>
      </c>
      <c r="U257">
        <v>1.63368</v>
      </c>
      <c r="V257">
        <v>-4.1718900000000003</v>
      </c>
    </row>
    <row r="258" spans="1:22">
      <c r="A258">
        <v>5703</v>
      </c>
      <c r="B258">
        <v>0</v>
      </c>
      <c r="C258">
        <v>17.1675</v>
      </c>
      <c r="D258">
        <v>2.4617</v>
      </c>
      <c r="E258">
        <v>-200.667</v>
      </c>
      <c r="F258">
        <v>48.503300000000003</v>
      </c>
      <c r="G258">
        <v>1.63368</v>
      </c>
      <c r="H258">
        <v>-4.1718900000000003</v>
      </c>
      <c r="I258" t="e">
        <f>IF(AND(Tabelle16[[#This Row],[AreaPx]]&gt;0,NOT(Tabelle16[AreaPx]="inf")),Tabelle16[[#This Row],[AreaPx]], NA())</f>
        <v>#N/A</v>
      </c>
      <c r="J258">
        <v>0</v>
      </c>
      <c r="K258">
        <v>0</v>
      </c>
      <c r="L258">
        <v>0</v>
      </c>
      <c r="M258">
        <v>0</v>
      </c>
      <c r="N258">
        <v>0</v>
      </c>
      <c r="O258">
        <f>Tabelle16[[#This Row],[Roll]]+Tabelle16[[#This Row],[Yaw]]</f>
        <v>44.331410000000005</v>
      </c>
      <c r="P258">
        <f>SQRT(Tabelle16[[#This Row],[X]]^2+ Tabelle16[[#This Row],[Y]]^2 +Tabelle16[[#This Row],[Z]]^2)</f>
        <v>201.41506376669051</v>
      </c>
      <c r="Q258">
        <v>274.435</v>
      </c>
      <c r="R258">
        <v>109.849</v>
      </c>
      <c r="S258">
        <v>115.036</v>
      </c>
      <c r="T258">
        <v>48.503300000000003</v>
      </c>
      <c r="U258">
        <v>1.63368</v>
      </c>
      <c r="V258">
        <v>-4.1718900000000003</v>
      </c>
    </row>
    <row r="259" spans="1:22">
      <c r="A259">
        <v>5719</v>
      </c>
      <c r="B259">
        <v>0</v>
      </c>
      <c r="C259">
        <v>17.1675</v>
      </c>
      <c r="D259">
        <v>2.4617</v>
      </c>
      <c r="E259">
        <v>-200.667</v>
      </c>
      <c r="F259">
        <v>48.503300000000003</v>
      </c>
      <c r="G259">
        <v>1.63368</v>
      </c>
      <c r="H259">
        <v>-4.1718900000000003</v>
      </c>
      <c r="I259" t="e">
        <f>IF(AND(Tabelle16[[#This Row],[AreaPx]]&gt;0,NOT(Tabelle16[AreaPx]="inf")),Tabelle16[[#This Row],[AreaPx]], NA())</f>
        <v>#N/A</v>
      </c>
      <c r="J259">
        <v>0</v>
      </c>
      <c r="K259">
        <v>0</v>
      </c>
      <c r="L259">
        <v>0</v>
      </c>
      <c r="M259">
        <v>0</v>
      </c>
      <c r="N259">
        <v>0</v>
      </c>
      <c r="O259">
        <f>Tabelle16[[#This Row],[Roll]]+Tabelle16[[#This Row],[Yaw]]</f>
        <v>44.331410000000005</v>
      </c>
      <c r="P259">
        <f>SQRT(Tabelle16[[#This Row],[X]]^2+ Tabelle16[[#This Row],[Y]]^2 +Tabelle16[[#This Row],[Z]]^2)</f>
        <v>201.41506376669051</v>
      </c>
      <c r="Q259">
        <v>274.435</v>
      </c>
      <c r="R259">
        <v>109.849</v>
      </c>
      <c r="S259">
        <v>115.036</v>
      </c>
      <c r="T259">
        <v>48.503300000000003</v>
      </c>
      <c r="U259">
        <v>1.63368</v>
      </c>
      <c r="V259">
        <v>-4.1718900000000003</v>
      </c>
    </row>
    <row r="260" spans="1:22">
      <c r="A260">
        <v>5743</v>
      </c>
      <c r="B260">
        <v>0</v>
      </c>
      <c r="C260">
        <v>17.1675</v>
      </c>
      <c r="D260">
        <v>2.4617</v>
      </c>
      <c r="E260">
        <v>-200.667</v>
      </c>
      <c r="F260">
        <v>48.503300000000003</v>
      </c>
      <c r="G260">
        <v>1.63368</v>
      </c>
      <c r="H260">
        <v>-4.1718900000000003</v>
      </c>
      <c r="I260" t="e">
        <f>IF(AND(Tabelle16[[#This Row],[AreaPx]]&gt;0,NOT(Tabelle16[AreaPx]="inf")),Tabelle16[[#This Row],[AreaPx]], NA())</f>
        <v>#N/A</v>
      </c>
      <c r="J260">
        <v>0</v>
      </c>
      <c r="K260">
        <v>0</v>
      </c>
      <c r="L260">
        <v>0</v>
      </c>
      <c r="M260">
        <v>0</v>
      </c>
      <c r="N260">
        <v>0</v>
      </c>
      <c r="O260">
        <f>Tabelle16[[#This Row],[Roll]]+Tabelle16[[#This Row],[Yaw]]</f>
        <v>44.331410000000005</v>
      </c>
      <c r="P260">
        <f>SQRT(Tabelle16[[#This Row],[X]]^2+ Tabelle16[[#This Row],[Y]]^2 +Tabelle16[[#This Row],[Z]]^2)</f>
        <v>201.41506376669051</v>
      </c>
      <c r="Q260">
        <v>274.435</v>
      </c>
      <c r="R260">
        <v>109.849</v>
      </c>
      <c r="S260">
        <v>115.036</v>
      </c>
      <c r="T260">
        <v>48.503300000000003</v>
      </c>
      <c r="U260">
        <v>1.63368</v>
      </c>
      <c r="V260">
        <v>-4.1718900000000003</v>
      </c>
    </row>
    <row r="261" spans="1:22">
      <c r="A261">
        <v>5770</v>
      </c>
      <c r="B261">
        <v>0</v>
      </c>
      <c r="C261">
        <v>17.1675</v>
      </c>
      <c r="D261">
        <v>2.4617</v>
      </c>
      <c r="E261">
        <v>-200.667</v>
      </c>
      <c r="F261">
        <v>48.503300000000003</v>
      </c>
      <c r="G261">
        <v>1.63368</v>
      </c>
      <c r="H261">
        <v>-4.1718900000000003</v>
      </c>
      <c r="I261" t="e">
        <f>IF(AND(Tabelle16[[#This Row],[AreaPx]]&gt;0,NOT(Tabelle16[AreaPx]="inf")),Tabelle16[[#This Row],[AreaPx]], NA())</f>
        <v>#N/A</v>
      </c>
      <c r="J261">
        <v>0</v>
      </c>
      <c r="K261">
        <v>0</v>
      </c>
      <c r="L261">
        <v>0</v>
      </c>
      <c r="M261">
        <v>0</v>
      </c>
      <c r="N261">
        <v>0</v>
      </c>
      <c r="O261">
        <f>Tabelle16[[#This Row],[Roll]]+Tabelle16[[#This Row],[Yaw]]</f>
        <v>44.331410000000005</v>
      </c>
      <c r="P261">
        <f>SQRT(Tabelle16[[#This Row],[X]]^2+ Tabelle16[[#This Row],[Y]]^2 +Tabelle16[[#This Row],[Z]]^2)</f>
        <v>201.41506376669051</v>
      </c>
      <c r="Q261">
        <v>274.435</v>
      </c>
      <c r="R261">
        <v>109.849</v>
      </c>
      <c r="S261">
        <v>115.036</v>
      </c>
      <c r="T261">
        <v>48.503300000000003</v>
      </c>
      <c r="U261">
        <v>1.63368</v>
      </c>
      <c r="V261">
        <v>-4.1718900000000003</v>
      </c>
    </row>
    <row r="262" spans="1:22">
      <c r="A262">
        <v>5785</v>
      </c>
      <c r="B262">
        <v>0</v>
      </c>
      <c r="C262">
        <v>17.1675</v>
      </c>
      <c r="D262">
        <v>2.4617</v>
      </c>
      <c r="E262">
        <v>-200.667</v>
      </c>
      <c r="F262">
        <v>48.503300000000003</v>
      </c>
      <c r="G262">
        <v>1.63368</v>
      </c>
      <c r="H262">
        <v>-4.1718900000000003</v>
      </c>
      <c r="I262" t="e">
        <f>IF(AND(Tabelle16[[#This Row],[AreaPx]]&gt;0,NOT(Tabelle16[AreaPx]="inf")),Tabelle16[[#This Row],[AreaPx]], NA())</f>
        <v>#N/A</v>
      </c>
      <c r="J262">
        <v>0</v>
      </c>
      <c r="K262">
        <v>0</v>
      </c>
      <c r="L262">
        <v>0</v>
      </c>
      <c r="M262">
        <v>0</v>
      </c>
      <c r="N262">
        <v>0</v>
      </c>
      <c r="O262">
        <f>Tabelle16[[#This Row],[Roll]]+Tabelle16[[#This Row],[Yaw]]</f>
        <v>44.331410000000005</v>
      </c>
      <c r="P262">
        <f>SQRT(Tabelle16[[#This Row],[X]]^2+ Tabelle16[[#This Row],[Y]]^2 +Tabelle16[[#This Row],[Z]]^2)</f>
        <v>201.41506376669051</v>
      </c>
      <c r="Q262">
        <v>274.435</v>
      </c>
      <c r="R262">
        <v>109.849</v>
      </c>
      <c r="S262">
        <v>115.036</v>
      </c>
      <c r="T262">
        <v>48.503300000000003</v>
      </c>
      <c r="U262">
        <v>1.63368</v>
      </c>
      <c r="V262">
        <v>-4.1718900000000003</v>
      </c>
    </row>
    <row r="263" spans="1:22">
      <c r="A263">
        <v>5808</v>
      </c>
      <c r="B263">
        <v>0</v>
      </c>
      <c r="C263">
        <v>17.1675</v>
      </c>
      <c r="D263">
        <v>2.4617</v>
      </c>
      <c r="E263">
        <v>-200.667</v>
      </c>
      <c r="F263">
        <v>48.503300000000003</v>
      </c>
      <c r="G263">
        <v>1.63368</v>
      </c>
      <c r="H263">
        <v>-4.1718900000000003</v>
      </c>
      <c r="I263" t="e">
        <f>IF(AND(Tabelle16[[#This Row],[AreaPx]]&gt;0,NOT(Tabelle16[AreaPx]="inf")),Tabelle16[[#This Row],[AreaPx]], NA())</f>
        <v>#N/A</v>
      </c>
      <c r="J263">
        <v>0</v>
      </c>
      <c r="K263">
        <v>0</v>
      </c>
      <c r="L263">
        <v>0</v>
      </c>
      <c r="M263">
        <v>0</v>
      </c>
      <c r="N263">
        <v>0</v>
      </c>
      <c r="O263">
        <f>Tabelle16[[#This Row],[Roll]]+Tabelle16[[#This Row],[Yaw]]</f>
        <v>44.331410000000005</v>
      </c>
      <c r="P263">
        <f>SQRT(Tabelle16[[#This Row],[X]]^2+ Tabelle16[[#This Row],[Y]]^2 +Tabelle16[[#This Row],[Z]]^2)</f>
        <v>201.41506376669051</v>
      </c>
      <c r="Q263">
        <v>274.435</v>
      </c>
      <c r="R263">
        <v>109.849</v>
      </c>
      <c r="S263">
        <v>115.036</v>
      </c>
      <c r="T263">
        <v>48.503300000000003</v>
      </c>
      <c r="U263">
        <v>1.63368</v>
      </c>
      <c r="V263">
        <v>-4.1718900000000003</v>
      </c>
    </row>
    <row r="264" spans="1:22">
      <c r="A264">
        <v>5828</v>
      </c>
      <c r="B264">
        <v>0</v>
      </c>
      <c r="C264">
        <v>17.1675</v>
      </c>
      <c r="D264">
        <v>2.4617</v>
      </c>
      <c r="E264">
        <v>-200.667</v>
      </c>
      <c r="F264">
        <v>48.503300000000003</v>
      </c>
      <c r="G264">
        <v>1.63368</v>
      </c>
      <c r="H264">
        <v>-4.1718900000000003</v>
      </c>
      <c r="I264" t="e">
        <f>IF(AND(Tabelle16[[#This Row],[AreaPx]]&gt;0,NOT(Tabelle16[AreaPx]="inf")),Tabelle16[[#This Row],[AreaPx]], NA())</f>
        <v>#N/A</v>
      </c>
      <c r="J264">
        <v>0</v>
      </c>
      <c r="K264">
        <v>0</v>
      </c>
      <c r="L264">
        <v>0</v>
      </c>
      <c r="M264">
        <v>0</v>
      </c>
      <c r="N264">
        <v>0</v>
      </c>
      <c r="O264">
        <f>Tabelle16[[#This Row],[Roll]]+Tabelle16[[#This Row],[Yaw]]</f>
        <v>44.331410000000005</v>
      </c>
      <c r="P264">
        <f>SQRT(Tabelle16[[#This Row],[X]]^2+ Tabelle16[[#This Row],[Y]]^2 +Tabelle16[[#This Row],[Z]]^2)</f>
        <v>201.41506376669051</v>
      </c>
      <c r="Q264">
        <v>274.435</v>
      </c>
      <c r="R264">
        <v>109.849</v>
      </c>
      <c r="S264">
        <v>115.036</v>
      </c>
      <c r="T264">
        <v>48.503300000000003</v>
      </c>
      <c r="U264">
        <v>1.63368</v>
      </c>
      <c r="V264">
        <v>-4.1718900000000003</v>
      </c>
    </row>
    <row r="265" spans="1:22">
      <c r="A265">
        <v>5838</v>
      </c>
      <c r="B265">
        <v>0</v>
      </c>
      <c r="C265">
        <v>17.1675</v>
      </c>
      <c r="D265">
        <v>2.4617</v>
      </c>
      <c r="E265">
        <v>-200.667</v>
      </c>
      <c r="F265">
        <v>48.503300000000003</v>
      </c>
      <c r="G265">
        <v>1.63368</v>
      </c>
      <c r="H265">
        <v>-4.1718900000000003</v>
      </c>
      <c r="I265" t="e">
        <f>IF(AND(Tabelle16[[#This Row],[AreaPx]]&gt;0,NOT(Tabelle16[AreaPx]="inf")),Tabelle16[[#This Row],[AreaPx]], NA())</f>
        <v>#N/A</v>
      </c>
      <c r="J265">
        <v>0</v>
      </c>
      <c r="K265">
        <v>0</v>
      </c>
      <c r="L265">
        <v>0</v>
      </c>
      <c r="M265">
        <v>0</v>
      </c>
      <c r="N265">
        <v>0</v>
      </c>
      <c r="O265">
        <f>Tabelle16[[#This Row],[Roll]]+Tabelle16[[#This Row],[Yaw]]</f>
        <v>44.331410000000005</v>
      </c>
      <c r="P265">
        <f>SQRT(Tabelle16[[#This Row],[X]]^2+ Tabelle16[[#This Row],[Y]]^2 +Tabelle16[[#This Row],[Z]]^2)</f>
        <v>201.41506376669051</v>
      </c>
      <c r="Q265">
        <v>274.435</v>
      </c>
      <c r="R265">
        <v>109.849</v>
      </c>
      <c r="S265">
        <v>115.036</v>
      </c>
      <c r="T265">
        <v>48.503300000000003</v>
      </c>
      <c r="U265">
        <v>1.63368</v>
      </c>
      <c r="V265">
        <v>-4.1718900000000003</v>
      </c>
    </row>
    <row r="266" spans="1:22">
      <c r="A266">
        <v>5846</v>
      </c>
      <c r="B266">
        <v>0</v>
      </c>
      <c r="C266">
        <v>17.1675</v>
      </c>
      <c r="D266">
        <v>2.4617</v>
      </c>
      <c r="E266">
        <v>-200.667</v>
      </c>
      <c r="F266">
        <v>48.503300000000003</v>
      </c>
      <c r="G266">
        <v>1.63368</v>
      </c>
      <c r="H266">
        <v>-4.1718900000000003</v>
      </c>
      <c r="I266" t="e">
        <f>IF(AND(Tabelle16[[#This Row],[AreaPx]]&gt;0,NOT(Tabelle16[AreaPx]="inf")),Tabelle16[[#This Row],[AreaPx]], NA())</f>
        <v>#N/A</v>
      </c>
      <c r="J266">
        <v>0</v>
      </c>
      <c r="K266">
        <v>0</v>
      </c>
      <c r="L266">
        <v>0</v>
      </c>
      <c r="M266">
        <v>0</v>
      </c>
      <c r="N266">
        <v>0</v>
      </c>
      <c r="O266">
        <f>Tabelle16[[#This Row],[Roll]]+Tabelle16[[#This Row],[Yaw]]</f>
        <v>44.331410000000005</v>
      </c>
      <c r="P266">
        <f>SQRT(Tabelle16[[#This Row],[X]]^2+ Tabelle16[[#This Row],[Y]]^2 +Tabelle16[[#This Row],[Z]]^2)</f>
        <v>201.41506376669051</v>
      </c>
      <c r="Q266">
        <v>274.435</v>
      </c>
      <c r="R266">
        <v>109.849</v>
      </c>
      <c r="S266">
        <v>115.036</v>
      </c>
      <c r="T266">
        <v>48.503300000000003</v>
      </c>
      <c r="U266">
        <v>1.63368</v>
      </c>
      <c r="V266">
        <v>-4.1718900000000003</v>
      </c>
    </row>
    <row r="267" spans="1:22">
      <c r="A267">
        <v>5874</v>
      </c>
      <c r="B267">
        <v>0</v>
      </c>
      <c r="C267">
        <v>17.1675</v>
      </c>
      <c r="D267">
        <v>2.4617</v>
      </c>
      <c r="E267">
        <v>-200.667</v>
      </c>
      <c r="F267">
        <v>48.503300000000003</v>
      </c>
      <c r="G267">
        <v>1.63368</v>
      </c>
      <c r="H267">
        <v>-4.1718900000000003</v>
      </c>
      <c r="I267" t="e">
        <f>IF(AND(Tabelle16[[#This Row],[AreaPx]]&gt;0,NOT(Tabelle16[AreaPx]="inf")),Tabelle16[[#This Row],[AreaPx]], NA())</f>
        <v>#N/A</v>
      </c>
      <c r="J267">
        <v>0</v>
      </c>
      <c r="K267">
        <v>0</v>
      </c>
      <c r="L267">
        <v>0</v>
      </c>
      <c r="M267">
        <v>0</v>
      </c>
      <c r="N267">
        <v>0</v>
      </c>
      <c r="O267">
        <f>Tabelle16[[#This Row],[Roll]]+Tabelle16[[#This Row],[Yaw]]</f>
        <v>44.331410000000005</v>
      </c>
      <c r="P267">
        <f>SQRT(Tabelle16[[#This Row],[X]]^2+ Tabelle16[[#This Row],[Y]]^2 +Tabelle16[[#This Row],[Z]]^2)</f>
        <v>201.41506376669051</v>
      </c>
      <c r="Q267">
        <v>274.435</v>
      </c>
      <c r="R267">
        <v>109.849</v>
      </c>
      <c r="S267">
        <v>115.036</v>
      </c>
      <c r="T267">
        <v>48.503300000000003</v>
      </c>
      <c r="U267">
        <v>1.63368</v>
      </c>
      <c r="V267">
        <v>-4.1718900000000003</v>
      </c>
    </row>
    <row r="268" spans="1:22">
      <c r="A268">
        <v>5906</v>
      </c>
      <c r="B268">
        <v>0</v>
      </c>
      <c r="C268">
        <v>17.1675</v>
      </c>
      <c r="D268">
        <v>2.4617</v>
      </c>
      <c r="E268">
        <v>-200.667</v>
      </c>
      <c r="F268">
        <v>48.503300000000003</v>
      </c>
      <c r="G268">
        <v>1.63368</v>
      </c>
      <c r="H268">
        <v>-4.1718900000000003</v>
      </c>
      <c r="I268" t="e">
        <f>IF(AND(Tabelle16[[#This Row],[AreaPx]]&gt;0,NOT(Tabelle16[AreaPx]="inf")),Tabelle16[[#This Row],[AreaPx]], NA())</f>
        <v>#N/A</v>
      </c>
      <c r="J268">
        <v>0</v>
      </c>
      <c r="K268">
        <v>0</v>
      </c>
      <c r="L268">
        <v>0</v>
      </c>
      <c r="M268">
        <v>0</v>
      </c>
      <c r="N268">
        <v>0</v>
      </c>
      <c r="O268">
        <f>Tabelle16[[#This Row],[Roll]]+Tabelle16[[#This Row],[Yaw]]</f>
        <v>44.331410000000005</v>
      </c>
      <c r="P268">
        <f>SQRT(Tabelle16[[#This Row],[X]]^2+ Tabelle16[[#This Row],[Y]]^2 +Tabelle16[[#This Row],[Z]]^2)</f>
        <v>201.41506376669051</v>
      </c>
      <c r="Q268">
        <v>274.435</v>
      </c>
      <c r="R268">
        <v>109.849</v>
      </c>
      <c r="S268">
        <v>115.036</v>
      </c>
      <c r="T268">
        <v>48.503300000000003</v>
      </c>
      <c r="U268">
        <v>1.63368</v>
      </c>
      <c r="V268">
        <v>-4.1718900000000003</v>
      </c>
    </row>
    <row r="269" spans="1:22">
      <c r="A269">
        <v>5933</v>
      </c>
      <c r="B269">
        <v>0</v>
      </c>
      <c r="C269">
        <v>17.1675</v>
      </c>
      <c r="D269">
        <v>2.4617</v>
      </c>
      <c r="E269">
        <v>-200.667</v>
      </c>
      <c r="F269">
        <v>48.503300000000003</v>
      </c>
      <c r="G269">
        <v>1.63368</v>
      </c>
      <c r="H269">
        <v>-4.1718900000000003</v>
      </c>
      <c r="I269" t="e">
        <f>IF(AND(Tabelle16[[#This Row],[AreaPx]]&gt;0,NOT(Tabelle16[AreaPx]="inf")),Tabelle16[[#This Row],[AreaPx]], NA())</f>
        <v>#N/A</v>
      </c>
      <c r="J269">
        <v>0</v>
      </c>
      <c r="K269">
        <v>0</v>
      </c>
      <c r="L269">
        <v>0</v>
      </c>
      <c r="M269">
        <v>0</v>
      </c>
      <c r="N269">
        <v>0</v>
      </c>
      <c r="O269">
        <f>Tabelle16[[#This Row],[Roll]]+Tabelle16[[#This Row],[Yaw]]</f>
        <v>44.331410000000005</v>
      </c>
      <c r="P269">
        <f>SQRT(Tabelle16[[#This Row],[X]]^2+ Tabelle16[[#This Row],[Y]]^2 +Tabelle16[[#This Row],[Z]]^2)</f>
        <v>201.41506376669051</v>
      </c>
      <c r="Q269">
        <v>274.435</v>
      </c>
      <c r="R269">
        <v>109.849</v>
      </c>
      <c r="S269">
        <v>115.036</v>
      </c>
      <c r="T269">
        <v>48.503300000000003</v>
      </c>
      <c r="U269">
        <v>1.63368</v>
      </c>
      <c r="V269">
        <v>-4.1718900000000003</v>
      </c>
    </row>
    <row r="270" spans="1:22">
      <c r="A270">
        <v>5950</v>
      </c>
      <c r="B270">
        <v>0</v>
      </c>
      <c r="C270">
        <v>17.1675</v>
      </c>
      <c r="D270">
        <v>2.4617</v>
      </c>
      <c r="E270">
        <v>-200.667</v>
      </c>
      <c r="F270">
        <v>48.503300000000003</v>
      </c>
      <c r="G270">
        <v>1.63368</v>
      </c>
      <c r="H270">
        <v>-4.1718900000000003</v>
      </c>
      <c r="I270" t="e">
        <f>IF(AND(Tabelle16[[#This Row],[AreaPx]]&gt;0,NOT(Tabelle16[AreaPx]="inf")),Tabelle16[[#This Row],[AreaPx]], NA())</f>
        <v>#N/A</v>
      </c>
      <c r="J270">
        <v>0</v>
      </c>
      <c r="K270">
        <v>0</v>
      </c>
      <c r="L270">
        <v>0</v>
      </c>
      <c r="M270">
        <v>0</v>
      </c>
      <c r="N270">
        <v>0</v>
      </c>
      <c r="O270">
        <f>Tabelle16[[#This Row],[Roll]]+Tabelle16[[#This Row],[Yaw]]</f>
        <v>44.331410000000005</v>
      </c>
      <c r="P270">
        <f>SQRT(Tabelle16[[#This Row],[X]]^2+ Tabelle16[[#This Row],[Y]]^2 +Tabelle16[[#This Row],[Z]]^2)</f>
        <v>201.41506376669051</v>
      </c>
      <c r="Q270">
        <v>274.435</v>
      </c>
      <c r="R270">
        <v>109.849</v>
      </c>
      <c r="S270">
        <v>115.036</v>
      </c>
      <c r="T270">
        <v>48.503300000000003</v>
      </c>
      <c r="U270">
        <v>1.63368</v>
      </c>
      <c r="V270">
        <v>-4.1718900000000003</v>
      </c>
    </row>
    <row r="271" spans="1:22">
      <c r="A271">
        <v>5969</v>
      </c>
      <c r="B271">
        <v>0</v>
      </c>
      <c r="C271">
        <v>17.1675</v>
      </c>
      <c r="D271">
        <v>2.4617</v>
      </c>
      <c r="E271">
        <v>-200.667</v>
      </c>
      <c r="F271">
        <v>48.503300000000003</v>
      </c>
      <c r="G271">
        <v>1.63368</v>
      </c>
      <c r="H271">
        <v>-4.1718900000000003</v>
      </c>
      <c r="I271" t="e">
        <f>IF(AND(Tabelle16[[#This Row],[AreaPx]]&gt;0,NOT(Tabelle16[AreaPx]="inf")),Tabelle16[[#This Row],[AreaPx]], NA())</f>
        <v>#N/A</v>
      </c>
      <c r="J271">
        <v>0</v>
      </c>
      <c r="K271">
        <v>0</v>
      </c>
      <c r="L271">
        <v>0</v>
      </c>
      <c r="M271">
        <v>0</v>
      </c>
      <c r="N271">
        <v>0</v>
      </c>
      <c r="O271">
        <f>Tabelle16[[#This Row],[Roll]]+Tabelle16[[#This Row],[Yaw]]</f>
        <v>44.331410000000005</v>
      </c>
      <c r="P271">
        <f>SQRT(Tabelle16[[#This Row],[X]]^2+ Tabelle16[[#This Row],[Y]]^2 +Tabelle16[[#This Row],[Z]]^2)</f>
        <v>201.41506376669051</v>
      </c>
      <c r="Q271">
        <v>274.435</v>
      </c>
      <c r="R271">
        <v>109.849</v>
      </c>
      <c r="S271">
        <v>115.036</v>
      </c>
      <c r="T271">
        <v>48.503300000000003</v>
      </c>
      <c r="U271">
        <v>1.63368</v>
      </c>
      <c r="V271">
        <v>-4.1718900000000003</v>
      </c>
    </row>
    <row r="272" spans="1:22">
      <c r="A272">
        <v>5989</v>
      </c>
      <c r="B272">
        <v>0</v>
      </c>
      <c r="C272">
        <v>17.1675</v>
      </c>
      <c r="D272">
        <v>2.4617</v>
      </c>
      <c r="E272">
        <v>-200.667</v>
      </c>
      <c r="F272">
        <v>48.503300000000003</v>
      </c>
      <c r="G272">
        <v>1.63368</v>
      </c>
      <c r="H272">
        <v>-4.1718900000000003</v>
      </c>
      <c r="I272" t="e">
        <f>IF(AND(Tabelle16[[#This Row],[AreaPx]]&gt;0,NOT(Tabelle16[AreaPx]="inf")),Tabelle16[[#This Row],[AreaPx]], NA())</f>
        <v>#N/A</v>
      </c>
      <c r="J272">
        <v>0</v>
      </c>
      <c r="K272">
        <v>0</v>
      </c>
      <c r="L272">
        <v>0</v>
      </c>
      <c r="M272">
        <v>0</v>
      </c>
      <c r="N272">
        <v>0</v>
      </c>
      <c r="O272">
        <f>Tabelle16[[#This Row],[Roll]]+Tabelle16[[#This Row],[Yaw]]</f>
        <v>44.331410000000005</v>
      </c>
      <c r="P272">
        <f>SQRT(Tabelle16[[#This Row],[X]]^2+ Tabelle16[[#This Row],[Y]]^2 +Tabelle16[[#This Row],[Z]]^2)</f>
        <v>201.41506376669051</v>
      </c>
      <c r="Q272">
        <v>274.435</v>
      </c>
      <c r="R272">
        <v>109.849</v>
      </c>
      <c r="S272">
        <v>115.036</v>
      </c>
      <c r="T272">
        <v>48.503300000000003</v>
      </c>
      <c r="U272">
        <v>1.63368</v>
      </c>
      <c r="V272">
        <v>-4.1718900000000003</v>
      </c>
    </row>
    <row r="273" spans="1:22">
      <c r="A273">
        <v>6009</v>
      </c>
      <c r="B273">
        <v>0</v>
      </c>
      <c r="C273">
        <v>17.1675</v>
      </c>
      <c r="D273">
        <v>2.4617</v>
      </c>
      <c r="E273">
        <v>-200.667</v>
      </c>
      <c r="F273">
        <v>48.503300000000003</v>
      </c>
      <c r="G273">
        <v>1.63368</v>
      </c>
      <c r="H273">
        <v>-4.1718900000000003</v>
      </c>
      <c r="I273" t="e">
        <f>IF(AND(Tabelle16[[#This Row],[AreaPx]]&gt;0,NOT(Tabelle16[AreaPx]="inf")),Tabelle16[[#This Row],[AreaPx]], NA())</f>
        <v>#N/A</v>
      </c>
      <c r="J273">
        <v>0</v>
      </c>
      <c r="K273">
        <v>0</v>
      </c>
      <c r="L273">
        <v>0</v>
      </c>
      <c r="M273">
        <v>0</v>
      </c>
      <c r="N273">
        <v>0</v>
      </c>
      <c r="O273">
        <f>Tabelle16[[#This Row],[Roll]]+Tabelle16[[#This Row],[Yaw]]</f>
        <v>44.331410000000005</v>
      </c>
      <c r="P273">
        <f>SQRT(Tabelle16[[#This Row],[X]]^2+ Tabelle16[[#This Row],[Y]]^2 +Tabelle16[[#This Row],[Z]]^2)</f>
        <v>201.41506376669051</v>
      </c>
      <c r="Q273">
        <v>274.435</v>
      </c>
      <c r="R273">
        <v>109.849</v>
      </c>
      <c r="S273">
        <v>115.036</v>
      </c>
      <c r="T273">
        <v>48.503300000000003</v>
      </c>
      <c r="U273">
        <v>1.63368</v>
      </c>
      <c r="V273">
        <v>-4.1718900000000003</v>
      </c>
    </row>
    <row r="274" spans="1:22">
      <c r="A274">
        <v>6026</v>
      </c>
      <c r="B274">
        <v>0</v>
      </c>
      <c r="C274">
        <v>17.1675</v>
      </c>
      <c r="D274">
        <v>2.4617</v>
      </c>
      <c r="E274">
        <v>-200.667</v>
      </c>
      <c r="F274">
        <v>48.503300000000003</v>
      </c>
      <c r="G274">
        <v>1.63368</v>
      </c>
      <c r="H274">
        <v>-4.1718900000000003</v>
      </c>
      <c r="I274" t="e">
        <f>IF(AND(Tabelle16[[#This Row],[AreaPx]]&gt;0,NOT(Tabelle16[AreaPx]="inf")),Tabelle16[[#This Row],[AreaPx]], NA())</f>
        <v>#N/A</v>
      </c>
      <c r="J274">
        <v>0</v>
      </c>
      <c r="K274">
        <v>0</v>
      </c>
      <c r="L274">
        <v>0</v>
      </c>
      <c r="M274">
        <v>0</v>
      </c>
      <c r="N274">
        <v>0</v>
      </c>
      <c r="O274">
        <f>Tabelle16[[#This Row],[Roll]]+Tabelle16[[#This Row],[Yaw]]</f>
        <v>44.331410000000005</v>
      </c>
      <c r="P274">
        <f>SQRT(Tabelle16[[#This Row],[X]]^2+ Tabelle16[[#This Row],[Y]]^2 +Tabelle16[[#This Row],[Z]]^2)</f>
        <v>201.41506376669051</v>
      </c>
      <c r="Q274">
        <v>274.435</v>
      </c>
      <c r="R274">
        <v>109.849</v>
      </c>
      <c r="S274">
        <v>115.036</v>
      </c>
      <c r="T274">
        <v>48.503300000000003</v>
      </c>
      <c r="U274">
        <v>1.63368</v>
      </c>
      <c r="V274">
        <v>-4.1718900000000003</v>
      </c>
    </row>
    <row r="275" spans="1:22">
      <c r="A275">
        <v>6037</v>
      </c>
      <c r="B275">
        <v>0</v>
      </c>
      <c r="C275">
        <v>17.1675</v>
      </c>
      <c r="D275">
        <v>2.4617</v>
      </c>
      <c r="E275">
        <v>-200.667</v>
      </c>
      <c r="F275">
        <v>48.503300000000003</v>
      </c>
      <c r="G275">
        <v>1.63368</v>
      </c>
      <c r="H275">
        <v>-4.1718900000000003</v>
      </c>
      <c r="I275" t="e">
        <f>IF(AND(Tabelle16[[#This Row],[AreaPx]]&gt;0,NOT(Tabelle16[AreaPx]="inf")),Tabelle16[[#This Row],[AreaPx]], NA())</f>
        <v>#N/A</v>
      </c>
      <c r="J275">
        <v>0</v>
      </c>
      <c r="K275">
        <v>0</v>
      </c>
      <c r="L275">
        <v>0</v>
      </c>
      <c r="M275">
        <v>0</v>
      </c>
      <c r="N275">
        <v>0</v>
      </c>
      <c r="O275">
        <f>Tabelle16[[#This Row],[Roll]]+Tabelle16[[#This Row],[Yaw]]</f>
        <v>44.331410000000005</v>
      </c>
      <c r="P275">
        <f>SQRT(Tabelle16[[#This Row],[X]]^2+ Tabelle16[[#This Row],[Y]]^2 +Tabelle16[[#This Row],[Z]]^2)</f>
        <v>201.41506376669051</v>
      </c>
      <c r="Q275">
        <v>274.435</v>
      </c>
      <c r="R275">
        <v>109.849</v>
      </c>
      <c r="S275">
        <v>115.036</v>
      </c>
      <c r="T275">
        <v>48.503300000000003</v>
      </c>
      <c r="U275">
        <v>1.63368</v>
      </c>
      <c r="V275">
        <v>-4.1718900000000003</v>
      </c>
    </row>
    <row r="276" spans="1:22">
      <c r="A276">
        <v>6045</v>
      </c>
      <c r="B276">
        <v>0</v>
      </c>
      <c r="C276">
        <v>17.1675</v>
      </c>
      <c r="D276">
        <v>2.4617</v>
      </c>
      <c r="E276">
        <v>-200.667</v>
      </c>
      <c r="F276">
        <v>48.503300000000003</v>
      </c>
      <c r="G276">
        <v>1.63368</v>
      </c>
      <c r="H276">
        <v>-4.1718900000000003</v>
      </c>
      <c r="I276" t="e">
        <f>IF(AND(Tabelle16[[#This Row],[AreaPx]]&gt;0,NOT(Tabelle16[AreaPx]="inf")),Tabelle16[[#This Row],[AreaPx]], NA())</f>
        <v>#N/A</v>
      </c>
      <c r="J276">
        <v>0</v>
      </c>
      <c r="K276">
        <v>0</v>
      </c>
      <c r="L276">
        <v>0</v>
      </c>
      <c r="M276">
        <v>0</v>
      </c>
      <c r="N276">
        <v>0</v>
      </c>
      <c r="O276">
        <f>Tabelle16[[#This Row],[Roll]]+Tabelle16[[#This Row],[Yaw]]</f>
        <v>44.331410000000005</v>
      </c>
      <c r="P276">
        <f>SQRT(Tabelle16[[#This Row],[X]]^2+ Tabelle16[[#This Row],[Y]]^2 +Tabelle16[[#This Row],[Z]]^2)</f>
        <v>201.41506376669051</v>
      </c>
      <c r="Q276">
        <v>274.435</v>
      </c>
      <c r="R276">
        <v>109.849</v>
      </c>
      <c r="S276">
        <v>115.036</v>
      </c>
      <c r="T276">
        <v>48.503300000000003</v>
      </c>
      <c r="U276">
        <v>1.63368</v>
      </c>
      <c r="V276">
        <v>-4.1718900000000003</v>
      </c>
    </row>
    <row r="277" spans="1:22">
      <c r="A277">
        <v>6069</v>
      </c>
      <c r="B277">
        <v>0</v>
      </c>
      <c r="C277">
        <v>17.1675</v>
      </c>
      <c r="D277">
        <v>2.4617</v>
      </c>
      <c r="E277">
        <v>-200.667</v>
      </c>
      <c r="F277">
        <v>48.503300000000003</v>
      </c>
      <c r="G277">
        <v>1.63368</v>
      </c>
      <c r="H277">
        <v>-4.1718900000000003</v>
      </c>
      <c r="I277" t="e">
        <f>IF(AND(Tabelle16[[#This Row],[AreaPx]]&gt;0,NOT(Tabelle16[AreaPx]="inf")),Tabelle16[[#This Row],[AreaPx]], NA())</f>
        <v>#N/A</v>
      </c>
      <c r="J277">
        <v>0</v>
      </c>
      <c r="K277">
        <v>0</v>
      </c>
      <c r="L277">
        <v>0</v>
      </c>
      <c r="M277">
        <v>0</v>
      </c>
      <c r="N277">
        <v>0</v>
      </c>
      <c r="O277">
        <f>Tabelle16[[#This Row],[Roll]]+Tabelle16[[#This Row],[Yaw]]</f>
        <v>44.331410000000005</v>
      </c>
      <c r="P277">
        <f>SQRT(Tabelle16[[#This Row],[X]]^2+ Tabelle16[[#This Row],[Y]]^2 +Tabelle16[[#This Row],[Z]]^2)</f>
        <v>201.41506376669051</v>
      </c>
      <c r="Q277">
        <v>274.435</v>
      </c>
      <c r="R277">
        <v>109.849</v>
      </c>
      <c r="S277">
        <v>115.036</v>
      </c>
      <c r="T277">
        <v>48.503300000000003</v>
      </c>
      <c r="U277">
        <v>1.63368</v>
      </c>
      <c r="V277">
        <v>-4.1718900000000003</v>
      </c>
    </row>
    <row r="278" spans="1:22">
      <c r="A278">
        <v>6083</v>
      </c>
      <c r="B278">
        <v>0</v>
      </c>
      <c r="C278">
        <v>17.1675</v>
      </c>
      <c r="D278">
        <v>2.4617</v>
      </c>
      <c r="E278">
        <v>-200.667</v>
      </c>
      <c r="F278">
        <v>48.503300000000003</v>
      </c>
      <c r="G278">
        <v>1.63368</v>
      </c>
      <c r="H278">
        <v>-4.1718900000000003</v>
      </c>
      <c r="I278" t="e">
        <f>IF(AND(Tabelle16[[#This Row],[AreaPx]]&gt;0,NOT(Tabelle16[AreaPx]="inf")),Tabelle16[[#This Row],[AreaPx]], NA())</f>
        <v>#N/A</v>
      </c>
      <c r="J278">
        <v>0</v>
      </c>
      <c r="K278">
        <v>0</v>
      </c>
      <c r="L278">
        <v>0</v>
      </c>
      <c r="M278">
        <v>0</v>
      </c>
      <c r="N278">
        <v>0</v>
      </c>
      <c r="O278">
        <f>Tabelle16[[#This Row],[Roll]]+Tabelle16[[#This Row],[Yaw]]</f>
        <v>44.331410000000005</v>
      </c>
      <c r="P278">
        <f>SQRT(Tabelle16[[#This Row],[X]]^2+ Tabelle16[[#This Row],[Y]]^2 +Tabelle16[[#This Row],[Z]]^2)</f>
        <v>201.41506376669051</v>
      </c>
      <c r="Q278">
        <v>274.435</v>
      </c>
      <c r="R278">
        <v>109.849</v>
      </c>
      <c r="S278">
        <v>115.036</v>
      </c>
      <c r="T278">
        <v>48.503300000000003</v>
      </c>
      <c r="U278">
        <v>1.63368</v>
      </c>
      <c r="V278">
        <v>-4.1718900000000003</v>
      </c>
    </row>
    <row r="279" spans="1:22">
      <c r="A279">
        <v>6106</v>
      </c>
      <c r="B279">
        <v>0</v>
      </c>
      <c r="C279">
        <v>17.1675</v>
      </c>
      <c r="D279">
        <v>2.4617</v>
      </c>
      <c r="E279">
        <v>-200.667</v>
      </c>
      <c r="F279">
        <v>48.503300000000003</v>
      </c>
      <c r="G279">
        <v>1.63368</v>
      </c>
      <c r="H279">
        <v>-4.1718900000000003</v>
      </c>
      <c r="I279" t="e">
        <f>IF(AND(Tabelle16[[#This Row],[AreaPx]]&gt;0,NOT(Tabelle16[AreaPx]="inf")),Tabelle16[[#This Row],[AreaPx]], NA())</f>
        <v>#N/A</v>
      </c>
      <c r="J279">
        <v>0</v>
      </c>
      <c r="K279">
        <v>0</v>
      </c>
      <c r="L279">
        <v>0</v>
      </c>
      <c r="M279">
        <v>0</v>
      </c>
      <c r="N279">
        <v>0</v>
      </c>
      <c r="O279">
        <f>Tabelle16[[#This Row],[Roll]]+Tabelle16[[#This Row],[Yaw]]</f>
        <v>44.331410000000005</v>
      </c>
      <c r="P279">
        <f>SQRT(Tabelle16[[#This Row],[X]]^2+ Tabelle16[[#This Row],[Y]]^2 +Tabelle16[[#This Row],[Z]]^2)</f>
        <v>201.41506376669051</v>
      </c>
      <c r="Q279">
        <v>274.435</v>
      </c>
      <c r="R279">
        <v>109.849</v>
      </c>
      <c r="S279">
        <v>115.036</v>
      </c>
      <c r="T279">
        <v>48.503300000000003</v>
      </c>
      <c r="U279">
        <v>1.63368</v>
      </c>
      <c r="V279">
        <v>-4.1718900000000003</v>
      </c>
    </row>
    <row r="280" spans="1:22">
      <c r="A280">
        <v>6130</v>
      </c>
      <c r="B280">
        <v>0</v>
      </c>
      <c r="C280">
        <v>17.1675</v>
      </c>
      <c r="D280">
        <v>2.4617</v>
      </c>
      <c r="E280">
        <v>-200.667</v>
      </c>
      <c r="F280">
        <v>48.503300000000003</v>
      </c>
      <c r="G280">
        <v>1.63368</v>
      </c>
      <c r="H280">
        <v>-4.1718900000000003</v>
      </c>
      <c r="I280" t="e">
        <f>IF(AND(Tabelle16[[#This Row],[AreaPx]]&gt;0,NOT(Tabelle16[AreaPx]="inf")),Tabelle16[[#This Row],[AreaPx]], NA())</f>
        <v>#N/A</v>
      </c>
      <c r="J280">
        <v>0</v>
      </c>
      <c r="K280">
        <v>0</v>
      </c>
      <c r="L280">
        <v>0</v>
      </c>
      <c r="M280">
        <v>0</v>
      </c>
      <c r="N280">
        <v>0</v>
      </c>
      <c r="O280">
        <f>Tabelle16[[#This Row],[Roll]]+Tabelle16[[#This Row],[Yaw]]</f>
        <v>44.331410000000005</v>
      </c>
      <c r="P280">
        <f>SQRT(Tabelle16[[#This Row],[X]]^2+ Tabelle16[[#This Row],[Y]]^2 +Tabelle16[[#This Row],[Z]]^2)</f>
        <v>201.41506376669051</v>
      </c>
      <c r="Q280">
        <v>274.435</v>
      </c>
      <c r="R280">
        <v>109.849</v>
      </c>
      <c r="S280">
        <v>115.036</v>
      </c>
      <c r="T280">
        <v>48.503300000000003</v>
      </c>
      <c r="U280">
        <v>1.63368</v>
      </c>
      <c r="V280">
        <v>-4.1718900000000003</v>
      </c>
    </row>
    <row r="281" spans="1:22">
      <c r="A281">
        <v>6147</v>
      </c>
      <c r="B281">
        <v>0</v>
      </c>
      <c r="C281">
        <v>17.1675</v>
      </c>
      <c r="D281">
        <v>2.4617</v>
      </c>
      <c r="E281">
        <v>-200.667</v>
      </c>
      <c r="F281">
        <v>48.503300000000003</v>
      </c>
      <c r="G281">
        <v>1.63368</v>
      </c>
      <c r="H281">
        <v>-4.1718900000000003</v>
      </c>
      <c r="I281" t="e">
        <f>IF(AND(Tabelle16[[#This Row],[AreaPx]]&gt;0,NOT(Tabelle16[AreaPx]="inf")),Tabelle16[[#This Row],[AreaPx]], NA())</f>
        <v>#N/A</v>
      </c>
      <c r="J281">
        <v>0</v>
      </c>
      <c r="K281">
        <v>0</v>
      </c>
      <c r="L281">
        <v>0</v>
      </c>
      <c r="M281">
        <v>0</v>
      </c>
      <c r="N281">
        <v>0</v>
      </c>
      <c r="O281">
        <f>Tabelle16[[#This Row],[Roll]]+Tabelle16[[#This Row],[Yaw]]</f>
        <v>44.331410000000005</v>
      </c>
      <c r="P281">
        <f>SQRT(Tabelle16[[#This Row],[X]]^2+ Tabelle16[[#This Row],[Y]]^2 +Tabelle16[[#This Row],[Z]]^2)</f>
        <v>201.41506376669051</v>
      </c>
      <c r="Q281">
        <v>274.435</v>
      </c>
      <c r="R281">
        <v>109.849</v>
      </c>
      <c r="S281">
        <v>115.036</v>
      </c>
      <c r="T281">
        <v>48.503300000000003</v>
      </c>
      <c r="U281">
        <v>1.63368</v>
      </c>
      <c r="V281">
        <v>-4.1718900000000003</v>
      </c>
    </row>
    <row r="282" spans="1:22">
      <c r="A282">
        <v>6169</v>
      </c>
      <c r="B282">
        <v>0</v>
      </c>
      <c r="C282">
        <v>17.1675</v>
      </c>
      <c r="D282">
        <v>2.4617</v>
      </c>
      <c r="E282">
        <v>-200.667</v>
      </c>
      <c r="F282">
        <v>48.503300000000003</v>
      </c>
      <c r="G282">
        <v>1.63368</v>
      </c>
      <c r="H282">
        <v>-4.1718900000000003</v>
      </c>
      <c r="I282" t="e">
        <f>IF(AND(Tabelle16[[#This Row],[AreaPx]]&gt;0,NOT(Tabelle16[AreaPx]="inf")),Tabelle16[[#This Row],[AreaPx]], NA())</f>
        <v>#N/A</v>
      </c>
      <c r="J282">
        <v>0</v>
      </c>
      <c r="K282">
        <v>0</v>
      </c>
      <c r="L282">
        <v>0</v>
      </c>
      <c r="M282">
        <v>0</v>
      </c>
      <c r="N282">
        <v>0</v>
      </c>
      <c r="O282">
        <f>Tabelle16[[#This Row],[Roll]]+Tabelle16[[#This Row],[Yaw]]</f>
        <v>44.331410000000005</v>
      </c>
      <c r="P282">
        <f>SQRT(Tabelle16[[#This Row],[X]]^2+ Tabelle16[[#This Row],[Y]]^2 +Tabelle16[[#This Row],[Z]]^2)</f>
        <v>201.41506376669051</v>
      </c>
      <c r="Q282">
        <v>274.435</v>
      </c>
      <c r="R282">
        <v>109.849</v>
      </c>
      <c r="S282">
        <v>115.036</v>
      </c>
      <c r="T282">
        <v>48.503300000000003</v>
      </c>
      <c r="U282">
        <v>1.63368</v>
      </c>
      <c r="V282">
        <v>-4.1718900000000003</v>
      </c>
    </row>
    <row r="283" spans="1:22">
      <c r="A283">
        <v>6190</v>
      </c>
      <c r="B283">
        <v>0</v>
      </c>
      <c r="C283">
        <v>17.1675</v>
      </c>
      <c r="D283">
        <v>2.4617</v>
      </c>
      <c r="E283">
        <v>-200.667</v>
      </c>
      <c r="F283">
        <v>48.503300000000003</v>
      </c>
      <c r="G283">
        <v>1.63368</v>
      </c>
      <c r="H283">
        <v>-4.1718900000000003</v>
      </c>
      <c r="I283" t="e">
        <f>IF(AND(Tabelle16[[#This Row],[AreaPx]]&gt;0,NOT(Tabelle16[AreaPx]="inf")),Tabelle16[[#This Row],[AreaPx]], NA())</f>
        <v>#N/A</v>
      </c>
      <c r="J283">
        <v>0</v>
      </c>
      <c r="K283">
        <v>0</v>
      </c>
      <c r="L283">
        <v>0</v>
      </c>
      <c r="M283">
        <v>0</v>
      </c>
      <c r="N283">
        <v>0</v>
      </c>
      <c r="O283">
        <f>Tabelle16[[#This Row],[Roll]]+Tabelle16[[#This Row],[Yaw]]</f>
        <v>44.331410000000005</v>
      </c>
      <c r="P283">
        <f>SQRT(Tabelle16[[#This Row],[X]]^2+ Tabelle16[[#This Row],[Y]]^2 +Tabelle16[[#This Row],[Z]]^2)</f>
        <v>201.41506376669051</v>
      </c>
      <c r="Q283">
        <v>274.435</v>
      </c>
      <c r="R283">
        <v>109.849</v>
      </c>
      <c r="S283">
        <v>115.036</v>
      </c>
      <c r="T283">
        <v>48.503300000000003</v>
      </c>
      <c r="U283">
        <v>1.63368</v>
      </c>
      <c r="V283">
        <v>-4.1718900000000003</v>
      </c>
    </row>
    <row r="284" spans="1:22">
      <c r="A284">
        <v>6213</v>
      </c>
      <c r="B284">
        <v>0</v>
      </c>
      <c r="C284">
        <v>17.1675</v>
      </c>
      <c r="D284">
        <v>2.4617</v>
      </c>
      <c r="E284">
        <v>-200.667</v>
      </c>
      <c r="F284">
        <v>48.503300000000003</v>
      </c>
      <c r="G284">
        <v>1.63368</v>
      </c>
      <c r="H284">
        <v>-4.1718900000000003</v>
      </c>
      <c r="I284" t="e">
        <f>IF(AND(Tabelle16[[#This Row],[AreaPx]]&gt;0,NOT(Tabelle16[AreaPx]="inf")),Tabelle16[[#This Row],[AreaPx]], NA())</f>
        <v>#N/A</v>
      </c>
      <c r="J284">
        <v>0</v>
      </c>
      <c r="K284">
        <v>0</v>
      </c>
      <c r="L284">
        <v>0</v>
      </c>
      <c r="M284">
        <v>0</v>
      </c>
      <c r="N284">
        <v>0</v>
      </c>
      <c r="O284">
        <f>Tabelle16[[#This Row],[Roll]]+Tabelle16[[#This Row],[Yaw]]</f>
        <v>44.331410000000005</v>
      </c>
      <c r="P284">
        <f>SQRT(Tabelle16[[#This Row],[X]]^2+ Tabelle16[[#This Row],[Y]]^2 +Tabelle16[[#This Row],[Z]]^2)</f>
        <v>201.41506376669051</v>
      </c>
      <c r="Q284">
        <v>274.435</v>
      </c>
      <c r="R284">
        <v>109.849</v>
      </c>
      <c r="S284">
        <v>115.036</v>
      </c>
      <c r="T284">
        <v>48.503300000000003</v>
      </c>
      <c r="U284">
        <v>1.63368</v>
      </c>
      <c r="V284">
        <v>-4.1718900000000003</v>
      </c>
    </row>
    <row r="285" spans="1:22">
      <c r="A285">
        <v>6230</v>
      </c>
      <c r="B285">
        <v>0</v>
      </c>
      <c r="C285">
        <v>17.1675</v>
      </c>
      <c r="D285">
        <v>2.4617</v>
      </c>
      <c r="E285">
        <v>-200.667</v>
      </c>
      <c r="F285">
        <v>48.503300000000003</v>
      </c>
      <c r="G285">
        <v>1.63368</v>
      </c>
      <c r="H285">
        <v>-4.1718900000000003</v>
      </c>
      <c r="I285" t="e">
        <f>IF(AND(Tabelle16[[#This Row],[AreaPx]]&gt;0,NOT(Tabelle16[AreaPx]="inf")),Tabelle16[[#This Row],[AreaPx]], NA())</f>
        <v>#N/A</v>
      </c>
      <c r="J285">
        <v>0</v>
      </c>
      <c r="K285">
        <v>0</v>
      </c>
      <c r="L285">
        <v>0</v>
      </c>
      <c r="M285">
        <v>0</v>
      </c>
      <c r="N285">
        <v>0</v>
      </c>
      <c r="O285">
        <f>Tabelle16[[#This Row],[Roll]]+Tabelle16[[#This Row],[Yaw]]</f>
        <v>44.331410000000005</v>
      </c>
      <c r="P285">
        <f>SQRT(Tabelle16[[#This Row],[X]]^2+ Tabelle16[[#This Row],[Y]]^2 +Tabelle16[[#This Row],[Z]]^2)</f>
        <v>201.41506376669051</v>
      </c>
      <c r="Q285">
        <v>274.435</v>
      </c>
      <c r="R285">
        <v>109.849</v>
      </c>
      <c r="S285">
        <v>115.036</v>
      </c>
      <c r="T285">
        <v>48.503300000000003</v>
      </c>
      <c r="U285">
        <v>1.63368</v>
      </c>
      <c r="V285">
        <v>-4.1718900000000003</v>
      </c>
    </row>
    <row r="286" spans="1:22">
      <c r="A286">
        <v>6241</v>
      </c>
      <c r="B286">
        <v>0</v>
      </c>
      <c r="C286">
        <v>17.1675</v>
      </c>
      <c r="D286">
        <v>2.4617</v>
      </c>
      <c r="E286">
        <v>-200.667</v>
      </c>
      <c r="F286">
        <v>48.503300000000003</v>
      </c>
      <c r="G286">
        <v>1.63368</v>
      </c>
      <c r="H286">
        <v>-4.1718900000000003</v>
      </c>
      <c r="I286" t="e">
        <f>IF(AND(Tabelle16[[#This Row],[AreaPx]]&gt;0,NOT(Tabelle16[AreaPx]="inf")),Tabelle16[[#This Row],[AreaPx]], NA())</f>
        <v>#N/A</v>
      </c>
      <c r="J286">
        <v>0</v>
      </c>
      <c r="K286">
        <v>0</v>
      </c>
      <c r="L286">
        <v>0</v>
      </c>
      <c r="M286">
        <v>0</v>
      </c>
      <c r="N286">
        <v>0</v>
      </c>
      <c r="O286">
        <f>Tabelle16[[#This Row],[Roll]]+Tabelle16[[#This Row],[Yaw]]</f>
        <v>44.331410000000005</v>
      </c>
      <c r="P286">
        <f>SQRT(Tabelle16[[#This Row],[X]]^2+ Tabelle16[[#This Row],[Y]]^2 +Tabelle16[[#This Row],[Z]]^2)</f>
        <v>201.41506376669051</v>
      </c>
      <c r="Q286">
        <v>274.435</v>
      </c>
      <c r="R286">
        <v>109.849</v>
      </c>
      <c r="S286">
        <v>115.036</v>
      </c>
      <c r="T286">
        <v>48.503300000000003</v>
      </c>
      <c r="U286">
        <v>1.63368</v>
      </c>
      <c r="V286">
        <v>-4.1718900000000003</v>
      </c>
    </row>
    <row r="287" spans="1:22">
      <c r="A287">
        <v>6265</v>
      </c>
      <c r="B287">
        <v>0</v>
      </c>
      <c r="C287">
        <v>17.1675</v>
      </c>
      <c r="D287">
        <v>2.4617</v>
      </c>
      <c r="E287">
        <v>-200.667</v>
      </c>
      <c r="F287">
        <v>48.503300000000003</v>
      </c>
      <c r="G287">
        <v>1.63368</v>
      </c>
      <c r="H287">
        <v>-4.1718900000000003</v>
      </c>
      <c r="I287" t="e">
        <f>IF(AND(Tabelle16[[#This Row],[AreaPx]]&gt;0,NOT(Tabelle16[AreaPx]="inf")),Tabelle16[[#This Row],[AreaPx]], NA())</f>
        <v>#N/A</v>
      </c>
      <c r="J287">
        <v>0</v>
      </c>
      <c r="K287">
        <v>0</v>
      </c>
      <c r="L287">
        <v>0</v>
      </c>
      <c r="M287">
        <v>0</v>
      </c>
      <c r="N287">
        <v>0</v>
      </c>
      <c r="O287">
        <f>Tabelle16[[#This Row],[Roll]]+Tabelle16[[#This Row],[Yaw]]</f>
        <v>44.331410000000005</v>
      </c>
      <c r="P287">
        <f>SQRT(Tabelle16[[#This Row],[X]]^2+ Tabelle16[[#This Row],[Y]]^2 +Tabelle16[[#This Row],[Z]]^2)</f>
        <v>201.41506376669051</v>
      </c>
      <c r="Q287">
        <v>274.435</v>
      </c>
      <c r="R287">
        <v>109.849</v>
      </c>
      <c r="S287">
        <v>115.036</v>
      </c>
      <c r="T287">
        <v>48.503300000000003</v>
      </c>
      <c r="U287">
        <v>1.63368</v>
      </c>
      <c r="V287">
        <v>-4.1718900000000003</v>
      </c>
    </row>
    <row r="288" spans="1:22">
      <c r="A288">
        <v>6279</v>
      </c>
      <c r="B288">
        <v>0</v>
      </c>
      <c r="C288">
        <v>17.1675</v>
      </c>
      <c r="D288">
        <v>2.4617</v>
      </c>
      <c r="E288">
        <v>-200.667</v>
      </c>
      <c r="F288">
        <v>48.503300000000003</v>
      </c>
      <c r="G288">
        <v>1.63368</v>
      </c>
      <c r="H288">
        <v>-4.1718900000000003</v>
      </c>
      <c r="I288" t="e">
        <f>IF(AND(Tabelle16[[#This Row],[AreaPx]]&gt;0,NOT(Tabelle16[AreaPx]="inf")),Tabelle16[[#This Row],[AreaPx]], NA())</f>
        <v>#N/A</v>
      </c>
      <c r="J288">
        <v>0</v>
      </c>
      <c r="K288">
        <v>0</v>
      </c>
      <c r="L288">
        <v>0</v>
      </c>
      <c r="M288">
        <v>0</v>
      </c>
      <c r="N288">
        <v>0</v>
      </c>
      <c r="O288">
        <f>Tabelle16[[#This Row],[Roll]]+Tabelle16[[#This Row],[Yaw]]</f>
        <v>44.331410000000005</v>
      </c>
      <c r="P288">
        <f>SQRT(Tabelle16[[#This Row],[X]]^2+ Tabelle16[[#This Row],[Y]]^2 +Tabelle16[[#This Row],[Z]]^2)</f>
        <v>201.41506376669051</v>
      </c>
      <c r="Q288">
        <v>274.435</v>
      </c>
      <c r="R288">
        <v>109.849</v>
      </c>
      <c r="S288">
        <v>115.036</v>
      </c>
      <c r="T288">
        <v>48.503300000000003</v>
      </c>
      <c r="U288">
        <v>1.63368</v>
      </c>
      <c r="V288">
        <v>-4.1718900000000003</v>
      </c>
    </row>
    <row r="289" spans="1:22">
      <c r="A289">
        <v>6301</v>
      </c>
      <c r="B289">
        <v>0</v>
      </c>
      <c r="C289">
        <v>17.1675</v>
      </c>
      <c r="D289">
        <v>2.4617</v>
      </c>
      <c r="E289">
        <v>-200.667</v>
      </c>
      <c r="F289">
        <v>48.503300000000003</v>
      </c>
      <c r="G289">
        <v>1.63368</v>
      </c>
      <c r="H289">
        <v>-4.1718900000000003</v>
      </c>
      <c r="I289" t="e">
        <f>IF(AND(Tabelle16[[#This Row],[AreaPx]]&gt;0,NOT(Tabelle16[AreaPx]="inf")),Tabelle16[[#This Row],[AreaPx]], NA())</f>
        <v>#N/A</v>
      </c>
      <c r="J289">
        <v>0</v>
      </c>
      <c r="K289">
        <v>0</v>
      </c>
      <c r="L289">
        <v>0</v>
      </c>
      <c r="M289">
        <v>0</v>
      </c>
      <c r="N289">
        <v>0</v>
      </c>
      <c r="O289">
        <f>Tabelle16[[#This Row],[Roll]]+Tabelle16[[#This Row],[Yaw]]</f>
        <v>44.331410000000005</v>
      </c>
      <c r="P289">
        <f>SQRT(Tabelle16[[#This Row],[X]]^2+ Tabelle16[[#This Row],[Y]]^2 +Tabelle16[[#This Row],[Z]]^2)</f>
        <v>201.41506376669051</v>
      </c>
      <c r="Q289">
        <v>274.435</v>
      </c>
      <c r="R289">
        <v>109.849</v>
      </c>
      <c r="S289">
        <v>115.036</v>
      </c>
      <c r="T289">
        <v>48.503300000000003</v>
      </c>
      <c r="U289">
        <v>1.63368</v>
      </c>
      <c r="V289">
        <v>-4.1718900000000003</v>
      </c>
    </row>
    <row r="290" spans="1:22">
      <c r="A290">
        <v>6316</v>
      </c>
      <c r="B290">
        <v>0</v>
      </c>
      <c r="C290">
        <v>17.1675</v>
      </c>
      <c r="D290">
        <v>2.4617</v>
      </c>
      <c r="E290">
        <v>-200.667</v>
      </c>
      <c r="F290">
        <v>48.503300000000003</v>
      </c>
      <c r="G290">
        <v>1.63368</v>
      </c>
      <c r="H290">
        <v>-4.1718900000000003</v>
      </c>
      <c r="I290" t="e">
        <f>IF(AND(Tabelle16[[#This Row],[AreaPx]]&gt;0,NOT(Tabelle16[AreaPx]="inf")),Tabelle16[[#This Row],[AreaPx]], NA())</f>
        <v>#N/A</v>
      </c>
      <c r="J290">
        <v>0</v>
      </c>
      <c r="K290">
        <v>0</v>
      </c>
      <c r="L290">
        <v>0</v>
      </c>
      <c r="M290">
        <v>0</v>
      </c>
      <c r="N290">
        <v>0</v>
      </c>
      <c r="O290">
        <f>Tabelle16[[#This Row],[Roll]]+Tabelle16[[#This Row],[Yaw]]</f>
        <v>44.331410000000005</v>
      </c>
      <c r="P290">
        <f>SQRT(Tabelle16[[#This Row],[X]]^2+ Tabelle16[[#This Row],[Y]]^2 +Tabelle16[[#This Row],[Z]]^2)</f>
        <v>201.41506376669051</v>
      </c>
      <c r="Q290">
        <v>274.435</v>
      </c>
      <c r="R290">
        <v>109.849</v>
      </c>
      <c r="S290">
        <v>115.036</v>
      </c>
      <c r="T290">
        <v>48.503300000000003</v>
      </c>
      <c r="U290">
        <v>1.63368</v>
      </c>
      <c r="V290">
        <v>-4.1718900000000003</v>
      </c>
    </row>
    <row r="291" spans="1:22">
      <c r="A291">
        <v>6339</v>
      </c>
      <c r="B291">
        <v>0</v>
      </c>
      <c r="C291">
        <v>17.1675</v>
      </c>
      <c r="D291">
        <v>2.4617</v>
      </c>
      <c r="E291">
        <v>-200.667</v>
      </c>
      <c r="F291">
        <v>48.503300000000003</v>
      </c>
      <c r="G291">
        <v>1.63368</v>
      </c>
      <c r="H291">
        <v>-4.1718900000000003</v>
      </c>
      <c r="I291" t="e">
        <f>IF(AND(Tabelle16[[#This Row],[AreaPx]]&gt;0,NOT(Tabelle16[AreaPx]="inf")),Tabelle16[[#This Row],[AreaPx]], NA())</f>
        <v>#N/A</v>
      </c>
      <c r="J291">
        <v>0</v>
      </c>
      <c r="K291">
        <v>0</v>
      </c>
      <c r="L291">
        <v>0</v>
      </c>
      <c r="M291">
        <v>0</v>
      </c>
      <c r="N291">
        <v>0</v>
      </c>
      <c r="O291">
        <f>Tabelle16[[#This Row],[Roll]]+Tabelle16[[#This Row],[Yaw]]</f>
        <v>44.331410000000005</v>
      </c>
      <c r="P291">
        <f>SQRT(Tabelle16[[#This Row],[X]]^2+ Tabelle16[[#This Row],[Y]]^2 +Tabelle16[[#This Row],[Z]]^2)</f>
        <v>201.41506376669051</v>
      </c>
      <c r="Q291">
        <v>274.435</v>
      </c>
      <c r="R291">
        <v>109.849</v>
      </c>
      <c r="S291">
        <v>115.036</v>
      </c>
      <c r="T291">
        <v>48.503300000000003</v>
      </c>
      <c r="U291">
        <v>1.63368</v>
      </c>
      <c r="V291">
        <v>-4.1718900000000003</v>
      </c>
    </row>
    <row r="292" spans="1:22">
      <c r="A292">
        <v>6363</v>
      </c>
      <c r="B292">
        <v>0</v>
      </c>
      <c r="C292">
        <v>17.1675</v>
      </c>
      <c r="D292">
        <v>2.4617</v>
      </c>
      <c r="E292">
        <v>-200.667</v>
      </c>
      <c r="F292">
        <v>48.503300000000003</v>
      </c>
      <c r="G292">
        <v>1.63368</v>
      </c>
      <c r="H292">
        <v>-4.1718900000000003</v>
      </c>
      <c r="I292" t="e">
        <f>IF(AND(Tabelle16[[#This Row],[AreaPx]]&gt;0,NOT(Tabelle16[AreaPx]="inf")),Tabelle16[[#This Row],[AreaPx]], NA())</f>
        <v>#N/A</v>
      </c>
      <c r="J292">
        <v>0</v>
      </c>
      <c r="K292">
        <v>0</v>
      </c>
      <c r="L292">
        <v>0</v>
      </c>
      <c r="M292">
        <v>0</v>
      </c>
      <c r="N292">
        <v>0</v>
      </c>
      <c r="O292">
        <f>Tabelle16[[#This Row],[Roll]]+Tabelle16[[#This Row],[Yaw]]</f>
        <v>44.331410000000005</v>
      </c>
      <c r="P292">
        <f>SQRT(Tabelle16[[#This Row],[X]]^2+ Tabelle16[[#This Row],[Y]]^2 +Tabelle16[[#This Row],[Z]]^2)</f>
        <v>201.41506376669051</v>
      </c>
      <c r="Q292">
        <v>274.435</v>
      </c>
      <c r="R292">
        <v>109.849</v>
      </c>
      <c r="S292">
        <v>115.036</v>
      </c>
      <c r="T292">
        <v>48.503300000000003</v>
      </c>
      <c r="U292">
        <v>1.63368</v>
      </c>
      <c r="V292">
        <v>-4.1718900000000003</v>
      </c>
    </row>
    <row r="293" spans="1:22">
      <c r="A293">
        <v>6379</v>
      </c>
      <c r="B293">
        <v>0</v>
      </c>
      <c r="C293">
        <v>17.1675</v>
      </c>
      <c r="D293">
        <v>2.4617</v>
      </c>
      <c r="E293">
        <v>-200.667</v>
      </c>
      <c r="F293">
        <v>48.503300000000003</v>
      </c>
      <c r="G293">
        <v>1.63368</v>
      </c>
      <c r="H293">
        <v>-4.1718900000000003</v>
      </c>
      <c r="I293" t="e">
        <f>IF(AND(Tabelle16[[#This Row],[AreaPx]]&gt;0,NOT(Tabelle16[AreaPx]="inf")),Tabelle16[[#This Row],[AreaPx]], NA())</f>
        <v>#N/A</v>
      </c>
      <c r="J293">
        <v>0</v>
      </c>
      <c r="K293">
        <v>0</v>
      </c>
      <c r="L293">
        <v>0</v>
      </c>
      <c r="M293">
        <v>0</v>
      </c>
      <c r="N293">
        <v>0</v>
      </c>
      <c r="O293">
        <f>Tabelle16[[#This Row],[Roll]]+Tabelle16[[#This Row],[Yaw]]</f>
        <v>44.331410000000005</v>
      </c>
      <c r="P293">
        <f>SQRT(Tabelle16[[#This Row],[X]]^2+ Tabelle16[[#This Row],[Y]]^2 +Tabelle16[[#This Row],[Z]]^2)</f>
        <v>201.41506376669051</v>
      </c>
      <c r="Q293">
        <v>274.435</v>
      </c>
      <c r="R293">
        <v>109.849</v>
      </c>
      <c r="S293">
        <v>115.036</v>
      </c>
      <c r="T293">
        <v>48.503300000000003</v>
      </c>
      <c r="U293">
        <v>1.63368</v>
      </c>
      <c r="V293">
        <v>-4.1718900000000003</v>
      </c>
    </row>
    <row r="294" spans="1:22">
      <c r="A294">
        <v>6402</v>
      </c>
      <c r="B294">
        <v>0</v>
      </c>
      <c r="C294">
        <v>17.1675</v>
      </c>
      <c r="D294">
        <v>2.4617</v>
      </c>
      <c r="E294">
        <v>-200.667</v>
      </c>
      <c r="F294">
        <v>48.503300000000003</v>
      </c>
      <c r="G294">
        <v>1.63368</v>
      </c>
      <c r="H294">
        <v>-4.1718900000000003</v>
      </c>
      <c r="I294" t="e">
        <f>IF(AND(Tabelle16[[#This Row],[AreaPx]]&gt;0,NOT(Tabelle16[AreaPx]="inf")),Tabelle16[[#This Row],[AreaPx]], NA())</f>
        <v>#N/A</v>
      </c>
      <c r="J294">
        <v>0</v>
      </c>
      <c r="K294">
        <v>0</v>
      </c>
      <c r="L294">
        <v>0</v>
      </c>
      <c r="M294">
        <v>0</v>
      </c>
      <c r="N294">
        <v>0</v>
      </c>
      <c r="O294">
        <f>Tabelle16[[#This Row],[Roll]]+Tabelle16[[#This Row],[Yaw]]</f>
        <v>44.331410000000005</v>
      </c>
      <c r="P294">
        <f>SQRT(Tabelle16[[#This Row],[X]]^2+ Tabelle16[[#This Row],[Y]]^2 +Tabelle16[[#This Row],[Z]]^2)</f>
        <v>201.41506376669051</v>
      </c>
      <c r="Q294">
        <v>274.435</v>
      </c>
      <c r="R294">
        <v>109.849</v>
      </c>
      <c r="S294">
        <v>115.036</v>
      </c>
      <c r="T294">
        <v>48.503300000000003</v>
      </c>
      <c r="U294">
        <v>1.63368</v>
      </c>
      <c r="V294">
        <v>-4.1718900000000003</v>
      </c>
    </row>
    <row r="295" spans="1:22">
      <c r="A295">
        <v>6410</v>
      </c>
      <c r="B295">
        <v>0</v>
      </c>
      <c r="C295">
        <v>17.1675</v>
      </c>
      <c r="D295">
        <v>2.4617</v>
      </c>
      <c r="E295">
        <v>-200.667</v>
      </c>
      <c r="F295">
        <v>48.503300000000003</v>
      </c>
      <c r="G295">
        <v>1.63368</v>
      </c>
      <c r="H295">
        <v>-4.1718900000000003</v>
      </c>
      <c r="I295" t="e">
        <f>IF(AND(Tabelle16[[#This Row],[AreaPx]]&gt;0,NOT(Tabelle16[AreaPx]="inf")),Tabelle16[[#This Row],[AreaPx]], NA())</f>
        <v>#N/A</v>
      </c>
      <c r="J295">
        <v>0</v>
      </c>
      <c r="K295">
        <v>0</v>
      </c>
      <c r="L295">
        <v>0</v>
      </c>
      <c r="M295">
        <v>0</v>
      </c>
      <c r="N295">
        <v>0</v>
      </c>
      <c r="O295">
        <f>Tabelle16[[#This Row],[Roll]]+Tabelle16[[#This Row],[Yaw]]</f>
        <v>44.331410000000005</v>
      </c>
      <c r="P295">
        <f>SQRT(Tabelle16[[#This Row],[X]]^2+ Tabelle16[[#This Row],[Y]]^2 +Tabelle16[[#This Row],[Z]]^2)</f>
        <v>201.41506376669051</v>
      </c>
      <c r="Q295">
        <v>274.435</v>
      </c>
      <c r="R295">
        <v>109.849</v>
      </c>
      <c r="S295">
        <v>115.036</v>
      </c>
      <c r="T295">
        <v>48.503300000000003</v>
      </c>
      <c r="U295">
        <v>1.63368</v>
      </c>
      <c r="V295">
        <v>-4.1718900000000003</v>
      </c>
    </row>
    <row r="296" spans="1:22">
      <c r="A296">
        <v>6423</v>
      </c>
      <c r="B296">
        <v>0</v>
      </c>
      <c r="C296">
        <v>17.1675</v>
      </c>
      <c r="D296">
        <v>2.4617</v>
      </c>
      <c r="E296">
        <v>-200.667</v>
      </c>
      <c r="F296">
        <v>48.503300000000003</v>
      </c>
      <c r="G296">
        <v>1.63368</v>
      </c>
      <c r="H296">
        <v>-4.1718900000000003</v>
      </c>
      <c r="I296" t="e">
        <f>IF(AND(Tabelle16[[#This Row],[AreaPx]]&gt;0,NOT(Tabelle16[AreaPx]="inf")),Tabelle16[[#This Row],[AreaPx]], NA())</f>
        <v>#N/A</v>
      </c>
      <c r="J296">
        <v>0</v>
      </c>
      <c r="K296">
        <v>0</v>
      </c>
      <c r="L296">
        <v>0</v>
      </c>
      <c r="M296">
        <v>0</v>
      </c>
      <c r="N296">
        <v>0</v>
      </c>
      <c r="O296">
        <f>Tabelle16[[#This Row],[Roll]]+Tabelle16[[#This Row],[Yaw]]</f>
        <v>44.331410000000005</v>
      </c>
      <c r="P296">
        <f>SQRT(Tabelle16[[#This Row],[X]]^2+ Tabelle16[[#This Row],[Y]]^2 +Tabelle16[[#This Row],[Z]]^2)</f>
        <v>201.41506376669051</v>
      </c>
      <c r="Q296">
        <v>274.435</v>
      </c>
      <c r="R296">
        <v>109.849</v>
      </c>
      <c r="S296">
        <v>115.036</v>
      </c>
      <c r="T296">
        <v>48.503300000000003</v>
      </c>
      <c r="U296">
        <v>1.63368</v>
      </c>
      <c r="V296">
        <v>-4.1718900000000003</v>
      </c>
    </row>
    <row r="297" spans="1:22">
      <c r="A297">
        <v>6433</v>
      </c>
      <c r="B297">
        <v>0</v>
      </c>
      <c r="C297">
        <v>17.1675</v>
      </c>
      <c r="D297">
        <v>2.4617</v>
      </c>
      <c r="E297">
        <v>-200.667</v>
      </c>
      <c r="F297">
        <v>48.503300000000003</v>
      </c>
      <c r="G297">
        <v>1.63368</v>
      </c>
      <c r="H297">
        <v>-4.1718900000000003</v>
      </c>
      <c r="I297" t="e">
        <f>IF(AND(Tabelle16[[#This Row],[AreaPx]]&gt;0,NOT(Tabelle16[AreaPx]="inf")),Tabelle16[[#This Row],[AreaPx]], NA())</f>
        <v>#N/A</v>
      </c>
      <c r="J297">
        <v>0</v>
      </c>
      <c r="K297">
        <v>0</v>
      </c>
      <c r="L297">
        <v>0</v>
      </c>
      <c r="M297">
        <v>0</v>
      </c>
      <c r="N297">
        <v>0</v>
      </c>
      <c r="O297">
        <f>Tabelle16[[#This Row],[Roll]]+Tabelle16[[#This Row],[Yaw]]</f>
        <v>44.331410000000005</v>
      </c>
      <c r="P297">
        <f>SQRT(Tabelle16[[#This Row],[X]]^2+ Tabelle16[[#This Row],[Y]]^2 +Tabelle16[[#This Row],[Z]]^2)</f>
        <v>201.41506376669051</v>
      </c>
      <c r="Q297">
        <v>274.435</v>
      </c>
      <c r="R297">
        <v>109.849</v>
      </c>
      <c r="S297">
        <v>115.036</v>
      </c>
      <c r="T297">
        <v>48.503300000000003</v>
      </c>
      <c r="U297">
        <v>1.63368</v>
      </c>
      <c r="V297">
        <v>-4.1718900000000003</v>
      </c>
    </row>
    <row r="298" spans="1:22">
      <c r="A298">
        <v>6440</v>
      </c>
      <c r="B298">
        <v>0</v>
      </c>
      <c r="C298">
        <v>17.1675</v>
      </c>
      <c r="D298">
        <v>2.4617</v>
      </c>
      <c r="E298">
        <v>-200.667</v>
      </c>
      <c r="F298">
        <v>48.503300000000003</v>
      </c>
      <c r="G298">
        <v>1.63368</v>
      </c>
      <c r="H298">
        <v>-4.1718900000000003</v>
      </c>
      <c r="I298" t="e">
        <f>IF(AND(Tabelle16[[#This Row],[AreaPx]]&gt;0,NOT(Tabelle16[AreaPx]="inf")),Tabelle16[[#This Row],[AreaPx]], NA())</f>
        <v>#N/A</v>
      </c>
      <c r="J298">
        <v>0</v>
      </c>
      <c r="K298">
        <v>0</v>
      </c>
      <c r="L298">
        <v>0</v>
      </c>
      <c r="M298">
        <v>0</v>
      </c>
      <c r="N298">
        <v>0</v>
      </c>
      <c r="O298">
        <f>Tabelle16[[#This Row],[Roll]]+Tabelle16[[#This Row],[Yaw]]</f>
        <v>44.331410000000005</v>
      </c>
      <c r="P298">
        <f>SQRT(Tabelle16[[#This Row],[X]]^2+ Tabelle16[[#This Row],[Y]]^2 +Tabelle16[[#This Row],[Z]]^2)</f>
        <v>201.41506376669051</v>
      </c>
      <c r="Q298">
        <v>274.435</v>
      </c>
      <c r="R298">
        <v>109.849</v>
      </c>
      <c r="S298">
        <v>115.036</v>
      </c>
      <c r="T298">
        <v>48.503300000000003</v>
      </c>
      <c r="U298">
        <v>1.63368</v>
      </c>
      <c r="V298">
        <v>-4.1718900000000003</v>
      </c>
    </row>
    <row r="299" spans="1:22">
      <c r="A299">
        <v>6470</v>
      </c>
      <c r="B299">
        <v>0</v>
      </c>
      <c r="C299">
        <v>17.1675</v>
      </c>
      <c r="D299">
        <v>2.4617</v>
      </c>
      <c r="E299">
        <v>-200.667</v>
      </c>
      <c r="F299">
        <v>48.503300000000003</v>
      </c>
      <c r="G299">
        <v>1.63368</v>
      </c>
      <c r="H299">
        <v>-4.1718900000000003</v>
      </c>
      <c r="I299" t="e">
        <f>IF(AND(Tabelle16[[#This Row],[AreaPx]]&gt;0,NOT(Tabelle16[AreaPx]="inf")),Tabelle16[[#This Row],[AreaPx]], NA())</f>
        <v>#N/A</v>
      </c>
      <c r="J299">
        <v>0</v>
      </c>
      <c r="K299">
        <v>0</v>
      </c>
      <c r="L299">
        <v>0</v>
      </c>
      <c r="M299">
        <v>0</v>
      </c>
      <c r="N299">
        <v>0</v>
      </c>
      <c r="O299">
        <f>Tabelle16[[#This Row],[Roll]]+Tabelle16[[#This Row],[Yaw]]</f>
        <v>44.331410000000005</v>
      </c>
      <c r="P299">
        <f>SQRT(Tabelle16[[#This Row],[X]]^2+ Tabelle16[[#This Row],[Y]]^2 +Tabelle16[[#This Row],[Z]]^2)</f>
        <v>201.41506376669051</v>
      </c>
      <c r="Q299">
        <v>274.435</v>
      </c>
      <c r="R299">
        <v>109.849</v>
      </c>
      <c r="S299">
        <v>115.036</v>
      </c>
      <c r="T299">
        <v>48.503300000000003</v>
      </c>
      <c r="U299">
        <v>1.63368</v>
      </c>
      <c r="V299">
        <v>-4.1718900000000003</v>
      </c>
    </row>
    <row r="300" spans="1:22">
      <c r="A300">
        <v>6484</v>
      </c>
      <c r="B300">
        <v>0</v>
      </c>
      <c r="C300">
        <v>17.1675</v>
      </c>
      <c r="D300">
        <v>2.4617</v>
      </c>
      <c r="E300">
        <v>-200.667</v>
      </c>
      <c r="F300">
        <v>48.503300000000003</v>
      </c>
      <c r="G300">
        <v>1.63368</v>
      </c>
      <c r="H300">
        <v>-4.1718900000000003</v>
      </c>
      <c r="I300" t="e">
        <f>IF(AND(Tabelle16[[#This Row],[AreaPx]]&gt;0,NOT(Tabelle16[AreaPx]="inf")),Tabelle16[[#This Row],[AreaPx]], NA())</f>
        <v>#N/A</v>
      </c>
      <c r="J300">
        <v>0</v>
      </c>
      <c r="K300">
        <v>0</v>
      </c>
      <c r="L300">
        <v>0</v>
      </c>
      <c r="M300">
        <v>0</v>
      </c>
      <c r="N300">
        <v>0</v>
      </c>
      <c r="O300">
        <f>Tabelle16[[#This Row],[Roll]]+Tabelle16[[#This Row],[Yaw]]</f>
        <v>44.331410000000005</v>
      </c>
      <c r="P300">
        <f>SQRT(Tabelle16[[#This Row],[X]]^2+ Tabelle16[[#This Row],[Y]]^2 +Tabelle16[[#This Row],[Z]]^2)</f>
        <v>201.41506376669051</v>
      </c>
      <c r="Q300">
        <v>274.435</v>
      </c>
      <c r="R300">
        <v>109.849</v>
      </c>
      <c r="S300">
        <v>115.036</v>
      </c>
      <c r="T300">
        <v>48.503300000000003</v>
      </c>
      <c r="U300">
        <v>1.63368</v>
      </c>
      <c r="V300">
        <v>-4.1718900000000003</v>
      </c>
    </row>
    <row r="301" spans="1:22">
      <c r="A301">
        <v>6510</v>
      </c>
      <c r="B301">
        <v>0</v>
      </c>
      <c r="C301">
        <v>17.1675</v>
      </c>
      <c r="D301">
        <v>2.4617</v>
      </c>
      <c r="E301">
        <v>-200.667</v>
      </c>
      <c r="F301">
        <v>48.503300000000003</v>
      </c>
      <c r="G301">
        <v>1.63368</v>
      </c>
      <c r="H301">
        <v>-4.1718900000000003</v>
      </c>
      <c r="I301" t="e">
        <f>IF(AND(Tabelle16[[#This Row],[AreaPx]]&gt;0,NOT(Tabelle16[AreaPx]="inf")),Tabelle16[[#This Row],[AreaPx]], NA())</f>
        <v>#N/A</v>
      </c>
      <c r="J301">
        <v>0</v>
      </c>
      <c r="K301">
        <v>0</v>
      </c>
      <c r="L301">
        <v>0</v>
      </c>
      <c r="M301">
        <v>0</v>
      </c>
      <c r="N301">
        <v>0</v>
      </c>
      <c r="O301">
        <f>Tabelle16[[#This Row],[Roll]]+Tabelle16[[#This Row],[Yaw]]</f>
        <v>44.331410000000005</v>
      </c>
      <c r="P301">
        <f>SQRT(Tabelle16[[#This Row],[X]]^2+ Tabelle16[[#This Row],[Y]]^2 +Tabelle16[[#This Row],[Z]]^2)</f>
        <v>201.41506376669051</v>
      </c>
      <c r="Q301">
        <v>274.435</v>
      </c>
      <c r="R301">
        <v>109.849</v>
      </c>
      <c r="S301">
        <v>115.036</v>
      </c>
      <c r="T301">
        <v>48.503300000000003</v>
      </c>
      <c r="U301">
        <v>1.63368</v>
      </c>
      <c r="V301">
        <v>-4.1718900000000003</v>
      </c>
    </row>
    <row r="302" spans="1:22">
      <c r="A302">
        <v>6535</v>
      </c>
      <c r="B302">
        <v>0</v>
      </c>
      <c r="C302">
        <v>17.1675</v>
      </c>
      <c r="D302">
        <v>2.4617</v>
      </c>
      <c r="E302">
        <v>-200.667</v>
      </c>
      <c r="F302">
        <v>48.503300000000003</v>
      </c>
      <c r="G302">
        <v>1.63368</v>
      </c>
      <c r="H302">
        <v>-4.1718900000000003</v>
      </c>
      <c r="I302" t="e">
        <f>IF(AND(Tabelle16[[#This Row],[AreaPx]]&gt;0,NOT(Tabelle16[AreaPx]="inf")),Tabelle16[[#This Row],[AreaPx]], NA())</f>
        <v>#N/A</v>
      </c>
      <c r="J302">
        <v>0</v>
      </c>
      <c r="K302">
        <v>0</v>
      </c>
      <c r="L302">
        <v>0</v>
      </c>
      <c r="M302">
        <v>0</v>
      </c>
      <c r="N302">
        <v>0</v>
      </c>
      <c r="O302">
        <f>Tabelle16[[#This Row],[Roll]]+Tabelle16[[#This Row],[Yaw]]</f>
        <v>44.331410000000005</v>
      </c>
      <c r="P302">
        <f>SQRT(Tabelle16[[#This Row],[X]]^2+ Tabelle16[[#This Row],[Y]]^2 +Tabelle16[[#This Row],[Z]]^2)</f>
        <v>201.41506376669051</v>
      </c>
      <c r="Q302">
        <v>274.435</v>
      </c>
      <c r="R302">
        <v>109.849</v>
      </c>
      <c r="S302">
        <v>115.036</v>
      </c>
      <c r="T302">
        <v>48.503300000000003</v>
      </c>
      <c r="U302">
        <v>1.63368</v>
      </c>
      <c r="V302">
        <v>-4.1718900000000003</v>
      </c>
    </row>
    <row r="303" spans="1:22">
      <c r="A303">
        <v>6551</v>
      </c>
      <c r="B303">
        <v>0</v>
      </c>
      <c r="C303">
        <v>17.1675</v>
      </c>
      <c r="D303">
        <v>2.4617</v>
      </c>
      <c r="E303">
        <v>-200.667</v>
      </c>
      <c r="F303">
        <v>48.503300000000003</v>
      </c>
      <c r="G303">
        <v>1.63368</v>
      </c>
      <c r="H303">
        <v>-4.1718900000000003</v>
      </c>
      <c r="I303" t="e">
        <f>IF(AND(Tabelle16[[#This Row],[AreaPx]]&gt;0,NOT(Tabelle16[AreaPx]="inf")),Tabelle16[[#This Row],[AreaPx]], NA())</f>
        <v>#N/A</v>
      </c>
      <c r="J303">
        <v>0</v>
      </c>
      <c r="K303">
        <v>0</v>
      </c>
      <c r="L303">
        <v>0</v>
      </c>
      <c r="M303">
        <v>0</v>
      </c>
      <c r="N303">
        <v>0</v>
      </c>
      <c r="O303">
        <f>Tabelle16[[#This Row],[Roll]]+Tabelle16[[#This Row],[Yaw]]</f>
        <v>44.331410000000005</v>
      </c>
      <c r="P303">
        <f>SQRT(Tabelle16[[#This Row],[X]]^2+ Tabelle16[[#This Row],[Y]]^2 +Tabelle16[[#This Row],[Z]]^2)</f>
        <v>201.41506376669051</v>
      </c>
      <c r="Q303">
        <v>274.435</v>
      </c>
      <c r="R303">
        <v>109.849</v>
      </c>
      <c r="S303">
        <v>115.036</v>
      </c>
      <c r="T303">
        <v>48.503300000000003</v>
      </c>
      <c r="U303">
        <v>1.63368</v>
      </c>
      <c r="V303">
        <v>-4.1718900000000003</v>
      </c>
    </row>
    <row r="304" spans="1:22">
      <c r="A304">
        <v>6572</v>
      </c>
      <c r="B304">
        <v>0</v>
      </c>
      <c r="C304">
        <v>17.1675</v>
      </c>
      <c r="D304">
        <v>2.4617</v>
      </c>
      <c r="E304">
        <v>-200.667</v>
      </c>
      <c r="F304">
        <v>48.503300000000003</v>
      </c>
      <c r="G304">
        <v>1.63368</v>
      </c>
      <c r="H304">
        <v>-4.1718900000000003</v>
      </c>
      <c r="I304" t="e">
        <f>IF(AND(Tabelle16[[#This Row],[AreaPx]]&gt;0,NOT(Tabelle16[AreaPx]="inf")),Tabelle16[[#This Row],[AreaPx]], NA())</f>
        <v>#N/A</v>
      </c>
      <c r="J304">
        <v>0</v>
      </c>
      <c r="K304">
        <v>0</v>
      </c>
      <c r="L304">
        <v>0</v>
      </c>
      <c r="M304">
        <v>0</v>
      </c>
      <c r="N304">
        <v>0</v>
      </c>
      <c r="O304">
        <f>Tabelle16[[#This Row],[Roll]]+Tabelle16[[#This Row],[Yaw]]</f>
        <v>44.331410000000005</v>
      </c>
      <c r="P304">
        <f>SQRT(Tabelle16[[#This Row],[X]]^2+ Tabelle16[[#This Row],[Y]]^2 +Tabelle16[[#This Row],[Z]]^2)</f>
        <v>201.41506376669051</v>
      </c>
      <c r="Q304">
        <v>274.435</v>
      </c>
      <c r="R304">
        <v>109.849</v>
      </c>
      <c r="S304">
        <v>115.036</v>
      </c>
      <c r="T304">
        <v>48.503300000000003</v>
      </c>
      <c r="U304">
        <v>1.63368</v>
      </c>
      <c r="V304">
        <v>-4.1718900000000003</v>
      </c>
    </row>
    <row r="305" spans="1:22">
      <c r="A305">
        <v>6590</v>
      </c>
      <c r="B305">
        <v>0</v>
      </c>
      <c r="C305">
        <v>17.1675</v>
      </c>
      <c r="D305">
        <v>2.4617</v>
      </c>
      <c r="E305">
        <v>-200.667</v>
      </c>
      <c r="F305">
        <v>48.503300000000003</v>
      </c>
      <c r="G305">
        <v>1.63368</v>
      </c>
      <c r="H305">
        <v>-4.1718900000000003</v>
      </c>
      <c r="I305" t="e">
        <f>IF(AND(Tabelle16[[#This Row],[AreaPx]]&gt;0,NOT(Tabelle16[AreaPx]="inf")),Tabelle16[[#This Row],[AreaPx]], NA())</f>
        <v>#N/A</v>
      </c>
      <c r="J305">
        <v>0</v>
      </c>
      <c r="K305">
        <v>0</v>
      </c>
      <c r="L305">
        <v>0</v>
      </c>
      <c r="M305">
        <v>0</v>
      </c>
      <c r="N305">
        <v>0</v>
      </c>
      <c r="O305">
        <f>Tabelle16[[#This Row],[Roll]]+Tabelle16[[#This Row],[Yaw]]</f>
        <v>44.331410000000005</v>
      </c>
      <c r="P305">
        <f>SQRT(Tabelle16[[#This Row],[X]]^2+ Tabelle16[[#This Row],[Y]]^2 +Tabelle16[[#This Row],[Z]]^2)</f>
        <v>201.41506376669051</v>
      </c>
      <c r="Q305">
        <v>274.435</v>
      </c>
      <c r="R305">
        <v>109.849</v>
      </c>
      <c r="S305">
        <v>115.036</v>
      </c>
      <c r="T305">
        <v>48.503300000000003</v>
      </c>
      <c r="U305">
        <v>1.63368</v>
      </c>
      <c r="V305">
        <v>-4.1718900000000003</v>
      </c>
    </row>
    <row r="306" spans="1:22">
      <c r="A306">
        <v>6612</v>
      </c>
      <c r="B306">
        <v>0</v>
      </c>
      <c r="C306">
        <v>17.1675</v>
      </c>
      <c r="D306">
        <v>2.4617</v>
      </c>
      <c r="E306">
        <v>-200.667</v>
      </c>
      <c r="F306">
        <v>48.503300000000003</v>
      </c>
      <c r="G306">
        <v>1.63368</v>
      </c>
      <c r="H306">
        <v>-4.1718900000000003</v>
      </c>
      <c r="I306" t="e">
        <f>IF(AND(Tabelle16[[#This Row],[AreaPx]]&gt;0,NOT(Tabelle16[AreaPx]="inf")),Tabelle16[[#This Row],[AreaPx]], NA())</f>
        <v>#N/A</v>
      </c>
      <c r="J306">
        <v>0</v>
      </c>
      <c r="K306">
        <v>0</v>
      </c>
      <c r="L306">
        <v>0</v>
      </c>
      <c r="M306">
        <v>0</v>
      </c>
      <c r="N306">
        <v>0</v>
      </c>
      <c r="O306">
        <f>Tabelle16[[#This Row],[Roll]]+Tabelle16[[#This Row],[Yaw]]</f>
        <v>44.331410000000005</v>
      </c>
      <c r="P306">
        <f>SQRT(Tabelle16[[#This Row],[X]]^2+ Tabelle16[[#This Row],[Y]]^2 +Tabelle16[[#This Row],[Z]]^2)</f>
        <v>201.41506376669051</v>
      </c>
      <c r="Q306">
        <v>274.435</v>
      </c>
      <c r="R306">
        <v>109.849</v>
      </c>
      <c r="S306">
        <v>115.036</v>
      </c>
      <c r="T306">
        <v>48.503300000000003</v>
      </c>
      <c r="U306">
        <v>1.63368</v>
      </c>
      <c r="V306">
        <v>-4.1718900000000003</v>
      </c>
    </row>
    <row r="307" spans="1:22">
      <c r="A307">
        <v>6635</v>
      </c>
      <c r="B307">
        <v>0</v>
      </c>
      <c r="C307">
        <v>17.1675</v>
      </c>
      <c r="D307">
        <v>2.4617</v>
      </c>
      <c r="E307">
        <v>-200.667</v>
      </c>
      <c r="F307">
        <v>48.503300000000003</v>
      </c>
      <c r="G307">
        <v>1.63368</v>
      </c>
      <c r="H307">
        <v>-4.1718900000000003</v>
      </c>
      <c r="I307" t="e">
        <f>IF(AND(Tabelle16[[#This Row],[AreaPx]]&gt;0,NOT(Tabelle16[AreaPx]="inf")),Tabelle16[[#This Row],[AreaPx]], NA())</f>
        <v>#N/A</v>
      </c>
      <c r="J307">
        <v>0</v>
      </c>
      <c r="K307">
        <v>0</v>
      </c>
      <c r="L307">
        <v>0</v>
      </c>
      <c r="M307">
        <v>0</v>
      </c>
      <c r="N307">
        <v>0</v>
      </c>
      <c r="O307">
        <f>Tabelle16[[#This Row],[Roll]]+Tabelle16[[#This Row],[Yaw]]</f>
        <v>44.331410000000005</v>
      </c>
      <c r="P307">
        <f>SQRT(Tabelle16[[#This Row],[X]]^2+ Tabelle16[[#This Row],[Y]]^2 +Tabelle16[[#This Row],[Z]]^2)</f>
        <v>201.41506376669051</v>
      </c>
      <c r="Q307">
        <v>274.435</v>
      </c>
      <c r="R307">
        <v>109.849</v>
      </c>
      <c r="S307">
        <v>115.036</v>
      </c>
      <c r="T307">
        <v>48.503300000000003</v>
      </c>
      <c r="U307">
        <v>1.63368</v>
      </c>
      <c r="V307">
        <v>-4.1718900000000003</v>
      </c>
    </row>
    <row r="308" spans="1:22">
      <c r="A308">
        <v>6645</v>
      </c>
      <c r="B308">
        <v>0</v>
      </c>
      <c r="C308">
        <v>17.1675</v>
      </c>
      <c r="D308">
        <v>2.4617</v>
      </c>
      <c r="E308">
        <v>-200.667</v>
      </c>
      <c r="F308">
        <v>48.503300000000003</v>
      </c>
      <c r="G308">
        <v>1.63368</v>
      </c>
      <c r="H308">
        <v>-4.1718900000000003</v>
      </c>
      <c r="I308" t="e">
        <f>IF(AND(Tabelle16[[#This Row],[AreaPx]]&gt;0,NOT(Tabelle16[AreaPx]="inf")),Tabelle16[[#This Row],[AreaPx]], NA())</f>
        <v>#N/A</v>
      </c>
      <c r="J308">
        <v>0</v>
      </c>
      <c r="K308">
        <v>0</v>
      </c>
      <c r="L308">
        <v>0</v>
      </c>
      <c r="M308">
        <v>0</v>
      </c>
      <c r="N308">
        <v>0</v>
      </c>
      <c r="O308">
        <f>Tabelle16[[#This Row],[Roll]]+Tabelle16[[#This Row],[Yaw]]</f>
        <v>44.331410000000005</v>
      </c>
      <c r="P308">
        <f>SQRT(Tabelle16[[#This Row],[X]]^2+ Tabelle16[[#This Row],[Y]]^2 +Tabelle16[[#This Row],[Z]]^2)</f>
        <v>201.41506376669051</v>
      </c>
      <c r="Q308">
        <v>274.435</v>
      </c>
      <c r="R308">
        <v>109.849</v>
      </c>
      <c r="S308">
        <v>115.036</v>
      </c>
      <c r="T308">
        <v>48.503300000000003</v>
      </c>
      <c r="U308">
        <v>1.63368</v>
      </c>
      <c r="V308">
        <v>-4.1718900000000003</v>
      </c>
    </row>
    <row r="309" spans="1:22">
      <c r="A309">
        <v>6671</v>
      </c>
      <c r="B309">
        <v>0</v>
      </c>
      <c r="C309">
        <v>17.1675</v>
      </c>
      <c r="D309">
        <v>2.4617</v>
      </c>
      <c r="E309">
        <v>-200.667</v>
      </c>
      <c r="F309">
        <v>48.503300000000003</v>
      </c>
      <c r="G309">
        <v>1.63368</v>
      </c>
      <c r="H309">
        <v>-4.1718900000000003</v>
      </c>
      <c r="I309" t="e">
        <f>IF(AND(Tabelle16[[#This Row],[AreaPx]]&gt;0,NOT(Tabelle16[AreaPx]="inf")),Tabelle16[[#This Row],[AreaPx]], NA())</f>
        <v>#N/A</v>
      </c>
      <c r="J309">
        <v>0</v>
      </c>
      <c r="K309">
        <v>0</v>
      </c>
      <c r="L309">
        <v>0</v>
      </c>
      <c r="M309">
        <v>0</v>
      </c>
      <c r="N309">
        <v>0</v>
      </c>
      <c r="O309">
        <f>Tabelle16[[#This Row],[Roll]]+Tabelle16[[#This Row],[Yaw]]</f>
        <v>44.331410000000005</v>
      </c>
      <c r="P309">
        <f>SQRT(Tabelle16[[#This Row],[X]]^2+ Tabelle16[[#This Row],[Y]]^2 +Tabelle16[[#This Row],[Z]]^2)</f>
        <v>201.41506376669051</v>
      </c>
      <c r="Q309">
        <v>274.435</v>
      </c>
      <c r="R309">
        <v>109.849</v>
      </c>
      <c r="S309">
        <v>115.036</v>
      </c>
      <c r="T309">
        <v>48.503300000000003</v>
      </c>
      <c r="U309">
        <v>1.63368</v>
      </c>
      <c r="V309">
        <v>-4.1718900000000003</v>
      </c>
    </row>
    <row r="310" spans="1:22">
      <c r="A310">
        <v>6685</v>
      </c>
      <c r="B310">
        <v>0</v>
      </c>
      <c r="C310">
        <v>17.1675</v>
      </c>
      <c r="D310">
        <v>2.4617</v>
      </c>
      <c r="E310">
        <v>-200.667</v>
      </c>
      <c r="F310">
        <v>48.503300000000003</v>
      </c>
      <c r="G310">
        <v>1.63368</v>
      </c>
      <c r="H310">
        <v>-4.1718900000000003</v>
      </c>
      <c r="I310" t="e">
        <f>IF(AND(Tabelle16[[#This Row],[AreaPx]]&gt;0,NOT(Tabelle16[AreaPx]="inf")),Tabelle16[[#This Row],[AreaPx]], NA())</f>
        <v>#N/A</v>
      </c>
      <c r="J310">
        <v>0</v>
      </c>
      <c r="K310">
        <v>0</v>
      </c>
      <c r="L310">
        <v>0</v>
      </c>
      <c r="M310">
        <v>0</v>
      </c>
      <c r="N310">
        <v>0</v>
      </c>
      <c r="O310">
        <f>Tabelle16[[#This Row],[Roll]]+Tabelle16[[#This Row],[Yaw]]</f>
        <v>44.331410000000005</v>
      </c>
      <c r="P310">
        <f>SQRT(Tabelle16[[#This Row],[X]]^2+ Tabelle16[[#This Row],[Y]]^2 +Tabelle16[[#This Row],[Z]]^2)</f>
        <v>201.41506376669051</v>
      </c>
      <c r="Q310">
        <v>274.435</v>
      </c>
      <c r="R310">
        <v>109.849</v>
      </c>
      <c r="S310">
        <v>115.036</v>
      </c>
      <c r="T310">
        <v>48.503300000000003</v>
      </c>
      <c r="U310">
        <v>1.63368</v>
      </c>
      <c r="V310">
        <v>-4.1718900000000003</v>
      </c>
    </row>
    <row r="311" spans="1:22">
      <c r="A311">
        <v>6709</v>
      </c>
      <c r="B311">
        <v>0</v>
      </c>
      <c r="C311">
        <v>17.1675</v>
      </c>
      <c r="D311">
        <v>2.4617</v>
      </c>
      <c r="E311">
        <v>-200.667</v>
      </c>
      <c r="F311">
        <v>48.503300000000003</v>
      </c>
      <c r="G311">
        <v>1.63368</v>
      </c>
      <c r="H311">
        <v>-4.1718900000000003</v>
      </c>
      <c r="I311" t="e">
        <f>IF(AND(Tabelle16[[#This Row],[AreaPx]]&gt;0,NOT(Tabelle16[AreaPx]="inf")),Tabelle16[[#This Row],[AreaPx]], NA())</f>
        <v>#N/A</v>
      </c>
      <c r="J311">
        <v>0</v>
      </c>
      <c r="K311">
        <v>0</v>
      </c>
      <c r="L311">
        <v>0</v>
      </c>
      <c r="M311">
        <v>0</v>
      </c>
      <c r="N311">
        <v>0</v>
      </c>
      <c r="O311">
        <f>Tabelle16[[#This Row],[Roll]]+Tabelle16[[#This Row],[Yaw]]</f>
        <v>44.331410000000005</v>
      </c>
      <c r="P311">
        <f>SQRT(Tabelle16[[#This Row],[X]]^2+ Tabelle16[[#This Row],[Y]]^2 +Tabelle16[[#This Row],[Z]]^2)</f>
        <v>201.41506376669051</v>
      </c>
      <c r="Q311">
        <v>274.435</v>
      </c>
      <c r="R311">
        <v>109.849</v>
      </c>
      <c r="S311">
        <v>115.036</v>
      </c>
      <c r="T311">
        <v>48.503300000000003</v>
      </c>
      <c r="U311">
        <v>1.63368</v>
      </c>
      <c r="V311">
        <v>-4.1718900000000003</v>
      </c>
    </row>
    <row r="312" spans="1:22">
      <c r="A312">
        <v>6733</v>
      </c>
      <c r="B312">
        <v>0</v>
      </c>
      <c r="C312">
        <v>17.1675</v>
      </c>
      <c r="D312">
        <v>2.4617</v>
      </c>
      <c r="E312">
        <v>-200.667</v>
      </c>
      <c r="F312">
        <v>48.503300000000003</v>
      </c>
      <c r="G312">
        <v>1.63368</v>
      </c>
      <c r="H312">
        <v>-4.1718900000000003</v>
      </c>
      <c r="I312" t="e">
        <f>IF(AND(Tabelle16[[#This Row],[AreaPx]]&gt;0,NOT(Tabelle16[AreaPx]="inf")),Tabelle16[[#This Row],[AreaPx]], NA())</f>
        <v>#N/A</v>
      </c>
      <c r="J312">
        <v>0</v>
      </c>
      <c r="K312">
        <v>0</v>
      </c>
      <c r="L312">
        <v>0</v>
      </c>
      <c r="M312">
        <v>0</v>
      </c>
      <c r="N312">
        <v>0</v>
      </c>
      <c r="O312">
        <f>Tabelle16[[#This Row],[Roll]]+Tabelle16[[#This Row],[Yaw]]</f>
        <v>44.331410000000005</v>
      </c>
      <c r="P312">
        <f>SQRT(Tabelle16[[#This Row],[X]]^2+ Tabelle16[[#This Row],[Y]]^2 +Tabelle16[[#This Row],[Z]]^2)</f>
        <v>201.41506376669051</v>
      </c>
      <c r="Q312">
        <v>274.435</v>
      </c>
      <c r="R312">
        <v>109.849</v>
      </c>
      <c r="S312">
        <v>115.036</v>
      </c>
      <c r="T312">
        <v>48.503300000000003</v>
      </c>
      <c r="U312">
        <v>1.63368</v>
      </c>
      <c r="V312">
        <v>-4.1718900000000003</v>
      </c>
    </row>
    <row r="313" spans="1:22">
      <c r="A313">
        <v>6748</v>
      </c>
      <c r="B313">
        <v>0</v>
      </c>
      <c r="C313">
        <v>17.1675</v>
      </c>
      <c r="D313">
        <v>2.4617</v>
      </c>
      <c r="E313">
        <v>-200.667</v>
      </c>
      <c r="F313">
        <v>48.503300000000003</v>
      </c>
      <c r="G313">
        <v>1.63368</v>
      </c>
      <c r="H313">
        <v>-4.1718900000000003</v>
      </c>
      <c r="I313" t="e">
        <f>IF(AND(Tabelle16[[#This Row],[AreaPx]]&gt;0,NOT(Tabelle16[AreaPx]="inf")),Tabelle16[[#This Row],[AreaPx]], NA())</f>
        <v>#N/A</v>
      </c>
      <c r="J313">
        <v>0</v>
      </c>
      <c r="K313">
        <v>0</v>
      </c>
      <c r="L313">
        <v>0</v>
      </c>
      <c r="M313">
        <v>0</v>
      </c>
      <c r="N313">
        <v>0</v>
      </c>
      <c r="O313">
        <f>Tabelle16[[#This Row],[Roll]]+Tabelle16[[#This Row],[Yaw]]</f>
        <v>44.331410000000005</v>
      </c>
      <c r="P313">
        <f>SQRT(Tabelle16[[#This Row],[X]]^2+ Tabelle16[[#This Row],[Y]]^2 +Tabelle16[[#This Row],[Z]]^2)</f>
        <v>201.41506376669051</v>
      </c>
      <c r="Q313">
        <v>274.435</v>
      </c>
      <c r="R313">
        <v>109.849</v>
      </c>
      <c r="S313">
        <v>115.036</v>
      </c>
      <c r="T313">
        <v>48.503300000000003</v>
      </c>
      <c r="U313">
        <v>1.63368</v>
      </c>
      <c r="V313">
        <v>-4.1718900000000003</v>
      </c>
    </row>
    <row r="314" spans="1:22">
      <c r="A314">
        <v>6770</v>
      </c>
      <c r="B314">
        <v>0</v>
      </c>
      <c r="C314">
        <v>17.1675</v>
      </c>
      <c r="D314">
        <v>2.4617</v>
      </c>
      <c r="E314">
        <v>-200.667</v>
      </c>
      <c r="F314">
        <v>48.503300000000003</v>
      </c>
      <c r="G314">
        <v>1.63368</v>
      </c>
      <c r="H314">
        <v>-4.1718900000000003</v>
      </c>
      <c r="I314" t="e">
        <f>IF(AND(Tabelle16[[#This Row],[AreaPx]]&gt;0,NOT(Tabelle16[AreaPx]="inf")),Tabelle16[[#This Row],[AreaPx]], NA())</f>
        <v>#N/A</v>
      </c>
      <c r="J314">
        <v>0</v>
      </c>
      <c r="K314">
        <v>0</v>
      </c>
      <c r="L314">
        <v>0</v>
      </c>
      <c r="M314">
        <v>0</v>
      </c>
      <c r="N314">
        <v>0</v>
      </c>
      <c r="O314">
        <f>Tabelle16[[#This Row],[Roll]]+Tabelle16[[#This Row],[Yaw]]</f>
        <v>44.331410000000005</v>
      </c>
      <c r="P314">
        <f>SQRT(Tabelle16[[#This Row],[X]]^2+ Tabelle16[[#This Row],[Y]]^2 +Tabelle16[[#This Row],[Z]]^2)</f>
        <v>201.41506376669051</v>
      </c>
      <c r="Q314">
        <v>274.435</v>
      </c>
      <c r="R314">
        <v>109.849</v>
      </c>
      <c r="S314">
        <v>115.036</v>
      </c>
      <c r="T314">
        <v>48.503300000000003</v>
      </c>
      <c r="U314">
        <v>1.63368</v>
      </c>
      <c r="V314">
        <v>-4.1718900000000003</v>
      </c>
    </row>
    <row r="315" spans="1:22">
      <c r="A315">
        <v>6786</v>
      </c>
      <c r="B315">
        <v>0</v>
      </c>
      <c r="C315">
        <v>17.1675</v>
      </c>
      <c r="D315">
        <v>2.4617</v>
      </c>
      <c r="E315">
        <v>-200.667</v>
      </c>
      <c r="F315">
        <v>48.503300000000003</v>
      </c>
      <c r="G315">
        <v>1.63368</v>
      </c>
      <c r="H315">
        <v>-4.1718900000000003</v>
      </c>
      <c r="I315" t="e">
        <f>IF(AND(Tabelle16[[#This Row],[AreaPx]]&gt;0,NOT(Tabelle16[AreaPx]="inf")),Tabelle16[[#This Row],[AreaPx]], NA())</f>
        <v>#N/A</v>
      </c>
      <c r="J315">
        <v>0</v>
      </c>
      <c r="K315">
        <v>0</v>
      </c>
      <c r="L315">
        <v>0</v>
      </c>
      <c r="M315">
        <v>0</v>
      </c>
      <c r="N315">
        <v>0</v>
      </c>
      <c r="O315">
        <f>Tabelle16[[#This Row],[Roll]]+Tabelle16[[#This Row],[Yaw]]</f>
        <v>44.331410000000005</v>
      </c>
      <c r="P315">
        <f>SQRT(Tabelle16[[#This Row],[X]]^2+ Tabelle16[[#This Row],[Y]]^2 +Tabelle16[[#This Row],[Z]]^2)</f>
        <v>201.41506376669051</v>
      </c>
      <c r="Q315">
        <v>274.435</v>
      </c>
      <c r="R315">
        <v>109.849</v>
      </c>
      <c r="S315">
        <v>115.036</v>
      </c>
      <c r="T315">
        <v>48.503300000000003</v>
      </c>
      <c r="U315">
        <v>1.63368</v>
      </c>
      <c r="V315">
        <v>-4.1718900000000003</v>
      </c>
    </row>
    <row r="316" spans="1:22">
      <c r="A316">
        <v>6808</v>
      </c>
      <c r="B316">
        <v>0</v>
      </c>
      <c r="C316">
        <v>17.1675</v>
      </c>
      <c r="D316">
        <v>2.4617</v>
      </c>
      <c r="E316">
        <v>-200.667</v>
      </c>
      <c r="F316">
        <v>48.503300000000003</v>
      </c>
      <c r="G316">
        <v>1.63368</v>
      </c>
      <c r="H316">
        <v>-4.1718900000000003</v>
      </c>
      <c r="I316" t="e">
        <f>IF(AND(Tabelle16[[#This Row],[AreaPx]]&gt;0,NOT(Tabelle16[AreaPx]="inf")),Tabelle16[[#This Row],[AreaPx]], NA())</f>
        <v>#N/A</v>
      </c>
      <c r="J316">
        <v>0</v>
      </c>
      <c r="K316">
        <v>0</v>
      </c>
      <c r="L316">
        <v>0</v>
      </c>
      <c r="M316">
        <v>0</v>
      </c>
      <c r="N316">
        <v>0</v>
      </c>
      <c r="O316">
        <f>Tabelle16[[#This Row],[Roll]]+Tabelle16[[#This Row],[Yaw]]</f>
        <v>44.331410000000005</v>
      </c>
      <c r="P316">
        <f>SQRT(Tabelle16[[#This Row],[X]]^2+ Tabelle16[[#This Row],[Y]]^2 +Tabelle16[[#This Row],[Z]]^2)</f>
        <v>201.41506376669051</v>
      </c>
      <c r="Q316">
        <v>274.435</v>
      </c>
      <c r="R316">
        <v>109.849</v>
      </c>
      <c r="S316">
        <v>115.036</v>
      </c>
      <c r="T316">
        <v>48.503300000000003</v>
      </c>
      <c r="U316">
        <v>1.63368</v>
      </c>
      <c r="V316">
        <v>-4.1718900000000003</v>
      </c>
    </row>
    <row r="317" spans="1:22">
      <c r="A317">
        <v>6826</v>
      </c>
      <c r="B317">
        <v>0</v>
      </c>
      <c r="C317">
        <v>17.1675</v>
      </c>
      <c r="D317">
        <v>2.4617</v>
      </c>
      <c r="E317">
        <v>-200.667</v>
      </c>
      <c r="F317">
        <v>48.503300000000003</v>
      </c>
      <c r="G317">
        <v>1.63368</v>
      </c>
      <c r="H317">
        <v>-4.1718900000000003</v>
      </c>
      <c r="I317" t="e">
        <f>IF(AND(Tabelle16[[#This Row],[AreaPx]]&gt;0,NOT(Tabelle16[AreaPx]="inf")),Tabelle16[[#This Row],[AreaPx]], NA())</f>
        <v>#N/A</v>
      </c>
      <c r="J317">
        <v>0</v>
      </c>
      <c r="K317">
        <v>0</v>
      </c>
      <c r="L317">
        <v>0</v>
      </c>
      <c r="M317">
        <v>0</v>
      </c>
      <c r="N317">
        <v>0</v>
      </c>
      <c r="O317">
        <f>Tabelle16[[#This Row],[Roll]]+Tabelle16[[#This Row],[Yaw]]</f>
        <v>44.331410000000005</v>
      </c>
      <c r="P317">
        <f>SQRT(Tabelle16[[#This Row],[X]]^2+ Tabelle16[[#This Row],[Y]]^2 +Tabelle16[[#This Row],[Z]]^2)</f>
        <v>201.41506376669051</v>
      </c>
      <c r="Q317">
        <v>274.435</v>
      </c>
      <c r="R317">
        <v>109.849</v>
      </c>
      <c r="S317">
        <v>115.036</v>
      </c>
      <c r="T317">
        <v>48.503300000000003</v>
      </c>
      <c r="U317">
        <v>1.63368</v>
      </c>
      <c r="V317">
        <v>-4.1718900000000003</v>
      </c>
    </row>
    <row r="318" spans="1:22">
      <c r="A318">
        <v>6837</v>
      </c>
      <c r="B318">
        <v>0</v>
      </c>
      <c r="C318">
        <v>17.1675</v>
      </c>
      <c r="D318">
        <v>2.4617</v>
      </c>
      <c r="E318">
        <v>-200.667</v>
      </c>
      <c r="F318">
        <v>48.503300000000003</v>
      </c>
      <c r="G318">
        <v>1.63368</v>
      </c>
      <c r="H318">
        <v>-4.1718900000000003</v>
      </c>
      <c r="I318" t="e">
        <f>IF(AND(Tabelle16[[#This Row],[AreaPx]]&gt;0,NOT(Tabelle16[AreaPx]="inf")),Tabelle16[[#This Row],[AreaPx]], NA())</f>
        <v>#N/A</v>
      </c>
      <c r="J318">
        <v>0</v>
      </c>
      <c r="K318">
        <v>0</v>
      </c>
      <c r="L318">
        <v>0</v>
      </c>
      <c r="M318">
        <v>0</v>
      </c>
      <c r="N318">
        <v>0</v>
      </c>
      <c r="O318">
        <f>Tabelle16[[#This Row],[Roll]]+Tabelle16[[#This Row],[Yaw]]</f>
        <v>44.331410000000005</v>
      </c>
      <c r="P318">
        <f>SQRT(Tabelle16[[#This Row],[X]]^2+ Tabelle16[[#This Row],[Y]]^2 +Tabelle16[[#This Row],[Z]]^2)</f>
        <v>201.41506376669051</v>
      </c>
      <c r="Q318">
        <v>274.435</v>
      </c>
      <c r="R318">
        <v>109.849</v>
      </c>
      <c r="S318">
        <v>115.036</v>
      </c>
      <c r="T318">
        <v>48.503300000000003</v>
      </c>
      <c r="U318">
        <v>1.63368</v>
      </c>
      <c r="V318">
        <v>-4.1718900000000003</v>
      </c>
    </row>
    <row r="319" spans="1:22">
      <c r="A319">
        <v>6844</v>
      </c>
      <c r="B319">
        <v>0</v>
      </c>
      <c r="C319">
        <v>17.1675</v>
      </c>
      <c r="D319">
        <v>2.4617</v>
      </c>
      <c r="E319">
        <v>-200.667</v>
      </c>
      <c r="F319">
        <v>48.503300000000003</v>
      </c>
      <c r="G319">
        <v>1.63368</v>
      </c>
      <c r="H319">
        <v>-4.1718900000000003</v>
      </c>
      <c r="I319" t="e">
        <f>IF(AND(Tabelle16[[#This Row],[AreaPx]]&gt;0,NOT(Tabelle16[AreaPx]="inf")),Tabelle16[[#This Row],[AreaPx]], NA())</f>
        <v>#N/A</v>
      </c>
      <c r="J319">
        <v>0</v>
      </c>
      <c r="K319">
        <v>0</v>
      </c>
      <c r="L319">
        <v>0</v>
      </c>
      <c r="M319">
        <v>0</v>
      </c>
      <c r="N319">
        <v>0</v>
      </c>
      <c r="O319">
        <f>Tabelle16[[#This Row],[Roll]]+Tabelle16[[#This Row],[Yaw]]</f>
        <v>44.331410000000005</v>
      </c>
      <c r="P319">
        <f>SQRT(Tabelle16[[#This Row],[X]]^2+ Tabelle16[[#This Row],[Y]]^2 +Tabelle16[[#This Row],[Z]]^2)</f>
        <v>201.41506376669051</v>
      </c>
      <c r="Q319">
        <v>274.435</v>
      </c>
      <c r="R319">
        <v>109.849</v>
      </c>
      <c r="S319">
        <v>115.036</v>
      </c>
      <c r="T319">
        <v>48.503300000000003</v>
      </c>
      <c r="U319">
        <v>1.63368</v>
      </c>
      <c r="V319">
        <v>-4.1718900000000003</v>
      </c>
    </row>
    <row r="320" spans="1:22">
      <c r="A320">
        <v>6873</v>
      </c>
      <c r="B320">
        <v>0</v>
      </c>
      <c r="C320">
        <v>17.1675</v>
      </c>
      <c r="D320">
        <v>2.4617</v>
      </c>
      <c r="E320">
        <v>-200.667</v>
      </c>
      <c r="F320">
        <v>48.503300000000003</v>
      </c>
      <c r="G320">
        <v>1.63368</v>
      </c>
      <c r="H320">
        <v>-4.1718900000000003</v>
      </c>
      <c r="I320" t="e">
        <f>IF(AND(Tabelle16[[#This Row],[AreaPx]]&gt;0,NOT(Tabelle16[AreaPx]="inf")),Tabelle16[[#This Row],[AreaPx]], NA())</f>
        <v>#N/A</v>
      </c>
      <c r="J320">
        <v>0</v>
      </c>
      <c r="K320">
        <v>0</v>
      </c>
      <c r="L320">
        <v>0</v>
      </c>
      <c r="M320">
        <v>0</v>
      </c>
      <c r="N320">
        <v>0</v>
      </c>
      <c r="O320">
        <f>Tabelle16[[#This Row],[Roll]]+Tabelle16[[#This Row],[Yaw]]</f>
        <v>44.331410000000005</v>
      </c>
      <c r="P320">
        <f>SQRT(Tabelle16[[#This Row],[X]]^2+ Tabelle16[[#This Row],[Y]]^2 +Tabelle16[[#This Row],[Z]]^2)</f>
        <v>201.41506376669051</v>
      </c>
      <c r="Q320">
        <v>274.435</v>
      </c>
      <c r="R320">
        <v>109.849</v>
      </c>
      <c r="S320">
        <v>115.036</v>
      </c>
      <c r="T320">
        <v>48.503300000000003</v>
      </c>
      <c r="U320">
        <v>1.63368</v>
      </c>
      <c r="V320">
        <v>-4.1718900000000003</v>
      </c>
    </row>
    <row r="321" spans="1:22">
      <c r="A321">
        <v>6898</v>
      </c>
      <c r="B321">
        <v>0</v>
      </c>
      <c r="C321">
        <v>17.1675</v>
      </c>
      <c r="D321">
        <v>2.4617</v>
      </c>
      <c r="E321">
        <v>-200.667</v>
      </c>
      <c r="F321">
        <v>48.503300000000003</v>
      </c>
      <c r="G321">
        <v>1.63368</v>
      </c>
      <c r="H321">
        <v>-4.1718900000000003</v>
      </c>
      <c r="I321" t="e">
        <f>IF(AND(Tabelle16[[#This Row],[AreaPx]]&gt;0,NOT(Tabelle16[AreaPx]="inf")),Tabelle16[[#This Row],[AreaPx]], NA())</f>
        <v>#N/A</v>
      </c>
      <c r="J321">
        <v>0</v>
      </c>
      <c r="K321">
        <v>0</v>
      </c>
      <c r="L321">
        <v>0</v>
      </c>
      <c r="M321">
        <v>0</v>
      </c>
      <c r="N321">
        <v>0</v>
      </c>
      <c r="O321">
        <f>Tabelle16[[#This Row],[Roll]]+Tabelle16[[#This Row],[Yaw]]</f>
        <v>44.331410000000005</v>
      </c>
      <c r="P321">
        <f>SQRT(Tabelle16[[#This Row],[X]]^2+ Tabelle16[[#This Row],[Y]]^2 +Tabelle16[[#This Row],[Z]]^2)</f>
        <v>201.41506376669051</v>
      </c>
      <c r="Q321">
        <v>274.435</v>
      </c>
      <c r="R321">
        <v>109.849</v>
      </c>
      <c r="S321">
        <v>115.036</v>
      </c>
      <c r="T321">
        <v>48.503300000000003</v>
      </c>
      <c r="U321">
        <v>1.63368</v>
      </c>
      <c r="V321">
        <v>-4.1718900000000003</v>
      </c>
    </row>
    <row r="322" spans="1:22">
      <c r="A322">
        <v>6906</v>
      </c>
      <c r="B322">
        <v>0</v>
      </c>
      <c r="C322">
        <v>17.1675</v>
      </c>
      <c r="D322">
        <v>2.4617</v>
      </c>
      <c r="E322">
        <v>-200.667</v>
      </c>
      <c r="F322">
        <v>48.503300000000003</v>
      </c>
      <c r="G322">
        <v>1.63368</v>
      </c>
      <c r="H322">
        <v>-4.1718900000000003</v>
      </c>
      <c r="I322" t="e">
        <f>IF(AND(Tabelle16[[#This Row],[AreaPx]]&gt;0,NOT(Tabelle16[AreaPx]="inf")),Tabelle16[[#This Row],[AreaPx]], NA())</f>
        <v>#N/A</v>
      </c>
      <c r="J322">
        <v>0</v>
      </c>
      <c r="K322">
        <v>0</v>
      </c>
      <c r="L322">
        <v>0</v>
      </c>
      <c r="M322">
        <v>0</v>
      </c>
      <c r="N322">
        <v>0</v>
      </c>
      <c r="O322">
        <f>Tabelle16[[#This Row],[Roll]]+Tabelle16[[#This Row],[Yaw]]</f>
        <v>44.331410000000005</v>
      </c>
      <c r="P322">
        <f>SQRT(Tabelle16[[#This Row],[X]]^2+ Tabelle16[[#This Row],[Y]]^2 +Tabelle16[[#This Row],[Z]]^2)</f>
        <v>201.41506376669051</v>
      </c>
      <c r="Q322">
        <v>274.435</v>
      </c>
      <c r="R322">
        <v>109.849</v>
      </c>
      <c r="S322">
        <v>115.036</v>
      </c>
      <c r="T322">
        <v>48.503300000000003</v>
      </c>
      <c r="U322">
        <v>1.63368</v>
      </c>
      <c r="V322">
        <v>-4.1718900000000003</v>
      </c>
    </row>
    <row r="323" spans="1:22">
      <c r="A323">
        <v>6930</v>
      </c>
      <c r="B323">
        <v>0</v>
      </c>
      <c r="C323">
        <v>17.1675</v>
      </c>
      <c r="D323">
        <v>2.4617</v>
      </c>
      <c r="E323">
        <v>-200.667</v>
      </c>
      <c r="F323">
        <v>48.503300000000003</v>
      </c>
      <c r="G323">
        <v>1.63368</v>
      </c>
      <c r="H323">
        <v>-4.1718900000000003</v>
      </c>
      <c r="I323" t="e">
        <f>IF(AND(Tabelle16[[#This Row],[AreaPx]]&gt;0,NOT(Tabelle16[AreaPx]="inf")),Tabelle16[[#This Row],[AreaPx]], NA())</f>
        <v>#N/A</v>
      </c>
      <c r="J323">
        <v>0</v>
      </c>
      <c r="K323">
        <v>0</v>
      </c>
      <c r="L323">
        <v>0</v>
      </c>
      <c r="M323">
        <v>0</v>
      </c>
      <c r="N323">
        <v>0</v>
      </c>
      <c r="O323">
        <f>Tabelle16[[#This Row],[Roll]]+Tabelle16[[#This Row],[Yaw]]</f>
        <v>44.331410000000005</v>
      </c>
      <c r="P323">
        <f>SQRT(Tabelle16[[#This Row],[X]]^2+ Tabelle16[[#This Row],[Y]]^2 +Tabelle16[[#This Row],[Z]]^2)</f>
        <v>201.41506376669051</v>
      </c>
      <c r="Q323">
        <v>274.435</v>
      </c>
      <c r="R323">
        <v>109.849</v>
      </c>
      <c r="S323">
        <v>115.036</v>
      </c>
      <c r="T323">
        <v>48.503300000000003</v>
      </c>
      <c r="U323">
        <v>1.63368</v>
      </c>
      <c r="V323">
        <v>-4.1718900000000003</v>
      </c>
    </row>
    <row r="324" spans="1:22">
      <c r="A324">
        <v>6944</v>
      </c>
      <c r="B324">
        <v>0</v>
      </c>
      <c r="C324">
        <v>17.1675</v>
      </c>
      <c r="D324">
        <v>2.4617</v>
      </c>
      <c r="E324">
        <v>-200.667</v>
      </c>
      <c r="F324">
        <v>48.503300000000003</v>
      </c>
      <c r="G324">
        <v>1.63368</v>
      </c>
      <c r="H324">
        <v>-4.1718900000000003</v>
      </c>
      <c r="I324" t="e">
        <f>IF(AND(Tabelle16[[#This Row],[AreaPx]]&gt;0,NOT(Tabelle16[AreaPx]="inf")),Tabelle16[[#This Row],[AreaPx]], NA())</f>
        <v>#N/A</v>
      </c>
      <c r="J324">
        <v>0</v>
      </c>
      <c r="K324">
        <v>0</v>
      </c>
      <c r="L324">
        <v>0</v>
      </c>
      <c r="M324">
        <v>0</v>
      </c>
      <c r="N324">
        <v>0</v>
      </c>
      <c r="O324">
        <f>Tabelle16[[#This Row],[Roll]]+Tabelle16[[#This Row],[Yaw]]</f>
        <v>44.331410000000005</v>
      </c>
      <c r="P324">
        <f>SQRT(Tabelle16[[#This Row],[X]]^2+ Tabelle16[[#This Row],[Y]]^2 +Tabelle16[[#This Row],[Z]]^2)</f>
        <v>201.41506376669051</v>
      </c>
      <c r="Q324">
        <v>274.435</v>
      </c>
      <c r="R324">
        <v>109.849</v>
      </c>
      <c r="S324">
        <v>115.036</v>
      </c>
      <c r="T324">
        <v>48.503300000000003</v>
      </c>
      <c r="U324">
        <v>1.63368</v>
      </c>
      <c r="V324">
        <v>-4.1718900000000003</v>
      </c>
    </row>
    <row r="325" spans="1:22">
      <c r="A325">
        <v>6965</v>
      </c>
      <c r="B325">
        <v>0</v>
      </c>
      <c r="C325">
        <v>17.1675</v>
      </c>
      <c r="D325">
        <v>2.4617</v>
      </c>
      <c r="E325">
        <v>-200.667</v>
      </c>
      <c r="F325">
        <v>48.503300000000003</v>
      </c>
      <c r="G325">
        <v>1.63368</v>
      </c>
      <c r="H325">
        <v>-4.1718900000000003</v>
      </c>
      <c r="I325" t="e">
        <f>IF(AND(Tabelle16[[#This Row],[AreaPx]]&gt;0,NOT(Tabelle16[AreaPx]="inf")),Tabelle16[[#This Row],[AreaPx]], NA())</f>
        <v>#N/A</v>
      </c>
      <c r="J325">
        <v>0</v>
      </c>
      <c r="K325">
        <v>0</v>
      </c>
      <c r="L325">
        <v>0</v>
      </c>
      <c r="M325">
        <v>0</v>
      </c>
      <c r="N325">
        <v>0</v>
      </c>
      <c r="O325">
        <f>Tabelle16[[#This Row],[Roll]]+Tabelle16[[#This Row],[Yaw]]</f>
        <v>44.331410000000005</v>
      </c>
      <c r="P325">
        <f>SQRT(Tabelle16[[#This Row],[X]]^2+ Tabelle16[[#This Row],[Y]]^2 +Tabelle16[[#This Row],[Z]]^2)</f>
        <v>201.41506376669051</v>
      </c>
      <c r="Q325">
        <v>274.435</v>
      </c>
      <c r="R325">
        <v>109.849</v>
      </c>
      <c r="S325">
        <v>115.036</v>
      </c>
      <c r="T325">
        <v>48.503300000000003</v>
      </c>
      <c r="U325">
        <v>1.63368</v>
      </c>
      <c r="V325">
        <v>-4.1718900000000003</v>
      </c>
    </row>
    <row r="326" spans="1:22">
      <c r="A326">
        <v>6981</v>
      </c>
      <c r="B326">
        <v>0</v>
      </c>
      <c r="C326">
        <v>17.1675</v>
      </c>
      <c r="D326">
        <v>2.4617</v>
      </c>
      <c r="E326">
        <v>-200.667</v>
      </c>
      <c r="F326">
        <v>48.503300000000003</v>
      </c>
      <c r="G326">
        <v>1.63368</v>
      </c>
      <c r="H326">
        <v>-4.1718900000000003</v>
      </c>
      <c r="I326" t="e">
        <f>IF(AND(Tabelle16[[#This Row],[AreaPx]]&gt;0,NOT(Tabelle16[AreaPx]="inf")),Tabelle16[[#This Row],[AreaPx]], NA())</f>
        <v>#N/A</v>
      </c>
      <c r="J326">
        <v>0</v>
      </c>
      <c r="K326">
        <v>0</v>
      </c>
      <c r="L326">
        <v>0</v>
      </c>
      <c r="M326">
        <v>0</v>
      </c>
      <c r="N326">
        <v>0</v>
      </c>
      <c r="O326">
        <f>Tabelle16[[#This Row],[Roll]]+Tabelle16[[#This Row],[Yaw]]</f>
        <v>44.331410000000005</v>
      </c>
      <c r="P326">
        <f>SQRT(Tabelle16[[#This Row],[X]]^2+ Tabelle16[[#This Row],[Y]]^2 +Tabelle16[[#This Row],[Z]]^2)</f>
        <v>201.41506376669051</v>
      </c>
      <c r="Q326">
        <v>274.435</v>
      </c>
      <c r="R326">
        <v>109.849</v>
      </c>
      <c r="S326">
        <v>115.036</v>
      </c>
      <c r="T326">
        <v>48.503300000000003</v>
      </c>
      <c r="U326">
        <v>1.63368</v>
      </c>
      <c r="V326">
        <v>-4.1718900000000003</v>
      </c>
    </row>
    <row r="327" spans="1:22">
      <c r="A327">
        <v>7003</v>
      </c>
      <c r="B327">
        <v>0</v>
      </c>
      <c r="C327">
        <v>17.1675</v>
      </c>
      <c r="D327">
        <v>2.4617</v>
      </c>
      <c r="E327">
        <v>-200.667</v>
      </c>
      <c r="F327">
        <v>48.503300000000003</v>
      </c>
      <c r="G327">
        <v>1.63368</v>
      </c>
      <c r="H327">
        <v>-4.1718900000000003</v>
      </c>
      <c r="I327" t="e">
        <f>IF(AND(Tabelle16[[#This Row],[AreaPx]]&gt;0,NOT(Tabelle16[AreaPx]="inf")),Tabelle16[[#This Row],[AreaPx]], NA())</f>
        <v>#N/A</v>
      </c>
      <c r="J327">
        <v>0</v>
      </c>
      <c r="K327">
        <v>0</v>
      </c>
      <c r="L327">
        <v>0</v>
      </c>
      <c r="M327">
        <v>0</v>
      </c>
      <c r="N327">
        <v>0</v>
      </c>
      <c r="O327">
        <f>Tabelle16[[#This Row],[Roll]]+Tabelle16[[#This Row],[Yaw]]</f>
        <v>44.331410000000005</v>
      </c>
      <c r="P327">
        <f>SQRT(Tabelle16[[#This Row],[X]]^2+ Tabelle16[[#This Row],[Y]]^2 +Tabelle16[[#This Row],[Z]]^2)</f>
        <v>201.41506376669051</v>
      </c>
      <c r="Q327">
        <v>274.435</v>
      </c>
      <c r="R327">
        <v>109.849</v>
      </c>
      <c r="S327">
        <v>115.036</v>
      </c>
      <c r="T327">
        <v>48.503300000000003</v>
      </c>
      <c r="U327">
        <v>1.63368</v>
      </c>
      <c r="V327">
        <v>-4.1718900000000003</v>
      </c>
    </row>
    <row r="328" spans="1:22">
      <c r="A328">
        <v>7017</v>
      </c>
      <c r="B328">
        <v>0</v>
      </c>
      <c r="C328">
        <v>17.1675</v>
      </c>
      <c r="D328">
        <v>2.4617</v>
      </c>
      <c r="E328">
        <v>-200.667</v>
      </c>
      <c r="F328">
        <v>48.503300000000003</v>
      </c>
      <c r="G328">
        <v>1.63368</v>
      </c>
      <c r="H328">
        <v>-4.1718900000000003</v>
      </c>
      <c r="I328" t="e">
        <f>IF(AND(Tabelle16[[#This Row],[AreaPx]]&gt;0,NOT(Tabelle16[AreaPx]="inf")),Tabelle16[[#This Row],[AreaPx]], NA())</f>
        <v>#N/A</v>
      </c>
      <c r="J328">
        <v>0</v>
      </c>
      <c r="K328">
        <v>0</v>
      </c>
      <c r="L328">
        <v>0</v>
      </c>
      <c r="M328">
        <v>0</v>
      </c>
      <c r="N328">
        <v>0</v>
      </c>
      <c r="O328">
        <f>Tabelle16[[#This Row],[Roll]]+Tabelle16[[#This Row],[Yaw]]</f>
        <v>44.331410000000005</v>
      </c>
      <c r="P328">
        <f>SQRT(Tabelle16[[#This Row],[X]]^2+ Tabelle16[[#This Row],[Y]]^2 +Tabelle16[[#This Row],[Z]]^2)</f>
        <v>201.41506376669051</v>
      </c>
      <c r="Q328">
        <v>274.435</v>
      </c>
      <c r="R328">
        <v>109.849</v>
      </c>
      <c r="S328">
        <v>115.036</v>
      </c>
      <c r="T328">
        <v>48.503300000000003</v>
      </c>
      <c r="U328">
        <v>1.63368</v>
      </c>
      <c r="V328">
        <v>-4.1718900000000003</v>
      </c>
    </row>
    <row r="329" spans="1:22">
      <c r="A329">
        <v>7042</v>
      </c>
      <c r="B329">
        <v>0</v>
      </c>
      <c r="C329">
        <v>17.1675</v>
      </c>
      <c r="D329">
        <v>2.4617</v>
      </c>
      <c r="E329">
        <v>-200.667</v>
      </c>
      <c r="F329">
        <v>48.503300000000003</v>
      </c>
      <c r="G329">
        <v>1.63368</v>
      </c>
      <c r="H329">
        <v>-4.1718900000000003</v>
      </c>
      <c r="I329" t="e">
        <f>IF(AND(Tabelle16[[#This Row],[AreaPx]]&gt;0,NOT(Tabelle16[AreaPx]="inf")),Tabelle16[[#This Row],[AreaPx]], NA())</f>
        <v>#N/A</v>
      </c>
      <c r="J329">
        <v>0</v>
      </c>
      <c r="K329">
        <v>0</v>
      </c>
      <c r="L329">
        <v>0</v>
      </c>
      <c r="M329">
        <v>0</v>
      </c>
      <c r="N329">
        <v>0</v>
      </c>
      <c r="O329">
        <f>Tabelle16[[#This Row],[Roll]]+Tabelle16[[#This Row],[Yaw]]</f>
        <v>44.331410000000005</v>
      </c>
      <c r="P329">
        <f>SQRT(Tabelle16[[#This Row],[X]]^2+ Tabelle16[[#This Row],[Y]]^2 +Tabelle16[[#This Row],[Z]]^2)</f>
        <v>201.41506376669051</v>
      </c>
      <c r="Q329">
        <v>274.435</v>
      </c>
      <c r="R329">
        <v>109.849</v>
      </c>
      <c r="S329">
        <v>115.036</v>
      </c>
      <c r="T329">
        <v>48.503300000000003</v>
      </c>
      <c r="U329">
        <v>1.63368</v>
      </c>
      <c r="V329">
        <v>-4.1718900000000003</v>
      </c>
    </row>
    <row r="330" spans="1:22">
      <c r="A330">
        <v>7058</v>
      </c>
      <c r="B330">
        <v>0</v>
      </c>
      <c r="C330">
        <v>17.1675</v>
      </c>
      <c r="D330">
        <v>2.4617</v>
      </c>
      <c r="E330">
        <v>-200.667</v>
      </c>
      <c r="F330">
        <v>48.503300000000003</v>
      </c>
      <c r="G330">
        <v>1.63368</v>
      </c>
      <c r="H330">
        <v>-4.1718900000000003</v>
      </c>
      <c r="I330" t="e">
        <f>IF(AND(Tabelle16[[#This Row],[AreaPx]]&gt;0,NOT(Tabelle16[AreaPx]="inf")),Tabelle16[[#This Row],[AreaPx]], NA())</f>
        <v>#N/A</v>
      </c>
      <c r="J330">
        <v>0</v>
      </c>
      <c r="K330">
        <v>0</v>
      </c>
      <c r="L330">
        <v>0</v>
      </c>
      <c r="M330">
        <v>0</v>
      </c>
      <c r="N330">
        <v>0</v>
      </c>
      <c r="O330">
        <f>Tabelle16[[#This Row],[Roll]]+Tabelle16[[#This Row],[Yaw]]</f>
        <v>44.331410000000005</v>
      </c>
      <c r="P330">
        <f>SQRT(Tabelle16[[#This Row],[X]]^2+ Tabelle16[[#This Row],[Y]]^2 +Tabelle16[[#This Row],[Z]]^2)</f>
        <v>201.41506376669051</v>
      </c>
      <c r="Q330">
        <v>274.435</v>
      </c>
      <c r="R330">
        <v>109.849</v>
      </c>
      <c r="S330">
        <v>115.036</v>
      </c>
      <c r="T330">
        <v>48.503300000000003</v>
      </c>
      <c r="U330">
        <v>1.63368</v>
      </c>
      <c r="V330">
        <v>-4.1718900000000003</v>
      </c>
    </row>
    <row r="331" spans="1:22">
      <c r="A331">
        <v>7066</v>
      </c>
      <c r="B331">
        <v>0</v>
      </c>
      <c r="C331">
        <v>17.1675</v>
      </c>
      <c r="D331">
        <v>2.4617</v>
      </c>
      <c r="E331">
        <v>-200.667</v>
      </c>
      <c r="F331">
        <v>48.503300000000003</v>
      </c>
      <c r="G331">
        <v>1.63368</v>
      </c>
      <c r="H331">
        <v>-4.1718900000000003</v>
      </c>
      <c r="I331" t="e">
        <f>IF(AND(Tabelle16[[#This Row],[AreaPx]]&gt;0,NOT(Tabelle16[AreaPx]="inf")),Tabelle16[[#This Row],[AreaPx]], NA())</f>
        <v>#N/A</v>
      </c>
      <c r="J331">
        <v>0</v>
      </c>
      <c r="K331">
        <v>0</v>
      </c>
      <c r="L331">
        <v>0</v>
      </c>
      <c r="M331">
        <v>0</v>
      </c>
      <c r="N331">
        <v>0</v>
      </c>
      <c r="O331">
        <f>Tabelle16[[#This Row],[Roll]]+Tabelle16[[#This Row],[Yaw]]</f>
        <v>44.331410000000005</v>
      </c>
      <c r="P331">
        <f>SQRT(Tabelle16[[#This Row],[X]]^2+ Tabelle16[[#This Row],[Y]]^2 +Tabelle16[[#This Row],[Z]]^2)</f>
        <v>201.41506376669051</v>
      </c>
      <c r="Q331">
        <v>274.435</v>
      </c>
      <c r="R331">
        <v>109.849</v>
      </c>
      <c r="S331">
        <v>115.036</v>
      </c>
      <c r="T331">
        <v>48.503300000000003</v>
      </c>
      <c r="U331">
        <v>1.63368</v>
      </c>
      <c r="V331">
        <v>-4.1718900000000003</v>
      </c>
    </row>
    <row r="332" spans="1:22">
      <c r="A332">
        <v>7073</v>
      </c>
      <c r="B332">
        <v>0</v>
      </c>
      <c r="C332">
        <v>17.1675</v>
      </c>
      <c r="D332">
        <v>2.4617</v>
      </c>
      <c r="E332">
        <v>-200.667</v>
      </c>
      <c r="F332">
        <v>48.503300000000003</v>
      </c>
      <c r="G332">
        <v>1.63368</v>
      </c>
      <c r="H332">
        <v>-4.1718900000000003</v>
      </c>
      <c r="I332" t="e">
        <f>IF(AND(Tabelle16[[#This Row],[AreaPx]]&gt;0,NOT(Tabelle16[AreaPx]="inf")),Tabelle16[[#This Row],[AreaPx]], NA())</f>
        <v>#N/A</v>
      </c>
      <c r="J332">
        <v>0</v>
      </c>
      <c r="K332">
        <v>0</v>
      </c>
      <c r="L332">
        <v>0</v>
      </c>
      <c r="M332">
        <v>0</v>
      </c>
      <c r="N332">
        <v>0</v>
      </c>
      <c r="O332">
        <f>Tabelle16[[#This Row],[Roll]]+Tabelle16[[#This Row],[Yaw]]</f>
        <v>44.331410000000005</v>
      </c>
      <c r="P332">
        <f>SQRT(Tabelle16[[#This Row],[X]]^2+ Tabelle16[[#This Row],[Y]]^2 +Tabelle16[[#This Row],[Z]]^2)</f>
        <v>201.41506376669051</v>
      </c>
      <c r="Q332">
        <v>274.435</v>
      </c>
      <c r="R332">
        <v>109.849</v>
      </c>
      <c r="S332">
        <v>115.036</v>
      </c>
      <c r="T332">
        <v>48.503300000000003</v>
      </c>
      <c r="U332">
        <v>1.63368</v>
      </c>
      <c r="V332">
        <v>-4.1718900000000003</v>
      </c>
    </row>
    <row r="333" spans="1:22">
      <c r="A333">
        <v>7097</v>
      </c>
      <c r="B333">
        <v>0</v>
      </c>
      <c r="C333">
        <v>17.1675</v>
      </c>
      <c r="D333">
        <v>2.4617</v>
      </c>
      <c r="E333">
        <v>-200.667</v>
      </c>
      <c r="F333">
        <v>48.503300000000003</v>
      </c>
      <c r="G333">
        <v>1.63368</v>
      </c>
      <c r="H333">
        <v>-4.1718900000000003</v>
      </c>
      <c r="I333" t="e">
        <f>IF(AND(Tabelle16[[#This Row],[AreaPx]]&gt;0,NOT(Tabelle16[AreaPx]="inf")),Tabelle16[[#This Row],[AreaPx]], NA())</f>
        <v>#N/A</v>
      </c>
      <c r="J333">
        <v>0</v>
      </c>
      <c r="K333">
        <v>0</v>
      </c>
      <c r="L333">
        <v>0</v>
      </c>
      <c r="M333">
        <v>0</v>
      </c>
      <c r="N333">
        <v>0</v>
      </c>
      <c r="O333">
        <f>Tabelle16[[#This Row],[Roll]]+Tabelle16[[#This Row],[Yaw]]</f>
        <v>44.331410000000005</v>
      </c>
      <c r="P333">
        <f>SQRT(Tabelle16[[#This Row],[X]]^2+ Tabelle16[[#This Row],[Y]]^2 +Tabelle16[[#This Row],[Z]]^2)</f>
        <v>201.41506376669051</v>
      </c>
      <c r="Q333">
        <v>274.435</v>
      </c>
      <c r="R333">
        <v>109.849</v>
      </c>
      <c r="S333">
        <v>115.036</v>
      </c>
      <c r="T333">
        <v>48.503300000000003</v>
      </c>
      <c r="U333">
        <v>1.63368</v>
      </c>
      <c r="V333">
        <v>-4.1718900000000003</v>
      </c>
    </row>
    <row r="334" spans="1:22">
      <c r="A334">
        <v>7112</v>
      </c>
      <c r="B334">
        <v>0</v>
      </c>
      <c r="C334">
        <v>17.1675</v>
      </c>
      <c r="D334">
        <v>2.4617</v>
      </c>
      <c r="E334">
        <v>-200.667</v>
      </c>
      <c r="F334">
        <v>48.503300000000003</v>
      </c>
      <c r="G334">
        <v>1.63368</v>
      </c>
      <c r="H334">
        <v>-4.1718900000000003</v>
      </c>
      <c r="I334" t="e">
        <f>IF(AND(Tabelle16[[#This Row],[AreaPx]]&gt;0,NOT(Tabelle16[AreaPx]="inf")),Tabelle16[[#This Row],[AreaPx]], NA())</f>
        <v>#N/A</v>
      </c>
      <c r="J334">
        <v>0</v>
      </c>
      <c r="K334">
        <v>0</v>
      </c>
      <c r="L334">
        <v>0</v>
      </c>
      <c r="M334">
        <v>0</v>
      </c>
      <c r="N334">
        <v>0</v>
      </c>
      <c r="O334">
        <f>Tabelle16[[#This Row],[Roll]]+Tabelle16[[#This Row],[Yaw]]</f>
        <v>44.331410000000005</v>
      </c>
      <c r="P334">
        <f>SQRT(Tabelle16[[#This Row],[X]]^2+ Tabelle16[[#This Row],[Y]]^2 +Tabelle16[[#This Row],[Z]]^2)</f>
        <v>201.41506376669051</v>
      </c>
      <c r="Q334">
        <v>274.435</v>
      </c>
      <c r="R334">
        <v>109.849</v>
      </c>
      <c r="S334">
        <v>115.036</v>
      </c>
      <c r="T334">
        <v>48.503300000000003</v>
      </c>
      <c r="U334">
        <v>1.63368</v>
      </c>
      <c r="V334">
        <v>-4.1718900000000003</v>
      </c>
    </row>
    <row r="335" spans="1:22">
      <c r="A335">
        <v>7139</v>
      </c>
      <c r="B335">
        <v>0</v>
      </c>
      <c r="C335">
        <v>17.1675</v>
      </c>
      <c r="D335">
        <v>2.4617</v>
      </c>
      <c r="E335">
        <v>-200.667</v>
      </c>
      <c r="F335">
        <v>48.503300000000003</v>
      </c>
      <c r="G335">
        <v>1.63368</v>
      </c>
      <c r="H335">
        <v>-4.1718900000000003</v>
      </c>
      <c r="I335" t="e">
        <f>IF(AND(Tabelle16[[#This Row],[AreaPx]]&gt;0,NOT(Tabelle16[AreaPx]="inf")),Tabelle16[[#This Row],[AreaPx]], NA())</f>
        <v>#N/A</v>
      </c>
      <c r="J335">
        <v>0</v>
      </c>
      <c r="K335">
        <v>0</v>
      </c>
      <c r="L335">
        <v>0</v>
      </c>
      <c r="M335">
        <v>0</v>
      </c>
      <c r="N335">
        <v>0</v>
      </c>
      <c r="O335">
        <f>Tabelle16[[#This Row],[Roll]]+Tabelle16[[#This Row],[Yaw]]</f>
        <v>44.331410000000005</v>
      </c>
      <c r="P335">
        <f>SQRT(Tabelle16[[#This Row],[X]]^2+ Tabelle16[[#This Row],[Y]]^2 +Tabelle16[[#This Row],[Z]]^2)</f>
        <v>201.41506376669051</v>
      </c>
      <c r="Q335">
        <v>274.435</v>
      </c>
      <c r="R335">
        <v>109.849</v>
      </c>
      <c r="S335">
        <v>115.036</v>
      </c>
      <c r="T335">
        <v>48.503300000000003</v>
      </c>
      <c r="U335">
        <v>1.63368</v>
      </c>
      <c r="V335">
        <v>-4.1718900000000003</v>
      </c>
    </row>
    <row r="336" spans="1:22">
      <c r="A336">
        <v>7169</v>
      </c>
      <c r="B336">
        <v>0</v>
      </c>
      <c r="C336">
        <v>17.1675</v>
      </c>
      <c r="D336">
        <v>2.4617</v>
      </c>
      <c r="E336">
        <v>-200.667</v>
      </c>
      <c r="F336">
        <v>48.503300000000003</v>
      </c>
      <c r="G336">
        <v>1.63368</v>
      </c>
      <c r="H336">
        <v>-4.1718900000000003</v>
      </c>
      <c r="I336" t="e">
        <f>IF(AND(Tabelle16[[#This Row],[AreaPx]]&gt;0,NOT(Tabelle16[AreaPx]="inf")),Tabelle16[[#This Row],[AreaPx]], NA())</f>
        <v>#N/A</v>
      </c>
      <c r="J336">
        <v>0</v>
      </c>
      <c r="K336">
        <v>0</v>
      </c>
      <c r="L336">
        <v>0</v>
      </c>
      <c r="M336">
        <v>0</v>
      </c>
      <c r="N336">
        <v>0</v>
      </c>
      <c r="O336">
        <f>Tabelle16[[#This Row],[Roll]]+Tabelle16[[#This Row],[Yaw]]</f>
        <v>44.331410000000005</v>
      </c>
      <c r="P336">
        <f>SQRT(Tabelle16[[#This Row],[X]]^2+ Tabelle16[[#This Row],[Y]]^2 +Tabelle16[[#This Row],[Z]]^2)</f>
        <v>201.41506376669051</v>
      </c>
      <c r="Q336">
        <v>274.435</v>
      </c>
      <c r="R336">
        <v>109.849</v>
      </c>
      <c r="S336">
        <v>115.036</v>
      </c>
      <c r="T336">
        <v>48.503300000000003</v>
      </c>
      <c r="U336">
        <v>1.63368</v>
      </c>
      <c r="V336">
        <v>-4.1718900000000003</v>
      </c>
    </row>
    <row r="337" spans="1:22">
      <c r="A337">
        <v>7187</v>
      </c>
      <c r="B337">
        <v>0</v>
      </c>
      <c r="C337">
        <v>17.1675</v>
      </c>
      <c r="D337">
        <v>2.4617</v>
      </c>
      <c r="E337">
        <v>-200.667</v>
      </c>
      <c r="F337">
        <v>48.503300000000003</v>
      </c>
      <c r="G337">
        <v>1.63368</v>
      </c>
      <c r="H337">
        <v>-4.1718900000000003</v>
      </c>
      <c r="I337" t="e">
        <f>IF(AND(Tabelle16[[#This Row],[AreaPx]]&gt;0,NOT(Tabelle16[AreaPx]="inf")),Tabelle16[[#This Row],[AreaPx]], NA())</f>
        <v>#N/A</v>
      </c>
      <c r="J337">
        <v>0</v>
      </c>
      <c r="K337">
        <v>0</v>
      </c>
      <c r="L337">
        <v>0</v>
      </c>
      <c r="M337">
        <v>0</v>
      </c>
      <c r="N337">
        <v>0</v>
      </c>
      <c r="O337">
        <f>Tabelle16[[#This Row],[Roll]]+Tabelle16[[#This Row],[Yaw]]</f>
        <v>44.331410000000005</v>
      </c>
      <c r="P337">
        <f>SQRT(Tabelle16[[#This Row],[X]]^2+ Tabelle16[[#This Row],[Y]]^2 +Tabelle16[[#This Row],[Z]]^2)</f>
        <v>201.41506376669051</v>
      </c>
      <c r="Q337">
        <v>274.435</v>
      </c>
      <c r="R337">
        <v>109.849</v>
      </c>
      <c r="S337">
        <v>115.036</v>
      </c>
      <c r="T337">
        <v>48.503300000000003</v>
      </c>
      <c r="U337">
        <v>1.63368</v>
      </c>
      <c r="V337">
        <v>-4.1718900000000003</v>
      </c>
    </row>
    <row r="338" spans="1:22">
      <c r="A338">
        <v>7213</v>
      </c>
      <c r="B338">
        <v>0</v>
      </c>
      <c r="C338">
        <v>17.1675</v>
      </c>
      <c r="D338">
        <v>2.4617</v>
      </c>
      <c r="E338">
        <v>-200.667</v>
      </c>
      <c r="F338">
        <v>48.503300000000003</v>
      </c>
      <c r="G338">
        <v>1.63368</v>
      </c>
      <c r="H338">
        <v>-4.1718900000000003</v>
      </c>
      <c r="I338" t="e">
        <f>IF(AND(Tabelle16[[#This Row],[AreaPx]]&gt;0,NOT(Tabelle16[AreaPx]="inf")),Tabelle16[[#This Row],[AreaPx]], NA())</f>
        <v>#N/A</v>
      </c>
      <c r="J338">
        <v>0</v>
      </c>
      <c r="K338">
        <v>0</v>
      </c>
      <c r="L338">
        <v>0</v>
      </c>
      <c r="M338">
        <v>0</v>
      </c>
      <c r="N338">
        <v>0</v>
      </c>
      <c r="O338">
        <f>Tabelle16[[#This Row],[Roll]]+Tabelle16[[#This Row],[Yaw]]</f>
        <v>44.331410000000005</v>
      </c>
      <c r="P338">
        <f>SQRT(Tabelle16[[#This Row],[X]]^2+ Tabelle16[[#This Row],[Y]]^2 +Tabelle16[[#This Row],[Z]]^2)</f>
        <v>201.41506376669051</v>
      </c>
      <c r="Q338">
        <v>274.435</v>
      </c>
      <c r="R338">
        <v>109.849</v>
      </c>
      <c r="S338">
        <v>115.036</v>
      </c>
      <c r="T338">
        <v>48.503300000000003</v>
      </c>
      <c r="U338">
        <v>1.63368</v>
      </c>
      <c r="V338">
        <v>-4.1718900000000003</v>
      </c>
    </row>
    <row r="339" spans="1:22">
      <c r="A339">
        <v>7241</v>
      </c>
      <c r="B339">
        <v>0</v>
      </c>
      <c r="C339">
        <v>17.1675</v>
      </c>
      <c r="D339">
        <v>2.4617</v>
      </c>
      <c r="E339">
        <v>-200.667</v>
      </c>
      <c r="F339">
        <v>48.503300000000003</v>
      </c>
      <c r="G339">
        <v>1.63368</v>
      </c>
      <c r="H339">
        <v>-4.1718900000000003</v>
      </c>
      <c r="I339" t="e">
        <f>IF(AND(Tabelle16[[#This Row],[AreaPx]]&gt;0,NOT(Tabelle16[AreaPx]="inf")),Tabelle16[[#This Row],[AreaPx]], NA())</f>
        <v>#N/A</v>
      </c>
      <c r="J339">
        <v>0</v>
      </c>
      <c r="K339">
        <v>0</v>
      </c>
      <c r="L339">
        <v>0</v>
      </c>
      <c r="M339">
        <v>0</v>
      </c>
      <c r="N339">
        <v>0</v>
      </c>
      <c r="O339">
        <f>Tabelle16[[#This Row],[Roll]]+Tabelle16[[#This Row],[Yaw]]</f>
        <v>44.331410000000005</v>
      </c>
      <c r="P339">
        <f>SQRT(Tabelle16[[#This Row],[X]]^2+ Tabelle16[[#This Row],[Y]]^2 +Tabelle16[[#This Row],[Z]]^2)</f>
        <v>201.41506376669051</v>
      </c>
      <c r="Q339">
        <v>274.435</v>
      </c>
      <c r="R339">
        <v>109.849</v>
      </c>
      <c r="S339">
        <v>115.036</v>
      </c>
      <c r="T339">
        <v>48.503300000000003</v>
      </c>
      <c r="U339">
        <v>1.63368</v>
      </c>
      <c r="V339">
        <v>-4.1718900000000003</v>
      </c>
    </row>
    <row r="340" spans="1:22">
      <c r="A340">
        <v>7260</v>
      </c>
      <c r="B340">
        <v>0</v>
      </c>
      <c r="C340">
        <v>17.1675</v>
      </c>
      <c r="D340">
        <v>2.4617</v>
      </c>
      <c r="E340">
        <v>-200.667</v>
      </c>
      <c r="F340">
        <v>48.503300000000003</v>
      </c>
      <c r="G340">
        <v>1.63368</v>
      </c>
      <c r="H340">
        <v>-4.1718900000000003</v>
      </c>
      <c r="I340" t="e">
        <f>IF(AND(Tabelle16[[#This Row],[AreaPx]]&gt;0,NOT(Tabelle16[AreaPx]="inf")),Tabelle16[[#This Row],[AreaPx]], NA())</f>
        <v>#N/A</v>
      </c>
      <c r="J340">
        <v>0</v>
      </c>
      <c r="K340">
        <v>0</v>
      </c>
      <c r="L340">
        <v>0</v>
      </c>
      <c r="M340">
        <v>0</v>
      </c>
      <c r="N340">
        <v>0</v>
      </c>
      <c r="O340">
        <f>Tabelle16[[#This Row],[Roll]]+Tabelle16[[#This Row],[Yaw]]</f>
        <v>44.331410000000005</v>
      </c>
      <c r="P340">
        <f>SQRT(Tabelle16[[#This Row],[X]]^2+ Tabelle16[[#This Row],[Y]]^2 +Tabelle16[[#This Row],[Z]]^2)</f>
        <v>201.41506376669051</v>
      </c>
      <c r="Q340">
        <v>274.435</v>
      </c>
      <c r="R340">
        <v>109.849</v>
      </c>
      <c r="S340">
        <v>115.036</v>
      </c>
      <c r="T340">
        <v>48.503300000000003</v>
      </c>
      <c r="U340">
        <v>1.63368</v>
      </c>
      <c r="V340">
        <v>-4.1718900000000003</v>
      </c>
    </row>
    <row r="341" spans="1:22">
      <c r="A341">
        <v>7266</v>
      </c>
      <c r="B341">
        <v>0</v>
      </c>
      <c r="C341">
        <v>17.1675</v>
      </c>
      <c r="D341">
        <v>2.4617</v>
      </c>
      <c r="E341">
        <v>-200.667</v>
      </c>
      <c r="F341">
        <v>48.503300000000003</v>
      </c>
      <c r="G341">
        <v>1.63368</v>
      </c>
      <c r="H341">
        <v>-4.1718900000000003</v>
      </c>
      <c r="I341" t="e">
        <f>IF(AND(Tabelle16[[#This Row],[AreaPx]]&gt;0,NOT(Tabelle16[AreaPx]="inf")),Tabelle16[[#This Row],[AreaPx]], NA())</f>
        <v>#N/A</v>
      </c>
      <c r="J341">
        <v>0</v>
      </c>
      <c r="K341">
        <v>0</v>
      </c>
      <c r="L341">
        <v>0</v>
      </c>
      <c r="M341">
        <v>0</v>
      </c>
      <c r="N341">
        <v>0</v>
      </c>
      <c r="O341">
        <f>Tabelle16[[#This Row],[Roll]]+Tabelle16[[#This Row],[Yaw]]</f>
        <v>44.331410000000005</v>
      </c>
      <c r="P341">
        <f>SQRT(Tabelle16[[#This Row],[X]]^2+ Tabelle16[[#This Row],[Y]]^2 +Tabelle16[[#This Row],[Z]]^2)</f>
        <v>201.41506376669051</v>
      </c>
      <c r="Q341">
        <v>274.435</v>
      </c>
      <c r="R341">
        <v>109.849</v>
      </c>
      <c r="S341">
        <v>115.036</v>
      </c>
      <c r="T341">
        <v>48.503300000000003</v>
      </c>
      <c r="U341">
        <v>1.63368</v>
      </c>
      <c r="V341">
        <v>-4.1718900000000003</v>
      </c>
    </row>
    <row r="342" spans="1:22">
      <c r="A342">
        <v>7276</v>
      </c>
      <c r="B342">
        <v>0</v>
      </c>
      <c r="C342">
        <v>17.1675</v>
      </c>
      <c r="D342">
        <v>2.4617</v>
      </c>
      <c r="E342">
        <v>-200.667</v>
      </c>
      <c r="F342">
        <v>48.503300000000003</v>
      </c>
      <c r="G342">
        <v>1.63368</v>
      </c>
      <c r="H342">
        <v>-4.1718900000000003</v>
      </c>
      <c r="I342" t="e">
        <f>IF(AND(Tabelle16[[#This Row],[AreaPx]]&gt;0,NOT(Tabelle16[AreaPx]="inf")),Tabelle16[[#This Row],[AreaPx]], NA())</f>
        <v>#N/A</v>
      </c>
      <c r="J342">
        <v>0</v>
      </c>
      <c r="K342">
        <v>0</v>
      </c>
      <c r="L342">
        <v>0</v>
      </c>
      <c r="M342">
        <v>0</v>
      </c>
      <c r="N342">
        <v>0</v>
      </c>
      <c r="O342">
        <f>Tabelle16[[#This Row],[Roll]]+Tabelle16[[#This Row],[Yaw]]</f>
        <v>44.331410000000005</v>
      </c>
      <c r="P342">
        <f>SQRT(Tabelle16[[#This Row],[X]]^2+ Tabelle16[[#This Row],[Y]]^2 +Tabelle16[[#This Row],[Z]]^2)</f>
        <v>201.41506376669051</v>
      </c>
      <c r="Q342">
        <v>274.435</v>
      </c>
      <c r="R342">
        <v>109.849</v>
      </c>
      <c r="S342">
        <v>115.036</v>
      </c>
      <c r="T342">
        <v>48.503300000000003</v>
      </c>
      <c r="U342">
        <v>1.63368</v>
      </c>
      <c r="V342">
        <v>-4.1718900000000003</v>
      </c>
    </row>
    <row r="343" spans="1:22">
      <c r="A343">
        <v>7301</v>
      </c>
      <c r="B343">
        <v>0</v>
      </c>
      <c r="C343">
        <v>17.1675</v>
      </c>
      <c r="D343">
        <v>2.4617</v>
      </c>
      <c r="E343">
        <v>-200.667</v>
      </c>
      <c r="F343">
        <v>48.503300000000003</v>
      </c>
      <c r="G343">
        <v>1.63368</v>
      </c>
      <c r="H343">
        <v>-4.1718900000000003</v>
      </c>
      <c r="I343" t="e">
        <f>IF(AND(Tabelle16[[#This Row],[AreaPx]]&gt;0,NOT(Tabelle16[AreaPx]="inf")),Tabelle16[[#This Row],[AreaPx]], NA())</f>
        <v>#N/A</v>
      </c>
      <c r="J343">
        <v>0</v>
      </c>
      <c r="K343">
        <v>0</v>
      </c>
      <c r="L343">
        <v>0</v>
      </c>
      <c r="M343">
        <v>0</v>
      </c>
      <c r="N343">
        <v>0</v>
      </c>
      <c r="O343">
        <f>Tabelle16[[#This Row],[Roll]]+Tabelle16[[#This Row],[Yaw]]</f>
        <v>44.331410000000005</v>
      </c>
      <c r="P343">
        <f>SQRT(Tabelle16[[#This Row],[X]]^2+ Tabelle16[[#This Row],[Y]]^2 +Tabelle16[[#This Row],[Z]]^2)</f>
        <v>201.41506376669051</v>
      </c>
      <c r="Q343">
        <v>274.435</v>
      </c>
      <c r="R343">
        <v>109.849</v>
      </c>
      <c r="S343">
        <v>115.036</v>
      </c>
      <c r="T343">
        <v>48.503300000000003</v>
      </c>
      <c r="U343">
        <v>1.63368</v>
      </c>
      <c r="V343">
        <v>-4.1718900000000003</v>
      </c>
    </row>
    <row r="344" spans="1:22">
      <c r="A344">
        <v>7313</v>
      </c>
      <c r="B344">
        <v>0</v>
      </c>
      <c r="C344">
        <v>17.1675</v>
      </c>
      <c r="D344">
        <v>2.4617</v>
      </c>
      <c r="E344">
        <v>-200.667</v>
      </c>
      <c r="F344">
        <v>48.503300000000003</v>
      </c>
      <c r="G344">
        <v>1.63368</v>
      </c>
      <c r="H344">
        <v>-4.1718900000000003</v>
      </c>
      <c r="I344" t="e">
        <f>IF(AND(Tabelle16[[#This Row],[AreaPx]]&gt;0,NOT(Tabelle16[AreaPx]="inf")),Tabelle16[[#This Row],[AreaPx]], NA())</f>
        <v>#N/A</v>
      </c>
      <c r="J344">
        <v>0</v>
      </c>
      <c r="K344">
        <v>0</v>
      </c>
      <c r="L344">
        <v>0</v>
      </c>
      <c r="M344">
        <v>0</v>
      </c>
      <c r="N344">
        <v>0</v>
      </c>
      <c r="O344">
        <f>Tabelle16[[#This Row],[Roll]]+Tabelle16[[#This Row],[Yaw]]</f>
        <v>44.331410000000005</v>
      </c>
      <c r="P344">
        <f>SQRT(Tabelle16[[#This Row],[X]]^2+ Tabelle16[[#This Row],[Y]]^2 +Tabelle16[[#This Row],[Z]]^2)</f>
        <v>201.41506376669051</v>
      </c>
      <c r="Q344">
        <v>274.435</v>
      </c>
      <c r="R344">
        <v>109.849</v>
      </c>
      <c r="S344">
        <v>115.036</v>
      </c>
      <c r="T344">
        <v>48.503300000000003</v>
      </c>
      <c r="U344">
        <v>1.63368</v>
      </c>
      <c r="V344">
        <v>-4.1718900000000003</v>
      </c>
    </row>
    <row r="345" spans="1:22">
      <c r="A345">
        <v>7338</v>
      </c>
      <c r="B345">
        <v>0</v>
      </c>
      <c r="C345">
        <v>17.1675</v>
      </c>
      <c r="D345">
        <v>2.4617</v>
      </c>
      <c r="E345">
        <v>-200.667</v>
      </c>
      <c r="F345">
        <v>48.503300000000003</v>
      </c>
      <c r="G345">
        <v>1.63368</v>
      </c>
      <c r="H345">
        <v>-4.1718900000000003</v>
      </c>
      <c r="I345" t="e">
        <f>IF(AND(Tabelle16[[#This Row],[AreaPx]]&gt;0,NOT(Tabelle16[AreaPx]="inf")),Tabelle16[[#This Row],[AreaPx]], NA())</f>
        <v>#N/A</v>
      </c>
      <c r="J345">
        <v>0</v>
      </c>
      <c r="K345">
        <v>0</v>
      </c>
      <c r="L345">
        <v>0</v>
      </c>
      <c r="M345">
        <v>0</v>
      </c>
      <c r="N345">
        <v>0</v>
      </c>
      <c r="O345">
        <f>Tabelle16[[#This Row],[Roll]]+Tabelle16[[#This Row],[Yaw]]</f>
        <v>44.331410000000005</v>
      </c>
      <c r="P345">
        <f>SQRT(Tabelle16[[#This Row],[X]]^2+ Tabelle16[[#This Row],[Y]]^2 +Tabelle16[[#This Row],[Z]]^2)</f>
        <v>201.41506376669051</v>
      </c>
      <c r="Q345">
        <v>274.435</v>
      </c>
      <c r="R345">
        <v>109.849</v>
      </c>
      <c r="S345">
        <v>115.036</v>
      </c>
      <c r="T345">
        <v>48.503300000000003</v>
      </c>
      <c r="U345">
        <v>1.63368</v>
      </c>
      <c r="V345">
        <v>-4.1718900000000003</v>
      </c>
    </row>
    <row r="346" spans="1:22">
      <c r="A346">
        <v>7349</v>
      </c>
      <c r="B346">
        <v>0</v>
      </c>
      <c r="C346">
        <v>17.1675</v>
      </c>
      <c r="D346">
        <v>2.4617</v>
      </c>
      <c r="E346">
        <v>-200.667</v>
      </c>
      <c r="F346">
        <v>48.503300000000003</v>
      </c>
      <c r="G346">
        <v>1.63368</v>
      </c>
      <c r="H346">
        <v>-4.1718900000000003</v>
      </c>
      <c r="I346" t="e">
        <f>IF(AND(Tabelle16[[#This Row],[AreaPx]]&gt;0,NOT(Tabelle16[AreaPx]="inf")),Tabelle16[[#This Row],[AreaPx]], NA())</f>
        <v>#N/A</v>
      </c>
      <c r="J346">
        <v>0</v>
      </c>
      <c r="K346">
        <v>0</v>
      </c>
      <c r="L346">
        <v>0</v>
      </c>
      <c r="M346">
        <v>0</v>
      </c>
      <c r="N346">
        <v>0</v>
      </c>
      <c r="O346">
        <f>Tabelle16[[#This Row],[Roll]]+Tabelle16[[#This Row],[Yaw]]</f>
        <v>44.331410000000005</v>
      </c>
      <c r="P346">
        <f>SQRT(Tabelle16[[#This Row],[X]]^2+ Tabelle16[[#This Row],[Y]]^2 +Tabelle16[[#This Row],[Z]]^2)</f>
        <v>201.41506376669051</v>
      </c>
      <c r="Q346">
        <v>274.435</v>
      </c>
      <c r="R346">
        <v>109.849</v>
      </c>
      <c r="S346">
        <v>115.036</v>
      </c>
      <c r="T346">
        <v>48.503300000000003</v>
      </c>
      <c r="U346">
        <v>1.63368</v>
      </c>
      <c r="V346">
        <v>-4.1718900000000003</v>
      </c>
    </row>
    <row r="347" spans="1:22">
      <c r="A347">
        <v>7372</v>
      </c>
      <c r="B347">
        <v>0</v>
      </c>
      <c r="C347">
        <v>17.1675</v>
      </c>
      <c r="D347">
        <v>2.4617</v>
      </c>
      <c r="E347">
        <v>-200.667</v>
      </c>
      <c r="F347">
        <v>48.503300000000003</v>
      </c>
      <c r="G347">
        <v>1.63368</v>
      </c>
      <c r="H347">
        <v>-4.1718900000000003</v>
      </c>
      <c r="I347" t="e">
        <f>IF(AND(Tabelle16[[#This Row],[AreaPx]]&gt;0,NOT(Tabelle16[AreaPx]="inf")),Tabelle16[[#This Row],[AreaPx]], NA())</f>
        <v>#N/A</v>
      </c>
      <c r="J347">
        <v>0</v>
      </c>
      <c r="K347">
        <v>0</v>
      </c>
      <c r="L347">
        <v>0</v>
      </c>
      <c r="M347">
        <v>0</v>
      </c>
      <c r="N347">
        <v>0</v>
      </c>
      <c r="O347">
        <f>Tabelle16[[#This Row],[Roll]]+Tabelle16[[#This Row],[Yaw]]</f>
        <v>44.331410000000005</v>
      </c>
      <c r="P347">
        <f>SQRT(Tabelle16[[#This Row],[X]]^2+ Tabelle16[[#This Row],[Y]]^2 +Tabelle16[[#This Row],[Z]]^2)</f>
        <v>201.41506376669051</v>
      </c>
      <c r="Q347">
        <v>274.435</v>
      </c>
      <c r="R347">
        <v>109.849</v>
      </c>
      <c r="S347">
        <v>115.036</v>
      </c>
      <c r="T347">
        <v>48.503300000000003</v>
      </c>
      <c r="U347">
        <v>1.63368</v>
      </c>
      <c r="V347">
        <v>-4.1718900000000003</v>
      </c>
    </row>
    <row r="348" spans="1:22">
      <c r="A348">
        <v>7389</v>
      </c>
      <c r="B348">
        <v>0</v>
      </c>
      <c r="C348">
        <v>17.1675</v>
      </c>
      <c r="D348">
        <v>2.4617</v>
      </c>
      <c r="E348">
        <v>-200.667</v>
      </c>
      <c r="F348">
        <v>48.503300000000003</v>
      </c>
      <c r="G348">
        <v>1.63368</v>
      </c>
      <c r="H348">
        <v>-4.1718900000000003</v>
      </c>
      <c r="I348" t="e">
        <f>IF(AND(Tabelle16[[#This Row],[AreaPx]]&gt;0,NOT(Tabelle16[AreaPx]="inf")),Tabelle16[[#This Row],[AreaPx]], NA())</f>
        <v>#N/A</v>
      </c>
      <c r="J348">
        <v>0</v>
      </c>
      <c r="K348">
        <v>0</v>
      </c>
      <c r="L348">
        <v>0</v>
      </c>
      <c r="M348">
        <v>0</v>
      </c>
      <c r="N348">
        <v>0</v>
      </c>
      <c r="O348">
        <f>Tabelle16[[#This Row],[Roll]]+Tabelle16[[#This Row],[Yaw]]</f>
        <v>44.331410000000005</v>
      </c>
      <c r="P348">
        <f>SQRT(Tabelle16[[#This Row],[X]]^2+ Tabelle16[[#This Row],[Y]]^2 +Tabelle16[[#This Row],[Z]]^2)</f>
        <v>201.41506376669051</v>
      </c>
      <c r="Q348">
        <v>274.435</v>
      </c>
      <c r="R348">
        <v>109.849</v>
      </c>
      <c r="S348">
        <v>115.036</v>
      </c>
      <c r="T348">
        <v>48.503300000000003</v>
      </c>
      <c r="U348">
        <v>1.63368</v>
      </c>
      <c r="V348">
        <v>-4.1718900000000003</v>
      </c>
    </row>
    <row r="349" spans="1:22">
      <c r="A349">
        <v>7409</v>
      </c>
      <c r="B349">
        <v>0</v>
      </c>
      <c r="C349">
        <v>17.1675</v>
      </c>
      <c r="D349">
        <v>2.4617</v>
      </c>
      <c r="E349">
        <v>-200.667</v>
      </c>
      <c r="F349">
        <v>48.503300000000003</v>
      </c>
      <c r="G349">
        <v>1.63368</v>
      </c>
      <c r="H349">
        <v>-4.1718900000000003</v>
      </c>
      <c r="I349" t="e">
        <f>IF(AND(Tabelle16[[#This Row],[AreaPx]]&gt;0,NOT(Tabelle16[AreaPx]="inf")),Tabelle16[[#This Row],[AreaPx]], NA())</f>
        <v>#N/A</v>
      </c>
      <c r="J349">
        <v>0</v>
      </c>
      <c r="K349">
        <v>0</v>
      </c>
      <c r="L349">
        <v>0</v>
      </c>
      <c r="M349">
        <v>0</v>
      </c>
      <c r="N349">
        <v>0</v>
      </c>
      <c r="O349">
        <f>Tabelle16[[#This Row],[Roll]]+Tabelle16[[#This Row],[Yaw]]</f>
        <v>44.331410000000005</v>
      </c>
      <c r="P349">
        <f>SQRT(Tabelle16[[#This Row],[X]]^2+ Tabelle16[[#This Row],[Y]]^2 +Tabelle16[[#This Row],[Z]]^2)</f>
        <v>201.41506376669051</v>
      </c>
      <c r="Q349">
        <v>274.435</v>
      </c>
      <c r="R349">
        <v>109.849</v>
      </c>
      <c r="S349">
        <v>115.036</v>
      </c>
      <c r="T349">
        <v>48.503300000000003</v>
      </c>
      <c r="U349">
        <v>1.63368</v>
      </c>
      <c r="V349">
        <v>-4.1718900000000003</v>
      </c>
    </row>
    <row r="350" spans="1:22">
      <c r="A350">
        <v>7427</v>
      </c>
      <c r="B350">
        <v>0</v>
      </c>
      <c r="C350">
        <v>17.1675</v>
      </c>
      <c r="D350">
        <v>2.4617</v>
      </c>
      <c r="E350">
        <v>-200.667</v>
      </c>
      <c r="F350">
        <v>48.503300000000003</v>
      </c>
      <c r="G350">
        <v>1.63368</v>
      </c>
      <c r="H350">
        <v>-4.1718900000000003</v>
      </c>
      <c r="I350" t="e">
        <f>IF(AND(Tabelle16[[#This Row],[AreaPx]]&gt;0,NOT(Tabelle16[AreaPx]="inf")),Tabelle16[[#This Row],[AreaPx]], NA())</f>
        <v>#N/A</v>
      </c>
      <c r="J350">
        <v>0</v>
      </c>
      <c r="K350">
        <v>0</v>
      </c>
      <c r="L350">
        <v>0</v>
      </c>
      <c r="M350">
        <v>0</v>
      </c>
      <c r="N350">
        <v>0</v>
      </c>
      <c r="O350">
        <f>Tabelle16[[#This Row],[Roll]]+Tabelle16[[#This Row],[Yaw]]</f>
        <v>44.331410000000005</v>
      </c>
      <c r="P350">
        <f>SQRT(Tabelle16[[#This Row],[X]]^2+ Tabelle16[[#This Row],[Y]]^2 +Tabelle16[[#This Row],[Z]]^2)</f>
        <v>201.41506376669051</v>
      </c>
      <c r="Q350">
        <v>274.435</v>
      </c>
      <c r="R350">
        <v>109.849</v>
      </c>
      <c r="S350">
        <v>115.036</v>
      </c>
      <c r="T350">
        <v>48.503300000000003</v>
      </c>
      <c r="U350">
        <v>1.63368</v>
      </c>
      <c r="V350">
        <v>-4.1718900000000003</v>
      </c>
    </row>
    <row r="351" spans="1:22">
      <c r="A351">
        <v>7438</v>
      </c>
      <c r="B351">
        <v>0</v>
      </c>
      <c r="C351">
        <v>17.1675</v>
      </c>
      <c r="D351">
        <v>2.4617</v>
      </c>
      <c r="E351">
        <v>-200.667</v>
      </c>
      <c r="F351">
        <v>48.503300000000003</v>
      </c>
      <c r="G351">
        <v>1.63368</v>
      </c>
      <c r="H351">
        <v>-4.1718900000000003</v>
      </c>
      <c r="I351" t="e">
        <f>IF(AND(Tabelle16[[#This Row],[AreaPx]]&gt;0,NOT(Tabelle16[AreaPx]="inf")),Tabelle16[[#This Row],[AreaPx]], NA())</f>
        <v>#N/A</v>
      </c>
      <c r="J351">
        <v>0</v>
      </c>
      <c r="K351">
        <v>0</v>
      </c>
      <c r="L351">
        <v>0</v>
      </c>
      <c r="M351">
        <v>0</v>
      </c>
      <c r="N351">
        <v>0</v>
      </c>
      <c r="O351">
        <f>Tabelle16[[#This Row],[Roll]]+Tabelle16[[#This Row],[Yaw]]</f>
        <v>44.331410000000005</v>
      </c>
      <c r="P351">
        <f>SQRT(Tabelle16[[#This Row],[X]]^2+ Tabelle16[[#This Row],[Y]]^2 +Tabelle16[[#This Row],[Z]]^2)</f>
        <v>201.41506376669051</v>
      </c>
      <c r="Q351">
        <v>274.435</v>
      </c>
      <c r="R351">
        <v>109.849</v>
      </c>
      <c r="S351">
        <v>115.036</v>
      </c>
      <c r="T351">
        <v>48.503300000000003</v>
      </c>
      <c r="U351">
        <v>1.63368</v>
      </c>
      <c r="V351">
        <v>-4.1718900000000003</v>
      </c>
    </row>
    <row r="352" spans="1:22">
      <c r="A352">
        <v>7446</v>
      </c>
      <c r="B352">
        <v>0</v>
      </c>
      <c r="C352">
        <v>17.1675</v>
      </c>
      <c r="D352">
        <v>2.4617</v>
      </c>
      <c r="E352">
        <v>-200.667</v>
      </c>
      <c r="F352">
        <v>48.503300000000003</v>
      </c>
      <c r="G352">
        <v>1.63368</v>
      </c>
      <c r="H352">
        <v>-4.1718900000000003</v>
      </c>
      <c r="I352" t="e">
        <f>IF(AND(Tabelle16[[#This Row],[AreaPx]]&gt;0,NOT(Tabelle16[AreaPx]="inf")),Tabelle16[[#This Row],[AreaPx]], NA())</f>
        <v>#N/A</v>
      </c>
      <c r="J352">
        <v>0</v>
      </c>
      <c r="K352">
        <v>0</v>
      </c>
      <c r="L352">
        <v>0</v>
      </c>
      <c r="M352">
        <v>0</v>
      </c>
      <c r="N352">
        <v>0</v>
      </c>
      <c r="O352">
        <f>Tabelle16[[#This Row],[Roll]]+Tabelle16[[#This Row],[Yaw]]</f>
        <v>44.331410000000005</v>
      </c>
      <c r="P352">
        <f>SQRT(Tabelle16[[#This Row],[X]]^2+ Tabelle16[[#This Row],[Y]]^2 +Tabelle16[[#This Row],[Z]]^2)</f>
        <v>201.41506376669051</v>
      </c>
      <c r="Q352">
        <v>274.435</v>
      </c>
      <c r="R352">
        <v>109.849</v>
      </c>
      <c r="S352">
        <v>115.036</v>
      </c>
      <c r="T352">
        <v>48.503300000000003</v>
      </c>
      <c r="U352">
        <v>1.63368</v>
      </c>
      <c r="V352">
        <v>-4.1718900000000003</v>
      </c>
    </row>
    <row r="353" spans="1:22">
      <c r="A353">
        <v>7472</v>
      </c>
      <c r="B353">
        <v>0</v>
      </c>
      <c r="C353">
        <v>17.1675</v>
      </c>
      <c r="D353">
        <v>2.4617</v>
      </c>
      <c r="E353">
        <v>-200.667</v>
      </c>
      <c r="F353">
        <v>48.503300000000003</v>
      </c>
      <c r="G353">
        <v>1.63368</v>
      </c>
      <c r="H353">
        <v>-4.1718900000000003</v>
      </c>
      <c r="I353" t="e">
        <f>IF(AND(Tabelle16[[#This Row],[AreaPx]]&gt;0,NOT(Tabelle16[AreaPx]="inf")),Tabelle16[[#This Row],[AreaPx]], NA())</f>
        <v>#N/A</v>
      </c>
      <c r="J353">
        <v>0</v>
      </c>
      <c r="K353">
        <v>0</v>
      </c>
      <c r="L353">
        <v>0</v>
      </c>
      <c r="M353">
        <v>0</v>
      </c>
      <c r="N353">
        <v>0</v>
      </c>
      <c r="O353">
        <f>Tabelle16[[#This Row],[Roll]]+Tabelle16[[#This Row],[Yaw]]</f>
        <v>44.331410000000005</v>
      </c>
      <c r="P353">
        <f>SQRT(Tabelle16[[#This Row],[X]]^2+ Tabelle16[[#This Row],[Y]]^2 +Tabelle16[[#This Row],[Z]]^2)</f>
        <v>201.41506376669051</v>
      </c>
      <c r="Q353">
        <v>274.435</v>
      </c>
      <c r="R353">
        <v>109.849</v>
      </c>
      <c r="S353">
        <v>115.036</v>
      </c>
      <c r="T353">
        <v>48.503300000000003</v>
      </c>
      <c r="U353">
        <v>1.63368</v>
      </c>
      <c r="V353">
        <v>-4.1718900000000003</v>
      </c>
    </row>
    <row r="354" spans="1:22">
      <c r="A354">
        <v>7483</v>
      </c>
      <c r="B354">
        <v>0</v>
      </c>
      <c r="C354">
        <v>17.1675</v>
      </c>
      <c r="D354">
        <v>2.4617</v>
      </c>
      <c r="E354">
        <v>-200.667</v>
      </c>
      <c r="F354">
        <v>48.503300000000003</v>
      </c>
      <c r="G354">
        <v>1.63368</v>
      </c>
      <c r="H354">
        <v>-4.1718900000000003</v>
      </c>
      <c r="I354" t="e">
        <f>IF(AND(Tabelle16[[#This Row],[AreaPx]]&gt;0,NOT(Tabelle16[AreaPx]="inf")),Tabelle16[[#This Row],[AreaPx]], NA())</f>
        <v>#N/A</v>
      </c>
      <c r="J354">
        <v>0</v>
      </c>
      <c r="K354">
        <v>0</v>
      </c>
      <c r="L354">
        <v>0</v>
      </c>
      <c r="M354">
        <v>0</v>
      </c>
      <c r="N354">
        <v>0</v>
      </c>
      <c r="O354">
        <f>Tabelle16[[#This Row],[Roll]]+Tabelle16[[#This Row],[Yaw]]</f>
        <v>44.331410000000005</v>
      </c>
      <c r="P354">
        <f>SQRT(Tabelle16[[#This Row],[X]]^2+ Tabelle16[[#This Row],[Y]]^2 +Tabelle16[[#This Row],[Z]]^2)</f>
        <v>201.41506376669051</v>
      </c>
      <c r="Q354">
        <v>274.435</v>
      </c>
      <c r="R354">
        <v>109.849</v>
      </c>
      <c r="S354">
        <v>115.036</v>
      </c>
      <c r="T354">
        <v>48.503300000000003</v>
      </c>
      <c r="U354">
        <v>1.63368</v>
      </c>
      <c r="V354">
        <v>-4.1718900000000003</v>
      </c>
    </row>
    <row r="355" spans="1:22">
      <c r="A355">
        <v>7515</v>
      </c>
      <c r="B355">
        <v>0</v>
      </c>
      <c r="C355">
        <v>17.1675</v>
      </c>
      <c r="D355">
        <v>2.4617</v>
      </c>
      <c r="E355">
        <v>-200.667</v>
      </c>
      <c r="F355">
        <v>48.503300000000003</v>
      </c>
      <c r="G355">
        <v>1.63368</v>
      </c>
      <c r="H355">
        <v>-4.1718900000000003</v>
      </c>
      <c r="I355" t="e">
        <f>IF(AND(Tabelle16[[#This Row],[AreaPx]]&gt;0,NOT(Tabelle16[AreaPx]="inf")),Tabelle16[[#This Row],[AreaPx]], NA())</f>
        <v>#N/A</v>
      </c>
      <c r="J355">
        <v>0</v>
      </c>
      <c r="K355">
        <v>0</v>
      </c>
      <c r="L355">
        <v>0</v>
      </c>
      <c r="M355">
        <v>0</v>
      </c>
      <c r="N355">
        <v>0</v>
      </c>
      <c r="O355">
        <f>Tabelle16[[#This Row],[Roll]]+Tabelle16[[#This Row],[Yaw]]</f>
        <v>44.331410000000005</v>
      </c>
      <c r="P355">
        <f>SQRT(Tabelle16[[#This Row],[X]]^2+ Tabelle16[[#This Row],[Y]]^2 +Tabelle16[[#This Row],[Z]]^2)</f>
        <v>201.41506376669051</v>
      </c>
      <c r="Q355">
        <v>274.435</v>
      </c>
      <c r="R355">
        <v>109.849</v>
      </c>
      <c r="S355">
        <v>115.036</v>
      </c>
      <c r="T355">
        <v>48.503300000000003</v>
      </c>
      <c r="U355">
        <v>1.63368</v>
      </c>
      <c r="V355">
        <v>-4.1718900000000003</v>
      </c>
    </row>
    <row r="356" spans="1:22">
      <c r="A356">
        <v>7545</v>
      </c>
      <c r="B356">
        <v>0</v>
      </c>
      <c r="C356">
        <v>17.1675</v>
      </c>
      <c r="D356">
        <v>2.4617</v>
      </c>
      <c r="E356">
        <v>-200.667</v>
      </c>
      <c r="F356">
        <v>48.503300000000003</v>
      </c>
      <c r="G356">
        <v>1.63368</v>
      </c>
      <c r="H356">
        <v>-4.1718900000000003</v>
      </c>
      <c r="I356" t="e">
        <f>IF(AND(Tabelle16[[#This Row],[AreaPx]]&gt;0,NOT(Tabelle16[AreaPx]="inf")),Tabelle16[[#This Row],[AreaPx]], NA())</f>
        <v>#N/A</v>
      </c>
      <c r="J356">
        <v>0</v>
      </c>
      <c r="K356">
        <v>0</v>
      </c>
      <c r="L356">
        <v>0</v>
      </c>
      <c r="M356">
        <v>0</v>
      </c>
      <c r="N356">
        <v>0</v>
      </c>
      <c r="O356">
        <f>Tabelle16[[#This Row],[Roll]]+Tabelle16[[#This Row],[Yaw]]</f>
        <v>44.331410000000005</v>
      </c>
      <c r="P356">
        <f>SQRT(Tabelle16[[#This Row],[X]]^2+ Tabelle16[[#This Row],[Y]]^2 +Tabelle16[[#This Row],[Z]]^2)</f>
        <v>201.41506376669051</v>
      </c>
      <c r="Q356">
        <v>274.435</v>
      </c>
      <c r="R356">
        <v>109.849</v>
      </c>
      <c r="S356">
        <v>115.036</v>
      </c>
      <c r="T356">
        <v>48.503300000000003</v>
      </c>
      <c r="U356">
        <v>1.63368</v>
      </c>
      <c r="V356">
        <v>-4.1718900000000003</v>
      </c>
    </row>
    <row r="357" spans="1:22">
      <c r="A357">
        <v>7575</v>
      </c>
      <c r="B357">
        <v>0</v>
      </c>
      <c r="C357">
        <v>17.1675</v>
      </c>
      <c r="D357">
        <v>2.4617</v>
      </c>
      <c r="E357">
        <v>-200.667</v>
      </c>
      <c r="F357">
        <v>48.503300000000003</v>
      </c>
      <c r="G357">
        <v>1.63368</v>
      </c>
      <c r="H357">
        <v>-4.1718900000000003</v>
      </c>
      <c r="I357" t="e">
        <f>IF(AND(Tabelle16[[#This Row],[AreaPx]]&gt;0,NOT(Tabelle16[AreaPx]="inf")),Tabelle16[[#This Row],[AreaPx]], NA())</f>
        <v>#N/A</v>
      </c>
      <c r="J357">
        <v>0</v>
      </c>
      <c r="K357">
        <v>0</v>
      </c>
      <c r="L357">
        <v>0</v>
      </c>
      <c r="M357">
        <v>0</v>
      </c>
      <c r="N357">
        <v>0</v>
      </c>
      <c r="O357">
        <f>Tabelle16[[#This Row],[Roll]]+Tabelle16[[#This Row],[Yaw]]</f>
        <v>44.331410000000005</v>
      </c>
      <c r="P357">
        <f>SQRT(Tabelle16[[#This Row],[X]]^2+ Tabelle16[[#This Row],[Y]]^2 +Tabelle16[[#This Row],[Z]]^2)</f>
        <v>201.41506376669051</v>
      </c>
      <c r="Q357">
        <v>274.435</v>
      </c>
      <c r="R357">
        <v>109.849</v>
      </c>
      <c r="S357">
        <v>115.036</v>
      </c>
      <c r="T357">
        <v>48.503300000000003</v>
      </c>
      <c r="U357">
        <v>1.63368</v>
      </c>
      <c r="V357">
        <v>-4.1718900000000003</v>
      </c>
    </row>
    <row r="358" spans="1:22">
      <c r="A358">
        <v>7597</v>
      </c>
      <c r="B358">
        <v>0</v>
      </c>
      <c r="C358">
        <v>17.1675</v>
      </c>
      <c r="D358">
        <v>2.4617</v>
      </c>
      <c r="E358">
        <v>-200.667</v>
      </c>
      <c r="F358">
        <v>48.503300000000003</v>
      </c>
      <c r="G358">
        <v>1.63368</v>
      </c>
      <c r="H358">
        <v>-4.1718900000000003</v>
      </c>
      <c r="I358" t="e">
        <f>IF(AND(Tabelle16[[#This Row],[AreaPx]]&gt;0,NOT(Tabelle16[AreaPx]="inf")),Tabelle16[[#This Row],[AreaPx]], NA())</f>
        <v>#N/A</v>
      </c>
      <c r="J358">
        <v>0</v>
      </c>
      <c r="K358">
        <v>0</v>
      </c>
      <c r="L358">
        <v>0</v>
      </c>
      <c r="M358">
        <v>0</v>
      </c>
      <c r="N358">
        <v>0</v>
      </c>
      <c r="O358">
        <f>Tabelle16[[#This Row],[Roll]]+Tabelle16[[#This Row],[Yaw]]</f>
        <v>44.331410000000005</v>
      </c>
      <c r="P358">
        <f>SQRT(Tabelle16[[#This Row],[X]]^2+ Tabelle16[[#This Row],[Y]]^2 +Tabelle16[[#This Row],[Z]]^2)</f>
        <v>201.41506376669051</v>
      </c>
      <c r="Q358">
        <v>274.435</v>
      </c>
      <c r="R358">
        <v>109.849</v>
      </c>
      <c r="S358">
        <v>115.036</v>
      </c>
      <c r="T358">
        <v>48.503300000000003</v>
      </c>
      <c r="U358">
        <v>1.63368</v>
      </c>
      <c r="V358">
        <v>-4.1718900000000003</v>
      </c>
    </row>
    <row r="359" spans="1:22">
      <c r="A359">
        <v>7610</v>
      </c>
      <c r="B359">
        <v>0</v>
      </c>
      <c r="C359">
        <v>17.1675</v>
      </c>
      <c r="D359">
        <v>2.4617</v>
      </c>
      <c r="E359">
        <v>-200.667</v>
      </c>
      <c r="F359">
        <v>48.503300000000003</v>
      </c>
      <c r="G359">
        <v>1.63368</v>
      </c>
      <c r="H359">
        <v>-4.1718900000000003</v>
      </c>
      <c r="I359" t="e">
        <f>IF(AND(Tabelle16[[#This Row],[AreaPx]]&gt;0,NOT(Tabelle16[AreaPx]="inf")),Tabelle16[[#This Row],[AreaPx]], NA())</f>
        <v>#N/A</v>
      </c>
      <c r="J359">
        <v>0</v>
      </c>
      <c r="K359">
        <v>0</v>
      </c>
      <c r="L359">
        <v>0</v>
      </c>
      <c r="M359">
        <v>0</v>
      </c>
      <c r="N359">
        <v>0</v>
      </c>
      <c r="O359">
        <f>Tabelle16[[#This Row],[Roll]]+Tabelle16[[#This Row],[Yaw]]</f>
        <v>44.331410000000005</v>
      </c>
      <c r="P359">
        <f>SQRT(Tabelle16[[#This Row],[X]]^2+ Tabelle16[[#This Row],[Y]]^2 +Tabelle16[[#This Row],[Z]]^2)</f>
        <v>201.41506376669051</v>
      </c>
      <c r="Q359">
        <v>274.435</v>
      </c>
      <c r="R359">
        <v>109.849</v>
      </c>
      <c r="S359">
        <v>115.036</v>
      </c>
      <c r="T359">
        <v>48.503300000000003</v>
      </c>
      <c r="U359">
        <v>1.63368</v>
      </c>
      <c r="V359">
        <v>-4.1718900000000003</v>
      </c>
    </row>
    <row r="360" spans="1:22">
      <c r="A360">
        <v>7634</v>
      </c>
      <c r="B360">
        <v>0</v>
      </c>
      <c r="C360">
        <v>17.1675</v>
      </c>
      <c r="D360">
        <v>2.4617</v>
      </c>
      <c r="E360">
        <v>-200.667</v>
      </c>
      <c r="F360">
        <v>48.503300000000003</v>
      </c>
      <c r="G360">
        <v>1.63368</v>
      </c>
      <c r="H360">
        <v>-4.1718900000000003</v>
      </c>
      <c r="I360" t="e">
        <f>IF(AND(Tabelle16[[#This Row],[AreaPx]]&gt;0,NOT(Tabelle16[AreaPx]="inf")),Tabelle16[[#This Row],[AreaPx]], NA())</f>
        <v>#N/A</v>
      </c>
      <c r="J360">
        <v>0</v>
      </c>
      <c r="K360">
        <v>0</v>
      </c>
      <c r="L360">
        <v>0</v>
      </c>
      <c r="M360">
        <v>0</v>
      </c>
      <c r="N360">
        <v>0</v>
      </c>
      <c r="O360">
        <f>Tabelle16[[#This Row],[Roll]]+Tabelle16[[#This Row],[Yaw]]</f>
        <v>44.331410000000005</v>
      </c>
      <c r="P360">
        <f>SQRT(Tabelle16[[#This Row],[X]]^2+ Tabelle16[[#This Row],[Y]]^2 +Tabelle16[[#This Row],[Z]]^2)</f>
        <v>201.41506376669051</v>
      </c>
      <c r="Q360">
        <v>274.435</v>
      </c>
      <c r="R360">
        <v>109.849</v>
      </c>
      <c r="S360">
        <v>115.036</v>
      </c>
      <c r="T360">
        <v>48.503300000000003</v>
      </c>
      <c r="U360">
        <v>1.63368</v>
      </c>
      <c r="V360">
        <v>-4.1718900000000003</v>
      </c>
    </row>
    <row r="361" spans="1:22">
      <c r="A361">
        <v>7649</v>
      </c>
      <c r="B361">
        <v>0</v>
      </c>
      <c r="C361">
        <v>17.1675</v>
      </c>
      <c r="D361">
        <v>2.4617</v>
      </c>
      <c r="E361">
        <v>-200.667</v>
      </c>
      <c r="F361">
        <v>48.503300000000003</v>
      </c>
      <c r="G361">
        <v>1.63368</v>
      </c>
      <c r="H361">
        <v>-4.1718900000000003</v>
      </c>
      <c r="I361" t="e">
        <f>IF(AND(Tabelle16[[#This Row],[AreaPx]]&gt;0,NOT(Tabelle16[AreaPx]="inf")),Tabelle16[[#This Row],[AreaPx]], NA())</f>
        <v>#N/A</v>
      </c>
      <c r="J361">
        <v>0</v>
      </c>
      <c r="K361">
        <v>0</v>
      </c>
      <c r="L361">
        <v>0</v>
      </c>
      <c r="M361">
        <v>0</v>
      </c>
      <c r="N361">
        <v>0</v>
      </c>
      <c r="O361">
        <f>Tabelle16[[#This Row],[Roll]]+Tabelle16[[#This Row],[Yaw]]</f>
        <v>44.331410000000005</v>
      </c>
      <c r="P361">
        <f>SQRT(Tabelle16[[#This Row],[X]]^2+ Tabelle16[[#This Row],[Y]]^2 +Tabelle16[[#This Row],[Z]]^2)</f>
        <v>201.41506376669051</v>
      </c>
      <c r="Q361">
        <v>274.435</v>
      </c>
      <c r="R361">
        <v>109.849</v>
      </c>
      <c r="S361">
        <v>115.036</v>
      </c>
      <c r="T361">
        <v>48.503300000000003</v>
      </c>
      <c r="U361">
        <v>1.63368</v>
      </c>
      <c r="V361">
        <v>-4.1718900000000003</v>
      </c>
    </row>
    <row r="362" spans="1:22">
      <c r="A362">
        <v>7671</v>
      </c>
      <c r="B362">
        <v>0</v>
      </c>
      <c r="C362">
        <v>17.1675</v>
      </c>
      <c r="D362">
        <v>2.4617</v>
      </c>
      <c r="E362">
        <v>-200.667</v>
      </c>
      <c r="F362">
        <v>48.503300000000003</v>
      </c>
      <c r="G362">
        <v>1.63368</v>
      </c>
      <c r="H362">
        <v>-4.1718900000000003</v>
      </c>
      <c r="I362" t="e">
        <f>IF(AND(Tabelle16[[#This Row],[AreaPx]]&gt;0,NOT(Tabelle16[AreaPx]="inf")),Tabelle16[[#This Row],[AreaPx]], NA())</f>
        <v>#N/A</v>
      </c>
      <c r="J362">
        <v>0</v>
      </c>
      <c r="K362">
        <v>0</v>
      </c>
      <c r="L362">
        <v>0</v>
      </c>
      <c r="M362">
        <v>0</v>
      </c>
      <c r="N362">
        <v>0</v>
      </c>
      <c r="O362">
        <f>Tabelle16[[#This Row],[Roll]]+Tabelle16[[#This Row],[Yaw]]</f>
        <v>44.331410000000005</v>
      </c>
      <c r="P362">
        <f>SQRT(Tabelle16[[#This Row],[X]]^2+ Tabelle16[[#This Row],[Y]]^2 +Tabelle16[[#This Row],[Z]]^2)</f>
        <v>201.41506376669051</v>
      </c>
      <c r="Q362">
        <v>274.435</v>
      </c>
      <c r="R362">
        <v>109.849</v>
      </c>
      <c r="S362">
        <v>115.036</v>
      </c>
      <c r="T362">
        <v>48.503300000000003</v>
      </c>
      <c r="U362">
        <v>1.63368</v>
      </c>
      <c r="V362">
        <v>-4.1718900000000003</v>
      </c>
    </row>
    <row r="363" spans="1:22">
      <c r="A363">
        <v>7684</v>
      </c>
      <c r="B363">
        <v>0</v>
      </c>
      <c r="C363">
        <v>17.1675</v>
      </c>
      <c r="D363">
        <v>2.4617</v>
      </c>
      <c r="E363">
        <v>-200.667</v>
      </c>
      <c r="F363">
        <v>48.503300000000003</v>
      </c>
      <c r="G363">
        <v>1.63368</v>
      </c>
      <c r="H363">
        <v>-4.1718900000000003</v>
      </c>
      <c r="I363" t="e">
        <f>IF(AND(Tabelle16[[#This Row],[AreaPx]]&gt;0,NOT(Tabelle16[AreaPx]="inf")),Tabelle16[[#This Row],[AreaPx]], NA())</f>
        <v>#N/A</v>
      </c>
      <c r="J363">
        <v>0</v>
      </c>
      <c r="K363">
        <v>0</v>
      </c>
      <c r="L363">
        <v>0</v>
      </c>
      <c r="M363">
        <v>0</v>
      </c>
      <c r="N363">
        <v>0</v>
      </c>
      <c r="O363">
        <f>Tabelle16[[#This Row],[Roll]]+Tabelle16[[#This Row],[Yaw]]</f>
        <v>44.331410000000005</v>
      </c>
      <c r="P363">
        <f>SQRT(Tabelle16[[#This Row],[X]]^2+ Tabelle16[[#This Row],[Y]]^2 +Tabelle16[[#This Row],[Z]]^2)</f>
        <v>201.41506376669051</v>
      </c>
      <c r="Q363">
        <v>274.435</v>
      </c>
      <c r="R363">
        <v>109.849</v>
      </c>
      <c r="S363">
        <v>115.036</v>
      </c>
      <c r="T363">
        <v>48.503300000000003</v>
      </c>
      <c r="U363">
        <v>1.63368</v>
      </c>
      <c r="V363">
        <v>-4.1718900000000003</v>
      </c>
    </row>
    <row r="364" spans="1:22">
      <c r="A364">
        <v>7708</v>
      </c>
      <c r="B364">
        <v>0</v>
      </c>
      <c r="C364">
        <v>17.1675</v>
      </c>
      <c r="D364">
        <v>2.4617</v>
      </c>
      <c r="E364">
        <v>-200.667</v>
      </c>
      <c r="F364">
        <v>48.503300000000003</v>
      </c>
      <c r="G364">
        <v>1.63368</v>
      </c>
      <c r="H364">
        <v>-4.1718900000000003</v>
      </c>
      <c r="I364" t="e">
        <f>IF(AND(Tabelle16[[#This Row],[AreaPx]]&gt;0,NOT(Tabelle16[AreaPx]="inf")),Tabelle16[[#This Row],[AreaPx]], NA())</f>
        <v>#N/A</v>
      </c>
      <c r="J364">
        <v>0</v>
      </c>
      <c r="K364">
        <v>0</v>
      </c>
      <c r="L364">
        <v>0</v>
      </c>
      <c r="M364">
        <v>0</v>
      </c>
      <c r="N364">
        <v>0</v>
      </c>
      <c r="O364">
        <f>Tabelle16[[#This Row],[Roll]]+Tabelle16[[#This Row],[Yaw]]</f>
        <v>44.331410000000005</v>
      </c>
      <c r="P364">
        <f>SQRT(Tabelle16[[#This Row],[X]]^2+ Tabelle16[[#This Row],[Y]]^2 +Tabelle16[[#This Row],[Z]]^2)</f>
        <v>201.41506376669051</v>
      </c>
      <c r="Q364">
        <v>274.435</v>
      </c>
      <c r="R364">
        <v>109.849</v>
      </c>
      <c r="S364">
        <v>115.036</v>
      </c>
      <c r="T364">
        <v>48.503300000000003</v>
      </c>
      <c r="U364">
        <v>1.63368</v>
      </c>
      <c r="V364">
        <v>-4.1718900000000003</v>
      </c>
    </row>
    <row r="365" spans="1:22">
      <c r="A365">
        <v>7736</v>
      </c>
      <c r="B365">
        <v>0</v>
      </c>
      <c r="C365">
        <v>17.1675</v>
      </c>
      <c r="D365">
        <v>2.4617</v>
      </c>
      <c r="E365">
        <v>-200.667</v>
      </c>
      <c r="F365">
        <v>48.503300000000003</v>
      </c>
      <c r="G365">
        <v>1.63368</v>
      </c>
      <c r="H365">
        <v>-4.1718900000000003</v>
      </c>
      <c r="I365" t="e">
        <f>IF(AND(Tabelle16[[#This Row],[AreaPx]]&gt;0,NOT(Tabelle16[AreaPx]="inf")),Tabelle16[[#This Row],[AreaPx]], NA())</f>
        <v>#N/A</v>
      </c>
      <c r="J365">
        <v>0</v>
      </c>
      <c r="K365">
        <v>0</v>
      </c>
      <c r="L365">
        <v>0</v>
      </c>
      <c r="M365">
        <v>0</v>
      </c>
      <c r="N365">
        <v>0</v>
      </c>
      <c r="O365">
        <f>Tabelle16[[#This Row],[Roll]]+Tabelle16[[#This Row],[Yaw]]</f>
        <v>44.331410000000005</v>
      </c>
      <c r="P365">
        <f>SQRT(Tabelle16[[#This Row],[X]]^2+ Tabelle16[[#This Row],[Y]]^2 +Tabelle16[[#This Row],[Z]]^2)</f>
        <v>201.41506376669051</v>
      </c>
      <c r="Q365">
        <v>274.435</v>
      </c>
      <c r="R365">
        <v>109.849</v>
      </c>
      <c r="S365">
        <v>115.036</v>
      </c>
      <c r="T365">
        <v>48.503300000000003</v>
      </c>
      <c r="U365">
        <v>1.63368</v>
      </c>
      <c r="V365">
        <v>-4.1718900000000003</v>
      </c>
    </row>
    <row r="366" spans="1:22">
      <c r="A366">
        <v>7754</v>
      </c>
      <c r="B366">
        <v>0</v>
      </c>
      <c r="C366">
        <v>17.1675</v>
      </c>
      <c r="D366">
        <v>2.4617</v>
      </c>
      <c r="E366">
        <v>-200.667</v>
      </c>
      <c r="F366">
        <v>48.503300000000003</v>
      </c>
      <c r="G366">
        <v>1.63368</v>
      </c>
      <c r="H366">
        <v>-4.1718900000000003</v>
      </c>
      <c r="I366" t="e">
        <f>IF(AND(Tabelle16[[#This Row],[AreaPx]]&gt;0,NOT(Tabelle16[AreaPx]="inf")),Tabelle16[[#This Row],[AreaPx]], NA())</f>
        <v>#N/A</v>
      </c>
      <c r="J366">
        <v>0</v>
      </c>
      <c r="K366">
        <v>0</v>
      </c>
      <c r="L366">
        <v>0</v>
      </c>
      <c r="M366">
        <v>0</v>
      </c>
      <c r="N366">
        <v>0</v>
      </c>
      <c r="O366">
        <f>Tabelle16[[#This Row],[Roll]]+Tabelle16[[#This Row],[Yaw]]</f>
        <v>44.331410000000005</v>
      </c>
      <c r="P366">
        <f>SQRT(Tabelle16[[#This Row],[X]]^2+ Tabelle16[[#This Row],[Y]]^2 +Tabelle16[[#This Row],[Z]]^2)</f>
        <v>201.41506376669051</v>
      </c>
      <c r="Q366">
        <v>274.435</v>
      </c>
      <c r="R366">
        <v>109.849</v>
      </c>
      <c r="S366">
        <v>115.036</v>
      </c>
      <c r="T366">
        <v>48.503300000000003</v>
      </c>
      <c r="U366">
        <v>1.63368</v>
      </c>
      <c r="V366">
        <v>-4.1718900000000003</v>
      </c>
    </row>
    <row r="367" spans="1:22">
      <c r="A367">
        <v>7778</v>
      </c>
      <c r="B367">
        <v>0</v>
      </c>
      <c r="C367">
        <v>17.1675</v>
      </c>
      <c r="D367">
        <v>2.4617</v>
      </c>
      <c r="E367">
        <v>-200.667</v>
      </c>
      <c r="F367">
        <v>48.503300000000003</v>
      </c>
      <c r="G367">
        <v>1.63368</v>
      </c>
      <c r="H367">
        <v>-4.1718900000000003</v>
      </c>
      <c r="I367" t="e">
        <f>IF(AND(Tabelle16[[#This Row],[AreaPx]]&gt;0,NOT(Tabelle16[AreaPx]="inf")),Tabelle16[[#This Row],[AreaPx]], NA())</f>
        <v>#N/A</v>
      </c>
      <c r="J367">
        <v>0</v>
      </c>
      <c r="K367">
        <v>0</v>
      </c>
      <c r="L367">
        <v>0</v>
      </c>
      <c r="M367">
        <v>0</v>
      </c>
      <c r="N367">
        <v>0</v>
      </c>
      <c r="O367">
        <f>Tabelle16[[#This Row],[Roll]]+Tabelle16[[#This Row],[Yaw]]</f>
        <v>44.331410000000005</v>
      </c>
      <c r="P367">
        <f>SQRT(Tabelle16[[#This Row],[X]]^2+ Tabelle16[[#This Row],[Y]]^2 +Tabelle16[[#This Row],[Z]]^2)</f>
        <v>201.41506376669051</v>
      </c>
      <c r="Q367">
        <v>274.435</v>
      </c>
      <c r="R367">
        <v>109.849</v>
      </c>
      <c r="S367">
        <v>115.036</v>
      </c>
      <c r="T367">
        <v>48.503300000000003</v>
      </c>
      <c r="U367">
        <v>1.63368</v>
      </c>
      <c r="V367">
        <v>-4.1718900000000003</v>
      </c>
    </row>
    <row r="368" spans="1:22">
      <c r="A368">
        <v>7804</v>
      </c>
      <c r="B368">
        <v>0</v>
      </c>
      <c r="C368">
        <v>17.1675</v>
      </c>
      <c r="D368">
        <v>2.4617</v>
      </c>
      <c r="E368">
        <v>-200.667</v>
      </c>
      <c r="F368">
        <v>48.503300000000003</v>
      </c>
      <c r="G368">
        <v>1.63368</v>
      </c>
      <c r="H368">
        <v>-4.1718900000000003</v>
      </c>
      <c r="I368" t="e">
        <f>IF(AND(Tabelle16[[#This Row],[AreaPx]]&gt;0,NOT(Tabelle16[AreaPx]="inf")),Tabelle16[[#This Row],[AreaPx]], NA())</f>
        <v>#N/A</v>
      </c>
      <c r="J368">
        <v>0</v>
      </c>
      <c r="K368">
        <v>0</v>
      </c>
      <c r="L368">
        <v>0</v>
      </c>
      <c r="M368">
        <v>0</v>
      </c>
      <c r="N368">
        <v>0</v>
      </c>
      <c r="O368">
        <f>Tabelle16[[#This Row],[Roll]]+Tabelle16[[#This Row],[Yaw]]</f>
        <v>44.331410000000005</v>
      </c>
      <c r="P368">
        <f>SQRT(Tabelle16[[#This Row],[X]]^2+ Tabelle16[[#This Row],[Y]]^2 +Tabelle16[[#This Row],[Z]]^2)</f>
        <v>201.41506376669051</v>
      </c>
      <c r="Q368">
        <v>274.435</v>
      </c>
      <c r="R368">
        <v>109.849</v>
      </c>
      <c r="S368">
        <v>115.036</v>
      </c>
      <c r="T368">
        <v>48.503300000000003</v>
      </c>
      <c r="U368">
        <v>1.63368</v>
      </c>
      <c r="V368">
        <v>-4.1718900000000003</v>
      </c>
    </row>
    <row r="369" spans="1:22">
      <c r="A369">
        <v>7818</v>
      </c>
      <c r="B369">
        <v>0</v>
      </c>
      <c r="C369">
        <v>17.1675</v>
      </c>
      <c r="D369">
        <v>2.4617</v>
      </c>
      <c r="E369">
        <v>-200.667</v>
      </c>
      <c r="F369">
        <v>48.503300000000003</v>
      </c>
      <c r="G369">
        <v>1.63368</v>
      </c>
      <c r="H369">
        <v>-4.1718900000000003</v>
      </c>
      <c r="I369" t="e">
        <f>IF(AND(Tabelle16[[#This Row],[AreaPx]]&gt;0,NOT(Tabelle16[AreaPx]="inf")),Tabelle16[[#This Row],[AreaPx]], NA())</f>
        <v>#N/A</v>
      </c>
      <c r="J369">
        <v>0</v>
      </c>
      <c r="K369">
        <v>0</v>
      </c>
      <c r="L369">
        <v>0</v>
      </c>
      <c r="M369">
        <v>0</v>
      </c>
      <c r="N369">
        <v>0</v>
      </c>
      <c r="O369">
        <f>Tabelle16[[#This Row],[Roll]]+Tabelle16[[#This Row],[Yaw]]</f>
        <v>44.331410000000005</v>
      </c>
      <c r="P369">
        <f>SQRT(Tabelle16[[#This Row],[X]]^2+ Tabelle16[[#This Row],[Y]]^2 +Tabelle16[[#This Row],[Z]]^2)</f>
        <v>201.41506376669051</v>
      </c>
      <c r="Q369">
        <v>274.435</v>
      </c>
      <c r="R369">
        <v>109.849</v>
      </c>
      <c r="S369">
        <v>115.036</v>
      </c>
      <c r="T369">
        <v>48.503300000000003</v>
      </c>
      <c r="U369">
        <v>1.63368</v>
      </c>
      <c r="V369">
        <v>-4.1718900000000003</v>
      </c>
    </row>
    <row r="370" spans="1:22">
      <c r="A370">
        <v>7843</v>
      </c>
      <c r="B370">
        <v>0</v>
      </c>
      <c r="C370">
        <v>17.1675</v>
      </c>
      <c r="D370">
        <v>2.4617</v>
      </c>
      <c r="E370">
        <v>-200.667</v>
      </c>
      <c r="F370">
        <v>48.503300000000003</v>
      </c>
      <c r="G370">
        <v>1.63368</v>
      </c>
      <c r="H370">
        <v>-4.1718900000000003</v>
      </c>
      <c r="I370" t="e">
        <f>IF(AND(Tabelle16[[#This Row],[AreaPx]]&gt;0,NOT(Tabelle16[AreaPx]="inf")),Tabelle16[[#This Row],[AreaPx]], NA())</f>
        <v>#N/A</v>
      </c>
      <c r="J370">
        <v>0</v>
      </c>
      <c r="K370">
        <v>0</v>
      </c>
      <c r="L370">
        <v>0</v>
      </c>
      <c r="M370">
        <v>0</v>
      </c>
      <c r="N370">
        <v>0</v>
      </c>
      <c r="O370">
        <f>Tabelle16[[#This Row],[Roll]]+Tabelle16[[#This Row],[Yaw]]</f>
        <v>44.331410000000005</v>
      </c>
      <c r="P370">
        <f>SQRT(Tabelle16[[#This Row],[X]]^2+ Tabelle16[[#This Row],[Y]]^2 +Tabelle16[[#This Row],[Z]]^2)</f>
        <v>201.41506376669051</v>
      </c>
      <c r="Q370">
        <v>274.435</v>
      </c>
      <c r="R370">
        <v>109.849</v>
      </c>
      <c r="S370">
        <v>115.036</v>
      </c>
      <c r="T370">
        <v>48.503300000000003</v>
      </c>
      <c r="U370">
        <v>1.63368</v>
      </c>
      <c r="V370">
        <v>-4.1718900000000003</v>
      </c>
    </row>
    <row r="371" spans="1:22">
      <c r="A371">
        <v>7863</v>
      </c>
      <c r="B371">
        <v>0</v>
      </c>
      <c r="C371">
        <v>17.1675</v>
      </c>
      <c r="D371">
        <v>2.4617</v>
      </c>
      <c r="E371">
        <v>-200.667</v>
      </c>
      <c r="F371">
        <v>48.503300000000003</v>
      </c>
      <c r="G371">
        <v>1.63368</v>
      </c>
      <c r="H371">
        <v>-4.1718900000000003</v>
      </c>
      <c r="I371" t="e">
        <f>IF(AND(Tabelle16[[#This Row],[AreaPx]]&gt;0,NOT(Tabelle16[AreaPx]="inf")),Tabelle16[[#This Row],[AreaPx]], NA())</f>
        <v>#N/A</v>
      </c>
      <c r="J371">
        <v>0</v>
      </c>
      <c r="K371">
        <v>0</v>
      </c>
      <c r="L371">
        <v>0</v>
      </c>
      <c r="M371">
        <v>0</v>
      </c>
      <c r="N371">
        <v>0</v>
      </c>
      <c r="O371">
        <f>Tabelle16[[#This Row],[Roll]]+Tabelle16[[#This Row],[Yaw]]</f>
        <v>44.331410000000005</v>
      </c>
      <c r="P371">
        <f>SQRT(Tabelle16[[#This Row],[X]]^2+ Tabelle16[[#This Row],[Y]]^2 +Tabelle16[[#This Row],[Z]]^2)</f>
        <v>201.41506376669051</v>
      </c>
      <c r="Q371">
        <v>274.435</v>
      </c>
      <c r="R371">
        <v>109.849</v>
      </c>
      <c r="S371">
        <v>115.036</v>
      </c>
      <c r="T371">
        <v>48.503300000000003</v>
      </c>
      <c r="U371">
        <v>1.63368</v>
      </c>
      <c r="V371">
        <v>-4.1718900000000003</v>
      </c>
    </row>
    <row r="372" spans="1:22">
      <c r="A372">
        <v>7873</v>
      </c>
      <c r="B372">
        <v>0</v>
      </c>
      <c r="C372">
        <v>17.1675</v>
      </c>
      <c r="D372">
        <v>2.4617</v>
      </c>
      <c r="E372">
        <v>-200.667</v>
      </c>
      <c r="F372">
        <v>48.503300000000003</v>
      </c>
      <c r="G372">
        <v>1.63368</v>
      </c>
      <c r="H372">
        <v>-4.1718900000000003</v>
      </c>
      <c r="I372" t="e">
        <f>IF(AND(Tabelle16[[#This Row],[AreaPx]]&gt;0,NOT(Tabelle16[AreaPx]="inf")),Tabelle16[[#This Row],[AreaPx]], NA())</f>
        <v>#N/A</v>
      </c>
      <c r="J372">
        <v>0</v>
      </c>
      <c r="K372">
        <v>0</v>
      </c>
      <c r="L372">
        <v>0</v>
      </c>
      <c r="M372">
        <v>0</v>
      </c>
      <c r="N372">
        <v>0</v>
      </c>
      <c r="O372">
        <f>Tabelle16[[#This Row],[Roll]]+Tabelle16[[#This Row],[Yaw]]</f>
        <v>44.331410000000005</v>
      </c>
      <c r="P372">
        <f>SQRT(Tabelle16[[#This Row],[X]]^2+ Tabelle16[[#This Row],[Y]]^2 +Tabelle16[[#This Row],[Z]]^2)</f>
        <v>201.41506376669051</v>
      </c>
      <c r="Q372">
        <v>274.435</v>
      </c>
      <c r="R372">
        <v>109.849</v>
      </c>
      <c r="S372">
        <v>115.036</v>
      </c>
      <c r="T372">
        <v>48.503300000000003</v>
      </c>
      <c r="U372">
        <v>1.63368</v>
      </c>
      <c r="V372">
        <v>-4.1718900000000003</v>
      </c>
    </row>
    <row r="373" spans="1:22">
      <c r="A373">
        <v>7899</v>
      </c>
      <c r="B373">
        <v>0</v>
      </c>
      <c r="C373">
        <v>17.1675</v>
      </c>
      <c r="D373">
        <v>2.4617</v>
      </c>
      <c r="E373">
        <v>-200.667</v>
      </c>
      <c r="F373">
        <v>48.503300000000003</v>
      </c>
      <c r="G373">
        <v>1.63368</v>
      </c>
      <c r="H373">
        <v>-4.1718900000000003</v>
      </c>
      <c r="I373" t="e">
        <f>IF(AND(Tabelle16[[#This Row],[AreaPx]]&gt;0,NOT(Tabelle16[AreaPx]="inf")),Tabelle16[[#This Row],[AreaPx]], NA())</f>
        <v>#N/A</v>
      </c>
      <c r="J373">
        <v>0</v>
      </c>
      <c r="K373">
        <v>0</v>
      </c>
      <c r="L373">
        <v>0</v>
      </c>
      <c r="M373">
        <v>0</v>
      </c>
      <c r="N373">
        <v>0</v>
      </c>
      <c r="O373">
        <f>Tabelle16[[#This Row],[Roll]]+Tabelle16[[#This Row],[Yaw]]</f>
        <v>44.331410000000005</v>
      </c>
      <c r="P373">
        <f>SQRT(Tabelle16[[#This Row],[X]]^2+ Tabelle16[[#This Row],[Y]]^2 +Tabelle16[[#This Row],[Z]]^2)</f>
        <v>201.41506376669051</v>
      </c>
      <c r="Q373">
        <v>274.435</v>
      </c>
      <c r="R373">
        <v>109.849</v>
      </c>
      <c r="S373">
        <v>115.036</v>
      </c>
      <c r="T373">
        <v>48.503300000000003</v>
      </c>
      <c r="U373">
        <v>1.63368</v>
      </c>
      <c r="V373">
        <v>-4.1718900000000003</v>
      </c>
    </row>
    <row r="374" spans="1:22">
      <c r="A374">
        <v>7905</v>
      </c>
      <c r="B374">
        <v>0</v>
      </c>
      <c r="C374">
        <v>17.1675</v>
      </c>
      <c r="D374">
        <v>2.4617</v>
      </c>
      <c r="E374">
        <v>-200.667</v>
      </c>
      <c r="F374">
        <v>48.503300000000003</v>
      </c>
      <c r="G374">
        <v>1.63368</v>
      </c>
      <c r="H374">
        <v>-4.1718900000000003</v>
      </c>
      <c r="I374" t="e">
        <f>IF(AND(Tabelle16[[#This Row],[AreaPx]]&gt;0,NOT(Tabelle16[AreaPx]="inf")),Tabelle16[[#This Row],[AreaPx]], NA())</f>
        <v>#N/A</v>
      </c>
      <c r="J374">
        <v>0</v>
      </c>
      <c r="K374">
        <v>0</v>
      </c>
      <c r="L374">
        <v>0</v>
      </c>
      <c r="M374">
        <v>0</v>
      </c>
      <c r="N374">
        <v>0</v>
      </c>
      <c r="O374">
        <f>Tabelle16[[#This Row],[Roll]]+Tabelle16[[#This Row],[Yaw]]</f>
        <v>44.331410000000005</v>
      </c>
      <c r="P374">
        <f>SQRT(Tabelle16[[#This Row],[X]]^2+ Tabelle16[[#This Row],[Y]]^2 +Tabelle16[[#This Row],[Z]]^2)</f>
        <v>201.41506376669051</v>
      </c>
      <c r="Q374">
        <v>274.435</v>
      </c>
      <c r="R374">
        <v>109.849</v>
      </c>
      <c r="S374">
        <v>115.036</v>
      </c>
      <c r="T374">
        <v>48.503300000000003</v>
      </c>
      <c r="U374">
        <v>1.63368</v>
      </c>
      <c r="V374">
        <v>-4.1718900000000003</v>
      </c>
    </row>
    <row r="375" spans="1:22">
      <c r="A375">
        <v>7917</v>
      </c>
      <c r="B375">
        <v>0</v>
      </c>
      <c r="C375">
        <v>17.1675</v>
      </c>
      <c r="D375">
        <v>2.4617</v>
      </c>
      <c r="E375">
        <v>-200.667</v>
      </c>
      <c r="F375">
        <v>48.503300000000003</v>
      </c>
      <c r="G375">
        <v>1.63368</v>
      </c>
      <c r="H375">
        <v>-4.1718900000000003</v>
      </c>
      <c r="I375" t="e">
        <f>IF(AND(Tabelle16[[#This Row],[AreaPx]]&gt;0,NOT(Tabelle16[AreaPx]="inf")),Tabelle16[[#This Row],[AreaPx]], NA())</f>
        <v>#N/A</v>
      </c>
      <c r="J375">
        <v>0</v>
      </c>
      <c r="K375">
        <v>0</v>
      </c>
      <c r="L375">
        <v>0</v>
      </c>
      <c r="M375">
        <v>0</v>
      </c>
      <c r="N375">
        <v>0</v>
      </c>
      <c r="O375">
        <f>Tabelle16[[#This Row],[Roll]]+Tabelle16[[#This Row],[Yaw]]</f>
        <v>44.331410000000005</v>
      </c>
      <c r="P375">
        <f>SQRT(Tabelle16[[#This Row],[X]]^2+ Tabelle16[[#This Row],[Y]]^2 +Tabelle16[[#This Row],[Z]]^2)</f>
        <v>201.41506376669051</v>
      </c>
      <c r="Q375">
        <v>274.435</v>
      </c>
      <c r="R375">
        <v>109.849</v>
      </c>
      <c r="S375">
        <v>115.036</v>
      </c>
      <c r="T375">
        <v>48.503300000000003</v>
      </c>
      <c r="U375">
        <v>1.63368</v>
      </c>
      <c r="V375">
        <v>-4.1718900000000003</v>
      </c>
    </row>
    <row r="376" spans="1:22">
      <c r="A376">
        <v>7943</v>
      </c>
      <c r="B376">
        <v>0</v>
      </c>
      <c r="C376">
        <v>17.1675</v>
      </c>
      <c r="D376">
        <v>2.4617</v>
      </c>
      <c r="E376">
        <v>-200.667</v>
      </c>
      <c r="F376">
        <v>48.503300000000003</v>
      </c>
      <c r="G376">
        <v>1.63368</v>
      </c>
      <c r="H376">
        <v>-4.1718900000000003</v>
      </c>
      <c r="I376" t="e">
        <f>IF(AND(Tabelle16[[#This Row],[AreaPx]]&gt;0,NOT(Tabelle16[AreaPx]="inf")),Tabelle16[[#This Row],[AreaPx]], NA())</f>
        <v>#N/A</v>
      </c>
      <c r="J376">
        <v>0</v>
      </c>
      <c r="K376">
        <v>0</v>
      </c>
      <c r="L376">
        <v>0</v>
      </c>
      <c r="M376">
        <v>0</v>
      </c>
      <c r="N376">
        <v>0</v>
      </c>
      <c r="O376">
        <f>Tabelle16[[#This Row],[Roll]]+Tabelle16[[#This Row],[Yaw]]</f>
        <v>44.331410000000005</v>
      </c>
      <c r="P376">
        <f>SQRT(Tabelle16[[#This Row],[X]]^2+ Tabelle16[[#This Row],[Y]]^2 +Tabelle16[[#This Row],[Z]]^2)</f>
        <v>201.41506376669051</v>
      </c>
      <c r="Q376">
        <v>274.435</v>
      </c>
      <c r="R376">
        <v>109.849</v>
      </c>
      <c r="S376">
        <v>115.036</v>
      </c>
      <c r="T376">
        <v>48.503300000000003</v>
      </c>
      <c r="U376">
        <v>1.63368</v>
      </c>
      <c r="V376">
        <v>-4.1718900000000003</v>
      </c>
    </row>
    <row r="377" spans="1:22">
      <c r="A377">
        <v>7965</v>
      </c>
      <c r="B377">
        <v>0</v>
      </c>
      <c r="C377">
        <v>17.1675</v>
      </c>
      <c r="D377">
        <v>2.4617</v>
      </c>
      <c r="E377">
        <v>-200.667</v>
      </c>
      <c r="F377">
        <v>48.503300000000003</v>
      </c>
      <c r="G377">
        <v>1.63368</v>
      </c>
      <c r="H377">
        <v>-4.1718900000000003</v>
      </c>
      <c r="I377" t="e">
        <f>IF(AND(Tabelle16[[#This Row],[AreaPx]]&gt;0,NOT(Tabelle16[AreaPx]="inf")),Tabelle16[[#This Row],[AreaPx]], NA())</f>
        <v>#N/A</v>
      </c>
      <c r="J377">
        <v>0</v>
      </c>
      <c r="K377">
        <v>0</v>
      </c>
      <c r="L377">
        <v>0</v>
      </c>
      <c r="M377">
        <v>0</v>
      </c>
      <c r="N377">
        <v>0</v>
      </c>
      <c r="O377">
        <f>Tabelle16[[#This Row],[Roll]]+Tabelle16[[#This Row],[Yaw]]</f>
        <v>44.331410000000005</v>
      </c>
      <c r="P377">
        <f>SQRT(Tabelle16[[#This Row],[X]]^2+ Tabelle16[[#This Row],[Y]]^2 +Tabelle16[[#This Row],[Z]]^2)</f>
        <v>201.41506376669051</v>
      </c>
      <c r="Q377">
        <v>274.435</v>
      </c>
      <c r="R377">
        <v>109.849</v>
      </c>
      <c r="S377">
        <v>115.036</v>
      </c>
      <c r="T377">
        <v>48.503300000000003</v>
      </c>
      <c r="U377">
        <v>1.63368</v>
      </c>
      <c r="V377">
        <v>-4.1718900000000003</v>
      </c>
    </row>
    <row r="378" spans="1:22">
      <c r="A378">
        <v>7979</v>
      </c>
      <c r="B378">
        <v>0</v>
      </c>
      <c r="C378">
        <v>17.1675</v>
      </c>
      <c r="D378">
        <v>2.4617</v>
      </c>
      <c r="E378">
        <v>-200.667</v>
      </c>
      <c r="F378">
        <v>48.503300000000003</v>
      </c>
      <c r="G378">
        <v>1.63368</v>
      </c>
      <c r="H378">
        <v>-4.1718900000000003</v>
      </c>
      <c r="I378" t="e">
        <f>IF(AND(Tabelle16[[#This Row],[AreaPx]]&gt;0,NOT(Tabelle16[AreaPx]="inf")),Tabelle16[[#This Row],[AreaPx]], NA())</f>
        <v>#N/A</v>
      </c>
      <c r="J378">
        <v>0</v>
      </c>
      <c r="K378">
        <v>0</v>
      </c>
      <c r="L378">
        <v>0</v>
      </c>
      <c r="M378">
        <v>0</v>
      </c>
      <c r="N378">
        <v>0</v>
      </c>
      <c r="O378">
        <f>Tabelle16[[#This Row],[Roll]]+Tabelle16[[#This Row],[Yaw]]</f>
        <v>44.331410000000005</v>
      </c>
      <c r="P378">
        <f>SQRT(Tabelle16[[#This Row],[X]]^2+ Tabelle16[[#This Row],[Y]]^2 +Tabelle16[[#This Row],[Z]]^2)</f>
        <v>201.41506376669051</v>
      </c>
      <c r="Q378">
        <v>274.435</v>
      </c>
      <c r="R378">
        <v>109.849</v>
      </c>
      <c r="S378">
        <v>115.036</v>
      </c>
      <c r="T378">
        <v>48.503300000000003</v>
      </c>
      <c r="U378">
        <v>1.63368</v>
      </c>
      <c r="V378">
        <v>-4.1718900000000003</v>
      </c>
    </row>
    <row r="379" spans="1:22">
      <c r="A379">
        <v>8006</v>
      </c>
      <c r="B379">
        <v>0</v>
      </c>
      <c r="C379">
        <v>17.1675</v>
      </c>
      <c r="D379">
        <v>2.4617</v>
      </c>
      <c r="E379">
        <v>-200.667</v>
      </c>
      <c r="F379">
        <v>48.503300000000003</v>
      </c>
      <c r="G379">
        <v>1.63368</v>
      </c>
      <c r="H379">
        <v>-4.1718900000000003</v>
      </c>
      <c r="I379" t="e">
        <f>IF(AND(Tabelle16[[#This Row],[AreaPx]]&gt;0,NOT(Tabelle16[AreaPx]="inf")),Tabelle16[[#This Row],[AreaPx]], NA())</f>
        <v>#N/A</v>
      </c>
      <c r="J379">
        <v>0</v>
      </c>
      <c r="K379">
        <v>0</v>
      </c>
      <c r="L379">
        <v>0</v>
      </c>
      <c r="M379">
        <v>0</v>
      </c>
      <c r="N379">
        <v>0</v>
      </c>
      <c r="O379">
        <f>Tabelle16[[#This Row],[Roll]]+Tabelle16[[#This Row],[Yaw]]</f>
        <v>44.331410000000005</v>
      </c>
      <c r="P379">
        <f>SQRT(Tabelle16[[#This Row],[X]]^2+ Tabelle16[[#This Row],[Y]]^2 +Tabelle16[[#This Row],[Z]]^2)</f>
        <v>201.41506376669051</v>
      </c>
      <c r="Q379">
        <v>274.435</v>
      </c>
      <c r="R379">
        <v>109.849</v>
      </c>
      <c r="S379">
        <v>115.036</v>
      </c>
      <c r="T379">
        <v>48.503300000000003</v>
      </c>
      <c r="U379">
        <v>1.63368</v>
      </c>
      <c r="V379">
        <v>-4.1718900000000003</v>
      </c>
    </row>
    <row r="380" spans="1:22">
      <c r="A380">
        <v>8025</v>
      </c>
      <c r="B380">
        <v>0</v>
      </c>
      <c r="C380">
        <v>17.1675</v>
      </c>
      <c r="D380">
        <v>2.4617</v>
      </c>
      <c r="E380">
        <v>-200.667</v>
      </c>
      <c r="F380">
        <v>48.503300000000003</v>
      </c>
      <c r="G380">
        <v>1.63368</v>
      </c>
      <c r="H380">
        <v>-4.1718900000000003</v>
      </c>
      <c r="I380" t="e">
        <f>IF(AND(Tabelle16[[#This Row],[AreaPx]]&gt;0,NOT(Tabelle16[AreaPx]="inf")),Tabelle16[[#This Row],[AreaPx]], NA())</f>
        <v>#N/A</v>
      </c>
      <c r="J380">
        <v>0</v>
      </c>
      <c r="K380">
        <v>0</v>
      </c>
      <c r="L380">
        <v>0</v>
      </c>
      <c r="M380">
        <v>0</v>
      </c>
      <c r="N380">
        <v>0</v>
      </c>
      <c r="O380">
        <f>Tabelle16[[#This Row],[Roll]]+Tabelle16[[#This Row],[Yaw]]</f>
        <v>44.331410000000005</v>
      </c>
      <c r="P380">
        <f>SQRT(Tabelle16[[#This Row],[X]]^2+ Tabelle16[[#This Row],[Y]]^2 +Tabelle16[[#This Row],[Z]]^2)</f>
        <v>201.41506376669051</v>
      </c>
      <c r="Q380">
        <v>274.435</v>
      </c>
      <c r="R380">
        <v>109.849</v>
      </c>
      <c r="S380">
        <v>115.036</v>
      </c>
      <c r="T380">
        <v>48.503300000000003</v>
      </c>
      <c r="U380">
        <v>1.63368</v>
      </c>
      <c r="V380">
        <v>-4.1718900000000003</v>
      </c>
    </row>
    <row r="381" spans="1:22">
      <c r="A381">
        <v>8035</v>
      </c>
      <c r="B381">
        <v>0</v>
      </c>
      <c r="C381">
        <v>17.1675</v>
      </c>
      <c r="D381">
        <v>2.4617</v>
      </c>
      <c r="E381">
        <v>-200.667</v>
      </c>
      <c r="F381">
        <v>48.503300000000003</v>
      </c>
      <c r="G381">
        <v>1.63368</v>
      </c>
      <c r="H381">
        <v>-4.1718900000000003</v>
      </c>
      <c r="I381" t="e">
        <f>IF(AND(Tabelle16[[#This Row],[AreaPx]]&gt;0,NOT(Tabelle16[AreaPx]="inf")),Tabelle16[[#This Row],[AreaPx]], NA())</f>
        <v>#N/A</v>
      </c>
      <c r="J381">
        <v>0</v>
      </c>
      <c r="K381">
        <v>0</v>
      </c>
      <c r="L381">
        <v>0</v>
      </c>
      <c r="M381">
        <v>0</v>
      </c>
      <c r="N381">
        <v>0</v>
      </c>
      <c r="O381">
        <f>Tabelle16[[#This Row],[Roll]]+Tabelle16[[#This Row],[Yaw]]</f>
        <v>44.331410000000005</v>
      </c>
      <c r="P381">
        <f>SQRT(Tabelle16[[#This Row],[X]]^2+ Tabelle16[[#This Row],[Y]]^2 +Tabelle16[[#This Row],[Z]]^2)</f>
        <v>201.41506376669051</v>
      </c>
      <c r="Q381">
        <v>274.435</v>
      </c>
      <c r="R381">
        <v>109.849</v>
      </c>
      <c r="S381">
        <v>115.036</v>
      </c>
      <c r="T381">
        <v>48.503300000000003</v>
      </c>
      <c r="U381">
        <v>1.63368</v>
      </c>
      <c r="V381">
        <v>-4.1718900000000003</v>
      </c>
    </row>
    <row r="382" spans="1:22">
      <c r="A382">
        <v>8042</v>
      </c>
      <c r="B382">
        <v>0</v>
      </c>
      <c r="C382">
        <v>17.1675</v>
      </c>
      <c r="D382">
        <v>2.4617</v>
      </c>
      <c r="E382">
        <v>-200.667</v>
      </c>
      <c r="F382">
        <v>48.503300000000003</v>
      </c>
      <c r="G382">
        <v>1.63368</v>
      </c>
      <c r="H382">
        <v>-4.1718900000000003</v>
      </c>
      <c r="I382" t="e">
        <f>IF(AND(Tabelle16[[#This Row],[AreaPx]]&gt;0,NOT(Tabelle16[AreaPx]="inf")),Tabelle16[[#This Row],[AreaPx]], NA())</f>
        <v>#N/A</v>
      </c>
      <c r="J382">
        <v>0</v>
      </c>
      <c r="K382">
        <v>0</v>
      </c>
      <c r="L382">
        <v>0</v>
      </c>
      <c r="M382">
        <v>0</v>
      </c>
      <c r="N382">
        <v>0</v>
      </c>
      <c r="O382">
        <f>Tabelle16[[#This Row],[Roll]]+Tabelle16[[#This Row],[Yaw]]</f>
        <v>44.331410000000005</v>
      </c>
      <c r="P382">
        <f>SQRT(Tabelle16[[#This Row],[X]]^2+ Tabelle16[[#This Row],[Y]]^2 +Tabelle16[[#This Row],[Z]]^2)</f>
        <v>201.41506376669051</v>
      </c>
      <c r="Q382">
        <v>274.435</v>
      </c>
      <c r="R382">
        <v>109.849</v>
      </c>
      <c r="S382">
        <v>115.036</v>
      </c>
      <c r="T382">
        <v>48.503300000000003</v>
      </c>
      <c r="U382">
        <v>1.63368</v>
      </c>
      <c r="V382">
        <v>-4.1718900000000003</v>
      </c>
    </row>
    <row r="383" spans="1:22">
      <c r="A383">
        <v>8069</v>
      </c>
      <c r="B383">
        <v>0</v>
      </c>
      <c r="C383">
        <v>17.1675</v>
      </c>
      <c r="D383">
        <v>2.4617</v>
      </c>
      <c r="E383">
        <v>-200.667</v>
      </c>
      <c r="F383">
        <v>48.503300000000003</v>
      </c>
      <c r="G383">
        <v>1.63368</v>
      </c>
      <c r="H383">
        <v>-4.1718900000000003</v>
      </c>
      <c r="I383" t="e">
        <f>IF(AND(Tabelle16[[#This Row],[AreaPx]]&gt;0,NOT(Tabelle16[AreaPx]="inf")),Tabelle16[[#This Row],[AreaPx]], NA())</f>
        <v>#N/A</v>
      </c>
      <c r="J383">
        <v>0</v>
      </c>
      <c r="K383">
        <v>0</v>
      </c>
      <c r="L383">
        <v>0</v>
      </c>
      <c r="M383">
        <v>0</v>
      </c>
      <c r="N383">
        <v>0</v>
      </c>
      <c r="O383">
        <f>Tabelle16[[#This Row],[Roll]]+Tabelle16[[#This Row],[Yaw]]</f>
        <v>44.331410000000005</v>
      </c>
      <c r="P383">
        <f>SQRT(Tabelle16[[#This Row],[X]]^2+ Tabelle16[[#This Row],[Y]]^2 +Tabelle16[[#This Row],[Z]]^2)</f>
        <v>201.41506376669051</v>
      </c>
      <c r="Q383">
        <v>274.435</v>
      </c>
      <c r="R383">
        <v>109.849</v>
      </c>
      <c r="S383">
        <v>115.036</v>
      </c>
      <c r="T383">
        <v>48.503300000000003</v>
      </c>
      <c r="U383">
        <v>1.63368</v>
      </c>
      <c r="V383">
        <v>-4.1718900000000003</v>
      </c>
    </row>
    <row r="384" spans="1:22">
      <c r="A384">
        <v>8080</v>
      </c>
      <c r="B384">
        <v>0</v>
      </c>
      <c r="C384">
        <v>17.1675</v>
      </c>
      <c r="D384">
        <v>2.4617</v>
      </c>
      <c r="E384">
        <v>-200.667</v>
      </c>
      <c r="F384">
        <v>48.503300000000003</v>
      </c>
      <c r="G384">
        <v>1.63368</v>
      </c>
      <c r="H384">
        <v>-4.1718900000000003</v>
      </c>
      <c r="I384" t="e">
        <f>IF(AND(Tabelle16[[#This Row],[AreaPx]]&gt;0,NOT(Tabelle16[AreaPx]="inf")),Tabelle16[[#This Row],[AreaPx]], NA())</f>
        <v>#N/A</v>
      </c>
      <c r="J384">
        <v>0</v>
      </c>
      <c r="K384">
        <v>0</v>
      </c>
      <c r="L384">
        <v>0</v>
      </c>
      <c r="M384">
        <v>0</v>
      </c>
      <c r="N384">
        <v>0</v>
      </c>
      <c r="O384">
        <f>Tabelle16[[#This Row],[Roll]]+Tabelle16[[#This Row],[Yaw]]</f>
        <v>44.331410000000005</v>
      </c>
      <c r="P384">
        <f>SQRT(Tabelle16[[#This Row],[X]]^2+ Tabelle16[[#This Row],[Y]]^2 +Tabelle16[[#This Row],[Z]]^2)</f>
        <v>201.41506376669051</v>
      </c>
      <c r="Q384">
        <v>274.435</v>
      </c>
      <c r="R384">
        <v>109.849</v>
      </c>
      <c r="S384">
        <v>115.036</v>
      </c>
      <c r="T384">
        <v>48.503300000000003</v>
      </c>
      <c r="U384">
        <v>1.63368</v>
      </c>
      <c r="V384">
        <v>-4.1718900000000003</v>
      </c>
    </row>
    <row r="385" spans="1:22">
      <c r="A385">
        <v>8111</v>
      </c>
      <c r="B385">
        <v>0</v>
      </c>
      <c r="C385">
        <v>17.1675</v>
      </c>
      <c r="D385">
        <v>2.4617</v>
      </c>
      <c r="E385">
        <v>-200.667</v>
      </c>
      <c r="F385">
        <v>48.503300000000003</v>
      </c>
      <c r="G385">
        <v>1.63368</v>
      </c>
      <c r="H385">
        <v>-4.1718900000000003</v>
      </c>
      <c r="I385" t="e">
        <f>IF(AND(Tabelle16[[#This Row],[AreaPx]]&gt;0,NOT(Tabelle16[AreaPx]="inf")),Tabelle16[[#This Row],[AreaPx]], NA())</f>
        <v>#N/A</v>
      </c>
      <c r="J385">
        <v>0</v>
      </c>
      <c r="K385">
        <v>0</v>
      </c>
      <c r="L385">
        <v>0</v>
      </c>
      <c r="M385">
        <v>0</v>
      </c>
      <c r="N385">
        <v>0</v>
      </c>
      <c r="O385">
        <f>Tabelle16[[#This Row],[Roll]]+Tabelle16[[#This Row],[Yaw]]</f>
        <v>44.331410000000005</v>
      </c>
      <c r="P385">
        <f>SQRT(Tabelle16[[#This Row],[X]]^2+ Tabelle16[[#This Row],[Y]]^2 +Tabelle16[[#This Row],[Z]]^2)</f>
        <v>201.41506376669051</v>
      </c>
      <c r="Q385">
        <v>274.435</v>
      </c>
      <c r="R385">
        <v>109.849</v>
      </c>
      <c r="S385">
        <v>115.036</v>
      </c>
      <c r="T385">
        <v>48.503300000000003</v>
      </c>
      <c r="U385">
        <v>1.63368</v>
      </c>
      <c r="V385">
        <v>-4.1718900000000003</v>
      </c>
    </row>
    <row r="386" spans="1:22">
      <c r="A386">
        <v>8142</v>
      </c>
      <c r="B386">
        <v>0</v>
      </c>
      <c r="C386">
        <v>17.1675</v>
      </c>
      <c r="D386">
        <v>2.4617</v>
      </c>
      <c r="E386">
        <v>-200.667</v>
      </c>
      <c r="F386">
        <v>48.503300000000003</v>
      </c>
      <c r="G386">
        <v>1.63368</v>
      </c>
      <c r="H386">
        <v>-4.1718900000000003</v>
      </c>
      <c r="I386" t="e">
        <f>IF(AND(Tabelle16[[#This Row],[AreaPx]]&gt;0,NOT(Tabelle16[AreaPx]="inf")),Tabelle16[[#This Row],[AreaPx]], NA())</f>
        <v>#N/A</v>
      </c>
      <c r="J386">
        <v>0</v>
      </c>
      <c r="K386">
        <v>0</v>
      </c>
      <c r="L386">
        <v>0</v>
      </c>
      <c r="M386">
        <v>0</v>
      </c>
      <c r="N386">
        <v>0</v>
      </c>
      <c r="O386">
        <f>Tabelle16[[#This Row],[Roll]]+Tabelle16[[#This Row],[Yaw]]</f>
        <v>44.331410000000005</v>
      </c>
      <c r="P386">
        <f>SQRT(Tabelle16[[#This Row],[X]]^2+ Tabelle16[[#This Row],[Y]]^2 +Tabelle16[[#This Row],[Z]]^2)</f>
        <v>201.41506376669051</v>
      </c>
      <c r="Q386">
        <v>274.435</v>
      </c>
      <c r="R386">
        <v>109.849</v>
      </c>
      <c r="S386">
        <v>115.036</v>
      </c>
      <c r="T386">
        <v>48.503300000000003</v>
      </c>
      <c r="U386">
        <v>1.63368</v>
      </c>
      <c r="V386">
        <v>-4.1718900000000003</v>
      </c>
    </row>
    <row r="387" spans="1:22">
      <c r="A387">
        <v>8169</v>
      </c>
      <c r="B387">
        <v>0</v>
      </c>
      <c r="C387">
        <v>17.1675</v>
      </c>
      <c r="D387">
        <v>2.4617</v>
      </c>
      <c r="E387">
        <v>-200.667</v>
      </c>
      <c r="F387">
        <v>48.503300000000003</v>
      </c>
      <c r="G387">
        <v>1.63368</v>
      </c>
      <c r="H387">
        <v>-4.1718900000000003</v>
      </c>
      <c r="I387" t="e">
        <f>IF(AND(Tabelle16[[#This Row],[AreaPx]]&gt;0,NOT(Tabelle16[AreaPx]="inf")),Tabelle16[[#This Row],[AreaPx]], NA())</f>
        <v>#N/A</v>
      </c>
      <c r="J387">
        <v>0</v>
      </c>
      <c r="K387">
        <v>0</v>
      </c>
      <c r="L387">
        <v>0</v>
      </c>
      <c r="M387">
        <v>0</v>
      </c>
      <c r="N387">
        <v>0</v>
      </c>
      <c r="O387">
        <f>Tabelle16[[#This Row],[Roll]]+Tabelle16[[#This Row],[Yaw]]</f>
        <v>44.331410000000005</v>
      </c>
      <c r="P387">
        <f>SQRT(Tabelle16[[#This Row],[X]]^2+ Tabelle16[[#This Row],[Y]]^2 +Tabelle16[[#This Row],[Z]]^2)</f>
        <v>201.41506376669051</v>
      </c>
      <c r="Q387">
        <v>274.435</v>
      </c>
      <c r="R387">
        <v>109.849</v>
      </c>
      <c r="S387">
        <v>115.036</v>
      </c>
      <c r="T387">
        <v>48.503300000000003</v>
      </c>
      <c r="U387">
        <v>1.63368</v>
      </c>
      <c r="V387">
        <v>-4.1718900000000003</v>
      </c>
    </row>
    <row r="388" spans="1:22">
      <c r="A388">
        <v>8184</v>
      </c>
      <c r="B388">
        <v>0</v>
      </c>
      <c r="C388">
        <v>17.1675</v>
      </c>
      <c r="D388">
        <v>2.4617</v>
      </c>
      <c r="E388">
        <v>-200.667</v>
      </c>
      <c r="F388">
        <v>48.503300000000003</v>
      </c>
      <c r="G388">
        <v>1.63368</v>
      </c>
      <c r="H388">
        <v>-4.1718900000000003</v>
      </c>
      <c r="I388" t="e">
        <f>IF(AND(Tabelle16[[#This Row],[AreaPx]]&gt;0,NOT(Tabelle16[AreaPx]="inf")),Tabelle16[[#This Row],[AreaPx]], NA())</f>
        <v>#N/A</v>
      </c>
      <c r="J388">
        <v>0</v>
      </c>
      <c r="K388">
        <v>0</v>
      </c>
      <c r="L388">
        <v>0</v>
      </c>
      <c r="M388">
        <v>0</v>
      </c>
      <c r="N388">
        <v>0</v>
      </c>
      <c r="O388">
        <f>Tabelle16[[#This Row],[Roll]]+Tabelle16[[#This Row],[Yaw]]</f>
        <v>44.331410000000005</v>
      </c>
      <c r="P388">
        <f>SQRT(Tabelle16[[#This Row],[X]]^2+ Tabelle16[[#This Row],[Y]]^2 +Tabelle16[[#This Row],[Z]]^2)</f>
        <v>201.41506376669051</v>
      </c>
      <c r="Q388">
        <v>274.435</v>
      </c>
      <c r="R388">
        <v>109.849</v>
      </c>
      <c r="S388">
        <v>115.036</v>
      </c>
      <c r="T388">
        <v>48.503300000000003</v>
      </c>
      <c r="U388">
        <v>1.63368</v>
      </c>
      <c r="V388">
        <v>-4.1718900000000003</v>
      </c>
    </row>
    <row r="389" spans="1:22">
      <c r="A389">
        <v>8207</v>
      </c>
      <c r="B389">
        <v>0</v>
      </c>
      <c r="C389">
        <v>17.1675</v>
      </c>
      <c r="D389">
        <v>2.4617</v>
      </c>
      <c r="E389">
        <v>-200.667</v>
      </c>
      <c r="F389">
        <v>48.503300000000003</v>
      </c>
      <c r="G389">
        <v>1.63368</v>
      </c>
      <c r="H389">
        <v>-4.1718900000000003</v>
      </c>
      <c r="I389" t="e">
        <f>IF(AND(Tabelle16[[#This Row],[AreaPx]]&gt;0,NOT(Tabelle16[AreaPx]="inf")),Tabelle16[[#This Row],[AreaPx]], NA())</f>
        <v>#N/A</v>
      </c>
      <c r="J389">
        <v>0</v>
      </c>
      <c r="K389">
        <v>0</v>
      </c>
      <c r="L389">
        <v>0</v>
      </c>
      <c r="M389">
        <v>0</v>
      </c>
      <c r="N389">
        <v>0</v>
      </c>
      <c r="O389">
        <f>Tabelle16[[#This Row],[Roll]]+Tabelle16[[#This Row],[Yaw]]</f>
        <v>44.331410000000005</v>
      </c>
      <c r="P389">
        <f>SQRT(Tabelle16[[#This Row],[X]]^2+ Tabelle16[[#This Row],[Y]]^2 +Tabelle16[[#This Row],[Z]]^2)</f>
        <v>201.41506376669051</v>
      </c>
      <c r="Q389">
        <v>274.435</v>
      </c>
      <c r="R389">
        <v>109.849</v>
      </c>
      <c r="S389">
        <v>115.036</v>
      </c>
      <c r="T389">
        <v>48.503300000000003</v>
      </c>
      <c r="U389">
        <v>1.63368</v>
      </c>
      <c r="V389">
        <v>-4.1718900000000003</v>
      </c>
    </row>
    <row r="390" spans="1:22">
      <c r="A390">
        <v>8227</v>
      </c>
      <c r="B390">
        <v>0</v>
      </c>
      <c r="C390">
        <v>17.1675</v>
      </c>
      <c r="D390">
        <v>2.4617</v>
      </c>
      <c r="E390">
        <v>-200.667</v>
      </c>
      <c r="F390">
        <v>48.503300000000003</v>
      </c>
      <c r="G390">
        <v>1.63368</v>
      </c>
      <c r="H390">
        <v>-4.1718900000000003</v>
      </c>
      <c r="I390" t="e">
        <f>IF(AND(Tabelle16[[#This Row],[AreaPx]]&gt;0,NOT(Tabelle16[AreaPx]="inf")),Tabelle16[[#This Row],[AreaPx]], NA())</f>
        <v>#N/A</v>
      </c>
      <c r="J390">
        <v>0</v>
      </c>
      <c r="K390">
        <v>0</v>
      </c>
      <c r="L390">
        <v>0</v>
      </c>
      <c r="M390">
        <v>0</v>
      </c>
      <c r="N390">
        <v>0</v>
      </c>
      <c r="O390">
        <f>Tabelle16[[#This Row],[Roll]]+Tabelle16[[#This Row],[Yaw]]</f>
        <v>44.331410000000005</v>
      </c>
      <c r="P390">
        <f>SQRT(Tabelle16[[#This Row],[X]]^2+ Tabelle16[[#This Row],[Y]]^2 +Tabelle16[[#This Row],[Z]]^2)</f>
        <v>201.41506376669051</v>
      </c>
      <c r="Q390">
        <v>274.435</v>
      </c>
      <c r="R390">
        <v>109.849</v>
      </c>
      <c r="S390">
        <v>115.036</v>
      </c>
      <c r="T390">
        <v>48.503300000000003</v>
      </c>
      <c r="U390">
        <v>1.63368</v>
      </c>
      <c r="V390">
        <v>-4.1718900000000003</v>
      </c>
    </row>
    <row r="391" spans="1:22">
      <c r="A391">
        <v>8237</v>
      </c>
      <c r="B391">
        <v>0</v>
      </c>
      <c r="C391">
        <v>17.1675</v>
      </c>
      <c r="D391">
        <v>2.4617</v>
      </c>
      <c r="E391">
        <v>-200.667</v>
      </c>
      <c r="F391">
        <v>48.503300000000003</v>
      </c>
      <c r="G391">
        <v>1.63368</v>
      </c>
      <c r="H391">
        <v>-4.1718900000000003</v>
      </c>
      <c r="I391" t="e">
        <f>IF(AND(Tabelle16[[#This Row],[AreaPx]]&gt;0,NOT(Tabelle16[AreaPx]="inf")),Tabelle16[[#This Row],[AreaPx]], NA())</f>
        <v>#N/A</v>
      </c>
      <c r="J391">
        <v>0</v>
      </c>
      <c r="K391">
        <v>0</v>
      </c>
      <c r="L391">
        <v>0</v>
      </c>
      <c r="M391">
        <v>0</v>
      </c>
      <c r="N391">
        <v>0</v>
      </c>
      <c r="O391">
        <f>Tabelle16[[#This Row],[Roll]]+Tabelle16[[#This Row],[Yaw]]</f>
        <v>44.331410000000005</v>
      </c>
      <c r="P391">
        <f>SQRT(Tabelle16[[#This Row],[X]]^2+ Tabelle16[[#This Row],[Y]]^2 +Tabelle16[[#This Row],[Z]]^2)</f>
        <v>201.41506376669051</v>
      </c>
      <c r="Q391">
        <v>274.435</v>
      </c>
      <c r="R391">
        <v>109.849</v>
      </c>
      <c r="S391">
        <v>115.036</v>
      </c>
      <c r="T391">
        <v>48.503300000000003</v>
      </c>
      <c r="U391">
        <v>1.63368</v>
      </c>
      <c r="V391">
        <v>-4.1718900000000003</v>
      </c>
    </row>
    <row r="392" spans="1:22">
      <c r="A392">
        <v>8244</v>
      </c>
      <c r="B392">
        <v>0</v>
      </c>
      <c r="C392">
        <v>17.1675</v>
      </c>
      <c r="D392">
        <v>2.4617</v>
      </c>
      <c r="E392">
        <v>-200.667</v>
      </c>
      <c r="F392">
        <v>48.503300000000003</v>
      </c>
      <c r="G392">
        <v>1.63368</v>
      </c>
      <c r="H392">
        <v>-4.1718900000000003</v>
      </c>
      <c r="I392" t="e">
        <f>IF(AND(Tabelle16[[#This Row],[AreaPx]]&gt;0,NOT(Tabelle16[AreaPx]="inf")),Tabelle16[[#This Row],[AreaPx]], NA())</f>
        <v>#N/A</v>
      </c>
      <c r="J392">
        <v>0</v>
      </c>
      <c r="K392">
        <v>0</v>
      </c>
      <c r="L392">
        <v>0</v>
      </c>
      <c r="M392">
        <v>0</v>
      </c>
      <c r="N392">
        <v>0</v>
      </c>
      <c r="O392">
        <f>Tabelle16[[#This Row],[Roll]]+Tabelle16[[#This Row],[Yaw]]</f>
        <v>44.331410000000005</v>
      </c>
      <c r="P392">
        <f>SQRT(Tabelle16[[#This Row],[X]]^2+ Tabelle16[[#This Row],[Y]]^2 +Tabelle16[[#This Row],[Z]]^2)</f>
        <v>201.41506376669051</v>
      </c>
      <c r="Q392">
        <v>274.435</v>
      </c>
      <c r="R392">
        <v>109.849</v>
      </c>
      <c r="S392">
        <v>115.036</v>
      </c>
      <c r="T392">
        <v>48.503300000000003</v>
      </c>
      <c r="U392">
        <v>1.63368</v>
      </c>
      <c r="V392">
        <v>-4.1718900000000003</v>
      </c>
    </row>
    <row r="393" spans="1:22">
      <c r="A393">
        <v>8268</v>
      </c>
      <c r="B393">
        <v>0</v>
      </c>
      <c r="C393">
        <v>17.1675</v>
      </c>
      <c r="D393">
        <v>2.4617</v>
      </c>
      <c r="E393">
        <v>-200.667</v>
      </c>
      <c r="F393">
        <v>48.503300000000003</v>
      </c>
      <c r="G393">
        <v>1.63368</v>
      </c>
      <c r="H393">
        <v>-4.1718900000000003</v>
      </c>
      <c r="I393" t="e">
        <f>IF(AND(Tabelle16[[#This Row],[AreaPx]]&gt;0,NOT(Tabelle16[AreaPx]="inf")),Tabelle16[[#This Row],[AreaPx]], NA())</f>
        <v>#N/A</v>
      </c>
      <c r="J393">
        <v>0</v>
      </c>
      <c r="K393">
        <v>0</v>
      </c>
      <c r="L393">
        <v>0</v>
      </c>
      <c r="M393">
        <v>0</v>
      </c>
      <c r="N393">
        <v>0</v>
      </c>
      <c r="O393">
        <f>Tabelle16[[#This Row],[Roll]]+Tabelle16[[#This Row],[Yaw]]</f>
        <v>44.331410000000005</v>
      </c>
      <c r="P393">
        <f>SQRT(Tabelle16[[#This Row],[X]]^2+ Tabelle16[[#This Row],[Y]]^2 +Tabelle16[[#This Row],[Z]]^2)</f>
        <v>201.41506376669051</v>
      </c>
      <c r="Q393">
        <v>274.435</v>
      </c>
      <c r="R393">
        <v>109.849</v>
      </c>
      <c r="S393">
        <v>115.036</v>
      </c>
      <c r="T393">
        <v>48.503300000000003</v>
      </c>
      <c r="U393">
        <v>1.63368</v>
      </c>
      <c r="V393">
        <v>-4.1718900000000003</v>
      </c>
    </row>
    <row r="394" spans="1:22">
      <c r="A394">
        <v>8282</v>
      </c>
      <c r="B394">
        <v>0</v>
      </c>
      <c r="C394">
        <v>17.1675</v>
      </c>
      <c r="D394">
        <v>2.4617</v>
      </c>
      <c r="E394">
        <v>-200.667</v>
      </c>
      <c r="F394">
        <v>48.503300000000003</v>
      </c>
      <c r="G394">
        <v>1.63368</v>
      </c>
      <c r="H394">
        <v>-4.1718900000000003</v>
      </c>
      <c r="I394" t="e">
        <f>IF(AND(Tabelle16[[#This Row],[AreaPx]]&gt;0,NOT(Tabelle16[AreaPx]="inf")),Tabelle16[[#This Row],[AreaPx]], NA())</f>
        <v>#N/A</v>
      </c>
      <c r="J394">
        <v>0</v>
      </c>
      <c r="K394">
        <v>0</v>
      </c>
      <c r="L394">
        <v>0</v>
      </c>
      <c r="M394">
        <v>0</v>
      </c>
      <c r="N394">
        <v>0</v>
      </c>
      <c r="O394">
        <f>Tabelle16[[#This Row],[Roll]]+Tabelle16[[#This Row],[Yaw]]</f>
        <v>44.331410000000005</v>
      </c>
      <c r="P394">
        <f>SQRT(Tabelle16[[#This Row],[X]]^2+ Tabelle16[[#This Row],[Y]]^2 +Tabelle16[[#This Row],[Z]]^2)</f>
        <v>201.41506376669051</v>
      </c>
      <c r="Q394">
        <v>274.435</v>
      </c>
      <c r="R394">
        <v>109.849</v>
      </c>
      <c r="S394">
        <v>115.036</v>
      </c>
      <c r="T394">
        <v>48.503300000000003</v>
      </c>
      <c r="U394">
        <v>1.63368</v>
      </c>
      <c r="V394">
        <v>-4.1718900000000003</v>
      </c>
    </row>
    <row r="395" spans="1:22">
      <c r="A395">
        <v>8309</v>
      </c>
      <c r="B395">
        <v>0</v>
      </c>
      <c r="C395">
        <v>17.1675</v>
      </c>
      <c r="D395">
        <v>2.4617</v>
      </c>
      <c r="E395">
        <v>-200.667</v>
      </c>
      <c r="F395">
        <v>48.503300000000003</v>
      </c>
      <c r="G395">
        <v>1.63368</v>
      </c>
      <c r="H395">
        <v>-4.1718900000000003</v>
      </c>
      <c r="I395" t="e">
        <f>IF(AND(Tabelle16[[#This Row],[AreaPx]]&gt;0,NOT(Tabelle16[AreaPx]="inf")),Tabelle16[[#This Row],[AreaPx]], NA())</f>
        <v>#N/A</v>
      </c>
      <c r="J395">
        <v>0</v>
      </c>
      <c r="K395">
        <v>0</v>
      </c>
      <c r="L395">
        <v>0</v>
      </c>
      <c r="M395">
        <v>0</v>
      </c>
      <c r="N395">
        <v>0</v>
      </c>
      <c r="O395">
        <f>Tabelle16[[#This Row],[Roll]]+Tabelle16[[#This Row],[Yaw]]</f>
        <v>44.331410000000005</v>
      </c>
      <c r="P395">
        <f>SQRT(Tabelle16[[#This Row],[X]]^2+ Tabelle16[[#This Row],[Y]]^2 +Tabelle16[[#This Row],[Z]]^2)</f>
        <v>201.41506376669051</v>
      </c>
      <c r="Q395">
        <v>274.435</v>
      </c>
      <c r="R395">
        <v>109.849</v>
      </c>
      <c r="S395">
        <v>115.036</v>
      </c>
      <c r="T395">
        <v>48.503300000000003</v>
      </c>
      <c r="U395">
        <v>1.63368</v>
      </c>
      <c r="V395">
        <v>-4.1718900000000003</v>
      </c>
    </row>
    <row r="396" spans="1:22">
      <c r="A396">
        <v>8336</v>
      </c>
      <c r="B396">
        <v>0</v>
      </c>
      <c r="C396">
        <v>17.1675</v>
      </c>
      <c r="D396">
        <v>2.4617</v>
      </c>
      <c r="E396">
        <v>-200.667</v>
      </c>
      <c r="F396">
        <v>48.503300000000003</v>
      </c>
      <c r="G396">
        <v>1.63368</v>
      </c>
      <c r="H396">
        <v>-4.1718900000000003</v>
      </c>
      <c r="I396" t="e">
        <f>IF(AND(Tabelle16[[#This Row],[AreaPx]]&gt;0,NOT(Tabelle16[AreaPx]="inf")),Tabelle16[[#This Row],[AreaPx]], NA())</f>
        <v>#N/A</v>
      </c>
      <c r="J396">
        <v>0</v>
      </c>
      <c r="K396">
        <v>0</v>
      </c>
      <c r="L396">
        <v>0</v>
      </c>
      <c r="M396">
        <v>0</v>
      </c>
      <c r="N396">
        <v>0</v>
      </c>
      <c r="O396">
        <f>Tabelle16[[#This Row],[Roll]]+Tabelle16[[#This Row],[Yaw]]</f>
        <v>44.331410000000005</v>
      </c>
      <c r="P396">
        <f>SQRT(Tabelle16[[#This Row],[X]]^2+ Tabelle16[[#This Row],[Y]]^2 +Tabelle16[[#This Row],[Z]]^2)</f>
        <v>201.41506376669051</v>
      </c>
      <c r="Q396">
        <v>274.435</v>
      </c>
      <c r="R396">
        <v>109.849</v>
      </c>
      <c r="S396">
        <v>115.036</v>
      </c>
      <c r="T396">
        <v>48.503300000000003</v>
      </c>
      <c r="U396">
        <v>1.63368</v>
      </c>
      <c r="V396">
        <v>-4.1718900000000003</v>
      </c>
    </row>
    <row r="397" spans="1:22">
      <c r="A397">
        <v>8349</v>
      </c>
      <c r="B397">
        <v>0</v>
      </c>
      <c r="C397">
        <v>17.1675</v>
      </c>
      <c r="D397">
        <v>2.4617</v>
      </c>
      <c r="E397">
        <v>-200.667</v>
      </c>
      <c r="F397">
        <v>48.503300000000003</v>
      </c>
      <c r="G397">
        <v>1.63368</v>
      </c>
      <c r="H397">
        <v>-4.1718900000000003</v>
      </c>
      <c r="I397" t="e">
        <f>IF(AND(Tabelle16[[#This Row],[AreaPx]]&gt;0,NOT(Tabelle16[AreaPx]="inf")),Tabelle16[[#This Row],[AreaPx]], NA())</f>
        <v>#N/A</v>
      </c>
      <c r="J397">
        <v>0</v>
      </c>
      <c r="K397">
        <v>0</v>
      </c>
      <c r="L397">
        <v>0</v>
      </c>
      <c r="M397">
        <v>0</v>
      </c>
      <c r="N397">
        <v>0</v>
      </c>
      <c r="O397">
        <f>Tabelle16[[#This Row],[Roll]]+Tabelle16[[#This Row],[Yaw]]</f>
        <v>44.331410000000005</v>
      </c>
      <c r="P397">
        <f>SQRT(Tabelle16[[#This Row],[X]]^2+ Tabelle16[[#This Row],[Y]]^2 +Tabelle16[[#This Row],[Z]]^2)</f>
        <v>201.41506376669051</v>
      </c>
      <c r="Q397">
        <v>274.435</v>
      </c>
      <c r="R397">
        <v>109.849</v>
      </c>
      <c r="S397">
        <v>115.036</v>
      </c>
      <c r="T397">
        <v>48.503300000000003</v>
      </c>
      <c r="U397">
        <v>1.63368</v>
      </c>
      <c r="V397">
        <v>-4.1718900000000003</v>
      </c>
    </row>
    <row r="398" spans="1:22">
      <c r="A398">
        <v>8374</v>
      </c>
      <c r="B398">
        <v>0</v>
      </c>
      <c r="C398">
        <v>17.1675</v>
      </c>
      <c r="D398">
        <v>2.4617</v>
      </c>
      <c r="E398">
        <v>-200.667</v>
      </c>
      <c r="F398">
        <v>48.503300000000003</v>
      </c>
      <c r="G398">
        <v>1.63368</v>
      </c>
      <c r="H398">
        <v>-4.1718900000000003</v>
      </c>
      <c r="I398" t="e">
        <f>IF(AND(Tabelle16[[#This Row],[AreaPx]]&gt;0,NOT(Tabelle16[AreaPx]="inf")),Tabelle16[[#This Row],[AreaPx]], NA())</f>
        <v>#N/A</v>
      </c>
      <c r="J398">
        <v>0</v>
      </c>
      <c r="K398">
        <v>0</v>
      </c>
      <c r="L398">
        <v>0</v>
      </c>
      <c r="M398">
        <v>0</v>
      </c>
      <c r="N398">
        <v>0</v>
      </c>
      <c r="O398">
        <f>Tabelle16[[#This Row],[Roll]]+Tabelle16[[#This Row],[Yaw]]</f>
        <v>44.331410000000005</v>
      </c>
      <c r="P398">
        <f>SQRT(Tabelle16[[#This Row],[X]]^2+ Tabelle16[[#This Row],[Y]]^2 +Tabelle16[[#This Row],[Z]]^2)</f>
        <v>201.41506376669051</v>
      </c>
      <c r="Q398">
        <v>274.435</v>
      </c>
      <c r="R398">
        <v>109.849</v>
      </c>
      <c r="S398">
        <v>115.036</v>
      </c>
      <c r="T398">
        <v>48.503300000000003</v>
      </c>
      <c r="U398">
        <v>1.63368</v>
      </c>
      <c r="V398">
        <v>-4.1718900000000003</v>
      </c>
    </row>
    <row r="399" spans="1:22">
      <c r="A399">
        <v>8393</v>
      </c>
      <c r="B399">
        <v>0</v>
      </c>
      <c r="C399">
        <v>17.1675</v>
      </c>
      <c r="D399">
        <v>2.4617</v>
      </c>
      <c r="E399">
        <v>-200.667</v>
      </c>
      <c r="F399">
        <v>48.503300000000003</v>
      </c>
      <c r="G399">
        <v>1.63368</v>
      </c>
      <c r="H399">
        <v>-4.1718900000000003</v>
      </c>
      <c r="I399" t="e">
        <f>IF(AND(Tabelle16[[#This Row],[AreaPx]]&gt;0,NOT(Tabelle16[AreaPx]="inf")),Tabelle16[[#This Row],[AreaPx]], NA())</f>
        <v>#N/A</v>
      </c>
      <c r="J399">
        <v>0</v>
      </c>
      <c r="K399">
        <v>0</v>
      </c>
      <c r="L399">
        <v>0</v>
      </c>
      <c r="M399">
        <v>0</v>
      </c>
      <c r="N399">
        <v>0</v>
      </c>
      <c r="O399">
        <f>Tabelle16[[#This Row],[Roll]]+Tabelle16[[#This Row],[Yaw]]</f>
        <v>44.331410000000005</v>
      </c>
      <c r="P399">
        <f>SQRT(Tabelle16[[#This Row],[X]]^2+ Tabelle16[[#This Row],[Y]]^2 +Tabelle16[[#This Row],[Z]]^2)</f>
        <v>201.41506376669051</v>
      </c>
      <c r="Q399">
        <v>274.435</v>
      </c>
      <c r="R399">
        <v>109.849</v>
      </c>
      <c r="S399">
        <v>115.036</v>
      </c>
      <c r="T399">
        <v>48.503300000000003</v>
      </c>
      <c r="U399">
        <v>1.63368</v>
      </c>
      <c r="V399">
        <v>-4.1718900000000003</v>
      </c>
    </row>
    <row r="400" spans="1:22">
      <c r="A400">
        <v>8404</v>
      </c>
      <c r="B400">
        <v>0</v>
      </c>
      <c r="C400">
        <v>17.1675</v>
      </c>
      <c r="D400">
        <v>2.4617</v>
      </c>
      <c r="E400">
        <v>-200.667</v>
      </c>
      <c r="F400">
        <v>48.503300000000003</v>
      </c>
      <c r="G400">
        <v>1.63368</v>
      </c>
      <c r="H400">
        <v>-4.1718900000000003</v>
      </c>
      <c r="I400" t="e">
        <f>IF(AND(Tabelle16[[#This Row],[AreaPx]]&gt;0,NOT(Tabelle16[AreaPx]="inf")),Tabelle16[[#This Row],[AreaPx]], NA())</f>
        <v>#N/A</v>
      </c>
      <c r="J400">
        <v>0</v>
      </c>
      <c r="K400">
        <v>0</v>
      </c>
      <c r="L400">
        <v>0</v>
      </c>
      <c r="M400">
        <v>0</v>
      </c>
      <c r="N400">
        <v>0</v>
      </c>
      <c r="O400">
        <f>Tabelle16[[#This Row],[Roll]]+Tabelle16[[#This Row],[Yaw]]</f>
        <v>44.331410000000005</v>
      </c>
      <c r="P400">
        <f>SQRT(Tabelle16[[#This Row],[X]]^2+ Tabelle16[[#This Row],[Y]]^2 +Tabelle16[[#This Row],[Z]]^2)</f>
        <v>201.41506376669051</v>
      </c>
      <c r="Q400">
        <v>274.435</v>
      </c>
      <c r="R400">
        <v>109.849</v>
      </c>
      <c r="S400">
        <v>115.036</v>
      </c>
      <c r="T400">
        <v>48.503300000000003</v>
      </c>
      <c r="U400">
        <v>1.63368</v>
      </c>
      <c r="V400">
        <v>-4.1718900000000003</v>
      </c>
    </row>
    <row r="401" spans="1:22">
      <c r="A401">
        <v>8412</v>
      </c>
      <c r="B401">
        <v>0</v>
      </c>
      <c r="C401">
        <v>17.1675</v>
      </c>
      <c r="D401">
        <v>2.4617</v>
      </c>
      <c r="E401">
        <v>-200.667</v>
      </c>
      <c r="F401">
        <v>48.503300000000003</v>
      </c>
      <c r="G401">
        <v>1.63368</v>
      </c>
      <c r="H401">
        <v>-4.1718900000000003</v>
      </c>
      <c r="I401" t="e">
        <f>IF(AND(Tabelle16[[#This Row],[AreaPx]]&gt;0,NOT(Tabelle16[AreaPx]="inf")),Tabelle16[[#This Row],[AreaPx]], NA())</f>
        <v>#N/A</v>
      </c>
      <c r="J401">
        <v>0</v>
      </c>
      <c r="K401">
        <v>0</v>
      </c>
      <c r="L401">
        <v>0</v>
      </c>
      <c r="M401">
        <v>0</v>
      </c>
      <c r="N401">
        <v>0</v>
      </c>
      <c r="O401">
        <f>Tabelle16[[#This Row],[Roll]]+Tabelle16[[#This Row],[Yaw]]</f>
        <v>44.331410000000005</v>
      </c>
      <c r="P401">
        <f>SQRT(Tabelle16[[#This Row],[X]]^2+ Tabelle16[[#This Row],[Y]]^2 +Tabelle16[[#This Row],[Z]]^2)</f>
        <v>201.41506376669051</v>
      </c>
      <c r="Q401">
        <v>274.435</v>
      </c>
      <c r="R401">
        <v>109.849</v>
      </c>
      <c r="S401">
        <v>115.036</v>
      </c>
      <c r="T401">
        <v>48.503300000000003</v>
      </c>
      <c r="U401">
        <v>1.63368</v>
      </c>
      <c r="V401">
        <v>-4.1718900000000003</v>
      </c>
    </row>
    <row r="402" spans="1:22">
      <c r="A402">
        <v>8440</v>
      </c>
      <c r="B402">
        <v>0</v>
      </c>
      <c r="C402">
        <v>17.1675</v>
      </c>
      <c r="D402">
        <v>2.4617</v>
      </c>
      <c r="E402">
        <v>-200.667</v>
      </c>
      <c r="F402">
        <v>48.503300000000003</v>
      </c>
      <c r="G402">
        <v>1.63368</v>
      </c>
      <c r="H402">
        <v>-4.1718900000000003</v>
      </c>
      <c r="I402" t="e">
        <f>IF(AND(Tabelle16[[#This Row],[AreaPx]]&gt;0,NOT(Tabelle16[AreaPx]="inf")),Tabelle16[[#This Row],[AreaPx]], NA())</f>
        <v>#N/A</v>
      </c>
      <c r="J402">
        <v>0</v>
      </c>
      <c r="K402">
        <v>0</v>
      </c>
      <c r="L402">
        <v>0</v>
      </c>
      <c r="M402">
        <v>0</v>
      </c>
      <c r="N402">
        <v>0</v>
      </c>
      <c r="O402">
        <f>Tabelle16[[#This Row],[Roll]]+Tabelle16[[#This Row],[Yaw]]</f>
        <v>44.331410000000005</v>
      </c>
      <c r="P402">
        <f>SQRT(Tabelle16[[#This Row],[X]]^2+ Tabelle16[[#This Row],[Y]]^2 +Tabelle16[[#This Row],[Z]]^2)</f>
        <v>201.41506376669051</v>
      </c>
      <c r="Q402">
        <v>274.435</v>
      </c>
      <c r="R402">
        <v>109.849</v>
      </c>
      <c r="S402">
        <v>115.036</v>
      </c>
      <c r="T402">
        <v>48.503300000000003</v>
      </c>
      <c r="U402">
        <v>1.63368</v>
      </c>
      <c r="V402">
        <v>-4.1718900000000003</v>
      </c>
    </row>
    <row r="403" spans="1:22">
      <c r="A403">
        <v>8469</v>
      </c>
      <c r="B403">
        <v>0</v>
      </c>
      <c r="C403">
        <v>17.1675</v>
      </c>
      <c r="D403">
        <v>2.4617</v>
      </c>
      <c r="E403">
        <v>-200.667</v>
      </c>
      <c r="F403">
        <v>48.503300000000003</v>
      </c>
      <c r="G403">
        <v>1.63368</v>
      </c>
      <c r="H403">
        <v>-4.1718900000000003</v>
      </c>
      <c r="I403" t="e">
        <f>IF(AND(Tabelle16[[#This Row],[AreaPx]]&gt;0,NOT(Tabelle16[AreaPx]="inf")),Tabelle16[[#This Row],[AreaPx]], NA())</f>
        <v>#N/A</v>
      </c>
      <c r="J403">
        <v>0</v>
      </c>
      <c r="K403">
        <v>0</v>
      </c>
      <c r="L403">
        <v>0</v>
      </c>
      <c r="M403">
        <v>0</v>
      </c>
      <c r="N403">
        <v>0</v>
      </c>
      <c r="O403">
        <f>Tabelle16[[#This Row],[Roll]]+Tabelle16[[#This Row],[Yaw]]</f>
        <v>44.331410000000005</v>
      </c>
      <c r="P403">
        <f>SQRT(Tabelle16[[#This Row],[X]]^2+ Tabelle16[[#This Row],[Y]]^2 +Tabelle16[[#This Row],[Z]]^2)</f>
        <v>201.41506376669051</v>
      </c>
      <c r="Q403">
        <v>274.435</v>
      </c>
      <c r="R403">
        <v>109.849</v>
      </c>
      <c r="S403">
        <v>115.036</v>
      </c>
      <c r="T403">
        <v>48.503300000000003</v>
      </c>
      <c r="U403">
        <v>1.63368</v>
      </c>
      <c r="V403">
        <v>-4.1718900000000003</v>
      </c>
    </row>
    <row r="404" spans="1:22">
      <c r="A404">
        <v>8483</v>
      </c>
      <c r="B404">
        <v>0</v>
      </c>
      <c r="C404">
        <v>17.1675</v>
      </c>
      <c r="D404">
        <v>2.4617</v>
      </c>
      <c r="E404">
        <v>-200.667</v>
      </c>
      <c r="F404">
        <v>48.503300000000003</v>
      </c>
      <c r="G404">
        <v>1.63368</v>
      </c>
      <c r="H404">
        <v>-4.1718900000000003</v>
      </c>
      <c r="I404" t="e">
        <f>IF(AND(Tabelle16[[#This Row],[AreaPx]]&gt;0,NOT(Tabelle16[AreaPx]="inf")),Tabelle16[[#This Row],[AreaPx]], NA())</f>
        <v>#N/A</v>
      </c>
      <c r="J404">
        <v>0</v>
      </c>
      <c r="K404">
        <v>0</v>
      </c>
      <c r="L404">
        <v>0</v>
      </c>
      <c r="M404">
        <v>0</v>
      </c>
      <c r="N404">
        <v>0</v>
      </c>
      <c r="O404">
        <f>Tabelle16[[#This Row],[Roll]]+Tabelle16[[#This Row],[Yaw]]</f>
        <v>44.331410000000005</v>
      </c>
      <c r="P404">
        <f>SQRT(Tabelle16[[#This Row],[X]]^2+ Tabelle16[[#This Row],[Y]]^2 +Tabelle16[[#This Row],[Z]]^2)</f>
        <v>201.41506376669051</v>
      </c>
      <c r="Q404">
        <v>274.435</v>
      </c>
      <c r="R404">
        <v>109.849</v>
      </c>
      <c r="S404">
        <v>115.036</v>
      </c>
      <c r="T404">
        <v>48.503300000000003</v>
      </c>
      <c r="U404">
        <v>1.63368</v>
      </c>
      <c r="V404">
        <v>-4.1718900000000003</v>
      </c>
    </row>
    <row r="405" spans="1:22">
      <c r="A405">
        <v>8509</v>
      </c>
      <c r="B405">
        <v>0</v>
      </c>
      <c r="C405">
        <v>17.1675</v>
      </c>
      <c r="D405">
        <v>2.4617</v>
      </c>
      <c r="E405">
        <v>-200.667</v>
      </c>
      <c r="F405">
        <v>48.503300000000003</v>
      </c>
      <c r="G405">
        <v>1.63368</v>
      </c>
      <c r="H405">
        <v>-4.1718900000000003</v>
      </c>
      <c r="I405" t="e">
        <f>IF(AND(Tabelle16[[#This Row],[AreaPx]]&gt;0,NOT(Tabelle16[AreaPx]="inf")),Tabelle16[[#This Row],[AreaPx]], NA())</f>
        <v>#N/A</v>
      </c>
      <c r="J405">
        <v>0</v>
      </c>
      <c r="K405">
        <v>0</v>
      </c>
      <c r="L405">
        <v>0</v>
      </c>
      <c r="M405">
        <v>0</v>
      </c>
      <c r="N405">
        <v>0</v>
      </c>
      <c r="O405">
        <f>Tabelle16[[#This Row],[Roll]]+Tabelle16[[#This Row],[Yaw]]</f>
        <v>44.331410000000005</v>
      </c>
      <c r="P405">
        <f>SQRT(Tabelle16[[#This Row],[X]]^2+ Tabelle16[[#This Row],[Y]]^2 +Tabelle16[[#This Row],[Z]]^2)</f>
        <v>201.41506376669051</v>
      </c>
      <c r="Q405">
        <v>274.435</v>
      </c>
      <c r="R405">
        <v>109.849</v>
      </c>
      <c r="S405">
        <v>115.036</v>
      </c>
      <c r="T405">
        <v>48.503300000000003</v>
      </c>
      <c r="U405">
        <v>1.63368</v>
      </c>
      <c r="V405">
        <v>-4.1718900000000003</v>
      </c>
    </row>
    <row r="406" spans="1:22">
      <c r="A406">
        <v>8537</v>
      </c>
      <c r="B406">
        <v>0</v>
      </c>
      <c r="C406">
        <v>17.1675</v>
      </c>
      <c r="D406">
        <v>2.4617</v>
      </c>
      <c r="E406">
        <v>-200.667</v>
      </c>
      <c r="F406">
        <v>48.503300000000003</v>
      </c>
      <c r="G406">
        <v>1.63368</v>
      </c>
      <c r="H406">
        <v>-4.1718900000000003</v>
      </c>
      <c r="I406" t="e">
        <f>IF(AND(Tabelle16[[#This Row],[AreaPx]]&gt;0,NOT(Tabelle16[AreaPx]="inf")),Tabelle16[[#This Row],[AreaPx]], NA())</f>
        <v>#N/A</v>
      </c>
      <c r="J406">
        <v>0</v>
      </c>
      <c r="K406">
        <v>0</v>
      </c>
      <c r="L406">
        <v>0</v>
      </c>
      <c r="M406">
        <v>0</v>
      </c>
      <c r="N406">
        <v>0</v>
      </c>
      <c r="O406">
        <f>Tabelle16[[#This Row],[Roll]]+Tabelle16[[#This Row],[Yaw]]</f>
        <v>44.331410000000005</v>
      </c>
      <c r="P406">
        <f>SQRT(Tabelle16[[#This Row],[X]]^2+ Tabelle16[[#This Row],[Y]]^2 +Tabelle16[[#This Row],[Z]]^2)</f>
        <v>201.41506376669051</v>
      </c>
      <c r="Q406">
        <v>274.435</v>
      </c>
      <c r="R406">
        <v>109.849</v>
      </c>
      <c r="S406">
        <v>115.036</v>
      </c>
      <c r="T406">
        <v>48.503300000000003</v>
      </c>
      <c r="U406">
        <v>1.63368</v>
      </c>
      <c r="V406">
        <v>-4.1718900000000003</v>
      </c>
    </row>
    <row r="407" spans="1:22">
      <c r="A407">
        <v>8554</v>
      </c>
      <c r="B407">
        <v>0</v>
      </c>
      <c r="C407">
        <v>17.1675</v>
      </c>
      <c r="D407">
        <v>2.4617</v>
      </c>
      <c r="E407">
        <v>-200.667</v>
      </c>
      <c r="F407">
        <v>48.503300000000003</v>
      </c>
      <c r="G407">
        <v>1.63368</v>
      </c>
      <c r="H407">
        <v>-4.1718900000000003</v>
      </c>
      <c r="I407" t="e">
        <f>IF(AND(Tabelle16[[#This Row],[AreaPx]]&gt;0,NOT(Tabelle16[AreaPx]="inf")),Tabelle16[[#This Row],[AreaPx]], NA())</f>
        <v>#N/A</v>
      </c>
      <c r="J407">
        <v>0</v>
      </c>
      <c r="K407">
        <v>0</v>
      </c>
      <c r="L407">
        <v>0</v>
      </c>
      <c r="M407">
        <v>0</v>
      </c>
      <c r="N407">
        <v>0</v>
      </c>
      <c r="O407">
        <f>Tabelle16[[#This Row],[Roll]]+Tabelle16[[#This Row],[Yaw]]</f>
        <v>44.331410000000005</v>
      </c>
      <c r="P407">
        <f>SQRT(Tabelle16[[#This Row],[X]]^2+ Tabelle16[[#This Row],[Y]]^2 +Tabelle16[[#This Row],[Z]]^2)</f>
        <v>201.41506376669051</v>
      </c>
      <c r="Q407">
        <v>274.435</v>
      </c>
      <c r="R407">
        <v>109.849</v>
      </c>
      <c r="S407">
        <v>115.036</v>
      </c>
      <c r="T407">
        <v>48.503300000000003</v>
      </c>
      <c r="U407">
        <v>1.63368</v>
      </c>
      <c r="V407">
        <v>-4.1718900000000003</v>
      </c>
    </row>
    <row r="408" spans="1:22">
      <c r="A408">
        <v>8581</v>
      </c>
      <c r="B408">
        <v>0</v>
      </c>
      <c r="C408">
        <v>17.1675</v>
      </c>
      <c r="D408">
        <v>2.4617</v>
      </c>
      <c r="E408">
        <v>-200.667</v>
      </c>
      <c r="F408">
        <v>48.503300000000003</v>
      </c>
      <c r="G408">
        <v>1.63368</v>
      </c>
      <c r="H408">
        <v>-4.1718900000000003</v>
      </c>
      <c r="I408" t="e">
        <f>IF(AND(Tabelle16[[#This Row],[AreaPx]]&gt;0,NOT(Tabelle16[AreaPx]="inf")),Tabelle16[[#This Row],[AreaPx]], NA())</f>
        <v>#N/A</v>
      </c>
      <c r="J408">
        <v>0</v>
      </c>
      <c r="K408">
        <v>0</v>
      </c>
      <c r="L408">
        <v>0</v>
      </c>
      <c r="M408">
        <v>0</v>
      </c>
      <c r="N408">
        <v>0</v>
      </c>
      <c r="O408">
        <f>Tabelle16[[#This Row],[Roll]]+Tabelle16[[#This Row],[Yaw]]</f>
        <v>44.331410000000005</v>
      </c>
      <c r="P408">
        <f>SQRT(Tabelle16[[#This Row],[X]]^2+ Tabelle16[[#This Row],[Y]]^2 +Tabelle16[[#This Row],[Z]]^2)</f>
        <v>201.41506376669051</v>
      </c>
      <c r="Q408">
        <v>274.435</v>
      </c>
      <c r="R408">
        <v>109.849</v>
      </c>
      <c r="S408">
        <v>115.036</v>
      </c>
      <c r="T408">
        <v>48.503300000000003</v>
      </c>
      <c r="U408">
        <v>1.63368</v>
      </c>
      <c r="V408">
        <v>-4.1718900000000003</v>
      </c>
    </row>
    <row r="409" spans="1:22">
      <c r="A409">
        <v>8610</v>
      </c>
      <c r="B409">
        <v>0</v>
      </c>
      <c r="C409">
        <v>17.1675</v>
      </c>
      <c r="D409">
        <v>2.4617</v>
      </c>
      <c r="E409">
        <v>-200.667</v>
      </c>
      <c r="F409">
        <v>48.503300000000003</v>
      </c>
      <c r="G409">
        <v>1.63368</v>
      </c>
      <c r="H409">
        <v>-4.1718900000000003</v>
      </c>
      <c r="I409" t="e">
        <f>IF(AND(Tabelle16[[#This Row],[AreaPx]]&gt;0,NOT(Tabelle16[AreaPx]="inf")),Tabelle16[[#This Row],[AreaPx]], NA())</f>
        <v>#N/A</v>
      </c>
      <c r="J409">
        <v>0</v>
      </c>
      <c r="K409">
        <v>0</v>
      </c>
      <c r="L409">
        <v>0</v>
      </c>
      <c r="M409">
        <v>0</v>
      </c>
      <c r="N409">
        <v>0</v>
      </c>
      <c r="O409">
        <f>Tabelle16[[#This Row],[Roll]]+Tabelle16[[#This Row],[Yaw]]</f>
        <v>44.331410000000005</v>
      </c>
      <c r="P409">
        <f>SQRT(Tabelle16[[#This Row],[X]]^2+ Tabelle16[[#This Row],[Y]]^2 +Tabelle16[[#This Row],[Z]]^2)</f>
        <v>201.41506376669051</v>
      </c>
      <c r="Q409">
        <v>274.435</v>
      </c>
      <c r="R409">
        <v>109.849</v>
      </c>
      <c r="S409">
        <v>115.036</v>
      </c>
      <c r="T409">
        <v>48.503300000000003</v>
      </c>
      <c r="U409">
        <v>1.63368</v>
      </c>
      <c r="V409">
        <v>-4.1718900000000003</v>
      </c>
    </row>
    <row r="410" spans="1:22">
      <c r="A410">
        <v>8630</v>
      </c>
      <c r="B410">
        <v>0</v>
      </c>
      <c r="C410">
        <v>17.1675</v>
      </c>
      <c r="D410">
        <v>2.4617</v>
      </c>
      <c r="E410">
        <v>-200.667</v>
      </c>
      <c r="F410">
        <v>48.503300000000003</v>
      </c>
      <c r="G410">
        <v>1.63368</v>
      </c>
      <c r="H410">
        <v>-4.1718900000000003</v>
      </c>
      <c r="I410" t="e">
        <f>IF(AND(Tabelle16[[#This Row],[AreaPx]]&gt;0,NOT(Tabelle16[AreaPx]="inf")),Tabelle16[[#This Row],[AreaPx]], NA())</f>
        <v>#N/A</v>
      </c>
      <c r="J410">
        <v>0</v>
      </c>
      <c r="K410">
        <v>0</v>
      </c>
      <c r="L410">
        <v>0</v>
      </c>
      <c r="M410">
        <v>0</v>
      </c>
      <c r="N410">
        <v>0</v>
      </c>
      <c r="O410">
        <f>Tabelle16[[#This Row],[Roll]]+Tabelle16[[#This Row],[Yaw]]</f>
        <v>44.331410000000005</v>
      </c>
      <c r="P410">
        <f>SQRT(Tabelle16[[#This Row],[X]]^2+ Tabelle16[[#This Row],[Y]]^2 +Tabelle16[[#This Row],[Z]]^2)</f>
        <v>201.41506376669051</v>
      </c>
      <c r="Q410">
        <v>274.435</v>
      </c>
      <c r="R410">
        <v>109.849</v>
      </c>
      <c r="S410">
        <v>115.036</v>
      </c>
      <c r="T410">
        <v>48.503300000000003</v>
      </c>
      <c r="U410">
        <v>1.63368</v>
      </c>
      <c r="V410">
        <v>-4.1718900000000003</v>
      </c>
    </row>
    <row r="411" spans="1:22">
      <c r="A411">
        <v>8644</v>
      </c>
      <c r="B411">
        <v>0</v>
      </c>
      <c r="C411">
        <v>17.1675</v>
      </c>
      <c r="D411">
        <v>2.4617</v>
      </c>
      <c r="E411">
        <v>-200.667</v>
      </c>
      <c r="F411">
        <v>48.503300000000003</v>
      </c>
      <c r="G411">
        <v>1.63368</v>
      </c>
      <c r="H411">
        <v>-4.1718900000000003</v>
      </c>
      <c r="I411" t="e">
        <f>IF(AND(Tabelle16[[#This Row],[AreaPx]]&gt;0,NOT(Tabelle16[AreaPx]="inf")),Tabelle16[[#This Row],[AreaPx]], NA())</f>
        <v>#N/A</v>
      </c>
      <c r="J411">
        <v>0</v>
      </c>
      <c r="K411">
        <v>0</v>
      </c>
      <c r="L411">
        <v>0</v>
      </c>
      <c r="M411">
        <v>0</v>
      </c>
      <c r="N411">
        <v>0</v>
      </c>
      <c r="O411">
        <f>Tabelle16[[#This Row],[Roll]]+Tabelle16[[#This Row],[Yaw]]</f>
        <v>44.331410000000005</v>
      </c>
      <c r="P411">
        <f>SQRT(Tabelle16[[#This Row],[X]]^2+ Tabelle16[[#This Row],[Y]]^2 +Tabelle16[[#This Row],[Z]]^2)</f>
        <v>201.41506376669051</v>
      </c>
      <c r="Q411">
        <v>274.435</v>
      </c>
      <c r="R411">
        <v>109.849</v>
      </c>
      <c r="S411">
        <v>115.036</v>
      </c>
      <c r="T411">
        <v>48.503300000000003</v>
      </c>
      <c r="U411">
        <v>1.63368</v>
      </c>
      <c r="V411">
        <v>-4.1718900000000003</v>
      </c>
    </row>
    <row r="412" spans="1:22">
      <c r="A412">
        <v>8674</v>
      </c>
      <c r="B412">
        <v>0</v>
      </c>
      <c r="C412">
        <v>17.1675</v>
      </c>
      <c r="D412">
        <v>2.4617</v>
      </c>
      <c r="E412">
        <v>-200.667</v>
      </c>
      <c r="F412">
        <v>48.503300000000003</v>
      </c>
      <c r="G412">
        <v>1.63368</v>
      </c>
      <c r="H412">
        <v>-4.1718900000000003</v>
      </c>
      <c r="I412" t="e">
        <f>IF(AND(Tabelle16[[#This Row],[AreaPx]]&gt;0,NOT(Tabelle16[AreaPx]="inf")),Tabelle16[[#This Row],[AreaPx]], NA())</f>
        <v>#N/A</v>
      </c>
      <c r="J412">
        <v>0</v>
      </c>
      <c r="K412">
        <v>0</v>
      </c>
      <c r="L412">
        <v>0</v>
      </c>
      <c r="M412">
        <v>0</v>
      </c>
      <c r="N412">
        <v>0</v>
      </c>
      <c r="O412">
        <f>Tabelle16[[#This Row],[Roll]]+Tabelle16[[#This Row],[Yaw]]</f>
        <v>44.331410000000005</v>
      </c>
      <c r="P412">
        <f>SQRT(Tabelle16[[#This Row],[X]]^2+ Tabelle16[[#This Row],[Y]]^2 +Tabelle16[[#This Row],[Z]]^2)</f>
        <v>201.41506376669051</v>
      </c>
      <c r="Q412">
        <v>274.435</v>
      </c>
      <c r="R412">
        <v>109.849</v>
      </c>
      <c r="S412">
        <v>115.036</v>
      </c>
      <c r="T412">
        <v>48.503300000000003</v>
      </c>
      <c r="U412">
        <v>1.63368</v>
      </c>
      <c r="V412">
        <v>-4.1718900000000003</v>
      </c>
    </row>
    <row r="413" spans="1:22">
      <c r="A413">
        <v>8701</v>
      </c>
      <c r="B413">
        <v>0</v>
      </c>
      <c r="C413">
        <v>17.1675</v>
      </c>
      <c r="D413">
        <v>2.4617</v>
      </c>
      <c r="E413">
        <v>-200.667</v>
      </c>
      <c r="F413">
        <v>48.503300000000003</v>
      </c>
      <c r="G413">
        <v>1.63368</v>
      </c>
      <c r="H413">
        <v>-4.1718900000000003</v>
      </c>
      <c r="I413" t="e">
        <f>IF(AND(Tabelle16[[#This Row],[AreaPx]]&gt;0,NOT(Tabelle16[AreaPx]="inf")),Tabelle16[[#This Row],[AreaPx]], NA())</f>
        <v>#N/A</v>
      </c>
      <c r="J413">
        <v>0</v>
      </c>
      <c r="K413">
        <v>0</v>
      </c>
      <c r="L413">
        <v>0</v>
      </c>
      <c r="M413">
        <v>0</v>
      </c>
      <c r="N413">
        <v>0</v>
      </c>
      <c r="O413">
        <f>Tabelle16[[#This Row],[Roll]]+Tabelle16[[#This Row],[Yaw]]</f>
        <v>44.331410000000005</v>
      </c>
      <c r="P413">
        <f>SQRT(Tabelle16[[#This Row],[X]]^2+ Tabelle16[[#This Row],[Y]]^2 +Tabelle16[[#This Row],[Z]]^2)</f>
        <v>201.41506376669051</v>
      </c>
      <c r="Q413">
        <v>274.435</v>
      </c>
      <c r="R413">
        <v>109.849</v>
      </c>
      <c r="S413">
        <v>115.036</v>
      </c>
      <c r="T413">
        <v>48.503300000000003</v>
      </c>
      <c r="U413">
        <v>1.63368</v>
      </c>
      <c r="V413">
        <v>-4.1718900000000003</v>
      </c>
    </row>
    <row r="414" spans="1:22">
      <c r="A414">
        <v>8715</v>
      </c>
      <c r="B414">
        <v>0</v>
      </c>
      <c r="C414">
        <v>17.1675</v>
      </c>
      <c r="D414">
        <v>2.4617</v>
      </c>
      <c r="E414">
        <v>-200.667</v>
      </c>
      <c r="F414">
        <v>48.503300000000003</v>
      </c>
      <c r="G414">
        <v>1.63368</v>
      </c>
      <c r="H414">
        <v>-4.1718900000000003</v>
      </c>
      <c r="I414" t="e">
        <f>IF(AND(Tabelle16[[#This Row],[AreaPx]]&gt;0,NOT(Tabelle16[AreaPx]="inf")),Tabelle16[[#This Row],[AreaPx]], NA())</f>
        <v>#N/A</v>
      </c>
      <c r="J414">
        <v>0</v>
      </c>
      <c r="K414">
        <v>0</v>
      </c>
      <c r="L414">
        <v>0</v>
      </c>
      <c r="M414">
        <v>0</v>
      </c>
      <c r="N414">
        <v>0</v>
      </c>
      <c r="O414">
        <f>Tabelle16[[#This Row],[Roll]]+Tabelle16[[#This Row],[Yaw]]</f>
        <v>44.331410000000005</v>
      </c>
      <c r="P414">
        <f>SQRT(Tabelle16[[#This Row],[X]]^2+ Tabelle16[[#This Row],[Y]]^2 +Tabelle16[[#This Row],[Z]]^2)</f>
        <v>201.41506376669051</v>
      </c>
      <c r="Q414">
        <v>274.435</v>
      </c>
      <c r="R414">
        <v>109.849</v>
      </c>
      <c r="S414">
        <v>115.036</v>
      </c>
      <c r="T414">
        <v>48.503300000000003</v>
      </c>
      <c r="U414">
        <v>1.63368</v>
      </c>
      <c r="V414">
        <v>-4.1718900000000003</v>
      </c>
    </row>
    <row r="415" spans="1:22">
      <c r="A415">
        <v>8735</v>
      </c>
      <c r="B415">
        <v>0</v>
      </c>
      <c r="C415">
        <v>17.1675</v>
      </c>
      <c r="D415">
        <v>2.4617</v>
      </c>
      <c r="E415">
        <v>-200.667</v>
      </c>
      <c r="F415">
        <v>48.503300000000003</v>
      </c>
      <c r="G415">
        <v>1.63368</v>
      </c>
      <c r="H415">
        <v>-4.1718900000000003</v>
      </c>
      <c r="I415" t="e">
        <f>IF(AND(Tabelle16[[#This Row],[AreaPx]]&gt;0,NOT(Tabelle16[AreaPx]="inf")),Tabelle16[[#This Row],[AreaPx]], NA())</f>
        <v>#N/A</v>
      </c>
      <c r="J415">
        <v>0</v>
      </c>
      <c r="K415">
        <v>0</v>
      </c>
      <c r="L415">
        <v>0</v>
      </c>
      <c r="M415">
        <v>0</v>
      </c>
      <c r="N415">
        <v>0</v>
      </c>
      <c r="O415">
        <f>Tabelle16[[#This Row],[Roll]]+Tabelle16[[#This Row],[Yaw]]</f>
        <v>44.331410000000005</v>
      </c>
      <c r="P415">
        <f>SQRT(Tabelle16[[#This Row],[X]]^2+ Tabelle16[[#This Row],[Y]]^2 +Tabelle16[[#This Row],[Z]]^2)</f>
        <v>201.41506376669051</v>
      </c>
      <c r="Q415">
        <v>274.435</v>
      </c>
      <c r="R415">
        <v>109.849</v>
      </c>
      <c r="S415">
        <v>115.036</v>
      </c>
      <c r="T415">
        <v>48.503300000000003</v>
      </c>
      <c r="U415">
        <v>1.63368</v>
      </c>
      <c r="V415">
        <v>-4.1718900000000003</v>
      </c>
    </row>
    <row r="416" spans="1:22">
      <c r="A416">
        <v>8752</v>
      </c>
      <c r="B416">
        <v>0</v>
      </c>
      <c r="C416">
        <v>17.1675</v>
      </c>
      <c r="D416">
        <v>2.4617</v>
      </c>
      <c r="E416">
        <v>-200.667</v>
      </c>
      <c r="F416">
        <v>48.503300000000003</v>
      </c>
      <c r="G416">
        <v>1.63368</v>
      </c>
      <c r="H416">
        <v>-4.1718900000000003</v>
      </c>
      <c r="I416" t="e">
        <f>IF(AND(Tabelle16[[#This Row],[AreaPx]]&gt;0,NOT(Tabelle16[AreaPx]="inf")),Tabelle16[[#This Row],[AreaPx]], NA())</f>
        <v>#N/A</v>
      </c>
      <c r="J416">
        <v>0</v>
      </c>
      <c r="K416">
        <v>0</v>
      </c>
      <c r="L416">
        <v>0</v>
      </c>
      <c r="M416">
        <v>0</v>
      </c>
      <c r="N416">
        <v>0</v>
      </c>
      <c r="O416">
        <f>Tabelle16[[#This Row],[Roll]]+Tabelle16[[#This Row],[Yaw]]</f>
        <v>44.331410000000005</v>
      </c>
      <c r="P416">
        <f>SQRT(Tabelle16[[#This Row],[X]]^2+ Tabelle16[[#This Row],[Y]]^2 +Tabelle16[[#This Row],[Z]]^2)</f>
        <v>201.41506376669051</v>
      </c>
      <c r="Q416">
        <v>274.435</v>
      </c>
      <c r="R416">
        <v>109.849</v>
      </c>
      <c r="S416">
        <v>115.036</v>
      </c>
      <c r="T416">
        <v>48.503300000000003</v>
      </c>
      <c r="U416">
        <v>1.63368</v>
      </c>
      <c r="V416">
        <v>-4.1718900000000003</v>
      </c>
    </row>
    <row r="417" spans="1:22">
      <c r="A417">
        <v>8773</v>
      </c>
      <c r="B417">
        <v>0</v>
      </c>
      <c r="C417">
        <v>17.1675</v>
      </c>
      <c r="D417">
        <v>2.4617</v>
      </c>
      <c r="E417">
        <v>-200.667</v>
      </c>
      <c r="F417">
        <v>48.503300000000003</v>
      </c>
      <c r="G417">
        <v>1.63368</v>
      </c>
      <c r="H417">
        <v>-4.1718900000000003</v>
      </c>
      <c r="I417" t="e">
        <f>IF(AND(Tabelle16[[#This Row],[AreaPx]]&gt;0,NOT(Tabelle16[AreaPx]="inf")),Tabelle16[[#This Row],[AreaPx]], NA())</f>
        <v>#N/A</v>
      </c>
      <c r="J417">
        <v>0</v>
      </c>
      <c r="K417">
        <v>0</v>
      </c>
      <c r="L417">
        <v>0</v>
      </c>
      <c r="M417">
        <v>0</v>
      </c>
      <c r="N417">
        <v>0</v>
      </c>
      <c r="O417">
        <f>Tabelle16[[#This Row],[Roll]]+Tabelle16[[#This Row],[Yaw]]</f>
        <v>44.331410000000005</v>
      </c>
      <c r="P417">
        <f>SQRT(Tabelle16[[#This Row],[X]]^2+ Tabelle16[[#This Row],[Y]]^2 +Tabelle16[[#This Row],[Z]]^2)</f>
        <v>201.41506376669051</v>
      </c>
      <c r="Q417">
        <v>274.435</v>
      </c>
      <c r="R417">
        <v>109.849</v>
      </c>
      <c r="S417">
        <v>115.036</v>
      </c>
      <c r="T417">
        <v>48.503300000000003</v>
      </c>
      <c r="U417">
        <v>1.63368</v>
      </c>
      <c r="V417">
        <v>-4.1718900000000003</v>
      </c>
    </row>
    <row r="418" spans="1:22">
      <c r="A418">
        <v>8796</v>
      </c>
      <c r="B418">
        <v>0</v>
      </c>
      <c r="C418">
        <v>17.1675</v>
      </c>
      <c r="D418">
        <v>2.4617</v>
      </c>
      <c r="E418">
        <v>-200.667</v>
      </c>
      <c r="F418">
        <v>48.503300000000003</v>
      </c>
      <c r="G418">
        <v>1.63368</v>
      </c>
      <c r="H418">
        <v>-4.1718900000000003</v>
      </c>
      <c r="I418" t="e">
        <f>IF(AND(Tabelle16[[#This Row],[AreaPx]]&gt;0,NOT(Tabelle16[AreaPx]="inf")),Tabelle16[[#This Row],[AreaPx]], NA())</f>
        <v>#N/A</v>
      </c>
      <c r="J418">
        <v>0</v>
      </c>
      <c r="K418">
        <v>0</v>
      </c>
      <c r="L418">
        <v>0</v>
      </c>
      <c r="M418">
        <v>0</v>
      </c>
      <c r="N418">
        <v>0</v>
      </c>
      <c r="O418">
        <f>Tabelle16[[#This Row],[Roll]]+Tabelle16[[#This Row],[Yaw]]</f>
        <v>44.331410000000005</v>
      </c>
      <c r="P418">
        <f>SQRT(Tabelle16[[#This Row],[X]]^2+ Tabelle16[[#This Row],[Y]]^2 +Tabelle16[[#This Row],[Z]]^2)</f>
        <v>201.41506376669051</v>
      </c>
      <c r="Q418">
        <v>274.435</v>
      </c>
      <c r="R418">
        <v>109.849</v>
      </c>
      <c r="S418">
        <v>115.036</v>
      </c>
      <c r="T418">
        <v>48.503300000000003</v>
      </c>
      <c r="U418">
        <v>1.63368</v>
      </c>
      <c r="V418">
        <v>-4.1718900000000003</v>
      </c>
    </row>
    <row r="419" spans="1:22">
      <c r="A419">
        <v>8810</v>
      </c>
      <c r="B419">
        <v>0</v>
      </c>
      <c r="C419">
        <v>17.1675</v>
      </c>
      <c r="D419">
        <v>2.4617</v>
      </c>
      <c r="E419">
        <v>-200.667</v>
      </c>
      <c r="F419">
        <v>48.503300000000003</v>
      </c>
      <c r="G419">
        <v>1.63368</v>
      </c>
      <c r="H419">
        <v>-4.1718900000000003</v>
      </c>
      <c r="I419" t="e">
        <f>IF(AND(Tabelle16[[#This Row],[AreaPx]]&gt;0,NOT(Tabelle16[AreaPx]="inf")),Tabelle16[[#This Row],[AreaPx]], NA())</f>
        <v>#N/A</v>
      </c>
      <c r="J419">
        <v>0</v>
      </c>
      <c r="K419">
        <v>0</v>
      </c>
      <c r="L419">
        <v>0</v>
      </c>
      <c r="M419">
        <v>0</v>
      </c>
      <c r="N419">
        <v>0</v>
      </c>
      <c r="O419">
        <f>Tabelle16[[#This Row],[Roll]]+Tabelle16[[#This Row],[Yaw]]</f>
        <v>44.331410000000005</v>
      </c>
      <c r="P419">
        <f>SQRT(Tabelle16[[#This Row],[X]]^2+ Tabelle16[[#This Row],[Y]]^2 +Tabelle16[[#This Row],[Z]]^2)</f>
        <v>201.41506376669051</v>
      </c>
      <c r="Q419">
        <v>274.435</v>
      </c>
      <c r="R419">
        <v>109.849</v>
      </c>
      <c r="S419">
        <v>115.036</v>
      </c>
      <c r="T419">
        <v>48.503300000000003</v>
      </c>
      <c r="U419">
        <v>1.63368</v>
      </c>
      <c r="V419">
        <v>-4.1718900000000003</v>
      </c>
    </row>
    <row r="420" spans="1:22">
      <c r="A420">
        <v>8847</v>
      </c>
      <c r="B420">
        <v>0</v>
      </c>
      <c r="C420">
        <v>17.1675</v>
      </c>
      <c r="D420">
        <v>2.4617</v>
      </c>
      <c r="E420">
        <v>-200.667</v>
      </c>
      <c r="F420">
        <v>48.503300000000003</v>
      </c>
      <c r="G420">
        <v>1.63368</v>
      </c>
      <c r="H420">
        <v>-4.1718900000000003</v>
      </c>
      <c r="I420" t="e">
        <f>IF(AND(Tabelle16[[#This Row],[AreaPx]]&gt;0,NOT(Tabelle16[AreaPx]="inf")),Tabelle16[[#This Row],[AreaPx]], NA())</f>
        <v>#N/A</v>
      </c>
      <c r="J420">
        <v>0</v>
      </c>
      <c r="K420">
        <v>0</v>
      </c>
      <c r="L420">
        <v>0</v>
      </c>
      <c r="M420">
        <v>0</v>
      </c>
      <c r="N420">
        <v>0</v>
      </c>
      <c r="O420">
        <f>Tabelle16[[#This Row],[Roll]]+Tabelle16[[#This Row],[Yaw]]</f>
        <v>44.331410000000005</v>
      </c>
      <c r="P420">
        <f>SQRT(Tabelle16[[#This Row],[X]]^2+ Tabelle16[[#This Row],[Y]]^2 +Tabelle16[[#This Row],[Z]]^2)</f>
        <v>201.41506376669051</v>
      </c>
      <c r="Q420">
        <v>274.435</v>
      </c>
      <c r="R420">
        <v>109.849</v>
      </c>
      <c r="S420">
        <v>115.036</v>
      </c>
      <c r="T420">
        <v>48.503300000000003</v>
      </c>
      <c r="U420">
        <v>1.63368</v>
      </c>
      <c r="V420">
        <v>-4.1718900000000003</v>
      </c>
    </row>
    <row r="421" spans="1:22">
      <c r="A421">
        <v>8875</v>
      </c>
      <c r="B421">
        <v>0</v>
      </c>
      <c r="C421">
        <v>17.1675</v>
      </c>
      <c r="D421">
        <v>2.4617</v>
      </c>
      <c r="E421">
        <v>-200.667</v>
      </c>
      <c r="F421">
        <v>48.503300000000003</v>
      </c>
      <c r="G421">
        <v>1.63368</v>
      </c>
      <c r="H421">
        <v>-4.1718900000000003</v>
      </c>
      <c r="I421" t="e">
        <f>IF(AND(Tabelle16[[#This Row],[AreaPx]]&gt;0,NOT(Tabelle16[AreaPx]="inf")),Tabelle16[[#This Row],[AreaPx]], NA())</f>
        <v>#N/A</v>
      </c>
      <c r="J421">
        <v>0</v>
      </c>
      <c r="K421">
        <v>0</v>
      </c>
      <c r="L421">
        <v>0</v>
      </c>
      <c r="M421">
        <v>0</v>
      </c>
      <c r="N421">
        <v>0</v>
      </c>
      <c r="O421">
        <f>Tabelle16[[#This Row],[Roll]]+Tabelle16[[#This Row],[Yaw]]</f>
        <v>44.331410000000005</v>
      </c>
      <c r="P421">
        <f>SQRT(Tabelle16[[#This Row],[X]]^2+ Tabelle16[[#This Row],[Y]]^2 +Tabelle16[[#This Row],[Z]]^2)</f>
        <v>201.41506376669051</v>
      </c>
      <c r="Q421">
        <v>274.435</v>
      </c>
      <c r="R421">
        <v>109.849</v>
      </c>
      <c r="S421">
        <v>115.036</v>
      </c>
      <c r="T421">
        <v>48.503300000000003</v>
      </c>
      <c r="U421">
        <v>1.63368</v>
      </c>
      <c r="V421">
        <v>-4.1718900000000003</v>
      </c>
    </row>
    <row r="422" spans="1:22">
      <c r="A422">
        <v>8904</v>
      </c>
      <c r="B422">
        <v>0</v>
      </c>
      <c r="C422">
        <v>17.1675</v>
      </c>
      <c r="D422">
        <v>2.4617</v>
      </c>
      <c r="E422">
        <v>-200.667</v>
      </c>
      <c r="F422">
        <v>48.503300000000003</v>
      </c>
      <c r="G422">
        <v>1.63368</v>
      </c>
      <c r="H422">
        <v>-4.1718900000000003</v>
      </c>
      <c r="I422" t="e">
        <f>IF(AND(Tabelle16[[#This Row],[AreaPx]]&gt;0,NOT(Tabelle16[AreaPx]="inf")),Tabelle16[[#This Row],[AreaPx]], NA())</f>
        <v>#N/A</v>
      </c>
      <c r="J422">
        <v>0</v>
      </c>
      <c r="K422">
        <v>0</v>
      </c>
      <c r="L422">
        <v>0</v>
      </c>
      <c r="M422">
        <v>0</v>
      </c>
      <c r="N422">
        <v>0</v>
      </c>
      <c r="O422">
        <f>Tabelle16[[#This Row],[Roll]]+Tabelle16[[#This Row],[Yaw]]</f>
        <v>44.331410000000005</v>
      </c>
      <c r="P422">
        <f>SQRT(Tabelle16[[#This Row],[X]]^2+ Tabelle16[[#This Row],[Y]]^2 +Tabelle16[[#This Row],[Z]]^2)</f>
        <v>201.41506376669051</v>
      </c>
      <c r="Q422">
        <v>274.435</v>
      </c>
      <c r="R422">
        <v>109.849</v>
      </c>
      <c r="S422">
        <v>115.036</v>
      </c>
      <c r="T422">
        <v>48.503300000000003</v>
      </c>
      <c r="U422">
        <v>1.63368</v>
      </c>
      <c r="V422">
        <v>-4.1718900000000003</v>
      </c>
    </row>
    <row r="423" spans="1:22">
      <c r="A423">
        <v>8916</v>
      </c>
      <c r="B423">
        <v>0</v>
      </c>
      <c r="C423">
        <v>17.1675</v>
      </c>
      <c r="D423">
        <v>2.4617</v>
      </c>
      <c r="E423">
        <v>-200.667</v>
      </c>
      <c r="F423">
        <v>48.503300000000003</v>
      </c>
      <c r="G423">
        <v>1.63368</v>
      </c>
      <c r="H423">
        <v>-4.1718900000000003</v>
      </c>
      <c r="I423" t="e">
        <f>IF(AND(Tabelle16[[#This Row],[AreaPx]]&gt;0,NOT(Tabelle16[AreaPx]="inf")),Tabelle16[[#This Row],[AreaPx]], NA())</f>
        <v>#N/A</v>
      </c>
      <c r="J423">
        <v>0</v>
      </c>
      <c r="K423">
        <v>0</v>
      </c>
      <c r="L423">
        <v>0</v>
      </c>
      <c r="M423">
        <v>0</v>
      </c>
      <c r="N423">
        <v>0</v>
      </c>
      <c r="O423">
        <f>Tabelle16[[#This Row],[Roll]]+Tabelle16[[#This Row],[Yaw]]</f>
        <v>44.331410000000005</v>
      </c>
      <c r="P423">
        <f>SQRT(Tabelle16[[#This Row],[X]]^2+ Tabelle16[[#This Row],[Y]]^2 +Tabelle16[[#This Row],[Z]]^2)</f>
        <v>201.41506376669051</v>
      </c>
      <c r="Q423">
        <v>274.435</v>
      </c>
      <c r="R423">
        <v>109.849</v>
      </c>
      <c r="S423">
        <v>115.036</v>
      </c>
      <c r="T423">
        <v>48.503300000000003</v>
      </c>
      <c r="U423">
        <v>1.63368</v>
      </c>
      <c r="V423">
        <v>-4.1718900000000003</v>
      </c>
    </row>
    <row r="424" spans="1:22">
      <c r="A424">
        <v>8940</v>
      </c>
      <c r="B424">
        <v>0</v>
      </c>
      <c r="C424">
        <v>17.1675</v>
      </c>
      <c r="D424">
        <v>2.4617</v>
      </c>
      <c r="E424">
        <v>-200.667</v>
      </c>
      <c r="F424">
        <v>48.503300000000003</v>
      </c>
      <c r="G424">
        <v>1.63368</v>
      </c>
      <c r="H424">
        <v>-4.1718900000000003</v>
      </c>
      <c r="I424" t="e">
        <f>IF(AND(Tabelle16[[#This Row],[AreaPx]]&gt;0,NOT(Tabelle16[AreaPx]="inf")),Tabelle16[[#This Row],[AreaPx]], NA())</f>
        <v>#N/A</v>
      </c>
      <c r="J424">
        <v>0</v>
      </c>
      <c r="K424">
        <v>0</v>
      </c>
      <c r="L424">
        <v>0</v>
      </c>
      <c r="M424">
        <v>0</v>
      </c>
      <c r="N424">
        <v>0</v>
      </c>
      <c r="O424">
        <f>Tabelle16[[#This Row],[Roll]]+Tabelle16[[#This Row],[Yaw]]</f>
        <v>44.331410000000005</v>
      </c>
      <c r="P424">
        <f>SQRT(Tabelle16[[#This Row],[X]]^2+ Tabelle16[[#This Row],[Y]]^2 +Tabelle16[[#This Row],[Z]]^2)</f>
        <v>201.41506376669051</v>
      </c>
      <c r="Q424">
        <v>274.435</v>
      </c>
      <c r="R424">
        <v>109.849</v>
      </c>
      <c r="S424">
        <v>115.036</v>
      </c>
      <c r="T424">
        <v>48.503300000000003</v>
      </c>
      <c r="U424">
        <v>1.63368</v>
      </c>
      <c r="V424">
        <v>-4.1718900000000003</v>
      </c>
    </row>
    <row r="425" spans="1:22">
      <c r="A425">
        <v>8966</v>
      </c>
      <c r="B425">
        <v>0</v>
      </c>
      <c r="C425">
        <v>17.1675</v>
      </c>
      <c r="D425">
        <v>2.4617</v>
      </c>
      <c r="E425">
        <v>-200.667</v>
      </c>
      <c r="F425">
        <v>48.503300000000003</v>
      </c>
      <c r="G425">
        <v>1.63368</v>
      </c>
      <c r="H425">
        <v>-4.1718900000000003</v>
      </c>
      <c r="I425" t="e">
        <f>IF(AND(Tabelle16[[#This Row],[AreaPx]]&gt;0,NOT(Tabelle16[AreaPx]="inf")),Tabelle16[[#This Row],[AreaPx]], NA())</f>
        <v>#N/A</v>
      </c>
      <c r="J425">
        <v>0</v>
      </c>
      <c r="K425">
        <v>0</v>
      </c>
      <c r="L425">
        <v>0</v>
      </c>
      <c r="M425">
        <v>0</v>
      </c>
      <c r="N425">
        <v>0</v>
      </c>
      <c r="O425">
        <f>Tabelle16[[#This Row],[Roll]]+Tabelle16[[#This Row],[Yaw]]</f>
        <v>44.331410000000005</v>
      </c>
      <c r="P425">
        <f>SQRT(Tabelle16[[#This Row],[X]]^2+ Tabelle16[[#This Row],[Y]]^2 +Tabelle16[[#This Row],[Z]]^2)</f>
        <v>201.41506376669051</v>
      </c>
      <c r="Q425">
        <v>274.435</v>
      </c>
      <c r="R425">
        <v>109.849</v>
      </c>
      <c r="S425">
        <v>115.036</v>
      </c>
      <c r="T425">
        <v>48.503300000000003</v>
      </c>
      <c r="U425">
        <v>1.63368</v>
      </c>
      <c r="V425">
        <v>-4.1718900000000003</v>
      </c>
    </row>
    <row r="426" spans="1:22">
      <c r="A426">
        <v>8978</v>
      </c>
      <c r="B426">
        <v>0</v>
      </c>
      <c r="C426">
        <v>17.1675</v>
      </c>
      <c r="D426">
        <v>2.4617</v>
      </c>
      <c r="E426">
        <v>-200.667</v>
      </c>
      <c r="F426">
        <v>48.503300000000003</v>
      </c>
      <c r="G426">
        <v>1.63368</v>
      </c>
      <c r="H426">
        <v>-4.1718900000000003</v>
      </c>
      <c r="I426" t="e">
        <f>IF(AND(Tabelle16[[#This Row],[AreaPx]]&gt;0,NOT(Tabelle16[AreaPx]="inf")),Tabelle16[[#This Row],[AreaPx]], NA())</f>
        <v>#N/A</v>
      </c>
      <c r="J426">
        <v>0</v>
      </c>
      <c r="K426">
        <v>0</v>
      </c>
      <c r="L426">
        <v>0</v>
      </c>
      <c r="M426">
        <v>0</v>
      </c>
      <c r="N426">
        <v>0</v>
      </c>
      <c r="O426">
        <f>Tabelle16[[#This Row],[Roll]]+Tabelle16[[#This Row],[Yaw]]</f>
        <v>44.331410000000005</v>
      </c>
      <c r="P426">
        <f>SQRT(Tabelle16[[#This Row],[X]]^2+ Tabelle16[[#This Row],[Y]]^2 +Tabelle16[[#This Row],[Z]]^2)</f>
        <v>201.41506376669051</v>
      </c>
      <c r="Q426">
        <v>274.435</v>
      </c>
      <c r="R426">
        <v>109.849</v>
      </c>
      <c r="S426">
        <v>115.036</v>
      </c>
      <c r="T426">
        <v>48.503300000000003</v>
      </c>
      <c r="U426">
        <v>1.63368</v>
      </c>
      <c r="V426">
        <v>-4.1718900000000003</v>
      </c>
    </row>
    <row r="427" spans="1:22">
      <c r="A427">
        <v>8992</v>
      </c>
      <c r="B427">
        <v>0</v>
      </c>
      <c r="C427">
        <v>17.1675</v>
      </c>
      <c r="D427">
        <v>2.4617</v>
      </c>
      <c r="E427">
        <v>-200.667</v>
      </c>
      <c r="F427">
        <v>48.503300000000003</v>
      </c>
      <c r="G427">
        <v>1.63368</v>
      </c>
      <c r="H427">
        <v>-4.1718900000000003</v>
      </c>
      <c r="I427" t="e">
        <f>IF(AND(Tabelle16[[#This Row],[AreaPx]]&gt;0,NOT(Tabelle16[AreaPx]="inf")),Tabelle16[[#This Row],[AreaPx]], NA())</f>
        <v>#N/A</v>
      </c>
      <c r="J427">
        <v>0</v>
      </c>
      <c r="K427">
        <v>0</v>
      </c>
      <c r="L427">
        <v>0</v>
      </c>
      <c r="M427">
        <v>0</v>
      </c>
      <c r="N427">
        <v>0</v>
      </c>
      <c r="O427">
        <f>Tabelle16[[#This Row],[Roll]]+Tabelle16[[#This Row],[Yaw]]</f>
        <v>44.331410000000005</v>
      </c>
      <c r="P427">
        <f>SQRT(Tabelle16[[#This Row],[X]]^2+ Tabelle16[[#This Row],[Y]]^2 +Tabelle16[[#This Row],[Z]]^2)</f>
        <v>201.41506376669051</v>
      </c>
      <c r="Q427">
        <v>274.435</v>
      </c>
      <c r="R427">
        <v>109.849</v>
      </c>
      <c r="S427">
        <v>115.036</v>
      </c>
      <c r="T427">
        <v>48.503300000000003</v>
      </c>
      <c r="U427">
        <v>1.63368</v>
      </c>
      <c r="V427">
        <v>-4.1718900000000003</v>
      </c>
    </row>
    <row r="428" spans="1:22">
      <c r="A428">
        <v>9002</v>
      </c>
      <c r="B428">
        <v>0</v>
      </c>
      <c r="C428">
        <v>17.1675</v>
      </c>
      <c r="D428">
        <v>2.4617</v>
      </c>
      <c r="E428">
        <v>-200.667</v>
      </c>
      <c r="F428">
        <v>48.503300000000003</v>
      </c>
      <c r="G428">
        <v>1.63368</v>
      </c>
      <c r="H428">
        <v>-4.1718900000000003</v>
      </c>
      <c r="I428" t="e">
        <f>IF(AND(Tabelle16[[#This Row],[AreaPx]]&gt;0,NOT(Tabelle16[AreaPx]="inf")),Tabelle16[[#This Row],[AreaPx]], NA())</f>
        <v>#N/A</v>
      </c>
      <c r="J428">
        <v>0</v>
      </c>
      <c r="K428">
        <v>0</v>
      </c>
      <c r="L428">
        <v>0</v>
      </c>
      <c r="M428">
        <v>0</v>
      </c>
      <c r="N428">
        <v>0</v>
      </c>
      <c r="O428">
        <f>Tabelle16[[#This Row],[Roll]]+Tabelle16[[#This Row],[Yaw]]</f>
        <v>44.331410000000005</v>
      </c>
      <c r="P428">
        <f>SQRT(Tabelle16[[#This Row],[X]]^2+ Tabelle16[[#This Row],[Y]]^2 +Tabelle16[[#This Row],[Z]]^2)</f>
        <v>201.41506376669051</v>
      </c>
      <c r="Q428">
        <v>274.435</v>
      </c>
      <c r="R428">
        <v>109.849</v>
      </c>
      <c r="S428">
        <v>115.036</v>
      </c>
      <c r="T428">
        <v>48.503300000000003</v>
      </c>
      <c r="U428">
        <v>1.63368</v>
      </c>
      <c r="V428">
        <v>-4.1718900000000003</v>
      </c>
    </row>
    <row r="429" spans="1:22">
      <c r="A429">
        <v>9010</v>
      </c>
      <c r="B429">
        <v>0</v>
      </c>
      <c r="C429">
        <v>17.1675</v>
      </c>
      <c r="D429">
        <v>2.4617</v>
      </c>
      <c r="E429">
        <v>-200.667</v>
      </c>
      <c r="F429">
        <v>48.503300000000003</v>
      </c>
      <c r="G429">
        <v>1.63368</v>
      </c>
      <c r="H429">
        <v>-4.1718900000000003</v>
      </c>
      <c r="I429" t="e">
        <f>IF(AND(Tabelle16[[#This Row],[AreaPx]]&gt;0,NOT(Tabelle16[AreaPx]="inf")),Tabelle16[[#This Row],[AreaPx]], NA())</f>
        <v>#N/A</v>
      </c>
      <c r="J429">
        <v>0</v>
      </c>
      <c r="K429">
        <v>0</v>
      </c>
      <c r="L429">
        <v>0</v>
      </c>
      <c r="M429">
        <v>0</v>
      </c>
      <c r="N429">
        <v>0</v>
      </c>
      <c r="O429">
        <f>Tabelle16[[#This Row],[Roll]]+Tabelle16[[#This Row],[Yaw]]</f>
        <v>44.331410000000005</v>
      </c>
      <c r="P429">
        <f>SQRT(Tabelle16[[#This Row],[X]]^2+ Tabelle16[[#This Row],[Y]]^2 +Tabelle16[[#This Row],[Z]]^2)</f>
        <v>201.41506376669051</v>
      </c>
      <c r="Q429">
        <v>274.435</v>
      </c>
      <c r="R429">
        <v>109.849</v>
      </c>
      <c r="S429">
        <v>115.036</v>
      </c>
      <c r="T429">
        <v>48.503300000000003</v>
      </c>
      <c r="U429">
        <v>1.63368</v>
      </c>
      <c r="V429">
        <v>-4.1718900000000003</v>
      </c>
    </row>
    <row r="430" spans="1:22">
      <c r="A430">
        <v>9038</v>
      </c>
      <c r="B430">
        <v>0</v>
      </c>
      <c r="C430">
        <v>17.1675</v>
      </c>
      <c r="D430">
        <v>2.4617</v>
      </c>
      <c r="E430">
        <v>-200.667</v>
      </c>
      <c r="F430">
        <v>48.503300000000003</v>
      </c>
      <c r="G430">
        <v>1.63368</v>
      </c>
      <c r="H430">
        <v>-4.1718900000000003</v>
      </c>
      <c r="I430" t="e">
        <f>IF(AND(Tabelle16[[#This Row],[AreaPx]]&gt;0,NOT(Tabelle16[AreaPx]="inf")),Tabelle16[[#This Row],[AreaPx]], NA())</f>
        <v>#N/A</v>
      </c>
      <c r="J430">
        <v>0</v>
      </c>
      <c r="K430">
        <v>0</v>
      </c>
      <c r="L430">
        <v>0</v>
      </c>
      <c r="M430">
        <v>0</v>
      </c>
      <c r="N430">
        <v>0</v>
      </c>
      <c r="O430">
        <f>Tabelle16[[#This Row],[Roll]]+Tabelle16[[#This Row],[Yaw]]</f>
        <v>44.331410000000005</v>
      </c>
      <c r="P430">
        <f>SQRT(Tabelle16[[#This Row],[X]]^2+ Tabelle16[[#This Row],[Y]]^2 +Tabelle16[[#This Row],[Z]]^2)</f>
        <v>201.41506376669051</v>
      </c>
      <c r="Q430">
        <v>274.435</v>
      </c>
      <c r="R430">
        <v>109.849</v>
      </c>
      <c r="S430">
        <v>115.036</v>
      </c>
      <c r="T430">
        <v>48.503300000000003</v>
      </c>
      <c r="U430">
        <v>1.63368</v>
      </c>
      <c r="V430">
        <v>-4.1718900000000003</v>
      </c>
    </row>
    <row r="431" spans="1:22">
      <c r="A431">
        <v>9050</v>
      </c>
      <c r="B431">
        <v>0</v>
      </c>
      <c r="C431">
        <v>17.1675</v>
      </c>
      <c r="D431">
        <v>2.4617</v>
      </c>
      <c r="E431">
        <v>-200.667</v>
      </c>
      <c r="F431">
        <v>48.503300000000003</v>
      </c>
      <c r="G431">
        <v>1.63368</v>
      </c>
      <c r="H431">
        <v>-4.1718900000000003</v>
      </c>
      <c r="I431" t="e">
        <f>IF(AND(Tabelle16[[#This Row],[AreaPx]]&gt;0,NOT(Tabelle16[AreaPx]="inf")),Tabelle16[[#This Row],[AreaPx]], NA())</f>
        <v>#N/A</v>
      </c>
      <c r="J431">
        <v>0</v>
      </c>
      <c r="K431">
        <v>0</v>
      </c>
      <c r="L431">
        <v>0</v>
      </c>
      <c r="M431">
        <v>0</v>
      </c>
      <c r="N431">
        <v>0</v>
      </c>
      <c r="O431">
        <f>Tabelle16[[#This Row],[Roll]]+Tabelle16[[#This Row],[Yaw]]</f>
        <v>44.331410000000005</v>
      </c>
      <c r="P431">
        <f>SQRT(Tabelle16[[#This Row],[X]]^2+ Tabelle16[[#This Row],[Y]]^2 +Tabelle16[[#This Row],[Z]]^2)</f>
        <v>201.41506376669051</v>
      </c>
      <c r="Q431">
        <v>274.435</v>
      </c>
      <c r="R431">
        <v>109.849</v>
      </c>
      <c r="S431">
        <v>115.036</v>
      </c>
      <c r="T431">
        <v>48.503300000000003</v>
      </c>
      <c r="U431">
        <v>1.63368</v>
      </c>
      <c r="V431">
        <v>-4.1718900000000003</v>
      </c>
    </row>
    <row r="432" spans="1:22">
      <c r="A432">
        <v>9078</v>
      </c>
      <c r="B432">
        <v>0</v>
      </c>
      <c r="C432">
        <v>17.1675</v>
      </c>
      <c r="D432">
        <v>2.4617</v>
      </c>
      <c r="E432">
        <v>-200.667</v>
      </c>
      <c r="F432">
        <v>48.503300000000003</v>
      </c>
      <c r="G432">
        <v>1.63368</v>
      </c>
      <c r="H432">
        <v>-4.1718900000000003</v>
      </c>
      <c r="I432" t="e">
        <f>IF(AND(Tabelle16[[#This Row],[AreaPx]]&gt;0,NOT(Tabelle16[AreaPx]="inf")),Tabelle16[[#This Row],[AreaPx]], NA())</f>
        <v>#N/A</v>
      </c>
      <c r="J432">
        <v>0</v>
      </c>
      <c r="K432">
        <v>0</v>
      </c>
      <c r="L432">
        <v>0</v>
      </c>
      <c r="M432">
        <v>0</v>
      </c>
      <c r="N432">
        <v>0</v>
      </c>
      <c r="O432">
        <f>Tabelle16[[#This Row],[Roll]]+Tabelle16[[#This Row],[Yaw]]</f>
        <v>44.331410000000005</v>
      </c>
      <c r="P432">
        <f>SQRT(Tabelle16[[#This Row],[X]]^2+ Tabelle16[[#This Row],[Y]]^2 +Tabelle16[[#This Row],[Z]]^2)</f>
        <v>201.41506376669051</v>
      </c>
      <c r="Q432">
        <v>274.435</v>
      </c>
      <c r="R432">
        <v>109.849</v>
      </c>
      <c r="S432">
        <v>115.036</v>
      </c>
      <c r="T432">
        <v>48.503300000000003</v>
      </c>
      <c r="U432">
        <v>1.63368</v>
      </c>
      <c r="V432">
        <v>-4.1718900000000003</v>
      </c>
    </row>
    <row r="433" spans="1:22">
      <c r="A433">
        <v>9104</v>
      </c>
      <c r="B433">
        <v>0</v>
      </c>
      <c r="C433">
        <v>17.1675</v>
      </c>
      <c r="D433">
        <v>2.4617</v>
      </c>
      <c r="E433">
        <v>-200.667</v>
      </c>
      <c r="F433">
        <v>48.503300000000003</v>
      </c>
      <c r="G433">
        <v>1.63368</v>
      </c>
      <c r="H433">
        <v>-4.1718900000000003</v>
      </c>
      <c r="I433" t="e">
        <f>IF(AND(Tabelle16[[#This Row],[AreaPx]]&gt;0,NOT(Tabelle16[AreaPx]="inf")),Tabelle16[[#This Row],[AreaPx]], NA())</f>
        <v>#N/A</v>
      </c>
      <c r="J433">
        <v>0</v>
      </c>
      <c r="K433">
        <v>0</v>
      </c>
      <c r="L433">
        <v>0</v>
      </c>
      <c r="M433">
        <v>0</v>
      </c>
      <c r="N433">
        <v>0</v>
      </c>
      <c r="O433">
        <f>Tabelle16[[#This Row],[Roll]]+Tabelle16[[#This Row],[Yaw]]</f>
        <v>44.331410000000005</v>
      </c>
      <c r="P433">
        <f>SQRT(Tabelle16[[#This Row],[X]]^2+ Tabelle16[[#This Row],[Y]]^2 +Tabelle16[[#This Row],[Z]]^2)</f>
        <v>201.41506376669051</v>
      </c>
      <c r="Q433">
        <v>274.435</v>
      </c>
      <c r="R433">
        <v>109.849</v>
      </c>
      <c r="S433">
        <v>115.036</v>
      </c>
      <c r="T433">
        <v>48.503300000000003</v>
      </c>
      <c r="U433">
        <v>1.63368</v>
      </c>
      <c r="V433">
        <v>-4.1718900000000003</v>
      </c>
    </row>
    <row r="434" spans="1:22">
      <c r="A434">
        <v>9112</v>
      </c>
      <c r="B434">
        <v>0</v>
      </c>
      <c r="C434">
        <v>17.1675</v>
      </c>
      <c r="D434">
        <v>2.4617</v>
      </c>
      <c r="E434">
        <v>-200.667</v>
      </c>
      <c r="F434">
        <v>48.503300000000003</v>
      </c>
      <c r="G434">
        <v>1.63368</v>
      </c>
      <c r="H434">
        <v>-4.1718900000000003</v>
      </c>
      <c r="I434" t="e">
        <f>IF(AND(Tabelle16[[#This Row],[AreaPx]]&gt;0,NOT(Tabelle16[AreaPx]="inf")),Tabelle16[[#This Row],[AreaPx]], NA())</f>
        <v>#N/A</v>
      </c>
      <c r="J434">
        <v>0</v>
      </c>
      <c r="K434">
        <v>0</v>
      </c>
      <c r="L434">
        <v>0</v>
      </c>
      <c r="M434">
        <v>0</v>
      </c>
      <c r="N434">
        <v>0</v>
      </c>
      <c r="O434">
        <f>Tabelle16[[#This Row],[Roll]]+Tabelle16[[#This Row],[Yaw]]</f>
        <v>44.331410000000005</v>
      </c>
      <c r="P434">
        <f>SQRT(Tabelle16[[#This Row],[X]]^2+ Tabelle16[[#This Row],[Y]]^2 +Tabelle16[[#This Row],[Z]]^2)</f>
        <v>201.41506376669051</v>
      </c>
      <c r="Q434">
        <v>274.435</v>
      </c>
      <c r="R434">
        <v>109.849</v>
      </c>
      <c r="S434">
        <v>115.036</v>
      </c>
      <c r="T434">
        <v>48.503300000000003</v>
      </c>
      <c r="U434">
        <v>1.63368</v>
      </c>
      <c r="V434">
        <v>-4.1718900000000003</v>
      </c>
    </row>
    <row r="435" spans="1:22">
      <c r="A435">
        <v>9135</v>
      </c>
      <c r="B435">
        <v>0</v>
      </c>
      <c r="C435">
        <v>17.1675</v>
      </c>
      <c r="D435">
        <v>2.4617</v>
      </c>
      <c r="E435">
        <v>-200.667</v>
      </c>
      <c r="F435">
        <v>48.503300000000003</v>
      </c>
      <c r="G435">
        <v>1.63368</v>
      </c>
      <c r="H435">
        <v>-4.1718900000000003</v>
      </c>
      <c r="I435" t="e">
        <f>IF(AND(Tabelle16[[#This Row],[AreaPx]]&gt;0,NOT(Tabelle16[AreaPx]="inf")),Tabelle16[[#This Row],[AreaPx]], NA())</f>
        <v>#N/A</v>
      </c>
      <c r="J435">
        <v>0</v>
      </c>
      <c r="K435">
        <v>0</v>
      </c>
      <c r="L435">
        <v>0</v>
      </c>
      <c r="M435">
        <v>0</v>
      </c>
      <c r="N435">
        <v>0</v>
      </c>
      <c r="O435">
        <f>Tabelle16[[#This Row],[Roll]]+Tabelle16[[#This Row],[Yaw]]</f>
        <v>44.331410000000005</v>
      </c>
      <c r="P435">
        <f>SQRT(Tabelle16[[#This Row],[X]]^2+ Tabelle16[[#This Row],[Y]]^2 +Tabelle16[[#This Row],[Z]]^2)</f>
        <v>201.41506376669051</v>
      </c>
      <c r="Q435">
        <v>274.435</v>
      </c>
      <c r="R435">
        <v>109.849</v>
      </c>
      <c r="S435">
        <v>115.036</v>
      </c>
      <c r="T435">
        <v>48.503300000000003</v>
      </c>
      <c r="U435">
        <v>1.63368</v>
      </c>
      <c r="V435">
        <v>-4.1718900000000003</v>
      </c>
    </row>
    <row r="436" spans="1:22">
      <c r="A436">
        <v>9150</v>
      </c>
      <c r="B436">
        <v>0</v>
      </c>
      <c r="C436">
        <v>17.1675</v>
      </c>
      <c r="D436">
        <v>2.4617</v>
      </c>
      <c r="E436">
        <v>-200.667</v>
      </c>
      <c r="F436">
        <v>48.503300000000003</v>
      </c>
      <c r="G436">
        <v>1.63368</v>
      </c>
      <c r="H436">
        <v>-4.1718900000000003</v>
      </c>
      <c r="I436" t="e">
        <f>IF(AND(Tabelle16[[#This Row],[AreaPx]]&gt;0,NOT(Tabelle16[AreaPx]="inf")),Tabelle16[[#This Row],[AreaPx]], NA())</f>
        <v>#N/A</v>
      </c>
      <c r="J436">
        <v>0</v>
      </c>
      <c r="K436">
        <v>0</v>
      </c>
      <c r="L436">
        <v>0</v>
      </c>
      <c r="M436">
        <v>0</v>
      </c>
      <c r="N436">
        <v>0</v>
      </c>
      <c r="O436">
        <f>Tabelle16[[#This Row],[Roll]]+Tabelle16[[#This Row],[Yaw]]</f>
        <v>44.331410000000005</v>
      </c>
      <c r="P436">
        <f>SQRT(Tabelle16[[#This Row],[X]]^2+ Tabelle16[[#This Row],[Y]]^2 +Tabelle16[[#This Row],[Z]]^2)</f>
        <v>201.41506376669051</v>
      </c>
      <c r="Q436">
        <v>274.435</v>
      </c>
      <c r="R436">
        <v>109.849</v>
      </c>
      <c r="S436">
        <v>115.036</v>
      </c>
      <c r="T436">
        <v>48.503300000000003</v>
      </c>
      <c r="U436">
        <v>1.63368</v>
      </c>
      <c r="V436">
        <v>-4.1718900000000003</v>
      </c>
    </row>
    <row r="437" spans="1:22">
      <c r="A437">
        <v>9176</v>
      </c>
      <c r="B437">
        <v>0</v>
      </c>
      <c r="C437">
        <v>17.1675</v>
      </c>
      <c r="D437">
        <v>2.4617</v>
      </c>
      <c r="E437">
        <v>-200.667</v>
      </c>
      <c r="F437">
        <v>48.503300000000003</v>
      </c>
      <c r="G437">
        <v>1.63368</v>
      </c>
      <c r="H437">
        <v>-4.1718900000000003</v>
      </c>
      <c r="I437" t="e">
        <f>IF(AND(Tabelle16[[#This Row],[AreaPx]]&gt;0,NOT(Tabelle16[AreaPx]="inf")),Tabelle16[[#This Row],[AreaPx]], NA())</f>
        <v>#N/A</v>
      </c>
      <c r="J437">
        <v>0</v>
      </c>
      <c r="K437">
        <v>0</v>
      </c>
      <c r="L437">
        <v>0</v>
      </c>
      <c r="M437">
        <v>0</v>
      </c>
      <c r="N437">
        <v>0</v>
      </c>
      <c r="O437">
        <f>Tabelle16[[#This Row],[Roll]]+Tabelle16[[#This Row],[Yaw]]</f>
        <v>44.331410000000005</v>
      </c>
      <c r="P437">
        <f>SQRT(Tabelle16[[#This Row],[X]]^2+ Tabelle16[[#This Row],[Y]]^2 +Tabelle16[[#This Row],[Z]]^2)</f>
        <v>201.41506376669051</v>
      </c>
      <c r="Q437">
        <v>274.435</v>
      </c>
      <c r="R437">
        <v>109.849</v>
      </c>
      <c r="S437">
        <v>115.036</v>
      </c>
      <c r="T437">
        <v>48.503300000000003</v>
      </c>
      <c r="U437">
        <v>1.63368</v>
      </c>
      <c r="V437">
        <v>-4.1718900000000003</v>
      </c>
    </row>
    <row r="438" spans="1:22">
      <c r="A438">
        <v>9197</v>
      </c>
      <c r="B438">
        <v>0</v>
      </c>
      <c r="C438">
        <v>17.1675</v>
      </c>
      <c r="D438">
        <v>2.4617</v>
      </c>
      <c r="E438">
        <v>-200.667</v>
      </c>
      <c r="F438">
        <v>48.503300000000003</v>
      </c>
      <c r="G438">
        <v>1.63368</v>
      </c>
      <c r="H438">
        <v>-4.1718900000000003</v>
      </c>
      <c r="I438" t="e">
        <f>IF(AND(Tabelle16[[#This Row],[AreaPx]]&gt;0,NOT(Tabelle16[AreaPx]="inf")),Tabelle16[[#This Row],[AreaPx]], NA())</f>
        <v>#N/A</v>
      </c>
      <c r="J438">
        <v>0</v>
      </c>
      <c r="K438">
        <v>0</v>
      </c>
      <c r="L438">
        <v>0</v>
      </c>
      <c r="M438">
        <v>0</v>
      </c>
      <c r="N438">
        <v>0</v>
      </c>
      <c r="O438">
        <f>Tabelle16[[#This Row],[Roll]]+Tabelle16[[#This Row],[Yaw]]</f>
        <v>44.331410000000005</v>
      </c>
      <c r="P438">
        <f>SQRT(Tabelle16[[#This Row],[X]]^2+ Tabelle16[[#This Row],[Y]]^2 +Tabelle16[[#This Row],[Z]]^2)</f>
        <v>201.41506376669051</v>
      </c>
      <c r="Q438">
        <v>274.435</v>
      </c>
      <c r="R438">
        <v>109.849</v>
      </c>
      <c r="S438">
        <v>115.036</v>
      </c>
      <c r="T438">
        <v>48.503300000000003</v>
      </c>
      <c r="U438">
        <v>1.63368</v>
      </c>
      <c r="V438">
        <v>-4.1718900000000003</v>
      </c>
    </row>
    <row r="439" spans="1:22">
      <c r="A439">
        <v>9211</v>
      </c>
      <c r="B439">
        <v>0</v>
      </c>
      <c r="C439">
        <v>17.1675</v>
      </c>
      <c r="D439">
        <v>2.4617</v>
      </c>
      <c r="E439">
        <v>-200.667</v>
      </c>
      <c r="F439">
        <v>48.503300000000003</v>
      </c>
      <c r="G439">
        <v>1.63368</v>
      </c>
      <c r="H439">
        <v>-4.1718900000000003</v>
      </c>
      <c r="I439" t="e">
        <f>IF(AND(Tabelle16[[#This Row],[AreaPx]]&gt;0,NOT(Tabelle16[AreaPx]="inf")),Tabelle16[[#This Row],[AreaPx]], NA())</f>
        <v>#N/A</v>
      </c>
      <c r="J439">
        <v>0</v>
      </c>
      <c r="K439">
        <v>0</v>
      </c>
      <c r="L439">
        <v>0</v>
      </c>
      <c r="M439">
        <v>0</v>
      </c>
      <c r="N439">
        <v>0</v>
      </c>
      <c r="O439">
        <f>Tabelle16[[#This Row],[Roll]]+Tabelle16[[#This Row],[Yaw]]</f>
        <v>44.331410000000005</v>
      </c>
      <c r="P439">
        <f>SQRT(Tabelle16[[#This Row],[X]]^2+ Tabelle16[[#This Row],[Y]]^2 +Tabelle16[[#This Row],[Z]]^2)</f>
        <v>201.41506376669051</v>
      </c>
      <c r="Q439">
        <v>274.435</v>
      </c>
      <c r="R439">
        <v>109.849</v>
      </c>
      <c r="S439">
        <v>115.036</v>
      </c>
      <c r="T439">
        <v>48.503300000000003</v>
      </c>
      <c r="U439">
        <v>1.63368</v>
      </c>
      <c r="V439">
        <v>-4.1718900000000003</v>
      </c>
    </row>
    <row r="440" spans="1:22">
      <c r="A440">
        <v>9244</v>
      </c>
      <c r="B440">
        <v>0</v>
      </c>
      <c r="C440">
        <v>17.1675</v>
      </c>
      <c r="D440">
        <v>2.4617</v>
      </c>
      <c r="E440">
        <v>-200.667</v>
      </c>
      <c r="F440">
        <v>48.503300000000003</v>
      </c>
      <c r="G440">
        <v>1.63368</v>
      </c>
      <c r="H440">
        <v>-4.1718900000000003</v>
      </c>
      <c r="I440" t="e">
        <f>IF(AND(Tabelle16[[#This Row],[AreaPx]]&gt;0,NOT(Tabelle16[AreaPx]="inf")),Tabelle16[[#This Row],[AreaPx]], NA())</f>
        <v>#N/A</v>
      </c>
      <c r="J440">
        <v>0</v>
      </c>
      <c r="K440">
        <v>0</v>
      </c>
      <c r="L440">
        <v>0</v>
      </c>
      <c r="M440">
        <v>0</v>
      </c>
      <c r="N440">
        <v>0</v>
      </c>
      <c r="O440">
        <f>Tabelle16[[#This Row],[Roll]]+Tabelle16[[#This Row],[Yaw]]</f>
        <v>44.331410000000005</v>
      </c>
      <c r="P440">
        <f>SQRT(Tabelle16[[#This Row],[X]]^2+ Tabelle16[[#This Row],[Y]]^2 +Tabelle16[[#This Row],[Z]]^2)</f>
        <v>201.41506376669051</v>
      </c>
      <c r="Q440">
        <v>274.435</v>
      </c>
      <c r="R440">
        <v>109.849</v>
      </c>
      <c r="S440">
        <v>115.036</v>
      </c>
      <c r="T440">
        <v>48.503300000000003</v>
      </c>
      <c r="U440">
        <v>1.63368</v>
      </c>
      <c r="V440">
        <v>-4.1718900000000003</v>
      </c>
    </row>
    <row r="441" spans="1:22">
      <c r="A441">
        <v>9278</v>
      </c>
      <c r="B441">
        <v>0</v>
      </c>
      <c r="C441">
        <v>17.1675</v>
      </c>
      <c r="D441">
        <v>2.4617</v>
      </c>
      <c r="E441">
        <v>-200.667</v>
      </c>
      <c r="F441">
        <v>48.503300000000003</v>
      </c>
      <c r="G441">
        <v>1.63368</v>
      </c>
      <c r="H441">
        <v>-4.1718900000000003</v>
      </c>
      <c r="I441" t="e">
        <f>IF(AND(Tabelle16[[#This Row],[AreaPx]]&gt;0,NOT(Tabelle16[AreaPx]="inf")),Tabelle16[[#This Row],[AreaPx]], NA())</f>
        <v>#N/A</v>
      </c>
      <c r="J441">
        <v>0</v>
      </c>
      <c r="K441">
        <v>0</v>
      </c>
      <c r="L441">
        <v>0</v>
      </c>
      <c r="M441">
        <v>0</v>
      </c>
      <c r="N441">
        <v>0</v>
      </c>
      <c r="O441">
        <f>Tabelle16[[#This Row],[Roll]]+Tabelle16[[#This Row],[Yaw]]</f>
        <v>44.331410000000005</v>
      </c>
      <c r="P441">
        <f>SQRT(Tabelle16[[#This Row],[X]]^2+ Tabelle16[[#This Row],[Y]]^2 +Tabelle16[[#This Row],[Z]]^2)</f>
        <v>201.41506376669051</v>
      </c>
      <c r="Q441">
        <v>274.435</v>
      </c>
      <c r="R441">
        <v>109.849</v>
      </c>
      <c r="S441">
        <v>115.036</v>
      </c>
      <c r="T441">
        <v>48.503300000000003</v>
      </c>
      <c r="U441">
        <v>1.63368</v>
      </c>
      <c r="V441">
        <v>-4.1718900000000003</v>
      </c>
    </row>
    <row r="442" spans="1:22">
      <c r="A442">
        <v>9315</v>
      </c>
      <c r="B442">
        <v>0</v>
      </c>
      <c r="C442">
        <v>17.1675</v>
      </c>
      <c r="D442">
        <v>2.4617</v>
      </c>
      <c r="E442">
        <v>-200.667</v>
      </c>
      <c r="F442">
        <v>48.503300000000003</v>
      </c>
      <c r="G442">
        <v>1.63368</v>
      </c>
      <c r="H442">
        <v>-4.1718900000000003</v>
      </c>
      <c r="I442" t="e">
        <f>IF(AND(Tabelle16[[#This Row],[AreaPx]]&gt;0,NOT(Tabelle16[AreaPx]="inf")),Tabelle16[[#This Row],[AreaPx]], NA())</f>
        <v>#N/A</v>
      </c>
      <c r="J442">
        <v>0</v>
      </c>
      <c r="K442">
        <v>0</v>
      </c>
      <c r="L442">
        <v>0</v>
      </c>
      <c r="M442">
        <v>0</v>
      </c>
      <c r="N442">
        <v>0</v>
      </c>
      <c r="O442">
        <f>Tabelle16[[#This Row],[Roll]]+Tabelle16[[#This Row],[Yaw]]</f>
        <v>44.331410000000005</v>
      </c>
      <c r="P442">
        <f>SQRT(Tabelle16[[#This Row],[X]]^2+ Tabelle16[[#This Row],[Y]]^2 +Tabelle16[[#This Row],[Z]]^2)</f>
        <v>201.41506376669051</v>
      </c>
      <c r="Q442">
        <v>274.435</v>
      </c>
      <c r="R442">
        <v>109.849</v>
      </c>
      <c r="S442">
        <v>115.036</v>
      </c>
      <c r="T442">
        <v>48.503300000000003</v>
      </c>
      <c r="U442">
        <v>1.63368</v>
      </c>
      <c r="V442">
        <v>-4.1718900000000003</v>
      </c>
    </row>
    <row r="443" spans="1:22">
      <c r="A443">
        <v>9341</v>
      </c>
      <c r="B443">
        <v>0</v>
      </c>
      <c r="C443">
        <v>17.1675</v>
      </c>
      <c r="D443">
        <v>2.4617</v>
      </c>
      <c r="E443">
        <v>-200.667</v>
      </c>
      <c r="F443">
        <v>48.503300000000003</v>
      </c>
      <c r="G443">
        <v>1.63368</v>
      </c>
      <c r="H443">
        <v>-4.1718900000000003</v>
      </c>
      <c r="I443" t="e">
        <f>IF(AND(Tabelle16[[#This Row],[AreaPx]]&gt;0,NOT(Tabelle16[AreaPx]="inf")),Tabelle16[[#This Row],[AreaPx]], NA())</f>
        <v>#N/A</v>
      </c>
      <c r="J443">
        <v>0</v>
      </c>
      <c r="K443">
        <v>0</v>
      </c>
      <c r="L443">
        <v>0</v>
      </c>
      <c r="M443">
        <v>0</v>
      </c>
      <c r="N443">
        <v>0</v>
      </c>
      <c r="O443">
        <f>Tabelle16[[#This Row],[Roll]]+Tabelle16[[#This Row],[Yaw]]</f>
        <v>44.331410000000005</v>
      </c>
      <c r="P443">
        <f>SQRT(Tabelle16[[#This Row],[X]]^2+ Tabelle16[[#This Row],[Y]]^2 +Tabelle16[[#This Row],[Z]]^2)</f>
        <v>201.41506376669051</v>
      </c>
      <c r="Q443">
        <v>274.435</v>
      </c>
      <c r="R443">
        <v>109.849</v>
      </c>
      <c r="S443">
        <v>115.036</v>
      </c>
      <c r="T443">
        <v>48.503300000000003</v>
      </c>
      <c r="U443">
        <v>1.63368</v>
      </c>
      <c r="V443">
        <v>-4.1718900000000003</v>
      </c>
    </row>
    <row r="444" spans="1:22">
      <c r="A444">
        <v>9365</v>
      </c>
      <c r="B444">
        <v>0</v>
      </c>
      <c r="C444">
        <v>17.1675</v>
      </c>
      <c r="D444">
        <v>2.4617</v>
      </c>
      <c r="E444">
        <v>-200.667</v>
      </c>
      <c r="F444">
        <v>48.503300000000003</v>
      </c>
      <c r="G444">
        <v>1.63368</v>
      </c>
      <c r="H444">
        <v>-4.1718900000000003</v>
      </c>
      <c r="I444" t="e">
        <f>IF(AND(Tabelle16[[#This Row],[AreaPx]]&gt;0,NOT(Tabelle16[AreaPx]="inf")),Tabelle16[[#This Row],[AreaPx]], NA())</f>
        <v>#N/A</v>
      </c>
      <c r="J444">
        <v>0</v>
      </c>
      <c r="K444">
        <v>0</v>
      </c>
      <c r="L444">
        <v>0</v>
      </c>
      <c r="M444">
        <v>0</v>
      </c>
      <c r="N444">
        <v>0</v>
      </c>
      <c r="O444">
        <f>Tabelle16[[#This Row],[Roll]]+Tabelle16[[#This Row],[Yaw]]</f>
        <v>44.331410000000005</v>
      </c>
      <c r="P444">
        <f>SQRT(Tabelle16[[#This Row],[X]]^2+ Tabelle16[[#This Row],[Y]]^2 +Tabelle16[[#This Row],[Z]]^2)</f>
        <v>201.41506376669051</v>
      </c>
      <c r="Q444">
        <v>274.435</v>
      </c>
      <c r="R444">
        <v>109.849</v>
      </c>
      <c r="S444">
        <v>115.036</v>
      </c>
      <c r="T444">
        <v>48.503300000000003</v>
      </c>
      <c r="U444">
        <v>1.63368</v>
      </c>
      <c r="V444">
        <v>-4.1718900000000003</v>
      </c>
    </row>
    <row r="445" spans="1:22">
      <c r="A445">
        <v>9379</v>
      </c>
      <c r="B445">
        <v>0</v>
      </c>
      <c r="C445">
        <v>17.1675</v>
      </c>
      <c r="D445">
        <v>2.4617</v>
      </c>
      <c r="E445">
        <v>-200.667</v>
      </c>
      <c r="F445">
        <v>48.503300000000003</v>
      </c>
      <c r="G445">
        <v>1.63368</v>
      </c>
      <c r="H445">
        <v>-4.1718900000000003</v>
      </c>
      <c r="I445" t="e">
        <f>IF(AND(Tabelle16[[#This Row],[AreaPx]]&gt;0,NOT(Tabelle16[AreaPx]="inf")),Tabelle16[[#This Row],[AreaPx]], NA())</f>
        <v>#N/A</v>
      </c>
      <c r="J445">
        <v>0</v>
      </c>
      <c r="K445">
        <v>0</v>
      </c>
      <c r="L445">
        <v>0</v>
      </c>
      <c r="M445">
        <v>0</v>
      </c>
      <c r="N445">
        <v>0</v>
      </c>
      <c r="O445">
        <f>Tabelle16[[#This Row],[Roll]]+Tabelle16[[#This Row],[Yaw]]</f>
        <v>44.331410000000005</v>
      </c>
      <c r="P445">
        <f>SQRT(Tabelle16[[#This Row],[X]]^2+ Tabelle16[[#This Row],[Y]]^2 +Tabelle16[[#This Row],[Z]]^2)</f>
        <v>201.41506376669051</v>
      </c>
      <c r="Q445">
        <v>274.435</v>
      </c>
      <c r="R445">
        <v>109.849</v>
      </c>
      <c r="S445">
        <v>115.036</v>
      </c>
      <c r="T445">
        <v>48.503300000000003</v>
      </c>
      <c r="U445">
        <v>1.63368</v>
      </c>
      <c r="V445">
        <v>-4.1718900000000003</v>
      </c>
    </row>
    <row r="446" spans="1:22">
      <c r="A446">
        <v>9412</v>
      </c>
      <c r="B446">
        <v>0</v>
      </c>
      <c r="C446">
        <v>17.1675</v>
      </c>
      <c r="D446">
        <v>2.4617</v>
      </c>
      <c r="E446">
        <v>-200.667</v>
      </c>
      <c r="F446">
        <v>48.503300000000003</v>
      </c>
      <c r="G446">
        <v>1.63368</v>
      </c>
      <c r="H446">
        <v>-4.1718900000000003</v>
      </c>
      <c r="I446" t="e">
        <f>IF(AND(Tabelle16[[#This Row],[AreaPx]]&gt;0,NOT(Tabelle16[AreaPx]="inf")),Tabelle16[[#This Row],[AreaPx]], NA())</f>
        <v>#N/A</v>
      </c>
      <c r="J446">
        <v>0</v>
      </c>
      <c r="K446">
        <v>0</v>
      </c>
      <c r="L446">
        <v>0</v>
      </c>
      <c r="M446">
        <v>0</v>
      </c>
      <c r="N446">
        <v>0</v>
      </c>
      <c r="O446">
        <f>Tabelle16[[#This Row],[Roll]]+Tabelle16[[#This Row],[Yaw]]</f>
        <v>44.331410000000005</v>
      </c>
      <c r="P446">
        <f>SQRT(Tabelle16[[#This Row],[X]]^2+ Tabelle16[[#This Row],[Y]]^2 +Tabelle16[[#This Row],[Z]]^2)</f>
        <v>201.41506376669051</v>
      </c>
      <c r="Q446">
        <v>274.435</v>
      </c>
      <c r="R446">
        <v>109.849</v>
      </c>
      <c r="S446">
        <v>115.036</v>
      </c>
      <c r="T446">
        <v>48.503300000000003</v>
      </c>
      <c r="U446">
        <v>1.63368</v>
      </c>
      <c r="V446">
        <v>-4.1718900000000003</v>
      </c>
    </row>
    <row r="447" spans="1:22">
      <c r="A447">
        <v>9439</v>
      </c>
      <c r="B447">
        <v>0</v>
      </c>
      <c r="C447">
        <v>17.1675</v>
      </c>
      <c r="D447">
        <v>2.4617</v>
      </c>
      <c r="E447">
        <v>-200.667</v>
      </c>
      <c r="F447">
        <v>48.503300000000003</v>
      </c>
      <c r="G447">
        <v>1.63368</v>
      </c>
      <c r="H447">
        <v>-4.1718900000000003</v>
      </c>
      <c r="I447" t="e">
        <f>IF(AND(Tabelle16[[#This Row],[AreaPx]]&gt;0,NOT(Tabelle16[AreaPx]="inf")),Tabelle16[[#This Row],[AreaPx]], NA())</f>
        <v>#N/A</v>
      </c>
      <c r="J447">
        <v>0</v>
      </c>
      <c r="K447">
        <v>0</v>
      </c>
      <c r="L447">
        <v>0</v>
      </c>
      <c r="M447">
        <v>0</v>
      </c>
      <c r="N447">
        <v>0</v>
      </c>
      <c r="O447">
        <f>Tabelle16[[#This Row],[Roll]]+Tabelle16[[#This Row],[Yaw]]</f>
        <v>44.331410000000005</v>
      </c>
      <c r="P447">
        <f>SQRT(Tabelle16[[#This Row],[X]]^2+ Tabelle16[[#This Row],[Y]]^2 +Tabelle16[[#This Row],[Z]]^2)</f>
        <v>201.41506376669051</v>
      </c>
      <c r="Q447">
        <v>274.435</v>
      </c>
      <c r="R447">
        <v>109.849</v>
      </c>
      <c r="S447">
        <v>115.036</v>
      </c>
      <c r="T447">
        <v>48.503300000000003</v>
      </c>
      <c r="U447">
        <v>1.63368</v>
      </c>
      <c r="V447">
        <v>-4.1718900000000003</v>
      </c>
    </row>
    <row r="448" spans="1:22">
      <c r="A448">
        <v>9475</v>
      </c>
      <c r="B448">
        <v>0</v>
      </c>
      <c r="C448">
        <v>17.1675</v>
      </c>
      <c r="D448">
        <v>2.4617</v>
      </c>
      <c r="E448">
        <v>-200.667</v>
      </c>
      <c r="F448">
        <v>48.503300000000003</v>
      </c>
      <c r="G448">
        <v>1.63368</v>
      </c>
      <c r="H448">
        <v>-4.1718900000000003</v>
      </c>
      <c r="I448" t="e">
        <f>IF(AND(Tabelle16[[#This Row],[AreaPx]]&gt;0,NOT(Tabelle16[AreaPx]="inf")),Tabelle16[[#This Row],[AreaPx]], NA())</f>
        <v>#N/A</v>
      </c>
      <c r="J448">
        <v>0</v>
      </c>
      <c r="K448">
        <v>0</v>
      </c>
      <c r="L448">
        <v>0</v>
      </c>
      <c r="M448">
        <v>0</v>
      </c>
      <c r="N448">
        <v>0</v>
      </c>
      <c r="O448">
        <f>Tabelle16[[#This Row],[Roll]]+Tabelle16[[#This Row],[Yaw]]</f>
        <v>44.331410000000005</v>
      </c>
      <c r="P448">
        <f>SQRT(Tabelle16[[#This Row],[X]]^2+ Tabelle16[[#This Row],[Y]]^2 +Tabelle16[[#This Row],[Z]]^2)</f>
        <v>201.41506376669051</v>
      </c>
      <c r="Q448">
        <v>274.435</v>
      </c>
      <c r="R448">
        <v>109.849</v>
      </c>
      <c r="S448">
        <v>115.036</v>
      </c>
      <c r="T448">
        <v>48.503300000000003</v>
      </c>
      <c r="U448">
        <v>1.63368</v>
      </c>
      <c r="V448">
        <v>-4.1718900000000003</v>
      </c>
    </row>
    <row r="449" spans="1:22">
      <c r="A449">
        <v>9505</v>
      </c>
      <c r="B449">
        <v>0</v>
      </c>
      <c r="C449">
        <v>17.1675</v>
      </c>
      <c r="D449">
        <v>2.4617</v>
      </c>
      <c r="E449">
        <v>-200.667</v>
      </c>
      <c r="F449">
        <v>48.503300000000003</v>
      </c>
      <c r="G449">
        <v>1.63368</v>
      </c>
      <c r="H449">
        <v>-4.1718900000000003</v>
      </c>
      <c r="I449" t="e">
        <f>IF(AND(Tabelle16[[#This Row],[AreaPx]]&gt;0,NOT(Tabelle16[AreaPx]="inf")),Tabelle16[[#This Row],[AreaPx]], NA())</f>
        <v>#N/A</v>
      </c>
      <c r="J449">
        <v>0</v>
      </c>
      <c r="K449">
        <v>0</v>
      </c>
      <c r="L449">
        <v>0</v>
      </c>
      <c r="M449">
        <v>0</v>
      </c>
      <c r="N449">
        <v>0</v>
      </c>
      <c r="O449">
        <f>Tabelle16[[#This Row],[Roll]]+Tabelle16[[#This Row],[Yaw]]</f>
        <v>44.331410000000005</v>
      </c>
      <c r="P449">
        <f>SQRT(Tabelle16[[#This Row],[X]]^2+ Tabelle16[[#This Row],[Y]]^2 +Tabelle16[[#This Row],[Z]]^2)</f>
        <v>201.41506376669051</v>
      </c>
      <c r="Q449">
        <v>274.435</v>
      </c>
      <c r="R449">
        <v>109.849</v>
      </c>
      <c r="S449">
        <v>115.036</v>
      </c>
      <c r="T449">
        <v>48.503300000000003</v>
      </c>
      <c r="U449">
        <v>1.63368</v>
      </c>
      <c r="V449">
        <v>-4.1718900000000003</v>
      </c>
    </row>
    <row r="450" spans="1:22">
      <c r="A450">
        <v>9518</v>
      </c>
      <c r="B450">
        <v>0</v>
      </c>
      <c r="C450">
        <v>17.1675</v>
      </c>
      <c r="D450">
        <v>2.4617</v>
      </c>
      <c r="E450">
        <v>-200.667</v>
      </c>
      <c r="F450">
        <v>48.503300000000003</v>
      </c>
      <c r="G450">
        <v>1.63368</v>
      </c>
      <c r="H450">
        <v>-4.1718900000000003</v>
      </c>
      <c r="I450" t="e">
        <f>IF(AND(Tabelle16[[#This Row],[AreaPx]]&gt;0,NOT(Tabelle16[AreaPx]="inf")),Tabelle16[[#This Row],[AreaPx]], NA())</f>
        <v>#N/A</v>
      </c>
      <c r="J450">
        <v>0</v>
      </c>
      <c r="K450">
        <v>0</v>
      </c>
      <c r="L450">
        <v>0</v>
      </c>
      <c r="M450">
        <v>0</v>
      </c>
      <c r="N450">
        <v>0</v>
      </c>
      <c r="O450">
        <f>Tabelle16[[#This Row],[Roll]]+Tabelle16[[#This Row],[Yaw]]</f>
        <v>44.331410000000005</v>
      </c>
      <c r="P450">
        <f>SQRT(Tabelle16[[#This Row],[X]]^2+ Tabelle16[[#This Row],[Y]]^2 +Tabelle16[[#This Row],[Z]]^2)</f>
        <v>201.41506376669051</v>
      </c>
      <c r="Q450">
        <v>274.435</v>
      </c>
      <c r="R450">
        <v>109.849</v>
      </c>
      <c r="S450">
        <v>115.036</v>
      </c>
      <c r="T450">
        <v>48.503300000000003</v>
      </c>
      <c r="U450">
        <v>1.63368</v>
      </c>
      <c r="V450">
        <v>-4.1718900000000003</v>
      </c>
    </row>
    <row r="451" spans="1:22">
      <c r="A451">
        <v>9537</v>
      </c>
      <c r="B451">
        <v>0</v>
      </c>
      <c r="C451">
        <v>17.1675</v>
      </c>
      <c r="D451">
        <v>2.4617</v>
      </c>
      <c r="E451">
        <v>-200.667</v>
      </c>
      <c r="F451">
        <v>48.503300000000003</v>
      </c>
      <c r="G451">
        <v>1.63368</v>
      </c>
      <c r="H451">
        <v>-4.1718900000000003</v>
      </c>
      <c r="I451" t="e">
        <f>IF(AND(Tabelle16[[#This Row],[AreaPx]]&gt;0,NOT(Tabelle16[AreaPx]="inf")),Tabelle16[[#This Row],[AreaPx]], NA())</f>
        <v>#N/A</v>
      </c>
      <c r="J451">
        <v>0</v>
      </c>
      <c r="K451">
        <v>0</v>
      </c>
      <c r="L451">
        <v>0</v>
      </c>
      <c r="M451">
        <v>0</v>
      </c>
      <c r="N451">
        <v>0</v>
      </c>
      <c r="O451">
        <f>Tabelle16[[#This Row],[Roll]]+Tabelle16[[#This Row],[Yaw]]</f>
        <v>44.331410000000005</v>
      </c>
      <c r="P451">
        <f>SQRT(Tabelle16[[#This Row],[X]]^2+ Tabelle16[[#This Row],[Y]]^2 +Tabelle16[[#This Row],[Z]]^2)</f>
        <v>201.41506376669051</v>
      </c>
      <c r="Q451">
        <v>274.435</v>
      </c>
      <c r="R451">
        <v>109.849</v>
      </c>
      <c r="S451">
        <v>115.036</v>
      </c>
      <c r="T451">
        <v>48.503300000000003</v>
      </c>
      <c r="U451">
        <v>1.63368</v>
      </c>
      <c r="V451">
        <v>-4.1718900000000003</v>
      </c>
    </row>
    <row r="452" spans="1:22">
      <c r="A452">
        <v>9554</v>
      </c>
      <c r="B452">
        <v>0</v>
      </c>
      <c r="C452">
        <v>17.1675</v>
      </c>
      <c r="D452">
        <v>2.4617</v>
      </c>
      <c r="E452">
        <v>-200.667</v>
      </c>
      <c r="F452">
        <v>48.503300000000003</v>
      </c>
      <c r="G452">
        <v>1.63368</v>
      </c>
      <c r="H452">
        <v>-4.1718900000000003</v>
      </c>
      <c r="I452" t="e">
        <f>IF(AND(Tabelle16[[#This Row],[AreaPx]]&gt;0,NOT(Tabelle16[AreaPx]="inf")),Tabelle16[[#This Row],[AreaPx]], NA())</f>
        <v>#N/A</v>
      </c>
      <c r="J452">
        <v>0</v>
      </c>
      <c r="K452">
        <v>0</v>
      </c>
      <c r="L452">
        <v>0</v>
      </c>
      <c r="M452">
        <v>0</v>
      </c>
      <c r="N452">
        <v>0</v>
      </c>
      <c r="O452">
        <f>Tabelle16[[#This Row],[Roll]]+Tabelle16[[#This Row],[Yaw]]</f>
        <v>44.331410000000005</v>
      </c>
      <c r="P452">
        <f>SQRT(Tabelle16[[#This Row],[X]]^2+ Tabelle16[[#This Row],[Y]]^2 +Tabelle16[[#This Row],[Z]]^2)</f>
        <v>201.41506376669051</v>
      </c>
      <c r="Q452">
        <v>274.435</v>
      </c>
      <c r="R452">
        <v>109.849</v>
      </c>
      <c r="S452">
        <v>115.036</v>
      </c>
      <c r="T452">
        <v>48.503300000000003</v>
      </c>
      <c r="U452">
        <v>1.63368</v>
      </c>
      <c r="V452">
        <v>-4.1718900000000003</v>
      </c>
    </row>
    <row r="453" spans="1:22">
      <c r="A453">
        <v>9575</v>
      </c>
      <c r="B453">
        <v>0</v>
      </c>
      <c r="C453">
        <v>17.1675</v>
      </c>
      <c r="D453">
        <v>2.4617</v>
      </c>
      <c r="E453">
        <v>-200.667</v>
      </c>
      <c r="F453">
        <v>48.503300000000003</v>
      </c>
      <c r="G453">
        <v>1.63368</v>
      </c>
      <c r="H453">
        <v>-4.1718900000000003</v>
      </c>
      <c r="I453" t="e">
        <f>IF(AND(Tabelle16[[#This Row],[AreaPx]]&gt;0,NOT(Tabelle16[AreaPx]="inf")),Tabelle16[[#This Row],[AreaPx]], NA())</f>
        <v>#N/A</v>
      </c>
      <c r="J453">
        <v>0</v>
      </c>
      <c r="K453">
        <v>0</v>
      </c>
      <c r="L453">
        <v>0</v>
      </c>
      <c r="M453">
        <v>0</v>
      </c>
      <c r="N453">
        <v>0</v>
      </c>
      <c r="O453">
        <f>Tabelle16[[#This Row],[Roll]]+Tabelle16[[#This Row],[Yaw]]</f>
        <v>44.331410000000005</v>
      </c>
      <c r="P453">
        <f>SQRT(Tabelle16[[#This Row],[X]]^2+ Tabelle16[[#This Row],[Y]]^2 +Tabelle16[[#This Row],[Z]]^2)</f>
        <v>201.41506376669051</v>
      </c>
      <c r="Q453">
        <v>274.435</v>
      </c>
      <c r="R453">
        <v>109.849</v>
      </c>
      <c r="S453">
        <v>115.036</v>
      </c>
      <c r="T453">
        <v>48.503300000000003</v>
      </c>
      <c r="U453">
        <v>1.63368</v>
      </c>
      <c r="V453">
        <v>-4.1718900000000003</v>
      </c>
    </row>
    <row r="454" spans="1:22">
      <c r="A454">
        <v>9597</v>
      </c>
      <c r="B454">
        <v>0</v>
      </c>
      <c r="C454">
        <v>17.1675</v>
      </c>
      <c r="D454">
        <v>2.4617</v>
      </c>
      <c r="E454">
        <v>-200.667</v>
      </c>
      <c r="F454">
        <v>48.503300000000003</v>
      </c>
      <c r="G454">
        <v>1.63368</v>
      </c>
      <c r="H454">
        <v>-4.1718900000000003</v>
      </c>
      <c r="I454" t="e">
        <f>IF(AND(Tabelle16[[#This Row],[AreaPx]]&gt;0,NOT(Tabelle16[AreaPx]="inf")),Tabelle16[[#This Row],[AreaPx]], NA())</f>
        <v>#N/A</v>
      </c>
      <c r="J454">
        <v>0</v>
      </c>
      <c r="K454">
        <v>0</v>
      </c>
      <c r="L454">
        <v>0</v>
      </c>
      <c r="M454">
        <v>0</v>
      </c>
      <c r="N454">
        <v>0</v>
      </c>
      <c r="O454">
        <f>Tabelle16[[#This Row],[Roll]]+Tabelle16[[#This Row],[Yaw]]</f>
        <v>44.331410000000005</v>
      </c>
      <c r="P454">
        <f>SQRT(Tabelle16[[#This Row],[X]]^2+ Tabelle16[[#This Row],[Y]]^2 +Tabelle16[[#This Row],[Z]]^2)</f>
        <v>201.41506376669051</v>
      </c>
      <c r="Q454">
        <v>274.435</v>
      </c>
      <c r="R454">
        <v>109.849</v>
      </c>
      <c r="S454">
        <v>115.036</v>
      </c>
      <c r="T454">
        <v>48.503300000000003</v>
      </c>
      <c r="U454">
        <v>1.63368</v>
      </c>
      <c r="V454">
        <v>-4.1718900000000003</v>
      </c>
    </row>
    <row r="455" spans="1:22">
      <c r="A455">
        <v>9607</v>
      </c>
      <c r="B455">
        <v>0</v>
      </c>
      <c r="C455">
        <v>17.1675</v>
      </c>
      <c r="D455">
        <v>2.4617</v>
      </c>
      <c r="E455">
        <v>-200.667</v>
      </c>
      <c r="F455">
        <v>48.503300000000003</v>
      </c>
      <c r="G455">
        <v>1.63368</v>
      </c>
      <c r="H455">
        <v>-4.1718900000000003</v>
      </c>
      <c r="I455" t="e">
        <f>IF(AND(Tabelle16[[#This Row],[AreaPx]]&gt;0,NOT(Tabelle16[AreaPx]="inf")),Tabelle16[[#This Row],[AreaPx]], NA())</f>
        <v>#N/A</v>
      </c>
      <c r="J455">
        <v>0</v>
      </c>
      <c r="K455">
        <v>0</v>
      </c>
      <c r="L455">
        <v>0</v>
      </c>
      <c r="M455">
        <v>0</v>
      </c>
      <c r="N455">
        <v>0</v>
      </c>
      <c r="O455">
        <f>Tabelle16[[#This Row],[Roll]]+Tabelle16[[#This Row],[Yaw]]</f>
        <v>44.331410000000005</v>
      </c>
      <c r="P455">
        <f>SQRT(Tabelle16[[#This Row],[X]]^2+ Tabelle16[[#This Row],[Y]]^2 +Tabelle16[[#This Row],[Z]]^2)</f>
        <v>201.41506376669051</v>
      </c>
      <c r="Q455">
        <v>274.435</v>
      </c>
      <c r="R455">
        <v>109.849</v>
      </c>
      <c r="S455">
        <v>115.036</v>
      </c>
      <c r="T455">
        <v>48.503300000000003</v>
      </c>
      <c r="U455">
        <v>1.63368</v>
      </c>
      <c r="V455">
        <v>-4.1718900000000003</v>
      </c>
    </row>
    <row r="456" spans="1:22">
      <c r="A456">
        <v>9630</v>
      </c>
      <c r="B456">
        <v>0</v>
      </c>
      <c r="C456">
        <v>17.1675</v>
      </c>
      <c r="D456">
        <v>2.4617</v>
      </c>
      <c r="E456">
        <v>-200.667</v>
      </c>
      <c r="F456">
        <v>48.503300000000003</v>
      </c>
      <c r="G456">
        <v>1.63368</v>
      </c>
      <c r="H456">
        <v>-4.1718900000000003</v>
      </c>
      <c r="I456" t="e">
        <f>IF(AND(Tabelle16[[#This Row],[AreaPx]]&gt;0,NOT(Tabelle16[AreaPx]="inf")),Tabelle16[[#This Row],[AreaPx]], NA())</f>
        <v>#N/A</v>
      </c>
      <c r="J456">
        <v>0</v>
      </c>
      <c r="K456">
        <v>0</v>
      </c>
      <c r="L456">
        <v>0</v>
      </c>
      <c r="M456">
        <v>0</v>
      </c>
      <c r="N456">
        <v>0</v>
      </c>
      <c r="O456">
        <f>Tabelle16[[#This Row],[Roll]]+Tabelle16[[#This Row],[Yaw]]</f>
        <v>44.331410000000005</v>
      </c>
      <c r="P456">
        <f>SQRT(Tabelle16[[#This Row],[X]]^2+ Tabelle16[[#This Row],[Y]]^2 +Tabelle16[[#This Row],[Z]]^2)</f>
        <v>201.41506376669051</v>
      </c>
      <c r="Q456">
        <v>274.435</v>
      </c>
      <c r="R456">
        <v>109.849</v>
      </c>
      <c r="S456">
        <v>115.036</v>
      </c>
      <c r="T456">
        <v>48.503300000000003</v>
      </c>
      <c r="U456">
        <v>1.63368</v>
      </c>
      <c r="V456">
        <v>-4.1718900000000003</v>
      </c>
    </row>
    <row r="457" spans="1:22">
      <c r="A457">
        <v>9645</v>
      </c>
      <c r="B457">
        <v>0</v>
      </c>
      <c r="C457">
        <v>17.1675</v>
      </c>
      <c r="D457">
        <v>2.4617</v>
      </c>
      <c r="E457">
        <v>-200.667</v>
      </c>
      <c r="F457">
        <v>48.503300000000003</v>
      </c>
      <c r="G457">
        <v>1.63368</v>
      </c>
      <c r="H457">
        <v>-4.1718900000000003</v>
      </c>
      <c r="I457" t="e">
        <f>IF(AND(Tabelle16[[#This Row],[AreaPx]]&gt;0,NOT(Tabelle16[AreaPx]="inf")),Tabelle16[[#This Row],[AreaPx]], NA())</f>
        <v>#N/A</v>
      </c>
      <c r="J457">
        <v>0</v>
      </c>
      <c r="K457">
        <v>0</v>
      </c>
      <c r="L457">
        <v>0</v>
      </c>
      <c r="M457">
        <v>0</v>
      </c>
      <c r="N457">
        <v>0</v>
      </c>
      <c r="O457">
        <f>Tabelle16[[#This Row],[Roll]]+Tabelle16[[#This Row],[Yaw]]</f>
        <v>44.331410000000005</v>
      </c>
      <c r="P457">
        <f>SQRT(Tabelle16[[#This Row],[X]]^2+ Tabelle16[[#This Row],[Y]]^2 +Tabelle16[[#This Row],[Z]]^2)</f>
        <v>201.41506376669051</v>
      </c>
      <c r="Q457">
        <v>274.435</v>
      </c>
      <c r="R457">
        <v>109.849</v>
      </c>
      <c r="S457">
        <v>115.036</v>
      </c>
      <c r="T457">
        <v>48.503300000000003</v>
      </c>
      <c r="U457">
        <v>1.63368</v>
      </c>
      <c r="V457">
        <v>-4.1718900000000003</v>
      </c>
    </row>
    <row r="458" spans="1:22">
      <c r="A458">
        <v>9669</v>
      </c>
      <c r="B458">
        <v>0</v>
      </c>
      <c r="C458">
        <v>17.1675</v>
      </c>
      <c r="D458">
        <v>2.4617</v>
      </c>
      <c r="E458">
        <v>-200.667</v>
      </c>
      <c r="F458">
        <v>48.503300000000003</v>
      </c>
      <c r="G458">
        <v>1.63368</v>
      </c>
      <c r="H458">
        <v>-4.1718900000000003</v>
      </c>
      <c r="I458" t="e">
        <f>IF(AND(Tabelle16[[#This Row],[AreaPx]]&gt;0,NOT(Tabelle16[AreaPx]="inf")),Tabelle16[[#This Row],[AreaPx]], NA())</f>
        <v>#N/A</v>
      </c>
      <c r="J458">
        <v>0</v>
      </c>
      <c r="K458">
        <v>0</v>
      </c>
      <c r="L458">
        <v>0</v>
      </c>
      <c r="M458">
        <v>0</v>
      </c>
      <c r="N458">
        <v>0</v>
      </c>
      <c r="O458">
        <f>Tabelle16[[#This Row],[Roll]]+Tabelle16[[#This Row],[Yaw]]</f>
        <v>44.331410000000005</v>
      </c>
      <c r="P458">
        <f>SQRT(Tabelle16[[#This Row],[X]]^2+ Tabelle16[[#This Row],[Y]]^2 +Tabelle16[[#This Row],[Z]]^2)</f>
        <v>201.41506376669051</v>
      </c>
      <c r="Q458">
        <v>274.435</v>
      </c>
      <c r="R458">
        <v>109.849</v>
      </c>
      <c r="S458">
        <v>115.036</v>
      </c>
      <c r="T458">
        <v>48.503300000000003</v>
      </c>
      <c r="U458">
        <v>1.63368</v>
      </c>
      <c r="V458">
        <v>-4.1718900000000003</v>
      </c>
    </row>
    <row r="459" spans="1:22">
      <c r="A459">
        <v>9679</v>
      </c>
      <c r="B459">
        <v>0</v>
      </c>
      <c r="C459">
        <v>17.1675</v>
      </c>
      <c r="D459">
        <v>2.4617</v>
      </c>
      <c r="E459">
        <v>-200.667</v>
      </c>
      <c r="F459">
        <v>48.503300000000003</v>
      </c>
      <c r="G459">
        <v>1.63368</v>
      </c>
      <c r="H459">
        <v>-4.1718900000000003</v>
      </c>
      <c r="I459" t="e">
        <f>IF(AND(Tabelle16[[#This Row],[AreaPx]]&gt;0,NOT(Tabelle16[AreaPx]="inf")),Tabelle16[[#This Row],[AreaPx]], NA())</f>
        <v>#N/A</v>
      </c>
      <c r="J459">
        <v>0</v>
      </c>
      <c r="K459">
        <v>0</v>
      </c>
      <c r="L459">
        <v>0</v>
      </c>
      <c r="M459">
        <v>0</v>
      </c>
      <c r="N459">
        <v>0</v>
      </c>
      <c r="O459">
        <f>Tabelle16[[#This Row],[Roll]]+Tabelle16[[#This Row],[Yaw]]</f>
        <v>44.331410000000005</v>
      </c>
      <c r="P459">
        <f>SQRT(Tabelle16[[#This Row],[X]]^2+ Tabelle16[[#This Row],[Y]]^2 +Tabelle16[[#This Row],[Z]]^2)</f>
        <v>201.41506376669051</v>
      </c>
      <c r="Q459">
        <v>274.435</v>
      </c>
      <c r="R459">
        <v>109.849</v>
      </c>
      <c r="S459">
        <v>115.036</v>
      </c>
      <c r="T459">
        <v>48.503300000000003</v>
      </c>
      <c r="U459">
        <v>1.63368</v>
      </c>
      <c r="V459">
        <v>-4.1718900000000003</v>
      </c>
    </row>
    <row r="460" spans="1:22">
      <c r="A460">
        <v>9702</v>
      </c>
      <c r="B460">
        <v>0</v>
      </c>
      <c r="C460">
        <v>17.1675</v>
      </c>
      <c r="D460">
        <v>2.4617</v>
      </c>
      <c r="E460">
        <v>-200.667</v>
      </c>
      <c r="F460">
        <v>48.503300000000003</v>
      </c>
      <c r="G460">
        <v>1.63368</v>
      </c>
      <c r="H460">
        <v>-4.1718900000000003</v>
      </c>
      <c r="I460" t="e">
        <f>IF(AND(Tabelle16[[#This Row],[AreaPx]]&gt;0,NOT(Tabelle16[AreaPx]="inf")),Tabelle16[[#This Row],[AreaPx]], NA())</f>
        <v>#N/A</v>
      </c>
      <c r="J460">
        <v>0</v>
      </c>
      <c r="K460">
        <v>0</v>
      </c>
      <c r="L460">
        <v>0</v>
      </c>
      <c r="M460">
        <v>0</v>
      </c>
      <c r="N460">
        <v>0</v>
      </c>
      <c r="O460">
        <f>Tabelle16[[#This Row],[Roll]]+Tabelle16[[#This Row],[Yaw]]</f>
        <v>44.331410000000005</v>
      </c>
      <c r="P460">
        <f>SQRT(Tabelle16[[#This Row],[X]]^2+ Tabelle16[[#This Row],[Y]]^2 +Tabelle16[[#This Row],[Z]]^2)</f>
        <v>201.41506376669051</v>
      </c>
      <c r="Q460">
        <v>274.435</v>
      </c>
      <c r="R460">
        <v>109.849</v>
      </c>
      <c r="S460">
        <v>115.036</v>
      </c>
      <c r="T460">
        <v>48.503300000000003</v>
      </c>
      <c r="U460">
        <v>1.63368</v>
      </c>
      <c r="V460">
        <v>-4.1718900000000003</v>
      </c>
    </row>
    <row r="461" spans="1:22">
      <c r="A461">
        <v>9719</v>
      </c>
      <c r="B461">
        <v>0</v>
      </c>
      <c r="C461">
        <v>17.1675</v>
      </c>
      <c r="D461">
        <v>2.4617</v>
      </c>
      <c r="E461">
        <v>-200.667</v>
      </c>
      <c r="F461">
        <v>48.503300000000003</v>
      </c>
      <c r="G461">
        <v>1.63368</v>
      </c>
      <c r="H461">
        <v>-4.1718900000000003</v>
      </c>
      <c r="I461" t="e">
        <f>IF(AND(Tabelle16[[#This Row],[AreaPx]]&gt;0,NOT(Tabelle16[AreaPx]="inf")),Tabelle16[[#This Row],[AreaPx]], NA())</f>
        <v>#N/A</v>
      </c>
      <c r="J461">
        <v>0</v>
      </c>
      <c r="K461">
        <v>0</v>
      </c>
      <c r="L461">
        <v>0</v>
      </c>
      <c r="M461">
        <v>0</v>
      </c>
      <c r="N461">
        <v>0</v>
      </c>
      <c r="O461">
        <f>Tabelle16[[#This Row],[Roll]]+Tabelle16[[#This Row],[Yaw]]</f>
        <v>44.331410000000005</v>
      </c>
      <c r="P461">
        <f>SQRT(Tabelle16[[#This Row],[X]]^2+ Tabelle16[[#This Row],[Y]]^2 +Tabelle16[[#This Row],[Z]]^2)</f>
        <v>201.41506376669051</v>
      </c>
      <c r="Q461">
        <v>274.435</v>
      </c>
      <c r="R461">
        <v>109.849</v>
      </c>
      <c r="S461">
        <v>115.036</v>
      </c>
      <c r="T461">
        <v>48.503300000000003</v>
      </c>
      <c r="U461">
        <v>1.63368</v>
      </c>
      <c r="V461">
        <v>-4.1718900000000003</v>
      </c>
    </row>
    <row r="462" spans="1:22">
      <c r="A462">
        <v>9741</v>
      </c>
      <c r="B462">
        <v>0</v>
      </c>
      <c r="C462">
        <v>17.1675</v>
      </c>
      <c r="D462">
        <v>2.4617</v>
      </c>
      <c r="E462">
        <v>-200.667</v>
      </c>
      <c r="F462">
        <v>48.503300000000003</v>
      </c>
      <c r="G462">
        <v>1.63368</v>
      </c>
      <c r="H462">
        <v>-4.1718900000000003</v>
      </c>
      <c r="I462" t="e">
        <f>IF(AND(Tabelle16[[#This Row],[AreaPx]]&gt;0,NOT(Tabelle16[AreaPx]="inf")),Tabelle16[[#This Row],[AreaPx]], NA())</f>
        <v>#N/A</v>
      </c>
      <c r="J462">
        <v>0</v>
      </c>
      <c r="K462">
        <v>0</v>
      </c>
      <c r="L462">
        <v>0</v>
      </c>
      <c r="M462">
        <v>0</v>
      </c>
      <c r="N462">
        <v>0</v>
      </c>
      <c r="O462">
        <f>Tabelle16[[#This Row],[Roll]]+Tabelle16[[#This Row],[Yaw]]</f>
        <v>44.331410000000005</v>
      </c>
      <c r="P462">
        <f>SQRT(Tabelle16[[#This Row],[X]]^2+ Tabelle16[[#This Row],[Y]]^2 +Tabelle16[[#This Row],[Z]]^2)</f>
        <v>201.41506376669051</v>
      </c>
      <c r="Q462">
        <v>274.435</v>
      </c>
      <c r="R462">
        <v>109.849</v>
      </c>
      <c r="S462">
        <v>115.036</v>
      </c>
      <c r="T462">
        <v>48.503300000000003</v>
      </c>
      <c r="U462">
        <v>1.63368</v>
      </c>
      <c r="V462">
        <v>-4.1718900000000003</v>
      </c>
    </row>
    <row r="463" spans="1:22">
      <c r="A463">
        <v>9762</v>
      </c>
      <c r="B463">
        <v>0</v>
      </c>
      <c r="C463">
        <v>17.1675</v>
      </c>
      <c r="D463">
        <v>2.4617</v>
      </c>
      <c r="E463">
        <v>-200.667</v>
      </c>
      <c r="F463">
        <v>48.503300000000003</v>
      </c>
      <c r="G463">
        <v>1.63368</v>
      </c>
      <c r="H463">
        <v>-4.1718900000000003</v>
      </c>
      <c r="I463" t="e">
        <f>IF(AND(Tabelle16[[#This Row],[AreaPx]]&gt;0,NOT(Tabelle16[AreaPx]="inf")),Tabelle16[[#This Row],[AreaPx]], NA())</f>
        <v>#N/A</v>
      </c>
      <c r="J463">
        <v>0</v>
      </c>
      <c r="K463">
        <v>0</v>
      </c>
      <c r="L463">
        <v>0</v>
      </c>
      <c r="M463">
        <v>0</v>
      </c>
      <c r="N463">
        <v>0</v>
      </c>
      <c r="O463">
        <f>Tabelle16[[#This Row],[Roll]]+Tabelle16[[#This Row],[Yaw]]</f>
        <v>44.331410000000005</v>
      </c>
      <c r="P463">
        <f>SQRT(Tabelle16[[#This Row],[X]]^2+ Tabelle16[[#This Row],[Y]]^2 +Tabelle16[[#This Row],[Z]]^2)</f>
        <v>201.41506376669051</v>
      </c>
      <c r="Q463">
        <v>274.435</v>
      </c>
      <c r="R463">
        <v>109.849</v>
      </c>
      <c r="S463">
        <v>115.036</v>
      </c>
      <c r="T463">
        <v>48.503300000000003</v>
      </c>
      <c r="U463">
        <v>1.63368</v>
      </c>
      <c r="V463">
        <v>-4.1718900000000003</v>
      </c>
    </row>
    <row r="464" spans="1:22">
      <c r="A464">
        <v>9777</v>
      </c>
      <c r="B464">
        <v>0</v>
      </c>
      <c r="C464">
        <v>17.1675</v>
      </c>
      <c r="D464">
        <v>2.4617</v>
      </c>
      <c r="E464">
        <v>-200.667</v>
      </c>
      <c r="F464">
        <v>48.503300000000003</v>
      </c>
      <c r="G464">
        <v>1.63368</v>
      </c>
      <c r="H464">
        <v>-4.1718900000000003</v>
      </c>
      <c r="I464" t="e">
        <f>IF(AND(Tabelle16[[#This Row],[AreaPx]]&gt;0,NOT(Tabelle16[AreaPx]="inf")),Tabelle16[[#This Row],[AreaPx]], NA())</f>
        <v>#N/A</v>
      </c>
      <c r="J464">
        <v>0</v>
      </c>
      <c r="K464">
        <v>0</v>
      </c>
      <c r="L464">
        <v>0</v>
      </c>
      <c r="M464">
        <v>0</v>
      </c>
      <c r="N464">
        <v>0</v>
      </c>
      <c r="O464">
        <f>Tabelle16[[#This Row],[Roll]]+Tabelle16[[#This Row],[Yaw]]</f>
        <v>44.331410000000005</v>
      </c>
      <c r="P464">
        <f>SQRT(Tabelle16[[#This Row],[X]]^2+ Tabelle16[[#This Row],[Y]]^2 +Tabelle16[[#This Row],[Z]]^2)</f>
        <v>201.41506376669051</v>
      </c>
      <c r="Q464">
        <v>274.435</v>
      </c>
      <c r="R464">
        <v>109.849</v>
      </c>
      <c r="S464">
        <v>115.036</v>
      </c>
      <c r="T464">
        <v>48.503300000000003</v>
      </c>
      <c r="U464">
        <v>1.63368</v>
      </c>
      <c r="V464">
        <v>-4.1718900000000003</v>
      </c>
    </row>
    <row r="465" spans="1:22">
      <c r="A465">
        <v>9805</v>
      </c>
      <c r="B465">
        <v>0</v>
      </c>
      <c r="C465">
        <v>17.1675</v>
      </c>
      <c r="D465">
        <v>2.4617</v>
      </c>
      <c r="E465">
        <v>-200.667</v>
      </c>
      <c r="F465">
        <v>48.503300000000003</v>
      </c>
      <c r="G465">
        <v>1.63368</v>
      </c>
      <c r="H465">
        <v>-4.1718900000000003</v>
      </c>
      <c r="I465" t="e">
        <f>IF(AND(Tabelle16[[#This Row],[AreaPx]]&gt;0,NOT(Tabelle16[AreaPx]="inf")),Tabelle16[[#This Row],[AreaPx]], NA())</f>
        <v>#N/A</v>
      </c>
      <c r="J465">
        <v>0</v>
      </c>
      <c r="K465">
        <v>0</v>
      </c>
      <c r="L465">
        <v>0</v>
      </c>
      <c r="M465">
        <v>0</v>
      </c>
      <c r="N465">
        <v>0</v>
      </c>
      <c r="O465">
        <f>Tabelle16[[#This Row],[Roll]]+Tabelle16[[#This Row],[Yaw]]</f>
        <v>44.331410000000005</v>
      </c>
      <c r="P465">
        <f>SQRT(Tabelle16[[#This Row],[X]]^2+ Tabelle16[[#This Row],[Y]]^2 +Tabelle16[[#This Row],[Z]]^2)</f>
        <v>201.41506376669051</v>
      </c>
      <c r="Q465">
        <v>274.435</v>
      </c>
      <c r="R465">
        <v>109.849</v>
      </c>
      <c r="S465">
        <v>115.036</v>
      </c>
      <c r="T465">
        <v>48.503300000000003</v>
      </c>
      <c r="U465">
        <v>1.63368</v>
      </c>
      <c r="V465">
        <v>-4.1718900000000003</v>
      </c>
    </row>
    <row r="466" spans="1:22">
      <c r="A466">
        <v>9816</v>
      </c>
      <c r="B466">
        <v>0</v>
      </c>
      <c r="C466">
        <v>17.1675</v>
      </c>
      <c r="D466">
        <v>2.4617</v>
      </c>
      <c r="E466">
        <v>-200.667</v>
      </c>
      <c r="F466">
        <v>48.503300000000003</v>
      </c>
      <c r="G466">
        <v>1.63368</v>
      </c>
      <c r="H466">
        <v>-4.1718900000000003</v>
      </c>
      <c r="I466" t="e">
        <f>IF(AND(Tabelle16[[#This Row],[AreaPx]]&gt;0,NOT(Tabelle16[AreaPx]="inf")),Tabelle16[[#This Row],[AreaPx]], NA())</f>
        <v>#N/A</v>
      </c>
      <c r="J466">
        <v>0</v>
      </c>
      <c r="K466">
        <v>0</v>
      </c>
      <c r="L466">
        <v>0</v>
      </c>
      <c r="M466">
        <v>0</v>
      </c>
      <c r="N466">
        <v>0</v>
      </c>
      <c r="O466">
        <f>Tabelle16[[#This Row],[Roll]]+Tabelle16[[#This Row],[Yaw]]</f>
        <v>44.331410000000005</v>
      </c>
      <c r="P466">
        <f>SQRT(Tabelle16[[#This Row],[X]]^2+ Tabelle16[[#This Row],[Y]]^2 +Tabelle16[[#This Row],[Z]]^2)</f>
        <v>201.41506376669051</v>
      </c>
      <c r="Q466">
        <v>274.435</v>
      </c>
      <c r="R466">
        <v>109.849</v>
      </c>
      <c r="S466">
        <v>115.036</v>
      </c>
      <c r="T466">
        <v>48.503300000000003</v>
      </c>
      <c r="U466">
        <v>1.63368</v>
      </c>
      <c r="V466">
        <v>-4.1718900000000003</v>
      </c>
    </row>
    <row r="467" spans="1:22">
      <c r="A467">
        <v>9840</v>
      </c>
      <c r="B467">
        <v>0</v>
      </c>
      <c r="C467">
        <v>17.1675</v>
      </c>
      <c r="D467">
        <v>2.4617</v>
      </c>
      <c r="E467">
        <v>-200.667</v>
      </c>
      <c r="F467">
        <v>48.503300000000003</v>
      </c>
      <c r="G467">
        <v>1.63368</v>
      </c>
      <c r="H467">
        <v>-4.1718900000000003</v>
      </c>
      <c r="I467" t="e">
        <f>IF(AND(Tabelle16[[#This Row],[AreaPx]]&gt;0,NOT(Tabelle16[AreaPx]="inf")),Tabelle16[[#This Row],[AreaPx]], NA())</f>
        <v>#N/A</v>
      </c>
      <c r="J467">
        <v>0</v>
      </c>
      <c r="K467">
        <v>0</v>
      </c>
      <c r="L467">
        <v>0</v>
      </c>
      <c r="M467">
        <v>0</v>
      </c>
      <c r="N467">
        <v>0</v>
      </c>
      <c r="O467">
        <f>Tabelle16[[#This Row],[Roll]]+Tabelle16[[#This Row],[Yaw]]</f>
        <v>44.331410000000005</v>
      </c>
      <c r="P467">
        <f>SQRT(Tabelle16[[#This Row],[X]]^2+ Tabelle16[[#This Row],[Y]]^2 +Tabelle16[[#This Row],[Z]]^2)</f>
        <v>201.41506376669051</v>
      </c>
      <c r="Q467">
        <v>274.435</v>
      </c>
      <c r="R467">
        <v>109.849</v>
      </c>
      <c r="S467">
        <v>115.036</v>
      </c>
      <c r="T467">
        <v>48.503300000000003</v>
      </c>
      <c r="U467">
        <v>1.63368</v>
      </c>
      <c r="V467">
        <v>-4.1718900000000003</v>
      </c>
    </row>
    <row r="468" spans="1:22">
      <c r="A468">
        <v>9866</v>
      </c>
      <c r="B468">
        <v>0</v>
      </c>
      <c r="C468">
        <v>17.1675</v>
      </c>
      <c r="D468">
        <v>2.4617</v>
      </c>
      <c r="E468">
        <v>-200.667</v>
      </c>
      <c r="F468">
        <v>48.503300000000003</v>
      </c>
      <c r="G468">
        <v>1.63368</v>
      </c>
      <c r="H468">
        <v>-4.1718900000000003</v>
      </c>
      <c r="I468" t="e">
        <f>IF(AND(Tabelle16[[#This Row],[AreaPx]]&gt;0,NOT(Tabelle16[AreaPx]="inf")),Tabelle16[[#This Row],[AreaPx]], NA())</f>
        <v>#N/A</v>
      </c>
      <c r="J468">
        <v>0</v>
      </c>
      <c r="K468">
        <v>0</v>
      </c>
      <c r="L468">
        <v>0</v>
      </c>
      <c r="M468">
        <v>0</v>
      </c>
      <c r="N468">
        <v>0</v>
      </c>
      <c r="O468">
        <f>Tabelle16[[#This Row],[Roll]]+Tabelle16[[#This Row],[Yaw]]</f>
        <v>44.331410000000005</v>
      </c>
      <c r="P468">
        <f>SQRT(Tabelle16[[#This Row],[X]]^2+ Tabelle16[[#This Row],[Y]]^2 +Tabelle16[[#This Row],[Z]]^2)</f>
        <v>201.41506376669051</v>
      </c>
      <c r="Q468">
        <v>274.435</v>
      </c>
      <c r="R468">
        <v>109.849</v>
      </c>
      <c r="S468">
        <v>115.036</v>
      </c>
      <c r="T468">
        <v>48.503300000000003</v>
      </c>
      <c r="U468">
        <v>1.63368</v>
      </c>
      <c r="V468">
        <v>-4.1718900000000003</v>
      </c>
    </row>
    <row r="469" spans="1:22">
      <c r="A469">
        <v>9878</v>
      </c>
      <c r="B469">
        <v>0</v>
      </c>
      <c r="C469">
        <v>17.1675</v>
      </c>
      <c r="D469">
        <v>2.4617</v>
      </c>
      <c r="E469">
        <v>-200.667</v>
      </c>
      <c r="F469">
        <v>48.503300000000003</v>
      </c>
      <c r="G469">
        <v>1.63368</v>
      </c>
      <c r="H469">
        <v>-4.1718900000000003</v>
      </c>
      <c r="I469" t="e">
        <f>IF(AND(Tabelle16[[#This Row],[AreaPx]]&gt;0,NOT(Tabelle16[AreaPx]="inf")),Tabelle16[[#This Row],[AreaPx]], NA())</f>
        <v>#N/A</v>
      </c>
      <c r="J469">
        <v>0</v>
      </c>
      <c r="K469">
        <v>0</v>
      </c>
      <c r="L469">
        <v>0</v>
      </c>
      <c r="M469">
        <v>0</v>
      </c>
      <c r="N469">
        <v>0</v>
      </c>
      <c r="O469">
        <f>Tabelle16[[#This Row],[Roll]]+Tabelle16[[#This Row],[Yaw]]</f>
        <v>44.331410000000005</v>
      </c>
      <c r="P469">
        <f>SQRT(Tabelle16[[#This Row],[X]]^2+ Tabelle16[[#This Row],[Y]]^2 +Tabelle16[[#This Row],[Z]]^2)</f>
        <v>201.41506376669051</v>
      </c>
      <c r="Q469">
        <v>274.435</v>
      </c>
      <c r="R469">
        <v>109.849</v>
      </c>
      <c r="S469">
        <v>115.036</v>
      </c>
      <c r="T469">
        <v>48.503300000000003</v>
      </c>
      <c r="U469">
        <v>1.63368</v>
      </c>
      <c r="V469">
        <v>-4.1718900000000003</v>
      </c>
    </row>
    <row r="470" spans="1:22">
      <c r="A470">
        <v>9898</v>
      </c>
      <c r="B470">
        <v>0</v>
      </c>
      <c r="C470">
        <v>17.1675</v>
      </c>
      <c r="D470">
        <v>2.4617</v>
      </c>
      <c r="E470">
        <v>-200.667</v>
      </c>
      <c r="F470">
        <v>48.503300000000003</v>
      </c>
      <c r="G470">
        <v>1.63368</v>
      </c>
      <c r="H470">
        <v>-4.1718900000000003</v>
      </c>
      <c r="I470" t="e">
        <f>IF(AND(Tabelle16[[#This Row],[AreaPx]]&gt;0,NOT(Tabelle16[AreaPx]="inf")),Tabelle16[[#This Row],[AreaPx]], NA())</f>
        <v>#N/A</v>
      </c>
      <c r="J470">
        <v>0</v>
      </c>
      <c r="K470">
        <v>0</v>
      </c>
      <c r="L470">
        <v>0</v>
      </c>
      <c r="M470">
        <v>0</v>
      </c>
      <c r="N470">
        <v>0</v>
      </c>
      <c r="O470">
        <f>Tabelle16[[#This Row],[Roll]]+Tabelle16[[#This Row],[Yaw]]</f>
        <v>44.331410000000005</v>
      </c>
      <c r="P470">
        <f>SQRT(Tabelle16[[#This Row],[X]]^2+ Tabelle16[[#This Row],[Y]]^2 +Tabelle16[[#This Row],[Z]]^2)</f>
        <v>201.41506376669051</v>
      </c>
      <c r="Q470">
        <v>274.435</v>
      </c>
      <c r="R470">
        <v>109.849</v>
      </c>
      <c r="S470">
        <v>115.036</v>
      </c>
      <c r="T470">
        <v>48.503300000000003</v>
      </c>
      <c r="U470">
        <v>1.63368</v>
      </c>
      <c r="V470">
        <v>-4.1718900000000003</v>
      </c>
    </row>
    <row r="471" spans="1:22">
      <c r="A471">
        <v>9912</v>
      </c>
      <c r="B471">
        <v>0</v>
      </c>
      <c r="C471">
        <v>17.1675</v>
      </c>
      <c r="D471">
        <v>2.4617</v>
      </c>
      <c r="E471">
        <v>-200.667</v>
      </c>
      <c r="F471">
        <v>48.503300000000003</v>
      </c>
      <c r="G471">
        <v>1.63368</v>
      </c>
      <c r="H471">
        <v>-4.1718900000000003</v>
      </c>
      <c r="I471" t="e">
        <f>IF(AND(Tabelle16[[#This Row],[AreaPx]]&gt;0,NOT(Tabelle16[AreaPx]="inf")),Tabelle16[[#This Row],[AreaPx]], NA())</f>
        <v>#N/A</v>
      </c>
      <c r="J471">
        <v>0</v>
      </c>
      <c r="K471">
        <v>0</v>
      </c>
      <c r="L471">
        <v>0</v>
      </c>
      <c r="M471">
        <v>0</v>
      </c>
      <c r="N471">
        <v>0</v>
      </c>
      <c r="O471">
        <f>Tabelle16[[#This Row],[Roll]]+Tabelle16[[#This Row],[Yaw]]</f>
        <v>44.331410000000005</v>
      </c>
      <c r="P471">
        <f>SQRT(Tabelle16[[#This Row],[X]]^2+ Tabelle16[[#This Row],[Y]]^2 +Tabelle16[[#This Row],[Z]]^2)</f>
        <v>201.41506376669051</v>
      </c>
      <c r="Q471">
        <v>274.435</v>
      </c>
      <c r="R471">
        <v>109.849</v>
      </c>
      <c r="S471">
        <v>115.036</v>
      </c>
      <c r="T471">
        <v>48.503300000000003</v>
      </c>
      <c r="U471">
        <v>1.63368</v>
      </c>
      <c r="V471">
        <v>-4.1718900000000003</v>
      </c>
    </row>
    <row r="472" spans="1:22">
      <c r="A472">
        <v>9933</v>
      </c>
      <c r="B472">
        <v>0</v>
      </c>
      <c r="C472">
        <v>17.1675</v>
      </c>
      <c r="D472">
        <v>2.4617</v>
      </c>
      <c r="E472">
        <v>-200.667</v>
      </c>
      <c r="F472">
        <v>48.503300000000003</v>
      </c>
      <c r="G472">
        <v>1.63368</v>
      </c>
      <c r="H472">
        <v>-4.1718900000000003</v>
      </c>
      <c r="I472" t="e">
        <f>IF(AND(Tabelle16[[#This Row],[AreaPx]]&gt;0,NOT(Tabelle16[AreaPx]="inf")),Tabelle16[[#This Row],[AreaPx]], NA())</f>
        <v>#N/A</v>
      </c>
      <c r="J472">
        <v>0</v>
      </c>
      <c r="K472">
        <v>0</v>
      </c>
      <c r="L472">
        <v>0</v>
      </c>
      <c r="M472">
        <v>0</v>
      </c>
      <c r="N472">
        <v>0</v>
      </c>
      <c r="O472">
        <f>Tabelle16[[#This Row],[Roll]]+Tabelle16[[#This Row],[Yaw]]</f>
        <v>44.331410000000005</v>
      </c>
      <c r="P472">
        <f>SQRT(Tabelle16[[#This Row],[X]]^2+ Tabelle16[[#This Row],[Y]]^2 +Tabelle16[[#This Row],[Z]]^2)</f>
        <v>201.41506376669051</v>
      </c>
      <c r="Q472">
        <v>274.435</v>
      </c>
      <c r="R472">
        <v>109.849</v>
      </c>
      <c r="S472">
        <v>115.036</v>
      </c>
      <c r="T472">
        <v>48.503300000000003</v>
      </c>
      <c r="U472">
        <v>1.63368</v>
      </c>
      <c r="V472">
        <v>-4.1718900000000003</v>
      </c>
    </row>
    <row r="473" spans="1:22">
      <c r="A473">
        <v>9949</v>
      </c>
      <c r="B473">
        <v>0</v>
      </c>
      <c r="C473">
        <v>17.1675</v>
      </c>
      <c r="D473">
        <v>2.4617</v>
      </c>
      <c r="E473">
        <v>-200.667</v>
      </c>
      <c r="F473">
        <v>48.503300000000003</v>
      </c>
      <c r="G473">
        <v>1.63368</v>
      </c>
      <c r="H473">
        <v>-4.1718900000000003</v>
      </c>
      <c r="I473" t="e">
        <f>IF(AND(Tabelle16[[#This Row],[AreaPx]]&gt;0,NOT(Tabelle16[AreaPx]="inf")),Tabelle16[[#This Row],[AreaPx]], NA())</f>
        <v>#N/A</v>
      </c>
      <c r="J473">
        <v>0</v>
      </c>
      <c r="K473">
        <v>0</v>
      </c>
      <c r="L473">
        <v>0</v>
      </c>
      <c r="M473">
        <v>0</v>
      </c>
      <c r="N473">
        <v>0</v>
      </c>
      <c r="O473">
        <f>Tabelle16[[#This Row],[Roll]]+Tabelle16[[#This Row],[Yaw]]</f>
        <v>44.331410000000005</v>
      </c>
      <c r="P473">
        <f>SQRT(Tabelle16[[#This Row],[X]]^2+ Tabelle16[[#This Row],[Y]]^2 +Tabelle16[[#This Row],[Z]]^2)</f>
        <v>201.41506376669051</v>
      </c>
      <c r="Q473">
        <v>274.435</v>
      </c>
      <c r="R473">
        <v>109.849</v>
      </c>
      <c r="S473">
        <v>115.036</v>
      </c>
      <c r="T473">
        <v>48.503300000000003</v>
      </c>
      <c r="U473">
        <v>1.63368</v>
      </c>
      <c r="V473">
        <v>-4.1718900000000003</v>
      </c>
    </row>
    <row r="474" spans="1:22">
      <c r="A474">
        <v>9970</v>
      </c>
      <c r="B474">
        <v>0</v>
      </c>
      <c r="C474">
        <v>17.1675</v>
      </c>
      <c r="D474">
        <v>2.4617</v>
      </c>
      <c r="E474">
        <v>-200.667</v>
      </c>
      <c r="F474">
        <v>48.503300000000003</v>
      </c>
      <c r="G474">
        <v>1.63368</v>
      </c>
      <c r="H474">
        <v>-4.1718900000000003</v>
      </c>
      <c r="I474" t="e">
        <f>IF(AND(Tabelle16[[#This Row],[AreaPx]]&gt;0,NOT(Tabelle16[AreaPx]="inf")),Tabelle16[[#This Row],[AreaPx]], NA())</f>
        <v>#N/A</v>
      </c>
      <c r="J474">
        <v>0</v>
      </c>
      <c r="K474">
        <v>0</v>
      </c>
      <c r="L474">
        <v>0</v>
      </c>
      <c r="M474">
        <v>0</v>
      </c>
      <c r="N474">
        <v>0</v>
      </c>
      <c r="O474">
        <f>Tabelle16[[#This Row],[Roll]]+Tabelle16[[#This Row],[Yaw]]</f>
        <v>44.331410000000005</v>
      </c>
      <c r="P474">
        <f>SQRT(Tabelle16[[#This Row],[X]]^2+ Tabelle16[[#This Row],[Y]]^2 +Tabelle16[[#This Row],[Z]]^2)</f>
        <v>201.41506376669051</v>
      </c>
      <c r="Q474">
        <v>274.435</v>
      </c>
      <c r="R474">
        <v>109.849</v>
      </c>
      <c r="S474">
        <v>115.036</v>
      </c>
      <c r="T474">
        <v>48.503300000000003</v>
      </c>
      <c r="U474">
        <v>1.63368</v>
      </c>
      <c r="V474">
        <v>-4.1718900000000003</v>
      </c>
    </row>
    <row r="475" spans="1:22">
      <c r="A475">
        <v>9981</v>
      </c>
      <c r="B475">
        <v>0</v>
      </c>
      <c r="C475">
        <v>17.1675</v>
      </c>
      <c r="D475">
        <v>2.4617</v>
      </c>
      <c r="E475">
        <v>-200.667</v>
      </c>
      <c r="F475">
        <v>48.503300000000003</v>
      </c>
      <c r="G475">
        <v>1.63368</v>
      </c>
      <c r="H475">
        <v>-4.1718900000000003</v>
      </c>
      <c r="I475" t="e">
        <f>IF(AND(Tabelle16[[#This Row],[AreaPx]]&gt;0,NOT(Tabelle16[AreaPx]="inf")),Tabelle16[[#This Row],[AreaPx]], NA())</f>
        <v>#N/A</v>
      </c>
      <c r="J475">
        <v>0</v>
      </c>
      <c r="K475">
        <v>0</v>
      </c>
      <c r="L475">
        <v>0</v>
      </c>
      <c r="M475">
        <v>0</v>
      </c>
      <c r="N475">
        <v>0</v>
      </c>
      <c r="O475">
        <f>Tabelle16[[#This Row],[Roll]]+Tabelle16[[#This Row],[Yaw]]</f>
        <v>44.331410000000005</v>
      </c>
      <c r="P475">
        <f>SQRT(Tabelle16[[#This Row],[X]]^2+ Tabelle16[[#This Row],[Y]]^2 +Tabelle16[[#This Row],[Z]]^2)</f>
        <v>201.41506376669051</v>
      </c>
      <c r="Q475">
        <v>274.435</v>
      </c>
      <c r="R475">
        <v>109.849</v>
      </c>
      <c r="S475">
        <v>115.036</v>
      </c>
      <c r="T475">
        <v>48.503300000000003</v>
      </c>
      <c r="U475">
        <v>1.63368</v>
      </c>
      <c r="V475">
        <v>-4.1718900000000003</v>
      </c>
    </row>
    <row r="476" spans="1:22">
      <c r="A476">
        <v>9993</v>
      </c>
      <c r="B476">
        <v>0</v>
      </c>
      <c r="C476">
        <v>17.1675</v>
      </c>
      <c r="D476">
        <v>2.4617</v>
      </c>
      <c r="E476">
        <v>-200.667</v>
      </c>
      <c r="F476">
        <v>48.503300000000003</v>
      </c>
      <c r="G476">
        <v>1.63368</v>
      </c>
      <c r="H476">
        <v>-4.1718900000000003</v>
      </c>
      <c r="I476" t="e">
        <f>IF(AND(Tabelle16[[#This Row],[AreaPx]]&gt;0,NOT(Tabelle16[AreaPx]="inf")),Tabelle16[[#This Row],[AreaPx]], NA())</f>
        <v>#N/A</v>
      </c>
      <c r="J476">
        <v>0</v>
      </c>
      <c r="K476">
        <v>0</v>
      </c>
      <c r="L476">
        <v>0</v>
      </c>
      <c r="M476">
        <v>0</v>
      </c>
      <c r="N476">
        <v>0</v>
      </c>
      <c r="O476">
        <f>Tabelle16[[#This Row],[Roll]]+Tabelle16[[#This Row],[Yaw]]</f>
        <v>44.331410000000005</v>
      </c>
      <c r="P476">
        <f>SQRT(Tabelle16[[#This Row],[X]]^2+ Tabelle16[[#This Row],[Y]]^2 +Tabelle16[[#This Row],[Z]]^2)</f>
        <v>201.41506376669051</v>
      </c>
      <c r="Q476">
        <v>274.435</v>
      </c>
      <c r="R476">
        <v>109.849</v>
      </c>
      <c r="S476">
        <v>115.036</v>
      </c>
      <c r="T476">
        <v>48.503300000000003</v>
      </c>
      <c r="U476">
        <v>1.63368</v>
      </c>
      <c r="V476">
        <v>-4.1718900000000003</v>
      </c>
    </row>
    <row r="477" spans="1:22">
      <c r="A477">
        <v>10003</v>
      </c>
      <c r="B477">
        <v>0</v>
      </c>
      <c r="C477">
        <v>17.1675</v>
      </c>
      <c r="D477">
        <v>2.4617</v>
      </c>
      <c r="E477">
        <v>-200.667</v>
      </c>
      <c r="F477">
        <v>48.503300000000003</v>
      </c>
      <c r="G477">
        <v>1.63368</v>
      </c>
      <c r="H477">
        <v>-4.1718900000000003</v>
      </c>
      <c r="I477" t="e">
        <f>IF(AND(Tabelle16[[#This Row],[AreaPx]]&gt;0,NOT(Tabelle16[AreaPx]="inf")),Tabelle16[[#This Row],[AreaPx]], NA())</f>
        <v>#N/A</v>
      </c>
      <c r="J477">
        <v>0</v>
      </c>
      <c r="K477">
        <v>0</v>
      </c>
      <c r="L477">
        <v>0</v>
      </c>
      <c r="M477">
        <v>0</v>
      </c>
      <c r="N477">
        <v>0</v>
      </c>
      <c r="O477">
        <f>Tabelle16[[#This Row],[Roll]]+Tabelle16[[#This Row],[Yaw]]</f>
        <v>44.331410000000005</v>
      </c>
      <c r="P477">
        <f>SQRT(Tabelle16[[#This Row],[X]]^2+ Tabelle16[[#This Row],[Y]]^2 +Tabelle16[[#This Row],[Z]]^2)</f>
        <v>201.41506376669051</v>
      </c>
      <c r="Q477">
        <v>274.435</v>
      </c>
      <c r="R477">
        <v>109.849</v>
      </c>
      <c r="S477">
        <v>115.036</v>
      </c>
      <c r="T477">
        <v>48.503300000000003</v>
      </c>
      <c r="U477">
        <v>1.63368</v>
      </c>
      <c r="V477">
        <v>-4.1718900000000003</v>
      </c>
    </row>
    <row r="478" spans="1:22">
      <c r="A478">
        <v>10010</v>
      </c>
      <c r="B478">
        <v>1</v>
      </c>
      <c r="C478">
        <v>36.822000000000003</v>
      </c>
      <c r="D478">
        <v>-14.6829</v>
      </c>
      <c r="E478">
        <v>-196.75</v>
      </c>
      <c r="F478">
        <v>43.363799999999998</v>
      </c>
      <c r="G478">
        <v>-1.7705599999999999</v>
      </c>
      <c r="H478">
        <v>-7.3504300000000002</v>
      </c>
      <c r="I478">
        <f>IF(AND(Tabelle16[[#This Row],[AreaPx]]&gt;0,NOT(Tabelle16[AreaPx]="inf")),Tabelle16[[#This Row],[AreaPx]], NA())</f>
        <v>5083.55</v>
      </c>
      <c r="J478">
        <v>5083.55</v>
      </c>
      <c r="K478">
        <v>61.173699999999997</v>
      </c>
      <c r="L478">
        <v>83.592200000000005</v>
      </c>
      <c r="M478">
        <v>0</v>
      </c>
      <c r="N478">
        <v>0</v>
      </c>
      <c r="O478">
        <f>Tabelle16[[#This Row],[Roll]]+Tabelle16[[#This Row],[Yaw]]</f>
        <v>36.013369999999995</v>
      </c>
      <c r="P478">
        <f>SQRT(Tabelle16[[#This Row],[X]]^2+ Tabelle16[[#This Row],[Y]]^2 +Tabelle16[[#This Row],[Z]]^2)</f>
        <v>200.70378605400049</v>
      </c>
      <c r="Q478">
        <v>242.83</v>
      </c>
      <c r="R478">
        <v>139.053</v>
      </c>
      <c r="S478">
        <v>134.126</v>
      </c>
      <c r="T478">
        <v>43.363799999999998</v>
      </c>
      <c r="U478">
        <v>-1.7705599999999999</v>
      </c>
      <c r="V478">
        <v>-7.3504300000000002</v>
      </c>
    </row>
    <row r="479" spans="1:22">
      <c r="A479">
        <v>10046</v>
      </c>
      <c r="B479">
        <v>1</v>
      </c>
      <c r="C479">
        <v>36.822000000000003</v>
      </c>
      <c r="D479">
        <v>-14.6829</v>
      </c>
      <c r="E479">
        <v>-196.75</v>
      </c>
      <c r="F479">
        <v>43.363799999999998</v>
      </c>
      <c r="G479">
        <v>-1.7705599999999999</v>
      </c>
      <c r="H479">
        <v>-7.3504300000000002</v>
      </c>
      <c r="I479">
        <f>IF(AND(Tabelle16[[#This Row],[AreaPx]]&gt;0,NOT(Tabelle16[AreaPx]="inf")),Tabelle16[[#This Row],[AreaPx]], NA())</f>
        <v>5287.97</v>
      </c>
      <c r="J479">
        <v>5287.97</v>
      </c>
      <c r="K479">
        <v>62.391500000000001</v>
      </c>
      <c r="L479">
        <v>85.256399999999999</v>
      </c>
      <c r="M479">
        <v>0</v>
      </c>
      <c r="N479">
        <v>0</v>
      </c>
      <c r="O479">
        <f>Tabelle16[[#This Row],[Roll]]+Tabelle16[[#This Row],[Yaw]]</f>
        <v>36.013369999999995</v>
      </c>
      <c r="P479">
        <f>SQRT(Tabelle16[[#This Row],[X]]^2+ Tabelle16[[#This Row],[Y]]^2 +Tabelle16[[#This Row],[Z]]^2)</f>
        <v>200.70378605400049</v>
      </c>
      <c r="Q479">
        <v>242.83</v>
      </c>
      <c r="R479">
        <v>139.053</v>
      </c>
      <c r="S479">
        <v>134.126</v>
      </c>
      <c r="T479">
        <v>43.363799999999998</v>
      </c>
      <c r="U479">
        <v>-1.7705599999999999</v>
      </c>
      <c r="V479">
        <v>-7.3504300000000002</v>
      </c>
    </row>
    <row r="480" spans="1:22">
      <c r="A480">
        <v>10088</v>
      </c>
      <c r="B480">
        <v>1</v>
      </c>
      <c r="C480">
        <v>36.822000000000003</v>
      </c>
      <c r="D480">
        <v>-14.6829</v>
      </c>
      <c r="E480">
        <v>-196.75</v>
      </c>
      <c r="F480">
        <v>43.363799999999998</v>
      </c>
      <c r="G480">
        <v>-1.7705599999999999</v>
      </c>
      <c r="H480">
        <v>-7.3504300000000002</v>
      </c>
      <c r="I480">
        <f>IF(AND(Tabelle16[[#This Row],[AreaPx]]&gt;0,NOT(Tabelle16[AreaPx]="inf")),Tabelle16[[#This Row],[AreaPx]], NA())</f>
        <v>5287.97</v>
      </c>
      <c r="J480">
        <v>5287.97</v>
      </c>
      <c r="K480">
        <v>62.391500000000001</v>
      </c>
      <c r="L480">
        <v>85.256399999999999</v>
      </c>
      <c r="M480">
        <v>0</v>
      </c>
      <c r="N480">
        <v>7.0134400000000001E-3</v>
      </c>
      <c r="O480">
        <f>Tabelle16[[#This Row],[Roll]]+Tabelle16[[#This Row],[Yaw]]</f>
        <v>36.013369999999995</v>
      </c>
      <c r="P480">
        <f>SQRT(Tabelle16[[#This Row],[X]]^2+ Tabelle16[[#This Row],[Y]]^2 +Tabelle16[[#This Row],[Z]]^2)</f>
        <v>200.70378605400049</v>
      </c>
      <c r="Q480">
        <v>242.83</v>
      </c>
      <c r="R480">
        <v>139.053</v>
      </c>
      <c r="S480">
        <v>134.126</v>
      </c>
      <c r="T480">
        <v>43.363799999999998</v>
      </c>
      <c r="U480">
        <v>-1.7705599999999999</v>
      </c>
      <c r="V480">
        <v>-7.3504300000000002</v>
      </c>
    </row>
    <row r="481" spans="1:22">
      <c r="A481">
        <v>10126</v>
      </c>
      <c r="B481">
        <v>1</v>
      </c>
      <c r="C481">
        <v>36.822000000000003</v>
      </c>
      <c r="D481">
        <v>-14.6829</v>
      </c>
      <c r="E481">
        <v>-196.75</v>
      </c>
      <c r="F481">
        <v>43.363799999999998</v>
      </c>
      <c r="G481">
        <v>-1.7705599999999999</v>
      </c>
      <c r="H481">
        <v>-7.3504300000000002</v>
      </c>
      <c r="I481">
        <f>IF(AND(Tabelle16[[#This Row],[AreaPx]]&gt;0,NOT(Tabelle16[AreaPx]="inf")),Tabelle16[[#This Row],[AreaPx]], NA())</f>
        <v>5287.97</v>
      </c>
      <c r="J481">
        <v>5287.97</v>
      </c>
      <c r="K481">
        <v>62.391500000000001</v>
      </c>
      <c r="L481">
        <v>85.256399999999999</v>
      </c>
      <c r="M481">
        <v>0</v>
      </c>
      <c r="N481">
        <v>0</v>
      </c>
      <c r="O481">
        <f>Tabelle16[[#This Row],[Roll]]+Tabelle16[[#This Row],[Yaw]]</f>
        <v>36.013369999999995</v>
      </c>
      <c r="P481">
        <f>SQRT(Tabelle16[[#This Row],[X]]^2+ Tabelle16[[#This Row],[Y]]^2 +Tabelle16[[#This Row],[Z]]^2)</f>
        <v>200.70378605400049</v>
      </c>
      <c r="Q481">
        <v>242.83</v>
      </c>
      <c r="R481">
        <v>139.053</v>
      </c>
      <c r="S481">
        <v>134.126</v>
      </c>
      <c r="T481">
        <v>43.363799999999998</v>
      </c>
      <c r="U481">
        <v>-1.7705599999999999</v>
      </c>
      <c r="V481">
        <v>-7.3504300000000002</v>
      </c>
    </row>
    <row r="482" spans="1:22">
      <c r="A482">
        <v>10157</v>
      </c>
      <c r="B482">
        <v>0</v>
      </c>
      <c r="C482">
        <v>36.822000000000003</v>
      </c>
      <c r="D482">
        <v>-14.6829</v>
      </c>
      <c r="E482">
        <v>-196.75</v>
      </c>
      <c r="F482">
        <v>43.363799999999998</v>
      </c>
      <c r="G482">
        <v>-1.7705599999999999</v>
      </c>
      <c r="H482">
        <v>-7.3504300000000002</v>
      </c>
      <c r="I482" t="e">
        <f>IF(AND(Tabelle16[[#This Row],[AreaPx]]&gt;0,NOT(Tabelle16[AreaPx]="inf")),Tabelle16[[#This Row],[AreaPx]], NA())</f>
        <v>#N/A</v>
      </c>
      <c r="J482">
        <v>0</v>
      </c>
      <c r="K482">
        <v>0</v>
      </c>
      <c r="L482">
        <v>0</v>
      </c>
      <c r="M482">
        <v>0</v>
      </c>
      <c r="N482">
        <v>0</v>
      </c>
      <c r="O482">
        <f>Tabelle16[[#This Row],[Roll]]+Tabelle16[[#This Row],[Yaw]]</f>
        <v>36.013369999999995</v>
      </c>
      <c r="P482">
        <f>SQRT(Tabelle16[[#This Row],[X]]^2+ Tabelle16[[#This Row],[Y]]^2 +Tabelle16[[#This Row],[Z]]^2)</f>
        <v>200.70378605400049</v>
      </c>
      <c r="Q482">
        <v>242.83</v>
      </c>
      <c r="R482">
        <v>139.053</v>
      </c>
      <c r="S482">
        <v>134.126</v>
      </c>
      <c r="T482">
        <v>43.363799999999998</v>
      </c>
      <c r="U482">
        <v>-1.7705599999999999</v>
      </c>
      <c r="V482">
        <v>-7.3504300000000002</v>
      </c>
    </row>
    <row r="483" spans="1:22">
      <c r="A483">
        <v>10204</v>
      </c>
      <c r="B483">
        <v>0</v>
      </c>
      <c r="C483">
        <v>36.822000000000003</v>
      </c>
      <c r="D483">
        <v>-14.6829</v>
      </c>
      <c r="E483">
        <v>-196.75</v>
      </c>
      <c r="F483">
        <v>43.363799999999998</v>
      </c>
      <c r="G483">
        <v>-1.7705599999999999</v>
      </c>
      <c r="H483">
        <v>-7.3504300000000002</v>
      </c>
      <c r="I483" t="e">
        <f>IF(AND(Tabelle16[[#This Row],[AreaPx]]&gt;0,NOT(Tabelle16[AreaPx]="inf")),Tabelle16[[#This Row],[AreaPx]], NA())</f>
        <v>#N/A</v>
      </c>
      <c r="J483">
        <v>0</v>
      </c>
      <c r="K483">
        <v>0</v>
      </c>
      <c r="L483">
        <v>0</v>
      </c>
      <c r="M483">
        <v>0</v>
      </c>
      <c r="N483">
        <v>0</v>
      </c>
      <c r="O483">
        <f>Tabelle16[[#This Row],[Roll]]+Tabelle16[[#This Row],[Yaw]]</f>
        <v>36.013369999999995</v>
      </c>
      <c r="P483">
        <f>SQRT(Tabelle16[[#This Row],[X]]^2+ Tabelle16[[#This Row],[Y]]^2 +Tabelle16[[#This Row],[Z]]^2)</f>
        <v>200.70378605400049</v>
      </c>
      <c r="Q483">
        <v>242.83</v>
      </c>
      <c r="R483">
        <v>139.053</v>
      </c>
      <c r="S483">
        <v>134.126</v>
      </c>
      <c r="T483">
        <v>43.363799999999998</v>
      </c>
      <c r="U483">
        <v>-1.7705599999999999</v>
      </c>
      <c r="V483">
        <v>-7.3504300000000002</v>
      </c>
    </row>
    <row r="484" spans="1:22">
      <c r="A484">
        <v>10238</v>
      </c>
      <c r="B484">
        <v>0</v>
      </c>
      <c r="C484">
        <v>36.822000000000003</v>
      </c>
      <c r="D484">
        <v>-14.6829</v>
      </c>
      <c r="E484">
        <v>-196.75</v>
      </c>
      <c r="F484">
        <v>43.363799999999998</v>
      </c>
      <c r="G484">
        <v>-1.7705599999999999</v>
      </c>
      <c r="H484">
        <v>-7.3504300000000002</v>
      </c>
      <c r="I484" t="e">
        <f>IF(AND(Tabelle16[[#This Row],[AreaPx]]&gt;0,NOT(Tabelle16[AreaPx]="inf")),Tabelle16[[#This Row],[AreaPx]], NA())</f>
        <v>#N/A</v>
      </c>
      <c r="J484">
        <v>0</v>
      </c>
      <c r="K484">
        <v>0</v>
      </c>
      <c r="L484">
        <v>0</v>
      </c>
      <c r="M484">
        <v>0</v>
      </c>
      <c r="N484">
        <v>0</v>
      </c>
      <c r="O484">
        <f>Tabelle16[[#This Row],[Roll]]+Tabelle16[[#This Row],[Yaw]]</f>
        <v>36.013369999999995</v>
      </c>
      <c r="P484">
        <f>SQRT(Tabelle16[[#This Row],[X]]^2+ Tabelle16[[#This Row],[Y]]^2 +Tabelle16[[#This Row],[Z]]^2)</f>
        <v>200.70378605400049</v>
      </c>
      <c r="Q484">
        <v>242.83</v>
      </c>
      <c r="R484">
        <v>139.053</v>
      </c>
      <c r="S484">
        <v>134.126</v>
      </c>
      <c r="T484">
        <v>43.363799999999998</v>
      </c>
      <c r="U484">
        <v>-1.7705599999999999</v>
      </c>
      <c r="V484">
        <v>-7.3504300000000002</v>
      </c>
    </row>
    <row r="485" spans="1:22">
      <c r="A485">
        <v>10270</v>
      </c>
      <c r="B485">
        <v>0</v>
      </c>
      <c r="C485">
        <v>36.822000000000003</v>
      </c>
      <c r="D485">
        <v>-14.6829</v>
      </c>
      <c r="E485">
        <v>-196.75</v>
      </c>
      <c r="F485">
        <v>43.363799999999998</v>
      </c>
      <c r="G485">
        <v>-1.7705599999999999</v>
      </c>
      <c r="H485">
        <v>-7.3504300000000002</v>
      </c>
      <c r="I485" t="e">
        <f>IF(AND(Tabelle16[[#This Row],[AreaPx]]&gt;0,NOT(Tabelle16[AreaPx]="inf")),Tabelle16[[#This Row],[AreaPx]], NA())</f>
        <v>#N/A</v>
      </c>
      <c r="J485">
        <v>0</v>
      </c>
      <c r="K485">
        <v>0</v>
      </c>
      <c r="L485">
        <v>0</v>
      </c>
      <c r="M485">
        <v>0</v>
      </c>
      <c r="N485">
        <v>0</v>
      </c>
      <c r="O485">
        <f>Tabelle16[[#This Row],[Roll]]+Tabelle16[[#This Row],[Yaw]]</f>
        <v>36.013369999999995</v>
      </c>
      <c r="P485">
        <f>SQRT(Tabelle16[[#This Row],[X]]^2+ Tabelle16[[#This Row],[Y]]^2 +Tabelle16[[#This Row],[Z]]^2)</f>
        <v>200.70378605400049</v>
      </c>
      <c r="Q485">
        <v>242.83</v>
      </c>
      <c r="R485">
        <v>139.053</v>
      </c>
      <c r="S485">
        <v>134.126</v>
      </c>
      <c r="T485">
        <v>43.363799999999998</v>
      </c>
      <c r="U485">
        <v>-1.7705599999999999</v>
      </c>
      <c r="V485">
        <v>-7.3504300000000002</v>
      </c>
    </row>
    <row r="486" spans="1:22">
      <c r="A486">
        <v>10298</v>
      </c>
      <c r="B486">
        <v>0</v>
      </c>
      <c r="C486">
        <v>36.822000000000003</v>
      </c>
      <c r="D486">
        <v>-14.6829</v>
      </c>
      <c r="E486">
        <v>-196.75</v>
      </c>
      <c r="F486">
        <v>43.363799999999998</v>
      </c>
      <c r="G486">
        <v>-1.7705599999999999</v>
      </c>
      <c r="H486">
        <v>-7.3504300000000002</v>
      </c>
      <c r="I486" t="e">
        <f>IF(AND(Tabelle16[[#This Row],[AreaPx]]&gt;0,NOT(Tabelle16[AreaPx]="inf")),Tabelle16[[#This Row],[AreaPx]], NA())</f>
        <v>#N/A</v>
      </c>
      <c r="J486">
        <v>0</v>
      </c>
      <c r="K486">
        <v>0</v>
      </c>
      <c r="L486">
        <v>0</v>
      </c>
      <c r="M486">
        <v>0</v>
      </c>
      <c r="N486">
        <v>0</v>
      </c>
      <c r="O486">
        <f>Tabelle16[[#This Row],[Roll]]+Tabelle16[[#This Row],[Yaw]]</f>
        <v>36.013369999999995</v>
      </c>
      <c r="P486">
        <f>SQRT(Tabelle16[[#This Row],[X]]^2+ Tabelle16[[#This Row],[Y]]^2 +Tabelle16[[#This Row],[Z]]^2)</f>
        <v>200.70378605400049</v>
      </c>
      <c r="Q486">
        <v>242.83</v>
      </c>
      <c r="R486">
        <v>139.053</v>
      </c>
      <c r="S486">
        <v>134.126</v>
      </c>
      <c r="T486">
        <v>43.363799999999998</v>
      </c>
      <c r="U486">
        <v>-1.7705599999999999</v>
      </c>
      <c r="V486">
        <v>-7.3504300000000002</v>
      </c>
    </row>
    <row r="487" spans="1:22">
      <c r="A487">
        <v>10322</v>
      </c>
      <c r="B487">
        <v>0</v>
      </c>
      <c r="C487">
        <v>36.822000000000003</v>
      </c>
      <c r="D487">
        <v>-14.6829</v>
      </c>
      <c r="E487">
        <v>-196.75</v>
      </c>
      <c r="F487">
        <v>43.363799999999998</v>
      </c>
      <c r="G487">
        <v>-1.7705599999999999</v>
      </c>
      <c r="H487">
        <v>-7.3504300000000002</v>
      </c>
      <c r="I487" t="e">
        <f>IF(AND(Tabelle16[[#This Row],[AreaPx]]&gt;0,NOT(Tabelle16[AreaPx]="inf")),Tabelle16[[#This Row],[AreaPx]], NA())</f>
        <v>#N/A</v>
      </c>
      <c r="J487">
        <v>0</v>
      </c>
      <c r="K487">
        <v>0</v>
      </c>
      <c r="L487">
        <v>0</v>
      </c>
      <c r="M487">
        <v>0</v>
      </c>
      <c r="N487">
        <v>0</v>
      </c>
      <c r="O487">
        <f>Tabelle16[[#This Row],[Roll]]+Tabelle16[[#This Row],[Yaw]]</f>
        <v>36.013369999999995</v>
      </c>
      <c r="P487">
        <f>SQRT(Tabelle16[[#This Row],[X]]^2+ Tabelle16[[#This Row],[Y]]^2 +Tabelle16[[#This Row],[Z]]^2)</f>
        <v>200.70378605400049</v>
      </c>
      <c r="Q487">
        <v>242.83</v>
      </c>
      <c r="R487">
        <v>139.053</v>
      </c>
      <c r="S487">
        <v>134.126</v>
      </c>
      <c r="T487">
        <v>43.363799999999998</v>
      </c>
      <c r="U487">
        <v>-1.7705599999999999</v>
      </c>
      <c r="V487">
        <v>-7.3504300000000002</v>
      </c>
    </row>
    <row r="488" spans="1:22">
      <c r="A488">
        <v>10347</v>
      </c>
      <c r="B488">
        <v>0</v>
      </c>
      <c r="C488">
        <v>36.822000000000003</v>
      </c>
      <c r="D488">
        <v>-14.6829</v>
      </c>
      <c r="E488">
        <v>-196.75</v>
      </c>
      <c r="F488">
        <v>43.363799999999998</v>
      </c>
      <c r="G488">
        <v>-1.7705599999999999</v>
      </c>
      <c r="H488">
        <v>-7.3504300000000002</v>
      </c>
      <c r="I488" t="e">
        <f>IF(AND(Tabelle16[[#This Row],[AreaPx]]&gt;0,NOT(Tabelle16[AreaPx]="inf")),Tabelle16[[#This Row],[AreaPx]], NA())</f>
        <v>#N/A</v>
      </c>
      <c r="J488">
        <v>0</v>
      </c>
      <c r="K488">
        <v>0</v>
      </c>
      <c r="L488">
        <v>0</v>
      </c>
      <c r="M488">
        <v>0</v>
      </c>
      <c r="N488">
        <v>0</v>
      </c>
      <c r="O488">
        <f>Tabelle16[[#This Row],[Roll]]+Tabelle16[[#This Row],[Yaw]]</f>
        <v>36.013369999999995</v>
      </c>
      <c r="P488">
        <f>SQRT(Tabelle16[[#This Row],[X]]^2+ Tabelle16[[#This Row],[Y]]^2 +Tabelle16[[#This Row],[Z]]^2)</f>
        <v>200.70378605400049</v>
      </c>
      <c r="Q488">
        <v>242.83</v>
      </c>
      <c r="R488">
        <v>139.053</v>
      </c>
      <c r="S488">
        <v>134.126</v>
      </c>
      <c r="T488">
        <v>43.363799999999998</v>
      </c>
      <c r="U488">
        <v>-1.7705599999999999</v>
      </c>
      <c r="V488">
        <v>-7.3504300000000002</v>
      </c>
    </row>
    <row r="489" spans="1:22">
      <c r="A489">
        <v>10380</v>
      </c>
      <c r="B489">
        <v>0</v>
      </c>
      <c r="C489">
        <v>36.822000000000003</v>
      </c>
      <c r="D489">
        <v>-14.6829</v>
      </c>
      <c r="E489">
        <v>-196.75</v>
      </c>
      <c r="F489">
        <v>43.363799999999998</v>
      </c>
      <c r="G489">
        <v>-1.7705599999999999</v>
      </c>
      <c r="H489">
        <v>-7.3504300000000002</v>
      </c>
      <c r="I489" t="e">
        <f>IF(AND(Tabelle16[[#This Row],[AreaPx]]&gt;0,NOT(Tabelle16[AreaPx]="inf")),Tabelle16[[#This Row],[AreaPx]], NA())</f>
        <v>#N/A</v>
      </c>
      <c r="J489">
        <v>0</v>
      </c>
      <c r="K489">
        <v>0</v>
      </c>
      <c r="L489">
        <v>0</v>
      </c>
      <c r="M489">
        <v>0</v>
      </c>
      <c r="N489">
        <v>0</v>
      </c>
      <c r="O489">
        <f>Tabelle16[[#This Row],[Roll]]+Tabelle16[[#This Row],[Yaw]]</f>
        <v>36.013369999999995</v>
      </c>
      <c r="P489">
        <f>SQRT(Tabelle16[[#This Row],[X]]^2+ Tabelle16[[#This Row],[Y]]^2 +Tabelle16[[#This Row],[Z]]^2)</f>
        <v>200.70378605400049</v>
      </c>
      <c r="Q489">
        <v>242.83</v>
      </c>
      <c r="R489">
        <v>139.053</v>
      </c>
      <c r="S489">
        <v>134.126</v>
      </c>
      <c r="T489">
        <v>43.363799999999998</v>
      </c>
      <c r="U489">
        <v>-1.7705599999999999</v>
      </c>
      <c r="V489">
        <v>-7.3504300000000002</v>
      </c>
    </row>
    <row r="490" spans="1:22">
      <c r="A490">
        <v>10401</v>
      </c>
      <c r="B490">
        <v>0</v>
      </c>
      <c r="C490">
        <v>36.822000000000003</v>
      </c>
      <c r="D490">
        <v>-14.6829</v>
      </c>
      <c r="E490">
        <v>-196.75</v>
      </c>
      <c r="F490">
        <v>43.363799999999998</v>
      </c>
      <c r="G490">
        <v>-1.7705599999999999</v>
      </c>
      <c r="H490">
        <v>-7.3504300000000002</v>
      </c>
      <c r="I490" t="e">
        <f>IF(AND(Tabelle16[[#This Row],[AreaPx]]&gt;0,NOT(Tabelle16[AreaPx]="inf")),Tabelle16[[#This Row],[AreaPx]], NA())</f>
        <v>#N/A</v>
      </c>
      <c r="J490">
        <v>0</v>
      </c>
      <c r="K490">
        <v>0</v>
      </c>
      <c r="L490">
        <v>0</v>
      </c>
      <c r="M490">
        <v>0</v>
      </c>
      <c r="N490">
        <v>0</v>
      </c>
      <c r="O490">
        <f>Tabelle16[[#This Row],[Roll]]+Tabelle16[[#This Row],[Yaw]]</f>
        <v>36.013369999999995</v>
      </c>
      <c r="P490">
        <f>SQRT(Tabelle16[[#This Row],[X]]^2+ Tabelle16[[#This Row],[Y]]^2 +Tabelle16[[#This Row],[Z]]^2)</f>
        <v>200.70378605400049</v>
      </c>
      <c r="Q490">
        <v>242.83</v>
      </c>
      <c r="R490">
        <v>139.053</v>
      </c>
      <c r="S490">
        <v>134.126</v>
      </c>
      <c r="T490">
        <v>43.363799999999998</v>
      </c>
      <c r="U490">
        <v>-1.7705599999999999</v>
      </c>
      <c r="V490">
        <v>-7.3504300000000002</v>
      </c>
    </row>
    <row r="491" spans="1:22">
      <c r="A491">
        <v>10414</v>
      </c>
      <c r="B491">
        <v>0</v>
      </c>
      <c r="C491">
        <v>36.822000000000003</v>
      </c>
      <c r="D491">
        <v>-14.6829</v>
      </c>
      <c r="E491">
        <v>-196.75</v>
      </c>
      <c r="F491">
        <v>43.363799999999998</v>
      </c>
      <c r="G491">
        <v>-1.7705599999999999</v>
      </c>
      <c r="H491">
        <v>-7.3504300000000002</v>
      </c>
      <c r="I491" t="e">
        <f>IF(AND(Tabelle16[[#This Row],[AreaPx]]&gt;0,NOT(Tabelle16[AreaPx]="inf")),Tabelle16[[#This Row],[AreaPx]], NA())</f>
        <v>#N/A</v>
      </c>
      <c r="J491">
        <v>0</v>
      </c>
      <c r="K491">
        <v>0</v>
      </c>
      <c r="L491">
        <v>0</v>
      </c>
      <c r="M491">
        <v>0</v>
      </c>
      <c r="N491">
        <v>0</v>
      </c>
      <c r="O491">
        <f>Tabelle16[[#This Row],[Roll]]+Tabelle16[[#This Row],[Yaw]]</f>
        <v>36.013369999999995</v>
      </c>
      <c r="P491">
        <f>SQRT(Tabelle16[[#This Row],[X]]^2+ Tabelle16[[#This Row],[Y]]^2 +Tabelle16[[#This Row],[Z]]^2)</f>
        <v>200.70378605400049</v>
      </c>
      <c r="Q491">
        <v>242.83</v>
      </c>
      <c r="R491">
        <v>139.053</v>
      </c>
      <c r="S491">
        <v>134.126</v>
      </c>
      <c r="T491">
        <v>43.363799999999998</v>
      </c>
      <c r="U491">
        <v>-1.7705599999999999</v>
      </c>
      <c r="V491">
        <v>-7.3504300000000002</v>
      </c>
    </row>
    <row r="492" spans="1:22">
      <c r="A492">
        <v>10443</v>
      </c>
      <c r="B492">
        <v>0</v>
      </c>
      <c r="C492">
        <v>36.822000000000003</v>
      </c>
      <c r="D492">
        <v>-14.6829</v>
      </c>
      <c r="E492">
        <v>-196.75</v>
      </c>
      <c r="F492">
        <v>43.363799999999998</v>
      </c>
      <c r="G492">
        <v>-1.7705599999999999</v>
      </c>
      <c r="H492">
        <v>-7.3504300000000002</v>
      </c>
      <c r="I492" t="e">
        <f>IF(AND(Tabelle16[[#This Row],[AreaPx]]&gt;0,NOT(Tabelle16[AreaPx]="inf")),Tabelle16[[#This Row],[AreaPx]], NA())</f>
        <v>#N/A</v>
      </c>
      <c r="J492">
        <v>0</v>
      </c>
      <c r="K492">
        <v>0</v>
      </c>
      <c r="L492">
        <v>0</v>
      </c>
      <c r="M492">
        <v>0</v>
      </c>
      <c r="N492">
        <v>0</v>
      </c>
      <c r="O492">
        <f>Tabelle16[[#This Row],[Roll]]+Tabelle16[[#This Row],[Yaw]]</f>
        <v>36.013369999999995</v>
      </c>
      <c r="P492">
        <f>SQRT(Tabelle16[[#This Row],[X]]^2+ Tabelle16[[#This Row],[Y]]^2 +Tabelle16[[#This Row],[Z]]^2)</f>
        <v>200.70378605400049</v>
      </c>
      <c r="Q492">
        <v>242.83</v>
      </c>
      <c r="R492">
        <v>139.053</v>
      </c>
      <c r="S492">
        <v>134.126</v>
      </c>
      <c r="T492">
        <v>43.363799999999998</v>
      </c>
      <c r="U492">
        <v>-1.7705599999999999</v>
      </c>
      <c r="V492">
        <v>-7.3504300000000002</v>
      </c>
    </row>
    <row r="493" spans="1:22">
      <c r="A493">
        <v>10469</v>
      </c>
      <c r="B493">
        <v>0</v>
      </c>
      <c r="C493">
        <v>36.822000000000003</v>
      </c>
      <c r="D493">
        <v>-14.6829</v>
      </c>
      <c r="E493">
        <v>-196.75</v>
      </c>
      <c r="F493">
        <v>43.363799999999998</v>
      </c>
      <c r="G493">
        <v>-1.7705599999999999</v>
      </c>
      <c r="H493">
        <v>-7.3504300000000002</v>
      </c>
      <c r="I493" t="e">
        <f>IF(AND(Tabelle16[[#This Row],[AreaPx]]&gt;0,NOT(Tabelle16[AreaPx]="inf")),Tabelle16[[#This Row],[AreaPx]], NA())</f>
        <v>#N/A</v>
      </c>
      <c r="J493">
        <v>0</v>
      </c>
      <c r="K493">
        <v>0</v>
      </c>
      <c r="L493">
        <v>0</v>
      </c>
      <c r="M493">
        <v>0</v>
      </c>
      <c r="N493">
        <v>0</v>
      </c>
      <c r="O493">
        <f>Tabelle16[[#This Row],[Roll]]+Tabelle16[[#This Row],[Yaw]]</f>
        <v>36.013369999999995</v>
      </c>
      <c r="P493">
        <f>SQRT(Tabelle16[[#This Row],[X]]^2+ Tabelle16[[#This Row],[Y]]^2 +Tabelle16[[#This Row],[Z]]^2)</f>
        <v>200.70378605400049</v>
      </c>
      <c r="Q493">
        <v>242.83</v>
      </c>
      <c r="R493">
        <v>139.053</v>
      </c>
      <c r="S493">
        <v>134.126</v>
      </c>
      <c r="T493">
        <v>43.363799999999998</v>
      </c>
      <c r="U493">
        <v>-1.7705599999999999</v>
      </c>
      <c r="V493">
        <v>-7.3504300000000002</v>
      </c>
    </row>
    <row r="494" spans="1:22">
      <c r="A494">
        <v>10483</v>
      </c>
      <c r="B494">
        <v>0</v>
      </c>
      <c r="C494">
        <v>36.822000000000003</v>
      </c>
      <c r="D494">
        <v>-14.6829</v>
      </c>
      <c r="E494">
        <v>-196.75</v>
      </c>
      <c r="F494">
        <v>43.363799999999998</v>
      </c>
      <c r="G494">
        <v>-1.7705599999999999</v>
      </c>
      <c r="H494">
        <v>-7.3504300000000002</v>
      </c>
      <c r="I494" t="e">
        <f>IF(AND(Tabelle16[[#This Row],[AreaPx]]&gt;0,NOT(Tabelle16[AreaPx]="inf")),Tabelle16[[#This Row],[AreaPx]], NA())</f>
        <v>#N/A</v>
      </c>
      <c r="J494">
        <v>0</v>
      </c>
      <c r="K494">
        <v>0</v>
      </c>
      <c r="L494">
        <v>0</v>
      </c>
      <c r="M494">
        <v>0</v>
      </c>
      <c r="N494">
        <v>0</v>
      </c>
      <c r="O494">
        <f>Tabelle16[[#This Row],[Roll]]+Tabelle16[[#This Row],[Yaw]]</f>
        <v>36.013369999999995</v>
      </c>
      <c r="P494">
        <f>SQRT(Tabelle16[[#This Row],[X]]^2+ Tabelle16[[#This Row],[Y]]^2 +Tabelle16[[#This Row],[Z]]^2)</f>
        <v>200.70378605400049</v>
      </c>
      <c r="Q494">
        <v>242.83</v>
      </c>
      <c r="R494">
        <v>139.053</v>
      </c>
      <c r="S494">
        <v>134.126</v>
      </c>
      <c r="T494">
        <v>43.363799999999998</v>
      </c>
      <c r="U494">
        <v>-1.7705599999999999</v>
      </c>
      <c r="V494">
        <v>-7.3504300000000002</v>
      </c>
    </row>
    <row r="495" spans="1:22">
      <c r="A495">
        <v>10508</v>
      </c>
      <c r="B495">
        <v>0</v>
      </c>
      <c r="C495">
        <v>36.822000000000003</v>
      </c>
      <c r="D495">
        <v>-14.6829</v>
      </c>
      <c r="E495">
        <v>-196.75</v>
      </c>
      <c r="F495">
        <v>43.363799999999998</v>
      </c>
      <c r="G495">
        <v>-1.7705599999999999</v>
      </c>
      <c r="H495">
        <v>-7.3504300000000002</v>
      </c>
      <c r="I495" t="e">
        <f>IF(AND(Tabelle16[[#This Row],[AreaPx]]&gt;0,NOT(Tabelle16[AreaPx]="inf")),Tabelle16[[#This Row],[AreaPx]], NA())</f>
        <v>#N/A</v>
      </c>
      <c r="J495">
        <v>0</v>
      </c>
      <c r="K495">
        <v>0</v>
      </c>
      <c r="L495">
        <v>0</v>
      </c>
      <c r="M495">
        <v>0</v>
      </c>
      <c r="N495">
        <v>0</v>
      </c>
      <c r="O495">
        <f>Tabelle16[[#This Row],[Roll]]+Tabelle16[[#This Row],[Yaw]]</f>
        <v>36.013369999999995</v>
      </c>
      <c r="P495">
        <f>SQRT(Tabelle16[[#This Row],[X]]^2+ Tabelle16[[#This Row],[Y]]^2 +Tabelle16[[#This Row],[Z]]^2)</f>
        <v>200.70378605400049</v>
      </c>
      <c r="Q495">
        <v>242.83</v>
      </c>
      <c r="R495">
        <v>139.053</v>
      </c>
      <c r="S495">
        <v>134.126</v>
      </c>
      <c r="T495">
        <v>43.363799999999998</v>
      </c>
      <c r="U495">
        <v>-1.7705599999999999</v>
      </c>
      <c r="V495">
        <v>-7.3504300000000002</v>
      </c>
    </row>
    <row r="496" spans="1:22">
      <c r="A496">
        <v>10541</v>
      </c>
      <c r="B496">
        <v>0</v>
      </c>
      <c r="C496">
        <v>36.822000000000003</v>
      </c>
      <c r="D496">
        <v>-14.6829</v>
      </c>
      <c r="E496">
        <v>-196.75</v>
      </c>
      <c r="F496">
        <v>43.363799999999998</v>
      </c>
      <c r="G496">
        <v>-1.7705599999999999</v>
      </c>
      <c r="H496">
        <v>-7.3504300000000002</v>
      </c>
      <c r="I496" t="e">
        <f>IF(AND(Tabelle16[[#This Row],[AreaPx]]&gt;0,NOT(Tabelle16[AreaPx]="inf")),Tabelle16[[#This Row],[AreaPx]], NA())</f>
        <v>#N/A</v>
      </c>
      <c r="J496">
        <v>0</v>
      </c>
      <c r="K496">
        <v>0</v>
      </c>
      <c r="L496">
        <v>0</v>
      </c>
      <c r="M496">
        <v>0</v>
      </c>
      <c r="N496">
        <v>0</v>
      </c>
      <c r="O496">
        <f>Tabelle16[[#This Row],[Roll]]+Tabelle16[[#This Row],[Yaw]]</f>
        <v>36.013369999999995</v>
      </c>
      <c r="P496">
        <f>SQRT(Tabelle16[[#This Row],[X]]^2+ Tabelle16[[#This Row],[Y]]^2 +Tabelle16[[#This Row],[Z]]^2)</f>
        <v>200.70378605400049</v>
      </c>
      <c r="Q496">
        <v>242.83</v>
      </c>
      <c r="R496">
        <v>139.053</v>
      </c>
      <c r="S496">
        <v>134.126</v>
      </c>
      <c r="T496">
        <v>43.363799999999998</v>
      </c>
      <c r="U496">
        <v>-1.7705599999999999</v>
      </c>
      <c r="V496">
        <v>-7.3504300000000002</v>
      </c>
    </row>
    <row r="497" spans="1:22">
      <c r="A497">
        <v>10563</v>
      </c>
      <c r="B497">
        <v>0</v>
      </c>
      <c r="C497">
        <v>36.822000000000003</v>
      </c>
      <c r="D497">
        <v>-14.6829</v>
      </c>
      <c r="E497">
        <v>-196.75</v>
      </c>
      <c r="F497">
        <v>43.363799999999998</v>
      </c>
      <c r="G497">
        <v>-1.7705599999999999</v>
      </c>
      <c r="H497">
        <v>-7.3504300000000002</v>
      </c>
      <c r="I497" t="e">
        <f>IF(AND(Tabelle16[[#This Row],[AreaPx]]&gt;0,NOT(Tabelle16[AreaPx]="inf")),Tabelle16[[#This Row],[AreaPx]], NA())</f>
        <v>#N/A</v>
      </c>
      <c r="J497">
        <v>0</v>
      </c>
      <c r="K497">
        <v>0</v>
      </c>
      <c r="L497">
        <v>0</v>
      </c>
      <c r="M497">
        <v>0</v>
      </c>
      <c r="N497">
        <v>0</v>
      </c>
      <c r="O497">
        <f>Tabelle16[[#This Row],[Roll]]+Tabelle16[[#This Row],[Yaw]]</f>
        <v>36.013369999999995</v>
      </c>
      <c r="P497">
        <f>SQRT(Tabelle16[[#This Row],[X]]^2+ Tabelle16[[#This Row],[Y]]^2 +Tabelle16[[#This Row],[Z]]^2)</f>
        <v>200.70378605400049</v>
      </c>
      <c r="Q497">
        <v>242.83</v>
      </c>
      <c r="R497">
        <v>139.053</v>
      </c>
      <c r="S497">
        <v>134.126</v>
      </c>
      <c r="T497">
        <v>43.363799999999998</v>
      </c>
      <c r="U497">
        <v>-1.7705599999999999</v>
      </c>
      <c r="V497">
        <v>-7.3504300000000002</v>
      </c>
    </row>
    <row r="498" spans="1:22">
      <c r="A498">
        <v>10575</v>
      </c>
      <c r="B498">
        <v>0</v>
      </c>
      <c r="C498">
        <v>36.822000000000003</v>
      </c>
      <c r="D498">
        <v>-14.6829</v>
      </c>
      <c r="E498">
        <v>-196.75</v>
      </c>
      <c r="F498">
        <v>43.363799999999998</v>
      </c>
      <c r="G498">
        <v>-1.7705599999999999</v>
      </c>
      <c r="H498">
        <v>-7.3504300000000002</v>
      </c>
      <c r="I498" t="e">
        <f>IF(AND(Tabelle16[[#This Row],[AreaPx]]&gt;0,NOT(Tabelle16[AreaPx]="inf")),Tabelle16[[#This Row],[AreaPx]], NA())</f>
        <v>#N/A</v>
      </c>
      <c r="J498">
        <v>0</v>
      </c>
      <c r="K498">
        <v>0</v>
      </c>
      <c r="L498">
        <v>0</v>
      </c>
      <c r="M498">
        <v>0</v>
      </c>
      <c r="N498">
        <v>0</v>
      </c>
      <c r="O498">
        <f>Tabelle16[[#This Row],[Roll]]+Tabelle16[[#This Row],[Yaw]]</f>
        <v>36.013369999999995</v>
      </c>
      <c r="P498">
        <f>SQRT(Tabelle16[[#This Row],[X]]^2+ Tabelle16[[#This Row],[Y]]^2 +Tabelle16[[#This Row],[Z]]^2)</f>
        <v>200.70378605400049</v>
      </c>
      <c r="Q498">
        <v>242.83</v>
      </c>
      <c r="R498">
        <v>139.053</v>
      </c>
      <c r="S498">
        <v>134.126</v>
      </c>
      <c r="T498">
        <v>43.363799999999998</v>
      </c>
      <c r="U498">
        <v>-1.7705599999999999</v>
      </c>
      <c r="V498">
        <v>-7.3504300000000002</v>
      </c>
    </row>
    <row r="499" spans="1:22">
      <c r="A499">
        <v>10601</v>
      </c>
      <c r="B499">
        <v>0</v>
      </c>
      <c r="C499">
        <v>36.822000000000003</v>
      </c>
      <c r="D499">
        <v>-14.6829</v>
      </c>
      <c r="E499">
        <v>-196.75</v>
      </c>
      <c r="F499">
        <v>43.363799999999998</v>
      </c>
      <c r="G499">
        <v>-1.7705599999999999</v>
      </c>
      <c r="H499">
        <v>-7.3504300000000002</v>
      </c>
      <c r="I499" t="e">
        <f>IF(AND(Tabelle16[[#This Row],[AreaPx]]&gt;0,NOT(Tabelle16[AreaPx]="inf")),Tabelle16[[#This Row],[AreaPx]], NA())</f>
        <v>#N/A</v>
      </c>
      <c r="J499">
        <v>0</v>
      </c>
      <c r="K499">
        <v>0</v>
      </c>
      <c r="L499">
        <v>0</v>
      </c>
      <c r="M499">
        <v>0</v>
      </c>
      <c r="N499">
        <v>0</v>
      </c>
      <c r="O499">
        <f>Tabelle16[[#This Row],[Roll]]+Tabelle16[[#This Row],[Yaw]]</f>
        <v>36.013369999999995</v>
      </c>
      <c r="P499">
        <f>SQRT(Tabelle16[[#This Row],[X]]^2+ Tabelle16[[#This Row],[Y]]^2 +Tabelle16[[#This Row],[Z]]^2)</f>
        <v>200.70378605400049</v>
      </c>
      <c r="Q499">
        <v>242.83</v>
      </c>
      <c r="R499">
        <v>139.053</v>
      </c>
      <c r="S499">
        <v>134.126</v>
      </c>
      <c r="T499">
        <v>43.363799999999998</v>
      </c>
      <c r="U499">
        <v>-1.7705599999999999</v>
      </c>
      <c r="V499">
        <v>-7.3504300000000002</v>
      </c>
    </row>
    <row r="500" spans="1:22">
      <c r="A500">
        <v>10614</v>
      </c>
      <c r="B500">
        <v>0</v>
      </c>
      <c r="C500">
        <v>36.822000000000003</v>
      </c>
      <c r="D500">
        <v>-14.6829</v>
      </c>
      <c r="E500">
        <v>-196.75</v>
      </c>
      <c r="F500">
        <v>43.363799999999998</v>
      </c>
      <c r="G500">
        <v>-1.7705599999999999</v>
      </c>
      <c r="H500">
        <v>-7.3504300000000002</v>
      </c>
      <c r="I500" t="e">
        <f>IF(AND(Tabelle16[[#This Row],[AreaPx]]&gt;0,NOT(Tabelle16[AreaPx]="inf")),Tabelle16[[#This Row],[AreaPx]], NA())</f>
        <v>#N/A</v>
      </c>
      <c r="J500">
        <v>0</v>
      </c>
      <c r="K500">
        <v>0</v>
      </c>
      <c r="L500">
        <v>0</v>
      </c>
      <c r="M500">
        <v>0</v>
      </c>
      <c r="N500">
        <v>0</v>
      </c>
      <c r="O500">
        <f>Tabelle16[[#This Row],[Roll]]+Tabelle16[[#This Row],[Yaw]]</f>
        <v>36.013369999999995</v>
      </c>
      <c r="P500">
        <f>SQRT(Tabelle16[[#This Row],[X]]^2+ Tabelle16[[#This Row],[Y]]^2 +Tabelle16[[#This Row],[Z]]^2)</f>
        <v>200.70378605400049</v>
      </c>
      <c r="Q500">
        <v>242.83</v>
      </c>
      <c r="R500">
        <v>139.053</v>
      </c>
      <c r="S500">
        <v>134.126</v>
      </c>
      <c r="T500">
        <v>43.363799999999998</v>
      </c>
      <c r="U500">
        <v>-1.7705599999999999</v>
      </c>
      <c r="V500">
        <v>-7.3504300000000002</v>
      </c>
    </row>
    <row r="501" spans="1:22">
      <c r="A501">
        <v>10638</v>
      </c>
      <c r="B501">
        <v>0</v>
      </c>
      <c r="C501">
        <v>36.822000000000003</v>
      </c>
      <c r="D501">
        <v>-14.6829</v>
      </c>
      <c r="E501">
        <v>-196.75</v>
      </c>
      <c r="F501">
        <v>43.363799999999998</v>
      </c>
      <c r="G501">
        <v>-1.7705599999999999</v>
      </c>
      <c r="H501">
        <v>-7.3504300000000002</v>
      </c>
      <c r="I501" t="e">
        <f>IF(AND(Tabelle16[[#This Row],[AreaPx]]&gt;0,NOT(Tabelle16[AreaPx]="inf")),Tabelle16[[#This Row],[AreaPx]], NA())</f>
        <v>#N/A</v>
      </c>
      <c r="J501">
        <v>0</v>
      </c>
      <c r="K501">
        <v>0</v>
      </c>
      <c r="L501">
        <v>0</v>
      </c>
      <c r="M501">
        <v>0</v>
      </c>
      <c r="N501">
        <v>0</v>
      </c>
      <c r="O501">
        <f>Tabelle16[[#This Row],[Roll]]+Tabelle16[[#This Row],[Yaw]]</f>
        <v>36.013369999999995</v>
      </c>
      <c r="P501">
        <f>SQRT(Tabelle16[[#This Row],[X]]^2+ Tabelle16[[#This Row],[Y]]^2 +Tabelle16[[#This Row],[Z]]^2)</f>
        <v>200.70378605400049</v>
      </c>
      <c r="Q501">
        <v>242.83</v>
      </c>
      <c r="R501">
        <v>139.053</v>
      </c>
      <c r="S501">
        <v>134.126</v>
      </c>
      <c r="T501">
        <v>43.363799999999998</v>
      </c>
      <c r="U501">
        <v>-1.7705599999999999</v>
      </c>
      <c r="V501">
        <v>-7.3504300000000002</v>
      </c>
    </row>
    <row r="502" spans="1:22">
      <c r="A502">
        <v>10649</v>
      </c>
      <c r="B502">
        <v>0</v>
      </c>
      <c r="C502">
        <v>36.822000000000003</v>
      </c>
      <c r="D502">
        <v>-14.6829</v>
      </c>
      <c r="E502">
        <v>-196.75</v>
      </c>
      <c r="F502">
        <v>43.363799999999998</v>
      </c>
      <c r="G502">
        <v>-1.7705599999999999</v>
      </c>
      <c r="H502">
        <v>-7.3504300000000002</v>
      </c>
      <c r="I502" t="e">
        <f>IF(AND(Tabelle16[[#This Row],[AreaPx]]&gt;0,NOT(Tabelle16[AreaPx]="inf")),Tabelle16[[#This Row],[AreaPx]], NA())</f>
        <v>#N/A</v>
      </c>
      <c r="J502">
        <v>0</v>
      </c>
      <c r="K502">
        <v>0</v>
      </c>
      <c r="L502">
        <v>0</v>
      </c>
      <c r="M502">
        <v>0</v>
      </c>
      <c r="N502">
        <v>0</v>
      </c>
      <c r="O502">
        <f>Tabelle16[[#This Row],[Roll]]+Tabelle16[[#This Row],[Yaw]]</f>
        <v>36.013369999999995</v>
      </c>
      <c r="P502">
        <f>SQRT(Tabelle16[[#This Row],[X]]^2+ Tabelle16[[#This Row],[Y]]^2 +Tabelle16[[#This Row],[Z]]^2)</f>
        <v>200.70378605400049</v>
      </c>
      <c r="Q502">
        <v>242.83</v>
      </c>
      <c r="R502">
        <v>139.053</v>
      </c>
      <c r="S502">
        <v>134.126</v>
      </c>
      <c r="T502">
        <v>43.363799999999998</v>
      </c>
      <c r="U502">
        <v>-1.7705599999999999</v>
      </c>
      <c r="V502">
        <v>-7.3504300000000002</v>
      </c>
    </row>
    <row r="503" spans="1:22">
      <c r="A503">
        <v>10673</v>
      </c>
      <c r="B503">
        <v>0</v>
      </c>
      <c r="C503">
        <v>36.822000000000003</v>
      </c>
      <c r="D503">
        <v>-14.6829</v>
      </c>
      <c r="E503">
        <v>-196.75</v>
      </c>
      <c r="F503">
        <v>43.363799999999998</v>
      </c>
      <c r="G503">
        <v>-1.7705599999999999</v>
      </c>
      <c r="H503">
        <v>-7.3504300000000002</v>
      </c>
      <c r="I503" t="e">
        <f>IF(AND(Tabelle16[[#This Row],[AreaPx]]&gt;0,NOT(Tabelle16[AreaPx]="inf")),Tabelle16[[#This Row],[AreaPx]], NA())</f>
        <v>#N/A</v>
      </c>
      <c r="J503">
        <v>0</v>
      </c>
      <c r="K503">
        <v>0</v>
      </c>
      <c r="L503">
        <v>0</v>
      </c>
      <c r="M503">
        <v>0</v>
      </c>
      <c r="N503">
        <v>0</v>
      </c>
      <c r="O503">
        <f>Tabelle16[[#This Row],[Roll]]+Tabelle16[[#This Row],[Yaw]]</f>
        <v>36.013369999999995</v>
      </c>
      <c r="P503">
        <f>SQRT(Tabelle16[[#This Row],[X]]^2+ Tabelle16[[#This Row],[Y]]^2 +Tabelle16[[#This Row],[Z]]^2)</f>
        <v>200.70378605400049</v>
      </c>
      <c r="Q503">
        <v>242.83</v>
      </c>
      <c r="R503">
        <v>139.053</v>
      </c>
      <c r="S503">
        <v>134.126</v>
      </c>
      <c r="T503">
        <v>43.363799999999998</v>
      </c>
      <c r="U503">
        <v>-1.7705599999999999</v>
      </c>
      <c r="V503">
        <v>-7.3504300000000002</v>
      </c>
    </row>
    <row r="504" spans="1:22">
      <c r="A504">
        <v>10695</v>
      </c>
      <c r="B504">
        <v>0</v>
      </c>
      <c r="C504">
        <v>36.822000000000003</v>
      </c>
      <c r="D504">
        <v>-14.6829</v>
      </c>
      <c r="E504">
        <v>-196.75</v>
      </c>
      <c r="F504">
        <v>43.363799999999998</v>
      </c>
      <c r="G504">
        <v>-1.7705599999999999</v>
      </c>
      <c r="H504">
        <v>-7.3504300000000002</v>
      </c>
      <c r="I504" t="e">
        <f>IF(AND(Tabelle16[[#This Row],[AreaPx]]&gt;0,NOT(Tabelle16[AreaPx]="inf")),Tabelle16[[#This Row],[AreaPx]], NA())</f>
        <v>#N/A</v>
      </c>
      <c r="J504">
        <v>0</v>
      </c>
      <c r="K504">
        <v>0</v>
      </c>
      <c r="L504">
        <v>0</v>
      </c>
      <c r="M504">
        <v>0</v>
      </c>
      <c r="N504">
        <v>0</v>
      </c>
      <c r="O504">
        <f>Tabelle16[[#This Row],[Roll]]+Tabelle16[[#This Row],[Yaw]]</f>
        <v>36.013369999999995</v>
      </c>
      <c r="P504">
        <f>SQRT(Tabelle16[[#This Row],[X]]^2+ Tabelle16[[#This Row],[Y]]^2 +Tabelle16[[#This Row],[Z]]^2)</f>
        <v>200.70378605400049</v>
      </c>
      <c r="Q504">
        <v>242.83</v>
      </c>
      <c r="R504">
        <v>139.053</v>
      </c>
      <c r="S504">
        <v>134.126</v>
      </c>
      <c r="T504">
        <v>43.363799999999998</v>
      </c>
      <c r="U504">
        <v>-1.7705599999999999</v>
      </c>
      <c r="V504">
        <v>-7.3504300000000002</v>
      </c>
    </row>
    <row r="505" spans="1:22">
      <c r="A505">
        <v>10707</v>
      </c>
      <c r="B505">
        <v>0</v>
      </c>
      <c r="C505">
        <v>36.822000000000003</v>
      </c>
      <c r="D505">
        <v>-14.6829</v>
      </c>
      <c r="E505">
        <v>-196.75</v>
      </c>
      <c r="F505">
        <v>43.363799999999998</v>
      </c>
      <c r="G505">
        <v>-1.7705599999999999</v>
      </c>
      <c r="H505">
        <v>-7.3504300000000002</v>
      </c>
      <c r="I505" t="e">
        <f>IF(AND(Tabelle16[[#This Row],[AreaPx]]&gt;0,NOT(Tabelle16[AreaPx]="inf")),Tabelle16[[#This Row],[AreaPx]], NA())</f>
        <v>#N/A</v>
      </c>
      <c r="J505">
        <v>0</v>
      </c>
      <c r="K505">
        <v>0</v>
      </c>
      <c r="L505">
        <v>0</v>
      </c>
      <c r="M505">
        <v>0</v>
      </c>
      <c r="N505">
        <v>0</v>
      </c>
      <c r="O505">
        <f>Tabelle16[[#This Row],[Roll]]+Tabelle16[[#This Row],[Yaw]]</f>
        <v>36.013369999999995</v>
      </c>
      <c r="P505">
        <f>SQRT(Tabelle16[[#This Row],[X]]^2+ Tabelle16[[#This Row],[Y]]^2 +Tabelle16[[#This Row],[Z]]^2)</f>
        <v>200.70378605400049</v>
      </c>
      <c r="Q505">
        <v>242.83</v>
      </c>
      <c r="R505">
        <v>139.053</v>
      </c>
      <c r="S505">
        <v>134.126</v>
      </c>
      <c r="T505">
        <v>43.363799999999998</v>
      </c>
      <c r="U505">
        <v>-1.7705599999999999</v>
      </c>
      <c r="V505">
        <v>-7.3504300000000002</v>
      </c>
    </row>
    <row r="506" spans="1:22">
      <c r="A506">
        <v>10720</v>
      </c>
      <c r="B506">
        <v>0</v>
      </c>
      <c r="C506">
        <v>36.822000000000003</v>
      </c>
      <c r="D506">
        <v>-14.6829</v>
      </c>
      <c r="E506">
        <v>-196.75</v>
      </c>
      <c r="F506">
        <v>43.363799999999998</v>
      </c>
      <c r="G506">
        <v>-1.7705599999999999</v>
      </c>
      <c r="H506">
        <v>-7.3504300000000002</v>
      </c>
      <c r="I506" t="e">
        <f>IF(AND(Tabelle16[[#This Row],[AreaPx]]&gt;0,NOT(Tabelle16[AreaPx]="inf")),Tabelle16[[#This Row],[AreaPx]], NA())</f>
        <v>#N/A</v>
      </c>
      <c r="J506">
        <v>0</v>
      </c>
      <c r="K506">
        <v>0</v>
      </c>
      <c r="L506">
        <v>0</v>
      </c>
      <c r="M506">
        <v>0</v>
      </c>
      <c r="N506">
        <v>0</v>
      </c>
      <c r="O506">
        <f>Tabelle16[[#This Row],[Roll]]+Tabelle16[[#This Row],[Yaw]]</f>
        <v>36.013369999999995</v>
      </c>
      <c r="P506">
        <f>SQRT(Tabelle16[[#This Row],[X]]^2+ Tabelle16[[#This Row],[Y]]^2 +Tabelle16[[#This Row],[Z]]^2)</f>
        <v>200.70378605400049</v>
      </c>
      <c r="Q506">
        <v>242.83</v>
      </c>
      <c r="R506">
        <v>139.053</v>
      </c>
      <c r="S506">
        <v>134.126</v>
      </c>
      <c r="T506">
        <v>43.363799999999998</v>
      </c>
      <c r="U506">
        <v>-1.7705599999999999</v>
      </c>
      <c r="V506">
        <v>-7.3504300000000002</v>
      </c>
    </row>
    <row r="507" spans="1:22">
      <c r="A507">
        <v>10731</v>
      </c>
      <c r="B507">
        <v>0</v>
      </c>
      <c r="C507">
        <v>36.822000000000003</v>
      </c>
      <c r="D507">
        <v>-14.6829</v>
      </c>
      <c r="E507">
        <v>-196.75</v>
      </c>
      <c r="F507">
        <v>43.363799999999998</v>
      </c>
      <c r="G507">
        <v>-1.7705599999999999</v>
      </c>
      <c r="H507">
        <v>-7.3504300000000002</v>
      </c>
      <c r="I507" t="e">
        <f>IF(AND(Tabelle16[[#This Row],[AreaPx]]&gt;0,NOT(Tabelle16[AreaPx]="inf")),Tabelle16[[#This Row],[AreaPx]], NA())</f>
        <v>#N/A</v>
      </c>
      <c r="J507">
        <v>0</v>
      </c>
      <c r="K507">
        <v>0</v>
      </c>
      <c r="L507">
        <v>0</v>
      </c>
      <c r="M507">
        <v>0</v>
      </c>
      <c r="N507">
        <v>0</v>
      </c>
      <c r="O507">
        <f>Tabelle16[[#This Row],[Roll]]+Tabelle16[[#This Row],[Yaw]]</f>
        <v>36.013369999999995</v>
      </c>
      <c r="P507">
        <f>SQRT(Tabelle16[[#This Row],[X]]^2+ Tabelle16[[#This Row],[Y]]^2 +Tabelle16[[#This Row],[Z]]^2)</f>
        <v>200.70378605400049</v>
      </c>
      <c r="Q507">
        <v>242.83</v>
      </c>
      <c r="R507">
        <v>139.053</v>
      </c>
      <c r="S507">
        <v>134.126</v>
      </c>
      <c r="T507">
        <v>43.363799999999998</v>
      </c>
      <c r="U507">
        <v>-1.7705599999999999</v>
      </c>
      <c r="V507">
        <v>-7.3504300000000002</v>
      </c>
    </row>
    <row r="508" spans="1:22">
      <c r="A508">
        <v>10739</v>
      </c>
      <c r="B508">
        <v>0</v>
      </c>
      <c r="C508">
        <v>36.822000000000003</v>
      </c>
      <c r="D508">
        <v>-14.6829</v>
      </c>
      <c r="E508">
        <v>-196.75</v>
      </c>
      <c r="F508">
        <v>43.363799999999998</v>
      </c>
      <c r="G508">
        <v>-1.7705599999999999</v>
      </c>
      <c r="H508">
        <v>-7.3504300000000002</v>
      </c>
      <c r="I508" t="e">
        <f>IF(AND(Tabelle16[[#This Row],[AreaPx]]&gt;0,NOT(Tabelle16[AreaPx]="inf")),Tabelle16[[#This Row],[AreaPx]], NA())</f>
        <v>#N/A</v>
      </c>
      <c r="J508">
        <v>0</v>
      </c>
      <c r="K508">
        <v>0</v>
      </c>
      <c r="L508">
        <v>0</v>
      </c>
      <c r="M508">
        <v>0</v>
      </c>
      <c r="N508">
        <v>0</v>
      </c>
      <c r="O508">
        <f>Tabelle16[[#This Row],[Roll]]+Tabelle16[[#This Row],[Yaw]]</f>
        <v>36.013369999999995</v>
      </c>
      <c r="P508">
        <f>SQRT(Tabelle16[[#This Row],[X]]^2+ Tabelle16[[#This Row],[Y]]^2 +Tabelle16[[#This Row],[Z]]^2)</f>
        <v>200.70378605400049</v>
      </c>
      <c r="Q508">
        <v>242.83</v>
      </c>
      <c r="R508">
        <v>139.053</v>
      </c>
      <c r="S508">
        <v>134.126</v>
      </c>
      <c r="T508">
        <v>43.363799999999998</v>
      </c>
      <c r="U508">
        <v>-1.7705599999999999</v>
      </c>
      <c r="V508">
        <v>-7.3504300000000002</v>
      </c>
    </row>
    <row r="509" spans="1:22">
      <c r="A509">
        <v>10764</v>
      </c>
      <c r="B509">
        <v>0</v>
      </c>
      <c r="C509">
        <v>36.822000000000003</v>
      </c>
      <c r="D509">
        <v>-14.6829</v>
      </c>
      <c r="E509">
        <v>-196.75</v>
      </c>
      <c r="F509">
        <v>43.363799999999998</v>
      </c>
      <c r="G509">
        <v>-1.7705599999999999</v>
      </c>
      <c r="H509">
        <v>-7.3504300000000002</v>
      </c>
      <c r="I509" t="e">
        <f>IF(AND(Tabelle16[[#This Row],[AreaPx]]&gt;0,NOT(Tabelle16[AreaPx]="inf")),Tabelle16[[#This Row],[AreaPx]], NA())</f>
        <v>#N/A</v>
      </c>
      <c r="J509">
        <v>0</v>
      </c>
      <c r="K509">
        <v>0</v>
      </c>
      <c r="L509">
        <v>0</v>
      </c>
      <c r="M509">
        <v>0</v>
      </c>
      <c r="N509">
        <v>0</v>
      </c>
      <c r="O509">
        <f>Tabelle16[[#This Row],[Roll]]+Tabelle16[[#This Row],[Yaw]]</f>
        <v>36.013369999999995</v>
      </c>
      <c r="P509">
        <f>SQRT(Tabelle16[[#This Row],[X]]^2+ Tabelle16[[#This Row],[Y]]^2 +Tabelle16[[#This Row],[Z]]^2)</f>
        <v>200.70378605400049</v>
      </c>
      <c r="Q509">
        <v>242.83</v>
      </c>
      <c r="R509">
        <v>139.053</v>
      </c>
      <c r="S509">
        <v>134.126</v>
      </c>
      <c r="T509">
        <v>43.363799999999998</v>
      </c>
      <c r="U509">
        <v>-1.7705599999999999</v>
      </c>
      <c r="V509">
        <v>-7.3504300000000002</v>
      </c>
    </row>
    <row r="510" spans="1:22">
      <c r="A510">
        <v>10778</v>
      </c>
      <c r="B510">
        <v>0</v>
      </c>
      <c r="C510">
        <v>36.822000000000003</v>
      </c>
      <c r="D510">
        <v>-14.6829</v>
      </c>
      <c r="E510">
        <v>-196.75</v>
      </c>
      <c r="F510">
        <v>43.363799999999998</v>
      </c>
      <c r="G510">
        <v>-1.7705599999999999</v>
      </c>
      <c r="H510">
        <v>-7.3504300000000002</v>
      </c>
      <c r="I510" t="e">
        <f>IF(AND(Tabelle16[[#This Row],[AreaPx]]&gt;0,NOT(Tabelle16[AreaPx]="inf")),Tabelle16[[#This Row],[AreaPx]], NA())</f>
        <v>#N/A</v>
      </c>
      <c r="J510">
        <v>0</v>
      </c>
      <c r="K510">
        <v>0</v>
      </c>
      <c r="L510">
        <v>0</v>
      </c>
      <c r="M510">
        <v>0</v>
      </c>
      <c r="N510">
        <v>0</v>
      </c>
      <c r="O510">
        <f>Tabelle16[[#This Row],[Roll]]+Tabelle16[[#This Row],[Yaw]]</f>
        <v>36.013369999999995</v>
      </c>
      <c r="P510">
        <f>SQRT(Tabelle16[[#This Row],[X]]^2+ Tabelle16[[#This Row],[Y]]^2 +Tabelle16[[#This Row],[Z]]^2)</f>
        <v>200.70378605400049</v>
      </c>
      <c r="Q510">
        <v>242.83</v>
      </c>
      <c r="R510">
        <v>139.053</v>
      </c>
      <c r="S510">
        <v>134.126</v>
      </c>
      <c r="T510">
        <v>43.363799999999998</v>
      </c>
      <c r="U510">
        <v>-1.7705599999999999</v>
      </c>
      <c r="V510">
        <v>-7.3504300000000002</v>
      </c>
    </row>
    <row r="511" spans="1:22">
      <c r="A511">
        <v>10802</v>
      </c>
      <c r="B511">
        <v>0</v>
      </c>
      <c r="C511">
        <v>36.822000000000003</v>
      </c>
      <c r="D511">
        <v>-14.6829</v>
      </c>
      <c r="E511">
        <v>-196.75</v>
      </c>
      <c r="F511">
        <v>43.363799999999998</v>
      </c>
      <c r="G511">
        <v>-1.7705599999999999</v>
      </c>
      <c r="H511">
        <v>-7.3504300000000002</v>
      </c>
      <c r="I511" t="e">
        <f>IF(AND(Tabelle16[[#This Row],[AreaPx]]&gt;0,NOT(Tabelle16[AreaPx]="inf")),Tabelle16[[#This Row],[AreaPx]], NA())</f>
        <v>#N/A</v>
      </c>
      <c r="J511">
        <v>0</v>
      </c>
      <c r="K511">
        <v>0</v>
      </c>
      <c r="L511">
        <v>0</v>
      </c>
      <c r="M511">
        <v>0</v>
      </c>
      <c r="N511">
        <v>0</v>
      </c>
      <c r="O511">
        <f>Tabelle16[[#This Row],[Roll]]+Tabelle16[[#This Row],[Yaw]]</f>
        <v>36.013369999999995</v>
      </c>
      <c r="P511">
        <f>SQRT(Tabelle16[[#This Row],[X]]^2+ Tabelle16[[#This Row],[Y]]^2 +Tabelle16[[#This Row],[Z]]^2)</f>
        <v>200.70378605400049</v>
      </c>
      <c r="Q511">
        <v>242.83</v>
      </c>
      <c r="R511">
        <v>139.053</v>
      </c>
      <c r="S511">
        <v>134.126</v>
      </c>
      <c r="T511">
        <v>43.363799999999998</v>
      </c>
      <c r="U511">
        <v>-1.7705599999999999</v>
      </c>
      <c r="V511">
        <v>-7.3504300000000002</v>
      </c>
    </row>
    <row r="512" spans="1:22">
      <c r="A512">
        <v>10815</v>
      </c>
      <c r="B512">
        <v>0</v>
      </c>
      <c r="C512">
        <v>36.822000000000003</v>
      </c>
      <c r="D512">
        <v>-14.6829</v>
      </c>
      <c r="E512">
        <v>-196.75</v>
      </c>
      <c r="F512">
        <v>43.363799999999998</v>
      </c>
      <c r="G512">
        <v>-1.7705599999999999</v>
      </c>
      <c r="H512">
        <v>-7.3504300000000002</v>
      </c>
      <c r="I512" t="e">
        <f>IF(AND(Tabelle16[[#This Row],[AreaPx]]&gt;0,NOT(Tabelle16[AreaPx]="inf")),Tabelle16[[#This Row],[AreaPx]], NA())</f>
        <v>#N/A</v>
      </c>
      <c r="J512">
        <v>0</v>
      </c>
      <c r="K512">
        <v>0</v>
      </c>
      <c r="L512">
        <v>0</v>
      </c>
      <c r="M512">
        <v>0</v>
      </c>
      <c r="N512">
        <v>0</v>
      </c>
      <c r="O512">
        <f>Tabelle16[[#This Row],[Roll]]+Tabelle16[[#This Row],[Yaw]]</f>
        <v>36.013369999999995</v>
      </c>
      <c r="P512">
        <f>SQRT(Tabelle16[[#This Row],[X]]^2+ Tabelle16[[#This Row],[Y]]^2 +Tabelle16[[#This Row],[Z]]^2)</f>
        <v>200.70378605400049</v>
      </c>
      <c r="Q512">
        <v>242.83</v>
      </c>
      <c r="R512">
        <v>139.053</v>
      </c>
      <c r="S512">
        <v>134.126</v>
      </c>
      <c r="T512">
        <v>43.363799999999998</v>
      </c>
      <c r="U512">
        <v>-1.7705599999999999</v>
      </c>
      <c r="V512">
        <v>-7.3504300000000002</v>
      </c>
    </row>
    <row r="513" spans="1:22">
      <c r="A513">
        <v>10836</v>
      </c>
      <c r="B513">
        <v>0</v>
      </c>
      <c r="C513">
        <v>36.822000000000003</v>
      </c>
      <c r="D513">
        <v>-14.6829</v>
      </c>
      <c r="E513">
        <v>-196.75</v>
      </c>
      <c r="F513">
        <v>43.363799999999998</v>
      </c>
      <c r="G513">
        <v>-1.7705599999999999</v>
      </c>
      <c r="H513">
        <v>-7.3504300000000002</v>
      </c>
      <c r="I513" t="e">
        <f>IF(AND(Tabelle16[[#This Row],[AreaPx]]&gt;0,NOT(Tabelle16[AreaPx]="inf")),Tabelle16[[#This Row],[AreaPx]], NA())</f>
        <v>#N/A</v>
      </c>
      <c r="J513">
        <v>0</v>
      </c>
      <c r="K513">
        <v>0</v>
      </c>
      <c r="L513">
        <v>0</v>
      </c>
      <c r="M513">
        <v>0</v>
      </c>
      <c r="N513">
        <v>0</v>
      </c>
      <c r="O513">
        <f>Tabelle16[[#This Row],[Roll]]+Tabelle16[[#This Row],[Yaw]]</f>
        <v>36.013369999999995</v>
      </c>
      <c r="P513">
        <f>SQRT(Tabelle16[[#This Row],[X]]^2+ Tabelle16[[#This Row],[Y]]^2 +Tabelle16[[#This Row],[Z]]^2)</f>
        <v>200.70378605400049</v>
      </c>
      <c r="Q513">
        <v>242.83</v>
      </c>
      <c r="R513">
        <v>139.053</v>
      </c>
      <c r="S513">
        <v>134.126</v>
      </c>
      <c r="T513">
        <v>43.363799999999998</v>
      </c>
      <c r="U513">
        <v>-1.7705599999999999</v>
      </c>
      <c r="V513">
        <v>-7.3504300000000002</v>
      </c>
    </row>
    <row r="514" spans="1:22">
      <c r="A514">
        <v>10842</v>
      </c>
      <c r="B514">
        <v>0</v>
      </c>
      <c r="C514">
        <v>36.822000000000003</v>
      </c>
      <c r="D514">
        <v>-14.6829</v>
      </c>
      <c r="E514">
        <v>-196.75</v>
      </c>
      <c r="F514">
        <v>43.363799999999998</v>
      </c>
      <c r="G514">
        <v>-1.7705599999999999</v>
      </c>
      <c r="H514">
        <v>-7.3504300000000002</v>
      </c>
      <c r="I514" t="e">
        <f>IF(AND(Tabelle16[[#This Row],[AreaPx]]&gt;0,NOT(Tabelle16[AreaPx]="inf")),Tabelle16[[#This Row],[AreaPx]], NA())</f>
        <v>#N/A</v>
      </c>
      <c r="J514">
        <v>0</v>
      </c>
      <c r="K514">
        <v>0</v>
      </c>
      <c r="L514">
        <v>0</v>
      </c>
      <c r="M514">
        <v>0</v>
      </c>
      <c r="N514">
        <v>0</v>
      </c>
      <c r="O514">
        <f>Tabelle16[[#This Row],[Roll]]+Tabelle16[[#This Row],[Yaw]]</f>
        <v>36.013369999999995</v>
      </c>
      <c r="P514">
        <f>SQRT(Tabelle16[[#This Row],[X]]^2+ Tabelle16[[#This Row],[Y]]^2 +Tabelle16[[#This Row],[Z]]^2)</f>
        <v>200.70378605400049</v>
      </c>
      <c r="Q514">
        <v>242.83</v>
      </c>
      <c r="R514">
        <v>139.053</v>
      </c>
      <c r="S514">
        <v>134.126</v>
      </c>
      <c r="T514">
        <v>43.363799999999998</v>
      </c>
      <c r="U514">
        <v>-1.7705599999999999</v>
      </c>
      <c r="V514">
        <v>-7.3504300000000002</v>
      </c>
    </row>
    <row r="515" spans="1:22">
      <c r="A515">
        <v>10861</v>
      </c>
      <c r="B515">
        <v>0</v>
      </c>
      <c r="C515">
        <v>36.822000000000003</v>
      </c>
      <c r="D515">
        <v>-14.6829</v>
      </c>
      <c r="E515">
        <v>-196.75</v>
      </c>
      <c r="F515">
        <v>43.363799999999998</v>
      </c>
      <c r="G515">
        <v>-1.7705599999999999</v>
      </c>
      <c r="H515">
        <v>-7.3504300000000002</v>
      </c>
      <c r="I515" t="e">
        <f>IF(AND(Tabelle16[[#This Row],[AreaPx]]&gt;0,NOT(Tabelle16[AreaPx]="inf")),Tabelle16[[#This Row],[AreaPx]], NA())</f>
        <v>#N/A</v>
      </c>
      <c r="J515">
        <v>0</v>
      </c>
      <c r="K515">
        <v>0</v>
      </c>
      <c r="L515">
        <v>0</v>
      </c>
      <c r="M515">
        <v>0</v>
      </c>
      <c r="N515">
        <v>0</v>
      </c>
      <c r="O515">
        <f>Tabelle16[[#This Row],[Roll]]+Tabelle16[[#This Row],[Yaw]]</f>
        <v>36.013369999999995</v>
      </c>
      <c r="P515">
        <f>SQRT(Tabelle16[[#This Row],[X]]^2+ Tabelle16[[#This Row],[Y]]^2 +Tabelle16[[#This Row],[Z]]^2)</f>
        <v>200.70378605400049</v>
      </c>
      <c r="Q515">
        <v>242.83</v>
      </c>
      <c r="R515">
        <v>139.053</v>
      </c>
      <c r="S515">
        <v>134.126</v>
      </c>
      <c r="T515">
        <v>43.363799999999998</v>
      </c>
      <c r="U515">
        <v>-1.7705599999999999</v>
      </c>
      <c r="V515">
        <v>-7.3504300000000002</v>
      </c>
    </row>
    <row r="516" spans="1:22">
      <c r="A516">
        <v>10877</v>
      </c>
      <c r="B516">
        <v>0</v>
      </c>
      <c r="C516">
        <v>36.822000000000003</v>
      </c>
      <c r="D516">
        <v>-14.6829</v>
      </c>
      <c r="E516">
        <v>-196.75</v>
      </c>
      <c r="F516">
        <v>43.363799999999998</v>
      </c>
      <c r="G516">
        <v>-1.7705599999999999</v>
      </c>
      <c r="H516">
        <v>-7.3504300000000002</v>
      </c>
      <c r="I516" t="e">
        <f>IF(AND(Tabelle16[[#This Row],[AreaPx]]&gt;0,NOT(Tabelle16[AreaPx]="inf")),Tabelle16[[#This Row],[AreaPx]], NA())</f>
        <v>#N/A</v>
      </c>
      <c r="J516">
        <v>0</v>
      </c>
      <c r="K516">
        <v>0</v>
      </c>
      <c r="L516">
        <v>0</v>
      </c>
      <c r="M516">
        <v>0</v>
      </c>
      <c r="N516">
        <v>0</v>
      </c>
      <c r="O516">
        <f>Tabelle16[[#This Row],[Roll]]+Tabelle16[[#This Row],[Yaw]]</f>
        <v>36.013369999999995</v>
      </c>
      <c r="P516">
        <f>SQRT(Tabelle16[[#This Row],[X]]^2+ Tabelle16[[#This Row],[Y]]^2 +Tabelle16[[#This Row],[Z]]^2)</f>
        <v>200.70378605400049</v>
      </c>
      <c r="Q516">
        <v>242.83</v>
      </c>
      <c r="R516">
        <v>139.053</v>
      </c>
      <c r="S516">
        <v>134.126</v>
      </c>
      <c r="T516">
        <v>43.363799999999998</v>
      </c>
      <c r="U516">
        <v>-1.7705599999999999</v>
      </c>
      <c r="V516">
        <v>-7.3504300000000002</v>
      </c>
    </row>
    <row r="517" spans="1:22">
      <c r="A517">
        <v>10904</v>
      </c>
      <c r="B517">
        <v>0</v>
      </c>
      <c r="C517">
        <v>36.822000000000003</v>
      </c>
      <c r="D517">
        <v>-14.6829</v>
      </c>
      <c r="E517">
        <v>-196.75</v>
      </c>
      <c r="F517">
        <v>43.363799999999998</v>
      </c>
      <c r="G517">
        <v>-1.7705599999999999</v>
      </c>
      <c r="H517">
        <v>-7.3504300000000002</v>
      </c>
      <c r="I517" t="e">
        <f>IF(AND(Tabelle16[[#This Row],[AreaPx]]&gt;0,NOT(Tabelle16[AreaPx]="inf")),Tabelle16[[#This Row],[AreaPx]], NA())</f>
        <v>#N/A</v>
      </c>
      <c r="J517">
        <v>0</v>
      </c>
      <c r="K517">
        <v>0</v>
      </c>
      <c r="L517">
        <v>0</v>
      </c>
      <c r="M517">
        <v>0</v>
      </c>
      <c r="N517">
        <v>0</v>
      </c>
      <c r="O517">
        <f>Tabelle16[[#This Row],[Roll]]+Tabelle16[[#This Row],[Yaw]]</f>
        <v>36.013369999999995</v>
      </c>
      <c r="P517">
        <f>SQRT(Tabelle16[[#This Row],[X]]^2+ Tabelle16[[#This Row],[Y]]^2 +Tabelle16[[#This Row],[Z]]^2)</f>
        <v>200.70378605400049</v>
      </c>
      <c r="Q517">
        <v>242.83</v>
      </c>
      <c r="R517">
        <v>139.053</v>
      </c>
      <c r="S517">
        <v>134.126</v>
      </c>
      <c r="T517">
        <v>43.363799999999998</v>
      </c>
      <c r="U517">
        <v>-1.7705599999999999</v>
      </c>
      <c r="V517">
        <v>-7.3504300000000002</v>
      </c>
    </row>
    <row r="518" spans="1:22">
      <c r="A518">
        <v>10923</v>
      </c>
      <c r="B518">
        <v>0</v>
      </c>
      <c r="C518">
        <v>36.822000000000003</v>
      </c>
      <c r="D518">
        <v>-14.6829</v>
      </c>
      <c r="E518">
        <v>-196.75</v>
      </c>
      <c r="F518">
        <v>43.363799999999998</v>
      </c>
      <c r="G518">
        <v>-1.7705599999999999</v>
      </c>
      <c r="H518">
        <v>-7.3504300000000002</v>
      </c>
      <c r="I518" t="e">
        <f>IF(AND(Tabelle16[[#This Row],[AreaPx]]&gt;0,NOT(Tabelle16[AreaPx]="inf")),Tabelle16[[#This Row],[AreaPx]], NA())</f>
        <v>#N/A</v>
      </c>
      <c r="J518">
        <v>0</v>
      </c>
      <c r="K518">
        <v>0</v>
      </c>
      <c r="L518">
        <v>0</v>
      </c>
      <c r="M518">
        <v>0</v>
      </c>
      <c r="N518">
        <v>0</v>
      </c>
      <c r="O518">
        <f>Tabelle16[[#This Row],[Roll]]+Tabelle16[[#This Row],[Yaw]]</f>
        <v>36.013369999999995</v>
      </c>
      <c r="P518">
        <f>SQRT(Tabelle16[[#This Row],[X]]^2+ Tabelle16[[#This Row],[Y]]^2 +Tabelle16[[#This Row],[Z]]^2)</f>
        <v>200.70378605400049</v>
      </c>
      <c r="Q518">
        <v>242.83</v>
      </c>
      <c r="R518">
        <v>139.053</v>
      </c>
      <c r="S518">
        <v>134.126</v>
      </c>
      <c r="T518">
        <v>43.363799999999998</v>
      </c>
      <c r="U518">
        <v>-1.7705599999999999</v>
      </c>
      <c r="V518">
        <v>-7.3504300000000002</v>
      </c>
    </row>
    <row r="519" spans="1:22">
      <c r="A519">
        <v>10948</v>
      </c>
      <c r="B519">
        <v>0</v>
      </c>
      <c r="C519">
        <v>36.822000000000003</v>
      </c>
      <c r="D519">
        <v>-14.6829</v>
      </c>
      <c r="E519">
        <v>-196.75</v>
      </c>
      <c r="F519">
        <v>43.363799999999998</v>
      </c>
      <c r="G519">
        <v>-1.7705599999999999</v>
      </c>
      <c r="H519">
        <v>-7.3504300000000002</v>
      </c>
      <c r="I519" t="e">
        <f>IF(AND(Tabelle16[[#This Row],[AreaPx]]&gt;0,NOT(Tabelle16[AreaPx]="inf")),Tabelle16[[#This Row],[AreaPx]], NA())</f>
        <v>#N/A</v>
      </c>
      <c r="J519">
        <v>0</v>
      </c>
      <c r="K519">
        <v>0</v>
      </c>
      <c r="L519">
        <v>0</v>
      </c>
      <c r="M519">
        <v>0</v>
      </c>
      <c r="N519">
        <v>0</v>
      </c>
      <c r="O519">
        <f>Tabelle16[[#This Row],[Roll]]+Tabelle16[[#This Row],[Yaw]]</f>
        <v>36.013369999999995</v>
      </c>
      <c r="P519">
        <f>SQRT(Tabelle16[[#This Row],[X]]^2+ Tabelle16[[#This Row],[Y]]^2 +Tabelle16[[#This Row],[Z]]^2)</f>
        <v>200.70378605400049</v>
      </c>
      <c r="Q519">
        <v>242.83</v>
      </c>
      <c r="R519">
        <v>139.053</v>
      </c>
      <c r="S519">
        <v>134.126</v>
      </c>
      <c r="T519">
        <v>43.363799999999998</v>
      </c>
      <c r="U519">
        <v>-1.7705599999999999</v>
      </c>
      <c r="V519">
        <v>-7.3504300000000002</v>
      </c>
    </row>
    <row r="520" spans="1:22">
      <c r="A520">
        <v>10979</v>
      </c>
      <c r="B520">
        <v>0</v>
      </c>
      <c r="C520">
        <v>36.822000000000003</v>
      </c>
      <c r="D520">
        <v>-14.6829</v>
      </c>
      <c r="E520">
        <v>-196.75</v>
      </c>
      <c r="F520">
        <v>43.363799999999998</v>
      </c>
      <c r="G520">
        <v>-1.7705599999999999</v>
      </c>
      <c r="H520">
        <v>-7.3504300000000002</v>
      </c>
      <c r="I520" t="e">
        <f>IF(AND(Tabelle16[[#This Row],[AreaPx]]&gt;0,NOT(Tabelle16[AreaPx]="inf")),Tabelle16[[#This Row],[AreaPx]], NA())</f>
        <v>#N/A</v>
      </c>
      <c r="J520">
        <v>0</v>
      </c>
      <c r="K520">
        <v>0</v>
      </c>
      <c r="L520">
        <v>0</v>
      </c>
      <c r="M520">
        <v>0</v>
      </c>
      <c r="N520">
        <v>0</v>
      </c>
      <c r="O520">
        <f>Tabelle16[[#This Row],[Roll]]+Tabelle16[[#This Row],[Yaw]]</f>
        <v>36.013369999999995</v>
      </c>
      <c r="P520">
        <f>SQRT(Tabelle16[[#This Row],[X]]^2+ Tabelle16[[#This Row],[Y]]^2 +Tabelle16[[#This Row],[Z]]^2)</f>
        <v>200.70378605400049</v>
      </c>
      <c r="Q520">
        <v>242.83</v>
      </c>
      <c r="R520">
        <v>139.053</v>
      </c>
      <c r="S520">
        <v>134.126</v>
      </c>
      <c r="T520">
        <v>43.363799999999998</v>
      </c>
      <c r="U520">
        <v>-1.7705599999999999</v>
      </c>
      <c r="V520">
        <v>-7.3504300000000002</v>
      </c>
    </row>
    <row r="521" spans="1:22">
      <c r="A521">
        <v>11000</v>
      </c>
      <c r="B521">
        <v>0</v>
      </c>
      <c r="C521">
        <v>36.822000000000003</v>
      </c>
      <c r="D521">
        <v>-14.6829</v>
      </c>
      <c r="E521">
        <v>-196.75</v>
      </c>
      <c r="F521">
        <v>43.363799999999998</v>
      </c>
      <c r="G521">
        <v>-1.7705599999999999</v>
      </c>
      <c r="H521">
        <v>-7.3504300000000002</v>
      </c>
      <c r="I521" t="e">
        <f>IF(AND(Tabelle16[[#This Row],[AreaPx]]&gt;0,NOT(Tabelle16[AreaPx]="inf")),Tabelle16[[#This Row],[AreaPx]], NA())</f>
        <v>#N/A</v>
      </c>
      <c r="J521">
        <v>0</v>
      </c>
      <c r="K521">
        <v>0</v>
      </c>
      <c r="L521">
        <v>0</v>
      </c>
      <c r="M521">
        <v>0</v>
      </c>
      <c r="N521">
        <v>0</v>
      </c>
      <c r="O521">
        <f>Tabelle16[[#This Row],[Roll]]+Tabelle16[[#This Row],[Yaw]]</f>
        <v>36.013369999999995</v>
      </c>
      <c r="P521">
        <f>SQRT(Tabelle16[[#This Row],[X]]^2+ Tabelle16[[#This Row],[Y]]^2 +Tabelle16[[#This Row],[Z]]^2)</f>
        <v>200.70378605400049</v>
      </c>
      <c r="Q521">
        <v>242.83</v>
      </c>
      <c r="R521">
        <v>139.053</v>
      </c>
      <c r="S521">
        <v>134.126</v>
      </c>
      <c r="T521">
        <v>43.363799999999998</v>
      </c>
      <c r="U521">
        <v>-1.7705599999999999</v>
      </c>
      <c r="V521">
        <v>-7.3504300000000002</v>
      </c>
    </row>
    <row r="522" spans="1:22">
      <c r="A522">
        <v>11011</v>
      </c>
      <c r="B522">
        <v>0</v>
      </c>
      <c r="C522">
        <v>36.822000000000003</v>
      </c>
      <c r="D522">
        <v>-14.6829</v>
      </c>
      <c r="E522">
        <v>-196.75</v>
      </c>
      <c r="F522">
        <v>43.363799999999998</v>
      </c>
      <c r="G522">
        <v>-1.7705599999999999</v>
      </c>
      <c r="H522">
        <v>-7.3504300000000002</v>
      </c>
      <c r="I522" t="e">
        <f>IF(AND(Tabelle16[[#This Row],[AreaPx]]&gt;0,NOT(Tabelle16[AreaPx]="inf")),Tabelle16[[#This Row],[AreaPx]], NA())</f>
        <v>#N/A</v>
      </c>
      <c r="J522">
        <v>0</v>
      </c>
      <c r="K522">
        <v>0</v>
      </c>
      <c r="L522">
        <v>0</v>
      </c>
      <c r="M522">
        <v>0</v>
      </c>
      <c r="N522">
        <v>0</v>
      </c>
      <c r="O522">
        <f>Tabelle16[[#This Row],[Roll]]+Tabelle16[[#This Row],[Yaw]]</f>
        <v>36.013369999999995</v>
      </c>
      <c r="P522">
        <f>SQRT(Tabelle16[[#This Row],[X]]^2+ Tabelle16[[#This Row],[Y]]^2 +Tabelle16[[#This Row],[Z]]^2)</f>
        <v>200.70378605400049</v>
      </c>
      <c r="Q522">
        <v>242.83</v>
      </c>
      <c r="R522">
        <v>139.053</v>
      </c>
      <c r="S522">
        <v>134.126</v>
      </c>
      <c r="T522">
        <v>43.363799999999998</v>
      </c>
      <c r="U522">
        <v>-1.7705599999999999</v>
      </c>
      <c r="V522">
        <v>-7.3504300000000002</v>
      </c>
    </row>
    <row r="523" spans="1:22">
      <c r="A523">
        <v>11042</v>
      </c>
      <c r="B523">
        <v>0</v>
      </c>
      <c r="C523">
        <v>36.822000000000003</v>
      </c>
      <c r="D523">
        <v>-14.6829</v>
      </c>
      <c r="E523">
        <v>-196.75</v>
      </c>
      <c r="F523">
        <v>43.363799999999998</v>
      </c>
      <c r="G523">
        <v>-1.7705599999999999</v>
      </c>
      <c r="H523">
        <v>-7.3504300000000002</v>
      </c>
      <c r="I523" t="e">
        <f>IF(AND(Tabelle16[[#This Row],[AreaPx]]&gt;0,NOT(Tabelle16[AreaPx]="inf")),Tabelle16[[#This Row],[AreaPx]], NA())</f>
        <v>#N/A</v>
      </c>
      <c r="J523">
        <v>0</v>
      </c>
      <c r="K523">
        <v>0</v>
      </c>
      <c r="L523">
        <v>0</v>
      </c>
      <c r="M523">
        <v>0</v>
      </c>
      <c r="N523">
        <v>0</v>
      </c>
      <c r="O523">
        <f>Tabelle16[[#This Row],[Roll]]+Tabelle16[[#This Row],[Yaw]]</f>
        <v>36.013369999999995</v>
      </c>
      <c r="P523">
        <f>SQRT(Tabelle16[[#This Row],[X]]^2+ Tabelle16[[#This Row],[Y]]^2 +Tabelle16[[#This Row],[Z]]^2)</f>
        <v>200.70378605400049</v>
      </c>
      <c r="Q523">
        <v>242.83</v>
      </c>
      <c r="R523">
        <v>139.053</v>
      </c>
      <c r="S523">
        <v>134.126</v>
      </c>
      <c r="T523">
        <v>43.363799999999998</v>
      </c>
      <c r="U523">
        <v>-1.7705599999999999</v>
      </c>
      <c r="V523">
        <v>-7.3504300000000002</v>
      </c>
    </row>
    <row r="524" spans="1:22">
      <c r="A524">
        <v>11069</v>
      </c>
      <c r="B524">
        <v>0</v>
      </c>
      <c r="C524">
        <v>36.822000000000003</v>
      </c>
      <c r="D524">
        <v>-14.6829</v>
      </c>
      <c r="E524">
        <v>-196.75</v>
      </c>
      <c r="F524">
        <v>43.363799999999998</v>
      </c>
      <c r="G524">
        <v>-1.7705599999999999</v>
      </c>
      <c r="H524">
        <v>-7.3504300000000002</v>
      </c>
      <c r="I524" t="e">
        <f>IF(AND(Tabelle16[[#This Row],[AreaPx]]&gt;0,NOT(Tabelle16[AreaPx]="inf")),Tabelle16[[#This Row],[AreaPx]], NA())</f>
        <v>#N/A</v>
      </c>
      <c r="J524">
        <v>0</v>
      </c>
      <c r="K524">
        <v>0</v>
      </c>
      <c r="L524">
        <v>0</v>
      </c>
      <c r="M524">
        <v>0</v>
      </c>
      <c r="N524">
        <v>0</v>
      </c>
      <c r="O524">
        <f>Tabelle16[[#This Row],[Roll]]+Tabelle16[[#This Row],[Yaw]]</f>
        <v>36.013369999999995</v>
      </c>
      <c r="P524">
        <f>SQRT(Tabelle16[[#This Row],[X]]^2+ Tabelle16[[#This Row],[Y]]^2 +Tabelle16[[#This Row],[Z]]^2)</f>
        <v>200.70378605400049</v>
      </c>
      <c r="Q524">
        <v>242.83</v>
      </c>
      <c r="R524">
        <v>139.053</v>
      </c>
      <c r="S524">
        <v>134.126</v>
      </c>
      <c r="T524">
        <v>43.363799999999998</v>
      </c>
      <c r="U524">
        <v>-1.7705599999999999</v>
      </c>
      <c r="V524">
        <v>-7.3504300000000002</v>
      </c>
    </row>
    <row r="525" spans="1:22">
      <c r="A525">
        <v>11083</v>
      </c>
      <c r="B525">
        <v>0</v>
      </c>
      <c r="C525">
        <v>36.822000000000003</v>
      </c>
      <c r="D525">
        <v>-14.6829</v>
      </c>
      <c r="E525">
        <v>-196.75</v>
      </c>
      <c r="F525">
        <v>43.363799999999998</v>
      </c>
      <c r="G525">
        <v>-1.7705599999999999</v>
      </c>
      <c r="H525">
        <v>-7.3504300000000002</v>
      </c>
      <c r="I525" t="e">
        <f>IF(AND(Tabelle16[[#This Row],[AreaPx]]&gt;0,NOT(Tabelle16[AreaPx]="inf")),Tabelle16[[#This Row],[AreaPx]], NA())</f>
        <v>#N/A</v>
      </c>
      <c r="J525">
        <v>0</v>
      </c>
      <c r="K525">
        <v>0</v>
      </c>
      <c r="L525">
        <v>0</v>
      </c>
      <c r="M525">
        <v>0</v>
      </c>
      <c r="N525">
        <v>0</v>
      </c>
      <c r="O525">
        <f>Tabelle16[[#This Row],[Roll]]+Tabelle16[[#This Row],[Yaw]]</f>
        <v>36.013369999999995</v>
      </c>
      <c r="P525">
        <f>SQRT(Tabelle16[[#This Row],[X]]^2+ Tabelle16[[#This Row],[Y]]^2 +Tabelle16[[#This Row],[Z]]^2)</f>
        <v>200.70378605400049</v>
      </c>
      <c r="Q525">
        <v>242.83</v>
      </c>
      <c r="R525">
        <v>139.053</v>
      </c>
      <c r="S525">
        <v>134.126</v>
      </c>
      <c r="T525">
        <v>43.363799999999998</v>
      </c>
      <c r="U525">
        <v>-1.7705599999999999</v>
      </c>
      <c r="V525">
        <v>-7.3504300000000002</v>
      </c>
    </row>
    <row r="526" spans="1:22">
      <c r="A526">
        <v>11104</v>
      </c>
      <c r="B526">
        <v>0</v>
      </c>
      <c r="C526">
        <v>36.822000000000003</v>
      </c>
      <c r="D526">
        <v>-14.6829</v>
      </c>
      <c r="E526">
        <v>-196.75</v>
      </c>
      <c r="F526">
        <v>43.363799999999998</v>
      </c>
      <c r="G526">
        <v>-1.7705599999999999</v>
      </c>
      <c r="H526">
        <v>-7.3504300000000002</v>
      </c>
      <c r="I526" t="e">
        <f>IF(AND(Tabelle16[[#This Row],[AreaPx]]&gt;0,NOT(Tabelle16[AreaPx]="inf")),Tabelle16[[#This Row],[AreaPx]], NA())</f>
        <v>#N/A</v>
      </c>
      <c r="J526">
        <v>0</v>
      </c>
      <c r="K526">
        <v>0</v>
      </c>
      <c r="L526">
        <v>0</v>
      </c>
      <c r="M526">
        <v>0</v>
      </c>
      <c r="N526">
        <v>0</v>
      </c>
      <c r="O526">
        <f>Tabelle16[[#This Row],[Roll]]+Tabelle16[[#This Row],[Yaw]]</f>
        <v>36.013369999999995</v>
      </c>
      <c r="P526">
        <f>SQRT(Tabelle16[[#This Row],[X]]^2+ Tabelle16[[#This Row],[Y]]^2 +Tabelle16[[#This Row],[Z]]^2)</f>
        <v>200.70378605400049</v>
      </c>
      <c r="Q526">
        <v>242.83</v>
      </c>
      <c r="R526">
        <v>139.053</v>
      </c>
      <c r="S526">
        <v>134.126</v>
      </c>
      <c r="T526">
        <v>43.363799999999998</v>
      </c>
      <c r="U526">
        <v>-1.7705599999999999</v>
      </c>
      <c r="V526">
        <v>-7.3504300000000002</v>
      </c>
    </row>
    <row r="527" spans="1:22">
      <c r="A527">
        <v>11119</v>
      </c>
      <c r="B527">
        <v>0</v>
      </c>
      <c r="C527">
        <v>36.822000000000003</v>
      </c>
      <c r="D527">
        <v>-14.6829</v>
      </c>
      <c r="E527">
        <v>-196.75</v>
      </c>
      <c r="F527">
        <v>43.363799999999998</v>
      </c>
      <c r="G527">
        <v>-1.7705599999999999</v>
      </c>
      <c r="H527">
        <v>-7.3504300000000002</v>
      </c>
      <c r="I527" t="e">
        <f>IF(AND(Tabelle16[[#This Row],[AreaPx]]&gt;0,NOT(Tabelle16[AreaPx]="inf")),Tabelle16[[#This Row],[AreaPx]], NA())</f>
        <v>#N/A</v>
      </c>
      <c r="J527">
        <v>0</v>
      </c>
      <c r="K527">
        <v>0</v>
      </c>
      <c r="L527">
        <v>0</v>
      </c>
      <c r="M527">
        <v>0</v>
      </c>
      <c r="N527">
        <v>0</v>
      </c>
      <c r="O527">
        <f>Tabelle16[[#This Row],[Roll]]+Tabelle16[[#This Row],[Yaw]]</f>
        <v>36.013369999999995</v>
      </c>
      <c r="P527">
        <f>SQRT(Tabelle16[[#This Row],[X]]^2+ Tabelle16[[#This Row],[Y]]^2 +Tabelle16[[#This Row],[Z]]^2)</f>
        <v>200.70378605400049</v>
      </c>
      <c r="Q527">
        <v>242.83</v>
      </c>
      <c r="R527">
        <v>139.053</v>
      </c>
      <c r="S527">
        <v>134.126</v>
      </c>
      <c r="T527">
        <v>43.363799999999998</v>
      </c>
      <c r="U527">
        <v>-1.7705599999999999</v>
      </c>
      <c r="V527">
        <v>-7.3504300000000002</v>
      </c>
    </row>
    <row r="528" spans="1:22">
      <c r="A528">
        <v>11143</v>
      </c>
      <c r="B528">
        <v>0</v>
      </c>
      <c r="C528">
        <v>36.822000000000003</v>
      </c>
      <c r="D528">
        <v>-14.6829</v>
      </c>
      <c r="E528">
        <v>-196.75</v>
      </c>
      <c r="F528">
        <v>43.363799999999998</v>
      </c>
      <c r="G528">
        <v>-1.7705599999999999</v>
      </c>
      <c r="H528">
        <v>-7.3504300000000002</v>
      </c>
      <c r="I528" t="e">
        <f>IF(AND(Tabelle16[[#This Row],[AreaPx]]&gt;0,NOT(Tabelle16[AreaPx]="inf")),Tabelle16[[#This Row],[AreaPx]], NA())</f>
        <v>#N/A</v>
      </c>
      <c r="J528">
        <v>0</v>
      </c>
      <c r="K528">
        <v>0</v>
      </c>
      <c r="L528">
        <v>0</v>
      </c>
      <c r="M528">
        <v>0</v>
      </c>
      <c r="N528">
        <v>0</v>
      </c>
      <c r="O528">
        <f>Tabelle16[[#This Row],[Roll]]+Tabelle16[[#This Row],[Yaw]]</f>
        <v>36.013369999999995</v>
      </c>
      <c r="P528">
        <f>SQRT(Tabelle16[[#This Row],[X]]^2+ Tabelle16[[#This Row],[Y]]^2 +Tabelle16[[#This Row],[Z]]^2)</f>
        <v>200.70378605400049</v>
      </c>
      <c r="Q528">
        <v>242.83</v>
      </c>
      <c r="R528">
        <v>139.053</v>
      </c>
      <c r="S528">
        <v>134.126</v>
      </c>
      <c r="T528">
        <v>43.363799999999998</v>
      </c>
      <c r="U528">
        <v>-1.7705599999999999</v>
      </c>
      <c r="V528">
        <v>-7.3504300000000002</v>
      </c>
    </row>
    <row r="529" spans="1:22">
      <c r="A529">
        <v>11162</v>
      </c>
      <c r="B529">
        <v>0</v>
      </c>
      <c r="C529">
        <v>36.822000000000003</v>
      </c>
      <c r="D529">
        <v>-14.6829</v>
      </c>
      <c r="E529">
        <v>-196.75</v>
      </c>
      <c r="F529">
        <v>43.363799999999998</v>
      </c>
      <c r="G529">
        <v>-1.7705599999999999</v>
      </c>
      <c r="H529">
        <v>-7.3504300000000002</v>
      </c>
      <c r="I529" t="e">
        <f>IF(AND(Tabelle16[[#This Row],[AreaPx]]&gt;0,NOT(Tabelle16[AreaPx]="inf")),Tabelle16[[#This Row],[AreaPx]], NA())</f>
        <v>#N/A</v>
      </c>
      <c r="J529">
        <v>0</v>
      </c>
      <c r="K529">
        <v>0</v>
      </c>
      <c r="L529">
        <v>0</v>
      </c>
      <c r="M529">
        <v>0</v>
      </c>
      <c r="N529">
        <v>0</v>
      </c>
      <c r="O529">
        <f>Tabelle16[[#This Row],[Roll]]+Tabelle16[[#This Row],[Yaw]]</f>
        <v>36.013369999999995</v>
      </c>
      <c r="P529">
        <f>SQRT(Tabelle16[[#This Row],[X]]^2+ Tabelle16[[#This Row],[Y]]^2 +Tabelle16[[#This Row],[Z]]^2)</f>
        <v>200.70378605400049</v>
      </c>
      <c r="Q529">
        <v>242.83</v>
      </c>
      <c r="R529">
        <v>139.053</v>
      </c>
      <c r="S529">
        <v>134.126</v>
      </c>
      <c r="T529">
        <v>43.363799999999998</v>
      </c>
      <c r="U529">
        <v>-1.7705599999999999</v>
      </c>
      <c r="V529">
        <v>-7.3504300000000002</v>
      </c>
    </row>
    <row r="530" spans="1:22">
      <c r="A530">
        <v>11173</v>
      </c>
      <c r="B530">
        <v>0</v>
      </c>
      <c r="C530">
        <v>36.822000000000003</v>
      </c>
      <c r="D530">
        <v>-14.6829</v>
      </c>
      <c r="E530">
        <v>-196.75</v>
      </c>
      <c r="F530">
        <v>43.363799999999998</v>
      </c>
      <c r="G530">
        <v>-1.7705599999999999</v>
      </c>
      <c r="H530">
        <v>-7.3504300000000002</v>
      </c>
      <c r="I530" t="e">
        <f>IF(AND(Tabelle16[[#This Row],[AreaPx]]&gt;0,NOT(Tabelle16[AreaPx]="inf")),Tabelle16[[#This Row],[AreaPx]], NA())</f>
        <v>#N/A</v>
      </c>
      <c r="J530">
        <v>0</v>
      </c>
      <c r="K530">
        <v>0</v>
      </c>
      <c r="L530">
        <v>0</v>
      </c>
      <c r="M530">
        <v>0</v>
      </c>
      <c r="N530">
        <v>0</v>
      </c>
      <c r="O530">
        <f>Tabelle16[[#This Row],[Roll]]+Tabelle16[[#This Row],[Yaw]]</f>
        <v>36.013369999999995</v>
      </c>
      <c r="P530">
        <f>SQRT(Tabelle16[[#This Row],[X]]^2+ Tabelle16[[#This Row],[Y]]^2 +Tabelle16[[#This Row],[Z]]^2)</f>
        <v>200.70378605400049</v>
      </c>
      <c r="Q530">
        <v>242.83</v>
      </c>
      <c r="R530">
        <v>139.053</v>
      </c>
      <c r="S530">
        <v>134.126</v>
      </c>
      <c r="T530">
        <v>43.363799999999998</v>
      </c>
      <c r="U530">
        <v>-1.7705599999999999</v>
      </c>
      <c r="V530">
        <v>-7.3504300000000002</v>
      </c>
    </row>
    <row r="531" spans="1:22">
      <c r="A531">
        <v>11197</v>
      </c>
      <c r="B531">
        <v>0</v>
      </c>
      <c r="C531">
        <v>36.822000000000003</v>
      </c>
      <c r="D531">
        <v>-14.6829</v>
      </c>
      <c r="E531">
        <v>-196.75</v>
      </c>
      <c r="F531">
        <v>43.363799999999998</v>
      </c>
      <c r="G531">
        <v>-1.7705599999999999</v>
      </c>
      <c r="H531">
        <v>-7.3504300000000002</v>
      </c>
      <c r="I531" t="e">
        <f>IF(AND(Tabelle16[[#This Row],[AreaPx]]&gt;0,NOT(Tabelle16[AreaPx]="inf")),Tabelle16[[#This Row],[AreaPx]], NA())</f>
        <v>#N/A</v>
      </c>
      <c r="J531">
        <v>0</v>
      </c>
      <c r="K531">
        <v>0</v>
      </c>
      <c r="L531">
        <v>0</v>
      </c>
      <c r="M531">
        <v>0</v>
      </c>
      <c r="N531">
        <v>0</v>
      </c>
      <c r="O531">
        <f>Tabelle16[[#This Row],[Roll]]+Tabelle16[[#This Row],[Yaw]]</f>
        <v>36.013369999999995</v>
      </c>
      <c r="P531">
        <f>SQRT(Tabelle16[[#This Row],[X]]^2+ Tabelle16[[#This Row],[Y]]^2 +Tabelle16[[#This Row],[Z]]^2)</f>
        <v>200.70378605400049</v>
      </c>
      <c r="Q531">
        <v>242.83</v>
      </c>
      <c r="R531">
        <v>139.053</v>
      </c>
      <c r="S531">
        <v>134.126</v>
      </c>
      <c r="T531">
        <v>43.363799999999998</v>
      </c>
      <c r="U531">
        <v>-1.7705599999999999</v>
      </c>
      <c r="V531">
        <v>-7.3504300000000002</v>
      </c>
    </row>
    <row r="532" spans="1:22">
      <c r="A532">
        <v>11208</v>
      </c>
      <c r="B532">
        <v>0</v>
      </c>
      <c r="C532">
        <v>36.822000000000003</v>
      </c>
      <c r="D532">
        <v>-14.6829</v>
      </c>
      <c r="E532">
        <v>-196.75</v>
      </c>
      <c r="F532">
        <v>43.363799999999998</v>
      </c>
      <c r="G532">
        <v>-1.7705599999999999</v>
      </c>
      <c r="H532">
        <v>-7.3504300000000002</v>
      </c>
      <c r="I532" t="e">
        <f>IF(AND(Tabelle16[[#This Row],[AreaPx]]&gt;0,NOT(Tabelle16[AreaPx]="inf")),Tabelle16[[#This Row],[AreaPx]], NA())</f>
        <v>#N/A</v>
      </c>
      <c r="J532">
        <v>0</v>
      </c>
      <c r="K532">
        <v>0</v>
      </c>
      <c r="L532">
        <v>0</v>
      </c>
      <c r="M532">
        <v>0</v>
      </c>
      <c r="N532">
        <v>0</v>
      </c>
      <c r="O532">
        <f>Tabelle16[[#This Row],[Roll]]+Tabelle16[[#This Row],[Yaw]]</f>
        <v>36.013369999999995</v>
      </c>
      <c r="P532">
        <f>SQRT(Tabelle16[[#This Row],[X]]^2+ Tabelle16[[#This Row],[Y]]^2 +Tabelle16[[#This Row],[Z]]^2)</f>
        <v>200.70378605400049</v>
      </c>
      <c r="Q532">
        <v>242.83</v>
      </c>
      <c r="R532">
        <v>139.053</v>
      </c>
      <c r="S532">
        <v>134.126</v>
      </c>
      <c r="T532">
        <v>43.363799999999998</v>
      </c>
      <c r="U532">
        <v>-1.7705599999999999</v>
      </c>
      <c r="V532">
        <v>-7.3504300000000002</v>
      </c>
    </row>
    <row r="533" spans="1:22">
      <c r="A533">
        <v>11231</v>
      </c>
      <c r="B533">
        <v>0</v>
      </c>
      <c r="C533">
        <v>36.822000000000003</v>
      </c>
      <c r="D533">
        <v>-14.6829</v>
      </c>
      <c r="E533">
        <v>-196.75</v>
      </c>
      <c r="F533">
        <v>43.363799999999998</v>
      </c>
      <c r="G533">
        <v>-1.7705599999999999</v>
      </c>
      <c r="H533">
        <v>-7.3504300000000002</v>
      </c>
      <c r="I533" t="e">
        <f>IF(AND(Tabelle16[[#This Row],[AreaPx]]&gt;0,NOT(Tabelle16[AreaPx]="inf")),Tabelle16[[#This Row],[AreaPx]], NA())</f>
        <v>#N/A</v>
      </c>
      <c r="J533">
        <v>0</v>
      </c>
      <c r="K533">
        <v>0</v>
      </c>
      <c r="L533">
        <v>0</v>
      </c>
      <c r="M533">
        <v>0</v>
      </c>
      <c r="N533">
        <v>0</v>
      </c>
      <c r="O533">
        <f>Tabelle16[[#This Row],[Roll]]+Tabelle16[[#This Row],[Yaw]]</f>
        <v>36.013369999999995</v>
      </c>
      <c r="P533">
        <f>SQRT(Tabelle16[[#This Row],[X]]^2+ Tabelle16[[#This Row],[Y]]^2 +Tabelle16[[#This Row],[Z]]^2)</f>
        <v>200.70378605400049</v>
      </c>
      <c r="Q533">
        <v>242.83</v>
      </c>
      <c r="R533">
        <v>139.053</v>
      </c>
      <c r="S533">
        <v>134.126</v>
      </c>
      <c r="T533">
        <v>43.363799999999998</v>
      </c>
      <c r="U533">
        <v>-1.7705599999999999</v>
      </c>
      <c r="V533">
        <v>-7.3504300000000002</v>
      </c>
    </row>
    <row r="534" spans="1:22">
      <c r="A534">
        <v>11244</v>
      </c>
      <c r="B534">
        <v>0</v>
      </c>
      <c r="C534">
        <v>36.822000000000003</v>
      </c>
      <c r="D534">
        <v>-14.6829</v>
      </c>
      <c r="E534">
        <v>-196.75</v>
      </c>
      <c r="F534">
        <v>43.363799999999998</v>
      </c>
      <c r="G534">
        <v>-1.7705599999999999</v>
      </c>
      <c r="H534">
        <v>-7.3504300000000002</v>
      </c>
      <c r="I534" t="e">
        <f>IF(AND(Tabelle16[[#This Row],[AreaPx]]&gt;0,NOT(Tabelle16[AreaPx]="inf")),Tabelle16[[#This Row],[AreaPx]], NA())</f>
        <v>#N/A</v>
      </c>
      <c r="J534">
        <v>0</v>
      </c>
      <c r="K534">
        <v>0</v>
      </c>
      <c r="L534">
        <v>0</v>
      </c>
      <c r="M534">
        <v>0</v>
      </c>
      <c r="N534">
        <v>0</v>
      </c>
      <c r="O534">
        <f>Tabelle16[[#This Row],[Roll]]+Tabelle16[[#This Row],[Yaw]]</f>
        <v>36.013369999999995</v>
      </c>
      <c r="P534">
        <f>SQRT(Tabelle16[[#This Row],[X]]^2+ Tabelle16[[#This Row],[Y]]^2 +Tabelle16[[#This Row],[Z]]^2)</f>
        <v>200.70378605400049</v>
      </c>
      <c r="Q534">
        <v>242.83</v>
      </c>
      <c r="R534">
        <v>139.053</v>
      </c>
      <c r="S534">
        <v>134.126</v>
      </c>
      <c r="T534">
        <v>43.363799999999998</v>
      </c>
      <c r="U534">
        <v>-1.7705599999999999</v>
      </c>
      <c r="V534">
        <v>-7.3504300000000002</v>
      </c>
    </row>
    <row r="535" spans="1:22">
      <c r="A535">
        <v>11277</v>
      </c>
      <c r="B535">
        <v>0</v>
      </c>
      <c r="C535">
        <v>36.822000000000003</v>
      </c>
      <c r="D535">
        <v>-14.6829</v>
      </c>
      <c r="E535">
        <v>-196.75</v>
      </c>
      <c r="F535">
        <v>43.363799999999998</v>
      </c>
      <c r="G535">
        <v>-1.7705599999999999</v>
      </c>
      <c r="H535">
        <v>-7.3504300000000002</v>
      </c>
      <c r="I535" t="e">
        <f>IF(AND(Tabelle16[[#This Row],[AreaPx]]&gt;0,NOT(Tabelle16[AreaPx]="inf")),Tabelle16[[#This Row],[AreaPx]], NA())</f>
        <v>#N/A</v>
      </c>
      <c r="J535">
        <v>0</v>
      </c>
      <c r="K535">
        <v>0</v>
      </c>
      <c r="L535">
        <v>0</v>
      </c>
      <c r="M535">
        <v>0</v>
      </c>
      <c r="N535">
        <v>0</v>
      </c>
      <c r="O535">
        <f>Tabelle16[[#This Row],[Roll]]+Tabelle16[[#This Row],[Yaw]]</f>
        <v>36.013369999999995</v>
      </c>
      <c r="P535">
        <f>SQRT(Tabelle16[[#This Row],[X]]^2+ Tabelle16[[#This Row],[Y]]^2 +Tabelle16[[#This Row],[Z]]^2)</f>
        <v>200.70378605400049</v>
      </c>
      <c r="Q535">
        <v>242.83</v>
      </c>
      <c r="R535">
        <v>139.053</v>
      </c>
      <c r="S535">
        <v>134.126</v>
      </c>
      <c r="T535">
        <v>43.363799999999998</v>
      </c>
      <c r="U535">
        <v>-1.7705599999999999</v>
      </c>
      <c r="V535">
        <v>-7.3504300000000002</v>
      </c>
    </row>
    <row r="536" spans="1:22">
      <c r="A536">
        <v>11303</v>
      </c>
      <c r="B536">
        <v>0</v>
      </c>
      <c r="C536">
        <v>36.822000000000003</v>
      </c>
      <c r="D536">
        <v>-14.6829</v>
      </c>
      <c r="E536">
        <v>-196.75</v>
      </c>
      <c r="F536">
        <v>43.363799999999998</v>
      </c>
      <c r="G536">
        <v>-1.7705599999999999</v>
      </c>
      <c r="H536">
        <v>-7.3504300000000002</v>
      </c>
      <c r="I536" t="e">
        <f>IF(AND(Tabelle16[[#This Row],[AreaPx]]&gt;0,NOT(Tabelle16[AreaPx]="inf")),Tabelle16[[#This Row],[AreaPx]], NA())</f>
        <v>#N/A</v>
      </c>
      <c r="J536">
        <v>0</v>
      </c>
      <c r="K536">
        <v>0</v>
      </c>
      <c r="L536">
        <v>0</v>
      </c>
      <c r="M536">
        <v>0</v>
      </c>
      <c r="N536">
        <v>0</v>
      </c>
      <c r="O536">
        <f>Tabelle16[[#This Row],[Roll]]+Tabelle16[[#This Row],[Yaw]]</f>
        <v>36.013369999999995</v>
      </c>
      <c r="P536">
        <f>SQRT(Tabelle16[[#This Row],[X]]^2+ Tabelle16[[#This Row],[Y]]^2 +Tabelle16[[#This Row],[Z]]^2)</f>
        <v>200.70378605400049</v>
      </c>
      <c r="Q536">
        <v>242.83</v>
      </c>
      <c r="R536">
        <v>139.053</v>
      </c>
      <c r="S536">
        <v>134.126</v>
      </c>
      <c r="T536">
        <v>43.363799999999998</v>
      </c>
      <c r="U536">
        <v>-1.7705599999999999</v>
      </c>
      <c r="V536">
        <v>-7.3504300000000002</v>
      </c>
    </row>
    <row r="537" spans="1:22">
      <c r="A537">
        <v>11320</v>
      </c>
      <c r="B537">
        <v>0</v>
      </c>
      <c r="C537">
        <v>36.822000000000003</v>
      </c>
      <c r="D537">
        <v>-14.6829</v>
      </c>
      <c r="E537">
        <v>-196.75</v>
      </c>
      <c r="F537">
        <v>43.363799999999998</v>
      </c>
      <c r="G537">
        <v>-1.7705599999999999</v>
      </c>
      <c r="H537">
        <v>-7.3504300000000002</v>
      </c>
      <c r="I537" t="e">
        <f>IF(AND(Tabelle16[[#This Row],[AreaPx]]&gt;0,NOT(Tabelle16[AreaPx]="inf")),Tabelle16[[#This Row],[AreaPx]], NA())</f>
        <v>#N/A</v>
      </c>
      <c r="J537">
        <v>0</v>
      </c>
      <c r="K537">
        <v>0</v>
      </c>
      <c r="L537">
        <v>0</v>
      </c>
      <c r="M537">
        <v>0</v>
      </c>
      <c r="N537">
        <v>0</v>
      </c>
      <c r="O537">
        <f>Tabelle16[[#This Row],[Roll]]+Tabelle16[[#This Row],[Yaw]]</f>
        <v>36.013369999999995</v>
      </c>
      <c r="P537">
        <f>SQRT(Tabelle16[[#This Row],[X]]^2+ Tabelle16[[#This Row],[Y]]^2 +Tabelle16[[#This Row],[Z]]^2)</f>
        <v>200.70378605400049</v>
      </c>
      <c r="Q537">
        <v>242.83</v>
      </c>
      <c r="R537">
        <v>139.053</v>
      </c>
      <c r="S537">
        <v>134.126</v>
      </c>
      <c r="T537">
        <v>43.363799999999998</v>
      </c>
      <c r="U537">
        <v>-1.7705599999999999</v>
      </c>
      <c r="V537">
        <v>-7.3504300000000002</v>
      </c>
    </row>
    <row r="538" spans="1:22">
      <c r="A538">
        <v>11343</v>
      </c>
      <c r="B538">
        <v>0</v>
      </c>
      <c r="C538">
        <v>36.822000000000003</v>
      </c>
      <c r="D538">
        <v>-14.6829</v>
      </c>
      <c r="E538">
        <v>-196.75</v>
      </c>
      <c r="F538">
        <v>43.363799999999998</v>
      </c>
      <c r="G538">
        <v>-1.7705599999999999</v>
      </c>
      <c r="H538">
        <v>-7.3504300000000002</v>
      </c>
      <c r="I538" t="e">
        <f>IF(AND(Tabelle16[[#This Row],[AreaPx]]&gt;0,NOT(Tabelle16[AreaPx]="inf")),Tabelle16[[#This Row],[AreaPx]], NA())</f>
        <v>#N/A</v>
      </c>
      <c r="J538">
        <v>0</v>
      </c>
      <c r="K538">
        <v>0</v>
      </c>
      <c r="L538">
        <v>0</v>
      </c>
      <c r="M538">
        <v>0</v>
      </c>
      <c r="N538">
        <v>0</v>
      </c>
      <c r="O538">
        <f>Tabelle16[[#This Row],[Roll]]+Tabelle16[[#This Row],[Yaw]]</f>
        <v>36.013369999999995</v>
      </c>
      <c r="P538">
        <f>SQRT(Tabelle16[[#This Row],[X]]^2+ Tabelle16[[#This Row],[Y]]^2 +Tabelle16[[#This Row],[Z]]^2)</f>
        <v>200.70378605400049</v>
      </c>
      <c r="Q538">
        <v>242.83</v>
      </c>
      <c r="R538">
        <v>139.053</v>
      </c>
      <c r="S538">
        <v>134.126</v>
      </c>
      <c r="T538">
        <v>43.363799999999998</v>
      </c>
      <c r="U538">
        <v>-1.7705599999999999</v>
      </c>
      <c r="V538">
        <v>-7.3504300000000002</v>
      </c>
    </row>
    <row r="539" spans="1:22">
      <c r="A539">
        <v>11364</v>
      </c>
      <c r="B539">
        <v>0</v>
      </c>
      <c r="C539">
        <v>36.822000000000003</v>
      </c>
      <c r="D539">
        <v>-14.6829</v>
      </c>
      <c r="E539">
        <v>-196.75</v>
      </c>
      <c r="F539">
        <v>43.363799999999998</v>
      </c>
      <c r="G539">
        <v>-1.7705599999999999</v>
      </c>
      <c r="H539">
        <v>-7.3504300000000002</v>
      </c>
      <c r="I539" t="e">
        <f>IF(AND(Tabelle16[[#This Row],[AreaPx]]&gt;0,NOT(Tabelle16[AreaPx]="inf")),Tabelle16[[#This Row],[AreaPx]], NA())</f>
        <v>#N/A</v>
      </c>
      <c r="J539">
        <v>0</v>
      </c>
      <c r="K539">
        <v>0</v>
      </c>
      <c r="L539">
        <v>0</v>
      </c>
      <c r="M539">
        <v>0</v>
      </c>
      <c r="N539">
        <v>0</v>
      </c>
      <c r="O539">
        <f>Tabelle16[[#This Row],[Roll]]+Tabelle16[[#This Row],[Yaw]]</f>
        <v>36.013369999999995</v>
      </c>
      <c r="P539">
        <f>SQRT(Tabelle16[[#This Row],[X]]^2+ Tabelle16[[#This Row],[Y]]^2 +Tabelle16[[#This Row],[Z]]^2)</f>
        <v>200.70378605400049</v>
      </c>
      <c r="Q539">
        <v>242.83</v>
      </c>
      <c r="R539">
        <v>139.053</v>
      </c>
      <c r="S539">
        <v>134.126</v>
      </c>
      <c r="T539">
        <v>43.363799999999998</v>
      </c>
      <c r="U539">
        <v>-1.7705599999999999</v>
      </c>
      <c r="V539">
        <v>-7.3504300000000002</v>
      </c>
    </row>
    <row r="540" spans="1:22">
      <c r="A540">
        <v>11374</v>
      </c>
      <c r="B540">
        <v>0</v>
      </c>
      <c r="C540">
        <v>36.822000000000003</v>
      </c>
      <c r="D540">
        <v>-14.6829</v>
      </c>
      <c r="E540">
        <v>-196.75</v>
      </c>
      <c r="F540">
        <v>43.363799999999998</v>
      </c>
      <c r="G540">
        <v>-1.7705599999999999</v>
      </c>
      <c r="H540">
        <v>-7.3504300000000002</v>
      </c>
      <c r="I540" t="e">
        <f>IF(AND(Tabelle16[[#This Row],[AreaPx]]&gt;0,NOT(Tabelle16[AreaPx]="inf")),Tabelle16[[#This Row],[AreaPx]], NA())</f>
        <v>#N/A</v>
      </c>
      <c r="J540">
        <v>0</v>
      </c>
      <c r="K540">
        <v>0</v>
      </c>
      <c r="L540">
        <v>0</v>
      </c>
      <c r="M540">
        <v>0</v>
      </c>
      <c r="N540">
        <v>0</v>
      </c>
      <c r="O540">
        <f>Tabelle16[[#This Row],[Roll]]+Tabelle16[[#This Row],[Yaw]]</f>
        <v>36.013369999999995</v>
      </c>
      <c r="P540">
        <f>SQRT(Tabelle16[[#This Row],[X]]^2+ Tabelle16[[#This Row],[Y]]^2 +Tabelle16[[#This Row],[Z]]^2)</f>
        <v>200.70378605400049</v>
      </c>
      <c r="Q540">
        <v>242.83</v>
      </c>
      <c r="R540">
        <v>139.053</v>
      </c>
      <c r="S540">
        <v>134.126</v>
      </c>
      <c r="T540">
        <v>43.363799999999998</v>
      </c>
      <c r="U540">
        <v>-1.7705599999999999</v>
      </c>
      <c r="V540">
        <v>-7.3504300000000002</v>
      </c>
    </row>
    <row r="541" spans="1:22">
      <c r="A541">
        <v>11398</v>
      </c>
      <c r="B541">
        <v>0</v>
      </c>
      <c r="C541">
        <v>36.822000000000003</v>
      </c>
      <c r="D541">
        <v>-14.6829</v>
      </c>
      <c r="E541">
        <v>-196.75</v>
      </c>
      <c r="F541">
        <v>43.363799999999998</v>
      </c>
      <c r="G541">
        <v>-1.7705599999999999</v>
      </c>
      <c r="H541">
        <v>-7.3504300000000002</v>
      </c>
      <c r="I541" t="e">
        <f>IF(AND(Tabelle16[[#This Row],[AreaPx]]&gt;0,NOT(Tabelle16[AreaPx]="inf")),Tabelle16[[#This Row],[AreaPx]], NA())</f>
        <v>#N/A</v>
      </c>
      <c r="J541">
        <v>0</v>
      </c>
      <c r="K541">
        <v>0</v>
      </c>
      <c r="L541">
        <v>0</v>
      </c>
      <c r="M541">
        <v>0</v>
      </c>
      <c r="N541">
        <v>0</v>
      </c>
      <c r="O541">
        <f>Tabelle16[[#This Row],[Roll]]+Tabelle16[[#This Row],[Yaw]]</f>
        <v>36.013369999999995</v>
      </c>
      <c r="P541">
        <f>SQRT(Tabelle16[[#This Row],[X]]^2+ Tabelle16[[#This Row],[Y]]^2 +Tabelle16[[#This Row],[Z]]^2)</f>
        <v>200.70378605400049</v>
      </c>
      <c r="Q541">
        <v>242.83</v>
      </c>
      <c r="R541">
        <v>139.053</v>
      </c>
      <c r="S541">
        <v>134.126</v>
      </c>
      <c r="T541">
        <v>43.363799999999998</v>
      </c>
      <c r="U541">
        <v>-1.7705599999999999</v>
      </c>
      <c r="V541">
        <v>-7.3504300000000002</v>
      </c>
    </row>
    <row r="542" spans="1:22">
      <c r="A542">
        <v>11410</v>
      </c>
      <c r="B542">
        <v>0</v>
      </c>
      <c r="C542">
        <v>36.822000000000003</v>
      </c>
      <c r="D542">
        <v>-14.6829</v>
      </c>
      <c r="E542">
        <v>-196.75</v>
      </c>
      <c r="F542">
        <v>43.363799999999998</v>
      </c>
      <c r="G542">
        <v>-1.7705599999999999</v>
      </c>
      <c r="H542">
        <v>-7.3504300000000002</v>
      </c>
      <c r="I542" t="e">
        <f>IF(AND(Tabelle16[[#This Row],[AreaPx]]&gt;0,NOT(Tabelle16[AreaPx]="inf")),Tabelle16[[#This Row],[AreaPx]], NA())</f>
        <v>#N/A</v>
      </c>
      <c r="J542">
        <v>0</v>
      </c>
      <c r="K542">
        <v>0</v>
      </c>
      <c r="L542">
        <v>0</v>
      </c>
      <c r="M542">
        <v>0</v>
      </c>
      <c r="N542">
        <v>0</v>
      </c>
      <c r="O542">
        <f>Tabelle16[[#This Row],[Roll]]+Tabelle16[[#This Row],[Yaw]]</f>
        <v>36.013369999999995</v>
      </c>
      <c r="P542">
        <f>SQRT(Tabelle16[[#This Row],[X]]^2+ Tabelle16[[#This Row],[Y]]^2 +Tabelle16[[#This Row],[Z]]^2)</f>
        <v>200.70378605400049</v>
      </c>
      <c r="Q542">
        <v>242.83</v>
      </c>
      <c r="R542">
        <v>139.053</v>
      </c>
      <c r="S542">
        <v>134.126</v>
      </c>
      <c r="T542">
        <v>43.363799999999998</v>
      </c>
      <c r="U542">
        <v>-1.7705599999999999</v>
      </c>
      <c r="V542">
        <v>-7.3504300000000002</v>
      </c>
    </row>
    <row r="543" spans="1:22">
      <c r="A543">
        <v>11439</v>
      </c>
      <c r="B543">
        <v>0</v>
      </c>
      <c r="C543">
        <v>36.822000000000003</v>
      </c>
      <c r="D543">
        <v>-14.6829</v>
      </c>
      <c r="E543">
        <v>-196.75</v>
      </c>
      <c r="F543">
        <v>43.363799999999998</v>
      </c>
      <c r="G543">
        <v>-1.7705599999999999</v>
      </c>
      <c r="H543">
        <v>-7.3504300000000002</v>
      </c>
      <c r="I543" t="e">
        <f>IF(AND(Tabelle16[[#This Row],[AreaPx]]&gt;0,NOT(Tabelle16[AreaPx]="inf")),Tabelle16[[#This Row],[AreaPx]], NA())</f>
        <v>#N/A</v>
      </c>
      <c r="J543">
        <v>0</v>
      </c>
      <c r="K543">
        <v>0</v>
      </c>
      <c r="L543">
        <v>0</v>
      </c>
      <c r="M543">
        <v>0</v>
      </c>
      <c r="N543">
        <v>0</v>
      </c>
      <c r="O543">
        <f>Tabelle16[[#This Row],[Roll]]+Tabelle16[[#This Row],[Yaw]]</f>
        <v>36.013369999999995</v>
      </c>
      <c r="P543">
        <f>SQRT(Tabelle16[[#This Row],[X]]^2+ Tabelle16[[#This Row],[Y]]^2 +Tabelle16[[#This Row],[Z]]^2)</f>
        <v>200.70378605400049</v>
      </c>
      <c r="Q543">
        <v>242.83</v>
      </c>
      <c r="R543">
        <v>139.053</v>
      </c>
      <c r="S543">
        <v>134.126</v>
      </c>
      <c r="T543">
        <v>43.363799999999998</v>
      </c>
      <c r="U543">
        <v>-1.7705599999999999</v>
      </c>
      <c r="V543">
        <v>-7.3504300000000002</v>
      </c>
    </row>
    <row r="544" spans="1:22">
      <c r="A544">
        <v>11465</v>
      </c>
      <c r="B544">
        <v>0</v>
      </c>
      <c r="C544">
        <v>36.822000000000003</v>
      </c>
      <c r="D544">
        <v>-14.6829</v>
      </c>
      <c r="E544">
        <v>-196.75</v>
      </c>
      <c r="F544">
        <v>43.363799999999998</v>
      </c>
      <c r="G544">
        <v>-1.7705599999999999</v>
      </c>
      <c r="H544">
        <v>-7.3504300000000002</v>
      </c>
      <c r="I544" t="e">
        <f>IF(AND(Tabelle16[[#This Row],[AreaPx]]&gt;0,NOT(Tabelle16[AreaPx]="inf")),Tabelle16[[#This Row],[AreaPx]], NA())</f>
        <v>#N/A</v>
      </c>
      <c r="J544">
        <v>0</v>
      </c>
      <c r="K544">
        <v>0</v>
      </c>
      <c r="L544">
        <v>0</v>
      </c>
      <c r="M544">
        <v>0</v>
      </c>
      <c r="N544">
        <v>0</v>
      </c>
      <c r="O544">
        <f>Tabelle16[[#This Row],[Roll]]+Tabelle16[[#This Row],[Yaw]]</f>
        <v>36.013369999999995</v>
      </c>
      <c r="P544">
        <f>SQRT(Tabelle16[[#This Row],[X]]^2+ Tabelle16[[#This Row],[Y]]^2 +Tabelle16[[#This Row],[Z]]^2)</f>
        <v>200.70378605400049</v>
      </c>
      <c r="Q544">
        <v>242.83</v>
      </c>
      <c r="R544">
        <v>139.053</v>
      </c>
      <c r="S544">
        <v>134.126</v>
      </c>
      <c r="T544">
        <v>43.363799999999998</v>
      </c>
      <c r="U544">
        <v>-1.7705599999999999</v>
      </c>
      <c r="V544">
        <v>-7.3504300000000002</v>
      </c>
    </row>
    <row r="545" spans="1:22">
      <c r="A545">
        <v>11480</v>
      </c>
      <c r="B545">
        <v>0</v>
      </c>
      <c r="C545">
        <v>36.822000000000003</v>
      </c>
      <c r="D545">
        <v>-14.6829</v>
      </c>
      <c r="E545">
        <v>-196.75</v>
      </c>
      <c r="F545">
        <v>43.363799999999998</v>
      </c>
      <c r="G545">
        <v>-1.7705599999999999</v>
      </c>
      <c r="H545">
        <v>-7.3504300000000002</v>
      </c>
      <c r="I545" t="e">
        <f>IF(AND(Tabelle16[[#This Row],[AreaPx]]&gt;0,NOT(Tabelle16[AreaPx]="inf")),Tabelle16[[#This Row],[AreaPx]], NA())</f>
        <v>#N/A</v>
      </c>
      <c r="J545">
        <v>0</v>
      </c>
      <c r="K545">
        <v>0</v>
      </c>
      <c r="L545">
        <v>0</v>
      </c>
      <c r="M545">
        <v>0</v>
      </c>
      <c r="N545">
        <v>0</v>
      </c>
      <c r="O545">
        <f>Tabelle16[[#This Row],[Roll]]+Tabelle16[[#This Row],[Yaw]]</f>
        <v>36.013369999999995</v>
      </c>
      <c r="P545">
        <f>SQRT(Tabelle16[[#This Row],[X]]^2+ Tabelle16[[#This Row],[Y]]^2 +Tabelle16[[#This Row],[Z]]^2)</f>
        <v>200.70378605400049</v>
      </c>
      <c r="Q545">
        <v>242.83</v>
      </c>
      <c r="R545">
        <v>139.053</v>
      </c>
      <c r="S545">
        <v>134.126</v>
      </c>
      <c r="T545">
        <v>43.363799999999998</v>
      </c>
      <c r="U545">
        <v>-1.7705599999999999</v>
      </c>
      <c r="V545">
        <v>-7.3504300000000002</v>
      </c>
    </row>
    <row r="546" spans="1:22">
      <c r="A546">
        <v>11501</v>
      </c>
      <c r="B546">
        <v>0</v>
      </c>
      <c r="C546">
        <v>36.822000000000003</v>
      </c>
      <c r="D546">
        <v>-14.6829</v>
      </c>
      <c r="E546">
        <v>-196.75</v>
      </c>
      <c r="F546">
        <v>43.363799999999998</v>
      </c>
      <c r="G546">
        <v>-1.7705599999999999</v>
      </c>
      <c r="H546">
        <v>-7.3504300000000002</v>
      </c>
      <c r="I546" t="e">
        <f>IF(AND(Tabelle16[[#This Row],[AreaPx]]&gt;0,NOT(Tabelle16[AreaPx]="inf")),Tabelle16[[#This Row],[AreaPx]], NA())</f>
        <v>#N/A</v>
      </c>
      <c r="J546">
        <v>0</v>
      </c>
      <c r="K546">
        <v>0</v>
      </c>
      <c r="L546">
        <v>0</v>
      </c>
      <c r="M546">
        <v>0</v>
      </c>
      <c r="N546">
        <v>0</v>
      </c>
      <c r="O546">
        <f>Tabelle16[[#This Row],[Roll]]+Tabelle16[[#This Row],[Yaw]]</f>
        <v>36.013369999999995</v>
      </c>
      <c r="P546">
        <f>SQRT(Tabelle16[[#This Row],[X]]^2+ Tabelle16[[#This Row],[Y]]^2 +Tabelle16[[#This Row],[Z]]^2)</f>
        <v>200.70378605400049</v>
      </c>
      <c r="Q546">
        <v>242.83</v>
      </c>
      <c r="R546">
        <v>139.053</v>
      </c>
      <c r="S546">
        <v>134.126</v>
      </c>
      <c r="T546">
        <v>43.363799999999998</v>
      </c>
      <c r="U546">
        <v>-1.7705599999999999</v>
      </c>
      <c r="V546">
        <v>-7.3504300000000002</v>
      </c>
    </row>
    <row r="547" spans="1:22">
      <c r="A547">
        <v>11520</v>
      </c>
      <c r="B547">
        <v>0</v>
      </c>
      <c r="C547">
        <v>36.822000000000003</v>
      </c>
      <c r="D547">
        <v>-14.6829</v>
      </c>
      <c r="E547">
        <v>-196.75</v>
      </c>
      <c r="F547">
        <v>43.363799999999998</v>
      </c>
      <c r="G547">
        <v>-1.7705599999999999</v>
      </c>
      <c r="H547">
        <v>-7.3504300000000002</v>
      </c>
      <c r="I547" t="e">
        <f>IF(AND(Tabelle16[[#This Row],[AreaPx]]&gt;0,NOT(Tabelle16[AreaPx]="inf")),Tabelle16[[#This Row],[AreaPx]], NA())</f>
        <v>#N/A</v>
      </c>
      <c r="J547">
        <v>0</v>
      </c>
      <c r="K547">
        <v>0</v>
      </c>
      <c r="L547">
        <v>0</v>
      </c>
      <c r="M547">
        <v>0</v>
      </c>
      <c r="N547">
        <v>0</v>
      </c>
      <c r="O547">
        <f>Tabelle16[[#This Row],[Roll]]+Tabelle16[[#This Row],[Yaw]]</f>
        <v>36.013369999999995</v>
      </c>
      <c r="P547">
        <f>SQRT(Tabelle16[[#This Row],[X]]^2+ Tabelle16[[#This Row],[Y]]^2 +Tabelle16[[#This Row],[Z]]^2)</f>
        <v>200.70378605400049</v>
      </c>
      <c r="Q547">
        <v>242.83</v>
      </c>
      <c r="R547">
        <v>139.053</v>
      </c>
      <c r="S547">
        <v>134.126</v>
      </c>
      <c r="T547">
        <v>43.363799999999998</v>
      </c>
      <c r="U547">
        <v>-1.7705599999999999</v>
      </c>
      <c r="V547">
        <v>-7.3504300000000002</v>
      </c>
    </row>
    <row r="548" spans="1:22">
      <c r="A548">
        <v>11540</v>
      </c>
      <c r="B548">
        <v>0</v>
      </c>
      <c r="C548">
        <v>36.822000000000003</v>
      </c>
      <c r="D548">
        <v>-14.6829</v>
      </c>
      <c r="E548">
        <v>-196.75</v>
      </c>
      <c r="F548">
        <v>43.363799999999998</v>
      </c>
      <c r="G548">
        <v>-1.7705599999999999</v>
      </c>
      <c r="H548">
        <v>-7.3504300000000002</v>
      </c>
      <c r="I548" t="e">
        <f>IF(AND(Tabelle16[[#This Row],[AreaPx]]&gt;0,NOT(Tabelle16[AreaPx]="inf")),Tabelle16[[#This Row],[AreaPx]], NA())</f>
        <v>#N/A</v>
      </c>
      <c r="J548">
        <v>0</v>
      </c>
      <c r="K548">
        <v>0</v>
      </c>
      <c r="L548">
        <v>0</v>
      </c>
      <c r="M548">
        <v>0</v>
      </c>
      <c r="N548">
        <v>0</v>
      </c>
      <c r="O548">
        <f>Tabelle16[[#This Row],[Roll]]+Tabelle16[[#This Row],[Yaw]]</f>
        <v>36.013369999999995</v>
      </c>
      <c r="P548">
        <f>SQRT(Tabelle16[[#This Row],[X]]^2+ Tabelle16[[#This Row],[Y]]^2 +Tabelle16[[#This Row],[Z]]^2)</f>
        <v>200.70378605400049</v>
      </c>
      <c r="Q548">
        <v>242.83</v>
      </c>
      <c r="R548">
        <v>139.053</v>
      </c>
      <c r="S548">
        <v>134.126</v>
      </c>
      <c r="T548">
        <v>43.363799999999998</v>
      </c>
      <c r="U548">
        <v>-1.7705599999999999</v>
      </c>
      <c r="V548">
        <v>-7.3504300000000002</v>
      </c>
    </row>
    <row r="549" spans="1:22">
      <c r="A549">
        <v>11558</v>
      </c>
      <c r="B549">
        <v>0</v>
      </c>
      <c r="C549">
        <v>36.822000000000003</v>
      </c>
      <c r="D549">
        <v>-14.6829</v>
      </c>
      <c r="E549">
        <v>-196.75</v>
      </c>
      <c r="F549">
        <v>43.363799999999998</v>
      </c>
      <c r="G549">
        <v>-1.7705599999999999</v>
      </c>
      <c r="H549">
        <v>-7.3504300000000002</v>
      </c>
      <c r="I549" t="e">
        <f>IF(AND(Tabelle16[[#This Row],[AreaPx]]&gt;0,NOT(Tabelle16[AreaPx]="inf")),Tabelle16[[#This Row],[AreaPx]], NA())</f>
        <v>#N/A</v>
      </c>
      <c r="J549">
        <v>0</v>
      </c>
      <c r="K549">
        <v>0</v>
      </c>
      <c r="L549">
        <v>0</v>
      </c>
      <c r="M549">
        <v>0</v>
      </c>
      <c r="N549">
        <v>0</v>
      </c>
      <c r="O549">
        <f>Tabelle16[[#This Row],[Roll]]+Tabelle16[[#This Row],[Yaw]]</f>
        <v>36.013369999999995</v>
      </c>
      <c r="P549">
        <f>SQRT(Tabelle16[[#This Row],[X]]^2+ Tabelle16[[#This Row],[Y]]^2 +Tabelle16[[#This Row],[Z]]^2)</f>
        <v>200.70378605400049</v>
      </c>
      <c r="Q549">
        <v>242.83</v>
      </c>
      <c r="R549">
        <v>139.053</v>
      </c>
      <c r="S549">
        <v>134.126</v>
      </c>
      <c r="T549">
        <v>43.363799999999998</v>
      </c>
      <c r="U549">
        <v>-1.7705599999999999</v>
      </c>
      <c r="V549">
        <v>-7.3504300000000002</v>
      </c>
    </row>
    <row r="550" spans="1:22">
      <c r="A550">
        <v>11567</v>
      </c>
      <c r="B550">
        <v>0</v>
      </c>
      <c r="C550">
        <v>36.822000000000003</v>
      </c>
      <c r="D550">
        <v>-14.6829</v>
      </c>
      <c r="E550">
        <v>-196.75</v>
      </c>
      <c r="F550">
        <v>43.363799999999998</v>
      </c>
      <c r="G550">
        <v>-1.7705599999999999</v>
      </c>
      <c r="H550">
        <v>-7.3504300000000002</v>
      </c>
      <c r="I550" t="e">
        <f>IF(AND(Tabelle16[[#This Row],[AreaPx]]&gt;0,NOT(Tabelle16[AreaPx]="inf")),Tabelle16[[#This Row],[AreaPx]], NA())</f>
        <v>#N/A</v>
      </c>
      <c r="J550">
        <v>0</v>
      </c>
      <c r="K550">
        <v>0</v>
      </c>
      <c r="L550">
        <v>0</v>
      </c>
      <c r="M550">
        <v>0</v>
      </c>
      <c r="N550">
        <v>0</v>
      </c>
      <c r="O550">
        <f>Tabelle16[[#This Row],[Roll]]+Tabelle16[[#This Row],[Yaw]]</f>
        <v>36.013369999999995</v>
      </c>
      <c r="P550">
        <f>SQRT(Tabelle16[[#This Row],[X]]^2+ Tabelle16[[#This Row],[Y]]^2 +Tabelle16[[#This Row],[Z]]^2)</f>
        <v>200.70378605400049</v>
      </c>
      <c r="Q550">
        <v>242.83</v>
      </c>
      <c r="R550">
        <v>139.053</v>
      </c>
      <c r="S550">
        <v>134.126</v>
      </c>
      <c r="T550">
        <v>43.363799999999998</v>
      </c>
      <c r="U550">
        <v>-1.7705599999999999</v>
      </c>
      <c r="V550">
        <v>-7.3504300000000002</v>
      </c>
    </row>
    <row r="551" spans="1:22">
      <c r="A551">
        <v>11574</v>
      </c>
      <c r="B551">
        <v>0</v>
      </c>
      <c r="C551">
        <v>36.822000000000003</v>
      </c>
      <c r="D551">
        <v>-14.6829</v>
      </c>
      <c r="E551">
        <v>-196.75</v>
      </c>
      <c r="F551">
        <v>43.363799999999998</v>
      </c>
      <c r="G551">
        <v>-1.7705599999999999</v>
      </c>
      <c r="H551">
        <v>-7.3504300000000002</v>
      </c>
      <c r="I551" t="e">
        <f>IF(AND(Tabelle16[[#This Row],[AreaPx]]&gt;0,NOT(Tabelle16[AreaPx]="inf")),Tabelle16[[#This Row],[AreaPx]], NA())</f>
        <v>#N/A</v>
      </c>
      <c r="J551">
        <v>0</v>
      </c>
      <c r="K551">
        <v>0</v>
      </c>
      <c r="L551">
        <v>0</v>
      </c>
      <c r="M551">
        <v>0</v>
      </c>
      <c r="N551">
        <v>0</v>
      </c>
      <c r="O551">
        <f>Tabelle16[[#This Row],[Roll]]+Tabelle16[[#This Row],[Yaw]]</f>
        <v>36.013369999999995</v>
      </c>
      <c r="P551">
        <f>SQRT(Tabelle16[[#This Row],[X]]^2+ Tabelle16[[#This Row],[Y]]^2 +Tabelle16[[#This Row],[Z]]^2)</f>
        <v>200.70378605400049</v>
      </c>
      <c r="Q551">
        <v>242.83</v>
      </c>
      <c r="R551">
        <v>139.053</v>
      </c>
      <c r="S551">
        <v>134.126</v>
      </c>
      <c r="T551">
        <v>43.363799999999998</v>
      </c>
      <c r="U551">
        <v>-1.7705599999999999</v>
      </c>
      <c r="V551">
        <v>-7.3504300000000002</v>
      </c>
    </row>
    <row r="552" spans="1:22">
      <c r="A552">
        <v>11602</v>
      </c>
      <c r="B552">
        <v>0</v>
      </c>
      <c r="C552">
        <v>36.822000000000003</v>
      </c>
      <c r="D552">
        <v>-14.6829</v>
      </c>
      <c r="E552">
        <v>-196.75</v>
      </c>
      <c r="F552">
        <v>43.363799999999998</v>
      </c>
      <c r="G552">
        <v>-1.7705599999999999</v>
      </c>
      <c r="H552">
        <v>-7.3504300000000002</v>
      </c>
      <c r="I552" t="e">
        <f>IF(AND(Tabelle16[[#This Row],[AreaPx]]&gt;0,NOT(Tabelle16[AreaPx]="inf")),Tabelle16[[#This Row],[AreaPx]], NA())</f>
        <v>#N/A</v>
      </c>
      <c r="J552">
        <v>0</v>
      </c>
      <c r="K552">
        <v>0</v>
      </c>
      <c r="L552">
        <v>0</v>
      </c>
      <c r="M552">
        <v>0</v>
      </c>
      <c r="N552">
        <v>0</v>
      </c>
      <c r="O552">
        <f>Tabelle16[[#This Row],[Roll]]+Tabelle16[[#This Row],[Yaw]]</f>
        <v>36.013369999999995</v>
      </c>
      <c r="P552">
        <f>SQRT(Tabelle16[[#This Row],[X]]^2+ Tabelle16[[#This Row],[Y]]^2 +Tabelle16[[#This Row],[Z]]^2)</f>
        <v>200.70378605400049</v>
      </c>
      <c r="Q552">
        <v>242.83</v>
      </c>
      <c r="R552">
        <v>139.053</v>
      </c>
      <c r="S552">
        <v>134.126</v>
      </c>
      <c r="T552">
        <v>43.363799999999998</v>
      </c>
      <c r="U552">
        <v>-1.7705599999999999</v>
      </c>
      <c r="V552">
        <v>-7.3504300000000002</v>
      </c>
    </row>
    <row r="553" spans="1:22">
      <c r="A553">
        <v>11614</v>
      </c>
      <c r="B553">
        <v>0</v>
      </c>
      <c r="C553">
        <v>36.822000000000003</v>
      </c>
      <c r="D553">
        <v>-14.6829</v>
      </c>
      <c r="E553">
        <v>-196.75</v>
      </c>
      <c r="F553">
        <v>43.363799999999998</v>
      </c>
      <c r="G553">
        <v>-1.7705599999999999</v>
      </c>
      <c r="H553">
        <v>-7.3504300000000002</v>
      </c>
      <c r="I553" t="e">
        <f>IF(AND(Tabelle16[[#This Row],[AreaPx]]&gt;0,NOT(Tabelle16[AreaPx]="inf")),Tabelle16[[#This Row],[AreaPx]], NA())</f>
        <v>#N/A</v>
      </c>
      <c r="J553">
        <v>0</v>
      </c>
      <c r="K553">
        <v>0</v>
      </c>
      <c r="L553">
        <v>0</v>
      </c>
      <c r="M553">
        <v>0</v>
      </c>
      <c r="N553">
        <v>0</v>
      </c>
      <c r="O553">
        <f>Tabelle16[[#This Row],[Roll]]+Tabelle16[[#This Row],[Yaw]]</f>
        <v>36.013369999999995</v>
      </c>
      <c r="P553">
        <f>SQRT(Tabelle16[[#This Row],[X]]^2+ Tabelle16[[#This Row],[Y]]^2 +Tabelle16[[#This Row],[Z]]^2)</f>
        <v>200.70378605400049</v>
      </c>
      <c r="Q553">
        <v>242.83</v>
      </c>
      <c r="R553">
        <v>139.053</v>
      </c>
      <c r="S553">
        <v>134.126</v>
      </c>
      <c r="T553">
        <v>43.363799999999998</v>
      </c>
      <c r="U553">
        <v>-1.7705599999999999</v>
      </c>
      <c r="V553">
        <v>-7.3504300000000002</v>
      </c>
    </row>
    <row r="554" spans="1:22">
      <c r="A554">
        <v>11639</v>
      </c>
      <c r="B554">
        <v>0</v>
      </c>
      <c r="C554">
        <v>36.822000000000003</v>
      </c>
      <c r="D554">
        <v>-14.6829</v>
      </c>
      <c r="E554">
        <v>-196.75</v>
      </c>
      <c r="F554">
        <v>43.363799999999998</v>
      </c>
      <c r="G554">
        <v>-1.7705599999999999</v>
      </c>
      <c r="H554">
        <v>-7.3504300000000002</v>
      </c>
      <c r="I554" t="e">
        <f>IF(AND(Tabelle16[[#This Row],[AreaPx]]&gt;0,NOT(Tabelle16[AreaPx]="inf")),Tabelle16[[#This Row],[AreaPx]], NA())</f>
        <v>#N/A</v>
      </c>
      <c r="J554">
        <v>0</v>
      </c>
      <c r="K554">
        <v>0</v>
      </c>
      <c r="L554">
        <v>0</v>
      </c>
      <c r="M554">
        <v>0</v>
      </c>
      <c r="N554">
        <v>0</v>
      </c>
      <c r="O554">
        <f>Tabelle16[[#This Row],[Roll]]+Tabelle16[[#This Row],[Yaw]]</f>
        <v>36.013369999999995</v>
      </c>
      <c r="P554">
        <f>SQRT(Tabelle16[[#This Row],[X]]^2+ Tabelle16[[#This Row],[Y]]^2 +Tabelle16[[#This Row],[Z]]^2)</f>
        <v>200.70378605400049</v>
      </c>
      <c r="Q554">
        <v>242.83</v>
      </c>
      <c r="R554">
        <v>139.053</v>
      </c>
      <c r="S554">
        <v>134.126</v>
      </c>
      <c r="T554">
        <v>43.363799999999998</v>
      </c>
      <c r="U554">
        <v>-1.7705599999999999</v>
      </c>
      <c r="V554">
        <v>-7.3504300000000002</v>
      </c>
    </row>
    <row r="555" spans="1:22">
      <c r="A555">
        <v>11666</v>
      </c>
      <c r="B555">
        <v>0</v>
      </c>
      <c r="C555">
        <v>36.822000000000003</v>
      </c>
      <c r="D555">
        <v>-14.6829</v>
      </c>
      <c r="E555">
        <v>-196.75</v>
      </c>
      <c r="F555">
        <v>43.363799999999998</v>
      </c>
      <c r="G555">
        <v>-1.7705599999999999</v>
      </c>
      <c r="H555">
        <v>-7.3504300000000002</v>
      </c>
      <c r="I555" t="e">
        <f>IF(AND(Tabelle16[[#This Row],[AreaPx]]&gt;0,NOT(Tabelle16[AreaPx]="inf")),Tabelle16[[#This Row],[AreaPx]], NA())</f>
        <v>#N/A</v>
      </c>
      <c r="J555">
        <v>0</v>
      </c>
      <c r="K555">
        <v>0</v>
      </c>
      <c r="L555">
        <v>0</v>
      </c>
      <c r="M555">
        <v>0</v>
      </c>
      <c r="N555">
        <v>0</v>
      </c>
      <c r="O555">
        <f>Tabelle16[[#This Row],[Roll]]+Tabelle16[[#This Row],[Yaw]]</f>
        <v>36.013369999999995</v>
      </c>
      <c r="P555">
        <f>SQRT(Tabelle16[[#This Row],[X]]^2+ Tabelle16[[#This Row],[Y]]^2 +Tabelle16[[#This Row],[Z]]^2)</f>
        <v>200.70378605400049</v>
      </c>
      <c r="Q555">
        <v>242.83</v>
      </c>
      <c r="R555">
        <v>139.053</v>
      </c>
      <c r="S555">
        <v>134.126</v>
      </c>
      <c r="T555">
        <v>43.363799999999998</v>
      </c>
      <c r="U555">
        <v>-1.7705599999999999</v>
      </c>
      <c r="V555">
        <v>-7.3504300000000002</v>
      </c>
    </row>
    <row r="556" spans="1:22">
      <c r="A556">
        <v>11681</v>
      </c>
      <c r="B556">
        <v>0</v>
      </c>
      <c r="C556">
        <v>36.822000000000003</v>
      </c>
      <c r="D556">
        <v>-14.6829</v>
      </c>
      <c r="E556">
        <v>-196.75</v>
      </c>
      <c r="F556">
        <v>43.363799999999998</v>
      </c>
      <c r="G556">
        <v>-1.7705599999999999</v>
      </c>
      <c r="H556">
        <v>-7.3504300000000002</v>
      </c>
      <c r="I556" t="e">
        <f>IF(AND(Tabelle16[[#This Row],[AreaPx]]&gt;0,NOT(Tabelle16[AreaPx]="inf")),Tabelle16[[#This Row],[AreaPx]], NA())</f>
        <v>#N/A</v>
      </c>
      <c r="J556">
        <v>0</v>
      </c>
      <c r="K556">
        <v>0</v>
      </c>
      <c r="L556">
        <v>0</v>
      </c>
      <c r="M556">
        <v>0</v>
      </c>
      <c r="N556">
        <v>0</v>
      </c>
      <c r="O556">
        <f>Tabelle16[[#This Row],[Roll]]+Tabelle16[[#This Row],[Yaw]]</f>
        <v>36.013369999999995</v>
      </c>
      <c r="P556">
        <f>SQRT(Tabelle16[[#This Row],[X]]^2+ Tabelle16[[#This Row],[Y]]^2 +Tabelle16[[#This Row],[Z]]^2)</f>
        <v>200.70378605400049</v>
      </c>
      <c r="Q556">
        <v>242.83</v>
      </c>
      <c r="R556">
        <v>139.053</v>
      </c>
      <c r="S556">
        <v>134.126</v>
      </c>
      <c r="T556">
        <v>43.363799999999998</v>
      </c>
      <c r="U556">
        <v>-1.7705599999999999</v>
      </c>
      <c r="V556">
        <v>-7.3504300000000002</v>
      </c>
    </row>
    <row r="557" spans="1:22">
      <c r="A557">
        <v>11706</v>
      </c>
      <c r="B557">
        <v>0</v>
      </c>
      <c r="C557">
        <v>36.822000000000003</v>
      </c>
      <c r="D557">
        <v>-14.6829</v>
      </c>
      <c r="E557">
        <v>-196.75</v>
      </c>
      <c r="F557">
        <v>43.363799999999998</v>
      </c>
      <c r="G557">
        <v>-1.7705599999999999</v>
      </c>
      <c r="H557">
        <v>-7.3504300000000002</v>
      </c>
      <c r="I557" t="e">
        <f>IF(AND(Tabelle16[[#This Row],[AreaPx]]&gt;0,NOT(Tabelle16[AreaPx]="inf")),Tabelle16[[#This Row],[AreaPx]], NA())</f>
        <v>#N/A</v>
      </c>
      <c r="J557">
        <v>0</v>
      </c>
      <c r="K557">
        <v>0</v>
      </c>
      <c r="L557">
        <v>0</v>
      </c>
      <c r="M557">
        <v>0</v>
      </c>
      <c r="N557">
        <v>0</v>
      </c>
      <c r="O557">
        <f>Tabelle16[[#This Row],[Roll]]+Tabelle16[[#This Row],[Yaw]]</f>
        <v>36.013369999999995</v>
      </c>
      <c r="P557">
        <f>SQRT(Tabelle16[[#This Row],[X]]^2+ Tabelle16[[#This Row],[Y]]^2 +Tabelle16[[#This Row],[Z]]^2)</f>
        <v>200.70378605400049</v>
      </c>
      <c r="Q557">
        <v>242.83</v>
      </c>
      <c r="R557">
        <v>139.053</v>
      </c>
      <c r="S557">
        <v>134.126</v>
      </c>
      <c r="T557">
        <v>43.363799999999998</v>
      </c>
      <c r="U557">
        <v>-1.7705599999999999</v>
      </c>
      <c r="V557">
        <v>-7.3504300000000002</v>
      </c>
    </row>
    <row r="558" spans="1:22">
      <c r="A558">
        <v>11726</v>
      </c>
      <c r="B558">
        <v>0</v>
      </c>
      <c r="C558">
        <v>36.822000000000003</v>
      </c>
      <c r="D558">
        <v>-14.6829</v>
      </c>
      <c r="E558">
        <v>-196.75</v>
      </c>
      <c r="F558">
        <v>43.363799999999998</v>
      </c>
      <c r="G558">
        <v>-1.7705599999999999</v>
      </c>
      <c r="H558">
        <v>-7.3504300000000002</v>
      </c>
      <c r="I558" t="e">
        <f>IF(AND(Tabelle16[[#This Row],[AreaPx]]&gt;0,NOT(Tabelle16[AreaPx]="inf")),Tabelle16[[#This Row],[AreaPx]], NA())</f>
        <v>#N/A</v>
      </c>
      <c r="J558">
        <v>0</v>
      </c>
      <c r="K558">
        <v>0</v>
      </c>
      <c r="L558">
        <v>0</v>
      </c>
      <c r="M558">
        <v>0</v>
      </c>
      <c r="N558">
        <v>0</v>
      </c>
      <c r="O558">
        <f>Tabelle16[[#This Row],[Roll]]+Tabelle16[[#This Row],[Yaw]]</f>
        <v>36.013369999999995</v>
      </c>
      <c r="P558">
        <f>SQRT(Tabelle16[[#This Row],[X]]^2+ Tabelle16[[#This Row],[Y]]^2 +Tabelle16[[#This Row],[Z]]^2)</f>
        <v>200.70378605400049</v>
      </c>
      <c r="Q558">
        <v>242.83</v>
      </c>
      <c r="R558">
        <v>139.053</v>
      </c>
      <c r="S558">
        <v>134.126</v>
      </c>
      <c r="T558">
        <v>43.363799999999998</v>
      </c>
      <c r="U558">
        <v>-1.7705599999999999</v>
      </c>
      <c r="V558">
        <v>-7.3504300000000002</v>
      </c>
    </row>
    <row r="559" spans="1:22">
      <c r="A559">
        <v>11739</v>
      </c>
      <c r="B559">
        <v>0</v>
      </c>
      <c r="C559">
        <v>36.822000000000003</v>
      </c>
      <c r="D559">
        <v>-14.6829</v>
      </c>
      <c r="E559">
        <v>-196.75</v>
      </c>
      <c r="F559">
        <v>43.363799999999998</v>
      </c>
      <c r="G559">
        <v>-1.7705599999999999</v>
      </c>
      <c r="H559">
        <v>-7.3504300000000002</v>
      </c>
      <c r="I559" t="e">
        <f>IF(AND(Tabelle16[[#This Row],[AreaPx]]&gt;0,NOT(Tabelle16[AreaPx]="inf")),Tabelle16[[#This Row],[AreaPx]], NA())</f>
        <v>#N/A</v>
      </c>
      <c r="J559">
        <v>0</v>
      </c>
      <c r="K559">
        <v>0</v>
      </c>
      <c r="L559">
        <v>0</v>
      </c>
      <c r="M559">
        <v>0</v>
      </c>
      <c r="N559">
        <v>0</v>
      </c>
      <c r="O559">
        <f>Tabelle16[[#This Row],[Roll]]+Tabelle16[[#This Row],[Yaw]]</f>
        <v>36.013369999999995</v>
      </c>
      <c r="P559">
        <f>SQRT(Tabelle16[[#This Row],[X]]^2+ Tabelle16[[#This Row],[Y]]^2 +Tabelle16[[#This Row],[Z]]^2)</f>
        <v>200.70378605400049</v>
      </c>
      <c r="Q559">
        <v>242.83</v>
      </c>
      <c r="R559">
        <v>139.053</v>
      </c>
      <c r="S559">
        <v>134.126</v>
      </c>
      <c r="T559">
        <v>43.363799999999998</v>
      </c>
      <c r="U559">
        <v>-1.7705599999999999</v>
      </c>
      <c r="V559">
        <v>-7.3504300000000002</v>
      </c>
    </row>
    <row r="560" spans="1:22">
      <c r="A560">
        <v>11751</v>
      </c>
      <c r="B560">
        <v>0</v>
      </c>
      <c r="C560">
        <v>36.822000000000003</v>
      </c>
      <c r="D560">
        <v>-14.6829</v>
      </c>
      <c r="E560">
        <v>-196.75</v>
      </c>
      <c r="F560">
        <v>43.363799999999998</v>
      </c>
      <c r="G560">
        <v>-1.7705599999999999</v>
      </c>
      <c r="H560">
        <v>-7.3504300000000002</v>
      </c>
      <c r="I560" t="e">
        <f>IF(AND(Tabelle16[[#This Row],[AreaPx]]&gt;0,NOT(Tabelle16[AreaPx]="inf")),Tabelle16[[#This Row],[AreaPx]], NA())</f>
        <v>#N/A</v>
      </c>
      <c r="J560">
        <v>0</v>
      </c>
      <c r="K560">
        <v>0</v>
      </c>
      <c r="L560">
        <v>0</v>
      </c>
      <c r="M560">
        <v>0</v>
      </c>
      <c r="N560">
        <v>0</v>
      </c>
      <c r="O560">
        <f>Tabelle16[[#This Row],[Roll]]+Tabelle16[[#This Row],[Yaw]]</f>
        <v>36.013369999999995</v>
      </c>
      <c r="P560">
        <f>SQRT(Tabelle16[[#This Row],[X]]^2+ Tabelle16[[#This Row],[Y]]^2 +Tabelle16[[#This Row],[Z]]^2)</f>
        <v>200.70378605400049</v>
      </c>
      <c r="Q560">
        <v>242.83</v>
      </c>
      <c r="R560">
        <v>139.053</v>
      </c>
      <c r="S560">
        <v>134.126</v>
      </c>
      <c r="T560">
        <v>43.363799999999998</v>
      </c>
      <c r="U560">
        <v>-1.7705599999999999</v>
      </c>
      <c r="V560">
        <v>-7.3504300000000002</v>
      </c>
    </row>
    <row r="561" spans="1:22">
      <c r="A561">
        <v>11760</v>
      </c>
      <c r="B561">
        <v>0</v>
      </c>
      <c r="C561">
        <v>36.822000000000003</v>
      </c>
      <c r="D561">
        <v>-14.6829</v>
      </c>
      <c r="E561">
        <v>-196.75</v>
      </c>
      <c r="F561">
        <v>43.363799999999998</v>
      </c>
      <c r="G561">
        <v>-1.7705599999999999</v>
      </c>
      <c r="H561">
        <v>-7.3504300000000002</v>
      </c>
      <c r="I561" t="e">
        <f>IF(AND(Tabelle16[[#This Row],[AreaPx]]&gt;0,NOT(Tabelle16[AreaPx]="inf")),Tabelle16[[#This Row],[AreaPx]], NA())</f>
        <v>#N/A</v>
      </c>
      <c r="J561">
        <v>0</v>
      </c>
      <c r="K561">
        <v>0</v>
      </c>
      <c r="L561">
        <v>0</v>
      </c>
      <c r="M561">
        <v>0</v>
      </c>
      <c r="N561">
        <v>0</v>
      </c>
      <c r="O561">
        <f>Tabelle16[[#This Row],[Roll]]+Tabelle16[[#This Row],[Yaw]]</f>
        <v>36.013369999999995</v>
      </c>
      <c r="P561">
        <f>SQRT(Tabelle16[[#This Row],[X]]^2+ Tabelle16[[#This Row],[Y]]^2 +Tabelle16[[#This Row],[Z]]^2)</f>
        <v>200.70378605400049</v>
      </c>
      <c r="Q561">
        <v>242.83</v>
      </c>
      <c r="R561">
        <v>139.053</v>
      </c>
      <c r="S561">
        <v>134.126</v>
      </c>
      <c r="T561">
        <v>43.363799999999998</v>
      </c>
      <c r="U561">
        <v>-1.7705599999999999</v>
      </c>
      <c r="V561">
        <v>-7.3504300000000002</v>
      </c>
    </row>
    <row r="562" spans="1:22">
      <c r="A562">
        <v>11769</v>
      </c>
      <c r="B562">
        <v>0</v>
      </c>
      <c r="C562">
        <v>36.822000000000003</v>
      </c>
      <c r="D562">
        <v>-14.6829</v>
      </c>
      <c r="E562">
        <v>-196.75</v>
      </c>
      <c r="F562">
        <v>43.363799999999998</v>
      </c>
      <c r="G562">
        <v>-1.7705599999999999</v>
      </c>
      <c r="H562">
        <v>-7.3504300000000002</v>
      </c>
      <c r="I562" t="e">
        <f>IF(AND(Tabelle16[[#This Row],[AreaPx]]&gt;0,NOT(Tabelle16[AreaPx]="inf")),Tabelle16[[#This Row],[AreaPx]], NA())</f>
        <v>#N/A</v>
      </c>
      <c r="J562">
        <v>0</v>
      </c>
      <c r="K562">
        <v>0</v>
      </c>
      <c r="L562">
        <v>0</v>
      </c>
      <c r="M562">
        <v>0</v>
      </c>
      <c r="N562">
        <v>0</v>
      </c>
      <c r="O562">
        <f>Tabelle16[[#This Row],[Roll]]+Tabelle16[[#This Row],[Yaw]]</f>
        <v>36.013369999999995</v>
      </c>
      <c r="P562">
        <f>SQRT(Tabelle16[[#This Row],[X]]^2+ Tabelle16[[#This Row],[Y]]^2 +Tabelle16[[#This Row],[Z]]^2)</f>
        <v>200.70378605400049</v>
      </c>
      <c r="Q562">
        <v>242.83</v>
      </c>
      <c r="R562">
        <v>139.053</v>
      </c>
      <c r="S562">
        <v>134.126</v>
      </c>
      <c r="T562">
        <v>43.363799999999998</v>
      </c>
      <c r="U562">
        <v>-1.7705599999999999</v>
      </c>
      <c r="V562">
        <v>-7.3504300000000002</v>
      </c>
    </row>
    <row r="563" spans="1:22">
      <c r="A563">
        <v>11775</v>
      </c>
      <c r="B563">
        <v>0</v>
      </c>
      <c r="C563">
        <v>36.822000000000003</v>
      </c>
      <c r="D563">
        <v>-14.6829</v>
      </c>
      <c r="E563">
        <v>-196.75</v>
      </c>
      <c r="F563">
        <v>43.363799999999998</v>
      </c>
      <c r="G563">
        <v>-1.7705599999999999</v>
      </c>
      <c r="H563">
        <v>-7.3504300000000002</v>
      </c>
      <c r="I563" t="e">
        <f>IF(AND(Tabelle16[[#This Row],[AreaPx]]&gt;0,NOT(Tabelle16[AreaPx]="inf")),Tabelle16[[#This Row],[AreaPx]], NA())</f>
        <v>#N/A</v>
      </c>
      <c r="J563">
        <v>0</v>
      </c>
      <c r="K563">
        <v>0</v>
      </c>
      <c r="L563">
        <v>0</v>
      </c>
      <c r="M563">
        <v>0</v>
      </c>
      <c r="N563">
        <v>0</v>
      </c>
      <c r="O563">
        <f>Tabelle16[[#This Row],[Roll]]+Tabelle16[[#This Row],[Yaw]]</f>
        <v>36.013369999999995</v>
      </c>
      <c r="P563">
        <f>SQRT(Tabelle16[[#This Row],[X]]^2+ Tabelle16[[#This Row],[Y]]^2 +Tabelle16[[#This Row],[Z]]^2)</f>
        <v>200.70378605400049</v>
      </c>
      <c r="Q563">
        <v>242.83</v>
      </c>
      <c r="R563">
        <v>139.053</v>
      </c>
      <c r="S563">
        <v>134.126</v>
      </c>
      <c r="T563">
        <v>43.363799999999998</v>
      </c>
      <c r="U563">
        <v>-1.7705599999999999</v>
      </c>
      <c r="V563">
        <v>-7.3504300000000002</v>
      </c>
    </row>
    <row r="564" spans="1:22">
      <c r="A564">
        <v>11798</v>
      </c>
      <c r="B564">
        <v>0</v>
      </c>
      <c r="C564">
        <v>36.822000000000003</v>
      </c>
      <c r="D564">
        <v>-14.6829</v>
      </c>
      <c r="E564">
        <v>-196.75</v>
      </c>
      <c r="F564">
        <v>43.363799999999998</v>
      </c>
      <c r="G564">
        <v>-1.7705599999999999</v>
      </c>
      <c r="H564">
        <v>-7.3504300000000002</v>
      </c>
      <c r="I564" t="e">
        <f>IF(AND(Tabelle16[[#This Row],[AreaPx]]&gt;0,NOT(Tabelle16[AreaPx]="inf")),Tabelle16[[#This Row],[AreaPx]], NA())</f>
        <v>#N/A</v>
      </c>
      <c r="J564">
        <v>0</v>
      </c>
      <c r="K564">
        <v>0</v>
      </c>
      <c r="L564">
        <v>0</v>
      </c>
      <c r="M564">
        <v>0</v>
      </c>
      <c r="N564">
        <v>0</v>
      </c>
      <c r="O564">
        <f>Tabelle16[[#This Row],[Roll]]+Tabelle16[[#This Row],[Yaw]]</f>
        <v>36.013369999999995</v>
      </c>
      <c r="P564">
        <f>SQRT(Tabelle16[[#This Row],[X]]^2+ Tabelle16[[#This Row],[Y]]^2 +Tabelle16[[#This Row],[Z]]^2)</f>
        <v>200.70378605400049</v>
      </c>
      <c r="Q564">
        <v>242.83</v>
      </c>
      <c r="R564">
        <v>139.053</v>
      </c>
      <c r="S564">
        <v>134.126</v>
      </c>
      <c r="T564">
        <v>43.363799999999998</v>
      </c>
      <c r="U564">
        <v>-1.7705599999999999</v>
      </c>
      <c r="V564">
        <v>-7.3504300000000002</v>
      </c>
    </row>
    <row r="565" spans="1:22">
      <c r="A565">
        <v>11818</v>
      </c>
      <c r="B565">
        <v>0</v>
      </c>
      <c r="C565">
        <v>36.822000000000003</v>
      </c>
      <c r="D565">
        <v>-14.6829</v>
      </c>
      <c r="E565">
        <v>-196.75</v>
      </c>
      <c r="F565">
        <v>43.363799999999998</v>
      </c>
      <c r="G565">
        <v>-1.7705599999999999</v>
      </c>
      <c r="H565">
        <v>-7.3504300000000002</v>
      </c>
      <c r="I565" t="e">
        <f>IF(AND(Tabelle16[[#This Row],[AreaPx]]&gt;0,NOT(Tabelle16[AreaPx]="inf")),Tabelle16[[#This Row],[AreaPx]], NA())</f>
        <v>#N/A</v>
      </c>
      <c r="J565">
        <v>0</v>
      </c>
      <c r="K565">
        <v>0</v>
      </c>
      <c r="L565">
        <v>0</v>
      </c>
      <c r="M565">
        <v>0</v>
      </c>
      <c r="N565">
        <v>0</v>
      </c>
      <c r="O565">
        <f>Tabelle16[[#This Row],[Roll]]+Tabelle16[[#This Row],[Yaw]]</f>
        <v>36.013369999999995</v>
      </c>
      <c r="P565">
        <f>SQRT(Tabelle16[[#This Row],[X]]^2+ Tabelle16[[#This Row],[Y]]^2 +Tabelle16[[#This Row],[Z]]^2)</f>
        <v>200.70378605400049</v>
      </c>
      <c r="Q565">
        <v>242.83</v>
      </c>
      <c r="R565">
        <v>139.053</v>
      </c>
      <c r="S565">
        <v>134.126</v>
      </c>
      <c r="T565">
        <v>43.363799999999998</v>
      </c>
      <c r="U565">
        <v>-1.7705599999999999</v>
      </c>
      <c r="V565">
        <v>-7.3504300000000002</v>
      </c>
    </row>
    <row r="566" spans="1:22">
      <c r="A566">
        <v>11841</v>
      </c>
      <c r="B566">
        <v>0</v>
      </c>
      <c r="C566">
        <v>36.822000000000003</v>
      </c>
      <c r="D566">
        <v>-14.6829</v>
      </c>
      <c r="E566">
        <v>-196.75</v>
      </c>
      <c r="F566">
        <v>43.363799999999998</v>
      </c>
      <c r="G566">
        <v>-1.7705599999999999</v>
      </c>
      <c r="H566">
        <v>-7.3504300000000002</v>
      </c>
      <c r="I566" t="e">
        <f>IF(AND(Tabelle16[[#This Row],[AreaPx]]&gt;0,NOT(Tabelle16[AreaPx]="inf")),Tabelle16[[#This Row],[AreaPx]], NA())</f>
        <v>#N/A</v>
      </c>
      <c r="J566">
        <v>0</v>
      </c>
      <c r="K566">
        <v>0</v>
      </c>
      <c r="L566">
        <v>0</v>
      </c>
      <c r="M566">
        <v>0</v>
      </c>
      <c r="N566">
        <v>0</v>
      </c>
      <c r="O566">
        <f>Tabelle16[[#This Row],[Roll]]+Tabelle16[[#This Row],[Yaw]]</f>
        <v>36.013369999999995</v>
      </c>
      <c r="P566">
        <f>SQRT(Tabelle16[[#This Row],[X]]^2+ Tabelle16[[#This Row],[Y]]^2 +Tabelle16[[#This Row],[Z]]^2)</f>
        <v>200.70378605400049</v>
      </c>
      <c r="Q566">
        <v>242.83</v>
      </c>
      <c r="R566">
        <v>139.053</v>
      </c>
      <c r="S566">
        <v>134.126</v>
      </c>
      <c r="T566">
        <v>43.363799999999998</v>
      </c>
      <c r="U566">
        <v>-1.7705599999999999</v>
      </c>
      <c r="V566">
        <v>-7.3504300000000002</v>
      </c>
    </row>
    <row r="567" spans="1:22">
      <c r="A567">
        <v>11868</v>
      </c>
      <c r="B567">
        <v>0</v>
      </c>
      <c r="C567">
        <v>36.822000000000003</v>
      </c>
      <c r="D567">
        <v>-14.6829</v>
      </c>
      <c r="E567">
        <v>-196.75</v>
      </c>
      <c r="F567">
        <v>43.363799999999998</v>
      </c>
      <c r="G567">
        <v>-1.7705599999999999</v>
      </c>
      <c r="H567">
        <v>-7.3504300000000002</v>
      </c>
      <c r="I567" t="e">
        <f>IF(AND(Tabelle16[[#This Row],[AreaPx]]&gt;0,NOT(Tabelle16[AreaPx]="inf")),Tabelle16[[#This Row],[AreaPx]], NA())</f>
        <v>#N/A</v>
      </c>
      <c r="J567">
        <v>0</v>
      </c>
      <c r="K567">
        <v>0</v>
      </c>
      <c r="L567">
        <v>0</v>
      </c>
      <c r="M567">
        <v>0</v>
      </c>
      <c r="N567">
        <v>0</v>
      </c>
      <c r="O567">
        <f>Tabelle16[[#This Row],[Roll]]+Tabelle16[[#This Row],[Yaw]]</f>
        <v>36.013369999999995</v>
      </c>
      <c r="P567">
        <f>SQRT(Tabelle16[[#This Row],[X]]^2+ Tabelle16[[#This Row],[Y]]^2 +Tabelle16[[#This Row],[Z]]^2)</f>
        <v>200.70378605400049</v>
      </c>
      <c r="Q567">
        <v>242.83</v>
      </c>
      <c r="R567">
        <v>139.053</v>
      </c>
      <c r="S567">
        <v>134.126</v>
      </c>
      <c r="T567">
        <v>43.363799999999998</v>
      </c>
      <c r="U567">
        <v>-1.7705599999999999</v>
      </c>
      <c r="V567">
        <v>-7.3504300000000002</v>
      </c>
    </row>
    <row r="568" spans="1:22">
      <c r="A568">
        <v>11877</v>
      </c>
      <c r="B568">
        <v>0</v>
      </c>
      <c r="C568">
        <v>36.822000000000003</v>
      </c>
      <c r="D568">
        <v>-14.6829</v>
      </c>
      <c r="E568">
        <v>-196.75</v>
      </c>
      <c r="F568">
        <v>43.363799999999998</v>
      </c>
      <c r="G568">
        <v>-1.7705599999999999</v>
      </c>
      <c r="H568">
        <v>-7.3504300000000002</v>
      </c>
      <c r="I568" t="e">
        <f>IF(AND(Tabelle16[[#This Row],[AreaPx]]&gt;0,NOT(Tabelle16[AreaPx]="inf")),Tabelle16[[#This Row],[AreaPx]], NA())</f>
        <v>#N/A</v>
      </c>
      <c r="J568">
        <v>0</v>
      </c>
      <c r="K568">
        <v>0</v>
      </c>
      <c r="L568">
        <v>0</v>
      </c>
      <c r="M568">
        <v>0</v>
      </c>
      <c r="N568">
        <v>0</v>
      </c>
      <c r="O568">
        <f>Tabelle16[[#This Row],[Roll]]+Tabelle16[[#This Row],[Yaw]]</f>
        <v>36.013369999999995</v>
      </c>
      <c r="P568">
        <f>SQRT(Tabelle16[[#This Row],[X]]^2+ Tabelle16[[#This Row],[Y]]^2 +Tabelle16[[#This Row],[Z]]^2)</f>
        <v>200.70378605400049</v>
      </c>
      <c r="Q568">
        <v>242.83</v>
      </c>
      <c r="R568">
        <v>139.053</v>
      </c>
      <c r="S568">
        <v>134.126</v>
      </c>
      <c r="T568">
        <v>43.363799999999998</v>
      </c>
      <c r="U568">
        <v>-1.7705599999999999</v>
      </c>
      <c r="V568">
        <v>-7.3504300000000002</v>
      </c>
    </row>
    <row r="569" spans="1:22">
      <c r="A569">
        <v>11902</v>
      </c>
      <c r="B569">
        <v>0</v>
      </c>
      <c r="C569">
        <v>36.822000000000003</v>
      </c>
      <c r="D569">
        <v>-14.6829</v>
      </c>
      <c r="E569">
        <v>-196.75</v>
      </c>
      <c r="F569">
        <v>43.363799999999998</v>
      </c>
      <c r="G569">
        <v>-1.7705599999999999</v>
      </c>
      <c r="H569">
        <v>-7.3504300000000002</v>
      </c>
      <c r="I569" t="e">
        <f>IF(AND(Tabelle16[[#This Row],[AreaPx]]&gt;0,NOT(Tabelle16[AreaPx]="inf")),Tabelle16[[#This Row],[AreaPx]], NA())</f>
        <v>#N/A</v>
      </c>
      <c r="J569">
        <v>0</v>
      </c>
      <c r="K569">
        <v>0</v>
      </c>
      <c r="L569">
        <v>0</v>
      </c>
      <c r="M569">
        <v>0</v>
      </c>
      <c r="N569">
        <v>0</v>
      </c>
      <c r="O569">
        <f>Tabelle16[[#This Row],[Roll]]+Tabelle16[[#This Row],[Yaw]]</f>
        <v>36.013369999999995</v>
      </c>
      <c r="P569">
        <f>SQRT(Tabelle16[[#This Row],[X]]^2+ Tabelle16[[#This Row],[Y]]^2 +Tabelle16[[#This Row],[Z]]^2)</f>
        <v>200.70378605400049</v>
      </c>
      <c r="Q569">
        <v>242.83</v>
      </c>
      <c r="R569">
        <v>139.053</v>
      </c>
      <c r="S569">
        <v>134.126</v>
      </c>
      <c r="T569">
        <v>43.363799999999998</v>
      </c>
      <c r="U569">
        <v>-1.7705599999999999</v>
      </c>
      <c r="V569">
        <v>-7.3504300000000002</v>
      </c>
    </row>
    <row r="570" spans="1:22">
      <c r="A570">
        <v>11918</v>
      </c>
      <c r="B570">
        <v>0</v>
      </c>
      <c r="C570">
        <v>36.822000000000003</v>
      </c>
      <c r="D570">
        <v>-14.6829</v>
      </c>
      <c r="E570">
        <v>-196.75</v>
      </c>
      <c r="F570">
        <v>43.363799999999998</v>
      </c>
      <c r="G570">
        <v>-1.7705599999999999</v>
      </c>
      <c r="H570">
        <v>-7.3504300000000002</v>
      </c>
      <c r="I570" t="e">
        <f>IF(AND(Tabelle16[[#This Row],[AreaPx]]&gt;0,NOT(Tabelle16[AreaPx]="inf")),Tabelle16[[#This Row],[AreaPx]], NA())</f>
        <v>#N/A</v>
      </c>
      <c r="J570">
        <v>0</v>
      </c>
      <c r="K570">
        <v>0</v>
      </c>
      <c r="L570">
        <v>0</v>
      </c>
      <c r="M570">
        <v>0</v>
      </c>
      <c r="N570">
        <v>0</v>
      </c>
      <c r="O570">
        <f>Tabelle16[[#This Row],[Roll]]+Tabelle16[[#This Row],[Yaw]]</f>
        <v>36.013369999999995</v>
      </c>
      <c r="P570">
        <f>SQRT(Tabelle16[[#This Row],[X]]^2+ Tabelle16[[#This Row],[Y]]^2 +Tabelle16[[#This Row],[Z]]^2)</f>
        <v>200.70378605400049</v>
      </c>
      <c r="Q570">
        <v>242.83</v>
      </c>
      <c r="R570">
        <v>139.053</v>
      </c>
      <c r="S570">
        <v>134.126</v>
      </c>
      <c r="T570">
        <v>43.363799999999998</v>
      </c>
      <c r="U570">
        <v>-1.7705599999999999</v>
      </c>
      <c r="V570">
        <v>-7.3504300000000002</v>
      </c>
    </row>
    <row r="571" spans="1:22">
      <c r="A571">
        <v>11944</v>
      </c>
      <c r="B571">
        <v>0</v>
      </c>
      <c r="C571">
        <v>36.822000000000003</v>
      </c>
      <c r="D571">
        <v>-14.6829</v>
      </c>
      <c r="E571">
        <v>-196.75</v>
      </c>
      <c r="F571">
        <v>43.363799999999998</v>
      </c>
      <c r="G571">
        <v>-1.7705599999999999</v>
      </c>
      <c r="H571">
        <v>-7.3504300000000002</v>
      </c>
      <c r="I571" t="e">
        <f>IF(AND(Tabelle16[[#This Row],[AreaPx]]&gt;0,NOT(Tabelle16[AreaPx]="inf")),Tabelle16[[#This Row],[AreaPx]], NA())</f>
        <v>#N/A</v>
      </c>
      <c r="J571">
        <v>0</v>
      </c>
      <c r="K571">
        <v>0</v>
      </c>
      <c r="L571">
        <v>0</v>
      </c>
      <c r="M571">
        <v>0</v>
      </c>
      <c r="N571">
        <v>0</v>
      </c>
      <c r="O571">
        <f>Tabelle16[[#This Row],[Roll]]+Tabelle16[[#This Row],[Yaw]]</f>
        <v>36.013369999999995</v>
      </c>
      <c r="P571">
        <f>SQRT(Tabelle16[[#This Row],[X]]^2+ Tabelle16[[#This Row],[Y]]^2 +Tabelle16[[#This Row],[Z]]^2)</f>
        <v>200.70378605400049</v>
      </c>
      <c r="Q571">
        <v>242.83</v>
      </c>
      <c r="R571">
        <v>139.053</v>
      </c>
      <c r="S571">
        <v>134.126</v>
      </c>
      <c r="T571">
        <v>43.363799999999998</v>
      </c>
      <c r="U571">
        <v>-1.7705599999999999</v>
      </c>
      <c r="V571">
        <v>-7.3504300000000002</v>
      </c>
    </row>
    <row r="572" spans="1:22">
      <c r="A572">
        <v>11981</v>
      </c>
      <c r="B572">
        <v>0</v>
      </c>
      <c r="C572">
        <v>36.822000000000003</v>
      </c>
      <c r="D572">
        <v>-14.6829</v>
      </c>
      <c r="E572">
        <v>-196.75</v>
      </c>
      <c r="F572">
        <v>43.363799999999998</v>
      </c>
      <c r="G572">
        <v>-1.7705599999999999</v>
      </c>
      <c r="H572">
        <v>-7.3504300000000002</v>
      </c>
      <c r="I572" t="e">
        <f>IF(AND(Tabelle16[[#This Row],[AreaPx]]&gt;0,NOT(Tabelle16[AreaPx]="inf")),Tabelle16[[#This Row],[AreaPx]], NA())</f>
        <v>#N/A</v>
      </c>
      <c r="J572">
        <v>0</v>
      </c>
      <c r="K572">
        <v>0</v>
      </c>
      <c r="L572">
        <v>0</v>
      </c>
      <c r="M572">
        <v>0</v>
      </c>
      <c r="N572">
        <v>0</v>
      </c>
      <c r="O572">
        <f>Tabelle16[[#This Row],[Roll]]+Tabelle16[[#This Row],[Yaw]]</f>
        <v>36.013369999999995</v>
      </c>
      <c r="P572">
        <f>SQRT(Tabelle16[[#This Row],[X]]^2+ Tabelle16[[#This Row],[Y]]^2 +Tabelle16[[#This Row],[Z]]^2)</f>
        <v>200.70378605400049</v>
      </c>
      <c r="Q572">
        <v>242.83</v>
      </c>
      <c r="R572">
        <v>139.053</v>
      </c>
      <c r="S572">
        <v>134.126</v>
      </c>
      <c r="T572">
        <v>43.363799999999998</v>
      </c>
      <c r="U572">
        <v>-1.7705599999999999</v>
      </c>
      <c r="V572">
        <v>-7.3504300000000002</v>
      </c>
    </row>
    <row r="573" spans="1:22">
      <c r="A573">
        <v>12011</v>
      </c>
      <c r="B573">
        <v>0</v>
      </c>
      <c r="C573">
        <v>36.822000000000003</v>
      </c>
      <c r="D573">
        <v>-14.6829</v>
      </c>
      <c r="E573">
        <v>-196.75</v>
      </c>
      <c r="F573">
        <v>43.363799999999998</v>
      </c>
      <c r="G573">
        <v>-1.7705599999999999</v>
      </c>
      <c r="H573">
        <v>-7.3504300000000002</v>
      </c>
      <c r="I573" t="e">
        <f>IF(AND(Tabelle16[[#This Row],[AreaPx]]&gt;0,NOT(Tabelle16[AreaPx]="inf")),Tabelle16[[#This Row],[AreaPx]], NA())</f>
        <v>#N/A</v>
      </c>
      <c r="J573">
        <v>0</v>
      </c>
      <c r="K573">
        <v>0</v>
      </c>
      <c r="L573">
        <v>0</v>
      </c>
      <c r="M573">
        <v>0</v>
      </c>
      <c r="N573">
        <v>0</v>
      </c>
      <c r="O573">
        <f>Tabelle16[[#This Row],[Roll]]+Tabelle16[[#This Row],[Yaw]]</f>
        <v>36.013369999999995</v>
      </c>
      <c r="P573">
        <f>SQRT(Tabelle16[[#This Row],[X]]^2+ Tabelle16[[#This Row],[Y]]^2 +Tabelle16[[#This Row],[Z]]^2)</f>
        <v>200.70378605400049</v>
      </c>
      <c r="Q573">
        <v>242.83</v>
      </c>
      <c r="R573">
        <v>139.053</v>
      </c>
      <c r="S573">
        <v>134.126</v>
      </c>
      <c r="T573">
        <v>43.363799999999998</v>
      </c>
      <c r="U573">
        <v>-1.7705599999999999</v>
      </c>
      <c r="V573">
        <v>-7.3504300000000002</v>
      </c>
    </row>
    <row r="574" spans="1:22">
      <c r="A574">
        <v>12053</v>
      </c>
      <c r="B574">
        <v>0</v>
      </c>
      <c r="C574">
        <v>36.822000000000003</v>
      </c>
      <c r="D574">
        <v>-14.6829</v>
      </c>
      <c r="E574">
        <v>-196.75</v>
      </c>
      <c r="F574">
        <v>43.363799999999998</v>
      </c>
      <c r="G574">
        <v>-1.7705599999999999</v>
      </c>
      <c r="H574">
        <v>-7.3504300000000002</v>
      </c>
      <c r="I574" t="e">
        <f>IF(AND(Tabelle16[[#This Row],[AreaPx]]&gt;0,NOT(Tabelle16[AreaPx]="inf")),Tabelle16[[#This Row],[AreaPx]], NA())</f>
        <v>#N/A</v>
      </c>
      <c r="J574">
        <v>0</v>
      </c>
      <c r="K574">
        <v>0</v>
      </c>
      <c r="L574">
        <v>0</v>
      </c>
      <c r="M574">
        <v>0</v>
      </c>
      <c r="N574">
        <v>0</v>
      </c>
      <c r="O574">
        <f>Tabelle16[[#This Row],[Roll]]+Tabelle16[[#This Row],[Yaw]]</f>
        <v>36.013369999999995</v>
      </c>
      <c r="P574">
        <f>SQRT(Tabelle16[[#This Row],[X]]^2+ Tabelle16[[#This Row],[Y]]^2 +Tabelle16[[#This Row],[Z]]^2)</f>
        <v>200.70378605400049</v>
      </c>
      <c r="Q574">
        <v>242.83</v>
      </c>
      <c r="R574">
        <v>139.053</v>
      </c>
      <c r="S574">
        <v>134.126</v>
      </c>
      <c r="T574">
        <v>43.363799999999998</v>
      </c>
      <c r="U574">
        <v>-1.7705599999999999</v>
      </c>
      <c r="V574">
        <v>-7.3504300000000002</v>
      </c>
    </row>
    <row r="575" spans="1:22">
      <c r="A575">
        <v>12085</v>
      </c>
      <c r="B575">
        <v>0</v>
      </c>
      <c r="C575">
        <v>36.822000000000003</v>
      </c>
      <c r="D575">
        <v>-14.6829</v>
      </c>
      <c r="E575">
        <v>-196.75</v>
      </c>
      <c r="F575">
        <v>43.363799999999998</v>
      </c>
      <c r="G575">
        <v>-1.7705599999999999</v>
      </c>
      <c r="H575">
        <v>-7.3504300000000002</v>
      </c>
      <c r="I575" t="e">
        <f>IF(AND(Tabelle16[[#This Row],[AreaPx]]&gt;0,NOT(Tabelle16[AreaPx]="inf")),Tabelle16[[#This Row],[AreaPx]], NA())</f>
        <v>#N/A</v>
      </c>
      <c r="J575">
        <v>0</v>
      </c>
      <c r="K575">
        <v>0</v>
      </c>
      <c r="L575">
        <v>0</v>
      </c>
      <c r="M575">
        <v>0</v>
      </c>
      <c r="N575">
        <v>0</v>
      </c>
      <c r="O575">
        <f>Tabelle16[[#This Row],[Roll]]+Tabelle16[[#This Row],[Yaw]]</f>
        <v>36.013369999999995</v>
      </c>
      <c r="P575">
        <f>SQRT(Tabelle16[[#This Row],[X]]^2+ Tabelle16[[#This Row],[Y]]^2 +Tabelle16[[#This Row],[Z]]^2)</f>
        <v>200.70378605400049</v>
      </c>
      <c r="Q575">
        <v>242.83</v>
      </c>
      <c r="R575">
        <v>139.053</v>
      </c>
      <c r="S575">
        <v>134.126</v>
      </c>
      <c r="T575">
        <v>43.363799999999998</v>
      </c>
      <c r="U575">
        <v>-1.7705599999999999</v>
      </c>
      <c r="V575">
        <v>-7.3504300000000002</v>
      </c>
    </row>
    <row r="576" spans="1:22">
      <c r="A576">
        <v>12127</v>
      </c>
      <c r="B576">
        <v>0</v>
      </c>
      <c r="C576">
        <v>36.822000000000003</v>
      </c>
      <c r="D576">
        <v>-14.6829</v>
      </c>
      <c r="E576">
        <v>-196.75</v>
      </c>
      <c r="F576">
        <v>43.363799999999998</v>
      </c>
      <c r="G576">
        <v>-1.7705599999999999</v>
      </c>
      <c r="H576">
        <v>-7.3504300000000002</v>
      </c>
      <c r="I576" t="e">
        <f>IF(AND(Tabelle16[[#This Row],[AreaPx]]&gt;0,NOT(Tabelle16[AreaPx]="inf")),Tabelle16[[#This Row],[AreaPx]], NA())</f>
        <v>#N/A</v>
      </c>
      <c r="J576">
        <v>0</v>
      </c>
      <c r="K576">
        <v>0</v>
      </c>
      <c r="L576">
        <v>0</v>
      </c>
      <c r="M576">
        <v>0</v>
      </c>
      <c r="N576">
        <v>0</v>
      </c>
      <c r="O576">
        <f>Tabelle16[[#This Row],[Roll]]+Tabelle16[[#This Row],[Yaw]]</f>
        <v>36.013369999999995</v>
      </c>
      <c r="P576">
        <f>SQRT(Tabelle16[[#This Row],[X]]^2+ Tabelle16[[#This Row],[Y]]^2 +Tabelle16[[#This Row],[Z]]^2)</f>
        <v>200.70378605400049</v>
      </c>
      <c r="Q576">
        <v>242.83</v>
      </c>
      <c r="R576">
        <v>139.053</v>
      </c>
      <c r="S576">
        <v>134.126</v>
      </c>
      <c r="T576">
        <v>43.363799999999998</v>
      </c>
      <c r="U576">
        <v>-1.7705599999999999</v>
      </c>
      <c r="V576">
        <v>-7.3504300000000002</v>
      </c>
    </row>
    <row r="577" spans="1:22">
      <c r="A577">
        <v>12166</v>
      </c>
      <c r="B577">
        <v>0</v>
      </c>
      <c r="C577">
        <v>36.822000000000003</v>
      </c>
      <c r="D577">
        <v>-14.6829</v>
      </c>
      <c r="E577">
        <v>-196.75</v>
      </c>
      <c r="F577">
        <v>43.363799999999998</v>
      </c>
      <c r="G577">
        <v>-1.7705599999999999</v>
      </c>
      <c r="H577">
        <v>-7.3504300000000002</v>
      </c>
      <c r="I577" t="e">
        <f>IF(AND(Tabelle16[[#This Row],[AreaPx]]&gt;0,NOT(Tabelle16[AreaPx]="inf")),Tabelle16[[#This Row],[AreaPx]], NA())</f>
        <v>#N/A</v>
      </c>
      <c r="J577">
        <v>0</v>
      </c>
      <c r="K577">
        <v>0</v>
      </c>
      <c r="L577">
        <v>0</v>
      </c>
      <c r="M577">
        <v>0</v>
      </c>
      <c r="N577">
        <v>0</v>
      </c>
      <c r="O577">
        <f>Tabelle16[[#This Row],[Roll]]+Tabelle16[[#This Row],[Yaw]]</f>
        <v>36.013369999999995</v>
      </c>
      <c r="P577">
        <f>SQRT(Tabelle16[[#This Row],[X]]^2+ Tabelle16[[#This Row],[Y]]^2 +Tabelle16[[#This Row],[Z]]^2)</f>
        <v>200.70378605400049</v>
      </c>
      <c r="Q577">
        <v>242.83</v>
      </c>
      <c r="R577">
        <v>139.053</v>
      </c>
      <c r="S577">
        <v>134.126</v>
      </c>
      <c r="T577">
        <v>43.363799999999998</v>
      </c>
      <c r="U577">
        <v>-1.7705599999999999</v>
      </c>
      <c r="V577">
        <v>-7.3504300000000002</v>
      </c>
    </row>
    <row r="578" spans="1:22">
      <c r="A578">
        <v>12196</v>
      </c>
      <c r="B578">
        <v>0</v>
      </c>
      <c r="C578">
        <v>36.822000000000003</v>
      </c>
      <c r="D578">
        <v>-14.6829</v>
      </c>
      <c r="E578">
        <v>-196.75</v>
      </c>
      <c r="F578">
        <v>43.363799999999998</v>
      </c>
      <c r="G578">
        <v>-1.7705599999999999</v>
      </c>
      <c r="H578">
        <v>-7.3504300000000002</v>
      </c>
      <c r="I578" t="e">
        <f>IF(AND(Tabelle16[[#This Row],[AreaPx]]&gt;0,NOT(Tabelle16[AreaPx]="inf")),Tabelle16[[#This Row],[AreaPx]], NA())</f>
        <v>#N/A</v>
      </c>
      <c r="J578">
        <v>0</v>
      </c>
      <c r="K578">
        <v>0</v>
      </c>
      <c r="L578">
        <v>0</v>
      </c>
      <c r="M578">
        <v>0</v>
      </c>
      <c r="N578">
        <v>0</v>
      </c>
      <c r="O578">
        <f>Tabelle16[[#This Row],[Roll]]+Tabelle16[[#This Row],[Yaw]]</f>
        <v>36.013369999999995</v>
      </c>
      <c r="P578">
        <f>SQRT(Tabelle16[[#This Row],[X]]^2+ Tabelle16[[#This Row],[Y]]^2 +Tabelle16[[#This Row],[Z]]^2)</f>
        <v>200.70378605400049</v>
      </c>
      <c r="Q578">
        <v>242.83</v>
      </c>
      <c r="R578">
        <v>139.053</v>
      </c>
      <c r="S578">
        <v>134.126</v>
      </c>
      <c r="T578">
        <v>43.363799999999998</v>
      </c>
      <c r="U578">
        <v>-1.7705599999999999</v>
      </c>
      <c r="V578">
        <v>-7.3504300000000002</v>
      </c>
    </row>
    <row r="579" spans="1:22">
      <c r="A579">
        <v>12222</v>
      </c>
      <c r="B579">
        <v>0</v>
      </c>
      <c r="C579">
        <v>36.822000000000003</v>
      </c>
      <c r="D579">
        <v>-14.6829</v>
      </c>
      <c r="E579">
        <v>-196.75</v>
      </c>
      <c r="F579">
        <v>43.363799999999998</v>
      </c>
      <c r="G579">
        <v>-1.7705599999999999</v>
      </c>
      <c r="H579">
        <v>-7.3504300000000002</v>
      </c>
      <c r="I579" t="e">
        <f>IF(AND(Tabelle16[[#This Row],[AreaPx]]&gt;0,NOT(Tabelle16[AreaPx]="inf")),Tabelle16[[#This Row],[AreaPx]], NA())</f>
        <v>#N/A</v>
      </c>
      <c r="J579">
        <v>0</v>
      </c>
      <c r="K579">
        <v>0</v>
      </c>
      <c r="L579">
        <v>0</v>
      </c>
      <c r="M579">
        <v>0</v>
      </c>
      <c r="N579">
        <v>0</v>
      </c>
      <c r="O579">
        <f>Tabelle16[[#This Row],[Roll]]+Tabelle16[[#This Row],[Yaw]]</f>
        <v>36.013369999999995</v>
      </c>
      <c r="P579">
        <f>SQRT(Tabelle16[[#This Row],[X]]^2+ Tabelle16[[#This Row],[Y]]^2 +Tabelle16[[#This Row],[Z]]^2)</f>
        <v>200.70378605400049</v>
      </c>
      <c r="Q579">
        <v>242.83</v>
      </c>
      <c r="R579">
        <v>139.053</v>
      </c>
      <c r="S579">
        <v>134.126</v>
      </c>
      <c r="T579">
        <v>43.363799999999998</v>
      </c>
      <c r="U579">
        <v>-1.7705599999999999</v>
      </c>
      <c r="V579">
        <v>-7.3504300000000002</v>
      </c>
    </row>
    <row r="580" spans="1:22">
      <c r="A580">
        <v>12252</v>
      </c>
      <c r="B580">
        <v>0</v>
      </c>
      <c r="C580">
        <v>36.822000000000003</v>
      </c>
      <c r="D580">
        <v>-14.6829</v>
      </c>
      <c r="E580">
        <v>-196.75</v>
      </c>
      <c r="F580">
        <v>43.363799999999998</v>
      </c>
      <c r="G580">
        <v>-1.7705599999999999</v>
      </c>
      <c r="H580">
        <v>-7.3504300000000002</v>
      </c>
      <c r="I580" t="e">
        <f>IF(AND(Tabelle16[[#This Row],[AreaPx]]&gt;0,NOT(Tabelle16[AreaPx]="inf")),Tabelle16[[#This Row],[AreaPx]], NA())</f>
        <v>#N/A</v>
      </c>
      <c r="J580">
        <v>0</v>
      </c>
      <c r="K580">
        <v>0</v>
      </c>
      <c r="L580">
        <v>0</v>
      </c>
      <c r="M580">
        <v>0</v>
      </c>
      <c r="N580">
        <v>0</v>
      </c>
      <c r="O580">
        <f>Tabelle16[[#This Row],[Roll]]+Tabelle16[[#This Row],[Yaw]]</f>
        <v>36.013369999999995</v>
      </c>
      <c r="P580">
        <f>SQRT(Tabelle16[[#This Row],[X]]^2+ Tabelle16[[#This Row],[Y]]^2 +Tabelle16[[#This Row],[Z]]^2)</f>
        <v>200.70378605400049</v>
      </c>
      <c r="Q580">
        <v>242.83</v>
      </c>
      <c r="R580">
        <v>139.053</v>
      </c>
      <c r="S580">
        <v>134.126</v>
      </c>
      <c r="T580">
        <v>43.363799999999998</v>
      </c>
      <c r="U580">
        <v>-1.7705599999999999</v>
      </c>
      <c r="V580">
        <v>-7.3504300000000002</v>
      </c>
    </row>
    <row r="581" spans="1:22">
      <c r="A581">
        <v>12282</v>
      </c>
      <c r="B581">
        <v>0</v>
      </c>
      <c r="C581">
        <v>36.822000000000003</v>
      </c>
      <c r="D581">
        <v>-14.6829</v>
      </c>
      <c r="E581">
        <v>-196.75</v>
      </c>
      <c r="F581">
        <v>43.363799999999998</v>
      </c>
      <c r="G581">
        <v>-1.7705599999999999</v>
      </c>
      <c r="H581">
        <v>-7.3504300000000002</v>
      </c>
      <c r="I581" t="e">
        <f>IF(AND(Tabelle16[[#This Row],[AreaPx]]&gt;0,NOT(Tabelle16[AreaPx]="inf")),Tabelle16[[#This Row],[AreaPx]], NA())</f>
        <v>#N/A</v>
      </c>
      <c r="J581">
        <v>0</v>
      </c>
      <c r="K581">
        <v>0</v>
      </c>
      <c r="L581">
        <v>0</v>
      </c>
      <c r="M581">
        <v>0</v>
      </c>
      <c r="N581">
        <v>0</v>
      </c>
      <c r="O581">
        <f>Tabelle16[[#This Row],[Roll]]+Tabelle16[[#This Row],[Yaw]]</f>
        <v>36.013369999999995</v>
      </c>
      <c r="P581">
        <f>SQRT(Tabelle16[[#This Row],[X]]^2+ Tabelle16[[#This Row],[Y]]^2 +Tabelle16[[#This Row],[Z]]^2)</f>
        <v>200.70378605400049</v>
      </c>
      <c r="Q581">
        <v>242.83</v>
      </c>
      <c r="R581">
        <v>139.053</v>
      </c>
      <c r="S581">
        <v>134.126</v>
      </c>
      <c r="T581">
        <v>43.363799999999998</v>
      </c>
      <c r="U581">
        <v>-1.7705599999999999</v>
      </c>
      <c r="V581">
        <v>-7.3504300000000002</v>
      </c>
    </row>
    <row r="582" spans="1:22">
      <c r="A582">
        <v>12310</v>
      </c>
      <c r="B582">
        <v>0</v>
      </c>
      <c r="C582">
        <v>36.822000000000003</v>
      </c>
      <c r="D582">
        <v>-14.6829</v>
      </c>
      <c r="E582">
        <v>-196.75</v>
      </c>
      <c r="F582">
        <v>43.363799999999998</v>
      </c>
      <c r="G582">
        <v>-1.7705599999999999</v>
      </c>
      <c r="H582">
        <v>-7.3504300000000002</v>
      </c>
      <c r="I582" t="e">
        <f>IF(AND(Tabelle16[[#This Row],[AreaPx]]&gt;0,NOT(Tabelle16[AreaPx]="inf")),Tabelle16[[#This Row],[AreaPx]], NA())</f>
        <v>#N/A</v>
      </c>
      <c r="J582">
        <v>0</v>
      </c>
      <c r="K582">
        <v>0</v>
      </c>
      <c r="L582">
        <v>0</v>
      </c>
      <c r="M582">
        <v>0</v>
      </c>
      <c r="N582">
        <v>0</v>
      </c>
      <c r="O582">
        <f>Tabelle16[[#This Row],[Roll]]+Tabelle16[[#This Row],[Yaw]]</f>
        <v>36.013369999999995</v>
      </c>
      <c r="P582">
        <f>SQRT(Tabelle16[[#This Row],[X]]^2+ Tabelle16[[#This Row],[Y]]^2 +Tabelle16[[#This Row],[Z]]^2)</f>
        <v>200.70378605400049</v>
      </c>
      <c r="Q582">
        <v>242.83</v>
      </c>
      <c r="R582">
        <v>139.053</v>
      </c>
      <c r="S582">
        <v>134.126</v>
      </c>
      <c r="T582">
        <v>43.363799999999998</v>
      </c>
      <c r="U582">
        <v>-1.7705599999999999</v>
      </c>
      <c r="V582">
        <v>-7.3504300000000002</v>
      </c>
    </row>
    <row r="583" spans="1:22">
      <c r="A583">
        <v>12333</v>
      </c>
      <c r="B583">
        <v>0</v>
      </c>
      <c r="C583">
        <v>36.822000000000003</v>
      </c>
      <c r="D583">
        <v>-14.6829</v>
      </c>
      <c r="E583">
        <v>-196.75</v>
      </c>
      <c r="F583">
        <v>43.363799999999998</v>
      </c>
      <c r="G583">
        <v>-1.7705599999999999</v>
      </c>
      <c r="H583">
        <v>-7.3504300000000002</v>
      </c>
      <c r="I583" t="e">
        <f>IF(AND(Tabelle16[[#This Row],[AreaPx]]&gt;0,NOT(Tabelle16[AreaPx]="inf")),Tabelle16[[#This Row],[AreaPx]], NA())</f>
        <v>#N/A</v>
      </c>
      <c r="J583">
        <v>0</v>
      </c>
      <c r="K583">
        <v>0</v>
      </c>
      <c r="L583">
        <v>0</v>
      </c>
      <c r="M583">
        <v>0</v>
      </c>
      <c r="N583">
        <v>0</v>
      </c>
      <c r="O583">
        <f>Tabelle16[[#This Row],[Roll]]+Tabelle16[[#This Row],[Yaw]]</f>
        <v>36.013369999999995</v>
      </c>
      <c r="P583">
        <f>SQRT(Tabelle16[[#This Row],[X]]^2+ Tabelle16[[#This Row],[Y]]^2 +Tabelle16[[#This Row],[Z]]^2)</f>
        <v>200.70378605400049</v>
      </c>
      <c r="Q583">
        <v>242.83</v>
      </c>
      <c r="R583">
        <v>139.053</v>
      </c>
      <c r="S583">
        <v>134.126</v>
      </c>
      <c r="T583">
        <v>43.363799999999998</v>
      </c>
      <c r="U583">
        <v>-1.7705599999999999</v>
      </c>
      <c r="V583">
        <v>-7.3504300000000002</v>
      </c>
    </row>
    <row r="584" spans="1:22">
      <c r="A584">
        <v>12350</v>
      </c>
      <c r="B584">
        <v>0</v>
      </c>
      <c r="C584">
        <v>36.822000000000003</v>
      </c>
      <c r="D584">
        <v>-14.6829</v>
      </c>
      <c r="E584">
        <v>-196.75</v>
      </c>
      <c r="F584">
        <v>43.363799999999998</v>
      </c>
      <c r="G584">
        <v>-1.7705599999999999</v>
      </c>
      <c r="H584">
        <v>-7.3504300000000002</v>
      </c>
      <c r="I584" t="e">
        <f>IF(AND(Tabelle16[[#This Row],[AreaPx]]&gt;0,NOT(Tabelle16[AreaPx]="inf")),Tabelle16[[#This Row],[AreaPx]], NA())</f>
        <v>#N/A</v>
      </c>
      <c r="J584">
        <v>0</v>
      </c>
      <c r="K584">
        <v>0</v>
      </c>
      <c r="L584">
        <v>0</v>
      </c>
      <c r="M584">
        <v>0</v>
      </c>
      <c r="N584">
        <v>0</v>
      </c>
      <c r="O584">
        <f>Tabelle16[[#This Row],[Roll]]+Tabelle16[[#This Row],[Yaw]]</f>
        <v>36.013369999999995</v>
      </c>
      <c r="P584">
        <f>SQRT(Tabelle16[[#This Row],[X]]^2+ Tabelle16[[#This Row],[Y]]^2 +Tabelle16[[#This Row],[Z]]^2)</f>
        <v>200.70378605400049</v>
      </c>
      <c r="Q584">
        <v>242.83</v>
      </c>
      <c r="R584">
        <v>139.053</v>
      </c>
      <c r="S584">
        <v>134.126</v>
      </c>
      <c r="T584">
        <v>43.363799999999998</v>
      </c>
      <c r="U584">
        <v>-1.7705599999999999</v>
      </c>
      <c r="V584">
        <v>-7.3504300000000002</v>
      </c>
    </row>
    <row r="585" spans="1:22">
      <c r="A585">
        <v>12370</v>
      </c>
      <c r="B585">
        <v>0</v>
      </c>
      <c r="C585">
        <v>36.822000000000003</v>
      </c>
      <c r="D585">
        <v>-14.6829</v>
      </c>
      <c r="E585">
        <v>-196.75</v>
      </c>
      <c r="F585">
        <v>43.363799999999998</v>
      </c>
      <c r="G585">
        <v>-1.7705599999999999</v>
      </c>
      <c r="H585">
        <v>-7.3504300000000002</v>
      </c>
      <c r="I585" t="e">
        <f>IF(AND(Tabelle16[[#This Row],[AreaPx]]&gt;0,NOT(Tabelle16[AreaPx]="inf")),Tabelle16[[#This Row],[AreaPx]], NA())</f>
        <v>#N/A</v>
      </c>
      <c r="J585">
        <v>0</v>
      </c>
      <c r="K585">
        <v>0</v>
      </c>
      <c r="L585">
        <v>0</v>
      </c>
      <c r="M585">
        <v>0</v>
      </c>
      <c r="N585">
        <v>0</v>
      </c>
      <c r="O585">
        <f>Tabelle16[[#This Row],[Roll]]+Tabelle16[[#This Row],[Yaw]]</f>
        <v>36.013369999999995</v>
      </c>
      <c r="P585">
        <f>SQRT(Tabelle16[[#This Row],[X]]^2+ Tabelle16[[#This Row],[Y]]^2 +Tabelle16[[#This Row],[Z]]^2)</f>
        <v>200.70378605400049</v>
      </c>
      <c r="Q585">
        <v>242.83</v>
      </c>
      <c r="R585">
        <v>139.053</v>
      </c>
      <c r="S585">
        <v>134.126</v>
      </c>
      <c r="T585">
        <v>43.363799999999998</v>
      </c>
      <c r="U585">
        <v>-1.7705599999999999</v>
      </c>
      <c r="V585">
        <v>-7.3504300000000002</v>
      </c>
    </row>
    <row r="586" spans="1:22">
      <c r="A586">
        <v>12378</v>
      </c>
      <c r="B586">
        <v>0</v>
      </c>
      <c r="C586">
        <v>36.822000000000003</v>
      </c>
      <c r="D586">
        <v>-14.6829</v>
      </c>
      <c r="E586">
        <v>-196.75</v>
      </c>
      <c r="F586">
        <v>43.363799999999998</v>
      </c>
      <c r="G586">
        <v>-1.7705599999999999</v>
      </c>
      <c r="H586">
        <v>-7.3504300000000002</v>
      </c>
      <c r="I586" t="e">
        <f>IF(AND(Tabelle16[[#This Row],[AreaPx]]&gt;0,NOT(Tabelle16[AreaPx]="inf")),Tabelle16[[#This Row],[AreaPx]], NA())</f>
        <v>#N/A</v>
      </c>
      <c r="J586">
        <v>0</v>
      </c>
      <c r="K586">
        <v>0</v>
      </c>
      <c r="L586">
        <v>0</v>
      </c>
      <c r="M586">
        <v>0</v>
      </c>
      <c r="N586">
        <v>0</v>
      </c>
      <c r="O586">
        <f>Tabelle16[[#This Row],[Roll]]+Tabelle16[[#This Row],[Yaw]]</f>
        <v>36.013369999999995</v>
      </c>
      <c r="P586">
        <f>SQRT(Tabelle16[[#This Row],[X]]^2+ Tabelle16[[#This Row],[Y]]^2 +Tabelle16[[#This Row],[Z]]^2)</f>
        <v>200.70378605400049</v>
      </c>
      <c r="Q586">
        <v>242.83</v>
      </c>
      <c r="R586">
        <v>139.053</v>
      </c>
      <c r="S586">
        <v>134.126</v>
      </c>
      <c r="T586">
        <v>43.363799999999998</v>
      </c>
      <c r="U586">
        <v>-1.7705599999999999</v>
      </c>
      <c r="V586">
        <v>-7.3504300000000002</v>
      </c>
    </row>
    <row r="587" spans="1:22">
      <c r="A587">
        <v>12393</v>
      </c>
      <c r="B587">
        <v>0</v>
      </c>
      <c r="C587">
        <v>36.822000000000003</v>
      </c>
      <c r="D587">
        <v>-14.6829</v>
      </c>
      <c r="E587">
        <v>-196.75</v>
      </c>
      <c r="F587">
        <v>43.363799999999998</v>
      </c>
      <c r="G587">
        <v>-1.7705599999999999</v>
      </c>
      <c r="H587">
        <v>-7.3504300000000002</v>
      </c>
      <c r="I587" t="e">
        <f>IF(AND(Tabelle16[[#This Row],[AreaPx]]&gt;0,NOT(Tabelle16[AreaPx]="inf")),Tabelle16[[#This Row],[AreaPx]], NA())</f>
        <v>#N/A</v>
      </c>
      <c r="J587">
        <v>0</v>
      </c>
      <c r="K587">
        <v>0</v>
      </c>
      <c r="L587">
        <v>0</v>
      </c>
      <c r="M587">
        <v>0</v>
      </c>
      <c r="N587">
        <v>0</v>
      </c>
      <c r="O587">
        <f>Tabelle16[[#This Row],[Roll]]+Tabelle16[[#This Row],[Yaw]]</f>
        <v>36.013369999999995</v>
      </c>
      <c r="P587">
        <f>SQRT(Tabelle16[[#This Row],[X]]^2+ Tabelle16[[#This Row],[Y]]^2 +Tabelle16[[#This Row],[Z]]^2)</f>
        <v>200.70378605400049</v>
      </c>
      <c r="Q587">
        <v>242.83</v>
      </c>
      <c r="R587">
        <v>139.053</v>
      </c>
      <c r="S587">
        <v>134.126</v>
      </c>
      <c r="T587">
        <v>43.363799999999998</v>
      </c>
      <c r="U587">
        <v>-1.7705599999999999</v>
      </c>
      <c r="V587">
        <v>-7.3504300000000002</v>
      </c>
    </row>
    <row r="588" spans="1:22">
      <c r="A588">
        <v>12402</v>
      </c>
      <c r="B588">
        <v>0</v>
      </c>
      <c r="C588">
        <v>36.822000000000003</v>
      </c>
      <c r="D588">
        <v>-14.6829</v>
      </c>
      <c r="E588">
        <v>-196.75</v>
      </c>
      <c r="F588">
        <v>43.363799999999998</v>
      </c>
      <c r="G588">
        <v>-1.7705599999999999</v>
      </c>
      <c r="H588">
        <v>-7.3504300000000002</v>
      </c>
      <c r="I588" t="e">
        <f>IF(AND(Tabelle16[[#This Row],[AreaPx]]&gt;0,NOT(Tabelle16[AreaPx]="inf")),Tabelle16[[#This Row],[AreaPx]], NA())</f>
        <v>#N/A</v>
      </c>
      <c r="J588">
        <v>0</v>
      </c>
      <c r="K588">
        <v>0</v>
      </c>
      <c r="L588">
        <v>0</v>
      </c>
      <c r="M588">
        <v>0</v>
      </c>
      <c r="N588">
        <v>0</v>
      </c>
      <c r="O588">
        <f>Tabelle16[[#This Row],[Roll]]+Tabelle16[[#This Row],[Yaw]]</f>
        <v>36.013369999999995</v>
      </c>
      <c r="P588">
        <f>SQRT(Tabelle16[[#This Row],[X]]^2+ Tabelle16[[#This Row],[Y]]^2 +Tabelle16[[#This Row],[Z]]^2)</f>
        <v>200.70378605400049</v>
      </c>
      <c r="Q588">
        <v>242.83</v>
      </c>
      <c r="R588">
        <v>139.053</v>
      </c>
      <c r="S588">
        <v>134.126</v>
      </c>
      <c r="T588">
        <v>43.363799999999998</v>
      </c>
      <c r="U588">
        <v>-1.7705599999999999</v>
      </c>
      <c r="V588">
        <v>-7.3504300000000002</v>
      </c>
    </row>
    <row r="589" spans="1:22">
      <c r="A589">
        <v>12411</v>
      </c>
      <c r="B589">
        <v>0</v>
      </c>
      <c r="C589">
        <v>36.822000000000003</v>
      </c>
      <c r="D589">
        <v>-14.6829</v>
      </c>
      <c r="E589">
        <v>-196.75</v>
      </c>
      <c r="F589">
        <v>43.363799999999998</v>
      </c>
      <c r="G589">
        <v>-1.7705599999999999</v>
      </c>
      <c r="H589">
        <v>-7.3504300000000002</v>
      </c>
      <c r="I589" t="e">
        <f>IF(AND(Tabelle16[[#This Row],[AreaPx]]&gt;0,NOT(Tabelle16[AreaPx]="inf")),Tabelle16[[#This Row],[AreaPx]], NA())</f>
        <v>#N/A</v>
      </c>
      <c r="J589">
        <v>0</v>
      </c>
      <c r="K589">
        <v>0</v>
      </c>
      <c r="L589">
        <v>0</v>
      </c>
      <c r="M589">
        <v>0</v>
      </c>
      <c r="N589">
        <v>0</v>
      </c>
      <c r="O589">
        <f>Tabelle16[[#This Row],[Roll]]+Tabelle16[[#This Row],[Yaw]]</f>
        <v>36.013369999999995</v>
      </c>
      <c r="P589">
        <f>SQRT(Tabelle16[[#This Row],[X]]^2+ Tabelle16[[#This Row],[Y]]^2 +Tabelle16[[#This Row],[Z]]^2)</f>
        <v>200.70378605400049</v>
      </c>
      <c r="Q589">
        <v>242.83</v>
      </c>
      <c r="R589">
        <v>139.053</v>
      </c>
      <c r="S589">
        <v>134.126</v>
      </c>
      <c r="T589">
        <v>43.363799999999998</v>
      </c>
      <c r="U589">
        <v>-1.7705599999999999</v>
      </c>
      <c r="V589">
        <v>-7.3504300000000002</v>
      </c>
    </row>
    <row r="590" spans="1:22">
      <c r="A590">
        <v>12436</v>
      </c>
      <c r="B590">
        <v>0</v>
      </c>
      <c r="C590">
        <v>36.822000000000003</v>
      </c>
      <c r="D590">
        <v>-14.6829</v>
      </c>
      <c r="E590">
        <v>-196.75</v>
      </c>
      <c r="F590">
        <v>43.363799999999998</v>
      </c>
      <c r="G590">
        <v>-1.7705599999999999</v>
      </c>
      <c r="H590">
        <v>-7.3504300000000002</v>
      </c>
      <c r="I590" t="e">
        <f>IF(AND(Tabelle16[[#This Row],[AreaPx]]&gt;0,NOT(Tabelle16[AreaPx]="inf")),Tabelle16[[#This Row],[AreaPx]], NA())</f>
        <v>#N/A</v>
      </c>
      <c r="J590">
        <v>0</v>
      </c>
      <c r="K590">
        <v>0</v>
      </c>
      <c r="L590">
        <v>0</v>
      </c>
      <c r="M590">
        <v>0</v>
      </c>
      <c r="N590">
        <v>0</v>
      </c>
      <c r="O590">
        <f>Tabelle16[[#This Row],[Roll]]+Tabelle16[[#This Row],[Yaw]]</f>
        <v>36.013369999999995</v>
      </c>
      <c r="P590">
        <f>SQRT(Tabelle16[[#This Row],[X]]^2+ Tabelle16[[#This Row],[Y]]^2 +Tabelle16[[#This Row],[Z]]^2)</f>
        <v>200.70378605400049</v>
      </c>
      <c r="Q590">
        <v>242.83</v>
      </c>
      <c r="R590">
        <v>139.053</v>
      </c>
      <c r="S590">
        <v>134.126</v>
      </c>
      <c r="T590">
        <v>43.363799999999998</v>
      </c>
      <c r="U590">
        <v>-1.7705599999999999</v>
      </c>
      <c r="V590">
        <v>-7.3504300000000002</v>
      </c>
    </row>
    <row r="591" spans="1:22">
      <c r="A591">
        <v>12454</v>
      </c>
      <c r="B591">
        <v>0</v>
      </c>
      <c r="C591">
        <v>36.822000000000003</v>
      </c>
      <c r="D591">
        <v>-14.6829</v>
      </c>
      <c r="E591">
        <v>-196.75</v>
      </c>
      <c r="F591">
        <v>43.363799999999998</v>
      </c>
      <c r="G591">
        <v>-1.7705599999999999</v>
      </c>
      <c r="H591">
        <v>-7.3504300000000002</v>
      </c>
      <c r="I591" t="e">
        <f>IF(AND(Tabelle16[[#This Row],[AreaPx]]&gt;0,NOT(Tabelle16[AreaPx]="inf")),Tabelle16[[#This Row],[AreaPx]], NA())</f>
        <v>#N/A</v>
      </c>
      <c r="J591">
        <v>0</v>
      </c>
      <c r="K591">
        <v>0</v>
      </c>
      <c r="L591">
        <v>0</v>
      </c>
      <c r="M591">
        <v>0</v>
      </c>
      <c r="N591">
        <v>0</v>
      </c>
      <c r="O591">
        <f>Tabelle16[[#This Row],[Roll]]+Tabelle16[[#This Row],[Yaw]]</f>
        <v>36.013369999999995</v>
      </c>
      <c r="P591">
        <f>SQRT(Tabelle16[[#This Row],[X]]^2+ Tabelle16[[#This Row],[Y]]^2 +Tabelle16[[#This Row],[Z]]^2)</f>
        <v>200.70378605400049</v>
      </c>
      <c r="Q591">
        <v>242.83</v>
      </c>
      <c r="R591">
        <v>139.053</v>
      </c>
      <c r="S591">
        <v>134.126</v>
      </c>
      <c r="T591">
        <v>43.363799999999998</v>
      </c>
      <c r="U591">
        <v>-1.7705599999999999</v>
      </c>
      <c r="V591">
        <v>-7.3504300000000002</v>
      </c>
    </row>
    <row r="592" spans="1:22">
      <c r="A592">
        <v>12483</v>
      </c>
      <c r="B592">
        <v>0</v>
      </c>
      <c r="C592">
        <v>36.822000000000003</v>
      </c>
      <c r="D592">
        <v>-14.6829</v>
      </c>
      <c r="E592">
        <v>-196.75</v>
      </c>
      <c r="F592">
        <v>43.363799999999998</v>
      </c>
      <c r="G592">
        <v>-1.7705599999999999</v>
      </c>
      <c r="H592">
        <v>-7.3504300000000002</v>
      </c>
      <c r="I592" t="e">
        <f>IF(AND(Tabelle16[[#This Row],[AreaPx]]&gt;0,NOT(Tabelle16[AreaPx]="inf")),Tabelle16[[#This Row],[AreaPx]], NA())</f>
        <v>#N/A</v>
      </c>
      <c r="J592">
        <v>0</v>
      </c>
      <c r="K592">
        <v>0</v>
      </c>
      <c r="L592">
        <v>0</v>
      </c>
      <c r="M592">
        <v>0</v>
      </c>
      <c r="N592">
        <v>0</v>
      </c>
      <c r="O592">
        <f>Tabelle16[[#This Row],[Roll]]+Tabelle16[[#This Row],[Yaw]]</f>
        <v>36.013369999999995</v>
      </c>
      <c r="P592">
        <f>SQRT(Tabelle16[[#This Row],[X]]^2+ Tabelle16[[#This Row],[Y]]^2 +Tabelle16[[#This Row],[Z]]^2)</f>
        <v>200.70378605400049</v>
      </c>
      <c r="Q592">
        <v>242.83</v>
      </c>
      <c r="R592">
        <v>139.053</v>
      </c>
      <c r="S592">
        <v>134.126</v>
      </c>
      <c r="T592">
        <v>43.363799999999998</v>
      </c>
      <c r="U592">
        <v>-1.7705599999999999</v>
      </c>
      <c r="V592">
        <v>-7.3504300000000002</v>
      </c>
    </row>
    <row r="593" spans="1:22">
      <c r="A593">
        <v>12511</v>
      </c>
      <c r="B593">
        <v>0</v>
      </c>
      <c r="C593">
        <v>36.822000000000003</v>
      </c>
      <c r="D593">
        <v>-14.6829</v>
      </c>
      <c r="E593">
        <v>-196.75</v>
      </c>
      <c r="F593">
        <v>43.363799999999998</v>
      </c>
      <c r="G593">
        <v>-1.7705599999999999</v>
      </c>
      <c r="H593">
        <v>-7.3504300000000002</v>
      </c>
      <c r="I593" t="e">
        <f>IF(AND(Tabelle16[[#This Row],[AreaPx]]&gt;0,NOT(Tabelle16[AreaPx]="inf")),Tabelle16[[#This Row],[AreaPx]], NA())</f>
        <v>#N/A</v>
      </c>
      <c r="J593">
        <v>0</v>
      </c>
      <c r="K593">
        <v>0</v>
      </c>
      <c r="L593">
        <v>0</v>
      </c>
      <c r="M593">
        <v>0</v>
      </c>
      <c r="N593">
        <v>0</v>
      </c>
      <c r="O593">
        <f>Tabelle16[[#This Row],[Roll]]+Tabelle16[[#This Row],[Yaw]]</f>
        <v>36.013369999999995</v>
      </c>
      <c r="P593">
        <f>SQRT(Tabelle16[[#This Row],[X]]^2+ Tabelle16[[#This Row],[Y]]^2 +Tabelle16[[#This Row],[Z]]^2)</f>
        <v>200.70378605400049</v>
      </c>
      <c r="Q593">
        <v>242.83</v>
      </c>
      <c r="R593">
        <v>139.053</v>
      </c>
      <c r="S593">
        <v>134.126</v>
      </c>
      <c r="T593">
        <v>43.363799999999998</v>
      </c>
      <c r="U593">
        <v>-1.7705599999999999</v>
      </c>
      <c r="V593">
        <v>-7.3504300000000002</v>
      </c>
    </row>
    <row r="594" spans="1:22">
      <c r="A594">
        <v>12538</v>
      </c>
      <c r="B594">
        <v>0</v>
      </c>
      <c r="C594">
        <v>36.822000000000003</v>
      </c>
      <c r="D594">
        <v>-14.6829</v>
      </c>
      <c r="E594">
        <v>-196.75</v>
      </c>
      <c r="F594">
        <v>43.363799999999998</v>
      </c>
      <c r="G594">
        <v>-1.7705599999999999</v>
      </c>
      <c r="H594">
        <v>-7.3504300000000002</v>
      </c>
      <c r="I594" t="e">
        <f>IF(AND(Tabelle16[[#This Row],[AreaPx]]&gt;0,NOT(Tabelle16[AreaPx]="inf")),Tabelle16[[#This Row],[AreaPx]], NA())</f>
        <v>#N/A</v>
      </c>
      <c r="J594">
        <v>0</v>
      </c>
      <c r="K594">
        <v>0</v>
      </c>
      <c r="L594">
        <v>0</v>
      </c>
      <c r="M594">
        <v>0</v>
      </c>
      <c r="N594">
        <v>0</v>
      </c>
      <c r="O594">
        <f>Tabelle16[[#This Row],[Roll]]+Tabelle16[[#This Row],[Yaw]]</f>
        <v>36.013369999999995</v>
      </c>
      <c r="P594">
        <f>SQRT(Tabelle16[[#This Row],[X]]^2+ Tabelle16[[#This Row],[Y]]^2 +Tabelle16[[#This Row],[Z]]^2)</f>
        <v>200.70378605400049</v>
      </c>
      <c r="Q594">
        <v>242.83</v>
      </c>
      <c r="R594">
        <v>139.053</v>
      </c>
      <c r="S594">
        <v>134.126</v>
      </c>
      <c r="T594">
        <v>43.363799999999998</v>
      </c>
      <c r="U594">
        <v>-1.7705599999999999</v>
      </c>
      <c r="V594">
        <v>-7.3504300000000002</v>
      </c>
    </row>
    <row r="595" spans="1:22">
      <c r="A595">
        <v>12555</v>
      </c>
      <c r="B595">
        <v>0</v>
      </c>
      <c r="C595">
        <v>36.822000000000003</v>
      </c>
      <c r="D595">
        <v>-14.6829</v>
      </c>
      <c r="E595">
        <v>-196.75</v>
      </c>
      <c r="F595">
        <v>43.363799999999998</v>
      </c>
      <c r="G595">
        <v>-1.7705599999999999</v>
      </c>
      <c r="H595">
        <v>-7.3504300000000002</v>
      </c>
      <c r="I595" t="e">
        <f>IF(AND(Tabelle16[[#This Row],[AreaPx]]&gt;0,NOT(Tabelle16[AreaPx]="inf")),Tabelle16[[#This Row],[AreaPx]], NA())</f>
        <v>#N/A</v>
      </c>
      <c r="J595">
        <v>0</v>
      </c>
      <c r="K595">
        <v>0</v>
      </c>
      <c r="L595">
        <v>0</v>
      </c>
      <c r="M595">
        <v>0</v>
      </c>
      <c r="N595">
        <v>0</v>
      </c>
      <c r="O595">
        <f>Tabelle16[[#This Row],[Roll]]+Tabelle16[[#This Row],[Yaw]]</f>
        <v>36.013369999999995</v>
      </c>
      <c r="P595">
        <f>SQRT(Tabelle16[[#This Row],[X]]^2+ Tabelle16[[#This Row],[Y]]^2 +Tabelle16[[#This Row],[Z]]^2)</f>
        <v>200.70378605400049</v>
      </c>
      <c r="Q595">
        <v>242.83</v>
      </c>
      <c r="R595">
        <v>139.053</v>
      </c>
      <c r="S595">
        <v>134.126</v>
      </c>
      <c r="T595">
        <v>43.363799999999998</v>
      </c>
      <c r="U595">
        <v>-1.7705599999999999</v>
      </c>
      <c r="V595">
        <v>-7.3504300000000002</v>
      </c>
    </row>
    <row r="596" spans="1:22">
      <c r="A596">
        <v>12581</v>
      </c>
      <c r="B596">
        <v>0</v>
      </c>
      <c r="C596">
        <v>36.822000000000003</v>
      </c>
      <c r="D596">
        <v>-14.6829</v>
      </c>
      <c r="E596">
        <v>-196.75</v>
      </c>
      <c r="F596">
        <v>43.363799999999998</v>
      </c>
      <c r="G596">
        <v>-1.7705599999999999</v>
      </c>
      <c r="H596">
        <v>-7.3504300000000002</v>
      </c>
      <c r="I596" t="e">
        <f>IF(AND(Tabelle16[[#This Row],[AreaPx]]&gt;0,NOT(Tabelle16[AreaPx]="inf")),Tabelle16[[#This Row],[AreaPx]], NA())</f>
        <v>#N/A</v>
      </c>
      <c r="J596">
        <v>0</v>
      </c>
      <c r="K596">
        <v>0</v>
      </c>
      <c r="L596">
        <v>0</v>
      </c>
      <c r="M596">
        <v>0</v>
      </c>
      <c r="N596">
        <v>0</v>
      </c>
      <c r="O596">
        <f>Tabelle16[[#This Row],[Roll]]+Tabelle16[[#This Row],[Yaw]]</f>
        <v>36.013369999999995</v>
      </c>
      <c r="P596">
        <f>SQRT(Tabelle16[[#This Row],[X]]^2+ Tabelle16[[#This Row],[Y]]^2 +Tabelle16[[#This Row],[Z]]^2)</f>
        <v>200.70378605400049</v>
      </c>
      <c r="Q596">
        <v>242.83</v>
      </c>
      <c r="R596">
        <v>139.053</v>
      </c>
      <c r="S596">
        <v>134.126</v>
      </c>
      <c r="T596">
        <v>43.363799999999998</v>
      </c>
      <c r="U596">
        <v>-1.7705599999999999</v>
      </c>
      <c r="V596">
        <v>-7.3504300000000002</v>
      </c>
    </row>
    <row r="597" spans="1:22">
      <c r="A597">
        <v>12611</v>
      </c>
      <c r="B597">
        <v>0</v>
      </c>
      <c r="C597">
        <v>36.822000000000003</v>
      </c>
      <c r="D597">
        <v>-14.6829</v>
      </c>
      <c r="E597">
        <v>-196.75</v>
      </c>
      <c r="F597">
        <v>43.363799999999998</v>
      </c>
      <c r="G597">
        <v>-1.7705599999999999</v>
      </c>
      <c r="H597">
        <v>-7.3504300000000002</v>
      </c>
      <c r="I597" t="e">
        <f>IF(AND(Tabelle16[[#This Row],[AreaPx]]&gt;0,NOT(Tabelle16[AreaPx]="inf")),Tabelle16[[#This Row],[AreaPx]], NA())</f>
        <v>#N/A</v>
      </c>
      <c r="J597">
        <v>0</v>
      </c>
      <c r="K597">
        <v>0</v>
      </c>
      <c r="L597">
        <v>0</v>
      </c>
      <c r="M597">
        <v>0</v>
      </c>
      <c r="N597">
        <v>0</v>
      </c>
      <c r="O597">
        <f>Tabelle16[[#This Row],[Roll]]+Tabelle16[[#This Row],[Yaw]]</f>
        <v>36.013369999999995</v>
      </c>
      <c r="P597">
        <f>SQRT(Tabelle16[[#This Row],[X]]^2+ Tabelle16[[#This Row],[Y]]^2 +Tabelle16[[#This Row],[Z]]^2)</f>
        <v>200.70378605400049</v>
      </c>
      <c r="Q597">
        <v>242.83</v>
      </c>
      <c r="R597">
        <v>139.053</v>
      </c>
      <c r="S597">
        <v>134.126</v>
      </c>
      <c r="T597">
        <v>43.363799999999998</v>
      </c>
      <c r="U597">
        <v>-1.7705599999999999</v>
      </c>
      <c r="V597">
        <v>-7.3504300000000002</v>
      </c>
    </row>
    <row r="598" spans="1:22">
      <c r="A598">
        <v>12645</v>
      </c>
      <c r="B598">
        <v>0</v>
      </c>
      <c r="C598">
        <v>36.822000000000003</v>
      </c>
      <c r="D598">
        <v>-14.6829</v>
      </c>
      <c r="E598">
        <v>-196.75</v>
      </c>
      <c r="F598">
        <v>43.363799999999998</v>
      </c>
      <c r="G598">
        <v>-1.7705599999999999</v>
      </c>
      <c r="H598">
        <v>-7.3504300000000002</v>
      </c>
      <c r="I598" t="e">
        <f>IF(AND(Tabelle16[[#This Row],[AreaPx]]&gt;0,NOT(Tabelle16[AreaPx]="inf")),Tabelle16[[#This Row],[AreaPx]], NA())</f>
        <v>#N/A</v>
      </c>
      <c r="J598">
        <v>0</v>
      </c>
      <c r="K598">
        <v>0</v>
      </c>
      <c r="L598">
        <v>0</v>
      </c>
      <c r="M598">
        <v>0</v>
      </c>
      <c r="N598">
        <v>0</v>
      </c>
      <c r="O598">
        <f>Tabelle16[[#This Row],[Roll]]+Tabelle16[[#This Row],[Yaw]]</f>
        <v>36.013369999999995</v>
      </c>
      <c r="P598">
        <f>SQRT(Tabelle16[[#This Row],[X]]^2+ Tabelle16[[#This Row],[Y]]^2 +Tabelle16[[#This Row],[Z]]^2)</f>
        <v>200.70378605400049</v>
      </c>
      <c r="Q598">
        <v>242.83</v>
      </c>
      <c r="R598">
        <v>139.053</v>
      </c>
      <c r="S598">
        <v>134.126</v>
      </c>
      <c r="T598">
        <v>43.363799999999998</v>
      </c>
      <c r="U598">
        <v>-1.7705599999999999</v>
      </c>
      <c r="V598">
        <v>-7.3504300000000002</v>
      </c>
    </row>
    <row r="599" spans="1:22">
      <c r="A599">
        <v>12672</v>
      </c>
      <c r="B599">
        <v>0</v>
      </c>
      <c r="C599">
        <v>36.822000000000003</v>
      </c>
      <c r="D599">
        <v>-14.6829</v>
      </c>
      <c r="E599">
        <v>-196.75</v>
      </c>
      <c r="F599">
        <v>43.363799999999998</v>
      </c>
      <c r="G599">
        <v>-1.7705599999999999</v>
      </c>
      <c r="H599">
        <v>-7.3504300000000002</v>
      </c>
      <c r="I599" t="e">
        <f>IF(AND(Tabelle16[[#This Row],[AreaPx]]&gt;0,NOT(Tabelle16[AreaPx]="inf")),Tabelle16[[#This Row],[AreaPx]], NA())</f>
        <v>#N/A</v>
      </c>
      <c r="J599">
        <v>0</v>
      </c>
      <c r="K599">
        <v>0</v>
      </c>
      <c r="L599">
        <v>0</v>
      </c>
      <c r="M599">
        <v>0</v>
      </c>
      <c r="N599">
        <v>0</v>
      </c>
      <c r="O599">
        <f>Tabelle16[[#This Row],[Roll]]+Tabelle16[[#This Row],[Yaw]]</f>
        <v>36.013369999999995</v>
      </c>
      <c r="P599">
        <f>SQRT(Tabelle16[[#This Row],[X]]^2+ Tabelle16[[#This Row],[Y]]^2 +Tabelle16[[#This Row],[Z]]^2)</f>
        <v>200.70378605400049</v>
      </c>
      <c r="Q599">
        <v>242.83</v>
      </c>
      <c r="R599">
        <v>139.053</v>
      </c>
      <c r="S599">
        <v>134.126</v>
      </c>
      <c r="T599">
        <v>43.363799999999998</v>
      </c>
      <c r="U599">
        <v>-1.7705599999999999</v>
      </c>
      <c r="V599">
        <v>-7.3504300000000002</v>
      </c>
    </row>
    <row r="600" spans="1:22">
      <c r="A600">
        <v>12684</v>
      </c>
      <c r="B600">
        <v>0</v>
      </c>
      <c r="C600">
        <v>36.822000000000003</v>
      </c>
      <c r="D600">
        <v>-14.6829</v>
      </c>
      <c r="E600">
        <v>-196.75</v>
      </c>
      <c r="F600">
        <v>43.363799999999998</v>
      </c>
      <c r="G600">
        <v>-1.7705599999999999</v>
      </c>
      <c r="H600">
        <v>-7.3504300000000002</v>
      </c>
      <c r="I600" t="e">
        <f>IF(AND(Tabelle16[[#This Row],[AreaPx]]&gt;0,NOT(Tabelle16[AreaPx]="inf")),Tabelle16[[#This Row],[AreaPx]], NA())</f>
        <v>#N/A</v>
      </c>
      <c r="J600">
        <v>0</v>
      </c>
      <c r="K600">
        <v>0</v>
      </c>
      <c r="L600">
        <v>0</v>
      </c>
      <c r="M600">
        <v>0</v>
      </c>
      <c r="N600">
        <v>0</v>
      </c>
      <c r="O600">
        <f>Tabelle16[[#This Row],[Roll]]+Tabelle16[[#This Row],[Yaw]]</f>
        <v>36.013369999999995</v>
      </c>
      <c r="P600">
        <f>SQRT(Tabelle16[[#This Row],[X]]^2+ Tabelle16[[#This Row],[Y]]^2 +Tabelle16[[#This Row],[Z]]^2)</f>
        <v>200.70378605400049</v>
      </c>
      <c r="Q600">
        <v>242.83</v>
      </c>
      <c r="R600">
        <v>139.053</v>
      </c>
      <c r="S600">
        <v>134.126</v>
      </c>
      <c r="T600">
        <v>43.363799999999998</v>
      </c>
      <c r="U600">
        <v>-1.7705599999999999</v>
      </c>
      <c r="V600">
        <v>-7.3504300000000002</v>
      </c>
    </row>
    <row r="601" spans="1:22">
      <c r="A601">
        <v>12707</v>
      </c>
      <c r="B601">
        <v>0</v>
      </c>
      <c r="C601">
        <v>36.822000000000003</v>
      </c>
      <c r="D601">
        <v>-14.6829</v>
      </c>
      <c r="E601">
        <v>-196.75</v>
      </c>
      <c r="F601">
        <v>43.363799999999998</v>
      </c>
      <c r="G601">
        <v>-1.7705599999999999</v>
      </c>
      <c r="H601">
        <v>-7.3504300000000002</v>
      </c>
      <c r="I601" t="e">
        <f>IF(AND(Tabelle16[[#This Row],[AreaPx]]&gt;0,NOT(Tabelle16[AreaPx]="inf")),Tabelle16[[#This Row],[AreaPx]], NA())</f>
        <v>#N/A</v>
      </c>
      <c r="J601">
        <v>0</v>
      </c>
      <c r="K601">
        <v>0</v>
      </c>
      <c r="L601">
        <v>0</v>
      </c>
      <c r="M601">
        <v>0</v>
      </c>
      <c r="N601">
        <v>0</v>
      </c>
      <c r="O601">
        <f>Tabelle16[[#This Row],[Roll]]+Tabelle16[[#This Row],[Yaw]]</f>
        <v>36.013369999999995</v>
      </c>
      <c r="P601">
        <f>SQRT(Tabelle16[[#This Row],[X]]^2+ Tabelle16[[#This Row],[Y]]^2 +Tabelle16[[#This Row],[Z]]^2)</f>
        <v>200.70378605400049</v>
      </c>
      <c r="Q601">
        <v>242.83</v>
      </c>
      <c r="R601">
        <v>139.053</v>
      </c>
      <c r="S601">
        <v>134.126</v>
      </c>
      <c r="T601">
        <v>43.363799999999998</v>
      </c>
      <c r="U601">
        <v>-1.7705599999999999</v>
      </c>
      <c r="V601">
        <v>-7.3504300000000002</v>
      </c>
    </row>
    <row r="602" spans="1:22">
      <c r="A602">
        <v>12729</v>
      </c>
      <c r="B602">
        <v>0</v>
      </c>
      <c r="C602">
        <v>36.822000000000003</v>
      </c>
      <c r="D602">
        <v>-14.6829</v>
      </c>
      <c r="E602">
        <v>-196.75</v>
      </c>
      <c r="F602">
        <v>43.363799999999998</v>
      </c>
      <c r="G602">
        <v>-1.7705599999999999</v>
      </c>
      <c r="H602">
        <v>-7.3504300000000002</v>
      </c>
      <c r="I602" t="e">
        <f>IF(AND(Tabelle16[[#This Row],[AreaPx]]&gt;0,NOT(Tabelle16[AreaPx]="inf")),Tabelle16[[#This Row],[AreaPx]], NA())</f>
        <v>#N/A</v>
      </c>
      <c r="J602">
        <v>0</v>
      </c>
      <c r="K602">
        <v>0</v>
      </c>
      <c r="L602">
        <v>0</v>
      </c>
      <c r="M602">
        <v>0</v>
      </c>
      <c r="N602">
        <v>0</v>
      </c>
      <c r="O602">
        <f>Tabelle16[[#This Row],[Roll]]+Tabelle16[[#This Row],[Yaw]]</f>
        <v>36.013369999999995</v>
      </c>
      <c r="P602">
        <f>SQRT(Tabelle16[[#This Row],[X]]^2+ Tabelle16[[#This Row],[Y]]^2 +Tabelle16[[#This Row],[Z]]^2)</f>
        <v>200.70378605400049</v>
      </c>
      <c r="Q602">
        <v>242.83</v>
      </c>
      <c r="R602">
        <v>139.053</v>
      </c>
      <c r="S602">
        <v>134.126</v>
      </c>
      <c r="T602">
        <v>43.363799999999998</v>
      </c>
      <c r="U602">
        <v>-1.7705599999999999</v>
      </c>
      <c r="V602">
        <v>-7.3504300000000002</v>
      </c>
    </row>
    <row r="603" spans="1:22">
      <c r="A603">
        <v>12743</v>
      </c>
      <c r="B603">
        <v>0</v>
      </c>
      <c r="C603">
        <v>36.822000000000003</v>
      </c>
      <c r="D603">
        <v>-14.6829</v>
      </c>
      <c r="E603">
        <v>-196.75</v>
      </c>
      <c r="F603">
        <v>43.363799999999998</v>
      </c>
      <c r="G603">
        <v>-1.7705599999999999</v>
      </c>
      <c r="H603">
        <v>-7.3504300000000002</v>
      </c>
      <c r="I603" t="e">
        <f>IF(AND(Tabelle16[[#This Row],[AreaPx]]&gt;0,NOT(Tabelle16[AreaPx]="inf")),Tabelle16[[#This Row],[AreaPx]], NA())</f>
        <v>#N/A</v>
      </c>
      <c r="J603">
        <v>0</v>
      </c>
      <c r="K603">
        <v>0</v>
      </c>
      <c r="L603">
        <v>0</v>
      </c>
      <c r="M603">
        <v>0</v>
      </c>
      <c r="N603">
        <v>0</v>
      </c>
      <c r="O603">
        <f>Tabelle16[[#This Row],[Roll]]+Tabelle16[[#This Row],[Yaw]]</f>
        <v>36.013369999999995</v>
      </c>
      <c r="P603">
        <f>SQRT(Tabelle16[[#This Row],[X]]^2+ Tabelle16[[#This Row],[Y]]^2 +Tabelle16[[#This Row],[Z]]^2)</f>
        <v>200.70378605400049</v>
      </c>
      <c r="Q603">
        <v>242.83</v>
      </c>
      <c r="R603">
        <v>139.053</v>
      </c>
      <c r="S603">
        <v>134.126</v>
      </c>
      <c r="T603">
        <v>43.363799999999998</v>
      </c>
      <c r="U603">
        <v>-1.7705599999999999</v>
      </c>
      <c r="V603">
        <v>-7.3504300000000002</v>
      </c>
    </row>
    <row r="604" spans="1:22">
      <c r="A604">
        <v>12769</v>
      </c>
      <c r="B604">
        <v>0</v>
      </c>
      <c r="C604">
        <v>36.822000000000003</v>
      </c>
      <c r="D604">
        <v>-14.6829</v>
      </c>
      <c r="E604">
        <v>-196.75</v>
      </c>
      <c r="F604">
        <v>43.363799999999998</v>
      </c>
      <c r="G604">
        <v>-1.7705599999999999</v>
      </c>
      <c r="H604">
        <v>-7.3504300000000002</v>
      </c>
      <c r="I604" t="e">
        <f>IF(AND(Tabelle16[[#This Row],[AreaPx]]&gt;0,NOT(Tabelle16[AreaPx]="inf")),Tabelle16[[#This Row],[AreaPx]], NA())</f>
        <v>#N/A</v>
      </c>
      <c r="J604">
        <v>0</v>
      </c>
      <c r="K604">
        <v>0</v>
      </c>
      <c r="L604">
        <v>0</v>
      </c>
      <c r="M604">
        <v>0</v>
      </c>
      <c r="N604">
        <v>0</v>
      </c>
      <c r="O604">
        <f>Tabelle16[[#This Row],[Roll]]+Tabelle16[[#This Row],[Yaw]]</f>
        <v>36.013369999999995</v>
      </c>
      <c r="P604">
        <f>SQRT(Tabelle16[[#This Row],[X]]^2+ Tabelle16[[#This Row],[Y]]^2 +Tabelle16[[#This Row],[Z]]^2)</f>
        <v>200.70378605400049</v>
      </c>
      <c r="Q604">
        <v>242.83</v>
      </c>
      <c r="R604">
        <v>139.053</v>
      </c>
      <c r="S604">
        <v>134.126</v>
      </c>
      <c r="T604">
        <v>43.363799999999998</v>
      </c>
      <c r="U604">
        <v>-1.7705599999999999</v>
      </c>
      <c r="V604">
        <v>-7.3504300000000002</v>
      </c>
    </row>
    <row r="605" spans="1:22">
      <c r="A605">
        <v>12781</v>
      </c>
      <c r="B605">
        <v>0</v>
      </c>
      <c r="C605">
        <v>36.822000000000003</v>
      </c>
      <c r="D605">
        <v>-14.6829</v>
      </c>
      <c r="E605">
        <v>-196.75</v>
      </c>
      <c r="F605">
        <v>43.363799999999998</v>
      </c>
      <c r="G605">
        <v>-1.7705599999999999</v>
      </c>
      <c r="H605">
        <v>-7.3504300000000002</v>
      </c>
      <c r="I605" t="e">
        <f>IF(AND(Tabelle16[[#This Row],[AreaPx]]&gt;0,NOT(Tabelle16[AreaPx]="inf")),Tabelle16[[#This Row],[AreaPx]], NA())</f>
        <v>#N/A</v>
      </c>
      <c r="J605">
        <v>0</v>
      </c>
      <c r="K605">
        <v>0</v>
      </c>
      <c r="L605">
        <v>0</v>
      </c>
      <c r="M605">
        <v>0</v>
      </c>
      <c r="N605">
        <v>0</v>
      </c>
      <c r="O605">
        <f>Tabelle16[[#This Row],[Roll]]+Tabelle16[[#This Row],[Yaw]]</f>
        <v>36.013369999999995</v>
      </c>
      <c r="P605">
        <f>SQRT(Tabelle16[[#This Row],[X]]^2+ Tabelle16[[#This Row],[Y]]^2 +Tabelle16[[#This Row],[Z]]^2)</f>
        <v>200.70378605400049</v>
      </c>
      <c r="Q605">
        <v>242.83</v>
      </c>
      <c r="R605">
        <v>139.053</v>
      </c>
      <c r="S605">
        <v>134.126</v>
      </c>
      <c r="T605">
        <v>43.363799999999998</v>
      </c>
      <c r="U605">
        <v>-1.7705599999999999</v>
      </c>
      <c r="V605">
        <v>-7.3504300000000002</v>
      </c>
    </row>
    <row r="606" spans="1:22">
      <c r="A606">
        <v>12809</v>
      </c>
      <c r="B606">
        <v>0</v>
      </c>
      <c r="C606">
        <v>36.822000000000003</v>
      </c>
      <c r="D606">
        <v>-14.6829</v>
      </c>
      <c r="E606">
        <v>-196.75</v>
      </c>
      <c r="F606">
        <v>43.363799999999998</v>
      </c>
      <c r="G606">
        <v>-1.7705599999999999</v>
      </c>
      <c r="H606">
        <v>-7.3504300000000002</v>
      </c>
      <c r="I606" t="e">
        <f>IF(AND(Tabelle16[[#This Row],[AreaPx]]&gt;0,NOT(Tabelle16[AreaPx]="inf")),Tabelle16[[#This Row],[AreaPx]], NA())</f>
        <v>#N/A</v>
      </c>
      <c r="J606">
        <v>0</v>
      </c>
      <c r="K606">
        <v>0</v>
      </c>
      <c r="L606">
        <v>0</v>
      </c>
      <c r="M606">
        <v>0</v>
      </c>
      <c r="N606">
        <v>0</v>
      </c>
      <c r="O606">
        <f>Tabelle16[[#This Row],[Roll]]+Tabelle16[[#This Row],[Yaw]]</f>
        <v>36.013369999999995</v>
      </c>
      <c r="P606">
        <f>SQRT(Tabelle16[[#This Row],[X]]^2+ Tabelle16[[#This Row],[Y]]^2 +Tabelle16[[#This Row],[Z]]^2)</f>
        <v>200.70378605400049</v>
      </c>
      <c r="Q606">
        <v>242.83</v>
      </c>
      <c r="R606">
        <v>139.053</v>
      </c>
      <c r="S606">
        <v>134.126</v>
      </c>
      <c r="T606">
        <v>43.363799999999998</v>
      </c>
      <c r="U606">
        <v>-1.7705599999999999</v>
      </c>
      <c r="V606">
        <v>-7.3504300000000002</v>
      </c>
    </row>
    <row r="607" spans="1:22">
      <c r="A607">
        <v>12836</v>
      </c>
      <c r="B607">
        <v>0</v>
      </c>
      <c r="C607">
        <v>36.822000000000003</v>
      </c>
      <c r="D607">
        <v>-14.6829</v>
      </c>
      <c r="E607">
        <v>-196.75</v>
      </c>
      <c r="F607">
        <v>43.363799999999998</v>
      </c>
      <c r="G607">
        <v>-1.7705599999999999</v>
      </c>
      <c r="H607">
        <v>-7.3504300000000002</v>
      </c>
      <c r="I607" t="e">
        <f>IF(AND(Tabelle16[[#This Row],[AreaPx]]&gt;0,NOT(Tabelle16[AreaPx]="inf")),Tabelle16[[#This Row],[AreaPx]], NA())</f>
        <v>#N/A</v>
      </c>
      <c r="J607">
        <v>0</v>
      </c>
      <c r="K607">
        <v>0</v>
      </c>
      <c r="L607">
        <v>0</v>
      </c>
      <c r="M607">
        <v>0</v>
      </c>
      <c r="N607">
        <v>0</v>
      </c>
      <c r="O607">
        <f>Tabelle16[[#This Row],[Roll]]+Tabelle16[[#This Row],[Yaw]]</f>
        <v>36.013369999999995</v>
      </c>
      <c r="P607">
        <f>SQRT(Tabelle16[[#This Row],[X]]^2+ Tabelle16[[#This Row],[Y]]^2 +Tabelle16[[#This Row],[Z]]^2)</f>
        <v>200.70378605400049</v>
      </c>
      <c r="Q607">
        <v>242.83</v>
      </c>
      <c r="R607">
        <v>139.053</v>
      </c>
      <c r="S607">
        <v>134.126</v>
      </c>
      <c r="T607">
        <v>43.363799999999998</v>
      </c>
      <c r="U607">
        <v>-1.7705599999999999</v>
      </c>
      <c r="V607">
        <v>-7.3504300000000002</v>
      </c>
    </row>
    <row r="608" spans="1:22">
      <c r="A608">
        <v>12847</v>
      </c>
      <c r="B608">
        <v>0</v>
      </c>
      <c r="C608">
        <v>36.822000000000003</v>
      </c>
      <c r="D608">
        <v>-14.6829</v>
      </c>
      <c r="E608">
        <v>-196.75</v>
      </c>
      <c r="F608">
        <v>43.363799999999998</v>
      </c>
      <c r="G608">
        <v>-1.7705599999999999</v>
      </c>
      <c r="H608">
        <v>-7.3504300000000002</v>
      </c>
      <c r="I608" t="e">
        <f>IF(AND(Tabelle16[[#This Row],[AreaPx]]&gt;0,NOT(Tabelle16[AreaPx]="inf")),Tabelle16[[#This Row],[AreaPx]], NA())</f>
        <v>#N/A</v>
      </c>
      <c r="J608">
        <v>0</v>
      </c>
      <c r="K608">
        <v>0</v>
      </c>
      <c r="L608">
        <v>0</v>
      </c>
      <c r="M608">
        <v>0</v>
      </c>
      <c r="N608">
        <v>0</v>
      </c>
      <c r="O608">
        <f>Tabelle16[[#This Row],[Roll]]+Tabelle16[[#This Row],[Yaw]]</f>
        <v>36.013369999999995</v>
      </c>
      <c r="P608">
        <f>SQRT(Tabelle16[[#This Row],[X]]^2+ Tabelle16[[#This Row],[Y]]^2 +Tabelle16[[#This Row],[Z]]^2)</f>
        <v>200.70378605400049</v>
      </c>
      <c r="Q608">
        <v>242.83</v>
      </c>
      <c r="R608">
        <v>139.053</v>
      </c>
      <c r="S608">
        <v>134.126</v>
      </c>
      <c r="T608">
        <v>43.363799999999998</v>
      </c>
      <c r="U608">
        <v>-1.7705599999999999</v>
      </c>
      <c r="V608">
        <v>-7.3504300000000002</v>
      </c>
    </row>
    <row r="609" spans="1:22">
      <c r="A609">
        <v>12876</v>
      </c>
      <c r="B609">
        <v>0</v>
      </c>
      <c r="C609">
        <v>36.822000000000003</v>
      </c>
      <c r="D609">
        <v>-14.6829</v>
      </c>
      <c r="E609">
        <v>-196.75</v>
      </c>
      <c r="F609">
        <v>43.363799999999998</v>
      </c>
      <c r="G609">
        <v>-1.7705599999999999</v>
      </c>
      <c r="H609">
        <v>-7.3504300000000002</v>
      </c>
      <c r="I609" t="e">
        <f>IF(AND(Tabelle16[[#This Row],[AreaPx]]&gt;0,NOT(Tabelle16[AreaPx]="inf")),Tabelle16[[#This Row],[AreaPx]], NA())</f>
        <v>#N/A</v>
      </c>
      <c r="J609">
        <v>0</v>
      </c>
      <c r="K609">
        <v>0</v>
      </c>
      <c r="L609">
        <v>0</v>
      </c>
      <c r="M609">
        <v>0</v>
      </c>
      <c r="N609">
        <v>0</v>
      </c>
      <c r="O609">
        <f>Tabelle16[[#This Row],[Roll]]+Tabelle16[[#This Row],[Yaw]]</f>
        <v>36.013369999999995</v>
      </c>
      <c r="P609">
        <f>SQRT(Tabelle16[[#This Row],[X]]^2+ Tabelle16[[#This Row],[Y]]^2 +Tabelle16[[#This Row],[Z]]^2)</f>
        <v>200.70378605400049</v>
      </c>
      <c r="Q609">
        <v>242.83</v>
      </c>
      <c r="R609">
        <v>139.053</v>
      </c>
      <c r="S609">
        <v>134.126</v>
      </c>
      <c r="T609">
        <v>43.363799999999998</v>
      </c>
      <c r="U609">
        <v>-1.7705599999999999</v>
      </c>
      <c r="V609">
        <v>-7.3504300000000002</v>
      </c>
    </row>
    <row r="610" spans="1:22">
      <c r="A610">
        <v>12905</v>
      </c>
      <c r="B610">
        <v>0</v>
      </c>
      <c r="C610">
        <v>36.822000000000003</v>
      </c>
      <c r="D610">
        <v>-14.6829</v>
      </c>
      <c r="E610">
        <v>-196.75</v>
      </c>
      <c r="F610">
        <v>43.363799999999998</v>
      </c>
      <c r="G610">
        <v>-1.7705599999999999</v>
      </c>
      <c r="H610">
        <v>-7.3504300000000002</v>
      </c>
      <c r="I610" t="e">
        <f>IF(AND(Tabelle16[[#This Row],[AreaPx]]&gt;0,NOT(Tabelle16[AreaPx]="inf")),Tabelle16[[#This Row],[AreaPx]], NA())</f>
        <v>#N/A</v>
      </c>
      <c r="J610">
        <v>0</v>
      </c>
      <c r="K610">
        <v>0</v>
      </c>
      <c r="L610">
        <v>0</v>
      </c>
      <c r="M610">
        <v>0</v>
      </c>
      <c r="N610">
        <v>0</v>
      </c>
      <c r="O610">
        <f>Tabelle16[[#This Row],[Roll]]+Tabelle16[[#This Row],[Yaw]]</f>
        <v>36.013369999999995</v>
      </c>
      <c r="P610">
        <f>SQRT(Tabelle16[[#This Row],[X]]^2+ Tabelle16[[#This Row],[Y]]^2 +Tabelle16[[#This Row],[Z]]^2)</f>
        <v>200.70378605400049</v>
      </c>
      <c r="Q610">
        <v>242.83</v>
      </c>
      <c r="R610">
        <v>139.053</v>
      </c>
      <c r="S610">
        <v>134.126</v>
      </c>
      <c r="T610">
        <v>43.363799999999998</v>
      </c>
      <c r="U610">
        <v>-1.7705599999999999</v>
      </c>
      <c r="V610">
        <v>-7.3504300000000002</v>
      </c>
    </row>
    <row r="611" spans="1:22">
      <c r="A611">
        <v>12920</v>
      </c>
      <c r="B611">
        <v>0</v>
      </c>
      <c r="C611">
        <v>36.822000000000003</v>
      </c>
      <c r="D611">
        <v>-14.6829</v>
      </c>
      <c r="E611">
        <v>-196.75</v>
      </c>
      <c r="F611">
        <v>43.363799999999998</v>
      </c>
      <c r="G611">
        <v>-1.7705599999999999</v>
      </c>
      <c r="H611">
        <v>-7.3504300000000002</v>
      </c>
      <c r="I611" t="e">
        <f>IF(AND(Tabelle16[[#This Row],[AreaPx]]&gt;0,NOT(Tabelle16[AreaPx]="inf")),Tabelle16[[#This Row],[AreaPx]], NA())</f>
        <v>#N/A</v>
      </c>
      <c r="J611">
        <v>0</v>
      </c>
      <c r="K611">
        <v>0</v>
      </c>
      <c r="L611">
        <v>0</v>
      </c>
      <c r="M611">
        <v>0</v>
      </c>
      <c r="N611">
        <v>0</v>
      </c>
      <c r="O611">
        <f>Tabelle16[[#This Row],[Roll]]+Tabelle16[[#This Row],[Yaw]]</f>
        <v>36.013369999999995</v>
      </c>
      <c r="P611">
        <f>SQRT(Tabelle16[[#This Row],[X]]^2+ Tabelle16[[#This Row],[Y]]^2 +Tabelle16[[#This Row],[Z]]^2)</f>
        <v>200.70378605400049</v>
      </c>
      <c r="Q611">
        <v>242.83</v>
      </c>
      <c r="R611">
        <v>139.053</v>
      </c>
      <c r="S611">
        <v>134.126</v>
      </c>
      <c r="T611">
        <v>43.363799999999998</v>
      </c>
      <c r="U611">
        <v>-1.7705599999999999</v>
      </c>
      <c r="V611">
        <v>-7.3504300000000002</v>
      </c>
    </row>
    <row r="612" spans="1:22">
      <c r="A612">
        <v>12947</v>
      </c>
      <c r="B612">
        <v>0</v>
      </c>
      <c r="C612">
        <v>36.822000000000003</v>
      </c>
      <c r="D612">
        <v>-14.6829</v>
      </c>
      <c r="E612">
        <v>-196.75</v>
      </c>
      <c r="F612">
        <v>43.363799999999998</v>
      </c>
      <c r="G612">
        <v>-1.7705599999999999</v>
      </c>
      <c r="H612">
        <v>-7.3504300000000002</v>
      </c>
      <c r="I612" t="e">
        <f>IF(AND(Tabelle16[[#This Row],[AreaPx]]&gt;0,NOT(Tabelle16[AreaPx]="inf")),Tabelle16[[#This Row],[AreaPx]], NA())</f>
        <v>#N/A</v>
      </c>
      <c r="J612">
        <v>0</v>
      </c>
      <c r="K612">
        <v>0</v>
      </c>
      <c r="L612">
        <v>0</v>
      </c>
      <c r="M612">
        <v>0</v>
      </c>
      <c r="N612">
        <v>0</v>
      </c>
      <c r="O612">
        <f>Tabelle16[[#This Row],[Roll]]+Tabelle16[[#This Row],[Yaw]]</f>
        <v>36.013369999999995</v>
      </c>
      <c r="P612">
        <f>SQRT(Tabelle16[[#This Row],[X]]^2+ Tabelle16[[#This Row],[Y]]^2 +Tabelle16[[#This Row],[Z]]^2)</f>
        <v>200.70378605400049</v>
      </c>
      <c r="Q612">
        <v>242.83</v>
      </c>
      <c r="R612">
        <v>139.053</v>
      </c>
      <c r="S612">
        <v>134.126</v>
      </c>
      <c r="T612">
        <v>43.363799999999998</v>
      </c>
      <c r="U612">
        <v>-1.7705599999999999</v>
      </c>
      <c r="V612">
        <v>-7.3504300000000002</v>
      </c>
    </row>
    <row r="613" spans="1:22">
      <c r="A613">
        <v>12967</v>
      </c>
      <c r="B613">
        <v>0</v>
      </c>
      <c r="C613">
        <v>36.822000000000003</v>
      </c>
      <c r="D613">
        <v>-14.6829</v>
      </c>
      <c r="E613">
        <v>-196.75</v>
      </c>
      <c r="F613">
        <v>43.363799999999998</v>
      </c>
      <c r="G613">
        <v>-1.7705599999999999</v>
      </c>
      <c r="H613">
        <v>-7.3504300000000002</v>
      </c>
      <c r="I613" t="e">
        <f>IF(AND(Tabelle16[[#This Row],[AreaPx]]&gt;0,NOT(Tabelle16[AreaPx]="inf")),Tabelle16[[#This Row],[AreaPx]], NA())</f>
        <v>#N/A</v>
      </c>
      <c r="J613">
        <v>0</v>
      </c>
      <c r="K613">
        <v>0</v>
      </c>
      <c r="L613">
        <v>0</v>
      </c>
      <c r="M613">
        <v>0</v>
      </c>
      <c r="N613">
        <v>0</v>
      </c>
      <c r="O613">
        <f>Tabelle16[[#This Row],[Roll]]+Tabelle16[[#This Row],[Yaw]]</f>
        <v>36.013369999999995</v>
      </c>
      <c r="P613">
        <f>SQRT(Tabelle16[[#This Row],[X]]^2+ Tabelle16[[#This Row],[Y]]^2 +Tabelle16[[#This Row],[Z]]^2)</f>
        <v>200.70378605400049</v>
      </c>
      <c r="Q613">
        <v>242.83</v>
      </c>
      <c r="R613">
        <v>139.053</v>
      </c>
      <c r="S613">
        <v>134.126</v>
      </c>
      <c r="T613">
        <v>43.363799999999998</v>
      </c>
      <c r="U613">
        <v>-1.7705599999999999</v>
      </c>
      <c r="V613">
        <v>-7.3504300000000002</v>
      </c>
    </row>
    <row r="614" spans="1:22">
      <c r="A614">
        <v>12982</v>
      </c>
      <c r="B614">
        <v>0</v>
      </c>
      <c r="C614">
        <v>36.822000000000003</v>
      </c>
      <c r="D614">
        <v>-14.6829</v>
      </c>
      <c r="E614">
        <v>-196.75</v>
      </c>
      <c r="F614">
        <v>43.363799999999998</v>
      </c>
      <c r="G614">
        <v>-1.7705599999999999</v>
      </c>
      <c r="H614">
        <v>-7.3504300000000002</v>
      </c>
      <c r="I614" t="e">
        <f>IF(AND(Tabelle16[[#This Row],[AreaPx]]&gt;0,NOT(Tabelle16[AreaPx]="inf")),Tabelle16[[#This Row],[AreaPx]], NA())</f>
        <v>#N/A</v>
      </c>
      <c r="J614">
        <v>0</v>
      </c>
      <c r="K614">
        <v>0</v>
      </c>
      <c r="L614">
        <v>0</v>
      </c>
      <c r="M614">
        <v>0</v>
      </c>
      <c r="N614">
        <v>0</v>
      </c>
      <c r="O614">
        <f>Tabelle16[[#This Row],[Roll]]+Tabelle16[[#This Row],[Yaw]]</f>
        <v>36.013369999999995</v>
      </c>
      <c r="P614">
        <f>SQRT(Tabelle16[[#This Row],[X]]^2+ Tabelle16[[#This Row],[Y]]^2 +Tabelle16[[#This Row],[Z]]^2)</f>
        <v>200.70378605400049</v>
      </c>
      <c r="Q614">
        <v>242.83</v>
      </c>
      <c r="R614">
        <v>139.053</v>
      </c>
      <c r="S614">
        <v>134.126</v>
      </c>
      <c r="T614">
        <v>43.363799999999998</v>
      </c>
      <c r="U614">
        <v>-1.7705599999999999</v>
      </c>
      <c r="V614">
        <v>-7.3504300000000002</v>
      </c>
    </row>
    <row r="615" spans="1:22">
      <c r="A615">
        <v>13006</v>
      </c>
      <c r="B615">
        <v>0</v>
      </c>
      <c r="C615">
        <v>36.822000000000003</v>
      </c>
      <c r="D615">
        <v>-14.6829</v>
      </c>
      <c r="E615">
        <v>-196.75</v>
      </c>
      <c r="F615">
        <v>43.363799999999998</v>
      </c>
      <c r="G615">
        <v>-1.7705599999999999</v>
      </c>
      <c r="H615">
        <v>-7.3504300000000002</v>
      </c>
      <c r="I615" t="e">
        <f>IF(AND(Tabelle16[[#This Row],[AreaPx]]&gt;0,NOT(Tabelle16[AreaPx]="inf")),Tabelle16[[#This Row],[AreaPx]], NA())</f>
        <v>#N/A</v>
      </c>
      <c r="J615">
        <v>0</v>
      </c>
      <c r="K615">
        <v>0</v>
      </c>
      <c r="L615">
        <v>0</v>
      </c>
      <c r="M615">
        <v>0</v>
      </c>
      <c r="N615">
        <v>0</v>
      </c>
      <c r="O615">
        <f>Tabelle16[[#This Row],[Roll]]+Tabelle16[[#This Row],[Yaw]]</f>
        <v>36.013369999999995</v>
      </c>
      <c r="P615">
        <f>SQRT(Tabelle16[[#This Row],[X]]^2+ Tabelle16[[#This Row],[Y]]^2 +Tabelle16[[#This Row],[Z]]^2)</f>
        <v>200.70378605400049</v>
      </c>
      <c r="Q615">
        <v>242.83</v>
      </c>
      <c r="R615">
        <v>139.053</v>
      </c>
      <c r="S615">
        <v>134.126</v>
      </c>
      <c r="T615">
        <v>43.363799999999998</v>
      </c>
      <c r="U615">
        <v>-1.7705599999999999</v>
      </c>
      <c r="V615">
        <v>-7.3504300000000002</v>
      </c>
    </row>
    <row r="616" spans="1:22">
      <c r="A616">
        <v>13038</v>
      </c>
      <c r="B616">
        <v>0</v>
      </c>
      <c r="C616">
        <v>36.822000000000003</v>
      </c>
      <c r="D616">
        <v>-14.6829</v>
      </c>
      <c r="E616">
        <v>-196.75</v>
      </c>
      <c r="F616">
        <v>43.363799999999998</v>
      </c>
      <c r="G616">
        <v>-1.7705599999999999</v>
      </c>
      <c r="H616">
        <v>-7.3504300000000002</v>
      </c>
      <c r="I616" t="e">
        <f>IF(AND(Tabelle16[[#This Row],[AreaPx]]&gt;0,NOT(Tabelle16[AreaPx]="inf")),Tabelle16[[#This Row],[AreaPx]], NA())</f>
        <v>#N/A</v>
      </c>
      <c r="J616">
        <v>0</v>
      </c>
      <c r="K616">
        <v>0</v>
      </c>
      <c r="L616">
        <v>0</v>
      </c>
      <c r="M616">
        <v>0</v>
      </c>
      <c r="N616">
        <v>0</v>
      </c>
      <c r="O616">
        <f>Tabelle16[[#This Row],[Roll]]+Tabelle16[[#This Row],[Yaw]]</f>
        <v>36.013369999999995</v>
      </c>
      <c r="P616">
        <f>SQRT(Tabelle16[[#This Row],[X]]^2+ Tabelle16[[#This Row],[Y]]^2 +Tabelle16[[#This Row],[Z]]^2)</f>
        <v>200.70378605400049</v>
      </c>
      <c r="Q616">
        <v>242.83</v>
      </c>
      <c r="R616">
        <v>139.053</v>
      </c>
      <c r="S616">
        <v>134.126</v>
      </c>
      <c r="T616">
        <v>43.363799999999998</v>
      </c>
      <c r="U616">
        <v>-1.7705599999999999</v>
      </c>
      <c r="V616">
        <v>-7.3504300000000002</v>
      </c>
    </row>
    <row r="617" spans="1:22">
      <c r="A617">
        <v>13051</v>
      </c>
      <c r="B617">
        <v>0</v>
      </c>
      <c r="C617">
        <v>36.822000000000003</v>
      </c>
      <c r="D617">
        <v>-14.6829</v>
      </c>
      <c r="E617">
        <v>-196.75</v>
      </c>
      <c r="F617">
        <v>43.363799999999998</v>
      </c>
      <c r="G617">
        <v>-1.7705599999999999</v>
      </c>
      <c r="H617">
        <v>-7.3504300000000002</v>
      </c>
      <c r="I617" t="e">
        <f>IF(AND(Tabelle16[[#This Row],[AreaPx]]&gt;0,NOT(Tabelle16[AreaPx]="inf")),Tabelle16[[#This Row],[AreaPx]], NA())</f>
        <v>#N/A</v>
      </c>
      <c r="J617">
        <v>0</v>
      </c>
      <c r="K617">
        <v>0</v>
      </c>
      <c r="L617">
        <v>0</v>
      </c>
      <c r="M617">
        <v>0</v>
      </c>
      <c r="N617">
        <v>0</v>
      </c>
      <c r="O617">
        <f>Tabelle16[[#This Row],[Roll]]+Tabelle16[[#This Row],[Yaw]]</f>
        <v>36.013369999999995</v>
      </c>
      <c r="P617">
        <f>SQRT(Tabelle16[[#This Row],[X]]^2+ Tabelle16[[#This Row],[Y]]^2 +Tabelle16[[#This Row],[Z]]^2)</f>
        <v>200.70378605400049</v>
      </c>
      <c r="Q617">
        <v>242.83</v>
      </c>
      <c r="R617">
        <v>139.053</v>
      </c>
      <c r="S617">
        <v>134.126</v>
      </c>
      <c r="T617">
        <v>43.363799999999998</v>
      </c>
      <c r="U617">
        <v>-1.7705599999999999</v>
      </c>
      <c r="V617">
        <v>-7.3504300000000002</v>
      </c>
    </row>
    <row r="618" spans="1:22">
      <c r="A618">
        <v>13078</v>
      </c>
      <c r="B618">
        <v>0</v>
      </c>
      <c r="C618">
        <v>36.822000000000003</v>
      </c>
      <c r="D618">
        <v>-14.6829</v>
      </c>
      <c r="E618">
        <v>-196.75</v>
      </c>
      <c r="F618">
        <v>43.363799999999998</v>
      </c>
      <c r="G618">
        <v>-1.7705599999999999</v>
      </c>
      <c r="H618">
        <v>-7.3504300000000002</v>
      </c>
      <c r="I618" t="e">
        <f>IF(AND(Tabelle16[[#This Row],[AreaPx]]&gt;0,NOT(Tabelle16[AreaPx]="inf")),Tabelle16[[#This Row],[AreaPx]], NA())</f>
        <v>#N/A</v>
      </c>
      <c r="J618">
        <v>0</v>
      </c>
      <c r="K618">
        <v>0</v>
      </c>
      <c r="L618">
        <v>0</v>
      </c>
      <c r="M618">
        <v>0</v>
      </c>
      <c r="N618">
        <v>0</v>
      </c>
      <c r="O618">
        <f>Tabelle16[[#This Row],[Roll]]+Tabelle16[[#This Row],[Yaw]]</f>
        <v>36.013369999999995</v>
      </c>
      <c r="P618">
        <f>SQRT(Tabelle16[[#This Row],[X]]^2+ Tabelle16[[#This Row],[Y]]^2 +Tabelle16[[#This Row],[Z]]^2)</f>
        <v>200.70378605400049</v>
      </c>
      <c r="Q618">
        <v>242.83</v>
      </c>
      <c r="R618">
        <v>139.053</v>
      </c>
      <c r="S618">
        <v>134.126</v>
      </c>
      <c r="T618">
        <v>43.363799999999998</v>
      </c>
      <c r="U618">
        <v>-1.7705599999999999</v>
      </c>
      <c r="V618">
        <v>-7.3504300000000002</v>
      </c>
    </row>
    <row r="619" spans="1:22">
      <c r="A619">
        <v>13103</v>
      </c>
      <c r="B619">
        <v>0</v>
      </c>
      <c r="C619">
        <v>36.822000000000003</v>
      </c>
      <c r="D619">
        <v>-14.6829</v>
      </c>
      <c r="E619">
        <v>-196.75</v>
      </c>
      <c r="F619">
        <v>43.363799999999998</v>
      </c>
      <c r="G619">
        <v>-1.7705599999999999</v>
      </c>
      <c r="H619">
        <v>-7.3504300000000002</v>
      </c>
      <c r="I619" t="e">
        <f>IF(AND(Tabelle16[[#This Row],[AreaPx]]&gt;0,NOT(Tabelle16[AreaPx]="inf")),Tabelle16[[#This Row],[AreaPx]], NA())</f>
        <v>#N/A</v>
      </c>
      <c r="J619">
        <v>0</v>
      </c>
      <c r="K619">
        <v>0</v>
      </c>
      <c r="L619">
        <v>0</v>
      </c>
      <c r="M619">
        <v>0</v>
      </c>
      <c r="N619">
        <v>0</v>
      </c>
      <c r="O619">
        <f>Tabelle16[[#This Row],[Roll]]+Tabelle16[[#This Row],[Yaw]]</f>
        <v>36.013369999999995</v>
      </c>
      <c r="P619">
        <f>SQRT(Tabelle16[[#This Row],[X]]^2+ Tabelle16[[#This Row],[Y]]^2 +Tabelle16[[#This Row],[Z]]^2)</f>
        <v>200.70378605400049</v>
      </c>
      <c r="Q619">
        <v>242.83</v>
      </c>
      <c r="R619">
        <v>139.053</v>
      </c>
      <c r="S619">
        <v>134.126</v>
      </c>
      <c r="T619">
        <v>43.363799999999998</v>
      </c>
      <c r="U619">
        <v>-1.7705599999999999</v>
      </c>
      <c r="V619">
        <v>-7.3504300000000002</v>
      </c>
    </row>
    <row r="620" spans="1:22">
      <c r="A620">
        <v>13117</v>
      </c>
      <c r="B620">
        <v>0</v>
      </c>
      <c r="C620">
        <v>36.822000000000003</v>
      </c>
      <c r="D620">
        <v>-14.6829</v>
      </c>
      <c r="E620">
        <v>-196.75</v>
      </c>
      <c r="F620">
        <v>43.363799999999998</v>
      </c>
      <c r="G620">
        <v>-1.7705599999999999</v>
      </c>
      <c r="H620">
        <v>-7.3504300000000002</v>
      </c>
      <c r="I620" t="e">
        <f>IF(AND(Tabelle16[[#This Row],[AreaPx]]&gt;0,NOT(Tabelle16[AreaPx]="inf")),Tabelle16[[#This Row],[AreaPx]], NA())</f>
        <v>#N/A</v>
      </c>
      <c r="J620">
        <v>0</v>
      </c>
      <c r="K620">
        <v>0</v>
      </c>
      <c r="L620">
        <v>0</v>
      </c>
      <c r="M620">
        <v>0</v>
      </c>
      <c r="N620">
        <v>0</v>
      </c>
      <c r="O620">
        <f>Tabelle16[[#This Row],[Roll]]+Tabelle16[[#This Row],[Yaw]]</f>
        <v>36.013369999999995</v>
      </c>
      <c r="P620">
        <f>SQRT(Tabelle16[[#This Row],[X]]^2+ Tabelle16[[#This Row],[Y]]^2 +Tabelle16[[#This Row],[Z]]^2)</f>
        <v>200.70378605400049</v>
      </c>
      <c r="Q620">
        <v>242.83</v>
      </c>
      <c r="R620">
        <v>139.053</v>
      </c>
      <c r="S620">
        <v>134.126</v>
      </c>
      <c r="T620">
        <v>43.363799999999998</v>
      </c>
      <c r="U620">
        <v>-1.7705599999999999</v>
      </c>
      <c r="V620">
        <v>-7.3504300000000002</v>
      </c>
    </row>
    <row r="621" spans="1:22">
      <c r="A621">
        <v>13143</v>
      </c>
      <c r="B621">
        <v>0</v>
      </c>
      <c r="C621">
        <v>36.822000000000003</v>
      </c>
      <c r="D621">
        <v>-14.6829</v>
      </c>
      <c r="E621">
        <v>-196.75</v>
      </c>
      <c r="F621">
        <v>43.363799999999998</v>
      </c>
      <c r="G621">
        <v>-1.7705599999999999</v>
      </c>
      <c r="H621">
        <v>-7.3504300000000002</v>
      </c>
      <c r="I621" t="e">
        <f>IF(AND(Tabelle16[[#This Row],[AreaPx]]&gt;0,NOT(Tabelle16[AreaPx]="inf")),Tabelle16[[#This Row],[AreaPx]], NA())</f>
        <v>#N/A</v>
      </c>
      <c r="J621">
        <v>0</v>
      </c>
      <c r="K621">
        <v>0</v>
      </c>
      <c r="L621">
        <v>0</v>
      </c>
      <c r="M621">
        <v>0</v>
      </c>
      <c r="N621">
        <v>0</v>
      </c>
      <c r="O621">
        <f>Tabelle16[[#This Row],[Roll]]+Tabelle16[[#This Row],[Yaw]]</f>
        <v>36.013369999999995</v>
      </c>
      <c r="P621">
        <f>SQRT(Tabelle16[[#This Row],[X]]^2+ Tabelle16[[#This Row],[Y]]^2 +Tabelle16[[#This Row],[Z]]^2)</f>
        <v>200.70378605400049</v>
      </c>
      <c r="Q621">
        <v>242.83</v>
      </c>
      <c r="R621">
        <v>139.053</v>
      </c>
      <c r="S621">
        <v>134.126</v>
      </c>
      <c r="T621">
        <v>43.363799999999998</v>
      </c>
      <c r="U621">
        <v>-1.7705599999999999</v>
      </c>
      <c r="V621">
        <v>-7.3504300000000002</v>
      </c>
    </row>
    <row r="622" spans="1:22">
      <c r="A622">
        <v>13165</v>
      </c>
      <c r="B622">
        <v>0</v>
      </c>
      <c r="C622">
        <v>36.822000000000003</v>
      </c>
      <c r="D622">
        <v>-14.6829</v>
      </c>
      <c r="E622">
        <v>-196.75</v>
      </c>
      <c r="F622">
        <v>43.363799999999998</v>
      </c>
      <c r="G622">
        <v>-1.7705599999999999</v>
      </c>
      <c r="H622">
        <v>-7.3504300000000002</v>
      </c>
      <c r="I622" t="e">
        <f>IF(AND(Tabelle16[[#This Row],[AreaPx]]&gt;0,NOT(Tabelle16[AreaPx]="inf")),Tabelle16[[#This Row],[AreaPx]], NA())</f>
        <v>#N/A</v>
      </c>
      <c r="J622">
        <v>0</v>
      </c>
      <c r="K622">
        <v>0</v>
      </c>
      <c r="L622">
        <v>0</v>
      </c>
      <c r="M622">
        <v>0</v>
      </c>
      <c r="N622">
        <v>0</v>
      </c>
      <c r="O622">
        <f>Tabelle16[[#This Row],[Roll]]+Tabelle16[[#This Row],[Yaw]]</f>
        <v>36.013369999999995</v>
      </c>
      <c r="P622">
        <f>SQRT(Tabelle16[[#This Row],[X]]^2+ Tabelle16[[#This Row],[Y]]^2 +Tabelle16[[#This Row],[Z]]^2)</f>
        <v>200.70378605400049</v>
      </c>
      <c r="Q622">
        <v>242.83</v>
      </c>
      <c r="R622">
        <v>139.053</v>
      </c>
      <c r="S622">
        <v>134.126</v>
      </c>
      <c r="T622">
        <v>43.363799999999998</v>
      </c>
      <c r="U622">
        <v>-1.7705599999999999</v>
      </c>
      <c r="V622">
        <v>-7.3504300000000002</v>
      </c>
    </row>
    <row r="623" spans="1:22">
      <c r="A623">
        <v>13179</v>
      </c>
      <c r="B623">
        <v>0</v>
      </c>
      <c r="C623">
        <v>36.822000000000003</v>
      </c>
      <c r="D623">
        <v>-14.6829</v>
      </c>
      <c r="E623">
        <v>-196.75</v>
      </c>
      <c r="F623">
        <v>43.363799999999998</v>
      </c>
      <c r="G623">
        <v>-1.7705599999999999</v>
      </c>
      <c r="H623">
        <v>-7.3504300000000002</v>
      </c>
      <c r="I623" t="e">
        <f>IF(AND(Tabelle16[[#This Row],[AreaPx]]&gt;0,NOT(Tabelle16[AreaPx]="inf")),Tabelle16[[#This Row],[AreaPx]], NA())</f>
        <v>#N/A</v>
      </c>
      <c r="J623">
        <v>0</v>
      </c>
      <c r="K623">
        <v>0</v>
      </c>
      <c r="L623">
        <v>0</v>
      </c>
      <c r="M623">
        <v>0</v>
      </c>
      <c r="N623">
        <v>0</v>
      </c>
      <c r="O623">
        <f>Tabelle16[[#This Row],[Roll]]+Tabelle16[[#This Row],[Yaw]]</f>
        <v>36.013369999999995</v>
      </c>
      <c r="P623">
        <f>SQRT(Tabelle16[[#This Row],[X]]^2+ Tabelle16[[#This Row],[Y]]^2 +Tabelle16[[#This Row],[Z]]^2)</f>
        <v>200.70378605400049</v>
      </c>
      <c r="Q623">
        <v>242.83</v>
      </c>
      <c r="R623">
        <v>139.053</v>
      </c>
      <c r="S623">
        <v>134.126</v>
      </c>
      <c r="T623">
        <v>43.363799999999998</v>
      </c>
      <c r="U623">
        <v>-1.7705599999999999</v>
      </c>
      <c r="V623">
        <v>-7.3504300000000002</v>
      </c>
    </row>
    <row r="624" spans="1:22">
      <c r="A624">
        <v>13206</v>
      </c>
      <c r="B624">
        <v>0</v>
      </c>
      <c r="C624">
        <v>36.822000000000003</v>
      </c>
      <c r="D624">
        <v>-14.6829</v>
      </c>
      <c r="E624">
        <v>-196.75</v>
      </c>
      <c r="F624">
        <v>43.363799999999998</v>
      </c>
      <c r="G624">
        <v>-1.7705599999999999</v>
      </c>
      <c r="H624">
        <v>-7.3504300000000002</v>
      </c>
      <c r="I624" t="e">
        <f>IF(AND(Tabelle16[[#This Row],[AreaPx]]&gt;0,NOT(Tabelle16[AreaPx]="inf")),Tabelle16[[#This Row],[AreaPx]], NA())</f>
        <v>#N/A</v>
      </c>
      <c r="J624">
        <v>0</v>
      </c>
      <c r="K624">
        <v>0</v>
      </c>
      <c r="L624">
        <v>0</v>
      </c>
      <c r="M624">
        <v>0</v>
      </c>
      <c r="N624">
        <v>0</v>
      </c>
      <c r="O624">
        <f>Tabelle16[[#This Row],[Roll]]+Tabelle16[[#This Row],[Yaw]]</f>
        <v>36.013369999999995</v>
      </c>
      <c r="P624">
        <f>SQRT(Tabelle16[[#This Row],[X]]^2+ Tabelle16[[#This Row],[Y]]^2 +Tabelle16[[#This Row],[Z]]^2)</f>
        <v>200.70378605400049</v>
      </c>
      <c r="Q624">
        <v>242.83</v>
      </c>
      <c r="R624">
        <v>139.053</v>
      </c>
      <c r="S624">
        <v>134.126</v>
      </c>
      <c r="T624">
        <v>43.363799999999998</v>
      </c>
      <c r="U624">
        <v>-1.7705599999999999</v>
      </c>
      <c r="V624">
        <v>-7.3504300000000002</v>
      </c>
    </row>
    <row r="625" spans="1:22">
      <c r="A625">
        <v>13235</v>
      </c>
      <c r="B625">
        <v>0</v>
      </c>
      <c r="C625">
        <v>36.822000000000003</v>
      </c>
      <c r="D625">
        <v>-14.6829</v>
      </c>
      <c r="E625">
        <v>-196.75</v>
      </c>
      <c r="F625">
        <v>43.363799999999998</v>
      </c>
      <c r="G625">
        <v>-1.7705599999999999</v>
      </c>
      <c r="H625">
        <v>-7.3504300000000002</v>
      </c>
      <c r="I625" t="e">
        <f>IF(AND(Tabelle16[[#This Row],[AreaPx]]&gt;0,NOT(Tabelle16[AreaPx]="inf")),Tabelle16[[#This Row],[AreaPx]], NA())</f>
        <v>#N/A</v>
      </c>
      <c r="J625">
        <v>0</v>
      </c>
      <c r="K625">
        <v>0</v>
      </c>
      <c r="L625">
        <v>0</v>
      </c>
      <c r="M625">
        <v>0</v>
      </c>
      <c r="N625">
        <v>0</v>
      </c>
      <c r="O625">
        <f>Tabelle16[[#This Row],[Roll]]+Tabelle16[[#This Row],[Yaw]]</f>
        <v>36.013369999999995</v>
      </c>
      <c r="P625">
        <f>SQRT(Tabelle16[[#This Row],[X]]^2+ Tabelle16[[#This Row],[Y]]^2 +Tabelle16[[#This Row],[Z]]^2)</f>
        <v>200.70378605400049</v>
      </c>
      <c r="Q625">
        <v>242.83</v>
      </c>
      <c r="R625">
        <v>139.053</v>
      </c>
      <c r="S625">
        <v>134.126</v>
      </c>
      <c r="T625">
        <v>43.363799999999998</v>
      </c>
      <c r="U625">
        <v>-1.7705599999999999</v>
      </c>
      <c r="V625">
        <v>-7.3504300000000002</v>
      </c>
    </row>
    <row r="626" spans="1:22">
      <c r="A626">
        <v>13250</v>
      </c>
      <c r="B626">
        <v>0</v>
      </c>
      <c r="C626">
        <v>36.822000000000003</v>
      </c>
      <c r="D626">
        <v>-14.6829</v>
      </c>
      <c r="E626">
        <v>-196.75</v>
      </c>
      <c r="F626">
        <v>43.363799999999998</v>
      </c>
      <c r="G626">
        <v>-1.7705599999999999</v>
      </c>
      <c r="H626">
        <v>-7.3504300000000002</v>
      </c>
      <c r="I626" t="e">
        <f>IF(AND(Tabelle16[[#This Row],[AreaPx]]&gt;0,NOT(Tabelle16[AreaPx]="inf")),Tabelle16[[#This Row],[AreaPx]], NA())</f>
        <v>#N/A</v>
      </c>
      <c r="J626">
        <v>0</v>
      </c>
      <c r="K626">
        <v>0</v>
      </c>
      <c r="L626">
        <v>0</v>
      </c>
      <c r="M626">
        <v>0</v>
      </c>
      <c r="N626">
        <v>0</v>
      </c>
      <c r="O626">
        <f>Tabelle16[[#This Row],[Roll]]+Tabelle16[[#This Row],[Yaw]]</f>
        <v>36.013369999999995</v>
      </c>
      <c r="P626">
        <f>SQRT(Tabelle16[[#This Row],[X]]^2+ Tabelle16[[#This Row],[Y]]^2 +Tabelle16[[#This Row],[Z]]^2)</f>
        <v>200.70378605400049</v>
      </c>
      <c r="Q626">
        <v>242.83</v>
      </c>
      <c r="R626">
        <v>139.053</v>
      </c>
      <c r="S626">
        <v>134.126</v>
      </c>
      <c r="T626">
        <v>43.363799999999998</v>
      </c>
      <c r="U626">
        <v>-1.7705599999999999</v>
      </c>
      <c r="V626">
        <v>-7.3504300000000002</v>
      </c>
    </row>
    <row r="627" spans="1:22">
      <c r="A627">
        <v>13279</v>
      </c>
      <c r="B627">
        <v>0</v>
      </c>
      <c r="C627">
        <v>36.822000000000003</v>
      </c>
      <c r="D627">
        <v>-14.6829</v>
      </c>
      <c r="E627">
        <v>-196.75</v>
      </c>
      <c r="F627">
        <v>43.363799999999998</v>
      </c>
      <c r="G627">
        <v>-1.7705599999999999</v>
      </c>
      <c r="H627">
        <v>-7.3504300000000002</v>
      </c>
      <c r="I627" t="e">
        <f>IF(AND(Tabelle16[[#This Row],[AreaPx]]&gt;0,NOT(Tabelle16[AreaPx]="inf")),Tabelle16[[#This Row],[AreaPx]], NA())</f>
        <v>#N/A</v>
      </c>
      <c r="J627">
        <v>0</v>
      </c>
      <c r="K627">
        <v>0</v>
      </c>
      <c r="L627">
        <v>0</v>
      </c>
      <c r="M627">
        <v>0</v>
      </c>
      <c r="N627">
        <v>0</v>
      </c>
      <c r="O627">
        <f>Tabelle16[[#This Row],[Roll]]+Tabelle16[[#This Row],[Yaw]]</f>
        <v>36.013369999999995</v>
      </c>
      <c r="P627">
        <f>SQRT(Tabelle16[[#This Row],[X]]^2+ Tabelle16[[#This Row],[Y]]^2 +Tabelle16[[#This Row],[Z]]^2)</f>
        <v>200.70378605400049</v>
      </c>
      <c r="Q627">
        <v>242.83</v>
      </c>
      <c r="R627">
        <v>139.053</v>
      </c>
      <c r="S627">
        <v>134.126</v>
      </c>
      <c r="T627">
        <v>43.363799999999998</v>
      </c>
      <c r="U627">
        <v>-1.7705599999999999</v>
      </c>
      <c r="V627">
        <v>-7.3504300000000002</v>
      </c>
    </row>
    <row r="628" spans="1:22">
      <c r="A628">
        <v>13304</v>
      </c>
      <c r="B628">
        <v>0</v>
      </c>
      <c r="C628">
        <v>36.822000000000003</v>
      </c>
      <c r="D628">
        <v>-14.6829</v>
      </c>
      <c r="E628">
        <v>-196.75</v>
      </c>
      <c r="F628">
        <v>43.363799999999998</v>
      </c>
      <c r="G628">
        <v>-1.7705599999999999</v>
      </c>
      <c r="H628">
        <v>-7.3504300000000002</v>
      </c>
      <c r="I628" t="e">
        <f>IF(AND(Tabelle16[[#This Row],[AreaPx]]&gt;0,NOT(Tabelle16[AreaPx]="inf")),Tabelle16[[#This Row],[AreaPx]], NA())</f>
        <v>#N/A</v>
      </c>
      <c r="J628">
        <v>0</v>
      </c>
      <c r="K628">
        <v>0</v>
      </c>
      <c r="L628">
        <v>0</v>
      </c>
      <c r="M628">
        <v>0</v>
      </c>
      <c r="N628">
        <v>0</v>
      </c>
      <c r="O628">
        <f>Tabelle16[[#This Row],[Roll]]+Tabelle16[[#This Row],[Yaw]]</f>
        <v>36.013369999999995</v>
      </c>
      <c r="P628">
        <f>SQRT(Tabelle16[[#This Row],[X]]^2+ Tabelle16[[#This Row],[Y]]^2 +Tabelle16[[#This Row],[Z]]^2)</f>
        <v>200.70378605400049</v>
      </c>
      <c r="Q628">
        <v>242.83</v>
      </c>
      <c r="R628">
        <v>139.053</v>
      </c>
      <c r="S628">
        <v>134.126</v>
      </c>
      <c r="T628">
        <v>43.363799999999998</v>
      </c>
      <c r="U628">
        <v>-1.7705599999999999</v>
      </c>
      <c r="V628">
        <v>-7.3504300000000002</v>
      </c>
    </row>
    <row r="629" spans="1:22">
      <c r="A629">
        <v>13320</v>
      </c>
      <c r="B629">
        <v>0</v>
      </c>
      <c r="C629">
        <v>36.822000000000003</v>
      </c>
      <c r="D629">
        <v>-14.6829</v>
      </c>
      <c r="E629">
        <v>-196.75</v>
      </c>
      <c r="F629">
        <v>43.363799999999998</v>
      </c>
      <c r="G629">
        <v>-1.7705599999999999</v>
      </c>
      <c r="H629">
        <v>-7.3504300000000002</v>
      </c>
      <c r="I629" t="e">
        <f>IF(AND(Tabelle16[[#This Row],[AreaPx]]&gt;0,NOT(Tabelle16[AreaPx]="inf")),Tabelle16[[#This Row],[AreaPx]], NA())</f>
        <v>#N/A</v>
      </c>
      <c r="J629">
        <v>0</v>
      </c>
      <c r="K629">
        <v>0</v>
      </c>
      <c r="L629">
        <v>0</v>
      </c>
      <c r="M629">
        <v>0</v>
      </c>
      <c r="N629">
        <v>0</v>
      </c>
      <c r="O629">
        <f>Tabelle16[[#This Row],[Roll]]+Tabelle16[[#This Row],[Yaw]]</f>
        <v>36.013369999999995</v>
      </c>
      <c r="P629">
        <f>SQRT(Tabelle16[[#This Row],[X]]^2+ Tabelle16[[#This Row],[Y]]^2 +Tabelle16[[#This Row],[Z]]^2)</f>
        <v>200.70378605400049</v>
      </c>
      <c r="Q629">
        <v>242.83</v>
      </c>
      <c r="R629">
        <v>139.053</v>
      </c>
      <c r="S629">
        <v>134.126</v>
      </c>
      <c r="T629">
        <v>43.363799999999998</v>
      </c>
      <c r="U629">
        <v>-1.7705599999999999</v>
      </c>
      <c r="V629">
        <v>-7.3504300000000002</v>
      </c>
    </row>
    <row r="630" spans="1:22">
      <c r="A630">
        <v>13343</v>
      </c>
      <c r="B630">
        <v>0</v>
      </c>
      <c r="C630">
        <v>36.822000000000003</v>
      </c>
      <c r="D630">
        <v>-14.6829</v>
      </c>
      <c r="E630">
        <v>-196.75</v>
      </c>
      <c r="F630">
        <v>43.363799999999998</v>
      </c>
      <c r="G630">
        <v>-1.7705599999999999</v>
      </c>
      <c r="H630">
        <v>-7.3504300000000002</v>
      </c>
      <c r="I630" t="e">
        <f>IF(AND(Tabelle16[[#This Row],[AreaPx]]&gt;0,NOT(Tabelle16[AreaPx]="inf")),Tabelle16[[#This Row],[AreaPx]], NA())</f>
        <v>#N/A</v>
      </c>
      <c r="J630">
        <v>0</v>
      </c>
      <c r="K630">
        <v>0</v>
      </c>
      <c r="L630">
        <v>0</v>
      </c>
      <c r="M630">
        <v>0</v>
      </c>
      <c r="N630">
        <v>0</v>
      </c>
      <c r="O630">
        <f>Tabelle16[[#This Row],[Roll]]+Tabelle16[[#This Row],[Yaw]]</f>
        <v>36.013369999999995</v>
      </c>
      <c r="P630">
        <f>SQRT(Tabelle16[[#This Row],[X]]^2+ Tabelle16[[#This Row],[Y]]^2 +Tabelle16[[#This Row],[Z]]^2)</f>
        <v>200.70378605400049</v>
      </c>
      <c r="Q630">
        <v>242.83</v>
      </c>
      <c r="R630">
        <v>139.053</v>
      </c>
      <c r="S630">
        <v>134.126</v>
      </c>
      <c r="T630">
        <v>43.363799999999998</v>
      </c>
      <c r="U630">
        <v>-1.7705599999999999</v>
      </c>
      <c r="V630">
        <v>-7.3504300000000002</v>
      </c>
    </row>
    <row r="631" spans="1:22">
      <c r="A631">
        <v>13367</v>
      </c>
      <c r="B631">
        <v>0</v>
      </c>
      <c r="C631">
        <v>36.822000000000003</v>
      </c>
      <c r="D631">
        <v>-14.6829</v>
      </c>
      <c r="E631">
        <v>-196.75</v>
      </c>
      <c r="F631">
        <v>43.363799999999998</v>
      </c>
      <c r="G631">
        <v>-1.7705599999999999</v>
      </c>
      <c r="H631">
        <v>-7.3504300000000002</v>
      </c>
      <c r="I631" t="e">
        <f>IF(AND(Tabelle16[[#This Row],[AreaPx]]&gt;0,NOT(Tabelle16[AreaPx]="inf")),Tabelle16[[#This Row],[AreaPx]], NA())</f>
        <v>#N/A</v>
      </c>
      <c r="J631">
        <v>0</v>
      </c>
      <c r="K631">
        <v>0</v>
      </c>
      <c r="L631">
        <v>0</v>
      </c>
      <c r="M631">
        <v>0</v>
      </c>
      <c r="N631">
        <v>0</v>
      </c>
      <c r="O631">
        <f>Tabelle16[[#This Row],[Roll]]+Tabelle16[[#This Row],[Yaw]]</f>
        <v>36.013369999999995</v>
      </c>
      <c r="P631">
        <f>SQRT(Tabelle16[[#This Row],[X]]^2+ Tabelle16[[#This Row],[Y]]^2 +Tabelle16[[#This Row],[Z]]^2)</f>
        <v>200.70378605400049</v>
      </c>
      <c r="Q631">
        <v>242.83</v>
      </c>
      <c r="R631">
        <v>139.053</v>
      </c>
      <c r="S631">
        <v>134.126</v>
      </c>
      <c r="T631">
        <v>43.363799999999998</v>
      </c>
      <c r="U631">
        <v>-1.7705599999999999</v>
      </c>
      <c r="V631">
        <v>-7.3504300000000002</v>
      </c>
    </row>
    <row r="632" spans="1:22">
      <c r="A632">
        <v>13378</v>
      </c>
      <c r="B632">
        <v>0</v>
      </c>
      <c r="C632">
        <v>36.822000000000003</v>
      </c>
      <c r="D632">
        <v>-14.6829</v>
      </c>
      <c r="E632">
        <v>-196.75</v>
      </c>
      <c r="F632">
        <v>43.363799999999998</v>
      </c>
      <c r="G632">
        <v>-1.7705599999999999</v>
      </c>
      <c r="H632">
        <v>-7.3504300000000002</v>
      </c>
      <c r="I632" t="e">
        <f>IF(AND(Tabelle16[[#This Row],[AreaPx]]&gt;0,NOT(Tabelle16[AreaPx]="inf")),Tabelle16[[#This Row],[AreaPx]], NA())</f>
        <v>#N/A</v>
      </c>
      <c r="J632">
        <v>0</v>
      </c>
      <c r="K632">
        <v>0</v>
      </c>
      <c r="L632">
        <v>0</v>
      </c>
      <c r="M632">
        <v>0</v>
      </c>
      <c r="N632">
        <v>0</v>
      </c>
      <c r="O632">
        <f>Tabelle16[[#This Row],[Roll]]+Tabelle16[[#This Row],[Yaw]]</f>
        <v>36.013369999999995</v>
      </c>
      <c r="P632">
        <f>SQRT(Tabelle16[[#This Row],[X]]^2+ Tabelle16[[#This Row],[Y]]^2 +Tabelle16[[#This Row],[Z]]^2)</f>
        <v>200.70378605400049</v>
      </c>
      <c r="Q632">
        <v>242.83</v>
      </c>
      <c r="R632">
        <v>139.053</v>
      </c>
      <c r="S632">
        <v>134.126</v>
      </c>
      <c r="T632">
        <v>43.363799999999998</v>
      </c>
      <c r="U632">
        <v>-1.7705599999999999</v>
      </c>
      <c r="V632">
        <v>-7.3504300000000002</v>
      </c>
    </row>
    <row r="633" spans="1:22">
      <c r="A633">
        <v>13406</v>
      </c>
      <c r="B633">
        <v>0</v>
      </c>
      <c r="C633">
        <v>36.822000000000003</v>
      </c>
      <c r="D633">
        <v>-14.6829</v>
      </c>
      <c r="E633">
        <v>-196.75</v>
      </c>
      <c r="F633">
        <v>43.363799999999998</v>
      </c>
      <c r="G633">
        <v>-1.7705599999999999</v>
      </c>
      <c r="H633">
        <v>-7.3504300000000002</v>
      </c>
      <c r="I633" t="e">
        <f>IF(AND(Tabelle16[[#This Row],[AreaPx]]&gt;0,NOT(Tabelle16[AreaPx]="inf")),Tabelle16[[#This Row],[AreaPx]], NA())</f>
        <v>#N/A</v>
      </c>
      <c r="J633">
        <v>0</v>
      </c>
      <c r="K633">
        <v>0</v>
      </c>
      <c r="L633">
        <v>0</v>
      </c>
      <c r="M633">
        <v>0</v>
      </c>
      <c r="N633">
        <v>0</v>
      </c>
      <c r="O633">
        <f>Tabelle16[[#This Row],[Roll]]+Tabelle16[[#This Row],[Yaw]]</f>
        <v>36.013369999999995</v>
      </c>
      <c r="P633">
        <f>SQRT(Tabelle16[[#This Row],[X]]^2+ Tabelle16[[#This Row],[Y]]^2 +Tabelle16[[#This Row],[Z]]^2)</f>
        <v>200.70378605400049</v>
      </c>
      <c r="Q633">
        <v>242.83</v>
      </c>
      <c r="R633">
        <v>139.053</v>
      </c>
      <c r="S633">
        <v>134.126</v>
      </c>
      <c r="T633">
        <v>43.363799999999998</v>
      </c>
      <c r="U633">
        <v>-1.7705599999999999</v>
      </c>
      <c r="V633">
        <v>-7.3504300000000002</v>
      </c>
    </row>
    <row r="634" spans="1:22">
      <c r="A634">
        <v>13433</v>
      </c>
      <c r="B634">
        <v>0</v>
      </c>
      <c r="C634">
        <v>36.822000000000003</v>
      </c>
      <c r="D634">
        <v>-14.6829</v>
      </c>
      <c r="E634">
        <v>-196.75</v>
      </c>
      <c r="F634">
        <v>43.363799999999998</v>
      </c>
      <c r="G634">
        <v>-1.7705599999999999</v>
      </c>
      <c r="H634">
        <v>-7.3504300000000002</v>
      </c>
      <c r="I634" t="e">
        <f>IF(AND(Tabelle16[[#This Row],[AreaPx]]&gt;0,NOT(Tabelle16[AreaPx]="inf")),Tabelle16[[#This Row],[AreaPx]], NA())</f>
        <v>#N/A</v>
      </c>
      <c r="J634">
        <v>0</v>
      </c>
      <c r="K634">
        <v>0</v>
      </c>
      <c r="L634">
        <v>0</v>
      </c>
      <c r="M634">
        <v>0</v>
      </c>
      <c r="N634">
        <v>0</v>
      </c>
      <c r="O634">
        <f>Tabelle16[[#This Row],[Roll]]+Tabelle16[[#This Row],[Yaw]]</f>
        <v>36.013369999999995</v>
      </c>
      <c r="P634">
        <f>SQRT(Tabelle16[[#This Row],[X]]^2+ Tabelle16[[#This Row],[Y]]^2 +Tabelle16[[#This Row],[Z]]^2)</f>
        <v>200.70378605400049</v>
      </c>
      <c r="Q634">
        <v>242.83</v>
      </c>
      <c r="R634">
        <v>139.053</v>
      </c>
      <c r="S634">
        <v>134.126</v>
      </c>
      <c r="T634">
        <v>43.363799999999998</v>
      </c>
      <c r="U634">
        <v>-1.7705599999999999</v>
      </c>
      <c r="V634">
        <v>-7.3504300000000002</v>
      </c>
    </row>
    <row r="635" spans="1:22">
      <c r="A635">
        <v>13450</v>
      </c>
      <c r="B635">
        <v>0</v>
      </c>
      <c r="C635">
        <v>36.822000000000003</v>
      </c>
      <c r="D635">
        <v>-14.6829</v>
      </c>
      <c r="E635">
        <v>-196.75</v>
      </c>
      <c r="F635">
        <v>43.363799999999998</v>
      </c>
      <c r="G635">
        <v>-1.7705599999999999</v>
      </c>
      <c r="H635">
        <v>-7.3504300000000002</v>
      </c>
      <c r="I635" t="e">
        <f>IF(AND(Tabelle16[[#This Row],[AreaPx]]&gt;0,NOT(Tabelle16[AreaPx]="inf")),Tabelle16[[#This Row],[AreaPx]], NA())</f>
        <v>#N/A</v>
      </c>
      <c r="J635">
        <v>0</v>
      </c>
      <c r="K635">
        <v>0</v>
      </c>
      <c r="L635">
        <v>0</v>
      </c>
      <c r="M635">
        <v>0</v>
      </c>
      <c r="N635">
        <v>0</v>
      </c>
      <c r="O635">
        <f>Tabelle16[[#This Row],[Roll]]+Tabelle16[[#This Row],[Yaw]]</f>
        <v>36.013369999999995</v>
      </c>
      <c r="P635">
        <f>SQRT(Tabelle16[[#This Row],[X]]^2+ Tabelle16[[#This Row],[Y]]^2 +Tabelle16[[#This Row],[Z]]^2)</f>
        <v>200.70378605400049</v>
      </c>
      <c r="Q635">
        <v>242.83</v>
      </c>
      <c r="R635">
        <v>139.053</v>
      </c>
      <c r="S635">
        <v>134.126</v>
      </c>
      <c r="T635">
        <v>43.363799999999998</v>
      </c>
      <c r="U635">
        <v>-1.7705599999999999</v>
      </c>
      <c r="V635">
        <v>-7.3504300000000002</v>
      </c>
    </row>
    <row r="636" spans="1:22">
      <c r="A636">
        <v>13479</v>
      </c>
      <c r="B636">
        <v>0</v>
      </c>
      <c r="C636">
        <v>36.822000000000003</v>
      </c>
      <c r="D636">
        <v>-14.6829</v>
      </c>
      <c r="E636">
        <v>-196.75</v>
      </c>
      <c r="F636">
        <v>43.363799999999998</v>
      </c>
      <c r="G636">
        <v>-1.7705599999999999</v>
      </c>
      <c r="H636">
        <v>-7.3504300000000002</v>
      </c>
      <c r="I636" t="e">
        <f>IF(AND(Tabelle16[[#This Row],[AreaPx]]&gt;0,NOT(Tabelle16[AreaPx]="inf")),Tabelle16[[#This Row],[AreaPx]], NA())</f>
        <v>#N/A</v>
      </c>
      <c r="J636">
        <v>0</v>
      </c>
      <c r="K636">
        <v>0</v>
      </c>
      <c r="L636">
        <v>0</v>
      </c>
      <c r="M636">
        <v>0</v>
      </c>
      <c r="N636">
        <v>0</v>
      </c>
      <c r="O636">
        <f>Tabelle16[[#This Row],[Roll]]+Tabelle16[[#This Row],[Yaw]]</f>
        <v>36.013369999999995</v>
      </c>
      <c r="P636">
        <f>SQRT(Tabelle16[[#This Row],[X]]^2+ Tabelle16[[#This Row],[Y]]^2 +Tabelle16[[#This Row],[Z]]^2)</f>
        <v>200.70378605400049</v>
      </c>
      <c r="Q636">
        <v>242.83</v>
      </c>
      <c r="R636">
        <v>139.053</v>
      </c>
      <c r="S636">
        <v>134.126</v>
      </c>
      <c r="T636">
        <v>43.363799999999998</v>
      </c>
      <c r="U636">
        <v>-1.7705599999999999</v>
      </c>
      <c r="V636">
        <v>-7.3504300000000002</v>
      </c>
    </row>
    <row r="637" spans="1:22">
      <c r="A637">
        <v>13508</v>
      </c>
      <c r="B637">
        <v>0</v>
      </c>
      <c r="C637">
        <v>36.822000000000003</v>
      </c>
      <c r="D637">
        <v>-14.6829</v>
      </c>
      <c r="E637">
        <v>-196.75</v>
      </c>
      <c r="F637">
        <v>43.363799999999998</v>
      </c>
      <c r="G637">
        <v>-1.7705599999999999</v>
      </c>
      <c r="H637">
        <v>-7.3504300000000002</v>
      </c>
      <c r="I637" t="e">
        <f>IF(AND(Tabelle16[[#This Row],[AreaPx]]&gt;0,NOT(Tabelle16[AreaPx]="inf")),Tabelle16[[#This Row],[AreaPx]], NA())</f>
        <v>#N/A</v>
      </c>
      <c r="J637">
        <v>0</v>
      </c>
      <c r="K637">
        <v>0</v>
      </c>
      <c r="L637">
        <v>0</v>
      </c>
      <c r="M637">
        <v>0</v>
      </c>
      <c r="N637">
        <v>0</v>
      </c>
      <c r="O637">
        <f>Tabelle16[[#This Row],[Roll]]+Tabelle16[[#This Row],[Yaw]]</f>
        <v>36.013369999999995</v>
      </c>
      <c r="P637">
        <f>SQRT(Tabelle16[[#This Row],[X]]^2+ Tabelle16[[#This Row],[Y]]^2 +Tabelle16[[#This Row],[Z]]^2)</f>
        <v>200.70378605400049</v>
      </c>
      <c r="Q637">
        <v>242.83</v>
      </c>
      <c r="R637">
        <v>139.053</v>
      </c>
      <c r="S637">
        <v>134.126</v>
      </c>
      <c r="T637">
        <v>43.363799999999998</v>
      </c>
      <c r="U637">
        <v>-1.7705599999999999</v>
      </c>
      <c r="V637">
        <v>-7.3504300000000002</v>
      </c>
    </row>
    <row r="638" spans="1:22">
      <c r="A638">
        <v>13530</v>
      </c>
      <c r="B638">
        <v>0</v>
      </c>
      <c r="C638">
        <v>36.822000000000003</v>
      </c>
      <c r="D638">
        <v>-14.6829</v>
      </c>
      <c r="E638">
        <v>-196.75</v>
      </c>
      <c r="F638">
        <v>43.363799999999998</v>
      </c>
      <c r="G638">
        <v>-1.7705599999999999</v>
      </c>
      <c r="H638">
        <v>-7.3504300000000002</v>
      </c>
      <c r="I638" t="e">
        <f>IF(AND(Tabelle16[[#This Row],[AreaPx]]&gt;0,NOT(Tabelle16[AreaPx]="inf")),Tabelle16[[#This Row],[AreaPx]], NA())</f>
        <v>#N/A</v>
      </c>
      <c r="J638">
        <v>0</v>
      </c>
      <c r="K638">
        <v>0</v>
      </c>
      <c r="L638">
        <v>0</v>
      </c>
      <c r="M638">
        <v>0</v>
      </c>
      <c r="N638">
        <v>0</v>
      </c>
      <c r="O638">
        <f>Tabelle16[[#This Row],[Roll]]+Tabelle16[[#This Row],[Yaw]]</f>
        <v>36.013369999999995</v>
      </c>
      <c r="P638">
        <f>SQRT(Tabelle16[[#This Row],[X]]^2+ Tabelle16[[#This Row],[Y]]^2 +Tabelle16[[#This Row],[Z]]^2)</f>
        <v>200.70378605400049</v>
      </c>
      <c r="Q638">
        <v>242.83</v>
      </c>
      <c r="R638">
        <v>139.053</v>
      </c>
      <c r="S638">
        <v>134.126</v>
      </c>
      <c r="T638">
        <v>43.363799999999998</v>
      </c>
      <c r="U638">
        <v>-1.7705599999999999</v>
      </c>
      <c r="V638">
        <v>-7.3504300000000002</v>
      </c>
    </row>
    <row r="639" spans="1:22">
      <c r="A639">
        <v>13541</v>
      </c>
      <c r="B639">
        <v>0</v>
      </c>
      <c r="C639">
        <v>36.822000000000003</v>
      </c>
      <c r="D639">
        <v>-14.6829</v>
      </c>
      <c r="E639">
        <v>-196.75</v>
      </c>
      <c r="F639">
        <v>43.363799999999998</v>
      </c>
      <c r="G639">
        <v>-1.7705599999999999</v>
      </c>
      <c r="H639">
        <v>-7.3504300000000002</v>
      </c>
      <c r="I639" t="e">
        <f>IF(AND(Tabelle16[[#This Row],[AreaPx]]&gt;0,NOT(Tabelle16[AreaPx]="inf")),Tabelle16[[#This Row],[AreaPx]], NA())</f>
        <v>#N/A</v>
      </c>
      <c r="J639">
        <v>0</v>
      </c>
      <c r="K639">
        <v>0</v>
      </c>
      <c r="L639">
        <v>0</v>
      </c>
      <c r="M639">
        <v>0</v>
      </c>
      <c r="N639">
        <v>0</v>
      </c>
      <c r="O639">
        <f>Tabelle16[[#This Row],[Roll]]+Tabelle16[[#This Row],[Yaw]]</f>
        <v>36.013369999999995</v>
      </c>
      <c r="P639">
        <f>SQRT(Tabelle16[[#This Row],[X]]^2+ Tabelle16[[#This Row],[Y]]^2 +Tabelle16[[#This Row],[Z]]^2)</f>
        <v>200.70378605400049</v>
      </c>
      <c r="Q639">
        <v>242.83</v>
      </c>
      <c r="R639">
        <v>139.053</v>
      </c>
      <c r="S639">
        <v>134.126</v>
      </c>
      <c r="T639">
        <v>43.363799999999998</v>
      </c>
      <c r="U639">
        <v>-1.7705599999999999</v>
      </c>
      <c r="V639">
        <v>-7.3504300000000002</v>
      </c>
    </row>
    <row r="640" spans="1:22">
      <c r="A640">
        <v>13564</v>
      </c>
      <c r="B640">
        <v>0</v>
      </c>
      <c r="C640">
        <v>36.822000000000003</v>
      </c>
      <c r="D640">
        <v>-14.6829</v>
      </c>
      <c r="E640">
        <v>-196.75</v>
      </c>
      <c r="F640">
        <v>43.363799999999998</v>
      </c>
      <c r="G640">
        <v>-1.7705599999999999</v>
      </c>
      <c r="H640">
        <v>-7.3504300000000002</v>
      </c>
      <c r="I640" t="e">
        <f>IF(AND(Tabelle16[[#This Row],[AreaPx]]&gt;0,NOT(Tabelle16[AreaPx]="inf")),Tabelle16[[#This Row],[AreaPx]], NA())</f>
        <v>#N/A</v>
      </c>
      <c r="J640">
        <v>0</v>
      </c>
      <c r="K640">
        <v>0</v>
      </c>
      <c r="L640">
        <v>0</v>
      </c>
      <c r="M640">
        <v>0</v>
      </c>
      <c r="N640">
        <v>0</v>
      </c>
      <c r="O640">
        <f>Tabelle16[[#This Row],[Roll]]+Tabelle16[[#This Row],[Yaw]]</f>
        <v>36.013369999999995</v>
      </c>
      <c r="P640">
        <f>SQRT(Tabelle16[[#This Row],[X]]^2+ Tabelle16[[#This Row],[Y]]^2 +Tabelle16[[#This Row],[Z]]^2)</f>
        <v>200.70378605400049</v>
      </c>
      <c r="Q640">
        <v>242.83</v>
      </c>
      <c r="R640">
        <v>139.053</v>
      </c>
      <c r="S640">
        <v>134.126</v>
      </c>
      <c r="T640">
        <v>43.363799999999998</v>
      </c>
      <c r="U640">
        <v>-1.7705599999999999</v>
      </c>
      <c r="V640">
        <v>-7.3504300000000002</v>
      </c>
    </row>
    <row r="641" spans="1:22">
      <c r="A641">
        <v>13579</v>
      </c>
      <c r="B641">
        <v>0</v>
      </c>
      <c r="C641">
        <v>36.822000000000003</v>
      </c>
      <c r="D641">
        <v>-14.6829</v>
      </c>
      <c r="E641">
        <v>-196.75</v>
      </c>
      <c r="F641">
        <v>43.363799999999998</v>
      </c>
      <c r="G641">
        <v>-1.7705599999999999</v>
      </c>
      <c r="H641">
        <v>-7.3504300000000002</v>
      </c>
      <c r="I641" t="e">
        <f>IF(AND(Tabelle16[[#This Row],[AreaPx]]&gt;0,NOT(Tabelle16[AreaPx]="inf")),Tabelle16[[#This Row],[AreaPx]], NA())</f>
        <v>#N/A</v>
      </c>
      <c r="J641">
        <v>0</v>
      </c>
      <c r="K641">
        <v>0</v>
      </c>
      <c r="L641">
        <v>0</v>
      </c>
      <c r="M641">
        <v>0</v>
      </c>
      <c r="N641">
        <v>0</v>
      </c>
      <c r="O641">
        <f>Tabelle16[[#This Row],[Roll]]+Tabelle16[[#This Row],[Yaw]]</f>
        <v>36.013369999999995</v>
      </c>
      <c r="P641">
        <f>SQRT(Tabelle16[[#This Row],[X]]^2+ Tabelle16[[#This Row],[Y]]^2 +Tabelle16[[#This Row],[Z]]^2)</f>
        <v>200.70378605400049</v>
      </c>
      <c r="Q641">
        <v>242.83</v>
      </c>
      <c r="R641">
        <v>139.053</v>
      </c>
      <c r="S641">
        <v>134.126</v>
      </c>
      <c r="T641">
        <v>43.363799999999998</v>
      </c>
      <c r="U641">
        <v>-1.7705599999999999</v>
      </c>
      <c r="V641">
        <v>-7.3504300000000002</v>
      </c>
    </row>
    <row r="642" spans="1:22">
      <c r="A642">
        <v>13604</v>
      </c>
      <c r="B642">
        <v>0</v>
      </c>
      <c r="C642">
        <v>36.822000000000003</v>
      </c>
      <c r="D642">
        <v>-14.6829</v>
      </c>
      <c r="E642">
        <v>-196.75</v>
      </c>
      <c r="F642">
        <v>43.363799999999998</v>
      </c>
      <c r="G642">
        <v>-1.7705599999999999</v>
      </c>
      <c r="H642">
        <v>-7.3504300000000002</v>
      </c>
      <c r="I642" t="e">
        <f>IF(AND(Tabelle16[[#This Row],[AreaPx]]&gt;0,NOT(Tabelle16[AreaPx]="inf")),Tabelle16[[#This Row],[AreaPx]], NA())</f>
        <v>#N/A</v>
      </c>
      <c r="J642">
        <v>0</v>
      </c>
      <c r="K642">
        <v>0</v>
      </c>
      <c r="L642">
        <v>0</v>
      </c>
      <c r="M642">
        <v>0</v>
      </c>
      <c r="N642">
        <v>0</v>
      </c>
      <c r="O642">
        <f>Tabelle16[[#This Row],[Roll]]+Tabelle16[[#This Row],[Yaw]]</f>
        <v>36.013369999999995</v>
      </c>
      <c r="P642">
        <f>SQRT(Tabelle16[[#This Row],[X]]^2+ Tabelle16[[#This Row],[Y]]^2 +Tabelle16[[#This Row],[Z]]^2)</f>
        <v>200.70378605400049</v>
      </c>
      <c r="Q642">
        <v>242.83</v>
      </c>
      <c r="R642">
        <v>139.053</v>
      </c>
      <c r="S642">
        <v>134.126</v>
      </c>
      <c r="T642">
        <v>43.363799999999998</v>
      </c>
      <c r="U642">
        <v>-1.7705599999999999</v>
      </c>
      <c r="V642">
        <v>-7.3504300000000002</v>
      </c>
    </row>
    <row r="643" spans="1:22">
      <c r="A643">
        <v>13617</v>
      </c>
      <c r="B643">
        <v>0</v>
      </c>
      <c r="C643">
        <v>36.822000000000003</v>
      </c>
      <c r="D643">
        <v>-14.6829</v>
      </c>
      <c r="E643">
        <v>-196.75</v>
      </c>
      <c r="F643">
        <v>43.363799999999998</v>
      </c>
      <c r="G643">
        <v>-1.7705599999999999</v>
      </c>
      <c r="H643">
        <v>-7.3504300000000002</v>
      </c>
      <c r="I643" t="e">
        <f>IF(AND(Tabelle16[[#This Row],[AreaPx]]&gt;0,NOT(Tabelle16[AreaPx]="inf")),Tabelle16[[#This Row],[AreaPx]], NA())</f>
        <v>#N/A</v>
      </c>
      <c r="J643">
        <v>0</v>
      </c>
      <c r="K643">
        <v>0</v>
      </c>
      <c r="L643">
        <v>0</v>
      </c>
      <c r="M643">
        <v>0</v>
      </c>
      <c r="N643">
        <v>0</v>
      </c>
      <c r="O643">
        <f>Tabelle16[[#This Row],[Roll]]+Tabelle16[[#This Row],[Yaw]]</f>
        <v>36.013369999999995</v>
      </c>
      <c r="P643">
        <f>SQRT(Tabelle16[[#This Row],[X]]^2+ Tabelle16[[#This Row],[Y]]^2 +Tabelle16[[#This Row],[Z]]^2)</f>
        <v>200.70378605400049</v>
      </c>
      <c r="Q643">
        <v>242.83</v>
      </c>
      <c r="R643">
        <v>139.053</v>
      </c>
      <c r="S643">
        <v>134.126</v>
      </c>
      <c r="T643">
        <v>43.363799999999998</v>
      </c>
      <c r="U643">
        <v>-1.7705599999999999</v>
      </c>
      <c r="V643">
        <v>-7.3504300000000002</v>
      </c>
    </row>
    <row r="644" spans="1:22">
      <c r="A644">
        <v>13642</v>
      </c>
      <c r="B644">
        <v>0</v>
      </c>
      <c r="C644">
        <v>36.822000000000003</v>
      </c>
      <c r="D644">
        <v>-14.6829</v>
      </c>
      <c r="E644">
        <v>-196.75</v>
      </c>
      <c r="F644">
        <v>43.363799999999998</v>
      </c>
      <c r="G644">
        <v>-1.7705599999999999</v>
      </c>
      <c r="H644">
        <v>-7.3504300000000002</v>
      </c>
      <c r="I644" t="e">
        <f>IF(AND(Tabelle16[[#This Row],[AreaPx]]&gt;0,NOT(Tabelle16[AreaPx]="inf")),Tabelle16[[#This Row],[AreaPx]], NA())</f>
        <v>#N/A</v>
      </c>
      <c r="J644">
        <v>0</v>
      </c>
      <c r="K644">
        <v>0</v>
      </c>
      <c r="L644">
        <v>0</v>
      </c>
      <c r="M644">
        <v>0</v>
      </c>
      <c r="N644">
        <v>0</v>
      </c>
      <c r="O644">
        <f>Tabelle16[[#This Row],[Roll]]+Tabelle16[[#This Row],[Yaw]]</f>
        <v>36.013369999999995</v>
      </c>
      <c r="P644">
        <f>SQRT(Tabelle16[[#This Row],[X]]^2+ Tabelle16[[#This Row],[Y]]^2 +Tabelle16[[#This Row],[Z]]^2)</f>
        <v>200.70378605400049</v>
      </c>
      <c r="Q644">
        <v>242.83</v>
      </c>
      <c r="R644">
        <v>139.053</v>
      </c>
      <c r="S644">
        <v>134.126</v>
      </c>
      <c r="T644">
        <v>43.363799999999998</v>
      </c>
      <c r="U644">
        <v>-1.7705599999999999</v>
      </c>
      <c r="V644">
        <v>-7.3504300000000002</v>
      </c>
    </row>
    <row r="645" spans="1:22">
      <c r="A645">
        <v>13662</v>
      </c>
      <c r="B645">
        <v>0</v>
      </c>
      <c r="C645">
        <v>36.822000000000003</v>
      </c>
      <c r="D645">
        <v>-14.6829</v>
      </c>
      <c r="E645">
        <v>-196.75</v>
      </c>
      <c r="F645">
        <v>43.363799999999998</v>
      </c>
      <c r="G645">
        <v>-1.7705599999999999</v>
      </c>
      <c r="H645">
        <v>-7.3504300000000002</v>
      </c>
      <c r="I645" t="e">
        <f>IF(AND(Tabelle16[[#This Row],[AreaPx]]&gt;0,NOT(Tabelle16[AreaPx]="inf")),Tabelle16[[#This Row],[AreaPx]], NA())</f>
        <v>#N/A</v>
      </c>
      <c r="J645">
        <v>0</v>
      </c>
      <c r="K645">
        <v>0</v>
      </c>
      <c r="L645">
        <v>0</v>
      </c>
      <c r="M645">
        <v>0</v>
      </c>
      <c r="N645">
        <v>0</v>
      </c>
      <c r="O645">
        <f>Tabelle16[[#This Row],[Roll]]+Tabelle16[[#This Row],[Yaw]]</f>
        <v>36.013369999999995</v>
      </c>
      <c r="P645">
        <f>SQRT(Tabelle16[[#This Row],[X]]^2+ Tabelle16[[#This Row],[Y]]^2 +Tabelle16[[#This Row],[Z]]^2)</f>
        <v>200.70378605400049</v>
      </c>
      <c r="Q645">
        <v>242.83</v>
      </c>
      <c r="R645">
        <v>139.053</v>
      </c>
      <c r="S645">
        <v>134.126</v>
      </c>
      <c r="T645">
        <v>43.363799999999998</v>
      </c>
      <c r="U645">
        <v>-1.7705599999999999</v>
      </c>
      <c r="V645">
        <v>-7.3504300000000002</v>
      </c>
    </row>
    <row r="646" spans="1:22">
      <c r="A646">
        <v>13679</v>
      </c>
      <c r="B646">
        <v>0</v>
      </c>
      <c r="C646">
        <v>36.822000000000003</v>
      </c>
      <c r="D646">
        <v>-14.6829</v>
      </c>
      <c r="E646">
        <v>-196.75</v>
      </c>
      <c r="F646">
        <v>43.363799999999998</v>
      </c>
      <c r="G646">
        <v>-1.7705599999999999</v>
      </c>
      <c r="H646">
        <v>-7.3504300000000002</v>
      </c>
      <c r="I646" t="e">
        <f>IF(AND(Tabelle16[[#This Row],[AreaPx]]&gt;0,NOT(Tabelle16[AreaPx]="inf")),Tabelle16[[#This Row],[AreaPx]], NA())</f>
        <v>#N/A</v>
      </c>
      <c r="J646">
        <v>0</v>
      </c>
      <c r="K646">
        <v>0</v>
      </c>
      <c r="L646">
        <v>0</v>
      </c>
      <c r="M646">
        <v>0</v>
      </c>
      <c r="N646">
        <v>0</v>
      </c>
      <c r="O646">
        <f>Tabelle16[[#This Row],[Roll]]+Tabelle16[[#This Row],[Yaw]]</f>
        <v>36.013369999999995</v>
      </c>
      <c r="P646">
        <f>SQRT(Tabelle16[[#This Row],[X]]^2+ Tabelle16[[#This Row],[Y]]^2 +Tabelle16[[#This Row],[Z]]^2)</f>
        <v>200.70378605400049</v>
      </c>
      <c r="Q646">
        <v>242.83</v>
      </c>
      <c r="R646">
        <v>139.053</v>
      </c>
      <c r="S646">
        <v>134.126</v>
      </c>
      <c r="T646">
        <v>43.363799999999998</v>
      </c>
      <c r="U646">
        <v>-1.7705599999999999</v>
      </c>
      <c r="V646">
        <v>-7.3504300000000002</v>
      </c>
    </row>
    <row r="647" spans="1:22">
      <c r="A647">
        <v>13708</v>
      </c>
      <c r="B647">
        <v>0</v>
      </c>
      <c r="C647">
        <v>36.822000000000003</v>
      </c>
      <c r="D647">
        <v>-14.6829</v>
      </c>
      <c r="E647">
        <v>-196.75</v>
      </c>
      <c r="F647">
        <v>43.363799999999998</v>
      </c>
      <c r="G647">
        <v>-1.7705599999999999</v>
      </c>
      <c r="H647">
        <v>-7.3504300000000002</v>
      </c>
      <c r="I647" t="e">
        <f>IF(AND(Tabelle16[[#This Row],[AreaPx]]&gt;0,NOT(Tabelle16[AreaPx]="inf")),Tabelle16[[#This Row],[AreaPx]], NA())</f>
        <v>#N/A</v>
      </c>
      <c r="J647">
        <v>0</v>
      </c>
      <c r="K647">
        <v>0</v>
      </c>
      <c r="L647">
        <v>0</v>
      </c>
      <c r="M647">
        <v>0</v>
      </c>
      <c r="N647">
        <v>0</v>
      </c>
      <c r="O647">
        <f>Tabelle16[[#This Row],[Roll]]+Tabelle16[[#This Row],[Yaw]]</f>
        <v>36.013369999999995</v>
      </c>
      <c r="P647">
        <f>SQRT(Tabelle16[[#This Row],[X]]^2+ Tabelle16[[#This Row],[Y]]^2 +Tabelle16[[#This Row],[Z]]^2)</f>
        <v>200.70378605400049</v>
      </c>
      <c r="Q647">
        <v>242.83</v>
      </c>
      <c r="R647">
        <v>139.053</v>
      </c>
      <c r="S647">
        <v>134.126</v>
      </c>
      <c r="T647">
        <v>43.363799999999998</v>
      </c>
      <c r="U647">
        <v>-1.7705599999999999</v>
      </c>
      <c r="V647">
        <v>-7.3504300000000002</v>
      </c>
    </row>
    <row r="648" spans="1:22">
      <c r="A648">
        <v>13735</v>
      </c>
      <c r="B648">
        <v>0</v>
      </c>
      <c r="C648">
        <v>36.822000000000003</v>
      </c>
      <c r="D648">
        <v>-14.6829</v>
      </c>
      <c r="E648">
        <v>-196.75</v>
      </c>
      <c r="F648">
        <v>43.363799999999998</v>
      </c>
      <c r="G648">
        <v>-1.7705599999999999</v>
      </c>
      <c r="H648">
        <v>-7.3504300000000002</v>
      </c>
      <c r="I648" t="e">
        <f>IF(AND(Tabelle16[[#This Row],[AreaPx]]&gt;0,NOT(Tabelle16[AreaPx]="inf")),Tabelle16[[#This Row],[AreaPx]], NA())</f>
        <v>#N/A</v>
      </c>
      <c r="J648">
        <v>0</v>
      </c>
      <c r="K648">
        <v>0</v>
      </c>
      <c r="L648">
        <v>0</v>
      </c>
      <c r="M648">
        <v>0</v>
      </c>
      <c r="N648">
        <v>0</v>
      </c>
      <c r="O648">
        <f>Tabelle16[[#This Row],[Roll]]+Tabelle16[[#This Row],[Yaw]]</f>
        <v>36.013369999999995</v>
      </c>
      <c r="P648">
        <f>SQRT(Tabelle16[[#This Row],[X]]^2+ Tabelle16[[#This Row],[Y]]^2 +Tabelle16[[#This Row],[Z]]^2)</f>
        <v>200.70378605400049</v>
      </c>
      <c r="Q648">
        <v>242.83</v>
      </c>
      <c r="R648">
        <v>139.053</v>
      </c>
      <c r="S648">
        <v>134.126</v>
      </c>
      <c r="T648">
        <v>43.363799999999998</v>
      </c>
      <c r="U648">
        <v>-1.7705599999999999</v>
      </c>
      <c r="V648">
        <v>-7.3504300000000002</v>
      </c>
    </row>
    <row r="649" spans="1:22">
      <c r="A649">
        <v>13748</v>
      </c>
      <c r="B649">
        <v>0</v>
      </c>
      <c r="C649">
        <v>36.822000000000003</v>
      </c>
      <c r="D649">
        <v>-14.6829</v>
      </c>
      <c r="E649">
        <v>-196.75</v>
      </c>
      <c r="F649">
        <v>43.363799999999998</v>
      </c>
      <c r="G649">
        <v>-1.7705599999999999</v>
      </c>
      <c r="H649">
        <v>-7.3504300000000002</v>
      </c>
      <c r="I649" t="e">
        <f>IF(AND(Tabelle16[[#This Row],[AreaPx]]&gt;0,NOT(Tabelle16[AreaPx]="inf")),Tabelle16[[#This Row],[AreaPx]], NA())</f>
        <v>#N/A</v>
      </c>
      <c r="J649">
        <v>0</v>
      </c>
      <c r="K649">
        <v>0</v>
      </c>
      <c r="L649">
        <v>0</v>
      </c>
      <c r="M649">
        <v>0</v>
      </c>
      <c r="N649">
        <v>0</v>
      </c>
      <c r="O649">
        <f>Tabelle16[[#This Row],[Roll]]+Tabelle16[[#This Row],[Yaw]]</f>
        <v>36.013369999999995</v>
      </c>
      <c r="P649">
        <f>SQRT(Tabelle16[[#This Row],[X]]^2+ Tabelle16[[#This Row],[Y]]^2 +Tabelle16[[#This Row],[Z]]^2)</f>
        <v>200.70378605400049</v>
      </c>
      <c r="Q649">
        <v>242.83</v>
      </c>
      <c r="R649">
        <v>139.053</v>
      </c>
      <c r="S649">
        <v>134.126</v>
      </c>
      <c r="T649">
        <v>43.363799999999998</v>
      </c>
      <c r="U649">
        <v>-1.7705599999999999</v>
      </c>
      <c r="V649">
        <v>-7.3504300000000002</v>
      </c>
    </row>
    <row r="650" spans="1:22">
      <c r="A650">
        <v>13778</v>
      </c>
      <c r="B650">
        <v>0</v>
      </c>
      <c r="C650">
        <v>36.822000000000003</v>
      </c>
      <c r="D650">
        <v>-14.6829</v>
      </c>
      <c r="E650">
        <v>-196.75</v>
      </c>
      <c r="F650">
        <v>43.363799999999998</v>
      </c>
      <c r="G650">
        <v>-1.7705599999999999</v>
      </c>
      <c r="H650">
        <v>-7.3504300000000002</v>
      </c>
      <c r="I650" t="e">
        <f>IF(AND(Tabelle16[[#This Row],[AreaPx]]&gt;0,NOT(Tabelle16[AreaPx]="inf")),Tabelle16[[#This Row],[AreaPx]], NA())</f>
        <v>#N/A</v>
      </c>
      <c r="J650">
        <v>0</v>
      </c>
      <c r="K650">
        <v>0</v>
      </c>
      <c r="L650">
        <v>0</v>
      </c>
      <c r="M650">
        <v>0</v>
      </c>
      <c r="N650">
        <v>0</v>
      </c>
      <c r="O650">
        <f>Tabelle16[[#This Row],[Roll]]+Tabelle16[[#This Row],[Yaw]]</f>
        <v>36.013369999999995</v>
      </c>
      <c r="P650">
        <f>SQRT(Tabelle16[[#This Row],[X]]^2+ Tabelle16[[#This Row],[Y]]^2 +Tabelle16[[#This Row],[Z]]^2)</f>
        <v>200.70378605400049</v>
      </c>
      <c r="Q650">
        <v>242.83</v>
      </c>
      <c r="R650">
        <v>139.053</v>
      </c>
      <c r="S650">
        <v>134.126</v>
      </c>
      <c r="T650">
        <v>43.363799999999998</v>
      </c>
      <c r="U650">
        <v>-1.7705599999999999</v>
      </c>
      <c r="V650">
        <v>-7.3504300000000002</v>
      </c>
    </row>
    <row r="651" spans="1:22">
      <c r="A651">
        <v>13829</v>
      </c>
      <c r="B651">
        <v>0</v>
      </c>
      <c r="C651">
        <v>36.822000000000003</v>
      </c>
      <c r="D651">
        <v>-14.6829</v>
      </c>
      <c r="E651">
        <v>-196.75</v>
      </c>
      <c r="F651">
        <v>43.363799999999998</v>
      </c>
      <c r="G651">
        <v>-1.7705599999999999</v>
      </c>
      <c r="H651">
        <v>-7.3504300000000002</v>
      </c>
      <c r="I651" t="e">
        <f>IF(AND(Tabelle16[[#This Row],[AreaPx]]&gt;0,NOT(Tabelle16[AreaPx]="inf")),Tabelle16[[#This Row],[AreaPx]], NA())</f>
        <v>#N/A</v>
      </c>
      <c r="J651">
        <v>0</v>
      </c>
      <c r="K651">
        <v>0</v>
      </c>
      <c r="L651">
        <v>0</v>
      </c>
      <c r="M651">
        <v>0</v>
      </c>
      <c r="N651">
        <v>0</v>
      </c>
      <c r="O651">
        <f>Tabelle16[[#This Row],[Roll]]+Tabelle16[[#This Row],[Yaw]]</f>
        <v>36.013369999999995</v>
      </c>
      <c r="P651">
        <f>SQRT(Tabelle16[[#This Row],[X]]^2+ Tabelle16[[#This Row],[Y]]^2 +Tabelle16[[#This Row],[Z]]^2)</f>
        <v>200.70378605400049</v>
      </c>
      <c r="Q651">
        <v>242.83</v>
      </c>
      <c r="R651">
        <v>139.053</v>
      </c>
      <c r="S651">
        <v>134.126</v>
      </c>
      <c r="T651">
        <v>43.363799999999998</v>
      </c>
      <c r="U651">
        <v>-1.7705599999999999</v>
      </c>
      <c r="V651">
        <v>-7.3504300000000002</v>
      </c>
    </row>
    <row r="652" spans="1:22">
      <c r="A652">
        <v>13913</v>
      </c>
      <c r="B652">
        <v>0</v>
      </c>
      <c r="C652">
        <v>36.822000000000003</v>
      </c>
      <c r="D652">
        <v>-14.6829</v>
      </c>
      <c r="E652">
        <v>-196.75</v>
      </c>
      <c r="F652">
        <v>43.363799999999998</v>
      </c>
      <c r="G652">
        <v>-1.7705599999999999</v>
      </c>
      <c r="H652">
        <v>-7.3504300000000002</v>
      </c>
      <c r="I652" t="e">
        <f>IF(AND(Tabelle16[[#This Row],[AreaPx]]&gt;0,NOT(Tabelle16[AreaPx]="inf")),Tabelle16[[#This Row],[AreaPx]], NA())</f>
        <v>#N/A</v>
      </c>
      <c r="J652">
        <v>0</v>
      </c>
      <c r="K652">
        <v>0</v>
      </c>
      <c r="L652">
        <v>0</v>
      </c>
      <c r="M652">
        <v>0</v>
      </c>
      <c r="N652">
        <v>0</v>
      </c>
      <c r="O652">
        <f>Tabelle16[[#This Row],[Roll]]+Tabelle16[[#This Row],[Yaw]]</f>
        <v>36.013369999999995</v>
      </c>
      <c r="P652">
        <f>SQRT(Tabelle16[[#This Row],[X]]^2+ Tabelle16[[#This Row],[Y]]^2 +Tabelle16[[#This Row],[Z]]^2)</f>
        <v>200.70378605400049</v>
      </c>
      <c r="Q652">
        <v>242.83</v>
      </c>
      <c r="R652">
        <v>139.053</v>
      </c>
      <c r="S652">
        <v>134.126</v>
      </c>
      <c r="T652">
        <v>43.363799999999998</v>
      </c>
      <c r="U652">
        <v>-1.7705599999999999</v>
      </c>
      <c r="V652">
        <v>-7.3504300000000002</v>
      </c>
    </row>
    <row r="653" spans="1:22">
      <c r="A653">
        <v>14012</v>
      </c>
      <c r="B653">
        <v>0</v>
      </c>
      <c r="C653">
        <v>36.822000000000003</v>
      </c>
      <c r="D653">
        <v>-14.6829</v>
      </c>
      <c r="E653">
        <v>-196.75</v>
      </c>
      <c r="F653">
        <v>43.363799999999998</v>
      </c>
      <c r="G653">
        <v>-1.7705599999999999</v>
      </c>
      <c r="H653">
        <v>-7.3504300000000002</v>
      </c>
      <c r="I653" t="e">
        <f>IF(AND(Tabelle16[[#This Row],[AreaPx]]&gt;0,NOT(Tabelle16[AreaPx]="inf")),Tabelle16[[#This Row],[AreaPx]], NA())</f>
        <v>#N/A</v>
      </c>
      <c r="J653">
        <v>0</v>
      </c>
      <c r="K653">
        <v>0</v>
      </c>
      <c r="L653">
        <v>0</v>
      </c>
      <c r="M653">
        <v>0</v>
      </c>
      <c r="N653">
        <v>0</v>
      </c>
      <c r="O653">
        <f>Tabelle16[[#This Row],[Roll]]+Tabelle16[[#This Row],[Yaw]]</f>
        <v>36.013369999999995</v>
      </c>
      <c r="P653">
        <f>SQRT(Tabelle16[[#This Row],[X]]^2+ Tabelle16[[#This Row],[Y]]^2 +Tabelle16[[#This Row],[Z]]^2)</f>
        <v>200.70378605400049</v>
      </c>
      <c r="Q653">
        <v>242.83</v>
      </c>
      <c r="R653">
        <v>139.053</v>
      </c>
      <c r="S653">
        <v>134.126</v>
      </c>
      <c r="T653">
        <v>43.363799999999998</v>
      </c>
      <c r="U653">
        <v>-1.7705599999999999</v>
      </c>
      <c r="V653">
        <v>-7.3504300000000002</v>
      </c>
    </row>
    <row r="654" spans="1:22">
      <c r="A654">
        <v>14093</v>
      </c>
      <c r="B654">
        <v>0</v>
      </c>
      <c r="C654">
        <v>36.822000000000003</v>
      </c>
      <c r="D654">
        <v>-14.6829</v>
      </c>
      <c r="E654">
        <v>-196.75</v>
      </c>
      <c r="F654">
        <v>43.363799999999998</v>
      </c>
      <c r="G654">
        <v>-1.7705599999999999</v>
      </c>
      <c r="H654">
        <v>-7.3504300000000002</v>
      </c>
      <c r="I654" t="e">
        <f>IF(AND(Tabelle16[[#This Row],[AreaPx]]&gt;0,NOT(Tabelle16[AreaPx]="inf")),Tabelle16[[#This Row],[AreaPx]], NA())</f>
        <v>#N/A</v>
      </c>
      <c r="J654">
        <v>0</v>
      </c>
      <c r="K654">
        <v>0</v>
      </c>
      <c r="L654">
        <v>0</v>
      </c>
      <c r="M654">
        <v>0</v>
      </c>
      <c r="N654">
        <v>0</v>
      </c>
      <c r="O654">
        <f>Tabelle16[[#This Row],[Roll]]+Tabelle16[[#This Row],[Yaw]]</f>
        <v>36.013369999999995</v>
      </c>
      <c r="P654">
        <f>SQRT(Tabelle16[[#This Row],[X]]^2+ Tabelle16[[#This Row],[Y]]^2 +Tabelle16[[#This Row],[Z]]^2)</f>
        <v>200.70378605400049</v>
      </c>
      <c r="Q654">
        <v>242.83</v>
      </c>
      <c r="R654">
        <v>139.053</v>
      </c>
      <c r="S654">
        <v>134.126</v>
      </c>
      <c r="T654">
        <v>43.363799999999998</v>
      </c>
      <c r="U654">
        <v>-1.7705599999999999</v>
      </c>
      <c r="V654">
        <v>-7.3504300000000002</v>
      </c>
    </row>
    <row r="655" spans="1:22">
      <c r="A655">
        <v>14179</v>
      </c>
      <c r="B655">
        <v>0</v>
      </c>
      <c r="C655">
        <v>36.822000000000003</v>
      </c>
      <c r="D655">
        <v>-14.6829</v>
      </c>
      <c r="E655">
        <v>-196.75</v>
      </c>
      <c r="F655">
        <v>43.363799999999998</v>
      </c>
      <c r="G655">
        <v>-1.7705599999999999</v>
      </c>
      <c r="H655">
        <v>-7.3504300000000002</v>
      </c>
      <c r="I655" t="e">
        <f>IF(AND(Tabelle16[[#This Row],[AreaPx]]&gt;0,NOT(Tabelle16[AreaPx]="inf")),Tabelle16[[#This Row],[AreaPx]], NA())</f>
        <v>#N/A</v>
      </c>
      <c r="J655">
        <v>0</v>
      </c>
      <c r="K655">
        <v>0</v>
      </c>
      <c r="L655">
        <v>0</v>
      </c>
      <c r="M655">
        <v>0</v>
      </c>
      <c r="N655">
        <v>0</v>
      </c>
      <c r="O655">
        <f>Tabelle16[[#This Row],[Roll]]+Tabelle16[[#This Row],[Yaw]]</f>
        <v>36.013369999999995</v>
      </c>
      <c r="P655">
        <f>SQRT(Tabelle16[[#This Row],[X]]^2+ Tabelle16[[#This Row],[Y]]^2 +Tabelle16[[#This Row],[Z]]^2)</f>
        <v>200.70378605400049</v>
      </c>
      <c r="Q655">
        <v>242.83</v>
      </c>
      <c r="R655">
        <v>139.053</v>
      </c>
      <c r="S655">
        <v>134.126</v>
      </c>
      <c r="T655">
        <v>43.363799999999998</v>
      </c>
      <c r="U655">
        <v>-1.7705599999999999</v>
      </c>
      <c r="V655">
        <v>-7.3504300000000002</v>
      </c>
    </row>
    <row r="656" spans="1:22">
      <c r="A656">
        <v>14203</v>
      </c>
      <c r="B656">
        <v>0</v>
      </c>
      <c r="C656">
        <v>36.822000000000003</v>
      </c>
      <c r="D656">
        <v>-14.6829</v>
      </c>
      <c r="E656">
        <v>-196.75</v>
      </c>
      <c r="F656">
        <v>43.363799999999998</v>
      </c>
      <c r="G656">
        <v>-1.7705599999999999</v>
      </c>
      <c r="H656">
        <v>-7.3504300000000002</v>
      </c>
      <c r="I656" t="e">
        <f>IF(AND(Tabelle16[[#This Row],[AreaPx]]&gt;0,NOT(Tabelle16[AreaPx]="inf")),Tabelle16[[#This Row],[AreaPx]], NA())</f>
        <v>#N/A</v>
      </c>
      <c r="J656">
        <v>0</v>
      </c>
      <c r="K656">
        <v>0</v>
      </c>
      <c r="L656">
        <v>0</v>
      </c>
      <c r="M656">
        <v>0</v>
      </c>
      <c r="N656">
        <v>0</v>
      </c>
      <c r="O656">
        <f>Tabelle16[[#This Row],[Roll]]+Tabelle16[[#This Row],[Yaw]]</f>
        <v>36.013369999999995</v>
      </c>
      <c r="P656">
        <f>SQRT(Tabelle16[[#This Row],[X]]^2+ Tabelle16[[#This Row],[Y]]^2 +Tabelle16[[#This Row],[Z]]^2)</f>
        <v>200.70378605400049</v>
      </c>
      <c r="Q656">
        <v>242.83</v>
      </c>
      <c r="R656">
        <v>139.053</v>
      </c>
      <c r="S656">
        <v>134.126</v>
      </c>
      <c r="T656">
        <v>43.363799999999998</v>
      </c>
      <c r="U656">
        <v>-1.7705599999999999</v>
      </c>
      <c r="V656">
        <v>-7.3504300000000002</v>
      </c>
    </row>
    <row r="657" spans="1:22">
      <c r="A657">
        <v>14216</v>
      </c>
      <c r="B657">
        <v>0</v>
      </c>
      <c r="C657">
        <v>36.822000000000003</v>
      </c>
      <c r="D657">
        <v>-14.6829</v>
      </c>
      <c r="E657">
        <v>-196.75</v>
      </c>
      <c r="F657">
        <v>43.363799999999998</v>
      </c>
      <c r="G657">
        <v>-1.7705599999999999</v>
      </c>
      <c r="H657">
        <v>-7.3504300000000002</v>
      </c>
      <c r="I657" t="e">
        <f>IF(AND(Tabelle16[[#This Row],[AreaPx]]&gt;0,NOT(Tabelle16[AreaPx]="inf")),Tabelle16[[#This Row],[AreaPx]], NA())</f>
        <v>#N/A</v>
      </c>
      <c r="J657">
        <v>0</v>
      </c>
      <c r="K657">
        <v>0</v>
      </c>
      <c r="L657">
        <v>0</v>
      </c>
      <c r="M657">
        <v>0</v>
      </c>
      <c r="N657">
        <v>0</v>
      </c>
      <c r="O657">
        <f>Tabelle16[[#This Row],[Roll]]+Tabelle16[[#This Row],[Yaw]]</f>
        <v>36.013369999999995</v>
      </c>
      <c r="P657">
        <f>SQRT(Tabelle16[[#This Row],[X]]^2+ Tabelle16[[#This Row],[Y]]^2 +Tabelle16[[#This Row],[Z]]^2)</f>
        <v>200.70378605400049</v>
      </c>
      <c r="Q657">
        <v>242.83</v>
      </c>
      <c r="R657">
        <v>139.053</v>
      </c>
      <c r="S657">
        <v>134.126</v>
      </c>
      <c r="T657">
        <v>43.363799999999998</v>
      </c>
      <c r="U657">
        <v>-1.7705599999999999</v>
      </c>
      <c r="V657">
        <v>-7.3504300000000002</v>
      </c>
    </row>
    <row r="658" spans="1:22">
      <c r="A658">
        <v>14235</v>
      </c>
      <c r="B658">
        <v>0</v>
      </c>
      <c r="C658">
        <v>36.822000000000003</v>
      </c>
      <c r="D658">
        <v>-14.6829</v>
      </c>
      <c r="E658">
        <v>-196.75</v>
      </c>
      <c r="F658">
        <v>43.363799999999998</v>
      </c>
      <c r="G658">
        <v>-1.7705599999999999</v>
      </c>
      <c r="H658">
        <v>-7.3504300000000002</v>
      </c>
      <c r="I658" t="e">
        <f>IF(AND(Tabelle16[[#This Row],[AreaPx]]&gt;0,NOT(Tabelle16[AreaPx]="inf")),Tabelle16[[#This Row],[AreaPx]], NA())</f>
        <v>#N/A</v>
      </c>
      <c r="J658">
        <v>0</v>
      </c>
      <c r="K658">
        <v>0</v>
      </c>
      <c r="L658">
        <v>0</v>
      </c>
      <c r="M658">
        <v>0</v>
      </c>
      <c r="N658">
        <v>0</v>
      </c>
      <c r="O658">
        <f>Tabelle16[[#This Row],[Roll]]+Tabelle16[[#This Row],[Yaw]]</f>
        <v>36.013369999999995</v>
      </c>
      <c r="P658">
        <f>SQRT(Tabelle16[[#This Row],[X]]^2+ Tabelle16[[#This Row],[Y]]^2 +Tabelle16[[#This Row],[Z]]^2)</f>
        <v>200.70378605400049</v>
      </c>
      <c r="Q658">
        <v>242.83</v>
      </c>
      <c r="R658">
        <v>139.053</v>
      </c>
      <c r="S658">
        <v>134.126</v>
      </c>
      <c r="T658">
        <v>43.363799999999998</v>
      </c>
      <c r="U658">
        <v>-1.7705599999999999</v>
      </c>
      <c r="V658">
        <v>-7.3504300000000002</v>
      </c>
    </row>
    <row r="659" spans="1:22">
      <c r="A659">
        <v>14247</v>
      </c>
      <c r="B659">
        <v>0</v>
      </c>
      <c r="C659">
        <v>36.822000000000003</v>
      </c>
      <c r="D659">
        <v>-14.6829</v>
      </c>
      <c r="E659">
        <v>-196.75</v>
      </c>
      <c r="F659">
        <v>43.363799999999998</v>
      </c>
      <c r="G659">
        <v>-1.7705599999999999</v>
      </c>
      <c r="H659">
        <v>-7.3504300000000002</v>
      </c>
      <c r="I659" t="e">
        <f>IF(AND(Tabelle16[[#This Row],[AreaPx]]&gt;0,NOT(Tabelle16[AreaPx]="inf")),Tabelle16[[#This Row],[AreaPx]], NA())</f>
        <v>#N/A</v>
      </c>
      <c r="J659">
        <v>0</v>
      </c>
      <c r="K659">
        <v>0</v>
      </c>
      <c r="L659">
        <v>0</v>
      </c>
      <c r="M659">
        <v>0</v>
      </c>
      <c r="N659">
        <v>0</v>
      </c>
      <c r="O659">
        <f>Tabelle16[[#This Row],[Roll]]+Tabelle16[[#This Row],[Yaw]]</f>
        <v>36.013369999999995</v>
      </c>
      <c r="P659">
        <f>SQRT(Tabelle16[[#This Row],[X]]^2+ Tabelle16[[#This Row],[Y]]^2 +Tabelle16[[#This Row],[Z]]^2)</f>
        <v>200.70378605400049</v>
      </c>
      <c r="Q659">
        <v>242.83</v>
      </c>
      <c r="R659">
        <v>139.053</v>
      </c>
      <c r="S659">
        <v>134.126</v>
      </c>
      <c r="T659">
        <v>43.363799999999998</v>
      </c>
      <c r="U659">
        <v>-1.7705599999999999</v>
      </c>
      <c r="V659">
        <v>-7.3504300000000002</v>
      </c>
    </row>
    <row r="660" spans="1:22">
      <c r="A660">
        <v>14264</v>
      </c>
      <c r="B660">
        <v>0</v>
      </c>
      <c r="C660">
        <v>36.822000000000003</v>
      </c>
      <c r="D660">
        <v>-14.6829</v>
      </c>
      <c r="E660">
        <v>-196.75</v>
      </c>
      <c r="F660">
        <v>43.363799999999998</v>
      </c>
      <c r="G660">
        <v>-1.7705599999999999</v>
      </c>
      <c r="H660">
        <v>-7.3504300000000002</v>
      </c>
      <c r="I660" t="e">
        <f>IF(AND(Tabelle16[[#This Row],[AreaPx]]&gt;0,NOT(Tabelle16[AreaPx]="inf")),Tabelle16[[#This Row],[AreaPx]], NA())</f>
        <v>#N/A</v>
      </c>
      <c r="J660">
        <v>0</v>
      </c>
      <c r="K660">
        <v>0</v>
      </c>
      <c r="L660">
        <v>0</v>
      </c>
      <c r="M660">
        <v>0</v>
      </c>
      <c r="N660">
        <v>0</v>
      </c>
      <c r="O660">
        <f>Tabelle16[[#This Row],[Roll]]+Tabelle16[[#This Row],[Yaw]]</f>
        <v>36.013369999999995</v>
      </c>
      <c r="P660">
        <f>SQRT(Tabelle16[[#This Row],[X]]^2+ Tabelle16[[#This Row],[Y]]^2 +Tabelle16[[#This Row],[Z]]^2)</f>
        <v>200.70378605400049</v>
      </c>
      <c r="Q660">
        <v>242.83</v>
      </c>
      <c r="R660">
        <v>139.053</v>
      </c>
      <c r="S660">
        <v>134.126</v>
      </c>
      <c r="T660">
        <v>43.363799999999998</v>
      </c>
      <c r="U660">
        <v>-1.7705599999999999</v>
      </c>
      <c r="V660">
        <v>-7.3504300000000002</v>
      </c>
    </row>
    <row r="661" spans="1:22">
      <c r="A661">
        <v>14276</v>
      </c>
      <c r="B661">
        <v>0</v>
      </c>
      <c r="C661">
        <v>36.822000000000003</v>
      </c>
      <c r="D661">
        <v>-14.6829</v>
      </c>
      <c r="E661">
        <v>-196.75</v>
      </c>
      <c r="F661">
        <v>43.363799999999998</v>
      </c>
      <c r="G661">
        <v>-1.7705599999999999</v>
      </c>
      <c r="H661">
        <v>-7.3504300000000002</v>
      </c>
      <c r="I661" t="e">
        <f>IF(AND(Tabelle16[[#This Row],[AreaPx]]&gt;0,NOT(Tabelle16[AreaPx]="inf")),Tabelle16[[#This Row],[AreaPx]], NA())</f>
        <v>#N/A</v>
      </c>
      <c r="J661">
        <v>0</v>
      </c>
      <c r="K661">
        <v>0</v>
      </c>
      <c r="L661">
        <v>0</v>
      </c>
      <c r="M661">
        <v>0</v>
      </c>
      <c r="N661">
        <v>0</v>
      </c>
      <c r="O661">
        <f>Tabelle16[[#This Row],[Roll]]+Tabelle16[[#This Row],[Yaw]]</f>
        <v>36.013369999999995</v>
      </c>
      <c r="P661">
        <f>SQRT(Tabelle16[[#This Row],[X]]^2+ Tabelle16[[#This Row],[Y]]^2 +Tabelle16[[#This Row],[Z]]^2)</f>
        <v>200.70378605400049</v>
      </c>
      <c r="Q661">
        <v>242.83</v>
      </c>
      <c r="R661">
        <v>139.053</v>
      </c>
      <c r="S661">
        <v>134.126</v>
      </c>
      <c r="T661">
        <v>43.363799999999998</v>
      </c>
      <c r="U661">
        <v>-1.7705599999999999</v>
      </c>
      <c r="V661">
        <v>-7.3504300000000002</v>
      </c>
    </row>
    <row r="662" spans="1:22">
      <c r="A662">
        <v>14293</v>
      </c>
      <c r="B662">
        <v>0</v>
      </c>
      <c r="C662">
        <v>36.822000000000003</v>
      </c>
      <c r="D662">
        <v>-14.6829</v>
      </c>
      <c r="E662">
        <v>-196.75</v>
      </c>
      <c r="F662">
        <v>43.363799999999998</v>
      </c>
      <c r="G662">
        <v>-1.7705599999999999</v>
      </c>
      <c r="H662">
        <v>-7.3504300000000002</v>
      </c>
      <c r="I662" t="e">
        <f>IF(AND(Tabelle16[[#This Row],[AreaPx]]&gt;0,NOT(Tabelle16[AreaPx]="inf")),Tabelle16[[#This Row],[AreaPx]], NA())</f>
        <v>#N/A</v>
      </c>
      <c r="J662">
        <v>0</v>
      </c>
      <c r="K662">
        <v>0</v>
      </c>
      <c r="L662">
        <v>0</v>
      </c>
      <c r="M662">
        <v>0</v>
      </c>
      <c r="N662">
        <v>0</v>
      </c>
      <c r="O662">
        <f>Tabelle16[[#This Row],[Roll]]+Tabelle16[[#This Row],[Yaw]]</f>
        <v>36.013369999999995</v>
      </c>
      <c r="P662">
        <f>SQRT(Tabelle16[[#This Row],[X]]^2+ Tabelle16[[#This Row],[Y]]^2 +Tabelle16[[#This Row],[Z]]^2)</f>
        <v>200.70378605400049</v>
      </c>
      <c r="Q662">
        <v>242.83</v>
      </c>
      <c r="R662">
        <v>139.053</v>
      </c>
      <c r="S662">
        <v>134.126</v>
      </c>
      <c r="T662">
        <v>43.363799999999998</v>
      </c>
      <c r="U662">
        <v>-1.7705599999999999</v>
      </c>
      <c r="V662">
        <v>-7.3504300000000002</v>
      </c>
    </row>
    <row r="663" spans="1:22">
      <c r="A663">
        <v>14305</v>
      </c>
      <c r="B663">
        <v>0</v>
      </c>
      <c r="C663">
        <v>36.822000000000003</v>
      </c>
      <c r="D663">
        <v>-14.6829</v>
      </c>
      <c r="E663">
        <v>-196.75</v>
      </c>
      <c r="F663">
        <v>43.363799999999998</v>
      </c>
      <c r="G663">
        <v>-1.7705599999999999</v>
      </c>
      <c r="H663">
        <v>-7.3504300000000002</v>
      </c>
      <c r="I663" t="e">
        <f>IF(AND(Tabelle16[[#This Row],[AreaPx]]&gt;0,NOT(Tabelle16[AreaPx]="inf")),Tabelle16[[#This Row],[AreaPx]], NA())</f>
        <v>#N/A</v>
      </c>
      <c r="J663">
        <v>0</v>
      </c>
      <c r="K663">
        <v>0</v>
      </c>
      <c r="L663">
        <v>0</v>
      </c>
      <c r="M663">
        <v>0</v>
      </c>
      <c r="N663">
        <v>0</v>
      </c>
      <c r="O663">
        <f>Tabelle16[[#This Row],[Roll]]+Tabelle16[[#This Row],[Yaw]]</f>
        <v>36.013369999999995</v>
      </c>
      <c r="P663">
        <f>SQRT(Tabelle16[[#This Row],[X]]^2+ Tabelle16[[#This Row],[Y]]^2 +Tabelle16[[#This Row],[Z]]^2)</f>
        <v>200.70378605400049</v>
      </c>
      <c r="Q663">
        <v>242.83</v>
      </c>
      <c r="R663">
        <v>139.053</v>
      </c>
      <c r="S663">
        <v>134.126</v>
      </c>
      <c r="T663">
        <v>43.363799999999998</v>
      </c>
      <c r="U663">
        <v>-1.7705599999999999</v>
      </c>
      <c r="V663">
        <v>-7.3504300000000002</v>
      </c>
    </row>
    <row r="664" spans="1:22">
      <c r="A664">
        <v>14315</v>
      </c>
      <c r="B664">
        <v>0</v>
      </c>
      <c r="C664">
        <v>36.822000000000003</v>
      </c>
      <c r="D664">
        <v>-14.6829</v>
      </c>
      <c r="E664">
        <v>-196.75</v>
      </c>
      <c r="F664">
        <v>43.363799999999998</v>
      </c>
      <c r="G664">
        <v>-1.7705599999999999</v>
      </c>
      <c r="H664">
        <v>-7.3504300000000002</v>
      </c>
      <c r="I664" t="e">
        <f>IF(AND(Tabelle16[[#This Row],[AreaPx]]&gt;0,NOT(Tabelle16[AreaPx]="inf")),Tabelle16[[#This Row],[AreaPx]], NA())</f>
        <v>#N/A</v>
      </c>
      <c r="J664">
        <v>0</v>
      </c>
      <c r="K664">
        <v>0</v>
      </c>
      <c r="L664">
        <v>0</v>
      </c>
      <c r="M664">
        <v>0</v>
      </c>
      <c r="N664">
        <v>0</v>
      </c>
      <c r="O664">
        <f>Tabelle16[[#This Row],[Roll]]+Tabelle16[[#This Row],[Yaw]]</f>
        <v>36.013369999999995</v>
      </c>
      <c r="P664">
        <f>SQRT(Tabelle16[[#This Row],[X]]^2+ Tabelle16[[#This Row],[Y]]^2 +Tabelle16[[#This Row],[Z]]^2)</f>
        <v>200.70378605400049</v>
      </c>
      <c r="Q664">
        <v>242.83</v>
      </c>
      <c r="R664">
        <v>139.053</v>
      </c>
      <c r="S664">
        <v>134.126</v>
      </c>
      <c r="T664">
        <v>43.363799999999998</v>
      </c>
      <c r="U664">
        <v>-1.7705599999999999</v>
      </c>
      <c r="V664">
        <v>-7.3504300000000002</v>
      </c>
    </row>
    <row r="665" spans="1:22">
      <c r="A665">
        <v>14336</v>
      </c>
      <c r="B665">
        <v>0</v>
      </c>
      <c r="C665">
        <v>36.822000000000003</v>
      </c>
      <c r="D665">
        <v>-14.6829</v>
      </c>
      <c r="E665">
        <v>-196.75</v>
      </c>
      <c r="F665">
        <v>43.363799999999998</v>
      </c>
      <c r="G665">
        <v>-1.7705599999999999</v>
      </c>
      <c r="H665">
        <v>-7.3504300000000002</v>
      </c>
      <c r="I665" t="e">
        <f>IF(AND(Tabelle16[[#This Row],[AreaPx]]&gt;0,NOT(Tabelle16[AreaPx]="inf")),Tabelle16[[#This Row],[AreaPx]], NA())</f>
        <v>#N/A</v>
      </c>
      <c r="J665">
        <v>0</v>
      </c>
      <c r="K665">
        <v>0</v>
      </c>
      <c r="L665">
        <v>0</v>
      </c>
      <c r="M665">
        <v>0</v>
      </c>
      <c r="N665">
        <v>0</v>
      </c>
      <c r="O665">
        <f>Tabelle16[[#This Row],[Roll]]+Tabelle16[[#This Row],[Yaw]]</f>
        <v>36.013369999999995</v>
      </c>
      <c r="P665">
        <f>SQRT(Tabelle16[[#This Row],[X]]^2+ Tabelle16[[#This Row],[Y]]^2 +Tabelle16[[#This Row],[Z]]^2)</f>
        <v>200.70378605400049</v>
      </c>
      <c r="Q665">
        <v>242.83</v>
      </c>
      <c r="R665">
        <v>139.053</v>
      </c>
      <c r="S665">
        <v>134.126</v>
      </c>
      <c r="T665">
        <v>43.363799999999998</v>
      </c>
      <c r="U665">
        <v>-1.7705599999999999</v>
      </c>
      <c r="V665">
        <v>-7.3504300000000002</v>
      </c>
    </row>
    <row r="666" spans="1:22">
      <c r="A666">
        <v>14349</v>
      </c>
      <c r="B666">
        <v>0</v>
      </c>
      <c r="C666">
        <v>36.822000000000003</v>
      </c>
      <c r="D666">
        <v>-14.6829</v>
      </c>
      <c r="E666">
        <v>-196.75</v>
      </c>
      <c r="F666">
        <v>43.363799999999998</v>
      </c>
      <c r="G666">
        <v>-1.7705599999999999</v>
      </c>
      <c r="H666">
        <v>-7.3504300000000002</v>
      </c>
      <c r="I666" t="e">
        <f>IF(AND(Tabelle16[[#This Row],[AreaPx]]&gt;0,NOT(Tabelle16[AreaPx]="inf")),Tabelle16[[#This Row],[AreaPx]], NA())</f>
        <v>#N/A</v>
      </c>
      <c r="J666">
        <v>0</v>
      </c>
      <c r="K666">
        <v>0</v>
      </c>
      <c r="L666">
        <v>0</v>
      </c>
      <c r="M666">
        <v>0</v>
      </c>
      <c r="N666">
        <v>0</v>
      </c>
      <c r="O666">
        <f>Tabelle16[[#This Row],[Roll]]+Tabelle16[[#This Row],[Yaw]]</f>
        <v>36.013369999999995</v>
      </c>
      <c r="P666">
        <f>SQRT(Tabelle16[[#This Row],[X]]^2+ Tabelle16[[#This Row],[Y]]^2 +Tabelle16[[#This Row],[Z]]^2)</f>
        <v>200.70378605400049</v>
      </c>
      <c r="Q666">
        <v>242.83</v>
      </c>
      <c r="R666">
        <v>139.053</v>
      </c>
      <c r="S666">
        <v>134.126</v>
      </c>
      <c r="T666">
        <v>43.363799999999998</v>
      </c>
      <c r="U666">
        <v>-1.7705599999999999</v>
      </c>
      <c r="V666">
        <v>-7.3504300000000002</v>
      </c>
    </row>
    <row r="667" spans="1:22">
      <c r="A667">
        <v>14365</v>
      </c>
      <c r="B667">
        <v>0</v>
      </c>
      <c r="C667">
        <v>36.822000000000003</v>
      </c>
      <c r="D667">
        <v>-14.6829</v>
      </c>
      <c r="E667">
        <v>-196.75</v>
      </c>
      <c r="F667">
        <v>43.363799999999998</v>
      </c>
      <c r="G667">
        <v>-1.7705599999999999</v>
      </c>
      <c r="H667">
        <v>-7.3504300000000002</v>
      </c>
      <c r="I667" t="e">
        <f>IF(AND(Tabelle16[[#This Row],[AreaPx]]&gt;0,NOT(Tabelle16[AreaPx]="inf")),Tabelle16[[#This Row],[AreaPx]], NA())</f>
        <v>#N/A</v>
      </c>
      <c r="J667">
        <v>0</v>
      </c>
      <c r="K667">
        <v>0</v>
      </c>
      <c r="L667">
        <v>0</v>
      </c>
      <c r="M667">
        <v>0</v>
      </c>
      <c r="N667">
        <v>0</v>
      </c>
      <c r="O667">
        <f>Tabelle16[[#This Row],[Roll]]+Tabelle16[[#This Row],[Yaw]]</f>
        <v>36.013369999999995</v>
      </c>
      <c r="P667">
        <f>SQRT(Tabelle16[[#This Row],[X]]^2+ Tabelle16[[#This Row],[Y]]^2 +Tabelle16[[#This Row],[Z]]^2)</f>
        <v>200.70378605400049</v>
      </c>
      <c r="Q667">
        <v>242.83</v>
      </c>
      <c r="R667">
        <v>139.053</v>
      </c>
      <c r="S667">
        <v>134.126</v>
      </c>
      <c r="T667">
        <v>43.363799999999998</v>
      </c>
      <c r="U667">
        <v>-1.7705599999999999</v>
      </c>
      <c r="V667">
        <v>-7.3504300000000002</v>
      </c>
    </row>
    <row r="668" spans="1:22">
      <c r="A668">
        <v>14375</v>
      </c>
      <c r="B668">
        <v>0</v>
      </c>
      <c r="C668">
        <v>36.822000000000003</v>
      </c>
      <c r="D668">
        <v>-14.6829</v>
      </c>
      <c r="E668">
        <v>-196.75</v>
      </c>
      <c r="F668">
        <v>43.363799999999998</v>
      </c>
      <c r="G668">
        <v>-1.7705599999999999</v>
      </c>
      <c r="H668">
        <v>-7.3504300000000002</v>
      </c>
      <c r="I668" t="e">
        <f>IF(AND(Tabelle16[[#This Row],[AreaPx]]&gt;0,NOT(Tabelle16[AreaPx]="inf")),Tabelle16[[#This Row],[AreaPx]], NA())</f>
        <v>#N/A</v>
      </c>
      <c r="J668">
        <v>0</v>
      </c>
      <c r="K668">
        <v>0</v>
      </c>
      <c r="L668">
        <v>0</v>
      </c>
      <c r="M668">
        <v>0</v>
      </c>
      <c r="N668">
        <v>0</v>
      </c>
      <c r="O668">
        <f>Tabelle16[[#This Row],[Roll]]+Tabelle16[[#This Row],[Yaw]]</f>
        <v>36.013369999999995</v>
      </c>
      <c r="P668">
        <f>SQRT(Tabelle16[[#This Row],[X]]^2+ Tabelle16[[#This Row],[Y]]^2 +Tabelle16[[#This Row],[Z]]^2)</f>
        <v>200.70378605400049</v>
      </c>
      <c r="Q668">
        <v>242.83</v>
      </c>
      <c r="R668">
        <v>139.053</v>
      </c>
      <c r="S668">
        <v>134.126</v>
      </c>
      <c r="T668">
        <v>43.363799999999998</v>
      </c>
      <c r="U668">
        <v>-1.7705599999999999</v>
      </c>
      <c r="V668">
        <v>-7.3504300000000002</v>
      </c>
    </row>
    <row r="669" spans="1:22">
      <c r="A669">
        <v>14391</v>
      </c>
      <c r="B669">
        <v>0</v>
      </c>
      <c r="C669">
        <v>36.822000000000003</v>
      </c>
      <c r="D669">
        <v>-14.6829</v>
      </c>
      <c r="E669">
        <v>-196.75</v>
      </c>
      <c r="F669">
        <v>43.363799999999998</v>
      </c>
      <c r="G669">
        <v>-1.7705599999999999</v>
      </c>
      <c r="H669">
        <v>-7.3504300000000002</v>
      </c>
      <c r="I669" t="e">
        <f>IF(AND(Tabelle16[[#This Row],[AreaPx]]&gt;0,NOT(Tabelle16[AreaPx]="inf")),Tabelle16[[#This Row],[AreaPx]], NA())</f>
        <v>#N/A</v>
      </c>
      <c r="J669">
        <v>0</v>
      </c>
      <c r="K669">
        <v>0</v>
      </c>
      <c r="L669">
        <v>0</v>
      </c>
      <c r="M669">
        <v>0</v>
      </c>
      <c r="N669">
        <v>0</v>
      </c>
      <c r="O669">
        <f>Tabelle16[[#This Row],[Roll]]+Tabelle16[[#This Row],[Yaw]]</f>
        <v>36.013369999999995</v>
      </c>
      <c r="P669">
        <f>SQRT(Tabelle16[[#This Row],[X]]^2+ Tabelle16[[#This Row],[Y]]^2 +Tabelle16[[#This Row],[Z]]^2)</f>
        <v>200.70378605400049</v>
      </c>
      <c r="Q669">
        <v>242.83</v>
      </c>
      <c r="R669">
        <v>139.053</v>
      </c>
      <c r="S669">
        <v>134.126</v>
      </c>
      <c r="T669">
        <v>43.363799999999998</v>
      </c>
      <c r="U669">
        <v>-1.7705599999999999</v>
      </c>
      <c r="V669">
        <v>-7.3504300000000002</v>
      </c>
    </row>
    <row r="670" spans="1:22">
      <c r="A670">
        <v>14405</v>
      </c>
      <c r="B670">
        <v>0</v>
      </c>
      <c r="C670">
        <v>36.822000000000003</v>
      </c>
      <c r="D670">
        <v>-14.6829</v>
      </c>
      <c r="E670">
        <v>-196.75</v>
      </c>
      <c r="F670">
        <v>43.363799999999998</v>
      </c>
      <c r="G670">
        <v>-1.7705599999999999</v>
      </c>
      <c r="H670">
        <v>-7.3504300000000002</v>
      </c>
      <c r="I670" t="e">
        <f>IF(AND(Tabelle16[[#This Row],[AreaPx]]&gt;0,NOT(Tabelle16[AreaPx]="inf")),Tabelle16[[#This Row],[AreaPx]], NA())</f>
        <v>#N/A</v>
      </c>
      <c r="J670">
        <v>0</v>
      </c>
      <c r="K670">
        <v>0</v>
      </c>
      <c r="L670">
        <v>0</v>
      </c>
      <c r="M670">
        <v>0</v>
      </c>
      <c r="N670">
        <v>0</v>
      </c>
      <c r="O670">
        <f>Tabelle16[[#This Row],[Roll]]+Tabelle16[[#This Row],[Yaw]]</f>
        <v>36.013369999999995</v>
      </c>
      <c r="P670">
        <f>SQRT(Tabelle16[[#This Row],[X]]^2+ Tabelle16[[#This Row],[Y]]^2 +Tabelle16[[#This Row],[Z]]^2)</f>
        <v>200.70378605400049</v>
      </c>
      <c r="Q670">
        <v>242.83</v>
      </c>
      <c r="R670">
        <v>139.053</v>
      </c>
      <c r="S670">
        <v>134.126</v>
      </c>
      <c r="T670">
        <v>43.363799999999998</v>
      </c>
      <c r="U670">
        <v>-1.7705599999999999</v>
      </c>
      <c r="V670">
        <v>-7.3504300000000002</v>
      </c>
    </row>
    <row r="671" spans="1:22">
      <c r="A671">
        <v>14411</v>
      </c>
      <c r="B671">
        <v>0</v>
      </c>
      <c r="C671">
        <v>36.822000000000003</v>
      </c>
      <c r="D671">
        <v>-14.6829</v>
      </c>
      <c r="E671">
        <v>-196.75</v>
      </c>
      <c r="F671">
        <v>43.363799999999998</v>
      </c>
      <c r="G671">
        <v>-1.7705599999999999</v>
      </c>
      <c r="H671">
        <v>-7.3504300000000002</v>
      </c>
      <c r="I671" t="e">
        <f>IF(AND(Tabelle16[[#This Row],[AreaPx]]&gt;0,NOT(Tabelle16[AreaPx]="inf")),Tabelle16[[#This Row],[AreaPx]], NA())</f>
        <v>#N/A</v>
      </c>
      <c r="J671">
        <v>0</v>
      </c>
      <c r="K671">
        <v>0</v>
      </c>
      <c r="L671">
        <v>0</v>
      </c>
      <c r="M671">
        <v>0</v>
      </c>
      <c r="N671">
        <v>0</v>
      </c>
      <c r="O671">
        <f>Tabelle16[[#This Row],[Roll]]+Tabelle16[[#This Row],[Yaw]]</f>
        <v>36.013369999999995</v>
      </c>
      <c r="P671">
        <f>SQRT(Tabelle16[[#This Row],[X]]^2+ Tabelle16[[#This Row],[Y]]^2 +Tabelle16[[#This Row],[Z]]^2)</f>
        <v>200.70378605400049</v>
      </c>
      <c r="Q671">
        <v>242.83</v>
      </c>
      <c r="R671">
        <v>139.053</v>
      </c>
      <c r="S671">
        <v>134.126</v>
      </c>
      <c r="T671">
        <v>43.363799999999998</v>
      </c>
      <c r="U671">
        <v>-1.7705599999999999</v>
      </c>
      <c r="V671">
        <v>-7.3504300000000002</v>
      </c>
    </row>
    <row r="672" spans="1:22">
      <c r="A672">
        <v>14426</v>
      </c>
      <c r="B672">
        <v>0</v>
      </c>
      <c r="C672">
        <v>36.822000000000003</v>
      </c>
      <c r="D672">
        <v>-14.6829</v>
      </c>
      <c r="E672">
        <v>-196.75</v>
      </c>
      <c r="F672">
        <v>43.363799999999998</v>
      </c>
      <c r="G672">
        <v>-1.7705599999999999</v>
      </c>
      <c r="H672">
        <v>-7.3504300000000002</v>
      </c>
      <c r="I672" t="e">
        <f>IF(AND(Tabelle16[[#This Row],[AreaPx]]&gt;0,NOT(Tabelle16[AreaPx]="inf")),Tabelle16[[#This Row],[AreaPx]], NA())</f>
        <v>#N/A</v>
      </c>
      <c r="J672">
        <v>0</v>
      </c>
      <c r="K672">
        <v>0</v>
      </c>
      <c r="L672">
        <v>0</v>
      </c>
      <c r="M672">
        <v>0</v>
      </c>
      <c r="N672">
        <v>0</v>
      </c>
      <c r="O672">
        <f>Tabelle16[[#This Row],[Roll]]+Tabelle16[[#This Row],[Yaw]]</f>
        <v>36.013369999999995</v>
      </c>
      <c r="P672">
        <f>SQRT(Tabelle16[[#This Row],[X]]^2+ Tabelle16[[#This Row],[Y]]^2 +Tabelle16[[#This Row],[Z]]^2)</f>
        <v>200.70378605400049</v>
      </c>
      <c r="Q672">
        <v>242.83</v>
      </c>
      <c r="R672">
        <v>139.053</v>
      </c>
      <c r="S672">
        <v>134.126</v>
      </c>
      <c r="T672">
        <v>43.363799999999998</v>
      </c>
      <c r="U672">
        <v>-1.7705599999999999</v>
      </c>
      <c r="V672">
        <v>-7.3504300000000002</v>
      </c>
    </row>
    <row r="673" spans="1:22">
      <c r="A673">
        <v>14439</v>
      </c>
      <c r="B673">
        <v>0</v>
      </c>
      <c r="C673">
        <v>36.822000000000003</v>
      </c>
      <c r="D673">
        <v>-14.6829</v>
      </c>
      <c r="E673">
        <v>-196.75</v>
      </c>
      <c r="F673">
        <v>43.363799999999998</v>
      </c>
      <c r="G673">
        <v>-1.7705599999999999</v>
      </c>
      <c r="H673">
        <v>-7.3504300000000002</v>
      </c>
      <c r="I673" t="e">
        <f>IF(AND(Tabelle16[[#This Row],[AreaPx]]&gt;0,NOT(Tabelle16[AreaPx]="inf")),Tabelle16[[#This Row],[AreaPx]], NA())</f>
        <v>#N/A</v>
      </c>
      <c r="J673">
        <v>0</v>
      </c>
      <c r="K673">
        <v>0</v>
      </c>
      <c r="L673">
        <v>0</v>
      </c>
      <c r="M673">
        <v>0</v>
      </c>
      <c r="N673">
        <v>0</v>
      </c>
      <c r="O673">
        <f>Tabelle16[[#This Row],[Roll]]+Tabelle16[[#This Row],[Yaw]]</f>
        <v>36.013369999999995</v>
      </c>
      <c r="P673">
        <f>SQRT(Tabelle16[[#This Row],[X]]^2+ Tabelle16[[#This Row],[Y]]^2 +Tabelle16[[#This Row],[Z]]^2)</f>
        <v>200.70378605400049</v>
      </c>
      <c r="Q673">
        <v>242.83</v>
      </c>
      <c r="R673">
        <v>139.053</v>
      </c>
      <c r="S673">
        <v>134.126</v>
      </c>
      <c r="T673">
        <v>43.363799999999998</v>
      </c>
      <c r="U673">
        <v>-1.7705599999999999</v>
      </c>
      <c r="V673">
        <v>-7.3504300000000002</v>
      </c>
    </row>
    <row r="674" spans="1:22">
      <c r="A674">
        <v>14455</v>
      </c>
      <c r="B674">
        <v>0</v>
      </c>
      <c r="C674">
        <v>36.822000000000003</v>
      </c>
      <c r="D674">
        <v>-14.6829</v>
      </c>
      <c r="E674">
        <v>-196.75</v>
      </c>
      <c r="F674">
        <v>43.363799999999998</v>
      </c>
      <c r="G674">
        <v>-1.7705599999999999</v>
      </c>
      <c r="H674">
        <v>-7.3504300000000002</v>
      </c>
      <c r="I674" t="e">
        <f>IF(AND(Tabelle16[[#This Row],[AreaPx]]&gt;0,NOT(Tabelle16[AreaPx]="inf")),Tabelle16[[#This Row],[AreaPx]], NA())</f>
        <v>#N/A</v>
      </c>
      <c r="J674">
        <v>0</v>
      </c>
      <c r="K674">
        <v>0</v>
      </c>
      <c r="L674">
        <v>0</v>
      </c>
      <c r="M674">
        <v>0</v>
      </c>
      <c r="N674">
        <v>0</v>
      </c>
      <c r="O674">
        <f>Tabelle16[[#This Row],[Roll]]+Tabelle16[[#This Row],[Yaw]]</f>
        <v>36.013369999999995</v>
      </c>
      <c r="P674">
        <f>SQRT(Tabelle16[[#This Row],[X]]^2+ Tabelle16[[#This Row],[Y]]^2 +Tabelle16[[#This Row],[Z]]^2)</f>
        <v>200.70378605400049</v>
      </c>
      <c r="Q674">
        <v>242.83</v>
      </c>
      <c r="R674">
        <v>139.053</v>
      </c>
      <c r="S674">
        <v>134.126</v>
      </c>
      <c r="T674">
        <v>43.363799999999998</v>
      </c>
      <c r="U674">
        <v>-1.7705599999999999</v>
      </c>
      <c r="V674">
        <v>-7.3504300000000002</v>
      </c>
    </row>
    <row r="675" spans="1:22">
      <c r="A675">
        <v>14468</v>
      </c>
      <c r="B675">
        <v>0</v>
      </c>
      <c r="C675">
        <v>36.822000000000003</v>
      </c>
      <c r="D675">
        <v>-14.6829</v>
      </c>
      <c r="E675">
        <v>-196.75</v>
      </c>
      <c r="F675">
        <v>43.363799999999998</v>
      </c>
      <c r="G675">
        <v>-1.7705599999999999</v>
      </c>
      <c r="H675">
        <v>-7.3504300000000002</v>
      </c>
      <c r="I675" t="e">
        <f>IF(AND(Tabelle16[[#This Row],[AreaPx]]&gt;0,NOT(Tabelle16[AreaPx]="inf")),Tabelle16[[#This Row],[AreaPx]], NA())</f>
        <v>#N/A</v>
      </c>
      <c r="J675">
        <v>0</v>
      </c>
      <c r="K675">
        <v>0</v>
      </c>
      <c r="L675">
        <v>0</v>
      </c>
      <c r="M675">
        <v>0</v>
      </c>
      <c r="N675">
        <v>0</v>
      </c>
      <c r="O675">
        <f>Tabelle16[[#This Row],[Roll]]+Tabelle16[[#This Row],[Yaw]]</f>
        <v>36.013369999999995</v>
      </c>
      <c r="P675">
        <f>SQRT(Tabelle16[[#This Row],[X]]^2+ Tabelle16[[#This Row],[Y]]^2 +Tabelle16[[#This Row],[Z]]^2)</f>
        <v>200.70378605400049</v>
      </c>
      <c r="Q675">
        <v>242.83</v>
      </c>
      <c r="R675">
        <v>139.053</v>
      </c>
      <c r="S675">
        <v>134.126</v>
      </c>
      <c r="T675">
        <v>43.363799999999998</v>
      </c>
      <c r="U675">
        <v>-1.7705599999999999</v>
      </c>
      <c r="V675">
        <v>-7.3504300000000002</v>
      </c>
    </row>
    <row r="676" spans="1:22">
      <c r="A676">
        <v>14476</v>
      </c>
      <c r="B676">
        <v>0</v>
      </c>
      <c r="C676">
        <v>36.822000000000003</v>
      </c>
      <c r="D676">
        <v>-14.6829</v>
      </c>
      <c r="E676">
        <v>-196.75</v>
      </c>
      <c r="F676">
        <v>43.363799999999998</v>
      </c>
      <c r="G676">
        <v>-1.7705599999999999</v>
      </c>
      <c r="H676">
        <v>-7.3504300000000002</v>
      </c>
      <c r="I676" t="e">
        <f>IF(AND(Tabelle16[[#This Row],[AreaPx]]&gt;0,NOT(Tabelle16[AreaPx]="inf")),Tabelle16[[#This Row],[AreaPx]], NA())</f>
        <v>#N/A</v>
      </c>
      <c r="J676">
        <v>0</v>
      </c>
      <c r="K676">
        <v>0</v>
      </c>
      <c r="L676">
        <v>0</v>
      </c>
      <c r="M676">
        <v>0</v>
      </c>
      <c r="N676">
        <v>0</v>
      </c>
      <c r="O676">
        <f>Tabelle16[[#This Row],[Roll]]+Tabelle16[[#This Row],[Yaw]]</f>
        <v>36.013369999999995</v>
      </c>
      <c r="P676">
        <f>SQRT(Tabelle16[[#This Row],[X]]^2+ Tabelle16[[#This Row],[Y]]^2 +Tabelle16[[#This Row],[Z]]^2)</f>
        <v>200.70378605400049</v>
      </c>
      <c r="Q676">
        <v>242.83</v>
      </c>
      <c r="R676">
        <v>139.053</v>
      </c>
      <c r="S676">
        <v>134.126</v>
      </c>
      <c r="T676">
        <v>43.363799999999998</v>
      </c>
      <c r="U676">
        <v>-1.7705599999999999</v>
      </c>
      <c r="V676">
        <v>-7.3504300000000002</v>
      </c>
    </row>
    <row r="677" spans="1:22">
      <c r="A677">
        <v>14495</v>
      </c>
      <c r="B677">
        <v>0</v>
      </c>
      <c r="C677">
        <v>36.822000000000003</v>
      </c>
      <c r="D677">
        <v>-14.6829</v>
      </c>
      <c r="E677">
        <v>-196.75</v>
      </c>
      <c r="F677">
        <v>43.363799999999998</v>
      </c>
      <c r="G677">
        <v>-1.7705599999999999</v>
      </c>
      <c r="H677">
        <v>-7.3504300000000002</v>
      </c>
      <c r="I677" t="e">
        <f>IF(AND(Tabelle16[[#This Row],[AreaPx]]&gt;0,NOT(Tabelle16[AreaPx]="inf")),Tabelle16[[#This Row],[AreaPx]], NA())</f>
        <v>#N/A</v>
      </c>
      <c r="J677">
        <v>0</v>
      </c>
      <c r="K677">
        <v>0</v>
      </c>
      <c r="L677">
        <v>0</v>
      </c>
      <c r="M677">
        <v>0</v>
      </c>
      <c r="N677">
        <v>0</v>
      </c>
      <c r="O677">
        <f>Tabelle16[[#This Row],[Roll]]+Tabelle16[[#This Row],[Yaw]]</f>
        <v>36.013369999999995</v>
      </c>
      <c r="P677">
        <f>SQRT(Tabelle16[[#This Row],[X]]^2+ Tabelle16[[#This Row],[Y]]^2 +Tabelle16[[#This Row],[Z]]^2)</f>
        <v>200.70378605400049</v>
      </c>
      <c r="Q677">
        <v>242.83</v>
      </c>
      <c r="R677">
        <v>139.053</v>
      </c>
      <c r="S677">
        <v>134.126</v>
      </c>
      <c r="T677">
        <v>43.363799999999998</v>
      </c>
      <c r="U677">
        <v>-1.7705599999999999</v>
      </c>
      <c r="V677">
        <v>-7.3504300000000002</v>
      </c>
    </row>
    <row r="678" spans="1:22">
      <c r="A678">
        <v>14506</v>
      </c>
      <c r="B678">
        <v>0</v>
      </c>
      <c r="C678">
        <v>36.822000000000003</v>
      </c>
      <c r="D678">
        <v>-14.6829</v>
      </c>
      <c r="E678">
        <v>-196.75</v>
      </c>
      <c r="F678">
        <v>43.363799999999998</v>
      </c>
      <c r="G678">
        <v>-1.7705599999999999</v>
      </c>
      <c r="H678">
        <v>-7.3504300000000002</v>
      </c>
      <c r="I678" t="e">
        <f>IF(AND(Tabelle16[[#This Row],[AreaPx]]&gt;0,NOT(Tabelle16[AreaPx]="inf")),Tabelle16[[#This Row],[AreaPx]], NA())</f>
        <v>#N/A</v>
      </c>
      <c r="J678">
        <v>0</v>
      </c>
      <c r="K678">
        <v>0</v>
      </c>
      <c r="L678">
        <v>0</v>
      </c>
      <c r="M678">
        <v>0</v>
      </c>
      <c r="N678">
        <v>0</v>
      </c>
      <c r="O678">
        <f>Tabelle16[[#This Row],[Roll]]+Tabelle16[[#This Row],[Yaw]]</f>
        <v>36.013369999999995</v>
      </c>
      <c r="P678">
        <f>SQRT(Tabelle16[[#This Row],[X]]^2+ Tabelle16[[#This Row],[Y]]^2 +Tabelle16[[#This Row],[Z]]^2)</f>
        <v>200.70378605400049</v>
      </c>
      <c r="Q678">
        <v>242.83</v>
      </c>
      <c r="R678">
        <v>139.053</v>
      </c>
      <c r="S678">
        <v>134.126</v>
      </c>
      <c r="T678">
        <v>43.363799999999998</v>
      </c>
      <c r="U678">
        <v>-1.7705599999999999</v>
      </c>
      <c r="V678">
        <v>-7.3504300000000002</v>
      </c>
    </row>
    <row r="679" spans="1:22">
      <c r="A679">
        <v>14525</v>
      </c>
      <c r="B679">
        <v>0</v>
      </c>
      <c r="C679">
        <v>36.822000000000003</v>
      </c>
      <c r="D679">
        <v>-14.6829</v>
      </c>
      <c r="E679">
        <v>-196.75</v>
      </c>
      <c r="F679">
        <v>43.363799999999998</v>
      </c>
      <c r="G679">
        <v>-1.7705599999999999</v>
      </c>
      <c r="H679">
        <v>-7.3504300000000002</v>
      </c>
      <c r="I679" t="e">
        <f>IF(AND(Tabelle16[[#This Row],[AreaPx]]&gt;0,NOT(Tabelle16[AreaPx]="inf")),Tabelle16[[#This Row],[AreaPx]], NA())</f>
        <v>#N/A</v>
      </c>
      <c r="J679">
        <v>0</v>
      </c>
      <c r="K679">
        <v>0</v>
      </c>
      <c r="L679">
        <v>0</v>
      </c>
      <c r="M679">
        <v>0</v>
      </c>
      <c r="N679">
        <v>0</v>
      </c>
      <c r="O679">
        <f>Tabelle16[[#This Row],[Roll]]+Tabelle16[[#This Row],[Yaw]]</f>
        <v>36.013369999999995</v>
      </c>
      <c r="P679">
        <f>SQRT(Tabelle16[[#This Row],[X]]^2+ Tabelle16[[#This Row],[Y]]^2 +Tabelle16[[#This Row],[Z]]^2)</f>
        <v>200.70378605400049</v>
      </c>
      <c r="Q679">
        <v>242.83</v>
      </c>
      <c r="R679">
        <v>139.053</v>
      </c>
      <c r="S679">
        <v>134.126</v>
      </c>
      <c r="T679">
        <v>43.363799999999998</v>
      </c>
      <c r="U679">
        <v>-1.7705599999999999</v>
      </c>
      <c r="V679">
        <v>-7.3504300000000002</v>
      </c>
    </row>
    <row r="680" spans="1:22">
      <c r="A680">
        <v>14537</v>
      </c>
      <c r="B680">
        <v>0</v>
      </c>
      <c r="C680">
        <v>36.822000000000003</v>
      </c>
      <c r="D680">
        <v>-14.6829</v>
      </c>
      <c r="E680">
        <v>-196.75</v>
      </c>
      <c r="F680">
        <v>43.363799999999998</v>
      </c>
      <c r="G680">
        <v>-1.7705599999999999</v>
      </c>
      <c r="H680">
        <v>-7.3504300000000002</v>
      </c>
      <c r="I680" t="e">
        <f>IF(AND(Tabelle16[[#This Row],[AreaPx]]&gt;0,NOT(Tabelle16[AreaPx]="inf")),Tabelle16[[#This Row],[AreaPx]], NA())</f>
        <v>#N/A</v>
      </c>
      <c r="J680">
        <v>0</v>
      </c>
      <c r="K680">
        <v>0</v>
      </c>
      <c r="L680">
        <v>0</v>
      </c>
      <c r="M680">
        <v>0</v>
      </c>
      <c r="N680">
        <v>0</v>
      </c>
      <c r="O680">
        <f>Tabelle16[[#This Row],[Roll]]+Tabelle16[[#This Row],[Yaw]]</f>
        <v>36.013369999999995</v>
      </c>
      <c r="P680">
        <f>SQRT(Tabelle16[[#This Row],[X]]^2+ Tabelle16[[#This Row],[Y]]^2 +Tabelle16[[#This Row],[Z]]^2)</f>
        <v>200.70378605400049</v>
      </c>
      <c r="Q680">
        <v>242.83</v>
      </c>
      <c r="R680">
        <v>139.053</v>
      </c>
      <c r="S680">
        <v>134.126</v>
      </c>
      <c r="T680">
        <v>43.363799999999998</v>
      </c>
      <c r="U680">
        <v>-1.7705599999999999</v>
      </c>
      <c r="V680">
        <v>-7.3504300000000002</v>
      </c>
    </row>
    <row r="681" spans="1:22">
      <c r="A681">
        <v>14546</v>
      </c>
      <c r="B681">
        <v>0</v>
      </c>
      <c r="C681">
        <v>36.822000000000003</v>
      </c>
      <c r="D681">
        <v>-14.6829</v>
      </c>
      <c r="E681">
        <v>-196.75</v>
      </c>
      <c r="F681">
        <v>43.363799999999998</v>
      </c>
      <c r="G681">
        <v>-1.7705599999999999</v>
      </c>
      <c r="H681">
        <v>-7.3504300000000002</v>
      </c>
      <c r="I681" t="e">
        <f>IF(AND(Tabelle16[[#This Row],[AreaPx]]&gt;0,NOT(Tabelle16[AreaPx]="inf")),Tabelle16[[#This Row],[AreaPx]], NA())</f>
        <v>#N/A</v>
      </c>
      <c r="J681">
        <v>0</v>
      </c>
      <c r="K681">
        <v>0</v>
      </c>
      <c r="L681">
        <v>0</v>
      </c>
      <c r="M681">
        <v>0</v>
      </c>
      <c r="N681">
        <v>0</v>
      </c>
      <c r="O681">
        <f>Tabelle16[[#This Row],[Roll]]+Tabelle16[[#This Row],[Yaw]]</f>
        <v>36.013369999999995</v>
      </c>
      <c r="P681">
        <f>SQRT(Tabelle16[[#This Row],[X]]^2+ Tabelle16[[#This Row],[Y]]^2 +Tabelle16[[#This Row],[Z]]^2)</f>
        <v>200.70378605400049</v>
      </c>
      <c r="Q681">
        <v>242.83</v>
      </c>
      <c r="R681">
        <v>139.053</v>
      </c>
      <c r="S681">
        <v>134.126</v>
      </c>
      <c r="T681">
        <v>43.363799999999998</v>
      </c>
      <c r="U681">
        <v>-1.7705599999999999</v>
      </c>
      <c r="V681">
        <v>-7.3504300000000002</v>
      </c>
    </row>
    <row r="682" spans="1:22">
      <c r="A682">
        <v>14563</v>
      </c>
      <c r="B682">
        <v>0</v>
      </c>
      <c r="C682">
        <v>36.822000000000003</v>
      </c>
      <c r="D682">
        <v>-14.6829</v>
      </c>
      <c r="E682">
        <v>-196.75</v>
      </c>
      <c r="F682">
        <v>43.363799999999998</v>
      </c>
      <c r="G682">
        <v>-1.7705599999999999</v>
      </c>
      <c r="H682">
        <v>-7.3504300000000002</v>
      </c>
      <c r="I682" t="e">
        <f>IF(AND(Tabelle16[[#This Row],[AreaPx]]&gt;0,NOT(Tabelle16[AreaPx]="inf")),Tabelle16[[#This Row],[AreaPx]], NA())</f>
        <v>#N/A</v>
      </c>
      <c r="J682">
        <v>0</v>
      </c>
      <c r="K682">
        <v>0</v>
      </c>
      <c r="L682">
        <v>0</v>
      </c>
      <c r="M682">
        <v>0</v>
      </c>
      <c r="N682">
        <v>0</v>
      </c>
      <c r="O682">
        <f>Tabelle16[[#This Row],[Roll]]+Tabelle16[[#This Row],[Yaw]]</f>
        <v>36.013369999999995</v>
      </c>
      <c r="P682">
        <f>SQRT(Tabelle16[[#This Row],[X]]^2+ Tabelle16[[#This Row],[Y]]^2 +Tabelle16[[#This Row],[Z]]^2)</f>
        <v>200.70378605400049</v>
      </c>
      <c r="Q682">
        <v>242.83</v>
      </c>
      <c r="R682">
        <v>139.053</v>
      </c>
      <c r="S682">
        <v>134.126</v>
      </c>
      <c r="T682">
        <v>43.363799999999998</v>
      </c>
      <c r="U682">
        <v>-1.7705599999999999</v>
      </c>
      <c r="V682">
        <v>-7.3504300000000002</v>
      </c>
    </row>
    <row r="683" spans="1:22">
      <c r="A683">
        <v>14577</v>
      </c>
      <c r="B683">
        <v>0</v>
      </c>
      <c r="C683">
        <v>36.822000000000003</v>
      </c>
      <c r="D683">
        <v>-14.6829</v>
      </c>
      <c r="E683">
        <v>-196.75</v>
      </c>
      <c r="F683">
        <v>43.363799999999998</v>
      </c>
      <c r="G683">
        <v>-1.7705599999999999</v>
      </c>
      <c r="H683">
        <v>-7.3504300000000002</v>
      </c>
      <c r="I683" t="e">
        <f>IF(AND(Tabelle16[[#This Row],[AreaPx]]&gt;0,NOT(Tabelle16[AreaPx]="inf")),Tabelle16[[#This Row],[AreaPx]], NA())</f>
        <v>#N/A</v>
      </c>
      <c r="J683">
        <v>0</v>
      </c>
      <c r="K683">
        <v>0</v>
      </c>
      <c r="L683">
        <v>0</v>
      </c>
      <c r="M683">
        <v>0</v>
      </c>
      <c r="N683">
        <v>0</v>
      </c>
      <c r="O683">
        <f>Tabelle16[[#This Row],[Roll]]+Tabelle16[[#This Row],[Yaw]]</f>
        <v>36.013369999999995</v>
      </c>
      <c r="P683">
        <f>SQRT(Tabelle16[[#This Row],[X]]^2+ Tabelle16[[#This Row],[Y]]^2 +Tabelle16[[#This Row],[Z]]^2)</f>
        <v>200.70378605400049</v>
      </c>
      <c r="Q683">
        <v>242.83</v>
      </c>
      <c r="R683">
        <v>139.053</v>
      </c>
      <c r="S683">
        <v>134.126</v>
      </c>
      <c r="T683">
        <v>43.363799999999998</v>
      </c>
      <c r="U683">
        <v>-1.7705599999999999</v>
      </c>
      <c r="V683">
        <v>-7.3504300000000002</v>
      </c>
    </row>
    <row r="684" spans="1:22">
      <c r="A684">
        <v>14592</v>
      </c>
      <c r="B684">
        <v>0</v>
      </c>
      <c r="C684">
        <v>36.822000000000003</v>
      </c>
      <c r="D684">
        <v>-14.6829</v>
      </c>
      <c r="E684">
        <v>-196.75</v>
      </c>
      <c r="F684">
        <v>43.363799999999998</v>
      </c>
      <c r="G684">
        <v>-1.7705599999999999</v>
      </c>
      <c r="H684">
        <v>-7.3504300000000002</v>
      </c>
      <c r="I684" t="e">
        <f>IF(AND(Tabelle16[[#This Row],[AreaPx]]&gt;0,NOT(Tabelle16[AreaPx]="inf")),Tabelle16[[#This Row],[AreaPx]], NA())</f>
        <v>#N/A</v>
      </c>
      <c r="J684">
        <v>0</v>
      </c>
      <c r="K684">
        <v>0</v>
      </c>
      <c r="L684">
        <v>0</v>
      </c>
      <c r="M684">
        <v>0</v>
      </c>
      <c r="N684">
        <v>0</v>
      </c>
      <c r="O684">
        <f>Tabelle16[[#This Row],[Roll]]+Tabelle16[[#This Row],[Yaw]]</f>
        <v>36.013369999999995</v>
      </c>
      <c r="P684">
        <f>SQRT(Tabelle16[[#This Row],[X]]^2+ Tabelle16[[#This Row],[Y]]^2 +Tabelle16[[#This Row],[Z]]^2)</f>
        <v>200.70378605400049</v>
      </c>
      <c r="Q684">
        <v>242.83</v>
      </c>
      <c r="R684">
        <v>139.053</v>
      </c>
      <c r="S684">
        <v>134.126</v>
      </c>
      <c r="T684">
        <v>43.363799999999998</v>
      </c>
      <c r="U684">
        <v>-1.7705599999999999</v>
      </c>
      <c r="V684">
        <v>-7.3504300000000002</v>
      </c>
    </row>
    <row r="685" spans="1:22">
      <c r="A685">
        <v>14605</v>
      </c>
      <c r="B685">
        <v>0</v>
      </c>
      <c r="C685">
        <v>36.822000000000003</v>
      </c>
      <c r="D685">
        <v>-14.6829</v>
      </c>
      <c r="E685">
        <v>-196.75</v>
      </c>
      <c r="F685">
        <v>43.363799999999998</v>
      </c>
      <c r="G685">
        <v>-1.7705599999999999</v>
      </c>
      <c r="H685">
        <v>-7.3504300000000002</v>
      </c>
      <c r="I685" t="e">
        <f>IF(AND(Tabelle16[[#This Row],[AreaPx]]&gt;0,NOT(Tabelle16[AreaPx]="inf")),Tabelle16[[#This Row],[AreaPx]], NA())</f>
        <v>#N/A</v>
      </c>
      <c r="J685">
        <v>0</v>
      </c>
      <c r="K685">
        <v>0</v>
      </c>
      <c r="L685">
        <v>0</v>
      </c>
      <c r="M685">
        <v>0</v>
      </c>
      <c r="N685">
        <v>0</v>
      </c>
      <c r="O685">
        <f>Tabelle16[[#This Row],[Roll]]+Tabelle16[[#This Row],[Yaw]]</f>
        <v>36.013369999999995</v>
      </c>
      <c r="P685">
        <f>SQRT(Tabelle16[[#This Row],[X]]^2+ Tabelle16[[#This Row],[Y]]^2 +Tabelle16[[#This Row],[Z]]^2)</f>
        <v>200.70378605400049</v>
      </c>
      <c r="Q685">
        <v>242.83</v>
      </c>
      <c r="R685">
        <v>139.053</v>
      </c>
      <c r="S685">
        <v>134.126</v>
      </c>
      <c r="T685">
        <v>43.363799999999998</v>
      </c>
      <c r="U685">
        <v>-1.7705599999999999</v>
      </c>
      <c r="V685">
        <v>-7.3504300000000002</v>
      </c>
    </row>
    <row r="686" spans="1:22">
      <c r="A686">
        <v>14613</v>
      </c>
      <c r="B686">
        <v>0</v>
      </c>
      <c r="C686">
        <v>36.822000000000003</v>
      </c>
      <c r="D686">
        <v>-14.6829</v>
      </c>
      <c r="E686">
        <v>-196.75</v>
      </c>
      <c r="F686">
        <v>43.363799999999998</v>
      </c>
      <c r="G686">
        <v>-1.7705599999999999</v>
      </c>
      <c r="H686">
        <v>-7.3504300000000002</v>
      </c>
      <c r="I686" t="e">
        <f>IF(AND(Tabelle16[[#This Row],[AreaPx]]&gt;0,NOT(Tabelle16[AreaPx]="inf")),Tabelle16[[#This Row],[AreaPx]], NA())</f>
        <v>#N/A</v>
      </c>
      <c r="J686">
        <v>0</v>
      </c>
      <c r="K686">
        <v>0</v>
      </c>
      <c r="L686">
        <v>0</v>
      </c>
      <c r="M686">
        <v>0</v>
      </c>
      <c r="N686">
        <v>0</v>
      </c>
      <c r="O686">
        <f>Tabelle16[[#This Row],[Roll]]+Tabelle16[[#This Row],[Yaw]]</f>
        <v>36.013369999999995</v>
      </c>
      <c r="P686">
        <f>SQRT(Tabelle16[[#This Row],[X]]^2+ Tabelle16[[#This Row],[Y]]^2 +Tabelle16[[#This Row],[Z]]^2)</f>
        <v>200.70378605400049</v>
      </c>
      <c r="Q686">
        <v>242.83</v>
      </c>
      <c r="R686">
        <v>139.053</v>
      </c>
      <c r="S686">
        <v>134.126</v>
      </c>
      <c r="T686">
        <v>43.363799999999998</v>
      </c>
      <c r="U686">
        <v>-1.7705599999999999</v>
      </c>
      <c r="V686">
        <v>-7.3504300000000002</v>
      </c>
    </row>
    <row r="687" spans="1:22">
      <c r="A687">
        <v>14627</v>
      </c>
      <c r="B687">
        <v>0</v>
      </c>
      <c r="C687">
        <v>36.822000000000003</v>
      </c>
      <c r="D687">
        <v>-14.6829</v>
      </c>
      <c r="E687">
        <v>-196.75</v>
      </c>
      <c r="F687">
        <v>43.363799999999998</v>
      </c>
      <c r="G687">
        <v>-1.7705599999999999</v>
      </c>
      <c r="H687">
        <v>-7.3504300000000002</v>
      </c>
      <c r="I687" t="e">
        <f>IF(AND(Tabelle16[[#This Row],[AreaPx]]&gt;0,NOT(Tabelle16[AreaPx]="inf")),Tabelle16[[#This Row],[AreaPx]], NA())</f>
        <v>#N/A</v>
      </c>
      <c r="J687">
        <v>0</v>
      </c>
      <c r="K687">
        <v>0</v>
      </c>
      <c r="L687">
        <v>0</v>
      </c>
      <c r="M687">
        <v>0</v>
      </c>
      <c r="N687">
        <v>0</v>
      </c>
      <c r="O687">
        <f>Tabelle16[[#This Row],[Roll]]+Tabelle16[[#This Row],[Yaw]]</f>
        <v>36.013369999999995</v>
      </c>
      <c r="P687">
        <f>SQRT(Tabelle16[[#This Row],[X]]^2+ Tabelle16[[#This Row],[Y]]^2 +Tabelle16[[#This Row],[Z]]^2)</f>
        <v>200.70378605400049</v>
      </c>
      <c r="Q687">
        <v>242.83</v>
      </c>
      <c r="R687">
        <v>139.053</v>
      </c>
      <c r="S687">
        <v>134.126</v>
      </c>
      <c r="T687">
        <v>43.363799999999998</v>
      </c>
      <c r="U687">
        <v>-1.7705599999999999</v>
      </c>
      <c r="V687">
        <v>-7.3504300000000002</v>
      </c>
    </row>
    <row r="688" spans="1:22">
      <c r="A688">
        <v>14640</v>
      </c>
      <c r="B688">
        <v>0</v>
      </c>
      <c r="C688">
        <v>36.822000000000003</v>
      </c>
      <c r="D688">
        <v>-14.6829</v>
      </c>
      <c r="E688">
        <v>-196.75</v>
      </c>
      <c r="F688">
        <v>43.363799999999998</v>
      </c>
      <c r="G688">
        <v>-1.7705599999999999</v>
      </c>
      <c r="H688">
        <v>-7.3504300000000002</v>
      </c>
      <c r="I688" t="e">
        <f>IF(AND(Tabelle16[[#This Row],[AreaPx]]&gt;0,NOT(Tabelle16[AreaPx]="inf")),Tabelle16[[#This Row],[AreaPx]], NA())</f>
        <v>#N/A</v>
      </c>
      <c r="J688">
        <v>0</v>
      </c>
      <c r="K688">
        <v>0</v>
      </c>
      <c r="L688">
        <v>0</v>
      </c>
      <c r="M688">
        <v>0</v>
      </c>
      <c r="N688">
        <v>0</v>
      </c>
      <c r="O688">
        <f>Tabelle16[[#This Row],[Roll]]+Tabelle16[[#This Row],[Yaw]]</f>
        <v>36.013369999999995</v>
      </c>
      <c r="P688">
        <f>SQRT(Tabelle16[[#This Row],[X]]^2+ Tabelle16[[#This Row],[Y]]^2 +Tabelle16[[#This Row],[Z]]^2)</f>
        <v>200.70378605400049</v>
      </c>
      <c r="Q688">
        <v>242.83</v>
      </c>
      <c r="R688">
        <v>139.053</v>
      </c>
      <c r="S688">
        <v>134.126</v>
      </c>
      <c r="T688">
        <v>43.363799999999998</v>
      </c>
      <c r="U688">
        <v>-1.7705599999999999</v>
      </c>
      <c r="V688">
        <v>-7.3504300000000002</v>
      </c>
    </row>
    <row r="689" spans="1:22">
      <c r="A689">
        <v>14657</v>
      </c>
      <c r="B689">
        <v>0</v>
      </c>
      <c r="C689">
        <v>36.822000000000003</v>
      </c>
      <c r="D689">
        <v>-14.6829</v>
      </c>
      <c r="E689">
        <v>-196.75</v>
      </c>
      <c r="F689">
        <v>43.363799999999998</v>
      </c>
      <c r="G689">
        <v>-1.7705599999999999</v>
      </c>
      <c r="H689">
        <v>-7.3504300000000002</v>
      </c>
      <c r="I689" t="e">
        <f>IF(AND(Tabelle16[[#This Row],[AreaPx]]&gt;0,NOT(Tabelle16[AreaPx]="inf")),Tabelle16[[#This Row],[AreaPx]], NA())</f>
        <v>#N/A</v>
      </c>
      <c r="J689">
        <v>0</v>
      </c>
      <c r="K689">
        <v>0</v>
      </c>
      <c r="L689">
        <v>0</v>
      </c>
      <c r="M689">
        <v>0</v>
      </c>
      <c r="N689">
        <v>0</v>
      </c>
      <c r="O689">
        <f>Tabelle16[[#This Row],[Roll]]+Tabelle16[[#This Row],[Yaw]]</f>
        <v>36.013369999999995</v>
      </c>
      <c r="P689">
        <f>SQRT(Tabelle16[[#This Row],[X]]^2+ Tabelle16[[#This Row],[Y]]^2 +Tabelle16[[#This Row],[Z]]^2)</f>
        <v>200.70378605400049</v>
      </c>
      <c r="Q689">
        <v>242.83</v>
      </c>
      <c r="R689">
        <v>139.053</v>
      </c>
      <c r="S689">
        <v>134.126</v>
      </c>
      <c r="T689">
        <v>43.363799999999998</v>
      </c>
      <c r="U689">
        <v>-1.7705599999999999</v>
      </c>
      <c r="V689">
        <v>-7.3504300000000002</v>
      </c>
    </row>
    <row r="690" spans="1:22">
      <c r="A690">
        <v>14669</v>
      </c>
      <c r="B690">
        <v>0</v>
      </c>
      <c r="C690">
        <v>36.822000000000003</v>
      </c>
      <c r="D690">
        <v>-14.6829</v>
      </c>
      <c r="E690">
        <v>-196.75</v>
      </c>
      <c r="F690">
        <v>43.363799999999998</v>
      </c>
      <c r="G690">
        <v>-1.7705599999999999</v>
      </c>
      <c r="H690">
        <v>-7.3504300000000002</v>
      </c>
      <c r="I690" t="e">
        <f>IF(AND(Tabelle16[[#This Row],[AreaPx]]&gt;0,NOT(Tabelle16[AreaPx]="inf")),Tabelle16[[#This Row],[AreaPx]], NA())</f>
        <v>#N/A</v>
      </c>
      <c r="J690">
        <v>0</v>
      </c>
      <c r="K690">
        <v>0</v>
      </c>
      <c r="L690">
        <v>0</v>
      </c>
      <c r="M690">
        <v>0</v>
      </c>
      <c r="N690">
        <v>0</v>
      </c>
      <c r="O690">
        <f>Tabelle16[[#This Row],[Roll]]+Tabelle16[[#This Row],[Yaw]]</f>
        <v>36.013369999999995</v>
      </c>
      <c r="P690">
        <f>SQRT(Tabelle16[[#This Row],[X]]^2+ Tabelle16[[#This Row],[Y]]^2 +Tabelle16[[#This Row],[Z]]^2)</f>
        <v>200.70378605400049</v>
      </c>
      <c r="Q690">
        <v>242.83</v>
      </c>
      <c r="R690">
        <v>139.053</v>
      </c>
      <c r="S690">
        <v>134.126</v>
      </c>
      <c r="T690">
        <v>43.363799999999998</v>
      </c>
      <c r="U690">
        <v>-1.7705599999999999</v>
      </c>
      <c r="V690">
        <v>-7.3504300000000002</v>
      </c>
    </row>
    <row r="691" spans="1:22">
      <c r="A691">
        <v>14679</v>
      </c>
      <c r="B691">
        <v>0</v>
      </c>
      <c r="C691">
        <v>36.822000000000003</v>
      </c>
      <c r="D691">
        <v>-14.6829</v>
      </c>
      <c r="E691">
        <v>-196.75</v>
      </c>
      <c r="F691">
        <v>43.363799999999998</v>
      </c>
      <c r="G691">
        <v>-1.7705599999999999</v>
      </c>
      <c r="H691">
        <v>-7.3504300000000002</v>
      </c>
      <c r="I691" t="e">
        <f>IF(AND(Tabelle16[[#This Row],[AreaPx]]&gt;0,NOT(Tabelle16[AreaPx]="inf")),Tabelle16[[#This Row],[AreaPx]], NA())</f>
        <v>#N/A</v>
      </c>
      <c r="J691">
        <v>0</v>
      </c>
      <c r="K691">
        <v>0</v>
      </c>
      <c r="L691">
        <v>0</v>
      </c>
      <c r="M691">
        <v>0</v>
      </c>
      <c r="N691">
        <v>0</v>
      </c>
      <c r="O691">
        <f>Tabelle16[[#This Row],[Roll]]+Tabelle16[[#This Row],[Yaw]]</f>
        <v>36.013369999999995</v>
      </c>
      <c r="P691">
        <f>SQRT(Tabelle16[[#This Row],[X]]^2+ Tabelle16[[#This Row],[Y]]^2 +Tabelle16[[#This Row],[Z]]^2)</f>
        <v>200.70378605400049</v>
      </c>
      <c r="Q691">
        <v>242.83</v>
      </c>
      <c r="R691">
        <v>139.053</v>
      </c>
      <c r="S691">
        <v>134.126</v>
      </c>
      <c r="T691">
        <v>43.363799999999998</v>
      </c>
      <c r="U691">
        <v>-1.7705599999999999</v>
      </c>
      <c r="V691">
        <v>-7.3504300000000002</v>
      </c>
    </row>
    <row r="692" spans="1:22">
      <c r="A692">
        <v>14697</v>
      </c>
      <c r="B692">
        <v>0</v>
      </c>
      <c r="C692">
        <v>36.822000000000003</v>
      </c>
      <c r="D692">
        <v>-14.6829</v>
      </c>
      <c r="E692">
        <v>-196.75</v>
      </c>
      <c r="F692">
        <v>43.363799999999998</v>
      </c>
      <c r="G692">
        <v>-1.7705599999999999</v>
      </c>
      <c r="H692">
        <v>-7.3504300000000002</v>
      </c>
      <c r="I692" t="e">
        <f>IF(AND(Tabelle16[[#This Row],[AreaPx]]&gt;0,NOT(Tabelle16[AreaPx]="inf")),Tabelle16[[#This Row],[AreaPx]], NA())</f>
        <v>#N/A</v>
      </c>
      <c r="J692">
        <v>0</v>
      </c>
      <c r="K692">
        <v>0</v>
      </c>
      <c r="L692">
        <v>0</v>
      </c>
      <c r="M692">
        <v>0</v>
      </c>
      <c r="N692">
        <v>0</v>
      </c>
      <c r="O692">
        <f>Tabelle16[[#This Row],[Roll]]+Tabelle16[[#This Row],[Yaw]]</f>
        <v>36.013369999999995</v>
      </c>
      <c r="P692">
        <f>SQRT(Tabelle16[[#This Row],[X]]^2+ Tabelle16[[#This Row],[Y]]^2 +Tabelle16[[#This Row],[Z]]^2)</f>
        <v>200.70378605400049</v>
      </c>
      <c r="Q692">
        <v>242.83</v>
      </c>
      <c r="R692">
        <v>139.053</v>
      </c>
      <c r="S692">
        <v>134.126</v>
      </c>
      <c r="T692">
        <v>43.363799999999998</v>
      </c>
      <c r="U692">
        <v>-1.7705599999999999</v>
      </c>
      <c r="V692">
        <v>-7.3504300000000002</v>
      </c>
    </row>
    <row r="693" spans="1:22">
      <c r="A693">
        <v>14711</v>
      </c>
      <c r="B693">
        <v>0</v>
      </c>
      <c r="C693">
        <v>36.822000000000003</v>
      </c>
      <c r="D693">
        <v>-14.6829</v>
      </c>
      <c r="E693">
        <v>-196.75</v>
      </c>
      <c r="F693">
        <v>43.363799999999998</v>
      </c>
      <c r="G693">
        <v>-1.7705599999999999</v>
      </c>
      <c r="H693">
        <v>-7.3504300000000002</v>
      </c>
      <c r="I693" t="e">
        <f>IF(AND(Tabelle16[[#This Row],[AreaPx]]&gt;0,NOT(Tabelle16[AreaPx]="inf")),Tabelle16[[#This Row],[AreaPx]], NA())</f>
        <v>#N/A</v>
      </c>
      <c r="J693">
        <v>0</v>
      </c>
      <c r="K693">
        <v>0</v>
      </c>
      <c r="L693">
        <v>0</v>
      </c>
      <c r="M693">
        <v>0</v>
      </c>
      <c r="N693">
        <v>0</v>
      </c>
      <c r="O693">
        <f>Tabelle16[[#This Row],[Roll]]+Tabelle16[[#This Row],[Yaw]]</f>
        <v>36.013369999999995</v>
      </c>
      <c r="P693">
        <f>SQRT(Tabelle16[[#This Row],[X]]^2+ Tabelle16[[#This Row],[Y]]^2 +Tabelle16[[#This Row],[Z]]^2)</f>
        <v>200.70378605400049</v>
      </c>
      <c r="Q693">
        <v>242.83</v>
      </c>
      <c r="R693">
        <v>139.053</v>
      </c>
      <c r="S693">
        <v>134.126</v>
      </c>
      <c r="T693">
        <v>43.363799999999998</v>
      </c>
      <c r="U693">
        <v>-1.7705599999999999</v>
      </c>
      <c r="V693">
        <v>-7.3504300000000002</v>
      </c>
    </row>
    <row r="694" spans="1:22">
      <c r="A694">
        <v>14728</v>
      </c>
      <c r="B694">
        <v>0</v>
      </c>
      <c r="C694">
        <v>36.822000000000003</v>
      </c>
      <c r="D694">
        <v>-14.6829</v>
      </c>
      <c r="E694">
        <v>-196.75</v>
      </c>
      <c r="F694">
        <v>43.363799999999998</v>
      </c>
      <c r="G694">
        <v>-1.7705599999999999</v>
      </c>
      <c r="H694">
        <v>-7.3504300000000002</v>
      </c>
      <c r="I694" t="e">
        <f>IF(AND(Tabelle16[[#This Row],[AreaPx]]&gt;0,NOT(Tabelle16[AreaPx]="inf")),Tabelle16[[#This Row],[AreaPx]], NA())</f>
        <v>#N/A</v>
      </c>
      <c r="J694">
        <v>0</v>
      </c>
      <c r="K694">
        <v>0</v>
      </c>
      <c r="L694">
        <v>0</v>
      </c>
      <c r="M694">
        <v>0</v>
      </c>
      <c r="N694">
        <v>0</v>
      </c>
      <c r="O694">
        <f>Tabelle16[[#This Row],[Roll]]+Tabelle16[[#This Row],[Yaw]]</f>
        <v>36.013369999999995</v>
      </c>
      <c r="P694">
        <f>SQRT(Tabelle16[[#This Row],[X]]^2+ Tabelle16[[#This Row],[Y]]^2 +Tabelle16[[#This Row],[Z]]^2)</f>
        <v>200.70378605400049</v>
      </c>
      <c r="Q694">
        <v>242.83</v>
      </c>
      <c r="R694">
        <v>139.053</v>
      </c>
      <c r="S694">
        <v>134.126</v>
      </c>
      <c r="T694">
        <v>43.363799999999998</v>
      </c>
      <c r="U694">
        <v>-1.7705599999999999</v>
      </c>
      <c r="V694">
        <v>-7.3504300000000002</v>
      </c>
    </row>
    <row r="695" spans="1:22">
      <c r="A695">
        <v>14741</v>
      </c>
      <c r="B695">
        <v>0</v>
      </c>
      <c r="C695">
        <v>36.822000000000003</v>
      </c>
      <c r="D695">
        <v>-14.6829</v>
      </c>
      <c r="E695">
        <v>-196.75</v>
      </c>
      <c r="F695">
        <v>43.363799999999998</v>
      </c>
      <c r="G695">
        <v>-1.7705599999999999</v>
      </c>
      <c r="H695">
        <v>-7.3504300000000002</v>
      </c>
      <c r="I695" t="e">
        <f>IF(AND(Tabelle16[[#This Row],[AreaPx]]&gt;0,NOT(Tabelle16[AreaPx]="inf")),Tabelle16[[#This Row],[AreaPx]], NA())</f>
        <v>#N/A</v>
      </c>
      <c r="J695">
        <v>0</v>
      </c>
      <c r="K695">
        <v>0</v>
      </c>
      <c r="L695">
        <v>0</v>
      </c>
      <c r="M695">
        <v>0</v>
      </c>
      <c r="N695">
        <v>0</v>
      </c>
      <c r="O695">
        <f>Tabelle16[[#This Row],[Roll]]+Tabelle16[[#This Row],[Yaw]]</f>
        <v>36.013369999999995</v>
      </c>
      <c r="P695">
        <f>SQRT(Tabelle16[[#This Row],[X]]^2+ Tabelle16[[#This Row],[Y]]^2 +Tabelle16[[#This Row],[Z]]^2)</f>
        <v>200.70378605400049</v>
      </c>
      <c r="Q695">
        <v>242.83</v>
      </c>
      <c r="R695">
        <v>139.053</v>
      </c>
      <c r="S695">
        <v>134.126</v>
      </c>
      <c r="T695">
        <v>43.363799999999998</v>
      </c>
      <c r="U695">
        <v>-1.7705599999999999</v>
      </c>
      <c r="V695">
        <v>-7.3504300000000002</v>
      </c>
    </row>
    <row r="696" spans="1:22">
      <c r="A696">
        <v>14755</v>
      </c>
      <c r="B696">
        <v>0</v>
      </c>
      <c r="C696">
        <v>36.822000000000003</v>
      </c>
      <c r="D696">
        <v>-14.6829</v>
      </c>
      <c r="E696">
        <v>-196.75</v>
      </c>
      <c r="F696">
        <v>43.363799999999998</v>
      </c>
      <c r="G696">
        <v>-1.7705599999999999</v>
      </c>
      <c r="H696">
        <v>-7.3504300000000002</v>
      </c>
      <c r="I696" t="e">
        <f>IF(AND(Tabelle16[[#This Row],[AreaPx]]&gt;0,NOT(Tabelle16[AreaPx]="inf")),Tabelle16[[#This Row],[AreaPx]], NA())</f>
        <v>#N/A</v>
      </c>
      <c r="J696">
        <v>0</v>
      </c>
      <c r="K696">
        <v>0</v>
      </c>
      <c r="L696">
        <v>0</v>
      </c>
      <c r="M696">
        <v>0</v>
      </c>
      <c r="N696">
        <v>0</v>
      </c>
      <c r="O696">
        <f>Tabelle16[[#This Row],[Roll]]+Tabelle16[[#This Row],[Yaw]]</f>
        <v>36.013369999999995</v>
      </c>
      <c r="P696">
        <f>SQRT(Tabelle16[[#This Row],[X]]^2+ Tabelle16[[#This Row],[Y]]^2 +Tabelle16[[#This Row],[Z]]^2)</f>
        <v>200.70378605400049</v>
      </c>
      <c r="Q696">
        <v>242.83</v>
      </c>
      <c r="R696">
        <v>139.053</v>
      </c>
      <c r="S696">
        <v>134.126</v>
      </c>
      <c r="T696">
        <v>43.363799999999998</v>
      </c>
      <c r="U696">
        <v>-1.7705599999999999</v>
      </c>
      <c r="V696">
        <v>-7.3504300000000002</v>
      </c>
    </row>
    <row r="697" spans="1:22">
      <c r="A697">
        <v>14771</v>
      </c>
      <c r="B697">
        <v>0</v>
      </c>
      <c r="C697">
        <v>36.822000000000003</v>
      </c>
      <c r="D697">
        <v>-14.6829</v>
      </c>
      <c r="E697">
        <v>-196.75</v>
      </c>
      <c r="F697">
        <v>43.363799999999998</v>
      </c>
      <c r="G697">
        <v>-1.7705599999999999</v>
      </c>
      <c r="H697">
        <v>-7.3504300000000002</v>
      </c>
      <c r="I697" t="e">
        <f>IF(AND(Tabelle16[[#This Row],[AreaPx]]&gt;0,NOT(Tabelle16[AreaPx]="inf")),Tabelle16[[#This Row],[AreaPx]], NA())</f>
        <v>#N/A</v>
      </c>
      <c r="J697">
        <v>0</v>
      </c>
      <c r="K697">
        <v>0</v>
      </c>
      <c r="L697">
        <v>0</v>
      </c>
      <c r="M697">
        <v>0</v>
      </c>
      <c r="N697">
        <v>0</v>
      </c>
      <c r="O697">
        <f>Tabelle16[[#This Row],[Roll]]+Tabelle16[[#This Row],[Yaw]]</f>
        <v>36.013369999999995</v>
      </c>
      <c r="P697">
        <f>SQRT(Tabelle16[[#This Row],[X]]^2+ Tabelle16[[#This Row],[Y]]^2 +Tabelle16[[#This Row],[Z]]^2)</f>
        <v>200.70378605400049</v>
      </c>
      <c r="Q697">
        <v>242.83</v>
      </c>
      <c r="R697">
        <v>139.053</v>
      </c>
      <c r="S697">
        <v>134.126</v>
      </c>
      <c r="T697">
        <v>43.363799999999998</v>
      </c>
      <c r="U697">
        <v>-1.7705599999999999</v>
      </c>
      <c r="V697">
        <v>-7.3504300000000002</v>
      </c>
    </row>
    <row r="698" spans="1:22">
      <c r="A698">
        <v>14779</v>
      </c>
      <c r="B698">
        <v>0</v>
      </c>
      <c r="C698">
        <v>36.822000000000003</v>
      </c>
      <c r="D698">
        <v>-14.6829</v>
      </c>
      <c r="E698">
        <v>-196.75</v>
      </c>
      <c r="F698">
        <v>43.363799999999998</v>
      </c>
      <c r="G698">
        <v>-1.7705599999999999</v>
      </c>
      <c r="H698">
        <v>-7.3504300000000002</v>
      </c>
      <c r="I698" t="e">
        <f>IF(AND(Tabelle16[[#This Row],[AreaPx]]&gt;0,NOT(Tabelle16[AreaPx]="inf")),Tabelle16[[#This Row],[AreaPx]], NA())</f>
        <v>#N/A</v>
      </c>
      <c r="J698">
        <v>0</v>
      </c>
      <c r="K698">
        <v>0</v>
      </c>
      <c r="L698">
        <v>0</v>
      </c>
      <c r="M698">
        <v>0</v>
      </c>
      <c r="N698">
        <v>0</v>
      </c>
      <c r="O698">
        <f>Tabelle16[[#This Row],[Roll]]+Tabelle16[[#This Row],[Yaw]]</f>
        <v>36.013369999999995</v>
      </c>
      <c r="P698">
        <f>SQRT(Tabelle16[[#This Row],[X]]^2+ Tabelle16[[#This Row],[Y]]^2 +Tabelle16[[#This Row],[Z]]^2)</f>
        <v>200.70378605400049</v>
      </c>
      <c r="Q698">
        <v>242.83</v>
      </c>
      <c r="R698">
        <v>139.053</v>
      </c>
      <c r="S698">
        <v>134.126</v>
      </c>
      <c r="T698">
        <v>43.363799999999998</v>
      </c>
      <c r="U698">
        <v>-1.7705599999999999</v>
      </c>
      <c r="V698">
        <v>-7.3504300000000002</v>
      </c>
    </row>
    <row r="699" spans="1:22">
      <c r="A699">
        <v>14793</v>
      </c>
      <c r="B699">
        <v>0</v>
      </c>
      <c r="C699">
        <v>36.822000000000003</v>
      </c>
      <c r="D699">
        <v>-14.6829</v>
      </c>
      <c r="E699">
        <v>-196.75</v>
      </c>
      <c r="F699">
        <v>43.363799999999998</v>
      </c>
      <c r="G699">
        <v>-1.7705599999999999</v>
      </c>
      <c r="H699">
        <v>-7.3504300000000002</v>
      </c>
      <c r="I699" t="e">
        <f>IF(AND(Tabelle16[[#This Row],[AreaPx]]&gt;0,NOT(Tabelle16[AreaPx]="inf")),Tabelle16[[#This Row],[AreaPx]], NA())</f>
        <v>#N/A</v>
      </c>
      <c r="J699">
        <v>0</v>
      </c>
      <c r="K699">
        <v>0</v>
      </c>
      <c r="L699">
        <v>0</v>
      </c>
      <c r="M699">
        <v>0</v>
      </c>
      <c r="N699">
        <v>0</v>
      </c>
      <c r="O699">
        <f>Tabelle16[[#This Row],[Roll]]+Tabelle16[[#This Row],[Yaw]]</f>
        <v>36.013369999999995</v>
      </c>
      <c r="P699">
        <f>SQRT(Tabelle16[[#This Row],[X]]^2+ Tabelle16[[#This Row],[Y]]^2 +Tabelle16[[#This Row],[Z]]^2)</f>
        <v>200.70378605400049</v>
      </c>
      <c r="Q699">
        <v>242.83</v>
      </c>
      <c r="R699">
        <v>139.053</v>
      </c>
      <c r="S699">
        <v>134.126</v>
      </c>
      <c r="T699">
        <v>43.363799999999998</v>
      </c>
      <c r="U699">
        <v>-1.7705599999999999</v>
      </c>
      <c r="V699">
        <v>-7.3504300000000002</v>
      </c>
    </row>
    <row r="700" spans="1:22">
      <c r="A700">
        <v>14807</v>
      </c>
      <c r="B700">
        <v>0</v>
      </c>
      <c r="C700">
        <v>36.822000000000003</v>
      </c>
      <c r="D700">
        <v>-14.6829</v>
      </c>
      <c r="E700">
        <v>-196.75</v>
      </c>
      <c r="F700">
        <v>43.363799999999998</v>
      </c>
      <c r="G700">
        <v>-1.7705599999999999</v>
      </c>
      <c r="H700">
        <v>-7.3504300000000002</v>
      </c>
      <c r="I700" t="e">
        <f>IF(AND(Tabelle16[[#This Row],[AreaPx]]&gt;0,NOT(Tabelle16[AreaPx]="inf")),Tabelle16[[#This Row],[AreaPx]], NA())</f>
        <v>#N/A</v>
      </c>
      <c r="J700">
        <v>0</v>
      </c>
      <c r="K700">
        <v>0</v>
      </c>
      <c r="L700">
        <v>0</v>
      </c>
      <c r="M700">
        <v>0</v>
      </c>
      <c r="N700">
        <v>0</v>
      </c>
      <c r="O700">
        <f>Tabelle16[[#This Row],[Roll]]+Tabelle16[[#This Row],[Yaw]]</f>
        <v>36.013369999999995</v>
      </c>
      <c r="P700">
        <f>SQRT(Tabelle16[[#This Row],[X]]^2+ Tabelle16[[#This Row],[Y]]^2 +Tabelle16[[#This Row],[Z]]^2)</f>
        <v>200.70378605400049</v>
      </c>
      <c r="Q700">
        <v>242.83</v>
      </c>
      <c r="R700">
        <v>139.053</v>
      </c>
      <c r="S700">
        <v>134.126</v>
      </c>
      <c r="T700">
        <v>43.363799999999998</v>
      </c>
      <c r="U700">
        <v>-1.7705599999999999</v>
      </c>
      <c r="V700">
        <v>-7.3504300000000002</v>
      </c>
    </row>
    <row r="701" spans="1:22">
      <c r="A701">
        <v>14822</v>
      </c>
      <c r="B701">
        <v>0</v>
      </c>
      <c r="C701">
        <v>36.822000000000003</v>
      </c>
      <c r="D701">
        <v>-14.6829</v>
      </c>
      <c r="E701">
        <v>-196.75</v>
      </c>
      <c r="F701">
        <v>43.363799999999998</v>
      </c>
      <c r="G701">
        <v>-1.7705599999999999</v>
      </c>
      <c r="H701">
        <v>-7.3504300000000002</v>
      </c>
      <c r="I701" t="e">
        <f>IF(AND(Tabelle16[[#This Row],[AreaPx]]&gt;0,NOT(Tabelle16[AreaPx]="inf")),Tabelle16[[#This Row],[AreaPx]], NA())</f>
        <v>#N/A</v>
      </c>
      <c r="J701">
        <v>0</v>
      </c>
      <c r="K701">
        <v>0</v>
      </c>
      <c r="L701">
        <v>0</v>
      </c>
      <c r="M701">
        <v>0</v>
      </c>
      <c r="N701">
        <v>0</v>
      </c>
      <c r="O701">
        <f>Tabelle16[[#This Row],[Roll]]+Tabelle16[[#This Row],[Yaw]]</f>
        <v>36.013369999999995</v>
      </c>
      <c r="P701">
        <f>SQRT(Tabelle16[[#This Row],[X]]^2+ Tabelle16[[#This Row],[Y]]^2 +Tabelle16[[#This Row],[Z]]^2)</f>
        <v>200.70378605400049</v>
      </c>
      <c r="Q701">
        <v>242.83</v>
      </c>
      <c r="R701">
        <v>139.053</v>
      </c>
      <c r="S701">
        <v>134.126</v>
      </c>
      <c r="T701">
        <v>43.363799999999998</v>
      </c>
      <c r="U701">
        <v>-1.7705599999999999</v>
      </c>
      <c r="V701">
        <v>-7.3504300000000002</v>
      </c>
    </row>
    <row r="702" spans="1:22">
      <c r="A702">
        <v>14835</v>
      </c>
      <c r="B702">
        <v>0</v>
      </c>
      <c r="C702">
        <v>36.822000000000003</v>
      </c>
      <c r="D702">
        <v>-14.6829</v>
      </c>
      <c r="E702">
        <v>-196.75</v>
      </c>
      <c r="F702">
        <v>43.363799999999998</v>
      </c>
      <c r="G702">
        <v>-1.7705599999999999</v>
      </c>
      <c r="H702">
        <v>-7.3504300000000002</v>
      </c>
      <c r="I702" t="e">
        <f>IF(AND(Tabelle16[[#This Row],[AreaPx]]&gt;0,NOT(Tabelle16[AreaPx]="inf")),Tabelle16[[#This Row],[AreaPx]], NA())</f>
        <v>#N/A</v>
      </c>
      <c r="J702">
        <v>0</v>
      </c>
      <c r="K702">
        <v>0</v>
      </c>
      <c r="L702">
        <v>0</v>
      </c>
      <c r="M702">
        <v>0</v>
      </c>
      <c r="N702">
        <v>0</v>
      </c>
      <c r="O702">
        <f>Tabelle16[[#This Row],[Roll]]+Tabelle16[[#This Row],[Yaw]]</f>
        <v>36.013369999999995</v>
      </c>
      <c r="P702">
        <f>SQRT(Tabelle16[[#This Row],[X]]^2+ Tabelle16[[#This Row],[Y]]^2 +Tabelle16[[#This Row],[Z]]^2)</f>
        <v>200.70378605400049</v>
      </c>
      <c r="Q702">
        <v>242.83</v>
      </c>
      <c r="R702">
        <v>139.053</v>
      </c>
      <c r="S702">
        <v>134.126</v>
      </c>
      <c r="T702">
        <v>43.363799999999998</v>
      </c>
      <c r="U702">
        <v>-1.7705599999999999</v>
      </c>
      <c r="V702">
        <v>-7.3504300000000002</v>
      </c>
    </row>
    <row r="703" spans="1:22">
      <c r="A703">
        <v>14846</v>
      </c>
      <c r="B703">
        <v>0</v>
      </c>
      <c r="C703">
        <v>36.822000000000003</v>
      </c>
      <c r="D703">
        <v>-14.6829</v>
      </c>
      <c r="E703">
        <v>-196.75</v>
      </c>
      <c r="F703">
        <v>43.363799999999998</v>
      </c>
      <c r="G703">
        <v>-1.7705599999999999</v>
      </c>
      <c r="H703">
        <v>-7.3504300000000002</v>
      </c>
      <c r="I703" t="e">
        <f>IF(AND(Tabelle16[[#This Row],[AreaPx]]&gt;0,NOT(Tabelle16[AreaPx]="inf")),Tabelle16[[#This Row],[AreaPx]], NA())</f>
        <v>#N/A</v>
      </c>
      <c r="J703">
        <v>0</v>
      </c>
      <c r="K703">
        <v>0</v>
      </c>
      <c r="L703">
        <v>0</v>
      </c>
      <c r="M703">
        <v>0</v>
      </c>
      <c r="N703">
        <v>0</v>
      </c>
      <c r="O703">
        <f>Tabelle16[[#This Row],[Roll]]+Tabelle16[[#This Row],[Yaw]]</f>
        <v>36.013369999999995</v>
      </c>
      <c r="P703">
        <f>SQRT(Tabelle16[[#This Row],[X]]^2+ Tabelle16[[#This Row],[Y]]^2 +Tabelle16[[#This Row],[Z]]^2)</f>
        <v>200.70378605400049</v>
      </c>
      <c r="Q703">
        <v>242.83</v>
      </c>
      <c r="R703">
        <v>139.053</v>
      </c>
      <c r="S703">
        <v>134.126</v>
      </c>
      <c r="T703">
        <v>43.363799999999998</v>
      </c>
      <c r="U703">
        <v>-1.7705599999999999</v>
      </c>
      <c r="V703">
        <v>-7.3504300000000002</v>
      </c>
    </row>
    <row r="704" spans="1:22">
      <c r="A704">
        <v>14863</v>
      </c>
      <c r="B704">
        <v>0</v>
      </c>
      <c r="C704">
        <v>36.822000000000003</v>
      </c>
      <c r="D704">
        <v>-14.6829</v>
      </c>
      <c r="E704">
        <v>-196.75</v>
      </c>
      <c r="F704">
        <v>43.363799999999998</v>
      </c>
      <c r="G704">
        <v>-1.7705599999999999</v>
      </c>
      <c r="H704">
        <v>-7.3504300000000002</v>
      </c>
      <c r="I704" t="e">
        <f>IF(AND(Tabelle16[[#This Row],[AreaPx]]&gt;0,NOT(Tabelle16[AreaPx]="inf")),Tabelle16[[#This Row],[AreaPx]], NA())</f>
        <v>#N/A</v>
      </c>
      <c r="J704">
        <v>0</v>
      </c>
      <c r="K704">
        <v>0</v>
      </c>
      <c r="L704">
        <v>0</v>
      </c>
      <c r="M704">
        <v>0</v>
      </c>
      <c r="N704">
        <v>0</v>
      </c>
      <c r="O704">
        <f>Tabelle16[[#This Row],[Roll]]+Tabelle16[[#This Row],[Yaw]]</f>
        <v>36.013369999999995</v>
      </c>
      <c r="P704">
        <f>SQRT(Tabelle16[[#This Row],[X]]^2+ Tabelle16[[#This Row],[Y]]^2 +Tabelle16[[#This Row],[Z]]^2)</f>
        <v>200.70378605400049</v>
      </c>
      <c r="Q704">
        <v>242.83</v>
      </c>
      <c r="R704">
        <v>139.053</v>
      </c>
      <c r="S704">
        <v>134.126</v>
      </c>
      <c r="T704">
        <v>43.363799999999998</v>
      </c>
      <c r="U704">
        <v>-1.7705599999999999</v>
      </c>
      <c r="V704">
        <v>-7.3504300000000002</v>
      </c>
    </row>
    <row r="705" spans="1:22">
      <c r="A705">
        <v>14876</v>
      </c>
      <c r="B705">
        <v>0</v>
      </c>
      <c r="C705">
        <v>36.822000000000003</v>
      </c>
      <c r="D705">
        <v>-14.6829</v>
      </c>
      <c r="E705">
        <v>-196.75</v>
      </c>
      <c r="F705">
        <v>43.363799999999998</v>
      </c>
      <c r="G705">
        <v>-1.7705599999999999</v>
      </c>
      <c r="H705">
        <v>-7.3504300000000002</v>
      </c>
      <c r="I705" t="e">
        <f>IF(AND(Tabelle16[[#This Row],[AreaPx]]&gt;0,NOT(Tabelle16[AreaPx]="inf")),Tabelle16[[#This Row],[AreaPx]], NA())</f>
        <v>#N/A</v>
      </c>
      <c r="J705">
        <v>0</v>
      </c>
      <c r="K705">
        <v>0</v>
      </c>
      <c r="L705">
        <v>0</v>
      </c>
      <c r="M705">
        <v>0</v>
      </c>
      <c r="N705">
        <v>0</v>
      </c>
      <c r="O705">
        <f>Tabelle16[[#This Row],[Roll]]+Tabelle16[[#This Row],[Yaw]]</f>
        <v>36.013369999999995</v>
      </c>
      <c r="P705">
        <f>SQRT(Tabelle16[[#This Row],[X]]^2+ Tabelle16[[#This Row],[Y]]^2 +Tabelle16[[#This Row],[Z]]^2)</f>
        <v>200.70378605400049</v>
      </c>
      <c r="Q705">
        <v>242.83</v>
      </c>
      <c r="R705">
        <v>139.053</v>
      </c>
      <c r="S705">
        <v>134.126</v>
      </c>
      <c r="T705">
        <v>43.363799999999998</v>
      </c>
      <c r="U705">
        <v>-1.7705599999999999</v>
      </c>
      <c r="V705">
        <v>-7.3504300000000002</v>
      </c>
    </row>
    <row r="706" spans="1:22">
      <c r="A706">
        <v>14893</v>
      </c>
      <c r="B706">
        <v>0</v>
      </c>
      <c r="C706">
        <v>36.822000000000003</v>
      </c>
      <c r="D706">
        <v>-14.6829</v>
      </c>
      <c r="E706">
        <v>-196.75</v>
      </c>
      <c r="F706">
        <v>43.363799999999998</v>
      </c>
      <c r="G706">
        <v>-1.7705599999999999</v>
      </c>
      <c r="H706">
        <v>-7.3504300000000002</v>
      </c>
      <c r="I706" t="e">
        <f>IF(AND(Tabelle16[[#This Row],[AreaPx]]&gt;0,NOT(Tabelle16[AreaPx]="inf")),Tabelle16[[#This Row],[AreaPx]], NA())</f>
        <v>#N/A</v>
      </c>
      <c r="J706">
        <v>0</v>
      </c>
      <c r="K706">
        <v>0</v>
      </c>
      <c r="L706">
        <v>0</v>
      </c>
      <c r="M706">
        <v>0</v>
      </c>
      <c r="N706">
        <v>0</v>
      </c>
      <c r="O706">
        <f>Tabelle16[[#This Row],[Roll]]+Tabelle16[[#This Row],[Yaw]]</f>
        <v>36.013369999999995</v>
      </c>
      <c r="P706">
        <f>SQRT(Tabelle16[[#This Row],[X]]^2+ Tabelle16[[#This Row],[Y]]^2 +Tabelle16[[#This Row],[Z]]^2)</f>
        <v>200.70378605400049</v>
      </c>
      <c r="Q706">
        <v>242.83</v>
      </c>
      <c r="R706">
        <v>139.053</v>
      </c>
      <c r="S706">
        <v>134.126</v>
      </c>
      <c r="T706">
        <v>43.363799999999998</v>
      </c>
      <c r="U706">
        <v>-1.7705599999999999</v>
      </c>
      <c r="V706">
        <v>-7.3504300000000002</v>
      </c>
    </row>
    <row r="707" spans="1:22">
      <c r="A707">
        <v>14901</v>
      </c>
      <c r="B707">
        <v>0</v>
      </c>
      <c r="C707">
        <v>36.822000000000003</v>
      </c>
      <c r="D707">
        <v>-14.6829</v>
      </c>
      <c r="E707">
        <v>-196.75</v>
      </c>
      <c r="F707">
        <v>43.363799999999998</v>
      </c>
      <c r="G707">
        <v>-1.7705599999999999</v>
      </c>
      <c r="H707">
        <v>-7.3504300000000002</v>
      </c>
      <c r="I707" t="e">
        <f>IF(AND(Tabelle16[[#This Row],[AreaPx]]&gt;0,NOT(Tabelle16[AreaPx]="inf")),Tabelle16[[#This Row],[AreaPx]], NA())</f>
        <v>#N/A</v>
      </c>
      <c r="J707">
        <v>0</v>
      </c>
      <c r="K707">
        <v>0</v>
      </c>
      <c r="L707">
        <v>0</v>
      </c>
      <c r="M707">
        <v>0</v>
      </c>
      <c r="N707">
        <v>0</v>
      </c>
      <c r="O707">
        <f>Tabelle16[[#This Row],[Roll]]+Tabelle16[[#This Row],[Yaw]]</f>
        <v>36.013369999999995</v>
      </c>
      <c r="P707">
        <f>SQRT(Tabelle16[[#This Row],[X]]^2+ Tabelle16[[#This Row],[Y]]^2 +Tabelle16[[#This Row],[Z]]^2)</f>
        <v>200.70378605400049</v>
      </c>
      <c r="Q707">
        <v>242.83</v>
      </c>
      <c r="R707">
        <v>139.053</v>
      </c>
      <c r="S707">
        <v>134.126</v>
      </c>
      <c r="T707">
        <v>43.363799999999998</v>
      </c>
      <c r="U707">
        <v>-1.7705599999999999</v>
      </c>
      <c r="V707">
        <v>-7.3504300000000002</v>
      </c>
    </row>
    <row r="708" spans="1:22">
      <c r="A708">
        <v>14910</v>
      </c>
      <c r="B708">
        <v>0</v>
      </c>
      <c r="C708">
        <v>36.822000000000003</v>
      </c>
      <c r="D708">
        <v>-14.6829</v>
      </c>
      <c r="E708">
        <v>-196.75</v>
      </c>
      <c r="F708">
        <v>43.363799999999998</v>
      </c>
      <c r="G708">
        <v>-1.7705599999999999</v>
      </c>
      <c r="H708">
        <v>-7.3504300000000002</v>
      </c>
      <c r="I708" t="e">
        <f>IF(AND(Tabelle16[[#This Row],[AreaPx]]&gt;0,NOT(Tabelle16[AreaPx]="inf")),Tabelle16[[#This Row],[AreaPx]], NA())</f>
        <v>#N/A</v>
      </c>
      <c r="J708">
        <v>0</v>
      </c>
      <c r="K708">
        <v>0</v>
      </c>
      <c r="L708">
        <v>0</v>
      </c>
      <c r="M708">
        <v>0</v>
      </c>
      <c r="N708">
        <v>0</v>
      </c>
      <c r="O708">
        <f>Tabelle16[[#This Row],[Roll]]+Tabelle16[[#This Row],[Yaw]]</f>
        <v>36.013369999999995</v>
      </c>
      <c r="P708">
        <f>SQRT(Tabelle16[[#This Row],[X]]^2+ Tabelle16[[#This Row],[Y]]^2 +Tabelle16[[#This Row],[Z]]^2)</f>
        <v>200.70378605400049</v>
      </c>
      <c r="Q708">
        <v>242.83</v>
      </c>
      <c r="R708">
        <v>139.053</v>
      </c>
      <c r="S708">
        <v>134.126</v>
      </c>
      <c r="T708">
        <v>43.363799999999998</v>
      </c>
      <c r="U708">
        <v>-1.7705599999999999</v>
      </c>
      <c r="V708">
        <v>-7.3504300000000002</v>
      </c>
    </row>
    <row r="709" spans="1:22">
      <c r="A709">
        <v>14928</v>
      </c>
      <c r="B709">
        <v>0</v>
      </c>
      <c r="C709">
        <v>36.822000000000003</v>
      </c>
      <c r="D709">
        <v>-14.6829</v>
      </c>
      <c r="E709">
        <v>-196.75</v>
      </c>
      <c r="F709">
        <v>43.363799999999998</v>
      </c>
      <c r="G709">
        <v>-1.7705599999999999</v>
      </c>
      <c r="H709">
        <v>-7.3504300000000002</v>
      </c>
      <c r="I709" t="e">
        <f>IF(AND(Tabelle16[[#This Row],[AreaPx]]&gt;0,NOT(Tabelle16[AreaPx]="inf")),Tabelle16[[#This Row],[AreaPx]], NA())</f>
        <v>#N/A</v>
      </c>
      <c r="J709">
        <v>0</v>
      </c>
      <c r="K709">
        <v>0</v>
      </c>
      <c r="L709">
        <v>0</v>
      </c>
      <c r="M709">
        <v>0</v>
      </c>
      <c r="N709">
        <v>0</v>
      </c>
      <c r="O709">
        <f>Tabelle16[[#This Row],[Roll]]+Tabelle16[[#This Row],[Yaw]]</f>
        <v>36.013369999999995</v>
      </c>
      <c r="P709">
        <f>SQRT(Tabelle16[[#This Row],[X]]^2+ Tabelle16[[#This Row],[Y]]^2 +Tabelle16[[#This Row],[Z]]^2)</f>
        <v>200.70378605400049</v>
      </c>
      <c r="Q709">
        <v>242.83</v>
      </c>
      <c r="R709">
        <v>139.053</v>
      </c>
      <c r="S709">
        <v>134.126</v>
      </c>
      <c r="T709">
        <v>43.363799999999998</v>
      </c>
      <c r="U709">
        <v>-1.7705599999999999</v>
      </c>
      <c r="V709">
        <v>-7.3504300000000002</v>
      </c>
    </row>
    <row r="710" spans="1:22">
      <c r="A710">
        <v>14942</v>
      </c>
      <c r="B710">
        <v>0</v>
      </c>
      <c r="C710">
        <v>36.822000000000003</v>
      </c>
      <c r="D710">
        <v>-14.6829</v>
      </c>
      <c r="E710">
        <v>-196.75</v>
      </c>
      <c r="F710">
        <v>43.363799999999998</v>
      </c>
      <c r="G710">
        <v>-1.7705599999999999</v>
      </c>
      <c r="H710">
        <v>-7.3504300000000002</v>
      </c>
      <c r="I710" t="e">
        <f>IF(AND(Tabelle16[[#This Row],[AreaPx]]&gt;0,NOT(Tabelle16[AreaPx]="inf")),Tabelle16[[#This Row],[AreaPx]], NA())</f>
        <v>#N/A</v>
      </c>
      <c r="J710">
        <v>0</v>
      </c>
      <c r="K710">
        <v>0</v>
      </c>
      <c r="L710">
        <v>0</v>
      </c>
      <c r="M710">
        <v>0</v>
      </c>
      <c r="N710">
        <v>0</v>
      </c>
      <c r="O710">
        <f>Tabelle16[[#This Row],[Roll]]+Tabelle16[[#This Row],[Yaw]]</f>
        <v>36.013369999999995</v>
      </c>
      <c r="P710">
        <f>SQRT(Tabelle16[[#This Row],[X]]^2+ Tabelle16[[#This Row],[Y]]^2 +Tabelle16[[#This Row],[Z]]^2)</f>
        <v>200.70378605400049</v>
      </c>
      <c r="Q710">
        <v>242.83</v>
      </c>
      <c r="R710">
        <v>139.053</v>
      </c>
      <c r="S710">
        <v>134.126</v>
      </c>
      <c r="T710">
        <v>43.363799999999998</v>
      </c>
      <c r="U710">
        <v>-1.7705599999999999</v>
      </c>
      <c r="V710">
        <v>-7.3504300000000002</v>
      </c>
    </row>
    <row r="711" spans="1:22">
      <c r="A711">
        <v>14957</v>
      </c>
      <c r="B711">
        <v>0</v>
      </c>
      <c r="C711">
        <v>36.822000000000003</v>
      </c>
      <c r="D711">
        <v>-14.6829</v>
      </c>
      <c r="E711">
        <v>-196.75</v>
      </c>
      <c r="F711">
        <v>43.363799999999998</v>
      </c>
      <c r="G711">
        <v>-1.7705599999999999</v>
      </c>
      <c r="H711">
        <v>-7.3504300000000002</v>
      </c>
      <c r="I711" t="e">
        <f>IF(AND(Tabelle16[[#This Row],[AreaPx]]&gt;0,NOT(Tabelle16[AreaPx]="inf")),Tabelle16[[#This Row],[AreaPx]], NA())</f>
        <v>#N/A</v>
      </c>
      <c r="J711">
        <v>0</v>
      </c>
      <c r="K711">
        <v>0</v>
      </c>
      <c r="L711">
        <v>0</v>
      </c>
      <c r="M711">
        <v>0</v>
      </c>
      <c r="N711">
        <v>0</v>
      </c>
      <c r="O711">
        <f>Tabelle16[[#This Row],[Roll]]+Tabelle16[[#This Row],[Yaw]]</f>
        <v>36.013369999999995</v>
      </c>
      <c r="P711">
        <f>SQRT(Tabelle16[[#This Row],[X]]^2+ Tabelle16[[#This Row],[Y]]^2 +Tabelle16[[#This Row],[Z]]^2)</f>
        <v>200.70378605400049</v>
      </c>
      <c r="Q711">
        <v>242.83</v>
      </c>
      <c r="R711">
        <v>139.053</v>
      </c>
      <c r="S711">
        <v>134.126</v>
      </c>
      <c r="T711">
        <v>43.363799999999998</v>
      </c>
      <c r="U711">
        <v>-1.7705599999999999</v>
      </c>
      <c r="V711">
        <v>-7.3504300000000002</v>
      </c>
    </row>
    <row r="712" spans="1:22">
      <c r="A712">
        <v>14971</v>
      </c>
      <c r="B712">
        <v>0</v>
      </c>
      <c r="C712">
        <v>36.822000000000003</v>
      </c>
      <c r="D712">
        <v>-14.6829</v>
      </c>
      <c r="E712">
        <v>-196.75</v>
      </c>
      <c r="F712">
        <v>43.363799999999998</v>
      </c>
      <c r="G712">
        <v>-1.7705599999999999</v>
      </c>
      <c r="H712">
        <v>-7.3504300000000002</v>
      </c>
      <c r="I712" t="e">
        <f>IF(AND(Tabelle16[[#This Row],[AreaPx]]&gt;0,NOT(Tabelle16[AreaPx]="inf")),Tabelle16[[#This Row],[AreaPx]], NA())</f>
        <v>#N/A</v>
      </c>
      <c r="J712">
        <v>0</v>
      </c>
      <c r="K712">
        <v>0</v>
      </c>
      <c r="L712">
        <v>0</v>
      </c>
      <c r="M712">
        <v>0</v>
      </c>
      <c r="N712">
        <v>0</v>
      </c>
      <c r="O712">
        <f>Tabelle16[[#This Row],[Roll]]+Tabelle16[[#This Row],[Yaw]]</f>
        <v>36.013369999999995</v>
      </c>
      <c r="P712">
        <f>SQRT(Tabelle16[[#This Row],[X]]^2+ Tabelle16[[#This Row],[Y]]^2 +Tabelle16[[#This Row],[Z]]^2)</f>
        <v>200.70378605400049</v>
      </c>
      <c r="Q712">
        <v>242.83</v>
      </c>
      <c r="R712">
        <v>139.053</v>
      </c>
      <c r="S712">
        <v>134.126</v>
      </c>
      <c r="T712">
        <v>43.363799999999998</v>
      </c>
      <c r="U712">
        <v>-1.7705599999999999</v>
      </c>
      <c r="V712">
        <v>-7.3504300000000002</v>
      </c>
    </row>
    <row r="713" spans="1:22">
      <c r="A713">
        <v>14979</v>
      </c>
      <c r="B713">
        <v>0</v>
      </c>
      <c r="C713">
        <v>36.822000000000003</v>
      </c>
      <c r="D713">
        <v>-14.6829</v>
      </c>
      <c r="E713">
        <v>-196.75</v>
      </c>
      <c r="F713">
        <v>43.363799999999998</v>
      </c>
      <c r="G713">
        <v>-1.7705599999999999</v>
      </c>
      <c r="H713">
        <v>-7.3504300000000002</v>
      </c>
      <c r="I713" t="e">
        <f>IF(AND(Tabelle16[[#This Row],[AreaPx]]&gt;0,NOT(Tabelle16[AreaPx]="inf")),Tabelle16[[#This Row],[AreaPx]], NA())</f>
        <v>#N/A</v>
      </c>
      <c r="J713">
        <v>0</v>
      </c>
      <c r="K713">
        <v>0</v>
      </c>
      <c r="L713">
        <v>0</v>
      </c>
      <c r="M713">
        <v>0</v>
      </c>
      <c r="N713">
        <v>0</v>
      </c>
      <c r="O713">
        <f>Tabelle16[[#This Row],[Roll]]+Tabelle16[[#This Row],[Yaw]]</f>
        <v>36.013369999999995</v>
      </c>
      <c r="P713">
        <f>SQRT(Tabelle16[[#This Row],[X]]^2+ Tabelle16[[#This Row],[Y]]^2 +Tabelle16[[#This Row],[Z]]^2)</f>
        <v>200.70378605400049</v>
      </c>
      <c r="Q713">
        <v>242.83</v>
      </c>
      <c r="R713">
        <v>139.053</v>
      </c>
      <c r="S713">
        <v>134.126</v>
      </c>
      <c r="T713">
        <v>43.363799999999998</v>
      </c>
      <c r="U713">
        <v>-1.7705599999999999</v>
      </c>
      <c r="V713">
        <v>-7.3504300000000002</v>
      </c>
    </row>
    <row r="714" spans="1:22">
      <c r="A714">
        <v>14993</v>
      </c>
      <c r="B714">
        <v>0</v>
      </c>
      <c r="C714">
        <v>36.822000000000003</v>
      </c>
      <c r="D714">
        <v>-14.6829</v>
      </c>
      <c r="E714">
        <v>-196.75</v>
      </c>
      <c r="F714">
        <v>43.363799999999998</v>
      </c>
      <c r="G714">
        <v>-1.7705599999999999</v>
      </c>
      <c r="H714">
        <v>-7.3504300000000002</v>
      </c>
      <c r="I714" t="e">
        <f>IF(AND(Tabelle16[[#This Row],[AreaPx]]&gt;0,NOT(Tabelle16[AreaPx]="inf")),Tabelle16[[#This Row],[AreaPx]], NA())</f>
        <v>#N/A</v>
      </c>
      <c r="J714">
        <v>0</v>
      </c>
      <c r="K714">
        <v>0</v>
      </c>
      <c r="L714">
        <v>0</v>
      </c>
      <c r="M714">
        <v>0</v>
      </c>
      <c r="N714">
        <v>0</v>
      </c>
      <c r="O714">
        <f>Tabelle16[[#This Row],[Roll]]+Tabelle16[[#This Row],[Yaw]]</f>
        <v>36.013369999999995</v>
      </c>
      <c r="P714">
        <f>SQRT(Tabelle16[[#This Row],[X]]^2+ Tabelle16[[#This Row],[Y]]^2 +Tabelle16[[#This Row],[Z]]^2)</f>
        <v>200.70378605400049</v>
      </c>
      <c r="Q714">
        <v>242.83</v>
      </c>
      <c r="R714">
        <v>139.053</v>
      </c>
      <c r="S714">
        <v>134.126</v>
      </c>
      <c r="T714">
        <v>43.363799999999998</v>
      </c>
      <c r="U714">
        <v>-1.7705599999999999</v>
      </c>
      <c r="V714">
        <v>-7.3504300000000002</v>
      </c>
    </row>
    <row r="715" spans="1:22">
      <c r="A715">
        <v>15007</v>
      </c>
      <c r="B715">
        <v>0</v>
      </c>
      <c r="C715">
        <v>36.822000000000003</v>
      </c>
      <c r="D715">
        <v>-14.6829</v>
      </c>
      <c r="E715">
        <v>-196.75</v>
      </c>
      <c r="F715">
        <v>43.363799999999998</v>
      </c>
      <c r="G715">
        <v>-1.7705599999999999</v>
      </c>
      <c r="H715">
        <v>-7.3504300000000002</v>
      </c>
      <c r="I715" t="e">
        <f>IF(AND(Tabelle16[[#This Row],[AreaPx]]&gt;0,NOT(Tabelle16[AreaPx]="inf")),Tabelle16[[#This Row],[AreaPx]], NA())</f>
        <v>#N/A</v>
      </c>
      <c r="J715">
        <v>0</v>
      </c>
      <c r="K715">
        <v>0</v>
      </c>
      <c r="L715">
        <v>0</v>
      </c>
      <c r="M715">
        <v>0</v>
      </c>
      <c r="N715">
        <v>0</v>
      </c>
      <c r="O715">
        <f>Tabelle16[[#This Row],[Roll]]+Tabelle16[[#This Row],[Yaw]]</f>
        <v>36.013369999999995</v>
      </c>
      <c r="P715">
        <f>SQRT(Tabelle16[[#This Row],[X]]^2+ Tabelle16[[#This Row],[Y]]^2 +Tabelle16[[#This Row],[Z]]^2)</f>
        <v>200.70378605400049</v>
      </c>
      <c r="Q715">
        <v>242.83</v>
      </c>
      <c r="R715">
        <v>139.053</v>
      </c>
      <c r="S715">
        <v>134.126</v>
      </c>
      <c r="T715">
        <v>43.363799999999998</v>
      </c>
      <c r="U715">
        <v>-1.7705599999999999</v>
      </c>
      <c r="V715">
        <v>-7.3504300000000002</v>
      </c>
    </row>
    <row r="716" spans="1:22">
      <c r="A716">
        <v>15025</v>
      </c>
      <c r="B716">
        <v>0</v>
      </c>
      <c r="C716">
        <v>36.822000000000003</v>
      </c>
      <c r="D716">
        <v>-14.6829</v>
      </c>
      <c r="E716">
        <v>-196.75</v>
      </c>
      <c r="F716">
        <v>43.363799999999998</v>
      </c>
      <c r="G716">
        <v>-1.7705599999999999</v>
      </c>
      <c r="H716">
        <v>-7.3504300000000002</v>
      </c>
      <c r="I716" t="e">
        <f>IF(AND(Tabelle16[[#This Row],[AreaPx]]&gt;0,NOT(Tabelle16[AreaPx]="inf")),Tabelle16[[#This Row],[AreaPx]], NA())</f>
        <v>#N/A</v>
      </c>
      <c r="J716">
        <v>0</v>
      </c>
      <c r="K716">
        <v>0</v>
      </c>
      <c r="L716">
        <v>0</v>
      </c>
      <c r="M716">
        <v>0</v>
      </c>
      <c r="N716">
        <v>0</v>
      </c>
      <c r="O716">
        <f>Tabelle16[[#This Row],[Roll]]+Tabelle16[[#This Row],[Yaw]]</f>
        <v>36.013369999999995</v>
      </c>
      <c r="P716">
        <f>SQRT(Tabelle16[[#This Row],[X]]^2+ Tabelle16[[#This Row],[Y]]^2 +Tabelle16[[#This Row],[Z]]^2)</f>
        <v>200.70378605400049</v>
      </c>
      <c r="Q716">
        <v>242.83</v>
      </c>
      <c r="R716">
        <v>139.053</v>
      </c>
      <c r="S716">
        <v>134.126</v>
      </c>
      <c r="T716">
        <v>43.363799999999998</v>
      </c>
      <c r="U716">
        <v>-1.7705599999999999</v>
      </c>
      <c r="V716">
        <v>-7.3504300000000002</v>
      </c>
    </row>
    <row r="717" spans="1:22">
      <c r="A717">
        <v>15036</v>
      </c>
      <c r="B717">
        <v>0</v>
      </c>
      <c r="C717">
        <v>36.822000000000003</v>
      </c>
      <c r="D717">
        <v>-14.6829</v>
      </c>
      <c r="E717">
        <v>-196.75</v>
      </c>
      <c r="F717">
        <v>43.363799999999998</v>
      </c>
      <c r="G717">
        <v>-1.7705599999999999</v>
      </c>
      <c r="H717">
        <v>-7.3504300000000002</v>
      </c>
      <c r="I717" t="e">
        <f>IF(AND(Tabelle16[[#This Row],[AreaPx]]&gt;0,NOT(Tabelle16[AreaPx]="inf")),Tabelle16[[#This Row],[AreaPx]], NA())</f>
        <v>#N/A</v>
      </c>
      <c r="J717">
        <v>0</v>
      </c>
      <c r="K717">
        <v>0</v>
      </c>
      <c r="L717">
        <v>0</v>
      </c>
      <c r="M717">
        <v>0</v>
      </c>
      <c r="N717">
        <v>0</v>
      </c>
      <c r="O717">
        <f>Tabelle16[[#This Row],[Roll]]+Tabelle16[[#This Row],[Yaw]]</f>
        <v>36.013369999999995</v>
      </c>
      <c r="P717">
        <f>SQRT(Tabelle16[[#This Row],[X]]^2+ Tabelle16[[#This Row],[Y]]^2 +Tabelle16[[#This Row],[Z]]^2)</f>
        <v>200.70378605400049</v>
      </c>
      <c r="Q717">
        <v>242.83</v>
      </c>
      <c r="R717">
        <v>139.053</v>
      </c>
      <c r="S717">
        <v>134.126</v>
      </c>
      <c r="T717">
        <v>43.363799999999998</v>
      </c>
      <c r="U717">
        <v>-1.7705599999999999</v>
      </c>
      <c r="V717">
        <v>-7.3504300000000002</v>
      </c>
    </row>
    <row r="718" spans="1:22">
      <c r="A718">
        <v>15048</v>
      </c>
      <c r="B718">
        <v>0</v>
      </c>
      <c r="C718">
        <v>36.822000000000003</v>
      </c>
      <c r="D718">
        <v>-14.6829</v>
      </c>
      <c r="E718">
        <v>-196.75</v>
      </c>
      <c r="F718">
        <v>43.363799999999998</v>
      </c>
      <c r="G718">
        <v>-1.7705599999999999</v>
      </c>
      <c r="H718">
        <v>-7.3504300000000002</v>
      </c>
      <c r="I718" t="e">
        <f>IF(AND(Tabelle16[[#This Row],[AreaPx]]&gt;0,NOT(Tabelle16[AreaPx]="inf")),Tabelle16[[#This Row],[AreaPx]], NA())</f>
        <v>#N/A</v>
      </c>
      <c r="J718">
        <v>0</v>
      </c>
      <c r="K718">
        <v>0</v>
      </c>
      <c r="L718">
        <v>0</v>
      </c>
      <c r="M718">
        <v>0</v>
      </c>
      <c r="N718">
        <v>0</v>
      </c>
      <c r="O718">
        <f>Tabelle16[[#This Row],[Roll]]+Tabelle16[[#This Row],[Yaw]]</f>
        <v>36.013369999999995</v>
      </c>
      <c r="P718">
        <f>SQRT(Tabelle16[[#This Row],[X]]^2+ Tabelle16[[#This Row],[Y]]^2 +Tabelle16[[#This Row],[Z]]^2)</f>
        <v>200.70378605400049</v>
      </c>
      <c r="Q718">
        <v>242.83</v>
      </c>
      <c r="R718">
        <v>139.053</v>
      </c>
      <c r="S718">
        <v>134.126</v>
      </c>
      <c r="T718">
        <v>43.363799999999998</v>
      </c>
      <c r="U718">
        <v>-1.7705599999999999</v>
      </c>
      <c r="V718">
        <v>-7.3504300000000002</v>
      </c>
    </row>
    <row r="719" spans="1:22">
      <c r="A719">
        <v>15065</v>
      </c>
      <c r="B719">
        <v>0</v>
      </c>
      <c r="C719">
        <v>36.822000000000003</v>
      </c>
      <c r="D719">
        <v>-14.6829</v>
      </c>
      <c r="E719">
        <v>-196.75</v>
      </c>
      <c r="F719">
        <v>43.363799999999998</v>
      </c>
      <c r="G719">
        <v>-1.7705599999999999</v>
      </c>
      <c r="H719">
        <v>-7.3504300000000002</v>
      </c>
      <c r="I719" t="e">
        <f>IF(AND(Tabelle16[[#This Row],[AreaPx]]&gt;0,NOT(Tabelle16[AreaPx]="inf")),Tabelle16[[#This Row],[AreaPx]], NA())</f>
        <v>#N/A</v>
      </c>
      <c r="J719">
        <v>0</v>
      </c>
      <c r="K719">
        <v>0</v>
      </c>
      <c r="L719">
        <v>0</v>
      </c>
      <c r="M719">
        <v>0</v>
      </c>
      <c r="N719">
        <v>0</v>
      </c>
      <c r="O719">
        <f>Tabelle16[[#This Row],[Roll]]+Tabelle16[[#This Row],[Yaw]]</f>
        <v>36.013369999999995</v>
      </c>
      <c r="P719">
        <f>SQRT(Tabelle16[[#This Row],[X]]^2+ Tabelle16[[#This Row],[Y]]^2 +Tabelle16[[#This Row],[Z]]^2)</f>
        <v>200.70378605400049</v>
      </c>
      <c r="Q719">
        <v>242.83</v>
      </c>
      <c r="R719">
        <v>139.053</v>
      </c>
      <c r="S719">
        <v>134.126</v>
      </c>
      <c r="T719">
        <v>43.363799999999998</v>
      </c>
      <c r="U719">
        <v>-1.7705599999999999</v>
      </c>
      <c r="V719">
        <v>-7.3504300000000002</v>
      </c>
    </row>
    <row r="720" spans="1:22">
      <c r="A720">
        <v>15078</v>
      </c>
      <c r="B720">
        <v>0</v>
      </c>
      <c r="C720">
        <v>36.822000000000003</v>
      </c>
      <c r="D720">
        <v>-14.6829</v>
      </c>
      <c r="E720">
        <v>-196.75</v>
      </c>
      <c r="F720">
        <v>43.363799999999998</v>
      </c>
      <c r="G720">
        <v>-1.7705599999999999</v>
      </c>
      <c r="H720">
        <v>-7.3504300000000002</v>
      </c>
      <c r="I720" t="e">
        <f>IF(AND(Tabelle16[[#This Row],[AreaPx]]&gt;0,NOT(Tabelle16[AreaPx]="inf")),Tabelle16[[#This Row],[AreaPx]], NA())</f>
        <v>#N/A</v>
      </c>
      <c r="J720">
        <v>0</v>
      </c>
      <c r="K720">
        <v>0</v>
      </c>
      <c r="L720">
        <v>0</v>
      </c>
      <c r="M720">
        <v>0</v>
      </c>
      <c r="N720">
        <v>0</v>
      </c>
      <c r="O720">
        <f>Tabelle16[[#This Row],[Roll]]+Tabelle16[[#This Row],[Yaw]]</f>
        <v>36.013369999999995</v>
      </c>
      <c r="P720">
        <f>SQRT(Tabelle16[[#This Row],[X]]^2+ Tabelle16[[#This Row],[Y]]^2 +Tabelle16[[#This Row],[Z]]^2)</f>
        <v>200.70378605400049</v>
      </c>
      <c r="Q720">
        <v>242.83</v>
      </c>
      <c r="R720">
        <v>139.053</v>
      </c>
      <c r="S720">
        <v>134.126</v>
      </c>
      <c r="T720">
        <v>43.363799999999998</v>
      </c>
      <c r="U720">
        <v>-1.7705599999999999</v>
      </c>
      <c r="V720">
        <v>-7.3504300000000002</v>
      </c>
    </row>
    <row r="721" spans="1:22">
      <c r="A721">
        <v>15095</v>
      </c>
      <c r="B721">
        <v>0</v>
      </c>
      <c r="C721">
        <v>36.822000000000003</v>
      </c>
      <c r="D721">
        <v>-14.6829</v>
      </c>
      <c r="E721">
        <v>-196.75</v>
      </c>
      <c r="F721">
        <v>43.363799999999998</v>
      </c>
      <c r="G721">
        <v>-1.7705599999999999</v>
      </c>
      <c r="H721">
        <v>-7.3504300000000002</v>
      </c>
      <c r="I721" t="e">
        <f>IF(AND(Tabelle16[[#This Row],[AreaPx]]&gt;0,NOT(Tabelle16[AreaPx]="inf")),Tabelle16[[#This Row],[AreaPx]], NA())</f>
        <v>#N/A</v>
      </c>
      <c r="J721">
        <v>0</v>
      </c>
      <c r="K721">
        <v>0</v>
      </c>
      <c r="L721">
        <v>0</v>
      </c>
      <c r="M721">
        <v>0</v>
      </c>
      <c r="N721">
        <v>0</v>
      </c>
      <c r="O721">
        <f>Tabelle16[[#This Row],[Roll]]+Tabelle16[[#This Row],[Yaw]]</f>
        <v>36.013369999999995</v>
      </c>
      <c r="P721">
        <f>SQRT(Tabelle16[[#This Row],[X]]^2+ Tabelle16[[#This Row],[Y]]^2 +Tabelle16[[#This Row],[Z]]^2)</f>
        <v>200.70378605400049</v>
      </c>
      <c r="Q721">
        <v>242.83</v>
      </c>
      <c r="R721">
        <v>139.053</v>
      </c>
      <c r="S721">
        <v>134.126</v>
      </c>
      <c r="T721">
        <v>43.363799999999998</v>
      </c>
      <c r="U721">
        <v>-1.7705599999999999</v>
      </c>
      <c r="V721">
        <v>-7.3504300000000002</v>
      </c>
    </row>
    <row r="722" spans="1:22">
      <c r="A722">
        <v>15108</v>
      </c>
      <c r="B722">
        <v>0</v>
      </c>
      <c r="C722">
        <v>36.822000000000003</v>
      </c>
      <c r="D722">
        <v>-14.6829</v>
      </c>
      <c r="E722">
        <v>-196.75</v>
      </c>
      <c r="F722">
        <v>43.363799999999998</v>
      </c>
      <c r="G722">
        <v>-1.7705599999999999</v>
      </c>
      <c r="H722">
        <v>-7.3504300000000002</v>
      </c>
      <c r="I722" t="e">
        <f>IF(AND(Tabelle16[[#This Row],[AreaPx]]&gt;0,NOT(Tabelle16[AreaPx]="inf")),Tabelle16[[#This Row],[AreaPx]], NA())</f>
        <v>#N/A</v>
      </c>
      <c r="J722">
        <v>0</v>
      </c>
      <c r="K722">
        <v>0</v>
      </c>
      <c r="L722">
        <v>0</v>
      </c>
      <c r="M722">
        <v>0</v>
      </c>
      <c r="N722">
        <v>0</v>
      </c>
      <c r="O722">
        <f>Tabelle16[[#This Row],[Roll]]+Tabelle16[[#This Row],[Yaw]]</f>
        <v>36.013369999999995</v>
      </c>
      <c r="P722">
        <f>SQRT(Tabelle16[[#This Row],[X]]^2+ Tabelle16[[#This Row],[Y]]^2 +Tabelle16[[#This Row],[Z]]^2)</f>
        <v>200.70378605400049</v>
      </c>
      <c r="Q722">
        <v>242.83</v>
      </c>
      <c r="R722">
        <v>139.053</v>
      </c>
      <c r="S722">
        <v>134.126</v>
      </c>
      <c r="T722">
        <v>43.363799999999998</v>
      </c>
      <c r="U722">
        <v>-1.7705599999999999</v>
      </c>
      <c r="V722">
        <v>-7.3504300000000002</v>
      </c>
    </row>
    <row r="723" spans="1:22">
      <c r="A723">
        <v>15125</v>
      </c>
      <c r="B723">
        <v>0</v>
      </c>
      <c r="C723">
        <v>36.822000000000003</v>
      </c>
      <c r="D723">
        <v>-14.6829</v>
      </c>
      <c r="E723">
        <v>-196.75</v>
      </c>
      <c r="F723">
        <v>43.363799999999998</v>
      </c>
      <c r="G723">
        <v>-1.7705599999999999</v>
      </c>
      <c r="H723">
        <v>-7.3504300000000002</v>
      </c>
      <c r="I723" t="e">
        <f>IF(AND(Tabelle16[[#This Row],[AreaPx]]&gt;0,NOT(Tabelle16[AreaPx]="inf")),Tabelle16[[#This Row],[AreaPx]], NA())</f>
        <v>#N/A</v>
      </c>
      <c r="J723">
        <v>0</v>
      </c>
      <c r="K723">
        <v>0</v>
      </c>
      <c r="L723">
        <v>0</v>
      </c>
      <c r="M723">
        <v>0</v>
      </c>
      <c r="N723">
        <v>0</v>
      </c>
      <c r="O723">
        <f>Tabelle16[[#This Row],[Roll]]+Tabelle16[[#This Row],[Yaw]]</f>
        <v>36.013369999999995</v>
      </c>
      <c r="P723">
        <f>SQRT(Tabelle16[[#This Row],[X]]^2+ Tabelle16[[#This Row],[Y]]^2 +Tabelle16[[#This Row],[Z]]^2)</f>
        <v>200.70378605400049</v>
      </c>
      <c r="Q723">
        <v>242.83</v>
      </c>
      <c r="R723">
        <v>139.053</v>
      </c>
      <c r="S723">
        <v>134.126</v>
      </c>
      <c r="T723">
        <v>43.363799999999998</v>
      </c>
      <c r="U723">
        <v>-1.7705599999999999</v>
      </c>
      <c r="V723">
        <v>-7.3504300000000002</v>
      </c>
    </row>
    <row r="724" spans="1:22">
      <c r="A724">
        <v>15132</v>
      </c>
      <c r="B724">
        <v>0</v>
      </c>
      <c r="C724">
        <v>36.822000000000003</v>
      </c>
      <c r="D724">
        <v>-14.6829</v>
      </c>
      <c r="E724">
        <v>-196.75</v>
      </c>
      <c r="F724">
        <v>43.363799999999998</v>
      </c>
      <c r="G724">
        <v>-1.7705599999999999</v>
      </c>
      <c r="H724">
        <v>-7.3504300000000002</v>
      </c>
      <c r="I724" t="e">
        <f>IF(AND(Tabelle16[[#This Row],[AreaPx]]&gt;0,NOT(Tabelle16[AreaPx]="inf")),Tabelle16[[#This Row],[AreaPx]], NA())</f>
        <v>#N/A</v>
      </c>
      <c r="J724">
        <v>0</v>
      </c>
      <c r="K724">
        <v>0</v>
      </c>
      <c r="L724">
        <v>0</v>
      </c>
      <c r="M724">
        <v>0</v>
      </c>
      <c r="N724">
        <v>0</v>
      </c>
      <c r="O724">
        <f>Tabelle16[[#This Row],[Roll]]+Tabelle16[[#This Row],[Yaw]]</f>
        <v>36.013369999999995</v>
      </c>
      <c r="P724">
        <f>SQRT(Tabelle16[[#This Row],[X]]^2+ Tabelle16[[#This Row],[Y]]^2 +Tabelle16[[#This Row],[Z]]^2)</f>
        <v>200.70378605400049</v>
      </c>
      <c r="Q724">
        <v>242.83</v>
      </c>
      <c r="R724">
        <v>139.053</v>
      </c>
      <c r="S724">
        <v>134.126</v>
      </c>
      <c r="T724">
        <v>43.363799999999998</v>
      </c>
      <c r="U724">
        <v>-1.7705599999999999</v>
      </c>
      <c r="V724">
        <v>-7.3504300000000002</v>
      </c>
    </row>
    <row r="725" spans="1:22">
      <c r="A725">
        <v>15144</v>
      </c>
      <c r="B725">
        <v>0</v>
      </c>
      <c r="C725">
        <v>36.822000000000003</v>
      </c>
      <c r="D725">
        <v>-14.6829</v>
      </c>
      <c r="E725">
        <v>-196.75</v>
      </c>
      <c r="F725">
        <v>43.363799999999998</v>
      </c>
      <c r="G725">
        <v>-1.7705599999999999</v>
      </c>
      <c r="H725">
        <v>-7.3504300000000002</v>
      </c>
      <c r="I725" t="e">
        <f>IF(AND(Tabelle16[[#This Row],[AreaPx]]&gt;0,NOT(Tabelle16[AreaPx]="inf")),Tabelle16[[#This Row],[AreaPx]], NA())</f>
        <v>#N/A</v>
      </c>
      <c r="J725">
        <v>0</v>
      </c>
      <c r="K725">
        <v>0</v>
      </c>
      <c r="L725">
        <v>0</v>
      </c>
      <c r="M725">
        <v>0</v>
      </c>
      <c r="N725">
        <v>0</v>
      </c>
      <c r="O725">
        <f>Tabelle16[[#This Row],[Roll]]+Tabelle16[[#This Row],[Yaw]]</f>
        <v>36.013369999999995</v>
      </c>
      <c r="P725">
        <f>SQRT(Tabelle16[[#This Row],[X]]^2+ Tabelle16[[#This Row],[Y]]^2 +Tabelle16[[#This Row],[Z]]^2)</f>
        <v>200.70378605400049</v>
      </c>
      <c r="Q725">
        <v>242.83</v>
      </c>
      <c r="R725">
        <v>139.053</v>
      </c>
      <c r="S725">
        <v>134.126</v>
      </c>
      <c r="T725">
        <v>43.363799999999998</v>
      </c>
      <c r="U725">
        <v>-1.7705599999999999</v>
      </c>
      <c r="V725">
        <v>-7.3504300000000002</v>
      </c>
    </row>
    <row r="726" spans="1:22">
      <c r="A726">
        <v>15157</v>
      </c>
      <c r="B726">
        <v>0</v>
      </c>
      <c r="C726">
        <v>36.822000000000003</v>
      </c>
      <c r="D726">
        <v>-14.6829</v>
      </c>
      <c r="E726">
        <v>-196.75</v>
      </c>
      <c r="F726">
        <v>43.363799999999998</v>
      </c>
      <c r="G726">
        <v>-1.7705599999999999</v>
      </c>
      <c r="H726">
        <v>-7.3504300000000002</v>
      </c>
      <c r="I726" t="e">
        <f>IF(AND(Tabelle16[[#This Row],[AreaPx]]&gt;0,NOT(Tabelle16[AreaPx]="inf")),Tabelle16[[#This Row],[AreaPx]], NA())</f>
        <v>#N/A</v>
      </c>
      <c r="J726">
        <v>0</v>
      </c>
      <c r="K726">
        <v>0</v>
      </c>
      <c r="L726">
        <v>0</v>
      </c>
      <c r="M726">
        <v>0</v>
      </c>
      <c r="N726">
        <v>0</v>
      </c>
      <c r="O726">
        <f>Tabelle16[[#This Row],[Roll]]+Tabelle16[[#This Row],[Yaw]]</f>
        <v>36.013369999999995</v>
      </c>
      <c r="P726">
        <f>SQRT(Tabelle16[[#This Row],[X]]^2+ Tabelle16[[#This Row],[Y]]^2 +Tabelle16[[#This Row],[Z]]^2)</f>
        <v>200.70378605400049</v>
      </c>
      <c r="Q726">
        <v>242.83</v>
      </c>
      <c r="R726">
        <v>139.053</v>
      </c>
      <c r="S726">
        <v>134.126</v>
      </c>
      <c r="T726">
        <v>43.363799999999998</v>
      </c>
      <c r="U726">
        <v>-1.7705599999999999</v>
      </c>
      <c r="V726">
        <v>-7.3504300000000002</v>
      </c>
    </row>
    <row r="727" spans="1:22">
      <c r="A727">
        <v>15174</v>
      </c>
      <c r="B727">
        <v>0</v>
      </c>
      <c r="C727">
        <v>36.822000000000003</v>
      </c>
      <c r="D727">
        <v>-14.6829</v>
      </c>
      <c r="E727">
        <v>-196.75</v>
      </c>
      <c r="F727">
        <v>43.363799999999998</v>
      </c>
      <c r="G727">
        <v>-1.7705599999999999</v>
      </c>
      <c r="H727">
        <v>-7.3504300000000002</v>
      </c>
      <c r="I727" t="e">
        <f>IF(AND(Tabelle16[[#This Row],[AreaPx]]&gt;0,NOT(Tabelle16[AreaPx]="inf")),Tabelle16[[#This Row],[AreaPx]], NA())</f>
        <v>#N/A</v>
      </c>
      <c r="J727">
        <v>0</v>
      </c>
      <c r="K727">
        <v>0</v>
      </c>
      <c r="L727">
        <v>0</v>
      </c>
      <c r="M727">
        <v>0</v>
      </c>
      <c r="N727">
        <v>0</v>
      </c>
      <c r="O727">
        <f>Tabelle16[[#This Row],[Roll]]+Tabelle16[[#This Row],[Yaw]]</f>
        <v>36.013369999999995</v>
      </c>
      <c r="P727">
        <f>SQRT(Tabelle16[[#This Row],[X]]^2+ Tabelle16[[#This Row],[Y]]^2 +Tabelle16[[#This Row],[Z]]^2)</f>
        <v>200.70378605400049</v>
      </c>
      <c r="Q727">
        <v>242.83</v>
      </c>
      <c r="R727">
        <v>139.053</v>
      </c>
      <c r="S727">
        <v>134.126</v>
      </c>
      <c r="T727">
        <v>43.363799999999998</v>
      </c>
      <c r="U727">
        <v>-1.7705599999999999</v>
      </c>
      <c r="V727">
        <v>-7.3504300000000002</v>
      </c>
    </row>
    <row r="728" spans="1:22">
      <c r="A728">
        <v>15190</v>
      </c>
      <c r="B728">
        <v>0</v>
      </c>
      <c r="C728">
        <v>36.822000000000003</v>
      </c>
      <c r="D728">
        <v>-14.6829</v>
      </c>
      <c r="E728">
        <v>-196.75</v>
      </c>
      <c r="F728">
        <v>43.363799999999998</v>
      </c>
      <c r="G728">
        <v>-1.7705599999999999</v>
      </c>
      <c r="H728">
        <v>-7.3504300000000002</v>
      </c>
      <c r="I728" t="e">
        <f>IF(AND(Tabelle16[[#This Row],[AreaPx]]&gt;0,NOT(Tabelle16[AreaPx]="inf")),Tabelle16[[#This Row],[AreaPx]], NA())</f>
        <v>#N/A</v>
      </c>
      <c r="J728">
        <v>0</v>
      </c>
      <c r="K728">
        <v>0</v>
      </c>
      <c r="L728">
        <v>0</v>
      </c>
      <c r="M728">
        <v>0</v>
      </c>
      <c r="N728">
        <v>0</v>
      </c>
      <c r="O728">
        <f>Tabelle16[[#This Row],[Roll]]+Tabelle16[[#This Row],[Yaw]]</f>
        <v>36.013369999999995</v>
      </c>
      <c r="P728">
        <f>SQRT(Tabelle16[[#This Row],[X]]^2+ Tabelle16[[#This Row],[Y]]^2 +Tabelle16[[#This Row],[Z]]^2)</f>
        <v>200.70378605400049</v>
      </c>
      <c r="Q728">
        <v>242.83</v>
      </c>
      <c r="R728">
        <v>139.053</v>
      </c>
      <c r="S728">
        <v>134.126</v>
      </c>
      <c r="T728">
        <v>43.363799999999998</v>
      </c>
      <c r="U728">
        <v>-1.7705599999999999</v>
      </c>
      <c r="V728">
        <v>-7.3504300000000002</v>
      </c>
    </row>
    <row r="729" spans="1:22">
      <c r="A729">
        <v>15206</v>
      </c>
      <c r="B729">
        <v>0</v>
      </c>
      <c r="C729">
        <v>36.822000000000003</v>
      </c>
      <c r="D729">
        <v>-14.6829</v>
      </c>
      <c r="E729">
        <v>-196.75</v>
      </c>
      <c r="F729">
        <v>43.363799999999998</v>
      </c>
      <c r="G729">
        <v>-1.7705599999999999</v>
      </c>
      <c r="H729">
        <v>-7.3504300000000002</v>
      </c>
      <c r="I729" t="e">
        <f>IF(AND(Tabelle16[[#This Row],[AreaPx]]&gt;0,NOT(Tabelle16[AreaPx]="inf")),Tabelle16[[#This Row],[AreaPx]], NA())</f>
        <v>#N/A</v>
      </c>
      <c r="J729">
        <v>0</v>
      </c>
      <c r="K729">
        <v>0</v>
      </c>
      <c r="L729">
        <v>0</v>
      </c>
      <c r="M729">
        <v>0</v>
      </c>
      <c r="N729">
        <v>0</v>
      </c>
      <c r="O729">
        <f>Tabelle16[[#This Row],[Roll]]+Tabelle16[[#This Row],[Yaw]]</f>
        <v>36.013369999999995</v>
      </c>
      <c r="P729">
        <f>SQRT(Tabelle16[[#This Row],[X]]^2+ Tabelle16[[#This Row],[Y]]^2 +Tabelle16[[#This Row],[Z]]^2)</f>
        <v>200.70378605400049</v>
      </c>
      <c r="Q729">
        <v>242.83</v>
      </c>
      <c r="R729">
        <v>139.053</v>
      </c>
      <c r="S729">
        <v>134.126</v>
      </c>
      <c r="T729">
        <v>43.363799999999998</v>
      </c>
      <c r="U729">
        <v>-1.7705599999999999</v>
      </c>
      <c r="V729">
        <v>-7.3504300000000002</v>
      </c>
    </row>
    <row r="730" spans="1:22">
      <c r="A730">
        <v>15219</v>
      </c>
      <c r="B730">
        <v>0</v>
      </c>
      <c r="C730">
        <v>36.822000000000003</v>
      </c>
      <c r="D730">
        <v>-14.6829</v>
      </c>
      <c r="E730">
        <v>-196.75</v>
      </c>
      <c r="F730">
        <v>43.363799999999998</v>
      </c>
      <c r="G730">
        <v>-1.7705599999999999</v>
      </c>
      <c r="H730">
        <v>-7.3504300000000002</v>
      </c>
      <c r="I730" t="e">
        <f>IF(AND(Tabelle16[[#This Row],[AreaPx]]&gt;0,NOT(Tabelle16[AreaPx]="inf")),Tabelle16[[#This Row],[AreaPx]], NA())</f>
        <v>#N/A</v>
      </c>
      <c r="J730">
        <v>0</v>
      </c>
      <c r="K730">
        <v>0</v>
      </c>
      <c r="L730">
        <v>0</v>
      </c>
      <c r="M730">
        <v>0</v>
      </c>
      <c r="N730">
        <v>0</v>
      </c>
      <c r="O730">
        <f>Tabelle16[[#This Row],[Roll]]+Tabelle16[[#This Row],[Yaw]]</f>
        <v>36.013369999999995</v>
      </c>
      <c r="P730">
        <f>SQRT(Tabelle16[[#This Row],[X]]^2+ Tabelle16[[#This Row],[Y]]^2 +Tabelle16[[#This Row],[Z]]^2)</f>
        <v>200.70378605400049</v>
      </c>
      <c r="Q730">
        <v>242.83</v>
      </c>
      <c r="R730">
        <v>139.053</v>
      </c>
      <c r="S730">
        <v>134.126</v>
      </c>
      <c r="T730">
        <v>43.363799999999998</v>
      </c>
      <c r="U730">
        <v>-1.7705599999999999</v>
      </c>
      <c r="V730">
        <v>-7.3504300000000002</v>
      </c>
    </row>
    <row r="731" spans="1:22">
      <c r="A731">
        <v>15229</v>
      </c>
      <c r="B731">
        <v>0</v>
      </c>
      <c r="C731">
        <v>36.822000000000003</v>
      </c>
      <c r="D731">
        <v>-14.6829</v>
      </c>
      <c r="E731">
        <v>-196.75</v>
      </c>
      <c r="F731">
        <v>43.363799999999998</v>
      </c>
      <c r="G731">
        <v>-1.7705599999999999</v>
      </c>
      <c r="H731">
        <v>-7.3504300000000002</v>
      </c>
      <c r="I731" t="e">
        <f>IF(AND(Tabelle16[[#This Row],[AreaPx]]&gt;0,NOT(Tabelle16[AreaPx]="inf")),Tabelle16[[#This Row],[AreaPx]], NA())</f>
        <v>#N/A</v>
      </c>
      <c r="J731">
        <v>0</v>
      </c>
      <c r="K731">
        <v>0</v>
      </c>
      <c r="L731">
        <v>0</v>
      </c>
      <c r="M731">
        <v>0</v>
      </c>
      <c r="N731">
        <v>0</v>
      </c>
      <c r="O731">
        <f>Tabelle16[[#This Row],[Roll]]+Tabelle16[[#This Row],[Yaw]]</f>
        <v>36.013369999999995</v>
      </c>
      <c r="P731">
        <f>SQRT(Tabelle16[[#This Row],[X]]^2+ Tabelle16[[#This Row],[Y]]^2 +Tabelle16[[#This Row],[Z]]^2)</f>
        <v>200.70378605400049</v>
      </c>
      <c r="Q731">
        <v>242.83</v>
      </c>
      <c r="R731">
        <v>139.053</v>
      </c>
      <c r="S731">
        <v>134.126</v>
      </c>
      <c r="T731">
        <v>43.363799999999998</v>
      </c>
      <c r="U731">
        <v>-1.7705599999999999</v>
      </c>
      <c r="V731">
        <v>-7.3504300000000002</v>
      </c>
    </row>
    <row r="732" spans="1:22">
      <c r="A732">
        <v>15237</v>
      </c>
      <c r="B732">
        <v>0</v>
      </c>
      <c r="C732">
        <v>36.822000000000003</v>
      </c>
      <c r="D732">
        <v>-14.6829</v>
      </c>
      <c r="E732">
        <v>-196.75</v>
      </c>
      <c r="F732">
        <v>43.363799999999998</v>
      </c>
      <c r="G732">
        <v>-1.7705599999999999</v>
      </c>
      <c r="H732">
        <v>-7.3504300000000002</v>
      </c>
      <c r="I732" t="e">
        <f>IF(AND(Tabelle16[[#This Row],[AreaPx]]&gt;0,NOT(Tabelle16[AreaPx]="inf")),Tabelle16[[#This Row],[AreaPx]], NA())</f>
        <v>#N/A</v>
      </c>
      <c r="J732">
        <v>0</v>
      </c>
      <c r="K732">
        <v>0</v>
      </c>
      <c r="L732">
        <v>0</v>
      </c>
      <c r="M732">
        <v>0</v>
      </c>
      <c r="N732">
        <v>0</v>
      </c>
      <c r="O732">
        <f>Tabelle16[[#This Row],[Roll]]+Tabelle16[[#This Row],[Yaw]]</f>
        <v>36.013369999999995</v>
      </c>
      <c r="P732">
        <f>SQRT(Tabelle16[[#This Row],[X]]^2+ Tabelle16[[#This Row],[Y]]^2 +Tabelle16[[#This Row],[Z]]^2)</f>
        <v>200.70378605400049</v>
      </c>
      <c r="Q732">
        <v>242.83</v>
      </c>
      <c r="R732">
        <v>139.053</v>
      </c>
      <c r="S732">
        <v>134.126</v>
      </c>
      <c r="T732">
        <v>43.363799999999998</v>
      </c>
      <c r="U732">
        <v>-1.7705599999999999</v>
      </c>
      <c r="V732">
        <v>-7.3504300000000002</v>
      </c>
    </row>
    <row r="733" spans="1:22">
      <c r="A733">
        <v>15247</v>
      </c>
      <c r="B733">
        <v>0</v>
      </c>
      <c r="C733">
        <v>36.822000000000003</v>
      </c>
      <c r="D733">
        <v>-14.6829</v>
      </c>
      <c r="E733">
        <v>-196.75</v>
      </c>
      <c r="F733">
        <v>43.363799999999998</v>
      </c>
      <c r="G733">
        <v>-1.7705599999999999</v>
      </c>
      <c r="H733">
        <v>-7.3504300000000002</v>
      </c>
      <c r="I733" t="e">
        <f>IF(AND(Tabelle16[[#This Row],[AreaPx]]&gt;0,NOT(Tabelle16[AreaPx]="inf")),Tabelle16[[#This Row],[AreaPx]], NA())</f>
        <v>#N/A</v>
      </c>
      <c r="J733">
        <v>0</v>
      </c>
      <c r="K733">
        <v>0</v>
      </c>
      <c r="L733">
        <v>0</v>
      </c>
      <c r="M733">
        <v>0</v>
      </c>
      <c r="N733">
        <v>0</v>
      </c>
      <c r="O733">
        <f>Tabelle16[[#This Row],[Roll]]+Tabelle16[[#This Row],[Yaw]]</f>
        <v>36.013369999999995</v>
      </c>
      <c r="P733">
        <f>SQRT(Tabelle16[[#This Row],[X]]^2+ Tabelle16[[#This Row],[Y]]^2 +Tabelle16[[#This Row],[Z]]^2)</f>
        <v>200.70378605400049</v>
      </c>
      <c r="Q733">
        <v>242.83</v>
      </c>
      <c r="R733">
        <v>139.053</v>
      </c>
      <c r="S733">
        <v>134.126</v>
      </c>
      <c r="T733">
        <v>43.363799999999998</v>
      </c>
      <c r="U733">
        <v>-1.7705599999999999</v>
      </c>
      <c r="V733">
        <v>-7.3504300000000002</v>
      </c>
    </row>
    <row r="734" spans="1:22">
      <c r="A734">
        <v>15261</v>
      </c>
      <c r="B734">
        <v>0</v>
      </c>
      <c r="C734">
        <v>36.822000000000003</v>
      </c>
      <c r="D734">
        <v>-14.6829</v>
      </c>
      <c r="E734">
        <v>-196.75</v>
      </c>
      <c r="F734">
        <v>43.363799999999998</v>
      </c>
      <c r="G734">
        <v>-1.7705599999999999</v>
      </c>
      <c r="H734">
        <v>-7.3504300000000002</v>
      </c>
      <c r="I734" t="e">
        <f>IF(AND(Tabelle16[[#This Row],[AreaPx]]&gt;0,NOT(Tabelle16[AreaPx]="inf")),Tabelle16[[#This Row],[AreaPx]], NA())</f>
        <v>#N/A</v>
      </c>
      <c r="J734">
        <v>0</v>
      </c>
      <c r="K734">
        <v>0</v>
      </c>
      <c r="L734">
        <v>0</v>
      </c>
      <c r="M734">
        <v>0</v>
      </c>
      <c r="N734">
        <v>0</v>
      </c>
      <c r="O734">
        <f>Tabelle16[[#This Row],[Roll]]+Tabelle16[[#This Row],[Yaw]]</f>
        <v>36.013369999999995</v>
      </c>
      <c r="P734">
        <f>SQRT(Tabelle16[[#This Row],[X]]^2+ Tabelle16[[#This Row],[Y]]^2 +Tabelle16[[#This Row],[Z]]^2)</f>
        <v>200.70378605400049</v>
      </c>
      <c r="Q734">
        <v>242.83</v>
      </c>
      <c r="R734">
        <v>139.053</v>
      </c>
      <c r="S734">
        <v>134.126</v>
      </c>
      <c r="T734">
        <v>43.363799999999998</v>
      </c>
      <c r="U734">
        <v>-1.7705599999999999</v>
      </c>
      <c r="V734">
        <v>-7.3504300000000002</v>
      </c>
    </row>
    <row r="735" spans="1:22">
      <c r="A735">
        <v>15272</v>
      </c>
      <c r="B735">
        <v>0</v>
      </c>
      <c r="C735">
        <v>36.822000000000003</v>
      </c>
      <c r="D735">
        <v>-14.6829</v>
      </c>
      <c r="E735">
        <v>-196.75</v>
      </c>
      <c r="F735">
        <v>43.363799999999998</v>
      </c>
      <c r="G735">
        <v>-1.7705599999999999</v>
      </c>
      <c r="H735">
        <v>-7.3504300000000002</v>
      </c>
      <c r="I735" t="e">
        <f>IF(AND(Tabelle16[[#This Row],[AreaPx]]&gt;0,NOT(Tabelle16[AreaPx]="inf")),Tabelle16[[#This Row],[AreaPx]], NA())</f>
        <v>#N/A</v>
      </c>
      <c r="J735">
        <v>0</v>
      </c>
      <c r="K735">
        <v>0</v>
      </c>
      <c r="L735">
        <v>0</v>
      </c>
      <c r="M735">
        <v>0</v>
      </c>
      <c r="N735">
        <v>0</v>
      </c>
      <c r="O735">
        <f>Tabelle16[[#This Row],[Roll]]+Tabelle16[[#This Row],[Yaw]]</f>
        <v>36.013369999999995</v>
      </c>
      <c r="P735">
        <f>SQRT(Tabelle16[[#This Row],[X]]^2+ Tabelle16[[#This Row],[Y]]^2 +Tabelle16[[#This Row],[Z]]^2)</f>
        <v>200.70378605400049</v>
      </c>
      <c r="Q735">
        <v>242.83</v>
      </c>
      <c r="R735">
        <v>139.053</v>
      </c>
      <c r="S735">
        <v>134.126</v>
      </c>
      <c r="T735">
        <v>43.363799999999998</v>
      </c>
      <c r="U735">
        <v>-1.7705599999999999</v>
      </c>
      <c r="V735">
        <v>-7.3504300000000002</v>
      </c>
    </row>
    <row r="736" spans="1:22">
      <c r="A736">
        <v>15285</v>
      </c>
      <c r="B736">
        <v>0</v>
      </c>
      <c r="C736">
        <v>36.822000000000003</v>
      </c>
      <c r="D736">
        <v>-14.6829</v>
      </c>
      <c r="E736">
        <v>-196.75</v>
      </c>
      <c r="F736">
        <v>43.363799999999998</v>
      </c>
      <c r="G736">
        <v>-1.7705599999999999</v>
      </c>
      <c r="H736">
        <v>-7.3504300000000002</v>
      </c>
      <c r="I736" t="e">
        <f>IF(AND(Tabelle16[[#This Row],[AreaPx]]&gt;0,NOT(Tabelle16[AreaPx]="inf")),Tabelle16[[#This Row],[AreaPx]], NA())</f>
        <v>#N/A</v>
      </c>
      <c r="J736">
        <v>0</v>
      </c>
      <c r="K736">
        <v>0</v>
      </c>
      <c r="L736">
        <v>0</v>
      </c>
      <c r="M736">
        <v>0</v>
      </c>
      <c r="N736">
        <v>0</v>
      </c>
      <c r="O736">
        <f>Tabelle16[[#This Row],[Roll]]+Tabelle16[[#This Row],[Yaw]]</f>
        <v>36.013369999999995</v>
      </c>
      <c r="P736">
        <f>SQRT(Tabelle16[[#This Row],[X]]^2+ Tabelle16[[#This Row],[Y]]^2 +Tabelle16[[#This Row],[Z]]^2)</f>
        <v>200.70378605400049</v>
      </c>
      <c r="Q736">
        <v>242.83</v>
      </c>
      <c r="R736">
        <v>139.053</v>
      </c>
      <c r="S736">
        <v>134.126</v>
      </c>
      <c r="T736">
        <v>43.363799999999998</v>
      </c>
      <c r="U736">
        <v>-1.7705599999999999</v>
      </c>
      <c r="V736">
        <v>-7.3504300000000002</v>
      </c>
    </row>
    <row r="737" spans="1:22">
      <c r="A737">
        <v>15304</v>
      </c>
      <c r="B737">
        <v>0</v>
      </c>
      <c r="C737">
        <v>36.822000000000003</v>
      </c>
      <c r="D737">
        <v>-14.6829</v>
      </c>
      <c r="E737">
        <v>-196.75</v>
      </c>
      <c r="F737">
        <v>43.363799999999998</v>
      </c>
      <c r="G737">
        <v>-1.7705599999999999</v>
      </c>
      <c r="H737">
        <v>-7.3504300000000002</v>
      </c>
      <c r="I737" t="e">
        <f>IF(AND(Tabelle16[[#This Row],[AreaPx]]&gt;0,NOT(Tabelle16[AreaPx]="inf")),Tabelle16[[#This Row],[AreaPx]], NA())</f>
        <v>#N/A</v>
      </c>
      <c r="J737">
        <v>0</v>
      </c>
      <c r="K737">
        <v>0</v>
      </c>
      <c r="L737">
        <v>0</v>
      </c>
      <c r="M737">
        <v>0</v>
      </c>
      <c r="N737">
        <v>0</v>
      </c>
      <c r="O737">
        <f>Tabelle16[[#This Row],[Roll]]+Tabelle16[[#This Row],[Yaw]]</f>
        <v>36.013369999999995</v>
      </c>
      <c r="P737">
        <f>SQRT(Tabelle16[[#This Row],[X]]^2+ Tabelle16[[#This Row],[Y]]^2 +Tabelle16[[#This Row],[Z]]^2)</f>
        <v>200.70378605400049</v>
      </c>
      <c r="Q737">
        <v>242.83</v>
      </c>
      <c r="R737">
        <v>139.053</v>
      </c>
      <c r="S737">
        <v>134.126</v>
      </c>
      <c r="T737">
        <v>43.363799999999998</v>
      </c>
      <c r="U737">
        <v>-1.7705599999999999</v>
      </c>
      <c r="V737">
        <v>-7.3504300000000002</v>
      </c>
    </row>
    <row r="738" spans="1:22">
      <c r="A738">
        <v>15317</v>
      </c>
      <c r="B738">
        <v>0</v>
      </c>
      <c r="C738">
        <v>36.822000000000003</v>
      </c>
      <c r="D738">
        <v>-14.6829</v>
      </c>
      <c r="E738">
        <v>-196.75</v>
      </c>
      <c r="F738">
        <v>43.363799999999998</v>
      </c>
      <c r="G738">
        <v>-1.7705599999999999</v>
      </c>
      <c r="H738">
        <v>-7.3504300000000002</v>
      </c>
      <c r="I738" t="e">
        <f>IF(AND(Tabelle16[[#This Row],[AreaPx]]&gt;0,NOT(Tabelle16[AreaPx]="inf")),Tabelle16[[#This Row],[AreaPx]], NA())</f>
        <v>#N/A</v>
      </c>
      <c r="J738">
        <v>0</v>
      </c>
      <c r="K738">
        <v>0</v>
      </c>
      <c r="L738">
        <v>0</v>
      </c>
      <c r="M738">
        <v>0</v>
      </c>
      <c r="N738">
        <v>0</v>
      </c>
      <c r="O738">
        <f>Tabelle16[[#This Row],[Roll]]+Tabelle16[[#This Row],[Yaw]]</f>
        <v>36.013369999999995</v>
      </c>
      <c r="P738">
        <f>SQRT(Tabelle16[[#This Row],[X]]^2+ Tabelle16[[#This Row],[Y]]^2 +Tabelle16[[#This Row],[Z]]^2)</f>
        <v>200.70378605400049</v>
      </c>
      <c r="Q738">
        <v>242.83</v>
      </c>
      <c r="R738">
        <v>139.053</v>
      </c>
      <c r="S738">
        <v>134.126</v>
      </c>
      <c r="T738">
        <v>43.363799999999998</v>
      </c>
      <c r="U738">
        <v>-1.7705599999999999</v>
      </c>
      <c r="V738">
        <v>-7.3504300000000002</v>
      </c>
    </row>
    <row r="739" spans="1:22">
      <c r="A739">
        <v>15336</v>
      </c>
      <c r="B739">
        <v>0</v>
      </c>
      <c r="C739">
        <v>36.822000000000003</v>
      </c>
      <c r="D739">
        <v>-14.6829</v>
      </c>
      <c r="E739">
        <v>-196.75</v>
      </c>
      <c r="F739">
        <v>43.363799999999998</v>
      </c>
      <c r="G739">
        <v>-1.7705599999999999</v>
      </c>
      <c r="H739">
        <v>-7.3504300000000002</v>
      </c>
      <c r="I739" t="e">
        <f>IF(AND(Tabelle16[[#This Row],[AreaPx]]&gt;0,NOT(Tabelle16[AreaPx]="inf")),Tabelle16[[#This Row],[AreaPx]], NA())</f>
        <v>#N/A</v>
      </c>
      <c r="J739">
        <v>0</v>
      </c>
      <c r="K739">
        <v>0</v>
      </c>
      <c r="L739">
        <v>0</v>
      </c>
      <c r="M739">
        <v>0</v>
      </c>
      <c r="N739">
        <v>0</v>
      </c>
      <c r="O739">
        <f>Tabelle16[[#This Row],[Roll]]+Tabelle16[[#This Row],[Yaw]]</f>
        <v>36.013369999999995</v>
      </c>
      <c r="P739">
        <f>SQRT(Tabelle16[[#This Row],[X]]^2+ Tabelle16[[#This Row],[Y]]^2 +Tabelle16[[#This Row],[Z]]^2)</f>
        <v>200.70378605400049</v>
      </c>
      <c r="Q739">
        <v>242.83</v>
      </c>
      <c r="R739">
        <v>139.053</v>
      </c>
      <c r="S739">
        <v>134.126</v>
      </c>
      <c r="T739">
        <v>43.363799999999998</v>
      </c>
      <c r="U739">
        <v>-1.7705599999999999</v>
      </c>
      <c r="V739">
        <v>-7.3504300000000002</v>
      </c>
    </row>
    <row r="740" spans="1:22">
      <c r="A740">
        <v>15347</v>
      </c>
      <c r="B740">
        <v>0</v>
      </c>
      <c r="C740">
        <v>36.822000000000003</v>
      </c>
      <c r="D740">
        <v>-14.6829</v>
      </c>
      <c r="E740">
        <v>-196.75</v>
      </c>
      <c r="F740">
        <v>43.363799999999998</v>
      </c>
      <c r="G740">
        <v>-1.7705599999999999</v>
      </c>
      <c r="H740">
        <v>-7.3504300000000002</v>
      </c>
      <c r="I740" t="e">
        <f>IF(AND(Tabelle16[[#This Row],[AreaPx]]&gt;0,NOT(Tabelle16[AreaPx]="inf")),Tabelle16[[#This Row],[AreaPx]], NA())</f>
        <v>#N/A</v>
      </c>
      <c r="J740">
        <v>0</v>
      </c>
      <c r="K740">
        <v>0</v>
      </c>
      <c r="L740">
        <v>0</v>
      </c>
      <c r="M740">
        <v>0</v>
      </c>
      <c r="N740">
        <v>0</v>
      </c>
      <c r="O740">
        <f>Tabelle16[[#This Row],[Roll]]+Tabelle16[[#This Row],[Yaw]]</f>
        <v>36.013369999999995</v>
      </c>
      <c r="P740">
        <f>SQRT(Tabelle16[[#This Row],[X]]^2+ Tabelle16[[#This Row],[Y]]^2 +Tabelle16[[#This Row],[Z]]^2)</f>
        <v>200.70378605400049</v>
      </c>
      <c r="Q740">
        <v>242.83</v>
      </c>
      <c r="R740">
        <v>139.053</v>
      </c>
      <c r="S740">
        <v>134.126</v>
      </c>
      <c r="T740">
        <v>43.363799999999998</v>
      </c>
      <c r="U740">
        <v>-1.7705599999999999</v>
      </c>
      <c r="V740">
        <v>-7.3504300000000002</v>
      </c>
    </row>
    <row r="741" spans="1:22">
      <c r="A741">
        <v>15367</v>
      </c>
      <c r="B741">
        <v>0</v>
      </c>
      <c r="C741">
        <v>36.822000000000003</v>
      </c>
      <c r="D741">
        <v>-14.6829</v>
      </c>
      <c r="E741">
        <v>-196.75</v>
      </c>
      <c r="F741">
        <v>43.363799999999998</v>
      </c>
      <c r="G741">
        <v>-1.7705599999999999</v>
      </c>
      <c r="H741">
        <v>-7.3504300000000002</v>
      </c>
      <c r="I741" t="e">
        <f>IF(AND(Tabelle16[[#This Row],[AreaPx]]&gt;0,NOT(Tabelle16[AreaPx]="inf")),Tabelle16[[#This Row],[AreaPx]], NA())</f>
        <v>#N/A</v>
      </c>
      <c r="J741">
        <v>0</v>
      </c>
      <c r="K741">
        <v>0</v>
      </c>
      <c r="L741">
        <v>0</v>
      </c>
      <c r="M741">
        <v>0</v>
      </c>
      <c r="N741">
        <v>0</v>
      </c>
      <c r="O741">
        <f>Tabelle16[[#This Row],[Roll]]+Tabelle16[[#This Row],[Yaw]]</f>
        <v>36.013369999999995</v>
      </c>
      <c r="P741">
        <f>SQRT(Tabelle16[[#This Row],[X]]^2+ Tabelle16[[#This Row],[Y]]^2 +Tabelle16[[#This Row],[Z]]^2)</f>
        <v>200.70378605400049</v>
      </c>
      <c r="Q741">
        <v>242.83</v>
      </c>
      <c r="R741">
        <v>139.053</v>
      </c>
      <c r="S741">
        <v>134.126</v>
      </c>
      <c r="T741">
        <v>43.363799999999998</v>
      </c>
      <c r="U741">
        <v>-1.7705599999999999</v>
      </c>
      <c r="V741">
        <v>-7.3504300000000002</v>
      </c>
    </row>
    <row r="742" spans="1:22">
      <c r="A742">
        <v>15376</v>
      </c>
      <c r="B742">
        <v>0</v>
      </c>
      <c r="C742">
        <v>36.822000000000003</v>
      </c>
      <c r="D742">
        <v>-14.6829</v>
      </c>
      <c r="E742">
        <v>-196.75</v>
      </c>
      <c r="F742">
        <v>43.363799999999998</v>
      </c>
      <c r="G742">
        <v>-1.7705599999999999</v>
      </c>
      <c r="H742">
        <v>-7.3504300000000002</v>
      </c>
      <c r="I742" t="e">
        <f>IF(AND(Tabelle16[[#This Row],[AreaPx]]&gt;0,NOT(Tabelle16[AreaPx]="inf")),Tabelle16[[#This Row],[AreaPx]], NA())</f>
        <v>#N/A</v>
      </c>
      <c r="J742">
        <v>0</v>
      </c>
      <c r="K742">
        <v>0</v>
      </c>
      <c r="L742">
        <v>0</v>
      </c>
      <c r="M742">
        <v>0</v>
      </c>
      <c r="N742">
        <v>0</v>
      </c>
      <c r="O742">
        <f>Tabelle16[[#This Row],[Roll]]+Tabelle16[[#This Row],[Yaw]]</f>
        <v>36.013369999999995</v>
      </c>
      <c r="P742">
        <f>SQRT(Tabelle16[[#This Row],[X]]^2+ Tabelle16[[#This Row],[Y]]^2 +Tabelle16[[#This Row],[Z]]^2)</f>
        <v>200.70378605400049</v>
      </c>
      <c r="Q742">
        <v>242.83</v>
      </c>
      <c r="R742">
        <v>139.053</v>
      </c>
      <c r="S742">
        <v>134.126</v>
      </c>
      <c r="T742">
        <v>43.363799999999998</v>
      </c>
      <c r="U742">
        <v>-1.7705599999999999</v>
      </c>
      <c r="V742">
        <v>-7.3504300000000002</v>
      </c>
    </row>
    <row r="743" spans="1:22">
      <c r="A743">
        <v>15405</v>
      </c>
      <c r="B743">
        <v>0</v>
      </c>
      <c r="C743">
        <v>36.822000000000003</v>
      </c>
      <c r="D743">
        <v>-14.6829</v>
      </c>
      <c r="E743">
        <v>-196.75</v>
      </c>
      <c r="F743">
        <v>43.363799999999998</v>
      </c>
      <c r="G743">
        <v>-1.7705599999999999</v>
      </c>
      <c r="H743">
        <v>-7.3504300000000002</v>
      </c>
      <c r="I743" t="e">
        <f>IF(AND(Tabelle16[[#This Row],[AreaPx]]&gt;0,NOT(Tabelle16[AreaPx]="inf")),Tabelle16[[#This Row],[AreaPx]], NA())</f>
        <v>#N/A</v>
      </c>
      <c r="J743">
        <v>0</v>
      </c>
      <c r="K743">
        <v>0</v>
      </c>
      <c r="L743">
        <v>0</v>
      </c>
      <c r="M743">
        <v>0</v>
      </c>
      <c r="N743">
        <v>0</v>
      </c>
      <c r="O743">
        <f>Tabelle16[[#This Row],[Roll]]+Tabelle16[[#This Row],[Yaw]]</f>
        <v>36.013369999999995</v>
      </c>
      <c r="P743">
        <f>SQRT(Tabelle16[[#This Row],[X]]^2+ Tabelle16[[#This Row],[Y]]^2 +Tabelle16[[#This Row],[Z]]^2)</f>
        <v>200.70378605400049</v>
      </c>
      <c r="Q743">
        <v>242.83</v>
      </c>
      <c r="R743">
        <v>139.053</v>
      </c>
      <c r="S743">
        <v>134.126</v>
      </c>
      <c r="T743">
        <v>43.363799999999998</v>
      </c>
      <c r="U743">
        <v>-1.7705599999999999</v>
      </c>
      <c r="V743">
        <v>-7.3504300000000002</v>
      </c>
    </row>
    <row r="744" spans="1:22">
      <c r="A744">
        <v>15414</v>
      </c>
      <c r="B744">
        <v>0</v>
      </c>
      <c r="C744">
        <v>36.822000000000003</v>
      </c>
      <c r="D744">
        <v>-14.6829</v>
      </c>
      <c r="E744">
        <v>-196.75</v>
      </c>
      <c r="F744">
        <v>43.363799999999998</v>
      </c>
      <c r="G744">
        <v>-1.7705599999999999</v>
      </c>
      <c r="H744">
        <v>-7.3504300000000002</v>
      </c>
      <c r="I744" t="e">
        <f>IF(AND(Tabelle16[[#This Row],[AreaPx]]&gt;0,NOT(Tabelle16[AreaPx]="inf")),Tabelle16[[#This Row],[AreaPx]], NA())</f>
        <v>#N/A</v>
      </c>
      <c r="J744">
        <v>0</v>
      </c>
      <c r="K744">
        <v>0</v>
      </c>
      <c r="L744">
        <v>0</v>
      </c>
      <c r="M744">
        <v>0</v>
      </c>
      <c r="N744">
        <v>0</v>
      </c>
      <c r="O744">
        <f>Tabelle16[[#This Row],[Roll]]+Tabelle16[[#This Row],[Yaw]]</f>
        <v>36.013369999999995</v>
      </c>
      <c r="P744">
        <f>SQRT(Tabelle16[[#This Row],[X]]^2+ Tabelle16[[#This Row],[Y]]^2 +Tabelle16[[#This Row],[Z]]^2)</f>
        <v>200.70378605400049</v>
      </c>
      <c r="Q744">
        <v>242.83</v>
      </c>
      <c r="R744">
        <v>139.053</v>
      </c>
      <c r="S744">
        <v>134.126</v>
      </c>
      <c r="T744">
        <v>43.363799999999998</v>
      </c>
      <c r="U744">
        <v>-1.7705599999999999</v>
      </c>
      <c r="V744">
        <v>-7.3504300000000002</v>
      </c>
    </row>
    <row r="745" spans="1:22">
      <c r="A745">
        <v>15449</v>
      </c>
      <c r="B745">
        <v>0</v>
      </c>
      <c r="C745">
        <v>36.822000000000003</v>
      </c>
      <c r="D745">
        <v>-14.6829</v>
      </c>
      <c r="E745">
        <v>-196.75</v>
      </c>
      <c r="F745">
        <v>43.363799999999998</v>
      </c>
      <c r="G745">
        <v>-1.7705599999999999</v>
      </c>
      <c r="H745">
        <v>-7.3504300000000002</v>
      </c>
      <c r="I745" t="e">
        <f>IF(AND(Tabelle16[[#This Row],[AreaPx]]&gt;0,NOT(Tabelle16[AreaPx]="inf")),Tabelle16[[#This Row],[AreaPx]], NA())</f>
        <v>#N/A</v>
      </c>
      <c r="J745">
        <v>0</v>
      </c>
      <c r="K745">
        <v>0</v>
      </c>
      <c r="L745">
        <v>0</v>
      </c>
      <c r="M745">
        <v>0</v>
      </c>
      <c r="N745">
        <v>0</v>
      </c>
      <c r="O745">
        <f>Tabelle16[[#This Row],[Roll]]+Tabelle16[[#This Row],[Yaw]]</f>
        <v>36.013369999999995</v>
      </c>
      <c r="P745">
        <f>SQRT(Tabelle16[[#This Row],[X]]^2+ Tabelle16[[#This Row],[Y]]^2 +Tabelle16[[#This Row],[Z]]^2)</f>
        <v>200.70378605400049</v>
      </c>
      <c r="Q745">
        <v>242.83</v>
      </c>
      <c r="R745">
        <v>139.053</v>
      </c>
      <c r="S745">
        <v>134.126</v>
      </c>
      <c r="T745">
        <v>43.363799999999998</v>
      </c>
      <c r="U745">
        <v>-1.7705599999999999</v>
      </c>
      <c r="V745">
        <v>-7.3504300000000002</v>
      </c>
    </row>
    <row r="746" spans="1:22">
      <c r="A746">
        <v>15486</v>
      </c>
      <c r="B746">
        <v>0</v>
      </c>
      <c r="C746">
        <v>36.822000000000003</v>
      </c>
      <c r="D746">
        <v>-14.6829</v>
      </c>
      <c r="E746">
        <v>-196.75</v>
      </c>
      <c r="F746">
        <v>43.363799999999998</v>
      </c>
      <c r="G746">
        <v>-1.7705599999999999</v>
      </c>
      <c r="H746">
        <v>-7.3504300000000002</v>
      </c>
      <c r="I746" t="e">
        <f>IF(AND(Tabelle16[[#This Row],[AreaPx]]&gt;0,NOT(Tabelle16[AreaPx]="inf")),Tabelle16[[#This Row],[AreaPx]], NA())</f>
        <v>#N/A</v>
      </c>
      <c r="J746">
        <v>0</v>
      </c>
      <c r="K746">
        <v>0</v>
      </c>
      <c r="L746">
        <v>0</v>
      </c>
      <c r="M746">
        <v>0</v>
      </c>
      <c r="N746">
        <v>0</v>
      </c>
      <c r="O746">
        <f>Tabelle16[[#This Row],[Roll]]+Tabelle16[[#This Row],[Yaw]]</f>
        <v>36.013369999999995</v>
      </c>
      <c r="P746">
        <f>SQRT(Tabelle16[[#This Row],[X]]^2+ Tabelle16[[#This Row],[Y]]^2 +Tabelle16[[#This Row],[Z]]^2)</f>
        <v>200.70378605400049</v>
      </c>
      <c r="Q746">
        <v>242.83</v>
      </c>
      <c r="R746">
        <v>139.053</v>
      </c>
      <c r="S746">
        <v>134.126</v>
      </c>
      <c r="T746">
        <v>43.363799999999998</v>
      </c>
      <c r="U746">
        <v>-1.7705599999999999</v>
      </c>
      <c r="V746">
        <v>-7.3504300000000002</v>
      </c>
    </row>
    <row r="747" spans="1:22">
      <c r="A747">
        <v>15507</v>
      </c>
      <c r="B747">
        <v>0</v>
      </c>
      <c r="C747">
        <v>36.822000000000003</v>
      </c>
      <c r="D747">
        <v>-14.6829</v>
      </c>
      <c r="E747">
        <v>-196.75</v>
      </c>
      <c r="F747">
        <v>43.363799999999998</v>
      </c>
      <c r="G747">
        <v>-1.7705599999999999</v>
      </c>
      <c r="H747">
        <v>-7.3504300000000002</v>
      </c>
      <c r="I747" t="e">
        <f>IF(AND(Tabelle16[[#This Row],[AreaPx]]&gt;0,NOT(Tabelle16[AreaPx]="inf")),Tabelle16[[#This Row],[AreaPx]], NA())</f>
        <v>#N/A</v>
      </c>
      <c r="J747">
        <v>0</v>
      </c>
      <c r="K747">
        <v>0</v>
      </c>
      <c r="L747">
        <v>0</v>
      </c>
      <c r="M747">
        <v>0</v>
      </c>
      <c r="N747">
        <v>0</v>
      </c>
      <c r="O747">
        <f>Tabelle16[[#This Row],[Roll]]+Tabelle16[[#This Row],[Yaw]]</f>
        <v>36.013369999999995</v>
      </c>
      <c r="P747">
        <f>SQRT(Tabelle16[[#This Row],[X]]^2+ Tabelle16[[#This Row],[Y]]^2 +Tabelle16[[#This Row],[Z]]^2)</f>
        <v>200.70378605400049</v>
      </c>
      <c r="Q747">
        <v>242.83</v>
      </c>
      <c r="R747">
        <v>139.053</v>
      </c>
      <c r="S747">
        <v>134.126</v>
      </c>
      <c r="T747">
        <v>43.363799999999998</v>
      </c>
      <c r="U747">
        <v>-1.7705599999999999</v>
      </c>
      <c r="V747">
        <v>-7.3504300000000002</v>
      </c>
    </row>
    <row r="748" spans="1:22">
      <c r="A748">
        <v>15523</v>
      </c>
      <c r="B748">
        <v>0</v>
      </c>
      <c r="C748">
        <v>36.822000000000003</v>
      </c>
      <c r="D748">
        <v>-14.6829</v>
      </c>
      <c r="E748">
        <v>-196.75</v>
      </c>
      <c r="F748">
        <v>43.363799999999998</v>
      </c>
      <c r="G748">
        <v>-1.7705599999999999</v>
      </c>
      <c r="H748">
        <v>-7.3504300000000002</v>
      </c>
      <c r="I748" t="e">
        <f>IF(AND(Tabelle16[[#This Row],[AreaPx]]&gt;0,NOT(Tabelle16[AreaPx]="inf")),Tabelle16[[#This Row],[AreaPx]], NA())</f>
        <v>#N/A</v>
      </c>
      <c r="J748">
        <v>0</v>
      </c>
      <c r="K748">
        <v>0</v>
      </c>
      <c r="L748">
        <v>0</v>
      </c>
      <c r="M748">
        <v>0</v>
      </c>
      <c r="N748">
        <v>0</v>
      </c>
      <c r="O748">
        <f>Tabelle16[[#This Row],[Roll]]+Tabelle16[[#This Row],[Yaw]]</f>
        <v>36.013369999999995</v>
      </c>
      <c r="P748">
        <f>SQRT(Tabelle16[[#This Row],[X]]^2+ Tabelle16[[#This Row],[Y]]^2 +Tabelle16[[#This Row],[Z]]^2)</f>
        <v>200.70378605400049</v>
      </c>
      <c r="Q748">
        <v>242.83</v>
      </c>
      <c r="R748">
        <v>139.053</v>
      </c>
      <c r="S748">
        <v>134.126</v>
      </c>
      <c r="T748">
        <v>43.363799999999998</v>
      </c>
      <c r="U748">
        <v>-1.7705599999999999</v>
      </c>
      <c r="V748">
        <v>-7.3504300000000002</v>
      </c>
    </row>
    <row r="749" spans="1:22">
      <c r="A749">
        <v>15534</v>
      </c>
      <c r="B749">
        <v>0</v>
      </c>
      <c r="C749">
        <v>36.822000000000003</v>
      </c>
      <c r="D749">
        <v>-14.6829</v>
      </c>
      <c r="E749">
        <v>-196.75</v>
      </c>
      <c r="F749">
        <v>43.363799999999998</v>
      </c>
      <c r="G749">
        <v>-1.7705599999999999</v>
      </c>
      <c r="H749">
        <v>-7.3504300000000002</v>
      </c>
      <c r="I749" t="e">
        <f>IF(AND(Tabelle16[[#This Row],[AreaPx]]&gt;0,NOT(Tabelle16[AreaPx]="inf")),Tabelle16[[#This Row],[AreaPx]], NA())</f>
        <v>#N/A</v>
      </c>
      <c r="J749">
        <v>0</v>
      </c>
      <c r="K749">
        <v>0</v>
      </c>
      <c r="L749">
        <v>0</v>
      </c>
      <c r="M749">
        <v>0</v>
      </c>
      <c r="N749">
        <v>0</v>
      </c>
      <c r="O749">
        <f>Tabelle16[[#This Row],[Roll]]+Tabelle16[[#This Row],[Yaw]]</f>
        <v>36.013369999999995</v>
      </c>
      <c r="P749">
        <f>SQRT(Tabelle16[[#This Row],[X]]^2+ Tabelle16[[#This Row],[Y]]^2 +Tabelle16[[#This Row],[Z]]^2)</f>
        <v>200.70378605400049</v>
      </c>
      <c r="Q749">
        <v>242.83</v>
      </c>
      <c r="R749">
        <v>139.053</v>
      </c>
      <c r="S749">
        <v>134.126</v>
      </c>
      <c r="T749">
        <v>43.363799999999998</v>
      </c>
      <c r="U749">
        <v>-1.7705599999999999</v>
      </c>
      <c r="V749">
        <v>-7.3504300000000002</v>
      </c>
    </row>
    <row r="750" spans="1:22">
      <c r="A750">
        <v>15544</v>
      </c>
      <c r="B750">
        <v>0</v>
      </c>
      <c r="C750">
        <v>36.822000000000003</v>
      </c>
      <c r="D750">
        <v>-14.6829</v>
      </c>
      <c r="E750">
        <v>-196.75</v>
      </c>
      <c r="F750">
        <v>43.363799999999998</v>
      </c>
      <c r="G750">
        <v>-1.7705599999999999</v>
      </c>
      <c r="H750">
        <v>-7.3504300000000002</v>
      </c>
      <c r="I750" t="e">
        <f>IF(AND(Tabelle16[[#This Row],[AreaPx]]&gt;0,NOT(Tabelle16[AreaPx]="inf")),Tabelle16[[#This Row],[AreaPx]], NA())</f>
        <v>#N/A</v>
      </c>
      <c r="J750">
        <v>0</v>
      </c>
      <c r="K750">
        <v>0</v>
      </c>
      <c r="L750">
        <v>0</v>
      </c>
      <c r="M750">
        <v>0</v>
      </c>
      <c r="N750">
        <v>0</v>
      </c>
      <c r="O750">
        <f>Tabelle16[[#This Row],[Roll]]+Tabelle16[[#This Row],[Yaw]]</f>
        <v>36.013369999999995</v>
      </c>
      <c r="P750">
        <f>SQRT(Tabelle16[[#This Row],[X]]^2+ Tabelle16[[#This Row],[Y]]^2 +Tabelle16[[#This Row],[Z]]^2)</f>
        <v>200.70378605400049</v>
      </c>
      <c r="Q750">
        <v>242.83</v>
      </c>
      <c r="R750">
        <v>139.053</v>
      </c>
      <c r="S750">
        <v>134.126</v>
      </c>
      <c r="T750">
        <v>43.363799999999998</v>
      </c>
      <c r="U750">
        <v>-1.7705599999999999</v>
      </c>
      <c r="V750">
        <v>-7.3504300000000002</v>
      </c>
    </row>
    <row r="751" spans="1:22">
      <c r="A751">
        <v>15568</v>
      </c>
      <c r="B751">
        <v>0</v>
      </c>
      <c r="C751">
        <v>36.822000000000003</v>
      </c>
      <c r="D751">
        <v>-14.6829</v>
      </c>
      <c r="E751">
        <v>-196.75</v>
      </c>
      <c r="F751">
        <v>43.363799999999998</v>
      </c>
      <c r="G751">
        <v>-1.7705599999999999</v>
      </c>
      <c r="H751">
        <v>-7.3504300000000002</v>
      </c>
      <c r="I751" t="e">
        <f>IF(AND(Tabelle16[[#This Row],[AreaPx]]&gt;0,NOT(Tabelle16[AreaPx]="inf")),Tabelle16[[#This Row],[AreaPx]], NA())</f>
        <v>#N/A</v>
      </c>
      <c r="J751">
        <v>0</v>
      </c>
      <c r="K751">
        <v>0</v>
      </c>
      <c r="L751">
        <v>0</v>
      </c>
      <c r="M751">
        <v>0</v>
      </c>
      <c r="N751">
        <v>0</v>
      </c>
      <c r="O751">
        <f>Tabelle16[[#This Row],[Roll]]+Tabelle16[[#This Row],[Yaw]]</f>
        <v>36.013369999999995</v>
      </c>
      <c r="P751">
        <f>SQRT(Tabelle16[[#This Row],[X]]^2+ Tabelle16[[#This Row],[Y]]^2 +Tabelle16[[#This Row],[Z]]^2)</f>
        <v>200.70378605400049</v>
      </c>
      <c r="Q751">
        <v>242.83</v>
      </c>
      <c r="R751">
        <v>139.053</v>
      </c>
      <c r="S751">
        <v>134.126</v>
      </c>
      <c r="T751">
        <v>43.363799999999998</v>
      </c>
      <c r="U751">
        <v>-1.7705599999999999</v>
      </c>
      <c r="V751">
        <v>-7.3504300000000002</v>
      </c>
    </row>
    <row r="752" spans="1:22">
      <c r="A752">
        <v>15580</v>
      </c>
      <c r="B752">
        <v>0</v>
      </c>
      <c r="C752">
        <v>36.822000000000003</v>
      </c>
      <c r="D752">
        <v>-14.6829</v>
      </c>
      <c r="E752">
        <v>-196.75</v>
      </c>
      <c r="F752">
        <v>43.363799999999998</v>
      </c>
      <c r="G752">
        <v>-1.7705599999999999</v>
      </c>
      <c r="H752">
        <v>-7.3504300000000002</v>
      </c>
      <c r="I752" t="e">
        <f>IF(AND(Tabelle16[[#This Row],[AreaPx]]&gt;0,NOT(Tabelle16[AreaPx]="inf")),Tabelle16[[#This Row],[AreaPx]], NA())</f>
        <v>#N/A</v>
      </c>
      <c r="J752">
        <v>0</v>
      </c>
      <c r="K752">
        <v>0</v>
      </c>
      <c r="L752">
        <v>0</v>
      </c>
      <c r="M752">
        <v>0</v>
      </c>
      <c r="N752">
        <v>0</v>
      </c>
      <c r="O752">
        <f>Tabelle16[[#This Row],[Roll]]+Tabelle16[[#This Row],[Yaw]]</f>
        <v>36.013369999999995</v>
      </c>
      <c r="P752">
        <f>SQRT(Tabelle16[[#This Row],[X]]^2+ Tabelle16[[#This Row],[Y]]^2 +Tabelle16[[#This Row],[Z]]^2)</f>
        <v>200.70378605400049</v>
      </c>
      <c r="Q752">
        <v>242.83</v>
      </c>
      <c r="R752">
        <v>139.053</v>
      </c>
      <c r="S752">
        <v>134.126</v>
      </c>
      <c r="T752">
        <v>43.363799999999998</v>
      </c>
      <c r="U752">
        <v>-1.7705599999999999</v>
      </c>
      <c r="V752">
        <v>-7.3504300000000002</v>
      </c>
    </row>
    <row r="753" spans="1:22">
      <c r="A753">
        <v>15598</v>
      </c>
      <c r="B753">
        <v>0</v>
      </c>
      <c r="C753">
        <v>36.822000000000003</v>
      </c>
      <c r="D753">
        <v>-14.6829</v>
      </c>
      <c r="E753">
        <v>-196.75</v>
      </c>
      <c r="F753">
        <v>43.363799999999998</v>
      </c>
      <c r="G753">
        <v>-1.7705599999999999</v>
      </c>
      <c r="H753">
        <v>-7.3504300000000002</v>
      </c>
      <c r="I753" t="e">
        <f>IF(AND(Tabelle16[[#This Row],[AreaPx]]&gt;0,NOT(Tabelle16[AreaPx]="inf")),Tabelle16[[#This Row],[AreaPx]], NA())</f>
        <v>#N/A</v>
      </c>
      <c r="J753">
        <v>0</v>
      </c>
      <c r="K753">
        <v>0</v>
      </c>
      <c r="L753">
        <v>0</v>
      </c>
      <c r="M753">
        <v>0</v>
      </c>
      <c r="N753">
        <v>0</v>
      </c>
      <c r="O753">
        <f>Tabelle16[[#This Row],[Roll]]+Tabelle16[[#This Row],[Yaw]]</f>
        <v>36.013369999999995</v>
      </c>
      <c r="P753">
        <f>SQRT(Tabelle16[[#This Row],[X]]^2+ Tabelle16[[#This Row],[Y]]^2 +Tabelle16[[#This Row],[Z]]^2)</f>
        <v>200.70378605400049</v>
      </c>
      <c r="Q753">
        <v>242.83</v>
      </c>
      <c r="R753">
        <v>139.053</v>
      </c>
      <c r="S753">
        <v>134.126</v>
      </c>
      <c r="T753">
        <v>43.363799999999998</v>
      </c>
      <c r="U753">
        <v>-1.7705599999999999</v>
      </c>
      <c r="V753">
        <v>-7.3504300000000002</v>
      </c>
    </row>
    <row r="754" spans="1:22">
      <c r="A754">
        <v>15609</v>
      </c>
      <c r="B754">
        <v>0</v>
      </c>
      <c r="C754">
        <v>36.822000000000003</v>
      </c>
      <c r="D754">
        <v>-14.6829</v>
      </c>
      <c r="E754">
        <v>-196.75</v>
      </c>
      <c r="F754">
        <v>43.363799999999998</v>
      </c>
      <c r="G754">
        <v>-1.7705599999999999</v>
      </c>
      <c r="H754">
        <v>-7.3504300000000002</v>
      </c>
      <c r="I754" t="e">
        <f>IF(AND(Tabelle16[[#This Row],[AreaPx]]&gt;0,NOT(Tabelle16[AreaPx]="inf")),Tabelle16[[#This Row],[AreaPx]], NA())</f>
        <v>#N/A</v>
      </c>
      <c r="J754">
        <v>0</v>
      </c>
      <c r="K754">
        <v>0</v>
      </c>
      <c r="L754">
        <v>0</v>
      </c>
      <c r="M754">
        <v>0</v>
      </c>
      <c r="N754">
        <v>0</v>
      </c>
      <c r="O754">
        <f>Tabelle16[[#This Row],[Roll]]+Tabelle16[[#This Row],[Yaw]]</f>
        <v>36.013369999999995</v>
      </c>
      <c r="P754">
        <f>SQRT(Tabelle16[[#This Row],[X]]^2+ Tabelle16[[#This Row],[Y]]^2 +Tabelle16[[#This Row],[Z]]^2)</f>
        <v>200.70378605400049</v>
      </c>
      <c r="Q754">
        <v>242.83</v>
      </c>
      <c r="R754">
        <v>139.053</v>
      </c>
      <c r="S754">
        <v>134.126</v>
      </c>
      <c r="T754">
        <v>43.363799999999998</v>
      </c>
      <c r="U754">
        <v>-1.7705599999999999</v>
      </c>
      <c r="V754">
        <v>-7.3504300000000002</v>
      </c>
    </row>
    <row r="755" spans="1:22">
      <c r="A755">
        <v>15630</v>
      </c>
      <c r="B755">
        <v>0</v>
      </c>
      <c r="C755">
        <v>36.822000000000003</v>
      </c>
      <c r="D755">
        <v>-14.6829</v>
      </c>
      <c r="E755">
        <v>-196.75</v>
      </c>
      <c r="F755">
        <v>43.363799999999998</v>
      </c>
      <c r="G755">
        <v>-1.7705599999999999</v>
      </c>
      <c r="H755">
        <v>-7.3504300000000002</v>
      </c>
      <c r="I755" t="e">
        <f>IF(AND(Tabelle16[[#This Row],[AreaPx]]&gt;0,NOT(Tabelle16[AreaPx]="inf")),Tabelle16[[#This Row],[AreaPx]], NA())</f>
        <v>#N/A</v>
      </c>
      <c r="J755">
        <v>0</v>
      </c>
      <c r="K755">
        <v>0</v>
      </c>
      <c r="L755">
        <v>0</v>
      </c>
      <c r="M755">
        <v>0</v>
      </c>
      <c r="N755">
        <v>0</v>
      </c>
      <c r="O755">
        <f>Tabelle16[[#This Row],[Roll]]+Tabelle16[[#This Row],[Yaw]]</f>
        <v>36.013369999999995</v>
      </c>
      <c r="P755">
        <f>SQRT(Tabelle16[[#This Row],[X]]^2+ Tabelle16[[#This Row],[Y]]^2 +Tabelle16[[#This Row],[Z]]^2)</f>
        <v>200.70378605400049</v>
      </c>
      <c r="Q755">
        <v>242.83</v>
      </c>
      <c r="R755">
        <v>139.053</v>
      </c>
      <c r="S755">
        <v>134.126</v>
      </c>
      <c r="T755">
        <v>43.363799999999998</v>
      </c>
      <c r="U755">
        <v>-1.7705599999999999</v>
      </c>
      <c r="V755">
        <v>-7.3504300000000002</v>
      </c>
    </row>
    <row r="756" spans="1:22">
      <c r="A756">
        <v>15641</v>
      </c>
      <c r="B756">
        <v>0</v>
      </c>
      <c r="C756">
        <v>36.822000000000003</v>
      </c>
      <c r="D756">
        <v>-14.6829</v>
      </c>
      <c r="E756">
        <v>-196.75</v>
      </c>
      <c r="F756">
        <v>43.363799999999998</v>
      </c>
      <c r="G756">
        <v>-1.7705599999999999</v>
      </c>
      <c r="H756">
        <v>-7.3504300000000002</v>
      </c>
      <c r="I756" t="e">
        <f>IF(AND(Tabelle16[[#This Row],[AreaPx]]&gt;0,NOT(Tabelle16[AreaPx]="inf")),Tabelle16[[#This Row],[AreaPx]], NA())</f>
        <v>#N/A</v>
      </c>
      <c r="J756">
        <v>0</v>
      </c>
      <c r="K756">
        <v>0</v>
      </c>
      <c r="L756">
        <v>0</v>
      </c>
      <c r="M756">
        <v>0</v>
      </c>
      <c r="N756">
        <v>0</v>
      </c>
      <c r="O756">
        <f>Tabelle16[[#This Row],[Roll]]+Tabelle16[[#This Row],[Yaw]]</f>
        <v>36.013369999999995</v>
      </c>
      <c r="P756">
        <f>SQRT(Tabelle16[[#This Row],[X]]^2+ Tabelle16[[#This Row],[Y]]^2 +Tabelle16[[#This Row],[Z]]^2)</f>
        <v>200.70378605400049</v>
      </c>
      <c r="Q756">
        <v>242.83</v>
      </c>
      <c r="R756">
        <v>139.053</v>
      </c>
      <c r="S756">
        <v>134.126</v>
      </c>
      <c r="T756">
        <v>43.363799999999998</v>
      </c>
      <c r="U756">
        <v>-1.7705599999999999</v>
      </c>
      <c r="V756">
        <v>-7.3504300000000002</v>
      </c>
    </row>
    <row r="757" spans="1:22">
      <c r="A757">
        <v>15665</v>
      </c>
      <c r="B757">
        <v>0</v>
      </c>
      <c r="C757">
        <v>36.822000000000003</v>
      </c>
      <c r="D757">
        <v>-14.6829</v>
      </c>
      <c r="E757">
        <v>-196.75</v>
      </c>
      <c r="F757">
        <v>43.363799999999998</v>
      </c>
      <c r="G757">
        <v>-1.7705599999999999</v>
      </c>
      <c r="H757">
        <v>-7.3504300000000002</v>
      </c>
      <c r="I757" t="e">
        <f>IF(AND(Tabelle16[[#This Row],[AreaPx]]&gt;0,NOT(Tabelle16[AreaPx]="inf")),Tabelle16[[#This Row],[AreaPx]], NA())</f>
        <v>#N/A</v>
      </c>
      <c r="J757">
        <v>0</v>
      </c>
      <c r="K757">
        <v>0</v>
      </c>
      <c r="L757">
        <v>0</v>
      </c>
      <c r="M757">
        <v>0</v>
      </c>
      <c r="N757">
        <v>0</v>
      </c>
      <c r="O757">
        <f>Tabelle16[[#This Row],[Roll]]+Tabelle16[[#This Row],[Yaw]]</f>
        <v>36.013369999999995</v>
      </c>
      <c r="P757">
        <f>SQRT(Tabelle16[[#This Row],[X]]^2+ Tabelle16[[#This Row],[Y]]^2 +Tabelle16[[#This Row],[Z]]^2)</f>
        <v>200.70378605400049</v>
      </c>
      <c r="Q757">
        <v>242.83</v>
      </c>
      <c r="R757">
        <v>139.053</v>
      </c>
      <c r="S757">
        <v>134.126</v>
      </c>
      <c r="T757">
        <v>43.363799999999998</v>
      </c>
      <c r="U757">
        <v>-1.7705599999999999</v>
      </c>
      <c r="V757">
        <v>-7.3504300000000002</v>
      </c>
    </row>
    <row r="758" spans="1:22">
      <c r="A758">
        <v>15676</v>
      </c>
      <c r="B758">
        <v>0</v>
      </c>
      <c r="C758">
        <v>36.822000000000003</v>
      </c>
      <c r="D758">
        <v>-14.6829</v>
      </c>
      <c r="E758">
        <v>-196.75</v>
      </c>
      <c r="F758">
        <v>43.363799999999998</v>
      </c>
      <c r="G758">
        <v>-1.7705599999999999</v>
      </c>
      <c r="H758">
        <v>-7.3504300000000002</v>
      </c>
      <c r="I758" t="e">
        <f>IF(AND(Tabelle16[[#This Row],[AreaPx]]&gt;0,NOT(Tabelle16[AreaPx]="inf")),Tabelle16[[#This Row],[AreaPx]], NA())</f>
        <v>#N/A</v>
      </c>
      <c r="J758">
        <v>0</v>
      </c>
      <c r="K758">
        <v>0</v>
      </c>
      <c r="L758">
        <v>0</v>
      </c>
      <c r="M758">
        <v>0</v>
      </c>
      <c r="N758">
        <v>0</v>
      </c>
      <c r="O758">
        <f>Tabelle16[[#This Row],[Roll]]+Tabelle16[[#This Row],[Yaw]]</f>
        <v>36.013369999999995</v>
      </c>
      <c r="P758">
        <f>SQRT(Tabelle16[[#This Row],[X]]^2+ Tabelle16[[#This Row],[Y]]^2 +Tabelle16[[#This Row],[Z]]^2)</f>
        <v>200.70378605400049</v>
      </c>
      <c r="Q758">
        <v>242.83</v>
      </c>
      <c r="R758">
        <v>139.053</v>
      </c>
      <c r="S758">
        <v>134.126</v>
      </c>
      <c r="T758">
        <v>43.363799999999998</v>
      </c>
      <c r="U758">
        <v>-1.7705599999999999</v>
      </c>
      <c r="V758">
        <v>-7.3504300000000002</v>
      </c>
    </row>
    <row r="759" spans="1:22">
      <c r="A759">
        <v>15686</v>
      </c>
      <c r="B759">
        <v>0</v>
      </c>
      <c r="C759">
        <v>36.822000000000003</v>
      </c>
      <c r="D759">
        <v>-14.6829</v>
      </c>
      <c r="E759">
        <v>-196.75</v>
      </c>
      <c r="F759">
        <v>43.363799999999998</v>
      </c>
      <c r="G759">
        <v>-1.7705599999999999</v>
      </c>
      <c r="H759">
        <v>-7.3504300000000002</v>
      </c>
      <c r="I759" t="e">
        <f>IF(AND(Tabelle16[[#This Row],[AreaPx]]&gt;0,NOT(Tabelle16[AreaPx]="inf")),Tabelle16[[#This Row],[AreaPx]], NA())</f>
        <v>#N/A</v>
      </c>
      <c r="J759">
        <v>0</v>
      </c>
      <c r="K759">
        <v>0</v>
      </c>
      <c r="L759">
        <v>0</v>
      </c>
      <c r="M759">
        <v>0</v>
      </c>
      <c r="N759">
        <v>0</v>
      </c>
      <c r="O759">
        <f>Tabelle16[[#This Row],[Roll]]+Tabelle16[[#This Row],[Yaw]]</f>
        <v>36.013369999999995</v>
      </c>
      <c r="P759">
        <f>SQRT(Tabelle16[[#This Row],[X]]^2+ Tabelle16[[#This Row],[Y]]^2 +Tabelle16[[#This Row],[Z]]^2)</f>
        <v>200.70378605400049</v>
      </c>
      <c r="Q759">
        <v>242.83</v>
      </c>
      <c r="R759">
        <v>139.053</v>
      </c>
      <c r="S759">
        <v>134.126</v>
      </c>
      <c r="T759">
        <v>43.363799999999998</v>
      </c>
      <c r="U759">
        <v>-1.7705599999999999</v>
      </c>
      <c r="V759">
        <v>-7.3504300000000002</v>
      </c>
    </row>
    <row r="760" spans="1:22">
      <c r="A760">
        <v>15695</v>
      </c>
      <c r="B760">
        <v>0</v>
      </c>
      <c r="C760">
        <v>36.822000000000003</v>
      </c>
      <c r="D760">
        <v>-14.6829</v>
      </c>
      <c r="E760">
        <v>-196.75</v>
      </c>
      <c r="F760">
        <v>43.363799999999998</v>
      </c>
      <c r="G760">
        <v>-1.7705599999999999</v>
      </c>
      <c r="H760">
        <v>-7.3504300000000002</v>
      </c>
      <c r="I760" t="e">
        <f>IF(AND(Tabelle16[[#This Row],[AreaPx]]&gt;0,NOT(Tabelle16[AreaPx]="inf")),Tabelle16[[#This Row],[AreaPx]], NA())</f>
        <v>#N/A</v>
      </c>
      <c r="J760">
        <v>0</v>
      </c>
      <c r="K760">
        <v>0</v>
      </c>
      <c r="L760">
        <v>0</v>
      </c>
      <c r="M760">
        <v>0</v>
      </c>
      <c r="N760">
        <v>0</v>
      </c>
      <c r="O760">
        <f>Tabelle16[[#This Row],[Roll]]+Tabelle16[[#This Row],[Yaw]]</f>
        <v>36.013369999999995</v>
      </c>
      <c r="P760">
        <f>SQRT(Tabelle16[[#This Row],[X]]^2+ Tabelle16[[#This Row],[Y]]^2 +Tabelle16[[#This Row],[Z]]^2)</f>
        <v>200.70378605400049</v>
      </c>
      <c r="Q760">
        <v>242.83</v>
      </c>
      <c r="R760">
        <v>139.053</v>
      </c>
      <c r="S760">
        <v>134.126</v>
      </c>
      <c r="T760">
        <v>43.363799999999998</v>
      </c>
      <c r="U760">
        <v>-1.7705599999999999</v>
      </c>
      <c r="V760">
        <v>-7.3504300000000002</v>
      </c>
    </row>
    <row r="761" spans="1:22">
      <c r="A761">
        <v>15704</v>
      </c>
      <c r="B761">
        <v>0</v>
      </c>
      <c r="C761">
        <v>36.822000000000003</v>
      </c>
      <c r="D761">
        <v>-14.6829</v>
      </c>
      <c r="E761">
        <v>-196.75</v>
      </c>
      <c r="F761">
        <v>43.363799999999998</v>
      </c>
      <c r="G761">
        <v>-1.7705599999999999</v>
      </c>
      <c r="H761">
        <v>-7.3504300000000002</v>
      </c>
      <c r="I761" t="e">
        <f>IF(AND(Tabelle16[[#This Row],[AreaPx]]&gt;0,NOT(Tabelle16[AreaPx]="inf")),Tabelle16[[#This Row],[AreaPx]], NA())</f>
        <v>#N/A</v>
      </c>
      <c r="J761">
        <v>0</v>
      </c>
      <c r="K761">
        <v>0</v>
      </c>
      <c r="L761">
        <v>0</v>
      </c>
      <c r="M761">
        <v>0</v>
      </c>
      <c r="N761">
        <v>0</v>
      </c>
      <c r="O761">
        <f>Tabelle16[[#This Row],[Roll]]+Tabelle16[[#This Row],[Yaw]]</f>
        <v>36.013369999999995</v>
      </c>
      <c r="P761">
        <f>SQRT(Tabelle16[[#This Row],[X]]^2+ Tabelle16[[#This Row],[Y]]^2 +Tabelle16[[#This Row],[Z]]^2)</f>
        <v>200.70378605400049</v>
      </c>
      <c r="Q761">
        <v>242.83</v>
      </c>
      <c r="R761">
        <v>139.053</v>
      </c>
      <c r="S761">
        <v>134.126</v>
      </c>
      <c r="T761">
        <v>43.363799999999998</v>
      </c>
      <c r="U761">
        <v>-1.7705599999999999</v>
      </c>
      <c r="V761">
        <v>-7.3504300000000002</v>
      </c>
    </row>
    <row r="762" spans="1:22">
      <c r="A762">
        <v>15711</v>
      </c>
      <c r="B762">
        <v>0</v>
      </c>
      <c r="C762">
        <v>36.822000000000003</v>
      </c>
      <c r="D762">
        <v>-14.6829</v>
      </c>
      <c r="E762">
        <v>-196.75</v>
      </c>
      <c r="F762">
        <v>43.363799999999998</v>
      </c>
      <c r="G762">
        <v>-1.7705599999999999</v>
      </c>
      <c r="H762">
        <v>-7.3504300000000002</v>
      </c>
      <c r="I762" t="e">
        <f>IF(AND(Tabelle16[[#This Row],[AreaPx]]&gt;0,NOT(Tabelle16[AreaPx]="inf")),Tabelle16[[#This Row],[AreaPx]], NA())</f>
        <v>#N/A</v>
      </c>
      <c r="J762">
        <v>0</v>
      </c>
      <c r="K762">
        <v>0</v>
      </c>
      <c r="L762">
        <v>0</v>
      </c>
      <c r="M762">
        <v>0</v>
      </c>
      <c r="N762">
        <v>0</v>
      </c>
      <c r="O762">
        <f>Tabelle16[[#This Row],[Roll]]+Tabelle16[[#This Row],[Yaw]]</f>
        <v>36.013369999999995</v>
      </c>
      <c r="P762">
        <f>SQRT(Tabelle16[[#This Row],[X]]^2+ Tabelle16[[#This Row],[Y]]^2 +Tabelle16[[#This Row],[Z]]^2)</f>
        <v>200.70378605400049</v>
      </c>
      <c r="Q762">
        <v>242.83</v>
      </c>
      <c r="R762">
        <v>139.053</v>
      </c>
      <c r="S762">
        <v>134.126</v>
      </c>
      <c r="T762">
        <v>43.363799999999998</v>
      </c>
      <c r="U762">
        <v>-1.7705599999999999</v>
      </c>
      <c r="V762">
        <v>-7.3504300000000002</v>
      </c>
    </row>
    <row r="763" spans="1:22">
      <c r="A763">
        <v>15785</v>
      </c>
      <c r="B763">
        <v>0</v>
      </c>
      <c r="C763">
        <v>36.822000000000003</v>
      </c>
      <c r="D763">
        <v>-14.6829</v>
      </c>
      <c r="E763">
        <v>-196.75</v>
      </c>
      <c r="F763">
        <v>43.363799999999998</v>
      </c>
      <c r="G763">
        <v>-1.7705599999999999</v>
      </c>
      <c r="H763">
        <v>-7.3504300000000002</v>
      </c>
      <c r="I763" t="e">
        <f>IF(AND(Tabelle16[[#This Row],[AreaPx]]&gt;0,NOT(Tabelle16[AreaPx]="inf")),Tabelle16[[#This Row],[AreaPx]], NA())</f>
        <v>#N/A</v>
      </c>
      <c r="J763">
        <v>0</v>
      </c>
      <c r="K763">
        <v>0</v>
      </c>
      <c r="L763">
        <v>0</v>
      </c>
      <c r="M763">
        <v>0</v>
      </c>
      <c r="N763">
        <v>0</v>
      </c>
      <c r="O763">
        <f>Tabelle16[[#This Row],[Roll]]+Tabelle16[[#This Row],[Yaw]]</f>
        <v>36.013369999999995</v>
      </c>
      <c r="P763">
        <f>SQRT(Tabelle16[[#This Row],[X]]^2+ Tabelle16[[#This Row],[Y]]^2 +Tabelle16[[#This Row],[Z]]^2)</f>
        <v>200.70378605400049</v>
      </c>
      <c r="Q763">
        <v>242.83</v>
      </c>
      <c r="R763">
        <v>139.053</v>
      </c>
      <c r="S763">
        <v>134.126</v>
      </c>
      <c r="T763">
        <v>43.363799999999998</v>
      </c>
      <c r="U763">
        <v>-1.7705599999999999</v>
      </c>
      <c r="V763">
        <v>-7.3504300000000002</v>
      </c>
    </row>
    <row r="764" spans="1:22">
      <c r="A764">
        <v>15812</v>
      </c>
      <c r="B764">
        <v>0</v>
      </c>
      <c r="C764">
        <v>36.822000000000003</v>
      </c>
      <c r="D764">
        <v>-14.6829</v>
      </c>
      <c r="E764">
        <v>-196.75</v>
      </c>
      <c r="F764">
        <v>43.363799999999998</v>
      </c>
      <c r="G764">
        <v>-1.7705599999999999</v>
      </c>
      <c r="H764">
        <v>-7.3504300000000002</v>
      </c>
      <c r="I764" t="e">
        <f>IF(AND(Tabelle16[[#This Row],[AreaPx]]&gt;0,NOT(Tabelle16[AreaPx]="inf")),Tabelle16[[#This Row],[AreaPx]], NA())</f>
        <v>#N/A</v>
      </c>
      <c r="J764">
        <v>0</v>
      </c>
      <c r="K764">
        <v>0</v>
      </c>
      <c r="L764">
        <v>0</v>
      </c>
      <c r="M764">
        <v>0</v>
      </c>
      <c r="N764">
        <v>0</v>
      </c>
      <c r="O764">
        <f>Tabelle16[[#This Row],[Roll]]+Tabelle16[[#This Row],[Yaw]]</f>
        <v>36.013369999999995</v>
      </c>
      <c r="P764">
        <f>SQRT(Tabelle16[[#This Row],[X]]^2+ Tabelle16[[#This Row],[Y]]^2 +Tabelle16[[#This Row],[Z]]^2)</f>
        <v>200.70378605400049</v>
      </c>
      <c r="Q764">
        <v>242.83</v>
      </c>
      <c r="R764">
        <v>139.053</v>
      </c>
      <c r="S764">
        <v>134.126</v>
      </c>
      <c r="T764">
        <v>43.363799999999998</v>
      </c>
      <c r="U764">
        <v>-1.7705599999999999</v>
      </c>
      <c r="V764">
        <v>-7.3504300000000002</v>
      </c>
    </row>
    <row r="765" spans="1:22">
      <c r="A765">
        <v>15841</v>
      </c>
      <c r="B765">
        <v>0</v>
      </c>
      <c r="C765">
        <v>36.822000000000003</v>
      </c>
      <c r="D765">
        <v>-14.6829</v>
      </c>
      <c r="E765">
        <v>-196.75</v>
      </c>
      <c r="F765">
        <v>43.363799999999998</v>
      </c>
      <c r="G765">
        <v>-1.7705599999999999</v>
      </c>
      <c r="H765">
        <v>-7.3504300000000002</v>
      </c>
      <c r="I765" t="e">
        <f>IF(AND(Tabelle16[[#This Row],[AreaPx]]&gt;0,NOT(Tabelle16[AreaPx]="inf")),Tabelle16[[#This Row],[AreaPx]], NA())</f>
        <v>#N/A</v>
      </c>
      <c r="J765">
        <v>0</v>
      </c>
      <c r="K765">
        <v>0</v>
      </c>
      <c r="L765">
        <v>0</v>
      </c>
      <c r="M765">
        <v>0</v>
      </c>
      <c r="N765">
        <v>0</v>
      </c>
      <c r="O765">
        <f>Tabelle16[[#This Row],[Roll]]+Tabelle16[[#This Row],[Yaw]]</f>
        <v>36.013369999999995</v>
      </c>
      <c r="P765">
        <f>SQRT(Tabelle16[[#This Row],[X]]^2+ Tabelle16[[#This Row],[Y]]^2 +Tabelle16[[#This Row],[Z]]^2)</f>
        <v>200.70378605400049</v>
      </c>
      <c r="Q765">
        <v>242.83</v>
      </c>
      <c r="R765">
        <v>139.053</v>
      </c>
      <c r="S765">
        <v>134.126</v>
      </c>
      <c r="T765">
        <v>43.363799999999998</v>
      </c>
      <c r="U765">
        <v>-1.7705599999999999</v>
      </c>
      <c r="V765">
        <v>-7.3504300000000002</v>
      </c>
    </row>
    <row r="766" spans="1:22">
      <c r="A766">
        <v>15869</v>
      </c>
      <c r="B766">
        <v>0</v>
      </c>
      <c r="C766">
        <v>36.822000000000003</v>
      </c>
      <c r="D766">
        <v>-14.6829</v>
      </c>
      <c r="E766">
        <v>-196.75</v>
      </c>
      <c r="F766">
        <v>43.363799999999998</v>
      </c>
      <c r="G766">
        <v>-1.7705599999999999</v>
      </c>
      <c r="H766">
        <v>-7.3504300000000002</v>
      </c>
      <c r="I766" t="e">
        <f>IF(AND(Tabelle16[[#This Row],[AreaPx]]&gt;0,NOT(Tabelle16[AreaPx]="inf")),Tabelle16[[#This Row],[AreaPx]], NA())</f>
        <v>#N/A</v>
      </c>
      <c r="J766">
        <v>0</v>
      </c>
      <c r="K766">
        <v>0</v>
      </c>
      <c r="L766">
        <v>0</v>
      </c>
      <c r="M766">
        <v>0</v>
      </c>
      <c r="N766">
        <v>0</v>
      </c>
      <c r="O766">
        <f>Tabelle16[[#This Row],[Roll]]+Tabelle16[[#This Row],[Yaw]]</f>
        <v>36.013369999999995</v>
      </c>
      <c r="P766">
        <f>SQRT(Tabelle16[[#This Row],[X]]^2+ Tabelle16[[#This Row],[Y]]^2 +Tabelle16[[#This Row],[Z]]^2)</f>
        <v>200.70378605400049</v>
      </c>
      <c r="Q766">
        <v>242.83</v>
      </c>
      <c r="R766">
        <v>139.053</v>
      </c>
      <c r="S766">
        <v>134.126</v>
      </c>
      <c r="T766">
        <v>43.363799999999998</v>
      </c>
      <c r="U766">
        <v>-1.7705599999999999</v>
      </c>
      <c r="V766">
        <v>-7.3504300000000002</v>
      </c>
    </row>
    <row r="767" spans="1:22">
      <c r="A767">
        <v>15889</v>
      </c>
      <c r="B767">
        <v>0</v>
      </c>
      <c r="C767">
        <v>36.822000000000003</v>
      </c>
      <c r="D767">
        <v>-14.6829</v>
      </c>
      <c r="E767">
        <v>-196.75</v>
      </c>
      <c r="F767">
        <v>43.363799999999998</v>
      </c>
      <c r="G767">
        <v>-1.7705599999999999</v>
      </c>
      <c r="H767">
        <v>-7.3504300000000002</v>
      </c>
      <c r="I767" t="e">
        <f>IF(AND(Tabelle16[[#This Row],[AreaPx]]&gt;0,NOT(Tabelle16[AreaPx]="inf")),Tabelle16[[#This Row],[AreaPx]], NA())</f>
        <v>#N/A</v>
      </c>
      <c r="J767">
        <v>0</v>
      </c>
      <c r="K767">
        <v>0</v>
      </c>
      <c r="L767">
        <v>0</v>
      </c>
      <c r="M767">
        <v>0</v>
      </c>
      <c r="N767">
        <v>0</v>
      </c>
      <c r="O767">
        <f>Tabelle16[[#This Row],[Roll]]+Tabelle16[[#This Row],[Yaw]]</f>
        <v>36.013369999999995</v>
      </c>
      <c r="P767">
        <f>SQRT(Tabelle16[[#This Row],[X]]^2+ Tabelle16[[#This Row],[Y]]^2 +Tabelle16[[#This Row],[Z]]^2)</f>
        <v>200.70378605400049</v>
      </c>
      <c r="Q767">
        <v>242.83</v>
      </c>
      <c r="R767">
        <v>139.053</v>
      </c>
      <c r="S767">
        <v>134.126</v>
      </c>
      <c r="T767">
        <v>43.363799999999998</v>
      </c>
      <c r="U767">
        <v>-1.7705599999999999</v>
      </c>
      <c r="V767">
        <v>-7.3504300000000002</v>
      </c>
    </row>
    <row r="768" spans="1:22">
      <c r="A768">
        <v>15921</v>
      </c>
      <c r="B768">
        <v>0</v>
      </c>
      <c r="C768">
        <v>36.822000000000003</v>
      </c>
      <c r="D768">
        <v>-14.6829</v>
      </c>
      <c r="E768">
        <v>-196.75</v>
      </c>
      <c r="F768">
        <v>43.363799999999998</v>
      </c>
      <c r="G768">
        <v>-1.7705599999999999</v>
      </c>
      <c r="H768">
        <v>-7.3504300000000002</v>
      </c>
      <c r="I768" t="e">
        <f>IF(AND(Tabelle16[[#This Row],[AreaPx]]&gt;0,NOT(Tabelle16[AreaPx]="inf")),Tabelle16[[#This Row],[AreaPx]], NA())</f>
        <v>#N/A</v>
      </c>
      <c r="J768">
        <v>0</v>
      </c>
      <c r="K768">
        <v>0</v>
      </c>
      <c r="L768">
        <v>0</v>
      </c>
      <c r="M768">
        <v>0</v>
      </c>
      <c r="N768">
        <v>0</v>
      </c>
      <c r="O768">
        <f>Tabelle16[[#This Row],[Roll]]+Tabelle16[[#This Row],[Yaw]]</f>
        <v>36.013369999999995</v>
      </c>
      <c r="P768">
        <f>SQRT(Tabelle16[[#This Row],[X]]^2+ Tabelle16[[#This Row],[Y]]^2 +Tabelle16[[#This Row],[Z]]^2)</f>
        <v>200.70378605400049</v>
      </c>
      <c r="Q768">
        <v>242.83</v>
      </c>
      <c r="R768">
        <v>139.053</v>
      </c>
      <c r="S768">
        <v>134.126</v>
      </c>
      <c r="T768">
        <v>43.363799999999998</v>
      </c>
      <c r="U768">
        <v>-1.7705599999999999</v>
      </c>
      <c r="V768">
        <v>-7.3504300000000002</v>
      </c>
    </row>
    <row r="769" spans="1:22">
      <c r="A769">
        <v>15946</v>
      </c>
      <c r="B769">
        <v>0</v>
      </c>
      <c r="C769">
        <v>36.822000000000003</v>
      </c>
      <c r="D769">
        <v>-14.6829</v>
      </c>
      <c r="E769">
        <v>-196.75</v>
      </c>
      <c r="F769">
        <v>43.363799999999998</v>
      </c>
      <c r="G769">
        <v>-1.7705599999999999</v>
      </c>
      <c r="H769">
        <v>-7.3504300000000002</v>
      </c>
      <c r="I769" t="e">
        <f>IF(AND(Tabelle16[[#This Row],[AreaPx]]&gt;0,NOT(Tabelle16[AreaPx]="inf")),Tabelle16[[#This Row],[AreaPx]], NA())</f>
        <v>#N/A</v>
      </c>
      <c r="J769">
        <v>0</v>
      </c>
      <c r="K769">
        <v>0</v>
      </c>
      <c r="L769">
        <v>0</v>
      </c>
      <c r="M769">
        <v>0</v>
      </c>
      <c r="N769">
        <v>0</v>
      </c>
      <c r="O769">
        <f>Tabelle16[[#This Row],[Roll]]+Tabelle16[[#This Row],[Yaw]]</f>
        <v>36.013369999999995</v>
      </c>
      <c r="P769">
        <f>SQRT(Tabelle16[[#This Row],[X]]^2+ Tabelle16[[#This Row],[Y]]^2 +Tabelle16[[#This Row],[Z]]^2)</f>
        <v>200.70378605400049</v>
      </c>
      <c r="Q769">
        <v>242.83</v>
      </c>
      <c r="R769">
        <v>139.053</v>
      </c>
      <c r="S769">
        <v>134.126</v>
      </c>
      <c r="T769">
        <v>43.363799999999998</v>
      </c>
      <c r="U769">
        <v>-1.7705599999999999</v>
      </c>
      <c r="V769">
        <v>-7.3504300000000002</v>
      </c>
    </row>
    <row r="770" spans="1:22">
      <c r="A770">
        <v>15974</v>
      </c>
      <c r="B770">
        <v>0</v>
      </c>
      <c r="C770">
        <v>36.822000000000003</v>
      </c>
      <c r="D770">
        <v>-14.6829</v>
      </c>
      <c r="E770">
        <v>-196.75</v>
      </c>
      <c r="F770">
        <v>43.363799999999998</v>
      </c>
      <c r="G770">
        <v>-1.7705599999999999</v>
      </c>
      <c r="H770">
        <v>-7.3504300000000002</v>
      </c>
      <c r="I770" t="e">
        <f>IF(AND(Tabelle16[[#This Row],[AreaPx]]&gt;0,NOT(Tabelle16[AreaPx]="inf")),Tabelle16[[#This Row],[AreaPx]], NA())</f>
        <v>#N/A</v>
      </c>
      <c r="J770">
        <v>0</v>
      </c>
      <c r="K770">
        <v>0</v>
      </c>
      <c r="L770">
        <v>0</v>
      </c>
      <c r="M770">
        <v>0</v>
      </c>
      <c r="N770">
        <v>0</v>
      </c>
      <c r="O770">
        <f>Tabelle16[[#This Row],[Roll]]+Tabelle16[[#This Row],[Yaw]]</f>
        <v>36.013369999999995</v>
      </c>
      <c r="P770">
        <f>SQRT(Tabelle16[[#This Row],[X]]^2+ Tabelle16[[#This Row],[Y]]^2 +Tabelle16[[#This Row],[Z]]^2)</f>
        <v>200.70378605400049</v>
      </c>
      <c r="Q770">
        <v>242.83</v>
      </c>
      <c r="R770">
        <v>139.053</v>
      </c>
      <c r="S770">
        <v>134.126</v>
      </c>
      <c r="T770">
        <v>43.363799999999998</v>
      </c>
      <c r="U770">
        <v>-1.7705599999999999</v>
      </c>
      <c r="V770">
        <v>-7.3504300000000002</v>
      </c>
    </row>
    <row r="771" spans="1:22">
      <c r="A771">
        <v>16001</v>
      </c>
      <c r="B771">
        <v>0</v>
      </c>
      <c r="C771">
        <v>36.822000000000003</v>
      </c>
      <c r="D771">
        <v>-14.6829</v>
      </c>
      <c r="E771">
        <v>-196.75</v>
      </c>
      <c r="F771">
        <v>43.363799999999998</v>
      </c>
      <c r="G771">
        <v>-1.7705599999999999</v>
      </c>
      <c r="H771">
        <v>-7.3504300000000002</v>
      </c>
      <c r="I771" t="e">
        <f>IF(AND(Tabelle16[[#This Row],[AreaPx]]&gt;0,NOT(Tabelle16[AreaPx]="inf")),Tabelle16[[#This Row],[AreaPx]], NA())</f>
        <v>#N/A</v>
      </c>
      <c r="J771">
        <v>0</v>
      </c>
      <c r="K771">
        <v>0</v>
      </c>
      <c r="L771">
        <v>0</v>
      </c>
      <c r="M771">
        <v>0</v>
      </c>
      <c r="N771">
        <v>0</v>
      </c>
      <c r="O771">
        <f>Tabelle16[[#This Row],[Roll]]+Tabelle16[[#This Row],[Yaw]]</f>
        <v>36.013369999999995</v>
      </c>
      <c r="P771">
        <f>SQRT(Tabelle16[[#This Row],[X]]^2+ Tabelle16[[#This Row],[Y]]^2 +Tabelle16[[#This Row],[Z]]^2)</f>
        <v>200.70378605400049</v>
      </c>
      <c r="Q771">
        <v>242.83</v>
      </c>
      <c r="R771">
        <v>139.053</v>
      </c>
      <c r="S771">
        <v>134.126</v>
      </c>
      <c r="T771">
        <v>43.363799999999998</v>
      </c>
      <c r="U771">
        <v>-1.7705599999999999</v>
      </c>
      <c r="V771">
        <v>-7.3504300000000002</v>
      </c>
    </row>
    <row r="772" spans="1:22">
      <c r="A772">
        <v>16018</v>
      </c>
      <c r="B772">
        <v>0</v>
      </c>
      <c r="C772">
        <v>36.822000000000003</v>
      </c>
      <c r="D772">
        <v>-14.6829</v>
      </c>
      <c r="E772">
        <v>-196.75</v>
      </c>
      <c r="F772">
        <v>43.363799999999998</v>
      </c>
      <c r="G772">
        <v>-1.7705599999999999</v>
      </c>
      <c r="H772">
        <v>-7.3504300000000002</v>
      </c>
      <c r="I772" t="e">
        <f>IF(AND(Tabelle16[[#This Row],[AreaPx]]&gt;0,NOT(Tabelle16[AreaPx]="inf")),Tabelle16[[#This Row],[AreaPx]], NA())</f>
        <v>#N/A</v>
      </c>
      <c r="J772">
        <v>0</v>
      </c>
      <c r="K772">
        <v>0</v>
      </c>
      <c r="L772">
        <v>0</v>
      </c>
      <c r="M772">
        <v>0</v>
      </c>
      <c r="N772">
        <v>0</v>
      </c>
      <c r="O772">
        <f>Tabelle16[[#This Row],[Roll]]+Tabelle16[[#This Row],[Yaw]]</f>
        <v>36.013369999999995</v>
      </c>
      <c r="P772">
        <f>SQRT(Tabelle16[[#This Row],[X]]^2+ Tabelle16[[#This Row],[Y]]^2 +Tabelle16[[#This Row],[Z]]^2)</f>
        <v>200.70378605400049</v>
      </c>
      <c r="Q772">
        <v>242.83</v>
      </c>
      <c r="R772">
        <v>139.053</v>
      </c>
      <c r="S772">
        <v>134.126</v>
      </c>
      <c r="T772">
        <v>43.363799999999998</v>
      </c>
      <c r="U772">
        <v>-1.7705599999999999</v>
      </c>
      <c r="V772">
        <v>-7.3504300000000002</v>
      </c>
    </row>
    <row r="773" spans="1:22">
      <c r="A773">
        <v>16045</v>
      </c>
      <c r="B773">
        <v>0</v>
      </c>
      <c r="C773">
        <v>36.822000000000003</v>
      </c>
      <c r="D773">
        <v>-14.6829</v>
      </c>
      <c r="E773">
        <v>-196.75</v>
      </c>
      <c r="F773">
        <v>43.363799999999998</v>
      </c>
      <c r="G773">
        <v>-1.7705599999999999</v>
      </c>
      <c r="H773">
        <v>-7.3504300000000002</v>
      </c>
      <c r="I773" t="e">
        <f>IF(AND(Tabelle16[[#This Row],[AreaPx]]&gt;0,NOT(Tabelle16[AreaPx]="inf")),Tabelle16[[#This Row],[AreaPx]], NA())</f>
        <v>#N/A</v>
      </c>
      <c r="J773">
        <v>0</v>
      </c>
      <c r="K773">
        <v>0</v>
      </c>
      <c r="L773">
        <v>0</v>
      </c>
      <c r="M773">
        <v>0</v>
      </c>
      <c r="N773">
        <v>0</v>
      </c>
      <c r="O773">
        <f>Tabelle16[[#This Row],[Roll]]+Tabelle16[[#This Row],[Yaw]]</f>
        <v>36.013369999999995</v>
      </c>
      <c r="P773">
        <f>SQRT(Tabelle16[[#This Row],[X]]^2+ Tabelle16[[#This Row],[Y]]^2 +Tabelle16[[#This Row],[Z]]^2)</f>
        <v>200.70378605400049</v>
      </c>
      <c r="Q773">
        <v>242.83</v>
      </c>
      <c r="R773">
        <v>139.053</v>
      </c>
      <c r="S773">
        <v>134.126</v>
      </c>
      <c r="T773">
        <v>43.363799999999998</v>
      </c>
      <c r="U773">
        <v>-1.7705599999999999</v>
      </c>
      <c r="V773">
        <v>-7.3504300000000002</v>
      </c>
    </row>
    <row r="774" spans="1:22">
      <c r="A774">
        <v>16070</v>
      </c>
      <c r="B774">
        <v>0</v>
      </c>
      <c r="C774">
        <v>36.822000000000003</v>
      </c>
      <c r="D774">
        <v>-14.6829</v>
      </c>
      <c r="E774">
        <v>-196.75</v>
      </c>
      <c r="F774">
        <v>43.363799999999998</v>
      </c>
      <c r="G774">
        <v>-1.7705599999999999</v>
      </c>
      <c r="H774">
        <v>-7.3504300000000002</v>
      </c>
      <c r="I774" t="e">
        <f>IF(AND(Tabelle16[[#This Row],[AreaPx]]&gt;0,NOT(Tabelle16[AreaPx]="inf")),Tabelle16[[#This Row],[AreaPx]], NA())</f>
        <v>#N/A</v>
      </c>
      <c r="J774">
        <v>0</v>
      </c>
      <c r="K774">
        <v>0</v>
      </c>
      <c r="L774">
        <v>0</v>
      </c>
      <c r="M774">
        <v>0</v>
      </c>
      <c r="N774">
        <v>0</v>
      </c>
      <c r="O774">
        <f>Tabelle16[[#This Row],[Roll]]+Tabelle16[[#This Row],[Yaw]]</f>
        <v>36.013369999999995</v>
      </c>
      <c r="P774">
        <f>SQRT(Tabelle16[[#This Row],[X]]^2+ Tabelle16[[#This Row],[Y]]^2 +Tabelle16[[#This Row],[Z]]^2)</f>
        <v>200.70378605400049</v>
      </c>
      <c r="Q774">
        <v>242.83</v>
      </c>
      <c r="R774">
        <v>139.053</v>
      </c>
      <c r="S774">
        <v>134.126</v>
      </c>
      <c r="T774">
        <v>43.363799999999998</v>
      </c>
      <c r="U774">
        <v>-1.7705599999999999</v>
      </c>
      <c r="V774">
        <v>-7.3504300000000002</v>
      </c>
    </row>
    <row r="775" spans="1:22">
      <c r="A775">
        <v>16084</v>
      </c>
      <c r="B775">
        <v>0</v>
      </c>
      <c r="C775">
        <v>36.822000000000003</v>
      </c>
      <c r="D775">
        <v>-14.6829</v>
      </c>
      <c r="E775">
        <v>-196.75</v>
      </c>
      <c r="F775">
        <v>43.363799999999998</v>
      </c>
      <c r="G775">
        <v>-1.7705599999999999</v>
      </c>
      <c r="H775">
        <v>-7.3504300000000002</v>
      </c>
      <c r="I775" t="e">
        <f>IF(AND(Tabelle16[[#This Row],[AreaPx]]&gt;0,NOT(Tabelle16[AreaPx]="inf")),Tabelle16[[#This Row],[AreaPx]], NA())</f>
        <v>#N/A</v>
      </c>
      <c r="J775">
        <v>0</v>
      </c>
      <c r="K775">
        <v>0</v>
      </c>
      <c r="L775">
        <v>0</v>
      </c>
      <c r="M775">
        <v>0</v>
      </c>
      <c r="N775">
        <v>0</v>
      </c>
      <c r="O775">
        <f>Tabelle16[[#This Row],[Roll]]+Tabelle16[[#This Row],[Yaw]]</f>
        <v>36.013369999999995</v>
      </c>
      <c r="P775">
        <f>SQRT(Tabelle16[[#This Row],[X]]^2+ Tabelle16[[#This Row],[Y]]^2 +Tabelle16[[#This Row],[Z]]^2)</f>
        <v>200.70378605400049</v>
      </c>
      <c r="Q775">
        <v>242.83</v>
      </c>
      <c r="R775">
        <v>139.053</v>
      </c>
      <c r="S775">
        <v>134.126</v>
      </c>
      <c r="T775">
        <v>43.363799999999998</v>
      </c>
      <c r="U775">
        <v>-1.7705599999999999</v>
      </c>
      <c r="V775">
        <v>-7.3504300000000002</v>
      </c>
    </row>
    <row r="776" spans="1:22">
      <c r="A776">
        <v>16110</v>
      </c>
      <c r="B776">
        <v>0</v>
      </c>
      <c r="C776">
        <v>36.822000000000003</v>
      </c>
      <c r="D776">
        <v>-14.6829</v>
      </c>
      <c r="E776">
        <v>-196.75</v>
      </c>
      <c r="F776">
        <v>43.363799999999998</v>
      </c>
      <c r="G776">
        <v>-1.7705599999999999</v>
      </c>
      <c r="H776">
        <v>-7.3504300000000002</v>
      </c>
      <c r="I776" t="e">
        <f>IF(AND(Tabelle16[[#This Row],[AreaPx]]&gt;0,NOT(Tabelle16[AreaPx]="inf")),Tabelle16[[#This Row],[AreaPx]], NA())</f>
        <v>#N/A</v>
      </c>
      <c r="J776">
        <v>0</v>
      </c>
      <c r="K776">
        <v>0</v>
      </c>
      <c r="L776">
        <v>0</v>
      </c>
      <c r="M776">
        <v>0</v>
      </c>
      <c r="N776">
        <v>0</v>
      </c>
      <c r="O776">
        <f>Tabelle16[[#This Row],[Roll]]+Tabelle16[[#This Row],[Yaw]]</f>
        <v>36.013369999999995</v>
      </c>
      <c r="P776">
        <f>SQRT(Tabelle16[[#This Row],[X]]^2+ Tabelle16[[#This Row],[Y]]^2 +Tabelle16[[#This Row],[Z]]^2)</f>
        <v>200.70378605400049</v>
      </c>
      <c r="Q776">
        <v>242.83</v>
      </c>
      <c r="R776">
        <v>139.053</v>
      </c>
      <c r="S776">
        <v>134.126</v>
      </c>
      <c r="T776">
        <v>43.363799999999998</v>
      </c>
      <c r="U776">
        <v>-1.7705599999999999</v>
      </c>
      <c r="V776">
        <v>-7.3504300000000002</v>
      </c>
    </row>
    <row r="777" spans="1:22">
      <c r="A777">
        <v>16128</v>
      </c>
      <c r="B777">
        <v>0</v>
      </c>
      <c r="C777">
        <v>36.822000000000003</v>
      </c>
      <c r="D777">
        <v>-14.6829</v>
      </c>
      <c r="E777">
        <v>-196.75</v>
      </c>
      <c r="F777">
        <v>43.363799999999998</v>
      </c>
      <c r="G777">
        <v>-1.7705599999999999</v>
      </c>
      <c r="H777">
        <v>-7.3504300000000002</v>
      </c>
      <c r="I777" t="e">
        <f>IF(AND(Tabelle16[[#This Row],[AreaPx]]&gt;0,NOT(Tabelle16[AreaPx]="inf")),Tabelle16[[#This Row],[AreaPx]], NA())</f>
        <v>#N/A</v>
      </c>
      <c r="J777">
        <v>0</v>
      </c>
      <c r="K777">
        <v>0</v>
      </c>
      <c r="L777">
        <v>0</v>
      </c>
      <c r="M777">
        <v>0</v>
      </c>
      <c r="N777">
        <v>0</v>
      </c>
      <c r="O777">
        <f>Tabelle16[[#This Row],[Roll]]+Tabelle16[[#This Row],[Yaw]]</f>
        <v>36.013369999999995</v>
      </c>
      <c r="P777">
        <f>SQRT(Tabelle16[[#This Row],[X]]^2+ Tabelle16[[#This Row],[Y]]^2 +Tabelle16[[#This Row],[Z]]^2)</f>
        <v>200.70378605400049</v>
      </c>
      <c r="Q777">
        <v>242.83</v>
      </c>
      <c r="R777">
        <v>139.053</v>
      </c>
      <c r="S777">
        <v>134.126</v>
      </c>
      <c r="T777">
        <v>43.363799999999998</v>
      </c>
      <c r="U777">
        <v>-1.7705599999999999</v>
      </c>
      <c r="V777">
        <v>-7.3504300000000002</v>
      </c>
    </row>
    <row r="778" spans="1:22">
      <c r="A778">
        <v>16138</v>
      </c>
      <c r="B778">
        <v>0</v>
      </c>
      <c r="C778">
        <v>36.822000000000003</v>
      </c>
      <c r="D778">
        <v>-14.6829</v>
      </c>
      <c r="E778">
        <v>-196.75</v>
      </c>
      <c r="F778">
        <v>43.363799999999998</v>
      </c>
      <c r="G778">
        <v>-1.7705599999999999</v>
      </c>
      <c r="H778">
        <v>-7.3504300000000002</v>
      </c>
      <c r="I778" t="e">
        <f>IF(AND(Tabelle16[[#This Row],[AreaPx]]&gt;0,NOT(Tabelle16[AreaPx]="inf")),Tabelle16[[#This Row],[AreaPx]], NA())</f>
        <v>#N/A</v>
      </c>
      <c r="J778">
        <v>0</v>
      </c>
      <c r="K778">
        <v>0</v>
      </c>
      <c r="L778">
        <v>0</v>
      </c>
      <c r="M778">
        <v>0</v>
      </c>
      <c r="N778">
        <v>0</v>
      </c>
      <c r="O778">
        <f>Tabelle16[[#This Row],[Roll]]+Tabelle16[[#This Row],[Yaw]]</f>
        <v>36.013369999999995</v>
      </c>
      <c r="P778">
        <f>SQRT(Tabelle16[[#This Row],[X]]^2+ Tabelle16[[#This Row],[Y]]^2 +Tabelle16[[#This Row],[Z]]^2)</f>
        <v>200.70378605400049</v>
      </c>
      <c r="Q778">
        <v>242.83</v>
      </c>
      <c r="R778">
        <v>139.053</v>
      </c>
      <c r="S778">
        <v>134.126</v>
      </c>
      <c r="T778">
        <v>43.363799999999998</v>
      </c>
      <c r="U778">
        <v>-1.7705599999999999</v>
      </c>
      <c r="V778">
        <v>-7.3504300000000002</v>
      </c>
    </row>
    <row r="779" spans="1:22">
      <c r="A779">
        <v>16147</v>
      </c>
      <c r="B779">
        <v>0</v>
      </c>
      <c r="C779">
        <v>36.822000000000003</v>
      </c>
      <c r="D779">
        <v>-14.6829</v>
      </c>
      <c r="E779">
        <v>-196.75</v>
      </c>
      <c r="F779">
        <v>43.363799999999998</v>
      </c>
      <c r="G779">
        <v>-1.7705599999999999</v>
      </c>
      <c r="H779">
        <v>-7.3504300000000002</v>
      </c>
      <c r="I779" t="e">
        <f>IF(AND(Tabelle16[[#This Row],[AreaPx]]&gt;0,NOT(Tabelle16[AreaPx]="inf")),Tabelle16[[#This Row],[AreaPx]], NA())</f>
        <v>#N/A</v>
      </c>
      <c r="J779">
        <v>0</v>
      </c>
      <c r="K779">
        <v>0</v>
      </c>
      <c r="L779">
        <v>0</v>
      </c>
      <c r="M779">
        <v>0</v>
      </c>
      <c r="N779">
        <v>0</v>
      </c>
      <c r="O779">
        <f>Tabelle16[[#This Row],[Roll]]+Tabelle16[[#This Row],[Yaw]]</f>
        <v>36.013369999999995</v>
      </c>
      <c r="P779">
        <f>SQRT(Tabelle16[[#This Row],[X]]^2+ Tabelle16[[#This Row],[Y]]^2 +Tabelle16[[#This Row],[Z]]^2)</f>
        <v>200.70378605400049</v>
      </c>
      <c r="Q779">
        <v>242.83</v>
      </c>
      <c r="R779">
        <v>139.053</v>
      </c>
      <c r="S779">
        <v>134.126</v>
      </c>
      <c r="T779">
        <v>43.363799999999998</v>
      </c>
      <c r="U779">
        <v>-1.7705599999999999</v>
      </c>
      <c r="V779">
        <v>-7.3504300000000002</v>
      </c>
    </row>
    <row r="780" spans="1:22">
      <c r="A780">
        <v>16174</v>
      </c>
      <c r="B780">
        <v>0</v>
      </c>
      <c r="C780">
        <v>36.822000000000003</v>
      </c>
      <c r="D780">
        <v>-14.6829</v>
      </c>
      <c r="E780">
        <v>-196.75</v>
      </c>
      <c r="F780">
        <v>43.363799999999998</v>
      </c>
      <c r="G780">
        <v>-1.7705599999999999</v>
      </c>
      <c r="H780">
        <v>-7.3504300000000002</v>
      </c>
      <c r="I780" t="e">
        <f>IF(AND(Tabelle16[[#This Row],[AreaPx]]&gt;0,NOT(Tabelle16[AreaPx]="inf")),Tabelle16[[#This Row],[AreaPx]], NA())</f>
        <v>#N/A</v>
      </c>
      <c r="J780">
        <v>0</v>
      </c>
      <c r="K780">
        <v>0</v>
      </c>
      <c r="L780">
        <v>0</v>
      </c>
      <c r="M780">
        <v>0</v>
      </c>
      <c r="N780">
        <v>0</v>
      </c>
      <c r="O780">
        <f>Tabelle16[[#This Row],[Roll]]+Tabelle16[[#This Row],[Yaw]]</f>
        <v>36.013369999999995</v>
      </c>
      <c r="P780">
        <f>SQRT(Tabelle16[[#This Row],[X]]^2+ Tabelle16[[#This Row],[Y]]^2 +Tabelle16[[#This Row],[Z]]^2)</f>
        <v>200.70378605400049</v>
      </c>
      <c r="Q780">
        <v>242.83</v>
      </c>
      <c r="R780">
        <v>139.053</v>
      </c>
      <c r="S780">
        <v>134.126</v>
      </c>
      <c r="T780">
        <v>43.363799999999998</v>
      </c>
      <c r="U780">
        <v>-1.7705599999999999</v>
      </c>
      <c r="V780">
        <v>-7.3504300000000002</v>
      </c>
    </row>
    <row r="781" spans="1:22">
      <c r="A781">
        <v>16199</v>
      </c>
      <c r="B781">
        <v>0</v>
      </c>
      <c r="C781">
        <v>36.822000000000003</v>
      </c>
      <c r="D781">
        <v>-14.6829</v>
      </c>
      <c r="E781">
        <v>-196.75</v>
      </c>
      <c r="F781">
        <v>43.363799999999998</v>
      </c>
      <c r="G781">
        <v>-1.7705599999999999</v>
      </c>
      <c r="H781">
        <v>-7.3504300000000002</v>
      </c>
      <c r="I781" t="e">
        <f>IF(AND(Tabelle16[[#This Row],[AreaPx]]&gt;0,NOT(Tabelle16[AreaPx]="inf")),Tabelle16[[#This Row],[AreaPx]], NA())</f>
        <v>#N/A</v>
      </c>
      <c r="J781">
        <v>0</v>
      </c>
      <c r="K781">
        <v>0</v>
      </c>
      <c r="L781">
        <v>0</v>
      </c>
      <c r="M781">
        <v>0</v>
      </c>
      <c r="N781">
        <v>0</v>
      </c>
      <c r="O781">
        <f>Tabelle16[[#This Row],[Roll]]+Tabelle16[[#This Row],[Yaw]]</f>
        <v>36.013369999999995</v>
      </c>
      <c r="P781">
        <f>SQRT(Tabelle16[[#This Row],[X]]^2+ Tabelle16[[#This Row],[Y]]^2 +Tabelle16[[#This Row],[Z]]^2)</f>
        <v>200.70378605400049</v>
      </c>
      <c r="Q781">
        <v>242.83</v>
      </c>
      <c r="R781">
        <v>139.053</v>
      </c>
      <c r="S781">
        <v>134.126</v>
      </c>
      <c r="T781">
        <v>43.363799999999998</v>
      </c>
      <c r="U781">
        <v>-1.7705599999999999</v>
      </c>
      <c r="V781">
        <v>-7.3504300000000002</v>
      </c>
    </row>
    <row r="782" spans="1:22">
      <c r="A782">
        <v>16214</v>
      </c>
      <c r="B782">
        <v>0</v>
      </c>
      <c r="C782">
        <v>36.822000000000003</v>
      </c>
      <c r="D782">
        <v>-14.6829</v>
      </c>
      <c r="E782">
        <v>-196.75</v>
      </c>
      <c r="F782">
        <v>43.363799999999998</v>
      </c>
      <c r="G782">
        <v>-1.7705599999999999</v>
      </c>
      <c r="H782">
        <v>-7.3504300000000002</v>
      </c>
      <c r="I782" t="e">
        <f>IF(AND(Tabelle16[[#This Row],[AreaPx]]&gt;0,NOT(Tabelle16[AreaPx]="inf")),Tabelle16[[#This Row],[AreaPx]], NA())</f>
        <v>#N/A</v>
      </c>
      <c r="J782">
        <v>0</v>
      </c>
      <c r="K782">
        <v>0</v>
      </c>
      <c r="L782">
        <v>0</v>
      </c>
      <c r="M782">
        <v>0</v>
      </c>
      <c r="N782">
        <v>0</v>
      </c>
      <c r="O782">
        <f>Tabelle16[[#This Row],[Roll]]+Tabelle16[[#This Row],[Yaw]]</f>
        <v>36.013369999999995</v>
      </c>
      <c r="P782">
        <f>SQRT(Tabelle16[[#This Row],[X]]^2+ Tabelle16[[#This Row],[Y]]^2 +Tabelle16[[#This Row],[Z]]^2)</f>
        <v>200.70378605400049</v>
      </c>
      <c r="Q782">
        <v>242.83</v>
      </c>
      <c r="R782">
        <v>139.053</v>
      </c>
      <c r="S782">
        <v>134.126</v>
      </c>
      <c r="T782">
        <v>43.363799999999998</v>
      </c>
      <c r="U782">
        <v>-1.7705599999999999</v>
      </c>
      <c r="V782">
        <v>-7.3504300000000002</v>
      </c>
    </row>
    <row r="783" spans="1:22">
      <c r="A783">
        <v>16236</v>
      </c>
      <c r="B783">
        <v>0</v>
      </c>
      <c r="C783">
        <v>36.822000000000003</v>
      </c>
      <c r="D783">
        <v>-14.6829</v>
      </c>
      <c r="E783">
        <v>-196.75</v>
      </c>
      <c r="F783">
        <v>43.363799999999998</v>
      </c>
      <c r="G783">
        <v>-1.7705599999999999</v>
      </c>
      <c r="H783">
        <v>-7.3504300000000002</v>
      </c>
      <c r="I783" t="e">
        <f>IF(AND(Tabelle16[[#This Row],[AreaPx]]&gt;0,NOT(Tabelle16[AreaPx]="inf")),Tabelle16[[#This Row],[AreaPx]], NA())</f>
        <v>#N/A</v>
      </c>
      <c r="J783">
        <v>0</v>
      </c>
      <c r="K783">
        <v>0</v>
      </c>
      <c r="L783">
        <v>0</v>
      </c>
      <c r="M783">
        <v>0</v>
      </c>
      <c r="N783">
        <v>0</v>
      </c>
      <c r="O783">
        <f>Tabelle16[[#This Row],[Roll]]+Tabelle16[[#This Row],[Yaw]]</f>
        <v>36.013369999999995</v>
      </c>
      <c r="P783">
        <f>SQRT(Tabelle16[[#This Row],[X]]^2+ Tabelle16[[#This Row],[Y]]^2 +Tabelle16[[#This Row],[Z]]^2)</f>
        <v>200.70378605400049</v>
      </c>
      <c r="Q783">
        <v>242.83</v>
      </c>
      <c r="R783">
        <v>139.053</v>
      </c>
      <c r="S783">
        <v>134.126</v>
      </c>
      <c r="T783">
        <v>43.363799999999998</v>
      </c>
      <c r="U783">
        <v>-1.7705599999999999</v>
      </c>
      <c r="V783">
        <v>-7.3504300000000002</v>
      </c>
    </row>
    <row r="784" spans="1:22">
      <c r="A784">
        <v>16249</v>
      </c>
      <c r="B784">
        <v>0</v>
      </c>
      <c r="C784">
        <v>36.822000000000003</v>
      </c>
      <c r="D784">
        <v>-14.6829</v>
      </c>
      <c r="E784">
        <v>-196.75</v>
      </c>
      <c r="F784">
        <v>43.363799999999998</v>
      </c>
      <c r="G784">
        <v>-1.7705599999999999</v>
      </c>
      <c r="H784">
        <v>-7.3504300000000002</v>
      </c>
      <c r="I784" t="e">
        <f>IF(AND(Tabelle16[[#This Row],[AreaPx]]&gt;0,NOT(Tabelle16[AreaPx]="inf")),Tabelle16[[#This Row],[AreaPx]], NA())</f>
        <v>#N/A</v>
      </c>
      <c r="J784">
        <v>0</v>
      </c>
      <c r="K784">
        <v>0</v>
      </c>
      <c r="L784">
        <v>0</v>
      </c>
      <c r="M784">
        <v>0</v>
      </c>
      <c r="N784">
        <v>0</v>
      </c>
      <c r="O784">
        <f>Tabelle16[[#This Row],[Roll]]+Tabelle16[[#This Row],[Yaw]]</f>
        <v>36.013369999999995</v>
      </c>
      <c r="P784">
        <f>SQRT(Tabelle16[[#This Row],[X]]^2+ Tabelle16[[#This Row],[Y]]^2 +Tabelle16[[#This Row],[Z]]^2)</f>
        <v>200.70378605400049</v>
      </c>
      <c r="Q784">
        <v>242.83</v>
      </c>
      <c r="R784">
        <v>139.053</v>
      </c>
      <c r="S784">
        <v>134.126</v>
      </c>
      <c r="T784">
        <v>43.363799999999998</v>
      </c>
      <c r="U784">
        <v>-1.7705599999999999</v>
      </c>
      <c r="V784">
        <v>-7.3504300000000002</v>
      </c>
    </row>
    <row r="785" spans="1:22">
      <c r="A785">
        <v>16268</v>
      </c>
      <c r="B785">
        <v>0</v>
      </c>
      <c r="C785">
        <v>36.822000000000003</v>
      </c>
      <c r="D785">
        <v>-14.6829</v>
      </c>
      <c r="E785">
        <v>-196.75</v>
      </c>
      <c r="F785">
        <v>43.363799999999998</v>
      </c>
      <c r="G785">
        <v>-1.7705599999999999</v>
      </c>
      <c r="H785">
        <v>-7.3504300000000002</v>
      </c>
      <c r="I785" t="e">
        <f>IF(AND(Tabelle16[[#This Row],[AreaPx]]&gt;0,NOT(Tabelle16[AreaPx]="inf")),Tabelle16[[#This Row],[AreaPx]], NA())</f>
        <v>#N/A</v>
      </c>
      <c r="J785">
        <v>0</v>
      </c>
      <c r="K785">
        <v>0</v>
      </c>
      <c r="L785">
        <v>0</v>
      </c>
      <c r="M785">
        <v>0</v>
      </c>
      <c r="N785">
        <v>0</v>
      </c>
      <c r="O785">
        <f>Tabelle16[[#This Row],[Roll]]+Tabelle16[[#This Row],[Yaw]]</f>
        <v>36.013369999999995</v>
      </c>
      <c r="P785">
        <f>SQRT(Tabelle16[[#This Row],[X]]^2+ Tabelle16[[#This Row],[Y]]^2 +Tabelle16[[#This Row],[Z]]^2)</f>
        <v>200.70378605400049</v>
      </c>
      <c r="Q785">
        <v>242.83</v>
      </c>
      <c r="R785">
        <v>139.053</v>
      </c>
      <c r="S785">
        <v>134.126</v>
      </c>
      <c r="T785">
        <v>43.363799999999998</v>
      </c>
      <c r="U785">
        <v>-1.7705599999999999</v>
      </c>
      <c r="V785">
        <v>-7.3504300000000002</v>
      </c>
    </row>
    <row r="786" spans="1:22">
      <c r="A786">
        <v>16282</v>
      </c>
      <c r="B786">
        <v>0</v>
      </c>
      <c r="C786">
        <v>36.822000000000003</v>
      </c>
      <c r="D786">
        <v>-14.6829</v>
      </c>
      <c r="E786">
        <v>-196.75</v>
      </c>
      <c r="F786">
        <v>43.363799999999998</v>
      </c>
      <c r="G786">
        <v>-1.7705599999999999</v>
      </c>
      <c r="H786">
        <v>-7.3504300000000002</v>
      </c>
      <c r="I786" t="e">
        <f>IF(AND(Tabelle16[[#This Row],[AreaPx]]&gt;0,NOT(Tabelle16[AreaPx]="inf")),Tabelle16[[#This Row],[AreaPx]], NA())</f>
        <v>#N/A</v>
      </c>
      <c r="J786">
        <v>0</v>
      </c>
      <c r="K786">
        <v>0</v>
      </c>
      <c r="L786">
        <v>0</v>
      </c>
      <c r="M786">
        <v>0</v>
      </c>
      <c r="N786">
        <v>0</v>
      </c>
      <c r="O786">
        <f>Tabelle16[[#This Row],[Roll]]+Tabelle16[[#This Row],[Yaw]]</f>
        <v>36.013369999999995</v>
      </c>
      <c r="P786">
        <f>SQRT(Tabelle16[[#This Row],[X]]^2+ Tabelle16[[#This Row],[Y]]^2 +Tabelle16[[#This Row],[Z]]^2)</f>
        <v>200.70378605400049</v>
      </c>
      <c r="Q786">
        <v>242.83</v>
      </c>
      <c r="R786">
        <v>139.053</v>
      </c>
      <c r="S786">
        <v>134.126</v>
      </c>
      <c r="T786">
        <v>43.363799999999998</v>
      </c>
      <c r="U786">
        <v>-1.7705599999999999</v>
      </c>
      <c r="V786">
        <v>-7.3504300000000002</v>
      </c>
    </row>
    <row r="787" spans="1:22">
      <c r="A787">
        <v>16305</v>
      </c>
      <c r="B787">
        <v>0</v>
      </c>
      <c r="C787">
        <v>36.822000000000003</v>
      </c>
      <c r="D787">
        <v>-14.6829</v>
      </c>
      <c r="E787">
        <v>-196.75</v>
      </c>
      <c r="F787">
        <v>43.363799999999998</v>
      </c>
      <c r="G787">
        <v>-1.7705599999999999</v>
      </c>
      <c r="H787">
        <v>-7.3504300000000002</v>
      </c>
      <c r="I787" t="e">
        <f>IF(AND(Tabelle16[[#This Row],[AreaPx]]&gt;0,NOT(Tabelle16[AreaPx]="inf")),Tabelle16[[#This Row],[AreaPx]], NA())</f>
        <v>#N/A</v>
      </c>
      <c r="J787">
        <v>0</v>
      </c>
      <c r="K787">
        <v>0</v>
      </c>
      <c r="L787">
        <v>0</v>
      </c>
      <c r="M787">
        <v>0</v>
      </c>
      <c r="N787">
        <v>0</v>
      </c>
      <c r="O787">
        <f>Tabelle16[[#This Row],[Roll]]+Tabelle16[[#This Row],[Yaw]]</f>
        <v>36.013369999999995</v>
      </c>
      <c r="P787">
        <f>SQRT(Tabelle16[[#This Row],[X]]^2+ Tabelle16[[#This Row],[Y]]^2 +Tabelle16[[#This Row],[Z]]^2)</f>
        <v>200.70378605400049</v>
      </c>
      <c r="Q787">
        <v>242.83</v>
      </c>
      <c r="R787">
        <v>139.053</v>
      </c>
      <c r="S787">
        <v>134.126</v>
      </c>
      <c r="T787">
        <v>43.363799999999998</v>
      </c>
      <c r="U787">
        <v>-1.7705599999999999</v>
      </c>
      <c r="V787">
        <v>-7.3504300000000002</v>
      </c>
    </row>
    <row r="788" spans="1:22">
      <c r="A788">
        <v>16315</v>
      </c>
      <c r="B788">
        <v>0</v>
      </c>
      <c r="C788">
        <v>36.822000000000003</v>
      </c>
      <c r="D788">
        <v>-14.6829</v>
      </c>
      <c r="E788">
        <v>-196.75</v>
      </c>
      <c r="F788">
        <v>43.363799999999998</v>
      </c>
      <c r="G788">
        <v>-1.7705599999999999</v>
      </c>
      <c r="H788">
        <v>-7.3504300000000002</v>
      </c>
      <c r="I788" t="e">
        <f>IF(AND(Tabelle16[[#This Row],[AreaPx]]&gt;0,NOT(Tabelle16[AreaPx]="inf")),Tabelle16[[#This Row],[AreaPx]], NA())</f>
        <v>#N/A</v>
      </c>
      <c r="J788">
        <v>0</v>
      </c>
      <c r="K788">
        <v>0</v>
      </c>
      <c r="L788">
        <v>0</v>
      </c>
      <c r="M788">
        <v>0</v>
      </c>
      <c r="N788">
        <v>0</v>
      </c>
      <c r="O788">
        <f>Tabelle16[[#This Row],[Roll]]+Tabelle16[[#This Row],[Yaw]]</f>
        <v>36.013369999999995</v>
      </c>
      <c r="P788">
        <f>SQRT(Tabelle16[[#This Row],[X]]^2+ Tabelle16[[#This Row],[Y]]^2 +Tabelle16[[#This Row],[Z]]^2)</f>
        <v>200.70378605400049</v>
      </c>
      <c r="Q788">
        <v>242.83</v>
      </c>
      <c r="R788">
        <v>139.053</v>
      </c>
      <c r="S788">
        <v>134.126</v>
      </c>
      <c r="T788">
        <v>43.363799999999998</v>
      </c>
      <c r="U788">
        <v>-1.7705599999999999</v>
      </c>
      <c r="V788">
        <v>-7.3504300000000002</v>
      </c>
    </row>
    <row r="789" spans="1:22">
      <c r="A789">
        <v>16327</v>
      </c>
      <c r="B789">
        <v>0</v>
      </c>
      <c r="C789">
        <v>36.822000000000003</v>
      </c>
      <c r="D789">
        <v>-14.6829</v>
      </c>
      <c r="E789">
        <v>-196.75</v>
      </c>
      <c r="F789">
        <v>43.363799999999998</v>
      </c>
      <c r="G789">
        <v>-1.7705599999999999</v>
      </c>
      <c r="H789">
        <v>-7.3504300000000002</v>
      </c>
      <c r="I789" t="e">
        <f>IF(AND(Tabelle16[[#This Row],[AreaPx]]&gt;0,NOT(Tabelle16[AreaPx]="inf")),Tabelle16[[#This Row],[AreaPx]], NA())</f>
        <v>#N/A</v>
      </c>
      <c r="J789">
        <v>0</v>
      </c>
      <c r="K789">
        <v>0</v>
      </c>
      <c r="L789">
        <v>0</v>
      </c>
      <c r="M789">
        <v>0</v>
      </c>
      <c r="N789">
        <v>0</v>
      </c>
      <c r="O789">
        <f>Tabelle16[[#This Row],[Roll]]+Tabelle16[[#This Row],[Yaw]]</f>
        <v>36.013369999999995</v>
      </c>
      <c r="P789">
        <f>SQRT(Tabelle16[[#This Row],[X]]^2+ Tabelle16[[#This Row],[Y]]^2 +Tabelle16[[#This Row],[Z]]^2)</f>
        <v>200.70378605400049</v>
      </c>
      <c r="Q789">
        <v>242.83</v>
      </c>
      <c r="R789">
        <v>139.053</v>
      </c>
      <c r="S789">
        <v>134.126</v>
      </c>
      <c r="T789">
        <v>43.363799999999998</v>
      </c>
      <c r="U789">
        <v>-1.7705599999999999</v>
      </c>
      <c r="V789">
        <v>-7.3504300000000002</v>
      </c>
    </row>
    <row r="790" spans="1:22">
      <c r="A790">
        <v>16339</v>
      </c>
      <c r="B790">
        <v>0</v>
      </c>
      <c r="C790">
        <v>36.822000000000003</v>
      </c>
      <c r="D790">
        <v>-14.6829</v>
      </c>
      <c r="E790">
        <v>-196.75</v>
      </c>
      <c r="F790">
        <v>43.363799999999998</v>
      </c>
      <c r="G790">
        <v>-1.7705599999999999</v>
      </c>
      <c r="H790">
        <v>-7.3504300000000002</v>
      </c>
      <c r="I790" t="e">
        <f>IF(AND(Tabelle16[[#This Row],[AreaPx]]&gt;0,NOT(Tabelle16[AreaPx]="inf")),Tabelle16[[#This Row],[AreaPx]], NA())</f>
        <v>#N/A</v>
      </c>
      <c r="J790">
        <v>0</v>
      </c>
      <c r="K790">
        <v>0</v>
      </c>
      <c r="L790">
        <v>0</v>
      </c>
      <c r="M790">
        <v>0</v>
      </c>
      <c r="N790">
        <v>0</v>
      </c>
      <c r="O790">
        <f>Tabelle16[[#This Row],[Roll]]+Tabelle16[[#This Row],[Yaw]]</f>
        <v>36.013369999999995</v>
      </c>
      <c r="P790">
        <f>SQRT(Tabelle16[[#This Row],[X]]^2+ Tabelle16[[#This Row],[Y]]^2 +Tabelle16[[#This Row],[Z]]^2)</f>
        <v>200.70378605400049</v>
      </c>
      <c r="Q790">
        <v>242.83</v>
      </c>
      <c r="R790">
        <v>139.053</v>
      </c>
      <c r="S790">
        <v>134.126</v>
      </c>
      <c r="T790">
        <v>43.363799999999998</v>
      </c>
      <c r="U790">
        <v>-1.7705599999999999</v>
      </c>
      <c r="V790">
        <v>-7.3504300000000002</v>
      </c>
    </row>
    <row r="791" spans="1:22">
      <c r="A791">
        <v>16363</v>
      </c>
      <c r="B791">
        <v>0</v>
      </c>
      <c r="C791">
        <v>36.822000000000003</v>
      </c>
      <c r="D791">
        <v>-14.6829</v>
      </c>
      <c r="E791">
        <v>-196.75</v>
      </c>
      <c r="F791">
        <v>43.363799999999998</v>
      </c>
      <c r="G791">
        <v>-1.7705599999999999</v>
      </c>
      <c r="H791">
        <v>-7.3504300000000002</v>
      </c>
      <c r="I791" t="e">
        <f>IF(AND(Tabelle16[[#This Row],[AreaPx]]&gt;0,NOT(Tabelle16[AreaPx]="inf")),Tabelle16[[#This Row],[AreaPx]], NA())</f>
        <v>#N/A</v>
      </c>
      <c r="J791">
        <v>0</v>
      </c>
      <c r="K791">
        <v>0</v>
      </c>
      <c r="L791">
        <v>0</v>
      </c>
      <c r="M791">
        <v>0</v>
      </c>
      <c r="N791">
        <v>0</v>
      </c>
      <c r="O791">
        <f>Tabelle16[[#This Row],[Roll]]+Tabelle16[[#This Row],[Yaw]]</f>
        <v>36.013369999999995</v>
      </c>
      <c r="P791">
        <f>SQRT(Tabelle16[[#This Row],[X]]^2+ Tabelle16[[#This Row],[Y]]^2 +Tabelle16[[#This Row],[Z]]^2)</f>
        <v>200.70378605400049</v>
      </c>
      <c r="Q791">
        <v>242.83</v>
      </c>
      <c r="R791">
        <v>139.053</v>
      </c>
      <c r="S791">
        <v>134.126</v>
      </c>
      <c r="T791">
        <v>43.363799999999998</v>
      </c>
      <c r="U791">
        <v>-1.7705599999999999</v>
      </c>
      <c r="V791">
        <v>-7.3504300000000002</v>
      </c>
    </row>
    <row r="792" spans="1:22">
      <c r="A792">
        <v>16375</v>
      </c>
      <c r="B792">
        <v>0</v>
      </c>
      <c r="C792">
        <v>36.822000000000003</v>
      </c>
      <c r="D792">
        <v>-14.6829</v>
      </c>
      <c r="E792">
        <v>-196.75</v>
      </c>
      <c r="F792">
        <v>43.363799999999998</v>
      </c>
      <c r="G792">
        <v>-1.7705599999999999</v>
      </c>
      <c r="H792">
        <v>-7.3504300000000002</v>
      </c>
      <c r="I792" t="e">
        <f>IF(AND(Tabelle16[[#This Row],[AreaPx]]&gt;0,NOT(Tabelle16[AreaPx]="inf")),Tabelle16[[#This Row],[AreaPx]], NA())</f>
        <v>#N/A</v>
      </c>
      <c r="J792">
        <v>0</v>
      </c>
      <c r="K792">
        <v>0</v>
      </c>
      <c r="L792">
        <v>0</v>
      </c>
      <c r="M792">
        <v>0</v>
      </c>
      <c r="N792">
        <v>0</v>
      </c>
      <c r="O792">
        <f>Tabelle16[[#This Row],[Roll]]+Tabelle16[[#This Row],[Yaw]]</f>
        <v>36.013369999999995</v>
      </c>
      <c r="P792">
        <f>SQRT(Tabelle16[[#This Row],[X]]^2+ Tabelle16[[#This Row],[Y]]^2 +Tabelle16[[#This Row],[Z]]^2)</f>
        <v>200.70378605400049</v>
      </c>
      <c r="Q792">
        <v>242.83</v>
      </c>
      <c r="R792">
        <v>139.053</v>
      </c>
      <c r="S792">
        <v>134.126</v>
      </c>
      <c r="T792">
        <v>43.363799999999998</v>
      </c>
      <c r="U792">
        <v>-1.7705599999999999</v>
      </c>
      <c r="V792">
        <v>-7.3504300000000002</v>
      </c>
    </row>
    <row r="793" spans="1:22">
      <c r="A793">
        <v>16397</v>
      </c>
      <c r="B793">
        <v>0</v>
      </c>
      <c r="C793">
        <v>36.822000000000003</v>
      </c>
      <c r="D793">
        <v>-14.6829</v>
      </c>
      <c r="E793">
        <v>-196.75</v>
      </c>
      <c r="F793">
        <v>43.363799999999998</v>
      </c>
      <c r="G793">
        <v>-1.7705599999999999</v>
      </c>
      <c r="H793">
        <v>-7.3504300000000002</v>
      </c>
      <c r="I793" t="e">
        <f>IF(AND(Tabelle16[[#This Row],[AreaPx]]&gt;0,NOT(Tabelle16[AreaPx]="inf")),Tabelle16[[#This Row],[AreaPx]], NA())</f>
        <v>#N/A</v>
      </c>
      <c r="J793">
        <v>0</v>
      </c>
      <c r="K793">
        <v>0</v>
      </c>
      <c r="L793">
        <v>0</v>
      </c>
      <c r="M793">
        <v>0</v>
      </c>
      <c r="N793">
        <v>0</v>
      </c>
      <c r="O793">
        <f>Tabelle16[[#This Row],[Roll]]+Tabelle16[[#This Row],[Yaw]]</f>
        <v>36.013369999999995</v>
      </c>
      <c r="P793">
        <f>SQRT(Tabelle16[[#This Row],[X]]^2+ Tabelle16[[#This Row],[Y]]^2 +Tabelle16[[#This Row],[Z]]^2)</f>
        <v>200.70378605400049</v>
      </c>
      <c r="Q793">
        <v>242.83</v>
      </c>
      <c r="R793">
        <v>139.053</v>
      </c>
      <c r="S793">
        <v>134.126</v>
      </c>
      <c r="T793">
        <v>43.363799999999998</v>
      </c>
      <c r="U793">
        <v>-1.7705599999999999</v>
      </c>
      <c r="V793">
        <v>-7.3504300000000002</v>
      </c>
    </row>
    <row r="794" spans="1:22">
      <c r="A794">
        <v>16412</v>
      </c>
      <c r="B794">
        <v>0</v>
      </c>
      <c r="C794">
        <v>36.822000000000003</v>
      </c>
      <c r="D794">
        <v>-14.6829</v>
      </c>
      <c r="E794">
        <v>-196.75</v>
      </c>
      <c r="F794">
        <v>43.363799999999998</v>
      </c>
      <c r="G794">
        <v>-1.7705599999999999</v>
      </c>
      <c r="H794">
        <v>-7.3504300000000002</v>
      </c>
      <c r="I794" t="e">
        <f>IF(AND(Tabelle16[[#This Row],[AreaPx]]&gt;0,NOT(Tabelle16[AreaPx]="inf")),Tabelle16[[#This Row],[AreaPx]], NA())</f>
        <v>#N/A</v>
      </c>
      <c r="J794">
        <v>0</v>
      </c>
      <c r="K794">
        <v>0</v>
      </c>
      <c r="L794">
        <v>0</v>
      </c>
      <c r="M794">
        <v>0</v>
      </c>
      <c r="N794">
        <v>0</v>
      </c>
      <c r="O794">
        <f>Tabelle16[[#This Row],[Roll]]+Tabelle16[[#This Row],[Yaw]]</f>
        <v>36.013369999999995</v>
      </c>
      <c r="P794">
        <f>SQRT(Tabelle16[[#This Row],[X]]^2+ Tabelle16[[#This Row],[Y]]^2 +Tabelle16[[#This Row],[Z]]^2)</f>
        <v>200.70378605400049</v>
      </c>
      <c r="Q794">
        <v>242.83</v>
      </c>
      <c r="R794">
        <v>139.053</v>
      </c>
      <c r="S794">
        <v>134.126</v>
      </c>
      <c r="T794">
        <v>43.363799999999998</v>
      </c>
      <c r="U794">
        <v>-1.7705599999999999</v>
      </c>
      <c r="V794">
        <v>-7.3504300000000002</v>
      </c>
    </row>
    <row r="795" spans="1:22">
      <c r="A795">
        <v>16438</v>
      </c>
      <c r="B795">
        <v>0</v>
      </c>
      <c r="C795">
        <v>36.822000000000003</v>
      </c>
      <c r="D795">
        <v>-14.6829</v>
      </c>
      <c r="E795">
        <v>-196.75</v>
      </c>
      <c r="F795">
        <v>43.363799999999998</v>
      </c>
      <c r="G795">
        <v>-1.7705599999999999</v>
      </c>
      <c r="H795">
        <v>-7.3504300000000002</v>
      </c>
      <c r="I795" t="e">
        <f>IF(AND(Tabelle16[[#This Row],[AreaPx]]&gt;0,NOT(Tabelle16[AreaPx]="inf")),Tabelle16[[#This Row],[AreaPx]], NA())</f>
        <v>#N/A</v>
      </c>
      <c r="J795">
        <v>0</v>
      </c>
      <c r="K795">
        <v>0</v>
      </c>
      <c r="L795">
        <v>0</v>
      </c>
      <c r="M795">
        <v>0</v>
      </c>
      <c r="N795">
        <v>0</v>
      </c>
      <c r="O795">
        <f>Tabelle16[[#This Row],[Roll]]+Tabelle16[[#This Row],[Yaw]]</f>
        <v>36.013369999999995</v>
      </c>
      <c r="P795">
        <f>SQRT(Tabelle16[[#This Row],[X]]^2+ Tabelle16[[#This Row],[Y]]^2 +Tabelle16[[#This Row],[Z]]^2)</f>
        <v>200.70378605400049</v>
      </c>
      <c r="Q795">
        <v>242.83</v>
      </c>
      <c r="R795">
        <v>139.053</v>
      </c>
      <c r="S795">
        <v>134.126</v>
      </c>
      <c r="T795">
        <v>43.363799999999998</v>
      </c>
      <c r="U795">
        <v>-1.7705599999999999</v>
      </c>
      <c r="V795">
        <v>-7.3504300000000002</v>
      </c>
    </row>
    <row r="796" spans="1:22">
      <c r="A796">
        <v>16450</v>
      </c>
      <c r="B796">
        <v>0</v>
      </c>
      <c r="C796">
        <v>36.822000000000003</v>
      </c>
      <c r="D796">
        <v>-14.6829</v>
      </c>
      <c r="E796">
        <v>-196.75</v>
      </c>
      <c r="F796">
        <v>43.363799999999998</v>
      </c>
      <c r="G796">
        <v>-1.7705599999999999</v>
      </c>
      <c r="H796">
        <v>-7.3504300000000002</v>
      </c>
      <c r="I796" t="e">
        <f>IF(AND(Tabelle16[[#This Row],[AreaPx]]&gt;0,NOT(Tabelle16[AreaPx]="inf")),Tabelle16[[#This Row],[AreaPx]], NA())</f>
        <v>#N/A</v>
      </c>
      <c r="J796">
        <v>0</v>
      </c>
      <c r="K796">
        <v>0</v>
      </c>
      <c r="L796">
        <v>0</v>
      </c>
      <c r="M796">
        <v>0</v>
      </c>
      <c r="N796">
        <v>0</v>
      </c>
      <c r="O796">
        <f>Tabelle16[[#This Row],[Roll]]+Tabelle16[[#This Row],[Yaw]]</f>
        <v>36.013369999999995</v>
      </c>
      <c r="P796">
        <f>SQRT(Tabelle16[[#This Row],[X]]^2+ Tabelle16[[#This Row],[Y]]^2 +Tabelle16[[#This Row],[Z]]^2)</f>
        <v>200.70378605400049</v>
      </c>
      <c r="Q796">
        <v>242.83</v>
      </c>
      <c r="R796">
        <v>139.053</v>
      </c>
      <c r="S796">
        <v>134.126</v>
      </c>
      <c r="T796">
        <v>43.363799999999998</v>
      </c>
      <c r="U796">
        <v>-1.7705599999999999</v>
      </c>
      <c r="V796">
        <v>-7.3504300000000002</v>
      </c>
    </row>
    <row r="797" spans="1:22">
      <c r="A797">
        <v>16472</v>
      </c>
      <c r="B797">
        <v>0</v>
      </c>
      <c r="C797">
        <v>36.822000000000003</v>
      </c>
      <c r="D797">
        <v>-14.6829</v>
      </c>
      <c r="E797">
        <v>-196.75</v>
      </c>
      <c r="F797">
        <v>43.363799999999998</v>
      </c>
      <c r="G797">
        <v>-1.7705599999999999</v>
      </c>
      <c r="H797">
        <v>-7.3504300000000002</v>
      </c>
      <c r="I797" t="e">
        <f>IF(AND(Tabelle16[[#This Row],[AreaPx]]&gt;0,NOT(Tabelle16[AreaPx]="inf")),Tabelle16[[#This Row],[AreaPx]], NA())</f>
        <v>#N/A</v>
      </c>
      <c r="J797">
        <v>0</v>
      </c>
      <c r="K797">
        <v>0</v>
      </c>
      <c r="L797">
        <v>0</v>
      </c>
      <c r="M797">
        <v>0</v>
      </c>
      <c r="N797">
        <v>0</v>
      </c>
      <c r="O797">
        <f>Tabelle16[[#This Row],[Roll]]+Tabelle16[[#This Row],[Yaw]]</f>
        <v>36.013369999999995</v>
      </c>
      <c r="P797">
        <f>SQRT(Tabelle16[[#This Row],[X]]^2+ Tabelle16[[#This Row],[Y]]^2 +Tabelle16[[#This Row],[Z]]^2)</f>
        <v>200.70378605400049</v>
      </c>
      <c r="Q797">
        <v>242.83</v>
      </c>
      <c r="R797">
        <v>139.053</v>
      </c>
      <c r="S797">
        <v>134.126</v>
      </c>
      <c r="T797">
        <v>43.363799999999998</v>
      </c>
      <c r="U797">
        <v>-1.7705599999999999</v>
      </c>
      <c r="V797">
        <v>-7.3504300000000002</v>
      </c>
    </row>
    <row r="798" spans="1:22">
      <c r="A798">
        <v>16484</v>
      </c>
      <c r="B798">
        <v>0</v>
      </c>
      <c r="C798">
        <v>36.822000000000003</v>
      </c>
      <c r="D798">
        <v>-14.6829</v>
      </c>
      <c r="E798">
        <v>-196.75</v>
      </c>
      <c r="F798">
        <v>43.363799999999998</v>
      </c>
      <c r="G798">
        <v>-1.7705599999999999</v>
      </c>
      <c r="H798">
        <v>-7.3504300000000002</v>
      </c>
      <c r="I798" t="e">
        <f>IF(AND(Tabelle16[[#This Row],[AreaPx]]&gt;0,NOT(Tabelle16[AreaPx]="inf")),Tabelle16[[#This Row],[AreaPx]], NA())</f>
        <v>#N/A</v>
      </c>
      <c r="J798">
        <v>0</v>
      </c>
      <c r="K798">
        <v>0</v>
      </c>
      <c r="L798">
        <v>0</v>
      </c>
      <c r="M798">
        <v>0</v>
      </c>
      <c r="N798">
        <v>0</v>
      </c>
      <c r="O798">
        <f>Tabelle16[[#This Row],[Roll]]+Tabelle16[[#This Row],[Yaw]]</f>
        <v>36.013369999999995</v>
      </c>
      <c r="P798">
        <f>SQRT(Tabelle16[[#This Row],[X]]^2+ Tabelle16[[#This Row],[Y]]^2 +Tabelle16[[#This Row],[Z]]^2)</f>
        <v>200.70378605400049</v>
      </c>
      <c r="Q798">
        <v>242.83</v>
      </c>
      <c r="R798">
        <v>139.053</v>
      </c>
      <c r="S798">
        <v>134.126</v>
      </c>
      <c r="T798">
        <v>43.363799999999998</v>
      </c>
      <c r="U798">
        <v>-1.7705599999999999</v>
      </c>
      <c r="V798">
        <v>-7.3504300000000002</v>
      </c>
    </row>
    <row r="799" spans="1:22">
      <c r="A799">
        <v>16512</v>
      </c>
      <c r="B799">
        <v>0</v>
      </c>
      <c r="C799">
        <v>36.822000000000003</v>
      </c>
      <c r="D799">
        <v>-14.6829</v>
      </c>
      <c r="E799">
        <v>-196.75</v>
      </c>
      <c r="F799">
        <v>43.363799999999998</v>
      </c>
      <c r="G799">
        <v>-1.7705599999999999</v>
      </c>
      <c r="H799">
        <v>-7.3504300000000002</v>
      </c>
      <c r="I799" t="e">
        <f>IF(AND(Tabelle16[[#This Row],[AreaPx]]&gt;0,NOT(Tabelle16[AreaPx]="inf")),Tabelle16[[#This Row],[AreaPx]], NA())</f>
        <v>#N/A</v>
      </c>
      <c r="J799">
        <v>0</v>
      </c>
      <c r="K799">
        <v>0</v>
      </c>
      <c r="L799">
        <v>0</v>
      </c>
      <c r="M799">
        <v>0</v>
      </c>
      <c r="N799">
        <v>0</v>
      </c>
      <c r="O799">
        <f>Tabelle16[[#This Row],[Roll]]+Tabelle16[[#This Row],[Yaw]]</f>
        <v>36.013369999999995</v>
      </c>
      <c r="P799">
        <f>SQRT(Tabelle16[[#This Row],[X]]^2+ Tabelle16[[#This Row],[Y]]^2 +Tabelle16[[#This Row],[Z]]^2)</f>
        <v>200.70378605400049</v>
      </c>
      <c r="Q799">
        <v>242.83</v>
      </c>
      <c r="R799">
        <v>139.053</v>
      </c>
      <c r="S799">
        <v>134.126</v>
      </c>
      <c r="T799">
        <v>43.363799999999998</v>
      </c>
      <c r="U799">
        <v>-1.7705599999999999</v>
      </c>
      <c r="V799">
        <v>-7.3504300000000002</v>
      </c>
    </row>
    <row r="800" spans="1:22">
      <c r="A800">
        <v>16532</v>
      </c>
      <c r="B800">
        <v>0</v>
      </c>
      <c r="C800">
        <v>36.822000000000003</v>
      </c>
      <c r="D800">
        <v>-14.6829</v>
      </c>
      <c r="E800">
        <v>-196.75</v>
      </c>
      <c r="F800">
        <v>43.363799999999998</v>
      </c>
      <c r="G800">
        <v>-1.7705599999999999</v>
      </c>
      <c r="H800">
        <v>-7.3504300000000002</v>
      </c>
      <c r="I800" t="e">
        <f>IF(AND(Tabelle16[[#This Row],[AreaPx]]&gt;0,NOT(Tabelle16[AreaPx]="inf")),Tabelle16[[#This Row],[AreaPx]], NA())</f>
        <v>#N/A</v>
      </c>
      <c r="J800">
        <v>0</v>
      </c>
      <c r="K800">
        <v>0</v>
      </c>
      <c r="L800">
        <v>0</v>
      </c>
      <c r="M800">
        <v>0</v>
      </c>
      <c r="N800">
        <v>0</v>
      </c>
      <c r="O800">
        <f>Tabelle16[[#This Row],[Roll]]+Tabelle16[[#This Row],[Yaw]]</f>
        <v>36.013369999999995</v>
      </c>
      <c r="P800">
        <f>SQRT(Tabelle16[[#This Row],[X]]^2+ Tabelle16[[#This Row],[Y]]^2 +Tabelle16[[#This Row],[Z]]^2)</f>
        <v>200.70378605400049</v>
      </c>
      <c r="Q800">
        <v>242.83</v>
      </c>
      <c r="R800">
        <v>139.053</v>
      </c>
      <c r="S800">
        <v>134.126</v>
      </c>
      <c r="T800">
        <v>43.363799999999998</v>
      </c>
      <c r="U800">
        <v>-1.7705599999999999</v>
      </c>
      <c r="V800">
        <v>-7.3504300000000002</v>
      </c>
    </row>
    <row r="801" spans="1:22">
      <c r="A801">
        <v>16547</v>
      </c>
      <c r="B801">
        <v>0</v>
      </c>
      <c r="C801">
        <v>36.822000000000003</v>
      </c>
      <c r="D801">
        <v>-14.6829</v>
      </c>
      <c r="E801">
        <v>-196.75</v>
      </c>
      <c r="F801">
        <v>43.363799999999998</v>
      </c>
      <c r="G801">
        <v>-1.7705599999999999</v>
      </c>
      <c r="H801">
        <v>-7.3504300000000002</v>
      </c>
      <c r="I801" t="e">
        <f>IF(AND(Tabelle16[[#This Row],[AreaPx]]&gt;0,NOT(Tabelle16[AreaPx]="inf")),Tabelle16[[#This Row],[AreaPx]], NA())</f>
        <v>#N/A</v>
      </c>
      <c r="J801">
        <v>0</v>
      </c>
      <c r="K801">
        <v>0</v>
      </c>
      <c r="L801">
        <v>0</v>
      </c>
      <c r="M801">
        <v>0</v>
      </c>
      <c r="N801">
        <v>0</v>
      </c>
      <c r="O801">
        <f>Tabelle16[[#This Row],[Roll]]+Tabelle16[[#This Row],[Yaw]]</f>
        <v>36.013369999999995</v>
      </c>
      <c r="P801">
        <f>SQRT(Tabelle16[[#This Row],[X]]^2+ Tabelle16[[#This Row],[Y]]^2 +Tabelle16[[#This Row],[Z]]^2)</f>
        <v>200.70378605400049</v>
      </c>
      <c r="Q801">
        <v>242.83</v>
      </c>
      <c r="R801">
        <v>139.053</v>
      </c>
      <c r="S801">
        <v>134.126</v>
      </c>
      <c r="T801">
        <v>43.363799999999998</v>
      </c>
      <c r="U801">
        <v>-1.7705599999999999</v>
      </c>
      <c r="V801">
        <v>-7.3504300000000002</v>
      </c>
    </row>
    <row r="802" spans="1:22">
      <c r="A802">
        <v>16571</v>
      </c>
      <c r="B802">
        <v>0</v>
      </c>
      <c r="C802">
        <v>36.822000000000003</v>
      </c>
      <c r="D802">
        <v>-14.6829</v>
      </c>
      <c r="E802">
        <v>-196.75</v>
      </c>
      <c r="F802">
        <v>43.363799999999998</v>
      </c>
      <c r="G802">
        <v>-1.7705599999999999</v>
      </c>
      <c r="H802">
        <v>-7.3504300000000002</v>
      </c>
      <c r="I802" t="e">
        <f>IF(AND(Tabelle16[[#This Row],[AreaPx]]&gt;0,NOT(Tabelle16[AreaPx]="inf")),Tabelle16[[#This Row],[AreaPx]], NA())</f>
        <v>#N/A</v>
      </c>
      <c r="J802">
        <v>0</v>
      </c>
      <c r="K802">
        <v>0</v>
      </c>
      <c r="L802">
        <v>0</v>
      </c>
      <c r="M802">
        <v>0</v>
      </c>
      <c r="N802">
        <v>0</v>
      </c>
      <c r="O802">
        <f>Tabelle16[[#This Row],[Roll]]+Tabelle16[[#This Row],[Yaw]]</f>
        <v>36.013369999999995</v>
      </c>
      <c r="P802">
        <f>SQRT(Tabelle16[[#This Row],[X]]^2+ Tabelle16[[#This Row],[Y]]^2 +Tabelle16[[#This Row],[Z]]^2)</f>
        <v>200.70378605400049</v>
      </c>
      <c r="Q802">
        <v>242.83</v>
      </c>
      <c r="R802">
        <v>139.053</v>
      </c>
      <c r="S802">
        <v>134.126</v>
      </c>
      <c r="T802">
        <v>43.363799999999998</v>
      </c>
      <c r="U802">
        <v>-1.7705599999999999</v>
      </c>
      <c r="V802">
        <v>-7.3504300000000002</v>
      </c>
    </row>
    <row r="803" spans="1:22">
      <c r="A803">
        <v>16583</v>
      </c>
      <c r="B803">
        <v>0</v>
      </c>
      <c r="C803">
        <v>36.822000000000003</v>
      </c>
      <c r="D803">
        <v>-14.6829</v>
      </c>
      <c r="E803">
        <v>-196.75</v>
      </c>
      <c r="F803">
        <v>43.363799999999998</v>
      </c>
      <c r="G803">
        <v>-1.7705599999999999</v>
      </c>
      <c r="H803">
        <v>-7.3504300000000002</v>
      </c>
      <c r="I803" t="e">
        <f>IF(AND(Tabelle16[[#This Row],[AreaPx]]&gt;0,NOT(Tabelle16[AreaPx]="inf")),Tabelle16[[#This Row],[AreaPx]], NA())</f>
        <v>#N/A</v>
      </c>
      <c r="J803">
        <v>0</v>
      </c>
      <c r="K803">
        <v>0</v>
      </c>
      <c r="L803">
        <v>0</v>
      </c>
      <c r="M803">
        <v>0</v>
      </c>
      <c r="N803">
        <v>0</v>
      </c>
      <c r="O803">
        <f>Tabelle16[[#This Row],[Roll]]+Tabelle16[[#This Row],[Yaw]]</f>
        <v>36.013369999999995</v>
      </c>
      <c r="P803">
        <f>SQRT(Tabelle16[[#This Row],[X]]^2+ Tabelle16[[#This Row],[Y]]^2 +Tabelle16[[#This Row],[Z]]^2)</f>
        <v>200.70378605400049</v>
      </c>
      <c r="Q803">
        <v>242.83</v>
      </c>
      <c r="R803">
        <v>139.053</v>
      </c>
      <c r="S803">
        <v>134.126</v>
      </c>
      <c r="T803">
        <v>43.363799999999998</v>
      </c>
      <c r="U803">
        <v>-1.7705599999999999</v>
      </c>
      <c r="V803">
        <v>-7.3504300000000002</v>
      </c>
    </row>
    <row r="804" spans="1:22">
      <c r="A804">
        <v>16608</v>
      </c>
      <c r="B804">
        <v>0</v>
      </c>
      <c r="C804">
        <v>36.822000000000003</v>
      </c>
      <c r="D804">
        <v>-14.6829</v>
      </c>
      <c r="E804">
        <v>-196.75</v>
      </c>
      <c r="F804">
        <v>43.363799999999998</v>
      </c>
      <c r="G804">
        <v>-1.7705599999999999</v>
      </c>
      <c r="H804">
        <v>-7.3504300000000002</v>
      </c>
      <c r="I804" t="e">
        <f>IF(AND(Tabelle16[[#This Row],[AreaPx]]&gt;0,NOT(Tabelle16[AreaPx]="inf")),Tabelle16[[#This Row],[AreaPx]], NA())</f>
        <v>#N/A</v>
      </c>
      <c r="J804">
        <v>0</v>
      </c>
      <c r="K804">
        <v>0</v>
      </c>
      <c r="L804">
        <v>0</v>
      </c>
      <c r="M804">
        <v>0</v>
      </c>
      <c r="N804">
        <v>0</v>
      </c>
      <c r="O804">
        <f>Tabelle16[[#This Row],[Roll]]+Tabelle16[[#This Row],[Yaw]]</f>
        <v>36.013369999999995</v>
      </c>
      <c r="P804">
        <f>SQRT(Tabelle16[[#This Row],[X]]^2+ Tabelle16[[#This Row],[Y]]^2 +Tabelle16[[#This Row],[Z]]^2)</f>
        <v>200.70378605400049</v>
      </c>
      <c r="Q804">
        <v>242.83</v>
      </c>
      <c r="R804">
        <v>139.053</v>
      </c>
      <c r="S804">
        <v>134.126</v>
      </c>
      <c r="T804">
        <v>43.363799999999998</v>
      </c>
      <c r="U804">
        <v>-1.7705599999999999</v>
      </c>
      <c r="V804">
        <v>-7.3504300000000002</v>
      </c>
    </row>
    <row r="805" spans="1:22">
      <c r="A805">
        <v>16634</v>
      </c>
      <c r="B805">
        <v>0</v>
      </c>
      <c r="C805">
        <v>36.822000000000003</v>
      </c>
      <c r="D805">
        <v>-14.6829</v>
      </c>
      <c r="E805">
        <v>-196.75</v>
      </c>
      <c r="F805">
        <v>43.363799999999998</v>
      </c>
      <c r="G805">
        <v>-1.7705599999999999</v>
      </c>
      <c r="H805">
        <v>-7.3504300000000002</v>
      </c>
      <c r="I805" t="e">
        <f>IF(AND(Tabelle16[[#This Row],[AreaPx]]&gt;0,NOT(Tabelle16[AreaPx]="inf")),Tabelle16[[#This Row],[AreaPx]], NA())</f>
        <v>#N/A</v>
      </c>
      <c r="J805">
        <v>0</v>
      </c>
      <c r="K805">
        <v>0</v>
      </c>
      <c r="L805">
        <v>0</v>
      </c>
      <c r="M805">
        <v>0</v>
      </c>
      <c r="N805">
        <v>0</v>
      </c>
      <c r="O805">
        <f>Tabelle16[[#This Row],[Roll]]+Tabelle16[[#This Row],[Yaw]]</f>
        <v>36.013369999999995</v>
      </c>
      <c r="P805">
        <f>SQRT(Tabelle16[[#This Row],[X]]^2+ Tabelle16[[#This Row],[Y]]^2 +Tabelle16[[#This Row],[Z]]^2)</f>
        <v>200.70378605400049</v>
      </c>
      <c r="Q805">
        <v>242.83</v>
      </c>
      <c r="R805">
        <v>139.053</v>
      </c>
      <c r="S805">
        <v>134.126</v>
      </c>
      <c r="T805">
        <v>43.363799999999998</v>
      </c>
      <c r="U805">
        <v>-1.7705599999999999</v>
      </c>
      <c r="V805">
        <v>-7.3504300000000002</v>
      </c>
    </row>
    <row r="806" spans="1:22">
      <c r="A806">
        <v>16649</v>
      </c>
      <c r="B806">
        <v>0</v>
      </c>
      <c r="C806">
        <v>36.822000000000003</v>
      </c>
      <c r="D806">
        <v>-14.6829</v>
      </c>
      <c r="E806">
        <v>-196.75</v>
      </c>
      <c r="F806">
        <v>43.363799999999998</v>
      </c>
      <c r="G806">
        <v>-1.7705599999999999</v>
      </c>
      <c r="H806">
        <v>-7.3504300000000002</v>
      </c>
      <c r="I806" t="e">
        <f>IF(AND(Tabelle16[[#This Row],[AreaPx]]&gt;0,NOT(Tabelle16[AreaPx]="inf")),Tabelle16[[#This Row],[AreaPx]], NA())</f>
        <v>#N/A</v>
      </c>
      <c r="J806">
        <v>0</v>
      </c>
      <c r="K806">
        <v>0</v>
      </c>
      <c r="L806">
        <v>0</v>
      </c>
      <c r="M806">
        <v>0</v>
      </c>
      <c r="N806">
        <v>0</v>
      </c>
      <c r="O806">
        <f>Tabelle16[[#This Row],[Roll]]+Tabelle16[[#This Row],[Yaw]]</f>
        <v>36.013369999999995</v>
      </c>
      <c r="P806">
        <f>SQRT(Tabelle16[[#This Row],[X]]^2+ Tabelle16[[#This Row],[Y]]^2 +Tabelle16[[#This Row],[Z]]^2)</f>
        <v>200.70378605400049</v>
      </c>
      <c r="Q806">
        <v>242.83</v>
      </c>
      <c r="R806">
        <v>139.053</v>
      </c>
      <c r="S806">
        <v>134.126</v>
      </c>
      <c r="T806">
        <v>43.363799999999998</v>
      </c>
      <c r="U806">
        <v>-1.7705599999999999</v>
      </c>
      <c r="V806">
        <v>-7.3504300000000002</v>
      </c>
    </row>
    <row r="807" spans="1:22">
      <c r="A807">
        <v>16674</v>
      </c>
      <c r="B807">
        <v>0</v>
      </c>
      <c r="C807">
        <v>36.822000000000003</v>
      </c>
      <c r="D807">
        <v>-14.6829</v>
      </c>
      <c r="E807">
        <v>-196.75</v>
      </c>
      <c r="F807">
        <v>43.363799999999998</v>
      </c>
      <c r="G807">
        <v>-1.7705599999999999</v>
      </c>
      <c r="H807">
        <v>-7.3504300000000002</v>
      </c>
      <c r="I807" t="e">
        <f>IF(AND(Tabelle16[[#This Row],[AreaPx]]&gt;0,NOT(Tabelle16[AreaPx]="inf")),Tabelle16[[#This Row],[AreaPx]], NA())</f>
        <v>#N/A</v>
      </c>
      <c r="J807">
        <v>0</v>
      </c>
      <c r="K807">
        <v>0</v>
      </c>
      <c r="L807">
        <v>0</v>
      </c>
      <c r="M807">
        <v>0</v>
      </c>
      <c r="N807">
        <v>0</v>
      </c>
      <c r="O807">
        <f>Tabelle16[[#This Row],[Roll]]+Tabelle16[[#This Row],[Yaw]]</f>
        <v>36.013369999999995</v>
      </c>
      <c r="P807">
        <f>SQRT(Tabelle16[[#This Row],[X]]^2+ Tabelle16[[#This Row],[Y]]^2 +Tabelle16[[#This Row],[Z]]^2)</f>
        <v>200.70378605400049</v>
      </c>
      <c r="Q807">
        <v>242.83</v>
      </c>
      <c r="R807">
        <v>139.053</v>
      </c>
      <c r="S807">
        <v>134.126</v>
      </c>
      <c r="T807">
        <v>43.363799999999998</v>
      </c>
      <c r="U807">
        <v>-1.7705599999999999</v>
      </c>
      <c r="V807">
        <v>-7.3504300000000002</v>
      </c>
    </row>
    <row r="808" spans="1:22">
      <c r="A808">
        <v>16692</v>
      </c>
      <c r="B808">
        <v>0</v>
      </c>
      <c r="C808">
        <v>36.822000000000003</v>
      </c>
      <c r="D808">
        <v>-14.6829</v>
      </c>
      <c r="E808">
        <v>-196.75</v>
      </c>
      <c r="F808">
        <v>43.363799999999998</v>
      </c>
      <c r="G808">
        <v>-1.7705599999999999</v>
      </c>
      <c r="H808">
        <v>-7.3504300000000002</v>
      </c>
      <c r="I808" t="e">
        <f>IF(AND(Tabelle16[[#This Row],[AreaPx]]&gt;0,NOT(Tabelle16[AreaPx]="inf")),Tabelle16[[#This Row],[AreaPx]], NA())</f>
        <v>#N/A</v>
      </c>
      <c r="J808">
        <v>0</v>
      </c>
      <c r="K808">
        <v>0</v>
      </c>
      <c r="L808">
        <v>0</v>
      </c>
      <c r="M808">
        <v>0</v>
      </c>
      <c r="N808">
        <v>0</v>
      </c>
      <c r="O808">
        <f>Tabelle16[[#This Row],[Roll]]+Tabelle16[[#This Row],[Yaw]]</f>
        <v>36.013369999999995</v>
      </c>
      <c r="P808">
        <f>SQRT(Tabelle16[[#This Row],[X]]^2+ Tabelle16[[#This Row],[Y]]^2 +Tabelle16[[#This Row],[Z]]^2)</f>
        <v>200.70378605400049</v>
      </c>
      <c r="Q808">
        <v>242.83</v>
      </c>
      <c r="R808">
        <v>139.053</v>
      </c>
      <c r="S808">
        <v>134.126</v>
      </c>
      <c r="T808">
        <v>43.363799999999998</v>
      </c>
      <c r="U808">
        <v>-1.7705599999999999</v>
      </c>
      <c r="V808">
        <v>-7.3504300000000002</v>
      </c>
    </row>
    <row r="809" spans="1:22">
      <c r="A809">
        <v>16702</v>
      </c>
      <c r="B809">
        <v>0</v>
      </c>
      <c r="C809">
        <v>36.822000000000003</v>
      </c>
      <c r="D809">
        <v>-14.6829</v>
      </c>
      <c r="E809">
        <v>-196.75</v>
      </c>
      <c r="F809">
        <v>43.363799999999998</v>
      </c>
      <c r="G809">
        <v>-1.7705599999999999</v>
      </c>
      <c r="H809">
        <v>-7.3504300000000002</v>
      </c>
      <c r="I809" t="e">
        <f>IF(AND(Tabelle16[[#This Row],[AreaPx]]&gt;0,NOT(Tabelle16[AreaPx]="inf")),Tabelle16[[#This Row],[AreaPx]], NA())</f>
        <v>#N/A</v>
      </c>
      <c r="J809">
        <v>0</v>
      </c>
      <c r="K809">
        <v>0</v>
      </c>
      <c r="L809">
        <v>0</v>
      </c>
      <c r="M809">
        <v>0</v>
      </c>
      <c r="N809">
        <v>0</v>
      </c>
      <c r="O809">
        <f>Tabelle16[[#This Row],[Roll]]+Tabelle16[[#This Row],[Yaw]]</f>
        <v>36.013369999999995</v>
      </c>
      <c r="P809">
        <f>SQRT(Tabelle16[[#This Row],[X]]^2+ Tabelle16[[#This Row],[Y]]^2 +Tabelle16[[#This Row],[Z]]^2)</f>
        <v>200.70378605400049</v>
      </c>
      <c r="Q809">
        <v>242.83</v>
      </c>
      <c r="R809">
        <v>139.053</v>
      </c>
      <c r="S809">
        <v>134.126</v>
      </c>
      <c r="T809">
        <v>43.363799999999998</v>
      </c>
      <c r="U809">
        <v>-1.7705599999999999</v>
      </c>
      <c r="V809">
        <v>-7.3504300000000002</v>
      </c>
    </row>
    <row r="810" spans="1:22">
      <c r="A810">
        <v>16709</v>
      </c>
      <c r="B810">
        <v>0</v>
      </c>
      <c r="C810">
        <v>36.822000000000003</v>
      </c>
      <c r="D810">
        <v>-14.6829</v>
      </c>
      <c r="E810">
        <v>-196.75</v>
      </c>
      <c r="F810">
        <v>43.363799999999998</v>
      </c>
      <c r="G810">
        <v>-1.7705599999999999</v>
      </c>
      <c r="H810">
        <v>-7.3504300000000002</v>
      </c>
      <c r="I810" t="e">
        <f>IF(AND(Tabelle16[[#This Row],[AreaPx]]&gt;0,NOT(Tabelle16[AreaPx]="inf")),Tabelle16[[#This Row],[AreaPx]], NA())</f>
        <v>#N/A</v>
      </c>
      <c r="J810">
        <v>0</v>
      </c>
      <c r="K810">
        <v>0</v>
      </c>
      <c r="L810">
        <v>0</v>
      </c>
      <c r="M810">
        <v>0</v>
      </c>
      <c r="N810">
        <v>0</v>
      </c>
      <c r="O810">
        <f>Tabelle16[[#This Row],[Roll]]+Tabelle16[[#This Row],[Yaw]]</f>
        <v>36.013369999999995</v>
      </c>
      <c r="P810">
        <f>SQRT(Tabelle16[[#This Row],[X]]^2+ Tabelle16[[#This Row],[Y]]^2 +Tabelle16[[#This Row],[Z]]^2)</f>
        <v>200.70378605400049</v>
      </c>
      <c r="Q810">
        <v>242.83</v>
      </c>
      <c r="R810">
        <v>139.053</v>
      </c>
      <c r="S810">
        <v>134.126</v>
      </c>
      <c r="T810">
        <v>43.363799999999998</v>
      </c>
      <c r="U810">
        <v>-1.7705599999999999</v>
      </c>
      <c r="V810">
        <v>-7.3504300000000002</v>
      </c>
    </row>
    <row r="811" spans="1:22">
      <c r="A811">
        <v>16735</v>
      </c>
      <c r="B811">
        <v>0</v>
      </c>
      <c r="C811">
        <v>36.822000000000003</v>
      </c>
      <c r="D811">
        <v>-14.6829</v>
      </c>
      <c r="E811">
        <v>-196.75</v>
      </c>
      <c r="F811">
        <v>43.363799999999998</v>
      </c>
      <c r="G811">
        <v>-1.7705599999999999</v>
      </c>
      <c r="H811">
        <v>-7.3504300000000002</v>
      </c>
      <c r="I811" t="e">
        <f>IF(AND(Tabelle16[[#This Row],[AreaPx]]&gt;0,NOT(Tabelle16[AreaPx]="inf")),Tabelle16[[#This Row],[AreaPx]], NA())</f>
        <v>#N/A</v>
      </c>
      <c r="J811">
        <v>0</v>
      </c>
      <c r="K811">
        <v>0</v>
      </c>
      <c r="L811">
        <v>0</v>
      </c>
      <c r="M811">
        <v>0</v>
      </c>
      <c r="N811">
        <v>0</v>
      </c>
      <c r="O811">
        <f>Tabelle16[[#This Row],[Roll]]+Tabelle16[[#This Row],[Yaw]]</f>
        <v>36.013369999999995</v>
      </c>
      <c r="P811">
        <f>SQRT(Tabelle16[[#This Row],[X]]^2+ Tabelle16[[#This Row],[Y]]^2 +Tabelle16[[#This Row],[Z]]^2)</f>
        <v>200.70378605400049</v>
      </c>
      <c r="Q811">
        <v>242.83</v>
      </c>
      <c r="R811">
        <v>139.053</v>
      </c>
      <c r="S811">
        <v>134.126</v>
      </c>
      <c r="T811">
        <v>43.363799999999998</v>
      </c>
      <c r="U811">
        <v>-1.7705599999999999</v>
      </c>
      <c r="V811">
        <v>-7.3504300000000002</v>
      </c>
    </row>
    <row r="812" spans="1:22">
      <c r="A812">
        <v>16746</v>
      </c>
      <c r="B812">
        <v>0</v>
      </c>
      <c r="C812">
        <v>36.822000000000003</v>
      </c>
      <c r="D812">
        <v>-14.6829</v>
      </c>
      <c r="E812">
        <v>-196.75</v>
      </c>
      <c r="F812">
        <v>43.363799999999998</v>
      </c>
      <c r="G812">
        <v>-1.7705599999999999</v>
      </c>
      <c r="H812">
        <v>-7.3504300000000002</v>
      </c>
      <c r="I812" t="e">
        <f>IF(AND(Tabelle16[[#This Row],[AreaPx]]&gt;0,NOT(Tabelle16[AreaPx]="inf")),Tabelle16[[#This Row],[AreaPx]], NA())</f>
        <v>#N/A</v>
      </c>
      <c r="J812">
        <v>0</v>
      </c>
      <c r="K812">
        <v>0</v>
      </c>
      <c r="L812">
        <v>0</v>
      </c>
      <c r="M812">
        <v>0</v>
      </c>
      <c r="N812">
        <v>0</v>
      </c>
      <c r="O812">
        <f>Tabelle16[[#This Row],[Roll]]+Tabelle16[[#This Row],[Yaw]]</f>
        <v>36.013369999999995</v>
      </c>
      <c r="P812">
        <f>SQRT(Tabelle16[[#This Row],[X]]^2+ Tabelle16[[#This Row],[Y]]^2 +Tabelle16[[#This Row],[Z]]^2)</f>
        <v>200.70378605400049</v>
      </c>
      <c r="Q812">
        <v>242.83</v>
      </c>
      <c r="R812">
        <v>139.053</v>
      </c>
      <c r="S812">
        <v>134.126</v>
      </c>
      <c r="T812">
        <v>43.363799999999998</v>
      </c>
      <c r="U812">
        <v>-1.7705599999999999</v>
      </c>
      <c r="V812">
        <v>-7.3504300000000002</v>
      </c>
    </row>
    <row r="813" spans="1:22">
      <c r="A813">
        <v>16775</v>
      </c>
      <c r="B813">
        <v>0</v>
      </c>
      <c r="C813">
        <v>36.822000000000003</v>
      </c>
      <c r="D813">
        <v>-14.6829</v>
      </c>
      <c r="E813">
        <v>-196.75</v>
      </c>
      <c r="F813">
        <v>43.363799999999998</v>
      </c>
      <c r="G813">
        <v>-1.7705599999999999</v>
      </c>
      <c r="H813">
        <v>-7.3504300000000002</v>
      </c>
      <c r="I813" t="e">
        <f>IF(AND(Tabelle16[[#This Row],[AreaPx]]&gt;0,NOT(Tabelle16[AreaPx]="inf")),Tabelle16[[#This Row],[AreaPx]], NA())</f>
        <v>#N/A</v>
      </c>
      <c r="J813">
        <v>0</v>
      </c>
      <c r="K813">
        <v>0</v>
      </c>
      <c r="L813">
        <v>0</v>
      </c>
      <c r="M813">
        <v>0</v>
      </c>
      <c r="N813">
        <v>0</v>
      </c>
      <c r="O813">
        <f>Tabelle16[[#This Row],[Roll]]+Tabelle16[[#This Row],[Yaw]]</f>
        <v>36.013369999999995</v>
      </c>
      <c r="P813">
        <f>SQRT(Tabelle16[[#This Row],[X]]^2+ Tabelle16[[#This Row],[Y]]^2 +Tabelle16[[#This Row],[Z]]^2)</f>
        <v>200.70378605400049</v>
      </c>
      <c r="Q813">
        <v>242.83</v>
      </c>
      <c r="R813">
        <v>139.053</v>
      </c>
      <c r="S813">
        <v>134.126</v>
      </c>
      <c r="T813">
        <v>43.363799999999998</v>
      </c>
      <c r="U813">
        <v>-1.7705599999999999</v>
      </c>
      <c r="V813">
        <v>-7.3504300000000002</v>
      </c>
    </row>
    <row r="814" spans="1:22">
      <c r="A814">
        <v>16801</v>
      </c>
      <c r="B814">
        <v>0</v>
      </c>
      <c r="C814">
        <v>36.822000000000003</v>
      </c>
      <c r="D814">
        <v>-14.6829</v>
      </c>
      <c r="E814">
        <v>-196.75</v>
      </c>
      <c r="F814">
        <v>43.363799999999998</v>
      </c>
      <c r="G814">
        <v>-1.7705599999999999</v>
      </c>
      <c r="H814">
        <v>-7.3504300000000002</v>
      </c>
      <c r="I814" t="e">
        <f>IF(AND(Tabelle16[[#This Row],[AreaPx]]&gt;0,NOT(Tabelle16[AreaPx]="inf")),Tabelle16[[#This Row],[AreaPx]], NA())</f>
        <v>#N/A</v>
      </c>
      <c r="J814">
        <v>0</v>
      </c>
      <c r="K814">
        <v>0</v>
      </c>
      <c r="L814">
        <v>0</v>
      </c>
      <c r="M814">
        <v>0</v>
      </c>
      <c r="N814">
        <v>0</v>
      </c>
      <c r="O814">
        <f>Tabelle16[[#This Row],[Roll]]+Tabelle16[[#This Row],[Yaw]]</f>
        <v>36.013369999999995</v>
      </c>
      <c r="P814">
        <f>SQRT(Tabelle16[[#This Row],[X]]^2+ Tabelle16[[#This Row],[Y]]^2 +Tabelle16[[#This Row],[Z]]^2)</f>
        <v>200.70378605400049</v>
      </c>
      <c r="Q814">
        <v>242.83</v>
      </c>
      <c r="R814">
        <v>139.053</v>
      </c>
      <c r="S814">
        <v>134.126</v>
      </c>
      <c r="T814">
        <v>43.363799999999998</v>
      </c>
      <c r="U814">
        <v>-1.7705599999999999</v>
      </c>
      <c r="V814">
        <v>-7.3504300000000002</v>
      </c>
    </row>
    <row r="815" spans="1:22">
      <c r="A815">
        <v>16814</v>
      </c>
      <c r="B815">
        <v>0</v>
      </c>
      <c r="C815">
        <v>36.822000000000003</v>
      </c>
      <c r="D815">
        <v>-14.6829</v>
      </c>
      <c r="E815">
        <v>-196.75</v>
      </c>
      <c r="F815">
        <v>43.363799999999998</v>
      </c>
      <c r="G815">
        <v>-1.7705599999999999</v>
      </c>
      <c r="H815">
        <v>-7.3504300000000002</v>
      </c>
      <c r="I815" t="e">
        <f>IF(AND(Tabelle16[[#This Row],[AreaPx]]&gt;0,NOT(Tabelle16[AreaPx]="inf")),Tabelle16[[#This Row],[AreaPx]], NA())</f>
        <v>#N/A</v>
      </c>
      <c r="J815">
        <v>0</v>
      </c>
      <c r="K815">
        <v>0</v>
      </c>
      <c r="L815">
        <v>0</v>
      </c>
      <c r="M815">
        <v>0</v>
      </c>
      <c r="N815">
        <v>0</v>
      </c>
      <c r="O815">
        <f>Tabelle16[[#This Row],[Roll]]+Tabelle16[[#This Row],[Yaw]]</f>
        <v>36.013369999999995</v>
      </c>
      <c r="P815">
        <f>SQRT(Tabelle16[[#This Row],[X]]^2+ Tabelle16[[#This Row],[Y]]^2 +Tabelle16[[#This Row],[Z]]^2)</f>
        <v>200.70378605400049</v>
      </c>
      <c r="Q815">
        <v>242.83</v>
      </c>
      <c r="R815">
        <v>139.053</v>
      </c>
      <c r="S815">
        <v>134.126</v>
      </c>
      <c r="T815">
        <v>43.363799999999998</v>
      </c>
      <c r="U815">
        <v>-1.7705599999999999</v>
      </c>
      <c r="V815">
        <v>-7.3504300000000002</v>
      </c>
    </row>
    <row r="816" spans="1:22">
      <c r="A816">
        <v>16840</v>
      </c>
      <c r="B816">
        <v>0</v>
      </c>
      <c r="C816">
        <v>36.822000000000003</v>
      </c>
      <c r="D816">
        <v>-14.6829</v>
      </c>
      <c r="E816">
        <v>-196.75</v>
      </c>
      <c r="F816">
        <v>43.363799999999998</v>
      </c>
      <c r="G816">
        <v>-1.7705599999999999</v>
      </c>
      <c r="H816">
        <v>-7.3504300000000002</v>
      </c>
      <c r="I816" t="e">
        <f>IF(AND(Tabelle16[[#This Row],[AreaPx]]&gt;0,NOT(Tabelle16[AreaPx]="inf")),Tabelle16[[#This Row],[AreaPx]], NA())</f>
        <v>#N/A</v>
      </c>
      <c r="J816">
        <v>0</v>
      </c>
      <c r="K816">
        <v>0</v>
      </c>
      <c r="L816">
        <v>0</v>
      </c>
      <c r="M816">
        <v>0</v>
      </c>
      <c r="N816">
        <v>0</v>
      </c>
      <c r="O816">
        <f>Tabelle16[[#This Row],[Roll]]+Tabelle16[[#This Row],[Yaw]]</f>
        <v>36.013369999999995</v>
      </c>
      <c r="P816">
        <f>SQRT(Tabelle16[[#This Row],[X]]^2+ Tabelle16[[#This Row],[Y]]^2 +Tabelle16[[#This Row],[Z]]^2)</f>
        <v>200.70378605400049</v>
      </c>
      <c r="Q816">
        <v>242.83</v>
      </c>
      <c r="R816">
        <v>139.053</v>
      </c>
      <c r="S816">
        <v>134.126</v>
      </c>
      <c r="T816">
        <v>43.363799999999998</v>
      </c>
      <c r="U816">
        <v>-1.7705599999999999</v>
      </c>
      <c r="V816">
        <v>-7.3504300000000002</v>
      </c>
    </row>
    <row r="817" spans="1:22">
      <c r="A817">
        <v>16865</v>
      </c>
      <c r="B817">
        <v>0</v>
      </c>
      <c r="C817">
        <v>36.822000000000003</v>
      </c>
      <c r="D817">
        <v>-14.6829</v>
      </c>
      <c r="E817">
        <v>-196.75</v>
      </c>
      <c r="F817">
        <v>43.363799999999998</v>
      </c>
      <c r="G817">
        <v>-1.7705599999999999</v>
      </c>
      <c r="H817">
        <v>-7.3504300000000002</v>
      </c>
      <c r="I817" t="e">
        <f>IF(AND(Tabelle16[[#This Row],[AreaPx]]&gt;0,NOT(Tabelle16[AreaPx]="inf")),Tabelle16[[#This Row],[AreaPx]], NA())</f>
        <v>#N/A</v>
      </c>
      <c r="J817">
        <v>0</v>
      </c>
      <c r="K817">
        <v>0</v>
      </c>
      <c r="L817">
        <v>0</v>
      </c>
      <c r="M817">
        <v>0</v>
      </c>
      <c r="N817">
        <v>0</v>
      </c>
      <c r="O817">
        <f>Tabelle16[[#This Row],[Roll]]+Tabelle16[[#This Row],[Yaw]]</f>
        <v>36.013369999999995</v>
      </c>
      <c r="P817">
        <f>SQRT(Tabelle16[[#This Row],[X]]^2+ Tabelle16[[#This Row],[Y]]^2 +Tabelle16[[#This Row],[Z]]^2)</f>
        <v>200.70378605400049</v>
      </c>
      <c r="Q817">
        <v>242.83</v>
      </c>
      <c r="R817">
        <v>139.053</v>
      </c>
      <c r="S817">
        <v>134.126</v>
      </c>
      <c r="T817">
        <v>43.363799999999998</v>
      </c>
      <c r="U817">
        <v>-1.7705599999999999</v>
      </c>
      <c r="V817">
        <v>-7.3504300000000002</v>
      </c>
    </row>
    <row r="818" spans="1:22">
      <c r="A818">
        <v>16880</v>
      </c>
      <c r="B818">
        <v>0</v>
      </c>
      <c r="C818">
        <v>36.822000000000003</v>
      </c>
      <c r="D818">
        <v>-14.6829</v>
      </c>
      <c r="E818">
        <v>-196.75</v>
      </c>
      <c r="F818">
        <v>43.363799999999998</v>
      </c>
      <c r="G818">
        <v>-1.7705599999999999</v>
      </c>
      <c r="H818">
        <v>-7.3504300000000002</v>
      </c>
      <c r="I818" t="e">
        <f>IF(AND(Tabelle16[[#This Row],[AreaPx]]&gt;0,NOT(Tabelle16[AreaPx]="inf")),Tabelle16[[#This Row],[AreaPx]], NA())</f>
        <v>#N/A</v>
      </c>
      <c r="J818">
        <v>0</v>
      </c>
      <c r="K818">
        <v>0</v>
      </c>
      <c r="L818">
        <v>0</v>
      </c>
      <c r="M818">
        <v>0</v>
      </c>
      <c r="N818">
        <v>0</v>
      </c>
      <c r="O818">
        <f>Tabelle16[[#This Row],[Roll]]+Tabelle16[[#This Row],[Yaw]]</f>
        <v>36.013369999999995</v>
      </c>
      <c r="P818">
        <f>SQRT(Tabelle16[[#This Row],[X]]^2+ Tabelle16[[#This Row],[Y]]^2 +Tabelle16[[#This Row],[Z]]^2)</f>
        <v>200.70378605400049</v>
      </c>
      <c r="Q818">
        <v>242.83</v>
      </c>
      <c r="R818">
        <v>139.053</v>
      </c>
      <c r="S818">
        <v>134.126</v>
      </c>
      <c r="T818">
        <v>43.363799999999998</v>
      </c>
      <c r="U818">
        <v>-1.7705599999999999</v>
      </c>
      <c r="V818">
        <v>-7.3504300000000002</v>
      </c>
    </row>
    <row r="819" spans="1:22">
      <c r="A819">
        <v>16908</v>
      </c>
      <c r="B819">
        <v>0</v>
      </c>
      <c r="C819">
        <v>36.822000000000003</v>
      </c>
      <c r="D819">
        <v>-14.6829</v>
      </c>
      <c r="E819">
        <v>-196.75</v>
      </c>
      <c r="F819">
        <v>43.363799999999998</v>
      </c>
      <c r="G819">
        <v>-1.7705599999999999</v>
      </c>
      <c r="H819">
        <v>-7.3504300000000002</v>
      </c>
      <c r="I819" t="e">
        <f>IF(AND(Tabelle16[[#This Row],[AreaPx]]&gt;0,NOT(Tabelle16[AreaPx]="inf")),Tabelle16[[#This Row],[AreaPx]], NA())</f>
        <v>#N/A</v>
      </c>
      <c r="J819">
        <v>0</v>
      </c>
      <c r="K819">
        <v>0</v>
      </c>
      <c r="L819">
        <v>0</v>
      </c>
      <c r="M819">
        <v>0</v>
      </c>
      <c r="N819">
        <v>0</v>
      </c>
      <c r="O819">
        <f>Tabelle16[[#This Row],[Roll]]+Tabelle16[[#This Row],[Yaw]]</f>
        <v>36.013369999999995</v>
      </c>
      <c r="P819">
        <f>SQRT(Tabelle16[[#This Row],[X]]^2+ Tabelle16[[#This Row],[Y]]^2 +Tabelle16[[#This Row],[Z]]^2)</f>
        <v>200.70378605400049</v>
      </c>
      <c r="Q819">
        <v>242.83</v>
      </c>
      <c r="R819">
        <v>139.053</v>
      </c>
      <c r="S819">
        <v>134.126</v>
      </c>
      <c r="T819">
        <v>43.363799999999998</v>
      </c>
      <c r="U819">
        <v>-1.7705599999999999</v>
      </c>
      <c r="V819">
        <v>-7.3504300000000002</v>
      </c>
    </row>
    <row r="820" spans="1:22">
      <c r="A820">
        <v>16926</v>
      </c>
      <c r="B820">
        <v>0</v>
      </c>
      <c r="C820">
        <v>36.822000000000003</v>
      </c>
      <c r="D820">
        <v>-14.6829</v>
      </c>
      <c r="E820">
        <v>-196.75</v>
      </c>
      <c r="F820">
        <v>43.363799999999998</v>
      </c>
      <c r="G820">
        <v>-1.7705599999999999</v>
      </c>
      <c r="H820">
        <v>-7.3504300000000002</v>
      </c>
      <c r="I820" t="e">
        <f>IF(AND(Tabelle16[[#This Row],[AreaPx]]&gt;0,NOT(Tabelle16[AreaPx]="inf")),Tabelle16[[#This Row],[AreaPx]], NA())</f>
        <v>#N/A</v>
      </c>
      <c r="J820">
        <v>0</v>
      </c>
      <c r="K820">
        <v>0</v>
      </c>
      <c r="L820">
        <v>0</v>
      </c>
      <c r="M820">
        <v>0</v>
      </c>
      <c r="N820">
        <v>0</v>
      </c>
      <c r="O820">
        <f>Tabelle16[[#This Row],[Roll]]+Tabelle16[[#This Row],[Yaw]]</f>
        <v>36.013369999999995</v>
      </c>
      <c r="P820">
        <f>SQRT(Tabelle16[[#This Row],[X]]^2+ Tabelle16[[#This Row],[Y]]^2 +Tabelle16[[#This Row],[Z]]^2)</f>
        <v>200.70378605400049</v>
      </c>
      <c r="Q820">
        <v>242.83</v>
      </c>
      <c r="R820">
        <v>139.053</v>
      </c>
      <c r="S820">
        <v>134.126</v>
      </c>
      <c r="T820">
        <v>43.363799999999998</v>
      </c>
      <c r="U820">
        <v>-1.7705599999999999</v>
      </c>
      <c r="V820">
        <v>-7.3504300000000002</v>
      </c>
    </row>
    <row r="821" spans="1:22">
      <c r="A821">
        <v>16937</v>
      </c>
      <c r="B821">
        <v>0</v>
      </c>
      <c r="C821">
        <v>36.822000000000003</v>
      </c>
      <c r="D821">
        <v>-14.6829</v>
      </c>
      <c r="E821">
        <v>-196.75</v>
      </c>
      <c r="F821">
        <v>43.363799999999998</v>
      </c>
      <c r="G821">
        <v>-1.7705599999999999</v>
      </c>
      <c r="H821">
        <v>-7.3504300000000002</v>
      </c>
      <c r="I821" t="e">
        <f>IF(AND(Tabelle16[[#This Row],[AreaPx]]&gt;0,NOT(Tabelle16[AreaPx]="inf")),Tabelle16[[#This Row],[AreaPx]], NA())</f>
        <v>#N/A</v>
      </c>
      <c r="J821">
        <v>0</v>
      </c>
      <c r="K821">
        <v>0</v>
      </c>
      <c r="L821">
        <v>0</v>
      </c>
      <c r="M821">
        <v>0</v>
      </c>
      <c r="N821">
        <v>0</v>
      </c>
      <c r="O821">
        <f>Tabelle16[[#This Row],[Roll]]+Tabelle16[[#This Row],[Yaw]]</f>
        <v>36.013369999999995</v>
      </c>
      <c r="P821">
        <f>SQRT(Tabelle16[[#This Row],[X]]^2+ Tabelle16[[#This Row],[Y]]^2 +Tabelle16[[#This Row],[Z]]^2)</f>
        <v>200.70378605400049</v>
      </c>
      <c r="Q821">
        <v>242.83</v>
      </c>
      <c r="R821">
        <v>139.053</v>
      </c>
      <c r="S821">
        <v>134.126</v>
      </c>
      <c r="T821">
        <v>43.363799999999998</v>
      </c>
      <c r="U821">
        <v>-1.7705599999999999</v>
      </c>
      <c r="V821">
        <v>-7.3504300000000002</v>
      </c>
    </row>
    <row r="822" spans="1:22">
      <c r="A822">
        <v>16945</v>
      </c>
      <c r="B822">
        <v>0</v>
      </c>
      <c r="C822">
        <v>36.822000000000003</v>
      </c>
      <c r="D822">
        <v>-14.6829</v>
      </c>
      <c r="E822">
        <v>-196.75</v>
      </c>
      <c r="F822">
        <v>43.363799999999998</v>
      </c>
      <c r="G822">
        <v>-1.7705599999999999</v>
      </c>
      <c r="H822">
        <v>-7.3504300000000002</v>
      </c>
      <c r="I822" t="e">
        <f>IF(AND(Tabelle16[[#This Row],[AreaPx]]&gt;0,NOT(Tabelle16[AreaPx]="inf")),Tabelle16[[#This Row],[AreaPx]], NA())</f>
        <v>#N/A</v>
      </c>
      <c r="J822">
        <v>0</v>
      </c>
      <c r="K822">
        <v>0</v>
      </c>
      <c r="L822">
        <v>0</v>
      </c>
      <c r="M822">
        <v>0</v>
      </c>
      <c r="N822">
        <v>0</v>
      </c>
      <c r="O822">
        <f>Tabelle16[[#This Row],[Roll]]+Tabelle16[[#This Row],[Yaw]]</f>
        <v>36.013369999999995</v>
      </c>
      <c r="P822">
        <f>SQRT(Tabelle16[[#This Row],[X]]^2+ Tabelle16[[#This Row],[Y]]^2 +Tabelle16[[#This Row],[Z]]^2)</f>
        <v>200.70378605400049</v>
      </c>
      <c r="Q822">
        <v>242.83</v>
      </c>
      <c r="R822">
        <v>139.053</v>
      </c>
      <c r="S822">
        <v>134.126</v>
      </c>
      <c r="T822">
        <v>43.363799999999998</v>
      </c>
      <c r="U822">
        <v>-1.7705599999999999</v>
      </c>
      <c r="V822">
        <v>-7.3504300000000002</v>
      </c>
    </row>
    <row r="823" spans="1:22">
      <c r="A823">
        <v>16973</v>
      </c>
      <c r="B823">
        <v>0</v>
      </c>
      <c r="C823">
        <v>36.822000000000003</v>
      </c>
      <c r="D823">
        <v>-14.6829</v>
      </c>
      <c r="E823">
        <v>-196.75</v>
      </c>
      <c r="F823">
        <v>43.363799999999998</v>
      </c>
      <c r="G823">
        <v>-1.7705599999999999</v>
      </c>
      <c r="H823">
        <v>-7.3504300000000002</v>
      </c>
      <c r="I823" t="e">
        <f>IF(AND(Tabelle16[[#This Row],[AreaPx]]&gt;0,NOT(Tabelle16[AreaPx]="inf")),Tabelle16[[#This Row],[AreaPx]], NA())</f>
        <v>#N/A</v>
      </c>
      <c r="J823">
        <v>0</v>
      </c>
      <c r="K823">
        <v>0</v>
      </c>
      <c r="L823">
        <v>0</v>
      </c>
      <c r="M823">
        <v>0</v>
      </c>
      <c r="N823">
        <v>0</v>
      </c>
      <c r="O823">
        <f>Tabelle16[[#This Row],[Roll]]+Tabelle16[[#This Row],[Yaw]]</f>
        <v>36.013369999999995</v>
      </c>
      <c r="P823">
        <f>SQRT(Tabelle16[[#This Row],[X]]^2+ Tabelle16[[#This Row],[Y]]^2 +Tabelle16[[#This Row],[Z]]^2)</f>
        <v>200.70378605400049</v>
      </c>
      <c r="Q823">
        <v>242.83</v>
      </c>
      <c r="R823">
        <v>139.053</v>
      </c>
      <c r="S823">
        <v>134.126</v>
      </c>
      <c r="T823">
        <v>43.363799999999998</v>
      </c>
      <c r="U823">
        <v>-1.7705599999999999</v>
      </c>
      <c r="V823">
        <v>-7.3504300000000002</v>
      </c>
    </row>
    <row r="824" spans="1:22">
      <c r="A824">
        <v>16998</v>
      </c>
      <c r="B824">
        <v>0</v>
      </c>
      <c r="C824">
        <v>36.822000000000003</v>
      </c>
      <c r="D824">
        <v>-14.6829</v>
      </c>
      <c r="E824">
        <v>-196.75</v>
      </c>
      <c r="F824">
        <v>43.363799999999998</v>
      </c>
      <c r="G824">
        <v>-1.7705599999999999</v>
      </c>
      <c r="H824">
        <v>-7.3504300000000002</v>
      </c>
      <c r="I824" t="e">
        <f>IF(AND(Tabelle16[[#This Row],[AreaPx]]&gt;0,NOT(Tabelle16[AreaPx]="inf")),Tabelle16[[#This Row],[AreaPx]], NA())</f>
        <v>#N/A</v>
      </c>
      <c r="J824">
        <v>0</v>
      </c>
      <c r="K824">
        <v>0</v>
      </c>
      <c r="L824">
        <v>0</v>
      </c>
      <c r="M824">
        <v>0</v>
      </c>
      <c r="N824">
        <v>0</v>
      </c>
      <c r="O824">
        <f>Tabelle16[[#This Row],[Roll]]+Tabelle16[[#This Row],[Yaw]]</f>
        <v>36.013369999999995</v>
      </c>
      <c r="P824">
        <f>SQRT(Tabelle16[[#This Row],[X]]^2+ Tabelle16[[#This Row],[Y]]^2 +Tabelle16[[#This Row],[Z]]^2)</f>
        <v>200.70378605400049</v>
      </c>
      <c r="Q824">
        <v>242.83</v>
      </c>
      <c r="R824">
        <v>139.053</v>
      </c>
      <c r="S824">
        <v>134.126</v>
      </c>
      <c r="T824">
        <v>43.363799999999998</v>
      </c>
      <c r="U824">
        <v>-1.7705599999999999</v>
      </c>
      <c r="V824">
        <v>-7.3504300000000002</v>
      </c>
    </row>
    <row r="825" spans="1:22">
      <c r="A825">
        <v>17011</v>
      </c>
      <c r="B825">
        <v>0</v>
      </c>
      <c r="C825">
        <v>36.822000000000003</v>
      </c>
      <c r="D825">
        <v>-14.6829</v>
      </c>
      <c r="E825">
        <v>-196.75</v>
      </c>
      <c r="F825">
        <v>43.363799999999998</v>
      </c>
      <c r="G825">
        <v>-1.7705599999999999</v>
      </c>
      <c r="H825">
        <v>-7.3504300000000002</v>
      </c>
      <c r="I825" t="e">
        <f>IF(AND(Tabelle16[[#This Row],[AreaPx]]&gt;0,NOT(Tabelle16[AreaPx]="inf")),Tabelle16[[#This Row],[AreaPx]], NA())</f>
        <v>#N/A</v>
      </c>
      <c r="J825">
        <v>0</v>
      </c>
      <c r="K825">
        <v>0</v>
      </c>
      <c r="L825">
        <v>0</v>
      </c>
      <c r="M825">
        <v>0</v>
      </c>
      <c r="N825">
        <v>0</v>
      </c>
      <c r="O825">
        <f>Tabelle16[[#This Row],[Roll]]+Tabelle16[[#This Row],[Yaw]]</f>
        <v>36.013369999999995</v>
      </c>
      <c r="P825">
        <f>SQRT(Tabelle16[[#This Row],[X]]^2+ Tabelle16[[#This Row],[Y]]^2 +Tabelle16[[#This Row],[Z]]^2)</f>
        <v>200.70378605400049</v>
      </c>
      <c r="Q825">
        <v>242.83</v>
      </c>
      <c r="R825">
        <v>139.053</v>
      </c>
      <c r="S825">
        <v>134.126</v>
      </c>
      <c r="T825">
        <v>43.363799999999998</v>
      </c>
      <c r="U825">
        <v>-1.7705599999999999</v>
      </c>
      <c r="V825">
        <v>-7.3504300000000002</v>
      </c>
    </row>
    <row r="826" spans="1:22">
      <c r="A826">
        <v>17032</v>
      </c>
      <c r="B826">
        <v>0</v>
      </c>
      <c r="C826">
        <v>36.822000000000003</v>
      </c>
      <c r="D826">
        <v>-14.6829</v>
      </c>
      <c r="E826">
        <v>-196.75</v>
      </c>
      <c r="F826">
        <v>43.363799999999998</v>
      </c>
      <c r="G826">
        <v>-1.7705599999999999</v>
      </c>
      <c r="H826">
        <v>-7.3504300000000002</v>
      </c>
      <c r="I826" t="e">
        <f>IF(AND(Tabelle16[[#This Row],[AreaPx]]&gt;0,NOT(Tabelle16[AreaPx]="inf")),Tabelle16[[#This Row],[AreaPx]], NA())</f>
        <v>#N/A</v>
      </c>
      <c r="J826">
        <v>0</v>
      </c>
      <c r="K826">
        <v>0</v>
      </c>
      <c r="L826">
        <v>0</v>
      </c>
      <c r="M826">
        <v>0</v>
      </c>
      <c r="N826">
        <v>0</v>
      </c>
      <c r="O826">
        <f>Tabelle16[[#This Row],[Roll]]+Tabelle16[[#This Row],[Yaw]]</f>
        <v>36.013369999999995</v>
      </c>
      <c r="P826">
        <f>SQRT(Tabelle16[[#This Row],[X]]^2+ Tabelle16[[#This Row],[Y]]^2 +Tabelle16[[#This Row],[Z]]^2)</f>
        <v>200.70378605400049</v>
      </c>
      <c r="Q826">
        <v>242.83</v>
      </c>
      <c r="R826">
        <v>139.053</v>
      </c>
      <c r="S826">
        <v>134.126</v>
      </c>
      <c r="T826">
        <v>43.363799999999998</v>
      </c>
      <c r="U826">
        <v>-1.7705599999999999</v>
      </c>
      <c r="V826">
        <v>-7.3504300000000002</v>
      </c>
    </row>
    <row r="827" spans="1:22">
      <c r="A827">
        <v>17046</v>
      </c>
      <c r="B827">
        <v>0</v>
      </c>
      <c r="C827">
        <v>36.822000000000003</v>
      </c>
      <c r="D827">
        <v>-14.6829</v>
      </c>
      <c r="E827">
        <v>-196.75</v>
      </c>
      <c r="F827">
        <v>43.363799999999998</v>
      </c>
      <c r="G827">
        <v>-1.7705599999999999</v>
      </c>
      <c r="H827">
        <v>-7.3504300000000002</v>
      </c>
      <c r="I827" t="e">
        <f>IF(AND(Tabelle16[[#This Row],[AreaPx]]&gt;0,NOT(Tabelle16[AreaPx]="inf")),Tabelle16[[#This Row],[AreaPx]], NA())</f>
        <v>#N/A</v>
      </c>
      <c r="J827">
        <v>0</v>
      </c>
      <c r="K827">
        <v>0</v>
      </c>
      <c r="L827">
        <v>0</v>
      </c>
      <c r="M827">
        <v>0</v>
      </c>
      <c r="N827">
        <v>0</v>
      </c>
      <c r="O827">
        <f>Tabelle16[[#This Row],[Roll]]+Tabelle16[[#This Row],[Yaw]]</f>
        <v>36.013369999999995</v>
      </c>
      <c r="P827">
        <f>SQRT(Tabelle16[[#This Row],[X]]^2+ Tabelle16[[#This Row],[Y]]^2 +Tabelle16[[#This Row],[Z]]^2)</f>
        <v>200.70378605400049</v>
      </c>
      <c r="Q827">
        <v>242.83</v>
      </c>
      <c r="R827">
        <v>139.053</v>
      </c>
      <c r="S827">
        <v>134.126</v>
      </c>
      <c r="T827">
        <v>43.363799999999998</v>
      </c>
      <c r="U827">
        <v>-1.7705599999999999</v>
      </c>
      <c r="V827">
        <v>-7.3504300000000002</v>
      </c>
    </row>
    <row r="828" spans="1:22">
      <c r="A828">
        <v>17069</v>
      </c>
      <c r="B828">
        <v>0</v>
      </c>
      <c r="C828">
        <v>36.822000000000003</v>
      </c>
      <c r="D828">
        <v>-14.6829</v>
      </c>
      <c r="E828">
        <v>-196.75</v>
      </c>
      <c r="F828">
        <v>43.363799999999998</v>
      </c>
      <c r="G828">
        <v>-1.7705599999999999</v>
      </c>
      <c r="H828">
        <v>-7.3504300000000002</v>
      </c>
      <c r="I828" t="e">
        <f>IF(AND(Tabelle16[[#This Row],[AreaPx]]&gt;0,NOT(Tabelle16[AreaPx]="inf")),Tabelle16[[#This Row],[AreaPx]], NA())</f>
        <v>#N/A</v>
      </c>
      <c r="J828">
        <v>0</v>
      </c>
      <c r="K828">
        <v>0</v>
      </c>
      <c r="L828">
        <v>0</v>
      </c>
      <c r="M828">
        <v>0</v>
      </c>
      <c r="N828">
        <v>0</v>
      </c>
      <c r="O828">
        <f>Tabelle16[[#This Row],[Roll]]+Tabelle16[[#This Row],[Yaw]]</f>
        <v>36.013369999999995</v>
      </c>
      <c r="P828">
        <f>SQRT(Tabelle16[[#This Row],[X]]^2+ Tabelle16[[#This Row],[Y]]^2 +Tabelle16[[#This Row],[Z]]^2)</f>
        <v>200.70378605400049</v>
      </c>
      <c r="Q828">
        <v>242.83</v>
      </c>
      <c r="R828">
        <v>139.053</v>
      </c>
      <c r="S828">
        <v>134.126</v>
      </c>
      <c r="T828">
        <v>43.363799999999998</v>
      </c>
      <c r="U828">
        <v>-1.7705599999999999</v>
      </c>
      <c r="V828">
        <v>-7.3504300000000002</v>
      </c>
    </row>
    <row r="829" spans="1:22">
      <c r="A829">
        <v>17085</v>
      </c>
      <c r="B829">
        <v>0</v>
      </c>
      <c r="C829">
        <v>36.822000000000003</v>
      </c>
      <c r="D829">
        <v>-14.6829</v>
      </c>
      <c r="E829">
        <v>-196.75</v>
      </c>
      <c r="F829">
        <v>43.363799999999998</v>
      </c>
      <c r="G829">
        <v>-1.7705599999999999</v>
      </c>
      <c r="H829">
        <v>-7.3504300000000002</v>
      </c>
      <c r="I829" t="e">
        <f>IF(AND(Tabelle16[[#This Row],[AreaPx]]&gt;0,NOT(Tabelle16[AreaPx]="inf")),Tabelle16[[#This Row],[AreaPx]], NA())</f>
        <v>#N/A</v>
      </c>
      <c r="J829">
        <v>0</v>
      </c>
      <c r="K829">
        <v>0</v>
      </c>
      <c r="L829">
        <v>0</v>
      </c>
      <c r="M829">
        <v>0</v>
      </c>
      <c r="N829">
        <v>0</v>
      </c>
      <c r="O829">
        <f>Tabelle16[[#This Row],[Roll]]+Tabelle16[[#This Row],[Yaw]]</f>
        <v>36.013369999999995</v>
      </c>
      <c r="P829">
        <f>SQRT(Tabelle16[[#This Row],[X]]^2+ Tabelle16[[#This Row],[Y]]^2 +Tabelle16[[#This Row],[Z]]^2)</f>
        <v>200.70378605400049</v>
      </c>
      <c r="Q829">
        <v>242.83</v>
      </c>
      <c r="R829">
        <v>139.053</v>
      </c>
      <c r="S829">
        <v>134.126</v>
      </c>
      <c r="T829">
        <v>43.363799999999998</v>
      </c>
      <c r="U829">
        <v>-1.7705599999999999</v>
      </c>
      <c r="V829">
        <v>-7.3504300000000002</v>
      </c>
    </row>
    <row r="830" spans="1:22">
      <c r="A830">
        <v>17104</v>
      </c>
      <c r="B830">
        <v>0</v>
      </c>
      <c r="C830">
        <v>36.822000000000003</v>
      </c>
      <c r="D830">
        <v>-14.6829</v>
      </c>
      <c r="E830">
        <v>-196.75</v>
      </c>
      <c r="F830">
        <v>43.363799999999998</v>
      </c>
      <c r="G830">
        <v>-1.7705599999999999</v>
      </c>
      <c r="H830">
        <v>-7.3504300000000002</v>
      </c>
      <c r="I830" t="e">
        <f>IF(AND(Tabelle16[[#This Row],[AreaPx]]&gt;0,NOT(Tabelle16[AreaPx]="inf")),Tabelle16[[#This Row],[AreaPx]], NA())</f>
        <v>#N/A</v>
      </c>
      <c r="J830">
        <v>0</v>
      </c>
      <c r="K830">
        <v>0</v>
      </c>
      <c r="L830">
        <v>0</v>
      </c>
      <c r="M830">
        <v>0</v>
      </c>
      <c r="N830">
        <v>0</v>
      </c>
      <c r="O830">
        <f>Tabelle16[[#This Row],[Roll]]+Tabelle16[[#This Row],[Yaw]]</f>
        <v>36.013369999999995</v>
      </c>
      <c r="P830">
        <f>SQRT(Tabelle16[[#This Row],[X]]^2+ Tabelle16[[#This Row],[Y]]^2 +Tabelle16[[#This Row],[Z]]^2)</f>
        <v>200.70378605400049</v>
      </c>
      <c r="Q830">
        <v>242.83</v>
      </c>
      <c r="R830">
        <v>139.053</v>
      </c>
      <c r="S830">
        <v>134.126</v>
      </c>
      <c r="T830">
        <v>43.363799999999998</v>
      </c>
      <c r="U830">
        <v>-1.7705599999999999</v>
      </c>
      <c r="V830">
        <v>-7.3504300000000002</v>
      </c>
    </row>
    <row r="831" spans="1:22">
      <c r="A831">
        <v>17123</v>
      </c>
      <c r="B831">
        <v>0</v>
      </c>
      <c r="C831">
        <v>36.822000000000003</v>
      </c>
      <c r="D831">
        <v>-14.6829</v>
      </c>
      <c r="E831">
        <v>-196.75</v>
      </c>
      <c r="F831">
        <v>43.363799999999998</v>
      </c>
      <c r="G831">
        <v>-1.7705599999999999</v>
      </c>
      <c r="H831">
        <v>-7.3504300000000002</v>
      </c>
      <c r="I831" t="e">
        <f>IF(AND(Tabelle16[[#This Row],[AreaPx]]&gt;0,NOT(Tabelle16[AreaPx]="inf")),Tabelle16[[#This Row],[AreaPx]], NA())</f>
        <v>#N/A</v>
      </c>
      <c r="J831">
        <v>0</v>
      </c>
      <c r="K831">
        <v>0</v>
      </c>
      <c r="L831">
        <v>0</v>
      </c>
      <c r="M831">
        <v>0</v>
      </c>
      <c r="N831">
        <v>0</v>
      </c>
      <c r="O831">
        <f>Tabelle16[[#This Row],[Roll]]+Tabelle16[[#This Row],[Yaw]]</f>
        <v>36.013369999999995</v>
      </c>
      <c r="P831">
        <f>SQRT(Tabelle16[[#This Row],[X]]^2+ Tabelle16[[#This Row],[Y]]^2 +Tabelle16[[#This Row],[Z]]^2)</f>
        <v>200.70378605400049</v>
      </c>
      <c r="Q831">
        <v>242.83</v>
      </c>
      <c r="R831">
        <v>139.053</v>
      </c>
      <c r="S831">
        <v>134.126</v>
      </c>
      <c r="T831">
        <v>43.363799999999998</v>
      </c>
      <c r="U831">
        <v>-1.7705599999999999</v>
      </c>
      <c r="V831">
        <v>-7.3504300000000002</v>
      </c>
    </row>
    <row r="832" spans="1:22">
      <c r="A832">
        <v>17150</v>
      </c>
      <c r="B832">
        <v>0</v>
      </c>
      <c r="C832">
        <v>36.822000000000003</v>
      </c>
      <c r="D832">
        <v>-14.6829</v>
      </c>
      <c r="E832">
        <v>-196.75</v>
      </c>
      <c r="F832">
        <v>43.363799999999998</v>
      </c>
      <c r="G832">
        <v>-1.7705599999999999</v>
      </c>
      <c r="H832">
        <v>-7.3504300000000002</v>
      </c>
      <c r="I832" t="e">
        <f>IF(AND(Tabelle16[[#This Row],[AreaPx]]&gt;0,NOT(Tabelle16[AreaPx]="inf")),Tabelle16[[#This Row],[AreaPx]], NA())</f>
        <v>#N/A</v>
      </c>
      <c r="J832">
        <v>0</v>
      </c>
      <c r="K832">
        <v>0</v>
      </c>
      <c r="L832">
        <v>0</v>
      </c>
      <c r="M832">
        <v>0</v>
      </c>
      <c r="N832">
        <v>0</v>
      </c>
      <c r="O832">
        <f>Tabelle16[[#This Row],[Roll]]+Tabelle16[[#This Row],[Yaw]]</f>
        <v>36.013369999999995</v>
      </c>
      <c r="P832">
        <f>SQRT(Tabelle16[[#This Row],[X]]^2+ Tabelle16[[#This Row],[Y]]^2 +Tabelle16[[#This Row],[Z]]^2)</f>
        <v>200.70378605400049</v>
      </c>
      <c r="Q832">
        <v>242.83</v>
      </c>
      <c r="R832">
        <v>139.053</v>
      </c>
      <c r="S832">
        <v>134.126</v>
      </c>
      <c r="T832">
        <v>43.363799999999998</v>
      </c>
      <c r="U832">
        <v>-1.7705599999999999</v>
      </c>
      <c r="V832">
        <v>-7.3504300000000002</v>
      </c>
    </row>
    <row r="833" spans="1:22">
      <c r="A833">
        <v>17171</v>
      </c>
      <c r="B833">
        <v>0</v>
      </c>
      <c r="C833">
        <v>36.822000000000003</v>
      </c>
      <c r="D833">
        <v>-14.6829</v>
      </c>
      <c r="E833">
        <v>-196.75</v>
      </c>
      <c r="F833">
        <v>43.363799999999998</v>
      </c>
      <c r="G833">
        <v>-1.7705599999999999</v>
      </c>
      <c r="H833">
        <v>-7.3504300000000002</v>
      </c>
      <c r="I833" t="e">
        <f>IF(AND(Tabelle16[[#This Row],[AreaPx]]&gt;0,NOT(Tabelle16[AreaPx]="inf")),Tabelle16[[#This Row],[AreaPx]], NA())</f>
        <v>#N/A</v>
      </c>
      <c r="J833">
        <v>0</v>
      </c>
      <c r="K833">
        <v>0</v>
      </c>
      <c r="L833">
        <v>0</v>
      </c>
      <c r="M833">
        <v>0</v>
      </c>
      <c r="N833">
        <v>0</v>
      </c>
      <c r="O833">
        <f>Tabelle16[[#This Row],[Roll]]+Tabelle16[[#This Row],[Yaw]]</f>
        <v>36.013369999999995</v>
      </c>
      <c r="P833">
        <f>SQRT(Tabelle16[[#This Row],[X]]^2+ Tabelle16[[#This Row],[Y]]^2 +Tabelle16[[#This Row],[Z]]^2)</f>
        <v>200.70378605400049</v>
      </c>
      <c r="Q833">
        <v>242.83</v>
      </c>
      <c r="R833">
        <v>139.053</v>
      </c>
      <c r="S833">
        <v>134.126</v>
      </c>
      <c r="T833">
        <v>43.363799999999998</v>
      </c>
      <c r="U833">
        <v>-1.7705599999999999</v>
      </c>
      <c r="V833">
        <v>-7.3504300000000002</v>
      </c>
    </row>
    <row r="834" spans="1:22">
      <c r="A834">
        <v>17186</v>
      </c>
      <c r="B834">
        <v>0</v>
      </c>
      <c r="C834">
        <v>36.822000000000003</v>
      </c>
      <c r="D834">
        <v>-14.6829</v>
      </c>
      <c r="E834">
        <v>-196.75</v>
      </c>
      <c r="F834">
        <v>43.363799999999998</v>
      </c>
      <c r="G834">
        <v>-1.7705599999999999</v>
      </c>
      <c r="H834">
        <v>-7.3504300000000002</v>
      </c>
      <c r="I834" t="e">
        <f>IF(AND(Tabelle16[[#This Row],[AreaPx]]&gt;0,NOT(Tabelle16[AreaPx]="inf")),Tabelle16[[#This Row],[AreaPx]], NA())</f>
        <v>#N/A</v>
      </c>
      <c r="J834">
        <v>0</v>
      </c>
      <c r="K834">
        <v>0</v>
      </c>
      <c r="L834">
        <v>0</v>
      </c>
      <c r="M834">
        <v>0</v>
      </c>
      <c r="N834">
        <v>0</v>
      </c>
      <c r="O834">
        <f>Tabelle16[[#This Row],[Roll]]+Tabelle16[[#This Row],[Yaw]]</f>
        <v>36.013369999999995</v>
      </c>
      <c r="P834">
        <f>SQRT(Tabelle16[[#This Row],[X]]^2+ Tabelle16[[#This Row],[Y]]^2 +Tabelle16[[#This Row],[Z]]^2)</f>
        <v>200.70378605400049</v>
      </c>
      <c r="Q834">
        <v>242.83</v>
      </c>
      <c r="R834">
        <v>139.053</v>
      </c>
      <c r="S834">
        <v>134.126</v>
      </c>
      <c r="T834">
        <v>43.363799999999998</v>
      </c>
      <c r="U834">
        <v>-1.7705599999999999</v>
      </c>
      <c r="V834">
        <v>-7.3504300000000002</v>
      </c>
    </row>
    <row r="835" spans="1:22">
      <c r="A835">
        <v>17210</v>
      </c>
      <c r="B835">
        <v>0</v>
      </c>
      <c r="C835">
        <v>36.822000000000003</v>
      </c>
      <c r="D835">
        <v>-14.6829</v>
      </c>
      <c r="E835">
        <v>-196.75</v>
      </c>
      <c r="F835">
        <v>43.363799999999998</v>
      </c>
      <c r="G835">
        <v>-1.7705599999999999</v>
      </c>
      <c r="H835">
        <v>-7.3504300000000002</v>
      </c>
      <c r="I835" t="e">
        <f>IF(AND(Tabelle16[[#This Row],[AreaPx]]&gt;0,NOT(Tabelle16[AreaPx]="inf")),Tabelle16[[#This Row],[AreaPx]], NA())</f>
        <v>#N/A</v>
      </c>
      <c r="J835">
        <v>0</v>
      </c>
      <c r="K835">
        <v>0</v>
      </c>
      <c r="L835">
        <v>0</v>
      </c>
      <c r="M835">
        <v>0</v>
      </c>
      <c r="N835">
        <v>0</v>
      </c>
      <c r="O835">
        <f>Tabelle16[[#This Row],[Roll]]+Tabelle16[[#This Row],[Yaw]]</f>
        <v>36.013369999999995</v>
      </c>
      <c r="P835">
        <f>SQRT(Tabelle16[[#This Row],[X]]^2+ Tabelle16[[#This Row],[Y]]^2 +Tabelle16[[#This Row],[Z]]^2)</f>
        <v>200.70378605400049</v>
      </c>
      <c r="Q835">
        <v>242.83</v>
      </c>
      <c r="R835">
        <v>139.053</v>
      </c>
      <c r="S835">
        <v>134.126</v>
      </c>
      <c r="T835">
        <v>43.363799999999998</v>
      </c>
      <c r="U835">
        <v>-1.7705599999999999</v>
      </c>
      <c r="V835">
        <v>-7.3504300000000002</v>
      </c>
    </row>
    <row r="836" spans="1:22">
      <c r="A836">
        <v>17238</v>
      </c>
      <c r="B836">
        <v>0</v>
      </c>
      <c r="C836">
        <v>36.822000000000003</v>
      </c>
      <c r="D836">
        <v>-14.6829</v>
      </c>
      <c r="E836">
        <v>-196.75</v>
      </c>
      <c r="F836">
        <v>43.363799999999998</v>
      </c>
      <c r="G836">
        <v>-1.7705599999999999</v>
      </c>
      <c r="H836">
        <v>-7.3504300000000002</v>
      </c>
      <c r="I836" t="e">
        <f>IF(AND(Tabelle16[[#This Row],[AreaPx]]&gt;0,NOT(Tabelle16[AreaPx]="inf")),Tabelle16[[#This Row],[AreaPx]], NA())</f>
        <v>#N/A</v>
      </c>
      <c r="J836">
        <v>0</v>
      </c>
      <c r="K836">
        <v>0</v>
      </c>
      <c r="L836">
        <v>0</v>
      </c>
      <c r="M836">
        <v>0</v>
      </c>
      <c r="N836">
        <v>0</v>
      </c>
      <c r="O836">
        <f>Tabelle16[[#This Row],[Roll]]+Tabelle16[[#This Row],[Yaw]]</f>
        <v>36.013369999999995</v>
      </c>
      <c r="P836">
        <f>SQRT(Tabelle16[[#This Row],[X]]^2+ Tabelle16[[#This Row],[Y]]^2 +Tabelle16[[#This Row],[Z]]^2)</f>
        <v>200.70378605400049</v>
      </c>
      <c r="Q836">
        <v>242.83</v>
      </c>
      <c r="R836">
        <v>139.053</v>
      </c>
      <c r="S836">
        <v>134.126</v>
      </c>
      <c r="T836">
        <v>43.363799999999998</v>
      </c>
      <c r="U836">
        <v>-1.7705599999999999</v>
      </c>
      <c r="V836">
        <v>-7.3504300000000002</v>
      </c>
    </row>
    <row r="837" spans="1:22">
      <c r="A837">
        <v>17252</v>
      </c>
      <c r="B837">
        <v>0</v>
      </c>
      <c r="C837">
        <v>36.822000000000003</v>
      </c>
      <c r="D837">
        <v>-14.6829</v>
      </c>
      <c r="E837">
        <v>-196.75</v>
      </c>
      <c r="F837">
        <v>43.363799999999998</v>
      </c>
      <c r="G837">
        <v>-1.7705599999999999</v>
      </c>
      <c r="H837">
        <v>-7.3504300000000002</v>
      </c>
      <c r="I837" t="e">
        <f>IF(AND(Tabelle16[[#This Row],[AreaPx]]&gt;0,NOT(Tabelle16[AreaPx]="inf")),Tabelle16[[#This Row],[AreaPx]], NA())</f>
        <v>#N/A</v>
      </c>
      <c r="J837">
        <v>0</v>
      </c>
      <c r="K837">
        <v>0</v>
      </c>
      <c r="L837">
        <v>0</v>
      </c>
      <c r="M837">
        <v>0</v>
      </c>
      <c r="N837">
        <v>0</v>
      </c>
      <c r="O837">
        <f>Tabelle16[[#This Row],[Roll]]+Tabelle16[[#This Row],[Yaw]]</f>
        <v>36.013369999999995</v>
      </c>
      <c r="P837">
        <f>SQRT(Tabelle16[[#This Row],[X]]^2+ Tabelle16[[#This Row],[Y]]^2 +Tabelle16[[#This Row],[Z]]^2)</f>
        <v>200.70378605400049</v>
      </c>
      <c r="Q837">
        <v>242.83</v>
      </c>
      <c r="R837">
        <v>139.053</v>
      </c>
      <c r="S837">
        <v>134.126</v>
      </c>
      <c r="T837">
        <v>43.363799999999998</v>
      </c>
      <c r="U837">
        <v>-1.7705599999999999</v>
      </c>
      <c r="V837">
        <v>-7.3504300000000002</v>
      </c>
    </row>
    <row r="838" spans="1:22">
      <c r="A838">
        <v>17272</v>
      </c>
      <c r="B838">
        <v>0</v>
      </c>
      <c r="C838">
        <v>36.822000000000003</v>
      </c>
      <c r="D838">
        <v>-14.6829</v>
      </c>
      <c r="E838">
        <v>-196.75</v>
      </c>
      <c r="F838">
        <v>43.363799999999998</v>
      </c>
      <c r="G838">
        <v>-1.7705599999999999</v>
      </c>
      <c r="H838">
        <v>-7.3504300000000002</v>
      </c>
      <c r="I838" t="e">
        <f>IF(AND(Tabelle16[[#This Row],[AreaPx]]&gt;0,NOT(Tabelle16[AreaPx]="inf")),Tabelle16[[#This Row],[AreaPx]], NA())</f>
        <v>#N/A</v>
      </c>
      <c r="J838">
        <v>0</v>
      </c>
      <c r="K838">
        <v>0</v>
      </c>
      <c r="L838">
        <v>0</v>
      </c>
      <c r="M838">
        <v>0</v>
      </c>
      <c r="N838">
        <v>0</v>
      </c>
      <c r="O838">
        <f>Tabelle16[[#This Row],[Roll]]+Tabelle16[[#This Row],[Yaw]]</f>
        <v>36.013369999999995</v>
      </c>
      <c r="P838">
        <f>SQRT(Tabelle16[[#This Row],[X]]^2+ Tabelle16[[#This Row],[Y]]^2 +Tabelle16[[#This Row],[Z]]^2)</f>
        <v>200.70378605400049</v>
      </c>
      <c r="Q838">
        <v>242.83</v>
      </c>
      <c r="R838">
        <v>139.053</v>
      </c>
      <c r="S838">
        <v>134.126</v>
      </c>
      <c r="T838">
        <v>43.363799999999998</v>
      </c>
      <c r="U838">
        <v>-1.7705599999999999</v>
      </c>
      <c r="V838">
        <v>-7.3504300000000002</v>
      </c>
    </row>
    <row r="839" spans="1:22">
      <c r="A839">
        <v>17286</v>
      </c>
      <c r="B839">
        <v>0</v>
      </c>
      <c r="C839">
        <v>36.822000000000003</v>
      </c>
      <c r="D839">
        <v>-14.6829</v>
      </c>
      <c r="E839">
        <v>-196.75</v>
      </c>
      <c r="F839">
        <v>43.363799999999998</v>
      </c>
      <c r="G839">
        <v>-1.7705599999999999</v>
      </c>
      <c r="H839">
        <v>-7.3504300000000002</v>
      </c>
      <c r="I839" t="e">
        <f>IF(AND(Tabelle16[[#This Row],[AreaPx]]&gt;0,NOT(Tabelle16[AreaPx]="inf")),Tabelle16[[#This Row],[AreaPx]], NA())</f>
        <v>#N/A</v>
      </c>
      <c r="J839">
        <v>0</v>
      </c>
      <c r="K839">
        <v>0</v>
      </c>
      <c r="L839">
        <v>0</v>
      </c>
      <c r="M839">
        <v>0</v>
      </c>
      <c r="N839">
        <v>0</v>
      </c>
      <c r="O839">
        <f>Tabelle16[[#This Row],[Roll]]+Tabelle16[[#This Row],[Yaw]]</f>
        <v>36.013369999999995</v>
      </c>
      <c r="P839">
        <f>SQRT(Tabelle16[[#This Row],[X]]^2+ Tabelle16[[#This Row],[Y]]^2 +Tabelle16[[#This Row],[Z]]^2)</f>
        <v>200.70378605400049</v>
      </c>
      <c r="Q839">
        <v>242.83</v>
      </c>
      <c r="R839">
        <v>139.053</v>
      </c>
      <c r="S839">
        <v>134.126</v>
      </c>
      <c r="T839">
        <v>43.363799999999998</v>
      </c>
      <c r="U839">
        <v>-1.7705599999999999</v>
      </c>
      <c r="V839">
        <v>-7.3504300000000002</v>
      </c>
    </row>
    <row r="840" spans="1:22">
      <c r="A840">
        <v>17314</v>
      </c>
      <c r="B840">
        <v>0</v>
      </c>
      <c r="C840">
        <v>36.822000000000003</v>
      </c>
      <c r="D840">
        <v>-14.6829</v>
      </c>
      <c r="E840">
        <v>-196.75</v>
      </c>
      <c r="F840">
        <v>43.363799999999998</v>
      </c>
      <c r="G840">
        <v>-1.7705599999999999</v>
      </c>
      <c r="H840">
        <v>-7.3504300000000002</v>
      </c>
      <c r="I840" t="e">
        <f>IF(AND(Tabelle16[[#This Row],[AreaPx]]&gt;0,NOT(Tabelle16[AreaPx]="inf")),Tabelle16[[#This Row],[AreaPx]], NA())</f>
        <v>#N/A</v>
      </c>
      <c r="J840">
        <v>0</v>
      </c>
      <c r="K840">
        <v>0</v>
      </c>
      <c r="L840">
        <v>0</v>
      </c>
      <c r="M840">
        <v>0</v>
      </c>
      <c r="N840">
        <v>0</v>
      </c>
      <c r="O840">
        <f>Tabelle16[[#This Row],[Roll]]+Tabelle16[[#This Row],[Yaw]]</f>
        <v>36.013369999999995</v>
      </c>
      <c r="P840">
        <f>SQRT(Tabelle16[[#This Row],[X]]^2+ Tabelle16[[#This Row],[Y]]^2 +Tabelle16[[#This Row],[Z]]^2)</f>
        <v>200.70378605400049</v>
      </c>
      <c r="Q840">
        <v>242.83</v>
      </c>
      <c r="R840">
        <v>139.053</v>
      </c>
      <c r="S840">
        <v>134.126</v>
      </c>
      <c r="T840">
        <v>43.363799999999998</v>
      </c>
      <c r="U840">
        <v>-1.7705599999999999</v>
      </c>
      <c r="V840">
        <v>-7.3504300000000002</v>
      </c>
    </row>
    <row r="841" spans="1:22">
      <c r="A841">
        <v>17333</v>
      </c>
      <c r="B841">
        <v>0</v>
      </c>
      <c r="C841">
        <v>36.822000000000003</v>
      </c>
      <c r="D841">
        <v>-14.6829</v>
      </c>
      <c r="E841">
        <v>-196.75</v>
      </c>
      <c r="F841">
        <v>43.363799999999998</v>
      </c>
      <c r="G841">
        <v>-1.7705599999999999</v>
      </c>
      <c r="H841">
        <v>-7.3504300000000002</v>
      </c>
      <c r="I841" t="e">
        <f>IF(AND(Tabelle16[[#This Row],[AreaPx]]&gt;0,NOT(Tabelle16[AreaPx]="inf")),Tabelle16[[#This Row],[AreaPx]], NA())</f>
        <v>#N/A</v>
      </c>
      <c r="J841">
        <v>0</v>
      </c>
      <c r="K841">
        <v>0</v>
      </c>
      <c r="L841">
        <v>0</v>
      </c>
      <c r="M841">
        <v>0</v>
      </c>
      <c r="N841">
        <v>0</v>
      </c>
      <c r="O841">
        <f>Tabelle16[[#This Row],[Roll]]+Tabelle16[[#This Row],[Yaw]]</f>
        <v>36.013369999999995</v>
      </c>
      <c r="P841">
        <f>SQRT(Tabelle16[[#This Row],[X]]^2+ Tabelle16[[#This Row],[Y]]^2 +Tabelle16[[#This Row],[Z]]^2)</f>
        <v>200.70378605400049</v>
      </c>
      <c r="Q841">
        <v>242.83</v>
      </c>
      <c r="R841">
        <v>139.053</v>
      </c>
      <c r="S841">
        <v>134.126</v>
      </c>
      <c r="T841">
        <v>43.363799999999998</v>
      </c>
      <c r="U841">
        <v>-1.7705599999999999</v>
      </c>
      <c r="V841">
        <v>-7.3504300000000002</v>
      </c>
    </row>
    <row r="842" spans="1:22">
      <c r="A842">
        <v>17343</v>
      </c>
      <c r="B842">
        <v>0</v>
      </c>
      <c r="C842">
        <v>36.822000000000003</v>
      </c>
      <c r="D842">
        <v>-14.6829</v>
      </c>
      <c r="E842">
        <v>-196.75</v>
      </c>
      <c r="F842">
        <v>43.363799999999998</v>
      </c>
      <c r="G842">
        <v>-1.7705599999999999</v>
      </c>
      <c r="H842">
        <v>-7.3504300000000002</v>
      </c>
      <c r="I842" t="e">
        <f>IF(AND(Tabelle16[[#This Row],[AreaPx]]&gt;0,NOT(Tabelle16[AreaPx]="inf")),Tabelle16[[#This Row],[AreaPx]], NA())</f>
        <v>#N/A</v>
      </c>
      <c r="J842">
        <v>0</v>
      </c>
      <c r="K842">
        <v>0</v>
      </c>
      <c r="L842">
        <v>0</v>
      </c>
      <c r="M842">
        <v>0</v>
      </c>
      <c r="N842">
        <v>0</v>
      </c>
      <c r="O842">
        <f>Tabelle16[[#This Row],[Roll]]+Tabelle16[[#This Row],[Yaw]]</f>
        <v>36.013369999999995</v>
      </c>
      <c r="P842">
        <f>SQRT(Tabelle16[[#This Row],[X]]^2+ Tabelle16[[#This Row],[Y]]^2 +Tabelle16[[#This Row],[Z]]^2)</f>
        <v>200.70378605400049</v>
      </c>
      <c r="Q842">
        <v>242.83</v>
      </c>
      <c r="R842">
        <v>139.053</v>
      </c>
      <c r="S842">
        <v>134.126</v>
      </c>
      <c r="T842">
        <v>43.363799999999998</v>
      </c>
      <c r="U842">
        <v>-1.7705599999999999</v>
      </c>
      <c r="V842">
        <v>-7.3504300000000002</v>
      </c>
    </row>
    <row r="843" spans="1:22">
      <c r="A843">
        <v>17369</v>
      </c>
      <c r="B843">
        <v>0</v>
      </c>
      <c r="C843">
        <v>36.822000000000003</v>
      </c>
      <c r="D843">
        <v>-14.6829</v>
      </c>
      <c r="E843">
        <v>-196.75</v>
      </c>
      <c r="F843">
        <v>43.363799999999998</v>
      </c>
      <c r="G843">
        <v>-1.7705599999999999</v>
      </c>
      <c r="H843">
        <v>-7.3504300000000002</v>
      </c>
      <c r="I843" t="e">
        <f>IF(AND(Tabelle16[[#This Row],[AreaPx]]&gt;0,NOT(Tabelle16[AreaPx]="inf")),Tabelle16[[#This Row],[AreaPx]], NA())</f>
        <v>#N/A</v>
      </c>
      <c r="J843">
        <v>0</v>
      </c>
      <c r="K843">
        <v>0</v>
      </c>
      <c r="L843">
        <v>0</v>
      </c>
      <c r="M843">
        <v>0</v>
      </c>
      <c r="N843">
        <v>0</v>
      </c>
      <c r="O843">
        <f>Tabelle16[[#This Row],[Roll]]+Tabelle16[[#This Row],[Yaw]]</f>
        <v>36.013369999999995</v>
      </c>
      <c r="P843">
        <f>SQRT(Tabelle16[[#This Row],[X]]^2+ Tabelle16[[#This Row],[Y]]^2 +Tabelle16[[#This Row],[Z]]^2)</f>
        <v>200.70378605400049</v>
      </c>
      <c r="Q843">
        <v>242.83</v>
      </c>
      <c r="R843">
        <v>139.053</v>
      </c>
      <c r="S843">
        <v>134.126</v>
      </c>
      <c r="T843">
        <v>43.363799999999998</v>
      </c>
      <c r="U843">
        <v>-1.7705599999999999</v>
      </c>
      <c r="V843">
        <v>-7.3504300000000002</v>
      </c>
    </row>
    <row r="844" spans="1:22">
      <c r="A844">
        <v>17386</v>
      </c>
      <c r="B844">
        <v>0</v>
      </c>
      <c r="C844">
        <v>36.822000000000003</v>
      </c>
      <c r="D844">
        <v>-14.6829</v>
      </c>
      <c r="E844">
        <v>-196.75</v>
      </c>
      <c r="F844">
        <v>43.363799999999998</v>
      </c>
      <c r="G844">
        <v>-1.7705599999999999</v>
      </c>
      <c r="H844">
        <v>-7.3504300000000002</v>
      </c>
      <c r="I844" t="e">
        <f>IF(AND(Tabelle16[[#This Row],[AreaPx]]&gt;0,NOT(Tabelle16[AreaPx]="inf")),Tabelle16[[#This Row],[AreaPx]], NA())</f>
        <v>#N/A</v>
      </c>
      <c r="J844">
        <v>0</v>
      </c>
      <c r="K844">
        <v>0</v>
      </c>
      <c r="L844">
        <v>0</v>
      </c>
      <c r="M844">
        <v>0</v>
      </c>
      <c r="N844">
        <v>0</v>
      </c>
      <c r="O844">
        <f>Tabelle16[[#This Row],[Roll]]+Tabelle16[[#This Row],[Yaw]]</f>
        <v>36.013369999999995</v>
      </c>
      <c r="P844">
        <f>SQRT(Tabelle16[[#This Row],[X]]^2+ Tabelle16[[#This Row],[Y]]^2 +Tabelle16[[#This Row],[Z]]^2)</f>
        <v>200.70378605400049</v>
      </c>
      <c r="Q844">
        <v>242.83</v>
      </c>
      <c r="R844">
        <v>139.053</v>
      </c>
      <c r="S844">
        <v>134.126</v>
      </c>
      <c r="T844">
        <v>43.363799999999998</v>
      </c>
      <c r="U844">
        <v>-1.7705599999999999</v>
      </c>
      <c r="V844">
        <v>-7.3504300000000002</v>
      </c>
    </row>
    <row r="845" spans="1:22">
      <c r="A845">
        <v>17412</v>
      </c>
      <c r="B845">
        <v>0</v>
      </c>
      <c r="C845">
        <v>36.822000000000003</v>
      </c>
      <c r="D845">
        <v>-14.6829</v>
      </c>
      <c r="E845">
        <v>-196.75</v>
      </c>
      <c r="F845">
        <v>43.363799999999998</v>
      </c>
      <c r="G845">
        <v>-1.7705599999999999</v>
      </c>
      <c r="H845">
        <v>-7.3504300000000002</v>
      </c>
      <c r="I845" t="e">
        <f>IF(AND(Tabelle16[[#This Row],[AreaPx]]&gt;0,NOT(Tabelle16[AreaPx]="inf")),Tabelle16[[#This Row],[AreaPx]], NA())</f>
        <v>#N/A</v>
      </c>
      <c r="J845">
        <v>0</v>
      </c>
      <c r="K845">
        <v>0</v>
      </c>
      <c r="L845">
        <v>0</v>
      </c>
      <c r="M845">
        <v>0</v>
      </c>
      <c r="N845">
        <v>0</v>
      </c>
      <c r="O845">
        <f>Tabelle16[[#This Row],[Roll]]+Tabelle16[[#This Row],[Yaw]]</f>
        <v>36.013369999999995</v>
      </c>
      <c r="P845">
        <f>SQRT(Tabelle16[[#This Row],[X]]^2+ Tabelle16[[#This Row],[Y]]^2 +Tabelle16[[#This Row],[Z]]^2)</f>
        <v>200.70378605400049</v>
      </c>
      <c r="Q845">
        <v>242.83</v>
      </c>
      <c r="R845">
        <v>139.053</v>
      </c>
      <c r="S845">
        <v>134.126</v>
      </c>
      <c r="T845">
        <v>43.363799999999998</v>
      </c>
      <c r="U845">
        <v>-1.7705599999999999</v>
      </c>
      <c r="V845">
        <v>-7.3504300000000002</v>
      </c>
    </row>
    <row r="846" spans="1:22">
      <c r="A846">
        <v>17437</v>
      </c>
      <c r="B846">
        <v>0</v>
      </c>
      <c r="C846">
        <v>36.822000000000003</v>
      </c>
      <c r="D846">
        <v>-14.6829</v>
      </c>
      <c r="E846">
        <v>-196.75</v>
      </c>
      <c r="F846">
        <v>43.363799999999998</v>
      </c>
      <c r="G846">
        <v>-1.7705599999999999</v>
      </c>
      <c r="H846">
        <v>-7.3504300000000002</v>
      </c>
      <c r="I846" t="e">
        <f>IF(AND(Tabelle16[[#This Row],[AreaPx]]&gt;0,NOT(Tabelle16[AreaPx]="inf")),Tabelle16[[#This Row],[AreaPx]], NA())</f>
        <v>#N/A</v>
      </c>
      <c r="J846">
        <v>0</v>
      </c>
      <c r="K846">
        <v>0</v>
      </c>
      <c r="L846">
        <v>0</v>
      </c>
      <c r="M846">
        <v>0</v>
      </c>
      <c r="N846">
        <v>0</v>
      </c>
      <c r="O846">
        <f>Tabelle16[[#This Row],[Roll]]+Tabelle16[[#This Row],[Yaw]]</f>
        <v>36.013369999999995</v>
      </c>
      <c r="P846">
        <f>SQRT(Tabelle16[[#This Row],[X]]^2+ Tabelle16[[#This Row],[Y]]^2 +Tabelle16[[#This Row],[Z]]^2)</f>
        <v>200.70378605400049</v>
      </c>
      <c r="Q846">
        <v>242.83</v>
      </c>
      <c r="R846">
        <v>139.053</v>
      </c>
      <c r="S846">
        <v>134.126</v>
      </c>
      <c r="T846">
        <v>43.363799999999998</v>
      </c>
      <c r="U846">
        <v>-1.7705599999999999</v>
      </c>
      <c r="V846">
        <v>-7.3504300000000002</v>
      </c>
    </row>
    <row r="847" spans="1:22">
      <c r="A847">
        <v>17453</v>
      </c>
      <c r="B847">
        <v>0</v>
      </c>
      <c r="C847">
        <v>36.822000000000003</v>
      </c>
      <c r="D847">
        <v>-14.6829</v>
      </c>
      <c r="E847">
        <v>-196.75</v>
      </c>
      <c r="F847">
        <v>43.363799999999998</v>
      </c>
      <c r="G847">
        <v>-1.7705599999999999</v>
      </c>
      <c r="H847">
        <v>-7.3504300000000002</v>
      </c>
      <c r="I847" t="e">
        <f>IF(AND(Tabelle16[[#This Row],[AreaPx]]&gt;0,NOT(Tabelle16[AreaPx]="inf")),Tabelle16[[#This Row],[AreaPx]], NA())</f>
        <v>#N/A</v>
      </c>
      <c r="J847">
        <v>0</v>
      </c>
      <c r="K847">
        <v>0</v>
      </c>
      <c r="L847">
        <v>0</v>
      </c>
      <c r="M847">
        <v>0</v>
      </c>
      <c r="N847">
        <v>0</v>
      </c>
      <c r="O847">
        <f>Tabelle16[[#This Row],[Roll]]+Tabelle16[[#This Row],[Yaw]]</f>
        <v>36.013369999999995</v>
      </c>
      <c r="P847">
        <f>SQRT(Tabelle16[[#This Row],[X]]^2+ Tabelle16[[#This Row],[Y]]^2 +Tabelle16[[#This Row],[Z]]^2)</f>
        <v>200.70378605400049</v>
      </c>
      <c r="Q847">
        <v>242.83</v>
      </c>
      <c r="R847">
        <v>139.053</v>
      </c>
      <c r="S847">
        <v>134.126</v>
      </c>
      <c r="T847">
        <v>43.363799999999998</v>
      </c>
      <c r="U847">
        <v>-1.7705599999999999</v>
      </c>
      <c r="V847">
        <v>-7.3504300000000002</v>
      </c>
    </row>
    <row r="848" spans="1:22">
      <c r="A848">
        <v>17478</v>
      </c>
      <c r="B848">
        <v>0</v>
      </c>
      <c r="C848">
        <v>36.822000000000003</v>
      </c>
      <c r="D848">
        <v>-14.6829</v>
      </c>
      <c r="E848">
        <v>-196.75</v>
      </c>
      <c r="F848">
        <v>43.363799999999998</v>
      </c>
      <c r="G848">
        <v>-1.7705599999999999</v>
      </c>
      <c r="H848">
        <v>-7.3504300000000002</v>
      </c>
      <c r="I848" t="e">
        <f>IF(AND(Tabelle16[[#This Row],[AreaPx]]&gt;0,NOT(Tabelle16[AreaPx]="inf")),Tabelle16[[#This Row],[AreaPx]], NA())</f>
        <v>#N/A</v>
      </c>
      <c r="J848">
        <v>0</v>
      </c>
      <c r="K848">
        <v>0</v>
      </c>
      <c r="L848">
        <v>0</v>
      </c>
      <c r="M848">
        <v>0</v>
      </c>
      <c r="N848">
        <v>0</v>
      </c>
      <c r="O848">
        <f>Tabelle16[[#This Row],[Roll]]+Tabelle16[[#This Row],[Yaw]]</f>
        <v>36.013369999999995</v>
      </c>
      <c r="P848">
        <f>SQRT(Tabelle16[[#This Row],[X]]^2+ Tabelle16[[#This Row],[Y]]^2 +Tabelle16[[#This Row],[Z]]^2)</f>
        <v>200.70378605400049</v>
      </c>
      <c r="Q848">
        <v>242.83</v>
      </c>
      <c r="R848">
        <v>139.053</v>
      </c>
      <c r="S848">
        <v>134.126</v>
      </c>
      <c r="T848">
        <v>43.363799999999998</v>
      </c>
      <c r="U848">
        <v>-1.7705599999999999</v>
      </c>
      <c r="V848">
        <v>-7.3504300000000002</v>
      </c>
    </row>
    <row r="849" spans="1:22">
      <c r="A849">
        <v>17506</v>
      </c>
      <c r="B849">
        <v>0</v>
      </c>
      <c r="C849">
        <v>36.822000000000003</v>
      </c>
      <c r="D849">
        <v>-14.6829</v>
      </c>
      <c r="E849">
        <v>-196.75</v>
      </c>
      <c r="F849">
        <v>43.363799999999998</v>
      </c>
      <c r="G849">
        <v>-1.7705599999999999</v>
      </c>
      <c r="H849">
        <v>-7.3504300000000002</v>
      </c>
      <c r="I849" t="e">
        <f>IF(AND(Tabelle16[[#This Row],[AreaPx]]&gt;0,NOT(Tabelle16[AreaPx]="inf")),Tabelle16[[#This Row],[AreaPx]], NA())</f>
        <v>#N/A</v>
      </c>
      <c r="J849">
        <v>0</v>
      </c>
      <c r="K849">
        <v>0</v>
      </c>
      <c r="L849">
        <v>0</v>
      </c>
      <c r="M849">
        <v>0</v>
      </c>
      <c r="N849">
        <v>0</v>
      </c>
      <c r="O849">
        <f>Tabelle16[[#This Row],[Roll]]+Tabelle16[[#This Row],[Yaw]]</f>
        <v>36.013369999999995</v>
      </c>
      <c r="P849">
        <f>SQRT(Tabelle16[[#This Row],[X]]^2+ Tabelle16[[#This Row],[Y]]^2 +Tabelle16[[#This Row],[Z]]^2)</f>
        <v>200.70378605400049</v>
      </c>
      <c r="Q849">
        <v>242.83</v>
      </c>
      <c r="R849">
        <v>139.053</v>
      </c>
      <c r="S849">
        <v>134.126</v>
      </c>
      <c r="T849">
        <v>43.363799999999998</v>
      </c>
      <c r="U849">
        <v>-1.7705599999999999</v>
      </c>
      <c r="V849">
        <v>-7.3504300000000002</v>
      </c>
    </row>
    <row r="850" spans="1:22">
      <c r="A850">
        <v>17528</v>
      </c>
      <c r="B850">
        <v>0</v>
      </c>
      <c r="C850">
        <v>36.822000000000003</v>
      </c>
      <c r="D850">
        <v>-14.6829</v>
      </c>
      <c r="E850">
        <v>-196.75</v>
      </c>
      <c r="F850">
        <v>43.363799999999998</v>
      </c>
      <c r="G850">
        <v>-1.7705599999999999</v>
      </c>
      <c r="H850">
        <v>-7.3504300000000002</v>
      </c>
      <c r="I850" t="e">
        <f>IF(AND(Tabelle16[[#This Row],[AreaPx]]&gt;0,NOT(Tabelle16[AreaPx]="inf")),Tabelle16[[#This Row],[AreaPx]], NA())</f>
        <v>#N/A</v>
      </c>
      <c r="J850">
        <v>0</v>
      </c>
      <c r="K850">
        <v>0</v>
      </c>
      <c r="L850">
        <v>0</v>
      </c>
      <c r="M850">
        <v>0</v>
      </c>
      <c r="N850">
        <v>0</v>
      </c>
      <c r="O850">
        <f>Tabelle16[[#This Row],[Roll]]+Tabelle16[[#This Row],[Yaw]]</f>
        <v>36.013369999999995</v>
      </c>
      <c r="P850">
        <f>SQRT(Tabelle16[[#This Row],[X]]^2+ Tabelle16[[#This Row],[Y]]^2 +Tabelle16[[#This Row],[Z]]^2)</f>
        <v>200.70378605400049</v>
      </c>
      <c r="Q850">
        <v>242.83</v>
      </c>
      <c r="R850">
        <v>139.053</v>
      </c>
      <c r="S850">
        <v>134.126</v>
      </c>
      <c r="T850">
        <v>43.363799999999998</v>
      </c>
      <c r="U850">
        <v>-1.7705599999999999</v>
      </c>
      <c r="V850">
        <v>-7.3504300000000002</v>
      </c>
    </row>
    <row r="851" spans="1:22">
      <c r="A851">
        <v>17539</v>
      </c>
      <c r="B851">
        <v>0</v>
      </c>
      <c r="C851">
        <v>36.822000000000003</v>
      </c>
      <c r="D851">
        <v>-14.6829</v>
      </c>
      <c r="E851">
        <v>-196.75</v>
      </c>
      <c r="F851">
        <v>43.363799999999998</v>
      </c>
      <c r="G851">
        <v>-1.7705599999999999</v>
      </c>
      <c r="H851">
        <v>-7.3504300000000002</v>
      </c>
      <c r="I851" t="e">
        <f>IF(AND(Tabelle16[[#This Row],[AreaPx]]&gt;0,NOT(Tabelle16[AreaPx]="inf")),Tabelle16[[#This Row],[AreaPx]], NA())</f>
        <v>#N/A</v>
      </c>
      <c r="J851">
        <v>0</v>
      </c>
      <c r="K851">
        <v>0</v>
      </c>
      <c r="L851">
        <v>0</v>
      </c>
      <c r="M851">
        <v>0</v>
      </c>
      <c r="N851">
        <v>0</v>
      </c>
      <c r="O851">
        <f>Tabelle16[[#This Row],[Roll]]+Tabelle16[[#This Row],[Yaw]]</f>
        <v>36.013369999999995</v>
      </c>
      <c r="P851">
        <f>SQRT(Tabelle16[[#This Row],[X]]^2+ Tabelle16[[#This Row],[Y]]^2 +Tabelle16[[#This Row],[Z]]^2)</f>
        <v>200.70378605400049</v>
      </c>
      <c r="Q851">
        <v>242.83</v>
      </c>
      <c r="R851">
        <v>139.053</v>
      </c>
      <c r="S851">
        <v>134.126</v>
      </c>
      <c r="T851">
        <v>43.363799999999998</v>
      </c>
      <c r="U851">
        <v>-1.7705599999999999</v>
      </c>
      <c r="V851">
        <v>-7.3504300000000002</v>
      </c>
    </row>
    <row r="852" spans="1:22">
      <c r="A852">
        <v>17566</v>
      </c>
      <c r="B852">
        <v>0</v>
      </c>
      <c r="C852">
        <v>36.822000000000003</v>
      </c>
      <c r="D852">
        <v>-14.6829</v>
      </c>
      <c r="E852">
        <v>-196.75</v>
      </c>
      <c r="F852">
        <v>43.363799999999998</v>
      </c>
      <c r="G852">
        <v>-1.7705599999999999</v>
      </c>
      <c r="H852">
        <v>-7.3504300000000002</v>
      </c>
      <c r="I852" t="e">
        <f>IF(AND(Tabelle16[[#This Row],[AreaPx]]&gt;0,NOT(Tabelle16[AreaPx]="inf")),Tabelle16[[#This Row],[AreaPx]], NA())</f>
        <v>#N/A</v>
      </c>
      <c r="J852">
        <v>0</v>
      </c>
      <c r="K852">
        <v>0</v>
      </c>
      <c r="L852">
        <v>0</v>
      </c>
      <c r="M852">
        <v>0</v>
      </c>
      <c r="N852">
        <v>0</v>
      </c>
      <c r="O852">
        <f>Tabelle16[[#This Row],[Roll]]+Tabelle16[[#This Row],[Yaw]]</f>
        <v>36.013369999999995</v>
      </c>
      <c r="P852">
        <f>SQRT(Tabelle16[[#This Row],[X]]^2+ Tabelle16[[#This Row],[Y]]^2 +Tabelle16[[#This Row],[Z]]^2)</f>
        <v>200.70378605400049</v>
      </c>
      <c r="Q852">
        <v>242.83</v>
      </c>
      <c r="R852">
        <v>139.053</v>
      </c>
      <c r="S852">
        <v>134.126</v>
      </c>
      <c r="T852">
        <v>43.363799999999998</v>
      </c>
      <c r="U852">
        <v>-1.7705599999999999</v>
      </c>
      <c r="V852">
        <v>-7.3504300000000002</v>
      </c>
    </row>
    <row r="853" spans="1:22">
      <c r="A853">
        <v>17579</v>
      </c>
      <c r="B853">
        <v>0</v>
      </c>
      <c r="C853">
        <v>36.822000000000003</v>
      </c>
      <c r="D853">
        <v>-14.6829</v>
      </c>
      <c r="E853">
        <v>-196.75</v>
      </c>
      <c r="F853">
        <v>43.363799999999998</v>
      </c>
      <c r="G853">
        <v>-1.7705599999999999</v>
      </c>
      <c r="H853">
        <v>-7.3504300000000002</v>
      </c>
      <c r="I853" t="e">
        <f>IF(AND(Tabelle16[[#This Row],[AreaPx]]&gt;0,NOT(Tabelle16[AreaPx]="inf")),Tabelle16[[#This Row],[AreaPx]], NA())</f>
        <v>#N/A</v>
      </c>
      <c r="J853">
        <v>0</v>
      </c>
      <c r="K853">
        <v>0</v>
      </c>
      <c r="L853">
        <v>0</v>
      </c>
      <c r="M853">
        <v>0</v>
      </c>
      <c r="N853">
        <v>0</v>
      </c>
      <c r="O853">
        <f>Tabelle16[[#This Row],[Roll]]+Tabelle16[[#This Row],[Yaw]]</f>
        <v>36.013369999999995</v>
      </c>
      <c r="P853">
        <f>SQRT(Tabelle16[[#This Row],[X]]^2+ Tabelle16[[#This Row],[Y]]^2 +Tabelle16[[#This Row],[Z]]^2)</f>
        <v>200.70378605400049</v>
      </c>
      <c r="Q853">
        <v>242.83</v>
      </c>
      <c r="R853">
        <v>139.053</v>
      </c>
      <c r="S853">
        <v>134.126</v>
      </c>
      <c r="T853">
        <v>43.363799999999998</v>
      </c>
      <c r="U853">
        <v>-1.7705599999999999</v>
      </c>
      <c r="V853">
        <v>-7.3504300000000002</v>
      </c>
    </row>
    <row r="854" spans="1:22">
      <c r="A854">
        <v>17609</v>
      </c>
      <c r="B854">
        <v>0</v>
      </c>
      <c r="C854">
        <v>36.822000000000003</v>
      </c>
      <c r="D854">
        <v>-14.6829</v>
      </c>
      <c r="E854">
        <v>-196.75</v>
      </c>
      <c r="F854">
        <v>43.363799999999998</v>
      </c>
      <c r="G854">
        <v>-1.7705599999999999</v>
      </c>
      <c r="H854">
        <v>-7.3504300000000002</v>
      </c>
      <c r="I854" t="e">
        <f>IF(AND(Tabelle16[[#This Row],[AreaPx]]&gt;0,NOT(Tabelle16[AreaPx]="inf")),Tabelle16[[#This Row],[AreaPx]], NA())</f>
        <v>#N/A</v>
      </c>
      <c r="J854">
        <v>0</v>
      </c>
      <c r="K854">
        <v>0</v>
      </c>
      <c r="L854">
        <v>0</v>
      </c>
      <c r="M854">
        <v>0</v>
      </c>
      <c r="N854">
        <v>0</v>
      </c>
      <c r="O854">
        <f>Tabelle16[[#This Row],[Roll]]+Tabelle16[[#This Row],[Yaw]]</f>
        <v>36.013369999999995</v>
      </c>
      <c r="P854">
        <f>SQRT(Tabelle16[[#This Row],[X]]^2+ Tabelle16[[#This Row],[Y]]^2 +Tabelle16[[#This Row],[Z]]^2)</f>
        <v>200.70378605400049</v>
      </c>
      <c r="Q854">
        <v>242.83</v>
      </c>
      <c r="R854">
        <v>139.053</v>
      </c>
      <c r="S854">
        <v>134.126</v>
      </c>
      <c r="T854">
        <v>43.363799999999998</v>
      </c>
      <c r="U854">
        <v>-1.7705599999999999</v>
      </c>
      <c r="V854">
        <v>-7.3504300000000002</v>
      </c>
    </row>
    <row r="855" spans="1:22">
      <c r="A855">
        <v>17637</v>
      </c>
      <c r="B855">
        <v>0</v>
      </c>
      <c r="C855">
        <v>36.822000000000003</v>
      </c>
      <c r="D855">
        <v>-14.6829</v>
      </c>
      <c r="E855">
        <v>-196.75</v>
      </c>
      <c r="F855">
        <v>43.363799999999998</v>
      </c>
      <c r="G855">
        <v>-1.7705599999999999</v>
      </c>
      <c r="H855">
        <v>-7.3504300000000002</v>
      </c>
      <c r="I855" t="e">
        <f>IF(AND(Tabelle16[[#This Row],[AreaPx]]&gt;0,NOT(Tabelle16[AreaPx]="inf")),Tabelle16[[#This Row],[AreaPx]], NA())</f>
        <v>#N/A</v>
      </c>
      <c r="J855">
        <v>0</v>
      </c>
      <c r="K855">
        <v>0</v>
      </c>
      <c r="L855">
        <v>0</v>
      </c>
      <c r="M855">
        <v>0</v>
      </c>
      <c r="N855">
        <v>0</v>
      </c>
      <c r="O855">
        <f>Tabelle16[[#This Row],[Roll]]+Tabelle16[[#This Row],[Yaw]]</f>
        <v>36.013369999999995</v>
      </c>
      <c r="P855">
        <f>SQRT(Tabelle16[[#This Row],[X]]^2+ Tabelle16[[#This Row],[Y]]^2 +Tabelle16[[#This Row],[Z]]^2)</f>
        <v>200.70378605400049</v>
      </c>
      <c r="Q855">
        <v>242.83</v>
      </c>
      <c r="R855">
        <v>139.053</v>
      </c>
      <c r="S855">
        <v>134.126</v>
      </c>
      <c r="T855">
        <v>43.363799999999998</v>
      </c>
      <c r="U855">
        <v>-1.7705599999999999</v>
      </c>
      <c r="V855">
        <v>-7.3504300000000002</v>
      </c>
    </row>
    <row r="856" spans="1:22">
      <c r="A856">
        <v>17652</v>
      </c>
      <c r="B856">
        <v>0</v>
      </c>
      <c r="C856">
        <v>36.822000000000003</v>
      </c>
      <c r="D856">
        <v>-14.6829</v>
      </c>
      <c r="E856">
        <v>-196.75</v>
      </c>
      <c r="F856">
        <v>43.363799999999998</v>
      </c>
      <c r="G856">
        <v>-1.7705599999999999</v>
      </c>
      <c r="H856">
        <v>-7.3504300000000002</v>
      </c>
      <c r="I856" t="e">
        <f>IF(AND(Tabelle16[[#This Row],[AreaPx]]&gt;0,NOT(Tabelle16[AreaPx]="inf")),Tabelle16[[#This Row],[AreaPx]], NA())</f>
        <v>#N/A</v>
      </c>
      <c r="J856">
        <v>0</v>
      </c>
      <c r="K856">
        <v>0</v>
      </c>
      <c r="L856">
        <v>0</v>
      </c>
      <c r="M856">
        <v>0</v>
      </c>
      <c r="N856">
        <v>0</v>
      </c>
      <c r="O856">
        <f>Tabelle16[[#This Row],[Roll]]+Tabelle16[[#This Row],[Yaw]]</f>
        <v>36.013369999999995</v>
      </c>
      <c r="P856">
        <f>SQRT(Tabelle16[[#This Row],[X]]^2+ Tabelle16[[#This Row],[Y]]^2 +Tabelle16[[#This Row],[Z]]^2)</f>
        <v>200.70378605400049</v>
      </c>
      <c r="Q856">
        <v>242.83</v>
      </c>
      <c r="R856">
        <v>139.053</v>
      </c>
      <c r="S856">
        <v>134.126</v>
      </c>
      <c r="T856">
        <v>43.363799999999998</v>
      </c>
      <c r="U856">
        <v>-1.7705599999999999</v>
      </c>
      <c r="V856">
        <v>-7.3504300000000002</v>
      </c>
    </row>
    <row r="857" spans="1:22">
      <c r="A857">
        <v>17673</v>
      </c>
      <c r="B857">
        <v>0</v>
      </c>
      <c r="C857">
        <v>36.822000000000003</v>
      </c>
      <c r="D857">
        <v>-14.6829</v>
      </c>
      <c r="E857">
        <v>-196.75</v>
      </c>
      <c r="F857">
        <v>43.363799999999998</v>
      </c>
      <c r="G857">
        <v>-1.7705599999999999</v>
      </c>
      <c r="H857">
        <v>-7.3504300000000002</v>
      </c>
      <c r="I857" t="e">
        <f>IF(AND(Tabelle16[[#This Row],[AreaPx]]&gt;0,NOT(Tabelle16[AreaPx]="inf")),Tabelle16[[#This Row],[AreaPx]], NA())</f>
        <v>#N/A</v>
      </c>
      <c r="J857">
        <v>0</v>
      </c>
      <c r="K857">
        <v>0</v>
      </c>
      <c r="L857">
        <v>0</v>
      </c>
      <c r="M857">
        <v>0</v>
      </c>
      <c r="N857">
        <v>0</v>
      </c>
      <c r="O857">
        <f>Tabelle16[[#This Row],[Roll]]+Tabelle16[[#This Row],[Yaw]]</f>
        <v>36.013369999999995</v>
      </c>
      <c r="P857">
        <f>SQRT(Tabelle16[[#This Row],[X]]^2+ Tabelle16[[#This Row],[Y]]^2 +Tabelle16[[#This Row],[Z]]^2)</f>
        <v>200.70378605400049</v>
      </c>
      <c r="Q857">
        <v>242.83</v>
      </c>
      <c r="R857">
        <v>139.053</v>
      </c>
      <c r="S857">
        <v>134.126</v>
      </c>
      <c r="T857">
        <v>43.363799999999998</v>
      </c>
      <c r="U857">
        <v>-1.7705599999999999</v>
      </c>
      <c r="V857">
        <v>-7.3504300000000002</v>
      </c>
    </row>
    <row r="858" spans="1:22">
      <c r="A858">
        <v>17694</v>
      </c>
      <c r="B858">
        <v>0</v>
      </c>
      <c r="C858">
        <v>36.822000000000003</v>
      </c>
      <c r="D858">
        <v>-14.6829</v>
      </c>
      <c r="E858">
        <v>-196.75</v>
      </c>
      <c r="F858">
        <v>43.363799999999998</v>
      </c>
      <c r="G858">
        <v>-1.7705599999999999</v>
      </c>
      <c r="H858">
        <v>-7.3504300000000002</v>
      </c>
      <c r="I858" t="e">
        <f>IF(AND(Tabelle16[[#This Row],[AreaPx]]&gt;0,NOT(Tabelle16[AreaPx]="inf")),Tabelle16[[#This Row],[AreaPx]], NA())</f>
        <v>#N/A</v>
      </c>
      <c r="J858">
        <v>0</v>
      </c>
      <c r="K858">
        <v>0</v>
      </c>
      <c r="L858">
        <v>0</v>
      </c>
      <c r="M858">
        <v>0</v>
      </c>
      <c r="N858">
        <v>0</v>
      </c>
      <c r="O858">
        <f>Tabelle16[[#This Row],[Roll]]+Tabelle16[[#This Row],[Yaw]]</f>
        <v>36.013369999999995</v>
      </c>
      <c r="P858">
        <f>SQRT(Tabelle16[[#This Row],[X]]^2+ Tabelle16[[#This Row],[Y]]^2 +Tabelle16[[#This Row],[Z]]^2)</f>
        <v>200.70378605400049</v>
      </c>
      <c r="Q858">
        <v>242.83</v>
      </c>
      <c r="R858">
        <v>139.053</v>
      </c>
      <c r="S858">
        <v>134.126</v>
      </c>
      <c r="T858">
        <v>43.363799999999998</v>
      </c>
      <c r="U858">
        <v>-1.7705599999999999</v>
      </c>
      <c r="V858">
        <v>-7.3504300000000002</v>
      </c>
    </row>
    <row r="859" spans="1:22">
      <c r="A859">
        <v>17705</v>
      </c>
      <c r="B859">
        <v>0</v>
      </c>
      <c r="C859">
        <v>36.822000000000003</v>
      </c>
      <c r="D859">
        <v>-14.6829</v>
      </c>
      <c r="E859">
        <v>-196.75</v>
      </c>
      <c r="F859">
        <v>43.363799999999998</v>
      </c>
      <c r="G859">
        <v>-1.7705599999999999</v>
      </c>
      <c r="H859">
        <v>-7.3504300000000002</v>
      </c>
      <c r="I859" t="e">
        <f>IF(AND(Tabelle16[[#This Row],[AreaPx]]&gt;0,NOT(Tabelle16[AreaPx]="inf")),Tabelle16[[#This Row],[AreaPx]], NA())</f>
        <v>#N/A</v>
      </c>
      <c r="J859">
        <v>0</v>
      </c>
      <c r="K859">
        <v>0</v>
      </c>
      <c r="L859">
        <v>0</v>
      </c>
      <c r="M859">
        <v>0</v>
      </c>
      <c r="N859">
        <v>0</v>
      </c>
      <c r="O859">
        <f>Tabelle16[[#This Row],[Roll]]+Tabelle16[[#This Row],[Yaw]]</f>
        <v>36.013369999999995</v>
      </c>
      <c r="P859">
        <f>SQRT(Tabelle16[[#This Row],[X]]^2+ Tabelle16[[#This Row],[Y]]^2 +Tabelle16[[#This Row],[Z]]^2)</f>
        <v>200.70378605400049</v>
      </c>
      <c r="Q859">
        <v>242.83</v>
      </c>
      <c r="R859">
        <v>139.053</v>
      </c>
      <c r="S859">
        <v>134.126</v>
      </c>
      <c r="T859">
        <v>43.363799999999998</v>
      </c>
      <c r="U859">
        <v>-1.7705599999999999</v>
      </c>
      <c r="V859">
        <v>-7.3504300000000002</v>
      </c>
    </row>
    <row r="860" spans="1:22">
      <c r="A860">
        <v>17712</v>
      </c>
      <c r="B860">
        <v>0</v>
      </c>
      <c r="C860">
        <v>36.822000000000003</v>
      </c>
      <c r="D860">
        <v>-14.6829</v>
      </c>
      <c r="E860">
        <v>-196.75</v>
      </c>
      <c r="F860">
        <v>43.363799999999998</v>
      </c>
      <c r="G860">
        <v>-1.7705599999999999</v>
      </c>
      <c r="H860">
        <v>-7.3504300000000002</v>
      </c>
      <c r="I860" t="e">
        <f>IF(AND(Tabelle16[[#This Row],[AreaPx]]&gt;0,NOT(Tabelle16[AreaPx]="inf")),Tabelle16[[#This Row],[AreaPx]], NA())</f>
        <v>#N/A</v>
      </c>
      <c r="J860">
        <v>0</v>
      </c>
      <c r="K860">
        <v>0</v>
      </c>
      <c r="L860">
        <v>0</v>
      </c>
      <c r="M860">
        <v>0</v>
      </c>
      <c r="N860">
        <v>0</v>
      </c>
      <c r="O860">
        <f>Tabelle16[[#This Row],[Roll]]+Tabelle16[[#This Row],[Yaw]]</f>
        <v>36.013369999999995</v>
      </c>
      <c r="P860">
        <f>SQRT(Tabelle16[[#This Row],[X]]^2+ Tabelle16[[#This Row],[Y]]^2 +Tabelle16[[#This Row],[Z]]^2)</f>
        <v>200.70378605400049</v>
      </c>
      <c r="Q860">
        <v>242.83</v>
      </c>
      <c r="R860">
        <v>139.053</v>
      </c>
      <c r="S860">
        <v>134.126</v>
      </c>
      <c r="T860">
        <v>43.363799999999998</v>
      </c>
      <c r="U860">
        <v>-1.7705599999999999</v>
      </c>
      <c r="V860">
        <v>-7.3504300000000002</v>
      </c>
    </row>
    <row r="861" spans="1:22">
      <c r="A861">
        <v>17736</v>
      </c>
      <c r="B861">
        <v>0</v>
      </c>
      <c r="C861">
        <v>36.822000000000003</v>
      </c>
      <c r="D861">
        <v>-14.6829</v>
      </c>
      <c r="E861">
        <v>-196.75</v>
      </c>
      <c r="F861">
        <v>43.363799999999998</v>
      </c>
      <c r="G861">
        <v>-1.7705599999999999</v>
      </c>
      <c r="H861">
        <v>-7.3504300000000002</v>
      </c>
      <c r="I861" t="e">
        <f>IF(AND(Tabelle16[[#This Row],[AreaPx]]&gt;0,NOT(Tabelle16[AreaPx]="inf")),Tabelle16[[#This Row],[AreaPx]], NA())</f>
        <v>#N/A</v>
      </c>
      <c r="J861">
        <v>0</v>
      </c>
      <c r="K861">
        <v>0</v>
      </c>
      <c r="L861">
        <v>0</v>
      </c>
      <c r="M861">
        <v>0</v>
      </c>
      <c r="N861">
        <v>0</v>
      </c>
      <c r="O861">
        <f>Tabelle16[[#This Row],[Roll]]+Tabelle16[[#This Row],[Yaw]]</f>
        <v>36.013369999999995</v>
      </c>
      <c r="P861">
        <f>SQRT(Tabelle16[[#This Row],[X]]^2+ Tabelle16[[#This Row],[Y]]^2 +Tabelle16[[#This Row],[Z]]^2)</f>
        <v>200.70378605400049</v>
      </c>
      <c r="Q861">
        <v>242.83</v>
      </c>
      <c r="R861">
        <v>139.053</v>
      </c>
      <c r="S861">
        <v>134.126</v>
      </c>
      <c r="T861">
        <v>43.363799999999998</v>
      </c>
      <c r="U861">
        <v>-1.7705599999999999</v>
      </c>
      <c r="V861">
        <v>-7.3504300000000002</v>
      </c>
    </row>
    <row r="862" spans="1:22">
      <c r="A862">
        <v>17752</v>
      </c>
      <c r="B862">
        <v>0</v>
      </c>
      <c r="C862">
        <v>36.822000000000003</v>
      </c>
      <c r="D862">
        <v>-14.6829</v>
      </c>
      <c r="E862">
        <v>-196.75</v>
      </c>
      <c r="F862">
        <v>43.363799999999998</v>
      </c>
      <c r="G862">
        <v>-1.7705599999999999</v>
      </c>
      <c r="H862">
        <v>-7.3504300000000002</v>
      </c>
      <c r="I862" t="e">
        <f>IF(AND(Tabelle16[[#This Row],[AreaPx]]&gt;0,NOT(Tabelle16[AreaPx]="inf")),Tabelle16[[#This Row],[AreaPx]], NA())</f>
        <v>#N/A</v>
      </c>
      <c r="J862">
        <v>0</v>
      </c>
      <c r="K862">
        <v>0</v>
      </c>
      <c r="L862">
        <v>0</v>
      </c>
      <c r="M862">
        <v>0</v>
      </c>
      <c r="N862">
        <v>0</v>
      </c>
      <c r="O862">
        <f>Tabelle16[[#This Row],[Roll]]+Tabelle16[[#This Row],[Yaw]]</f>
        <v>36.013369999999995</v>
      </c>
      <c r="P862">
        <f>SQRT(Tabelle16[[#This Row],[X]]^2+ Tabelle16[[#This Row],[Y]]^2 +Tabelle16[[#This Row],[Z]]^2)</f>
        <v>200.70378605400049</v>
      </c>
      <c r="Q862">
        <v>242.83</v>
      </c>
      <c r="R862">
        <v>139.053</v>
      </c>
      <c r="S862">
        <v>134.126</v>
      </c>
      <c r="T862">
        <v>43.363799999999998</v>
      </c>
      <c r="U862">
        <v>-1.7705599999999999</v>
      </c>
      <c r="V862">
        <v>-7.3504300000000002</v>
      </c>
    </row>
    <row r="863" spans="1:22">
      <c r="A863">
        <v>17775</v>
      </c>
      <c r="B863">
        <v>0</v>
      </c>
      <c r="C863">
        <v>36.822000000000003</v>
      </c>
      <c r="D863">
        <v>-14.6829</v>
      </c>
      <c r="E863">
        <v>-196.75</v>
      </c>
      <c r="F863">
        <v>43.363799999999998</v>
      </c>
      <c r="G863">
        <v>-1.7705599999999999</v>
      </c>
      <c r="H863">
        <v>-7.3504300000000002</v>
      </c>
      <c r="I863" t="e">
        <f>IF(AND(Tabelle16[[#This Row],[AreaPx]]&gt;0,NOT(Tabelle16[AreaPx]="inf")),Tabelle16[[#This Row],[AreaPx]], NA())</f>
        <v>#N/A</v>
      </c>
      <c r="J863">
        <v>0</v>
      </c>
      <c r="K863">
        <v>0</v>
      </c>
      <c r="L863">
        <v>0</v>
      </c>
      <c r="M863">
        <v>0</v>
      </c>
      <c r="N863">
        <v>0</v>
      </c>
      <c r="O863">
        <f>Tabelle16[[#This Row],[Roll]]+Tabelle16[[#This Row],[Yaw]]</f>
        <v>36.013369999999995</v>
      </c>
      <c r="P863">
        <f>SQRT(Tabelle16[[#This Row],[X]]^2+ Tabelle16[[#This Row],[Y]]^2 +Tabelle16[[#This Row],[Z]]^2)</f>
        <v>200.70378605400049</v>
      </c>
      <c r="Q863">
        <v>242.83</v>
      </c>
      <c r="R863">
        <v>139.053</v>
      </c>
      <c r="S863">
        <v>134.126</v>
      </c>
      <c r="T863">
        <v>43.363799999999998</v>
      </c>
      <c r="U863">
        <v>-1.7705599999999999</v>
      </c>
      <c r="V863">
        <v>-7.3504300000000002</v>
      </c>
    </row>
    <row r="864" spans="1:22">
      <c r="A864">
        <v>17801</v>
      </c>
      <c r="B864">
        <v>0</v>
      </c>
      <c r="C864">
        <v>36.822000000000003</v>
      </c>
      <c r="D864">
        <v>-14.6829</v>
      </c>
      <c r="E864">
        <v>-196.75</v>
      </c>
      <c r="F864">
        <v>43.363799999999998</v>
      </c>
      <c r="G864">
        <v>-1.7705599999999999</v>
      </c>
      <c r="H864">
        <v>-7.3504300000000002</v>
      </c>
      <c r="I864" t="e">
        <f>IF(AND(Tabelle16[[#This Row],[AreaPx]]&gt;0,NOT(Tabelle16[AreaPx]="inf")),Tabelle16[[#This Row],[AreaPx]], NA())</f>
        <v>#N/A</v>
      </c>
      <c r="J864">
        <v>0</v>
      </c>
      <c r="K864">
        <v>0</v>
      </c>
      <c r="L864">
        <v>0</v>
      </c>
      <c r="M864">
        <v>0</v>
      </c>
      <c r="N864">
        <v>0</v>
      </c>
      <c r="O864">
        <f>Tabelle16[[#This Row],[Roll]]+Tabelle16[[#This Row],[Yaw]]</f>
        <v>36.013369999999995</v>
      </c>
      <c r="P864">
        <f>SQRT(Tabelle16[[#This Row],[X]]^2+ Tabelle16[[#This Row],[Y]]^2 +Tabelle16[[#This Row],[Z]]^2)</f>
        <v>200.70378605400049</v>
      </c>
      <c r="Q864">
        <v>242.83</v>
      </c>
      <c r="R864">
        <v>139.053</v>
      </c>
      <c r="S864">
        <v>134.126</v>
      </c>
      <c r="T864">
        <v>43.363799999999998</v>
      </c>
      <c r="U864">
        <v>-1.7705599999999999</v>
      </c>
      <c r="V864">
        <v>-7.3504300000000002</v>
      </c>
    </row>
    <row r="865" spans="1:22">
      <c r="A865">
        <v>17816</v>
      </c>
      <c r="B865">
        <v>0</v>
      </c>
      <c r="C865">
        <v>36.822000000000003</v>
      </c>
      <c r="D865">
        <v>-14.6829</v>
      </c>
      <c r="E865">
        <v>-196.75</v>
      </c>
      <c r="F865">
        <v>43.363799999999998</v>
      </c>
      <c r="G865">
        <v>-1.7705599999999999</v>
      </c>
      <c r="H865">
        <v>-7.3504300000000002</v>
      </c>
      <c r="I865" t="e">
        <f>IF(AND(Tabelle16[[#This Row],[AreaPx]]&gt;0,NOT(Tabelle16[AreaPx]="inf")),Tabelle16[[#This Row],[AreaPx]], NA())</f>
        <v>#N/A</v>
      </c>
      <c r="J865">
        <v>0</v>
      </c>
      <c r="K865">
        <v>0</v>
      </c>
      <c r="L865">
        <v>0</v>
      </c>
      <c r="M865">
        <v>0</v>
      </c>
      <c r="N865">
        <v>0</v>
      </c>
      <c r="O865">
        <f>Tabelle16[[#This Row],[Roll]]+Tabelle16[[#This Row],[Yaw]]</f>
        <v>36.013369999999995</v>
      </c>
      <c r="P865">
        <f>SQRT(Tabelle16[[#This Row],[X]]^2+ Tabelle16[[#This Row],[Y]]^2 +Tabelle16[[#This Row],[Z]]^2)</f>
        <v>200.70378605400049</v>
      </c>
      <c r="Q865">
        <v>242.83</v>
      </c>
      <c r="R865">
        <v>139.053</v>
      </c>
      <c r="S865">
        <v>134.126</v>
      </c>
      <c r="T865">
        <v>43.363799999999998</v>
      </c>
      <c r="U865">
        <v>-1.7705599999999999</v>
      </c>
      <c r="V865">
        <v>-7.3504300000000002</v>
      </c>
    </row>
    <row r="866" spans="1:22">
      <c r="A866">
        <v>17836</v>
      </c>
      <c r="B866">
        <v>0</v>
      </c>
      <c r="C866">
        <v>36.822000000000003</v>
      </c>
      <c r="D866">
        <v>-14.6829</v>
      </c>
      <c r="E866">
        <v>-196.75</v>
      </c>
      <c r="F866">
        <v>43.363799999999998</v>
      </c>
      <c r="G866">
        <v>-1.7705599999999999</v>
      </c>
      <c r="H866">
        <v>-7.3504300000000002</v>
      </c>
      <c r="I866" t="e">
        <f>IF(AND(Tabelle16[[#This Row],[AreaPx]]&gt;0,NOT(Tabelle16[AreaPx]="inf")),Tabelle16[[#This Row],[AreaPx]], NA())</f>
        <v>#N/A</v>
      </c>
      <c r="J866">
        <v>0</v>
      </c>
      <c r="K866">
        <v>0</v>
      </c>
      <c r="L866">
        <v>0</v>
      </c>
      <c r="M866">
        <v>0</v>
      </c>
      <c r="N866">
        <v>0</v>
      </c>
      <c r="O866">
        <f>Tabelle16[[#This Row],[Roll]]+Tabelle16[[#This Row],[Yaw]]</f>
        <v>36.013369999999995</v>
      </c>
      <c r="P866">
        <f>SQRT(Tabelle16[[#This Row],[X]]^2+ Tabelle16[[#This Row],[Y]]^2 +Tabelle16[[#This Row],[Z]]^2)</f>
        <v>200.70378605400049</v>
      </c>
      <c r="Q866">
        <v>242.83</v>
      </c>
      <c r="R866">
        <v>139.053</v>
      </c>
      <c r="S866">
        <v>134.126</v>
      </c>
      <c r="T866">
        <v>43.363799999999998</v>
      </c>
      <c r="U866">
        <v>-1.7705599999999999</v>
      </c>
      <c r="V866">
        <v>-7.3504300000000002</v>
      </c>
    </row>
    <row r="867" spans="1:22">
      <c r="A867">
        <v>17852</v>
      </c>
      <c r="B867">
        <v>0</v>
      </c>
      <c r="C867">
        <v>36.822000000000003</v>
      </c>
      <c r="D867">
        <v>-14.6829</v>
      </c>
      <c r="E867">
        <v>-196.75</v>
      </c>
      <c r="F867">
        <v>43.363799999999998</v>
      </c>
      <c r="G867">
        <v>-1.7705599999999999</v>
      </c>
      <c r="H867">
        <v>-7.3504300000000002</v>
      </c>
      <c r="I867" t="e">
        <f>IF(AND(Tabelle16[[#This Row],[AreaPx]]&gt;0,NOT(Tabelle16[AreaPx]="inf")),Tabelle16[[#This Row],[AreaPx]], NA())</f>
        <v>#N/A</v>
      </c>
      <c r="J867">
        <v>0</v>
      </c>
      <c r="K867">
        <v>0</v>
      </c>
      <c r="L867">
        <v>0</v>
      </c>
      <c r="M867">
        <v>0</v>
      </c>
      <c r="N867">
        <v>0</v>
      </c>
      <c r="O867">
        <f>Tabelle16[[#This Row],[Roll]]+Tabelle16[[#This Row],[Yaw]]</f>
        <v>36.013369999999995</v>
      </c>
      <c r="P867">
        <f>SQRT(Tabelle16[[#This Row],[X]]^2+ Tabelle16[[#This Row],[Y]]^2 +Tabelle16[[#This Row],[Z]]^2)</f>
        <v>200.70378605400049</v>
      </c>
      <c r="Q867">
        <v>242.83</v>
      </c>
      <c r="R867">
        <v>139.053</v>
      </c>
      <c r="S867">
        <v>134.126</v>
      </c>
      <c r="T867">
        <v>43.363799999999998</v>
      </c>
      <c r="U867">
        <v>-1.7705599999999999</v>
      </c>
      <c r="V867">
        <v>-7.3504300000000002</v>
      </c>
    </row>
    <row r="868" spans="1:22">
      <c r="A868">
        <v>17873</v>
      </c>
      <c r="B868">
        <v>0</v>
      </c>
      <c r="C868">
        <v>36.822000000000003</v>
      </c>
      <c r="D868">
        <v>-14.6829</v>
      </c>
      <c r="E868">
        <v>-196.75</v>
      </c>
      <c r="F868">
        <v>43.363799999999998</v>
      </c>
      <c r="G868">
        <v>-1.7705599999999999</v>
      </c>
      <c r="H868">
        <v>-7.3504300000000002</v>
      </c>
      <c r="I868" t="e">
        <f>IF(AND(Tabelle16[[#This Row],[AreaPx]]&gt;0,NOT(Tabelle16[AreaPx]="inf")),Tabelle16[[#This Row],[AreaPx]], NA())</f>
        <v>#N/A</v>
      </c>
      <c r="J868">
        <v>0</v>
      </c>
      <c r="K868">
        <v>0</v>
      </c>
      <c r="L868">
        <v>0</v>
      </c>
      <c r="M868">
        <v>0</v>
      </c>
      <c r="N868">
        <v>0</v>
      </c>
      <c r="O868">
        <f>Tabelle16[[#This Row],[Roll]]+Tabelle16[[#This Row],[Yaw]]</f>
        <v>36.013369999999995</v>
      </c>
      <c r="P868">
        <f>SQRT(Tabelle16[[#This Row],[X]]^2+ Tabelle16[[#This Row],[Y]]^2 +Tabelle16[[#This Row],[Z]]^2)</f>
        <v>200.70378605400049</v>
      </c>
      <c r="Q868">
        <v>242.83</v>
      </c>
      <c r="R868">
        <v>139.053</v>
      </c>
      <c r="S868">
        <v>134.126</v>
      </c>
      <c r="T868">
        <v>43.363799999999998</v>
      </c>
      <c r="U868">
        <v>-1.7705599999999999</v>
      </c>
      <c r="V868">
        <v>-7.3504300000000002</v>
      </c>
    </row>
    <row r="869" spans="1:22">
      <c r="A869">
        <v>17895</v>
      </c>
      <c r="B869">
        <v>0</v>
      </c>
      <c r="C869">
        <v>36.822000000000003</v>
      </c>
      <c r="D869">
        <v>-14.6829</v>
      </c>
      <c r="E869">
        <v>-196.75</v>
      </c>
      <c r="F869">
        <v>43.363799999999998</v>
      </c>
      <c r="G869">
        <v>-1.7705599999999999</v>
      </c>
      <c r="H869">
        <v>-7.3504300000000002</v>
      </c>
      <c r="I869" t="e">
        <f>IF(AND(Tabelle16[[#This Row],[AreaPx]]&gt;0,NOT(Tabelle16[AreaPx]="inf")),Tabelle16[[#This Row],[AreaPx]], NA())</f>
        <v>#N/A</v>
      </c>
      <c r="J869">
        <v>0</v>
      </c>
      <c r="K869">
        <v>0</v>
      </c>
      <c r="L869">
        <v>0</v>
      </c>
      <c r="M869">
        <v>0</v>
      </c>
      <c r="N869">
        <v>0</v>
      </c>
      <c r="O869">
        <f>Tabelle16[[#This Row],[Roll]]+Tabelle16[[#This Row],[Yaw]]</f>
        <v>36.013369999999995</v>
      </c>
      <c r="P869">
        <f>SQRT(Tabelle16[[#This Row],[X]]^2+ Tabelle16[[#This Row],[Y]]^2 +Tabelle16[[#This Row],[Z]]^2)</f>
        <v>200.70378605400049</v>
      </c>
      <c r="Q869">
        <v>242.83</v>
      </c>
      <c r="R869">
        <v>139.053</v>
      </c>
      <c r="S869">
        <v>134.126</v>
      </c>
      <c r="T869">
        <v>43.363799999999998</v>
      </c>
      <c r="U869">
        <v>-1.7705599999999999</v>
      </c>
      <c r="V869">
        <v>-7.3504300000000002</v>
      </c>
    </row>
    <row r="870" spans="1:22">
      <c r="A870">
        <v>17907</v>
      </c>
      <c r="B870">
        <v>0</v>
      </c>
      <c r="C870">
        <v>36.822000000000003</v>
      </c>
      <c r="D870">
        <v>-14.6829</v>
      </c>
      <c r="E870">
        <v>-196.75</v>
      </c>
      <c r="F870">
        <v>43.363799999999998</v>
      </c>
      <c r="G870">
        <v>-1.7705599999999999</v>
      </c>
      <c r="H870">
        <v>-7.3504300000000002</v>
      </c>
      <c r="I870" t="e">
        <f>IF(AND(Tabelle16[[#This Row],[AreaPx]]&gt;0,NOT(Tabelle16[AreaPx]="inf")),Tabelle16[[#This Row],[AreaPx]], NA())</f>
        <v>#N/A</v>
      </c>
      <c r="J870">
        <v>0</v>
      </c>
      <c r="K870">
        <v>0</v>
      </c>
      <c r="L870">
        <v>0</v>
      </c>
      <c r="M870">
        <v>0</v>
      </c>
      <c r="N870">
        <v>0</v>
      </c>
      <c r="O870">
        <f>Tabelle16[[#This Row],[Roll]]+Tabelle16[[#This Row],[Yaw]]</f>
        <v>36.013369999999995</v>
      </c>
      <c r="P870">
        <f>SQRT(Tabelle16[[#This Row],[X]]^2+ Tabelle16[[#This Row],[Y]]^2 +Tabelle16[[#This Row],[Z]]^2)</f>
        <v>200.70378605400049</v>
      </c>
      <c r="Q870">
        <v>242.83</v>
      </c>
      <c r="R870">
        <v>139.053</v>
      </c>
      <c r="S870">
        <v>134.126</v>
      </c>
      <c r="T870">
        <v>43.363799999999998</v>
      </c>
      <c r="U870">
        <v>-1.7705599999999999</v>
      </c>
      <c r="V870">
        <v>-7.3504300000000002</v>
      </c>
    </row>
    <row r="871" spans="1:22">
      <c r="A871">
        <v>17931</v>
      </c>
      <c r="B871">
        <v>0</v>
      </c>
      <c r="C871">
        <v>36.822000000000003</v>
      </c>
      <c r="D871">
        <v>-14.6829</v>
      </c>
      <c r="E871">
        <v>-196.75</v>
      </c>
      <c r="F871">
        <v>43.363799999999998</v>
      </c>
      <c r="G871">
        <v>-1.7705599999999999</v>
      </c>
      <c r="H871">
        <v>-7.3504300000000002</v>
      </c>
      <c r="I871" t="e">
        <f>IF(AND(Tabelle16[[#This Row],[AreaPx]]&gt;0,NOT(Tabelle16[AreaPx]="inf")),Tabelle16[[#This Row],[AreaPx]], NA())</f>
        <v>#N/A</v>
      </c>
      <c r="J871">
        <v>0</v>
      </c>
      <c r="K871">
        <v>0</v>
      </c>
      <c r="L871">
        <v>0</v>
      </c>
      <c r="M871">
        <v>0</v>
      </c>
      <c r="N871">
        <v>0</v>
      </c>
      <c r="O871">
        <f>Tabelle16[[#This Row],[Roll]]+Tabelle16[[#This Row],[Yaw]]</f>
        <v>36.013369999999995</v>
      </c>
      <c r="P871">
        <f>SQRT(Tabelle16[[#This Row],[X]]^2+ Tabelle16[[#This Row],[Y]]^2 +Tabelle16[[#This Row],[Z]]^2)</f>
        <v>200.70378605400049</v>
      </c>
      <c r="Q871">
        <v>242.83</v>
      </c>
      <c r="R871">
        <v>139.053</v>
      </c>
      <c r="S871">
        <v>134.126</v>
      </c>
      <c r="T871">
        <v>43.363799999999998</v>
      </c>
      <c r="U871">
        <v>-1.7705599999999999</v>
      </c>
      <c r="V871">
        <v>-7.3504300000000002</v>
      </c>
    </row>
    <row r="872" spans="1:22">
      <c r="A872">
        <v>17946</v>
      </c>
      <c r="B872">
        <v>0</v>
      </c>
      <c r="C872">
        <v>36.822000000000003</v>
      </c>
      <c r="D872">
        <v>-14.6829</v>
      </c>
      <c r="E872">
        <v>-196.75</v>
      </c>
      <c r="F872">
        <v>43.363799999999998</v>
      </c>
      <c r="G872">
        <v>-1.7705599999999999</v>
      </c>
      <c r="H872">
        <v>-7.3504300000000002</v>
      </c>
      <c r="I872" t="e">
        <f>IF(AND(Tabelle16[[#This Row],[AreaPx]]&gt;0,NOT(Tabelle16[AreaPx]="inf")),Tabelle16[[#This Row],[AreaPx]], NA())</f>
        <v>#N/A</v>
      </c>
      <c r="J872">
        <v>0</v>
      </c>
      <c r="K872">
        <v>0</v>
      </c>
      <c r="L872">
        <v>0</v>
      </c>
      <c r="M872">
        <v>0</v>
      </c>
      <c r="N872">
        <v>0</v>
      </c>
      <c r="O872">
        <f>Tabelle16[[#This Row],[Roll]]+Tabelle16[[#This Row],[Yaw]]</f>
        <v>36.013369999999995</v>
      </c>
      <c r="P872">
        <f>SQRT(Tabelle16[[#This Row],[X]]^2+ Tabelle16[[#This Row],[Y]]^2 +Tabelle16[[#This Row],[Z]]^2)</f>
        <v>200.70378605400049</v>
      </c>
      <c r="Q872">
        <v>242.83</v>
      </c>
      <c r="R872">
        <v>139.053</v>
      </c>
      <c r="S872">
        <v>134.126</v>
      </c>
      <c r="T872">
        <v>43.363799999999998</v>
      </c>
      <c r="U872">
        <v>-1.7705599999999999</v>
      </c>
      <c r="V872">
        <v>-7.3504300000000002</v>
      </c>
    </row>
    <row r="873" spans="1:22">
      <c r="A873">
        <v>17970</v>
      </c>
      <c r="B873">
        <v>0</v>
      </c>
      <c r="C873">
        <v>36.822000000000003</v>
      </c>
      <c r="D873">
        <v>-14.6829</v>
      </c>
      <c r="E873">
        <v>-196.75</v>
      </c>
      <c r="F873">
        <v>43.363799999999998</v>
      </c>
      <c r="G873">
        <v>-1.7705599999999999</v>
      </c>
      <c r="H873">
        <v>-7.3504300000000002</v>
      </c>
      <c r="I873" t="e">
        <f>IF(AND(Tabelle16[[#This Row],[AreaPx]]&gt;0,NOT(Tabelle16[AreaPx]="inf")),Tabelle16[[#This Row],[AreaPx]], NA())</f>
        <v>#N/A</v>
      </c>
      <c r="J873">
        <v>0</v>
      </c>
      <c r="K873">
        <v>0</v>
      </c>
      <c r="L873">
        <v>0</v>
      </c>
      <c r="M873">
        <v>0</v>
      </c>
      <c r="N873">
        <v>0</v>
      </c>
      <c r="O873">
        <f>Tabelle16[[#This Row],[Roll]]+Tabelle16[[#This Row],[Yaw]]</f>
        <v>36.013369999999995</v>
      </c>
      <c r="P873">
        <f>SQRT(Tabelle16[[#This Row],[X]]^2+ Tabelle16[[#This Row],[Y]]^2 +Tabelle16[[#This Row],[Z]]^2)</f>
        <v>200.70378605400049</v>
      </c>
      <c r="Q873">
        <v>242.83</v>
      </c>
      <c r="R873">
        <v>139.053</v>
      </c>
      <c r="S873">
        <v>134.126</v>
      </c>
      <c r="T873">
        <v>43.363799999999998</v>
      </c>
      <c r="U873">
        <v>-1.7705599999999999</v>
      </c>
      <c r="V873">
        <v>-7.3504300000000002</v>
      </c>
    </row>
    <row r="874" spans="1:22">
      <c r="A874">
        <v>17982</v>
      </c>
      <c r="B874">
        <v>0</v>
      </c>
      <c r="C874">
        <v>36.822000000000003</v>
      </c>
      <c r="D874">
        <v>-14.6829</v>
      </c>
      <c r="E874">
        <v>-196.75</v>
      </c>
      <c r="F874">
        <v>43.363799999999998</v>
      </c>
      <c r="G874">
        <v>-1.7705599999999999</v>
      </c>
      <c r="H874">
        <v>-7.3504300000000002</v>
      </c>
      <c r="I874" t="e">
        <f>IF(AND(Tabelle16[[#This Row],[AreaPx]]&gt;0,NOT(Tabelle16[AreaPx]="inf")),Tabelle16[[#This Row],[AreaPx]], NA())</f>
        <v>#N/A</v>
      </c>
      <c r="J874">
        <v>0</v>
      </c>
      <c r="K874">
        <v>0</v>
      </c>
      <c r="L874">
        <v>0</v>
      </c>
      <c r="M874">
        <v>0</v>
      </c>
      <c r="N874">
        <v>0</v>
      </c>
      <c r="O874">
        <f>Tabelle16[[#This Row],[Roll]]+Tabelle16[[#This Row],[Yaw]]</f>
        <v>36.013369999999995</v>
      </c>
      <c r="P874">
        <f>SQRT(Tabelle16[[#This Row],[X]]^2+ Tabelle16[[#This Row],[Y]]^2 +Tabelle16[[#This Row],[Z]]^2)</f>
        <v>200.70378605400049</v>
      </c>
      <c r="Q874">
        <v>242.83</v>
      </c>
      <c r="R874">
        <v>139.053</v>
      </c>
      <c r="S874">
        <v>134.126</v>
      </c>
      <c r="T874">
        <v>43.363799999999998</v>
      </c>
      <c r="U874">
        <v>-1.7705599999999999</v>
      </c>
      <c r="V874">
        <v>-7.3504300000000002</v>
      </c>
    </row>
    <row r="875" spans="1:22">
      <c r="A875">
        <v>18011</v>
      </c>
      <c r="B875">
        <v>0</v>
      </c>
      <c r="C875">
        <v>36.822000000000003</v>
      </c>
      <c r="D875">
        <v>-14.6829</v>
      </c>
      <c r="E875">
        <v>-196.75</v>
      </c>
      <c r="F875">
        <v>43.363799999999998</v>
      </c>
      <c r="G875">
        <v>-1.7705599999999999</v>
      </c>
      <c r="H875">
        <v>-7.3504300000000002</v>
      </c>
      <c r="I875" t="e">
        <f>IF(AND(Tabelle16[[#This Row],[AreaPx]]&gt;0,NOT(Tabelle16[AreaPx]="inf")),Tabelle16[[#This Row],[AreaPx]], NA())</f>
        <v>#N/A</v>
      </c>
      <c r="J875">
        <v>0</v>
      </c>
      <c r="K875">
        <v>0</v>
      </c>
      <c r="L875">
        <v>0</v>
      </c>
      <c r="M875">
        <v>0</v>
      </c>
      <c r="N875">
        <v>0</v>
      </c>
      <c r="O875">
        <f>Tabelle16[[#This Row],[Roll]]+Tabelle16[[#This Row],[Yaw]]</f>
        <v>36.013369999999995</v>
      </c>
      <c r="P875">
        <f>SQRT(Tabelle16[[#This Row],[X]]^2+ Tabelle16[[#This Row],[Y]]^2 +Tabelle16[[#This Row],[Z]]^2)</f>
        <v>200.70378605400049</v>
      </c>
      <c r="Q875">
        <v>242.83</v>
      </c>
      <c r="R875">
        <v>139.053</v>
      </c>
      <c r="S875">
        <v>134.126</v>
      </c>
      <c r="T875">
        <v>43.363799999999998</v>
      </c>
      <c r="U875">
        <v>-1.7705599999999999</v>
      </c>
      <c r="V875">
        <v>-7.3504300000000002</v>
      </c>
    </row>
    <row r="876" spans="1:22">
      <c r="A876">
        <v>18036</v>
      </c>
      <c r="B876">
        <v>0</v>
      </c>
      <c r="C876">
        <v>36.822000000000003</v>
      </c>
      <c r="D876">
        <v>-14.6829</v>
      </c>
      <c r="E876">
        <v>-196.75</v>
      </c>
      <c r="F876">
        <v>43.363799999999998</v>
      </c>
      <c r="G876">
        <v>-1.7705599999999999</v>
      </c>
      <c r="H876">
        <v>-7.3504300000000002</v>
      </c>
      <c r="I876" t="e">
        <f>IF(AND(Tabelle16[[#This Row],[AreaPx]]&gt;0,NOT(Tabelle16[AreaPx]="inf")),Tabelle16[[#This Row],[AreaPx]], NA())</f>
        <v>#N/A</v>
      </c>
      <c r="J876">
        <v>0</v>
      </c>
      <c r="K876">
        <v>0</v>
      </c>
      <c r="L876">
        <v>0</v>
      </c>
      <c r="M876">
        <v>0</v>
      </c>
      <c r="N876">
        <v>0</v>
      </c>
      <c r="O876">
        <f>Tabelle16[[#This Row],[Roll]]+Tabelle16[[#This Row],[Yaw]]</f>
        <v>36.013369999999995</v>
      </c>
      <c r="P876">
        <f>SQRT(Tabelle16[[#This Row],[X]]^2+ Tabelle16[[#This Row],[Y]]^2 +Tabelle16[[#This Row],[Z]]^2)</f>
        <v>200.70378605400049</v>
      </c>
      <c r="Q876">
        <v>242.83</v>
      </c>
      <c r="R876">
        <v>139.053</v>
      </c>
      <c r="S876">
        <v>134.126</v>
      </c>
      <c r="T876">
        <v>43.363799999999998</v>
      </c>
      <c r="U876">
        <v>-1.7705599999999999</v>
      </c>
      <c r="V876">
        <v>-7.3504300000000002</v>
      </c>
    </row>
    <row r="877" spans="1:22">
      <c r="A877">
        <v>18052</v>
      </c>
      <c r="B877">
        <v>0</v>
      </c>
      <c r="C877">
        <v>36.822000000000003</v>
      </c>
      <c r="D877">
        <v>-14.6829</v>
      </c>
      <c r="E877">
        <v>-196.75</v>
      </c>
      <c r="F877">
        <v>43.363799999999998</v>
      </c>
      <c r="G877">
        <v>-1.7705599999999999</v>
      </c>
      <c r="H877">
        <v>-7.3504300000000002</v>
      </c>
      <c r="I877" t="e">
        <f>IF(AND(Tabelle16[[#This Row],[AreaPx]]&gt;0,NOT(Tabelle16[AreaPx]="inf")),Tabelle16[[#This Row],[AreaPx]], NA())</f>
        <v>#N/A</v>
      </c>
      <c r="J877">
        <v>0</v>
      </c>
      <c r="K877">
        <v>0</v>
      </c>
      <c r="L877">
        <v>0</v>
      </c>
      <c r="M877">
        <v>0</v>
      </c>
      <c r="N877">
        <v>0</v>
      </c>
      <c r="O877">
        <f>Tabelle16[[#This Row],[Roll]]+Tabelle16[[#This Row],[Yaw]]</f>
        <v>36.013369999999995</v>
      </c>
      <c r="P877">
        <f>SQRT(Tabelle16[[#This Row],[X]]^2+ Tabelle16[[#This Row],[Y]]^2 +Tabelle16[[#This Row],[Z]]^2)</f>
        <v>200.70378605400049</v>
      </c>
      <c r="Q877">
        <v>242.83</v>
      </c>
      <c r="R877">
        <v>139.053</v>
      </c>
      <c r="S877">
        <v>134.126</v>
      </c>
      <c r="T877">
        <v>43.363799999999998</v>
      </c>
      <c r="U877">
        <v>-1.7705599999999999</v>
      </c>
      <c r="V877">
        <v>-7.3504300000000002</v>
      </c>
    </row>
    <row r="878" spans="1:22">
      <c r="A878">
        <v>18077</v>
      </c>
      <c r="B878">
        <v>0</v>
      </c>
      <c r="C878">
        <v>36.822000000000003</v>
      </c>
      <c r="D878">
        <v>-14.6829</v>
      </c>
      <c r="E878">
        <v>-196.75</v>
      </c>
      <c r="F878">
        <v>43.363799999999998</v>
      </c>
      <c r="G878">
        <v>-1.7705599999999999</v>
      </c>
      <c r="H878">
        <v>-7.3504300000000002</v>
      </c>
      <c r="I878" t="e">
        <f>IF(AND(Tabelle16[[#This Row],[AreaPx]]&gt;0,NOT(Tabelle16[AreaPx]="inf")),Tabelle16[[#This Row],[AreaPx]], NA())</f>
        <v>#N/A</v>
      </c>
      <c r="J878">
        <v>0</v>
      </c>
      <c r="K878">
        <v>0</v>
      </c>
      <c r="L878">
        <v>0</v>
      </c>
      <c r="M878">
        <v>0</v>
      </c>
      <c r="N878">
        <v>0</v>
      </c>
      <c r="O878">
        <f>Tabelle16[[#This Row],[Roll]]+Tabelle16[[#This Row],[Yaw]]</f>
        <v>36.013369999999995</v>
      </c>
      <c r="P878">
        <f>SQRT(Tabelle16[[#This Row],[X]]^2+ Tabelle16[[#This Row],[Y]]^2 +Tabelle16[[#This Row],[Z]]^2)</f>
        <v>200.70378605400049</v>
      </c>
      <c r="Q878">
        <v>242.83</v>
      </c>
      <c r="R878">
        <v>139.053</v>
      </c>
      <c r="S878">
        <v>134.126</v>
      </c>
      <c r="T878">
        <v>43.363799999999998</v>
      </c>
      <c r="U878">
        <v>-1.7705599999999999</v>
      </c>
      <c r="V878">
        <v>-7.3504300000000002</v>
      </c>
    </row>
    <row r="879" spans="1:22">
      <c r="A879">
        <v>18104</v>
      </c>
      <c r="B879">
        <v>0</v>
      </c>
      <c r="C879">
        <v>36.822000000000003</v>
      </c>
      <c r="D879">
        <v>-14.6829</v>
      </c>
      <c r="E879">
        <v>-196.75</v>
      </c>
      <c r="F879">
        <v>43.363799999999998</v>
      </c>
      <c r="G879">
        <v>-1.7705599999999999</v>
      </c>
      <c r="H879">
        <v>-7.3504300000000002</v>
      </c>
      <c r="I879" t="e">
        <f>IF(AND(Tabelle16[[#This Row],[AreaPx]]&gt;0,NOT(Tabelle16[AreaPx]="inf")),Tabelle16[[#This Row],[AreaPx]], NA())</f>
        <v>#N/A</v>
      </c>
      <c r="J879">
        <v>0</v>
      </c>
      <c r="K879">
        <v>0</v>
      </c>
      <c r="L879">
        <v>0</v>
      </c>
      <c r="M879">
        <v>0</v>
      </c>
      <c r="N879">
        <v>0</v>
      </c>
      <c r="O879">
        <f>Tabelle16[[#This Row],[Roll]]+Tabelle16[[#This Row],[Yaw]]</f>
        <v>36.013369999999995</v>
      </c>
      <c r="P879">
        <f>SQRT(Tabelle16[[#This Row],[X]]^2+ Tabelle16[[#This Row],[Y]]^2 +Tabelle16[[#This Row],[Z]]^2)</f>
        <v>200.70378605400049</v>
      </c>
      <c r="Q879">
        <v>242.83</v>
      </c>
      <c r="R879">
        <v>139.053</v>
      </c>
      <c r="S879">
        <v>134.126</v>
      </c>
      <c r="T879">
        <v>43.363799999999998</v>
      </c>
      <c r="U879">
        <v>-1.7705599999999999</v>
      </c>
      <c r="V879">
        <v>-7.3504300000000002</v>
      </c>
    </row>
    <row r="880" spans="1:22">
      <c r="A880">
        <v>18121</v>
      </c>
      <c r="B880">
        <v>0</v>
      </c>
      <c r="C880">
        <v>36.822000000000003</v>
      </c>
      <c r="D880">
        <v>-14.6829</v>
      </c>
      <c r="E880">
        <v>-196.75</v>
      </c>
      <c r="F880">
        <v>43.363799999999998</v>
      </c>
      <c r="G880">
        <v>-1.7705599999999999</v>
      </c>
      <c r="H880">
        <v>-7.3504300000000002</v>
      </c>
      <c r="I880" t="e">
        <f>IF(AND(Tabelle16[[#This Row],[AreaPx]]&gt;0,NOT(Tabelle16[AreaPx]="inf")),Tabelle16[[#This Row],[AreaPx]], NA())</f>
        <v>#N/A</v>
      </c>
      <c r="J880">
        <v>0</v>
      </c>
      <c r="K880">
        <v>0</v>
      </c>
      <c r="L880">
        <v>0</v>
      </c>
      <c r="M880">
        <v>0</v>
      </c>
      <c r="N880">
        <v>0</v>
      </c>
      <c r="O880">
        <f>Tabelle16[[#This Row],[Roll]]+Tabelle16[[#This Row],[Yaw]]</f>
        <v>36.013369999999995</v>
      </c>
      <c r="P880">
        <f>SQRT(Tabelle16[[#This Row],[X]]^2+ Tabelle16[[#This Row],[Y]]^2 +Tabelle16[[#This Row],[Z]]^2)</f>
        <v>200.70378605400049</v>
      </c>
      <c r="Q880">
        <v>242.83</v>
      </c>
      <c r="R880">
        <v>139.053</v>
      </c>
      <c r="S880">
        <v>134.126</v>
      </c>
      <c r="T880">
        <v>43.363799999999998</v>
      </c>
      <c r="U880">
        <v>-1.7705599999999999</v>
      </c>
      <c r="V880">
        <v>-7.3504300000000002</v>
      </c>
    </row>
    <row r="881" spans="1:22">
      <c r="A881">
        <v>18152</v>
      </c>
      <c r="B881">
        <v>0</v>
      </c>
      <c r="C881">
        <v>36.822000000000003</v>
      </c>
      <c r="D881">
        <v>-14.6829</v>
      </c>
      <c r="E881">
        <v>-196.75</v>
      </c>
      <c r="F881">
        <v>43.363799999999998</v>
      </c>
      <c r="G881">
        <v>-1.7705599999999999</v>
      </c>
      <c r="H881">
        <v>-7.3504300000000002</v>
      </c>
      <c r="I881" t="e">
        <f>IF(AND(Tabelle16[[#This Row],[AreaPx]]&gt;0,NOT(Tabelle16[AreaPx]="inf")),Tabelle16[[#This Row],[AreaPx]], NA())</f>
        <v>#N/A</v>
      </c>
      <c r="J881">
        <v>0</v>
      </c>
      <c r="K881">
        <v>0</v>
      </c>
      <c r="L881">
        <v>0</v>
      </c>
      <c r="M881">
        <v>0</v>
      </c>
      <c r="N881">
        <v>0</v>
      </c>
      <c r="O881">
        <f>Tabelle16[[#This Row],[Roll]]+Tabelle16[[#This Row],[Yaw]]</f>
        <v>36.013369999999995</v>
      </c>
      <c r="P881">
        <f>SQRT(Tabelle16[[#This Row],[X]]^2+ Tabelle16[[#This Row],[Y]]^2 +Tabelle16[[#This Row],[Z]]^2)</f>
        <v>200.70378605400049</v>
      </c>
      <c r="Q881">
        <v>242.83</v>
      </c>
      <c r="R881">
        <v>139.053</v>
      </c>
      <c r="S881">
        <v>134.126</v>
      </c>
      <c r="T881">
        <v>43.363799999999998</v>
      </c>
      <c r="U881">
        <v>-1.7705599999999999</v>
      </c>
      <c r="V881">
        <v>-7.3504300000000002</v>
      </c>
    </row>
    <row r="882" spans="1:22">
      <c r="A882">
        <v>18181</v>
      </c>
      <c r="B882">
        <v>0</v>
      </c>
      <c r="C882">
        <v>36.822000000000003</v>
      </c>
      <c r="D882">
        <v>-14.6829</v>
      </c>
      <c r="E882">
        <v>-196.75</v>
      </c>
      <c r="F882">
        <v>43.363799999999998</v>
      </c>
      <c r="G882">
        <v>-1.7705599999999999</v>
      </c>
      <c r="H882">
        <v>-7.3504300000000002</v>
      </c>
      <c r="I882" t="e">
        <f>IF(AND(Tabelle16[[#This Row],[AreaPx]]&gt;0,NOT(Tabelle16[AreaPx]="inf")),Tabelle16[[#This Row],[AreaPx]], NA())</f>
        <v>#N/A</v>
      </c>
      <c r="J882">
        <v>0</v>
      </c>
      <c r="K882">
        <v>0</v>
      </c>
      <c r="L882">
        <v>0</v>
      </c>
      <c r="M882">
        <v>0</v>
      </c>
      <c r="N882">
        <v>0</v>
      </c>
      <c r="O882">
        <f>Tabelle16[[#This Row],[Roll]]+Tabelle16[[#This Row],[Yaw]]</f>
        <v>36.013369999999995</v>
      </c>
      <c r="P882">
        <f>SQRT(Tabelle16[[#This Row],[X]]^2+ Tabelle16[[#This Row],[Y]]^2 +Tabelle16[[#This Row],[Z]]^2)</f>
        <v>200.70378605400049</v>
      </c>
      <c r="Q882">
        <v>242.83</v>
      </c>
      <c r="R882">
        <v>139.053</v>
      </c>
      <c r="S882">
        <v>134.126</v>
      </c>
      <c r="T882">
        <v>43.363799999999998</v>
      </c>
      <c r="U882">
        <v>-1.7705599999999999</v>
      </c>
      <c r="V882">
        <v>-7.3504300000000002</v>
      </c>
    </row>
    <row r="883" spans="1:22">
      <c r="A883">
        <v>18217</v>
      </c>
      <c r="B883">
        <v>0</v>
      </c>
      <c r="C883">
        <v>36.822000000000003</v>
      </c>
      <c r="D883">
        <v>-14.6829</v>
      </c>
      <c r="E883">
        <v>-196.75</v>
      </c>
      <c r="F883">
        <v>43.363799999999998</v>
      </c>
      <c r="G883">
        <v>-1.7705599999999999</v>
      </c>
      <c r="H883">
        <v>-7.3504300000000002</v>
      </c>
      <c r="I883" t="e">
        <f>IF(AND(Tabelle16[[#This Row],[AreaPx]]&gt;0,NOT(Tabelle16[AreaPx]="inf")),Tabelle16[[#This Row],[AreaPx]], NA())</f>
        <v>#N/A</v>
      </c>
      <c r="J883">
        <v>0</v>
      </c>
      <c r="K883">
        <v>0</v>
      </c>
      <c r="L883">
        <v>0</v>
      </c>
      <c r="M883">
        <v>0</v>
      </c>
      <c r="N883">
        <v>0</v>
      </c>
      <c r="O883">
        <f>Tabelle16[[#This Row],[Roll]]+Tabelle16[[#This Row],[Yaw]]</f>
        <v>36.013369999999995</v>
      </c>
      <c r="P883">
        <f>SQRT(Tabelle16[[#This Row],[X]]^2+ Tabelle16[[#This Row],[Y]]^2 +Tabelle16[[#This Row],[Z]]^2)</f>
        <v>200.70378605400049</v>
      </c>
      <c r="Q883">
        <v>242.83</v>
      </c>
      <c r="R883">
        <v>139.053</v>
      </c>
      <c r="S883">
        <v>134.126</v>
      </c>
      <c r="T883">
        <v>43.363799999999998</v>
      </c>
      <c r="U883">
        <v>-1.7705599999999999</v>
      </c>
      <c r="V883">
        <v>-7.3504300000000002</v>
      </c>
    </row>
    <row r="884" spans="1:22">
      <c r="A884">
        <v>18253</v>
      </c>
      <c r="B884">
        <v>0</v>
      </c>
      <c r="C884">
        <v>36.822000000000003</v>
      </c>
      <c r="D884">
        <v>-14.6829</v>
      </c>
      <c r="E884">
        <v>-196.75</v>
      </c>
      <c r="F884">
        <v>43.363799999999998</v>
      </c>
      <c r="G884">
        <v>-1.7705599999999999</v>
      </c>
      <c r="H884">
        <v>-7.3504300000000002</v>
      </c>
      <c r="I884" t="e">
        <f>IF(AND(Tabelle16[[#This Row],[AreaPx]]&gt;0,NOT(Tabelle16[AreaPx]="inf")),Tabelle16[[#This Row],[AreaPx]], NA())</f>
        <v>#N/A</v>
      </c>
      <c r="J884">
        <v>0</v>
      </c>
      <c r="K884">
        <v>0</v>
      </c>
      <c r="L884">
        <v>0</v>
      </c>
      <c r="M884">
        <v>0</v>
      </c>
      <c r="N884">
        <v>0</v>
      </c>
      <c r="O884">
        <f>Tabelle16[[#This Row],[Roll]]+Tabelle16[[#This Row],[Yaw]]</f>
        <v>36.013369999999995</v>
      </c>
      <c r="P884">
        <f>SQRT(Tabelle16[[#This Row],[X]]^2+ Tabelle16[[#This Row],[Y]]^2 +Tabelle16[[#This Row],[Z]]^2)</f>
        <v>200.70378605400049</v>
      </c>
      <c r="Q884">
        <v>242.83</v>
      </c>
      <c r="R884">
        <v>139.053</v>
      </c>
      <c r="S884">
        <v>134.126</v>
      </c>
      <c r="T884">
        <v>43.363799999999998</v>
      </c>
      <c r="U884">
        <v>-1.7705599999999999</v>
      </c>
      <c r="V884">
        <v>-7.3504300000000002</v>
      </c>
    </row>
    <row r="885" spans="1:22">
      <c r="A885">
        <v>18284</v>
      </c>
      <c r="B885">
        <v>0</v>
      </c>
      <c r="C885">
        <v>36.822000000000003</v>
      </c>
      <c r="D885">
        <v>-14.6829</v>
      </c>
      <c r="E885">
        <v>-196.75</v>
      </c>
      <c r="F885">
        <v>43.363799999999998</v>
      </c>
      <c r="G885">
        <v>-1.7705599999999999</v>
      </c>
      <c r="H885">
        <v>-7.3504300000000002</v>
      </c>
      <c r="I885" t="e">
        <f>IF(AND(Tabelle16[[#This Row],[AreaPx]]&gt;0,NOT(Tabelle16[AreaPx]="inf")),Tabelle16[[#This Row],[AreaPx]], NA())</f>
        <v>#N/A</v>
      </c>
      <c r="J885">
        <v>0</v>
      </c>
      <c r="K885">
        <v>0</v>
      </c>
      <c r="L885">
        <v>0</v>
      </c>
      <c r="M885">
        <v>0</v>
      </c>
      <c r="N885">
        <v>0</v>
      </c>
      <c r="O885">
        <f>Tabelle16[[#This Row],[Roll]]+Tabelle16[[#This Row],[Yaw]]</f>
        <v>36.013369999999995</v>
      </c>
      <c r="P885">
        <f>SQRT(Tabelle16[[#This Row],[X]]^2+ Tabelle16[[#This Row],[Y]]^2 +Tabelle16[[#This Row],[Z]]^2)</f>
        <v>200.70378605400049</v>
      </c>
      <c r="Q885">
        <v>242.83</v>
      </c>
      <c r="R885">
        <v>139.053</v>
      </c>
      <c r="S885">
        <v>134.126</v>
      </c>
      <c r="T885">
        <v>43.363799999999998</v>
      </c>
      <c r="U885">
        <v>-1.7705599999999999</v>
      </c>
      <c r="V885">
        <v>-7.3504300000000002</v>
      </c>
    </row>
    <row r="886" spans="1:22">
      <c r="A886">
        <v>18317</v>
      </c>
      <c r="B886">
        <v>0</v>
      </c>
      <c r="C886">
        <v>36.822000000000003</v>
      </c>
      <c r="D886">
        <v>-14.6829</v>
      </c>
      <c r="E886">
        <v>-196.75</v>
      </c>
      <c r="F886">
        <v>43.363799999999998</v>
      </c>
      <c r="G886">
        <v>-1.7705599999999999</v>
      </c>
      <c r="H886">
        <v>-7.3504300000000002</v>
      </c>
      <c r="I886" t="e">
        <f>IF(AND(Tabelle16[[#This Row],[AreaPx]]&gt;0,NOT(Tabelle16[AreaPx]="inf")),Tabelle16[[#This Row],[AreaPx]], NA())</f>
        <v>#N/A</v>
      </c>
      <c r="J886">
        <v>0</v>
      </c>
      <c r="K886">
        <v>0</v>
      </c>
      <c r="L886">
        <v>0</v>
      </c>
      <c r="M886">
        <v>0</v>
      </c>
      <c r="N886">
        <v>0</v>
      </c>
      <c r="O886">
        <f>Tabelle16[[#This Row],[Roll]]+Tabelle16[[#This Row],[Yaw]]</f>
        <v>36.013369999999995</v>
      </c>
      <c r="P886">
        <f>SQRT(Tabelle16[[#This Row],[X]]^2+ Tabelle16[[#This Row],[Y]]^2 +Tabelle16[[#This Row],[Z]]^2)</f>
        <v>200.70378605400049</v>
      </c>
      <c r="Q886">
        <v>242.83</v>
      </c>
      <c r="R886">
        <v>139.053</v>
      </c>
      <c r="S886">
        <v>134.126</v>
      </c>
      <c r="T886">
        <v>43.363799999999998</v>
      </c>
      <c r="U886">
        <v>-1.7705599999999999</v>
      </c>
      <c r="V886">
        <v>-7.3504300000000002</v>
      </c>
    </row>
    <row r="887" spans="1:22">
      <c r="A887">
        <v>18340</v>
      </c>
      <c r="B887">
        <v>0</v>
      </c>
      <c r="C887">
        <v>36.822000000000003</v>
      </c>
      <c r="D887">
        <v>-14.6829</v>
      </c>
      <c r="E887">
        <v>-196.75</v>
      </c>
      <c r="F887">
        <v>43.363799999999998</v>
      </c>
      <c r="G887">
        <v>-1.7705599999999999</v>
      </c>
      <c r="H887">
        <v>-7.3504300000000002</v>
      </c>
      <c r="I887" t="e">
        <f>IF(AND(Tabelle16[[#This Row],[AreaPx]]&gt;0,NOT(Tabelle16[AreaPx]="inf")),Tabelle16[[#This Row],[AreaPx]], NA())</f>
        <v>#N/A</v>
      </c>
      <c r="J887">
        <v>0</v>
      </c>
      <c r="K887">
        <v>0</v>
      </c>
      <c r="L887">
        <v>0</v>
      </c>
      <c r="M887">
        <v>0</v>
      </c>
      <c r="N887">
        <v>0</v>
      </c>
      <c r="O887">
        <f>Tabelle16[[#This Row],[Roll]]+Tabelle16[[#This Row],[Yaw]]</f>
        <v>36.013369999999995</v>
      </c>
      <c r="P887">
        <f>SQRT(Tabelle16[[#This Row],[X]]^2+ Tabelle16[[#This Row],[Y]]^2 +Tabelle16[[#This Row],[Z]]^2)</f>
        <v>200.70378605400049</v>
      </c>
      <c r="Q887">
        <v>242.83</v>
      </c>
      <c r="R887">
        <v>139.053</v>
      </c>
      <c r="S887">
        <v>134.126</v>
      </c>
      <c r="T887">
        <v>43.363799999999998</v>
      </c>
      <c r="U887">
        <v>-1.7705599999999999</v>
      </c>
      <c r="V887">
        <v>-7.3504300000000002</v>
      </c>
    </row>
    <row r="888" spans="1:22">
      <c r="A888">
        <v>18374</v>
      </c>
      <c r="B888">
        <v>0</v>
      </c>
      <c r="C888">
        <v>36.822000000000003</v>
      </c>
      <c r="D888">
        <v>-14.6829</v>
      </c>
      <c r="E888">
        <v>-196.75</v>
      </c>
      <c r="F888">
        <v>43.363799999999998</v>
      </c>
      <c r="G888">
        <v>-1.7705599999999999</v>
      </c>
      <c r="H888">
        <v>-7.3504300000000002</v>
      </c>
      <c r="I888" t="e">
        <f>IF(AND(Tabelle16[[#This Row],[AreaPx]]&gt;0,NOT(Tabelle16[AreaPx]="inf")),Tabelle16[[#This Row],[AreaPx]], NA())</f>
        <v>#N/A</v>
      </c>
      <c r="J888">
        <v>0</v>
      </c>
      <c r="K888">
        <v>0</v>
      </c>
      <c r="L888">
        <v>0</v>
      </c>
      <c r="M888">
        <v>0</v>
      </c>
      <c r="N888">
        <v>0</v>
      </c>
      <c r="O888">
        <f>Tabelle16[[#This Row],[Roll]]+Tabelle16[[#This Row],[Yaw]]</f>
        <v>36.013369999999995</v>
      </c>
      <c r="P888">
        <f>SQRT(Tabelle16[[#This Row],[X]]^2+ Tabelle16[[#This Row],[Y]]^2 +Tabelle16[[#This Row],[Z]]^2)</f>
        <v>200.70378605400049</v>
      </c>
      <c r="Q888">
        <v>242.83</v>
      </c>
      <c r="R888">
        <v>139.053</v>
      </c>
      <c r="S888">
        <v>134.126</v>
      </c>
      <c r="T888">
        <v>43.363799999999998</v>
      </c>
      <c r="U888">
        <v>-1.7705599999999999</v>
      </c>
      <c r="V888">
        <v>-7.3504300000000002</v>
      </c>
    </row>
    <row r="889" spans="1:22">
      <c r="A889">
        <v>18404</v>
      </c>
      <c r="B889">
        <v>0</v>
      </c>
      <c r="C889">
        <v>36.822000000000003</v>
      </c>
      <c r="D889">
        <v>-14.6829</v>
      </c>
      <c r="E889">
        <v>-196.75</v>
      </c>
      <c r="F889">
        <v>43.363799999999998</v>
      </c>
      <c r="G889">
        <v>-1.7705599999999999</v>
      </c>
      <c r="H889">
        <v>-7.3504300000000002</v>
      </c>
      <c r="I889" t="e">
        <f>IF(AND(Tabelle16[[#This Row],[AreaPx]]&gt;0,NOT(Tabelle16[AreaPx]="inf")),Tabelle16[[#This Row],[AreaPx]], NA())</f>
        <v>#N/A</v>
      </c>
      <c r="J889">
        <v>0</v>
      </c>
      <c r="K889">
        <v>0</v>
      </c>
      <c r="L889">
        <v>0</v>
      </c>
      <c r="M889">
        <v>0</v>
      </c>
      <c r="N889">
        <v>0</v>
      </c>
      <c r="O889">
        <f>Tabelle16[[#This Row],[Roll]]+Tabelle16[[#This Row],[Yaw]]</f>
        <v>36.013369999999995</v>
      </c>
      <c r="P889">
        <f>SQRT(Tabelle16[[#This Row],[X]]^2+ Tabelle16[[#This Row],[Y]]^2 +Tabelle16[[#This Row],[Z]]^2)</f>
        <v>200.70378605400049</v>
      </c>
      <c r="Q889">
        <v>242.83</v>
      </c>
      <c r="R889">
        <v>139.053</v>
      </c>
      <c r="S889">
        <v>134.126</v>
      </c>
      <c r="T889">
        <v>43.363799999999998</v>
      </c>
      <c r="U889">
        <v>-1.7705599999999999</v>
      </c>
      <c r="V889">
        <v>-7.3504300000000002</v>
      </c>
    </row>
    <row r="890" spans="1:22">
      <c r="A890">
        <v>18421</v>
      </c>
      <c r="B890">
        <v>0</v>
      </c>
      <c r="C890">
        <v>36.822000000000003</v>
      </c>
      <c r="D890">
        <v>-14.6829</v>
      </c>
      <c r="E890">
        <v>-196.75</v>
      </c>
      <c r="F890">
        <v>43.363799999999998</v>
      </c>
      <c r="G890">
        <v>-1.7705599999999999</v>
      </c>
      <c r="H890">
        <v>-7.3504300000000002</v>
      </c>
      <c r="I890" t="e">
        <f>IF(AND(Tabelle16[[#This Row],[AreaPx]]&gt;0,NOT(Tabelle16[AreaPx]="inf")),Tabelle16[[#This Row],[AreaPx]], NA())</f>
        <v>#N/A</v>
      </c>
      <c r="J890">
        <v>0</v>
      </c>
      <c r="K890">
        <v>0</v>
      </c>
      <c r="L890">
        <v>0</v>
      </c>
      <c r="M890">
        <v>0</v>
      </c>
      <c r="N890">
        <v>0</v>
      </c>
      <c r="O890">
        <f>Tabelle16[[#This Row],[Roll]]+Tabelle16[[#This Row],[Yaw]]</f>
        <v>36.013369999999995</v>
      </c>
      <c r="P890">
        <f>SQRT(Tabelle16[[#This Row],[X]]^2+ Tabelle16[[#This Row],[Y]]^2 +Tabelle16[[#This Row],[Z]]^2)</f>
        <v>200.70378605400049</v>
      </c>
      <c r="Q890">
        <v>242.83</v>
      </c>
      <c r="R890">
        <v>139.053</v>
      </c>
      <c r="S890">
        <v>134.126</v>
      </c>
      <c r="T890">
        <v>43.363799999999998</v>
      </c>
      <c r="U890">
        <v>-1.7705599999999999</v>
      </c>
      <c r="V890">
        <v>-7.3504300000000002</v>
      </c>
    </row>
    <row r="891" spans="1:22">
      <c r="A891">
        <v>18451</v>
      </c>
      <c r="B891">
        <v>0</v>
      </c>
      <c r="C891">
        <v>36.822000000000003</v>
      </c>
      <c r="D891">
        <v>-14.6829</v>
      </c>
      <c r="E891">
        <v>-196.75</v>
      </c>
      <c r="F891">
        <v>43.363799999999998</v>
      </c>
      <c r="G891">
        <v>-1.7705599999999999</v>
      </c>
      <c r="H891">
        <v>-7.3504300000000002</v>
      </c>
      <c r="I891" t="e">
        <f>IF(AND(Tabelle16[[#This Row],[AreaPx]]&gt;0,NOT(Tabelle16[AreaPx]="inf")),Tabelle16[[#This Row],[AreaPx]], NA())</f>
        <v>#N/A</v>
      </c>
      <c r="J891">
        <v>0</v>
      </c>
      <c r="K891">
        <v>0</v>
      </c>
      <c r="L891">
        <v>0</v>
      </c>
      <c r="M891">
        <v>0</v>
      </c>
      <c r="N891">
        <v>0</v>
      </c>
      <c r="O891">
        <f>Tabelle16[[#This Row],[Roll]]+Tabelle16[[#This Row],[Yaw]]</f>
        <v>36.013369999999995</v>
      </c>
      <c r="P891">
        <f>SQRT(Tabelle16[[#This Row],[X]]^2+ Tabelle16[[#This Row],[Y]]^2 +Tabelle16[[#This Row],[Z]]^2)</f>
        <v>200.70378605400049</v>
      </c>
      <c r="Q891">
        <v>242.83</v>
      </c>
      <c r="R891">
        <v>139.053</v>
      </c>
      <c r="S891">
        <v>134.126</v>
      </c>
      <c r="T891">
        <v>43.363799999999998</v>
      </c>
      <c r="U891">
        <v>-1.7705599999999999</v>
      </c>
      <c r="V891">
        <v>-7.3504300000000002</v>
      </c>
    </row>
    <row r="892" spans="1:22">
      <c r="A892">
        <v>18477</v>
      </c>
      <c r="B892">
        <v>0</v>
      </c>
      <c r="C892">
        <v>36.822000000000003</v>
      </c>
      <c r="D892">
        <v>-14.6829</v>
      </c>
      <c r="E892">
        <v>-196.75</v>
      </c>
      <c r="F892">
        <v>43.363799999999998</v>
      </c>
      <c r="G892">
        <v>-1.7705599999999999</v>
      </c>
      <c r="H892">
        <v>-7.3504300000000002</v>
      </c>
      <c r="I892" t="e">
        <f>IF(AND(Tabelle16[[#This Row],[AreaPx]]&gt;0,NOT(Tabelle16[AreaPx]="inf")),Tabelle16[[#This Row],[AreaPx]], NA())</f>
        <v>#N/A</v>
      </c>
      <c r="J892">
        <v>0</v>
      </c>
      <c r="K892">
        <v>0</v>
      </c>
      <c r="L892">
        <v>0</v>
      </c>
      <c r="M892">
        <v>0</v>
      </c>
      <c r="N892">
        <v>0</v>
      </c>
      <c r="O892">
        <f>Tabelle16[[#This Row],[Roll]]+Tabelle16[[#This Row],[Yaw]]</f>
        <v>36.013369999999995</v>
      </c>
      <c r="P892">
        <f>SQRT(Tabelle16[[#This Row],[X]]^2+ Tabelle16[[#This Row],[Y]]^2 +Tabelle16[[#This Row],[Z]]^2)</f>
        <v>200.70378605400049</v>
      </c>
      <c r="Q892">
        <v>242.83</v>
      </c>
      <c r="R892">
        <v>139.053</v>
      </c>
      <c r="S892">
        <v>134.126</v>
      </c>
      <c r="T892">
        <v>43.363799999999998</v>
      </c>
      <c r="U892">
        <v>-1.7705599999999999</v>
      </c>
      <c r="V892">
        <v>-7.3504300000000002</v>
      </c>
    </row>
    <row r="893" spans="1:22">
      <c r="A893">
        <v>18497</v>
      </c>
      <c r="B893">
        <v>0</v>
      </c>
      <c r="C893">
        <v>36.822000000000003</v>
      </c>
      <c r="D893">
        <v>-14.6829</v>
      </c>
      <c r="E893">
        <v>-196.75</v>
      </c>
      <c r="F893">
        <v>43.363799999999998</v>
      </c>
      <c r="G893">
        <v>-1.7705599999999999</v>
      </c>
      <c r="H893">
        <v>-7.3504300000000002</v>
      </c>
      <c r="I893" t="e">
        <f>IF(AND(Tabelle16[[#This Row],[AreaPx]]&gt;0,NOT(Tabelle16[AreaPx]="inf")),Tabelle16[[#This Row],[AreaPx]], NA())</f>
        <v>#N/A</v>
      </c>
      <c r="J893">
        <v>0</v>
      </c>
      <c r="K893">
        <v>0</v>
      </c>
      <c r="L893">
        <v>0</v>
      </c>
      <c r="M893">
        <v>0</v>
      </c>
      <c r="N893">
        <v>0</v>
      </c>
      <c r="O893">
        <f>Tabelle16[[#This Row],[Roll]]+Tabelle16[[#This Row],[Yaw]]</f>
        <v>36.013369999999995</v>
      </c>
      <c r="P893">
        <f>SQRT(Tabelle16[[#This Row],[X]]^2+ Tabelle16[[#This Row],[Y]]^2 +Tabelle16[[#This Row],[Z]]^2)</f>
        <v>200.70378605400049</v>
      </c>
      <c r="Q893">
        <v>242.83</v>
      </c>
      <c r="R893">
        <v>139.053</v>
      </c>
      <c r="S893">
        <v>134.126</v>
      </c>
      <c r="T893">
        <v>43.363799999999998</v>
      </c>
      <c r="U893">
        <v>-1.7705599999999999</v>
      </c>
      <c r="V893">
        <v>-7.3504300000000002</v>
      </c>
    </row>
    <row r="894" spans="1:22">
      <c r="A894">
        <v>18508</v>
      </c>
      <c r="B894">
        <v>0</v>
      </c>
      <c r="C894">
        <v>36.822000000000003</v>
      </c>
      <c r="D894">
        <v>-14.6829</v>
      </c>
      <c r="E894">
        <v>-196.75</v>
      </c>
      <c r="F894">
        <v>43.363799999999998</v>
      </c>
      <c r="G894">
        <v>-1.7705599999999999</v>
      </c>
      <c r="H894">
        <v>-7.3504300000000002</v>
      </c>
      <c r="I894" t="e">
        <f>IF(AND(Tabelle16[[#This Row],[AreaPx]]&gt;0,NOT(Tabelle16[AreaPx]="inf")),Tabelle16[[#This Row],[AreaPx]], NA())</f>
        <v>#N/A</v>
      </c>
      <c r="J894">
        <v>0</v>
      </c>
      <c r="K894">
        <v>0</v>
      </c>
      <c r="L894">
        <v>0</v>
      </c>
      <c r="M894">
        <v>0</v>
      </c>
      <c r="N894">
        <v>0</v>
      </c>
      <c r="O894">
        <f>Tabelle16[[#This Row],[Roll]]+Tabelle16[[#This Row],[Yaw]]</f>
        <v>36.013369999999995</v>
      </c>
      <c r="P894">
        <f>SQRT(Tabelle16[[#This Row],[X]]^2+ Tabelle16[[#This Row],[Y]]^2 +Tabelle16[[#This Row],[Z]]^2)</f>
        <v>200.70378605400049</v>
      </c>
      <c r="Q894">
        <v>242.83</v>
      </c>
      <c r="R894">
        <v>139.053</v>
      </c>
      <c r="S894">
        <v>134.126</v>
      </c>
      <c r="T894">
        <v>43.363799999999998</v>
      </c>
      <c r="U894">
        <v>-1.7705599999999999</v>
      </c>
      <c r="V894">
        <v>-7.3504300000000002</v>
      </c>
    </row>
    <row r="895" spans="1:22">
      <c r="A895">
        <v>18535</v>
      </c>
      <c r="B895">
        <v>0</v>
      </c>
      <c r="C895">
        <v>36.822000000000003</v>
      </c>
      <c r="D895">
        <v>-14.6829</v>
      </c>
      <c r="E895">
        <v>-196.75</v>
      </c>
      <c r="F895">
        <v>43.363799999999998</v>
      </c>
      <c r="G895">
        <v>-1.7705599999999999</v>
      </c>
      <c r="H895">
        <v>-7.3504300000000002</v>
      </c>
      <c r="I895" t="e">
        <f>IF(AND(Tabelle16[[#This Row],[AreaPx]]&gt;0,NOT(Tabelle16[AreaPx]="inf")),Tabelle16[[#This Row],[AreaPx]], NA())</f>
        <v>#N/A</v>
      </c>
      <c r="J895">
        <v>0</v>
      </c>
      <c r="K895">
        <v>0</v>
      </c>
      <c r="L895">
        <v>0</v>
      </c>
      <c r="M895">
        <v>0</v>
      </c>
      <c r="N895">
        <v>0</v>
      </c>
      <c r="O895">
        <f>Tabelle16[[#This Row],[Roll]]+Tabelle16[[#This Row],[Yaw]]</f>
        <v>36.013369999999995</v>
      </c>
      <c r="P895">
        <f>SQRT(Tabelle16[[#This Row],[X]]^2+ Tabelle16[[#This Row],[Y]]^2 +Tabelle16[[#This Row],[Z]]^2)</f>
        <v>200.70378605400049</v>
      </c>
      <c r="Q895">
        <v>242.83</v>
      </c>
      <c r="R895">
        <v>139.053</v>
      </c>
      <c r="S895">
        <v>134.126</v>
      </c>
      <c r="T895">
        <v>43.363799999999998</v>
      </c>
      <c r="U895">
        <v>-1.7705599999999999</v>
      </c>
      <c r="V895">
        <v>-7.3504300000000002</v>
      </c>
    </row>
    <row r="896" spans="1:22">
      <c r="A896">
        <v>18548</v>
      </c>
      <c r="B896">
        <v>0</v>
      </c>
      <c r="C896">
        <v>36.822000000000003</v>
      </c>
      <c r="D896">
        <v>-14.6829</v>
      </c>
      <c r="E896">
        <v>-196.75</v>
      </c>
      <c r="F896">
        <v>43.363799999999998</v>
      </c>
      <c r="G896">
        <v>-1.7705599999999999</v>
      </c>
      <c r="H896">
        <v>-7.3504300000000002</v>
      </c>
      <c r="I896" t="e">
        <f>IF(AND(Tabelle16[[#This Row],[AreaPx]]&gt;0,NOT(Tabelle16[AreaPx]="inf")),Tabelle16[[#This Row],[AreaPx]], NA())</f>
        <v>#N/A</v>
      </c>
      <c r="J896">
        <v>0</v>
      </c>
      <c r="K896">
        <v>0</v>
      </c>
      <c r="L896">
        <v>0</v>
      </c>
      <c r="M896">
        <v>0</v>
      </c>
      <c r="N896">
        <v>0</v>
      </c>
      <c r="O896">
        <f>Tabelle16[[#This Row],[Roll]]+Tabelle16[[#This Row],[Yaw]]</f>
        <v>36.013369999999995</v>
      </c>
      <c r="P896">
        <f>SQRT(Tabelle16[[#This Row],[X]]^2+ Tabelle16[[#This Row],[Y]]^2 +Tabelle16[[#This Row],[Z]]^2)</f>
        <v>200.70378605400049</v>
      </c>
      <c r="Q896">
        <v>242.83</v>
      </c>
      <c r="R896">
        <v>139.053</v>
      </c>
      <c r="S896">
        <v>134.126</v>
      </c>
      <c r="T896">
        <v>43.363799999999998</v>
      </c>
      <c r="U896">
        <v>-1.7705599999999999</v>
      </c>
      <c r="V896">
        <v>-7.3504300000000002</v>
      </c>
    </row>
    <row r="897" spans="1:22">
      <c r="A897">
        <v>18577</v>
      </c>
      <c r="B897">
        <v>0</v>
      </c>
      <c r="C897">
        <v>36.822000000000003</v>
      </c>
      <c r="D897">
        <v>-14.6829</v>
      </c>
      <c r="E897">
        <v>-196.75</v>
      </c>
      <c r="F897">
        <v>43.363799999999998</v>
      </c>
      <c r="G897">
        <v>-1.7705599999999999</v>
      </c>
      <c r="H897">
        <v>-7.3504300000000002</v>
      </c>
      <c r="I897" t="e">
        <f>IF(AND(Tabelle16[[#This Row],[AreaPx]]&gt;0,NOT(Tabelle16[AreaPx]="inf")),Tabelle16[[#This Row],[AreaPx]], NA())</f>
        <v>#N/A</v>
      </c>
      <c r="J897">
        <v>0</v>
      </c>
      <c r="K897">
        <v>0</v>
      </c>
      <c r="L897">
        <v>0</v>
      </c>
      <c r="M897">
        <v>0</v>
      </c>
      <c r="N897">
        <v>0</v>
      </c>
      <c r="O897">
        <f>Tabelle16[[#This Row],[Roll]]+Tabelle16[[#This Row],[Yaw]]</f>
        <v>36.013369999999995</v>
      </c>
      <c r="P897">
        <f>SQRT(Tabelle16[[#This Row],[X]]^2+ Tabelle16[[#This Row],[Y]]^2 +Tabelle16[[#This Row],[Z]]^2)</f>
        <v>200.70378605400049</v>
      </c>
      <c r="Q897">
        <v>242.83</v>
      </c>
      <c r="R897">
        <v>139.053</v>
      </c>
      <c r="S897">
        <v>134.126</v>
      </c>
      <c r="T897">
        <v>43.363799999999998</v>
      </c>
      <c r="U897">
        <v>-1.7705599999999999</v>
      </c>
      <c r="V897">
        <v>-7.3504300000000002</v>
      </c>
    </row>
    <row r="898" spans="1:22">
      <c r="A898">
        <v>18606</v>
      </c>
      <c r="B898">
        <v>0</v>
      </c>
      <c r="C898">
        <v>36.822000000000003</v>
      </c>
      <c r="D898">
        <v>-14.6829</v>
      </c>
      <c r="E898">
        <v>-196.75</v>
      </c>
      <c r="F898">
        <v>43.363799999999998</v>
      </c>
      <c r="G898">
        <v>-1.7705599999999999</v>
      </c>
      <c r="H898">
        <v>-7.3504300000000002</v>
      </c>
      <c r="I898" t="e">
        <f>IF(AND(Tabelle16[[#This Row],[AreaPx]]&gt;0,NOT(Tabelle16[AreaPx]="inf")),Tabelle16[[#This Row],[AreaPx]], NA())</f>
        <v>#N/A</v>
      </c>
      <c r="J898">
        <v>0</v>
      </c>
      <c r="K898">
        <v>0</v>
      </c>
      <c r="L898">
        <v>0</v>
      </c>
      <c r="M898">
        <v>0</v>
      </c>
      <c r="N898">
        <v>0</v>
      </c>
      <c r="O898">
        <f>Tabelle16[[#This Row],[Roll]]+Tabelle16[[#This Row],[Yaw]]</f>
        <v>36.013369999999995</v>
      </c>
      <c r="P898">
        <f>SQRT(Tabelle16[[#This Row],[X]]^2+ Tabelle16[[#This Row],[Y]]^2 +Tabelle16[[#This Row],[Z]]^2)</f>
        <v>200.70378605400049</v>
      </c>
      <c r="Q898">
        <v>242.83</v>
      </c>
      <c r="R898">
        <v>139.053</v>
      </c>
      <c r="S898">
        <v>134.126</v>
      </c>
      <c r="T898">
        <v>43.363799999999998</v>
      </c>
      <c r="U898">
        <v>-1.7705599999999999</v>
      </c>
      <c r="V898">
        <v>-7.3504300000000002</v>
      </c>
    </row>
    <row r="899" spans="1:22">
      <c r="A899">
        <v>18631</v>
      </c>
      <c r="B899">
        <v>0</v>
      </c>
      <c r="C899">
        <v>36.822000000000003</v>
      </c>
      <c r="D899">
        <v>-14.6829</v>
      </c>
      <c r="E899">
        <v>-196.75</v>
      </c>
      <c r="F899">
        <v>43.363799999999998</v>
      </c>
      <c r="G899">
        <v>-1.7705599999999999</v>
      </c>
      <c r="H899">
        <v>-7.3504300000000002</v>
      </c>
      <c r="I899" t="e">
        <f>IF(AND(Tabelle16[[#This Row],[AreaPx]]&gt;0,NOT(Tabelle16[AreaPx]="inf")),Tabelle16[[#This Row],[AreaPx]], NA())</f>
        <v>#N/A</v>
      </c>
      <c r="J899">
        <v>0</v>
      </c>
      <c r="K899">
        <v>0</v>
      </c>
      <c r="L899">
        <v>0</v>
      </c>
      <c r="M899">
        <v>0</v>
      </c>
      <c r="N899">
        <v>0</v>
      </c>
      <c r="O899">
        <f>Tabelle16[[#This Row],[Roll]]+Tabelle16[[#This Row],[Yaw]]</f>
        <v>36.013369999999995</v>
      </c>
      <c r="P899">
        <f>SQRT(Tabelle16[[#This Row],[X]]^2+ Tabelle16[[#This Row],[Y]]^2 +Tabelle16[[#This Row],[Z]]^2)</f>
        <v>200.70378605400049</v>
      </c>
      <c r="Q899">
        <v>242.83</v>
      </c>
      <c r="R899">
        <v>139.053</v>
      </c>
      <c r="S899">
        <v>134.126</v>
      </c>
      <c r="T899">
        <v>43.363799999999998</v>
      </c>
      <c r="U899">
        <v>-1.7705599999999999</v>
      </c>
      <c r="V899">
        <v>-7.3504300000000002</v>
      </c>
    </row>
    <row r="900" spans="1:22">
      <c r="A900">
        <v>18645</v>
      </c>
      <c r="B900">
        <v>0</v>
      </c>
      <c r="C900">
        <v>36.822000000000003</v>
      </c>
      <c r="D900">
        <v>-14.6829</v>
      </c>
      <c r="E900">
        <v>-196.75</v>
      </c>
      <c r="F900">
        <v>43.363799999999998</v>
      </c>
      <c r="G900">
        <v>-1.7705599999999999</v>
      </c>
      <c r="H900">
        <v>-7.3504300000000002</v>
      </c>
      <c r="I900" t="e">
        <f>IF(AND(Tabelle16[[#This Row],[AreaPx]]&gt;0,NOT(Tabelle16[AreaPx]="inf")),Tabelle16[[#This Row],[AreaPx]], NA())</f>
        <v>#N/A</v>
      </c>
      <c r="J900">
        <v>0</v>
      </c>
      <c r="K900">
        <v>0</v>
      </c>
      <c r="L900">
        <v>0</v>
      </c>
      <c r="M900">
        <v>0</v>
      </c>
      <c r="N900">
        <v>0</v>
      </c>
      <c r="O900">
        <f>Tabelle16[[#This Row],[Roll]]+Tabelle16[[#This Row],[Yaw]]</f>
        <v>36.013369999999995</v>
      </c>
      <c r="P900">
        <f>SQRT(Tabelle16[[#This Row],[X]]^2+ Tabelle16[[#This Row],[Y]]^2 +Tabelle16[[#This Row],[Z]]^2)</f>
        <v>200.70378605400049</v>
      </c>
      <c r="Q900">
        <v>242.83</v>
      </c>
      <c r="R900">
        <v>139.053</v>
      </c>
      <c r="S900">
        <v>134.126</v>
      </c>
      <c r="T900">
        <v>43.363799999999998</v>
      </c>
      <c r="U900">
        <v>-1.7705599999999999</v>
      </c>
      <c r="V900">
        <v>-7.3504300000000002</v>
      </c>
    </row>
    <row r="901" spans="1:22">
      <c r="A901">
        <v>18667</v>
      </c>
      <c r="B901">
        <v>0</v>
      </c>
      <c r="C901">
        <v>36.822000000000003</v>
      </c>
      <c r="D901">
        <v>-14.6829</v>
      </c>
      <c r="E901">
        <v>-196.75</v>
      </c>
      <c r="F901">
        <v>43.363799999999998</v>
      </c>
      <c r="G901">
        <v>-1.7705599999999999</v>
      </c>
      <c r="H901">
        <v>-7.3504300000000002</v>
      </c>
      <c r="I901" t="e">
        <f>IF(AND(Tabelle16[[#This Row],[AreaPx]]&gt;0,NOT(Tabelle16[AreaPx]="inf")),Tabelle16[[#This Row],[AreaPx]], NA())</f>
        <v>#N/A</v>
      </c>
      <c r="J901">
        <v>0</v>
      </c>
      <c r="K901">
        <v>0</v>
      </c>
      <c r="L901">
        <v>0</v>
      </c>
      <c r="M901">
        <v>0</v>
      </c>
      <c r="N901">
        <v>0</v>
      </c>
      <c r="O901">
        <f>Tabelle16[[#This Row],[Roll]]+Tabelle16[[#This Row],[Yaw]]</f>
        <v>36.013369999999995</v>
      </c>
      <c r="P901">
        <f>SQRT(Tabelle16[[#This Row],[X]]^2+ Tabelle16[[#This Row],[Y]]^2 +Tabelle16[[#This Row],[Z]]^2)</f>
        <v>200.70378605400049</v>
      </c>
      <c r="Q901">
        <v>242.83</v>
      </c>
      <c r="R901">
        <v>139.053</v>
      </c>
      <c r="S901">
        <v>134.126</v>
      </c>
      <c r="T901">
        <v>43.363799999999998</v>
      </c>
      <c r="U901">
        <v>-1.7705599999999999</v>
      </c>
      <c r="V901">
        <v>-7.3504300000000002</v>
      </c>
    </row>
    <row r="902" spans="1:22">
      <c r="A902">
        <v>18678</v>
      </c>
      <c r="B902">
        <v>0</v>
      </c>
      <c r="C902">
        <v>36.822000000000003</v>
      </c>
      <c r="D902">
        <v>-14.6829</v>
      </c>
      <c r="E902">
        <v>-196.75</v>
      </c>
      <c r="F902">
        <v>43.363799999999998</v>
      </c>
      <c r="G902">
        <v>-1.7705599999999999</v>
      </c>
      <c r="H902">
        <v>-7.3504300000000002</v>
      </c>
      <c r="I902" t="e">
        <f>IF(AND(Tabelle16[[#This Row],[AreaPx]]&gt;0,NOT(Tabelle16[AreaPx]="inf")),Tabelle16[[#This Row],[AreaPx]], NA())</f>
        <v>#N/A</v>
      </c>
      <c r="J902">
        <v>0</v>
      </c>
      <c r="K902">
        <v>0</v>
      </c>
      <c r="L902">
        <v>0</v>
      </c>
      <c r="M902">
        <v>0</v>
      </c>
      <c r="N902">
        <v>0</v>
      </c>
      <c r="O902">
        <f>Tabelle16[[#This Row],[Roll]]+Tabelle16[[#This Row],[Yaw]]</f>
        <v>36.013369999999995</v>
      </c>
      <c r="P902">
        <f>SQRT(Tabelle16[[#This Row],[X]]^2+ Tabelle16[[#This Row],[Y]]^2 +Tabelle16[[#This Row],[Z]]^2)</f>
        <v>200.70378605400049</v>
      </c>
      <c r="Q902">
        <v>242.83</v>
      </c>
      <c r="R902">
        <v>139.053</v>
      </c>
      <c r="S902">
        <v>134.126</v>
      </c>
      <c r="T902">
        <v>43.363799999999998</v>
      </c>
      <c r="U902">
        <v>-1.7705599999999999</v>
      </c>
      <c r="V902">
        <v>-7.3504300000000002</v>
      </c>
    </row>
    <row r="903" spans="1:22">
      <c r="A903">
        <v>18692</v>
      </c>
      <c r="B903">
        <v>0</v>
      </c>
      <c r="C903">
        <v>36.822000000000003</v>
      </c>
      <c r="D903">
        <v>-14.6829</v>
      </c>
      <c r="E903">
        <v>-196.75</v>
      </c>
      <c r="F903">
        <v>43.363799999999998</v>
      </c>
      <c r="G903">
        <v>-1.7705599999999999</v>
      </c>
      <c r="H903">
        <v>-7.3504300000000002</v>
      </c>
      <c r="I903" t="e">
        <f>IF(AND(Tabelle16[[#This Row],[AreaPx]]&gt;0,NOT(Tabelle16[AreaPx]="inf")),Tabelle16[[#This Row],[AreaPx]], NA())</f>
        <v>#N/A</v>
      </c>
      <c r="J903">
        <v>0</v>
      </c>
      <c r="K903">
        <v>0</v>
      </c>
      <c r="L903">
        <v>0</v>
      </c>
      <c r="M903">
        <v>0</v>
      </c>
      <c r="N903">
        <v>0</v>
      </c>
      <c r="O903">
        <f>Tabelle16[[#This Row],[Roll]]+Tabelle16[[#This Row],[Yaw]]</f>
        <v>36.013369999999995</v>
      </c>
      <c r="P903">
        <f>SQRT(Tabelle16[[#This Row],[X]]^2+ Tabelle16[[#This Row],[Y]]^2 +Tabelle16[[#This Row],[Z]]^2)</f>
        <v>200.70378605400049</v>
      </c>
      <c r="Q903">
        <v>242.83</v>
      </c>
      <c r="R903">
        <v>139.053</v>
      </c>
      <c r="S903">
        <v>134.126</v>
      </c>
      <c r="T903">
        <v>43.363799999999998</v>
      </c>
      <c r="U903">
        <v>-1.7705599999999999</v>
      </c>
      <c r="V903">
        <v>-7.3504300000000002</v>
      </c>
    </row>
    <row r="904" spans="1:22">
      <c r="A904">
        <v>18705</v>
      </c>
      <c r="B904">
        <v>0</v>
      </c>
      <c r="C904">
        <v>36.822000000000003</v>
      </c>
      <c r="D904">
        <v>-14.6829</v>
      </c>
      <c r="E904">
        <v>-196.75</v>
      </c>
      <c r="F904">
        <v>43.363799999999998</v>
      </c>
      <c r="G904">
        <v>-1.7705599999999999</v>
      </c>
      <c r="H904">
        <v>-7.3504300000000002</v>
      </c>
      <c r="I904" t="e">
        <f>IF(AND(Tabelle16[[#This Row],[AreaPx]]&gt;0,NOT(Tabelle16[AreaPx]="inf")),Tabelle16[[#This Row],[AreaPx]], NA())</f>
        <v>#N/A</v>
      </c>
      <c r="J904">
        <v>0</v>
      </c>
      <c r="K904">
        <v>0</v>
      </c>
      <c r="L904">
        <v>0</v>
      </c>
      <c r="M904">
        <v>0</v>
      </c>
      <c r="N904">
        <v>0</v>
      </c>
      <c r="O904">
        <f>Tabelle16[[#This Row],[Roll]]+Tabelle16[[#This Row],[Yaw]]</f>
        <v>36.013369999999995</v>
      </c>
      <c r="P904">
        <f>SQRT(Tabelle16[[#This Row],[X]]^2+ Tabelle16[[#This Row],[Y]]^2 +Tabelle16[[#This Row],[Z]]^2)</f>
        <v>200.70378605400049</v>
      </c>
      <c r="Q904">
        <v>242.83</v>
      </c>
      <c r="R904">
        <v>139.053</v>
      </c>
      <c r="S904">
        <v>134.126</v>
      </c>
      <c r="T904">
        <v>43.363799999999998</v>
      </c>
      <c r="U904">
        <v>-1.7705599999999999</v>
      </c>
      <c r="V904">
        <v>-7.3504300000000002</v>
      </c>
    </row>
    <row r="905" spans="1:22">
      <c r="A905">
        <v>18712</v>
      </c>
      <c r="B905">
        <v>0</v>
      </c>
      <c r="C905">
        <v>36.822000000000003</v>
      </c>
      <c r="D905">
        <v>-14.6829</v>
      </c>
      <c r="E905">
        <v>-196.75</v>
      </c>
      <c r="F905">
        <v>43.363799999999998</v>
      </c>
      <c r="G905">
        <v>-1.7705599999999999</v>
      </c>
      <c r="H905">
        <v>-7.3504300000000002</v>
      </c>
      <c r="I905" t="e">
        <f>IF(AND(Tabelle16[[#This Row],[AreaPx]]&gt;0,NOT(Tabelle16[AreaPx]="inf")),Tabelle16[[#This Row],[AreaPx]], NA())</f>
        <v>#N/A</v>
      </c>
      <c r="J905">
        <v>0</v>
      </c>
      <c r="K905">
        <v>0</v>
      </c>
      <c r="L905">
        <v>0</v>
      </c>
      <c r="M905">
        <v>0</v>
      </c>
      <c r="N905">
        <v>0</v>
      </c>
      <c r="O905">
        <f>Tabelle16[[#This Row],[Roll]]+Tabelle16[[#This Row],[Yaw]]</f>
        <v>36.013369999999995</v>
      </c>
      <c r="P905">
        <f>SQRT(Tabelle16[[#This Row],[X]]^2+ Tabelle16[[#This Row],[Y]]^2 +Tabelle16[[#This Row],[Z]]^2)</f>
        <v>200.70378605400049</v>
      </c>
      <c r="Q905">
        <v>242.83</v>
      </c>
      <c r="R905">
        <v>139.053</v>
      </c>
      <c r="S905">
        <v>134.126</v>
      </c>
      <c r="T905">
        <v>43.363799999999998</v>
      </c>
      <c r="U905">
        <v>-1.7705599999999999</v>
      </c>
      <c r="V905">
        <v>-7.3504300000000002</v>
      </c>
    </row>
    <row r="906" spans="1:22">
      <c r="A906">
        <v>18740</v>
      </c>
      <c r="B906">
        <v>0</v>
      </c>
      <c r="C906">
        <v>36.822000000000003</v>
      </c>
      <c r="D906">
        <v>-14.6829</v>
      </c>
      <c r="E906">
        <v>-196.75</v>
      </c>
      <c r="F906">
        <v>43.363799999999998</v>
      </c>
      <c r="G906">
        <v>-1.7705599999999999</v>
      </c>
      <c r="H906">
        <v>-7.3504300000000002</v>
      </c>
      <c r="I906" t="e">
        <f>IF(AND(Tabelle16[[#This Row],[AreaPx]]&gt;0,NOT(Tabelle16[AreaPx]="inf")),Tabelle16[[#This Row],[AreaPx]], NA())</f>
        <v>#N/A</v>
      </c>
      <c r="J906">
        <v>0</v>
      </c>
      <c r="K906">
        <v>0</v>
      </c>
      <c r="L906">
        <v>0</v>
      </c>
      <c r="M906">
        <v>0</v>
      </c>
      <c r="N906">
        <v>0</v>
      </c>
      <c r="O906">
        <f>Tabelle16[[#This Row],[Roll]]+Tabelle16[[#This Row],[Yaw]]</f>
        <v>36.013369999999995</v>
      </c>
      <c r="P906">
        <f>SQRT(Tabelle16[[#This Row],[X]]^2+ Tabelle16[[#This Row],[Y]]^2 +Tabelle16[[#This Row],[Z]]^2)</f>
        <v>200.70378605400049</v>
      </c>
      <c r="Q906">
        <v>242.83</v>
      </c>
      <c r="R906">
        <v>139.053</v>
      </c>
      <c r="S906">
        <v>134.126</v>
      </c>
      <c r="T906">
        <v>43.363799999999998</v>
      </c>
      <c r="U906">
        <v>-1.7705599999999999</v>
      </c>
      <c r="V906">
        <v>-7.3504300000000002</v>
      </c>
    </row>
    <row r="907" spans="1:22">
      <c r="A907">
        <v>18766</v>
      </c>
      <c r="B907">
        <v>0</v>
      </c>
      <c r="C907">
        <v>36.822000000000003</v>
      </c>
      <c r="D907">
        <v>-14.6829</v>
      </c>
      <c r="E907">
        <v>-196.75</v>
      </c>
      <c r="F907">
        <v>43.363799999999998</v>
      </c>
      <c r="G907">
        <v>-1.7705599999999999</v>
      </c>
      <c r="H907">
        <v>-7.3504300000000002</v>
      </c>
      <c r="I907" t="e">
        <f>IF(AND(Tabelle16[[#This Row],[AreaPx]]&gt;0,NOT(Tabelle16[AreaPx]="inf")),Tabelle16[[#This Row],[AreaPx]], NA())</f>
        <v>#N/A</v>
      </c>
      <c r="J907">
        <v>0</v>
      </c>
      <c r="K907">
        <v>0</v>
      </c>
      <c r="L907">
        <v>0</v>
      </c>
      <c r="M907">
        <v>0</v>
      </c>
      <c r="N907">
        <v>0</v>
      </c>
      <c r="O907">
        <f>Tabelle16[[#This Row],[Roll]]+Tabelle16[[#This Row],[Yaw]]</f>
        <v>36.013369999999995</v>
      </c>
      <c r="P907">
        <f>SQRT(Tabelle16[[#This Row],[X]]^2+ Tabelle16[[#This Row],[Y]]^2 +Tabelle16[[#This Row],[Z]]^2)</f>
        <v>200.70378605400049</v>
      </c>
      <c r="Q907">
        <v>242.83</v>
      </c>
      <c r="R907">
        <v>139.053</v>
      </c>
      <c r="S907">
        <v>134.126</v>
      </c>
      <c r="T907">
        <v>43.363799999999998</v>
      </c>
      <c r="U907">
        <v>-1.7705599999999999</v>
      </c>
      <c r="V907">
        <v>-7.3504300000000002</v>
      </c>
    </row>
    <row r="908" spans="1:22">
      <c r="A908">
        <v>18774</v>
      </c>
      <c r="B908">
        <v>0</v>
      </c>
      <c r="C908">
        <v>36.822000000000003</v>
      </c>
      <c r="D908">
        <v>-14.6829</v>
      </c>
      <c r="E908">
        <v>-196.75</v>
      </c>
      <c r="F908">
        <v>43.363799999999998</v>
      </c>
      <c r="G908">
        <v>-1.7705599999999999</v>
      </c>
      <c r="H908">
        <v>-7.3504300000000002</v>
      </c>
      <c r="I908" t="e">
        <f>IF(AND(Tabelle16[[#This Row],[AreaPx]]&gt;0,NOT(Tabelle16[AreaPx]="inf")),Tabelle16[[#This Row],[AreaPx]], NA())</f>
        <v>#N/A</v>
      </c>
      <c r="J908">
        <v>0</v>
      </c>
      <c r="K908">
        <v>0</v>
      </c>
      <c r="L908">
        <v>0</v>
      </c>
      <c r="M908">
        <v>0</v>
      </c>
      <c r="N908">
        <v>0</v>
      </c>
      <c r="O908">
        <f>Tabelle16[[#This Row],[Roll]]+Tabelle16[[#This Row],[Yaw]]</f>
        <v>36.013369999999995</v>
      </c>
      <c r="P908">
        <f>SQRT(Tabelle16[[#This Row],[X]]^2+ Tabelle16[[#This Row],[Y]]^2 +Tabelle16[[#This Row],[Z]]^2)</f>
        <v>200.70378605400049</v>
      </c>
      <c r="Q908">
        <v>242.83</v>
      </c>
      <c r="R908">
        <v>139.053</v>
      </c>
      <c r="S908">
        <v>134.126</v>
      </c>
      <c r="T908">
        <v>43.363799999999998</v>
      </c>
      <c r="U908">
        <v>-1.7705599999999999</v>
      </c>
      <c r="V908">
        <v>-7.3504300000000002</v>
      </c>
    </row>
    <row r="909" spans="1:22">
      <c r="A909">
        <v>18799</v>
      </c>
      <c r="B909">
        <v>0</v>
      </c>
      <c r="C909">
        <v>36.822000000000003</v>
      </c>
      <c r="D909">
        <v>-14.6829</v>
      </c>
      <c r="E909">
        <v>-196.75</v>
      </c>
      <c r="F909">
        <v>43.363799999999998</v>
      </c>
      <c r="G909">
        <v>-1.7705599999999999</v>
      </c>
      <c r="H909">
        <v>-7.3504300000000002</v>
      </c>
      <c r="I909" t="e">
        <f>IF(AND(Tabelle16[[#This Row],[AreaPx]]&gt;0,NOT(Tabelle16[AreaPx]="inf")),Tabelle16[[#This Row],[AreaPx]], NA())</f>
        <v>#N/A</v>
      </c>
      <c r="J909">
        <v>0</v>
      </c>
      <c r="K909">
        <v>0</v>
      </c>
      <c r="L909">
        <v>0</v>
      </c>
      <c r="M909">
        <v>0</v>
      </c>
      <c r="N909">
        <v>0</v>
      </c>
      <c r="O909">
        <f>Tabelle16[[#This Row],[Roll]]+Tabelle16[[#This Row],[Yaw]]</f>
        <v>36.013369999999995</v>
      </c>
      <c r="P909">
        <f>SQRT(Tabelle16[[#This Row],[X]]^2+ Tabelle16[[#This Row],[Y]]^2 +Tabelle16[[#This Row],[Z]]^2)</f>
        <v>200.70378605400049</v>
      </c>
      <c r="Q909">
        <v>242.83</v>
      </c>
      <c r="R909">
        <v>139.053</v>
      </c>
      <c r="S909">
        <v>134.126</v>
      </c>
      <c r="T909">
        <v>43.363799999999998</v>
      </c>
      <c r="U909">
        <v>-1.7705599999999999</v>
      </c>
      <c r="V909">
        <v>-7.3504300000000002</v>
      </c>
    </row>
    <row r="910" spans="1:22">
      <c r="A910">
        <v>18813</v>
      </c>
      <c r="B910">
        <v>0</v>
      </c>
      <c r="C910">
        <v>36.822000000000003</v>
      </c>
      <c r="D910">
        <v>-14.6829</v>
      </c>
      <c r="E910">
        <v>-196.75</v>
      </c>
      <c r="F910">
        <v>43.363799999999998</v>
      </c>
      <c r="G910">
        <v>-1.7705599999999999</v>
      </c>
      <c r="H910">
        <v>-7.3504300000000002</v>
      </c>
      <c r="I910" t="e">
        <f>IF(AND(Tabelle16[[#This Row],[AreaPx]]&gt;0,NOT(Tabelle16[AreaPx]="inf")),Tabelle16[[#This Row],[AreaPx]], NA())</f>
        <v>#N/A</v>
      </c>
      <c r="J910">
        <v>0</v>
      </c>
      <c r="K910">
        <v>0</v>
      </c>
      <c r="L910">
        <v>0</v>
      </c>
      <c r="M910">
        <v>0</v>
      </c>
      <c r="N910">
        <v>0</v>
      </c>
      <c r="O910">
        <f>Tabelle16[[#This Row],[Roll]]+Tabelle16[[#This Row],[Yaw]]</f>
        <v>36.013369999999995</v>
      </c>
      <c r="P910">
        <f>SQRT(Tabelle16[[#This Row],[X]]^2+ Tabelle16[[#This Row],[Y]]^2 +Tabelle16[[#This Row],[Z]]^2)</f>
        <v>200.70378605400049</v>
      </c>
      <c r="Q910">
        <v>242.83</v>
      </c>
      <c r="R910">
        <v>139.053</v>
      </c>
      <c r="S910">
        <v>134.126</v>
      </c>
      <c r="T910">
        <v>43.363799999999998</v>
      </c>
      <c r="U910">
        <v>-1.7705599999999999</v>
      </c>
      <c r="V910">
        <v>-7.3504300000000002</v>
      </c>
    </row>
    <row r="911" spans="1:22">
      <c r="A911">
        <v>18835</v>
      </c>
      <c r="B911">
        <v>0</v>
      </c>
      <c r="C911">
        <v>36.822000000000003</v>
      </c>
      <c r="D911">
        <v>-14.6829</v>
      </c>
      <c r="E911">
        <v>-196.75</v>
      </c>
      <c r="F911">
        <v>43.363799999999998</v>
      </c>
      <c r="G911">
        <v>-1.7705599999999999</v>
      </c>
      <c r="H911">
        <v>-7.3504300000000002</v>
      </c>
      <c r="I911" t="e">
        <f>IF(AND(Tabelle16[[#This Row],[AreaPx]]&gt;0,NOT(Tabelle16[AreaPx]="inf")),Tabelle16[[#This Row],[AreaPx]], NA())</f>
        <v>#N/A</v>
      </c>
      <c r="J911">
        <v>0</v>
      </c>
      <c r="K911">
        <v>0</v>
      </c>
      <c r="L911">
        <v>0</v>
      </c>
      <c r="M911">
        <v>0</v>
      </c>
      <c r="N911">
        <v>0</v>
      </c>
      <c r="O911">
        <f>Tabelle16[[#This Row],[Roll]]+Tabelle16[[#This Row],[Yaw]]</f>
        <v>36.013369999999995</v>
      </c>
      <c r="P911">
        <f>SQRT(Tabelle16[[#This Row],[X]]^2+ Tabelle16[[#This Row],[Y]]^2 +Tabelle16[[#This Row],[Z]]^2)</f>
        <v>200.70378605400049</v>
      </c>
      <c r="Q911">
        <v>242.83</v>
      </c>
      <c r="R911">
        <v>139.053</v>
      </c>
      <c r="S911">
        <v>134.126</v>
      </c>
      <c r="T911">
        <v>43.363799999999998</v>
      </c>
      <c r="U911">
        <v>-1.7705599999999999</v>
      </c>
      <c r="V911">
        <v>-7.3504300000000002</v>
      </c>
    </row>
    <row r="912" spans="1:22">
      <c r="A912">
        <v>18854</v>
      </c>
      <c r="B912">
        <v>0</v>
      </c>
      <c r="C912">
        <v>36.822000000000003</v>
      </c>
      <c r="D912">
        <v>-14.6829</v>
      </c>
      <c r="E912">
        <v>-196.75</v>
      </c>
      <c r="F912">
        <v>43.363799999999998</v>
      </c>
      <c r="G912">
        <v>-1.7705599999999999</v>
      </c>
      <c r="H912">
        <v>-7.3504300000000002</v>
      </c>
      <c r="I912" t="e">
        <f>IF(AND(Tabelle16[[#This Row],[AreaPx]]&gt;0,NOT(Tabelle16[AreaPx]="inf")),Tabelle16[[#This Row],[AreaPx]], NA())</f>
        <v>#N/A</v>
      </c>
      <c r="J912">
        <v>0</v>
      </c>
      <c r="K912">
        <v>0</v>
      </c>
      <c r="L912">
        <v>0</v>
      </c>
      <c r="M912">
        <v>0</v>
      </c>
      <c r="N912">
        <v>0</v>
      </c>
      <c r="O912">
        <f>Tabelle16[[#This Row],[Roll]]+Tabelle16[[#This Row],[Yaw]]</f>
        <v>36.013369999999995</v>
      </c>
      <c r="P912">
        <f>SQRT(Tabelle16[[#This Row],[X]]^2+ Tabelle16[[#This Row],[Y]]^2 +Tabelle16[[#This Row],[Z]]^2)</f>
        <v>200.70378605400049</v>
      </c>
      <c r="Q912">
        <v>242.83</v>
      </c>
      <c r="R912">
        <v>139.053</v>
      </c>
      <c r="S912">
        <v>134.126</v>
      </c>
      <c r="T912">
        <v>43.363799999999998</v>
      </c>
      <c r="U912">
        <v>-1.7705599999999999</v>
      </c>
      <c r="V912">
        <v>-7.3504300000000002</v>
      </c>
    </row>
    <row r="913" spans="1:22">
      <c r="A913">
        <v>18876</v>
      </c>
      <c r="B913">
        <v>0</v>
      </c>
      <c r="C913">
        <v>36.822000000000003</v>
      </c>
      <c r="D913">
        <v>-14.6829</v>
      </c>
      <c r="E913">
        <v>-196.75</v>
      </c>
      <c r="F913">
        <v>43.363799999999998</v>
      </c>
      <c r="G913">
        <v>-1.7705599999999999</v>
      </c>
      <c r="H913">
        <v>-7.3504300000000002</v>
      </c>
      <c r="I913" t="e">
        <f>IF(AND(Tabelle16[[#This Row],[AreaPx]]&gt;0,NOT(Tabelle16[AreaPx]="inf")),Tabelle16[[#This Row],[AreaPx]], NA())</f>
        <v>#N/A</v>
      </c>
      <c r="J913">
        <v>0</v>
      </c>
      <c r="K913">
        <v>0</v>
      </c>
      <c r="L913">
        <v>0</v>
      </c>
      <c r="M913">
        <v>0</v>
      </c>
      <c r="N913">
        <v>0</v>
      </c>
      <c r="O913">
        <f>Tabelle16[[#This Row],[Roll]]+Tabelle16[[#This Row],[Yaw]]</f>
        <v>36.013369999999995</v>
      </c>
      <c r="P913">
        <f>SQRT(Tabelle16[[#This Row],[X]]^2+ Tabelle16[[#This Row],[Y]]^2 +Tabelle16[[#This Row],[Z]]^2)</f>
        <v>200.70378605400049</v>
      </c>
      <c r="Q913">
        <v>242.83</v>
      </c>
      <c r="R913">
        <v>139.053</v>
      </c>
      <c r="S913">
        <v>134.126</v>
      </c>
      <c r="T913">
        <v>43.363799999999998</v>
      </c>
      <c r="U913">
        <v>-1.7705599999999999</v>
      </c>
      <c r="V913">
        <v>-7.3504300000000002</v>
      </c>
    </row>
    <row r="914" spans="1:22">
      <c r="A914">
        <v>18896</v>
      </c>
      <c r="B914">
        <v>0</v>
      </c>
      <c r="C914">
        <v>36.822000000000003</v>
      </c>
      <c r="D914">
        <v>-14.6829</v>
      </c>
      <c r="E914">
        <v>-196.75</v>
      </c>
      <c r="F914">
        <v>43.363799999999998</v>
      </c>
      <c r="G914">
        <v>-1.7705599999999999</v>
      </c>
      <c r="H914">
        <v>-7.3504300000000002</v>
      </c>
      <c r="I914" t="e">
        <f>IF(AND(Tabelle16[[#This Row],[AreaPx]]&gt;0,NOT(Tabelle16[AreaPx]="inf")),Tabelle16[[#This Row],[AreaPx]], NA())</f>
        <v>#N/A</v>
      </c>
      <c r="J914">
        <v>0</v>
      </c>
      <c r="K914">
        <v>0</v>
      </c>
      <c r="L914">
        <v>0</v>
      </c>
      <c r="M914">
        <v>0</v>
      </c>
      <c r="N914">
        <v>0</v>
      </c>
      <c r="O914">
        <f>Tabelle16[[#This Row],[Roll]]+Tabelle16[[#This Row],[Yaw]]</f>
        <v>36.013369999999995</v>
      </c>
      <c r="P914">
        <f>SQRT(Tabelle16[[#This Row],[X]]^2+ Tabelle16[[#This Row],[Y]]^2 +Tabelle16[[#This Row],[Z]]^2)</f>
        <v>200.70378605400049</v>
      </c>
      <c r="Q914">
        <v>242.83</v>
      </c>
      <c r="R914">
        <v>139.053</v>
      </c>
      <c r="S914">
        <v>134.126</v>
      </c>
      <c r="T914">
        <v>43.363799999999998</v>
      </c>
      <c r="U914">
        <v>-1.7705599999999999</v>
      </c>
      <c r="V914">
        <v>-7.3504300000000002</v>
      </c>
    </row>
    <row r="915" spans="1:22">
      <c r="A915">
        <v>18906</v>
      </c>
      <c r="B915">
        <v>0</v>
      </c>
      <c r="C915">
        <v>36.822000000000003</v>
      </c>
      <c r="D915">
        <v>-14.6829</v>
      </c>
      <c r="E915">
        <v>-196.75</v>
      </c>
      <c r="F915">
        <v>43.363799999999998</v>
      </c>
      <c r="G915">
        <v>-1.7705599999999999</v>
      </c>
      <c r="H915">
        <v>-7.3504300000000002</v>
      </c>
      <c r="I915" t="e">
        <f>IF(AND(Tabelle16[[#This Row],[AreaPx]]&gt;0,NOT(Tabelle16[AreaPx]="inf")),Tabelle16[[#This Row],[AreaPx]], NA())</f>
        <v>#N/A</v>
      </c>
      <c r="J915">
        <v>0</v>
      </c>
      <c r="K915">
        <v>0</v>
      </c>
      <c r="L915">
        <v>0</v>
      </c>
      <c r="M915">
        <v>0</v>
      </c>
      <c r="N915">
        <v>0</v>
      </c>
      <c r="O915">
        <f>Tabelle16[[#This Row],[Roll]]+Tabelle16[[#This Row],[Yaw]]</f>
        <v>36.013369999999995</v>
      </c>
      <c r="P915">
        <f>SQRT(Tabelle16[[#This Row],[X]]^2+ Tabelle16[[#This Row],[Y]]^2 +Tabelle16[[#This Row],[Z]]^2)</f>
        <v>200.70378605400049</v>
      </c>
      <c r="Q915">
        <v>242.83</v>
      </c>
      <c r="R915">
        <v>139.053</v>
      </c>
      <c r="S915">
        <v>134.126</v>
      </c>
      <c r="T915">
        <v>43.363799999999998</v>
      </c>
      <c r="U915">
        <v>-1.7705599999999999</v>
      </c>
      <c r="V915">
        <v>-7.3504300000000002</v>
      </c>
    </row>
    <row r="916" spans="1:22">
      <c r="A916">
        <v>18931</v>
      </c>
      <c r="B916">
        <v>0</v>
      </c>
      <c r="C916">
        <v>36.822000000000003</v>
      </c>
      <c r="D916">
        <v>-14.6829</v>
      </c>
      <c r="E916">
        <v>-196.75</v>
      </c>
      <c r="F916">
        <v>43.363799999999998</v>
      </c>
      <c r="G916">
        <v>-1.7705599999999999</v>
      </c>
      <c r="H916">
        <v>-7.3504300000000002</v>
      </c>
      <c r="I916" t="e">
        <f>IF(AND(Tabelle16[[#This Row],[AreaPx]]&gt;0,NOT(Tabelle16[AreaPx]="inf")),Tabelle16[[#This Row],[AreaPx]], NA())</f>
        <v>#N/A</v>
      </c>
      <c r="J916">
        <v>0</v>
      </c>
      <c r="K916">
        <v>0</v>
      </c>
      <c r="L916">
        <v>0</v>
      </c>
      <c r="M916">
        <v>0</v>
      </c>
      <c r="N916">
        <v>0</v>
      </c>
      <c r="O916">
        <f>Tabelle16[[#This Row],[Roll]]+Tabelle16[[#This Row],[Yaw]]</f>
        <v>36.013369999999995</v>
      </c>
      <c r="P916">
        <f>SQRT(Tabelle16[[#This Row],[X]]^2+ Tabelle16[[#This Row],[Y]]^2 +Tabelle16[[#This Row],[Z]]^2)</f>
        <v>200.70378605400049</v>
      </c>
      <c r="Q916">
        <v>242.83</v>
      </c>
      <c r="R916">
        <v>139.053</v>
      </c>
      <c r="S916">
        <v>134.126</v>
      </c>
      <c r="T916">
        <v>43.363799999999998</v>
      </c>
      <c r="U916">
        <v>-1.7705599999999999</v>
      </c>
      <c r="V916">
        <v>-7.3504300000000002</v>
      </c>
    </row>
    <row r="917" spans="1:22">
      <c r="A917">
        <v>18945</v>
      </c>
      <c r="B917">
        <v>0</v>
      </c>
      <c r="C917">
        <v>36.822000000000003</v>
      </c>
      <c r="D917">
        <v>-14.6829</v>
      </c>
      <c r="E917">
        <v>-196.75</v>
      </c>
      <c r="F917">
        <v>43.363799999999998</v>
      </c>
      <c r="G917">
        <v>-1.7705599999999999</v>
      </c>
      <c r="H917">
        <v>-7.3504300000000002</v>
      </c>
      <c r="I917" t="e">
        <f>IF(AND(Tabelle16[[#This Row],[AreaPx]]&gt;0,NOT(Tabelle16[AreaPx]="inf")),Tabelle16[[#This Row],[AreaPx]], NA())</f>
        <v>#N/A</v>
      </c>
      <c r="J917">
        <v>0</v>
      </c>
      <c r="K917">
        <v>0</v>
      </c>
      <c r="L917">
        <v>0</v>
      </c>
      <c r="M917">
        <v>0</v>
      </c>
      <c r="N917">
        <v>0</v>
      </c>
      <c r="O917">
        <f>Tabelle16[[#This Row],[Roll]]+Tabelle16[[#This Row],[Yaw]]</f>
        <v>36.013369999999995</v>
      </c>
      <c r="P917">
        <f>SQRT(Tabelle16[[#This Row],[X]]^2+ Tabelle16[[#This Row],[Y]]^2 +Tabelle16[[#This Row],[Z]]^2)</f>
        <v>200.70378605400049</v>
      </c>
      <c r="Q917">
        <v>242.83</v>
      </c>
      <c r="R917">
        <v>139.053</v>
      </c>
      <c r="S917">
        <v>134.126</v>
      </c>
      <c r="T917">
        <v>43.363799999999998</v>
      </c>
      <c r="U917">
        <v>-1.7705599999999999</v>
      </c>
      <c r="V917">
        <v>-7.3504300000000002</v>
      </c>
    </row>
    <row r="918" spans="1:22">
      <c r="A918">
        <v>18971</v>
      </c>
      <c r="B918">
        <v>0</v>
      </c>
      <c r="C918">
        <v>36.822000000000003</v>
      </c>
      <c r="D918">
        <v>-14.6829</v>
      </c>
      <c r="E918">
        <v>-196.75</v>
      </c>
      <c r="F918">
        <v>43.363799999999998</v>
      </c>
      <c r="G918">
        <v>-1.7705599999999999</v>
      </c>
      <c r="H918">
        <v>-7.3504300000000002</v>
      </c>
      <c r="I918" t="e">
        <f>IF(AND(Tabelle16[[#This Row],[AreaPx]]&gt;0,NOT(Tabelle16[AreaPx]="inf")),Tabelle16[[#This Row],[AreaPx]], NA())</f>
        <v>#N/A</v>
      </c>
      <c r="J918">
        <v>0</v>
      </c>
      <c r="K918">
        <v>0</v>
      </c>
      <c r="L918">
        <v>0</v>
      </c>
      <c r="M918">
        <v>0</v>
      </c>
      <c r="N918">
        <v>0</v>
      </c>
      <c r="O918">
        <f>Tabelle16[[#This Row],[Roll]]+Tabelle16[[#This Row],[Yaw]]</f>
        <v>36.013369999999995</v>
      </c>
      <c r="P918">
        <f>SQRT(Tabelle16[[#This Row],[X]]^2+ Tabelle16[[#This Row],[Y]]^2 +Tabelle16[[#This Row],[Z]]^2)</f>
        <v>200.70378605400049</v>
      </c>
      <c r="Q918">
        <v>242.83</v>
      </c>
      <c r="R918">
        <v>139.053</v>
      </c>
      <c r="S918">
        <v>134.126</v>
      </c>
      <c r="T918">
        <v>43.363799999999998</v>
      </c>
      <c r="U918">
        <v>-1.7705599999999999</v>
      </c>
      <c r="V918">
        <v>-7.3504300000000002</v>
      </c>
    </row>
    <row r="919" spans="1:22">
      <c r="A919">
        <v>18984</v>
      </c>
      <c r="B919">
        <v>0</v>
      </c>
      <c r="C919">
        <v>36.822000000000003</v>
      </c>
      <c r="D919">
        <v>-14.6829</v>
      </c>
      <c r="E919">
        <v>-196.75</v>
      </c>
      <c r="F919">
        <v>43.363799999999998</v>
      </c>
      <c r="G919">
        <v>-1.7705599999999999</v>
      </c>
      <c r="H919">
        <v>-7.3504300000000002</v>
      </c>
      <c r="I919" t="e">
        <f>IF(AND(Tabelle16[[#This Row],[AreaPx]]&gt;0,NOT(Tabelle16[AreaPx]="inf")),Tabelle16[[#This Row],[AreaPx]], NA())</f>
        <v>#N/A</v>
      </c>
      <c r="J919">
        <v>0</v>
      </c>
      <c r="K919">
        <v>0</v>
      </c>
      <c r="L919">
        <v>0</v>
      </c>
      <c r="M919">
        <v>0</v>
      </c>
      <c r="N919">
        <v>0</v>
      </c>
      <c r="O919">
        <f>Tabelle16[[#This Row],[Roll]]+Tabelle16[[#This Row],[Yaw]]</f>
        <v>36.013369999999995</v>
      </c>
      <c r="P919">
        <f>SQRT(Tabelle16[[#This Row],[X]]^2+ Tabelle16[[#This Row],[Y]]^2 +Tabelle16[[#This Row],[Z]]^2)</f>
        <v>200.70378605400049</v>
      </c>
      <c r="Q919">
        <v>242.83</v>
      </c>
      <c r="R919">
        <v>139.053</v>
      </c>
      <c r="S919">
        <v>134.126</v>
      </c>
      <c r="T919">
        <v>43.363799999999998</v>
      </c>
      <c r="U919">
        <v>-1.7705599999999999</v>
      </c>
      <c r="V919">
        <v>-7.3504300000000002</v>
      </c>
    </row>
    <row r="920" spans="1:22">
      <c r="A920">
        <v>19010</v>
      </c>
      <c r="B920">
        <v>0</v>
      </c>
      <c r="C920">
        <v>36.822000000000003</v>
      </c>
      <c r="D920">
        <v>-14.6829</v>
      </c>
      <c r="E920">
        <v>-196.75</v>
      </c>
      <c r="F920">
        <v>43.363799999999998</v>
      </c>
      <c r="G920">
        <v>-1.7705599999999999</v>
      </c>
      <c r="H920">
        <v>-7.3504300000000002</v>
      </c>
      <c r="I920" t="e">
        <f>IF(AND(Tabelle16[[#This Row],[AreaPx]]&gt;0,NOT(Tabelle16[AreaPx]="inf")),Tabelle16[[#This Row],[AreaPx]], NA())</f>
        <v>#N/A</v>
      </c>
      <c r="J920">
        <v>0</v>
      </c>
      <c r="K920">
        <v>0</v>
      </c>
      <c r="L920">
        <v>0</v>
      </c>
      <c r="M920">
        <v>0</v>
      </c>
      <c r="N920">
        <v>0</v>
      </c>
      <c r="O920">
        <f>Tabelle16[[#This Row],[Roll]]+Tabelle16[[#This Row],[Yaw]]</f>
        <v>36.013369999999995</v>
      </c>
      <c r="P920">
        <f>SQRT(Tabelle16[[#This Row],[X]]^2+ Tabelle16[[#This Row],[Y]]^2 +Tabelle16[[#This Row],[Z]]^2)</f>
        <v>200.70378605400049</v>
      </c>
      <c r="Q920">
        <v>242.83</v>
      </c>
      <c r="R920">
        <v>139.053</v>
      </c>
      <c r="S920">
        <v>134.126</v>
      </c>
      <c r="T920">
        <v>43.363799999999998</v>
      </c>
      <c r="U920">
        <v>-1.7705599999999999</v>
      </c>
      <c r="V920">
        <v>-7.3504300000000002</v>
      </c>
    </row>
    <row r="921" spans="1:22">
      <c r="A921">
        <v>19040</v>
      </c>
      <c r="B921">
        <v>0</v>
      </c>
      <c r="C921">
        <v>36.822000000000003</v>
      </c>
      <c r="D921">
        <v>-14.6829</v>
      </c>
      <c r="E921">
        <v>-196.75</v>
      </c>
      <c r="F921">
        <v>43.363799999999998</v>
      </c>
      <c r="G921">
        <v>-1.7705599999999999</v>
      </c>
      <c r="H921">
        <v>-7.3504300000000002</v>
      </c>
      <c r="I921" t="e">
        <f>IF(AND(Tabelle16[[#This Row],[AreaPx]]&gt;0,NOT(Tabelle16[AreaPx]="inf")),Tabelle16[[#This Row],[AreaPx]], NA())</f>
        <v>#N/A</v>
      </c>
      <c r="J921">
        <v>0</v>
      </c>
      <c r="K921">
        <v>0</v>
      </c>
      <c r="L921">
        <v>0</v>
      </c>
      <c r="M921">
        <v>0</v>
      </c>
      <c r="N921">
        <v>0</v>
      </c>
      <c r="O921">
        <f>Tabelle16[[#This Row],[Roll]]+Tabelle16[[#This Row],[Yaw]]</f>
        <v>36.013369999999995</v>
      </c>
      <c r="P921">
        <f>SQRT(Tabelle16[[#This Row],[X]]^2+ Tabelle16[[#This Row],[Y]]^2 +Tabelle16[[#This Row],[Z]]^2)</f>
        <v>200.70378605400049</v>
      </c>
      <c r="Q921">
        <v>242.83</v>
      </c>
      <c r="R921">
        <v>139.053</v>
      </c>
      <c r="S921">
        <v>134.126</v>
      </c>
      <c r="T921">
        <v>43.363799999999998</v>
      </c>
      <c r="U921">
        <v>-1.7705599999999999</v>
      </c>
      <c r="V921">
        <v>-7.3504300000000002</v>
      </c>
    </row>
    <row r="922" spans="1:22">
      <c r="A922">
        <v>19070</v>
      </c>
      <c r="B922">
        <v>0</v>
      </c>
      <c r="C922">
        <v>36.822000000000003</v>
      </c>
      <c r="D922">
        <v>-14.6829</v>
      </c>
      <c r="E922">
        <v>-196.75</v>
      </c>
      <c r="F922">
        <v>43.363799999999998</v>
      </c>
      <c r="G922">
        <v>-1.7705599999999999</v>
      </c>
      <c r="H922">
        <v>-7.3504300000000002</v>
      </c>
      <c r="I922" t="e">
        <f>IF(AND(Tabelle16[[#This Row],[AreaPx]]&gt;0,NOT(Tabelle16[AreaPx]="inf")),Tabelle16[[#This Row],[AreaPx]], NA())</f>
        <v>#N/A</v>
      </c>
      <c r="J922">
        <v>0</v>
      </c>
      <c r="K922">
        <v>0</v>
      </c>
      <c r="L922">
        <v>0</v>
      </c>
      <c r="M922">
        <v>0</v>
      </c>
      <c r="N922">
        <v>0</v>
      </c>
      <c r="O922">
        <f>Tabelle16[[#This Row],[Roll]]+Tabelle16[[#This Row],[Yaw]]</f>
        <v>36.013369999999995</v>
      </c>
      <c r="P922">
        <f>SQRT(Tabelle16[[#This Row],[X]]^2+ Tabelle16[[#This Row],[Y]]^2 +Tabelle16[[#This Row],[Z]]^2)</f>
        <v>200.70378605400049</v>
      </c>
      <c r="Q922">
        <v>242.83</v>
      </c>
      <c r="R922">
        <v>139.053</v>
      </c>
      <c r="S922">
        <v>134.126</v>
      </c>
      <c r="T922">
        <v>43.363799999999998</v>
      </c>
      <c r="U922">
        <v>-1.7705599999999999</v>
      </c>
      <c r="V922">
        <v>-7.3504300000000002</v>
      </c>
    </row>
    <row r="923" spans="1:22">
      <c r="A923">
        <v>19084</v>
      </c>
      <c r="B923">
        <v>0</v>
      </c>
      <c r="C923">
        <v>36.822000000000003</v>
      </c>
      <c r="D923">
        <v>-14.6829</v>
      </c>
      <c r="E923">
        <v>-196.75</v>
      </c>
      <c r="F923">
        <v>43.363799999999998</v>
      </c>
      <c r="G923">
        <v>-1.7705599999999999</v>
      </c>
      <c r="H923">
        <v>-7.3504300000000002</v>
      </c>
      <c r="I923" t="e">
        <f>IF(AND(Tabelle16[[#This Row],[AreaPx]]&gt;0,NOT(Tabelle16[AreaPx]="inf")),Tabelle16[[#This Row],[AreaPx]], NA())</f>
        <v>#N/A</v>
      </c>
      <c r="J923">
        <v>0</v>
      </c>
      <c r="K923">
        <v>0</v>
      </c>
      <c r="L923">
        <v>0</v>
      </c>
      <c r="M923">
        <v>0</v>
      </c>
      <c r="N923">
        <v>0</v>
      </c>
      <c r="O923">
        <f>Tabelle16[[#This Row],[Roll]]+Tabelle16[[#This Row],[Yaw]]</f>
        <v>36.013369999999995</v>
      </c>
      <c r="P923">
        <f>SQRT(Tabelle16[[#This Row],[X]]^2+ Tabelle16[[#This Row],[Y]]^2 +Tabelle16[[#This Row],[Z]]^2)</f>
        <v>200.70378605400049</v>
      </c>
      <c r="Q923">
        <v>242.83</v>
      </c>
      <c r="R923">
        <v>139.053</v>
      </c>
      <c r="S923">
        <v>134.126</v>
      </c>
      <c r="T923">
        <v>43.363799999999998</v>
      </c>
      <c r="U923">
        <v>-1.7705599999999999</v>
      </c>
      <c r="V923">
        <v>-7.3504300000000002</v>
      </c>
    </row>
    <row r="924" spans="1:22">
      <c r="A924">
        <v>19107</v>
      </c>
      <c r="B924">
        <v>0</v>
      </c>
      <c r="C924">
        <v>36.822000000000003</v>
      </c>
      <c r="D924">
        <v>-14.6829</v>
      </c>
      <c r="E924">
        <v>-196.75</v>
      </c>
      <c r="F924">
        <v>43.363799999999998</v>
      </c>
      <c r="G924">
        <v>-1.7705599999999999</v>
      </c>
      <c r="H924">
        <v>-7.3504300000000002</v>
      </c>
      <c r="I924" t="e">
        <f>IF(AND(Tabelle16[[#This Row],[AreaPx]]&gt;0,NOT(Tabelle16[AreaPx]="inf")),Tabelle16[[#This Row],[AreaPx]], NA())</f>
        <v>#N/A</v>
      </c>
      <c r="J924">
        <v>0</v>
      </c>
      <c r="K924">
        <v>0</v>
      </c>
      <c r="L924">
        <v>0</v>
      </c>
      <c r="M924">
        <v>0</v>
      </c>
      <c r="N924">
        <v>0</v>
      </c>
      <c r="O924">
        <f>Tabelle16[[#This Row],[Roll]]+Tabelle16[[#This Row],[Yaw]]</f>
        <v>36.013369999999995</v>
      </c>
      <c r="P924">
        <f>SQRT(Tabelle16[[#This Row],[X]]^2+ Tabelle16[[#This Row],[Y]]^2 +Tabelle16[[#This Row],[Z]]^2)</f>
        <v>200.70378605400049</v>
      </c>
      <c r="Q924">
        <v>242.83</v>
      </c>
      <c r="R924">
        <v>139.053</v>
      </c>
      <c r="S924">
        <v>134.126</v>
      </c>
      <c r="T924">
        <v>43.363799999999998</v>
      </c>
      <c r="U924">
        <v>-1.7705599999999999</v>
      </c>
      <c r="V924">
        <v>-7.3504300000000002</v>
      </c>
    </row>
    <row r="925" spans="1:22">
      <c r="A925">
        <v>19127</v>
      </c>
      <c r="B925">
        <v>0</v>
      </c>
      <c r="C925">
        <v>36.822000000000003</v>
      </c>
      <c r="D925">
        <v>-14.6829</v>
      </c>
      <c r="E925">
        <v>-196.75</v>
      </c>
      <c r="F925">
        <v>43.363799999999998</v>
      </c>
      <c r="G925">
        <v>-1.7705599999999999</v>
      </c>
      <c r="H925">
        <v>-7.3504300000000002</v>
      </c>
      <c r="I925" t="e">
        <f>IF(AND(Tabelle16[[#This Row],[AreaPx]]&gt;0,NOT(Tabelle16[AreaPx]="inf")),Tabelle16[[#This Row],[AreaPx]], NA())</f>
        <v>#N/A</v>
      </c>
      <c r="J925">
        <v>0</v>
      </c>
      <c r="K925">
        <v>0</v>
      </c>
      <c r="L925">
        <v>0</v>
      </c>
      <c r="M925">
        <v>0</v>
      </c>
      <c r="N925">
        <v>0</v>
      </c>
      <c r="O925">
        <f>Tabelle16[[#This Row],[Roll]]+Tabelle16[[#This Row],[Yaw]]</f>
        <v>36.013369999999995</v>
      </c>
      <c r="P925">
        <f>SQRT(Tabelle16[[#This Row],[X]]^2+ Tabelle16[[#This Row],[Y]]^2 +Tabelle16[[#This Row],[Z]]^2)</f>
        <v>200.70378605400049</v>
      </c>
      <c r="Q925">
        <v>242.83</v>
      </c>
      <c r="R925">
        <v>139.053</v>
      </c>
      <c r="S925">
        <v>134.126</v>
      </c>
      <c r="T925">
        <v>43.363799999999998</v>
      </c>
      <c r="U925">
        <v>-1.7705599999999999</v>
      </c>
      <c r="V925">
        <v>-7.3504300000000002</v>
      </c>
    </row>
    <row r="926" spans="1:22">
      <c r="A926">
        <v>19143</v>
      </c>
      <c r="B926">
        <v>0</v>
      </c>
      <c r="C926">
        <v>36.822000000000003</v>
      </c>
      <c r="D926">
        <v>-14.6829</v>
      </c>
      <c r="E926">
        <v>-196.75</v>
      </c>
      <c r="F926">
        <v>43.363799999999998</v>
      </c>
      <c r="G926">
        <v>-1.7705599999999999</v>
      </c>
      <c r="H926">
        <v>-7.3504300000000002</v>
      </c>
      <c r="I926" t="e">
        <f>IF(AND(Tabelle16[[#This Row],[AreaPx]]&gt;0,NOT(Tabelle16[AreaPx]="inf")),Tabelle16[[#This Row],[AreaPx]], NA())</f>
        <v>#N/A</v>
      </c>
      <c r="J926">
        <v>0</v>
      </c>
      <c r="K926">
        <v>0</v>
      </c>
      <c r="L926">
        <v>0</v>
      </c>
      <c r="M926">
        <v>0</v>
      </c>
      <c r="N926">
        <v>0</v>
      </c>
      <c r="O926">
        <f>Tabelle16[[#This Row],[Roll]]+Tabelle16[[#This Row],[Yaw]]</f>
        <v>36.013369999999995</v>
      </c>
      <c r="P926">
        <f>SQRT(Tabelle16[[#This Row],[X]]^2+ Tabelle16[[#This Row],[Y]]^2 +Tabelle16[[#This Row],[Z]]^2)</f>
        <v>200.70378605400049</v>
      </c>
      <c r="Q926">
        <v>242.83</v>
      </c>
      <c r="R926">
        <v>139.053</v>
      </c>
      <c r="S926">
        <v>134.126</v>
      </c>
      <c r="T926">
        <v>43.363799999999998</v>
      </c>
      <c r="U926">
        <v>-1.7705599999999999</v>
      </c>
      <c r="V926">
        <v>-7.3504300000000002</v>
      </c>
    </row>
    <row r="927" spans="1:22">
      <c r="A927">
        <v>19174</v>
      </c>
      <c r="B927">
        <v>0</v>
      </c>
      <c r="C927">
        <v>36.822000000000003</v>
      </c>
      <c r="D927">
        <v>-14.6829</v>
      </c>
      <c r="E927">
        <v>-196.75</v>
      </c>
      <c r="F927">
        <v>43.363799999999998</v>
      </c>
      <c r="G927">
        <v>-1.7705599999999999</v>
      </c>
      <c r="H927">
        <v>-7.3504300000000002</v>
      </c>
      <c r="I927" t="e">
        <f>IF(AND(Tabelle16[[#This Row],[AreaPx]]&gt;0,NOT(Tabelle16[AreaPx]="inf")),Tabelle16[[#This Row],[AreaPx]], NA())</f>
        <v>#N/A</v>
      </c>
      <c r="J927">
        <v>0</v>
      </c>
      <c r="K927">
        <v>0</v>
      </c>
      <c r="L927">
        <v>0</v>
      </c>
      <c r="M927">
        <v>0</v>
      </c>
      <c r="N927">
        <v>0</v>
      </c>
      <c r="O927">
        <f>Tabelle16[[#This Row],[Roll]]+Tabelle16[[#This Row],[Yaw]]</f>
        <v>36.013369999999995</v>
      </c>
      <c r="P927">
        <f>SQRT(Tabelle16[[#This Row],[X]]^2+ Tabelle16[[#This Row],[Y]]^2 +Tabelle16[[#This Row],[Z]]^2)</f>
        <v>200.70378605400049</v>
      </c>
      <c r="Q927">
        <v>242.83</v>
      </c>
      <c r="R927">
        <v>139.053</v>
      </c>
      <c r="S927">
        <v>134.126</v>
      </c>
      <c r="T927">
        <v>43.363799999999998</v>
      </c>
      <c r="U927">
        <v>-1.7705599999999999</v>
      </c>
      <c r="V927">
        <v>-7.3504300000000002</v>
      </c>
    </row>
    <row r="928" spans="1:22">
      <c r="A928">
        <v>19203</v>
      </c>
      <c r="B928">
        <v>0</v>
      </c>
      <c r="C928">
        <v>36.822000000000003</v>
      </c>
      <c r="D928">
        <v>-14.6829</v>
      </c>
      <c r="E928">
        <v>-196.75</v>
      </c>
      <c r="F928">
        <v>43.363799999999998</v>
      </c>
      <c r="G928">
        <v>-1.7705599999999999</v>
      </c>
      <c r="H928">
        <v>-7.3504300000000002</v>
      </c>
      <c r="I928" t="e">
        <f>IF(AND(Tabelle16[[#This Row],[AreaPx]]&gt;0,NOT(Tabelle16[AreaPx]="inf")),Tabelle16[[#This Row],[AreaPx]], NA())</f>
        <v>#N/A</v>
      </c>
      <c r="J928">
        <v>0</v>
      </c>
      <c r="K928">
        <v>0</v>
      </c>
      <c r="L928">
        <v>0</v>
      </c>
      <c r="M928">
        <v>0</v>
      </c>
      <c r="N928">
        <v>0</v>
      </c>
      <c r="O928">
        <f>Tabelle16[[#This Row],[Roll]]+Tabelle16[[#This Row],[Yaw]]</f>
        <v>36.013369999999995</v>
      </c>
      <c r="P928">
        <f>SQRT(Tabelle16[[#This Row],[X]]^2+ Tabelle16[[#This Row],[Y]]^2 +Tabelle16[[#This Row],[Z]]^2)</f>
        <v>200.70378605400049</v>
      </c>
      <c r="Q928">
        <v>242.83</v>
      </c>
      <c r="R928">
        <v>139.053</v>
      </c>
      <c r="S928">
        <v>134.126</v>
      </c>
      <c r="T928">
        <v>43.363799999999998</v>
      </c>
      <c r="U928">
        <v>-1.7705599999999999</v>
      </c>
      <c r="V928">
        <v>-7.3504300000000002</v>
      </c>
    </row>
    <row r="929" spans="1:22">
      <c r="A929">
        <v>19218</v>
      </c>
      <c r="B929">
        <v>0</v>
      </c>
      <c r="C929">
        <v>36.822000000000003</v>
      </c>
      <c r="D929">
        <v>-14.6829</v>
      </c>
      <c r="E929">
        <v>-196.75</v>
      </c>
      <c r="F929">
        <v>43.363799999999998</v>
      </c>
      <c r="G929">
        <v>-1.7705599999999999</v>
      </c>
      <c r="H929">
        <v>-7.3504300000000002</v>
      </c>
      <c r="I929" t="e">
        <f>IF(AND(Tabelle16[[#This Row],[AreaPx]]&gt;0,NOT(Tabelle16[AreaPx]="inf")),Tabelle16[[#This Row],[AreaPx]], NA())</f>
        <v>#N/A</v>
      </c>
      <c r="J929">
        <v>0</v>
      </c>
      <c r="K929">
        <v>0</v>
      </c>
      <c r="L929">
        <v>0</v>
      </c>
      <c r="M929">
        <v>0</v>
      </c>
      <c r="N929">
        <v>0</v>
      </c>
      <c r="O929">
        <f>Tabelle16[[#This Row],[Roll]]+Tabelle16[[#This Row],[Yaw]]</f>
        <v>36.013369999999995</v>
      </c>
      <c r="P929">
        <f>SQRT(Tabelle16[[#This Row],[X]]^2+ Tabelle16[[#This Row],[Y]]^2 +Tabelle16[[#This Row],[Z]]^2)</f>
        <v>200.70378605400049</v>
      </c>
      <c r="Q929">
        <v>242.83</v>
      </c>
      <c r="R929">
        <v>139.053</v>
      </c>
      <c r="S929">
        <v>134.126</v>
      </c>
      <c r="T929">
        <v>43.363799999999998</v>
      </c>
      <c r="U929">
        <v>-1.7705599999999999</v>
      </c>
      <c r="V929">
        <v>-7.3504300000000002</v>
      </c>
    </row>
    <row r="930" spans="1:22">
      <c r="A930">
        <v>19244</v>
      </c>
      <c r="B930">
        <v>0</v>
      </c>
      <c r="C930">
        <v>36.822000000000003</v>
      </c>
      <c r="D930">
        <v>-14.6829</v>
      </c>
      <c r="E930">
        <v>-196.75</v>
      </c>
      <c r="F930">
        <v>43.363799999999998</v>
      </c>
      <c r="G930">
        <v>-1.7705599999999999</v>
      </c>
      <c r="H930">
        <v>-7.3504300000000002</v>
      </c>
      <c r="I930" t="e">
        <f>IF(AND(Tabelle16[[#This Row],[AreaPx]]&gt;0,NOT(Tabelle16[AreaPx]="inf")),Tabelle16[[#This Row],[AreaPx]], NA())</f>
        <v>#N/A</v>
      </c>
      <c r="J930">
        <v>0</v>
      </c>
      <c r="K930">
        <v>0</v>
      </c>
      <c r="L930">
        <v>0</v>
      </c>
      <c r="M930">
        <v>0</v>
      </c>
      <c r="N930">
        <v>0</v>
      </c>
      <c r="O930">
        <f>Tabelle16[[#This Row],[Roll]]+Tabelle16[[#This Row],[Yaw]]</f>
        <v>36.013369999999995</v>
      </c>
      <c r="P930">
        <f>SQRT(Tabelle16[[#This Row],[X]]^2+ Tabelle16[[#This Row],[Y]]^2 +Tabelle16[[#This Row],[Z]]^2)</f>
        <v>200.70378605400049</v>
      </c>
      <c r="Q930">
        <v>242.83</v>
      </c>
      <c r="R930">
        <v>139.053</v>
      </c>
      <c r="S930">
        <v>134.126</v>
      </c>
      <c r="T930">
        <v>43.363799999999998</v>
      </c>
      <c r="U930">
        <v>-1.7705599999999999</v>
      </c>
      <c r="V930">
        <v>-7.3504300000000002</v>
      </c>
    </row>
    <row r="931" spans="1:22">
      <c r="A931">
        <v>19272</v>
      </c>
      <c r="B931">
        <v>0</v>
      </c>
      <c r="C931">
        <v>36.822000000000003</v>
      </c>
      <c r="D931">
        <v>-14.6829</v>
      </c>
      <c r="E931">
        <v>-196.75</v>
      </c>
      <c r="F931">
        <v>43.363799999999998</v>
      </c>
      <c r="G931">
        <v>-1.7705599999999999</v>
      </c>
      <c r="H931">
        <v>-7.3504300000000002</v>
      </c>
      <c r="I931" t="e">
        <f>IF(AND(Tabelle16[[#This Row],[AreaPx]]&gt;0,NOT(Tabelle16[AreaPx]="inf")),Tabelle16[[#This Row],[AreaPx]], NA())</f>
        <v>#N/A</v>
      </c>
      <c r="J931">
        <v>0</v>
      </c>
      <c r="K931">
        <v>0</v>
      </c>
      <c r="L931">
        <v>0</v>
      </c>
      <c r="M931">
        <v>0</v>
      </c>
      <c r="N931">
        <v>0</v>
      </c>
      <c r="O931">
        <f>Tabelle16[[#This Row],[Roll]]+Tabelle16[[#This Row],[Yaw]]</f>
        <v>36.013369999999995</v>
      </c>
      <c r="P931">
        <f>SQRT(Tabelle16[[#This Row],[X]]^2+ Tabelle16[[#This Row],[Y]]^2 +Tabelle16[[#This Row],[Z]]^2)</f>
        <v>200.70378605400049</v>
      </c>
      <c r="Q931">
        <v>242.83</v>
      </c>
      <c r="R931">
        <v>139.053</v>
      </c>
      <c r="S931">
        <v>134.126</v>
      </c>
      <c r="T931">
        <v>43.363799999999998</v>
      </c>
      <c r="U931">
        <v>-1.7705599999999999</v>
      </c>
      <c r="V931">
        <v>-7.3504300000000002</v>
      </c>
    </row>
    <row r="932" spans="1:22">
      <c r="A932">
        <v>19288</v>
      </c>
      <c r="B932">
        <v>0</v>
      </c>
      <c r="C932">
        <v>36.822000000000003</v>
      </c>
      <c r="D932">
        <v>-14.6829</v>
      </c>
      <c r="E932">
        <v>-196.75</v>
      </c>
      <c r="F932">
        <v>43.363799999999998</v>
      </c>
      <c r="G932">
        <v>-1.7705599999999999</v>
      </c>
      <c r="H932">
        <v>-7.3504300000000002</v>
      </c>
      <c r="I932" t="e">
        <f>IF(AND(Tabelle16[[#This Row],[AreaPx]]&gt;0,NOT(Tabelle16[AreaPx]="inf")),Tabelle16[[#This Row],[AreaPx]], NA())</f>
        <v>#N/A</v>
      </c>
      <c r="J932">
        <v>0</v>
      </c>
      <c r="K932">
        <v>0</v>
      </c>
      <c r="L932">
        <v>0</v>
      </c>
      <c r="M932">
        <v>0</v>
      </c>
      <c r="N932">
        <v>0</v>
      </c>
      <c r="O932">
        <f>Tabelle16[[#This Row],[Roll]]+Tabelle16[[#This Row],[Yaw]]</f>
        <v>36.013369999999995</v>
      </c>
      <c r="P932">
        <f>SQRT(Tabelle16[[#This Row],[X]]^2+ Tabelle16[[#This Row],[Y]]^2 +Tabelle16[[#This Row],[Z]]^2)</f>
        <v>200.70378605400049</v>
      </c>
      <c r="Q932">
        <v>242.83</v>
      </c>
      <c r="R932">
        <v>139.053</v>
      </c>
      <c r="S932">
        <v>134.126</v>
      </c>
      <c r="T932">
        <v>43.363799999999998</v>
      </c>
      <c r="U932">
        <v>-1.7705599999999999</v>
      </c>
      <c r="V932">
        <v>-7.3504300000000002</v>
      </c>
    </row>
    <row r="933" spans="1:22">
      <c r="A933">
        <v>19309</v>
      </c>
      <c r="B933">
        <v>0</v>
      </c>
      <c r="C933">
        <v>36.822000000000003</v>
      </c>
      <c r="D933">
        <v>-14.6829</v>
      </c>
      <c r="E933">
        <v>-196.75</v>
      </c>
      <c r="F933">
        <v>43.363799999999998</v>
      </c>
      <c r="G933">
        <v>-1.7705599999999999</v>
      </c>
      <c r="H933">
        <v>-7.3504300000000002</v>
      </c>
      <c r="I933" t="e">
        <f>IF(AND(Tabelle16[[#This Row],[AreaPx]]&gt;0,NOT(Tabelle16[AreaPx]="inf")),Tabelle16[[#This Row],[AreaPx]], NA())</f>
        <v>#N/A</v>
      </c>
      <c r="J933">
        <v>0</v>
      </c>
      <c r="K933">
        <v>0</v>
      </c>
      <c r="L933">
        <v>0</v>
      </c>
      <c r="M933">
        <v>0</v>
      </c>
      <c r="N933">
        <v>0</v>
      </c>
      <c r="O933">
        <f>Tabelle16[[#This Row],[Roll]]+Tabelle16[[#This Row],[Yaw]]</f>
        <v>36.013369999999995</v>
      </c>
      <c r="P933">
        <f>SQRT(Tabelle16[[#This Row],[X]]^2+ Tabelle16[[#This Row],[Y]]^2 +Tabelle16[[#This Row],[Z]]^2)</f>
        <v>200.70378605400049</v>
      </c>
      <c r="Q933">
        <v>242.83</v>
      </c>
      <c r="R933">
        <v>139.053</v>
      </c>
      <c r="S933">
        <v>134.126</v>
      </c>
      <c r="T933">
        <v>43.363799999999998</v>
      </c>
      <c r="U933">
        <v>-1.7705599999999999</v>
      </c>
      <c r="V933">
        <v>-7.3504300000000002</v>
      </c>
    </row>
    <row r="934" spans="1:22">
      <c r="A934">
        <v>19330</v>
      </c>
      <c r="B934">
        <v>0</v>
      </c>
      <c r="C934">
        <v>36.822000000000003</v>
      </c>
      <c r="D934">
        <v>-14.6829</v>
      </c>
      <c r="E934">
        <v>-196.75</v>
      </c>
      <c r="F934">
        <v>43.363799999999998</v>
      </c>
      <c r="G934">
        <v>-1.7705599999999999</v>
      </c>
      <c r="H934">
        <v>-7.3504300000000002</v>
      </c>
      <c r="I934" t="e">
        <f>IF(AND(Tabelle16[[#This Row],[AreaPx]]&gt;0,NOT(Tabelle16[AreaPx]="inf")),Tabelle16[[#This Row],[AreaPx]], NA())</f>
        <v>#N/A</v>
      </c>
      <c r="J934">
        <v>0</v>
      </c>
      <c r="K934">
        <v>0</v>
      </c>
      <c r="L934">
        <v>0</v>
      </c>
      <c r="M934">
        <v>0</v>
      </c>
      <c r="N934">
        <v>0</v>
      </c>
      <c r="O934">
        <f>Tabelle16[[#This Row],[Roll]]+Tabelle16[[#This Row],[Yaw]]</f>
        <v>36.013369999999995</v>
      </c>
      <c r="P934">
        <f>SQRT(Tabelle16[[#This Row],[X]]^2+ Tabelle16[[#This Row],[Y]]^2 +Tabelle16[[#This Row],[Z]]^2)</f>
        <v>200.70378605400049</v>
      </c>
      <c r="Q934">
        <v>242.83</v>
      </c>
      <c r="R934">
        <v>139.053</v>
      </c>
      <c r="S934">
        <v>134.126</v>
      </c>
      <c r="T934">
        <v>43.363799999999998</v>
      </c>
      <c r="U934">
        <v>-1.7705599999999999</v>
      </c>
      <c r="V934">
        <v>-7.3504300000000002</v>
      </c>
    </row>
    <row r="935" spans="1:22">
      <c r="A935">
        <v>19336</v>
      </c>
      <c r="B935">
        <v>0</v>
      </c>
      <c r="C935">
        <v>36.822000000000003</v>
      </c>
      <c r="D935">
        <v>-14.6829</v>
      </c>
      <c r="E935">
        <v>-196.75</v>
      </c>
      <c r="F935">
        <v>43.363799999999998</v>
      </c>
      <c r="G935">
        <v>-1.7705599999999999</v>
      </c>
      <c r="H935">
        <v>-7.3504300000000002</v>
      </c>
      <c r="I935" t="e">
        <f>IF(AND(Tabelle16[[#This Row],[AreaPx]]&gt;0,NOT(Tabelle16[AreaPx]="inf")),Tabelle16[[#This Row],[AreaPx]], NA())</f>
        <v>#N/A</v>
      </c>
      <c r="J935">
        <v>0</v>
      </c>
      <c r="K935">
        <v>0</v>
      </c>
      <c r="L935">
        <v>0</v>
      </c>
      <c r="M935">
        <v>0</v>
      </c>
      <c r="N935">
        <v>0</v>
      </c>
      <c r="O935">
        <f>Tabelle16[[#This Row],[Roll]]+Tabelle16[[#This Row],[Yaw]]</f>
        <v>36.013369999999995</v>
      </c>
      <c r="P935">
        <f>SQRT(Tabelle16[[#This Row],[X]]^2+ Tabelle16[[#This Row],[Y]]^2 +Tabelle16[[#This Row],[Z]]^2)</f>
        <v>200.70378605400049</v>
      </c>
      <c r="Q935">
        <v>242.83</v>
      </c>
      <c r="R935">
        <v>139.053</v>
      </c>
      <c r="S935">
        <v>134.126</v>
      </c>
      <c r="T935">
        <v>43.363799999999998</v>
      </c>
      <c r="U935">
        <v>-1.7705599999999999</v>
      </c>
      <c r="V935">
        <v>-7.3504300000000002</v>
      </c>
    </row>
    <row r="936" spans="1:22">
      <c r="A936">
        <v>19348</v>
      </c>
      <c r="B936">
        <v>0</v>
      </c>
      <c r="C936">
        <v>36.822000000000003</v>
      </c>
      <c r="D936">
        <v>-14.6829</v>
      </c>
      <c r="E936">
        <v>-196.75</v>
      </c>
      <c r="F936">
        <v>43.363799999999998</v>
      </c>
      <c r="G936">
        <v>-1.7705599999999999</v>
      </c>
      <c r="H936">
        <v>-7.3504300000000002</v>
      </c>
      <c r="I936" t="e">
        <f>IF(AND(Tabelle16[[#This Row],[AreaPx]]&gt;0,NOT(Tabelle16[AreaPx]="inf")),Tabelle16[[#This Row],[AreaPx]], NA())</f>
        <v>#N/A</v>
      </c>
      <c r="J936">
        <v>0</v>
      </c>
      <c r="K936">
        <v>0</v>
      </c>
      <c r="L936">
        <v>0</v>
      </c>
      <c r="M936">
        <v>0</v>
      </c>
      <c r="N936">
        <v>0</v>
      </c>
      <c r="O936">
        <f>Tabelle16[[#This Row],[Roll]]+Tabelle16[[#This Row],[Yaw]]</f>
        <v>36.013369999999995</v>
      </c>
      <c r="P936">
        <f>SQRT(Tabelle16[[#This Row],[X]]^2+ Tabelle16[[#This Row],[Y]]^2 +Tabelle16[[#This Row],[Z]]^2)</f>
        <v>200.70378605400049</v>
      </c>
      <c r="Q936">
        <v>242.83</v>
      </c>
      <c r="R936">
        <v>139.053</v>
      </c>
      <c r="S936">
        <v>134.126</v>
      </c>
      <c r="T936">
        <v>43.363799999999998</v>
      </c>
      <c r="U936">
        <v>-1.7705599999999999</v>
      </c>
      <c r="V936">
        <v>-7.3504300000000002</v>
      </c>
    </row>
    <row r="937" spans="1:22">
      <c r="A937">
        <v>19372</v>
      </c>
      <c r="B937">
        <v>0</v>
      </c>
      <c r="C937">
        <v>36.822000000000003</v>
      </c>
      <c r="D937">
        <v>-14.6829</v>
      </c>
      <c r="E937">
        <v>-196.75</v>
      </c>
      <c r="F937">
        <v>43.363799999999998</v>
      </c>
      <c r="G937">
        <v>-1.7705599999999999</v>
      </c>
      <c r="H937">
        <v>-7.3504300000000002</v>
      </c>
      <c r="I937" t="e">
        <f>IF(AND(Tabelle16[[#This Row],[AreaPx]]&gt;0,NOT(Tabelle16[AreaPx]="inf")),Tabelle16[[#This Row],[AreaPx]], NA())</f>
        <v>#N/A</v>
      </c>
      <c r="J937">
        <v>0</v>
      </c>
      <c r="K937">
        <v>0</v>
      </c>
      <c r="L937">
        <v>0</v>
      </c>
      <c r="M937">
        <v>0</v>
      </c>
      <c r="N937">
        <v>0</v>
      </c>
      <c r="O937">
        <f>Tabelle16[[#This Row],[Roll]]+Tabelle16[[#This Row],[Yaw]]</f>
        <v>36.013369999999995</v>
      </c>
      <c r="P937">
        <f>SQRT(Tabelle16[[#This Row],[X]]^2+ Tabelle16[[#This Row],[Y]]^2 +Tabelle16[[#This Row],[Z]]^2)</f>
        <v>200.70378605400049</v>
      </c>
      <c r="Q937">
        <v>242.83</v>
      </c>
      <c r="R937">
        <v>139.053</v>
      </c>
      <c r="S937">
        <v>134.126</v>
      </c>
      <c r="T937">
        <v>43.363799999999998</v>
      </c>
      <c r="U937">
        <v>-1.7705599999999999</v>
      </c>
      <c r="V937">
        <v>-7.3504300000000002</v>
      </c>
    </row>
    <row r="938" spans="1:22">
      <c r="A938">
        <v>19383</v>
      </c>
      <c r="B938">
        <v>0</v>
      </c>
      <c r="C938">
        <v>36.822000000000003</v>
      </c>
      <c r="D938">
        <v>-14.6829</v>
      </c>
      <c r="E938">
        <v>-196.75</v>
      </c>
      <c r="F938">
        <v>43.363799999999998</v>
      </c>
      <c r="G938">
        <v>-1.7705599999999999</v>
      </c>
      <c r="H938">
        <v>-7.3504300000000002</v>
      </c>
      <c r="I938" t="e">
        <f>IF(AND(Tabelle16[[#This Row],[AreaPx]]&gt;0,NOT(Tabelle16[AreaPx]="inf")),Tabelle16[[#This Row],[AreaPx]], NA())</f>
        <v>#N/A</v>
      </c>
      <c r="J938">
        <v>0</v>
      </c>
      <c r="K938">
        <v>0</v>
      </c>
      <c r="L938">
        <v>0</v>
      </c>
      <c r="M938">
        <v>0</v>
      </c>
      <c r="N938">
        <v>0</v>
      </c>
      <c r="O938">
        <f>Tabelle16[[#This Row],[Roll]]+Tabelle16[[#This Row],[Yaw]]</f>
        <v>36.013369999999995</v>
      </c>
      <c r="P938">
        <f>SQRT(Tabelle16[[#This Row],[X]]^2+ Tabelle16[[#This Row],[Y]]^2 +Tabelle16[[#This Row],[Z]]^2)</f>
        <v>200.70378605400049</v>
      </c>
      <c r="Q938">
        <v>242.83</v>
      </c>
      <c r="R938">
        <v>139.053</v>
      </c>
      <c r="S938">
        <v>134.126</v>
      </c>
      <c r="T938">
        <v>43.363799999999998</v>
      </c>
      <c r="U938">
        <v>-1.7705599999999999</v>
      </c>
      <c r="V938">
        <v>-7.3504300000000002</v>
      </c>
    </row>
    <row r="939" spans="1:22">
      <c r="A939">
        <v>19408</v>
      </c>
      <c r="B939">
        <v>0</v>
      </c>
      <c r="C939">
        <v>36.822000000000003</v>
      </c>
      <c r="D939">
        <v>-14.6829</v>
      </c>
      <c r="E939">
        <v>-196.75</v>
      </c>
      <c r="F939">
        <v>43.363799999999998</v>
      </c>
      <c r="G939">
        <v>-1.7705599999999999</v>
      </c>
      <c r="H939">
        <v>-7.3504300000000002</v>
      </c>
      <c r="I939" t="e">
        <f>IF(AND(Tabelle16[[#This Row],[AreaPx]]&gt;0,NOT(Tabelle16[AreaPx]="inf")),Tabelle16[[#This Row],[AreaPx]], NA())</f>
        <v>#N/A</v>
      </c>
      <c r="J939">
        <v>0</v>
      </c>
      <c r="K939">
        <v>0</v>
      </c>
      <c r="L939">
        <v>0</v>
      </c>
      <c r="M939">
        <v>0</v>
      </c>
      <c r="N939">
        <v>0</v>
      </c>
      <c r="O939">
        <f>Tabelle16[[#This Row],[Roll]]+Tabelle16[[#This Row],[Yaw]]</f>
        <v>36.013369999999995</v>
      </c>
      <c r="P939">
        <f>SQRT(Tabelle16[[#This Row],[X]]^2+ Tabelle16[[#This Row],[Y]]^2 +Tabelle16[[#This Row],[Z]]^2)</f>
        <v>200.70378605400049</v>
      </c>
      <c r="Q939">
        <v>242.83</v>
      </c>
      <c r="R939">
        <v>139.053</v>
      </c>
      <c r="S939">
        <v>134.126</v>
      </c>
      <c r="T939">
        <v>43.363799999999998</v>
      </c>
      <c r="U939">
        <v>-1.7705599999999999</v>
      </c>
      <c r="V939">
        <v>-7.3504300000000002</v>
      </c>
    </row>
    <row r="940" spans="1:22">
      <c r="A940">
        <v>19430</v>
      </c>
      <c r="B940">
        <v>0</v>
      </c>
      <c r="C940">
        <v>36.822000000000003</v>
      </c>
      <c r="D940">
        <v>-14.6829</v>
      </c>
      <c r="E940">
        <v>-196.75</v>
      </c>
      <c r="F940">
        <v>43.363799999999998</v>
      </c>
      <c r="G940">
        <v>-1.7705599999999999</v>
      </c>
      <c r="H940">
        <v>-7.3504300000000002</v>
      </c>
      <c r="I940" t="e">
        <f>IF(AND(Tabelle16[[#This Row],[AreaPx]]&gt;0,NOT(Tabelle16[AreaPx]="inf")),Tabelle16[[#This Row],[AreaPx]], NA())</f>
        <v>#N/A</v>
      </c>
      <c r="J940">
        <v>0</v>
      </c>
      <c r="K940">
        <v>0</v>
      </c>
      <c r="L940">
        <v>0</v>
      </c>
      <c r="M940">
        <v>0</v>
      </c>
      <c r="N940">
        <v>0</v>
      </c>
      <c r="O940">
        <f>Tabelle16[[#This Row],[Roll]]+Tabelle16[[#This Row],[Yaw]]</f>
        <v>36.013369999999995</v>
      </c>
      <c r="P940">
        <f>SQRT(Tabelle16[[#This Row],[X]]^2+ Tabelle16[[#This Row],[Y]]^2 +Tabelle16[[#This Row],[Z]]^2)</f>
        <v>200.70378605400049</v>
      </c>
      <c r="Q940">
        <v>242.83</v>
      </c>
      <c r="R940">
        <v>139.053</v>
      </c>
      <c r="S940">
        <v>134.126</v>
      </c>
      <c r="T940">
        <v>43.363799999999998</v>
      </c>
      <c r="U940">
        <v>-1.7705599999999999</v>
      </c>
      <c r="V940">
        <v>-7.3504300000000002</v>
      </c>
    </row>
    <row r="941" spans="1:22">
      <c r="A941">
        <v>19444</v>
      </c>
      <c r="B941">
        <v>0</v>
      </c>
      <c r="C941">
        <v>36.822000000000003</v>
      </c>
      <c r="D941">
        <v>-14.6829</v>
      </c>
      <c r="E941">
        <v>-196.75</v>
      </c>
      <c r="F941">
        <v>43.363799999999998</v>
      </c>
      <c r="G941">
        <v>-1.7705599999999999</v>
      </c>
      <c r="H941">
        <v>-7.3504300000000002</v>
      </c>
      <c r="I941" t="e">
        <f>IF(AND(Tabelle16[[#This Row],[AreaPx]]&gt;0,NOT(Tabelle16[AreaPx]="inf")),Tabelle16[[#This Row],[AreaPx]], NA())</f>
        <v>#N/A</v>
      </c>
      <c r="J941">
        <v>0</v>
      </c>
      <c r="K941">
        <v>0</v>
      </c>
      <c r="L941">
        <v>0</v>
      </c>
      <c r="M941">
        <v>0</v>
      </c>
      <c r="N941">
        <v>0</v>
      </c>
      <c r="O941">
        <f>Tabelle16[[#This Row],[Roll]]+Tabelle16[[#This Row],[Yaw]]</f>
        <v>36.013369999999995</v>
      </c>
      <c r="P941">
        <f>SQRT(Tabelle16[[#This Row],[X]]^2+ Tabelle16[[#This Row],[Y]]^2 +Tabelle16[[#This Row],[Z]]^2)</f>
        <v>200.70378605400049</v>
      </c>
      <c r="Q941">
        <v>242.83</v>
      </c>
      <c r="R941">
        <v>139.053</v>
      </c>
      <c r="S941">
        <v>134.126</v>
      </c>
      <c r="T941">
        <v>43.363799999999998</v>
      </c>
      <c r="U941">
        <v>-1.7705599999999999</v>
      </c>
      <c r="V941">
        <v>-7.3504300000000002</v>
      </c>
    </row>
    <row r="942" spans="1:22">
      <c r="A942">
        <v>19468</v>
      </c>
      <c r="B942">
        <v>0</v>
      </c>
      <c r="C942">
        <v>36.822000000000003</v>
      </c>
      <c r="D942">
        <v>-14.6829</v>
      </c>
      <c r="E942">
        <v>-196.75</v>
      </c>
      <c r="F942">
        <v>43.363799999999998</v>
      </c>
      <c r="G942">
        <v>-1.7705599999999999</v>
      </c>
      <c r="H942">
        <v>-7.3504300000000002</v>
      </c>
      <c r="I942" t="e">
        <f>IF(AND(Tabelle16[[#This Row],[AreaPx]]&gt;0,NOT(Tabelle16[AreaPx]="inf")),Tabelle16[[#This Row],[AreaPx]], NA())</f>
        <v>#N/A</v>
      </c>
      <c r="J942">
        <v>0</v>
      </c>
      <c r="K942">
        <v>0</v>
      </c>
      <c r="L942">
        <v>0</v>
      </c>
      <c r="M942">
        <v>0</v>
      </c>
      <c r="N942">
        <v>0</v>
      </c>
      <c r="O942">
        <f>Tabelle16[[#This Row],[Roll]]+Tabelle16[[#This Row],[Yaw]]</f>
        <v>36.013369999999995</v>
      </c>
      <c r="P942">
        <f>SQRT(Tabelle16[[#This Row],[X]]^2+ Tabelle16[[#This Row],[Y]]^2 +Tabelle16[[#This Row],[Z]]^2)</f>
        <v>200.70378605400049</v>
      </c>
      <c r="Q942">
        <v>242.83</v>
      </c>
      <c r="R942">
        <v>139.053</v>
      </c>
      <c r="S942">
        <v>134.126</v>
      </c>
      <c r="T942">
        <v>43.363799999999998</v>
      </c>
      <c r="U942">
        <v>-1.7705599999999999</v>
      </c>
      <c r="V942">
        <v>-7.3504300000000002</v>
      </c>
    </row>
    <row r="943" spans="1:22">
      <c r="A943">
        <v>19481</v>
      </c>
      <c r="B943">
        <v>0</v>
      </c>
      <c r="C943">
        <v>36.822000000000003</v>
      </c>
      <c r="D943">
        <v>-14.6829</v>
      </c>
      <c r="E943">
        <v>-196.75</v>
      </c>
      <c r="F943">
        <v>43.363799999999998</v>
      </c>
      <c r="G943">
        <v>-1.7705599999999999</v>
      </c>
      <c r="H943">
        <v>-7.3504300000000002</v>
      </c>
      <c r="I943" t="e">
        <f>IF(AND(Tabelle16[[#This Row],[AreaPx]]&gt;0,NOT(Tabelle16[AreaPx]="inf")),Tabelle16[[#This Row],[AreaPx]], NA())</f>
        <v>#N/A</v>
      </c>
      <c r="J943">
        <v>0</v>
      </c>
      <c r="K943">
        <v>0</v>
      </c>
      <c r="L943">
        <v>0</v>
      </c>
      <c r="M943">
        <v>0</v>
      </c>
      <c r="N943">
        <v>0</v>
      </c>
      <c r="O943">
        <f>Tabelle16[[#This Row],[Roll]]+Tabelle16[[#This Row],[Yaw]]</f>
        <v>36.013369999999995</v>
      </c>
      <c r="P943">
        <f>SQRT(Tabelle16[[#This Row],[X]]^2+ Tabelle16[[#This Row],[Y]]^2 +Tabelle16[[#This Row],[Z]]^2)</f>
        <v>200.70378605400049</v>
      </c>
      <c r="Q943">
        <v>242.83</v>
      </c>
      <c r="R943">
        <v>139.053</v>
      </c>
      <c r="S943">
        <v>134.126</v>
      </c>
      <c r="T943">
        <v>43.363799999999998</v>
      </c>
      <c r="U943">
        <v>-1.7705599999999999</v>
      </c>
      <c r="V943">
        <v>-7.3504300000000002</v>
      </c>
    </row>
    <row r="944" spans="1:22">
      <c r="A944">
        <v>19494</v>
      </c>
      <c r="B944">
        <v>0</v>
      </c>
      <c r="C944">
        <v>36.822000000000003</v>
      </c>
      <c r="D944">
        <v>-14.6829</v>
      </c>
      <c r="E944">
        <v>-196.75</v>
      </c>
      <c r="F944">
        <v>43.363799999999998</v>
      </c>
      <c r="G944">
        <v>-1.7705599999999999</v>
      </c>
      <c r="H944">
        <v>-7.3504300000000002</v>
      </c>
      <c r="I944" t="e">
        <f>IF(AND(Tabelle16[[#This Row],[AreaPx]]&gt;0,NOT(Tabelle16[AreaPx]="inf")),Tabelle16[[#This Row],[AreaPx]], NA())</f>
        <v>#N/A</v>
      </c>
      <c r="J944">
        <v>0</v>
      </c>
      <c r="K944">
        <v>0</v>
      </c>
      <c r="L944">
        <v>0</v>
      </c>
      <c r="M944">
        <v>0</v>
      </c>
      <c r="N944">
        <v>0</v>
      </c>
      <c r="O944">
        <f>Tabelle16[[#This Row],[Roll]]+Tabelle16[[#This Row],[Yaw]]</f>
        <v>36.013369999999995</v>
      </c>
      <c r="P944">
        <f>SQRT(Tabelle16[[#This Row],[X]]^2+ Tabelle16[[#This Row],[Y]]^2 +Tabelle16[[#This Row],[Z]]^2)</f>
        <v>200.70378605400049</v>
      </c>
      <c r="Q944">
        <v>242.83</v>
      </c>
      <c r="R944">
        <v>139.053</v>
      </c>
      <c r="S944">
        <v>134.126</v>
      </c>
      <c r="T944">
        <v>43.363799999999998</v>
      </c>
      <c r="U944">
        <v>-1.7705599999999999</v>
      </c>
      <c r="V944">
        <v>-7.3504300000000002</v>
      </c>
    </row>
    <row r="945" spans="1:22">
      <c r="A945">
        <v>19503</v>
      </c>
      <c r="B945">
        <v>0</v>
      </c>
      <c r="C945">
        <v>36.822000000000003</v>
      </c>
      <c r="D945">
        <v>-14.6829</v>
      </c>
      <c r="E945">
        <v>-196.75</v>
      </c>
      <c r="F945">
        <v>43.363799999999998</v>
      </c>
      <c r="G945">
        <v>-1.7705599999999999</v>
      </c>
      <c r="H945">
        <v>-7.3504300000000002</v>
      </c>
      <c r="I945" t="e">
        <f>IF(AND(Tabelle16[[#This Row],[AreaPx]]&gt;0,NOT(Tabelle16[AreaPx]="inf")),Tabelle16[[#This Row],[AreaPx]], NA())</f>
        <v>#N/A</v>
      </c>
      <c r="J945">
        <v>0</v>
      </c>
      <c r="K945">
        <v>0</v>
      </c>
      <c r="L945">
        <v>0</v>
      </c>
      <c r="M945">
        <v>0</v>
      </c>
      <c r="N945">
        <v>0</v>
      </c>
      <c r="O945">
        <f>Tabelle16[[#This Row],[Roll]]+Tabelle16[[#This Row],[Yaw]]</f>
        <v>36.013369999999995</v>
      </c>
      <c r="P945">
        <f>SQRT(Tabelle16[[#This Row],[X]]^2+ Tabelle16[[#This Row],[Y]]^2 +Tabelle16[[#This Row],[Z]]^2)</f>
        <v>200.70378605400049</v>
      </c>
      <c r="Q945">
        <v>242.83</v>
      </c>
      <c r="R945">
        <v>139.053</v>
      </c>
      <c r="S945">
        <v>134.126</v>
      </c>
      <c r="T945">
        <v>43.363799999999998</v>
      </c>
      <c r="U945">
        <v>-1.7705599999999999</v>
      </c>
      <c r="V945">
        <v>-7.3504300000000002</v>
      </c>
    </row>
    <row r="946" spans="1:22">
      <c r="A946">
        <v>19512</v>
      </c>
      <c r="B946">
        <v>0</v>
      </c>
      <c r="C946">
        <v>36.822000000000003</v>
      </c>
      <c r="D946">
        <v>-14.6829</v>
      </c>
      <c r="E946">
        <v>-196.75</v>
      </c>
      <c r="F946">
        <v>43.363799999999998</v>
      </c>
      <c r="G946">
        <v>-1.7705599999999999</v>
      </c>
      <c r="H946">
        <v>-7.3504300000000002</v>
      </c>
      <c r="I946" t="e">
        <f>IF(AND(Tabelle16[[#This Row],[AreaPx]]&gt;0,NOT(Tabelle16[AreaPx]="inf")),Tabelle16[[#This Row],[AreaPx]], NA())</f>
        <v>#N/A</v>
      </c>
      <c r="J946">
        <v>0</v>
      </c>
      <c r="K946">
        <v>0</v>
      </c>
      <c r="L946">
        <v>0</v>
      </c>
      <c r="M946">
        <v>0</v>
      </c>
      <c r="N946">
        <v>0</v>
      </c>
      <c r="O946">
        <f>Tabelle16[[#This Row],[Roll]]+Tabelle16[[#This Row],[Yaw]]</f>
        <v>36.013369999999995</v>
      </c>
      <c r="P946">
        <f>SQRT(Tabelle16[[#This Row],[X]]^2+ Tabelle16[[#This Row],[Y]]^2 +Tabelle16[[#This Row],[Z]]^2)</f>
        <v>200.70378605400049</v>
      </c>
      <c r="Q946">
        <v>242.83</v>
      </c>
      <c r="R946">
        <v>139.053</v>
      </c>
      <c r="S946">
        <v>134.126</v>
      </c>
      <c r="T946">
        <v>43.363799999999998</v>
      </c>
      <c r="U946">
        <v>-1.7705599999999999</v>
      </c>
      <c r="V946">
        <v>-7.3504300000000002</v>
      </c>
    </row>
    <row r="947" spans="1:22">
      <c r="A947">
        <v>19541</v>
      </c>
      <c r="B947">
        <v>0</v>
      </c>
      <c r="C947">
        <v>36.822000000000003</v>
      </c>
      <c r="D947">
        <v>-14.6829</v>
      </c>
      <c r="E947">
        <v>-196.75</v>
      </c>
      <c r="F947">
        <v>43.363799999999998</v>
      </c>
      <c r="G947">
        <v>-1.7705599999999999</v>
      </c>
      <c r="H947">
        <v>-7.3504300000000002</v>
      </c>
      <c r="I947" t="e">
        <f>IF(AND(Tabelle16[[#This Row],[AreaPx]]&gt;0,NOT(Tabelle16[AreaPx]="inf")),Tabelle16[[#This Row],[AreaPx]], NA())</f>
        <v>#N/A</v>
      </c>
      <c r="J947">
        <v>0</v>
      </c>
      <c r="K947">
        <v>0</v>
      </c>
      <c r="L947">
        <v>0</v>
      </c>
      <c r="M947">
        <v>0</v>
      </c>
      <c r="N947">
        <v>0</v>
      </c>
      <c r="O947">
        <f>Tabelle16[[#This Row],[Roll]]+Tabelle16[[#This Row],[Yaw]]</f>
        <v>36.013369999999995</v>
      </c>
      <c r="P947">
        <f>SQRT(Tabelle16[[#This Row],[X]]^2+ Tabelle16[[#This Row],[Y]]^2 +Tabelle16[[#This Row],[Z]]^2)</f>
        <v>200.70378605400049</v>
      </c>
      <c r="Q947">
        <v>242.83</v>
      </c>
      <c r="R947">
        <v>139.053</v>
      </c>
      <c r="S947">
        <v>134.126</v>
      </c>
      <c r="T947">
        <v>43.363799999999998</v>
      </c>
      <c r="U947">
        <v>-1.7705599999999999</v>
      </c>
      <c r="V947">
        <v>-7.3504300000000002</v>
      </c>
    </row>
    <row r="948" spans="1:22">
      <c r="A948">
        <v>19562</v>
      </c>
      <c r="B948">
        <v>0</v>
      </c>
      <c r="C948">
        <v>36.822000000000003</v>
      </c>
      <c r="D948">
        <v>-14.6829</v>
      </c>
      <c r="E948">
        <v>-196.75</v>
      </c>
      <c r="F948">
        <v>43.363799999999998</v>
      </c>
      <c r="G948">
        <v>-1.7705599999999999</v>
      </c>
      <c r="H948">
        <v>-7.3504300000000002</v>
      </c>
      <c r="I948" t="e">
        <f>IF(AND(Tabelle16[[#This Row],[AreaPx]]&gt;0,NOT(Tabelle16[AreaPx]="inf")),Tabelle16[[#This Row],[AreaPx]], NA())</f>
        <v>#N/A</v>
      </c>
      <c r="J948">
        <v>0</v>
      </c>
      <c r="K948">
        <v>0</v>
      </c>
      <c r="L948">
        <v>0</v>
      </c>
      <c r="M948">
        <v>0</v>
      </c>
      <c r="N948">
        <v>0</v>
      </c>
      <c r="O948">
        <f>Tabelle16[[#This Row],[Roll]]+Tabelle16[[#This Row],[Yaw]]</f>
        <v>36.013369999999995</v>
      </c>
      <c r="P948">
        <f>SQRT(Tabelle16[[#This Row],[X]]^2+ Tabelle16[[#This Row],[Y]]^2 +Tabelle16[[#This Row],[Z]]^2)</f>
        <v>200.70378605400049</v>
      </c>
      <c r="Q948">
        <v>242.83</v>
      </c>
      <c r="R948">
        <v>139.053</v>
      </c>
      <c r="S948">
        <v>134.126</v>
      </c>
      <c r="T948">
        <v>43.363799999999998</v>
      </c>
      <c r="U948">
        <v>-1.7705599999999999</v>
      </c>
      <c r="V948">
        <v>-7.3504300000000002</v>
      </c>
    </row>
    <row r="949" spans="1:22">
      <c r="A949">
        <v>19581</v>
      </c>
      <c r="B949">
        <v>0</v>
      </c>
      <c r="C949">
        <v>36.822000000000003</v>
      </c>
      <c r="D949">
        <v>-14.6829</v>
      </c>
      <c r="E949">
        <v>-196.75</v>
      </c>
      <c r="F949">
        <v>43.363799999999998</v>
      </c>
      <c r="G949">
        <v>-1.7705599999999999</v>
      </c>
      <c r="H949">
        <v>-7.3504300000000002</v>
      </c>
      <c r="I949" t="e">
        <f>IF(AND(Tabelle16[[#This Row],[AreaPx]]&gt;0,NOT(Tabelle16[AreaPx]="inf")),Tabelle16[[#This Row],[AreaPx]], NA())</f>
        <v>#N/A</v>
      </c>
      <c r="J949">
        <v>0</v>
      </c>
      <c r="K949">
        <v>0</v>
      </c>
      <c r="L949">
        <v>0</v>
      </c>
      <c r="M949">
        <v>0</v>
      </c>
      <c r="N949">
        <v>0</v>
      </c>
      <c r="O949">
        <f>Tabelle16[[#This Row],[Roll]]+Tabelle16[[#This Row],[Yaw]]</f>
        <v>36.013369999999995</v>
      </c>
      <c r="P949">
        <f>SQRT(Tabelle16[[#This Row],[X]]^2+ Tabelle16[[#This Row],[Y]]^2 +Tabelle16[[#This Row],[Z]]^2)</f>
        <v>200.70378605400049</v>
      </c>
      <c r="Q949">
        <v>242.83</v>
      </c>
      <c r="R949">
        <v>139.053</v>
      </c>
      <c r="S949">
        <v>134.126</v>
      </c>
      <c r="T949">
        <v>43.363799999999998</v>
      </c>
      <c r="U949">
        <v>-1.7705599999999999</v>
      </c>
      <c r="V949">
        <v>-7.3504300000000002</v>
      </c>
    </row>
    <row r="950" spans="1:22">
      <c r="A950">
        <v>19606</v>
      </c>
      <c r="B950">
        <v>0</v>
      </c>
      <c r="C950">
        <v>36.822000000000003</v>
      </c>
      <c r="D950">
        <v>-14.6829</v>
      </c>
      <c r="E950">
        <v>-196.75</v>
      </c>
      <c r="F950">
        <v>43.363799999999998</v>
      </c>
      <c r="G950">
        <v>-1.7705599999999999</v>
      </c>
      <c r="H950">
        <v>-7.3504300000000002</v>
      </c>
      <c r="I950" t="e">
        <f>IF(AND(Tabelle16[[#This Row],[AreaPx]]&gt;0,NOT(Tabelle16[AreaPx]="inf")),Tabelle16[[#This Row],[AreaPx]], NA())</f>
        <v>#N/A</v>
      </c>
      <c r="J950">
        <v>0</v>
      </c>
      <c r="K950">
        <v>0</v>
      </c>
      <c r="L950">
        <v>0</v>
      </c>
      <c r="M950">
        <v>0</v>
      </c>
      <c r="N950">
        <v>0</v>
      </c>
      <c r="O950">
        <f>Tabelle16[[#This Row],[Roll]]+Tabelle16[[#This Row],[Yaw]]</f>
        <v>36.013369999999995</v>
      </c>
      <c r="P950">
        <f>SQRT(Tabelle16[[#This Row],[X]]^2+ Tabelle16[[#This Row],[Y]]^2 +Tabelle16[[#This Row],[Z]]^2)</f>
        <v>200.70378605400049</v>
      </c>
      <c r="Q950">
        <v>242.83</v>
      </c>
      <c r="R950">
        <v>139.053</v>
      </c>
      <c r="S950">
        <v>134.126</v>
      </c>
      <c r="T950">
        <v>43.363799999999998</v>
      </c>
      <c r="U950">
        <v>-1.7705599999999999</v>
      </c>
      <c r="V950">
        <v>-7.3504300000000002</v>
      </c>
    </row>
    <row r="951" spans="1:22">
      <c r="A951">
        <v>19627</v>
      </c>
      <c r="B951">
        <v>0</v>
      </c>
      <c r="C951">
        <v>36.822000000000003</v>
      </c>
      <c r="D951">
        <v>-14.6829</v>
      </c>
      <c r="E951">
        <v>-196.75</v>
      </c>
      <c r="F951">
        <v>43.363799999999998</v>
      </c>
      <c r="G951">
        <v>-1.7705599999999999</v>
      </c>
      <c r="H951">
        <v>-7.3504300000000002</v>
      </c>
      <c r="I951" t="e">
        <f>IF(AND(Tabelle16[[#This Row],[AreaPx]]&gt;0,NOT(Tabelle16[AreaPx]="inf")),Tabelle16[[#This Row],[AreaPx]], NA())</f>
        <v>#N/A</v>
      </c>
      <c r="J951">
        <v>0</v>
      </c>
      <c r="K951">
        <v>0</v>
      </c>
      <c r="L951">
        <v>0</v>
      </c>
      <c r="M951">
        <v>0</v>
      </c>
      <c r="N951">
        <v>0</v>
      </c>
      <c r="O951">
        <f>Tabelle16[[#This Row],[Roll]]+Tabelle16[[#This Row],[Yaw]]</f>
        <v>36.013369999999995</v>
      </c>
      <c r="P951">
        <f>SQRT(Tabelle16[[#This Row],[X]]^2+ Tabelle16[[#This Row],[Y]]^2 +Tabelle16[[#This Row],[Z]]^2)</f>
        <v>200.70378605400049</v>
      </c>
      <c r="Q951">
        <v>242.83</v>
      </c>
      <c r="R951">
        <v>139.053</v>
      </c>
      <c r="S951">
        <v>134.126</v>
      </c>
      <c r="T951">
        <v>43.363799999999998</v>
      </c>
      <c r="U951">
        <v>-1.7705599999999999</v>
      </c>
      <c r="V951">
        <v>-7.3504300000000002</v>
      </c>
    </row>
    <row r="952" spans="1:22">
      <c r="A952">
        <v>19640</v>
      </c>
      <c r="B952">
        <v>0</v>
      </c>
      <c r="C952">
        <v>36.822000000000003</v>
      </c>
      <c r="D952">
        <v>-14.6829</v>
      </c>
      <c r="E952">
        <v>-196.75</v>
      </c>
      <c r="F952">
        <v>43.363799999999998</v>
      </c>
      <c r="G952">
        <v>-1.7705599999999999</v>
      </c>
      <c r="H952">
        <v>-7.3504300000000002</v>
      </c>
      <c r="I952" t="e">
        <f>IF(AND(Tabelle16[[#This Row],[AreaPx]]&gt;0,NOT(Tabelle16[AreaPx]="inf")),Tabelle16[[#This Row],[AreaPx]], NA())</f>
        <v>#N/A</v>
      </c>
      <c r="J952">
        <v>0</v>
      </c>
      <c r="K952">
        <v>0</v>
      </c>
      <c r="L952">
        <v>0</v>
      </c>
      <c r="M952">
        <v>0</v>
      </c>
      <c r="N952">
        <v>0</v>
      </c>
      <c r="O952">
        <f>Tabelle16[[#This Row],[Roll]]+Tabelle16[[#This Row],[Yaw]]</f>
        <v>36.013369999999995</v>
      </c>
      <c r="P952">
        <f>SQRT(Tabelle16[[#This Row],[X]]^2+ Tabelle16[[#This Row],[Y]]^2 +Tabelle16[[#This Row],[Z]]^2)</f>
        <v>200.70378605400049</v>
      </c>
      <c r="Q952">
        <v>242.83</v>
      </c>
      <c r="R952">
        <v>139.053</v>
      </c>
      <c r="S952">
        <v>134.126</v>
      </c>
      <c r="T952">
        <v>43.363799999999998</v>
      </c>
      <c r="U952">
        <v>-1.7705599999999999</v>
      </c>
      <c r="V952">
        <v>-7.3504300000000002</v>
      </c>
    </row>
    <row r="953" spans="1:22">
      <c r="A953">
        <v>19663</v>
      </c>
      <c r="B953">
        <v>0</v>
      </c>
      <c r="C953">
        <v>36.822000000000003</v>
      </c>
      <c r="D953">
        <v>-14.6829</v>
      </c>
      <c r="E953">
        <v>-196.75</v>
      </c>
      <c r="F953">
        <v>43.363799999999998</v>
      </c>
      <c r="G953">
        <v>-1.7705599999999999</v>
      </c>
      <c r="H953">
        <v>-7.3504300000000002</v>
      </c>
      <c r="I953" t="e">
        <f>IF(AND(Tabelle16[[#This Row],[AreaPx]]&gt;0,NOT(Tabelle16[AreaPx]="inf")),Tabelle16[[#This Row],[AreaPx]], NA())</f>
        <v>#N/A</v>
      </c>
      <c r="J953">
        <v>0</v>
      </c>
      <c r="K953">
        <v>0</v>
      </c>
      <c r="L953">
        <v>0</v>
      </c>
      <c r="M953">
        <v>0</v>
      </c>
      <c r="N953">
        <v>0</v>
      </c>
      <c r="O953">
        <f>Tabelle16[[#This Row],[Roll]]+Tabelle16[[#This Row],[Yaw]]</f>
        <v>36.013369999999995</v>
      </c>
      <c r="P953">
        <f>SQRT(Tabelle16[[#This Row],[X]]^2+ Tabelle16[[#This Row],[Y]]^2 +Tabelle16[[#This Row],[Z]]^2)</f>
        <v>200.70378605400049</v>
      </c>
      <c r="Q953">
        <v>242.83</v>
      </c>
      <c r="R953">
        <v>139.053</v>
      </c>
      <c r="S953">
        <v>134.126</v>
      </c>
      <c r="T953">
        <v>43.363799999999998</v>
      </c>
      <c r="U953">
        <v>-1.7705599999999999</v>
      </c>
      <c r="V953">
        <v>-7.3504300000000002</v>
      </c>
    </row>
    <row r="954" spans="1:22">
      <c r="A954">
        <v>19675</v>
      </c>
      <c r="B954">
        <v>0</v>
      </c>
      <c r="C954">
        <v>36.822000000000003</v>
      </c>
      <c r="D954">
        <v>-14.6829</v>
      </c>
      <c r="E954">
        <v>-196.75</v>
      </c>
      <c r="F954">
        <v>43.363799999999998</v>
      </c>
      <c r="G954">
        <v>-1.7705599999999999</v>
      </c>
      <c r="H954">
        <v>-7.3504300000000002</v>
      </c>
      <c r="I954" t="e">
        <f>IF(AND(Tabelle16[[#This Row],[AreaPx]]&gt;0,NOT(Tabelle16[AreaPx]="inf")),Tabelle16[[#This Row],[AreaPx]], NA())</f>
        <v>#N/A</v>
      </c>
      <c r="J954">
        <v>0</v>
      </c>
      <c r="K954">
        <v>0</v>
      </c>
      <c r="L954">
        <v>0</v>
      </c>
      <c r="M954">
        <v>0</v>
      </c>
      <c r="N954">
        <v>0</v>
      </c>
      <c r="O954">
        <f>Tabelle16[[#This Row],[Roll]]+Tabelle16[[#This Row],[Yaw]]</f>
        <v>36.013369999999995</v>
      </c>
      <c r="P954">
        <f>SQRT(Tabelle16[[#This Row],[X]]^2+ Tabelle16[[#This Row],[Y]]^2 +Tabelle16[[#This Row],[Z]]^2)</f>
        <v>200.70378605400049</v>
      </c>
      <c r="Q954">
        <v>242.83</v>
      </c>
      <c r="R954">
        <v>139.053</v>
      </c>
      <c r="S954">
        <v>134.126</v>
      </c>
      <c r="T954">
        <v>43.363799999999998</v>
      </c>
      <c r="U954">
        <v>-1.7705599999999999</v>
      </c>
      <c r="V954">
        <v>-7.3504300000000002</v>
      </c>
    </row>
    <row r="955" spans="1:22">
      <c r="A955">
        <v>19692</v>
      </c>
      <c r="B955">
        <v>0</v>
      </c>
      <c r="C955">
        <v>36.822000000000003</v>
      </c>
      <c r="D955">
        <v>-14.6829</v>
      </c>
      <c r="E955">
        <v>-196.75</v>
      </c>
      <c r="F955">
        <v>43.363799999999998</v>
      </c>
      <c r="G955">
        <v>-1.7705599999999999</v>
      </c>
      <c r="H955">
        <v>-7.3504300000000002</v>
      </c>
      <c r="I955" t="e">
        <f>IF(AND(Tabelle16[[#This Row],[AreaPx]]&gt;0,NOT(Tabelle16[AreaPx]="inf")),Tabelle16[[#This Row],[AreaPx]], NA())</f>
        <v>#N/A</v>
      </c>
      <c r="J955">
        <v>0</v>
      </c>
      <c r="K955">
        <v>0</v>
      </c>
      <c r="L955">
        <v>0</v>
      </c>
      <c r="M955">
        <v>0</v>
      </c>
      <c r="N955">
        <v>0</v>
      </c>
      <c r="O955">
        <f>Tabelle16[[#This Row],[Roll]]+Tabelle16[[#This Row],[Yaw]]</f>
        <v>36.013369999999995</v>
      </c>
      <c r="P955">
        <f>SQRT(Tabelle16[[#This Row],[X]]^2+ Tabelle16[[#This Row],[Y]]^2 +Tabelle16[[#This Row],[Z]]^2)</f>
        <v>200.70378605400049</v>
      </c>
      <c r="Q955">
        <v>242.83</v>
      </c>
      <c r="R955">
        <v>139.053</v>
      </c>
      <c r="S955">
        <v>134.126</v>
      </c>
      <c r="T955">
        <v>43.363799999999998</v>
      </c>
      <c r="U955">
        <v>-1.7705599999999999</v>
      </c>
      <c r="V955">
        <v>-7.3504300000000002</v>
      </c>
    </row>
    <row r="956" spans="1:22">
      <c r="A956">
        <v>19706</v>
      </c>
      <c r="B956">
        <v>0</v>
      </c>
      <c r="C956">
        <v>36.822000000000003</v>
      </c>
      <c r="D956">
        <v>-14.6829</v>
      </c>
      <c r="E956">
        <v>-196.75</v>
      </c>
      <c r="F956">
        <v>43.363799999999998</v>
      </c>
      <c r="G956">
        <v>-1.7705599999999999</v>
      </c>
      <c r="H956">
        <v>-7.3504300000000002</v>
      </c>
      <c r="I956" t="e">
        <f>IF(AND(Tabelle16[[#This Row],[AreaPx]]&gt;0,NOT(Tabelle16[AreaPx]="inf")),Tabelle16[[#This Row],[AreaPx]], NA())</f>
        <v>#N/A</v>
      </c>
      <c r="J956">
        <v>0</v>
      </c>
      <c r="K956">
        <v>0</v>
      </c>
      <c r="L956">
        <v>0</v>
      </c>
      <c r="M956">
        <v>0</v>
      </c>
      <c r="N956">
        <v>0</v>
      </c>
      <c r="O956">
        <f>Tabelle16[[#This Row],[Roll]]+Tabelle16[[#This Row],[Yaw]]</f>
        <v>36.013369999999995</v>
      </c>
      <c r="P956">
        <f>SQRT(Tabelle16[[#This Row],[X]]^2+ Tabelle16[[#This Row],[Y]]^2 +Tabelle16[[#This Row],[Z]]^2)</f>
        <v>200.70378605400049</v>
      </c>
      <c r="Q956">
        <v>242.83</v>
      </c>
      <c r="R956">
        <v>139.053</v>
      </c>
      <c r="S956">
        <v>134.126</v>
      </c>
      <c r="T956">
        <v>43.363799999999998</v>
      </c>
      <c r="U956">
        <v>-1.7705599999999999</v>
      </c>
      <c r="V956">
        <v>-7.3504300000000002</v>
      </c>
    </row>
    <row r="957" spans="1:22">
      <c r="A957">
        <v>19733</v>
      </c>
      <c r="B957">
        <v>0</v>
      </c>
      <c r="C957">
        <v>36.822000000000003</v>
      </c>
      <c r="D957">
        <v>-14.6829</v>
      </c>
      <c r="E957">
        <v>-196.75</v>
      </c>
      <c r="F957">
        <v>43.363799999999998</v>
      </c>
      <c r="G957">
        <v>-1.7705599999999999</v>
      </c>
      <c r="H957">
        <v>-7.3504300000000002</v>
      </c>
      <c r="I957" t="e">
        <f>IF(AND(Tabelle16[[#This Row],[AreaPx]]&gt;0,NOT(Tabelle16[AreaPx]="inf")),Tabelle16[[#This Row],[AreaPx]], NA())</f>
        <v>#N/A</v>
      </c>
      <c r="J957">
        <v>0</v>
      </c>
      <c r="K957">
        <v>0</v>
      </c>
      <c r="L957">
        <v>0</v>
      </c>
      <c r="M957">
        <v>0</v>
      </c>
      <c r="N957">
        <v>0</v>
      </c>
      <c r="O957">
        <f>Tabelle16[[#This Row],[Roll]]+Tabelle16[[#This Row],[Yaw]]</f>
        <v>36.013369999999995</v>
      </c>
      <c r="P957">
        <f>SQRT(Tabelle16[[#This Row],[X]]^2+ Tabelle16[[#This Row],[Y]]^2 +Tabelle16[[#This Row],[Z]]^2)</f>
        <v>200.70378605400049</v>
      </c>
      <c r="Q957">
        <v>242.83</v>
      </c>
      <c r="R957">
        <v>139.053</v>
      </c>
      <c r="S957">
        <v>134.126</v>
      </c>
      <c r="T957">
        <v>43.363799999999998</v>
      </c>
      <c r="U957">
        <v>-1.7705599999999999</v>
      </c>
      <c r="V957">
        <v>-7.3504300000000002</v>
      </c>
    </row>
    <row r="958" spans="1:22">
      <c r="A958">
        <v>19747</v>
      </c>
      <c r="B958">
        <v>0</v>
      </c>
      <c r="C958">
        <v>36.822000000000003</v>
      </c>
      <c r="D958">
        <v>-14.6829</v>
      </c>
      <c r="E958">
        <v>-196.75</v>
      </c>
      <c r="F958">
        <v>43.363799999999998</v>
      </c>
      <c r="G958">
        <v>-1.7705599999999999</v>
      </c>
      <c r="H958">
        <v>-7.3504300000000002</v>
      </c>
      <c r="I958" t="e">
        <f>IF(AND(Tabelle16[[#This Row],[AreaPx]]&gt;0,NOT(Tabelle16[AreaPx]="inf")),Tabelle16[[#This Row],[AreaPx]], NA())</f>
        <v>#N/A</v>
      </c>
      <c r="J958">
        <v>0</v>
      </c>
      <c r="K958">
        <v>0</v>
      </c>
      <c r="L958">
        <v>0</v>
      </c>
      <c r="M958">
        <v>0</v>
      </c>
      <c r="N958">
        <v>0</v>
      </c>
      <c r="O958">
        <f>Tabelle16[[#This Row],[Roll]]+Tabelle16[[#This Row],[Yaw]]</f>
        <v>36.013369999999995</v>
      </c>
      <c r="P958">
        <f>SQRT(Tabelle16[[#This Row],[X]]^2+ Tabelle16[[#This Row],[Y]]^2 +Tabelle16[[#This Row],[Z]]^2)</f>
        <v>200.70378605400049</v>
      </c>
      <c r="Q958">
        <v>242.83</v>
      </c>
      <c r="R958">
        <v>139.053</v>
      </c>
      <c r="S958">
        <v>134.126</v>
      </c>
      <c r="T958">
        <v>43.363799999999998</v>
      </c>
      <c r="U958">
        <v>-1.7705599999999999</v>
      </c>
      <c r="V958">
        <v>-7.3504300000000002</v>
      </c>
    </row>
    <row r="959" spans="1:22">
      <c r="A959">
        <v>19776</v>
      </c>
      <c r="B959">
        <v>0</v>
      </c>
      <c r="C959">
        <v>36.822000000000003</v>
      </c>
      <c r="D959">
        <v>-14.6829</v>
      </c>
      <c r="E959">
        <v>-196.75</v>
      </c>
      <c r="F959">
        <v>43.363799999999998</v>
      </c>
      <c r="G959">
        <v>-1.7705599999999999</v>
      </c>
      <c r="H959">
        <v>-7.3504300000000002</v>
      </c>
      <c r="I959" t="e">
        <f>IF(AND(Tabelle16[[#This Row],[AreaPx]]&gt;0,NOT(Tabelle16[AreaPx]="inf")),Tabelle16[[#This Row],[AreaPx]], NA())</f>
        <v>#N/A</v>
      </c>
      <c r="J959">
        <v>0</v>
      </c>
      <c r="K959">
        <v>0</v>
      </c>
      <c r="L959">
        <v>0</v>
      </c>
      <c r="M959">
        <v>0</v>
      </c>
      <c r="N959">
        <v>0</v>
      </c>
      <c r="O959">
        <f>Tabelle16[[#This Row],[Roll]]+Tabelle16[[#This Row],[Yaw]]</f>
        <v>36.013369999999995</v>
      </c>
      <c r="P959">
        <f>SQRT(Tabelle16[[#This Row],[X]]^2+ Tabelle16[[#This Row],[Y]]^2 +Tabelle16[[#This Row],[Z]]^2)</f>
        <v>200.70378605400049</v>
      </c>
      <c r="Q959">
        <v>242.83</v>
      </c>
      <c r="R959">
        <v>139.053</v>
      </c>
      <c r="S959">
        <v>134.126</v>
      </c>
      <c r="T959">
        <v>43.363799999999998</v>
      </c>
      <c r="U959">
        <v>-1.7705599999999999</v>
      </c>
      <c r="V959">
        <v>-7.3504300000000002</v>
      </c>
    </row>
    <row r="960" spans="1:22">
      <c r="A960">
        <v>19803</v>
      </c>
      <c r="B960">
        <v>0</v>
      </c>
      <c r="C960">
        <v>36.822000000000003</v>
      </c>
      <c r="D960">
        <v>-14.6829</v>
      </c>
      <c r="E960">
        <v>-196.75</v>
      </c>
      <c r="F960">
        <v>43.363799999999998</v>
      </c>
      <c r="G960">
        <v>-1.7705599999999999</v>
      </c>
      <c r="H960">
        <v>-7.3504300000000002</v>
      </c>
      <c r="I960" t="e">
        <f>IF(AND(Tabelle16[[#This Row],[AreaPx]]&gt;0,NOT(Tabelle16[AreaPx]="inf")),Tabelle16[[#This Row],[AreaPx]], NA())</f>
        <v>#N/A</v>
      </c>
      <c r="J960">
        <v>0</v>
      </c>
      <c r="K960">
        <v>0</v>
      </c>
      <c r="L960">
        <v>0</v>
      </c>
      <c r="M960">
        <v>0</v>
      </c>
      <c r="N960">
        <v>0</v>
      </c>
      <c r="O960">
        <f>Tabelle16[[#This Row],[Roll]]+Tabelle16[[#This Row],[Yaw]]</f>
        <v>36.013369999999995</v>
      </c>
      <c r="P960">
        <f>SQRT(Tabelle16[[#This Row],[X]]^2+ Tabelle16[[#This Row],[Y]]^2 +Tabelle16[[#This Row],[Z]]^2)</f>
        <v>200.70378605400049</v>
      </c>
      <c r="Q960">
        <v>242.83</v>
      </c>
      <c r="R960">
        <v>139.053</v>
      </c>
      <c r="S960">
        <v>134.126</v>
      </c>
      <c r="T960">
        <v>43.363799999999998</v>
      </c>
      <c r="U960">
        <v>-1.7705599999999999</v>
      </c>
      <c r="V960">
        <v>-7.3504300000000002</v>
      </c>
    </row>
    <row r="961" spans="1:22">
      <c r="A961">
        <v>19815</v>
      </c>
      <c r="B961">
        <v>0</v>
      </c>
      <c r="C961">
        <v>36.822000000000003</v>
      </c>
      <c r="D961">
        <v>-14.6829</v>
      </c>
      <c r="E961">
        <v>-196.75</v>
      </c>
      <c r="F961">
        <v>43.363799999999998</v>
      </c>
      <c r="G961">
        <v>-1.7705599999999999</v>
      </c>
      <c r="H961">
        <v>-7.3504300000000002</v>
      </c>
      <c r="I961" t="e">
        <f>IF(AND(Tabelle16[[#This Row],[AreaPx]]&gt;0,NOT(Tabelle16[AreaPx]="inf")),Tabelle16[[#This Row],[AreaPx]], NA())</f>
        <v>#N/A</v>
      </c>
      <c r="J961">
        <v>0</v>
      </c>
      <c r="K961">
        <v>0</v>
      </c>
      <c r="L961">
        <v>0</v>
      </c>
      <c r="M961">
        <v>0</v>
      </c>
      <c r="N961">
        <v>0</v>
      </c>
      <c r="O961">
        <f>Tabelle16[[#This Row],[Roll]]+Tabelle16[[#This Row],[Yaw]]</f>
        <v>36.013369999999995</v>
      </c>
      <c r="P961">
        <f>SQRT(Tabelle16[[#This Row],[X]]^2+ Tabelle16[[#This Row],[Y]]^2 +Tabelle16[[#This Row],[Z]]^2)</f>
        <v>200.70378605400049</v>
      </c>
      <c r="Q961">
        <v>242.83</v>
      </c>
      <c r="R961">
        <v>139.053</v>
      </c>
      <c r="S961">
        <v>134.126</v>
      </c>
      <c r="T961">
        <v>43.363799999999998</v>
      </c>
      <c r="U961">
        <v>-1.7705599999999999</v>
      </c>
      <c r="V961">
        <v>-7.3504300000000002</v>
      </c>
    </row>
    <row r="962" spans="1:22">
      <c r="A962">
        <v>19848</v>
      </c>
      <c r="B962">
        <v>0</v>
      </c>
      <c r="C962">
        <v>36.822000000000003</v>
      </c>
      <c r="D962">
        <v>-14.6829</v>
      </c>
      <c r="E962">
        <v>-196.75</v>
      </c>
      <c r="F962">
        <v>43.363799999999998</v>
      </c>
      <c r="G962">
        <v>-1.7705599999999999</v>
      </c>
      <c r="H962">
        <v>-7.3504300000000002</v>
      </c>
      <c r="I962" t="e">
        <f>IF(AND(Tabelle16[[#This Row],[AreaPx]]&gt;0,NOT(Tabelle16[AreaPx]="inf")),Tabelle16[[#This Row],[AreaPx]], NA())</f>
        <v>#N/A</v>
      </c>
      <c r="J962">
        <v>0</v>
      </c>
      <c r="K962">
        <v>0</v>
      </c>
      <c r="L962">
        <v>0</v>
      </c>
      <c r="M962">
        <v>0</v>
      </c>
      <c r="N962">
        <v>0</v>
      </c>
      <c r="O962">
        <f>Tabelle16[[#This Row],[Roll]]+Tabelle16[[#This Row],[Yaw]]</f>
        <v>36.013369999999995</v>
      </c>
      <c r="P962">
        <f>SQRT(Tabelle16[[#This Row],[X]]^2+ Tabelle16[[#This Row],[Y]]^2 +Tabelle16[[#This Row],[Z]]^2)</f>
        <v>200.70378605400049</v>
      </c>
      <c r="Q962">
        <v>242.83</v>
      </c>
      <c r="R962">
        <v>139.053</v>
      </c>
      <c r="S962">
        <v>134.126</v>
      </c>
      <c r="T962">
        <v>43.363799999999998</v>
      </c>
      <c r="U962">
        <v>-1.7705599999999999</v>
      </c>
      <c r="V962">
        <v>-7.3504300000000002</v>
      </c>
    </row>
    <row r="963" spans="1:22">
      <c r="A963">
        <v>19875</v>
      </c>
      <c r="B963">
        <v>0</v>
      </c>
      <c r="C963">
        <v>36.822000000000003</v>
      </c>
      <c r="D963">
        <v>-14.6829</v>
      </c>
      <c r="E963">
        <v>-196.75</v>
      </c>
      <c r="F963">
        <v>43.363799999999998</v>
      </c>
      <c r="G963">
        <v>-1.7705599999999999</v>
      </c>
      <c r="H963">
        <v>-7.3504300000000002</v>
      </c>
      <c r="I963" t="e">
        <f>IF(AND(Tabelle16[[#This Row],[AreaPx]]&gt;0,NOT(Tabelle16[AreaPx]="inf")),Tabelle16[[#This Row],[AreaPx]], NA())</f>
        <v>#N/A</v>
      </c>
      <c r="J963">
        <v>0</v>
      </c>
      <c r="K963">
        <v>0</v>
      </c>
      <c r="L963">
        <v>0</v>
      </c>
      <c r="M963">
        <v>0</v>
      </c>
      <c r="N963">
        <v>0</v>
      </c>
      <c r="O963">
        <f>Tabelle16[[#This Row],[Roll]]+Tabelle16[[#This Row],[Yaw]]</f>
        <v>36.013369999999995</v>
      </c>
      <c r="P963">
        <f>SQRT(Tabelle16[[#This Row],[X]]^2+ Tabelle16[[#This Row],[Y]]^2 +Tabelle16[[#This Row],[Z]]^2)</f>
        <v>200.70378605400049</v>
      </c>
      <c r="Q963">
        <v>242.83</v>
      </c>
      <c r="R963">
        <v>139.053</v>
      </c>
      <c r="S963">
        <v>134.126</v>
      </c>
      <c r="T963">
        <v>43.363799999999998</v>
      </c>
      <c r="U963">
        <v>-1.7705599999999999</v>
      </c>
      <c r="V963">
        <v>-7.3504300000000002</v>
      </c>
    </row>
    <row r="964" spans="1:22">
      <c r="A964">
        <v>19901</v>
      </c>
      <c r="B964">
        <v>0</v>
      </c>
      <c r="C964">
        <v>36.822000000000003</v>
      </c>
      <c r="D964">
        <v>-14.6829</v>
      </c>
      <c r="E964">
        <v>-196.75</v>
      </c>
      <c r="F964">
        <v>43.363799999999998</v>
      </c>
      <c r="G964">
        <v>-1.7705599999999999</v>
      </c>
      <c r="H964">
        <v>-7.3504300000000002</v>
      </c>
      <c r="I964" t="e">
        <f>IF(AND(Tabelle16[[#This Row],[AreaPx]]&gt;0,NOT(Tabelle16[AreaPx]="inf")),Tabelle16[[#This Row],[AreaPx]], NA())</f>
        <v>#N/A</v>
      </c>
      <c r="J964">
        <v>0</v>
      </c>
      <c r="K964">
        <v>0</v>
      </c>
      <c r="L964">
        <v>0</v>
      </c>
      <c r="M964">
        <v>0</v>
      </c>
      <c r="N964">
        <v>0</v>
      </c>
      <c r="O964">
        <f>Tabelle16[[#This Row],[Roll]]+Tabelle16[[#This Row],[Yaw]]</f>
        <v>36.013369999999995</v>
      </c>
      <c r="P964">
        <f>SQRT(Tabelle16[[#This Row],[X]]^2+ Tabelle16[[#This Row],[Y]]^2 +Tabelle16[[#This Row],[Z]]^2)</f>
        <v>200.70378605400049</v>
      </c>
      <c r="Q964">
        <v>242.83</v>
      </c>
      <c r="R964">
        <v>139.053</v>
      </c>
      <c r="S964">
        <v>134.126</v>
      </c>
      <c r="T964">
        <v>43.363799999999998</v>
      </c>
      <c r="U964">
        <v>-1.7705599999999999</v>
      </c>
      <c r="V964">
        <v>-7.3504300000000002</v>
      </c>
    </row>
    <row r="965" spans="1:22">
      <c r="A965">
        <v>19917</v>
      </c>
      <c r="B965">
        <v>0</v>
      </c>
      <c r="C965">
        <v>36.822000000000003</v>
      </c>
      <c r="D965">
        <v>-14.6829</v>
      </c>
      <c r="E965">
        <v>-196.75</v>
      </c>
      <c r="F965">
        <v>43.363799999999998</v>
      </c>
      <c r="G965">
        <v>-1.7705599999999999</v>
      </c>
      <c r="H965">
        <v>-7.3504300000000002</v>
      </c>
      <c r="I965" t="e">
        <f>IF(AND(Tabelle16[[#This Row],[AreaPx]]&gt;0,NOT(Tabelle16[AreaPx]="inf")),Tabelle16[[#This Row],[AreaPx]], NA())</f>
        <v>#N/A</v>
      </c>
      <c r="J965">
        <v>0</v>
      </c>
      <c r="K965">
        <v>0</v>
      </c>
      <c r="L965">
        <v>0</v>
      </c>
      <c r="M965">
        <v>0</v>
      </c>
      <c r="N965">
        <v>0</v>
      </c>
      <c r="O965">
        <f>Tabelle16[[#This Row],[Roll]]+Tabelle16[[#This Row],[Yaw]]</f>
        <v>36.013369999999995</v>
      </c>
      <c r="P965">
        <f>SQRT(Tabelle16[[#This Row],[X]]^2+ Tabelle16[[#This Row],[Y]]^2 +Tabelle16[[#This Row],[Z]]^2)</f>
        <v>200.70378605400049</v>
      </c>
      <c r="Q965">
        <v>242.83</v>
      </c>
      <c r="R965">
        <v>139.053</v>
      </c>
      <c r="S965">
        <v>134.126</v>
      </c>
      <c r="T965">
        <v>43.363799999999998</v>
      </c>
      <c r="U965">
        <v>-1.7705599999999999</v>
      </c>
      <c r="V965">
        <v>-7.3504300000000002</v>
      </c>
    </row>
    <row r="966" spans="1:22">
      <c r="A966">
        <v>19949</v>
      </c>
      <c r="B966">
        <v>0</v>
      </c>
      <c r="C966">
        <v>36.822000000000003</v>
      </c>
      <c r="D966">
        <v>-14.6829</v>
      </c>
      <c r="E966">
        <v>-196.75</v>
      </c>
      <c r="F966">
        <v>43.363799999999998</v>
      </c>
      <c r="G966">
        <v>-1.7705599999999999</v>
      </c>
      <c r="H966">
        <v>-7.3504300000000002</v>
      </c>
      <c r="I966" t="e">
        <f>IF(AND(Tabelle16[[#This Row],[AreaPx]]&gt;0,NOT(Tabelle16[AreaPx]="inf")),Tabelle16[[#This Row],[AreaPx]], NA())</f>
        <v>#N/A</v>
      </c>
      <c r="J966">
        <v>0</v>
      </c>
      <c r="K966">
        <v>0</v>
      </c>
      <c r="L966">
        <v>0</v>
      </c>
      <c r="M966">
        <v>0</v>
      </c>
      <c r="N966">
        <v>0</v>
      </c>
      <c r="O966">
        <f>Tabelle16[[#This Row],[Roll]]+Tabelle16[[#This Row],[Yaw]]</f>
        <v>36.013369999999995</v>
      </c>
      <c r="P966">
        <f>SQRT(Tabelle16[[#This Row],[X]]^2+ Tabelle16[[#This Row],[Y]]^2 +Tabelle16[[#This Row],[Z]]^2)</f>
        <v>200.70378605400049</v>
      </c>
      <c r="Q966">
        <v>242.83</v>
      </c>
      <c r="R966">
        <v>139.053</v>
      </c>
      <c r="S966">
        <v>134.126</v>
      </c>
      <c r="T966">
        <v>43.363799999999998</v>
      </c>
      <c r="U966">
        <v>-1.7705599999999999</v>
      </c>
      <c r="V966">
        <v>-7.3504300000000002</v>
      </c>
    </row>
    <row r="967" spans="1:22">
      <c r="A967">
        <v>19979</v>
      </c>
      <c r="B967">
        <v>0</v>
      </c>
      <c r="C967">
        <v>36.822000000000003</v>
      </c>
      <c r="D967">
        <v>-14.6829</v>
      </c>
      <c r="E967">
        <v>-196.75</v>
      </c>
      <c r="F967">
        <v>43.363799999999998</v>
      </c>
      <c r="G967">
        <v>-1.7705599999999999</v>
      </c>
      <c r="H967">
        <v>-7.3504300000000002</v>
      </c>
      <c r="I967" t="e">
        <f>IF(AND(Tabelle16[[#This Row],[AreaPx]]&gt;0,NOT(Tabelle16[AreaPx]="inf")),Tabelle16[[#This Row],[AreaPx]], NA())</f>
        <v>#N/A</v>
      </c>
      <c r="J967">
        <v>0</v>
      </c>
      <c r="K967">
        <v>0</v>
      </c>
      <c r="L967">
        <v>0</v>
      </c>
      <c r="M967">
        <v>0</v>
      </c>
      <c r="N967">
        <v>0</v>
      </c>
      <c r="O967">
        <f>Tabelle16[[#This Row],[Roll]]+Tabelle16[[#This Row],[Yaw]]</f>
        <v>36.013369999999995</v>
      </c>
      <c r="P967">
        <f>SQRT(Tabelle16[[#This Row],[X]]^2+ Tabelle16[[#This Row],[Y]]^2 +Tabelle16[[#This Row],[Z]]^2)</f>
        <v>200.70378605400049</v>
      </c>
      <c r="Q967">
        <v>242.83</v>
      </c>
      <c r="R967">
        <v>139.053</v>
      </c>
      <c r="S967">
        <v>134.126</v>
      </c>
      <c r="T967">
        <v>43.363799999999998</v>
      </c>
      <c r="U967">
        <v>-1.7705599999999999</v>
      </c>
      <c r="V967">
        <v>-7.3504300000000002</v>
      </c>
    </row>
    <row r="968" spans="1:22">
      <c r="A968">
        <v>20007</v>
      </c>
      <c r="B968">
        <v>0</v>
      </c>
      <c r="C968">
        <v>36.822000000000003</v>
      </c>
      <c r="D968">
        <v>-14.6829</v>
      </c>
      <c r="E968">
        <v>-196.75</v>
      </c>
      <c r="F968">
        <v>43.363799999999998</v>
      </c>
      <c r="G968">
        <v>-1.7705599999999999</v>
      </c>
      <c r="H968">
        <v>-7.3504300000000002</v>
      </c>
      <c r="I968" t="e">
        <f>IF(AND(Tabelle16[[#This Row],[AreaPx]]&gt;0,NOT(Tabelle16[AreaPx]="inf")),Tabelle16[[#This Row],[AreaPx]], NA())</f>
        <v>#N/A</v>
      </c>
      <c r="J968">
        <v>0</v>
      </c>
      <c r="K968">
        <v>0</v>
      </c>
      <c r="L968">
        <v>0</v>
      </c>
      <c r="M968">
        <v>0</v>
      </c>
      <c r="N968">
        <v>0</v>
      </c>
      <c r="O968">
        <f>Tabelle16[[#This Row],[Roll]]+Tabelle16[[#This Row],[Yaw]]</f>
        <v>36.013369999999995</v>
      </c>
      <c r="P968">
        <f>SQRT(Tabelle16[[#This Row],[X]]^2+ Tabelle16[[#This Row],[Y]]^2 +Tabelle16[[#This Row],[Z]]^2)</f>
        <v>200.70378605400049</v>
      </c>
      <c r="Q968">
        <v>242.83</v>
      </c>
      <c r="R968">
        <v>139.053</v>
      </c>
      <c r="S968">
        <v>134.126</v>
      </c>
      <c r="T968">
        <v>43.363799999999998</v>
      </c>
      <c r="U968">
        <v>-1.7705599999999999</v>
      </c>
      <c r="V968">
        <v>-7.3504300000000002</v>
      </c>
    </row>
    <row r="969" spans="1:22">
      <c r="A969">
        <v>20033</v>
      </c>
      <c r="B969">
        <v>0</v>
      </c>
      <c r="C969">
        <v>36.822000000000003</v>
      </c>
      <c r="D969">
        <v>-14.6829</v>
      </c>
      <c r="E969">
        <v>-196.75</v>
      </c>
      <c r="F969">
        <v>43.363799999999998</v>
      </c>
      <c r="G969">
        <v>-1.7705599999999999</v>
      </c>
      <c r="H969">
        <v>-7.3504300000000002</v>
      </c>
      <c r="I969" t="e">
        <f>IF(AND(Tabelle16[[#This Row],[AreaPx]]&gt;0,NOT(Tabelle16[AreaPx]="inf")),Tabelle16[[#This Row],[AreaPx]], NA())</f>
        <v>#N/A</v>
      </c>
      <c r="J969">
        <v>0</v>
      </c>
      <c r="K969">
        <v>0</v>
      </c>
      <c r="L969">
        <v>0</v>
      </c>
      <c r="M969">
        <v>0</v>
      </c>
      <c r="N969">
        <v>0</v>
      </c>
      <c r="O969">
        <f>Tabelle16[[#This Row],[Roll]]+Tabelle16[[#This Row],[Yaw]]</f>
        <v>36.013369999999995</v>
      </c>
      <c r="P969">
        <f>SQRT(Tabelle16[[#This Row],[X]]^2+ Tabelle16[[#This Row],[Y]]^2 +Tabelle16[[#This Row],[Z]]^2)</f>
        <v>200.70378605400049</v>
      </c>
      <c r="Q969">
        <v>242.83</v>
      </c>
      <c r="R969">
        <v>139.053</v>
      </c>
      <c r="S969">
        <v>134.126</v>
      </c>
      <c r="T969">
        <v>43.363799999999998</v>
      </c>
      <c r="U969">
        <v>-1.7705599999999999</v>
      </c>
      <c r="V969">
        <v>-7.3504300000000002</v>
      </c>
    </row>
    <row r="970" spans="1:22">
      <c r="A970">
        <v>20049</v>
      </c>
      <c r="B970">
        <v>0</v>
      </c>
      <c r="C970">
        <v>36.822000000000003</v>
      </c>
      <c r="D970">
        <v>-14.6829</v>
      </c>
      <c r="E970">
        <v>-196.75</v>
      </c>
      <c r="F970">
        <v>43.363799999999998</v>
      </c>
      <c r="G970">
        <v>-1.7705599999999999</v>
      </c>
      <c r="H970">
        <v>-7.3504300000000002</v>
      </c>
      <c r="I970" t="e">
        <f>IF(AND(Tabelle16[[#This Row],[AreaPx]]&gt;0,NOT(Tabelle16[AreaPx]="inf")),Tabelle16[[#This Row],[AreaPx]], NA())</f>
        <v>#N/A</v>
      </c>
      <c r="J970">
        <v>0</v>
      </c>
      <c r="K970">
        <v>0</v>
      </c>
      <c r="L970">
        <v>0</v>
      </c>
      <c r="M970">
        <v>0</v>
      </c>
      <c r="N970">
        <v>0</v>
      </c>
      <c r="O970">
        <f>Tabelle16[[#This Row],[Roll]]+Tabelle16[[#This Row],[Yaw]]</f>
        <v>36.013369999999995</v>
      </c>
      <c r="P970">
        <f>SQRT(Tabelle16[[#This Row],[X]]^2+ Tabelle16[[#This Row],[Y]]^2 +Tabelle16[[#This Row],[Z]]^2)</f>
        <v>200.70378605400049</v>
      </c>
      <c r="Q970">
        <v>242.83</v>
      </c>
      <c r="R970">
        <v>139.053</v>
      </c>
      <c r="S970">
        <v>134.126</v>
      </c>
      <c r="T970">
        <v>43.363799999999998</v>
      </c>
      <c r="U970">
        <v>-1.7705599999999999</v>
      </c>
      <c r="V970">
        <v>-7.3504300000000002</v>
      </c>
    </row>
    <row r="971" spans="1:22">
      <c r="A971">
        <v>20076</v>
      </c>
      <c r="B971">
        <v>0</v>
      </c>
      <c r="C971">
        <v>36.822000000000003</v>
      </c>
      <c r="D971">
        <v>-14.6829</v>
      </c>
      <c r="E971">
        <v>-196.75</v>
      </c>
      <c r="F971">
        <v>43.363799999999998</v>
      </c>
      <c r="G971">
        <v>-1.7705599999999999</v>
      </c>
      <c r="H971">
        <v>-7.3504300000000002</v>
      </c>
      <c r="I971" t="e">
        <f>IF(AND(Tabelle16[[#This Row],[AreaPx]]&gt;0,NOT(Tabelle16[AreaPx]="inf")),Tabelle16[[#This Row],[AreaPx]], NA())</f>
        <v>#N/A</v>
      </c>
      <c r="J971">
        <v>0</v>
      </c>
      <c r="K971">
        <v>0</v>
      </c>
      <c r="L971">
        <v>0</v>
      </c>
      <c r="M971">
        <v>0</v>
      </c>
      <c r="N971">
        <v>0</v>
      </c>
      <c r="O971">
        <f>Tabelle16[[#This Row],[Roll]]+Tabelle16[[#This Row],[Yaw]]</f>
        <v>36.013369999999995</v>
      </c>
      <c r="P971">
        <f>SQRT(Tabelle16[[#This Row],[X]]^2+ Tabelle16[[#This Row],[Y]]^2 +Tabelle16[[#This Row],[Z]]^2)</f>
        <v>200.70378605400049</v>
      </c>
      <c r="Q971">
        <v>242.83</v>
      </c>
      <c r="R971">
        <v>139.053</v>
      </c>
      <c r="S971">
        <v>134.126</v>
      </c>
      <c r="T971">
        <v>43.363799999999998</v>
      </c>
      <c r="U971">
        <v>-1.7705599999999999</v>
      </c>
      <c r="V971">
        <v>-7.3504300000000002</v>
      </c>
    </row>
    <row r="972" spans="1:22">
      <c r="A972">
        <v>20096</v>
      </c>
      <c r="B972">
        <v>0</v>
      </c>
      <c r="C972">
        <v>36.822000000000003</v>
      </c>
      <c r="D972">
        <v>-14.6829</v>
      </c>
      <c r="E972">
        <v>-196.75</v>
      </c>
      <c r="F972">
        <v>43.363799999999998</v>
      </c>
      <c r="G972">
        <v>-1.7705599999999999</v>
      </c>
      <c r="H972">
        <v>-7.3504300000000002</v>
      </c>
      <c r="I972" t="e">
        <f>IF(AND(Tabelle16[[#This Row],[AreaPx]]&gt;0,NOT(Tabelle16[AreaPx]="inf")),Tabelle16[[#This Row],[AreaPx]], NA())</f>
        <v>#N/A</v>
      </c>
      <c r="J972">
        <v>0</v>
      </c>
      <c r="K972">
        <v>0</v>
      </c>
      <c r="L972">
        <v>0</v>
      </c>
      <c r="M972">
        <v>0</v>
      </c>
      <c r="N972">
        <v>0</v>
      </c>
      <c r="O972">
        <f>Tabelle16[[#This Row],[Roll]]+Tabelle16[[#This Row],[Yaw]]</f>
        <v>36.013369999999995</v>
      </c>
      <c r="P972">
        <f>SQRT(Tabelle16[[#This Row],[X]]^2+ Tabelle16[[#This Row],[Y]]^2 +Tabelle16[[#This Row],[Z]]^2)</f>
        <v>200.70378605400049</v>
      </c>
      <c r="Q972">
        <v>242.83</v>
      </c>
      <c r="R972">
        <v>139.053</v>
      </c>
      <c r="S972">
        <v>134.126</v>
      </c>
      <c r="T972">
        <v>43.363799999999998</v>
      </c>
      <c r="U972">
        <v>-1.7705599999999999</v>
      </c>
      <c r="V972">
        <v>-7.3504300000000002</v>
      </c>
    </row>
    <row r="973" spans="1:22">
      <c r="A973">
        <v>20106</v>
      </c>
      <c r="B973">
        <v>0</v>
      </c>
      <c r="C973">
        <v>36.822000000000003</v>
      </c>
      <c r="D973">
        <v>-14.6829</v>
      </c>
      <c r="E973">
        <v>-196.75</v>
      </c>
      <c r="F973">
        <v>43.363799999999998</v>
      </c>
      <c r="G973">
        <v>-1.7705599999999999</v>
      </c>
      <c r="H973">
        <v>-7.3504300000000002</v>
      </c>
      <c r="I973" t="e">
        <f>IF(AND(Tabelle16[[#This Row],[AreaPx]]&gt;0,NOT(Tabelle16[AreaPx]="inf")),Tabelle16[[#This Row],[AreaPx]], NA())</f>
        <v>#N/A</v>
      </c>
      <c r="J973">
        <v>0</v>
      </c>
      <c r="K973">
        <v>0</v>
      </c>
      <c r="L973">
        <v>0</v>
      </c>
      <c r="M973">
        <v>0</v>
      </c>
      <c r="N973">
        <v>0</v>
      </c>
      <c r="O973">
        <f>Tabelle16[[#This Row],[Roll]]+Tabelle16[[#This Row],[Yaw]]</f>
        <v>36.013369999999995</v>
      </c>
      <c r="P973">
        <f>SQRT(Tabelle16[[#This Row],[X]]^2+ Tabelle16[[#This Row],[Y]]^2 +Tabelle16[[#This Row],[Z]]^2)</f>
        <v>200.70378605400049</v>
      </c>
      <c r="Q973">
        <v>242.83</v>
      </c>
      <c r="R973">
        <v>139.053</v>
      </c>
      <c r="S973">
        <v>134.126</v>
      </c>
      <c r="T973">
        <v>43.363799999999998</v>
      </c>
      <c r="U973">
        <v>-1.7705599999999999</v>
      </c>
      <c r="V973">
        <v>-7.3504300000000002</v>
      </c>
    </row>
    <row r="974" spans="1:22">
      <c r="A974">
        <v>20131</v>
      </c>
      <c r="B974">
        <v>0</v>
      </c>
      <c r="C974">
        <v>36.822000000000003</v>
      </c>
      <c r="D974">
        <v>-14.6829</v>
      </c>
      <c r="E974">
        <v>-196.75</v>
      </c>
      <c r="F974">
        <v>43.363799999999998</v>
      </c>
      <c r="G974">
        <v>-1.7705599999999999</v>
      </c>
      <c r="H974">
        <v>-7.3504300000000002</v>
      </c>
      <c r="I974" t="e">
        <f>IF(AND(Tabelle16[[#This Row],[AreaPx]]&gt;0,NOT(Tabelle16[AreaPx]="inf")),Tabelle16[[#This Row],[AreaPx]], NA())</f>
        <v>#N/A</v>
      </c>
      <c r="J974">
        <v>0</v>
      </c>
      <c r="K974">
        <v>0</v>
      </c>
      <c r="L974">
        <v>0</v>
      </c>
      <c r="M974">
        <v>0</v>
      </c>
      <c r="N974">
        <v>0</v>
      </c>
      <c r="O974">
        <f>Tabelle16[[#This Row],[Roll]]+Tabelle16[[#This Row],[Yaw]]</f>
        <v>36.013369999999995</v>
      </c>
      <c r="P974">
        <f>SQRT(Tabelle16[[#This Row],[X]]^2+ Tabelle16[[#This Row],[Y]]^2 +Tabelle16[[#This Row],[Z]]^2)</f>
        <v>200.70378605400049</v>
      </c>
      <c r="Q974">
        <v>242.83</v>
      </c>
      <c r="R974">
        <v>139.053</v>
      </c>
      <c r="S974">
        <v>134.126</v>
      </c>
      <c r="T974">
        <v>43.363799999999998</v>
      </c>
      <c r="U974">
        <v>-1.7705599999999999</v>
      </c>
      <c r="V974">
        <v>-7.3504300000000002</v>
      </c>
    </row>
    <row r="975" spans="1:22">
      <c r="A975">
        <v>20144</v>
      </c>
      <c r="B975">
        <v>0</v>
      </c>
      <c r="C975">
        <v>36.822000000000003</v>
      </c>
      <c r="D975">
        <v>-14.6829</v>
      </c>
      <c r="E975">
        <v>-196.75</v>
      </c>
      <c r="F975">
        <v>43.363799999999998</v>
      </c>
      <c r="G975">
        <v>-1.7705599999999999</v>
      </c>
      <c r="H975">
        <v>-7.3504300000000002</v>
      </c>
      <c r="I975" t="e">
        <f>IF(AND(Tabelle16[[#This Row],[AreaPx]]&gt;0,NOT(Tabelle16[AreaPx]="inf")),Tabelle16[[#This Row],[AreaPx]], NA())</f>
        <v>#N/A</v>
      </c>
      <c r="J975">
        <v>0</v>
      </c>
      <c r="K975">
        <v>0</v>
      </c>
      <c r="L975">
        <v>0</v>
      </c>
      <c r="M975">
        <v>0</v>
      </c>
      <c r="N975">
        <v>0</v>
      </c>
      <c r="O975">
        <f>Tabelle16[[#This Row],[Roll]]+Tabelle16[[#This Row],[Yaw]]</f>
        <v>36.013369999999995</v>
      </c>
      <c r="P975">
        <f>SQRT(Tabelle16[[#This Row],[X]]^2+ Tabelle16[[#This Row],[Y]]^2 +Tabelle16[[#This Row],[Z]]^2)</f>
        <v>200.70378605400049</v>
      </c>
      <c r="Q975">
        <v>242.83</v>
      </c>
      <c r="R975">
        <v>139.053</v>
      </c>
      <c r="S975">
        <v>134.126</v>
      </c>
      <c r="T975">
        <v>43.363799999999998</v>
      </c>
      <c r="U975">
        <v>-1.7705599999999999</v>
      </c>
      <c r="V975">
        <v>-7.3504300000000002</v>
      </c>
    </row>
    <row r="976" spans="1:22">
      <c r="A976">
        <v>20170</v>
      </c>
      <c r="B976">
        <v>0</v>
      </c>
      <c r="C976">
        <v>36.822000000000003</v>
      </c>
      <c r="D976">
        <v>-14.6829</v>
      </c>
      <c r="E976">
        <v>-196.75</v>
      </c>
      <c r="F976">
        <v>43.363799999999998</v>
      </c>
      <c r="G976">
        <v>-1.7705599999999999</v>
      </c>
      <c r="H976">
        <v>-7.3504300000000002</v>
      </c>
      <c r="I976" t="e">
        <f>IF(AND(Tabelle16[[#This Row],[AreaPx]]&gt;0,NOT(Tabelle16[AreaPx]="inf")),Tabelle16[[#This Row],[AreaPx]], NA())</f>
        <v>#N/A</v>
      </c>
      <c r="J976">
        <v>0</v>
      </c>
      <c r="K976">
        <v>0</v>
      </c>
      <c r="L976">
        <v>0</v>
      </c>
      <c r="M976">
        <v>0</v>
      </c>
      <c r="N976">
        <v>0</v>
      </c>
      <c r="O976">
        <f>Tabelle16[[#This Row],[Roll]]+Tabelle16[[#This Row],[Yaw]]</f>
        <v>36.013369999999995</v>
      </c>
      <c r="P976">
        <f>SQRT(Tabelle16[[#This Row],[X]]^2+ Tabelle16[[#This Row],[Y]]^2 +Tabelle16[[#This Row],[Z]]^2)</f>
        <v>200.70378605400049</v>
      </c>
      <c r="Q976">
        <v>242.83</v>
      </c>
      <c r="R976">
        <v>139.053</v>
      </c>
      <c r="S976">
        <v>134.126</v>
      </c>
      <c r="T976">
        <v>43.363799999999998</v>
      </c>
      <c r="U976">
        <v>-1.7705599999999999</v>
      </c>
      <c r="V976">
        <v>-7.3504300000000002</v>
      </c>
    </row>
    <row r="977" spans="1:22">
      <c r="A977">
        <v>20182</v>
      </c>
      <c r="B977">
        <v>0</v>
      </c>
      <c r="C977">
        <v>36.822000000000003</v>
      </c>
      <c r="D977">
        <v>-14.6829</v>
      </c>
      <c r="E977">
        <v>-196.75</v>
      </c>
      <c r="F977">
        <v>43.363799999999998</v>
      </c>
      <c r="G977">
        <v>-1.7705599999999999</v>
      </c>
      <c r="H977">
        <v>-7.3504300000000002</v>
      </c>
      <c r="I977" t="e">
        <f>IF(AND(Tabelle16[[#This Row],[AreaPx]]&gt;0,NOT(Tabelle16[AreaPx]="inf")),Tabelle16[[#This Row],[AreaPx]], NA())</f>
        <v>#N/A</v>
      </c>
      <c r="J977">
        <v>0</v>
      </c>
      <c r="K977">
        <v>0</v>
      </c>
      <c r="L977">
        <v>0</v>
      </c>
      <c r="M977">
        <v>0</v>
      </c>
      <c r="N977">
        <v>0</v>
      </c>
      <c r="O977">
        <f>Tabelle16[[#This Row],[Roll]]+Tabelle16[[#This Row],[Yaw]]</f>
        <v>36.013369999999995</v>
      </c>
      <c r="P977">
        <f>SQRT(Tabelle16[[#This Row],[X]]^2+ Tabelle16[[#This Row],[Y]]^2 +Tabelle16[[#This Row],[Z]]^2)</f>
        <v>200.70378605400049</v>
      </c>
      <c r="Q977">
        <v>242.83</v>
      </c>
      <c r="R977">
        <v>139.053</v>
      </c>
      <c r="S977">
        <v>134.126</v>
      </c>
      <c r="T977">
        <v>43.363799999999998</v>
      </c>
      <c r="U977">
        <v>-1.7705599999999999</v>
      </c>
      <c r="V977">
        <v>-7.3504300000000002</v>
      </c>
    </row>
    <row r="978" spans="1:22">
      <c r="A978">
        <v>20210</v>
      </c>
      <c r="B978">
        <v>0</v>
      </c>
      <c r="C978">
        <v>36.822000000000003</v>
      </c>
      <c r="D978">
        <v>-14.6829</v>
      </c>
      <c r="E978">
        <v>-196.75</v>
      </c>
      <c r="F978">
        <v>43.363799999999998</v>
      </c>
      <c r="G978">
        <v>-1.7705599999999999</v>
      </c>
      <c r="H978">
        <v>-7.3504300000000002</v>
      </c>
      <c r="I978" t="e">
        <f>IF(AND(Tabelle16[[#This Row],[AreaPx]]&gt;0,NOT(Tabelle16[AreaPx]="inf")),Tabelle16[[#This Row],[AreaPx]], NA())</f>
        <v>#N/A</v>
      </c>
      <c r="J978">
        <v>0</v>
      </c>
      <c r="K978">
        <v>0</v>
      </c>
      <c r="L978">
        <v>0</v>
      </c>
      <c r="M978">
        <v>0</v>
      </c>
      <c r="N978">
        <v>0</v>
      </c>
      <c r="O978">
        <f>Tabelle16[[#This Row],[Roll]]+Tabelle16[[#This Row],[Yaw]]</f>
        <v>36.013369999999995</v>
      </c>
      <c r="P978">
        <f>SQRT(Tabelle16[[#This Row],[X]]^2+ Tabelle16[[#This Row],[Y]]^2 +Tabelle16[[#This Row],[Z]]^2)</f>
        <v>200.70378605400049</v>
      </c>
      <c r="Q978">
        <v>242.83</v>
      </c>
      <c r="R978">
        <v>139.053</v>
      </c>
      <c r="S978">
        <v>134.126</v>
      </c>
      <c r="T978">
        <v>43.363799999999998</v>
      </c>
      <c r="U978">
        <v>-1.7705599999999999</v>
      </c>
      <c r="V978">
        <v>-7.3504300000000002</v>
      </c>
    </row>
    <row r="979" spans="1:22">
      <c r="A979">
        <v>20235</v>
      </c>
      <c r="B979">
        <v>0</v>
      </c>
      <c r="C979">
        <v>36.822000000000003</v>
      </c>
      <c r="D979">
        <v>-14.6829</v>
      </c>
      <c r="E979">
        <v>-196.75</v>
      </c>
      <c r="F979">
        <v>43.363799999999998</v>
      </c>
      <c r="G979">
        <v>-1.7705599999999999</v>
      </c>
      <c r="H979">
        <v>-7.3504300000000002</v>
      </c>
      <c r="I979" t="e">
        <f>IF(AND(Tabelle16[[#This Row],[AreaPx]]&gt;0,NOT(Tabelle16[AreaPx]="inf")),Tabelle16[[#This Row],[AreaPx]], NA())</f>
        <v>#N/A</v>
      </c>
      <c r="J979">
        <v>0</v>
      </c>
      <c r="K979">
        <v>0</v>
      </c>
      <c r="L979">
        <v>0</v>
      </c>
      <c r="M979">
        <v>0</v>
      </c>
      <c r="N979">
        <v>0</v>
      </c>
      <c r="O979">
        <f>Tabelle16[[#This Row],[Roll]]+Tabelle16[[#This Row],[Yaw]]</f>
        <v>36.013369999999995</v>
      </c>
      <c r="P979">
        <f>SQRT(Tabelle16[[#This Row],[X]]^2+ Tabelle16[[#This Row],[Y]]^2 +Tabelle16[[#This Row],[Z]]^2)</f>
        <v>200.70378605400049</v>
      </c>
      <c r="Q979">
        <v>242.83</v>
      </c>
      <c r="R979">
        <v>139.053</v>
      </c>
      <c r="S979">
        <v>134.126</v>
      </c>
      <c r="T979">
        <v>43.363799999999998</v>
      </c>
      <c r="U979">
        <v>-1.7705599999999999</v>
      </c>
      <c r="V979">
        <v>-7.3504300000000002</v>
      </c>
    </row>
    <row r="980" spans="1:22">
      <c r="A980">
        <v>20249</v>
      </c>
      <c r="B980">
        <v>0</v>
      </c>
      <c r="C980">
        <v>36.822000000000003</v>
      </c>
      <c r="D980">
        <v>-14.6829</v>
      </c>
      <c r="E980">
        <v>-196.75</v>
      </c>
      <c r="F980">
        <v>43.363799999999998</v>
      </c>
      <c r="G980">
        <v>-1.7705599999999999</v>
      </c>
      <c r="H980">
        <v>-7.3504300000000002</v>
      </c>
      <c r="I980" t="e">
        <f>IF(AND(Tabelle16[[#This Row],[AreaPx]]&gt;0,NOT(Tabelle16[AreaPx]="inf")),Tabelle16[[#This Row],[AreaPx]], NA())</f>
        <v>#N/A</v>
      </c>
      <c r="J980">
        <v>0</v>
      </c>
      <c r="K980">
        <v>0</v>
      </c>
      <c r="L980">
        <v>0</v>
      </c>
      <c r="M980">
        <v>0</v>
      </c>
      <c r="N980">
        <v>0</v>
      </c>
      <c r="O980">
        <f>Tabelle16[[#This Row],[Roll]]+Tabelle16[[#This Row],[Yaw]]</f>
        <v>36.013369999999995</v>
      </c>
      <c r="P980">
        <f>SQRT(Tabelle16[[#This Row],[X]]^2+ Tabelle16[[#This Row],[Y]]^2 +Tabelle16[[#This Row],[Z]]^2)</f>
        <v>200.70378605400049</v>
      </c>
      <c r="Q980">
        <v>242.83</v>
      </c>
      <c r="R980">
        <v>139.053</v>
      </c>
      <c r="S980">
        <v>134.126</v>
      </c>
      <c r="T980">
        <v>43.363799999999998</v>
      </c>
      <c r="U980">
        <v>-1.7705599999999999</v>
      </c>
      <c r="V980">
        <v>-7.3504300000000002</v>
      </c>
    </row>
    <row r="981" spans="1:22">
      <c r="A981">
        <v>20268</v>
      </c>
      <c r="B981">
        <v>0</v>
      </c>
      <c r="C981">
        <v>36.822000000000003</v>
      </c>
      <c r="D981">
        <v>-14.6829</v>
      </c>
      <c r="E981">
        <v>-196.75</v>
      </c>
      <c r="F981">
        <v>43.363799999999998</v>
      </c>
      <c r="G981">
        <v>-1.7705599999999999</v>
      </c>
      <c r="H981">
        <v>-7.3504300000000002</v>
      </c>
      <c r="I981" t="e">
        <f>IF(AND(Tabelle16[[#This Row],[AreaPx]]&gt;0,NOT(Tabelle16[AreaPx]="inf")),Tabelle16[[#This Row],[AreaPx]], NA())</f>
        <v>#N/A</v>
      </c>
      <c r="J981">
        <v>0</v>
      </c>
      <c r="K981">
        <v>0</v>
      </c>
      <c r="L981">
        <v>0</v>
      </c>
      <c r="M981">
        <v>0</v>
      </c>
      <c r="N981">
        <v>0</v>
      </c>
      <c r="O981">
        <f>Tabelle16[[#This Row],[Roll]]+Tabelle16[[#This Row],[Yaw]]</f>
        <v>36.013369999999995</v>
      </c>
      <c r="P981">
        <f>SQRT(Tabelle16[[#This Row],[X]]^2+ Tabelle16[[#This Row],[Y]]^2 +Tabelle16[[#This Row],[Z]]^2)</f>
        <v>200.70378605400049</v>
      </c>
      <c r="Q981">
        <v>242.83</v>
      </c>
      <c r="R981">
        <v>139.053</v>
      </c>
      <c r="S981">
        <v>134.126</v>
      </c>
      <c r="T981">
        <v>43.363799999999998</v>
      </c>
      <c r="U981">
        <v>-1.7705599999999999</v>
      </c>
      <c r="V981">
        <v>-7.3504300000000002</v>
      </c>
    </row>
    <row r="982" spans="1:22">
      <c r="A982">
        <v>20282</v>
      </c>
      <c r="B982">
        <v>0</v>
      </c>
      <c r="C982">
        <v>36.822000000000003</v>
      </c>
      <c r="D982">
        <v>-14.6829</v>
      </c>
      <c r="E982">
        <v>-196.75</v>
      </c>
      <c r="F982">
        <v>43.363799999999998</v>
      </c>
      <c r="G982">
        <v>-1.7705599999999999</v>
      </c>
      <c r="H982">
        <v>-7.3504300000000002</v>
      </c>
      <c r="I982" t="e">
        <f>IF(AND(Tabelle16[[#This Row],[AreaPx]]&gt;0,NOT(Tabelle16[AreaPx]="inf")),Tabelle16[[#This Row],[AreaPx]], NA())</f>
        <v>#N/A</v>
      </c>
      <c r="J982">
        <v>0</v>
      </c>
      <c r="K982">
        <v>0</v>
      </c>
      <c r="L982">
        <v>0</v>
      </c>
      <c r="M982">
        <v>0</v>
      </c>
      <c r="N982">
        <v>0</v>
      </c>
      <c r="O982">
        <f>Tabelle16[[#This Row],[Roll]]+Tabelle16[[#This Row],[Yaw]]</f>
        <v>36.013369999999995</v>
      </c>
      <c r="P982">
        <f>SQRT(Tabelle16[[#This Row],[X]]^2+ Tabelle16[[#This Row],[Y]]^2 +Tabelle16[[#This Row],[Z]]^2)</f>
        <v>200.70378605400049</v>
      </c>
      <c r="Q982">
        <v>242.83</v>
      </c>
      <c r="R982">
        <v>139.053</v>
      </c>
      <c r="S982">
        <v>134.126</v>
      </c>
      <c r="T982">
        <v>43.363799999999998</v>
      </c>
      <c r="U982">
        <v>-1.7705599999999999</v>
      </c>
      <c r="V982">
        <v>-7.3504300000000002</v>
      </c>
    </row>
    <row r="983" spans="1:22">
      <c r="A983">
        <v>20296</v>
      </c>
      <c r="B983">
        <v>0</v>
      </c>
      <c r="C983">
        <v>36.822000000000003</v>
      </c>
      <c r="D983">
        <v>-14.6829</v>
      </c>
      <c r="E983">
        <v>-196.75</v>
      </c>
      <c r="F983">
        <v>43.363799999999998</v>
      </c>
      <c r="G983">
        <v>-1.7705599999999999</v>
      </c>
      <c r="H983">
        <v>-7.3504300000000002</v>
      </c>
      <c r="I983" t="e">
        <f>IF(AND(Tabelle16[[#This Row],[AreaPx]]&gt;0,NOT(Tabelle16[AreaPx]="inf")),Tabelle16[[#This Row],[AreaPx]], NA())</f>
        <v>#N/A</v>
      </c>
      <c r="J983">
        <v>0</v>
      </c>
      <c r="K983">
        <v>0</v>
      </c>
      <c r="L983">
        <v>0</v>
      </c>
      <c r="M983">
        <v>0</v>
      </c>
      <c r="N983">
        <v>0</v>
      </c>
      <c r="O983">
        <f>Tabelle16[[#This Row],[Roll]]+Tabelle16[[#This Row],[Yaw]]</f>
        <v>36.013369999999995</v>
      </c>
      <c r="P983">
        <f>SQRT(Tabelle16[[#This Row],[X]]^2+ Tabelle16[[#This Row],[Y]]^2 +Tabelle16[[#This Row],[Z]]^2)</f>
        <v>200.70378605400049</v>
      </c>
      <c r="Q983">
        <v>242.83</v>
      </c>
      <c r="R983">
        <v>139.053</v>
      </c>
      <c r="S983">
        <v>134.126</v>
      </c>
      <c r="T983">
        <v>43.363799999999998</v>
      </c>
      <c r="U983">
        <v>-1.7705599999999999</v>
      </c>
      <c r="V983">
        <v>-7.3504300000000002</v>
      </c>
    </row>
    <row r="984" spans="1:22">
      <c r="A984">
        <v>20308</v>
      </c>
      <c r="B984">
        <v>0</v>
      </c>
      <c r="C984">
        <v>36.822000000000003</v>
      </c>
      <c r="D984">
        <v>-14.6829</v>
      </c>
      <c r="E984">
        <v>-196.75</v>
      </c>
      <c r="F984">
        <v>43.363799999999998</v>
      </c>
      <c r="G984">
        <v>-1.7705599999999999</v>
      </c>
      <c r="H984">
        <v>-7.3504300000000002</v>
      </c>
      <c r="I984" t="e">
        <f>IF(AND(Tabelle16[[#This Row],[AreaPx]]&gt;0,NOT(Tabelle16[AreaPx]="inf")),Tabelle16[[#This Row],[AreaPx]], NA())</f>
        <v>#N/A</v>
      </c>
      <c r="J984">
        <v>0</v>
      </c>
      <c r="K984">
        <v>0</v>
      </c>
      <c r="L984">
        <v>0</v>
      </c>
      <c r="M984">
        <v>0</v>
      </c>
      <c r="N984">
        <v>0</v>
      </c>
      <c r="O984">
        <f>Tabelle16[[#This Row],[Roll]]+Tabelle16[[#This Row],[Yaw]]</f>
        <v>36.013369999999995</v>
      </c>
      <c r="P984">
        <f>SQRT(Tabelle16[[#This Row],[X]]^2+ Tabelle16[[#This Row],[Y]]^2 +Tabelle16[[#This Row],[Z]]^2)</f>
        <v>200.70378605400049</v>
      </c>
      <c r="Q984">
        <v>242.83</v>
      </c>
      <c r="R984">
        <v>139.053</v>
      </c>
      <c r="S984">
        <v>134.126</v>
      </c>
      <c r="T984">
        <v>43.363799999999998</v>
      </c>
      <c r="U984">
        <v>-1.7705599999999999</v>
      </c>
      <c r="V984">
        <v>-7.3504300000000002</v>
      </c>
    </row>
    <row r="985" spans="1:22">
      <c r="A985">
        <v>20336</v>
      </c>
      <c r="B985">
        <v>0</v>
      </c>
      <c r="C985">
        <v>36.822000000000003</v>
      </c>
      <c r="D985">
        <v>-14.6829</v>
      </c>
      <c r="E985">
        <v>-196.75</v>
      </c>
      <c r="F985">
        <v>43.363799999999998</v>
      </c>
      <c r="G985">
        <v>-1.7705599999999999</v>
      </c>
      <c r="H985">
        <v>-7.3504300000000002</v>
      </c>
      <c r="I985" t="e">
        <f>IF(AND(Tabelle16[[#This Row],[AreaPx]]&gt;0,NOT(Tabelle16[AreaPx]="inf")),Tabelle16[[#This Row],[AreaPx]], NA())</f>
        <v>#N/A</v>
      </c>
      <c r="J985">
        <v>0</v>
      </c>
      <c r="K985">
        <v>0</v>
      </c>
      <c r="L985">
        <v>0</v>
      </c>
      <c r="M985">
        <v>0</v>
      </c>
      <c r="N985">
        <v>0</v>
      </c>
      <c r="O985">
        <f>Tabelle16[[#This Row],[Roll]]+Tabelle16[[#This Row],[Yaw]]</f>
        <v>36.013369999999995</v>
      </c>
      <c r="P985">
        <f>SQRT(Tabelle16[[#This Row],[X]]^2+ Tabelle16[[#This Row],[Y]]^2 +Tabelle16[[#This Row],[Z]]^2)</f>
        <v>200.70378605400049</v>
      </c>
      <c r="Q985">
        <v>242.83</v>
      </c>
      <c r="R985">
        <v>139.053</v>
      </c>
      <c r="S985">
        <v>134.126</v>
      </c>
      <c r="T985">
        <v>43.363799999999998</v>
      </c>
      <c r="U985">
        <v>-1.7705599999999999</v>
      </c>
      <c r="V985">
        <v>-7.3504300000000002</v>
      </c>
    </row>
    <row r="986" spans="1:22">
      <c r="A986">
        <v>20347</v>
      </c>
      <c r="B986">
        <v>0</v>
      </c>
      <c r="C986">
        <v>36.822000000000003</v>
      </c>
      <c r="D986">
        <v>-14.6829</v>
      </c>
      <c r="E986">
        <v>-196.75</v>
      </c>
      <c r="F986">
        <v>43.363799999999998</v>
      </c>
      <c r="G986">
        <v>-1.7705599999999999</v>
      </c>
      <c r="H986">
        <v>-7.3504300000000002</v>
      </c>
      <c r="I986" t="e">
        <f>IF(AND(Tabelle16[[#This Row],[AreaPx]]&gt;0,NOT(Tabelle16[AreaPx]="inf")),Tabelle16[[#This Row],[AreaPx]], NA())</f>
        <v>#N/A</v>
      </c>
      <c r="J986">
        <v>0</v>
      </c>
      <c r="K986">
        <v>0</v>
      </c>
      <c r="L986">
        <v>0</v>
      </c>
      <c r="M986">
        <v>0</v>
      </c>
      <c r="N986">
        <v>0</v>
      </c>
      <c r="O986">
        <f>Tabelle16[[#This Row],[Roll]]+Tabelle16[[#This Row],[Yaw]]</f>
        <v>36.013369999999995</v>
      </c>
      <c r="P986">
        <f>SQRT(Tabelle16[[#This Row],[X]]^2+ Tabelle16[[#This Row],[Y]]^2 +Tabelle16[[#This Row],[Z]]^2)</f>
        <v>200.70378605400049</v>
      </c>
      <c r="Q986">
        <v>242.83</v>
      </c>
      <c r="R986">
        <v>139.053</v>
      </c>
      <c r="S986">
        <v>134.126</v>
      </c>
      <c r="T986">
        <v>43.363799999999998</v>
      </c>
      <c r="U986">
        <v>-1.7705599999999999</v>
      </c>
      <c r="V986">
        <v>-7.3504300000000002</v>
      </c>
    </row>
    <row r="987" spans="1:22">
      <c r="A987">
        <v>20380</v>
      </c>
      <c r="B987">
        <v>0</v>
      </c>
      <c r="C987">
        <v>36.822000000000003</v>
      </c>
      <c r="D987">
        <v>-14.6829</v>
      </c>
      <c r="E987">
        <v>-196.75</v>
      </c>
      <c r="F987">
        <v>43.363799999999998</v>
      </c>
      <c r="G987">
        <v>-1.7705599999999999</v>
      </c>
      <c r="H987">
        <v>-7.3504300000000002</v>
      </c>
      <c r="I987" t="e">
        <f>IF(AND(Tabelle16[[#This Row],[AreaPx]]&gt;0,NOT(Tabelle16[AreaPx]="inf")),Tabelle16[[#This Row],[AreaPx]], NA())</f>
        <v>#N/A</v>
      </c>
      <c r="J987">
        <v>0</v>
      </c>
      <c r="K987">
        <v>0</v>
      </c>
      <c r="L987">
        <v>0</v>
      </c>
      <c r="M987">
        <v>0</v>
      </c>
      <c r="N987">
        <v>0</v>
      </c>
      <c r="O987">
        <f>Tabelle16[[#This Row],[Roll]]+Tabelle16[[#This Row],[Yaw]]</f>
        <v>36.013369999999995</v>
      </c>
      <c r="P987">
        <f>SQRT(Tabelle16[[#This Row],[X]]^2+ Tabelle16[[#This Row],[Y]]^2 +Tabelle16[[#This Row],[Z]]^2)</f>
        <v>200.70378605400049</v>
      </c>
      <c r="Q987">
        <v>242.83</v>
      </c>
      <c r="R987">
        <v>139.053</v>
      </c>
      <c r="S987">
        <v>134.126</v>
      </c>
      <c r="T987">
        <v>43.363799999999998</v>
      </c>
      <c r="U987">
        <v>-1.7705599999999999</v>
      </c>
      <c r="V987">
        <v>-7.3504300000000002</v>
      </c>
    </row>
    <row r="988" spans="1:22">
      <c r="A988">
        <v>20407</v>
      </c>
      <c r="B988">
        <v>0</v>
      </c>
      <c r="C988">
        <v>36.822000000000003</v>
      </c>
      <c r="D988">
        <v>-14.6829</v>
      </c>
      <c r="E988">
        <v>-196.75</v>
      </c>
      <c r="F988">
        <v>43.363799999999998</v>
      </c>
      <c r="G988">
        <v>-1.7705599999999999</v>
      </c>
      <c r="H988">
        <v>-7.3504300000000002</v>
      </c>
      <c r="I988" t="e">
        <f>IF(AND(Tabelle16[[#This Row],[AreaPx]]&gt;0,NOT(Tabelle16[AreaPx]="inf")),Tabelle16[[#This Row],[AreaPx]], NA())</f>
        <v>#N/A</v>
      </c>
      <c r="J988">
        <v>0</v>
      </c>
      <c r="K988">
        <v>0</v>
      </c>
      <c r="L988">
        <v>0</v>
      </c>
      <c r="M988">
        <v>0</v>
      </c>
      <c r="N988">
        <v>0</v>
      </c>
      <c r="O988">
        <f>Tabelle16[[#This Row],[Roll]]+Tabelle16[[#This Row],[Yaw]]</f>
        <v>36.013369999999995</v>
      </c>
      <c r="P988">
        <f>SQRT(Tabelle16[[#This Row],[X]]^2+ Tabelle16[[#This Row],[Y]]^2 +Tabelle16[[#This Row],[Z]]^2)</f>
        <v>200.70378605400049</v>
      </c>
      <c r="Q988">
        <v>242.83</v>
      </c>
      <c r="R988">
        <v>139.053</v>
      </c>
      <c r="S988">
        <v>134.126</v>
      </c>
      <c r="T988">
        <v>43.363799999999998</v>
      </c>
      <c r="U988">
        <v>-1.7705599999999999</v>
      </c>
      <c r="V988">
        <v>-7.3504300000000002</v>
      </c>
    </row>
    <row r="989" spans="1:22">
      <c r="A989">
        <v>20432</v>
      </c>
      <c r="B989">
        <v>0</v>
      </c>
      <c r="C989">
        <v>36.822000000000003</v>
      </c>
      <c r="D989">
        <v>-14.6829</v>
      </c>
      <c r="E989">
        <v>-196.75</v>
      </c>
      <c r="F989">
        <v>43.363799999999998</v>
      </c>
      <c r="G989">
        <v>-1.7705599999999999</v>
      </c>
      <c r="H989">
        <v>-7.3504300000000002</v>
      </c>
      <c r="I989" t="e">
        <f>IF(AND(Tabelle16[[#This Row],[AreaPx]]&gt;0,NOT(Tabelle16[AreaPx]="inf")),Tabelle16[[#This Row],[AreaPx]], NA())</f>
        <v>#N/A</v>
      </c>
      <c r="J989">
        <v>0</v>
      </c>
      <c r="K989">
        <v>0</v>
      </c>
      <c r="L989">
        <v>0</v>
      </c>
      <c r="M989">
        <v>0</v>
      </c>
      <c r="N989">
        <v>0</v>
      </c>
      <c r="O989">
        <f>Tabelle16[[#This Row],[Roll]]+Tabelle16[[#This Row],[Yaw]]</f>
        <v>36.013369999999995</v>
      </c>
      <c r="P989">
        <f>SQRT(Tabelle16[[#This Row],[X]]^2+ Tabelle16[[#This Row],[Y]]^2 +Tabelle16[[#This Row],[Z]]^2)</f>
        <v>200.70378605400049</v>
      </c>
      <c r="Q989">
        <v>242.83</v>
      </c>
      <c r="R989">
        <v>139.053</v>
      </c>
      <c r="S989">
        <v>134.126</v>
      </c>
      <c r="T989">
        <v>43.363799999999998</v>
      </c>
      <c r="U989">
        <v>-1.7705599999999999</v>
      </c>
      <c r="V989">
        <v>-7.3504300000000002</v>
      </c>
    </row>
    <row r="990" spans="1:22">
      <c r="A990">
        <v>20444</v>
      </c>
      <c r="B990">
        <v>0</v>
      </c>
      <c r="C990">
        <v>36.822000000000003</v>
      </c>
      <c r="D990">
        <v>-14.6829</v>
      </c>
      <c r="E990">
        <v>-196.75</v>
      </c>
      <c r="F990">
        <v>43.363799999999998</v>
      </c>
      <c r="G990">
        <v>-1.7705599999999999</v>
      </c>
      <c r="H990">
        <v>-7.3504300000000002</v>
      </c>
      <c r="I990" t="e">
        <f>IF(AND(Tabelle16[[#This Row],[AreaPx]]&gt;0,NOT(Tabelle16[AreaPx]="inf")),Tabelle16[[#This Row],[AreaPx]], NA())</f>
        <v>#N/A</v>
      </c>
      <c r="J990">
        <v>0</v>
      </c>
      <c r="K990">
        <v>0</v>
      </c>
      <c r="L990">
        <v>0</v>
      </c>
      <c r="M990">
        <v>0</v>
      </c>
      <c r="N990">
        <v>0</v>
      </c>
      <c r="O990">
        <f>Tabelle16[[#This Row],[Roll]]+Tabelle16[[#This Row],[Yaw]]</f>
        <v>36.013369999999995</v>
      </c>
      <c r="P990">
        <f>SQRT(Tabelle16[[#This Row],[X]]^2+ Tabelle16[[#This Row],[Y]]^2 +Tabelle16[[#This Row],[Z]]^2)</f>
        <v>200.70378605400049</v>
      </c>
      <c r="Q990">
        <v>242.83</v>
      </c>
      <c r="R990">
        <v>139.053</v>
      </c>
      <c r="S990">
        <v>134.126</v>
      </c>
      <c r="T990">
        <v>43.363799999999998</v>
      </c>
      <c r="U990">
        <v>-1.7705599999999999</v>
      </c>
      <c r="V990">
        <v>-7.3504300000000002</v>
      </c>
    </row>
    <row r="991" spans="1:22">
      <c r="A991">
        <v>20457</v>
      </c>
      <c r="B991">
        <v>0</v>
      </c>
      <c r="C991">
        <v>36.822000000000003</v>
      </c>
      <c r="D991">
        <v>-14.6829</v>
      </c>
      <c r="E991">
        <v>-196.75</v>
      </c>
      <c r="F991">
        <v>43.363799999999998</v>
      </c>
      <c r="G991">
        <v>-1.7705599999999999</v>
      </c>
      <c r="H991">
        <v>-7.3504300000000002</v>
      </c>
      <c r="I991" t="e">
        <f>IF(AND(Tabelle16[[#This Row],[AreaPx]]&gt;0,NOT(Tabelle16[AreaPx]="inf")),Tabelle16[[#This Row],[AreaPx]], NA())</f>
        <v>#N/A</v>
      </c>
      <c r="J991">
        <v>0</v>
      </c>
      <c r="K991">
        <v>0</v>
      </c>
      <c r="L991">
        <v>0</v>
      </c>
      <c r="M991">
        <v>0</v>
      </c>
      <c r="N991">
        <v>0</v>
      </c>
      <c r="O991">
        <f>Tabelle16[[#This Row],[Roll]]+Tabelle16[[#This Row],[Yaw]]</f>
        <v>36.013369999999995</v>
      </c>
      <c r="P991">
        <f>SQRT(Tabelle16[[#This Row],[X]]^2+ Tabelle16[[#This Row],[Y]]^2 +Tabelle16[[#This Row],[Z]]^2)</f>
        <v>200.70378605400049</v>
      </c>
      <c r="Q991">
        <v>242.83</v>
      </c>
      <c r="R991">
        <v>139.053</v>
      </c>
      <c r="S991">
        <v>134.126</v>
      </c>
      <c r="T991">
        <v>43.363799999999998</v>
      </c>
      <c r="U991">
        <v>-1.7705599999999999</v>
      </c>
      <c r="V991">
        <v>-7.3504300000000002</v>
      </c>
    </row>
    <row r="992" spans="1:22">
      <c r="A992">
        <v>20467</v>
      </c>
      <c r="B992">
        <v>0</v>
      </c>
      <c r="C992">
        <v>36.822000000000003</v>
      </c>
      <c r="D992">
        <v>-14.6829</v>
      </c>
      <c r="E992">
        <v>-196.75</v>
      </c>
      <c r="F992">
        <v>43.363799999999998</v>
      </c>
      <c r="G992">
        <v>-1.7705599999999999</v>
      </c>
      <c r="H992">
        <v>-7.3504300000000002</v>
      </c>
      <c r="I992" t="e">
        <f>IF(AND(Tabelle16[[#This Row],[AreaPx]]&gt;0,NOT(Tabelle16[AreaPx]="inf")),Tabelle16[[#This Row],[AreaPx]], NA())</f>
        <v>#N/A</v>
      </c>
      <c r="J992">
        <v>0</v>
      </c>
      <c r="K992">
        <v>0</v>
      </c>
      <c r="L992">
        <v>0</v>
      </c>
      <c r="M992">
        <v>0</v>
      </c>
      <c r="N992">
        <v>0</v>
      </c>
      <c r="O992">
        <f>Tabelle16[[#This Row],[Roll]]+Tabelle16[[#This Row],[Yaw]]</f>
        <v>36.013369999999995</v>
      </c>
      <c r="P992">
        <f>SQRT(Tabelle16[[#This Row],[X]]^2+ Tabelle16[[#This Row],[Y]]^2 +Tabelle16[[#This Row],[Z]]^2)</f>
        <v>200.70378605400049</v>
      </c>
      <c r="Q992">
        <v>242.83</v>
      </c>
      <c r="R992">
        <v>139.053</v>
      </c>
      <c r="S992">
        <v>134.126</v>
      </c>
      <c r="T992">
        <v>43.363799999999998</v>
      </c>
      <c r="U992">
        <v>-1.7705599999999999</v>
      </c>
      <c r="V992">
        <v>-7.3504300000000002</v>
      </c>
    </row>
    <row r="993" spans="1:22">
      <c r="A993">
        <v>20474</v>
      </c>
      <c r="B993">
        <v>0</v>
      </c>
      <c r="C993">
        <v>36.822000000000003</v>
      </c>
      <c r="D993">
        <v>-14.6829</v>
      </c>
      <c r="E993">
        <v>-196.75</v>
      </c>
      <c r="F993">
        <v>43.363799999999998</v>
      </c>
      <c r="G993">
        <v>-1.7705599999999999</v>
      </c>
      <c r="H993">
        <v>-7.3504300000000002</v>
      </c>
      <c r="I993" t="e">
        <f>IF(AND(Tabelle16[[#This Row],[AreaPx]]&gt;0,NOT(Tabelle16[AreaPx]="inf")),Tabelle16[[#This Row],[AreaPx]], NA())</f>
        <v>#N/A</v>
      </c>
      <c r="J993">
        <v>0</v>
      </c>
      <c r="K993">
        <v>0</v>
      </c>
      <c r="L993">
        <v>0</v>
      </c>
      <c r="M993">
        <v>0</v>
      </c>
      <c r="N993">
        <v>0</v>
      </c>
      <c r="O993">
        <f>Tabelle16[[#This Row],[Roll]]+Tabelle16[[#This Row],[Yaw]]</f>
        <v>36.013369999999995</v>
      </c>
      <c r="P993">
        <f>SQRT(Tabelle16[[#This Row],[X]]^2+ Tabelle16[[#This Row],[Y]]^2 +Tabelle16[[#This Row],[Z]]^2)</f>
        <v>200.70378605400049</v>
      </c>
      <c r="Q993">
        <v>242.83</v>
      </c>
      <c r="R993">
        <v>139.053</v>
      </c>
      <c r="S993">
        <v>134.126</v>
      </c>
      <c r="T993">
        <v>43.363799999999998</v>
      </c>
      <c r="U993">
        <v>-1.7705599999999999</v>
      </c>
      <c r="V993">
        <v>-7.3504300000000002</v>
      </c>
    </row>
    <row r="994" spans="1:22">
      <c r="A994">
        <v>20500</v>
      </c>
      <c r="B994">
        <v>0</v>
      </c>
      <c r="C994">
        <v>36.822000000000003</v>
      </c>
      <c r="D994">
        <v>-14.6829</v>
      </c>
      <c r="E994">
        <v>-196.75</v>
      </c>
      <c r="F994">
        <v>43.363799999999998</v>
      </c>
      <c r="G994">
        <v>-1.7705599999999999</v>
      </c>
      <c r="H994">
        <v>-7.3504300000000002</v>
      </c>
      <c r="I994" t="e">
        <f>IF(AND(Tabelle16[[#This Row],[AreaPx]]&gt;0,NOT(Tabelle16[AreaPx]="inf")),Tabelle16[[#This Row],[AreaPx]], NA())</f>
        <v>#N/A</v>
      </c>
      <c r="J994">
        <v>0</v>
      </c>
      <c r="K994">
        <v>0</v>
      </c>
      <c r="L994">
        <v>0</v>
      </c>
      <c r="M994">
        <v>0</v>
      </c>
      <c r="N994">
        <v>0</v>
      </c>
      <c r="O994">
        <f>Tabelle16[[#This Row],[Roll]]+Tabelle16[[#This Row],[Yaw]]</f>
        <v>36.013369999999995</v>
      </c>
      <c r="P994">
        <f>SQRT(Tabelle16[[#This Row],[X]]^2+ Tabelle16[[#This Row],[Y]]^2 +Tabelle16[[#This Row],[Z]]^2)</f>
        <v>200.70378605400049</v>
      </c>
      <c r="Q994">
        <v>242.83</v>
      </c>
      <c r="R994">
        <v>139.053</v>
      </c>
      <c r="S994">
        <v>134.126</v>
      </c>
      <c r="T994">
        <v>43.363799999999998</v>
      </c>
      <c r="U994">
        <v>-1.7705599999999999</v>
      </c>
      <c r="V994">
        <v>-7.3504300000000002</v>
      </c>
    </row>
    <row r="995" spans="1:22">
      <c r="A995">
        <v>20510</v>
      </c>
      <c r="B995">
        <v>0</v>
      </c>
      <c r="C995">
        <v>36.822000000000003</v>
      </c>
      <c r="D995">
        <v>-14.6829</v>
      </c>
      <c r="E995">
        <v>-196.75</v>
      </c>
      <c r="F995">
        <v>43.363799999999998</v>
      </c>
      <c r="G995">
        <v>-1.7705599999999999</v>
      </c>
      <c r="H995">
        <v>-7.3504300000000002</v>
      </c>
      <c r="I995" t="e">
        <f>IF(AND(Tabelle16[[#This Row],[AreaPx]]&gt;0,NOT(Tabelle16[AreaPx]="inf")),Tabelle16[[#This Row],[AreaPx]], NA())</f>
        <v>#N/A</v>
      </c>
      <c r="J995">
        <v>0</v>
      </c>
      <c r="K995">
        <v>0</v>
      </c>
      <c r="L995">
        <v>0</v>
      </c>
      <c r="M995">
        <v>0</v>
      </c>
      <c r="N995">
        <v>0</v>
      </c>
      <c r="O995">
        <f>Tabelle16[[#This Row],[Roll]]+Tabelle16[[#This Row],[Yaw]]</f>
        <v>36.013369999999995</v>
      </c>
      <c r="P995">
        <f>SQRT(Tabelle16[[#This Row],[X]]^2+ Tabelle16[[#This Row],[Y]]^2 +Tabelle16[[#This Row],[Z]]^2)</f>
        <v>200.70378605400049</v>
      </c>
      <c r="Q995">
        <v>242.83</v>
      </c>
      <c r="R995">
        <v>139.053</v>
      </c>
      <c r="S995">
        <v>134.126</v>
      </c>
      <c r="T995">
        <v>43.363799999999998</v>
      </c>
      <c r="U995">
        <v>-1.7705599999999999</v>
      </c>
      <c r="V995">
        <v>-7.3504300000000002</v>
      </c>
    </row>
    <row r="996" spans="1:22">
      <c r="A996">
        <v>20540</v>
      </c>
      <c r="B996">
        <v>0</v>
      </c>
      <c r="C996">
        <v>36.822000000000003</v>
      </c>
      <c r="D996">
        <v>-14.6829</v>
      </c>
      <c r="E996">
        <v>-196.75</v>
      </c>
      <c r="F996">
        <v>43.363799999999998</v>
      </c>
      <c r="G996">
        <v>-1.7705599999999999</v>
      </c>
      <c r="H996">
        <v>-7.3504300000000002</v>
      </c>
      <c r="I996" t="e">
        <f>IF(AND(Tabelle16[[#This Row],[AreaPx]]&gt;0,NOT(Tabelle16[AreaPx]="inf")),Tabelle16[[#This Row],[AreaPx]], NA())</f>
        <v>#N/A</v>
      </c>
      <c r="J996">
        <v>0</v>
      </c>
      <c r="K996">
        <v>0</v>
      </c>
      <c r="L996">
        <v>0</v>
      </c>
      <c r="M996">
        <v>0</v>
      </c>
      <c r="N996">
        <v>0</v>
      </c>
      <c r="O996">
        <f>Tabelle16[[#This Row],[Roll]]+Tabelle16[[#This Row],[Yaw]]</f>
        <v>36.013369999999995</v>
      </c>
      <c r="P996">
        <f>SQRT(Tabelle16[[#This Row],[X]]^2+ Tabelle16[[#This Row],[Y]]^2 +Tabelle16[[#This Row],[Z]]^2)</f>
        <v>200.70378605400049</v>
      </c>
      <c r="Q996">
        <v>242.83</v>
      </c>
      <c r="R996">
        <v>139.053</v>
      </c>
      <c r="S996">
        <v>134.126</v>
      </c>
      <c r="T996">
        <v>43.363799999999998</v>
      </c>
      <c r="U996">
        <v>-1.7705599999999999</v>
      </c>
      <c r="V996">
        <v>-7.3504300000000002</v>
      </c>
    </row>
    <row r="997" spans="1:22">
      <c r="A997">
        <v>20566</v>
      </c>
      <c r="B997">
        <v>0</v>
      </c>
      <c r="C997">
        <v>36.822000000000003</v>
      </c>
      <c r="D997">
        <v>-14.6829</v>
      </c>
      <c r="E997">
        <v>-196.75</v>
      </c>
      <c r="F997">
        <v>43.363799999999998</v>
      </c>
      <c r="G997">
        <v>-1.7705599999999999</v>
      </c>
      <c r="H997">
        <v>-7.3504300000000002</v>
      </c>
      <c r="I997" t="e">
        <f>IF(AND(Tabelle16[[#This Row],[AreaPx]]&gt;0,NOT(Tabelle16[AreaPx]="inf")),Tabelle16[[#This Row],[AreaPx]], NA())</f>
        <v>#N/A</v>
      </c>
      <c r="J997">
        <v>0</v>
      </c>
      <c r="K997">
        <v>0</v>
      </c>
      <c r="L997">
        <v>0</v>
      </c>
      <c r="M997">
        <v>0</v>
      </c>
      <c r="N997">
        <v>0</v>
      </c>
      <c r="O997">
        <f>Tabelle16[[#This Row],[Roll]]+Tabelle16[[#This Row],[Yaw]]</f>
        <v>36.013369999999995</v>
      </c>
      <c r="P997">
        <f>SQRT(Tabelle16[[#This Row],[X]]^2+ Tabelle16[[#This Row],[Y]]^2 +Tabelle16[[#This Row],[Z]]^2)</f>
        <v>200.70378605400049</v>
      </c>
      <c r="Q997">
        <v>242.83</v>
      </c>
      <c r="R997">
        <v>139.053</v>
      </c>
      <c r="S997">
        <v>134.126</v>
      </c>
      <c r="T997">
        <v>43.363799999999998</v>
      </c>
      <c r="U997">
        <v>-1.7705599999999999</v>
      </c>
      <c r="V997">
        <v>-7.3504300000000002</v>
      </c>
    </row>
    <row r="998" spans="1:22">
      <c r="A998">
        <v>20578</v>
      </c>
      <c r="B998">
        <v>0</v>
      </c>
      <c r="C998">
        <v>36.822000000000003</v>
      </c>
      <c r="D998">
        <v>-14.6829</v>
      </c>
      <c r="E998">
        <v>-196.75</v>
      </c>
      <c r="F998">
        <v>43.363799999999998</v>
      </c>
      <c r="G998">
        <v>-1.7705599999999999</v>
      </c>
      <c r="H998">
        <v>-7.3504300000000002</v>
      </c>
      <c r="I998" t="e">
        <f>IF(AND(Tabelle16[[#This Row],[AreaPx]]&gt;0,NOT(Tabelle16[AreaPx]="inf")),Tabelle16[[#This Row],[AreaPx]], NA())</f>
        <v>#N/A</v>
      </c>
      <c r="J998">
        <v>0</v>
      </c>
      <c r="K998">
        <v>0</v>
      </c>
      <c r="L998">
        <v>0</v>
      </c>
      <c r="M998">
        <v>0</v>
      </c>
      <c r="N998">
        <v>0</v>
      </c>
      <c r="O998">
        <f>Tabelle16[[#This Row],[Roll]]+Tabelle16[[#This Row],[Yaw]]</f>
        <v>36.013369999999995</v>
      </c>
      <c r="P998">
        <f>SQRT(Tabelle16[[#This Row],[X]]^2+ Tabelle16[[#This Row],[Y]]^2 +Tabelle16[[#This Row],[Z]]^2)</f>
        <v>200.70378605400049</v>
      </c>
      <c r="Q998">
        <v>242.83</v>
      </c>
      <c r="R998">
        <v>139.053</v>
      </c>
      <c r="S998">
        <v>134.126</v>
      </c>
      <c r="T998">
        <v>43.363799999999998</v>
      </c>
      <c r="U998">
        <v>-1.7705599999999999</v>
      </c>
      <c r="V998">
        <v>-7.3504300000000002</v>
      </c>
    </row>
    <row r="999" spans="1:22">
      <c r="A999">
        <v>20606</v>
      </c>
      <c r="B999">
        <v>0</v>
      </c>
      <c r="C999">
        <v>36.822000000000003</v>
      </c>
      <c r="D999">
        <v>-14.6829</v>
      </c>
      <c r="E999">
        <v>-196.75</v>
      </c>
      <c r="F999">
        <v>43.363799999999998</v>
      </c>
      <c r="G999">
        <v>-1.7705599999999999</v>
      </c>
      <c r="H999">
        <v>-7.3504300000000002</v>
      </c>
      <c r="I999" t="e">
        <f>IF(AND(Tabelle16[[#This Row],[AreaPx]]&gt;0,NOT(Tabelle16[AreaPx]="inf")),Tabelle16[[#This Row],[AreaPx]], NA())</f>
        <v>#N/A</v>
      </c>
      <c r="J999">
        <v>0</v>
      </c>
      <c r="K999">
        <v>0</v>
      </c>
      <c r="L999">
        <v>0</v>
      </c>
      <c r="M999">
        <v>0</v>
      </c>
      <c r="N999">
        <v>0</v>
      </c>
      <c r="O999">
        <f>Tabelle16[[#This Row],[Roll]]+Tabelle16[[#This Row],[Yaw]]</f>
        <v>36.013369999999995</v>
      </c>
      <c r="P999">
        <f>SQRT(Tabelle16[[#This Row],[X]]^2+ Tabelle16[[#This Row],[Y]]^2 +Tabelle16[[#This Row],[Z]]^2)</f>
        <v>200.70378605400049</v>
      </c>
      <c r="Q999">
        <v>242.83</v>
      </c>
      <c r="R999">
        <v>139.053</v>
      </c>
      <c r="S999">
        <v>134.126</v>
      </c>
      <c r="T999">
        <v>43.363799999999998</v>
      </c>
      <c r="U999">
        <v>-1.7705599999999999</v>
      </c>
      <c r="V999">
        <v>-7.3504300000000002</v>
      </c>
    </row>
    <row r="1000" spans="1:22">
      <c r="A1000">
        <v>20634</v>
      </c>
      <c r="B1000">
        <v>0</v>
      </c>
      <c r="C1000">
        <v>36.822000000000003</v>
      </c>
      <c r="D1000">
        <v>-14.6829</v>
      </c>
      <c r="E1000">
        <v>-196.75</v>
      </c>
      <c r="F1000">
        <v>43.363799999999998</v>
      </c>
      <c r="G1000">
        <v>-1.7705599999999999</v>
      </c>
      <c r="H1000">
        <v>-7.3504300000000002</v>
      </c>
      <c r="I1000" t="e">
        <f>IF(AND(Tabelle16[[#This Row],[AreaPx]]&gt;0,NOT(Tabelle16[AreaPx]="inf")),Tabelle16[[#This Row],[AreaPx]], NA())</f>
        <v>#N/A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f>Tabelle16[[#This Row],[Roll]]+Tabelle16[[#This Row],[Yaw]]</f>
        <v>36.013369999999995</v>
      </c>
      <c r="P1000">
        <f>SQRT(Tabelle16[[#This Row],[X]]^2+ Tabelle16[[#This Row],[Y]]^2 +Tabelle16[[#This Row],[Z]]^2)</f>
        <v>200.70378605400049</v>
      </c>
      <c r="Q1000">
        <v>242.83</v>
      </c>
      <c r="R1000">
        <v>139.053</v>
      </c>
      <c r="S1000">
        <v>134.126</v>
      </c>
      <c r="T1000">
        <v>43.363799999999998</v>
      </c>
      <c r="U1000">
        <v>-1.7705599999999999</v>
      </c>
      <c r="V1000">
        <v>-7.3504300000000002</v>
      </c>
    </row>
    <row r="1001" spans="1:22">
      <c r="A1001">
        <v>20646</v>
      </c>
      <c r="B1001">
        <v>0</v>
      </c>
      <c r="C1001">
        <v>36.822000000000003</v>
      </c>
      <c r="D1001">
        <v>-14.6829</v>
      </c>
      <c r="E1001">
        <v>-196.75</v>
      </c>
      <c r="F1001">
        <v>43.363799999999998</v>
      </c>
      <c r="G1001">
        <v>-1.7705599999999999</v>
      </c>
      <c r="H1001">
        <v>-7.3504300000000002</v>
      </c>
      <c r="I1001" t="e">
        <f>IF(AND(Tabelle16[[#This Row],[AreaPx]]&gt;0,NOT(Tabelle16[AreaPx]="inf")),Tabelle16[[#This Row],[AreaPx]], NA())</f>
        <v>#N/A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f>Tabelle16[[#This Row],[Roll]]+Tabelle16[[#This Row],[Yaw]]</f>
        <v>36.013369999999995</v>
      </c>
      <c r="P1001">
        <f>SQRT(Tabelle16[[#This Row],[X]]^2+ Tabelle16[[#This Row],[Y]]^2 +Tabelle16[[#This Row],[Z]]^2)</f>
        <v>200.70378605400049</v>
      </c>
      <c r="Q1001">
        <v>242.83</v>
      </c>
      <c r="R1001">
        <v>139.053</v>
      </c>
      <c r="S1001">
        <v>134.126</v>
      </c>
      <c r="T1001">
        <v>43.363799999999998</v>
      </c>
      <c r="U1001">
        <v>-1.7705599999999999</v>
      </c>
      <c r="V1001">
        <v>-7.3504300000000002</v>
      </c>
    </row>
    <row r="1002" spans="1:22">
      <c r="A1002">
        <v>20669</v>
      </c>
      <c r="B1002">
        <v>0</v>
      </c>
      <c r="C1002">
        <v>36.822000000000003</v>
      </c>
      <c r="D1002">
        <v>-14.6829</v>
      </c>
      <c r="E1002">
        <v>-196.75</v>
      </c>
      <c r="F1002">
        <v>43.363799999999998</v>
      </c>
      <c r="G1002">
        <v>-1.7705599999999999</v>
      </c>
      <c r="H1002">
        <v>-7.3504300000000002</v>
      </c>
      <c r="I1002" t="e">
        <f>IF(AND(Tabelle16[[#This Row],[AreaPx]]&gt;0,NOT(Tabelle16[AreaPx]="inf")),Tabelle16[[#This Row],[AreaPx]], NA())</f>
        <v>#N/A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f>Tabelle16[[#This Row],[Roll]]+Tabelle16[[#This Row],[Yaw]]</f>
        <v>36.013369999999995</v>
      </c>
      <c r="P1002">
        <f>SQRT(Tabelle16[[#This Row],[X]]^2+ Tabelle16[[#This Row],[Y]]^2 +Tabelle16[[#This Row],[Z]]^2)</f>
        <v>200.70378605400049</v>
      </c>
      <c r="Q1002">
        <v>242.83</v>
      </c>
      <c r="R1002">
        <v>139.053</v>
      </c>
      <c r="S1002">
        <v>134.126</v>
      </c>
      <c r="T1002">
        <v>43.363799999999998</v>
      </c>
      <c r="U1002">
        <v>-1.7705599999999999</v>
      </c>
      <c r="V1002">
        <v>-7.3504300000000002</v>
      </c>
    </row>
    <row r="1003" spans="1:22">
      <c r="A1003">
        <v>20681</v>
      </c>
      <c r="B1003">
        <v>0</v>
      </c>
      <c r="C1003">
        <v>36.822000000000003</v>
      </c>
      <c r="D1003">
        <v>-14.6829</v>
      </c>
      <c r="E1003">
        <v>-196.75</v>
      </c>
      <c r="F1003">
        <v>43.363799999999998</v>
      </c>
      <c r="G1003">
        <v>-1.7705599999999999</v>
      </c>
      <c r="H1003">
        <v>-7.3504300000000002</v>
      </c>
      <c r="I1003" t="e">
        <f>IF(AND(Tabelle16[[#This Row],[AreaPx]]&gt;0,NOT(Tabelle16[AreaPx]="inf")),Tabelle16[[#This Row],[AreaPx]], NA())</f>
        <v>#N/A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f>Tabelle16[[#This Row],[Roll]]+Tabelle16[[#This Row],[Yaw]]</f>
        <v>36.013369999999995</v>
      </c>
      <c r="P1003">
        <f>SQRT(Tabelle16[[#This Row],[X]]^2+ Tabelle16[[#This Row],[Y]]^2 +Tabelle16[[#This Row],[Z]]^2)</f>
        <v>200.70378605400049</v>
      </c>
      <c r="Q1003">
        <v>242.83</v>
      </c>
      <c r="R1003">
        <v>139.053</v>
      </c>
      <c r="S1003">
        <v>134.126</v>
      </c>
      <c r="T1003">
        <v>43.363799999999998</v>
      </c>
      <c r="U1003">
        <v>-1.7705599999999999</v>
      </c>
      <c r="V1003">
        <v>-7.3504300000000002</v>
      </c>
    </row>
    <row r="1004" spans="1:22">
      <c r="A1004">
        <v>20697</v>
      </c>
      <c r="B1004">
        <v>0</v>
      </c>
      <c r="C1004">
        <v>36.822000000000003</v>
      </c>
      <c r="D1004">
        <v>-14.6829</v>
      </c>
      <c r="E1004">
        <v>-196.75</v>
      </c>
      <c r="F1004">
        <v>43.363799999999998</v>
      </c>
      <c r="G1004">
        <v>-1.7705599999999999</v>
      </c>
      <c r="H1004">
        <v>-7.3504300000000002</v>
      </c>
      <c r="I1004" t="e">
        <f>IF(AND(Tabelle16[[#This Row],[AreaPx]]&gt;0,NOT(Tabelle16[AreaPx]="inf")),Tabelle16[[#This Row],[AreaPx]], NA())</f>
        <v>#N/A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f>Tabelle16[[#This Row],[Roll]]+Tabelle16[[#This Row],[Yaw]]</f>
        <v>36.013369999999995</v>
      </c>
      <c r="P1004">
        <f>SQRT(Tabelle16[[#This Row],[X]]^2+ Tabelle16[[#This Row],[Y]]^2 +Tabelle16[[#This Row],[Z]]^2)</f>
        <v>200.70378605400049</v>
      </c>
      <c r="Q1004">
        <v>242.83</v>
      </c>
      <c r="R1004">
        <v>139.053</v>
      </c>
      <c r="S1004">
        <v>134.126</v>
      </c>
      <c r="T1004">
        <v>43.363799999999998</v>
      </c>
      <c r="U1004">
        <v>-1.7705599999999999</v>
      </c>
      <c r="V1004">
        <v>-7.3504300000000002</v>
      </c>
    </row>
    <row r="1005" spans="1:22">
      <c r="A1005">
        <v>20707</v>
      </c>
      <c r="B1005">
        <v>0</v>
      </c>
      <c r="C1005">
        <v>36.822000000000003</v>
      </c>
      <c r="D1005">
        <v>-14.6829</v>
      </c>
      <c r="E1005">
        <v>-196.75</v>
      </c>
      <c r="F1005">
        <v>43.363799999999998</v>
      </c>
      <c r="G1005">
        <v>-1.7705599999999999</v>
      </c>
      <c r="H1005">
        <v>-7.3504300000000002</v>
      </c>
      <c r="I1005" t="e">
        <f>IF(AND(Tabelle16[[#This Row],[AreaPx]]&gt;0,NOT(Tabelle16[AreaPx]="inf")),Tabelle16[[#This Row],[AreaPx]], NA())</f>
        <v>#N/A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f>Tabelle16[[#This Row],[Roll]]+Tabelle16[[#This Row],[Yaw]]</f>
        <v>36.013369999999995</v>
      </c>
      <c r="P1005">
        <f>SQRT(Tabelle16[[#This Row],[X]]^2+ Tabelle16[[#This Row],[Y]]^2 +Tabelle16[[#This Row],[Z]]^2)</f>
        <v>200.70378605400049</v>
      </c>
      <c r="Q1005">
        <v>242.83</v>
      </c>
      <c r="R1005">
        <v>139.053</v>
      </c>
      <c r="S1005">
        <v>134.126</v>
      </c>
      <c r="T1005">
        <v>43.363799999999998</v>
      </c>
      <c r="U1005">
        <v>-1.7705599999999999</v>
      </c>
      <c r="V1005">
        <v>-7.3504300000000002</v>
      </c>
    </row>
    <row r="1006" spans="1:22">
      <c r="A1006">
        <v>20732</v>
      </c>
      <c r="B1006">
        <v>0</v>
      </c>
      <c r="C1006">
        <v>36.822000000000003</v>
      </c>
      <c r="D1006">
        <v>-14.6829</v>
      </c>
      <c r="E1006">
        <v>-196.75</v>
      </c>
      <c r="F1006">
        <v>43.363799999999998</v>
      </c>
      <c r="G1006">
        <v>-1.7705599999999999</v>
      </c>
      <c r="H1006">
        <v>-7.3504300000000002</v>
      </c>
      <c r="I1006" t="e">
        <f>IF(AND(Tabelle16[[#This Row],[AreaPx]]&gt;0,NOT(Tabelle16[AreaPx]="inf")),Tabelle16[[#This Row],[AreaPx]], NA())</f>
        <v>#N/A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f>Tabelle16[[#This Row],[Roll]]+Tabelle16[[#This Row],[Yaw]]</f>
        <v>36.013369999999995</v>
      </c>
      <c r="P1006">
        <f>SQRT(Tabelle16[[#This Row],[X]]^2+ Tabelle16[[#This Row],[Y]]^2 +Tabelle16[[#This Row],[Z]]^2)</f>
        <v>200.70378605400049</v>
      </c>
      <c r="Q1006">
        <v>242.83</v>
      </c>
      <c r="R1006">
        <v>139.053</v>
      </c>
      <c r="S1006">
        <v>134.126</v>
      </c>
      <c r="T1006">
        <v>43.363799999999998</v>
      </c>
      <c r="U1006">
        <v>-1.7705599999999999</v>
      </c>
      <c r="V1006">
        <v>-7.3504300000000002</v>
      </c>
    </row>
    <row r="1007" spans="1:22">
      <c r="A1007">
        <v>20744</v>
      </c>
      <c r="B1007">
        <v>0</v>
      </c>
      <c r="C1007">
        <v>36.822000000000003</v>
      </c>
      <c r="D1007">
        <v>-14.6829</v>
      </c>
      <c r="E1007">
        <v>-196.75</v>
      </c>
      <c r="F1007">
        <v>43.363799999999998</v>
      </c>
      <c r="G1007">
        <v>-1.7705599999999999</v>
      </c>
      <c r="H1007">
        <v>-7.3504300000000002</v>
      </c>
      <c r="I1007" t="e">
        <f>IF(AND(Tabelle16[[#This Row],[AreaPx]]&gt;0,NOT(Tabelle16[AreaPx]="inf")),Tabelle16[[#This Row],[AreaPx]], NA())</f>
        <v>#N/A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f>Tabelle16[[#This Row],[Roll]]+Tabelle16[[#This Row],[Yaw]]</f>
        <v>36.013369999999995</v>
      </c>
      <c r="P1007">
        <f>SQRT(Tabelle16[[#This Row],[X]]^2+ Tabelle16[[#This Row],[Y]]^2 +Tabelle16[[#This Row],[Z]]^2)</f>
        <v>200.70378605400049</v>
      </c>
      <c r="Q1007">
        <v>242.83</v>
      </c>
      <c r="R1007">
        <v>139.053</v>
      </c>
      <c r="S1007">
        <v>134.126</v>
      </c>
      <c r="T1007">
        <v>43.363799999999998</v>
      </c>
      <c r="U1007">
        <v>-1.7705599999999999</v>
      </c>
      <c r="V1007">
        <v>-7.3504300000000002</v>
      </c>
    </row>
    <row r="1008" spans="1:22">
      <c r="A1008">
        <v>20770</v>
      </c>
      <c r="B1008">
        <v>0</v>
      </c>
      <c r="C1008">
        <v>36.822000000000003</v>
      </c>
      <c r="D1008">
        <v>-14.6829</v>
      </c>
      <c r="E1008">
        <v>-196.75</v>
      </c>
      <c r="F1008">
        <v>43.363799999999998</v>
      </c>
      <c r="G1008">
        <v>-1.7705599999999999</v>
      </c>
      <c r="H1008">
        <v>-7.3504300000000002</v>
      </c>
      <c r="I1008" t="e">
        <f>IF(AND(Tabelle16[[#This Row],[AreaPx]]&gt;0,NOT(Tabelle16[AreaPx]="inf")),Tabelle16[[#This Row],[AreaPx]], NA())</f>
        <v>#N/A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f>Tabelle16[[#This Row],[Roll]]+Tabelle16[[#This Row],[Yaw]]</f>
        <v>36.013369999999995</v>
      </c>
      <c r="P1008">
        <f>SQRT(Tabelle16[[#This Row],[X]]^2+ Tabelle16[[#This Row],[Y]]^2 +Tabelle16[[#This Row],[Z]]^2)</f>
        <v>200.70378605400049</v>
      </c>
      <c r="Q1008">
        <v>242.83</v>
      </c>
      <c r="R1008">
        <v>139.053</v>
      </c>
      <c r="S1008">
        <v>134.126</v>
      </c>
      <c r="T1008">
        <v>43.363799999999998</v>
      </c>
      <c r="U1008">
        <v>-1.7705599999999999</v>
      </c>
      <c r="V1008">
        <v>-7.3504300000000002</v>
      </c>
    </row>
    <row r="1009" spans="1:22">
      <c r="A1009">
        <v>20782</v>
      </c>
      <c r="B1009">
        <v>0</v>
      </c>
      <c r="C1009">
        <v>36.822000000000003</v>
      </c>
      <c r="D1009">
        <v>-14.6829</v>
      </c>
      <c r="E1009">
        <v>-196.75</v>
      </c>
      <c r="F1009">
        <v>43.363799999999998</v>
      </c>
      <c r="G1009">
        <v>-1.7705599999999999</v>
      </c>
      <c r="H1009">
        <v>-7.3504300000000002</v>
      </c>
      <c r="I1009" t="e">
        <f>IF(AND(Tabelle16[[#This Row],[AreaPx]]&gt;0,NOT(Tabelle16[AreaPx]="inf")),Tabelle16[[#This Row],[AreaPx]], NA())</f>
        <v>#N/A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f>Tabelle16[[#This Row],[Roll]]+Tabelle16[[#This Row],[Yaw]]</f>
        <v>36.013369999999995</v>
      </c>
      <c r="P1009">
        <f>SQRT(Tabelle16[[#This Row],[X]]^2+ Tabelle16[[#This Row],[Y]]^2 +Tabelle16[[#This Row],[Z]]^2)</f>
        <v>200.70378605400049</v>
      </c>
      <c r="Q1009">
        <v>242.83</v>
      </c>
      <c r="R1009">
        <v>139.053</v>
      </c>
      <c r="S1009">
        <v>134.126</v>
      </c>
      <c r="T1009">
        <v>43.363799999999998</v>
      </c>
      <c r="U1009">
        <v>-1.7705599999999999</v>
      </c>
      <c r="V1009">
        <v>-7.3504300000000002</v>
      </c>
    </row>
    <row r="1010" spans="1:22">
      <c r="A1010">
        <v>20811</v>
      </c>
      <c r="B1010">
        <v>0</v>
      </c>
      <c r="C1010">
        <v>36.822000000000003</v>
      </c>
      <c r="D1010">
        <v>-14.6829</v>
      </c>
      <c r="E1010">
        <v>-196.75</v>
      </c>
      <c r="F1010">
        <v>43.363799999999998</v>
      </c>
      <c r="G1010">
        <v>-1.7705599999999999</v>
      </c>
      <c r="H1010">
        <v>-7.3504300000000002</v>
      </c>
      <c r="I1010" t="e">
        <f>IF(AND(Tabelle16[[#This Row],[AreaPx]]&gt;0,NOT(Tabelle16[AreaPx]="inf")),Tabelle16[[#This Row],[AreaPx]], NA())</f>
        <v>#N/A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f>Tabelle16[[#This Row],[Roll]]+Tabelle16[[#This Row],[Yaw]]</f>
        <v>36.013369999999995</v>
      </c>
      <c r="P1010">
        <f>SQRT(Tabelle16[[#This Row],[X]]^2+ Tabelle16[[#This Row],[Y]]^2 +Tabelle16[[#This Row],[Z]]^2)</f>
        <v>200.70378605400049</v>
      </c>
      <c r="Q1010">
        <v>242.83</v>
      </c>
      <c r="R1010">
        <v>139.053</v>
      </c>
      <c r="S1010">
        <v>134.126</v>
      </c>
      <c r="T1010">
        <v>43.363799999999998</v>
      </c>
      <c r="U1010">
        <v>-1.7705599999999999</v>
      </c>
      <c r="V1010">
        <v>-7.3504300000000002</v>
      </c>
    </row>
    <row r="1011" spans="1:22">
      <c r="A1011">
        <v>20838</v>
      </c>
      <c r="B1011">
        <v>0</v>
      </c>
      <c r="C1011">
        <v>36.822000000000003</v>
      </c>
      <c r="D1011">
        <v>-14.6829</v>
      </c>
      <c r="E1011">
        <v>-196.75</v>
      </c>
      <c r="F1011">
        <v>43.363799999999998</v>
      </c>
      <c r="G1011">
        <v>-1.7705599999999999</v>
      </c>
      <c r="H1011">
        <v>-7.3504300000000002</v>
      </c>
      <c r="I1011" t="e">
        <f>IF(AND(Tabelle16[[#This Row],[AreaPx]]&gt;0,NOT(Tabelle16[AreaPx]="inf")),Tabelle16[[#This Row],[AreaPx]], NA())</f>
        <v>#N/A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f>Tabelle16[[#This Row],[Roll]]+Tabelle16[[#This Row],[Yaw]]</f>
        <v>36.013369999999995</v>
      </c>
      <c r="P1011">
        <f>SQRT(Tabelle16[[#This Row],[X]]^2+ Tabelle16[[#This Row],[Y]]^2 +Tabelle16[[#This Row],[Z]]^2)</f>
        <v>200.70378605400049</v>
      </c>
      <c r="Q1011">
        <v>242.83</v>
      </c>
      <c r="R1011">
        <v>139.053</v>
      </c>
      <c r="S1011">
        <v>134.126</v>
      </c>
      <c r="T1011">
        <v>43.363799999999998</v>
      </c>
      <c r="U1011">
        <v>-1.7705599999999999</v>
      </c>
      <c r="V1011">
        <v>-7.3504300000000002</v>
      </c>
    </row>
    <row r="1012" spans="1:22">
      <c r="A1012">
        <v>20855</v>
      </c>
      <c r="B1012">
        <v>0</v>
      </c>
      <c r="C1012">
        <v>36.822000000000003</v>
      </c>
      <c r="D1012">
        <v>-14.6829</v>
      </c>
      <c r="E1012">
        <v>-196.75</v>
      </c>
      <c r="F1012">
        <v>43.363799999999998</v>
      </c>
      <c r="G1012">
        <v>-1.7705599999999999</v>
      </c>
      <c r="H1012">
        <v>-7.3504300000000002</v>
      </c>
      <c r="I1012" t="e">
        <f>IF(AND(Tabelle16[[#This Row],[AreaPx]]&gt;0,NOT(Tabelle16[AreaPx]="inf")),Tabelle16[[#This Row],[AreaPx]], NA())</f>
        <v>#N/A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f>Tabelle16[[#This Row],[Roll]]+Tabelle16[[#This Row],[Yaw]]</f>
        <v>36.013369999999995</v>
      </c>
      <c r="P1012">
        <f>SQRT(Tabelle16[[#This Row],[X]]^2+ Tabelle16[[#This Row],[Y]]^2 +Tabelle16[[#This Row],[Z]]^2)</f>
        <v>200.70378605400049</v>
      </c>
      <c r="Q1012">
        <v>242.83</v>
      </c>
      <c r="R1012">
        <v>139.053</v>
      </c>
      <c r="S1012">
        <v>134.126</v>
      </c>
      <c r="T1012">
        <v>43.363799999999998</v>
      </c>
      <c r="U1012">
        <v>-1.7705599999999999</v>
      </c>
      <c r="V1012">
        <v>-7.3504300000000002</v>
      </c>
    </row>
    <row r="1013" spans="1:22">
      <c r="A1013">
        <v>20885</v>
      </c>
      <c r="B1013">
        <v>0</v>
      </c>
      <c r="C1013">
        <v>36.822000000000003</v>
      </c>
      <c r="D1013">
        <v>-14.6829</v>
      </c>
      <c r="E1013">
        <v>-196.75</v>
      </c>
      <c r="F1013">
        <v>43.363799999999998</v>
      </c>
      <c r="G1013">
        <v>-1.7705599999999999</v>
      </c>
      <c r="H1013">
        <v>-7.3504300000000002</v>
      </c>
      <c r="I1013" t="e">
        <f>IF(AND(Tabelle16[[#This Row],[AreaPx]]&gt;0,NOT(Tabelle16[AreaPx]="inf")),Tabelle16[[#This Row],[AreaPx]], NA())</f>
        <v>#N/A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f>Tabelle16[[#This Row],[Roll]]+Tabelle16[[#This Row],[Yaw]]</f>
        <v>36.013369999999995</v>
      </c>
      <c r="P1013">
        <f>SQRT(Tabelle16[[#This Row],[X]]^2+ Tabelle16[[#This Row],[Y]]^2 +Tabelle16[[#This Row],[Z]]^2)</f>
        <v>200.70378605400049</v>
      </c>
      <c r="Q1013">
        <v>242.83</v>
      </c>
      <c r="R1013">
        <v>139.053</v>
      </c>
      <c r="S1013">
        <v>134.126</v>
      </c>
      <c r="T1013">
        <v>43.363799999999998</v>
      </c>
      <c r="U1013">
        <v>-1.7705599999999999</v>
      </c>
      <c r="V1013">
        <v>-7.3504300000000002</v>
      </c>
    </row>
    <row r="1014" spans="1:22">
      <c r="A1014">
        <v>20919</v>
      </c>
      <c r="B1014">
        <v>0</v>
      </c>
      <c r="C1014">
        <v>36.822000000000003</v>
      </c>
      <c r="D1014">
        <v>-14.6829</v>
      </c>
      <c r="E1014">
        <v>-196.75</v>
      </c>
      <c r="F1014">
        <v>43.363799999999998</v>
      </c>
      <c r="G1014">
        <v>-1.7705599999999999</v>
      </c>
      <c r="H1014">
        <v>-7.3504300000000002</v>
      </c>
      <c r="I1014" t="e">
        <f>IF(AND(Tabelle16[[#This Row],[AreaPx]]&gt;0,NOT(Tabelle16[AreaPx]="inf")),Tabelle16[[#This Row],[AreaPx]], NA())</f>
        <v>#N/A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f>Tabelle16[[#This Row],[Roll]]+Tabelle16[[#This Row],[Yaw]]</f>
        <v>36.013369999999995</v>
      </c>
      <c r="P1014">
        <f>SQRT(Tabelle16[[#This Row],[X]]^2+ Tabelle16[[#This Row],[Y]]^2 +Tabelle16[[#This Row],[Z]]^2)</f>
        <v>200.70378605400049</v>
      </c>
      <c r="Q1014">
        <v>242.83</v>
      </c>
      <c r="R1014">
        <v>139.053</v>
      </c>
      <c r="S1014">
        <v>134.126</v>
      </c>
      <c r="T1014">
        <v>43.363799999999998</v>
      </c>
      <c r="U1014">
        <v>-1.7705599999999999</v>
      </c>
      <c r="V1014">
        <v>-7.3504300000000002</v>
      </c>
    </row>
    <row r="1015" spans="1:22">
      <c r="A1015">
        <v>20942</v>
      </c>
      <c r="B1015">
        <v>0</v>
      </c>
      <c r="C1015">
        <v>36.822000000000003</v>
      </c>
      <c r="D1015">
        <v>-14.6829</v>
      </c>
      <c r="E1015">
        <v>-196.75</v>
      </c>
      <c r="F1015">
        <v>43.363799999999998</v>
      </c>
      <c r="G1015">
        <v>-1.7705599999999999</v>
      </c>
      <c r="H1015">
        <v>-7.3504300000000002</v>
      </c>
      <c r="I1015" t="e">
        <f>IF(AND(Tabelle16[[#This Row],[AreaPx]]&gt;0,NOT(Tabelle16[AreaPx]="inf")),Tabelle16[[#This Row],[AreaPx]], NA())</f>
        <v>#N/A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f>Tabelle16[[#This Row],[Roll]]+Tabelle16[[#This Row],[Yaw]]</f>
        <v>36.013369999999995</v>
      </c>
      <c r="P1015">
        <f>SQRT(Tabelle16[[#This Row],[X]]^2+ Tabelle16[[#This Row],[Y]]^2 +Tabelle16[[#This Row],[Z]]^2)</f>
        <v>200.70378605400049</v>
      </c>
      <c r="Q1015">
        <v>242.83</v>
      </c>
      <c r="R1015">
        <v>139.053</v>
      </c>
      <c r="S1015">
        <v>134.126</v>
      </c>
      <c r="T1015">
        <v>43.363799999999998</v>
      </c>
      <c r="U1015">
        <v>-1.7705599999999999</v>
      </c>
      <c r="V1015">
        <v>-7.3504300000000002</v>
      </c>
    </row>
    <row r="1016" spans="1:22">
      <c r="A1016">
        <v>20973</v>
      </c>
      <c r="B1016">
        <v>0</v>
      </c>
      <c r="C1016">
        <v>36.822000000000003</v>
      </c>
      <c r="D1016">
        <v>-14.6829</v>
      </c>
      <c r="E1016">
        <v>-196.75</v>
      </c>
      <c r="F1016">
        <v>43.363799999999998</v>
      </c>
      <c r="G1016">
        <v>-1.7705599999999999</v>
      </c>
      <c r="H1016">
        <v>-7.3504300000000002</v>
      </c>
      <c r="I1016" t="e">
        <f>IF(AND(Tabelle16[[#This Row],[AreaPx]]&gt;0,NOT(Tabelle16[AreaPx]="inf")),Tabelle16[[#This Row],[AreaPx]], NA())</f>
        <v>#N/A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f>Tabelle16[[#This Row],[Roll]]+Tabelle16[[#This Row],[Yaw]]</f>
        <v>36.013369999999995</v>
      </c>
      <c r="P1016">
        <f>SQRT(Tabelle16[[#This Row],[X]]^2+ Tabelle16[[#This Row],[Y]]^2 +Tabelle16[[#This Row],[Z]]^2)</f>
        <v>200.70378605400049</v>
      </c>
      <c r="Q1016">
        <v>242.83</v>
      </c>
      <c r="R1016">
        <v>139.053</v>
      </c>
      <c r="S1016">
        <v>134.126</v>
      </c>
      <c r="T1016">
        <v>43.363799999999998</v>
      </c>
      <c r="U1016">
        <v>-1.7705599999999999</v>
      </c>
      <c r="V1016">
        <v>-7.3504300000000002</v>
      </c>
    </row>
    <row r="1017" spans="1:22">
      <c r="A1017">
        <v>21001</v>
      </c>
      <c r="B1017">
        <v>0</v>
      </c>
      <c r="C1017">
        <v>36.822000000000003</v>
      </c>
      <c r="D1017">
        <v>-14.6829</v>
      </c>
      <c r="E1017">
        <v>-196.75</v>
      </c>
      <c r="F1017">
        <v>43.363799999999998</v>
      </c>
      <c r="G1017">
        <v>-1.7705599999999999</v>
      </c>
      <c r="H1017">
        <v>-7.3504300000000002</v>
      </c>
      <c r="I1017" t="e">
        <f>IF(AND(Tabelle16[[#This Row],[AreaPx]]&gt;0,NOT(Tabelle16[AreaPx]="inf")),Tabelle16[[#This Row],[AreaPx]], NA())</f>
        <v>#N/A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f>Tabelle16[[#This Row],[Roll]]+Tabelle16[[#This Row],[Yaw]]</f>
        <v>36.013369999999995</v>
      </c>
      <c r="P1017">
        <f>SQRT(Tabelle16[[#This Row],[X]]^2+ Tabelle16[[#This Row],[Y]]^2 +Tabelle16[[#This Row],[Z]]^2)</f>
        <v>200.70378605400049</v>
      </c>
      <c r="Q1017">
        <v>242.83</v>
      </c>
      <c r="R1017">
        <v>139.053</v>
      </c>
      <c r="S1017">
        <v>134.126</v>
      </c>
      <c r="T1017">
        <v>43.363799999999998</v>
      </c>
      <c r="U1017">
        <v>-1.7705599999999999</v>
      </c>
      <c r="V1017">
        <v>-7.3504300000000002</v>
      </c>
    </row>
    <row r="1018" spans="1:22">
      <c r="A1018">
        <v>21019</v>
      </c>
      <c r="B1018">
        <v>0</v>
      </c>
      <c r="C1018">
        <v>36.822000000000003</v>
      </c>
      <c r="D1018">
        <v>-14.6829</v>
      </c>
      <c r="E1018">
        <v>-196.75</v>
      </c>
      <c r="F1018">
        <v>43.363799999999998</v>
      </c>
      <c r="G1018">
        <v>-1.7705599999999999</v>
      </c>
      <c r="H1018">
        <v>-7.3504300000000002</v>
      </c>
      <c r="I1018" t="e">
        <f>IF(AND(Tabelle16[[#This Row],[AreaPx]]&gt;0,NOT(Tabelle16[AreaPx]="inf")),Tabelle16[[#This Row],[AreaPx]], NA())</f>
        <v>#N/A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f>Tabelle16[[#This Row],[Roll]]+Tabelle16[[#This Row],[Yaw]]</f>
        <v>36.013369999999995</v>
      </c>
      <c r="P1018">
        <f>SQRT(Tabelle16[[#This Row],[X]]^2+ Tabelle16[[#This Row],[Y]]^2 +Tabelle16[[#This Row],[Z]]^2)</f>
        <v>200.70378605400049</v>
      </c>
      <c r="Q1018">
        <v>242.83</v>
      </c>
      <c r="R1018">
        <v>139.053</v>
      </c>
      <c r="S1018">
        <v>134.126</v>
      </c>
      <c r="T1018">
        <v>43.363799999999998</v>
      </c>
      <c r="U1018">
        <v>-1.7705599999999999</v>
      </c>
      <c r="V1018">
        <v>-7.3504300000000002</v>
      </c>
    </row>
    <row r="1019" spans="1:22">
      <c r="A1019">
        <v>21046</v>
      </c>
      <c r="B1019">
        <v>0</v>
      </c>
      <c r="C1019">
        <v>36.822000000000003</v>
      </c>
      <c r="D1019">
        <v>-14.6829</v>
      </c>
      <c r="E1019">
        <v>-196.75</v>
      </c>
      <c r="F1019">
        <v>43.363799999999998</v>
      </c>
      <c r="G1019">
        <v>-1.7705599999999999</v>
      </c>
      <c r="H1019">
        <v>-7.3504300000000002</v>
      </c>
      <c r="I1019" t="e">
        <f>IF(AND(Tabelle16[[#This Row],[AreaPx]]&gt;0,NOT(Tabelle16[AreaPx]="inf")),Tabelle16[[#This Row],[AreaPx]], NA())</f>
        <v>#N/A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f>Tabelle16[[#This Row],[Roll]]+Tabelle16[[#This Row],[Yaw]]</f>
        <v>36.013369999999995</v>
      </c>
      <c r="P1019">
        <f>SQRT(Tabelle16[[#This Row],[X]]^2+ Tabelle16[[#This Row],[Y]]^2 +Tabelle16[[#This Row],[Z]]^2)</f>
        <v>200.70378605400049</v>
      </c>
      <c r="Q1019">
        <v>242.83</v>
      </c>
      <c r="R1019">
        <v>139.053</v>
      </c>
      <c r="S1019">
        <v>134.126</v>
      </c>
      <c r="T1019">
        <v>43.363799999999998</v>
      </c>
      <c r="U1019">
        <v>-1.7705599999999999</v>
      </c>
      <c r="V1019">
        <v>-7.3504300000000002</v>
      </c>
    </row>
    <row r="1020" spans="1:22">
      <c r="A1020">
        <v>21070</v>
      </c>
      <c r="B1020">
        <v>0</v>
      </c>
      <c r="C1020">
        <v>36.822000000000003</v>
      </c>
      <c r="D1020">
        <v>-14.6829</v>
      </c>
      <c r="E1020">
        <v>-196.75</v>
      </c>
      <c r="F1020">
        <v>43.363799999999998</v>
      </c>
      <c r="G1020">
        <v>-1.7705599999999999</v>
      </c>
      <c r="H1020">
        <v>-7.3504300000000002</v>
      </c>
      <c r="I1020" t="e">
        <f>IF(AND(Tabelle16[[#This Row],[AreaPx]]&gt;0,NOT(Tabelle16[AreaPx]="inf")),Tabelle16[[#This Row],[AreaPx]], NA())</f>
        <v>#N/A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f>Tabelle16[[#This Row],[Roll]]+Tabelle16[[#This Row],[Yaw]]</f>
        <v>36.013369999999995</v>
      </c>
      <c r="P1020">
        <f>SQRT(Tabelle16[[#This Row],[X]]^2+ Tabelle16[[#This Row],[Y]]^2 +Tabelle16[[#This Row],[Z]]^2)</f>
        <v>200.70378605400049</v>
      </c>
      <c r="Q1020">
        <v>242.83</v>
      </c>
      <c r="R1020">
        <v>139.053</v>
      </c>
      <c r="S1020">
        <v>134.126</v>
      </c>
      <c r="T1020">
        <v>43.363799999999998</v>
      </c>
      <c r="U1020">
        <v>-1.7705599999999999</v>
      </c>
      <c r="V1020">
        <v>-7.3504300000000002</v>
      </c>
    </row>
    <row r="1021" spans="1:22">
      <c r="A1021">
        <v>21086</v>
      </c>
      <c r="B1021">
        <v>0</v>
      </c>
      <c r="C1021">
        <v>36.822000000000003</v>
      </c>
      <c r="D1021">
        <v>-14.6829</v>
      </c>
      <c r="E1021">
        <v>-196.75</v>
      </c>
      <c r="F1021">
        <v>43.363799999999998</v>
      </c>
      <c r="G1021">
        <v>-1.7705599999999999</v>
      </c>
      <c r="H1021">
        <v>-7.3504300000000002</v>
      </c>
      <c r="I1021" t="e">
        <f>IF(AND(Tabelle16[[#This Row],[AreaPx]]&gt;0,NOT(Tabelle16[AreaPx]="inf")),Tabelle16[[#This Row],[AreaPx]], NA())</f>
        <v>#N/A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f>Tabelle16[[#This Row],[Roll]]+Tabelle16[[#This Row],[Yaw]]</f>
        <v>36.013369999999995</v>
      </c>
      <c r="P1021">
        <f>SQRT(Tabelle16[[#This Row],[X]]^2+ Tabelle16[[#This Row],[Y]]^2 +Tabelle16[[#This Row],[Z]]^2)</f>
        <v>200.70378605400049</v>
      </c>
      <c r="Q1021">
        <v>242.83</v>
      </c>
      <c r="R1021">
        <v>139.053</v>
      </c>
      <c r="S1021">
        <v>134.126</v>
      </c>
      <c r="T1021">
        <v>43.363799999999998</v>
      </c>
      <c r="U1021">
        <v>-1.7705599999999999</v>
      </c>
      <c r="V1021">
        <v>-7.3504300000000002</v>
      </c>
    </row>
    <row r="1022" spans="1:22">
      <c r="A1022">
        <v>21113</v>
      </c>
      <c r="B1022">
        <v>0</v>
      </c>
      <c r="C1022">
        <v>36.822000000000003</v>
      </c>
      <c r="D1022">
        <v>-14.6829</v>
      </c>
      <c r="E1022">
        <v>-196.75</v>
      </c>
      <c r="F1022">
        <v>43.363799999999998</v>
      </c>
      <c r="G1022">
        <v>-1.7705599999999999</v>
      </c>
      <c r="H1022">
        <v>-7.3504300000000002</v>
      </c>
      <c r="I1022" t="e">
        <f>IF(AND(Tabelle16[[#This Row],[AreaPx]]&gt;0,NOT(Tabelle16[AreaPx]="inf")),Tabelle16[[#This Row],[AreaPx]], NA())</f>
        <v>#N/A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f>Tabelle16[[#This Row],[Roll]]+Tabelle16[[#This Row],[Yaw]]</f>
        <v>36.013369999999995</v>
      </c>
      <c r="P1022">
        <f>SQRT(Tabelle16[[#This Row],[X]]^2+ Tabelle16[[#This Row],[Y]]^2 +Tabelle16[[#This Row],[Z]]^2)</f>
        <v>200.70378605400049</v>
      </c>
      <c r="Q1022">
        <v>242.83</v>
      </c>
      <c r="R1022">
        <v>139.053</v>
      </c>
      <c r="S1022">
        <v>134.126</v>
      </c>
      <c r="T1022">
        <v>43.363799999999998</v>
      </c>
      <c r="U1022">
        <v>-1.7705599999999999</v>
      </c>
      <c r="V1022">
        <v>-7.3504300000000002</v>
      </c>
    </row>
    <row r="1023" spans="1:22">
      <c r="A1023">
        <v>21130</v>
      </c>
      <c r="B1023">
        <v>0</v>
      </c>
      <c r="C1023">
        <v>36.822000000000003</v>
      </c>
      <c r="D1023">
        <v>-14.6829</v>
      </c>
      <c r="E1023">
        <v>-196.75</v>
      </c>
      <c r="F1023">
        <v>43.363799999999998</v>
      </c>
      <c r="G1023">
        <v>-1.7705599999999999</v>
      </c>
      <c r="H1023">
        <v>-7.3504300000000002</v>
      </c>
      <c r="I1023" t="e">
        <f>IF(AND(Tabelle16[[#This Row],[AreaPx]]&gt;0,NOT(Tabelle16[AreaPx]="inf")),Tabelle16[[#This Row],[AreaPx]], NA())</f>
        <v>#N/A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f>Tabelle16[[#This Row],[Roll]]+Tabelle16[[#This Row],[Yaw]]</f>
        <v>36.013369999999995</v>
      </c>
      <c r="P1023">
        <f>SQRT(Tabelle16[[#This Row],[X]]^2+ Tabelle16[[#This Row],[Y]]^2 +Tabelle16[[#This Row],[Z]]^2)</f>
        <v>200.70378605400049</v>
      </c>
      <c r="Q1023">
        <v>242.83</v>
      </c>
      <c r="R1023">
        <v>139.053</v>
      </c>
      <c r="S1023">
        <v>134.126</v>
      </c>
      <c r="T1023">
        <v>43.363799999999998</v>
      </c>
      <c r="U1023">
        <v>-1.7705599999999999</v>
      </c>
      <c r="V1023">
        <v>-7.3504300000000002</v>
      </c>
    </row>
    <row r="1024" spans="1:22">
      <c r="A1024">
        <v>21144</v>
      </c>
      <c r="B1024">
        <v>0</v>
      </c>
      <c r="C1024">
        <v>36.822000000000003</v>
      </c>
      <c r="D1024">
        <v>-14.6829</v>
      </c>
      <c r="E1024">
        <v>-196.75</v>
      </c>
      <c r="F1024">
        <v>43.363799999999998</v>
      </c>
      <c r="G1024">
        <v>-1.7705599999999999</v>
      </c>
      <c r="H1024">
        <v>-7.3504300000000002</v>
      </c>
      <c r="I1024" t="e">
        <f>IF(AND(Tabelle16[[#This Row],[AreaPx]]&gt;0,NOT(Tabelle16[AreaPx]="inf")),Tabelle16[[#This Row],[AreaPx]], NA())</f>
        <v>#N/A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f>Tabelle16[[#This Row],[Roll]]+Tabelle16[[#This Row],[Yaw]]</f>
        <v>36.013369999999995</v>
      </c>
      <c r="P1024">
        <f>SQRT(Tabelle16[[#This Row],[X]]^2+ Tabelle16[[#This Row],[Y]]^2 +Tabelle16[[#This Row],[Z]]^2)</f>
        <v>200.70378605400049</v>
      </c>
      <c r="Q1024">
        <v>242.83</v>
      </c>
      <c r="R1024">
        <v>139.053</v>
      </c>
      <c r="S1024">
        <v>134.126</v>
      </c>
      <c r="T1024">
        <v>43.363799999999998</v>
      </c>
      <c r="U1024">
        <v>-1.7705599999999999</v>
      </c>
      <c r="V1024">
        <v>-7.3504300000000002</v>
      </c>
    </row>
    <row r="1025" spans="1:22">
      <c r="A1025">
        <v>21164</v>
      </c>
      <c r="B1025">
        <v>0</v>
      </c>
      <c r="C1025">
        <v>36.822000000000003</v>
      </c>
      <c r="D1025">
        <v>-14.6829</v>
      </c>
      <c r="E1025">
        <v>-196.75</v>
      </c>
      <c r="F1025">
        <v>43.363799999999998</v>
      </c>
      <c r="G1025">
        <v>-1.7705599999999999</v>
      </c>
      <c r="H1025">
        <v>-7.3504300000000002</v>
      </c>
      <c r="I1025" t="e">
        <f>IF(AND(Tabelle16[[#This Row],[AreaPx]]&gt;0,NOT(Tabelle16[AreaPx]="inf")),Tabelle16[[#This Row],[AreaPx]], NA())</f>
        <v>#N/A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f>Tabelle16[[#This Row],[Roll]]+Tabelle16[[#This Row],[Yaw]]</f>
        <v>36.013369999999995</v>
      </c>
      <c r="P1025">
        <f>SQRT(Tabelle16[[#This Row],[X]]^2+ Tabelle16[[#This Row],[Y]]^2 +Tabelle16[[#This Row],[Z]]^2)</f>
        <v>200.70378605400049</v>
      </c>
      <c r="Q1025">
        <v>242.83</v>
      </c>
      <c r="R1025">
        <v>139.053</v>
      </c>
      <c r="S1025">
        <v>134.126</v>
      </c>
      <c r="T1025">
        <v>43.363799999999998</v>
      </c>
      <c r="U1025">
        <v>-1.7705599999999999</v>
      </c>
      <c r="V1025">
        <v>-7.3504300000000002</v>
      </c>
    </row>
    <row r="1026" spans="1:22">
      <c r="A1026">
        <v>21178</v>
      </c>
      <c r="B1026">
        <v>0</v>
      </c>
      <c r="C1026">
        <v>36.822000000000003</v>
      </c>
      <c r="D1026">
        <v>-14.6829</v>
      </c>
      <c r="E1026">
        <v>-196.75</v>
      </c>
      <c r="F1026">
        <v>43.363799999999998</v>
      </c>
      <c r="G1026">
        <v>-1.7705599999999999</v>
      </c>
      <c r="H1026">
        <v>-7.3504300000000002</v>
      </c>
      <c r="I1026" t="e">
        <f>IF(AND(Tabelle16[[#This Row],[AreaPx]]&gt;0,NOT(Tabelle16[AreaPx]="inf")),Tabelle16[[#This Row],[AreaPx]], NA())</f>
        <v>#N/A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f>Tabelle16[[#This Row],[Roll]]+Tabelle16[[#This Row],[Yaw]]</f>
        <v>36.013369999999995</v>
      </c>
      <c r="P1026">
        <f>SQRT(Tabelle16[[#This Row],[X]]^2+ Tabelle16[[#This Row],[Y]]^2 +Tabelle16[[#This Row],[Z]]^2)</f>
        <v>200.70378605400049</v>
      </c>
      <c r="Q1026">
        <v>242.83</v>
      </c>
      <c r="R1026">
        <v>139.053</v>
      </c>
      <c r="S1026">
        <v>134.126</v>
      </c>
      <c r="T1026">
        <v>43.363799999999998</v>
      </c>
      <c r="U1026">
        <v>-1.7705599999999999</v>
      </c>
      <c r="V1026">
        <v>-7.3504300000000002</v>
      </c>
    </row>
    <row r="1027" spans="1:22">
      <c r="A1027">
        <v>21199</v>
      </c>
      <c r="B1027">
        <v>0</v>
      </c>
      <c r="C1027">
        <v>36.822000000000003</v>
      </c>
      <c r="D1027">
        <v>-14.6829</v>
      </c>
      <c r="E1027">
        <v>-196.75</v>
      </c>
      <c r="F1027">
        <v>43.363799999999998</v>
      </c>
      <c r="G1027">
        <v>-1.7705599999999999</v>
      </c>
      <c r="H1027">
        <v>-7.3504300000000002</v>
      </c>
      <c r="I1027" t="e">
        <f>IF(AND(Tabelle16[[#This Row],[AreaPx]]&gt;0,NOT(Tabelle16[AreaPx]="inf")),Tabelle16[[#This Row],[AreaPx]], NA())</f>
        <v>#N/A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f>Tabelle16[[#This Row],[Roll]]+Tabelle16[[#This Row],[Yaw]]</f>
        <v>36.013369999999995</v>
      </c>
      <c r="P1027">
        <f>SQRT(Tabelle16[[#This Row],[X]]^2+ Tabelle16[[#This Row],[Y]]^2 +Tabelle16[[#This Row],[Z]]^2)</f>
        <v>200.70378605400049</v>
      </c>
      <c r="Q1027">
        <v>242.83</v>
      </c>
      <c r="R1027">
        <v>139.053</v>
      </c>
      <c r="S1027">
        <v>134.126</v>
      </c>
      <c r="T1027">
        <v>43.363799999999998</v>
      </c>
      <c r="U1027">
        <v>-1.7705599999999999</v>
      </c>
      <c r="V1027">
        <v>-7.3504300000000002</v>
      </c>
    </row>
    <row r="1028" spans="1:22">
      <c r="A1028">
        <v>21211</v>
      </c>
      <c r="B1028">
        <v>0</v>
      </c>
      <c r="C1028">
        <v>36.822000000000003</v>
      </c>
      <c r="D1028">
        <v>-14.6829</v>
      </c>
      <c r="E1028">
        <v>-196.75</v>
      </c>
      <c r="F1028">
        <v>43.363799999999998</v>
      </c>
      <c r="G1028">
        <v>-1.7705599999999999</v>
      </c>
      <c r="H1028">
        <v>-7.3504300000000002</v>
      </c>
      <c r="I1028" t="e">
        <f>IF(AND(Tabelle16[[#This Row],[AreaPx]]&gt;0,NOT(Tabelle16[AreaPx]="inf")),Tabelle16[[#This Row],[AreaPx]], NA())</f>
        <v>#N/A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f>Tabelle16[[#This Row],[Roll]]+Tabelle16[[#This Row],[Yaw]]</f>
        <v>36.013369999999995</v>
      </c>
      <c r="P1028">
        <f>SQRT(Tabelle16[[#This Row],[X]]^2+ Tabelle16[[#This Row],[Y]]^2 +Tabelle16[[#This Row],[Z]]^2)</f>
        <v>200.70378605400049</v>
      </c>
      <c r="Q1028">
        <v>242.83</v>
      </c>
      <c r="R1028">
        <v>139.053</v>
      </c>
      <c r="S1028">
        <v>134.126</v>
      </c>
      <c r="T1028">
        <v>43.363799999999998</v>
      </c>
      <c r="U1028">
        <v>-1.7705599999999999</v>
      </c>
      <c r="V1028">
        <v>-7.3504300000000002</v>
      </c>
    </row>
    <row r="1029" spans="1:22">
      <c r="A1029">
        <v>21233</v>
      </c>
      <c r="B1029">
        <v>0</v>
      </c>
      <c r="C1029">
        <v>36.822000000000003</v>
      </c>
      <c r="D1029">
        <v>-14.6829</v>
      </c>
      <c r="E1029">
        <v>-196.75</v>
      </c>
      <c r="F1029">
        <v>43.363799999999998</v>
      </c>
      <c r="G1029">
        <v>-1.7705599999999999</v>
      </c>
      <c r="H1029">
        <v>-7.3504300000000002</v>
      </c>
      <c r="I1029" t="e">
        <f>IF(AND(Tabelle16[[#This Row],[AreaPx]]&gt;0,NOT(Tabelle16[AreaPx]="inf")),Tabelle16[[#This Row],[AreaPx]], NA())</f>
        <v>#N/A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f>Tabelle16[[#This Row],[Roll]]+Tabelle16[[#This Row],[Yaw]]</f>
        <v>36.013369999999995</v>
      </c>
      <c r="P1029">
        <f>SQRT(Tabelle16[[#This Row],[X]]^2+ Tabelle16[[#This Row],[Y]]^2 +Tabelle16[[#This Row],[Z]]^2)</f>
        <v>200.70378605400049</v>
      </c>
      <c r="Q1029">
        <v>242.83</v>
      </c>
      <c r="R1029">
        <v>139.053</v>
      </c>
      <c r="S1029">
        <v>134.126</v>
      </c>
      <c r="T1029">
        <v>43.363799999999998</v>
      </c>
      <c r="U1029">
        <v>-1.7705599999999999</v>
      </c>
      <c r="V1029">
        <v>-7.3504300000000002</v>
      </c>
    </row>
    <row r="1030" spans="1:22">
      <c r="A1030">
        <v>21245</v>
      </c>
      <c r="B1030">
        <v>0</v>
      </c>
      <c r="C1030">
        <v>36.822000000000003</v>
      </c>
      <c r="D1030">
        <v>-14.6829</v>
      </c>
      <c r="E1030">
        <v>-196.75</v>
      </c>
      <c r="F1030">
        <v>43.363799999999998</v>
      </c>
      <c r="G1030">
        <v>-1.7705599999999999</v>
      </c>
      <c r="H1030">
        <v>-7.3504300000000002</v>
      </c>
      <c r="I1030" t="e">
        <f>IF(AND(Tabelle16[[#This Row],[AreaPx]]&gt;0,NOT(Tabelle16[AreaPx]="inf")),Tabelle16[[#This Row],[AreaPx]], NA())</f>
        <v>#N/A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f>Tabelle16[[#This Row],[Roll]]+Tabelle16[[#This Row],[Yaw]]</f>
        <v>36.013369999999995</v>
      </c>
      <c r="P1030">
        <f>SQRT(Tabelle16[[#This Row],[X]]^2+ Tabelle16[[#This Row],[Y]]^2 +Tabelle16[[#This Row],[Z]]^2)</f>
        <v>200.70378605400049</v>
      </c>
      <c r="Q1030">
        <v>242.83</v>
      </c>
      <c r="R1030">
        <v>139.053</v>
      </c>
      <c r="S1030">
        <v>134.126</v>
      </c>
      <c r="T1030">
        <v>43.363799999999998</v>
      </c>
      <c r="U1030">
        <v>-1.7705599999999999</v>
      </c>
      <c r="V1030">
        <v>-7.3504300000000002</v>
      </c>
    </row>
    <row r="1031" spans="1:22">
      <c r="A1031">
        <v>21270</v>
      </c>
      <c r="B1031">
        <v>0</v>
      </c>
      <c r="C1031">
        <v>36.822000000000003</v>
      </c>
      <c r="D1031">
        <v>-14.6829</v>
      </c>
      <c r="E1031">
        <v>-196.75</v>
      </c>
      <c r="F1031">
        <v>43.363799999999998</v>
      </c>
      <c r="G1031">
        <v>-1.7705599999999999</v>
      </c>
      <c r="H1031">
        <v>-7.3504300000000002</v>
      </c>
      <c r="I1031" t="e">
        <f>IF(AND(Tabelle16[[#This Row],[AreaPx]]&gt;0,NOT(Tabelle16[AreaPx]="inf")),Tabelle16[[#This Row],[AreaPx]], NA())</f>
        <v>#N/A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f>Tabelle16[[#This Row],[Roll]]+Tabelle16[[#This Row],[Yaw]]</f>
        <v>36.013369999999995</v>
      </c>
      <c r="P1031">
        <f>SQRT(Tabelle16[[#This Row],[X]]^2+ Tabelle16[[#This Row],[Y]]^2 +Tabelle16[[#This Row],[Z]]^2)</f>
        <v>200.70378605400049</v>
      </c>
      <c r="Q1031">
        <v>242.83</v>
      </c>
      <c r="R1031">
        <v>139.053</v>
      </c>
      <c r="S1031">
        <v>134.126</v>
      </c>
      <c r="T1031">
        <v>43.363799999999998</v>
      </c>
      <c r="U1031">
        <v>-1.7705599999999999</v>
      </c>
      <c r="V1031">
        <v>-7.3504300000000002</v>
      </c>
    </row>
    <row r="1032" spans="1:22">
      <c r="A1032">
        <v>21285</v>
      </c>
      <c r="B1032">
        <v>0</v>
      </c>
      <c r="C1032">
        <v>36.822000000000003</v>
      </c>
      <c r="D1032">
        <v>-14.6829</v>
      </c>
      <c r="E1032">
        <v>-196.75</v>
      </c>
      <c r="F1032">
        <v>43.363799999999998</v>
      </c>
      <c r="G1032">
        <v>-1.7705599999999999</v>
      </c>
      <c r="H1032">
        <v>-7.3504300000000002</v>
      </c>
      <c r="I1032" t="e">
        <f>IF(AND(Tabelle16[[#This Row],[AreaPx]]&gt;0,NOT(Tabelle16[AreaPx]="inf")),Tabelle16[[#This Row],[AreaPx]], NA())</f>
        <v>#N/A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f>Tabelle16[[#This Row],[Roll]]+Tabelle16[[#This Row],[Yaw]]</f>
        <v>36.013369999999995</v>
      </c>
      <c r="P1032">
        <f>SQRT(Tabelle16[[#This Row],[X]]^2+ Tabelle16[[#This Row],[Y]]^2 +Tabelle16[[#This Row],[Z]]^2)</f>
        <v>200.70378605400049</v>
      </c>
      <c r="Q1032">
        <v>242.83</v>
      </c>
      <c r="R1032">
        <v>139.053</v>
      </c>
      <c r="S1032">
        <v>134.126</v>
      </c>
      <c r="T1032">
        <v>43.363799999999998</v>
      </c>
      <c r="U1032">
        <v>-1.7705599999999999</v>
      </c>
      <c r="V1032">
        <v>-7.3504300000000002</v>
      </c>
    </row>
    <row r="1033" spans="1:22">
      <c r="A1033">
        <v>21309</v>
      </c>
      <c r="B1033">
        <v>0</v>
      </c>
      <c r="C1033">
        <v>36.822000000000003</v>
      </c>
      <c r="D1033">
        <v>-14.6829</v>
      </c>
      <c r="E1033">
        <v>-196.75</v>
      </c>
      <c r="F1033">
        <v>43.363799999999998</v>
      </c>
      <c r="G1033">
        <v>-1.7705599999999999</v>
      </c>
      <c r="H1033">
        <v>-7.3504300000000002</v>
      </c>
      <c r="I1033" t="e">
        <f>IF(AND(Tabelle16[[#This Row],[AreaPx]]&gt;0,NOT(Tabelle16[AreaPx]="inf")),Tabelle16[[#This Row],[AreaPx]], NA())</f>
        <v>#N/A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f>Tabelle16[[#This Row],[Roll]]+Tabelle16[[#This Row],[Yaw]]</f>
        <v>36.013369999999995</v>
      </c>
      <c r="P1033">
        <f>SQRT(Tabelle16[[#This Row],[X]]^2+ Tabelle16[[#This Row],[Y]]^2 +Tabelle16[[#This Row],[Z]]^2)</f>
        <v>200.70378605400049</v>
      </c>
      <c r="Q1033">
        <v>242.83</v>
      </c>
      <c r="R1033">
        <v>139.053</v>
      </c>
      <c r="S1033">
        <v>134.126</v>
      </c>
      <c r="T1033">
        <v>43.363799999999998</v>
      </c>
      <c r="U1033">
        <v>-1.7705599999999999</v>
      </c>
      <c r="V1033">
        <v>-7.3504300000000002</v>
      </c>
    </row>
    <row r="1034" spans="1:22">
      <c r="A1034">
        <v>21331</v>
      </c>
      <c r="B1034">
        <v>0</v>
      </c>
      <c r="C1034">
        <v>36.822000000000003</v>
      </c>
      <c r="D1034">
        <v>-14.6829</v>
      </c>
      <c r="E1034">
        <v>-196.75</v>
      </c>
      <c r="F1034">
        <v>43.363799999999998</v>
      </c>
      <c r="G1034">
        <v>-1.7705599999999999</v>
      </c>
      <c r="H1034">
        <v>-7.3504300000000002</v>
      </c>
      <c r="I1034" t="e">
        <f>IF(AND(Tabelle16[[#This Row],[AreaPx]]&gt;0,NOT(Tabelle16[AreaPx]="inf")),Tabelle16[[#This Row],[AreaPx]], NA())</f>
        <v>#N/A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f>Tabelle16[[#This Row],[Roll]]+Tabelle16[[#This Row],[Yaw]]</f>
        <v>36.013369999999995</v>
      </c>
      <c r="P1034">
        <f>SQRT(Tabelle16[[#This Row],[X]]^2+ Tabelle16[[#This Row],[Y]]^2 +Tabelle16[[#This Row],[Z]]^2)</f>
        <v>200.70378605400049</v>
      </c>
      <c r="Q1034">
        <v>242.83</v>
      </c>
      <c r="R1034">
        <v>139.053</v>
      </c>
      <c r="S1034">
        <v>134.126</v>
      </c>
      <c r="T1034">
        <v>43.363799999999998</v>
      </c>
      <c r="U1034">
        <v>-1.7705599999999999</v>
      </c>
      <c r="V1034">
        <v>-7.3504300000000002</v>
      </c>
    </row>
    <row r="1035" spans="1:22">
      <c r="A1035">
        <v>21341</v>
      </c>
      <c r="B1035">
        <v>0</v>
      </c>
      <c r="C1035">
        <v>36.822000000000003</v>
      </c>
      <c r="D1035">
        <v>-14.6829</v>
      </c>
      <c r="E1035">
        <v>-196.75</v>
      </c>
      <c r="F1035">
        <v>43.363799999999998</v>
      </c>
      <c r="G1035">
        <v>-1.7705599999999999</v>
      </c>
      <c r="H1035">
        <v>-7.3504300000000002</v>
      </c>
      <c r="I1035" t="e">
        <f>IF(AND(Tabelle16[[#This Row],[AreaPx]]&gt;0,NOT(Tabelle16[AreaPx]="inf")),Tabelle16[[#This Row],[AreaPx]], NA())</f>
        <v>#N/A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f>Tabelle16[[#This Row],[Roll]]+Tabelle16[[#This Row],[Yaw]]</f>
        <v>36.013369999999995</v>
      </c>
      <c r="P1035">
        <f>SQRT(Tabelle16[[#This Row],[X]]^2+ Tabelle16[[#This Row],[Y]]^2 +Tabelle16[[#This Row],[Z]]^2)</f>
        <v>200.70378605400049</v>
      </c>
      <c r="Q1035">
        <v>242.83</v>
      </c>
      <c r="R1035">
        <v>139.053</v>
      </c>
      <c r="S1035">
        <v>134.126</v>
      </c>
      <c r="T1035">
        <v>43.363799999999998</v>
      </c>
      <c r="U1035">
        <v>-1.7705599999999999</v>
      </c>
      <c r="V1035">
        <v>-7.3504300000000002</v>
      </c>
    </row>
    <row r="1036" spans="1:22">
      <c r="A1036">
        <v>21369</v>
      </c>
      <c r="B1036">
        <v>0</v>
      </c>
      <c r="C1036">
        <v>36.822000000000003</v>
      </c>
      <c r="D1036">
        <v>-14.6829</v>
      </c>
      <c r="E1036">
        <v>-196.75</v>
      </c>
      <c r="F1036">
        <v>43.363799999999998</v>
      </c>
      <c r="G1036">
        <v>-1.7705599999999999</v>
      </c>
      <c r="H1036">
        <v>-7.3504300000000002</v>
      </c>
      <c r="I1036" t="e">
        <f>IF(AND(Tabelle16[[#This Row],[AreaPx]]&gt;0,NOT(Tabelle16[AreaPx]="inf")),Tabelle16[[#This Row],[AreaPx]], NA())</f>
        <v>#N/A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f>Tabelle16[[#This Row],[Roll]]+Tabelle16[[#This Row],[Yaw]]</f>
        <v>36.013369999999995</v>
      </c>
      <c r="P1036">
        <f>SQRT(Tabelle16[[#This Row],[X]]^2+ Tabelle16[[#This Row],[Y]]^2 +Tabelle16[[#This Row],[Z]]^2)</f>
        <v>200.70378605400049</v>
      </c>
      <c r="Q1036">
        <v>242.83</v>
      </c>
      <c r="R1036">
        <v>139.053</v>
      </c>
      <c r="S1036">
        <v>134.126</v>
      </c>
      <c r="T1036">
        <v>43.363799999999998</v>
      </c>
      <c r="U1036">
        <v>-1.7705599999999999</v>
      </c>
      <c r="V1036">
        <v>-7.3504300000000002</v>
      </c>
    </row>
    <row r="1037" spans="1:22">
      <c r="A1037">
        <v>21383</v>
      </c>
      <c r="B1037">
        <v>0</v>
      </c>
      <c r="C1037">
        <v>36.822000000000003</v>
      </c>
      <c r="D1037">
        <v>-14.6829</v>
      </c>
      <c r="E1037">
        <v>-196.75</v>
      </c>
      <c r="F1037">
        <v>43.363799999999998</v>
      </c>
      <c r="G1037">
        <v>-1.7705599999999999</v>
      </c>
      <c r="H1037">
        <v>-7.3504300000000002</v>
      </c>
      <c r="I1037" t="e">
        <f>IF(AND(Tabelle16[[#This Row],[AreaPx]]&gt;0,NOT(Tabelle16[AreaPx]="inf")),Tabelle16[[#This Row],[AreaPx]], NA())</f>
        <v>#N/A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f>Tabelle16[[#This Row],[Roll]]+Tabelle16[[#This Row],[Yaw]]</f>
        <v>36.013369999999995</v>
      </c>
      <c r="P1037">
        <f>SQRT(Tabelle16[[#This Row],[X]]^2+ Tabelle16[[#This Row],[Y]]^2 +Tabelle16[[#This Row],[Z]]^2)</f>
        <v>200.70378605400049</v>
      </c>
      <c r="Q1037">
        <v>242.83</v>
      </c>
      <c r="R1037">
        <v>139.053</v>
      </c>
      <c r="S1037">
        <v>134.126</v>
      </c>
      <c r="T1037">
        <v>43.363799999999998</v>
      </c>
      <c r="U1037">
        <v>-1.7705599999999999</v>
      </c>
      <c r="V1037">
        <v>-7.3504300000000002</v>
      </c>
    </row>
    <row r="1038" spans="1:22">
      <c r="A1038">
        <v>21408</v>
      </c>
      <c r="B1038">
        <v>0</v>
      </c>
      <c r="C1038">
        <v>36.822000000000003</v>
      </c>
      <c r="D1038">
        <v>-14.6829</v>
      </c>
      <c r="E1038">
        <v>-196.75</v>
      </c>
      <c r="F1038">
        <v>43.363799999999998</v>
      </c>
      <c r="G1038">
        <v>-1.7705599999999999</v>
      </c>
      <c r="H1038">
        <v>-7.3504300000000002</v>
      </c>
      <c r="I1038" t="e">
        <f>IF(AND(Tabelle16[[#This Row],[AreaPx]]&gt;0,NOT(Tabelle16[AreaPx]="inf")),Tabelle16[[#This Row],[AreaPx]], NA())</f>
        <v>#N/A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f>Tabelle16[[#This Row],[Roll]]+Tabelle16[[#This Row],[Yaw]]</f>
        <v>36.013369999999995</v>
      </c>
      <c r="P1038">
        <f>SQRT(Tabelle16[[#This Row],[X]]^2+ Tabelle16[[#This Row],[Y]]^2 +Tabelle16[[#This Row],[Z]]^2)</f>
        <v>200.70378605400049</v>
      </c>
      <c r="Q1038">
        <v>242.83</v>
      </c>
      <c r="R1038">
        <v>139.053</v>
      </c>
      <c r="S1038">
        <v>134.126</v>
      </c>
      <c r="T1038">
        <v>43.363799999999998</v>
      </c>
      <c r="U1038">
        <v>-1.7705599999999999</v>
      </c>
      <c r="V1038">
        <v>-7.3504300000000002</v>
      </c>
    </row>
    <row r="1039" spans="1:22">
      <c r="A1039">
        <v>21435</v>
      </c>
      <c r="B1039">
        <v>0</v>
      </c>
      <c r="C1039">
        <v>36.822000000000003</v>
      </c>
      <c r="D1039">
        <v>-14.6829</v>
      </c>
      <c r="E1039">
        <v>-196.75</v>
      </c>
      <c r="F1039">
        <v>43.363799999999998</v>
      </c>
      <c r="G1039">
        <v>-1.7705599999999999</v>
      </c>
      <c r="H1039">
        <v>-7.3504300000000002</v>
      </c>
      <c r="I1039" t="e">
        <f>IF(AND(Tabelle16[[#This Row],[AreaPx]]&gt;0,NOT(Tabelle16[AreaPx]="inf")),Tabelle16[[#This Row],[AreaPx]], NA())</f>
        <v>#N/A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f>Tabelle16[[#This Row],[Roll]]+Tabelle16[[#This Row],[Yaw]]</f>
        <v>36.013369999999995</v>
      </c>
      <c r="P1039">
        <f>SQRT(Tabelle16[[#This Row],[X]]^2+ Tabelle16[[#This Row],[Y]]^2 +Tabelle16[[#This Row],[Z]]^2)</f>
        <v>200.70378605400049</v>
      </c>
      <c r="Q1039">
        <v>242.83</v>
      </c>
      <c r="R1039">
        <v>139.053</v>
      </c>
      <c r="S1039">
        <v>134.126</v>
      </c>
      <c r="T1039">
        <v>43.363799999999998</v>
      </c>
      <c r="U1039">
        <v>-1.7705599999999999</v>
      </c>
      <c r="V1039">
        <v>-7.3504300000000002</v>
      </c>
    </row>
    <row r="1040" spans="1:22">
      <c r="A1040">
        <v>21451</v>
      </c>
      <c r="B1040">
        <v>0</v>
      </c>
      <c r="C1040">
        <v>36.822000000000003</v>
      </c>
      <c r="D1040">
        <v>-14.6829</v>
      </c>
      <c r="E1040">
        <v>-196.75</v>
      </c>
      <c r="F1040">
        <v>43.363799999999998</v>
      </c>
      <c r="G1040">
        <v>-1.7705599999999999</v>
      </c>
      <c r="H1040">
        <v>-7.3504300000000002</v>
      </c>
      <c r="I1040" t="e">
        <f>IF(AND(Tabelle16[[#This Row],[AreaPx]]&gt;0,NOT(Tabelle16[AreaPx]="inf")),Tabelle16[[#This Row],[AreaPx]], NA())</f>
        <v>#N/A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f>Tabelle16[[#This Row],[Roll]]+Tabelle16[[#This Row],[Yaw]]</f>
        <v>36.013369999999995</v>
      </c>
      <c r="P1040">
        <f>SQRT(Tabelle16[[#This Row],[X]]^2+ Tabelle16[[#This Row],[Y]]^2 +Tabelle16[[#This Row],[Z]]^2)</f>
        <v>200.70378605400049</v>
      </c>
      <c r="Q1040">
        <v>242.83</v>
      </c>
      <c r="R1040">
        <v>139.053</v>
      </c>
      <c r="S1040">
        <v>134.126</v>
      </c>
      <c r="T1040">
        <v>43.363799999999998</v>
      </c>
      <c r="U1040">
        <v>-1.7705599999999999</v>
      </c>
      <c r="V1040">
        <v>-7.3504300000000002</v>
      </c>
    </row>
    <row r="1041" spans="1:22">
      <c r="A1041">
        <v>21475</v>
      </c>
      <c r="B1041">
        <v>0</v>
      </c>
      <c r="C1041">
        <v>36.822000000000003</v>
      </c>
      <c r="D1041">
        <v>-14.6829</v>
      </c>
      <c r="E1041">
        <v>-196.75</v>
      </c>
      <c r="F1041">
        <v>43.363799999999998</v>
      </c>
      <c r="G1041">
        <v>-1.7705599999999999</v>
      </c>
      <c r="H1041">
        <v>-7.3504300000000002</v>
      </c>
      <c r="I1041" t="e">
        <f>IF(AND(Tabelle16[[#This Row],[AreaPx]]&gt;0,NOT(Tabelle16[AreaPx]="inf")),Tabelle16[[#This Row],[AreaPx]], NA())</f>
        <v>#N/A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f>Tabelle16[[#This Row],[Roll]]+Tabelle16[[#This Row],[Yaw]]</f>
        <v>36.013369999999995</v>
      </c>
      <c r="P1041">
        <f>SQRT(Tabelle16[[#This Row],[X]]^2+ Tabelle16[[#This Row],[Y]]^2 +Tabelle16[[#This Row],[Z]]^2)</f>
        <v>200.70378605400049</v>
      </c>
      <c r="Q1041">
        <v>242.83</v>
      </c>
      <c r="R1041">
        <v>139.053</v>
      </c>
      <c r="S1041">
        <v>134.126</v>
      </c>
      <c r="T1041">
        <v>43.363799999999998</v>
      </c>
      <c r="U1041">
        <v>-1.7705599999999999</v>
      </c>
      <c r="V1041">
        <v>-7.3504300000000002</v>
      </c>
    </row>
    <row r="1042" spans="1:22">
      <c r="A1042">
        <v>21500</v>
      </c>
      <c r="B1042">
        <v>0</v>
      </c>
      <c r="C1042">
        <v>36.822000000000003</v>
      </c>
      <c r="D1042">
        <v>-14.6829</v>
      </c>
      <c r="E1042">
        <v>-196.75</v>
      </c>
      <c r="F1042">
        <v>43.363799999999998</v>
      </c>
      <c r="G1042">
        <v>-1.7705599999999999</v>
      </c>
      <c r="H1042">
        <v>-7.3504300000000002</v>
      </c>
      <c r="I1042" t="e">
        <f>IF(AND(Tabelle16[[#This Row],[AreaPx]]&gt;0,NOT(Tabelle16[AreaPx]="inf")),Tabelle16[[#This Row],[AreaPx]], NA())</f>
        <v>#N/A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f>Tabelle16[[#This Row],[Roll]]+Tabelle16[[#This Row],[Yaw]]</f>
        <v>36.013369999999995</v>
      </c>
      <c r="P1042">
        <f>SQRT(Tabelle16[[#This Row],[X]]^2+ Tabelle16[[#This Row],[Y]]^2 +Tabelle16[[#This Row],[Z]]^2)</f>
        <v>200.70378605400049</v>
      </c>
      <c r="Q1042">
        <v>242.83</v>
      </c>
      <c r="R1042">
        <v>139.053</v>
      </c>
      <c r="S1042">
        <v>134.126</v>
      </c>
      <c r="T1042">
        <v>43.363799999999998</v>
      </c>
      <c r="U1042">
        <v>-1.7705599999999999</v>
      </c>
      <c r="V1042">
        <v>-7.3504300000000002</v>
      </c>
    </row>
    <row r="1043" spans="1:22">
      <c r="A1043">
        <v>21511</v>
      </c>
      <c r="B1043">
        <v>0</v>
      </c>
      <c r="C1043">
        <v>36.822000000000003</v>
      </c>
      <c r="D1043">
        <v>-14.6829</v>
      </c>
      <c r="E1043">
        <v>-196.75</v>
      </c>
      <c r="F1043">
        <v>43.363799999999998</v>
      </c>
      <c r="G1043">
        <v>-1.7705599999999999</v>
      </c>
      <c r="H1043">
        <v>-7.3504300000000002</v>
      </c>
      <c r="I1043" t="e">
        <f>IF(AND(Tabelle16[[#This Row],[AreaPx]]&gt;0,NOT(Tabelle16[AreaPx]="inf")),Tabelle16[[#This Row],[AreaPx]], NA())</f>
        <v>#N/A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f>Tabelle16[[#This Row],[Roll]]+Tabelle16[[#This Row],[Yaw]]</f>
        <v>36.013369999999995</v>
      </c>
      <c r="P1043">
        <f>SQRT(Tabelle16[[#This Row],[X]]^2+ Tabelle16[[#This Row],[Y]]^2 +Tabelle16[[#This Row],[Z]]^2)</f>
        <v>200.70378605400049</v>
      </c>
      <c r="Q1043">
        <v>242.83</v>
      </c>
      <c r="R1043">
        <v>139.053</v>
      </c>
      <c r="S1043">
        <v>134.126</v>
      </c>
      <c r="T1043">
        <v>43.363799999999998</v>
      </c>
      <c r="U1043">
        <v>-1.7705599999999999</v>
      </c>
      <c r="V1043">
        <v>-7.3504300000000002</v>
      </c>
    </row>
    <row r="1044" spans="1:22">
      <c r="A1044">
        <v>21541</v>
      </c>
      <c r="B1044">
        <v>0</v>
      </c>
      <c r="C1044">
        <v>36.822000000000003</v>
      </c>
      <c r="D1044">
        <v>-14.6829</v>
      </c>
      <c r="E1044">
        <v>-196.75</v>
      </c>
      <c r="F1044">
        <v>43.363799999999998</v>
      </c>
      <c r="G1044">
        <v>-1.7705599999999999</v>
      </c>
      <c r="H1044">
        <v>-7.3504300000000002</v>
      </c>
      <c r="I1044" t="e">
        <f>IF(AND(Tabelle16[[#This Row],[AreaPx]]&gt;0,NOT(Tabelle16[AreaPx]="inf")),Tabelle16[[#This Row],[AreaPx]], NA())</f>
        <v>#N/A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f>Tabelle16[[#This Row],[Roll]]+Tabelle16[[#This Row],[Yaw]]</f>
        <v>36.013369999999995</v>
      </c>
      <c r="P1044">
        <f>SQRT(Tabelle16[[#This Row],[X]]^2+ Tabelle16[[#This Row],[Y]]^2 +Tabelle16[[#This Row],[Z]]^2)</f>
        <v>200.70378605400049</v>
      </c>
      <c r="Q1044">
        <v>242.83</v>
      </c>
      <c r="R1044">
        <v>139.053</v>
      </c>
      <c r="S1044">
        <v>134.126</v>
      </c>
      <c r="T1044">
        <v>43.363799999999998</v>
      </c>
      <c r="U1044">
        <v>-1.7705599999999999</v>
      </c>
      <c r="V1044">
        <v>-7.3504300000000002</v>
      </c>
    </row>
    <row r="1045" spans="1:22">
      <c r="A1045">
        <v>21571</v>
      </c>
      <c r="B1045">
        <v>0</v>
      </c>
      <c r="C1045">
        <v>36.822000000000003</v>
      </c>
      <c r="D1045">
        <v>-14.6829</v>
      </c>
      <c r="E1045">
        <v>-196.75</v>
      </c>
      <c r="F1045">
        <v>43.363799999999998</v>
      </c>
      <c r="G1045">
        <v>-1.7705599999999999</v>
      </c>
      <c r="H1045">
        <v>-7.3504300000000002</v>
      </c>
      <c r="I1045" t="e">
        <f>IF(AND(Tabelle16[[#This Row],[AreaPx]]&gt;0,NOT(Tabelle16[AreaPx]="inf")),Tabelle16[[#This Row],[AreaPx]], NA())</f>
        <v>#N/A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f>Tabelle16[[#This Row],[Roll]]+Tabelle16[[#This Row],[Yaw]]</f>
        <v>36.013369999999995</v>
      </c>
      <c r="P1045">
        <f>SQRT(Tabelle16[[#This Row],[X]]^2+ Tabelle16[[#This Row],[Y]]^2 +Tabelle16[[#This Row],[Z]]^2)</f>
        <v>200.70378605400049</v>
      </c>
      <c r="Q1045">
        <v>242.83</v>
      </c>
      <c r="R1045">
        <v>139.053</v>
      </c>
      <c r="S1045">
        <v>134.126</v>
      </c>
      <c r="T1045">
        <v>43.363799999999998</v>
      </c>
      <c r="U1045">
        <v>-1.7705599999999999</v>
      </c>
      <c r="V1045">
        <v>-7.3504300000000002</v>
      </c>
    </row>
    <row r="1046" spans="1:22">
      <c r="A1046">
        <v>21580</v>
      </c>
      <c r="B1046">
        <v>0</v>
      </c>
      <c r="C1046">
        <v>36.822000000000003</v>
      </c>
      <c r="D1046">
        <v>-14.6829</v>
      </c>
      <c r="E1046">
        <v>-196.75</v>
      </c>
      <c r="F1046">
        <v>43.363799999999998</v>
      </c>
      <c r="G1046">
        <v>-1.7705599999999999</v>
      </c>
      <c r="H1046">
        <v>-7.3504300000000002</v>
      </c>
      <c r="I1046" t="e">
        <f>IF(AND(Tabelle16[[#This Row],[AreaPx]]&gt;0,NOT(Tabelle16[AreaPx]="inf")),Tabelle16[[#This Row],[AreaPx]], NA())</f>
        <v>#N/A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f>Tabelle16[[#This Row],[Roll]]+Tabelle16[[#This Row],[Yaw]]</f>
        <v>36.013369999999995</v>
      </c>
      <c r="P1046">
        <f>SQRT(Tabelle16[[#This Row],[X]]^2+ Tabelle16[[#This Row],[Y]]^2 +Tabelle16[[#This Row],[Z]]^2)</f>
        <v>200.70378605400049</v>
      </c>
      <c r="Q1046">
        <v>242.83</v>
      </c>
      <c r="R1046">
        <v>139.053</v>
      </c>
      <c r="S1046">
        <v>134.126</v>
      </c>
      <c r="T1046">
        <v>43.363799999999998</v>
      </c>
      <c r="U1046">
        <v>-1.7705599999999999</v>
      </c>
      <c r="V1046">
        <v>-7.3504300000000002</v>
      </c>
    </row>
    <row r="1047" spans="1:22">
      <c r="A1047">
        <v>21603</v>
      </c>
      <c r="B1047">
        <v>0</v>
      </c>
      <c r="C1047">
        <v>36.822000000000003</v>
      </c>
      <c r="D1047">
        <v>-14.6829</v>
      </c>
      <c r="E1047">
        <v>-196.75</v>
      </c>
      <c r="F1047">
        <v>43.363799999999998</v>
      </c>
      <c r="G1047">
        <v>-1.7705599999999999</v>
      </c>
      <c r="H1047">
        <v>-7.3504300000000002</v>
      </c>
      <c r="I1047" t="e">
        <f>IF(AND(Tabelle16[[#This Row],[AreaPx]]&gt;0,NOT(Tabelle16[AreaPx]="inf")),Tabelle16[[#This Row],[AreaPx]], NA())</f>
        <v>#N/A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f>Tabelle16[[#This Row],[Roll]]+Tabelle16[[#This Row],[Yaw]]</f>
        <v>36.013369999999995</v>
      </c>
      <c r="P1047">
        <f>SQRT(Tabelle16[[#This Row],[X]]^2+ Tabelle16[[#This Row],[Y]]^2 +Tabelle16[[#This Row],[Z]]^2)</f>
        <v>200.70378605400049</v>
      </c>
      <c r="Q1047">
        <v>242.83</v>
      </c>
      <c r="R1047">
        <v>139.053</v>
      </c>
      <c r="S1047">
        <v>134.126</v>
      </c>
      <c r="T1047">
        <v>43.363799999999998</v>
      </c>
      <c r="U1047">
        <v>-1.7705599999999999</v>
      </c>
      <c r="V1047">
        <v>-7.3504300000000002</v>
      </c>
    </row>
    <row r="1048" spans="1:22">
      <c r="A1048">
        <v>21617</v>
      </c>
      <c r="B1048">
        <v>0</v>
      </c>
      <c r="C1048">
        <v>36.822000000000003</v>
      </c>
      <c r="D1048">
        <v>-14.6829</v>
      </c>
      <c r="E1048">
        <v>-196.75</v>
      </c>
      <c r="F1048">
        <v>43.363799999999998</v>
      </c>
      <c r="G1048">
        <v>-1.7705599999999999</v>
      </c>
      <c r="H1048">
        <v>-7.3504300000000002</v>
      </c>
      <c r="I1048" t="e">
        <f>IF(AND(Tabelle16[[#This Row],[AreaPx]]&gt;0,NOT(Tabelle16[AreaPx]="inf")),Tabelle16[[#This Row],[AreaPx]], NA())</f>
        <v>#N/A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f>Tabelle16[[#This Row],[Roll]]+Tabelle16[[#This Row],[Yaw]]</f>
        <v>36.013369999999995</v>
      </c>
      <c r="P1048">
        <f>SQRT(Tabelle16[[#This Row],[X]]^2+ Tabelle16[[#This Row],[Y]]^2 +Tabelle16[[#This Row],[Z]]^2)</f>
        <v>200.70378605400049</v>
      </c>
      <c r="Q1048">
        <v>242.83</v>
      </c>
      <c r="R1048">
        <v>139.053</v>
      </c>
      <c r="S1048">
        <v>134.126</v>
      </c>
      <c r="T1048">
        <v>43.363799999999998</v>
      </c>
      <c r="U1048">
        <v>-1.7705599999999999</v>
      </c>
      <c r="V1048">
        <v>-7.3504300000000002</v>
      </c>
    </row>
    <row r="1049" spans="1:22">
      <c r="A1049">
        <v>21643</v>
      </c>
      <c r="B1049">
        <v>0</v>
      </c>
      <c r="C1049">
        <v>36.822000000000003</v>
      </c>
      <c r="D1049">
        <v>-14.6829</v>
      </c>
      <c r="E1049">
        <v>-196.75</v>
      </c>
      <c r="F1049">
        <v>43.363799999999998</v>
      </c>
      <c r="G1049">
        <v>-1.7705599999999999</v>
      </c>
      <c r="H1049">
        <v>-7.3504300000000002</v>
      </c>
      <c r="I1049" t="e">
        <f>IF(AND(Tabelle16[[#This Row],[AreaPx]]&gt;0,NOT(Tabelle16[AreaPx]="inf")),Tabelle16[[#This Row],[AreaPx]], NA())</f>
        <v>#N/A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f>Tabelle16[[#This Row],[Roll]]+Tabelle16[[#This Row],[Yaw]]</f>
        <v>36.013369999999995</v>
      </c>
      <c r="P1049">
        <f>SQRT(Tabelle16[[#This Row],[X]]^2+ Tabelle16[[#This Row],[Y]]^2 +Tabelle16[[#This Row],[Z]]^2)</f>
        <v>200.70378605400049</v>
      </c>
      <c r="Q1049">
        <v>242.83</v>
      </c>
      <c r="R1049">
        <v>139.053</v>
      </c>
      <c r="S1049">
        <v>134.126</v>
      </c>
      <c r="T1049">
        <v>43.363799999999998</v>
      </c>
      <c r="U1049">
        <v>-1.7705599999999999</v>
      </c>
      <c r="V1049">
        <v>-7.3504300000000002</v>
      </c>
    </row>
    <row r="1050" spans="1:22">
      <c r="A1050">
        <v>21666</v>
      </c>
      <c r="B1050">
        <v>0</v>
      </c>
      <c r="C1050">
        <v>36.822000000000003</v>
      </c>
      <c r="D1050">
        <v>-14.6829</v>
      </c>
      <c r="E1050">
        <v>-196.75</v>
      </c>
      <c r="F1050">
        <v>43.363799999999998</v>
      </c>
      <c r="G1050">
        <v>-1.7705599999999999</v>
      </c>
      <c r="H1050">
        <v>-7.3504300000000002</v>
      </c>
      <c r="I1050" t="e">
        <f>IF(AND(Tabelle16[[#This Row],[AreaPx]]&gt;0,NOT(Tabelle16[AreaPx]="inf")),Tabelle16[[#This Row],[AreaPx]], NA())</f>
        <v>#N/A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f>Tabelle16[[#This Row],[Roll]]+Tabelle16[[#This Row],[Yaw]]</f>
        <v>36.013369999999995</v>
      </c>
      <c r="P1050">
        <f>SQRT(Tabelle16[[#This Row],[X]]^2+ Tabelle16[[#This Row],[Y]]^2 +Tabelle16[[#This Row],[Z]]^2)</f>
        <v>200.70378605400049</v>
      </c>
      <c r="Q1050">
        <v>242.83</v>
      </c>
      <c r="R1050">
        <v>139.053</v>
      </c>
      <c r="S1050">
        <v>134.126</v>
      </c>
      <c r="T1050">
        <v>43.363799999999998</v>
      </c>
      <c r="U1050">
        <v>-1.7705599999999999</v>
      </c>
      <c r="V1050">
        <v>-7.3504300000000002</v>
      </c>
    </row>
    <row r="1051" spans="1:22">
      <c r="A1051">
        <v>21678</v>
      </c>
      <c r="B1051">
        <v>0</v>
      </c>
      <c r="C1051">
        <v>36.822000000000003</v>
      </c>
      <c r="D1051">
        <v>-14.6829</v>
      </c>
      <c r="E1051">
        <v>-196.75</v>
      </c>
      <c r="F1051">
        <v>43.363799999999998</v>
      </c>
      <c r="G1051">
        <v>-1.7705599999999999</v>
      </c>
      <c r="H1051">
        <v>-7.3504300000000002</v>
      </c>
      <c r="I1051" t="e">
        <f>IF(AND(Tabelle16[[#This Row],[AreaPx]]&gt;0,NOT(Tabelle16[AreaPx]="inf")),Tabelle16[[#This Row],[AreaPx]], NA())</f>
        <v>#N/A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f>Tabelle16[[#This Row],[Roll]]+Tabelle16[[#This Row],[Yaw]]</f>
        <v>36.013369999999995</v>
      </c>
      <c r="P1051">
        <f>SQRT(Tabelle16[[#This Row],[X]]^2+ Tabelle16[[#This Row],[Y]]^2 +Tabelle16[[#This Row],[Z]]^2)</f>
        <v>200.70378605400049</v>
      </c>
      <c r="Q1051">
        <v>242.83</v>
      </c>
      <c r="R1051">
        <v>139.053</v>
      </c>
      <c r="S1051">
        <v>134.126</v>
      </c>
      <c r="T1051">
        <v>43.363799999999998</v>
      </c>
      <c r="U1051">
        <v>-1.7705599999999999</v>
      </c>
      <c r="V1051">
        <v>-7.3504300000000002</v>
      </c>
    </row>
    <row r="1052" spans="1:22">
      <c r="A1052">
        <v>21705</v>
      </c>
      <c r="B1052">
        <v>0</v>
      </c>
      <c r="C1052">
        <v>36.822000000000003</v>
      </c>
      <c r="D1052">
        <v>-14.6829</v>
      </c>
      <c r="E1052">
        <v>-196.75</v>
      </c>
      <c r="F1052">
        <v>43.363799999999998</v>
      </c>
      <c r="G1052">
        <v>-1.7705599999999999</v>
      </c>
      <c r="H1052">
        <v>-7.3504300000000002</v>
      </c>
      <c r="I1052" t="e">
        <f>IF(AND(Tabelle16[[#This Row],[AreaPx]]&gt;0,NOT(Tabelle16[AreaPx]="inf")),Tabelle16[[#This Row],[AreaPx]], NA())</f>
        <v>#N/A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f>Tabelle16[[#This Row],[Roll]]+Tabelle16[[#This Row],[Yaw]]</f>
        <v>36.013369999999995</v>
      </c>
      <c r="P1052">
        <f>SQRT(Tabelle16[[#This Row],[X]]^2+ Tabelle16[[#This Row],[Y]]^2 +Tabelle16[[#This Row],[Z]]^2)</f>
        <v>200.70378605400049</v>
      </c>
      <c r="Q1052">
        <v>242.83</v>
      </c>
      <c r="R1052">
        <v>139.053</v>
      </c>
      <c r="S1052">
        <v>134.126</v>
      </c>
      <c r="T1052">
        <v>43.363799999999998</v>
      </c>
      <c r="U1052">
        <v>-1.7705599999999999</v>
      </c>
      <c r="V1052">
        <v>-7.3504300000000002</v>
      </c>
    </row>
    <row r="1053" spans="1:22">
      <c r="A1053">
        <v>21718</v>
      </c>
      <c r="B1053">
        <v>0</v>
      </c>
      <c r="C1053">
        <v>36.822000000000003</v>
      </c>
      <c r="D1053">
        <v>-14.6829</v>
      </c>
      <c r="E1053">
        <v>-196.75</v>
      </c>
      <c r="F1053">
        <v>43.363799999999998</v>
      </c>
      <c r="G1053">
        <v>-1.7705599999999999</v>
      </c>
      <c r="H1053">
        <v>-7.3504300000000002</v>
      </c>
      <c r="I1053" t="e">
        <f>IF(AND(Tabelle16[[#This Row],[AreaPx]]&gt;0,NOT(Tabelle16[AreaPx]="inf")),Tabelle16[[#This Row],[AreaPx]], NA())</f>
        <v>#N/A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f>Tabelle16[[#This Row],[Roll]]+Tabelle16[[#This Row],[Yaw]]</f>
        <v>36.013369999999995</v>
      </c>
      <c r="P1053">
        <f>SQRT(Tabelle16[[#This Row],[X]]^2+ Tabelle16[[#This Row],[Y]]^2 +Tabelle16[[#This Row],[Z]]^2)</f>
        <v>200.70378605400049</v>
      </c>
      <c r="Q1053">
        <v>242.83</v>
      </c>
      <c r="R1053">
        <v>139.053</v>
      </c>
      <c r="S1053">
        <v>134.126</v>
      </c>
      <c r="T1053">
        <v>43.363799999999998</v>
      </c>
      <c r="U1053">
        <v>-1.7705599999999999</v>
      </c>
      <c r="V1053">
        <v>-7.3504300000000002</v>
      </c>
    </row>
    <row r="1054" spans="1:22">
      <c r="A1054">
        <v>21747</v>
      </c>
      <c r="B1054">
        <v>0</v>
      </c>
      <c r="C1054">
        <v>36.822000000000003</v>
      </c>
      <c r="D1054">
        <v>-14.6829</v>
      </c>
      <c r="E1054">
        <v>-196.75</v>
      </c>
      <c r="F1054">
        <v>43.363799999999998</v>
      </c>
      <c r="G1054">
        <v>-1.7705599999999999</v>
      </c>
      <c r="H1054">
        <v>-7.3504300000000002</v>
      </c>
      <c r="I1054" t="e">
        <f>IF(AND(Tabelle16[[#This Row],[AreaPx]]&gt;0,NOT(Tabelle16[AreaPx]="inf")),Tabelle16[[#This Row],[AreaPx]], NA())</f>
        <v>#N/A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f>Tabelle16[[#This Row],[Roll]]+Tabelle16[[#This Row],[Yaw]]</f>
        <v>36.013369999999995</v>
      </c>
      <c r="P1054">
        <f>SQRT(Tabelle16[[#This Row],[X]]^2+ Tabelle16[[#This Row],[Y]]^2 +Tabelle16[[#This Row],[Z]]^2)</f>
        <v>200.70378605400049</v>
      </c>
      <c r="Q1054">
        <v>242.83</v>
      </c>
      <c r="R1054">
        <v>139.053</v>
      </c>
      <c r="S1054">
        <v>134.126</v>
      </c>
      <c r="T1054">
        <v>43.363799999999998</v>
      </c>
      <c r="U1054">
        <v>-1.7705599999999999</v>
      </c>
      <c r="V1054">
        <v>-7.3504300000000002</v>
      </c>
    </row>
    <row r="1055" spans="1:22">
      <c r="A1055">
        <v>21777</v>
      </c>
      <c r="B1055">
        <v>0</v>
      </c>
      <c r="C1055">
        <v>36.822000000000003</v>
      </c>
      <c r="D1055">
        <v>-14.6829</v>
      </c>
      <c r="E1055">
        <v>-196.75</v>
      </c>
      <c r="F1055">
        <v>43.363799999999998</v>
      </c>
      <c r="G1055">
        <v>-1.7705599999999999</v>
      </c>
      <c r="H1055">
        <v>-7.3504300000000002</v>
      </c>
      <c r="I1055" t="e">
        <f>IF(AND(Tabelle16[[#This Row],[AreaPx]]&gt;0,NOT(Tabelle16[AreaPx]="inf")),Tabelle16[[#This Row],[AreaPx]], NA())</f>
        <v>#N/A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f>Tabelle16[[#This Row],[Roll]]+Tabelle16[[#This Row],[Yaw]]</f>
        <v>36.013369999999995</v>
      </c>
      <c r="P1055">
        <f>SQRT(Tabelle16[[#This Row],[X]]^2+ Tabelle16[[#This Row],[Y]]^2 +Tabelle16[[#This Row],[Z]]^2)</f>
        <v>200.70378605400049</v>
      </c>
      <c r="Q1055">
        <v>242.83</v>
      </c>
      <c r="R1055">
        <v>139.053</v>
      </c>
      <c r="S1055">
        <v>134.126</v>
      </c>
      <c r="T1055">
        <v>43.363799999999998</v>
      </c>
      <c r="U1055">
        <v>-1.7705599999999999</v>
      </c>
      <c r="V1055">
        <v>-7.3504300000000002</v>
      </c>
    </row>
    <row r="1056" spans="1:22">
      <c r="A1056">
        <v>21804</v>
      </c>
      <c r="B1056">
        <v>0</v>
      </c>
      <c r="C1056">
        <v>36.822000000000003</v>
      </c>
      <c r="D1056">
        <v>-14.6829</v>
      </c>
      <c r="E1056">
        <v>-196.75</v>
      </c>
      <c r="F1056">
        <v>43.363799999999998</v>
      </c>
      <c r="G1056">
        <v>-1.7705599999999999</v>
      </c>
      <c r="H1056">
        <v>-7.3504300000000002</v>
      </c>
      <c r="I1056" t="e">
        <f>IF(AND(Tabelle16[[#This Row],[AreaPx]]&gt;0,NOT(Tabelle16[AreaPx]="inf")),Tabelle16[[#This Row],[AreaPx]], NA())</f>
        <v>#N/A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f>Tabelle16[[#This Row],[Roll]]+Tabelle16[[#This Row],[Yaw]]</f>
        <v>36.013369999999995</v>
      </c>
      <c r="P1056">
        <f>SQRT(Tabelle16[[#This Row],[X]]^2+ Tabelle16[[#This Row],[Y]]^2 +Tabelle16[[#This Row],[Z]]^2)</f>
        <v>200.70378605400049</v>
      </c>
      <c r="Q1056">
        <v>242.83</v>
      </c>
      <c r="R1056">
        <v>139.053</v>
      </c>
      <c r="S1056">
        <v>134.126</v>
      </c>
      <c r="T1056">
        <v>43.363799999999998</v>
      </c>
      <c r="U1056">
        <v>-1.7705599999999999</v>
      </c>
      <c r="V1056">
        <v>-7.3504300000000002</v>
      </c>
    </row>
    <row r="1057" spans="1:22">
      <c r="A1057">
        <v>21821</v>
      </c>
      <c r="B1057">
        <v>0</v>
      </c>
      <c r="C1057">
        <v>36.822000000000003</v>
      </c>
      <c r="D1057">
        <v>-14.6829</v>
      </c>
      <c r="E1057">
        <v>-196.75</v>
      </c>
      <c r="F1057">
        <v>43.363799999999998</v>
      </c>
      <c r="G1057">
        <v>-1.7705599999999999</v>
      </c>
      <c r="H1057">
        <v>-7.3504300000000002</v>
      </c>
      <c r="I1057" t="e">
        <f>IF(AND(Tabelle16[[#This Row],[AreaPx]]&gt;0,NOT(Tabelle16[AreaPx]="inf")),Tabelle16[[#This Row],[AreaPx]], NA())</f>
        <v>#N/A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f>Tabelle16[[#This Row],[Roll]]+Tabelle16[[#This Row],[Yaw]]</f>
        <v>36.013369999999995</v>
      </c>
      <c r="P1057">
        <f>SQRT(Tabelle16[[#This Row],[X]]^2+ Tabelle16[[#This Row],[Y]]^2 +Tabelle16[[#This Row],[Z]]^2)</f>
        <v>200.70378605400049</v>
      </c>
      <c r="Q1057">
        <v>242.83</v>
      </c>
      <c r="R1057">
        <v>139.053</v>
      </c>
      <c r="S1057">
        <v>134.126</v>
      </c>
      <c r="T1057">
        <v>43.363799999999998</v>
      </c>
      <c r="U1057">
        <v>-1.7705599999999999</v>
      </c>
      <c r="V1057">
        <v>-7.3504300000000002</v>
      </c>
    </row>
    <row r="1058" spans="1:22">
      <c r="A1058">
        <v>21854</v>
      </c>
      <c r="B1058">
        <v>0</v>
      </c>
      <c r="C1058">
        <v>36.822000000000003</v>
      </c>
      <c r="D1058">
        <v>-14.6829</v>
      </c>
      <c r="E1058">
        <v>-196.75</v>
      </c>
      <c r="F1058">
        <v>43.363799999999998</v>
      </c>
      <c r="G1058">
        <v>-1.7705599999999999</v>
      </c>
      <c r="H1058">
        <v>-7.3504300000000002</v>
      </c>
      <c r="I1058" t="e">
        <f>IF(AND(Tabelle16[[#This Row],[AreaPx]]&gt;0,NOT(Tabelle16[AreaPx]="inf")),Tabelle16[[#This Row],[AreaPx]], NA())</f>
        <v>#N/A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f>Tabelle16[[#This Row],[Roll]]+Tabelle16[[#This Row],[Yaw]]</f>
        <v>36.013369999999995</v>
      </c>
      <c r="P1058">
        <f>SQRT(Tabelle16[[#This Row],[X]]^2+ Tabelle16[[#This Row],[Y]]^2 +Tabelle16[[#This Row],[Z]]^2)</f>
        <v>200.70378605400049</v>
      </c>
      <c r="Q1058">
        <v>242.83</v>
      </c>
      <c r="R1058">
        <v>139.053</v>
      </c>
      <c r="S1058">
        <v>134.126</v>
      </c>
      <c r="T1058">
        <v>43.363799999999998</v>
      </c>
      <c r="U1058">
        <v>-1.7705599999999999</v>
      </c>
      <c r="V1058">
        <v>-7.3504300000000002</v>
      </c>
    </row>
    <row r="1059" spans="1:22">
      <c r="A1059">
        <v>21890</v>
      </c>
      <c r="B1059">
        <v>0</v>
      </c>
      <c r="C1059">
        <v>36.822000000000003</v>
      </c>
      <c r="D1059">
        <v>-14.6829</v>
      </c>
      <c r="E1059">
        <v>-196.75</v>
      </c>
      <c r="F1059">
        <v>43.363799999999998</v>
      </c>
      <c r="G1059">
        <v>-1.7705599999999999</v>
      </c>
      <c r="H1059">
        <v>-7.3504300000000002</v>
      </c>
      <c r="I1059" t="e">
        <f>IF(AND(Tabelle16[[#This Row],[AreaPx]]&gt;0,NOT(Tabelle16[AreaPx]="inf")),Tabelle16[[#This Row],[AreaPx]], NA())</f>
        <v>#N/A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f>Tabelle16[[#This Row],[Roll]]+Tabelle16[[#This Row],[Yaw]]</f>
        <v>36.013369999999995</v>
      </c>
      <c r="P1059">
        <f>SQRT(Tabelle16[[#This Row],[X]]^2+ Tabelle16[[#This Row],[Y]]^2 +Tabelle16[[#This Row],[Z]]^2)</f>
        <v>200.70378605400049</v>
      </c>
      <c r="Q1059">
        <v>242.83</v>
      </c>
      <c r="R1059">
        <v>139.053</v>
      </c>
      <c r="S1059">
        <v>134.126</v>
      </c>
      <c r="T1059">
        <v>43.363799999999998</v>
      </c>
      <c r="U1059">
        <v>-1.7705599999999999</v>
      </c>
      <c r="V1059">
        <v>-7.3504300000000002</v>
      </c>
    </row>
    <row r="1060" spans="1:22">
      <c r="A1060">
        <v>21911</v>
      </c>
      <c r="B1060">
        <v>0</v>
      </c>
      <c r="C1060">
        <v>36.822000000000003</v>
      </c>
      <c r="D1060">
        <v>-14.6829</v>
      </c>
      <c r="E1060">
        <v>-196.75</v>
      </c>
      <c r="F1060">
        <v>43.363799999999998</v>
      </c>
      <c r="G1060">
        <v>-1.7705599999999999</v>
      </c>
      <c r="H1060">
        <v>-7.3504300000000002</v>
      </c>
      <c r="I1060" t="e">
        <f>IF(AND(Tabelle16[[#This Row],[AreaPx]]&gt;0,NOT(Tabelle16[AreaPx]="inf")),Tabelle16[[#This Row],[AreaPx]], NA())</f>
        <v>#N/A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f>Tabelle16[[#This Row],[Roll]]+Tabelle16[[#This Row],[Yaw]]</f>
        <v>36.013369999999995</v>
      </c>
      <c r="P1060">
        <f>SQRT(Tabelle16[[#This Row],[X]]^2+ Tabelle16[[#This Row],[Y]]^2 +Tabelle16[[#This Row],[Z]]^2)</f>
        <v>200.70378605400049</v>
      </c>
      <c r="Q1060">
        <v>242.83</v>
      </c>
      <c r="R1060">
        <v>139.053</v>
      </c>
      <c r="S1060">
        <v>134.126</v>
      </c>
      <c r="T1060">
        <v>43.363799999999998</v>
      </c>
      <c r="U1060">
        <v>-1.7705599999999999</v>
      </c>
      <c r="V1060">
        <v>-7.3504300000000002</v>
      </c>
    </row>
    <row r="1061" spans="1:22">
      <c r="A1061">
        <v>21930</v>
      </c>
      <c r="B1061">
        <v>0</v>
      </c>
      <c r="C1061">
        <v>36.822000000000003</v>
      </c>
      <c r="D1061">
        <v>-14.6829</v>
      </c>
      <c r="E1061">
        <v>-196.75</v>
      </c>
      <c r="F1061">
        <v>43.363799999999998</v>
      </c>
      <c r="G1061">
        <v>-1.7705599999999999</v>
      </c>
      <c r="H1061">
        <v>-7.3504300000000002</v>
      </c>
      <c r="I1061" t="e">
        <f>IF(AND(Tabelle16[[#This Row],[AreaPx]]&gt;0,NOT(Tabelle16[AreaPx]="inf")),Tabelle16[[#This Row],[AreaPx]], NA())</f>
        <v>#N/A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f>Tabelle16[[#This Row],[Roll]]+Tabelle16[[#This Row],[Yaw]]</f>
        <v>36.013369999999995</v>
      </c>
      <c r="P1061">
        <f>SQRT(Tabelle16[[#This Row],[X]]^2+ Tabelle16[[#This Row],[Y]]^2 +Tabelle16[[#This Row],[Z]]^2)</f>
        <v>200.70378605400049</v>
      </c>
      <c r="Q1061">
        <v>242.83</v>
      </c>
      <c r="R1061">
        <v>139.053</v>
      </c>
      <c r="S1061">
        <v>134.126</v>
      </c>
      <c r="T1061">
        <v>43.363799999999998</v>
      </c>
      <c r="U1061">
        <v>-1.7705599999999999</v>
      </c>
      <c r="V1061">
        <v>-7.3504300000000002</v>
      </c>
    </row>
    <row r="1062" spans="1:22">
      <c r="A1062">
        <v>21938</v>
      </c>
      <c r="B1062">
        <v>0</v>
      </c>
      <c r="C1062">
        <v>36.822000000000003</v>
      </c>
      <c r="D1062">
        <v>-14.6829</v>
      </c>
      <c r="E1062">
        <v>-196.75</v>
      </c>
      <c r="F1062">
        <v>43.363799999999998</v>
      </c>
      <c r="G1062">
        <v>-1.7705599999999999</v>
      </c>
      <c r="H1062">
        <v>-7.3504300000000002</v>
      </c>
      <c r="I1062" t="e">
        <f>IF(AND(Tabelle16[[#This Row],[AreaPx]]&gt;0,NOT(Tabelle16[AreaPx]="inf")),Tabelle16[[#This Row],[AreaPx]], NA())</f>
        <v>#N/A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f>Tabelle16[[#This Row],[Roll]]+Tabelle16[[#This Row],[Yaw]]</f>
        <v>36.013369999999995</v>
      </c>
      <c r="P1062">
        <f>SQRT(Tabelle16[[#This Row],[X]]^2+ Tabelle16[[#This Row],[Y]]^2 +Tabelle16[[#This Row],[Z]]^2)</f>
        <v>200.70378605400049</v>
      </c>
      <c r="Q1062">
        <v>242.83</v>
      </c>
      <c r="R1062">
        <v>139.053</v>
      </c>
      <c r="S1062">
        <v>134.126</v>
      </c>
      <c r="T1062">
        <v>43.363799999999998</v>
      </c>
      <c r="U1062">
        <v>-1.7705599999999999</v>
      </c>
      <c r="V1062">
        <v>-7.3504300000000002</v>
      </c>
    </row>
    <row r="1063" spans="1:22">
      <c r="A1063">
        <v>21952</v>
      </c>
      <c r="B1063">
        <v>0</v>
      </c>
      <c r="C1063">
        <v>36.822000000000003</v>
      </c>
      <c r="D1063">
        <v>-14.6829</v>
      </c>
      <c r="E1063">
        <v>-196.75</v>
      </c>
      <c r="F1063">
        <v>43.363799999999998</v>
      </c>
      <c r="G1063">
        <v>-1.7705599999999999</v>
      </c>
      <c r="H1063">
        <v>-7.3504300000000002</v>
      </c>
      <c r="I1063" t="e">
        <f>IF(AND(Tabelle16[[#This Row],[AreaPx]]&gt;0,NOT(Tabelle16[AreaPx]="inf")),Tabelle16[[#This Row],[AreaPx]], NA())</f>
        <v>#N/A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f>Tabelle16[[#This Row],[Roll]]+Tabelle16[[#This Row],[Yaw]]</f>
        <v>36.013369999999995</v>
      </c>
      <c r="P1063">
        <f>SQRT(Tabelle16[[#This Row],[X]]^2+ Tabelle16[[#This Row],[Y]]^2 +Tabelle16[[#This Row],[Z]]^2)</f>
        <v>200.70378605400049</v>
      </c>
      <c r="Q1063">
        <v>242.83</v>
      </c>
      <c r="R1063">
        <v>139.053</v>
      </c>
      <c r="S1063">
        <v>134.126</v>
      </c>
      <c r="T1063">
        <v>43.363799999999998</v>
      </c>
      <c r="U1063">
        <v>-1.7705599999999999</v>
      </c>
      <c r="V1063">
        <v>-7.3504300000000002</v>
      </c>
    </row>
    <row r="1064" spans="1:22">
      <c r="A1064">
        <v>21980</v>
      </c>
      <c r="B1064">
        <v>0</v>
      </c>
      <c r="C1064">
        <v>36.822000000000003</v>
      </c>
      <c r="D1064">
        <v>-14.6829</v>
      </c>
      <c r="E1064">
        <v>-196.75</v>
      </c>
      <c r="F1064">
        <v>43.363799999999998</v>
      </c>
      <c r="G1064">
        <v>-1.7705599999999999</v>
      </c>
      <c r="H1064">
        <v>-7.3504300000000002</v>
      </c>
      <c r="I1064" t="e">
        <f>IF(AND(Tabelle16[[#This Row],[AreaPx]]&gt;0,NOT(Tabelle16[AreaPx]="inf")),Tabelle16[[#This Row],[AreaPx]], NA())</f>
        <v>#N/A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f>Tabelle16[[#This Row],[Roll]]+Tabelle16[[#This Row],[Yaw]]</f>
        <v>36.013369999999995</v>
      </c>
      <c r="P1064">
        <f>SQRT(Tabelle16[[#This Row],[X]]^2+ Tabelle16[[#This Row],[Y]]^2 +Tabelle16[[#This Row],[Z]]^2)</f>
        <v>200.70378605400049</v>
      </c>
      <c r="Q1064">
        <v>242.83</v>
      </c>
      <c r="R1064">
        <v>139.053</v>
      </c>
      <c r="S1064">
        <v>134.126</v>
      </c>
      <c r="T1064">
        <v>43.363799999999998</v>
      </c>
      <c r="U1064">
        <v>-1.7705599999999999</v>
      </c>
      <c r="V1064">
        <v>-7.3504300000000002</v>
      </c>
    </row>
    <row r="1065" spans="1:22">
      <c r="A1065">
        <v>22011</v>
      </c>
      <c r="B1065">
        <v>0</v>
      </c>
      <c r="C1065">
        <v>36.822000000000003</v>
      </c>
      <c r="D1065">
        <v>-14.6829</v>
      </c>
      <c r="E1065">
        <v>-196.75</v>
      </c>
      <c r="F1065">
        <v>43.363799999999998</v>
      </c>
      <c r="G1065">
        <v>-1.7705599999999999</v>
      </c>
      <c r="H1065">
        <v>-7.3504300000000002</v>
      </c>
      <c r="I1065" t="e">
        <f>IF(AND(Tabelle16[[#This Row],[AreaPx]]&gt;0,NOT(Tabelle16[AreaPx]="inf")),Tabelle16[[#This Row],[AreaPx]], NA())</f>
        <v>#N/A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f>Tabelle16[[#This Row],[Roll]]+Tabelle16[[#This Row],[Yaw]]</f>
        <v>36.013369999999995</v>
      </c>
      <c r="P1065">
        <f>SQRT(Tabelle16[[#This Row],[X]]^2+ Tabelle16[[#This Row],[Y]]^2 +Tabelle16[[#This Row],[Z]]^2)</f>
        <v>200.70378605400049</v>
      </c>
      <c r="Q1065">
        <v>242.83</v>
      </c>
      <c r="R1065">
        <v>139.053</v>
      </c>
      <c r="S1065">
        <v>134.126</v>
      </c>
      <c r="T1065">
        <v>43.363799999999998</v>
      </c>
      <c r="U1065">
        <v>-1.7705599999999999</v>
      </c>
      <c r="V1065">
        <v>-7.3504300000000002</v>
      </c>
    </row>
    <row r="1066" spans="1:22">
      <c r="A1066">
        <v>22037</v>
      </c>
      <c r="B1066">
        <v>0</v>
      </c>
      <c r="C1066">
        <v>36.822000000000003</v>
      </c>
      <c r="D1066">
        <v>-14.6829</v>
      </c>
      <c r="E1066">
        <v>-196.75</v>
      </c>
      <c r="F1066">
        <v>43.363799999999998</v>
      </c>
      <c r="G1066">
        <v>-1.7705599999999999</v>
      </c>
      <c r="H1066">
        <v>-7.3504300000000002</v>
      </c>
      <c r="I1066" t="e">
        <f>IF(AND(Tabelle16[[#This Row],[AreaPx]]&gt;0,NOT(Tabelle16[AreaPx]="inf")),Tabelle16[[#This Row],[AreaPx]], NA())</f>
        <v>#N/A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f>Tabelle16[[#This Row],[Roll]]+Tabelle16[[#This Row],[Yaw]]</f>
        <v>36.013369999999995</v>
      </c>
      <c r="P1066">
        <f>SQRT(Tabelle16[[#This Row],[X]]^2+ Tabelle16[[#This Row],[Y]]^2 +Tabelle16[[#This Row],[Z]]^2)</f>
        <v>200.70378605400049</v>
      </c>
      <c r="Q1066">
        <v>242.83</v>
      </c>
      <c r="R1066">
        <v>139.053</v>
      </c>
      <c r="S1066">
        <v>134.126</v>
      </c>
      <c r="T1066">
        <v>43.363799999999998</v>
      </c>
      <c r="U1066">
        <v>-1.7705599999999999</v>
      </c>
      <c r="V1066">
        <v>-7.3504300000000002</v>
      </c>
    </row>
    <row r="1067" spans="1:22">
      <c r="A1067">
        <v>22055</v>
      </c>
      <c r="B1067">
        <v>0</v>
      </c>
      <c r="C1067">
        <v>36.822000000000003</v>
      </c>
      <c r="D1067">
        <v>-14.6829</v>
      </c>
      <c r="E1067">
        <v>-196.75</v>
      </c>
      <c r="F1067">
        <v>43.363799999999998</v>
      </c>
      <c r="G1067">
        <v>-1.7705599999999999</v>
      </c>
      <c r="H1067">
        <v>-7.3504300000000002</v>
      </c>
      <c r="I1067" t="e">
        <f>IF(AND(Tabelle16[[#This Row],[AreaPx]]&gt;0,NOT(Tabelle16[AreaPx]="inf")),Tabelle16[[#This Row],[AreaPx]], NA())</f>
        <v>#N/A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f>Tabelle16[[#This Row],[Roll]]+Tabelle16[[#This Row],[Yaw]]</f>
        <v>36.013369999999995</v>
      </c>
      <c r="P1067">
        <f>SQRT(Tabelle16[[#This Row],[X]]^2+ Tabelle16[[#This Row],[Y]]^2 +Tabelle16[[#This Row],[Z]]^2)</f>
        <v>200.70378605400049</v>
      </c>
      <c r="Q1067">
        <v>242.83</v>
      </c>
      <c r="R1067">
        <v>139.053</v>
      </c>
      <c r="S1067">
        <v>134.126</v>
      </c>
      <c r="T1067">
        <v>43.363799999999998</v>
      </c>
      <c r="U1067">
        <v>-1.7705599999999999</v>
      </c>
      <c r="V1067">
        <v>-7.3504300000000002</v>
      </c>
    </row>
    <row r="1068" spans="1:22">
      <c r="A1068">
        <v>22079</v>
      </c>
      <c r="B1068">
        <v>0</v>
      </c>
      <c r="C1068">
        <v>36.822000000000003</v>
      </c>
      <c r="D1068">
        <v>-14.6829</v>
      </c>
      <c r="E1068">
        <v>-196.75</v>
      </c>
      <c r="F1068">
        <v>43.363799999999998</v>
      </c>
      <c r="G1068">
        <v>-1.7705599999999999</v>
      </c>
      <c r="H1068">
        <v>-7.3504300000000002</v>
      </c>
      <c r="I1068" t="e">
        <f>IF(AND(Tabelle16[[#This Row],[AreaPx]]&gt;0,NOT(Tabelle16[AreaPx]="inf")),Tabelle16[[#This Row],[AreaPx]], NA())</f>
        <v>#N/A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f>Tabelle16[[#This Row],[Roll]]+Tabelle16[[#This Row],[Yaw]]</f>
        <v>36.013369999999995</v>
      </c>
      <c r="P1068">
        <f>SQRT(Tabelle16[[#This Row],[X]]^2+ Tabelle16[[#This Row],[Y]]^2 +Tabelle16[[#This Row],[Z]]^2)</f>
        <v>200.70378605400049</v>
      </c>
      <c r="Q1068">
        <v>242.83</v>
      </c>
      <c r="R1068">
        <v>139.053</v>
      </c>
      <c r="S1068">
        <v>134.126</v>
      </c>
      <c r="T1068">
        <v>43.363799999999998</v>
      </c>
      <c r="U1068">
        <v>-1.7705599999999999</v>
      </c>
      <c r="V1068">
        <v>-7.3504300000000002</v>
      </c>
    </row>
    <row r="1069" spans="1:22">
      <c r="A1069">
        <v>22101</v>
      </c>
      <c r="B1069">
        <v>0</v>
      </c>
      <c r="C1069">
        <v>36.822000000000003</v>
      </c>
      <c r="D1069">
        <v>-14.6829</v>
      </c>
      <c r="E1069">
        <v>-196.75</v>
      </c>
      <c r="F1069">
        <v>43.363799999999998</v>
      </c>
      <c r="G1069">
        <v>-1.7705599999999999</v>
      </c>
      <c r="H1069">
        <v>-7.3504300000000002</v>
      </c>
      <c r="I1069" t="e">
        <f>IF(AND(Tabelle16[[#This Row],[AreaPx]]&gt;0,NOT(Tabelle16[AreaPx]="inf")),Tabelle16[[#This Row],[AreaPx]], NA())</f>
        <v>#N/A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f>Tabelle16[[#This Row],[Roll]]+Tabelle16[[#This Row],[Yaw]]</f>
        <v>36.013369999999995</v>
      </c>
      <c r="P1069">
        <f>SQRT(Tabelle16[[#This Row],[X]]^2+ Tabelle16[[#This Row],[Y]]^2 +Tabelle16[[#This Row],[Z]]^2)</f>
        <v>200.70378605400049</v>
      </c>
      <c r="Q1069">
        <v>242.83</v>
      </c>
      <c r="R1069">
        <v>139.053</v>
      </c>
      <c r="S1069">
        <v>134.126</v>
      </c>
      <c r="T1069">
        <v>43.363799999999998</v>
      </c>
      <c r="U1069">
        <v>-1.7705599999999999</v>
      </c>
      <c r="V1069">
        <v>-7.3504300000000002</v>
      </c>
    </row>
    <row r="1070" spans="1:22">
      <c r="A1070">
        <v>22112</v>
      </c>
      <c r="B1070">
        <v>0</v>
      </c>
      <c r="C1070">
        <v>36.822000000000003</v>
      </c>
      <c r="D1070">
        <v>-14.6829</v>
      </c>
      <c r="E1070">
        <v>-196.75</v>
      </c>
      <c r="F1070">
        <v>43.363799999999998</v>
      </c>
      <c r="G1070">
        <v>-1.7705599999999999</v>
      </c>
      <c r="H1070">
        <v>-7.3504300000000002</v>
      </c>
      <c r="I1070" t="e">
        <f>IF(AND(Tabelle16[[#This Row],[AreaPx]]&gt;0,NOT(Tabelle16[AreaPx]="inf")),Tabelle16[[#This Row],[AreaPx]], NA())</f>
        <v>#N/A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f>Tabelle16[[#This Row],[Roll]]+Tabelle16[[#This Row],[Yaw]]</f>
        <v>36.013369999999995</v>
      </c>
      <c r="P1070">
        <f>SQRT(Tabelle16[[#This Row],[X]]^2+ Tabelle16[[#This Row],[Y]]^2 +Tabelle16[[#This Row],[Z]]^2)</f>
        <v>200.70378605400049</v>
      </c>
      <c r="Q1070">
        <v>242.83</v>
      </c>
      <c r="R1070">
        <v>139.053</v>
      </c>
      <c r="S1070">
        <v>134.126</v>
      </c>
      <c r="T1070">
        <v>43.363799999999998</v>
      </c>
      <c r="U1070">
        <v>-1.7705599999999999</v>
      </c>
      <c r="V1070">
        <v>-7.3504300000000002</v>
      </c>
    </row>
    <row r="1071" spans="1:22">
      <c r="A1071">
        <v>22137</v>
      </c>
      <c r="B1071">
        <v>0</v>
      </c>
      <c r="C1071">
        <v>36.822000000000003</v>
      </c>
      <c r="D1071">
        <v>-14.6829</v>
      </c>
      <c r="E1071">
        <v>-196.75</v>
      </c>
      <c r="F1071">
        <v>43.363799999999998</v>
      </c>
      <c r="G1071">
        <v>-1.7705599999999999</v>
      </c>
      <c r="H1071">
        <v>-7.3504300000000002</v>
      </c>
      <c r="I1071" t="e">
        <f>IF(AND(Tabelle16[[#This Row],[AreaPx]]&gt;0,NOT(Tabelle16[AreaPx]="inf")),Tabelle16[[#This Row],[AreaPx]], NA())</f>
        <v>#N/A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f>Tabelle16[[#This Row],[Roll]]+Tabelle16[[#This Row],[Yaw]]</f>
        <v>36.013369999999995</v>
      </c>
      <c r="P1071">
        <f>SQRT(Tabelle16[[#This Row],[X]]^2+ Tabelle16[[#This Row],[Y]]^2 +Tabelle16[[#This Row],[Z]]^2)</f>
        <v>200.70378605400049</v>
      </c>
      <c r="Q1071">
        <v>242.83</v>
      </c>
      <c r="R1071">
        <v>139.053</v>
      </c>
      <c r="S1071">
        <v>134.126</v>
      </c>
      <c r="T1071">
        <v>43.363799999999998</v>
      </c>
      <c r="U1071">
        <v>-1.7705599999999999</v>
      </c>
      <c r="V1071">
        <v>-7.3504300000000002</v>
      </c>
    </row>
    <row r="1072" spans="1:22">
      <c r="A1072">
        <v>22148</v>
      </c>
      <c r="B1072">
        <v>0</v>
      </c>
      <c r="C1072">
        <v>36.822000000000003</v>
      </c>
      <c r="D1072">
        <v>-14.6829</v>
      </c>
      <c r="E1072">
        <v>-196.75</v>
      </c>
      <c r="F1072">
        <v>43.363799999999998</v>
      </c>
      <c r="G1072">
        <v>-1.7705599999999999</v>
      </c>
      <c r="H1072">
        <v>-7.3504300000000002</v>
      </c>
      <c r="I1072" t="e">
        <f>IF(AND(Tabelle16[[#This Row],[AreaPx]]&gt;0,NOT(Tabelle16[AreaPx]="inf")),Tabelle16[[#This Row],[AreaPx]], NA())</f>
        <v>#N/A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f>Tabelle16[[#This Row],[Roll]]+Tabelle16[[#This Row],[Yaw]]</f>
        <v>36.013369999999995</v>
      </c>
      <c r="P1072">
        <f>SQRT(Tabelle16[[#This Row],[X]]^2+ Tabelle16[[#This Row],[Y]]^2 +Tabelle16[[#This Row],[Z]]^2)</f>
        <v>200.70378605400049</v>
      </c>
      <c r="Q1072">
        <v>242.83</v>
      </c>
      <c r="R1072">
        <v>139.053</v>
      </c>
      <c r="S1072">
        <v>134.126</v>
      </c>
      <c r="T1072">
        <v>43.363799999999998</v>
      </c>
      <c r="U1072">
        <v>-1.7705599999999999</v>
      </c>
      <c r="V1072">
        <v>-7.3504300000000002</v>
      </c>
    </row>
    <row r="1073" spans="1:22">
      <c r="A1073">
        <v>22170</v>
      </c>
      <c r="B1073">
        <v>0</v>
      </c>
      <c r="C1073">
        <v>36.822000000000003</v>
      </c>
      <c r="D1073">
        <v>-14.6829</v>
      </c>
      <c r="E1073">
        <v>-196.75</v>
      </c>
      <c r="F1073">
        <v>43.363799999999998</v>
      </c>
      <c r="G1073">
        <v>-1.7705599999999999</v>
      </c>
      <c r="H1073">
        <v>-7.3504300000000002</v>
      </c>
      <c r="I1073" t="e">
        <f>IF(AND(Tabelle16[[#This Row],[AreaPx]]&gt;0,NOT(Tabelle16[AreaPx]="inf")),Tabelle16[[#This Row],[AreaPx]], NA())</f>
        <v>#N/A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f>Tabelle16[[#This Row],[Roll]]+Tabelle16[[#This Row],[Yaw]]</f>
        <v>36.013369999999995</v>
      </c>
      <c r="P1073">
        <f>SQRT(Tabelle16[[#This Row],[X]]^2+ Tabelle16[[#This Row],[Y]]^2 +Tabelle16[[#This Row],[Z]]^2)</f>
        <v>200.70378605400049</v>
      </c>
      <c r="Q1073">
        <v>242.83</v>
      </c>
      <c r="R1073">
        <v>139.053</v>
      </c>
      <c r="S1073">
        <v>134.126</v>
      </c>
      <c r="T1073">
        <v>43.363799999999998</v>
      </c>
      <c r="U1073">
        <v>-1.7705599999999999</v>
      </c>
      <c r="V1073">
        <v>-7.3504300000000002</v>
      </c>
    </row>
    <row r="1074" spans="1:22">
      <c r="A1074">
        <v>22184</v>
      </c>
      <c r="B1074">
        <v>0</v>
      </c>
      <c r="C1074">
        <v>36.822000000000003</v>
      </c>
      <c r="D1074">
        <v>-14.6829</v>
      </c>
      <c r="E1074">
        <v>-196.75</v>
      </c>
      <c r="F1074">
        <v>43.363799999999998</v>
      </c>
      <c r="G1074">
        <v>-1.7705599999999999</v>
      </c>
      <c r="H1074">
        <v>-7.3504300000000002</v>
      </c>
      <c r="I1074" t="e">
        <f>IF(AND(Tabelle16[[#This Row],[AreaPx]]&gt;0,NOT(Tabelle16[AreaPx]="inf")),Tabelle16[[#This Row],[AreaPx]], NA())</f>
        <v>#N/A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f>Tabelle16[[#This Row],[Roll]]+Tabelle16[[#This Row],[Yaw]]</f>
        <v>36.013369999999995</v>
      </c>
      <c r="P1074">
        <f>SQRT(Tabelle16[[#This Row],[X]]^2+ Tabelle16[[#This Row],[Y]]^2 +Tabelle16[[#This Row],[Z]]^2)</f>
        <v>200.70378605400049</v>
      </c>
      <c r="Q1074">
        <v>242.83</v>
      </c>
      <c r="R1074">
        <v>139.053</v>
      </c>
      <c r="S1074">
        <v>134.126</v>
      </c>
      <c r="T1074">
        <v>43.363799999999998</v>
      </c>
      <c r="U1074">
        <v>-1.7705599999999999</v>
      </c>
      <c r="V1074">
        <v>-7.3504300000000002</v>
      </c>
    </row>
    <row r="1075" spans="1:22">
      <c r="A1075">
        <v>22206</v>
      </c>
      <c r="B1075">
        <v>0</v>
      </c>
      <c r="C1075">
        <v>36.822000000000003</v>
      </c>
      <c r="D1075">
        <v>-14.6829</v>
      </c>
      <c r="E1075">
        <v>-196.75</v>
      </c>
      <c r="F1075">
        <v>43.363799999999998</v>
      </c>
      <c r="G1075">
        <v>-1.7705599999999999</v>
      </c>
      <c r="H1075">
        <v>-7.3504300000000002</v>
      </c>
      <c r="I1075" t="e">
        <f>IF(AND(Tabelle16[[#This Row],[AreaPx]]&gt;0,NOT(Tabelle16[AreaPx]="inf")),Tabelle16[[#This Row],[AreaPx]], NA())</f>
        <v>#N/A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f>Tabelle16[[#This Row],[Roll]]+Tabelle16[[#This Row],[Yaw]]</f>
        <v>36.013369999999995</v>
      </c>
      <c r="P1075">
        <f>SQRT(Tabelle16[[#This Row],[X]]^2+ Tabelle16[[#This Row],[Y]]^2 +Tabelle16[[#This Row],[Z]]^2)</f>
        <v>200.70378605400049</v>
      </c>
      <c r="Q1075">
        <v>242.83</v>
      </c>
      <c r="R1075">
        <v>139.053</v>
      </c>
      <c r="S1075">
        <v>134.126</v>
      </c>
      <c r="T1075">
        <v>43.363799999999998</v>
      </c>
      <c r="U1075">
        <v>-1.7705599999999999</v>
      </c>
      <c r="V1075">
        <v>-7.3504300000000002</v>
      </c>
    </row>
    <row r="1076" spans="1:22">
      <c r="A1076">
        <v>22231</v>
      </c>
      <c r="B1076">
        <v>0</v>
      </c>
      <c r="C1076">
        <v>36.822000000000003</v>
      </c>
      <c r="D1076">
        <v>-14.6829</v>
      </c>
      <c r="E1076">
        <v>-196.75</v>
      </c>
      <c r="F1076">
        <v>43.363799999999998</v>
      </c>
      <c r="G1076">
        <v>-1.7705599999999999</v>
      </c>
      <c r="H1076">
        <v>-7.3504300000000002</v>
      </c>
      <c r="I1076" t="e">
        <f>IF(AND(Tabelle16[[#This Row],[AreaPx]]&gt;0,NOT(Tabelle16[AreaPx]="inf")),Tabelle16[[#This Row],[AreaPx]], NA())</f>
        <v>#N/A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f>Tabelle16[[#This Row],[Roll]]+Tabelle16[[#This Row],[Yaw]]</f>
        <v>36.013369999999995</v>
      </c>
      <c r="P1076">
        <f>SQRT(Tabelle16[[#This Row],[X]]^2+ Tabelle16[[#This Row],[Y]]^2 +Tabelle16[[#This Row],[Z]]^2)</f>
        <v>200.70378605400049</v>
      </c>
      <c r="Q1076">
        <v>242.83</v>
      </c>
      <c r="R1076">
        <v>139.053</v>
      </c>
      <c r="S1076">
        <v>134.126</v>
      </c>
      <c r="T1076">
        <v>43.363799999999998</v>
      </c>
      <c r="U1076">
        <v>-1.7705599999999999</v>
      </c>
      <c r="V1076">
        <v>-7.3504300000000002</v>
      </c>
    </row>
    <row r="1077" spans="1:22">
      <c r="A1077">
        <v>22242</v>
      </c>
      <c r="B1077">
        <v>0</v>
      </c>
      <c r="C1077">
        <v>36.822000000000003</v>
      </c>
      <c r="D1077">
        <v>-14.6829</v>
      </c>
      <c r="E1077">
        <v>-196.75</v>
      </c>
      <c r="F1077">
        <v>43.363799999999998</v>
      </c>
      <c r="G1077">
        <v>-1.7705599999999999</v>
      </c>
      <c r="H1077">
        <v>-7.3504300000000002</v>
      </c>
      <c r="I1077" t="e">
        <f>IF(AND(Tabelle16[[#This Row],[AreaPx]]&gt;0,NOT(Tabelle16[AreaPx]="inf")),Tabelle16[[#This Row],[AreaPx]], NA())</f>
        <v>#N/A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f>Tabelle16[[#This Row],[Roll]]+Tabelle16[[#This Row],[Yaw]]</f>
        <v>36.013369999999995</v>
      </c>
      <c r="P1077">
        <f>SQRT(Tabelle16[[#This Row],[X]]^2+ Tabelle16[[#This Row],[Y]]^2 +Tabelle16[[#This Row],[Z]]^2)</f>
        <v>200.70378605400049</v>
      </c>
      <c r="Q1077">
        <v>242.83</v>
      </c>
      <c r="R1077">
        <v>139.053</v>
      </c>
      <c r="S1077">
        <v>134.126</v>
      </c>
      <c r="T1077">
        <v>43.363799999999998</v>
      </c>
      <c r="U1077">
        <v>-1.7705599999999999</v>
      </c>
      <c r="V1077">
        <v>-7.3504300000000002</v>
      </c>
    </row>
    <row r="1078" spans="1:22">
      <c r="A1078">
        <v>22273</v>
      </c>
      <c r="B1078">
        <v>0</v>
      </c>
      <c r="C1078">
        <v>36.822000000000003</v>
      </c>
      <c r="D1078">
        <v>-14.6829</v>
      </c>
      <c r="E1078">
        <v>-196.75</v>
      </c>
      <c r="F1078">
        <v>43.363799999999998</v>
      </c>
      <c r="G1078">
        <v>-1.7705599999999999</v>
      </c>
      <c r="H1078">
        <v>-7.3504300000000002</v>
      </c>
      <c r="I1078" t="e">
        <f>IF(AND(Tabelle16[[#This Row],[AreaPx]]&gt;0,NOT(Tabelle16[AreaPx]="inf")),Tabelle16[[#This Row],[AreaPx]], NA())</f>
        <v>#N/A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f>Tabelle16[[#This Row],[Roll]]+Tabelle16[[#This Row],[Yaw]]</f>
        <v>36.013369999999995</v>
      </c>
      <c r="P1078">
        <f>SQRT(Tabelle16[[#This Row],[X]]^2+ Tabelle16[[#This Row],[Y]]^2 +Tabelle16[[#This Row],[Z]]^2)</f>
        <v>200.70378605400049</v>
      </c>
      <c r="Q1078">
        <v>242.83</v>
      </c>
      <c r="R1078">
        <v>139.053</v>
      </c>
      <c r="S1078">
        <v>134.126</v>
      </c>
      <c r="T1078">
        <v>43.363799999999998</v>
      </c>
      <c r="U1078">
        <v>-1.7705599999999999</v>
      </c>
      <c r="V1078">
        <v>-7.3504300000000002</v>
      </c>
    </row>
    <row r="1079" spans="1:22">
      <c r="A1079">
        <v>22299</v>
      </c>
      <c r="B1079">
        <v>0</v>
      </c>
      <c r="C1079">
        <v>36.822000000000003</v>
      </c>
      <c r="D1079">
        <v>-14.6829</v>
      </c>
      <c r="E1079">
        <v>-196.75</v>
      </c>
      <c r="F1079">
        <v>43.363799999999998</v>
      </c>
      <c r="G1079">
        <v>-1.7705599999999999</v>
      </c>
      <c r="H1079">
        <v>-7.3504300000000002</v>
      </c>
      <c r="I1079" t="e">
        <f>IF(AND(Tabelle16[[#This Row],[AreaPx]]&gt;0,NOT(Tabelle16[AreaPx]="inf")),Tabelle16[[#This Row],[AreaPx]], NA())</f>
        <v>#N/A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f>Tabelle16[[#This Row],[Roll]]+Tabelle16[[#This Row],[Yaw]]</f>
        <v>36.013369999999995</v>
      </c>
      <c r="P1079">
        <f>SQRT(Tabelle16[[#This Row],[X]]^2+ Tabelle16[[#This Row],[Y]]^2 +Tabelle16[[#This Row],[Z]]^2)</f>
        <v>200.70378605400049</v>
      </c>
      <c r="Q1079">
        <v>242.83</v>
      </c>
      <c r="R1079">
        <v>139.053</v>
      </c>
      <c r="S1079">
        <v>134.126</v>
      </c>
      <c r="T1079">
        <v>43.363799999999998</v>
      </c>
      <c r="U1079">
        <v>-1.7705599999999999</v>
      </c>
      <c r="V1079">
        <v>-7.3504300000000002</v>
      </c>
    </row>
    <row r="1080" spans="1:22">
      <c r="A1080">
        <v>22314</v>
      </c>
      <c r="B1080">
        <v>0</v>
      </c>
      <c r="C1080">
        <v>36.822000000000003</v>
      </c>
      <c r="D1080">
        <v>-14.6829</v>
      </c>
      <c r="E1080">
        <v>-196.75</v>
      </c>
      <c r="F1080">
        <v>43.363799999999998</v>
      </c>
      <c r="G1080">
        <v>-1.7705599999999999</v>
      </c>
      <c r="H1080">
        <v>-7.3504300000000002</v>
      </c>
      <c r="I1080" t="e">
        <f>IF(AND(Tabelle16[[#This Row],[AreaPx]]&gt;0,NOT(Tabelle16[AreaPx]="inf")),Tabelle16[[#This Row],[AreaPx]], NA())</f>
        <v>#N/A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f>Tabelle16[[#This Row],[Roll]]+Tabelle16[[#This Row],[Yaw]]</f>
        <v>36.013369999999995</v>
      </c>
      <c r="P1080">
        <f>SQRT(Tabelle16[[#This Row],[X]]^2+ Tabelle16[[#This Row],[Y]]^2 +Tabelle16[[#This Row],[Z]]^2)</f>
        <v>200.70378605400049</v>
      </c>
      <c r="Q1080">
        <v>242.83</v>
      </c>
      <c r="R1080">
        <v>139.053</v>
      </c>
      <c r="S1080">
        <v>134.126</v>
      </c>
      <c r="T1080">
        <v>43.363799999999998</v>
      </c>
      <c r="U1080">
        <v>-1.7705599999999999</v>
      </c>
      <c r="V1080">
        <v>-7.3504300000000002</v>
      </c>
    </row>
    <row r="1081" spans="1:22">
      <c r="A1081">
        <v>22336</v>
      </c>
      <c r="B1081">
        <v>0</v>
      </c>
      <c r="C1081">
        <v>36.822000000000003</v>
      </c>
      <c r="D1081">
        <v>-14.6829</v>
      </c>
      <c r="E1081">
        <v>-196.75</v>
      </c>
      <c r="F1081">
        <v>43.363799999999998</v>
      </c>
      <c r="G1081">
        <v>-1.7705599999999999</v>
      </c>
      <c r="H1081">
        <v>-7.3504300000000002</v>
      </c>
      <c r="I1081" t="e">
        <f>IF(AND(Tabelle16[[#This Row],[AreaPx]]&gt;0,NOT(Tabelle16[AreaPx]="inf")),Tabelle16[[#This Row],[AreaPx]], NA())</f>
        <v>#N/A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f>Tabelle16[[#This Row],[Roll]]+Tabelle16[[#This Row],[Yaw]]</f>
        <v>36.013369999999995</v>
      </c>
      <c r="P1081">
        <f>SQRT(Tabelle16[[#This Row],[X]]^2+ Tabelle16[[#This Row],[Y]]^2 +Tabelle16[[#This Row],[Z]]^2)</f>
        <v>200.70378605400049</v>
      </c>
      <c r="Q1081">
        <v>242.83</v>
      </c>
      <c r="R1081">
        <v>139.053</v>
      </c>
      <c r="S1081">
        <v>134.126</v>
      </c>
      <c r="T1081">
        <v>43.363799999999998</v>
      </c>
      <c r="U1081">
        <v>-1.7705599999999999</v>
      </c>
      <c r="V1081">
        <v>-7.3504300000000002</v>
      </c>
    </row>
    <row r="1082" spans="1:22">
      <c r="A1082">
        <v>22348</v>
      </c>
      <c r="B1082">
        <v>0</v>
      </c>
      <c r="C1082">
        <v>36.822000000000003</v>
      </c>
      <c r="D1082">
        <v>-14.6829</v>
      </c>
      <c r="E1082">
        <v>-196.75</v>
      </c>
      <c r="F1082">
        <v>43.363799999999998</v>
      </c>
      <c r="G1082">
        <v>-1.7705599999999999</v>
      </c>
      <c r="H1082">
        <v>-7.3504300000000002</v>
      </c>
      <c r="I1082" t="e">
        <f>IF(AND(Tabelle16[[#This Row],[AreaPx]]&gt;0,NOT(Tabelle16[AreaPx]="inf")),Tabelle16[[#This Row],[AreaPx]], NA())</f>
        <v>#N/A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f>Tabelle16[[#This Row],[Roll]]+Tabelle16[[#This Row],[Yaw]]</f>
        <v>36.013369999999995</v>
      </c>
      <c r="P1082">
        <f>SQRT(Tabelle16[[#This Row],[X]]^2+ Tabelle16[[#This Row],[Y]]^2 +Tabelle16[[#This Row],[Z]]^2)</f>
        <v>200.70378605400049</v>
      </c>
      <c r="Q1082">
        <v>242.83</v>
      </c>
      <c r="R1082">
        <v>139.053</v>
      </c>
      <c r="S1082">
        <v>134.126</v>
      </c>
      <c r="T1082">
        <v>43.363799999999998</v>
      </c>
      <c r="U1082">
        <v>-1.7705599999999999</v>
      </c>
      <c r="V1082">
        <v>-7.3504300000000002</v>
      </c>
    </row>
    <row r="1083" spans="1:22">
      <c r="A1083">
        <v>22370</v>
      </c>
      <c r="B1083">
        <v>0</v>
      </c>
      <c r="C1083">
        <v>36.822000000000003</v>
      </c>
      <c r="D1083">
        <v>-14.6829</v>
      </c>
      <c r="E1083">
        <v>-196.75</v>
      </c>
      <c r="F1083">
        <v>43.363799999999998</v>
      </c>
      <c r="G1083">
        <v>-1.7705599999999999</v>
      </c>
      <c r="H1083">
        <v>-7.3504300000000002</v>
      </c>
      <c r="I1083" t="e">
        <f>IF(AND(Tabelle16[[#This Row],[AreaPx]]&gt;0,NOT(Tabelle16[AreaPx]="inf")),Tabelle16[[#This Row],[AreaPx]], NA())</f>
        <v>#N/A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f>Tabelle16[[#This Row],[Roll]]+Tabelle16[[#This Row],[Yaw]]</f>
        <v>36.013369999999995</v>
      </c>
      <c r="P1083">
        <f>SQRT(Tabelle16[[#This Row],[X]]^2+ Tabelle16[[#This Row],[Y]]^2 +Tabelle16[[#This Row],[Z]]^2)</f>
        <v>200.70378605400049</v>
      </c>
      <c r="Q1083">
        <v>242.83</v>
      </c>
      <c r="R1083">
        <v>139.053</v>
      </c>
      <c r="S1083">
        <v>134.126</v>
      </c>
      <c r="T1083">
        <v>43.363799999999998</v>
      </c>
      <c r="U1083">
        <v>-1.7705599999999999</v>
      </c>
      <c r="V1083">
        <v>-7.3504300000000002</v>
      </c>
    </row>
    <row r="1084" spans="1:22">
      <c r="A1084">
        <v>22385</v>
      </c>
      <c r="B1084">
        <v>0</v>
      </c>
      <c r="C1084">
        <v>36.822000000000003</v>
      </c>
      <c r="D1084">
        <v>-14.6829</v>
      </c>
      <c r="E1084">
        <v>-196.75</v>
      </c>
      <c r="F1084">
        <v>43.363799999999998</v>
      </c>
      <c r="G1084">
        <v>-1.7705599999999999</v>
      </c>
      <c r="H1084">
        <v>-7.3504300000000002</v>
      </c>
      <c r="I1084" t="e">
        <f>IF(AND(Tabelle16[[#This Row],[AreaPx]]&gt;0,NOT(Tabelle16[AreaPx]="inf")),Tabelle16[[#This Row],[AreaPx]], NA())</f>
        <v>#N/A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f>Tabelle16[[#This Row],[Roll]]+Tabelle16[[#This Row],[Yaw]]</f>
        <v>36.013369999999995</v>
      </c>
      <c r="P1084">
        <f>SQRT(Tabelle16[[#This Row],[X]]^2+ Tabelle16[[#This Row],[Y]]^2 +Tabelle16[[#This Row],[Z]]^2)</f>
        <v>200.70378605400049</v>
      </c>
      <c r="Q1084">
        <v>242.83</v>
      </c>
      <c r="R1084">
        <v>139.053</v>
      </c>
      <c r="S1084">
        <v>134.126</v>
      </c>
      <c r="T1084">
        <v>43.363799999999998</v>
      </c>
      <c r="U1084">
        <v>-1.7705599999999999</v>
      </c>
      <c r="V1084">
        <v>-7.3504300000000002</v>
      </c>
    </row>
    <row r="1085" spans="1:22">
      <c r="A1085">
        <v>22409</v>
      </c>
      <c r="B1085">
        <v>0</v>
      </c>
      <c r="C1085">
        <v>36.822000000000003</v>
      </c>
      <c r="D1085">
        <v>-14.6829</v>
      </c>
      <c r="E1085">
        <v>-196.75</v>
      </c>
      <c r="F1085">
        <v>43.363799999999998</v>
      </c>
      <c r="G1085">
        <v>-1.7705599999999999</v>
      </c>
      <c r="H1085">
        <v>-7.3504300000000002</v>
      </c>
      <c r="I1085" t="e">
        <f>IF(AND(Tabelle16[[#This Row],[AreaPx]]&gt;0,NOT(Tabelle16[AreaPx]="inf")),Tabelle16[[#This Row],[AreaPx]], NA())</f>
        <v>#N/A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f>Tabelle16[[#This Row],[Roll]]+Tabelle16[[#This Row],[Yaw]]</f>
        <v>36.013369999999995</v>
      </c>
      <c r="P1085">
        <f>SQRT(Tabelle16[[#This Row],[X]]^2+ Tabelle16[[#This Row],[Y]]^2 +Tabelle16[[#This Row],[Z]]^2)</f>
        <v>200.70378605400049</v>
      </c>
      <c r="Q1085">
        <v>242.83</v>
      </c>
      <c r="R1085">
        <v>139.053</v>
      </c>
      <c r="S1085">
        <v>134.126</v>
      </c>
      <c r="T1085">
        <v>43.363799999999998</v>
      </c>
      <c r="U1085">
        <v>-1.7705599999999999</v>
      </c>
      <c r="V1085">
        <v>-7.3504300000000002</v>
      </c>
    </row>
    <row r="1086" spans="1:22">
      <c r="A1086">
        <v>22433</v>
      </c>
      <c r="B1086">
        <v>0</v>
      </c>
      <c r="C1086">
        <v>36.822000000000003</v>
      </c>
      <c r="D1086">
        <v>-14.6829</v>
      </c>
      <c r="E1086">
        <v>-196.75</v>
      </c>
      <c r="F1086">
        <v>43.363799999999998</v>
      </c>
      <c r="G1086">
        <v>-1.7705599999999999</v>
      </c>
      <c r="H1086">
        <v>-7.3504300000000002</v>
      </c>
      <c r="I1086" t="e">
        <f>IF(AND(Tabelle16[[#This Row],[AreaPx]]&gt;0,NOT(Tabelle16[AreaPx]="inf")),Tabelle16[[#This Row],[AreaPx]], NA())</f>
        <v>#N/A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f>Tabelle16[[#This Row],[Roll]]+Tabelle16[[#This Row],[Yaw]]</f>
        <v>36.013369999999995</v>
      </c>
      <c r="P1086">
        <f>SQRT(Tabelle16[[#This Row],[X]]^2+ Tabelle16[[#This Row],[Y]]^2 +Tabelle16[[#This Row],[Z]]^2)</f>
        <v>200.70378605400049</v>
      </c>
      <c r="Q1086">
        <v>242.83</v>
      </c>
      <c r="R1086">
        <v>139.053</v>
      </c>
      <c r="S1086">
        <v>134.126</v>
      </c>
      <c r="T1086">
        <v>43.363799999999998</v>
      </c>
      <c r="U1086">
        <v>-1.7705599999999999</v>
      </c>
      <c r="V1086">
        <v>-7.3504300000000002</v>
      </c>
    </row>
    <row r="1087" spans="1:22">
      <c r="A1087">
        <v>22445</v>
      </c>
      <c r="B1087">
        <v>0</v>
      </c>
      <c r="C1087">
        <v>36.822000000000003</v>
      </c>
      <c r="D1087">
        <v>-14.6829</v>
      </c>
      <c r="E1087">
        <v>-196.75</v>
      </c>
      <c r="F1087">
        <v>43.363799999999998</v>
      </c>
      <c r="G1087">
        <v>-1.7705599999999999</v>
      </c>
      <c r="H1087">
        <v>-7.3504300000000002</v>
      </c>
      <c r="I1087" t="e">
        <f>IF(AND(Tabelle16[[#This Row],[AreaPx]]&gt;0,NOT(Tabelle16[AreaPx]="inf")),Tabelle16[[#This Row],[AreaPx]], NA())</f>
        <v>#N/A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f>Tabelle16[[#This Row],[Roll]]+Tabelle16[[#This Row],[Yaw]]</f>
        <v>36.013369999999995</v>
      </c>
      <c r="P1087">
        <f>SQRT(Tabelle16[[#This Row],[X]]^2+ Tabelle16[[#This Row],[Y]]^2 +Tabelle16[[#This Row],[Z]]^2)</f>
        <v>200.70378605400049</v>
      </c>
      <c r="Q1087">
        <v>242.83</v>
      </c>
      <c r="R1087">
        <v>139.053</v>
      </c>
      <c r="S1087">
        <v>134.126</v>
      </c>
      <c r="T1087">
        <v>43.363799999999998</v>
      </c>
      <c r="U1087">
        <v>-1.7705599999999999</v>
      </c>
      <c r="V1087">
        <v>-7.3504300000000002</v>
      </c>
    </row>
    <row r="1088" spans="1:22">
      <c r="A1088">
        <v>22459</v>
      </c>
      <c r="B1088">
        <v>0</v>
      </c>
      <c r="C1088">
        <v>36.822000000000003</v>
      </c>
      <c r="D1088">
        <v>-14.6829</v>
      </c>
      <c r="E1088">
        <v>-196.75</v>
      </c>
      <c r="F1088">
        <v>43.363799999999998</v>
      </c>
      <c r="G1088">
        <v>-1.7705599999999999</v>
      </c>
      <c r="H1088">
        <v>-7.3504300000000002</v>
      </c>
      <c r="I1088" t="e">
        <f>IF(AND(Tabelle16[[#This Row],[AreaPx]]&gt;0,NOT(Tabelle16[AreaPx]="inf")),Tabelle16[[#This Row],[AreaPx]], NA())</f>
        <v>#N/A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f>Tabelle16[[#This Row],[Roll]]+Tabelle16[[#This Row],[Yaw]]</f>
        <v>36.013369999999995</v>
      </c>
      <c r="P1088">
        <f>SQRT(Tabelle16[[#This Row],[X]]^2+ Tabelle16[[#This Row],[Y]]^2 +Tabelle16[[#This Row],[Z]]^2)</f>
        <v>200.70378605400049</v>
      </c>
      <c r="Q1088">
        <v>242.83</v>
      </c>
      <c r="R1088">
        <v>139.053</v>
      </c>
      <c r="S1088">
        <v>134.126</v>
      </c>
      <c r="T1088">
        <v>43.363799999999998</v>
      </c>
      <c r="U1088">
        <v>-1.7705599999999999</v>
      </c>
      <c r="V1088">
        <v>-7.3504300000000002</v>
      </c>
    </row>
    <row r="1089" spans="1:22">
      <c r="A1089">
        <v>22469</v>
      </c>
      <c r="B1089">
        <v>0</v>
      </c>
      <c r="C1089">
        <v>36.822000000000003</v>
      </c>
      <c r="D1089">
        <v>-14.6829</v>
      </c>
      <c r="E1089">
        <v>-196.75</v>
      </c>
      <c r="F1089">
        <v>43.363799999999998</v>
      </c>
      <c r="G1089">
        <v>-1.7705599999999999</v>
      </c>
      <c r="H1089">
        <v>-7.3504300000000002</v>
      </c>
      <c r="I1089" t="e">
        <f>IF(AND(Tabelle16[[#This Row],[AreaPx]]&gt;0,NOT(Tabelle16[AreaPx]="inf")),Tabelle16[[#This Row],[AreaPx]], NA())</f>
        <v>#N/A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f>Tabelle16[[#This Row],[Roll]]+Tabelle16[[#This Row],[Yaw]]</f>
        <v>36.013369999999995</v>
      </c>
      <c r="P1089">
        <f>SQRT(Tabelle16[[#This Row],[X]]^2+ Tabelle16[[#This Row],[Y]]^2 +Tabelle16[[#This Row],[Z]]^2)</f>
        <v>200.70378605400049</v>
      </c>
      <c r="Q1089">
        <v>242.83</v>
      </c>
      <c r="R1089">
        <v>139.053</v>
      </c>
      <c r="S1089">
        <v>134.126</v>
      </c>
      <c r="T1089">
        <v>43.363799999999998</v>
      </c>
      <c r="U1089">
        <v>-1.7705599999999999</v>
      </c>
      <c r="V1089">
        <v>-7.3504300000000002</v>
      </c>
    </row>
    <row r="1090" spans="1:22">
      <c r="A1090">
        <v>22477</v>
      </c>
      <c r="B1090">
        <v>0</v>
      </c>
      <c r="C1090">
        <v>36.822000000000003</v>
      </c>
      <c r="D1090">
        <v>-14.6829</v>
      </c>
      <c r="E1090">
        <v>-196.75</v>
      </c>
      <c r="F1090">
        <v>43.363799999999998</v>
      </c>
      <c r="G1090">
        <v>-1.7705599999999999</v>
      </c>
      <c r="H1090">
        <v>-7.3504300000000002</v>
      </c>
      <c r="I1090" t="e">
        <f>IF(AND(Tabelle16[[#This Row],[AreaPx]]&gt;0,NOT(Tabelle16[AreaPx]="inf")),Tabelle16[[#This Row],[AreaPx]], NA())</f>
        <v>#N/A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f>Tabelle16[[#This Row],[Roll]]+Tabelle16[[#This Row],[Yaw]]</f>
        <v>36.013369999999995</v>
      </c>
      <c r="P1090">
        <f>SQRT(Tabelle16[[#This Row],[X]]^2+ Tabelle16[[#This Row],[Y]]^2 +Tabelle16[[#This Row],[Z]]^2)</f>
        <v>200.70378605400049</v>
      </c>
      <c r="Q1090">
        <v>242.83</v>
      </c>
      <c r="R1090">
        <v>139.053</v>
      </c>
      <c r="S1090">
        <v>134.126</v>
      </c>
      <c r="T1090">
        <v>43.363799999999998</v>
      </c>
      <c r="U1090">
        <v>-1.7705599999999999</v>
      </c>
      <c r="V1090">
        <v>-7.3504300000000002</v>
      </c>
    </row>
    <row r="1091" spans="1:22">
      <c r="A1091">
        <v>22510</v>
      </c>
      <c r="B1091">
        <v>0</v>
      </c>
      <c r="C1091">
        <v>36.822000000000003</v>
      </c>
      <c r="D1091">
        <v>-14.6829</v>
      </c>
      <c r="E1091">
        <v>-196.75</v>
      </c>
      <c r="F1091">
        <v>43.363799999999998</v>
      </c>
      <c r="G1091">
        <v>-1.7705599999999999</v>
      </c>
      <c r="H1091">
        <v>-7.3504300000000002</v>
      </c>
      <c r="I1091" t="e">
        <f>IF(AND(Tabelle16[[#This Row],[AreaPx]]&gt;0,NOT(Tabelle16[AreaPx]="inf")),Tabelle16[[#This Row],[AreaPx]], NA())</f>
        <v>#N/A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f>Tabelle16[[#This Row],[Roll]]+Tabelle16[[#This Row],[Yaw]]</f>
        <v>36.013369999999995</v>
      </c>
      <c r="P1091">
        <f>SQRT(Tabelle16[[#This Row],[X]]^2+ Tabelle16[[#This Row],[Y]]^2 +Tabelle16[[#This Row],[Z]]^2)</f>
        <v>200.70378605400049</v>
      </c>
      <c r="Q1091">
        <v>242.83</v>
      </c>
      <c r="R1091">
        <v>139.053</v>
      </c>
      <c r="S1091">
        <v>134.126</v>
      </c>
      <c r="T1091">
        <v>43.363799999999998</v>
      </c>
      <c r="U1091">
        <v>-1.7705599999999999</v>
      </c>
      <c r="V1091">
        <v>-7.3504300000000002</v>
      </c>
    </row>
    <row r="1092" spans="1:22">
      <c r="A1092">
        <v>22537</v>
      </c>
      <c r="B1092">
        <v>0</v>
      </c>
      <c r="C1092">
        <v>36.822000000000003</v>
      </c>
      <c r="D1092">
        <v>-14.6829</v>
      </c>
      <c r="E1092">
        <v>-196.75</v>
      </c>
      <c r="F1092">
        <v>43.363799999999998</v>
      </c>
      <c r="G1092">
        <v>-1.7705599999999999</v>
      </c>
      <c r="H1092">
        <v>-7.3504300000000002</v>
      </c>
      <c r="I1092" t="e">
        <f>IF(AND(Tabelle16[[#This Row],[AreaPx]]&gt;0,NOT(Tabelle16[AreaPx]="inf")),Tabelle16[[#This Row],[AreaPx]], NA())</f>
        <v>#N/A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f>Tabelle16[[#This Row],[Roll]]+Tabelle16[[#This Row],[Yaw]]</f>
        <v>36.013369999999995</v>
      </c>
      <c r="P1092">
        <f>SQRT(Tabelle16[[#This Row],[X]]^2+ Tabelle16[[#This Row],[Y]]^2 +Tabelle16[[#This Row],[Z]]^2)</f>
        <v>200.70378605400049</v>
      </c>
      <c r="Q1092">
        <v>242.83</v>
      </c>
      <c r="R1092">
        <v>139.053</v>
      </c>
      <c r="S1092">
        <v>134.126</v>
      </c>
      <c r="T1092">
        <v>43.363799999999998</v>
      </c>
      <c r="U1092">
        <v>-1.7705599999999999</v>
      </c>
      <c r="V1092">
        <v>-7.3504300000000002</v>
      </c>
    </row>
    <row r="1093" spans="1:22">
      <c r="A1093">
        <v>22547</v>
      </c>
      <c r="B1093">
        <v>0</v>
      </c>
      <c r="C1093">
        <v>36.822000000000003</v>
      </c>
      <c r="D1093">
        <v>-14.6829</v>
      </c>
      <c r="E1093">
        <v>-196.75</v>
      </c>
      <c r="F1093">
        <v>43.363799999999998</v>
      </c>
      <c r="G1093">
        <v>-1.7705599999999999</v>
      </c>
      <c r="H1093">
        <v>-7.3504300000000002</v>
      </c>
      <c r="I1093" t="e">
        <f>IF(AND(Tabelle16[[#This Row],[AreaPx]]&gt;0,NOT(Tabelle16[AreaPx]="inf")),Tabelle16[[#This Row],[AreaPx]], NA())</f>
        <v>#N/A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f>Tabelle16[[#This Row],[Roll]]+Tabelle16[[#This Row],[Yaw]]</f>
        <v>36.013369999999995</v>
      </c>
      <c r="P1093">
        <f>SQRT(Tabelle16[[#This Row],[X]]^2+ Tabelle16[[#This Row],[Y]]^2 +Tabelle16[[#This Row],[Z]]^2)</f>
        <v>200.70378605400049</v>
      </c>
      <c r="Q1093">
        <v>242.83</v>
      </c>
      <c r="R1093">
        <v>139.053</v>
      </c>
      <c r="S1093">
        <v>134.126</v>
      </c>
      <c r="T1093">
        <v>43.363799999999998</v>
      </c>
      <c r="U1093">
        <v>-1.7705599999999999</v>
      </c>
      <c r="V1093">
        <v>-7.3504300000000002</v>
      </c>
    </row>
    <row r="1094" spans="1:22">
      <c r="A1094">
        <v>22573</v>
      </c>
      <c r="B1094">
        <v>0</v>
      </c>
      <c r="C1094">
        <v>36.822000000000003</v>
      </c>
      <c r="D1094">
        <v>-14.6829</v>
      </c>
      <c r="E1094">
        <v>-196.75</v>
      </c>
      <c r="F1094">
        <v>43.363799999999998</v>
      </c>
      <c r="G1094">
        <v>-1.7705599999999999</v>
      </c>
      <c r="H1094">
        <v>-7.3504300000000002</v>
      </c>
      <c r="I1094" t="e">
        <f>IF(AND(Tabelle16[[#This Row],[AreaPx]]&gt;0,NOT(Tabelle16[AreaPx]="inf")),Tabelle16[[#This Row],[AreaPx]], NA())</f>
        <v>#N/A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f>Tabelle16[[#This Row],[Roll]]+Tabelle16[[#This Row],[Yaw]]</f>
        <v>36.013369999999995</v>
      </c>
      <c r="P1094">
        <f>SQRT(Tabelle16[[#This Row],[X]]^2+ Tabelle16[[#This Row],[Y]]^2 +Tabelle16[[#This Row],[Z]]^2)</f>
        <v>200.70378605400049</v>
      </c>
      <c r="Q1094">
        <v>242.83</v>
      </c>
      <c r="R1094">
        <v>139.053</v>
      </c>
      <c r="S1094">
        <v>134.126</v>
      </c>
      <c r="T1094">
        <v>43.363799999999998</v>
      </c>
      <c r="U1094">
        <v>-1.7705599999999999</v>
      </c>
      <c r="V1094">
        <v>-7.3504300000000002</v>
      </c>
    </row>
    <row r="1095" spans="1:22">
      <c r="A1095">
        <v>22594</v>
      </c>
      <c r="B1095">
        <v>0</v>
      </c>
      <c r="C1095">
        <v>36.822000000000003</v>
      </c>
      <c r="D1095">
        <v>-14.6829</v>
      </c>
      <c r="E1095">
        <v>-196.75</v>
      </c>
      <c r="F1095">
        <v>43.363799999999998</v>
      </c>
      <c r="G1095">
        <v>-1.7705599999999999</v>
      </c>
      <c r="H1095">
        <v>-7.3504300000000002</v>
      </c>
      <c r="I1095" t="e">
        <f>IF(AND(Tabelle16[[#This Row],[AreaPx]]&gt;0,NOT(Tabelle16[AreaPx]="inf")),Tabelle16[[#This Row],[AreaPx]], NA())</f>
        <v>#N/A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f>Tabelle16[[#This Row],[Roll]]+Tabelle16[[#This Row],[Yaw]]</f>
        <v>36.013369999999995</v>
      </c>
      <c r="P1095">
        <f>SQRT(Tabelle16[[#This Row],[X]]^2+ Tabelle16[[#This Row],[Y]]^2 +Tabelle16[[#This Row],[Z]]^2)</f>
        <v>200.70378605400049</v>
      </c>
      <c r="Q1095">
        <v>242.83</v>
      </c>
      <c r="R1095">
        <v>139.053</v>
      </c>
      <c r="S1095">
        <v>134.126</v>
      </c>
      <c r="T1095">
        <v>43.363799999999998</v>
      </c>
      <c r="U1095">
        <v>-1.7705599999999999</v>
      </c>
      <c r="V1095">
        <v>-7.3504300000000002</v>
      </c>
    </row>
    <row r="1096" spans="1:22">
      <c r="A1096">
        <v>22605</v>
      </c>
      <c r="B1096">
        <v>0</v>
      </c>
      <c r="C1096">
        <v>36.822000000000003</v>
      </c>
      <c r="D1096">
        <v>-14.6829</v>
      </c>
      <c r="E1096">
        <v>-196.75</v>
      </c>
      <c r="F1096">
        <v>43.363799999999998</v>
      </c>
      <c r="G1096">
        <v>-1.7705599999999999</v>
      </c>
      <c r="H1096">
        <v>-7.3504300000000002</v>
      </c>
      <c r="I1096" t="e">
        <f>IF(AND(Tabelle16[[#This Row],[AreaPx]]&gt;0,NOT(Tabelle16[AreaPx]="inf")),Tabelle16[[#This Row],[AreaPx]], NA())</f>
        <v>#N/A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f>Tabelle16[[#This Row],[Roll]]+Tabelle16[[#This Row],[Yaw]]</f>
        <v>36.013369999999995</v>
      </c>
      <c r="P1096">
        <f>SQRT(Tabelle16[[#This Row],[X]]^2+ Tabelle16[[#This Row],[Y]]^2 +Tabelle16[[#This Row],[Z]]^2)</f>
        <v>200.70378605400049</v>
      </c>
      <c r="Q1096">
        <v>242.83</v>
      </c>
      <c r="R1096">
        <v>139.053</v>
      </c>
      <c r="S1096">
        <v>134.126</v>
      </c>
      <c r="T1096">
        <v>43.363799999999998</v>
      </c>
      <c r="U1096">
        <v>-1.7705599999999999</v>
      </c>
      <c r="V1096">
        <v>-7.3504300000000002</v>
      </c>
    </row>
    <row r="1097" spans="1:22">
      <c r="A1097">
        <v>22615</v>
      </c>
      <c r="B1097">
        <v>0</v>
      </c>
      <c r="C1097">
        <v>36.822000000000003</v>
      </c>
      <c r="D1097">
        <v>-14.6829</v>
      </c>
      <c r="E1097">
        <v>-196.75</v>
      </c>
      <c r="F1097">
        <v>43.363799999999998</v>
      </c>
      <c r="G1097">
        <v>-1.7705599999999999</v>
      </c>
      <c r="H1097">
        <v>-7.3504300000000002</v>
      </c>
      <c r="I1097" t="e">
        <f>IF(AND(Tabelle16[[#This Row],[AreaPx]]&gt;0,NOT(Tabelle16[AreaPx]="inf")),Tabelle16[[#This Row],[AreaPx]], NA())</f>
        <v>#N/A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f>Tabelle16[[#This Row],[Roll]]+Tabelle16[[#This Row],[Yaw]]</f>
        <v>36.013369999999995</v>
      </c>
      <c r="P1097">
        <f>SQRT(Tabelle16[[#This Row],[X]]^2+ Tabelle16[[#This Row],[Y]]^2 +Tabelle16[[#This Row],[Z]]^2)</f>
        <v>200.70378605400049</v>
      </c>
      <c r="Q1097">
        <v>242.83</v>
      </c>
      <c r="R1097">
        <v>139.053</v>
      </c>
      <c r="S1097">
        <v>134.126</v>
      </c>
      <c r="T1097">
        <v>43.363799999999998</v>
      </c>
      <c r="U1097">
        <v>-1.7705599999999999</v>
      </c>
      <c r="V1097">
        <v>-7.3504300000000002</v>
      </c>
    </row>
    <row r="1098" spans="1:22">
      <c r="A1098">
        <v>22640</v>
      </c>
      <c r="B1098">
        <v>0</v>
      </c>
      <c r="C1098">
        <v>36.822000000000003</v>
      </c>
      <c r="D1098">
        <v>-14.6829</v>
      </c>
      <c r="E1098">
        <v>-196.75</v>
      </c>
      <c r="F1098">
        <v>43.363799999999998</v>
      </c>
      <c r="G1098">
        <v>-1.7705599999999999</v>
      </c>
      <c r="H1098">
        <v>-7.3504300000000002</v>
      </c>
      <c r="I1098" t="e">
        <f>IF(AND(Tabelle16[[#This Row],[AreaPx]]&gt;0,NOT(Tabelle16[AreaPx]="inf")),Tabelle16[[#This Row],[AreaPx]], NA())</f>
        <v>#N/A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f>Tabelle16[[#This Row],[Roll]]+Tabelle16[[#This Row],[Yaw]]</f>
        <v>36.013369999999995</v>
      </c>
      <c r="P1098">
        <f>SQRT(Tabelle16[[#This Row],[X]]^2+ Tabelle16[[#This Row],[Y]]^2 +Tabelle16[[#This Row],[Z]]^2)</f>
        <v>200.70378605400049</v>
      </c>
      <c r="Q1098">
        <v>242.83</v>
      </c>
      <c r="R1098">
        <v>139.053</v>
      </c>
      <c r="S1098">
        <v>134.126</v>
      </c>
      <c r="T1098">
        <v>43.363799999999998</v>
      </c>
      <c r="U1098">
        <v>-1.7705599999999999</v>
      </c>
      <c r="V1098">
        <v>-7.3504300000000002</v>
      </c>
    </row>
    <row r="1099" spans="1:22">
      <c r="A1099">
        <v>22657</v>
      </c>
      <c r="B1099">
        <v>0</v>
      </c>
      <c r="C1099">
        <v>36.822000000000003</v>
      </c>
      <c r="D1099">
        <v>-14.6829</v>
      </c>
      <c r="E1099">
        <v>-196.75</v>
      </c>
      <c r="F1099">
        <v>43.363799999999998</v>
      </c>
      <c r="G1099">
        <v>-1.7705599999999999</v>
      </c>
      <c r="H1099">
        <v>-7.3504300000000002</v>
      </c>
      <c r="I1099" t="e">
        <f>IF(AND(Tabelle16[[#This Row],[AreaPx]]&gt;0,NOT(Tabelle16[AreaPx]="inf")),Tabelle16[[#This Row],[AreaPx]], NA())</f>
        <v>#N/A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f>Tabelle16[[#This Row],[Roll]]+Tabelle16[[#This Row],[Yaw]]</f>
        <v>36.013369999999995</v>
      </c>
      <c r="P1099">
        <f>SQRT(Tabelle16[[#This Row],[X]]^2+ Tabelle16[[#This Row],[Y]]^2 +Tabelle16[[#This Row],[Z]]^2)</f>
        <v>200.70378605400049</v>
      </c>
      <c r="Q1099">
        <v>242.83</v>
      </c>
      <c r="R1099">
        <v>139.053</v>
      </c>
      <c r="S1099">
        <v>134.126</v>
      </c>
      <c r="T1099">
        <v>43.363799999999998</v>
      </c>
      <c r="U1099">
        <v>-1.7705599999999999</v>
      </c>
      <c r="V1099">
        <v>-7.3504300000000002</v>
      </c>
    </row>
    <row r="1100" spans="1:22">
      <c r="A1100">
        <v>22670</v>
      </c>
      <c r="B1100">
        <v>0</v>
      </c>
      <c r="C1100">
        <v>36.822000000000003</v>
      </c>
      <c r="D1100">
        <v>-14.6829</v>
      </c>
      <c r="E1100">
        <v>-196.75</v>
      </c>
      <c r="F1100">
        <v>43.363799999999998</v>
      </c>
      <c r="G1100">
        <v>-1.7705599999999999</v>
      </c>
      <c r="H1100">
        <v>-7.3504300000000002</v>
      </c>
      <c r="I1100" t="e">
        <f>IF(AND(Tabelle16[[#This Row],[AreaPx]]&gt;0,NOT(Tabelle16[AreaPx]="inf")),Tabelle16[[#This Row],[AreaPx]], NA())</f>
        <v>#N/A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f>Tabelle16[[#This Row],[Roll]]+Tabelle16[[#This Row],[Yaw]]</f>
        <v>36.013369999999995</v>
      </c>
      <c r="P1100">
        <f>SQRT(Tabelle16[[#This Row],[X]]^2+ Tabelle16[[#This Row],[Y]]^2 +Tabelle16[[#This Row],[Z]]^2)</f>
        <v>200.70378605400049</v>
      </c>
      <c r="Q1100">
        <v>242.83</v>
      </c>
      <c r="R1100">
        <v>139.053</v>
      </c>
      <c r="S1100">
        <v>134.126</v>
      </c>
      <c r="T1100">
        <v>43.363799999999998</v>
      </c>
      <c r="U1100">
        <v>-1.7705599999999999</v>
      </c>
      <c r="V1100">
        <v>-7.3504300000000002</v>
      </c>
    </row>
    <row r="1101" spans="1:22">
      <c r="A1101">
        <v>22677</v>
      </c>
      <c r="B1101">
        <v>0</v>
      </c>
      <c r="C1101">
        <v>36.822000000000003</v>
      </c>
      <c r="D1101">
        <v>-14.6829</v>
      </c>
      <c r="E1101">
        <v>-196.75</v>
      </c>
      <c r="F1101">
        <v>43.363799999999998</v>
      </c>
      <c r="G1101">
        <v>-1.7705599999999999</v>
      </c>
      <c r="H1101">
        <v>-7.3504300000000002</v>
      </c>
      <c r="I1101" t="e">
        <f>IF(AND(Tabelle16[[#This Row],[AreaPx]]&gt;0,NOT(Tabelle16[AreaPx]="inf")),Tabelle16[[#This Row],[AreaPx]], NA())</f>
        <v>#N/A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f>Tabelle16[[#This Row],[Roll]]+Tabelle16[[#This Row],[Yaw]]</f>
        <v>36.013369999999995</v>
      </c>
      <c r="P1101">
        <f>SQRT(Tabelle16[[#This Row],[X]]^2+ Tabelle16[[#This Row],[Y]]^2 +Tabelle16[[#This Row],[Z]]^2)</f>
        <v>200.70378605400049</v>
      </c>
      <c r="Q1101">
        <v>242.83</v>
      </c>
      <c r="R1101">
        <v>139.053</v>
      </c>
      <c r="S1101">
        <v>134.126</v>
      </c>
      <c r="T1101">
        <v>43.363799999999998</v>
      </c>
      <c r="U1101">
        <v>-1.7705599999999999</v>
      </c>
      <c r="V1101">
        <v>-7.3504300000000002</v>
      </c>
    </row>
    <row r="1102" spans="1:22">
      <c r="A1102">
        <v>22705</v>
      </c>
      <c r="B1102">
        <v>0</v>
      </c>
      <c r="C1102">
        <v>36.822000000000003</v>
      </c>
      <c r="D1102">
        <v>-14.6829</v>
      </c>
      <c r="E1102">
        <v>-196.75</v>
      </c>
      <c r="F1102">
        <v>43.363799999999998</v>
      </c>
      <c r="G1102">
        <v>-1.7705599999999999</v>
      </c>
      <c r="H1102">
        <v>-7.3504300000000002</v>
      </c>
      <c r="I1102" t="e">
        <f>IF(AND(Tabelle16[[#This Row],[AreaPx]]&gt;0,NOT(Tabelle16[AreaPx]="inf")),Tabelle16[[#This Row],[AreaPx]], NA())</f>
        <v>#N/A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f>Tabelle16[[#This Row],[Roll]]+Tabelle16[[#This Row],[Yaw]]</f>
        <v>36.013369999999995</v>
      </c>
      <c r="P1102">
        <f>SQRT(Tabelle16[[#This Row],[X]]^2+ Tabelle16[[#This Row],[Y]]^2 +Tabelle16[[#This Row],[Z]]^2)</f>
        <v>200.70378605400049</v>
      </c>
      <c r="Q1102">
        <v>242.83</v>
      </c>
      <c r="R1102">
        <v>139.053</v>
      </c>
      <c r="S1102">
        <v>134.126</v>
      </c>
      <c r="T1102">
        <v>43.363799999999998</v>
      </c>
      <c r="U1102">
        <v>-1.7705599999999999</v>
      </c>
      <c r="V1102">
        <v>-7.3504300000000002</v>
      </c>
    </row>
    <row r="1103" spans="1:22">
      <c r="A1103">
        <v>22718</v>
      </c>
      <c r="B1103">
        <v>0</v>
      </c>
      <c r="C1103">
        <v>36.822000000000003</v>
      </c>
      <c r="D1103">
        <v>-14.6829</v>
      </c>
      <c r="E1103">
        <v>-196.75</v>
      </c>
      <c r="F1103">
        <v>43.363799999999998</v>
      </c>
      <c r="G1103">
        <v>-1.7705599999999999</v>
      </c>
      <c r="H1103">
        <v>-7.3504300000000002</v>
      </c>
      <c r="I1103" t="e">
        <f>IF(AND(Tabelle16[[#This Row],[AreaPx]]&gt;0,NOT(Tabelle16[AreaPx]="inf")),Tabelle16[[#This Row],[AreaPx]], NA())</f>
        <v>#N/A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f>Tabelle16[[#This Row],[Roll]]+Tabelle16[[#This Row],[Yaw]]</f>
        <v>36.013369999999995</v>
      </c>
      <c r="P1103">
        <f>SQRT(Tabelle16[[#This Row],[X]]^2+ Tabelle16[[#This Row],[Y]]^2 +Tabelle16[[#This Row],[Z]]^2)</f>
        <v>200.70378605400049</v>
      </c>
      <c r="Q1103">
        <v>242.83</v>
      </c>
      <c r="R1103">
        <v>139.053</v>
      </c>
      <c r="S1103">
        <v>134.126</v>
      </c>
      <c r="T1103">
        <v>43.363799999999998</v>
      </c>
      <c r="U1103">
        <v>-1.7705599999999999</v>
      </c>
      <c r="V1103">
        <v>-7.3504300000000002</v>
      </c>
    </row>
    <row r="1104" spans="1:22">
      <c r="A1104">
        <v>22743</v>
      </c>
      <c r="B1104">
        <v>0</v>
      </c>
      <c r="C1104">
        <v>36.822000000000003</v>
      </c>
      <c r="D1104">
        <v>-14.6829</v>
      </c>
      <c r="E1104">
        <v>-196.75</v>
      </c>
      <c r="F1104">
        <v>43.363799999999998</v>
      </c>
      <c r="G1104">
        <v>-1.7705599999999999</v>
      </c>
      <c r="H1104">
        <v>-7.3504300000000002</v>
      </c>
      <c r="I1104" t="e">
        <f>IF(AND(Tabelle16[[#This Row],[AreaPx]]&gt;0,NOT(Tabelle16[AreaPx]="inf")),Tabelle16[[#This Row],[AreaPx]], NA())</f>
        <v>#N/A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f>Tabelle16[[#This Row],[Roll]]+Tabelle16[[#This Row],[Yaw]]</f>
        <v>36.013369999999995</v>
      </c>
      <c r="P1104">
        <f>SQRT(Tabelle16[[#This Row],[X]]^2+ Tabelle16[[#This Row],[Y]]^2 +Tabelle16[[#This Row],[Z]]^2)</f>
        <v>200.70378605400049</v>
      </c>
      <c r="Q1104">
        <v>242.83</v>
      </c>
      <c r="R1104">
        <v>139.053</v>
      </c>
      <c r="S1104">
        <v>134.126</v>
      </c>
      <c r="T1104">
        <v>43.363799999999998</v>
      </c>
      <c r="U1104">
        <v>-1.7705599999999999</v>
      </c>
      <c r="V1104">
        <v>-7.3504300000000002</v>
      </c>
    </row>
    <row r="1105" spans="1:22">
      <c r="A1105">
        <v>22768</v>
      </c>
      <c r="B1105">
        <v>0</v>
      </c>
      <c r="C1105">
        <v>36.822000000000003</v>
      </c>
      <c r="D1105">
        <v>-14.6829</v>
      </c>
      <c r="E1105">
        <v>-196.75</v>
      </c>
      <c r="F1105">
        <v>43.363799999999998</v>
      </c>
      <c r="G1105">
        <v>-1.7705599999999999</v>
      </c>
      <c r="H1105">
        <v>-7.3504300000000002</v>
      </c>
      <c r="I1105" t="e">
        <f>IF(AND(Tabelle16[[#This Row],[AreaPx]]&gt;0,NOT(Tabelle16[AreaPx]="inf")),Tabelle16[[#This Row],[AreaPx]], NA())</f>
        <v>#N/A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f>Tabelle16[[#This Row],[Roll]]+Tabelle16[[#This Row],[Yaw]]</f>
        <v>36.013369999999995</v>
      </c>
      <c r="P1105">
        <f>SQRT(Tabelle16[[#This Row],[X]]^2+ Tabelle16[[#This Row],[Y]]^2 +Tabelle16[[#This Row],[Z]]^2)</f>
        <v>200.70378605400049</v>
      </c>
      <c r="Q1105">
        <v>242.83</v>
      </c>
      <c r="R1105">
        <v>139.053</v>
      </c>
      <c r="S1105">
        <v>134.126</v>
      </c>
      <c r="T1105">
        <v>43.363799999999998</v>
      </c>
      <c r="U1105">
        <v>-1.7705599999999999</v>
      </c>
      <c r="V1105">
        <v>-7.3504300000000002</v>
      </c>
    </row>
    <row r="1106" spans="1:22">
      <c r="A1106">
        <v>22785</v>
      </c>
      <c r="B1106">
        <v>0</v>
      </c>
      <c r="C1106">
        <v>36.822000000000003</v>
      </c>
      <c r="D1106">
        <v>-14.6829</v>
      </c>
      <c r="E1106">
        <v>-196.75</v>
      </c>
      <c r="F1106">
        <v>43.363799999999998</v>
      </c>
      <c r="G1106">
        <v>-1.7705599999999999</v>
      </c>
      <c r="H1106">
        <v>-7.3504300000000002</v>
      </c>
      <c r="I1106" t="e">
        <f>IF(AND(Tabelle16[[#This Row],[AreaPx]]&gt;0,NOT(Tabelle16[AreaPx]="inf")),Tabelle16[[#This Row],[AreaPx]], NA())</f>
        <v>#N/A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f>Tabelle16[[#This Row],[Roll]]+Tabelle16[[#This Row],[Yaw]]</f>
        <v>36.013369999999995</v>
      </c>
      <c r="P1106">
        <f>SQRT(Tabelle16[[#This Row],[X]]^2+ Tabelle16[[#This Row],[Y]]^2 +Tabelle16[[#This Row],[Z]]^2)</f>
        <v>200.70378605400049</v>
      </c>
      <c r="Q1106">
        <v>242.83</v>
      </c>
      <c r="R1106">
        <v>139.053</v>
      </c>
      <c r="S1106">
        <v>134.126</v>
      </c>
      <c r="T1106">
        <v>43.363799999999998</v>
      </c>
      <c r="U1106">
        <v>-1.7705599999999999</v>
      </c>
      <c r="V1106">
        <v>-7.3504300000000002</v>
      </c>
    </row>
    <row r="1107" spans="1:22">
      <c r="A1107">
        <v>22812</v>
      </c>
      <c r="B1107">
        <v>0</v>
      </c>
      <c r="C1107">
        <v>36.822000000000003</v>
      </c>
      <c r="D1107">
        <v>-14.6829</v>
      </c>
      <c r="E1107">
        <v>-196.75</v>
      </c>
      <c r="F1107">
        <v>43.363799999999998</v>
      </c>
      <c r="G1107">
        <v>-1.7705599999999999</v>
      </c>
      <c r="H1107">
        <v>-7.3504300000000002</v>
      </c>
      <c r="I1107" t="e">
        <f>IF(AND(Tabelle16[[#This Row],[AreaPx]]&gt;0,NOT(Tabelle16[AreaPx]="inf")),Tabelle16[[#This Row],[AreaPx]], NA())</f>
        <v>#N/A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f>Tabelle16[[#This Row],[Roll]]+Tabelle16[[#This Row],[Yaw]]</f>
        <v>36.013369999999995</v>
      </c>
      <c r="P1107">
        <f>SQRT(Tabelle16[[#This Row],[X]]^2+ Tabelle16[[#This Row],[Y]]^2 +Tabelle16[[#This Row],[Z]]^2)</f>
        <v>200.70378605400049</v>
      </c>
      <c r="Q1107">
        <v>242.83</v>
      </c>
      <c r="R1107">
        <v>139.053</v>
      </c>
      <c r="S1107">
        <v>134.126</v>
      </c>
      <c r="T1107">
        <v>43.363799999999998</v>
      </c>
      <c r="U1107">
        <v>-1.7705599999999999</v>
      </c>
      <c r="V1107">
        <v>-7.3504300000000002</v>
      </c>
    </row>
    <row r="1108" spans="1:22">
      <c r="A1108">
        <v>22837</v>
      </c>
      <c r="B1108">
        <v>0</v>
      </c>
      <c r="C1108">
        <v>36.822000000000003</v>
      </c>
      <c r="D1108">
        <v>-14.6829</v>
      </c>
      <c r="E1108">
        <v>-196.75</v>
      </c>
      <c r="F1108">
        <v>43.363799999999998</v>
      </c>
      <c r="G1108">
        <v>-1.7705599999999999</v>
      </c>
      <c r="H1108">
        <v>-7.3504300000000002</v>
      </c>
      <c r="I1108" t="e">
        <f>IF(AND(Tabelle16[[#This Row],[AreaPx]]&gt;0,NOT(Tabelle16[AreaPx]="inf")),Tabelle16[[#This Row],[AreaPx]], NA())</f>
        <v>#N/A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f>Tabelle16[[#This Row],[Roll]]+Tabelle16[[#This Row],[Yaw]]</f>
        <v>36.013369999999995</v>
      </c>
      <c r="P1108">
        <f>SQRT(Tabelle16[[#This Row],[X]]^2+ Tabelle16[[#This Row],[Y]]^2 +Tabelle16[[#This Row],[Z]]^2)</f>
        <v>200.70378605400049</v>
      </c>
      <c r="Q1108">
        <v>242.83</v>
      </c>
      <c r="R1108">
        <v>139.053</v>
      </c>
      <c r="S1108">
        <v>134.126</v>
      </c>
      <c r="T1108">
        <v>43.363799999999998</v>
      </c>
      <c r="U1108">
        <v>-1.7705599999999999</v>
      </c>
      <c r="V1108">
        <v>-7.3504300000000002</v>
      </c>
    </row>
    <row r="1109" spans="1:22">
      <c r="A1109">
        <v>22851</v>
      </c>
      <c r="B1109">
        <v>0</v>
      </c>
      <c r="C1109">
        <v>36.822000000000003</v>
      </c>
      <c r="D1109">
        <v>-14.6829</v>
      </c>
      <c r="E1109">
        <v>-196.75</v>
      </c>
      <c r="F1109">
        <v>43.363799999999998</v>
      </c>
      <c r="G1109">
        <v>-1.7705599999999999</v>
      </c>
      <c r="H1109">
        <v>-7.3504300000000002</v>
      </c>
      <c r="I1109" t="e">
        <f>IF(AND(Tabelle16[[#This Row],[AreaPx]]&gt;0,NOT(Tabelle16[AreaPx]="inf")),Tabelle16[[#This Row],[AreaPx]], NA())</f>
        <v>#N/A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f>Tabelle16[[#This Row],[Roll]]+Tabelle16[[#This Row],[Yaw]]</f>
        <v>36.013369999999995</v>
      </c>
      <c r="P1109">
        <f>SQRT(Tabelle16[[#This Row],[X]]^2+ Tabelle16[[#This Row],[Y]]^2 +Tabelle16[[#This Row],[Z]]^2)</f>
        <v>200.70378605400049</v>
      </c>
      <c r="Q1109">
        <v>242.83</v>
      </c>
      <c r="R1109">
        <v>139.053</v>
      </c>
      <c r="S1109">
        <v>134.126</v>
      </c>
      <c r="T1109">
        <v>43.363799999999998</v>
      </c>
      <c r="U1109">
        <v>-1.7705599999999999</v>
      </c>
      <c r="V1109">
        <v>-7.3504300000000002</v>
      </c>
    </row>
    <row r="1110" spans="1:22">
      <c r="A1110">
        <v>22877</v>
      </c>
      <c r="B1110">
        <v>0</v>
      </c>
      <c r="C1110">
        <v>36.822000000000003</v>
      </c>
      <c r="D1110">
        <v>-14.6829</v>
      </c>
      <c r="E1110">
        <v>-196.75</v>
      </c>
      <c r="F1110">
        <v>43.363799999999998</v>
      </c>
      <c r="G1110">
        <v>-1.7705599999999999</v>
      </c>
      <c r="H1110">
        <v>-7.3504300000000002</v>
      </c>
      <c r="I1110" t="e">
        <f>IF(AND(Tabelle16[[#This Row],[AreaPx]]&gt;0,NOT(Tabelle16[AreaPx]="inf")),Tabelle16[[#This Row],[AreaPx]], NA())</f>
        <v>#N/A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f>Tabelle16[[#This Row],[Roll]]+Tabelle16[[#This Row],[Yaw]]</f>
        <v>36.013369999999995</v>
      </c>
      <c r="P1110">
        <f>SQRT(Tabelle16[[#This Row],[X]]^2+ Tabelle16[[#This Row],[Y]]^2 +Tabelle16[[#This Row],[Z]]^2)</f>
        <v>200.70378605400049</v>
      </c>
      <c r="Q1110">
        <v>242.83</v>
      </c>
      <c r="R1110">
        <v>139.053</v>
      </c>
      <c r="S1110">
        <v>134.126</v>
      </c>
      <c r="T1110">
        <v>43.363799999999998</v>
      </c>
      <c r="U1110">
        <v>-1.7705599999999999</v>
      </c>
      <c r="V1110">
        <v>-7.3504300000000002</v>
      </c>
    </row>
    <row r="1111" spans="1:22">
      <c r="A1111">
        <v>22898</v>
      </c>
      <c r="B1111">
        <v>0</v>
      </c>
      <c r="C1111">
        <v>36.822000000000003</v>
      </c>
      <c r="D1111">
        <v>-14.6829</v>
      </c>
      <c r="E1111">
        <v>-196.75</v>
      </c>
      <c r="F1111">
        <v>43.363799999999998</v>
      </c>
      <c r="G1111">
        <v>-1.7705599999999999</v>
      </c>
      <c r="H1111">
        <v>-7.3504300000000002</v>
      </c>
      <c r="I1111" t="e">
        <f>IF(AND(Tabelle16[[#This Row],[AreaPx]]&gt;0,NOT(Tabelle16[AreaPx]="inf")),Tabelle16[[#This Row],[AreaPx]], NA())</f>
        <v>#N/A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f>Tabelle16[[#This Row],[Roll]]+Tabelle16[[#This Row],[Yaw]]</f>
        <v>36.013369999999995</v>
      </c>
      <c r="P1111">
        <f>SQRT(Tabelle16[[#This Row],[X]]^2+ Tabelle16[[#This Row],[Y]]^2 +Tabelle16[[#This Row],[Z]]^2)</f>
        <v>200.70378605400049</v>
      </c>
      <c r="Q1111">
        <v>242.83</v>
      </c>
      <c r="R1111">
        <v>139.053</v>
      </c>
      <c r="S1111">
        <v>134.126</v>
      </c>
      <c r="T1111">
        <v>43.363799999999998</v>
      </c>
      <c r="U1111">
        <v>-1.7705599999999999</v>
      </c>
      <c r="V1111">
        <v>-7.3504300000000002</v>
      </c>
    </row>
    <row r="1112" spans="1:22">
      <c r="A1112">
        <v>22910</v>
      </c>
      <c r="B1112">
        <v>0</v>
      </c>
      <c r="C1112">
        <v>36.822000000000003</v>
      </c>
      <c r="D1112">
        <v>-14.6829</v>
      </c>
      <c r="E1112">
        <v>-196.75</v>
      </c>
      <c r="F1112">
        <v>43.363799999999998</v>
      </c>
      <c r="G1112">
        <v>-1.7705599999999999</v>
      </c>
      <c r="H1112">
        <v>-7.3504300000000002</v>
      </c>
      <c r="I1112" t="e">
        <f>IF(AND(Tabelle16[[#This Row],[AreaPx]]&gt;0,NOT(Tabelle16[AreaPx]="inf")),Tabelle16[[#This Row],[AreaPx]], NA())</f>
        <v>#N/A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f>Tabelle16[[#This Row],[Roll]]+Tabelle16[[#This Row],[Yaw]]</f>
        <v>36.013369999999995</v>
      </c>
      <c r="P1112">
        <f>SQRT(Tabelle16[[#This Row],[X]]^2+ Tabelle16[[#This Row],[Y]]^2 +Tabelle16[[#This Row],[Z]]^2)</f>
        <v>200.70378605400049</v>
      </c>
      <c r="Q1112">
        <v>242.83</v>
      </c>
      <c r="R1112">
        <v>139.053</v>
      </c>
      <c r="S1112">
        <v>134.126</v>
      </c>
      <c r="T1112">
        <v>43.363799999999998</v>
      </c>
      <c r="U1112">
        <v>-1.7705599999999999</v>
      </c>
      <c r="V1112">
        <v>-7.3504300000000002</v>
      </c>
    </row>
    <row r="1113" spans="1:22">
      <c r="A1113">
        <v>22931</v>
      </c>
      <c r="B1113">
        <v>0</v>
      </c>
      <c r="C1113">
        <v>36.822000000000003</v>
      </c>
      <c r="D1113">
        <v>-14.6829</v>
      </c>
      <c r="E1113">
        <v>-196.75</v>
      </c>
      <c r="F1113">
        <v>43.363799999999998</v>
      </c>
      <c r="G1113">
        <v>-1.7705599999999999</v>
      </c>
      <c r="H1113">
        <v>-7.3504300000000002</v>
      </c>
      <c r="I1113" t="e">
        <f>IF(AND(Tabelle16[[#This Row],[AreaPx]]&gt;0,NOT(Tabelle16[AreaPx]="inf")),Tabelle16[[#This Row],[AreaPx]], NA())</f>
        <v>#N/A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f>Tabelle16[[#This Row],[Roll]]+Tabelle16[[#This Row],[Yaw]]</f>
        <v>36.013369999999995</v>
      </c>
      <c r="P1113">
        <f>SQRT(Tabelle16[[#This Row],[X]]^2+ Tabelle16[[#This Row],[Y]]^2 +Tabelle16[[#This Row],[Z]]^2)</f>
        <v>200.70378605400049</v>
      </c>
      <c r="Q1113">
        <v>242.83</v>
      </c>
      <c r="R1113">
        <v>139.053</v>
      </c>
      <c r="S1113">
        <v>134.126</v>
      </c>
      <c r="T1113">
        <v>43.363799999999998</v>
      </c>
      <c r="U1113">
        <v>-1.7705599999999999</v>
      </c>
      <c r="V1113">
        <v>-7.3504300000000002</v>
      </c>
    </row>
    <row r="1114" spans="1:22">
      <c r="A1114">
        <v>22940</v>
      </c>
      <c r="B1114">
        <v>0</v>
      </c>
      <c r="C1114">
        <v>36.822000000000003</v>
      </c>
      <c r="D1114">
        <v>-14.6829</v>
      </c>
      <c r="E1114">
        <v>-196.75</v>
      </c>
      <c r="F1114">
        <v>43.363799999999998</v>
      </c>
      <c r="G1114">
        <v>-1.7705599999999999</v>
      </c>
      <c r="H1114">
        <v>-7.3504300000000002</v>
      </c>
      <c r="I1114" t="e">
        <f>IF(AND(Tabelle16[[#This Row],[AreaPx]]&gt;0,NOT(Tabelle16[AreaPx]="inf")),Tabelle16[[#This Row],[AreaPx]], NA())</f>
        <v>#N/A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f>Tabelle16[[#This Row],[Roll]]+Tabelle16[[#This Row],[Yaw]]</f>
        <v>36.013369999999995</v>
      </c>
      <c r="P1114">
        <f>SQRT(Tabelle16[[#This Row],[X]]^2+ Tabelle16[[#This Row],[Y]]^2 +Tabelle16[[#This Row],[Z]]^2)</f>
        <v>200.70378605400049</v>
      </c>
      <c r="Q1114">
        <v>242.83</v>
      </c>
      <c r="R1114">
        <v>139.053</v>
      </c>
      <c r="S1114">
        <v>134.126</v>
      </c>
      <c r="T1114">
        <v>43.363799999999998</v>
      </c>
      <c r="U1114">
        <v>-1.7705599999999999</v>
      </c>
      <c r="V1114">
        <v>-7.3504300000000002</v>
      </c>
    </row>
    <row r="1115" spans="1:22">
      <c r="A1115">
        <v>22964</v>
      </c>
      <c r="B1115">
        <v>0</v>
      </c>
      <c r="C1115">
        <v>36.822000000000003</v>
      </c>
      <c r="D1115">
        <v>-14.6829</v>
      </c>
      <c r="E1115">
        <v>-196.75</v>
      </c>
      <c r="F1115">
        <v>43.363799999999998</v>
      </c>
      <c r="G1115">
        <v>-1.7705599999999999</v>
      </c>
      <c r="H1115">
        <v>-7.3504300000000002</v>
      </c>
      <c r="I1115" t="e">
        <f>IF(AND(Tabelle16[[#This Row],[AreaPx]]&gt;0,NOT(Tabelle16[AreaPx]="inf")),Tabelle16[[#This Row],[AreaPx]], NA())</f>
        <v>#N/A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f>Tabelle16[[#This Row],[Roll]]+Tabelle16[[#This Row],[Yaw]]</f>
        <v>36.013369999999995</v>
      </c>
      <c r="P1115">
        <f>SQRT(Tabelle16[[#This Row],[X]]^2+ Tabelle16[[#This Row],[Y]]^2 +Tabelle16[[#This Row],[Z]]^2)</f>
        <v>200.70378605400049</v>
      </c>
      <c r="Q1115">
        <v>242.83</v>
      </c>
      <c r="R1115">
        <v>139.053</v>
      </c>
      <c r="S1115">
        <v>134.126</v>
      </c>
      <c r="T1115">
        <v>43.363799999999998</v>
      </c>
      <c r="U1115">
        <v>-1.7705599999999999</v>
      </c>
      <c r="V1115">
        <v>-7.3504300000000002</v>
      </c>
    </row>
    <row r="1116" spans="1:22">
      <c r="A1116">
        <v>22980</v>
      </c>
      <c r="B1116">
        <v>0</v>
      </c>
      <c r="C1116">
        <v>36.822000000000003</v>
      </c>
      <c r="D1116">
        <v>-14.6829</v>
      </c>
      <c r="E1116">
        <v>-196.75</v>
      </c>
      <c r="F1116">
        <v>43.363799999999998</v>
      </c>
      <c r="G1116">
        <v>-1.7705599999999999</v>
      </c>
      <c r="H1116">
        <v>-7.3504300000000002</v>
      </c>
      <c r="I1116" t="e">
        <f>IF(AND(Tabelle16[[#This Row],[AreaPx]]&gt;0,NOT(Tabelle16[AreaPx]="inf")),Tabelle16[[#This Row],[AreaPx]], NA())</f>
        <v>#N/A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f>Tabelle16[[#This Row],[Roll]]+Tabelle16[[#This Row],[Yaw]]</f>
        <v>36.013369999999995</v>
      </c>
      <c r="P1116">
        <f>SQRT(Tabelle16[[#This Row],[X]]^2+ Tabelle16[[#This Row],[Y]]^2 +Tabelle16[[#This Row],[Z]]^2)</f>
        <v>200.70378605400049</v>
      </c>
      <c r="Q1116">
        <v>242.83</v>
      </c>
      <c r="R1116">
        <v>139.053</v>
      </c>
      <c r="S1116">
        <v>134.126</v>
      </c>
      <c r="T1116">
        <v>43.363799999999998</v>
      </c>
      <c r="U1116">
        <v>-1.7705599999999999</v>
      </c>
      <c r="V1116">
        <v>-7.3504300000000002</v>
      </c>
    </row>
    <row r="1117" spans="1:22">
      <c r="A1117">
        <v>23004</v>
      </c>
      <c r="B1117">
        <v>0</v>
      </c>
      <c r="C1117">
        <v>36.822000000000003</v>
      </c>
      <c r="D1117">
        <v>-14.6829</v>
      </c>
      <c r="E1117">
        <v>-196.75</v>
      </c>
      <c r="F1117">
        <v>43.363799999999998</v>
      </c>
      <c r="G1117">
        <v>-1.7705599999999999</v>
      </c>
      <c r="H1117">
        <v>-7.3504300000000002</v>
      </c>
      <c r="I1117" t="e">
        <f>IF(AND(Tabelle16[[#This Row],[AreaPx]]&gt;0,NOT(Tabelle16[AreaPx]="inf")),Tabelle16[[#This Row],[AreaPx]], NA())</f>
        <v>#N/A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f>Tabelle16[[#This Row],[Roll]]+Tabelle16[[#This Row],[Yaw]]</f>
        <v>36.013369999999995</v>
      </c>
      <c r="P1117">
        <f>SQRT(Tabelle16[[#This Row],[X]]^2+ Tabelle16[[#This Row],[Y]]^2 +Tabelle16[[#This Row],[Z]]^2)</f>
        <v>200.70378605400049</v>
      </c>
      <c r="Q1117">
        <v>242.83</v>
      </c>
      <c r="R1117">
        <v>139.053</v>
      </c>
      <c r="S1117">
        <v>134.126</v>
      </c>
      <c r="T1117">
        <v>43.363799999999998</v>
      </c>
      <c r="U1117">
        <v>-1.7705599999999999</v>
      </c>
      <c r="V1117">
        <v>-7.3504300000000002</v>
      </c>
    </row>
    <row r="1118" spans="1:22">
      <c r="A1118">
        <v>23018</v>
      </c>
      <c r="B1118">
        <v>0</v>
      </c>
      <c r="C1118">
        <v>36.822000000000003</v>
      </c>
      <c r="D1118">
        <v>-14.6829</v>
      </c>
      <c r="E1118">
        <v>-196.75</v>
      </c>
      <c r="F1118">
        <v>43.363799999999998</v>
      </c>
      <c r="G1118">
        <v>-1.7705599999999999</v>
      </c>
      <c r="H1118">
        <v>-7.3504300000000002</v>
      </c>
      <c r="I1118" t="e">
        <f>IF(AND(Tabelle16[[#This Row],[AreaPx]]&gt;0,NOT(Tabelle16[AreaPx]="inf")),Tabelle16[[#This Row],[AreaPx]], NA())</f>
        <v>#N/A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f>Tabelle16[[#This Row],[Roll]]+Tabelle16[[#This Row],[Yaw]]</f>
        <v>36.013369999999995</v>
      </c>
      <c r="P1118">
        <f>SQRT(Tabelle16[[#This Row],[X]]^2+ Tabelle16[[#This Row],[Y]]^2 +Tabelle16[[#This Row],[Z]]^2)</f>
        <v>200.70378605400049</v>
      </c>
      <c r="Q1118">
        <v>242.83</v>
      </c>
      <c r="R1118">
        <v>139.053</v>
      </c>
      <c r="S1118">
        <v>134.126</v>
      </c>
      <c r="T1118">
        <v>43.363799999999998</v>
      </c>
      <c r="U1118">
        <v>-1.7705599999999999</v>
      </c>
      <c r="V1118">
        <v>-7.3504300000000002</v>
      </c>
    </row>
    <row r="1119" spans="1:22">
      <c r="A1119">
        <v>23043</v>
      </c>
      <c r="B1119">
        <v>0</v>
      </c>
      <c r="C1119">
        <v>36.822000000000003</v>
      </c>
      <c r="D1119">
        <v>-14.6829</v>
      </c>
      <c r="E1119">
        <v>-196.75</v>
      </c>
      <c r="F1119">
        <v>43.363799999999998</v>
      </c>
      <c r="G1119">
        <v>-1.7705599999999999</v>
      </c>
      <c r="H1119">
        <v>-7.3504300000000002</v>
      </c>
      <c r="I1119" t="e">
        <f>IF(AND(Tabelle16[[#This Row],[AreaPx]]&gt;0,NOT(Tabelle16[AreaPx]="inf")),Tabelle16[[#This Row],[AreaPx]], NA())</f>
        <v>#N/A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f>Tabelle16[[#This Row],[Roll]]+Tabelle16[[#This Row],[Yaw]]</f>
        <v>36.013369999999995</v>
      </c>
      <c r="P1119">
        <f>SQRT(Tabelle16[[#This Row],[X]]^2+ Tabelle16[[#This Row],[Y]]^2 +Tabelle16[[#This Row],[Z]]^2)</f>
        <v>200.70378605400049</v>
      </c>
      <c r="Q1119">
        <v>242.83</v>
      </c>
      <c r="R1119">
        <v>139.053</v>
      </c>
      <c r="S1119">
        <v>134.126</v>
      </c>
      <c r="T1119">
        <v>43.363799999999998</v>
      </c>
      <c r="U1119">
        <v>-1.7705599999999999</v>
      </c>
      <c r="V1119">
        <v>-7.3504300000000002</v>
      </c>
    </row>
    <row r="1120" spans="1:22">
      <c r="A1120">
        <v>23063</v>
      </c>
      <c r="B1120">
        <v>0</v>
      </c>
      <c r="C1120">
        <v>36.822000000000003</v>
      </c>
      <c r="D1120">
        <v>-14.6829</v>
      </c>
      <c r="E1120">
        <v>-196.75</v>
      </c>
      <c r="F1120">
        <v>43.363799999999998</v>
      </c>
      <c r="G1120">
        <v>-1.7705599999999999</v>
      </c>
      <c r="H1120">
        <v>-7.3504300000000002</v>
      </c>
      <c r="I1120" t="e">
        <f>IF(AND(Tabelle16[[#This Row],[AreaPx]]&gt;0,NOT(Tabelle16[AreaPx]="inf")),Tabelle16[[#This Row],[AreaPx]], NA())</f>
        <v>#N/A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f>Tabelle16[[#This Row],[Roll]]+Tabelle16[[#This Row],[Yaw]]</f>
        <v>36.013369999999995</v>
      </c>
      <c r="P1120">
        <f>SQRT(Tabelle16[[#This Row],[X]]^2+ Tabelle16[[#This Row],[Y]]^2 +Tabelle16[[#This Row],[Z]]^2)</f>
        <v>200.70378605400049</v>
      </c>
      <c r="Q1120">
        <v>242.83</v>
      </c>
      <c r="R1120">
        <v>139.053</v>
      </c>
      <c r="S1120">
        <v>134.126</v>
      </c>
      <c r="T1120">
        <v>43.363799999999998</v>
      </c>
      <c r="U1120">
        <v>-1.7705599999999999</v>
      </c>
      <c r="V1120">
        <v>-7.3504300000000002</v>
      </c>
    </row>
    <row r="1121" spans="1:22">
      <c r="A1121">
        <v>23074</v>
      </c>
      <c r="B1121">
        <v>0</v>
      </c>
      <c r="C1121">
        <v>36.822000000000003</v>
      </c>
      <c r="D1121">
        <v>-14.6829</v>
      </c>
      <c r="E1121">
        <v>-196.75</v>
      </c>
      <c r="F1121">
        <v>43.363799999999998</v>
      </c>
      <c r="G1121">
        <v>-1.7705599999999999</v>
      </c>
      <c r="H1121">
        <v>-7.3504300000000002</v>
      </c>
      <c r="I1121" t="e">
        <f>IF(AND(Tabelle16[[#This Row],[AreaPx]]&gt;0,NOT(Tabelle16[AreaPx]="inf")),Tabelle16[[#This Row],[AreaPx]], NA())</f>
        <v>#N/A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f>Tabelle16[[#This Row],[Roll]]+Tabelle16[[#This Row],[Yaw]]</f>
        <v>36.013369999999995</v>
      </c>
      <c r="P1121">
        <f>SQRT(Tabelle16[[#This Row],[X]]^2+ Tabelle16[[#This Row],[Y]]^2 +Tabelle16[[#This Row],[Z]]^2)</f>
        <v>200.70378605400049</v>
      </c>
      <c r="Q1121">
        <v>242.83</v>
      </c>
      <c r="R1121">
        <v>139.053</v>
      </c>
      <c r="S1121">
        <v>134.126</v>
      </c>
      <c r="T1121">
        <v>43.363799999999998</v>
      </c>
      <c r="U1121">
        <v>-1.7705599999999999</v>
      </c>
      <c r="V1121">
        <v>-7.3504300000000002</v>
      </c>
    </row>
    <row r="1122" spans="1:22">
      <c r="A1122">
        <v>23099</v>
      </c>
      <c r="B1122">
        <v>0</v>
      </c>
      <c r="C1122">
        <v>36.822000000000003</v>
      </c>
      <c r="D1122">
        <v>-14.6829</v>
      </c>
      <c r="E1122">
        <v>-196.75</v>
      </c>
      <c r="F1122">
        <v>43.363799999999998</v>
      </c>
      <c r="G1122">
        <v>-1.7705599999999999</v>
      </c>
      <c r="H1122">
        <v>-7.3504300000000002</v>
      </c>
      <c r="I1122" t="e">
        <f>IF(AND(Tabelle16[[#This Row],[AreaPx]]&gt;0,NOT(Tabelle16[AreaPx]="inf")),Tabelle16[[#This Row],[AreaPx]], NA())</f>
        <v>#N/A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f>Tabelle16[[#This Row],[Roll]]+Tabelle16[[#This Row],[Yaw]]</f>
        <v>36.013369999999995</v>
      </c>
      <c r="P1122">
        <f>SQRT(Tabelle16[[#This Row],[X]]^2+ Tabelle16[[#This Row],[Y]]^2 +Tabelle16[[#This Row],[Z]]^2)</f>
        <v>200.70378605400049</v>
      </c>
      <c r="Q1122">
        <v>242.83</v>
      </c>
      <c r="R1122">
        <v>139.053</v>
      </c>
      <c r="S1122">
        <v>134.126</v>
      </c>
      <c r="T1122">
        <v>43.363799999999998</v>
      </c>
      <c r="U1122">
        <v>-1.7705599999999999</v>
      </c>
      <c r="V1122">
        <v>-7.3504300000000002</v>
      </c>
    </row>
    <row r="1123" spans="1:22">
      <c r="A1123">
        <v>23110</v>
      </c>
      <c r="B1123">
        <v>0</v>
      </c>
      <c r="C1123">
        <v>36.822000000000003</v>
      </c>
      <c r="D1123">
        <v>-14.6829</v>
      </c>
      <c r="E1123">
        <v>-196.75</v>
      </c>
      <c r="F1123">
        <v>43.363799999999998</v>
      </c>
      <c r="G1123">
        <v>-1.7705599999999999</v>
      </c>
      <c r="H1123">
        <v>-7.3504300000000002</v>
      </c>
      <c r="I1123" t="e">
        <f>IF(AND(Tabelle16[[#This Row],[AreaPx]]&gt;0,NOT(Tabelle16[AreaPx]="inf")),Tabelle16[[#This Row],[AreaPx]], NA())</f>
        <v>#N/A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f>Tabelle16[[#This Row],[Roll]]+Tabelle16[[#This Row],[Yaw]]</f>
        <v>36.013369999999995</v>
      </c>
      <c r="P1123">
        <f>SQRT(Tabelle16[[#This Row],[X]]^2+ Tabelle16[[#This Row],[Y]]^2 +Tabelle16[[#This Row],[Z]]^2)</f>
        <v>200.70378605400049</v>
      </c>
      <c r="Q1123">
        <v>242.83</v>
      </c>
      <c r="R1123">
        <v>139.053</v>
      </c>
      <c r="S1123">
        <v>134.126</v>
      </c>
      <c r="T1123">
        <v>43.363799999999998</v>
      </c>
      <c r="U1123">
        <v>-1.7705599999999999</v>
      </c>
      <c r="V1123">
        <v>-7.3504300000000002</v>
      </c>
    </row>
    <row r="1124" spans="1:22">
      <c r="A1124">
        <v>23136</v>
      </c>
      <c r="B1124">
        <v>0</v>
      </c>
      <c r="C1124">
        <v>36.822000000000003</v>
      </c>
      <c r="D1124">
        <v>-14.6829</v>
      </c>
      <c r="E1124">
        <v>-196.75</v>
      </c>
      <c r="F1124">
        <v>43.363799999999998</v>
      </c>
      <c r="G1124">
        <v>-1.7705599999999999</v>
      </c>
      <c r="H1124">
        <v>-7.3504300000000002</v>
      </c>
      <c r="I1124" t="e">
        <f>IF(AND(Tabelle16[[#This Row],[AreaPx]]&gt;0,NOT(Tabelle16[AreaPx]="inf")),Tabelle16[[#This Row],[AreaPx]], NA())</f>
        <v>#N/A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f>Tabelle16[[#This Row],[Roll]]+Tabelle16[[#This Row],[Yaw]]</f>
        <v>36.013369999999995</v>
      </c>
      <c r="P1124">
        <f>SQRT(Tabelle16[[#This Row],[X]]^2+ Tabelle16[[#This Row],[Y]]^2 +Tabelle16[[#This Row],[Z]]^2)</f>
        <v>200.70378605400049</v>
      </c>
      <c r="Q1124">
        <v>242.83</v>
      </c>
      <c r="R1124">
        <v>139.053</v>
      </c>
      <c r="S1124">
        <v>134.126</v>
      </c>
      <c r="T1124">
        <v>43.363799999999998</v>
      </c>
      <c r="U1124">
        <v>-1.7705599999999999</v>
      </c>
      <c r="V1124">
        <v>-7.3504300000000002</v>
      </c>
    </row>
    <row r="1125" spans="1:22">
      <c r="A1125">
        <v>23148</v>
      </c>
      <c r="B1125">
        <v>0</v>
      </c>
      <c r="C1125">
        <v>36.822000000000003</v>
      </c>
      <c r="D1125">
        <v>-14.6829</v>
      </c>
      <c r="E1125">
        <v>-196.75</v>
      </c>
      <c r="F1125">
        <v>43.363799999999998</v>
      </c>
      <c r="G1125">
        <v>-1.7705599999999999</v>
      </c>
      <c r="H1125">
        <v>-7.3504300000000002</v>
      </c>
      <c r="I1125" t="e">
        <f>IF(AND(Tabelle16[[#This Row],[AreaPx]]&gt;0,NOT(Tabelle16[AreaPx]="inf")),Tabelle16[[#This Row],[AreaPx]], NA())</f>
        <v>#N/A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f>Tabelle16[[#This Row],[Roll]]+Tabelle16[[#This Row],[Yaw]]</f>
        <v>36.013369999999995</v>
      </c>
      <c r="P1125">
        <f>SQRT(Tabelle16[[#This Row],[X]]^2+ Tabelle16[[#This Row],[Y]]^2 +Tabelle16[[#This Row],[Z]]^2)</f>
        <v>200.70378605400049</v>
      </c>
      <c r="Q1125">
        <v>242.83</v>
      </c>
      <c r="R1125">
        <v>139.053</v>
      </c>
      <c r="S1125">
        <v>134.126</v>
      </c>
      <c r="T1125">
        <v>43.363799999999998</v>
      </c>
      <c r="U1125">
        <v>-1.7705599999999999</v>
      </c>
      <c r="V1125">
        <v>-7.3504300000000002</v>
      </c>
    </row>
    <row r="1126" spans="1:22">
      <c r="A1126">
        <v>23176</v>
      </c>
      <c r="B1126">
        <v>0</v>
      </c>
      <c r="C1126">
        <v>36.822000000000003</v>
      </c>
      <c r="D1126">
        <v>-14.6829</v>
      </c>
      <c r="E1126">
        <v>-196.75</v>
      </c>
      <c r="F1126">
        <v>43.363799999999998</v>
      </c>
      <c r="G1126">
        <v>-1.7705599999999999</v>
      </c>
      <c r="H1126">
        <v>-7.3504300000000002</v>
      </c>
      <c r="I1126" t="e">
        <f>IF(AND(Tabelle16[[#This Row],[AreaPx]]&gt;0,NOT(Tabelle16[AreaPx]="inf")),Tabelle16[[#This Row],[AreaPx]], NA())</f>
        <v>#N/A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f>Tabelle16[[#This Row],[Roll]]+Tabelle16[[#This Row],[Yaw]]</f>
        <v>36.013369999999995</v>
      </c>
      <c r="P1126">
        <f>SQRT(Tabelle16[[#This Row],[X]]^2+ Tabelle16[[#This Row],[Y]]^2 +Tabelle16[[#This Row],[Z]]^2)</f>
        <v>200.70378605400049</v>
      </c>
      <c r="Q1126">
        <v>242.83</v>
      </c>
      <c r="R1126">
        <v>139.053</v>
      </c>
      <c r="S1126">
        <v>134.126</v>
      </c>
      <c r="T1126">
        <v>43.363799999999998</v>
      </c>
      <c r="U1126">
        <v>-1.7705599999999999</v>
      </c>
      <c r="V1126">
        <v>-7.3504300000000002</v>
      </c>
    </row>
    <row r="1127" spans="1:22">
      <c r="A1127">
        <v>23202</v>
      </c>
      <c r="B1127">
        <v>0</v>
      </c>
      <c r="C1127">
        <v>36.822000000000003</v>
      </c>
      <c r="D1127">
        <v>-14.6829</v>
      </c>
      <c r="E1127">
        <v>-196.75</v>
      </c>
      <c r="F1127">
        <v>43.363799999999998</v>
      </c>
      <c r="G1127">
        <v>-1.7705599999999999</v>
      </c>
      <c r="H1127">
        <v>-7.3504300000000002</v>
      </c>
      <c r="I1127" t="e">
        <f>IF(AND(Tabelle16[[#This Row],[AreaPx]]&gt;0,NOT(Tabelle16[AreaPx]="inf")),Tabelle16[[#This Row],[AreaPx]], NA())</f>
        <v>#N/A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f>Tabelle16[[#This Row],[Roll]]+Tabelle16[[#This Row],[Yaw]]</f>
        <v>36.013369999999995</v>
      </c>
      <c r="P1127">
        <f>SQRT(Tabelle16[[#This Row],[X]]^2+ Tabelle16[[#This Row],[Y]]^2 +Tabelle16[[#This Row],[Z]]^2)</f>
        <v>200.70378605400049</v>
      </c>
      <c r="Q1127">
        <v>242.83</v>
      </c>
      <c r="R1127">
        <v>139.053</v>
      </c>
      <c r="S1127">
        <v>134.126</v>
      </c>
      <c r="T1127">
        <v>43.363799999999998</v>
      </c>
      <c r="U1127">
        <v>-1.7705599999999999</v>
      </c>
      <c r="V1127">
        <v>-7.3504300000000002</v>
      </c>
    </row>
    <row r="1128" spans="1:22">
      <c r="A1128">
        <v>23217</v>
      </c>
      <c r="B1128">
        <v>0</v>
      </c>
      <c r="C1128">
        <v>36.822000000000003</v>
      </c>
      <c r="D1128">
        <v>-14.6829</v>
      </c>
      <c r="E1128">
        <v>-196.75</v>
      </c>
      <c r="F1128">
        <v>43.363799999999998</v>
      </c>
      <c r="G1128">
        <v>-1.7705599999999999</v>
      </c>
      <c r="H1128">
        <v>-7.3504300000000002</v>
      </c>
      <c r="I1128" t="e">
        <f>IF(AND(Tabelle16[[#This Row],[AreaPx]]&gt;0,NOT(Tabelle16[AreaPx]="inf")),Tabelle16[[#This Row],[AreaPx]], NA())</f>
        <v>#N/A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f>Tabelle16[[#This Row],[Roll]]+Tabelle16[[#This Row],[Yaw]]</f>
        <v>36.013369999999995</v>
      </c>
      <c r="P1128">
        <f>SQRT(Tabelle16[[#This Row],[X]]^2+ Tabelle16[[#This Row],[Y]]^2 +Tabelle16[[#This Row],[Z]]^2)</f>
        <v>200.70378605400049</v>
      </c>
      <c r="Q1128">
        <v>242.83</v>
      </c>
      <c r="R1128">
        <v>139.053</v>
      </c>
      <c r="S1128">
        <v>134.126</v>
      </c>
      <c r="T1128">
        <v>43.363799999999998</v>
      </c>
      <c r="U1128">
        <v>-1.7705599999999999</v>
      </c>
      <c r="V1128">
        <v>-7.3504300000000002</v>
      </c>
    </row>
    <row r="1129" spans="1:22">
      <c r="A1129">
        <v>23238</v>
      </c>
      <c r="B1129">
        <v>0</v>
      </c>
      <c r="C1129">
        <v>36.822000000000003</v>
      </c>
      <c r="D1129">
        <v>-14.6829</v>
      </c>
      <c r="E1129">
        <v>-196.75</v>
      </c>
      <c r="F1129">
        <v>43.363799999999998</v>
      </c>
      <c r="G1129">
        <v>-1.7705599999999999</v>
      </c>
      <c r="H1129">
        <v>-7.3504300000000002</v>
      </c>
      <c r="I1129" t="e">
        <f>IF(AND(Tabelle16[[#This Row],[AreaPx]]&gt;0,NOT(Tabelle16[AreaPx]="inf")),Tabelle16[[#This Row],[AreaPx]], NA())</f>
        <v>#N/A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f>Tabelle16[[#This Row],[Roll]]+Tabelle16[[#This Row],[Yaw]]</f>
        <v>36.013369999999995</v>
      </c>
      <c r="P1129">
        <f>SQRT(Tabelle16[[#This Row],[X]]^2+ Tabelle16[[#This Row],[Y]]^2 +Tabelle16[[#This Row],[Z]]^2)</f>
        <v>200.70378605400049</v>
      </c>
      <c r="Q1129">
        <v>242.83</v>
      </c>
      <c r="R1129">
        <v>139.053</v>
      </c>
      <c r="S1129">
        <v>134.126</v>
      </c>
      <c r="T1129">
        <v>43.363799999999998</v>
      </c>
      <c r="U1129">
        <v>-1.7705599999999999</v>
      </c>
      <c r="V1129">
        <v>-7.3504300000000002</v>
      </c>
    </row>
    <row r="1130" spans="1:22">
      <c r="A1130">
        <v>23254</v>
      </c>
      <c r="B1130">
        <v>0</v>
      </c>
      <c r="C1130">
        <v>36.822000000000003</v>
      </c>
      <c r="D1130">
        <v>-14.6829</v>
      </c>
      <c r="E1130">
        <v>-196.75</v>
      </c>
      <c r="F1130">
        <v>43.363799999999998</v>
      </c>
      <c r="G1130">
        <v>-1.7705599999999999</v>
      </c>
      <c r="H1130">
        <v>-7.3504300000000002</v>
      </c>
      <c r="I1130" t="e">
        <f>IF(AND(Tabelle16[[#This Row],[AreaPx]]&gt;0,NOT(Tabelle16[AreaPx]="inf")),Tabelle16[[#This Row],[AreaPx]], NA())</f>
        <v>#N/A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f>Tabelle16[[#This Row],[Roll]]+Tabelle16[[#This Row],[Yaw]]</f>
        <v>36.013369999999995</v>
      </c>
      <c r="P1130">
        <f>SQRT(Tabelle16[[#This Row],[X]]^2+ Tabelle16[[#This Row],[Y]]^2 +Tabelle16[[#This Row],[Z]]^2)</f>
        <v>200.70378605400049</v>
      </c>
      <c r="Q1130">
        <v>242.83</v>
      </c>
      <c r="R1130">
        <v>139.053</v>
      </c>
      <c r="S1130">
        <v>134.126</v>
      </c>
      <c r="T1130">
        <v>43.363799999999998</v>
      </c>
      <c r="U1130">
        <v>-1.7705599999999999</v>
      </c>
      <c r="V1130">
        <v>-7.3504300000000002</v>
      </c>
    </row>
    <row r="1131" spans="1:22">
      <c r="A1131">
        <v>23274</v>
      </c>
      <c r="B1131">
        <v>0</v>
      </c>
      <c r="C1131">
        <v>36.822000000000003</v>
      </c>
      <c r="D1131">
        <v>-14.6829</v>
      </c>
      <c r="E1131">
        <v>-196.75</v>
      </c>
      <c r="F1131">
        <v>43.363799999999998</v>
      </c>
      <c r="G1131">
        <v>-1.7705599999999999</v>
      </c>
      <c r="H1131">
        <v>-7.3504300000000002</v>
      </c>
      <c r="I1131" t="e">
        <f>IF(AND(Tabelle16[[#This Row],[AreaPx]]&gt;0,NOT(Tabelle16[AreaPx]="inf")),Tabelle16[[#This Row],[AreaPx]], NA())</f>
        <v>#N/A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f>Tabelle16[[#This Row],[Roll]]+Tabelle16[[#This Row],[Yaw]]</f>
        <v>36.013369999999995</v>
      </c>
      <c r="P1131">
        <f>SQRT(Tabelle16[[#This Row],[X]]^2+ Tabelle16[[#This Row],[Y]]^2 +Tabelle16[[#This Row],[Z]]^2)</f>
        <v>200.70378605400049</v>
      </c>
      <c r="Q1131">
        <v>242.83</v>
      </c>
      <c r="R1131">
        <v>139.053</v>
      </c>
      <c r="S1131">
        <v>134.126</v>
      </c>
      <c r="T1131">
        <v>43.363799999999998</v>
      </c>
      <c r="U1131">
        <v>-1.7705599999999999</v>
      </c>
      <c r="V1131">
        <v>-7.3504300000000002</v>
      </c>
    </row>
    <row r="1132" spans="1:22">
      <c r="A1132">
        <v>23292</v>
      </c>
      <c r="B1132">
        <v>0</v>
      </c>
      <c r="C1132">
        <v>36.822000000000003</v>
      </c>
      <c r="D1132">
        <v>-14.6829</v>
      </c>
      <c r="E1132">
        <v>-196.75</v>
      </c>
      <c r="F1132">
        <v>43.363799999999998</v>
      </c>
      <c r="G1132">
        <v>-1.7705599999999999</v>
      </c>
      <c r="H1132">
        <v>-7.3504300000000002</v>
      </c>
      <c r="I1132" t="e">
        <f>IF(AND(Tabelle16[[#This Row],[AreaPx]]&gt;0,NOT(Tabelle16[AreaPx]="inf")),Tabelle16[[#This Row],[AreaPx]], NA())</f>
        <v>#N/A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f>Tabelle16[[#This Row],[Roll]]+Tabelle16[[#This Row],[Yaw]]</f>
        <v>36.013369999999995</v>
      </c>
      <c r="P1132">
        <f>SQRT(Tabelle16[[#This Row],[X]]^2+ Tabelle16[[#This Row],[Y]]^2 +Tabelle16[[#This Row],[Z]]^2)</f>
        <v>200.70378605400049</v>
      </c>
      <c r="Q1132">
        <v>242.83</v>
      </c>
      <c r="R1132">
        <v>139.053</v>
      </c>
      <c r="S1132">
        <v>134.126</v>
      </c>
      <c r="T1132">
        <v>43.363799999999998</v>
      </c>
      <c r="U1132">
        <v>-1.7705599999999999</v>
      </c>
      <c r="V1132">
        <v>-7.3504300000000002</v>
      </c>
    </row>
    <row r="1133" spans="1:22">
      <c r="A1133">
        <v>23304</v>
      </c>
      <c r="B1133">
        <v>0</v>
      </c>
      <c r="C1133">
        <v>36.822000000000003</v>
      </c>
      <c r="D1133">
        <v>-14.6829</v>
      </c>
      <c r="E1133">
        <v>-196.75</v>
      </c>
      <c r="F1133">
        <v>43.363799999999998</v>
      </c>
      <c r="G1133">
        <v>-1.7705599999999999</v>
      </c>
      <c r="H1133">
        <v>-7.3504300000000002</v>
      </c>
      <c r="I1133" t="e">
        <f>IF(AND(Tabelle16[[#This Row],[AreaPx]]&gt;0,NOT(Tabelle16[AreaPx]="inf")),Tabelle16[[#This Row],[AreaPx]], NA())</f>
        <v>#N/A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f>Tabelle16[[#This Row],[Roll]]+Tabelle16[[#This Row],[Yaw]]</f>
        <v>36.013369999999995</v>
      </c>
      <c r="P1133">
        <f>SQRT(Tabelle16[[#This Row],[X]]^2+ Tabelle16[[#This Row],[Y]]^2 +Tabelle16[[#This Row],[Z]]^2)</f>
        <v>200.70378605400049</v>
      </c>
      <c r="Q1133">
        <v>242.83</v>
      </c>
      <c r="R1133">
        <v>139.053</v>
      </c>
      <c r="S1133">
        <v>134.126</v>
      </c>
      <c r="T1133">
        <v>43.363799999999998</v>
      </c>
      <c r="U1133">
        <v>-1.7705599999999999</v>
      </c>
      <c r="V1133">
        <v>-7.3504300000000002</v>
      </c>
    </row>
    <row r="1134" spans="1:22">
      <c r="A1134">
        <v>23312</v>
      </c>
      <c r="B1134">
        <v>0</v>
      </c>
      <c r="C1134">
        <v>36.822000000000003</v>
      </c>
      <c r="D1134">
        <v>-14.6829</v>
      </c>
      <c r="E1134">
        <v>-196.75</v>
      </c>
      <c r="F1134">
        <v>43.363799999999998</v>
      </c>
      <c r="G1134">
        <v>-1.7705599999999999</v>
      </c>
      <c r="H1134">
        <v>-7.3504300000000002</v>
      </c>
      <c r="I1134" t="e">
        <f>IF(AND(Tabelle16[[#This Row],[AreaPx]]&gt;0,NOT(Tabelle16[AreaPx]="inf")),Tabelle16[[#This Row],[AreaPx]], NA())</f>
        <v>#N/A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f>Tabelle16[[#This Row],[Roll]]+Tabelle16[[#This Row],[Yaw]]</f>
        <v>36.013369999999995</v>
      </c>
      <c r="P1134">
        <f>SQRT(Tabelle16[[#This Row],[X]]^2+ Tabelle16[[#This Row],[Y]]^2 +Tabelle16[[#This Row],[Z]]^2)</f>
        <v>200.70378605400049</v>
      </c>
      <c r="Q1134">
        <v>242.83</v>
      </c>
      <c r="R1134">
        <v>139.053</v>
      </c>
      <c r="S1134">
        <v>134.126</v>
      </c>
      <c r="T1134">
        <v>43.363799999999998</v>
      </c>
      <c r="U1134">
        <v>-1.7705599999999999</v>
      </c>
      <c r="V1134">
        <v>-7.3504300000000002</v>
      </c>
    </row>
    <row r="1135" spans="1:22">
      <c r="A1135">
        <v>23336</v>
      </c>
      <c r="B1135">
        <v>0</v>
      </c>
      <c r="C1135">
        <v>36.822000000000003</v>
      </c>
      <c r="D1135">
        <v>-14.6829</v>
      </c>
      <c r="E1135">
        <v>-196.75</v>
      </c>
      <c r="F1135">
        <v>43.363799999999998</v>
      </c>
      <c r="G1135">
        <v>-1.7705599999999999</v>
      </c>
      <c r="H1135">
        <v>-7.3504300000000002</v>
      </c>
      <c r="I1135" t="e">
        <f>IF(AND(Tabelle16[[#This Row],[AreaPx]]&gt;0,NOT(Tabelle16[AreaPx]="inf")),Tabelle16[[#This Row],[AreaPx]], NA())</f>
        <v>#N/A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f>Tabelle16[[#This Row],[Roll]]+Tabelle16[[#This Row],[Yaw]]</f>
        <v>36.013369999999995</v>
      </c>
      <c r="P1135">
        <f>SQRT(Tabelle16[[#This Row],[X]]^2+ Tabelle16[[#This Row],[Y]]^2 +Tabelle16[[#This Row],[Z]]^2)</f>
        <v>200.70378605400049</v>
      </c>
      <c r="Q1135">
        <v>242.83</v>
      </c>
      <c r="R1135">
        <v>139.053</v>
      </c>
      <c r="S1135">
        <v>134.126</v>
      </c>
      <c r="T1135">
        <v>43.363799999999998</v>
      </c>
      <c r="U1135">
        <v>-1.7705599999999999</v>
      </c>
      <c r="V1135">
        <v>-7.3504300000000002</v>
      </c>
    </row>
    <row r="1136" spans="1:22">
      <c r="A1136">
        <v>23347</v>
      </c>
      <c r="B1136">
        <v>0</v>
      </c>
      <c r="C1136">
        <v>36.822000000000003</v>
      </c>
      <c r="D1136">
        <v>-14.6829</v>
      </c>
      <c r="E1136">
        <v>-196.75</v>
      </c>
      <c r="F1136">
        <v>43.363799999999998</v>
      </c>
      <c r="G1136">
        <v>-1.7705599999999999</v>
      </c>
      <c r="H1136">
        <v>-7.3504300000000002</v>
      </c>
      <c r="I1136" t="e">
        <f>IF(AND(Tabelle16[[#This Row],[AreaPx]]&gt;0,NOT(Tabelle16[AreaPx]="inf")),Tabelle16[[#This Row],[AreaPx]], NA())</f>
        <v>#N/A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f>Tabelle16[[#This Row],[Roll]]+Tabelle16[[#This Row],[Yaw]]</f>
        <v>36.013369999999995</v>
      </c>
      <c r="P1136">
        <f>SQRT(Tabelle16[[#This Row],[X]]^2+ Tabelle16[[#This Row],[Y]]^2 +Tabelle16[[#This Row],[Z]]^2)</f>
        <v>200.70378605400049</v>
      </c>
      <c r="Q1136">
        <v>242.83</v>
      </c>
      <c r="R1136">
        <v>139.053</v>
      </c>
      <c r="S1136">
        <v>134.126</v>
      </c>
      <c r="T1136">
        <v>43.363799999999998</v>
      </c>
      <c r="U1136">
        <v>-1.7705599999999999</v>
      </c>
      <c r="V1136">
        <v>-7.3504300000000002</v>
      </c>
    </row>
    <row r="1137" spans="1:22">
      <c r="A1137">
        <v>23368</v>
      </c>
      <c r="B1137">
        <v>0</v>
      </c>
      <c r="C1137">
        <v>36.822000000000003</v>
      </c>
      <c r="D1137">
        <v>-14.6829</v>
      </c>
      <c r="E1137">
        <v>-196.75</v>
      </c>
      <c r="F1137">
        <v>43.363799999999998</v>
      </c>
      <c r="G1137">
        <v>-1.7705599999999999</v>
      </c>
      <c r="H1137">
        <v>-7.3504300000000002</v>
      </c>
      <c r="I1137" t="e">
        <f>IF(AND(Tabelle16[[#This Row],[AreaPx]]&gt;0,NOT(Tabelle16[AreaPx]="inf")),Tabelle16[[#This Row],[AreaPx]], NA())</f>
        <v>#N/A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f>Tabelle16[[#This Row],[Roll]]+Tabelle16[[#This Row],[Yaw]]</f>
        <v>36.013369999999995</v>
      </c>
      <c r="P1137">
        <f>SQRT(Tabelle16[[#This Row],[X]]^2+ Tabelle16[[#This Row],[Y]]^2 +Tabelle16[[#This Row],[Z]]^2)</f>
        <v>200.70378605400049</v>
      </c>
      <c r="Q1137">
        <v>242.83</v>
      </c>
      <c r="R1137">
        <v>139.053</v>
      </c>
      <c r="S1137">
        <v>134.126</v>
      </c>
      <c r="T1137">
        <v>43.363799999999998</v>
      </c>
      <c r="U1137">
        <v>-1.7705599999999999</v>
      </c>
      <c r="V1137">
        <v>-7.3504300000000002</v>
      </c>
    </row>
    <row r="1138" spans="1:22">
      <c r="A1138">
        <v>23381</v>
      </c>
      <c r="B1138">
        <v>0</v>
      </c>
      <c r="C1138">
        <v>36.822000000000003</v>
      </c>
      <c r="D1138">
        <v>-14.6829</v>
      </c>
      <c r="E1138">
        <v>-196.75</v>
      </c>
      <c r="F1138">
        <v>43.363799999999998</v>
      </c>
      <c r="G1138">
        <v>-1.7705599999999999</v>
      </c>
      <c r="H1138">
        <v>-7.3504300000000002</v>
      </c>
      <c r="I1138" t="e">
        <f>IF(AND(Tabelle16[[#This Row],[AreaPx]]&gt;0,NOT(Tabelle16[AreaPx]="inf")),Tabelle16[[#This Row],[AreaPx]], NA())</f>
        <v>#N/A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f>Tabelle16[[#This Row],[Roll]]+Tabelle16[[#This Row],[Yaw]]</f>
        <v>36.013369999999995</v>
      </c>
      <c r="P1138">
        <f>SQRT(Tabelle16[[#This Row],[X]]^2+ Tabelle16[[#This Row],[Y]]^2 +Tabelle16[[#This Row],[Z]]^2)</f>
        <v>200.70378605400049</v>
      </c>
      <c r="Q1138">
        <v>242.83</v>
      </c>
      <c r="R1138">
        <v>139.053</v>
      </c>
      <c r="S1138">
        <v>134.126</v>
      </c>
      <c r="T1138">
        <v>43.363799999999998</v>
      </c>
      <c r="U1138">
        <v>-1.7705599999999999</v>
      </c>
      <c r="V1138">
        <v>-7.3504300000000002</v>
      </c>
    </row>
    <row r="1139" spans="1:22">
      <c r="A1139">
        <v>23403</v>
      </c>
      <c r="B1139">
        <v>0</v>
      </c>
      <c r="C1139">
        <v>36.822000000000003</v>
      </c>
      <c r="D1139">
        <v>-14.6829</v>
      </c>
      <c r="E1139">
        <v>-196.75</v>
      </c>
      <c r="F1139">
        <v>43.363799999999998</v>
      </c>
      <c r="G1139">
        <v>-1.7705599999999999</v>
      </c>
      <c r="H1139">
        <v>-7.3504300000000002</v>
      </c>
      <c r="I1139" t="e">
        <f>IF(AND(Tabelle16[[#This Row],[AreaPx]]&gt;0,NOT(Tabelle16[AreaPx]="inf")),Tabelle16[[#This Row],[AreaPx]], NA())</f>
        <v>#N/A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f>Tabelle16[[#This Row],[Roll]]+Tabelle16[[#This Row],[Yaw]]</f>
        <v>36.013369999999995</v>
      </c>
      <c r="P1139">
        <f>SQRT(Tabelle16[[#This Row],[X]]^2+ Tabelle16[[#This Row],[Y]]^2 +Tabelle16[[#This Row],[Z]]^2)</f>
        <v>200.70378605400049</v>
      </c>
      <c r="Q1139">
        <v>242.83</v>
      </c>
      <c r="R1139">
        <v>139.053</v>
      </c>
      <c r="S1139">
        <v>134.126</v>
      </c>
      <c r="T1139">
        <v>43.363799999999998</v>
      </c>
      <c r="U1139">
        <v>-1.7705599999999999</v>
      </c>
      <c r="V1139">
        <v>-7.3504300000000002</v>
      </c>
    </row>
    <row r="1140" spans="1:22">
      <c r="A1140">
        <v>23419</v>
      </c>
      <c r="B1140">
        <v>0</v>
      </c>
      <c r="C1140">
        <v>36.822000000000003</v>
      </c>
      <c r="D1140">
        <v>-14.6829</v>
      </c>
      <c r="E1140">
        <v>-196.75</v>
      </c>
      <c r="F1140">
        <v>43.363799999999998</v>
      </c>
      <c r="G1140">
        <v>-1.7705599999999999</v>
      </c>
      <c r="H1140">
        <v>-7.3504300000000002</v>
      </c>
      <c r="I1140" t="e">
        <f>IF(AND(Tabelle16[[#This Row],[AreaPx]]&gt;0,NOT(Tabelle16[AreaPx]="inf")),Tabelle16[[#This Row],[AreaPx]], NA())</f>
        <v>#N/A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f>Tabelle16[[#This Row],[Roll]]+Tabelle16[[#This Row],[Yaw]]</f>
        <v>36.013369999999995</v>
      </c>
      <c r="P1140">
        <f>SQRT(Tabelle16[[#This Row],[X]]^2+ Tabelle16[[#This Row],[Y]]^2 +Tabelle16[[#This Row],[Z]]^2)</f>
        <v>200.70378605400049</v>
      </c>
      <c r="Q1140">
        <v>242.83</v>
      </c>
      <c r="R1140">
        <v>139.053</v>
      </c>
      <c r="S1140">
        <v>134.126</v>
      </c>
      <c r="T1140">
        <v>43.363799999999998</v>
      </c>
      <c r="U1140">
        <v>-1.7705599999999999</v>
      </c>
      <c r="V1140">
        <v>-7.3504300000000002</v>
      </c>
    </row>
    <row r="1141" spans="1:22">
      <c r="A1141">
        <v>23442</v>
      </c>
      <c r="B1141">
        <v>0</v>
      </c>
      <c r="C1141">
        <v>36.822000000000003</v>
      </c>
      <c r="D1141">
        <v>-14.6829</v>
      </c>
      <c r="E1141">
        <v>-196.75</v>
      </c>
      <c r="F1141">
        <v>43.363799999999998</v>
      </c>
      <c r="G1141">
        <v>-1.7705599999999999</v>
      </c>
      <c r="H1141">
        <v>-7.3504300000000002</v>
      </c>
      <c r="I1141" t="e">
        <f>IF(AND(Tabelle16[[#This Row],[AreaPx]]&gt;0,NOT(Tabelle16[AreaPx]="inf")),Tabelle16[[#This Row],[AreaPx]], NA())</f>
        <v>#N/A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f>Tabelle16[[#This Row],[Roll]]+Tabelle16[[#This Row],[Yaw]]</f>
        <v>36.013369999999995</v>
      </c>
      <c r="P1141">
        <f>SQRT(Tabelle16[[#This Row],[X]]^2+ Tabelle16[[#This Row],[Y]]^2 +Tabelle16[[#This Row],[Z]]^2)</f>
        <v>200.70378605400049</v>
      </c>
      <c r="Q1141">
        <v>242.83</v>
      </c>
      <c r="R1141">
        <v>139.053</v>
      </c>
      <c r="S1141">
        <v>134.126</v>
      </c>
      <c r="T1141">
        <v>43.363799999999998</v>
      </c>
      <c r="U1141">
        <v>-1.7705599999999999</v>
      </c>
      <c r="V1141">
        <v>-7.3504300000000002</v>
      </c>
    </row>
    <row r="1142" spans="1:22">
      <c r="A1142">
        <v>23461</v>
      </c>
      <c r="B1142">
        <v>0</v>
      </c>
      <c r="C1142">
        <v>36.822000000000003</v>
      </c>
      <c r="D1142">
        <v>-14.6829</v>
      </c>
      <c r="E1142">
        <v>-196.75</v>
      </c>
      <c r="F1142">
        <v>43.363799999999998</v>
      </c>
      <c r="G1142">
        <v>-1.7705599999999999</v>
      </c>
      <c r="H1142">
        <v>-7.3504300000000002</v>
      </c>
      <c r="I1142" t="e">
        <f>IF(AND(Tabelle16[[#This Row],[AreaPx]]&gt;0,NOT(Tabelle16[AreaPx]="inf")),Tabelle16[[#This Row],[AreaPx]], NA())</f>
        <v>#N/A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f>Tabelle16[[#This Row],[Roll]]+Tabelle16[[#This Row],[Yaw]]</f>
        <v>36.013369999999995</v>
      </c>
      <c r="P1142">
        <f>SQRT(Tabelle16[[#This Row],[X]]^2+ Tabelle16[[#This Row],[Y]]^2 +Tabelle16[[#This Row],[Z]]^2)</f>
        <v>200.70378605400049</v>
      </c>
      <c r="Q1142">
        <v>242.83</v>
      </c>
      <c r="R1142">
        <v>139.053</v>
      </c>
      <c r="S1142">
        <v>134.126</v>
      </c>
      <c r="T1142">
        <v>43.363799999999998</v>
      </c>
      <c r="U1142">
        <v>-1.7705599999999999</v>
      </c>
      <c r="V1142">
        <v>-7.3504300000000002</v>
      </c>
    </row>
    <row r="1143" spans="1:22">
      <c r="A1143">
        <v>23476</v>
      </c>
      <c r="B1143">
        <v>0</v>
      </c>
      <c r="C1143">
        <v>36.822000000000003</v>
      </c>
      <c r="D1143">
        <v>-14.6829</v>
      </c>
      <c r="E1143">
        <v>-196.75</v>
      </c>
      <c r="F1143">
        <v>43.363799999999998</v>
      </c>
      <c r="G1143">
        <v>-1.7705599999999999</v>
      </c>
      <c r="H1143">
        <v>-7.3504300000000002</v>
      </c>
      <c r="I1143" t="e">
        <f>IF(AND(Tabelle16[[#This Row],[AreaPx]]&gt;0,NOT(Tabelle16[AreaPx]="inf")),Tabelle16[[#This Row],[AreaPx]], NA())</f>
        <v>#N/A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f>Tabelle16[[#This Row],[Roll]]+Tabelle16[[#This Row],[Yaw]]</f>
        <v>36.013369999999995</v>
      </c>
      <c r="P1143">
        <f>SQRT(Tabelle16[[#This Row],[X]]^2+ Tabelle16[[#This Row],[Y]]^2 +Tabelle16[[#This Row],[Z]]^2)</f>
        <v>200.70378605400049</v>
      </c>
      <c r="Q1143">
        <v>242.83</v>
      </c>
      <c r="R1143">
        <v>139.053</v>
      </c>
      <c r="S1143">
        <v>134.126</v>
      </c>
      <c r="T1143">
        <v>43.363799999999998</v>
      </c>
      <c r="U1143">
        <v>-1.7705599999999999</v>
      </c>
      <c r="V1143">
        <v>-7.3504300000000002</v>
      </c>
    </row>
    <row r="1144" spans="1:22">
      <c r="A1144">
        <v>23501</v>
      </c>
      <c r="B1144">
        <v>0</v>
      </c>
      <c r="C1144">
        <v>36.822000000000003</v>
      </c>
      <c r="D1144">
        <v>-14.6829</v>
      </c>
      <c r="E1144">
        <v>-196.75</v>
      </c>
      <c r="F1144">
        <v>43.363799999999998</v>
      </c>
      <c r="G1144">
        <v>-1.7705599999999999</v>
      </c>
      <c r="H1144">
        <v>-7.3504300000000002</v>
      </c>
      <c r="I1144" t="e">
        <f>IF(AND(Tabelle16[[#This Row],[AreaPx]]&gt;0,NOT(Tabelle16[AreaPx]="inf")),Tabelle16[[#This Row],[AreaPx]], NA())</f>
        <v>#N/A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f>Tabelle16[[#This Row],[Roll]]+Tabelle16[[#This Row],[Yaw]]</f>
        <v>36.013369999999995</v>
      </c>
      <c r="P1144">
        <f>SQRT(Tabelle16[[#This Row],[X]]^2+ Tabelle16[[#This Row],[Y]]^2 +Tabelle16[[#This Row],[Z]]^2)</f>
        <v>200.70378605400049</v>
      </c>
      <c r="Q1144">
        <v>242.83</v>
      </c>
      <c r="R1144">
        <v>139.053</v>
      </c>
      <c r="S1144">
        <v>134.126</v>
      </c>
      <c r="T1144">
        <v>43.363799999999998</v>
      </c>
      <c r="U1144">
        <v>-1.7705599999999999</v>
      </c>
      <c r="V1144">
        <v>-7.3504300000000002</v>
      </c>
    </row>
    <row r="1145" spans="1:22">
      <c r="A1145">
        <v>23514</v>
      </c>
      <c r="B1145">
        <v>0</v>
      </c>
      <c r="C1145">
        <v>36.822000000000003</v>
      </c>
      <c r="D1145">
        <v>-14.6829</v>
      </c>
      <c r="E1145">
        <v>-196.75</v>
      </c>
      <c r="F1145">
        <v>43.363799999999998</v>
      </c>
      <c r="G1145">
        <v>-1.7705599999999999</v>
      </c>
      <c r="H1145">
        <v>-7.3504300000000002</v>
      </c>
      <c r="I1145" t="e">
        <f>IF(AND(Tabelle16[[#This Row],[AreaPx]]&gt;0,NOT(Tabelle16[AreaPx]="inf")),Tabelle16[[#This Row],[AreaPx]], NA())</f>
        <v>#N/A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f>Tabelle16[[#This Row],[Roll]]+Tabelle16[[#This Row],[Yaw]]</f>
        <v>36.013369999999995</v>
      </c>
      <c r="P1145">
        <f>SQRT(Tabelle16[[#This Row],[X]]^2+ Tabelle16[[#This Row],[Y]]^2 +Tabelle16[[#This Row],[Z]]^2)</f>
        <v>200.70378605400049</v>
      </c>
      <c r="Q1145">
        <v>242.83</v>
      </c>
      <c r="R1145">
        <v>139.053</v>
      </c>
      <c r="S1145">
        <v>134.126</v>
      </c>
      <c r="T1145">
        <v>43.363799999999998</v>
      </c>
      <c r="U1145">
        <v>-1.7705599999999999</v>
      </c>
      <c r="V1145">
        <v>-7.3504300000000002</v>
      </c>
    </row>
    <row r="1146" spans="1:22">
      <c r="A1146">
        <v>23540</v>
      </c>
      <c r="B1146">
        <v>0</v>
      </c>
      <c r="C1146">
        <v>36.822000000000003</v>
      </c>
      <c r="D1146">
        <v>-14.6829</v>
      </c>
      <c r="E1146">
        <v>-196.75</v>
      </c>
      <c r="F1146">
        <v>43.363799999999998</v>
      </c>
      <c r="G1146">
        <v>-1.7705599999999999</v>
      </c>
      <c r="H1146">
        <v>-7.3504300000000002</v>
      </c>
      <c r="I1146" t="e">
        <f>IF(AND(Tabelle16[[#This Row],[AreaPx]]&gt;0,NOT(Tabelle16[AreaPx]="inf")),Tabelle16[[#This Row],[AreaPx]], NA())</f>
        <v>#N/A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f>Tabelle16[[#This Row],[Roll]]+Tabelle16[[#This Row],[Yaw]]</f>
        <v>36.013369999999995</v>
      </c>
      <c r="P1146">
        <f>SQRT(Tabelle16[[#This Row],[X]]^2+ Tabelle16[[#This Row],[Y]]^2 +Tabelle16[[#This Row],[Z]]^2)</f>
        <v>200.70378605400049</v>
      </c>
      <c r="Q1146">
        <v>242.83</v>
      </c>
      <c r="R1146">
        <v>139.053</v>
      </c>
      <c r="S1146">
        <v>134.126</v>
      </c>
      <c r="T1146">
        <v>43.363799999999998</v>
      </c>
      <c r="U1146">
        <v>-1.7705599999999999</v>
      </c>
      <c r="V1146">
        <v>-7.3504300000000002</v>
      </c>
    </row>
    <row r="1147" spans="1:22">
      <c r="A1147">
        <v>23561</v>
      </c>
      <c r="B1147">
        <v>0</v>
      </c>
      <c r="C1147">
        <v>36.822000000000003</v>
      </c>
      <c r="D1147">
        <v>-14.6829</v>
      </c>
      <c r="E1147">
        <v>-196.75</v>
      </c>
      <c r="F1147">
        <v>43.363799999999998</v>
      </c>
      <c r="G1147">
        <v>-1.7705599999999999</v>
      </c>
      <c r="H1147">
        <v>-7.3504300000000002</v>
      </c>
      <c r="I1147" t="e">
        <f>IF(AND(Tabelle16[[#This Row],[AreaPx]]&gt;0,NOT(Tabelle16[AreaPx]="inf")),Tabelle16[[#This Row],[AreaPx]], NA())</f>
        <v>#N/A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f>Tabelle16[[#This Row],[Roll]]+Tabelle16[[#This Row],[Yaw]]</f>
        <v>36.013369999999995</v>
      </c>
      <c r="P1147">
        <f>SQRT(Tabelle16[[#This Row],[X]]^2+ Tabelle16[[#This Row],[Y]]^2 +Tabelle16[[#This Row],[Z]]^2)</f>
        <v>200.70378605400049</v>
      </c>
      <c r="Q1147">
        <v>242.83</v>
      </c>
      <c r="R1147">
        <v>139.053</v>
      </c>
      <c r="S1147">
        <v>134.126</v>
      </c>
      <c r="T1147">
        <v>43.363799999999998</v>
      </c>
      <c r="U1147">
        <v>-1.7705599999999999</v>
      </c>
      <c r="V1147">
        <v>-7.3504300000000002</v>
      </c>
    </row>
    <row r="1148" spans="1:22">
      <c r="A1148">
        <v>23574</v>
      </c>
      <c r="B1148">
        <v>0</v>
      </c>
      <c r="C1148">
        <v>36.822000000000003</v>
      </c>
      <c r="D1148">
        <v>-14.6829</v>
      </c>
      <c r="E1148">
        <v>-196.75</v>
      </c>
      <c r="F1148">
        <v>43.363799999999998</v>
      </c>
      <c r="G1148">
        <v>-1.7705599999999999</v>
      </c>
      <c r="H1148">
        <v>-7.3504300000000002</v>
      </c>
      <c r="I1148" t="e">
        <f>IF(AND(Tabelle16[[#This Row],[AreaPx]]&gt;0,NOT(Tabelle16[AreaPx]="inf")),Tabelle16[[#This Row],[AreaPx]], NA())</f>
        <v>#N/A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f>Tabelle16[[#This Row],[Roll]]+Tabelle16[[#This Row],[Yaw]]</f>
        <v>36.013369999999995</v>
      </c>
      <c r="P1148">
        <f>SQRT(Tabelle16[[#This Row],[X]]^2+ Tabelle16[[#This Row],[Y]]^2 +Tabelle16[[#This Row],[Z]]^2)</f>
        <v>200.70378605400049</v>
      </c>
      <c r="Q1148">
        <v>242.83</v>
      </c>
      <c r="R1148">
        <v>139.053</v>
      </c>
      <c r="S1148">
        <v>134.126</v>
      </c>
      <c r="T1148">
        <v>43.363799999999998</v>
      </c>
      <c r="U1148">
        <v>-1.7705599999999999</v>
      </c>
      <c r="V1148">
        <v>-7.3504300000000002</v>
      </c>
    </row>
    <row r="1149" spans="1:22">
      <c r="A1149">
        <v>23594</v>
      </c>
      <c r="B1149">
        <v>0</v>
      </c>
      <c r="C1149">
        <v>36.822000000000003</v>
      </c>
      <c r="D1149">
        <v>-14.6829</v>
      </c>
      <c r="E1149">
        <v>-196.75</v>
      </c>
      <c r="F1149">
        <v>43.363799999999998</v>
      </c>
      <c r="G1149">
        <v>-1.7705599999999999</v>
      </c>
      <c r="H1149">
        <v>-7.3504300000000002</v>
      </c>
      <c r="I1149" t="e">
        <f>IF(AND(Tabelle16[[#This Row],[AreaPx]]&gt;0,NOT(Tabelle16[AreaPx]="inf")),Tabelle16[[#This Row],[AreaPx]], NA())</f>
        <v>#N/A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f>Tabelle16[[#This Row],[Roll]]+Tabelle16[[#This Row],[Yaw]]</f>
        <v>36.013369999999995</v>
      </c>
      <c r="P1149">
        <f>SQRT(Tabelle16[[#This Row],[X]]^2+ Tabelle16[[#This Row],[Y]]^2 +Tabelle16[[#This Row],[Z]]^2)</f>
        <v>200.70378605400049</v>
      </c>
      <c r="Q1149">
        <v>242.83</v>
      </c>
      <c r="R1149">
        <v>139.053</v>
      </c>
      <c r="S1149">
        <v>134.126</v>
      </c>
      <c r="T1149">
        <v>43.363799999999998</v>
      </c>
      <c r="U1149">
        <v>-1.7705599999999999</v>
      </c>
      <c r="V1149">
        <v>-7.3504300000000002</v>
      </c>
    </row>
    <row r="1150" spans="1:22">
      <c r="A1150">
        <v>23608</v>
      </c>
      <c r="B1150">
        <v>0</v>
      </c>
      <c r="C1150">
        <v>36.822000000000003</v>
      </c>
      <c r="D1150">
        <v>-14.6829</v>
      </c>
      <c r="E1150">
        <v>-196.75</v>
      </c>
      <c r="F1150">
        <v>43.363799999999998</v>
      </c>
      <c r="G1150">
        <v>-1.7705599999999999</v>
      </c>
      <c r="H1150">
        <v>-7.3504300000000002</v>
      </c>
      <c r="I1150" t="e">
        <f>IF(AND(Tabelle16[[#This Row],[AreaPx]]&gt;0,NOT(Tabelle16[AreaPx]="inf")),Tabelle16[[#This Row],[AreaPx]], NA())</f>
        <v>#N/A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f>Tabelle16[[#This Row],[Roll]]+Tabelle16[[#This Row],[Yaw]]</f>
        <v>36.013369999999995</v>
      </c>
      <c r="P1150">
        <f>SQRT(Tabelle16[[#This Row],[X]]^2+ Tabelle16[[#This Row],[Y]]^2 +Tabelle16[[#This Row],[Z]]^2)</f>
        <v>200.70378605400049</v>
      </c>
      <c r="Q1150">
        <v>242.83</v>
      </c>
      <c r="R1150">
        <v>139.053</v>
      </c>
      <c r="S1150">
        <v>134.126</v>
      </c>
      <c r="T1150">
        <v>43.363799999999998</v>
      </c>
      <c r="U1150">
        <v>-1.7705599999999999</v>
      </c>
      <c r="V1150">
        <v>-7.3504300000000002</v>
      </c>
    </row>
    <row r="1151" spans="1:22">
      <c r="A1151">
        <v>23629</v>
      </c>
      <c r="B1151">
        <v>0</v>
      </c>
      <c r="C1151">
        <v>36.822000000000003</v>
      </c>
      <c r="D1151">
        <v>-14.6829</v>
      </c>
      <c r="E1151">
        <v>-196.75</v>
      </c>
      <c r="F1151">
        <v>43.363799999999998</v>
      </c>
      <c r="G1151">
        <v>-1.7705599999999999</v>
      </c>
      <c r="H1151">
        <v>-7.3504300000000002</v>
      </c>
      <c r="I1151" t="e">
        <f>IF(AND(Tabelle16[[#This Row],[AreaPx]]&gt;0,NOT(Tabelle16[AreaPx]="inf")),Tabelle16[[#This Row],[AreaPx]], NA())</f>
        <v>#N/A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f>Tabelle16[[#This Row],[Roll]]+Tabelle16[[#This Row],[Yaw]]</f>
        <v>36.013369999999995</v>
      </c>
      <c r="P1151">
        <f>SQRT(Tabelle16[[#This Row],[X]]^2+ Tabelle16[[#This Row],[Y]]^2 +Tabelle16[[#This Row],[Z]]^2)</f>
        <v>200.70378605400049</v>
      </c>
      <c r="Q1151">
        <v>242.83</v>
      </c>
      <c r="R1151">
        <v>139.053</v>
      </c>
      <c r="S1151">
        <v>134.126</v>
      </c>
      <c r="T1151">
        <v>43.363799999999998</v>
      </c>
      <c r="U1151">
        <v>-1.7705599999999999</v>
      </c>
      <c r="V1151">
        <v>-7.3504300000000002</v>
      </c>
    </row>
    <row r="1152" spans="1:22">
      <c r="A1152">
        <v>23642</v>
      </c>
      <c r="B1152">
        <v>0</v>
      </c>
      <c r="C1152">
        <v>36.822000000000003</v>
      </c>
      <c r="D1152">
        <v>-14.6829</v>
      </c>
      <c r="E1152">
        <v>-196.75</v>
      </c>
      <c r="F1152">
        <v>43.363799999999998</v>
      </c>
      <c r="G1152">
        <v>-1.7705599999999999</v>
      </c>
      <c r="H1152">
        <v>-7.3504300000000002</v>
      </c>
      <c r="I1152" t="e">
        <f>IF(AND(Tabelle16[[#This Row],[AreaPx]]&gt;0,NOT(Tabelle16[AreaPx]="inf")),Tabelle16[[#This Row],[AreaPx]], NA())</f>
        <v>#N/A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f>Tabelle16[[#This Row],[Roll]]+Tabelle16[[#This Row],[Yaw]]</f>
        <v>36.013369999999995</v>
      </c>
      <c r="P1152">
        <f>SQRT(Tabelle16[[#This Row],[X]]^2+ Tabelle16[[#This Row],[Y]]^2 +Tabelle16[[#This Row],[Z]]^2)</f>
        <v>200.70378605400049</v>
      </c>
      <c r="Q1152">
        <v>242.83</v>
      </c>
      <c r="R1152">
        <v>139.053</v>
      </c>
      <c r="S1152">
        <v>134.126</v>
      </c>
      <c r="T1152">
        <v>43.363799999999998</v>
      </c>
      <c r="U1152">
        <v>-1.7705599999999999</v>
      </c>
      <c r="V1152">
        <v>-7.3504300000000002</v>
      </c>
    </row>
    <row r="1153" spans="1:22">
      <c r="A1153">
        <v>23656</v>
      </c>
      <c r="B1153">
        <v>0</v>
      </c>
      <c r="C1153">
        <v>36.822000000000003</v>
      </c>
      <c r="D1153">
        <v>-14.6829</v>
      </c>
      <c r="E1153">
        <v>-196.75</v>
      </c>
      <c r="F1153">
        <v>43.363799999999998</v>
      </c>
      <c r="G1153">
        <v>-1.7705599999999999</v>
      </c>
      <c r="H1153">
        <v>-7.3504300000000002</v>
      </c>
      <c r="I1153" t="e">
        <f>IF(AND(Tabelle16[[#This Row],[AreaPx]]&gt;0,NOT(Tabelle16[AreaPx]="inf")),Tabelle16[[#This Row],[AreaPx]], NA())</f>
        <v>#N/A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f>Tabelle16[[#This Row],[Roll]]+Tabelle16[[#This Row],[Yaw]]</f>
        <v>36.013369999999995</v>
      </c>
      <c r="P1153">
        <f>SQRT(Tabelle16[[#This Row],[X]]^2+ Tabelle16[[#This Row],[Y]]^2 +Tabelle16[[#This Row],[Z]]^2)</f>
        <v>200.70378605400049</v>
      </c>
      <c r="Q1153">
        <v>242.83</v>
      </c>
      <c r="R1153">
        <v>139.053</v>
      </c>
      <c r="S1153">
        <v>134.126</v>
      </c>
      <c r="T1153">
        <v>43.363799999999998</v>
      </c>
      <c r="U1153">
        <v>-1.7705599999999999</v>
      </c>
      <c r="V1153">
        <v>-7.3504300000000002</v>
      </c>
    </row>
    <row r="1154" spans="1:22">
      <c r="A1154">
        <v>23668</v>
      </c>
      <c r="B1154">
        <v>0</v>
      </c>
      <c r="C1154">
        <v>36.822000000000003</v>
      </c>
      <c r="D1154">
        <v>-14.6829</v>
      </c>
      <c r="E1154">
        <v>-196.75</v>
      </c>
      <c r="F1154">
        <v>43.363799999999998</v>
      </c>
      <c r="G1154">
        <v>-1.7705599999999999</v>
      </c>
      <c r="H1154">
        <v>-7.3504300000000002</v>
      </c>
      <c r="I1154" t="e">
        <f>IF(AND(Tabelle16[[#This Row],[AreaPx]]&gt;0,NOT(Tabelle16[AreaPx]="inf")),Tabelle16[[#This Row],[AreaPx]], NA())</f>
        <v>#N/A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f>Tabelle16[[#This Row],[Roll]]+Tabelle16[[#This Row],[Yaw]]</f>
        <v>36.013369999999995</v>
      </c>
      <c r="P1154">
        <f>SQRT(Tabelle16[[#This Row],[X]]^2+ Tabelle16[[#This Row],[Y]]^2 +Tabelle16[[#This Row],[Z]]^2)</f>
        <v>200.70378605400049</v>
      </c>
      <c r="Q1154">
        <v>242.83</v>
      </c>
      <c r="R1154">
        <v>139.053</v>
      </c>
      <c r="S1154">
        <v>134.126</v>
      </c>
      <c r="T1154">
        <v>43.363799999999998</v>
      </c>
      <c r="U1154">
        <v>-1.7705599999999999</v>
      </c>
      <c r="V1154">
        <v>-7.3504300000000002</v>
      </c>
    </row>
    <row r="1155" spans="1:22">
      <c r="A1155">
        <v>23676</v>
      </c>
      <c r="B1155">
        <v>0</v>
      </c>
      <c r="C1155">
        <v>36.822000000000003</v>
      </c>
      <c r="D1155">
        <v>-14.6829</v>
      </c>
      <c r="E1155">
        <v>-196.75</v>
      </c>
      <c r="F1155">
        <v>43.363799999999998</v>
      </c>
      <c r="G1155">
        <v>-1.7705599999999999</v>
      </c>
      <c r="H1155">
        <v>-7.3504300000000002</v>
      </c>
      <c r="I1155" t="e">
        <f>IF(AND(Tabelle16[[#This Row],[AreaPx]]&gt;0,NOT(Tabelle16[AreaPx]="inf")),Tabelle16[[#This Row],[AreaPx]], NA())</f>
        <v>#N/A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f>Tabelle16[[#This Row],[Roll]]+Tabelle16[[#This Row],[Yaw]]</f>
        <v>36.013369999999995</v>
      </c>
      <c r="P1155">
        <f>SQRT(Tabelle16[[#This Row],[X]]^2+ Tabelle16[[#This Row],[Y]]^2 +Tabelle16[[#This Row],[Z]]^2)</f>
        <v>200.70378605400049</v>
      </c>
      <c r="Q1155">
        <v>242.83</v>
      </c>
      <c r="R1155">
        <v>139.053</v>
      </c>
      <c r="S1155">
        <v>134.126</v>
      </c>
      <c r="T1155">
        <v>43.363799999999998</v>
      </c>
      <c r="U1155">
        <v>-1.7705599999999999</v>
      </c>
      <c r="V1155">
        <v>-7.3504300000000002</v>
      </c>
    </row>
    <row r="1156" spans="1:22">
      <c r="A1156">
        <v>23704</v>
      </c>
      <c r="B1156">
        <v>0</v>
      </c>
      <c r="C1156">
        <v>36.822000000000003</v>
      </c>
      <c r="D1156">
        <v>-14.6829</v>
      </c>
      <c r="E1156">
        <v>-196.75</v>
      </c>
      <c r="F1156">
        <v>43.363799999999998</v>
      </c>
      <c r="G1156">
        <v>-1.7705599999999999</v>
      </c>
      <c r="H1156">
        <v>-7.3504300000000002</v>
      </c>
      <c r="I1156" t="e">
        <f>IF(AND(Tabelle16[[#This Row],[AreaPx]]&gt;0,NOT(Tabelle16[AreaPx]="inf")),Tabelle16[[#This Row],[AreaPx]], NA())</f>
        <v>#N/A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f>Tabelle16[[#This Row],[Roll]]+Tabelle16[[#This Row],[Yaw]]</f>
        <v>36.013369999999995</v>
      </c>
      <c r="P1156">
        <f>SQRT(Tabelle16[[#This Row],[X]]^2+ Tabelle16[[#This Row],[Y]]^2 +Tabelle16[[#This Row],[Z]]^2)</f>
        <v>200.70378605400049</v>
      </c>
      <c r="Q1156">
        <v>242.83</v>
      </c>
      <c r="R1156">
        <v>139.053</v>
      </c>
      <c r="S1156">
        <v>134.126</v>
      </c>
      <c r="T1156">
        <v>43.363799999999998</v>
      </c>
      <c r="U1156">
        <v>-1.7705599999999999</v>
      </c>
      <c r="V1156">
        <v>-7.3504300000000002</v>
      </c>
    </row>
    <row r="1157" spans="1:22">
      <c r="A1157">
        <v>23716</v>
      </c>
      <c r="B1157">
        <v>0</v>
      </c>
      <c r="C1157">
        <v>36.822000000000003</v>
      </c>
      <c r="D1157">
        <v>-14.6829</v>
      </c>
      <c r="E1157">
        <v>-196.75</v>
      </c>
      <c r="F1157">
        <v>43.363799999999998</v>
      </c>
      <c r="G1157">
        <v>-1.7705599999999999</v>
      </c>
      <c r="H1157">
        <v>-7.3504300000000002</v>
      </c>
      <c r="I1157" t="e">
        <f>IF(AND(Tabelle16[[#This Row],[AreaPx]]&gt;0,NOT(Tabelle16[AreaPx]="inf")),Tabelle16[[#This Row],[AreaPx]], NA())</f>
        <v>#N/A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f>Tabelle16[[#This Row],[Roll]]+Tabelle16[[#This Row],[Yaw]]</f>
        <v>36.013369999999995</v>
      </c>
      <c r="P1157">
        <f>SQRT(Tabelle16[[#This Row],[X]]^2+ Tabelle16[[#This Row],[Y]]^2 +Tabelle16[[#This Row],[Z]]^2)</f>
        <v>200.70378605400049</v>
      </c>
      <c r="Q1157">
        <v>242.83</v>
      </c>
      <c r="R1157">
        <v>139.053</v>
      </c>
      <c r="S1157">
        <v>134.126</v>
      </c>
      <c r="T1157">
        <v>43.363799999999998</v>
      </c>
      <c r="U1157">
        <v>-1.7705599999999999</v>
      </c>
      <c r="V1157">
        <v>-7.3504300000000002</v>
      </c>
    </row>
    <row r="1158" spans="1:22">
      <c r="A1158">
        <v>23739</v>
      </c>
      <c r="B1158">
        <v>0</v>
      </c>
      <c r="C1158">
        <v>36.822000000000003</v>
      </c>
      <c r="D1158">
        <v>-14.6829</v>
      </c>
      <c r="E1158">
        <v>-196.75</v>
      </c>
      <c r="F1158">
        <v>43.363799999999998</v>
      </c>
      <c r="G1158">
        <v>-1.7705599999999999</v>
      </c>
      <c r="H1158">
        <v>-7.3504300000000002</v>
      </c>
      <c r="I1158" t="e">
        <f>IF(AND(Tabelle16[[#This Row],[AreaPx]]&gt;0,NOT(Tabelle16[AreaPx]="inf")),Tabelle16[[#This Row],[AreaPx]], NA())</f>
        <v>#N/A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f>Tabelle16[[#This Row],[Roll]]+Tabelle16[[#This Row],[Yaw]]</f>
        <v>36.013369999999995</v>
      </c>
      <c r="P1158">
        <f>SQRT(Tabelle16[[#This Row],[X]]^2+ Tabelle16[[#This Row],[Y]]^2 +Tabelle16[[#This Row],[Z]]^2)</f>
        <v>200.70378605400049</v>
      </c>
      <c r="Q1158">
        <v>242.83</v>
      </c>
      <c r="R1158">
        <v>139.053</v>
      </c>
      <c r="S1158">
        <v>134.126</v>
      </c>
      <c r="T1158">
        <v>43.363799999999998</v>
      </c>
      <c r="U1158">
        <v>-1.7705599999999999</v>
      </c>
      <c r="V1158">
        <v>-7.3504300000000002</v>
      </c>
    </row>
    <row r="1159" spans="1:22">
      <c r="A1159">
        <v>23764</v>
      </c>
      <c r="B1159">
        <v>0</v>
      </c>
      <c r="C1159">
        <v>36.822000000000003</v>
      </c>
      <c r="D1159">
        <v>-14.6829</v>
      </c>
      <c r="E1159">
        <v>-196.75</v>
      </c>
      <c r="F1159">
        <v>43.363799999999998</v>
      </c>
      <c r="G1159">
        <v>-1.7705599999999999</v>
      </c>
      <c r="H1159">
        <v>-7.3504300000000002</v>
      </c>
      <c r="I1159" t="e">
        <f>IF(AND(Tabelle16[[#This Row],[AreaPx]]&gt;0,NOT(Tabelle16[AreaPx]="inf")),Tabelle16[[#This Row],[AreaPx]], NA())</f>
        <v>#N/A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f>Tabelle16[[#This Row],[Roll]]+Tabelle16[[#This Row],[Yaw]]</f>
        <v>36.013369999999995</v>
      </c>
      <c r="P1159">
        <f>SQRT(Tabelle16[[#This Row],[X]]^2+ Tabelle16[[#This Row],[Y]]^2 +Tabelle16[[#This Row],[Z]]^2)</f>
        <v>200.70378605400049</v>
      </c>
      <c r="Q1159">
        <v>242.83</v>
      </c>
      <c r="R1159">
        <v>139.053</v>
      </c>
      <c r="S1159">
        <v>134.126</v>
      </c>
      <c r="T1159">
        <v>43.363799999999998</v>
      </c>
      <c r="U1159">
        <v>-1.7705599999999999</v>
      </c>
      <c r="V1159">
        <v>-7.3504300000000002</v>
      </c>
    </row>
    <row r="1160" spans="1:22">
      <c r="A1160">
        <v>23781</v>
      </c>
      <c r="B1160">
        <v>0</v>
      </c>
      <c r="C1160">
        <v>36.822000000000003</v>
      </c>
      <c r="D1160">
        <v>-14.6829</v>
      </c>
      <c r="E1160">
        <v>-196.75</v>
      </c>
      <c r="F1160">
        <v>43.363799999999998</v>
      </c>
      <c r="G1160">
        <v>-1.7705599999999999</v>
      </c>
      <c r="H1160">
        <v>-7.3504300000000002</v>
      </c>
      <c r="I1160" t="e">
        <f>IF(AND(Tabelle16[[#This Row],[AreaPx]]&gt;0,NOT(Tabelle16[AreaPx]="inf")),Tabelle16[[#This Row],[AreaPx]], NA())</f>
        <v>#N/A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f>Tabelle16[[#This Row],[Roll]]+Tabelle16[[#This Row],[Yaw]]</f>
        <v>36.013369999999995</v>
      </c>
      <c r="P1160">
        <f>SQRT(Tabelle16[[#This Row],[X]]^2+ Tabelle16[[#This Row],[Y]]^2 +Tabelle16[[#This Row],[Z]]^2)</f>
        <v>200.70378605400049</v>
      </c>
      <c r="Q1160">
        <v>242.83</v>
      </c>
      <c r="R1160">
        <v>139.053</v>
      </c>
      <c r="S1160">
        <v>134.126</v>
      </c>
      <c r="T1160">
        <v>43.363799999999998</v>
      </c>
      <c r="U1160">
        <v>-1.7705599999999999</v>
      </c>
      <c r="V1160">
        <v>-7.3504300000000002</v>
      </c>
    </row>
    <row r="1161" spans="1:22">
      <c r="A1161">
        <v>23804</v>
      </c>
      <c r="B1161">
        <v>0</v>
      </c>
      <c r="C1161">
        <v>36.822000000000003</v>
      </c>
      <c r="D1161">
        <v>-14.6829</v>
      </c>
      <c r="E1161">
        <v>-196.75</v>
      </c>
      <c r="F1161">
        <v>43.363799999999998</v>
      </c>
      <c r="G1161">
        <v>-1.7705599999999999</v>
      </c>
      <c r="H1161">
        <v>-7.3504300000000002</v>
      </c>
      <c r="I1161" t="e">
        <f>IF(AND(Tabelle16[[#This Row],[AreaPx]]&gt;0,NOT(Tabelle16[AreaPx]="inf")),Tabelle16[[#This Row],[AreaPx]], NA())</f>
        <v>#N/A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f>Tabelle16[[#This Row],[Roll]]+Tabelle16[[#This Row],[Yaw]]</f>
        <v>36.013369999999995</v>
      </c>
      <c r="P1161">
        <f>SQRT(Tabelle16[[#This Row],[X]]^2+ Tabelle16[[#This Row],[Y]]^2 +Tabelle16[[#This Row],[Z]]^2)</f>
        <v>200.70378605400049</v>
      </c>
      <c r="Q1161">
        <v>242.83</v>
      </c>
      <c r="R1161">
        <v>139.053</v>
      </c>
      <c r="S1161">
        <v>134.126</v>
      </c>
      <c r="T1161">
        <v>43.363799999999998</v>
      </c>
      <c r="U1161">
        <v>-1.7705599999999999</v>
      </c>
      <c r="V1161">
        <v>-7.3504300000000002</v>
      </c>
    </row>
    <row r="1162" spans="1:22">
      <c r="A1162">
        <v>23818</v>
      </c>
      <c r="B1162">
        <v>0</v>
      </c>
      <c r="C1162">
        <v>36.822000000000003</v>
      </c>
      <c r="D1162">
        <v>-14.6829</v>
      </c>
      <c r="E1162">
        <v>-196.75</v>
      </c>
      <c r="F1162">
        <v>43.363799999999998</v>
      </c>
      <c r="G1162">
        <v>-1.7705599999999999</v>
      </c>
      <c r="H1162">
        <v>-7.3504300000000002</v>
      </c>
      <c r="I1162" t="e">
        <f>IF(AND(Tabelle16[[#This Row],[AreaPx]]&gt;0,NOT(Tabelle16[AreaPx]="inf")),Tabelle16[[#This Row],[AreaPx]], NA())</f>
        <v>#N/A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f>Tabelle16[[#This Row],[Roll]]+Tabelle16[[#This Row],[Yaw]]</f>
        <v>36.013369999999995</v>
      </c>
      <c r="P1162">
        <f>SQRT(Tabelle16[[#This Row],[X]]^2+ Tabelle16[[#This Row],[Y]]^2 +Tabelle16[[#This Row],[Z]]^2)</f>
        <v>200.70378605400049</v>
      </c>
      <c r="Q1162">
        <v>242.83</v>
      </c>
      <c r="R1162">
        <v>139.053</v>
      </c>
      <c r="S1162">
        <v>134.126</v>
      </c>
      <c r="T1162">
        <v>43.363799999999998</v>
      </c>
      <c r="U1162">
        <v>-1.7705599999999999</v>
      </c>
      <c r="V1162">
        <v>-7.3504300000000002</v>
      </c>
    </row>
    <row r="1163" spans="1:22">
      <c r="A1163">
        <v>23841</v>
      </c>
      <c r="B1163">
        <v>0</v>
      </c>
      <c r="C1163">
        <v>36.822000000000003</v>
      </c>
      <c r="D1163">
        <v>-14.6829</v>
      </c>
      <c r="E1163">
        <v>-196.75</v>
      </c>
      <c r="F1163">
        <v>43.363799999999998</v>
      </c>
      <c r="G1163">
        <v>-1.7705599999999999</v>
      </c>
      <c r="H1163">
        <v>-7.3504300000000002</v>
      </c>
      <c r="I1163" t="e">
        <f>IF(AND(Tabelle16[[#This Row],[AreaPx]]&gt;0,NOT(Tabelle16[AreaPx]="inf")),Tabelle16[[#This Row],[AreaPx]], NA())</f>
        <v>#N/A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f>Tabelle16[[#This Row],[Roll]]+Tabelle16[[#This Row],[Yaw]]</f>
        <v>36.013369999999995</v>
      </c>
      <c r="P1163">
        <f>SQRT(Tabelle16[[#This Row],[X]]^2+ Tabelle16[[#This Row],[Y]]^2 +Tabelle16[[#This Row],[Z]]^2)</f>
        <v>200.70378605400049</v>
      </c>
      <c r="Q1163">
        <v>242.83</v>
      </c>
      <c r="R1163">
        <v>139.053</v>
      </c>
      <c r="S1163">
        <v>134.126</v>
      </c>
      <c r="T1163">
        <v>43.363799999999998</v>
      </c>
      <c r="U1163">
        <v>-1.7705599999999999</v>
      </c>
      <c r="V1163">
        <v>-7.3504300000000002</v>
      </c>
    </row>
    <row r="1164" spans="1:22">
      <c r="A1164">
        <v>23858</v>
      </c>
      <c r="B1164">
        <v>0</v>
      </c>
      <c r="C1164">
        <v>36.822000000000003</v>
      </c>
      <c r="D1164">
        <v>-14.6829</v>
      </c>
      <c r="E1164">
        <v>-196.75</v>
      </c>
      <c r="F1164">
        <v>43.363799999999998</v>
      </c>
      <c r="G1164">
        <v>-1.7705599999999999</v>
      </c>
      <c r="H1164">
        <v>-7.3504300000000002</v>
      </c>
      <c r="I1164" t="e">
        <f>IF(AND(Tabelle16[[#This Row],[AreaPx]]&gt;0,NOT(Tabelle16[AreaPx]="inf")),Tabelle16[[#This Row],[AreaPx]], NA())</f>
        <v>#N/A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f>Tabelle16[[#This Row],[Roll]]+Tabelle16[[#This Row],[Yaw]]</f>
        <v>36.013369999999995</v>
      </c>
      <c r="P1164">
        <f>SQRT(Tabelle16[[#This Row],[X]]^2+ Tabelle16[[#This Row],[Y]]^2 +Tabelle16[[#This Row],[Z]]^2)</f>
        <v>200.70378605400049</v>
      </c>
      <c r="Q1164">
        <v>242.83</v>
      </c>
      <c r="R1164">
        <v>139.053</v>
      </c>
      <c r="S1164">
        <v>134.126</v>
      </c>
      <c r="T1164">
        <v>43.363799999999998</v>
      </c>
      <c r="U1164">
        <v>-1.7705599999999999</v>
      </c>
      <c r="V1164">
        <v>-7.3504300000000002</v>
      </c>
    </row>
    <row r="1165" spans="1:22">
      <c r="A1165">
        <v>23868</v>
      </c>
      <c r="B1165">
        <v>0</v>
      </c>
      <c r="C1165">
        <v>36.822000000000003</v>
      </c>
      <c r="D1165">
        <v>-14.6829</v>
      </c>
      <c r="E1165">
        <v>-196.75</v>
      </c>
      <c r="F1165">
        <v>43.363799999999998</v>
      </c>
      <c r="G1165">
        <v>-1.7705599999999999</v>
      </c>
      <c r="H1165">
        <v>-7.3504300000000002</v>
      </c>
      <c r="I1165" t="e">
        <f>IF(AND(Tabelle16[[#This Row],[AreaPx]]&gt;0,NOT(Tabelle16[AreaPx]="inf")),Tabelle16[[#This Row],[AreaPx]], NA())</f>
        <v>#N/A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f>Tabelle16[[#This Row],[Roll]]+Tabelle16[[#This Row],[Yaw]]</f>
        <v>36.013369999999995</v>
      </c>
      <c r="P1165">
        <f>SQRT(Tabelle16[[#This Row],[X]]^2+ Tabelle16[[#This Row],[Y]]^2 +Tabelle16[[#This Row],[Z]]^2)</f>
        <v>200.70378605400049</v>
      </c>
      <c r="Q1165">
        <v>242.83</v>
      </c>
      <c r="R1165">
        <v>139.053</v>
      </c>
      <c r="S1165">
        <v>134.126</v>
      </c>
      <c r="T1165">
        <v>43.363799999999998</v>
      </c>
      <c r="U1165">
        <v>-1.7705599999999999</v>
      </c>
      <c r="V1165">
        <v>-7.3504300000000002</v>
      </c>
    </row>
    <row r="1166" spans="1:22">
      <c r="A1166">
        <v>23876</v>
      </c>
      <c r="B1166">
        <v>0</v>
      </c>
      <c r="C1166">
        <v>36.822000000000003</v>
      </c>
      <c r="D1166">
        <v>-14.6829</v>
      </c>
      <c r="E1166">
        <v>-196.75</v>
      </c>
      <c r="F1166">
        <v>43.363799999999998</v>
      </c>
      <c r="G1166">
        <v>-1.7705599999999999</v>
      </c>
      <c r="H1166">
        <v>-7.3504300000000002</v>
      </c>
      <c r="I1166" t="e">
        <f>IF(AND(Tabelle16[[#This Row],[AreaPx]]&gt;0,NOT(Tabelle16[AreaPx]="inf")),Tabelle16[[#This Row],[AreaPx]], NA())</f>
        <v>#N/A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f>Tabelle16[[#This Row],[Roll]]+Tabelle16[[#This Row],[Yaw]]</f>
        <v>36.013369999999995</v>
      </c>
      <c r="P1166">
        <f>SQRT(Tabelle16[[#This Row],[X]]^2+ Tabelle16[[#This Row],[Y]]^2 +Tabelle16[[#This Row],[Z]]^2)</f>
        <v>200.70378605400049</v>
      </c>
      <c r="Q1166">
        <v>242.83</v>
      </c>
      <c r="R1166">
        <v>139.053</v>
      </c>
      <c r="S1166">
        <v>134.126</v>
      </c>
      <c r="T1166">
        <v>43.363799999999998</v>
      </c>
      <c r="U1166">
        <v>-1.7705599999999999</v>
      </c>
      <c r="V1166">
        <v>-7.3504300000000002</v>
      </c>
    </row>
    <row r="1167" spans="1:22">
      <c r="A1167">
        <v>23899</v>
      </c>
      <c r="B1167">
        <v>0</v>
      </c>
      <c r="C1167">
        <v>36.822000000000003</v>
      </c>
      <c r="D1167">
        <v>-14.6829</v>
      </c>
      <c r="E1167">
        <v>-196.75</v>
      </c>
      <c r="F1167">
        <v>43.363799999999998</v>
      </c>
      <c r="G1167">
        <v>-1.7705599999999999</v>
      </c>
      <c r="H1167">
        <v>-7.3504300000000002</v>
      </c>
      <c r="I1167" t="e">
        <f>IF(AND(Tabelle16[[#This Row],[AreaPx]]&gt;0,NOT(Tabelle16[AreaPx]="inf")),Tabelle16[[#This Row],[AreaPx]], NA())</f>
        <v>#N/A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f>Tabelle16[[#This Row],[Roll]]+Tabelle16[[#This Row],[Yaw]]</f>
        <v>36.013369999999995</v>
      </c>
      <c r="P1167">
        <f>SQRT(Tabelle16[[#This Row],[X]]^2+ Tabelle16[[#This Row],[Y]]^2 +Tabelle16[[#This Row],[Z]]^2)</f>
        <v>200.70378605400049</v>
      </c>
      <c r="Q1167">
        <v>242.83</v>
      </c>
      <c r="R1167">
        <v>139.053</v>
      </c>
      <c r="S1167">
        <v>134.126</v>
      </c>
      <c r="T1167">
        <v>43.363799999999998</v>
      </c>
      <c r="U1167">
        <v>-1.7705599999999999</v>
      </c>
      <c r="V1167">
        <v>-7.3504300000000002</v>
      </c>
    </row>
    <row r="1168" spans="1:22">
      <c r="A1168">
        <v>23915</v>
      </c>
      <c r="B1168">
        <v>0</v>
      </c>
      <c r="C1168">
        <v>36.822000000000003</v>
      </c>
      <c r="D1168">
        <v>-14.6829</v>
      </c>
      <c r="E1168">
        <v>-196.75</v>
      </c>
      <c r="F1168">
        <v>43.363799999999998</v>
      </c>
      <c r="G1168">
        <v>-1.7705599999999999</v>
      </c>
      <c r="H1168">
        <v>-7.3504300000000002</v>
      </c>
      <c r="I1168" t="e">
        <f>IF(AND(Tabelle16[[#This Row],[AreaPx]]&gt;0,NOT(Tabelle16[AreaPx]="inf")),Tabelle16[[#This Row],[AreaPx]], NA())</f>
        <v>#N/A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f>Tabelle16[[#This Row],[Roll]]+Tabelle16[[#This Row],[Yaw]]</f>
        <v>36.013369999999995</v>
      </c>
      <c r="P1168">
        <f>SQRT(Tabelle16[[#This Row],[X]]^2+ Tabelle16[[#This Row],[Y]]^2 +Tabelle16[[#This Row],[Z]]^2)</f>
        <v>200.70378605400049</v>
      </c>
      <c r="Q1168">
        <v>242.83</v>
      </c>
      <c r="R1168">
        <v>139.053</v>
      </c>
      <c r="S1168">
        <v>134.126</v>
      </c>
      <c r="T1168">
        <v>43.363799999999998</v>
      </c>
      <c r="U1168">
        <v>-1.7705599999999999</v>
      </c>
      <c r="V1168">
        <v>-7.3504300000000002</v>
      </c>
    </row>
    <row r="1169" spans="1:22">
      <c r="A1169">
        <v>23939</v>
      </c>
      <c r="B1169">
        <v>0</v>
      </c>
      <c r="C1169">
        <v>36.822000000000003</v>
      </c>
      <c r="D1169">
        <v>-14.6829</v>
      </c>
      <c r="E1169">
        <v>-196.75</v>
      </c>
      <c r="F1169">
        <v>43.363799999999998</v>
      </c>
      <c r="G1169">
        <v>-1.7705599999999999</v>
      </c>
      <c r="H1169">
        <v>-7.3504300000000002</v>
      </c>
      <c r="I1169" t="e">
        <f>IF(AND(Tabelle16[[#This Row],[AreaPx]]&gt;0,NOT(Tabelle16[AreaPx]="inf")),Tabelle16[[#This Row],[AreaPx]], NA())</f>
        <v>#N/A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f>Tabelle16[[#This Row],[Roll]]+Tabelle16[[#This Row],[Yaw]]</f>
        <v>36.013369999999995</v>
      </c>
      <c r="P1169">
        <f>SQRT(Tabelle16[[#This Row],[X]]^2+ Tabelle16[[#This Row],[Y]]^2 +Tabelle16[[#This Row],[Z]]^2)</f>
        <v>200.70378605400049</v>
      </c>
      <c r="Q1169">
        <v>242.83</v>
      </c>
      <c r="R1169">
        <v>139.053</v>
      </c>
      <c r="S1169">
        <v>134.126</v>
      </c>
      <c r="T1169">
        <v>43.363799999999998</v>
      </c>
      <c r="U1169">
        <v>-1.7705599999999999</v>
      </c>
      <c r="V1169">
        <v>-7.3504300000000002</v>
      </c>
    </row>
    <row r="1170" spans="1:22">
      <c r="A1170">
        <v>23968</v>
      </c>
      <c r="B1170">
        <v>0</v>
      </c>
      <c r="C1170">
        <v>36.822000000000003</v>
      </c>
      <c r="D1170">
        <v>-14.6829</v>
      </c>
      <c r="E1170">
        <v>-196.75</v>
      </c>
      <c r="F1170">
        <v>43.363799999999998</v>
      </c>
      <c r="G1170">
        <v>-1.7705599999999999</v>
      </c>
      <c r="H1170">
        <v>-7.3504300000000002</v>
      </c>
      <c r="I1170" t="e">
        <f>IF(AND(Tabelle16[[#This Row],[AreaPx]]&gt;0,NOT(Tabelle16[AreaPx]="inf")),Tabelle16[[#This Row],[AreaPx]], NA())</f>
        <v>#N/A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f>Tabelle16[[#This Row],[Roll]]+Tabelle16[[#This Row],[Yaw]]</f>
        <v>36.013369999999995</v>
      </c>
      <c r="P1170">
        <f>SQRT(Tabelle16[[#This Row],[X]]^2+ Tabelle16[[#This Row],[Y]]^2 +Tabelle16[[#This Row],[Z]]^2)</f>
        <v>200.70378605400049</v>
      </c>
      <c r="Q1170">
        <v>242.83</v>
      </c>
      <c r="R1170">
        <v>139.053</v>
      </c>
      <c r="S1170">
        <v>134.126</v>
      </c>
      <c r="T1170">
        <v>43.363799999999998</v>
      </c>
      <c r="U1170">
        <v>-1.7705599999999999</v>
      </c>
      <c r="V1170">
        <v>-7.3504300000000002</v>
      </c>
    </row>
    <row r="1171" spans="1:22">
      <c r="A1171">
        <v>23983</v>
      </c>
      <c r="B1171">
        <v>0</v>
      </c>
      <c r="C1171">
        <v>36.822000000000003</v>
      </c>
      <c r="D1171">
        <v>-14.6829</v>
      </c>
      <c r="E1171">
        <v>-196.75</v>
      </c>
      <c r="F1171">
        <v>43.363799999999998</v>
      </c>
      <c r="G1171">
        <v>-1.7705599999999999</v>
      </c>
      <c r="H1171">
        <v>-7.3504300000000002</v>
      </c>
      <c r="I1171" t="e">
        <f>IF(AND(Tabelle16[[#This Row],[AreaPx]]&gt;0,NOT(Tabelle16[AreaPx]="inf")),Tabelle16[[#This Row],[AreaPx]], NA())</f>
        <v>#N/A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f>Tabelle16[[#This Row],[Roll]]+Tabelle16[[#This Row],[Yaw]]</f>
        <v>36.013369999999995</v>
      </c>
      <c r="P1171">
        <f>SQRT(Tabelle16[[#This Row],[X]]^2+ Tabelle16[[#This Row],[Y]]^2 +Tabelle16[[#This Row],[Z]]^2)</f>
        <v>200.70378605400049</v>
      </c>
      <c r="Q1171">
        <v>242.83</v>
      </c>
      <c r="R1171">
        <v>139.053</v>
      </c>
      <c r="S1171">
        <v>134.126</v>
      </c>
      <c r="T1171">
        <v>43.363799999999998</v>
      </c>
      <c r="U1171">
        <v>-1.7705599999999999</v>
      </c>
      <c r="V1171">
        <v>-7.3504300000000002</v>
      </c>
    </row>
    <row r="1172" spans="1:22">
      <c r="A1172">
        <v>24009</v>
      </c>
      <c r="B1172">
        <v>0</v>
      </c>
      <c r="C1172">
        <v>36.822000000000003</v>
      </c>
      <c r="D1172">
        <v>-14.6829</v>
      </c>
      <c r="E1172">
        <v>-196.75</v>
      </c>
      <c r="F1172">
        <v>43.363799999999998</v>
      </c>
      <c r="G1172">
        <v>-1.7705599999999999</v>
      </c>
      <c r="H1172">
        <v>-7.3504300000000002</v>
      </c>
      <c r="I1172" t="e">
        <f>IF(AND(Tabelle16[[#This Row],[AreaPx]]&gt;0,NOT(Tabelle16[AreaPx]="inf")),Tabelle16[[#This Row],[AreaPx]], NA())</f>
        <v>#N/A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f>Tabelle16[[#This Row],[Roll]]+Tabelle16[[#This Row],[Yaw]]</f>
        <v>36.013369999999995</v>
      </c>
      <c r="P1172">
        <f>SQRT(Tabelle16[[#This Row],[X]]^2+ Tabelle16[[#This Row],[Y]]^2 +Tabelle16[[#This Row],[Z]]^2)</f>
        <v>200.70378605400049</v>
      </c>
      <c r="Q1172">
        <v>242.83</v>
      </c>
      <c r="R1172">
        <v>139.053</v>
      </c>
      <c r="S1172">
        <v>134.126</v>
      </c>
      <c r="T1172">
        <v>43.363799999999998</v>
      </c>
      <c r="U1172">
        <v>-1.7705599999999999</v>
      </c>
      <c r="V1172">
        <v>-7.3504300000000002</v>
      </c>
    </row>
    <row r="1173" spans="1:22">
      <c r="A1173">
        <v>24041</v>
      </c>
      <c r="B1173">
        <v>0</v>
      </c>
      <c r="C1173">
        <v>36.822000000000003</v>
      </c>
      <c r="D1173">
        <v>-14.6829</v>
      </c>
      <c r="E1173">
        <v>-196.75</v>
      </c>
      <c r="F1173">
        <v>43.363799999999998</v>
      </c>
      <c r="G1173">
        <v>-1.7705599999999999</v>
      </c>
      <c r="H1173">
        <v>-7.3504300000000002</v>
      </c>
      <c r="I1173" t="e">
        <f>IF(AND(Tabelle16[[#This Row],[AreaPx]]&gt;0,NOT(Tabelle16[AreaPx]="inf")),Tabelle16[[#This Row],[AreaPx]], NA())</f>
        <v>#N/A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f>Tabelle16[[#This Row],[Roll]]+Tabelle16[[#This Row],[Yaw]]</f>
        <v>36.013369999999995</v>
      </c>
      <c r="P1173">
        <f>SQRT(Tabelle16[[#This Row],[X]]^2+ Tabelle16[[#This Row],[Y]]^2 +Tabelle16[[#This Row],[Z]]^2)</f>
        <v>200.70378605400049</v>
      </c>
      <c r="Q1173">
        <v>242.83</v>
      </c>
      <c r="R1173">
        <v>139.053</v>
      </c>
      <c r="S1173">
        <v>134.126</v>
      </c>
      <c r="T1173">
        <v>43.363799999999998</v>
      </c>
      <c r="U1173">
        <v>-1.7705599999999999</v>
      </c>
      <c r="V1173">
        <v>-7.3504300000000002</v>
      </c>
    </row>
    <row r="1174" spans="1:22">
      <c r="A1174">
        <v>24064</v>
      </c>
      <c r="B1174">
        <v>0</v>
      </c>
      <c r="C1174">
        <v>36.822000000000003</v>
      </c>
      <c r="D1174">
        <v>-14.6829</v>
      </c>
      <c r="E1174">
        <v>-196.75</v>
      </c>
      <c r="F1174">
        <v>43.363799999999998</v>
      </c>
      <c r="G1174">
        <v>-1.7705599999999999</v>
      </c>
      <c r="H1174">
        <v>-7.3504300000000002</v>
      </c>
      <c r="I1174" t="e">
        <f>IF(AND(Tabelle16[[#This Row],[AreaPx]]&gt;0,NOT(Tabelle16[AreaPx]="inf")),Tabelle16[[#This Row],[AreaPx]], NA())</f>
        <v>#N/A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f>Tabelle16[[#This Row],[Roll]]+Tabelle16[[#This Row],[Yaw]]</f>
        <v>36.013369999999995</v>
      </c>
      <c r="P1174">
        <f>SQRT(Tabelle16[[#This Row],[X]]^2+ Tabelle16[[#This Row],[Y]]^2 +Tabelle16[[#This Row],[Z]]^2)</f>
        <v>200.70378605400049</v>
      </c>
      <c r="Q1174">
        <v>242.83</v>
      </c>
      <c r="R1174">
        <v>139.053</v>
      </c>
      <c r="S1174">
        <v>134.126</v>
      </c>
      <c r="T1174">
        <v>43.363799999999998</v>
      </c>
      <c r="U1174">
        <v>-1.7705599999999999</v>
      </c>
      <c r="V1174">
        <v>-7.3504300000000002</v>
      </c>
    </row>
    <row r="1175" spans="1:22">
      <c r="A1175">
        <v>24074</v>
      </c>
      <c r="B1175">
        <v>0</v>
      </c>
      <c r="C1175">
        <v>36.822000000000003</v>
      </c>
      <c r="D1175">
        <v>-14.6829</v>
      </c>
      <c r="E1175">
        <v>-196.75</v>
      </c>
      <c r="F1175">
        <v>43.363799999999998</v>
      </c>
      <c r="G1175">
        <v>-1.7705599999999999</v>
      </c>
      <c r="H1175">
        <v>-7.3504300000000002</v>
      </c>
      <c r="I1175" t="e">
        <f>IF(AND(Tabelle16[[#This Row],[AreaPx]]&gt;0,NOT(Tabelle16[AreaPx]="inf")),Tabelle16[[#This Row],[AreaPx]], NA())</f>
        <v>#N/A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f>Tabelle16[[#This Row],[Roll]]+Tabelle16[[#This Row],[Yaw]]</f>
        <v>36.013369999999995</v>
      </c>
      <c r="P1175">
        <f>SQRT(Tabelle16[[#This Row],[X]]^2+ Tabelle16[[#This Row],[Y]]^2 +Tabelle16[[#This Row],[Z]]^2)</f>
        <v>200.70378605400049</v>
      </c>
      <c r="Q1175">
        <v>242.83</v>
      </c>
      <c r="R1175">
        <v>139.053</v>
      </c>
      <c r="S1175">
        <v>134.126</v>
      </c>
      <c r="T1175">
        <v>43.363799999999998</v>
      </c>
      <c r="U1175">
        <v>-1.7705599999999999</v>
      </c>
      <c r="V1175">
        <v>-7.3504300000000002</v>
      </c>
    </row>
    <row r="1176" spans="1:22">
      <c r="A1176">
        <v>24108</v>
      </c>
      <c r="B1176">
        <v>0</v>
      </c>
      <c r="C1176">
        <v>36.822000000000003</v>
      </c>
      <c r="D1176">
        <v>-14.6829</v>
      </c>
      <c r="E1176">
        <v>-196.75</v>
      </c>
      <c r="F1176">
        <v>43.363799999999998</v>
      </c>
      <c r="G1176">
        <v>-1.7705599999999999</v>
      </c>
      <c r="H1176">
        <v>-7.3504300000000002</v>
      </c>
      <c r="I1176" t="e">
        <f>IF(AND(Tabelle16[[#This Row],[AreaPx]]&gt;0,NOT(Tabelle16[AreaPx]="inf")),Tabelle16[[#This Row],[AreaPx]], NA())</f>
        <v>#N/A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f>Tabelle16[[#This Row],[Roll]]+Tabelle16[[#This Row],[Yaw]]</f>
        <v>36.013369999999995</v>
      </c>
      <c r="P1176">
        <f>SQRT(Tabelle16[[#This Row],[X]]^2+ Tabelle16[[#This Row],[Y]]^2 +Tabelle16[[#This Row],[Z]]^2)</f>
        <v>200.70378605400049</v>
      </c>
      <c r="Q1176">
        <v>242.83</v>
      </c>
      <c r="R1176">
        <v>139.053</v>
      </c>
      <c r="S1176">
        <v>134.126</v>
      </c>
      <c r="T1176">
        <v>43.363799999999998</v>
      </c>
      <c r="U1176">
        <v>-1.7705599999999999</v>
      </c>
      <c r="V1176">
        <v>-7.3504300000000002</v>
      </c>
    </row>
    <row r="1177" spans="1:22">
      <c r="A1177">
        <v>24138</v>
      </c>
      <c r="B1177">
        <v>0</v>
      </c>
      <c r="C1177">
        <v>36.822000000000003</v>
      </c>
      <c r="D1177">
        <v>-14.6829</v>
      </c>
      <c r="E1177">
        <v>-196.75</v>
      </c>
      <c r="F1177">
        <v>43.363799999999998</v>
      </c>
      <c r="G1177">
        <v>-1.7705599999999999</v>
      </c>
      <c r="H1177">
        <v>-7.3504300000000002</v>
      </c>
      <c r="I1177" t="e">
        <f>IF(AND(Tabelle16[[#This Row],[AreaPx]]&gt;0,NOT(Tabelle16[AreaPx]="inf")),Tabelle16[[#This Row],[AreaPx]], NA())</f>
        <v>#N/A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f>Tabelle16[[#This Row],[Roll]]+Tabelle16[[#This Row],[Yaw]]</f>
        <v>36.013369999999995</v>
      </c>
      <c r="P1177">
        <f>SQRT(Tabelle16[[#This Row],[X]]^2+ Tabelle16[[#This Row],[Y]]^2 +Tabelle16[[#This Row],[Z]]^2)</f>
        <v>200.70378605400049</v>
      </c>
      <c r="Q1177">
        <v>242.83</v>
      </c>
      <c r="R1177">
        <v>139.053</v>
      </c>
      <c r="S1177">
        <v>134.126</v>
      </c>
      <c r="T1177">
        <v>43.363799999999998</v>
      </c>
      <c r="U1177">
        <v>-1.7705599999999999</v>
      </c>
      <c r="V1177">
        <v>-7.3504300000000002</v>
      </c>
    </row>
    <row r="1178" spans="1:22">
      <c r="A1178">
        <v>24152</v>
      </c>
      <c r="B1178">
        <v>0</v>
      </c>
      <c r="C1178">
        <v>36.822000000000003</v>
      </c>
      <c r="D1178">
        <v>-14.6829</v>
      </c>
      <c r="E1178">
        <v>-196.75</v>
      </c>
      <c r="F1178">
        <v>43.363799999999998</v>
      </c>
      <c r="G1178">
        <v>-1.7705599999999999</v>
      </c>
      <c r="H1178">
        <v>-7.3504300000000002</v>
      </c>
      <c r="I1178" t="e">
        <f>IF(AND(Tabelle16[[#This Row],[AreaPx]]&gt;0,NOT(Tabelle16[AreaPx]="inf")),Tabelle16[[#This Row],[AreaPx]], NA())</f>
        <v>#N/A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f>Tabelle16[[#This Row],[Roll]]+Tabelle16[[#This Row],[Yaw]]</f>
        <v>36.013369999999995</v>
      </c>
      <c r="P1178">
        <f>SQRT(Tabelle16[[#This Row],[X]]^2+ Tabelle16[[#This Row],[Y]]^2 +Tabelle16[[#This Row],[Z]]^2)</f>
        <v>200.70378605400049</v>
      </c>
      <c r="Q1178">
        <v>242.83</v>
      </c>
      <c r="R1178">
        <v>139.053</v>
      </c>
      <c r="S1178">
        <v>134.126</v>
      </c>
      <c r="T1178">
        <v>43.363799999999998</v>
      </c>
      <c r="U1178">
        <v>-1.7705599999999999</v>
      </c>
      <c r="V1178">
        <v>-7.3504300000000002</v>
      </c>
    </row>
    <row r="1179" spans="1:22">
      <c r="A1179">
        <v>24181</v>
      </c>
      <c r="B1179">
        <v>0</v>
      </c>
      <c r="C1179">
        <v>36.822000000000003</v>
      </c>
      <c r="D1179">
        <v>-14.6829</v>
      </c>
      <c r="E1179">
        <v>-196.75</v>
      </c>
      <c r="F1179">
        <v>43.363799999999998</v>
      </c>
      <c r="G1179">
        <v>-1.7705599999999999</v>
      </c>
      <c r="H1179">
        <v>-7.3504300000000002</v>
      </c>
      <c r="I1179" t="e">
        <f>IF(AND(Tabelle16[[#This Row],[AreaPx]]&gt;0,NOT(Tabelle16[AreaPx]="inf")),Tabelle16[[#This Row],[AreaPx]], NA())</f>
        <v>#N/A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f>Tabelle16[[#This Row],[Roll]]+Tabelle16[[#This Row],[Yaw]]</f>
        <v>36.013369999999995</v>
      </c>
      <c r="P1179">
        <f>SQRT(Tabelle16[[#This Row],[X]]^2+ Tabelle16[[#This Row],[Y]]^2 +Tabelle16[[#This Row],[Z]]^2)</f>
        <v>200.70378605400049</v>
      </c>
      <c r="Q1179">
        <v>242.83</v>
      </c>
      <c r="R1179">
        <v>139.053</v>
      </c>
      <c r="S1179">
        <v>134.126</v>
      </c>
      <c r="T1179">
        <v>43.363799999999998</v>
      </c>
      <c r="U1179">
        <v>-1.7705599999999999</v>
      </c>
      <c r="V1179">
        <v>-7.3504300000000002</v>
      </c>
    </row>
    <row r="1180" spans="1:22">
      <c r="A1180">
        <v>24205</v>
      </c>
      <c r="B1180">
        <v>0</v>
      </c>
      <c r="C1180">
        <v>36.822000000000003</v>
      </c>
      <c r="D1180">
        <v>-14.6829</v>
      </c>
      <c r="E1180">
        <v>-196.75</v>
      </c>
      <c r="F1180">
        <v>43.363799999999998</v>
      </c>
      <c r="G1180">
        <v>-1.7705599999999999</v>
      </c>
      <c r="H1180">
        <v>-7.3504300000000002</v>
      </c>
      <c r="I1180" t="e">
        <f>IF(AND(Tabelle16[[#This Row],[AreaPx]]&gt;0,NOT(Tabelle16[AreaPx]="inf")),Tabelle16[[#This Row],[AreaPx]], NA())</f>
        <v>#N/A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f>Tabelle16[[#This Row],[Roll]]+Tabelle16[[#This Row],[Yaw]]</f>
        <v>36.013369999999995</v>
      </c>
      <c r="P1180">
        <f>SQRT(Tabelle16[[#This Row],[X]]^2+ Tabelle16[[#This Row],[Y]]^2 +Tabelle16[[#This Row],[Z]]^2)</f>
        <v>200.70378605400049</v>
      </c>
      <c r="Q1180">
        <v>242.83</v>
      </c>
      <c r="R1180">
        <v>139.053</v>
      </c>
      <c r="S1180">
        <v>134.126</v>
      </c>
      <c r="T1180">
        <v>43.363799999999998</v>
      </c>
      <c r="U1180">
        <v>-1.7705599999999999</v>
      </c>
      <c r="V1180">
        <v>-7.3504300000000002</v>
      </c>
    </row>
    <row r="1181" spans="1:22">
      <c r="A1181">
        <v>24221</v>
      </c>
      <c r="B1181">
        <v>0</v>
      </c>
      <c r="C1181">
        <v>36.822000000000003</v>
      </c>
      <c r="D1181">
        <v>-14.6829</v>
      </c>
      <c r="E1181">
        <v>-196.75</v>
      </c>
      <c r="F1181">
        <v>43.363799999999998</v>
      </c>
      <c r="G1181">
        <v>-1.7705599999999999</v>
      </c>
      <c r="H1181">
        <v>-7.3504300000000002</v>
      </c>
      <c r="I1181" t="e">
        <f>IF(AND(Tabelle16[[#This Row],[AreaPx]]&gt;0,NOT(Tabelle16[AreaPx]="inf")),Tabelle16[[#This Row],[AreaPx]], NA())</f>
        <v>#N/A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f>Tabelle16[[#This Row],[Roll]]+Tabelle16[[#This Row],[Yaw]]</f>
        <v>36.013369999999995</v>
      </c>
      <c r="P1181">
        <f>SQRT(Tabelle16[[#This Row],[X]]^2+ Tabelle16[[#This Row],[Y]]^2 +Tabelle16[[#This Row],[Z]]^2)</f>
        <v>200.70378605400049</v>
      </c>
      <c r="Q1181">
        <v>242.83</v>
      </c>
      <c r="R1181">
        <v>139.053</v>
      </c>
      <c r="S1181">
        <v>134.126</v>
      </c>
      <c r="T1181">
        <v>43.363799999999998</v>
      </c>
      <c r="U1181">
        <v>-1.7705599999999999</v>
      </c>
      <c r="V1181">
        <v>-7.3504300000000002</v>
      </c>
    </row>
    <row r="1182" spans="1:22">
      <c r="A1182">
        <v>24243</v>
      </c>
      <c r="B1182">
        <v>0</v>
      </c>
      <c r="C1182">
        <v>36.822000000000003</v>
      </c>
      <c r="D1182">
        <v>-14.6829</v>
      </c>
      <c r="E1182">
        <v>-196.75</v>
      </c>
      <c r="F1182">
        <v>43.363799999999998</v>
      </c>
      <c r="G1182">
        <v>-1.7705599999999999</v>
      </c>
      <c r="H1182">
        <v>-7.3504300000000002</v>
      </c>
      <c r="I1182" t="e">
        <f>IF(AND(Tabelle16[[#This Row],[AreaPx]]&gt;0,NOT(Tabelle16[AreaPx]="inf")),Tabelle16[[#This Row],[AreaPx]], NA())</f>
        <v>#N/A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f>Tabelle16[[#This Row],[Roll]]+Tabelle16[[#This Row],[Yaw]]</f>
        <v>36.013369999999995</v>
      </c>
      <c r="P1182">
        <f>SQRT(Tabelle16[[#This Row],[X]]^2+ Tabelle16[[#This Row],[Y]]^2 +Tabelle16[[#This Row],[Z]]^2)</f>
        <v>200.70378605400049</v>
      </c>
      <c r="Q1182">
        <v>242.83</v>
      </c>
      <c r="R1182">
        <v>139.053</v>
      </c>
      <c r="S1182">
        <v>134.126</v>
      </c>
      <c r="T1182">
        <v>43.363799999999998</v>
      </c>
      <c r="U1182">
        <v>-1.7705599999999999</v>
      </c>
      <c r="V1182">
        <v>-7.3504300000000002</v>
      </c>
    </row>
    <row r="1183" spans="1:22">
      <c r="A1183">
        <v>24265</v>
      </c>
      <c r="B1183">
        <v>0</v>
      </c>
      <c r="C1183">
        <v>36.822000000000003</v>
      </c>
      <c r="D1183">
        <v>-14.6829</v>
      </c>
      <c r="E1183">
        <v>-196.75</v>
      </c>
      <c r="F1183">
        <v>43.363799999999998</v>
      </c>
      <c r="G1183">
        <v>-1.7705599999999999</v>
      </c>
      <c r="H1183">
        <v>-7.3504300000000002</v>
      </c>
      <c r="I1183" t="e">
        <f>IF(AND(Tabelle16[[#This Row],[AreaPx]]&gt;0,NOT(Tabelle16[AreaPx]="inf")),Tabelle16[[#This Row],[AreaPx]], NA())</f>
        <v>#N/A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f>Tabelle16[[#This Row],[Roll]]+Tabelle16[[#This Row],[Yaw]]</f>
        <v>36.013369999999995</v>
      </c>
      <c r="P1183">
        <f>SQRT(Tabelle16[[#This Row],[X]]^2+ Tabelle16[[#This Row],[Y]]^2 +Tabelle16[[#This Row],[Z]]^2)</f>
        <v>200.70378605400049</v>
      </c>
      <c r="Q1183">
        <v>242.83</v>
      </c>
      <c r="R1183">
        <v>139.053</v>
      </c>
      <c r="S1183">
        <v>134.126</v>
      </c>
      <c r="T1183">
        <v>43.363799999999998</v>
      </c>
      <c r="U1183">
        <v>-1.7705599999999999</v>
      </c>
      <c r="V1183">
        <v>-7.3504300000000002</v>
      </c>
    </row>
    <row r="1184" spans="1:22">
      <c r="A1184">
        <v>24276</v>
      </c>
      <c r="B1184">
        <v>0</v>
      </c>
      <c r="C1184">
        <v>36.822000000000003</v>
      </c>
      <c r="D1184">
        <v>-14.6829</v>
      </c>
      <c r="E1184">
        <v>-196.75</v>
      </c>
      <c r="F1184">
        <v>43.363799999999998</v>
      </c>
      <c r="G1184">
        <v>-1.7705599999999999</v>
      </c>
      <c r="H1184">
        <v>-7.3504300000000002</v>
      </c>
      <c r="I1184" t="e">
        <f>IF(AND(Tabelle16[[#This Row],[AreaPx]]&gt;0,NOT(Tabelle16[AreaPx]="inf")),Tabelle16[[#This Row],[AreaPx]], NA())</f>
        <v>#N/A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f>Tabelle16[[#This Row],[Roll]]+Tabelle16[[#This Row],[Yaw]]</f>
        <v>36.013369999999995</v>
      </c>
      <c r="P1184">
        <f>SQRT(Tabelle16[[#This Row],[X]]^2+ Tabelle16[[#This Row],[Y]]^2 +Tabelle16[[#This Row],[Z]]^2)</f>
        <v>200.70378605400049</v>
      </c>
      <c r="Q1184">
        <v>242.83</v>
      </c>
      <c r="R1184">
        <v>139.053</v>
      </c>
      <c r="S1184">
        <v>134.126</v>
      </c>
      <c r="T1184">
        <v>43.363799999999998</v>
      </c>
      <c r="U1184">
        <v>-1.7705599999999999</v>
      </c>
      <c r="V1184">
        <v>-7.3504300000000002</v>
      </c>
    </row>
    <row r="1185" spans="1:22">
      <c r="A1185">
        <v>24300</v>
      </c>
      <c r="B1185">
        <v>0</v>
      </c>
      <c r="C1185">
        <v>36.822000000000003</v>
      </c>
      <c r="D1185">
        <v>-14.6829</v>
      </c>
      <c r="E1185">
        <v>-196.75</v>
      </c>
      <c r="F1185">
        <v>43.363799999999998</v>
      </c>
      <c r="G1185">
        <v>-1.7705599999999999</v>
      </c>
      <c r="H1185">
        <v>-7.3504300000000002</v>
      </c>
      <c r="I1185" t="e">
        <f>IF(AND(Tabelle16[[#This Row],[AreaPx]]&gt;0,NOT(Tabelle16[AreaPx]="inf")),Tabelle16[[#This Row],[AreaPx]], NA())</f>
        <v>#N/A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f>Tabelle16[[#This Row],[Roll]]+Tabelle16[[#This Row],[Yaw]]</f>
        <v>36.013369999999995</v>
      </c>
      <c r="P1185">
        <f>SQRT(Tabelle16[[#This Row],[X]]^2+ Tabelle16[[#This Row],[Y]]^2 +Tabelle16[[#This Row],[Z]]^2)</f>
        <v>200.70378605400049</v>
      </c>
      <c r="Q1185">
        <v>242.83</v>
      </c>
      <c r="R1185">
        <v>139.053</v>
      </c>
      <c r="S1185">
        <v>134.126</v>
      </c>
      <c r="T1185">
        <v>43.363799999999998</v>
      </c>
      <c r="U1185">
        <v>-1.7705599999999999</v>
      </c>
      <c r="V1185">
        <v>-7.3504300000000002</v>
      </c>
    </row>
    <row r="1186" spans="1:22">
      <c r="A1186">
        <v>24314</v>
      </c>
      <c r="B1186">
        <v>0</v>
      </c>
      <c r="C1186">
        <v>36.822000000000003</v>
      </c>
      <c r="D1186">
        <v>-14.6829</v>
      </c>
      <c r="E1186">
        <v>-196.75</v>
      </c>
      <c r="F1186">
        <v>43.363799999999998</v>
      </c>
      <c r="G1186">
        <v>-1.7705599999999999</v>
      </c>
      <c r="H1186">
        <v>-7.3504300000000002</v>
      </c>
      <c r="I1186" t="e">
        <f>IF(AND(Tabelle16[[#This Row],[AreaPx]]&gt;0,NOT(Tabelle16[AreaPx]="inf")),Tabelle16[[#This Row],[AreaPx]], NA())</f>
        <v>#N/A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f>Tabelle16[[#This Row],[Roll]]+Tabelle16[[#This Row],[Yaw]]</f>
        <v>36.013369999999995</v>
      </c>
      <c r="P1186">
        <f>SQRT(Tabelle16[[#This Row],[X]]^2+ Tabelle16[[#This Row],[Y]]^2 +Tabelle16[[#This Row],[Z]]^2)</f>
        <v>200.70378605400049</v>
      </c>
      <c r="Q1186">
        <v>242.83</v>
      </c>
      <c r="R1186">
        <v>139.053</v>
      </c>
      <c r="S1186">
        <v>134.126</v>
      </c>
      <c r="T1186">
        <v>43.363799999999998</v>
      </c>
      <c r="U1186">
        <v>-1.7705599999999999</v>
      </c>
      <c r="V1186">
        <v>-7.3504300000000002</v>
      </c>
    </row>
    <row r="1187" spans="1:22">
      <c r="A1187">
        <v>24342</v>
      </c>
      <c r="B1187">
        <v>0</v>
      </c>
      <c r="C1187">
        <v>36.822000000000003</v>
      </c>
      <c r="D1187">
        <v>-14.6829</v>
      </c>
      <c r="E1187">
        <v>-196.75</v>
      </c>
      <c r="F1187">
        <v>43.363799999999998</v>
      </c>
      <c r="G1187">
        <v>-1.7705599999999999</v>
      </c>
      <c r="H1187">
        <v>-7.3504300000000002</v>
      </c>
      <c r="I1187" t="e">
        <f>IF(AND(Tabelle16[[#This Row],[AreaPx]]&gt;0,NOT(Tabelle16[AreaPx]="inf")),Tabelle16[[#This Row],[AreaPx]], NA())</f>
        <v>#N/A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f>Tabelle16[[#This Row],[Roll]]+Tabelle16[[#This Row],[Yaw]]</f>
        <v>36.013369999999995</v>
      </c>
      <c r="P1187">
        <f>SQRT(Tabelle16[[#This Row],[X]]^2+ Tabelle16[[#This Row],[Y]]^2 +Tabelle16[[#This Row],[Z]]^2)</f>
        <v>200.70378605400049</v>
      </c>
      <c r="Q1187">
        <v>242.83</v>
      </c>
      <c r="R1187">
        <v>139.053</v>
      </c>
      <c r="S1187">
        <v>134.126</v>
      </c>
      <c r="T1187">
        <v>43.363799999999998</v>
      </c>
      <c r="U1187">
        <v>-1.7705599999999999</v>
      </c>
      <c r="V1187">
        <v>-7.3504300000000002</v>
      </c>
    </row>
    <row r="1188" spans="1:22">
      <c r="A1188">
        <v>24370</v>
      </c>
      <c r="B1188">
        <v>0</v>
      </c>
      <c r="C1188">
        <v>36.822000000000003</v>
      </c>
      <c r="D1188">
        <v>-14.6829</v>
      </c>
      <c r="E1188">
        <v>-196.75</v>
      </c>
      <c r="F1188">
        <v>43.363799999999998</v>
      </c>
      <c r="G1188">
        <v>-1.7705599999999999</v>
      </c>
      <c r="H1188">
        <v>-7.3504300000000002</v>
      </c>
      <c r="I1188" t="e">
        <f>IF(AND(Tabelle16[[#This Row],[AreaPx]]&gt;0,NOT(Tabelle16[AreaPx]="inf")),Tabelle16[[#This Row],[AreaPx]], NA())</f>
        <v>#N/A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f>Tabelle16[[#This Row],[Roll]]+Tabelle16[[#This Row],[Yaw]]</f>
        <v>36.013369999999995</v>
      </c>
      <c r="P1188">
        <f>SQRT(Tabelle16[[#This Row],[X]]^2+ Tabelle16[[#This Row],[Y]]^2 +Tabelle16[[#This Row],[Z]]^2)</f>
        <v>200.70378605400049</v>
      </c>
      <c r="Q1188">
        <v>242.83</v>
      </c>
      <c r="R1188">
        <v>139.053</v>
      </c>
      <c r="S1188">
        <v>134.126</v>
      </c>
      <c r="T1188">
        <v>43.363799999999998</v>
      </c>
      <c r="U1188">
        <v>-1.7705599999999999</v>
      </c>
      <c r="V1188">
        <v>-7.3504300000000002</v>
      </c>
    </row>
    <row r="1189" spans="1:22">
      <c r="A1189">
        <v>24378</v>
      </c>
      <c r="B1189">
        <v>0</v>
      </c>
      <c r="C1189">
        <v>36.822000000000003</v>
      </c>
      <c r="D1189">
        <v>-14.6829</v>
      </c>
      <c r="E1189">
        <v>-196.75</v>
      </c>
      <c r="F1189">
        <v>43.363799999999998</v>
      </c>
      <c r="G1189">
        <v>-1.7705599999999999</v>
      </c>
      <c r="H1189">
        <v>-7.3504300000000002</v>
      </c>
      <c r="I1189" t="e">
        <f>IF(AND(Tabelle16[[#This Row],[AreaPx]]&gt;0,NOT(Tabelle16[AreaPx]="inf")),Tabelle16[[#This Row],[AreaPx]], NA())</f>
        <v>#N/A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f>Tabelle16[[#This Row],[Roll]]+Tabelle16[[#This Row],[Yaw]]</f>
        <v>36.013369999999995</v>
      </c>
      <c r="P1189">
        <f>SQRT(Tabelle16[[#This Row],[X]]^2+ Tabelle16[[#This Row],[Y]]^2 +Tabelle16[[#This Row],[Z]]^2)</f>
        <v>200.70378605400049</v>
      </c>
      <c r="Q1189">
        <v>242.83</v>
      </c>
      <c r="R1189">
        <v>139.053</v>
      </c>
      <c r="S1189">
        <v>134.126</v>
      </c>
      <c r="T1189">
        <v>43.363799999999998</v>
      </c>
      <c r="U1189">
        <v>-1.7705599999999999</v>
      </c>
      <c r="V1189">
        <v>-7.3504300000000002</v>
      </c>
    </row>
    <row r="1190" spans="1:22">
      <c r="A1190">
        <v>24401</v>
      </c>
      <c r="B1190">
        <v>0</v>
      </c>
      <c r="C1190">
        <v>36.822000000000003</v>
      </c>
      <c r="D1190">
        <v>-14.6829</v>
      </c>
      <c r="E1190">
        <v>-196.75</v>
      </c>
      <c r="F1190">
        <v>43.363799999999998</v>
      </c>
      <c r="G1190">
        <v>-1.7705599999999999</v>
      </c>
      <c r="H1190">
        <v>-7.3504300000000002</v>
      </c>
      <c r="I1190" t="e">
        <f>IF(AND(Tabelle16[[#This Row],[AreaPx]]&gt;0,NOT(Tabelle16[AreaPx]="inf")),Tabelle16[[#This Row],[AreaPx]], NA())</f>
        <v>#N/A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f>Tabelle16[[#This Row],[Roll]]+Tabelle16[[#This Row],[Yaw]]</f>
        <v>36.013369999999995</v>
      </c>
      <c r="P1190">
        <f>SQRT(Tabelle16[[#This Row],[X]]^2+ Tabelle16[[#This Row],[Y]]^2 +Tabelle16[[#This Row],[Z]]^2)</f>
        <v>200.70378605400049</v>
      </c>
      <c r="Q1190">
        <v>242.83</v>
      </c>
      <c r="R1190">
        <v>139.053</v>
      </c>
      <c r="S1190">
        <v>134.126</v>
      </c>
      <c r="T1190">
        <v>43.363799999999998</v>
      </c>
      <c r="U1190">
        <v>-1.7705599999999999</v>
      </c>
      <c r="V1190">
        <v>-7.3504300000000002</v>
      </c>
    </row>
    <row r="1191" spans="1:22">
      <c r="A1191">
        <v>24416</v>
      </c>
      <c r="B1191">
        <v>0</v>
      </c>
      <c r="C1191">
        <v>36.822000000000003</v>
      </c>
      <c r="D1191">
        <v>-14.6829</v>
      </c>
      <c r="E1191">
        <v>-196.75</v>
      </c>
      <c r="F1191">
        <v>43.363799999999998</v>
      </c>
      <c r="G1191">
        <v>-1.7705599999999999</v>
      </c>
      <c r="H1191">
        <v>-7.3504300000000002</v>
      </c>
      <c r="I1191" t="e">
        <f>IF(AND(Tabelle16[[#This Row],[AreaPx]]&gt;0,NOT(Tabelle16[AreaPx]="inf")),Tabelle16[[#This Row],[AreaPx]], NA())</f>
        <v>#N/A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f>Tabelle16[[#This Row],[Roll]]+Tabelle16[[#This Row],[Yaw]]</f>
        <v>36.013369999999995</v>
      </c>
      <c r="P1191">
        <f>SQRT(Tabelle16[[#This Row],[X]]^2+ Tabelle16[[#This Row],[Y]]^2 +Tabelle16[[#This Row],[Z]]^2)</f>
        <v>200.70378605400049</v>
      </c>
      <c r="Q1191">
        <v>242.83</v>
      </c>
      <c r="R1191">
        <v>139.053</v>
      </c>
      <c r="S1191">
        <v>134.126</v>
      </c>
      <c r="T1191">
        <v>43.363799999999998</v>
      </c>
      <c r="U1191">
        <v>-1.7705599999999999</v>
      </c>
      <c r="V1191">
        <v>-7.3504300000000002</v>
      </c>
    </row>
    <row r="1192" spans="1:22">
      <c r="A1192">
        <v>24441</v>
      </c>
      <c r="B1192">
        <v>0</v>
      </c>
      <c r="C1192">
        <v>36.822000000000003</v>
      </c>
      <c r="D1192">
        <v>-14.6829</v>
      </c>
      <c r="E1192">
        <v>-196.75</v>
      </c>
      <c r="F1192">
        <v>43.363799999999998</v>
      </c>
      <c r="G1192">
        <v>-1.7705599999999999</v>
      </c>
      <c r="H1192">
        <v>-7.3504300000000002</v>
      </c>
      <c r="I1192" t="e">
        <f>IF(AND(Tabelle16[[#This Row],[AreaPx]]&gt;0,NOT(Tabelle16[AreaPx]="inf")),Tabelle16[[#This Row],[AreaPx]], NA())</f>
        <v>#N/A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f>Tabelle16[[#This Row],[Roll]]+Tabelle16[[#This Row],[Yaw]]</f>
        <v>36.013369999999995</v>
      </c>
      <c r="P1192">
        <f>SQRT(Tabelle16[[#This Row],[X]]^2+ Tabelle16[[#This Row],[Y]]^2 +Tabelle16[[#This Row],[Z]]^2)</f>
        <v>200.70378605400049</v>
      </c>
      <c r="Q1192">
        <v>242.83</v>
      </c>
      <c r="R1192">
        <v>139.053</v>
      </c>
      <c r="S1192">
        <v>134.126</v>
      </c>
      <c r="T1192">
        <v>43.363799999999998</v>
      </c>
      <c r="U1192">
        <v>-1.7705599999999999</v>
      </c>
      <c r="V1192">
        <v>-7.3504300000000002</v>
      </c>
    </row>
    <row r="1193" spans="1:22">
      <c r="A1193">
        <v>24464</v>
      </c>
      <c r="B1193">
        <v>0</v>
      </c>
      <c r="C1193">
        <v>36.822000000000003</v>
      </c>
      <c r="D1193">
        <v>-14.6829</v>
      </c>
      <c r="E1193">
        <v>-196.75</v>
      </c>
      <c r="F1193">
        <v>43.363799999999998</v>
      </c>
      <c r="G1193">
        <v>-1.7705599999999999</v>
      </c>
      <c r="H1193">
        <v>-7.3504300000000002</v>
      </c>
      <c r="I1193" t="e">
        <f>IF(AND(Tabelle16[[#This Row],[AreaPx]]&gt;0,NOT(Tabelle16[AreaPx]="inf")),Tabelle16[[#This Row],[AreaPx]], NA())</f>
        <v>#N/A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f>Tabelle16[[#This Row],[Roll]]+Tabelle16[[#This Row],[Yaw]]</f>
        <v>36.013369999999995</v>
      </c>
      <c r="P1193">
        <f>SQRT(Tabelle16[[#This Row],[X]]^2+ Tabelle16[[#This Row],[Y]]^2 +Tabelle16[[#This Row],[Z]]^2)</f>
        <v>200.70378605400049</v>
      </c>
      <c r="Q1193">
        <v>242.83</v>
      </c>
      <c r="R1193">
        <v>139.053</v>
      </c>
      <c r="S1193">
        <v>134.126</v>
      </c>
      <c r="T1193">
        <v>43.363799999999998</v>
      </c>
      <c r="U1193">
        <v>-1.7705599999999999</v>
      </c>
      <c r="V1193">
        <v>-7.3504300000000002</v>
      </c>
    </row>
    <row r="1194" spans="1:22">
      <c r="A1194">
        <v>24475</v>
      </c>
      <c r="B1194">
        <v>0</v>
      </c>
      <c r="C1194">
        <v>36.822000000000003</v>
      </c>
      <c r="D1194">
        <v>-14.6829</v>
      </c>
      <c r="E1194">
        <v>-196.75</v>
      </c>
      <c r="F1194">
        <v>43.363799999999998</v>
      </c>
      <c r="G1194">
        <v>-1.7705599999999999</v>
      </c>
      <c r="H1194">
        <v>-7.3504300000000002</v>
      </c>
      <c r="I1194" t="e">
        <f>IF(AND(Tabelle16[[#This Row],[AreaPx]]&gt;0,NOT(Tabelle16[AreaPx]="inf")),Tabelle16[[#This Row],[AreaPx]], NA())</f>
        <v>#N/A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f>Tabelle16[[#This Row],[Roll]]+Tabelle16[[#This Row],[Yaw]]</f>
        <v>36.013369999999995</v>
      </c>
      <c r="P1194">
        <f>SQRT(Tabelle16[[#This Row],[X]]^2+ Tabelle16[[#This Row],[Y]]^2 +Tabelle16[[#This Row],[Z]]^2)</f>
        <v>200.70378605400049</v>
      </c>
      <c r="Q1194">
        <v>242.83</v>
      </c>
      <c r="R1194">
        <v>139.053</v>
      </c>
      <c r="S1194">
        <v>134.126</v>
      </c>
      <c r="T1194">
        <v>43.363799999999998</v>
      </c>
      <c r="U1194">
        <v>-1.7705599999999999</v>
      </c>
      <c r="V1194">
        <v>-7.3504300000000002</v>
      </c>
    </row>
    <row r="1195" spans="1:22">
      <c r="A1195">
        <v>24501</v>
      </c>
      <c r="B1195">
        <v>0</v>
      </c>
      <c r="C1195">
        <v>36.822000000000003</v>
      </c>
      <c r="D1195">
        <v>-14.6829</v>
      </c>
      <c r="E1195">
        <v>-196.75</v>
      </c>
      <c r="F1195">
        <v>43.363799999999998</v>
      </c>
      <c r="G1195">
        <v>-1.7705599999999999</v>
      </c>
      <c r="H1195">
        <v>-7.3504300000000002</v>
      </c>
      <c r="I1195" t="e">
        <f>IF(AND(Tabelle16[[#This Row],[AreaPx]]&gt;0,NOT(Tabelle16[AreaPx]="inf")),Tabelle16[[#This Row],[AreaPx]], NA())</f>
        <v>#N/A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f>Tabelle16[[#This Row],[Roll]]+Tabelle16[[#This Row],[Yaw]]</f>
        <v>36.013369999999995</v>
      </c>
      <c r="P1195">
        <f>SQRT(Tabelle16[[#This Row],[X]]^2+ Tabelle16[[#This Row],[Y]]^2 +Tabelle16[[#This Row],[Z]]^2)</f>
        <v>200.70378605400049</v>
      </c>
      <c r="Q1195">
        <v>242.83</v>
      </c>
      <c r="R1195">
        <v>139.053</v>
      </c>
      <c r="S1195">
        <v>134.126</v>
      </c>
      <c r="T1195">
        <v>43.363799999999998</v>
      </c>
      <c r="U1195">
        <v>-1.7705599999999999</v>
      </c>
      <c r="V1195">
        <v>-7.3504300000000002</v>
      </c>
    </row>
    <row r="1196" spans="1:22">
      <c r="A1196">
        <v>24513</v>
      </c>
      <c r="B1196">
        <v>0</v>
      </c>
      <c r="C1196">
        <v>36.822000000000003</v>
      </c>
      <c r="D1196">
        <v>-14.6829</v>
      </c>
      <c r="E1196">
        <v>-196.75</v>
      </c>
      <c r="F1196">
        <v>43.363799999999998</v>
      </c>
      <c r="G1196">
        <v>-1.7705599999999999</v>
      </c>
      <c r="H1196">
        <v>-7.3504300000000002</v>
      </c>
      <c r="I1196" t="e">
        <f>IF(AND(Tabelle16[[#This Row],[AreaPx]]&gt;0,NOT(Tabelle16[AreaPx]="inf")),Tabelle16[[#This Row],[AreaPx]], NA())</f>
        <v>#N/A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f>Tabelle16[[#This Row],[Roll]]+Tabelle16[[#This Row],[Yaw]]</f>
        <v>36.013369999999995</v>
      </c>
      <c r="P1196">
        <f>SQRT(Tabelle16[[#This Row],[X]]^2+ Tabelle16[[#This Row],[Y]]^2 +Tabelle16[[#This Row],[Z]]^2)</f>
        <v>200.70378605400049</v>
      </c>
      <c r="Q1196">
        <v>242.83</v>
      </c>
      <c r="R1196">
        <v>139.053</v>
      </c>
      <c r="S1196">
        <v>134.126</v>
      </c>
      <c r="T1196">
        <v>43.363799999999998</v>
      </c>
      <c r="U1196">
        <v>-1.7705599999999999</v>
      </c>
      <c r="V1196">
        <v>-7.3504300000000002</v>
      </c>
    </row>
    <row r="1197" spans="1:22">
      <c r="A1197">
        <v>24541</v>
      </c>
      <c r="B1197">
        <v>0</v>
      </c>
      <c r="C1197">
        <v>36.822000000000003</v>
      </c>
      <c r="D1197">
        <v>-14.6829</v>
      </c>
      <c r="E1197">
        <v>-196.75</v>
      </c>
      <c r="F1197">
        <v>43.363799999999998</v>
      </c>
      <c r="G1197">
        <v>-1.7705599999999999</v>
      </c>
      <c r="H1197">
        <v>-7.3504300000000002</v>
      </c>
      <c r="I1197" t="e">
        <f>IF(AND(Tabelle16[[#This Row],[AreaPx]]&gt;0,NOT(Tabelle16[AreaPx]="inf")),Tabelle16[[#This Row],[AreaPx]], NA())</f>
        <v>#N/A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f>Tabelle16[[#This Row],[Roll]]+Tabelle16[[#This Row],[Yaw]]</f>
        <v>36.013369999999995</v>
      </c>
      <c r="P1197">
        <f>SQRT(Tabelle16[[#This Row],[X]]^2+ Tabelle16[[#This Row],[Y]]^2 +Tabelle16[[#This Row],[Z]]^2)</f>
        <v>200.70378605400049</v>
      </c>
      <c r="Q1197">
        <v>242.83</v>
      </c>
      <c r="R1197">
        <v>139.053</v>
      </c>
      <c r="S1197">
        <v>134.126</v>
      </c>
      <c r="T1197">
        <v>43.363799999999998</v>
      </c>
      <c r="U1197">
        <v>-1.7705599999999999</v>
      </c>
      <c r="V1197">
        <v>-7.3504300000000002</v>
      </c>
    </row>
    <row r="1198" spans="1:22">
      <c r="A1198">
        <v>24571</v>
      </c>
      <c r="B1198">
        <v>0</v>
      </c>
      <c r="C1198">
        <v>36.822000000000003</v>
      </c>
      <c r="D1198">
        <v>-14.6829</v>
      </c>
      <c r="E1198">
        <v>-196.75</v>
      </c>
      <c r="F1198">
        <v>43.363799999999998</v>
      </c>
      <c r="G1198">
        <v>-1.7705599999999999</v>
      </c>
      <c r="H1198">
        <v>-7.3504300000000002</v>
      </c>
      <c r="I1198" t="e">
        <f>IF(AND(Tabelle16[[#This Row],[AreaPx]]&gt;0,NOT(Tabelle16[AreaPx]="inf")),Tabelle16[[#This Row],[AreaPx]], NA())</f>
        <v>#N/A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f>Tabelle16[[#This Row],[Roll]]+Tabelle16[[#This Row],[Yaw]]</f>
        <v>36.013369999999995</v>
      </c>
      <c r="P1198">
        <f>SQRT(Tabelle16[[#This Row],[X]]^2+ Tabelle16[[#This Row],[Y]]^2 +Tabelle16[[#This Row],[Z]]^2)</f>
        <v>200.70378605400049</v>
      </c>
      <c r="Q1198">
        <v>242.83</v>
      </c>
      <c r="R1198">
        <v>139.053</v>
      </c>
      <c r="S1198">
        <v>134.126</v>
      </c>
      <c r="T1198">
        <v>43.363799999999998</v>
      </c>
      <c r="U1198">
        <v>-1.7705599999999999</v>
      </c>
      <c r="V1198">
        <v>-7.3504300000000002</v>
      </c>
    </row>
    <row r="1199" spans="1:22">
      <c r="A1199">
        <v>24583</v>
      </c>
      <c r="B1199">
        <v>0</v>
      </c>
      <c r="C1199">
        <v>36.822000000000003</v>
      </c>
      <c r="D1199">
        <v>-14.6829</v>
      </c>
      <c r="E1199">
        <v>-196.75</v>
      </c>
      <c r="F1199">
        <v>43.363799999999998</v>
      </c>
      <c r="G1199">
        <v>-1.7705599999999999</v>
      </c>
      <c r="H1199">
        <v>-7.3504300000000002</v>
      </c>
      <c r="I1199" t="e">
        <f>IF(AND(Tabelle16[[#This Row],[AreaPx]]&gt;0,NOT(Tabelle16[AreaPx]="inf")),Tabelle16[[#This Row],[AreaPx]], NA())</f>
        <v>#N/A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f>Tabelle16[[#This Row],[Roll]]+Tabelle16[[#This Row],[Yaw]]</f>
        <v>36.013369999999995</v>
      </c>
      <c r="P1199">
        <f>SQRT(Tabelle16[[#This Row],[X]]^2+ Tabelle16[[#This Row],[Y]]^2 +Tabelle16[[#This Row],[Z]]^2)</f>
        <v>200.70378605400049</v>
      </c>
      <c r="Q1199">
        <v>242.83</v>
      </c>
      <c r="R1199">
        <v>139.053</v>
      </c>
      <c r="S1199">
        <v>134.126</v>
      </c>
      <c r="T1199">
        <v>43.363799999999998</v>
      </c>
      <c r="U1199">
        <v>-1.7705599999999999</v>
      </c>
      <c r="V1199">
        <v>-7.3504300000000002</v>
      </c>
    </row>
    <row r="1200" spans="1:22">
      <c r="A1200">
        <v>24607</v>
      </c>
      <c r="B1200">
        <v>0</v>
      </c>
      <c r="C1200">
        <v>36.822000000000003</v>
      </c>
      <c r="D1200">
        <v>-14.6829</v>
      </c>
      <c r="E1200">
        <v>-196.75</v>
      </c>
      <c r="F1200">
        <v>43.363799999999998</v>
      </c>
      <c r="G1200">
        <v>-1.7705599999999999</v>
      </c>
      <c r="H1200">
        <v>-7.3504300000000002</v>
      </c>
      <c r="I1200" t="e">
        <f>IF(AND(Tabelle16[[#This Row],[AreaPx]]&gt;0,NOT(Tabelle16[AreaPx]="inf")),Tabelle16[[#This Row],[AreaPx]], NA())</f>
        <v>#N/A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f>Tabelle16[[#This Row],[Roll]]+Tabelle16[[#This Row],[Yaw]]</f>
        <v>36.013369999999995</v>
      </c>
      <c r="P1200">
        <f>SQRT(Tabelle16[[#This Row],[X]]^2+ Tabelle16[[#This Row],[Y]]^2 +Tabelle16[[#This Row],[Z]]^2)</f>
        <v>200.70378605400049</v>
      </c>
      <c r="Q1200">
        <v>242.83</v>
      </c>
      <c r="R1200">
        <v>139.053</v>
      </c>
      <c r="S1200">
        <v>134.126</v>
      </c>
      <c r="T1200">
        <v>43.363799999999998</v>
      </c>
      <c r="U1200">
        <v>-1.7705599999999999</v>
      </c>
      <c r="V1200">
        <v>-7.3504300000000002</v>
      </c>
    </row>
    <row r="1201" spans="1:22">
      <c r="A1201">
        <v>24642</v>
      </c>
      <c r="B1201">
        <v>0</v>
      </c>
      <c r="C1201">
        <v>36.822000000000003</v>
      </c>
      <c r="D1201">
        <v>-14.6829</v>
      </c>
      <c r="E1201">
        <v>-196.75</v>
      </c>
      <c r="F1201">
        <v>43.363799999999998</v>
      </c>
      <c r="G1201">
        <v>-1.7705599999999999</v>
      </c>
      <c r="H1201">
        <v>-7.3504300000000002</v>
      </c>
      <c r="I1201" t="e">
        <f>IF(AND(Tabelle16[[#This Row],[AreaPx]]&gt;0,NOT(Tabelle16[AreaPx]="inf")),Tabelle16[[#This Row],[AreaPx]], NA())</f>
        <v>#N/A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f>Tabelle16[[#This Row],[Roll]]+Tabelle16[[#This Row],[Yaw]]</f>
        <v>36.013369999999995</v>
      </c>
      <c r="P1201">
        <f>SQRT(Tabelle16[[#This Row],[X]]^2+ Tabelle16[[#This Row],[Y]]^2 +Tabelle16[[#This Row],[Z]]^2)</f>
        <v>200.70378605400049</v>
      </c>
      <c r="Q1201">
        <v>242.83</v>
      </c>
      <c r="R1201">
        <v>139.053</v>
      </c>
      <c r="S1201">
        <v>134.126</v>
      </c>
      <c r="T1201">
        <v>43.363799999999998</v>
      </c>
      <c r="U1201">
        <v>-1.7705599999999999</v>
      </c>
      <c r="V1201">
        <v>-7.3504300000000002</v>
      </c>
    </row>
    <row r="1202" spans="1:22">
      <c r="A1202">
        <v>24664</v>
      </c>
      <c r="B1202">
        <v>0</v>
      </c>
      <c r="C1202">
        <v>36.822000000000003</v>
      </c>
      <c r="D1202">
        <v>-14.6829</v>
      </c>
      <c r="E1202">
        <v>-196.75</v>
      </c>
      <c r="F1202">
        <v>43.363799999999998</v>
      </c>
      <c r="G1202">
        <v>-1.7705599999999999</v>
      </c>
      <c r="H1202">
        <v>-7.3504300000000002</v>
      </c>
      <c r="I1202" t="e">
        <f>IF(AND(Tabelle16[[#This Row],[AreaPx]]&gt;0,NOT(Tabelle16[AreaPx]="inf")),Tabelle16[[#This Row],[AreaPx]], NA())</f>
        <v>#N/A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f>Tabelle16[[#This Row],[Roll]]+Tabelle16[[#This Row],[Yaw]]</f>
        <v>36.013369999999995</v>
      </c>
      <c r="P1202">
        <f>SQRT(Tabelle16[[#This Row],[X]]^2+ Tabelle16[[#This Row],[Y]]^2 +Tabelle16[[#This Row],[Z]]^2)</f>
        <v>200.70378605400049</v>
      </c>
      <c r="Q1202">
        <v>242.83</v>
      </c>
      <c r="R1202">
        <v>139.053</v>
      </c>
      <c r="S1202">
        <v>134.126</v>
      </c>
      <c r="T1202">
        <v>43.363799999999998</v>
      </c>
      <c r="U1202">
        <v>-1.7705599999999999</v>
      </c>
      <c r="V1202">
        <v>-7.3504300000000002</v>
      </c>
    </row>
    <row r="1203" spans="1:22">
      <c r="A1203">
        <v>24674</v>
      </c>
      <c r="B1203">
        <v>0</v>
      </c>
      <c r="C1203">
        <v>36.822000000000003</v>
      </c>
      <c r="D1203">
        <v>-14.6829</v>
      </c>
      <c r="E1203">
        <v>-196.75</v>
      </c>
      <c r="F1203">
        <v>43.363799999999998</v>
      </c>
      <c r="G1203">
        <v>-1.7705599999999999</v>
      </c>
      <c r="H1203">
        <v>-7.3504300000000002</v>
      </c>
      <c r="I1203" t="e">
        <f>IF(AND(Tabelle16[[#This Row],[AreaPx]]&gt;0,NOT(Tabelle16[AreaPx]="inf")),Tabelle16[[#This Row],[AreaPx]], NA())</f>
        <v>#N/A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f>Tabelle16[[#This Row],[Roll]]+Tabelle16[[#This Row],[Yaw]]</f>
        <v>36.013369999999995</v>
      </c>
      <c r="P1203">
        <f>SQRT(Tabelle16[[#This Row],[X]]^2+ Tabelle16[[#This Row],[Y]]^2 +Tabelle16[[#This Row],[Z]]^2)</f>
        <v>200.70378605400049</v>
      </c>
      <c r="Q1203">
        <v>242.83</v>
      </c>
      <c r="R1203">
        <v>139.053</v>
      </c>
      <c r="S1203">
        <v>134.126</v>
      </c>
      <c r="T1203">
        <v>43.363799999999998</v>
      </c>
      <c r="U1203">
        <v>-1.7705599999999999</v>
      </c>
      <c r="V1203">
        <v>-7.3504300000000002</v>
      </c>
    </row>
    <row r="1204" spans="1:22">
      <c r="A1204">
        <v>24701</v>
      </c>
      <c r="B1204">
        <v>0</v>
      </c>
      <c r="C1204">
        <v>36.822000000000003</v>
      </c>
      <c r="D1204">
        <v>-14.6829</v>
      </c>
      <c r="E1204">
        <v>-196.75</v>
      </c>
      <c r="F1204">
        <v>43.363799999999998</v>
      </c>
      <c r="G1204">
        <v>-1.7705599999999999</v>
      </c>
      <c r="H1204">
        <v>-7.3504300000000002</v>
      </c>
      <c r="I1204" t="e">
        <f>IF(AND(Tabelle16[[#This Row],[AreaPx]]&gt;0,NOT(Tabelle16[AreaPx]="inf")),Tabelle16[[#This Row],[AreaPx]], NA())</f>
        <v>#N/A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f>Tabelle16[[#This Row],[Roll]]+Tabelle16[[#This Row],[Yaw]]</f>
        <v>36.013369999999995</v>
      </c>
      <c r="P1204">
        <f>SQRT(Tabelle16[[#This Row],[X]]^2+ Tabelle16[[#This Row],[Y]]^2 +Tabelle16[[#This Row],[Z]]^2)</f>
        <v>200.70378605400049</v>
      </c>
      <c r="Q1204">
        <v>242.83</v>
      </c>
      <c r="R1204">
        <v>139.053</v>
      </c>
      <c r="S1204">
        <v>134.126</v>
      </c>
      <c r="T1204">
        <v>43.363799999999998</v>
      </c>
      <c r="U1204">
        <v>-1.7705599999999999</v>
      </c>
      <c r="V1204">
        <v>-7.3504300000000002</v>
      </c>
    </row>
    <row r="1205" spans="1:22">
      <c r="A1205">
        <v>24715</v>
      </c>
      <c r="B1205">
        <v>0</v>
      </c>
      <c r="C1205">
        <v>36.822000000000003</v>
      </c>
      <c r="D1205">
        <v>-14.6829</v>
      </c>
      <c r="E1205">
        <v>-196.75</v>
      </c>
      <c r="F1205">
        <v>43.363799999999998</v>
      </c>
      <c r="G1205">
        <v>-1.7705599999999999</v>
      </c>
      <c r="H1205">
        <v>-7.3504300000000002</v>
      </c>
      <c r="I1205" t="e">
        <f>IF(AND(Tabelle16[[#This Row],[AreaPx]]&gt;0,NOT(Tabelle16[AreaPx]="inf")),Tabelle16[[#This Row],[AreaPx]], NA())</f>
        <v>#N/A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f>Tabelle16[[#This Row],[Roll]]+Tabelle16[[#This Row],[Yaw]]</f>
        <v>36.013369999999995</v>
      </c>
      <c r="P1205">
        <f>SQRT(Tabelle16[[#This Row],[X]]^2+ Tabelle16[[#This Row],[Y]]^2 +Tabelle16[[#This Row],[Z]]^2)</f>
        <v>200.70378605400049</v>
      </c>
      <c r="Q1205">
        <v>242.83</v>
      </c>
      <c r="R1205">
        <v>139.053</v>
      </c>
      <c r="S1205">
        <v>134.126</v>
      </c>
      <c r="T1205">
        <v>43.363799999999998</v>
      </c>
      <c r="U1205">
        <v>-1.7705599999999999</v>
      </c>
      <c r="V1205">
        <v>-7.3504300000000002</v>
      </c>
    </row>
    <row r="1206" spans="1:22">
      <c r="A1206">
        <v>24739</v>
      </c>
      <c r="B1206">
        <v>0</v>
      </c>
      <c r="C1206">
        <v>36.822000000000003</v>
      </c>
      <c r="D1206">
        <v>-14.6829</v>
      </c>
      <c r="E1206">
        <v>-196.75</v>
      </c>
      <c r="F1206">
        <v>43.363799999999998</v>
      </c>
      <c r="G1206">
        <v>-1.7705599999999999</v>
      </c>
      <c r="H1206">
        <v>-7.3504300000000002</v>
      </c>
      <c r="I1206" t="e">
        <f>IF(AND(Tabelle16[[#This Row],[AreaPx]]&gt;0,NOT(Tabelle16[AreaPx]="inf")),Tabelle16[[#This Row],[AreaPx]], NA())</f>
        <v>#N/A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f>Tabelle16[[#This Row],[Roll]]+Tabelle16[[#This Row],[Yaw]]</f>
        <v>36.013369999999995</v>
      </c>
      <c r="P1206">
        <f>SQRT(Tabelle16[[#This Row],[X]]^2+ Tabelle16[[#This Row],[Y]]^2 +Tabelle16[[#This Row],[Z]]^2)</f>
        <v>200.70378605400049</v>
      </c>
      <c r="Q1206">
        <v>242.83</v>
      </c>
      <c r="R1206">
        <v>139.053</v>
      </c>
      <c r="S1206">
        <v>134.126</v>
      </c>
      <c r="T1206">
        <v>43.363799999999998</v>
      </c>
      <c r="U1206">
        <v>-1.7705599999999999</v>
      </c>
      <c r="V1206">
        <v>-7.3504300000000002</v>
      </c>
    </row>
    <row r="1207" spans="1:22">
      <c r="A1207">
        <v>24762</v>
      </c>
      <c r="B1207">
        <v>0</v>
      </c>
      <c r="C1207">
        <v>36.822000000000003</v>
      </c>
      <c r="D1207">
        <v>-14.6829</v>
      </c>
      <c r="E1207">
        <v>-196.75</v>
      </c>
      <c r="F1207">
        <v>43.363799999999998</v>
      </c>
      <c r="G1207">
        <v>-1.7705599999999999</v>
      </c>
      <c r="H1207">
        <v>-7.3504300000000002</v>
      </c>
      <c r="I1207" t="e">
        <f>IF(AND(Tabelle16[[#This Row],[AreaPx]]&gt;0,NOT(Tabelle16[AreaPx]="inf")),Tabelle16[[#This Row],[AreaPx]], NA())</f>
        <v>#N/A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f>Tabelle16[[#This Row],[Roll]]+Tabelle16[[#This Row],[Yaw]]</f>
        <v>36.013369999999995</v>
      </c>
      <c r="P1207">
        <f>SQRT(Tabelle16[[#This Row],[X]]^2+ Tabelle16[[#This Row],[Y]]^2 +Tabelle16[[#This Row],[Z]]^2)</f>
        <v>200.70378605400049</v>
      </c>
      <c r="Q1207">
        <v>242.83</v>
      </c>
      <c r="R1207">
        <v>139.053</v>
      </c>
      <c r="S1207">
        <v>134.126</v>
      </c>
      <c r="T1207">
        <v>43.363799999999998</v>
      </c>
      <c r="U1207">
        <v>-1.7705599999999999</v>
      </c>
      <c r="V1207">
        <v>-7.3504300000000002</v>
      </c>
    </row>
    <row r="1208" spans="1:22">
      <c r="A1208">
        <v>24777</v>
      </c>
      <c r="B1208">
        <v>0</v>
      </c>
      <c r="C1208">
        <v>36.822000000000003</v>
      </c>
      <c r="D1208">
        <v>-14.6829</v>
      </c>
      <c r="E1208">
        <v>-196.75</v>
      </c>
      <c r="F1208">
        <v>43.363799999999998</v>
      </c>
      <c r="G1208">
        <v>-1.7705599999999999</v>
      </c>
      <c r="H1208">
        <v>-7.3504300000000002</v>
      </c>
      <c r="I1208" t="e">
        <f>IF(AND(Tabelle16[[#This Row],[AreaPx]]&gt;0,NOT(Tabelle16[AreaPx]="inf")),Tabelle16[[#This Row],[AreaPx]], NA())</f>
        <v>#N/A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f>Tabelle16[[#This Row],[Roll]]+Tabelle16[[#This Row],[Yaw]]</f>
        <v>36.013369999999995</v>
      </c>
      <c r="P1208">
        <f>SQRT(Tabelle16[[#This Row],[X]]^2+ Tabelle16[[#This Row],[Y]]^2 +Tabelle16[[#This Row],[Z]]^2)</f>
        <v>200.70378605400049</v>
      </c>
      <c r="Q1208">
        <v>242.83</v>
      </c>
      <c r="R1208">
        <v>139.053</v>
      </c>
      <c r="S1208">
        <v>134.126</v>
      </c>
      <c r="T1208">
        <v>43.363799999999998</v>
      </c>
      <c r="U1208">
        <v>-1.7705599999999999</v>
      </c>
      <c r="V1208">
        <v>-7.3504300000000002</v>
      </c>
    </row>
    <row r="1209" spans="1:22">
      <c r="A1209">
        <v>24798</v>
      </c>
      <c r="B1209">
        <v>0</v>
      </c>
      <c r="C1209">
        <v>36.822000000000003</v>
      </c>
      <c r="D1209">
        <v>-14.6829</v>
      </c>
      <c r="E1209">
        <v>-196.75</v>
      </c>
      <c r="F1209">
        <v>43.363799999999998</v>
      </c>
      <c r="G1209">
        <v>-1.7705599999999999</v>
      </c>
      <c r="H1209">
        <v>-7.3504300000000002</v>
      </c>
      <c r="I1209" t="e">
        <f>IF(AND(Tabelle16[[#This Row],[AreaPx]]&gt;0,NOT(Tabelle16[AreaPx]="inf")),Tabelle16[[#This Row],[AreaPx]], NA())</f>
        <v>#N/A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f>Tabelle16[[#This Row],[Roll]]+Tabelle16[[#This Row],[Yaw]]</f>
        <v>36.013369999999995</v>
      </c>
      <c r="P1209">
        <f>SQRT(Tabelle16[[#This Row],[X]]^2+ Tabelle16[[#This Row],[Y]]^2 +Tabelle16[[#This Row],[Z]]^2)</f>
        <v>200.70378605400049</v>
      </c>
      <c r="Q1209">
        <v>242.83</v>
      </c>
      <c r="R1209">
        <v>139.053</v>
      </c>
      <c r="S1209">
        <v>134.126</v>
      </c>
      <c r="T1209">
        <v>43.363799999999998</v>
      </c>
      <c r="U1209">
        <v>-1.7705599999999999</v>
      </c>
      <c r="V1209">
        <v>-7.3504300000000002</v>
      </c>
    </row>
    <row r="1210" spans="1:22">
      <c r="A1210">
        <v>24817</v>
      </c>
      <c r="B1210">
        <v>0</v>
      </c>
      <c r="C1210">
        <v>36.822000000000003</v>
      </c>
      <c r="D1210">
        <v>-14.6829</v>
      </c>
      <c r="E1210">
        <v>-196.75</v>
      </c>
      <c r="F1210">
        <v>43.363799999999998</v>
      </c>
      <c r="G1210">
        <v>-1.7705599999999999</v>
      </c>
      <c r="H1210">
        <v>-7.3504300000000002</v>
      </c>
      <c r="I1210" t="e">
        <f>IF(AND(Tabelle16[[#This Row],[AreaPx]]&gt;0,NOT(Tabelle16[AreaPx]="inf")),Tabelle16[[#This Row],[AreaPx]], NA())</f>
        <v>#N/A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f>Tabelle16[[#This Row],[Roll]]+Tabelle16[[#This Row],[Yaw]]</f>
        <v>36.013369999999995</v>
      </c>
      <c r="P1210">
        <f>SQRT(Tabelle16[[#This Row],[X]]^2+ Tabelle16[[#This Row],[Y]]^2 +Tabelle16[[#This Row],[Z]]^2)</f>
        <v>200.70378605400049</v>
      </c>
      <c r="Q1210">
        <v>242.83</v>
      </c>
      <c r="R1210">
        <v>139.053</v>
      </c>
      <c r="S1210">
        <v>134.126</v>
      </c>
      <c r="T1210">
        <v>43.363799999999998</v>
      </c>
      <c r="U1210">
        <v>-1.7705599999999999</v>
      </c>
      <c r="V1210">
        <v>-7.3504300000000002</v>
      </c>
    </row>
    <row r="1211" spans="1:22">
      <c r="A1211">
        <v>24842</v>
      </c>
      <c r="B1211">
        <v>0</v>
      </c>
      <c r="C1211">
        <v>36.822000000000003</v>
      </c>
      <c r="D1211">
        <v>-14.6829</v>
      </c>
      <c r="E1211">
        <v>-196.75</v>
      </c>
      <c r="F1211">
        <v>43.363799999999998</v>
      </c>
      <c r="G1211">
        <v>-1.7705599999999999</v>
      </c>
      <c r="H1211">
        <v>-7.3504300000000002</v>
      </c>
      <c r="I1211" t="e">
        <f>IF(AND(Tabelle16[[#This Row],[AreaPx]]&gt;0,NOT(Tabelle16[AreaPx]="inf")),Tabelle16[[#This Row],[AreaPx]], NA())</f>
        <v>#N/A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f>Tabelle16[[#This Row],[Roll]]+Tabelle16[[#This Row],[Yaw]]</f>
        <v>36.013369999999995</v>
      </c>
      <c r="P1211">
        <f>SQRT(Tabelle16[[#This Row],[X]]^2+ Tabelle16[[#This Row],[Y]]^2 +Tabelle16[[#This Row],[Z]]^2)</f>
        <v>200.70378605400049</v>
      </c>
      <c r="Q1211">
        <v>242.83</v>
      </c>
      <c r="R1211">
        <v>139.053</v>
      </c>
      <c r="S1211">
        <v>134.126</v>
      </c>
      <c r="T1211">
        <v>43.363799999999998</v>
      </c>
      <c r="U1211">
        <v>-1.7705599999999999</v>
      </c>
      <c r="V1211">
        <v>-7.3504300000000002</v>
      </c>
    </row>
    <row r="1212" spans="1:22">
      <c r="A1212">
        <v>24865</v>
      </c>
      <c r="B1212">
        <v>0</v>
      </c>
      <c r="C1212">
        <v>36.822000000000003</v>
      </c>
      <c r="D1212">
        <v>-14.6829</v>
      </c>
      <c r="E1212">
        <v>-196.75</v>
      </c>
      <c r="F1212">
        <v>43.363799999999998</v>
      </c>
      <c r="G1212">
        <v>-1.7705599999999999</v>
      </c>
      <c r="H1212">
        <v>-7.3504300000000002</v>
      </c>
      <c r="I1212" t="e">
        <f>IF(AND(Tabelle16[[#This Row],[AreaPx]]&gt;0,NOT(Tabelle16[AreaPx]="inf")),Tabelle16[[#This Row],[AreaPx]], NA())</f>
        <v>#N/A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f>Tabelle16[[#This Row],[Roll]]+Tabelle16[[#This Row],[Yaw]]</f>
        <v>36.013369999999995</v>
      </c>
      <c r="P1212">
        <f>SQRT(Tabelle16[[#This Row],[X]]^2+ Tabelle16[[#This Row],[Y]]^2 +Tabelle16[[#This Row],[Z]]^2)</f>
        <v>200.70378605400049</v>
      </c>
      <c r="Q1212">
        <v>242.83</v>
      </c>
      <c r="R1212">
        <v>139.053</v>
      </c>
      <c r="S1212">
        <v>134.126</v>
      </c>
      <c r="T1212">
        <v>43.363799999999998</v>
      </c>
      <c r="U1212">
        <v>-1.7705599999999999</v>
      </c>
      <c r="V1212">
        <v>-7.3504300000000002</v>
      </c>
    </row>
    <row r="1213" spans="1:22">
      <c r="A1213">
        <v>24876</v>
      </c>
      <c r="B1213">
        <v>0</v>
      </c>
      <c r="C1213">
        <v>36.822000000000003</v>
      </c>
      <c r="D1213">
        <v>-14.6829</v>
      </c>
      <c r="E1213">
        <v>-196.75</v>
      </c>
      <c r="F1213">
        <v>43.363799999999998</v>
      </c>
      <c r="G1213">
        <v>-1.7705599999999999</v>
      </c>
      <c r="H1213">
        <v>-7.3504300000000002</v>
      </c>
      <c r="I1213" t="e">
        <f>IF(AND(Tabelle16[[#This Row],[AreaPx]]&gt;0,NOT(Tabelle16[AreaPx]="inf")),Tabelle16[[#This Row],[AreaPx]], NA())</f>
        <v>#N/A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f>Tabelle16[[#This Row],[Roll]]+Tabelle16[[#This Row],[Yaw]]</f>
        <v>36.013369999999995</v>
      </c>
      <c r="P1213">
        <f>SQRT(Tabelle16[[#This Row],[X]]^2+ Tabelle16[[#This Row],[Y]]^2 +Tabelle16[[#This Row],[Z]]^2)</f>
        <v>200.70378605400049</v>
      </c>
      <c r="Q1213">
        <v>242.83</v>
      </c>
      <c r="R1213">
        <v>139.053</v>
      </c>
      <c r="S1213">
        <v>134.126</v>
      </c>
      <c r="T1213">
        <v>43.363799999999998</v>
      </c>
      <c r="U1213">
        <v>-1.7705599999999999</v>
      </c>
      <c r="V1213">
        <v>-7.3504300000000002</v>
      </c>
    </row>
    <row r="1214" spans="1:22">
      <c r="A1214">
        <v>24899</v>
      </c>
      <c r="B1214">
        <v>0</v>
      </c>
      <c r="C1214">
        <v>36.822000000000003</v>
      </c>
      <c r="D1214">
        <v>-14.6829</v>
      </c>
      <c r="E1214">
        <v>-196.75</v>
      </c>
      <c r="F1214">
        <v>43.363799999999998</v>
      </c>
      <c r="G1214">
        <v>-1.7705599999999999</v>
      </c>
      <c r="H1214">
        <v>-7.3504300000000002</v>
      </c>
      <c r="I1214" t="e">
        <f>IF(AND(Tabelle16[[#This Row],[AreaPx]]&gt;0,NOT(Tabelle16[AreaPx]="inf")),Tabelle16[[#This Row],[AreaPx]], NA())</f>
        <v>#N/A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f>Tabelle16[[#This Row],[Roll]]+Tabelle16[[#This Row],[Yaw]]</f>
        <v>36.013369999999995</v>
      </c>
      <c r="P1214">
        <f>SQRT(Tabelle16[[#This Row],[X]]^2+ Tabelle16[[#This Row],[Y]]^2 +Tabelle16[[#This Row],[Z]]^2)</f>
        <v>200.70378605400049</v>
      </c>
      <c r="Q1214">
        <v>242.83</v>
      </c>
      <c r="R1214">
        <v>139.053</v>
      </c>
      <c r="S1214">
        <v>134.126</v>
      </c>
      <c r="T1214">
        <v>43.363799999999998</v>
      </c>
      <c r="U1214">
        <v>-1.7705599999999999</v>
      </c>
      <c r="V1214">
        <v>-7.3504300000000002</v>
      </c>
    </row>
    <row r="1215" spans="1:22">
      <c r="A1215">
        <v>24912</v>
      </c>
      <c r="B1215">
        <v>0</v>
      </c>
      <c r="C1215">
        <v>36.822000000000003</v>
      </c>
      <c r="D1215">
        <v>-14.6829</v>
      </c>
      <c r="E1215">
        <v>-196.75</v>
      </c>
      <c r="F1215">
        <v>43.363799999999998</v>
      </c>
      <c r="G1215">
        <v>-1.7705599999999999</v>
      </c>
      <c r="H1215">
        <v>-7.3504300000000002</v>
      </c>
      <c r="I1215" t="e">
        <f>IF(AND(Tabelle16[[#This Row],[AreaPx]]&gt;0,NOT(Tabelle16[AreaPx]="inf")),Tabelle16[[#This Row],[AreaPx]], NA())</f>
        <v>#N/A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f>Tabelle16[[#This Row],[Roll]]+Tabelle16[[#This Row],[Yaw]]</f>
        <v>36.013369999999995</v>
      </c>
      <c r="P1215">
        <f>SQRT(Tabelle16[[#This Row],[X]]^2+ Tabelle16[[#This Row],[Y]]^2 +Tabelle16[[#This Row],[Z]]^2)</f>
        <v>200.70378605400049</v>
      </c>
      <c r="Q1215">
        <v>242.83</v>
      </c>
      <c r="R1215">
        <v>139.053</v>
      </c>
      <c r="S1215">
        <v>134.126</v>
      </c>
      <c r="T1215">
        <v>43.363799999999998</v>
      </c>
      <c r="U1215">
        <v>-1.7705599999999999</v>
      </c>
      <c r="V1215">
        <v>-7.3504300000000002</v>
      </c>
    </row>
    <row r="1216" spans="1:22">
      <c r="A1216">
        <v>24939</v>
      </c>
      <c r="B1216">
        <v>0</v>
      </c>
      <c r="C1216">
        <v>36.822000000000003</v>
      </c>
      <c r="D1216">
        <v>-14.6829</v>
      </c>
      <c r="E1216">
        <v>-196.75</v>
      </c>
      <c r="F1216">
        <v>43.363799999999998</v>
      </c>
      <c r="G1216">
        <v>-1.7705599999999999</v>
      </c>
      <c r="H1216">
        <v>-7.3504300000000002</v>
      </c>
      <c r="I1216" t="e">
        <f>IF(AND(Tabelle16[[#This Row],[AreaPx]]&gt;0,NOT(Tabelle16[AreaPx]="inf")),Tabelle16[[#This Row],[AreaPx]], NA())</f>
        <v>#N/A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f>Tabelle16[[#This Row],[Roll]]+Tabelle16[[#This Row],[Yaw]]</f>
        <v>36.013369999999995</v>
      </c>
      <c r="P1216">
        <f>SQRT(Tabelle16[[#This Row],[X]]^2+ Tabelle16[[#This Row],[Y]]^2 +Tabelle16[[#This Row],[Z]]^2)</f>
        <v>200.70378605400049</v>
      </c>
      <c r="Q1216">
        <v>242.83</v>
      </c>
      <c r="R1216">
        <v>139.053</v>
      </c>
      <c r="S1216">
        <v>134.126</v>
      </c>
      <c r="T1216">
        <v>43.363799999999998</v>
      </c>
      <c r="U1216">
        <v>-1.7705599999999999</v>
      </c>
      <c r="V1216">
        <v>-7.3504300000000002</v>
      </c>
    </row>
    <row r="1217" spans="1:22">
      <c r="A1217">
        <v>24975</v>
      </c>
      <c r="B1217">
        <v>0</v>
      </c>
      <c r="C1217">
        <v>36.822000000000003</v>
      </c>
      <c r="D1217">
        <v>-14.6829</v>
      </c>
      <c r="E1217">
        <v>-196.75</v>
      </c>
      <c r="F1217">
        <v>43.363799999999998</v>
      </c>
      <c r="G1217">
        <v>-1.7705599999999999</v>
      </c>
      <c r="H1217">
        <v>-7.3504300000000002</v>
      </c>
      <c r="I1217" t="e">
        <f>IF(AND(Tabelle16[[#This Row],[AreaPx]]&gt;0,NOT(Tabelle16[AreaPx]="inf")),Tabelle16[[#This Row],[AreaPx]], NA())</f>
        <v>#N/A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f>Tabelle16[[#This Row],[Roll]]+Tabelle16[[#This Row],[Yaw]]</f>
        <v>36.013369999999995</v>
      </c>
      <c r="P1217">
        <f>SQRT(Tabelle16[[#This Row],[X]]^2+ Tabelle16[[#This Row],[Y]]^2 +Tabelle16[[#This Row],[Z]]^2)</f>
        <v>200.70378605400049</v>
      </c>
      <c r="Q1217">
        <v>242.83</v>
      </c>
      <c r="R1217">
        <v>139.053</v>
      </c>
      <c r="S1217">
        <v>134.126</v>
      </c>
      <c r="T1217">
        <v>43.363799999999998</v>
      </c>
      <c r="U1217">
        <v>-1.7705599999999999</v>
      </c>
      <c r="V1217">
        <v>-7.3504300000000002</v>
      </c>
    </row>
    <row r="1218" spans="1:22">
      <c r="A1218">
        <v>24995</v>
      </c>
      <c r="B1218">
        <v>0</v>
      </c>
      <c r="C1218">
        <v>36.822000000000003</v>
      </c>
      <c r="D1218">
        <v>-14.6829</v>
      </c>
      <c r="E1218">
        <v>-196.75</v>
      </c>
      <c r="F1218">
        <v>43.363799999999998</v>
      </c>
      <c r="G1218">
        <v>-1.7705599999999999</v>
      </c>
      <c r="H1218">
        <v>-7.3504300000000002</v>
      </c>
      <c r="I1218" t="e">
        <f>IF(AND(Tabelle16[[#This Row],[AreaPx]]&gt;0,NOT(Tabelle16[AreaPx]="inf")),Tabelle16[[#This Row],[AreaPx]], NA())</f>
        <v>#N/A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f>Tabelle16[[#This Row],[Roll]]+Tabelle16[[#This Row],[Yaw]]</f>
        <v>36.013369999999995</v>
      </c>
      <c r="P1218">
        <f>SQRT(Tabelle16[[#This Row],[X]]^2+ Tabelle16[[#This Row],[Y]]^2 +Tabelle16[[#This Row],[Z]]^2)</f>
        <v>200.70378605400049</v>
      </c>
      <c r="Q1218">
        <v>242.83</v>
      </c>
      <c r="R1218">
        <v>139.053</v>
      </c>
      <c r="S1218">
        <v>134.126</v>
      </c>
      <c r="T1218">
        <v>43.363799999999998</v>
      </c>
      <c r="U1218">
        <v>-1.7705599999999999</v>
      </c>
      <c r="V1218">
        <v>-7.3504300000000002</v>
      </c>
    </row>
    <row r="1219" spans="1:22">
      <c r="A1219">
        <v>25006</v>
      </c>
      <c r="B1219">
        <v>0</v>
      </c>
      <c r="C1219">
        <v>36.822000000000003</v>
      </c>
      <c r="D1219">
        <v>-14.6829</v>
      </c>
      <c r="E1219">
        <v>-196.75</v>
      </c>
      <c r="F1219">
        <v>43.363799999999998</v>
      </c>
      <c r="G1219">
        <v>-1.7705599999999999</v>
      </c>
      <c r="H1219">
        <v>-7.3504300000000002</v>
      </c>
      <c r="I1219" t="e">
        <f>IF(AND(Tabelle16[[#This Row],[AreaPx]]&gt;0,NOT(Tabelle16[AreaPx]="inf")),Tabelle16[[#This Row],[AreaPx]], NA())</f>
        <v>#N/A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f>Tabelle16[[#This Row],[Roll]]+Tabelle16[[#This Row],[Yaw]]</f>
        <v>36.013369999999995</v>
      </c>
      <c r="P1219">
        <f>SQRT(Tabelle16[[#This Row],[X]]^2+ Tabelle16[[#This Row],[Y]]^2 +Tabelle16[[#This Row],[Z]]^2)</f>
        <v>200.70378605400049</v>
      </c>
      <c r="Q1219">
        <v>242.83</v>
      </c>
      <c r="R1219">
        <v>139.053</v>
      </c>
      <c r="S1219">
        <v>134.126</v>
      </c>
      <c r="T1219">
        <v>43.363799999999998</v>
      </c>
      <c r="U1219">
        <v>-1.7705599999999999</v>
      </c>
      <c r="V1219">
        <v>-7.3504300000000002</v>
      </c>
    </row>
    <row r="1220" spans="1:22">
      <c r="A1220">
        <v>25020</v>
      </c>
      <c r="B1220">
        <v>0</v>
      </c>
      <c r="C1220">
        <v>36.822000000000003</v>
      </c>
      <c r="D1220">
        <v>-14.6829</v>
      </c>
      <c r="E1220">
        <v>-196.75</v>
      </c>
      <c r="F1220">
        <v>43.363799999999998</v>
      </c>
      <c r="G1220">
        <v>-1.7705599999999999</v>
      </c>
      <c r="H1220">
        <v>-7.3504300000000002</v>
      </c>
      <c r="I1220" t="e">
        <f>IF(AND(Tabelle16[[#This Row],[AreaPx]]&gt;0,NOT(Tabelle16[AreaPx]="inf")),Tabelle16[[#This Row],[AreaPx]], NA())</f>
        <v>#N/A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f>Tabelle16[[#This Row],[Roll]]+Tabelle16[[#This Row],[Yaw]]</f>
        <v>36.013369999999995</v>
      </c>
      <c r="P1220">
        <f>SQRT(Tabelle16[[#This Row],[X]]^2+ Tabelle16[[#This Row],[Y]]^2 +Tabelle16[[#This Row],[Z]]^2)</f>
        <v>200.70378605400049</v>
      </c>
      <c r="Q1220">
        <v>242.83</v>
      </c>
      <c r="R1220">
        <v>139.053</v>
      </c>
      <c r="S1220">
        <v>134.126</v>
      </c>
      <c r="T1220">
        <v>43.363799999999998</v>
      </c>
      <c r="U1220">
        <v>-1.7705599999999999</v>
      </c>
      <c r="V1220">
        <v>-7.3504300000000002</v>
      </c>
    </row>
    <row r="1221" spans="1:22">
      <c r="A1221">
        <v>25031</v>
      </c>
      <c r="B1221">
        <v>0</v>
      </c>
      <c r="C1221">
        <v>36.822000000000003</v>
      </c>
      <c r="D1221">
        <v>-14.6829</v>
      </c>
      <c r="E1221">
        <v>-196.75</v>
      </c>
      <c r="F1221">
        <v>43.363799999999998</v>
      </c>
      <c r="G1221">
        <v>-1.7705599999999999</v>
      </c>
      <c r="H1221">
        <v>-7.3504300000000002</v>
      </c>
      <c r="I1221" t="e">
        <f>IF(AND(Tabelle16[[#This Row],[AreaPx]]&gt;0,NOT(Tabelle16[AreaPx]="inf")),Tabelle16[[#This Row],[AreaPx]], NA())</f>
        <v>#N/A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f>Tabelle16[[#This Row],[Roll]]+Tabelle16[[#This Row],[Yaw]]</f>
        <v>36.013369999999995</v>
      </c>
      <c r="P1221">
        <f>SQRT(Tabelle16[[#This Row],[X]]^2+ Tabelle16[[#This Row],[Y]]^2 +Tabelle16[[#This Row],[Z]]^2)</f>
        <v>200.70378605400049</v>
      </c>
      <c r="Q1221">
        <v>242.83</v>
      </c>
      <c r="R1221">
        <v>139.053</v>
      </c>
      <c r="S1221">
        <v>134.126</v>
      </c>
      <c r="T1221">
        <v>43.363799999999998</v>
      </c>
      <c r="U1221">
        <v>-1.7705599999999999</v>
      </c>
      <c r="V1221">
        <v>-7.3504300000000002</v>
      </c>
    </row>
    <row r="1222" spans="1:22">
      <c r="A1222">
        <v>25040</v>
      </c>
      <c r="B1222">
        <v>0</v>
      </c>
      <c r="C1222">
        <v>36.822000000000003</v>
      </c>
      <c r="D1222">
        <v>-14.6829</v>
      </c>
      <c r="E1222">
        <v>-196.75</v>
      </c>
      <c r="F1222">
        <v>43.363799999999998</v>
      </c>
      <c r="G1222">
        <v>-1.7705599999999999</v>
      </c>
      <c r="H1222">
        <v>-7.3504300000000002</v>
      </c>
      <c r="I1222" t="e">
        <f>IF(AND(Tabelle16[[#This Row],[AreaPx]]&gt;0,NOT(Tabelle16[AreaPx]="inf")),Tabelle16[[#This Row],[AreaPx]], NA())</f>
        <v>#N/A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f>Tabelle16[[#This Row],[Roll]]+Tabelle16[[#This Row],[Yaw]]</f>
        <v>36.013369999999995</v>
      </c>
      <c r="P1222">
        <f>SQRT(Tabelle16[[#This Row],[X]]^2+ Tabelle16[[#This Row],[Y]]^2 +Tabelle16[[#This Row],[Z]]^2)</f>
        <v>200.70378605400049</v>
      </c>
      <c r="Q1222">
        <v>242.83</v>
      </c>
      <c r="R1222">
        <v>139.053</v>
      </c>
      <c r="S1222">
        <v>134.126</v>
      </c>
      <c r="T1222">
        <v>43.363799999999998</v>
      </c>
      <c r="U1222">
        <v>-1.7705599999999999</v>
      </c>
      <c r="V1222">
        <v>-7.3504300000000002</v>
      </c>
    </row>
    <row r="1223" spans="1:22">
      <c r="A1223">
        <v>25063</v>
      </c>
      <c r="B1223">
        <v>0</v>
      </c>
      <c r="C1223">
        <v>36.822000000000003</v>
      </c>
      <c r="D1223">
        <v>-14.6829</v>
      </c>
      <c r="E1223">
        <v>-196.75</v>
      </c>
      <c r="F1223">
        <v>43.363799999999998</v>
      </c>
      <c r="G1223">
        <v>-1.7705599999999999</v>
      </c>
      <c r="H1223">
        <v>-7.3504300000000002</v>
      </c>
      <c r="I1223" t="e">
        <f>IF(AND(Tabelle16[[#This Row],[AreaPx]]&gt;0,NOT(Tabelle16[AreaPx]="inf")),Tabelle16[[#This Row],[AreaPx]], NA())</f>
        <v>#N/A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f>Tabelle16[[#This Row],[Roll]]+Tabelle16[[#This Row],[Yaw]]</f>
        <v>36.013369999999995</v>
      </c>
      <c r="P1223">
        <f>SQRT(Tabelle16[[#This Row],[X]]^2+ Tabelle16[[#This Row],[Y]]^2 +Tabelle16[[#This Row],[Z]]^2)</f>
        <v>200.70378605400049</v>
      </c>
      <c r="Q1223">
        <v>242.83</v>
      </c>
      <c r="R1223">
        <v>139.053</v>
      </c>
      <c r="S1223">
        <v>134.126</v>
      </c>
      <c r="T1223">
        <v>43.363799999999998</v>
      </c>
      <c r="U1223">
        <v>-1.7705599999999999</v>
      </c>
      <c r="V1223">
        <v>-7.3504300000000002</v>
      </c>
    </row>
    <row r="1224" spans="1:22">
      <c r="A1224">
        <v>25076</v>
      </c>
      <c r="B1224">
        <v>0</v>
      </c>
      <c r="C1224">
        <v>36.822000000000003</v>
      </c>
      <c r="D1224">
        <v>-14.6829</v>
      </c>
      <c r="E1224">
        <v>-196.75</v>
      </c>
      <c r="F1224">
        <v>43.363799999999998</v>
      </c>
      <c r="G1224">
        <v>-1.7705599999999999</v>
      </c>
      <c r="H1224">
        <v>-7.3504300000000002</v>
      </c>
      <c r="I1224" t="e">
        <f>IF(AND(Tabelle16[[#This Row],[AreaPx]]&gt;0,NOT(Tabelle16[AreaPx]="inf")),Tabelle16[[#This Row],[AreaPx]], NA())</f>
        <v>#N/A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f>Tabelle16[[#This Row],[Roll]]+Tabelle16[[#This Row],[Yaw]]</f>
        <v>36.013369999999995</v>
      </c>
      <c r="P1224">
        <f>SQRT(Tabelle16[[#This Row],[X]]^2+ Tabelle16[[#This Row],[Y]]^2 +Tabelle16[[#This Row],[Z]]^2)</f>
        <v>200.70378605400049</v>
      </c>
      <c r="Q1224">
        <v>242.83</v>
      </c>
      <c r="R1224">
        <v>139.053</v>
      </c>
      <c r="S1224">
        <v>134.126</v>
      </c>
      <c r="T1224">
        <v>43.363799999999998</v>
      </c>
      <c r="U1224">
        <v>-1.7705599999999999</v>
      </c>
      <c r="V1224">
        <v>-7.3504300000000002</v>
      </c>
    </row>
    <row r="1225" spans="1:22">
      <c r="A1225">
        <v>25099</v>
      </c>
      <c r="B1225">
        <v>0</v>
      </c>
      <c r="C1225">
        <v>36.822000000000003</v>
      </c>
      <c r="D1225">
        <v>-14.6829</v>
      </c>
      <c r="E1225">
        <v>-196.75</v>
      </c>
      <c r="F1225">
        <v>43.363799999999998</v>
      </c>
      <c r="G1225">
        <v>-1.7705599999999999</v>
      </c>
      <c r="H1225">
        <v>-7.3504300000000002</v>
      </c>
      <c r="I1225" t="e">
        <f>IF(AND(Tabelle16[[#This Row],[AreaPx]]&gt;0,NOT(Tabelle16[AreaPx]="inf")),Tabelle16[[#This Row],[AreaPx]], NA())</f>
        <v>#N/A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f>Tabelle16[[#This Row],[Roll]]+Tabelle16[[#This Row],[Yaw]]</f>
        <v>36.013369999999995</v>
      </c>
      <c r="P1225">
        <f>SQRT(Tabelle16[[#This Row],[X]]^2+ Tabelle16[[#This Row],[Y]]^2 +Tabelle16[[#This Row],[Z]]^2)</f>
        <v>200.70378605400049</v>
      </c>
      <c r="Q1225">
        <v>242.83</v>
      </c>
      <c r="R1225">
        <v>139.053</v>
      </c>
      <c r="S1225">
        <v>134.126</v>
      </c>
      <c r="T1225">
        <v>43.363799999999998</v>
      </c>
      <c r="U1225">
        <v>-1.7705599999999999</v>
      </c>
      <c r="V1225">
        <v>-7.3504300000000002</v>
      </c>
    </row>
    <row r="1226" spans="1:22">
      <c r="A1226">
        <v>25109</v>
      </c>
      <c r="B1226">
        <v>0</v>
      </c>
      <c r="C1226">
        <v>36.822000000000003</v>
      </c>
      <c r="D1226">
        <v>-14.6829</v>
      </c>
      <c r="E1226">
        <v>-196.75</v>
      </c>
      <c r="F1226">
        <v>43.363799999999998</v>
      </c>
      <c r="G1226">
        <v>-1.7705599999999999</v>
      </c>
      <c r="H1226">
        <v>-7.3504300000000002</v>
      </c>
      <c r="I1226" t="e">
        <f>IF(AND(Tabelle16[[#This Row],[AreaPx]]&gt;0,NOT(Tabelle16[AreaPx]="inf")),Tabelle16[[#This Row],[AreaPx]], NA())</f>
        <v>#N/A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f>Tabelle16[[#This Row],[Roll]]+Tabelle16[[#This Row],[Yaw]]</f>
        <v>36.013369999999995</v>
      </c>
      <c r="P1226">
        <f>SQRT(Tabelle16[[#This Row],[X]]^2+ Tabelle16[[#This Row],[Y]]^2 +Tabelle16[[#This Row],[Z]]^2)</f>
        <v>200.70378605400049</v>
      </c>
      <c r="Q1226">
        <v>242.83</v>
      </c>
      <c r="R1226">
        <v>139.053</v>
      </c>
      <c r="S1226">
        <v>134.126</v>
      </c>
      <c r="T1226">
        <v>43.363799999999998</v>
      </c>
      <c r="U1226">
        <v>-1.7705599999999999</v>
      </c>
      <c r="V1226">
        <v>-7.3504300000000002</v>
      </c>
    </row>
    <row r="1227" spans="1:22">
      <c r="A1227">
        <v>25134</v>
      </c>
      <c r="B1227">
        <v>0</v>
      </c>
      <c r="C1227">
        <v>36.822000000000003</v>
      </c>
      <c r="D1227">
        <v>-14.6829</v>
      </c>
      <c r="E1227">
        <v>-196.75</v>
      </c>
      <c r="F1227">
        <v>43.363799999999998</v>
      </c>
      <c r="G1227">
        <v>-1.7705599999999999</v>
      </c>
      <c r="H1227">
        <v>-7.3504300000000002</v>
      </c>
      <c r="I1227" t="e">
        <f>IF(AND(Tabelle16[[#This Row],[AreaPx]]&gt;0,NOT(Tabelle16[AreaPx]="inf")),Tabelle16[[#This Row],[AreaPx]], NA())</f>
        <v>#N/A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f>Tabelle16[[#This Row],[Roll]]+Tabelle16[[#This Row],[Yaw]]</f>
        <v>36.013369999999995</v>
      </c>
      <c r="P1227">
        <f>SQRT(Tabelle16[[#This Row],[X]]^2+ Tabelle16[[#This Row],[Y]]^2 +Tabelle16[[#This Row],[Z]]^2)</f>
        <v>200.70378605400049</v>
      </c>
      <c r="Q1227">
        <v>242.83</v>
      </c>
      <c r="R1227">
        <v>139.053</v>
      </c>
      <c r="S1227">
        <v>134.126</v>
      </c>
      <c r="T1227">
        <v>43.363799999999998</v>
      </c>
      <c r="U1227">
        <v>-1.7705599999999999</v>
      </c>
      <c r="V1227">
        <v>-7.3504300000000002</v>
      </c>
    </row>
    <row r="1228" spans="1:22">
      <c r="A1228">
        <v>25147</v>
      </c>
      <c r="B1228">
        <v>0</v>
      </c>
      <c r="C1228">
        <v>36.822000000000003</v>
      </c>
      <c r="D1228">
        <v>-14.6829</v>
      </c>
      <c r="E1228">
        <v>-196.75</v>
      </c>
      <c r="F1228">
        <v>43.363799999999998</v>
      </c>
      <c r="G1228">
        <v>-1.7705599999999999</v>
      </c>
      <c r="H1228">
        <v>-7.3504300000000002</v>
      </c>
      <c r="I1228" t="e">
        <f>IF(AND(Tabelle16[[#This Row],[AreaPx]]&gt;0,NOT(Tabelle16[AreaPx]="inf")),Tabelle16[[#This Row],[AreaPx]], NA())</f>
        <v>#N/A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f>Tabelle16[[#This Row],[Roll]]+Tabelle16[[#This Row],[Yaw]]</f>
        <v>36.013369999999995</v>
      </c>
      <c r="P1228">
        <f>SQRT(Tabelle16[[#This Row],[X]]^2+ Tabelle16[[#This Row],[Y]]^2 +Tabelle16[[#This Row],[Z]]^2)</f>
        <v>200.70378605400049</v>
      </c>
      <c r="Q1228">
        <v>242.83</v>
      </c>
      <c r="R1228">
        <v>139.053</v>
      </c>
      <c r="S1228">
        <v>134.126</v>
      </c>
      <c r="T1228">
        <v>43.363799999999998</v>
      </c>
      <c r="U1228">
        <v>-1.7705599999999999</v>
      </c>
      <c r="V1228">
        <v>-7.3504300000000002</v>
      </c>
    </row>
    <row r="1229" spans="1:22">
      <c r="A1229">
        <v>25172</v>
      </c>
      <c r="B1229">
        <v>0</v>
      </c>
      <c r="C1229">
        <v>36.822000000000003</v>
      </c>
      <c r="D1229">
        <v>-14.6829</v>
      </c>
      <c r="E1229">
        <v>-196.75</v>
      </c>
      <c r="F1229">
        <v>43.363799999999998</v>
      </c>
      <c r="G1229">
        <v>-1.7705599999999999</v>
      </c>
      <c r="H1229">
        <v>-7.3504300000000002</v>
      </c>
      <c r="I1229" t="e">
        <f>IF(AND(Tabelle16[[#This Row],[AreaPx]]&gt;0,NOT(Tabelle16[AreaPx]="inf")),Tabelle16[[#This Row],[AreaPx]], NA())</f>
        <v>#N/A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f>Tabelle16[[#This Row],[Roll]]+Tabelle16[[#This Row],[Yaw]]</f>
        <v>36.013369999999995</v>
      </c>
      <c r="P1229">
        <f>SQRT(Tabelle16[[#This Row],[X]]^2+ Tabelle16[[#This Row],[Y]]^2 +Tabelle16[[#This Row],[Z]]^2)</f>
        <v>200.70378605400049</v>
      </c>
      <c r="Q1229">
        <v>242.83</v>
      </c>
      <c r="R1229">
        <v>139.053</v>
      </c>
      <c r="S1229">
        <v>134.126</v>
      </c>
      <c r="T1229">
        <v>43.363799999999998</v>
      </c>
      <c r="U1229">
        <v>-1.7705599999999999</v>
      </c>
      <c r="V1229">
        <v>-7.3504300000000002</v>
      </c>
    </row>
    <row r="1230" spans="1:22">
      <c r="A1230">
        <v>25182</v>
      </c>
      <c r="B1230">
        <v>0</v>
      </c>
      <c r="C1230">
        <v>36.822000000000003</v>
      </c>
      <c r="D1230">
        <v>-14.6829</v>
      </c>
      <c r="E1230">
        <v>-196.75</v>
      </c>
      <c r="F1230">
        <v>43.363799999999998</v>
      </c>
      <c r="G1230">
        <v>-1.7705599999999999</v>
      </c>
      <c r="H1230">
        <v>-7.3504300000000002</v>
      </c>
      <c r="I1230" t="e">
        <f>IF(AND(Tabelle16[[#This Row],[AreaPx]]&gt;0,NOT(Tabelle16[AreaPx]="inf")),Tabelle16[[#This Row],[AreaPx]], NA())</f>
        <v>#N/A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f>Tabelle16[[#This Row],[Roll]]+Tabelle16[[#This Row],[Yaw]]</f>
        <v>36.013369999999995</v>
      </c>
      <c r="P1230">
        <f>SQRT(Tabelle16[[#This Row],[X]]^2+ Tabelle16[[#This Row],[Y]]^2 +Tabelle16[[#This Row],[Z]]^2)</f>
        <v>200.70378605400049</v>
      </c>
      <c r="Q1230">
        <v>242.83</v>
      </c>
      <c r="R1230">
        <v>139.053</v>
      </c>
      <c r="S1230">
        <v>134.126</v>
      </c>
      <c r="T1230">
        <v>43.363799999999998</v>
      </c>
      <c r="U1230">
        <v>-1.7705599999999999</v>
      </c>
      <c r="V1230">
        <v>-7.3504300000000002</v>
      </c>
    </row>
    <row r="1231" spans="1:22">
      <c r="A1231">
        <v>25203</v>
      </c>
      <c r="B1231">
        <v>0</v>
      </c>
      <c r="C1231">
        <v>36.822000000000003</v>
      </c>
      <c r="D1231">
        <v>-14.6829</v>
      </c>
      <c r="E1231">
        <v>-196.75</v>
      </c>
      <c r="F1231">
        <v>43.363799999999998</v>
      </c>
      <c r="G1231">
        <v>-1.7705599999999999</v>
      </c>
      <c r="H1231">
        <v>-7.3504300000000002</v>
      </c>
      <c r="I1231" t="e">
        <f>IF(AND(Tabelle16[[#This Row],[AreaPx]]&gt;0,NOT(Tabelle16[AreaPx]="inf")),Tabelle16[[#This Row],[AreaPx]], NA())</f>
        <v>#N/A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f>Tabelle16[[#This Row],[Roll]]+Tabelle16[[#This Row],[Yaw]]</f>
        <v>36.013369999999995</v>
      </c>
      <c r="P1231">
        <f>SQRT(Tabelle16[[#This Row],[X]]^2+ Tabelle16[[#This Row],[Y]]^2 +Tabelle16[[#This Row],[Z]]^2)</f>
        <v>200.70378605400049</v>
      </c>
      <c r="Q1231">
        <v>242.83</v>
      </c>
      <c r="R1231">
        <v>139.053</v>
      </c>
      <c r="S1231">
        <v>134.126</v>
      </c>
      <c r="T1231">
        <v>43.363799999999998</v>
      </c>
      <c r="U1231">
        <v>-1.7705599999999999</v>
      </c>
      <c r="V1231">
        <v>-7.3504300000000002</v>
      </c>
    </row>
    <row r="1232" spans="1:22">
      <c r="A1232">
        <v>25219</v>
      </c>
      <c r="B1232">
        <v>0</v>
      </c>
      <c r="C1232">
        <v>36.822000000000003</v>
      </c>
      <c r="D1232">
        <v>-14.6829</v>
      </c>
      <c r="E1232">
        <v>-196.75</v>
      </c>
      <c r="F1232">
        <v>43.363799999999998</v>
      </c>
      <c r="G1232">
        <v>-1.7705599999999999</v>
      </c>
      <c r="H1232">
        <v>-7.3504300000000002</v>
      </c>
      <c r="I1232" t="e">
        <f>IF(AND(Tabelle16[[#This Row],[AreaPx]]&gt;0,NOT(Tabelle16[AreaPx]="inf")),Tabelle16[[#This Row],[AreaPx]], NA())</f>
        <v>#N/A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f>Tabelle16[[#This Row],[Roll]]+Tabelle16[[#This Row],[Yaw]]</f>
        <v>36.013369999999995</v>
      </c>
      <c r="P1232">
        <f>SQRT(Tabelle16[[#This Row],[X]]^2+ Tabelle16[[#This Row],[Y]]^2 +Tabelle16[[#This Row],[Z]]^2)</f>
        <v>200.70378605400049</v>
      </c>
      <c r="Q1232">
        <v>242.83</v>
      </c>
      <c r="R1232">
        <v>139.053</v>
      </c>
      <c r="S1232">
        <v>134.126</v>
      </c>
      <c r="T1232">
        <v>43.363799999999998</v>
      </c>
      <c r="U1232">
        <v>-1.7705599999999999</v>
      </c>
      <c r="V1232">
        <v>-7.3504300000000002</v>
      </c>
    </row>
    <row r="1233" spans="1:22">
      <c r="A1233">
        <v>25241</v>
      </c>
      <c r="B1233">
        <v>0</v>
      </c>
      <c r="C1233">
        <v>36.822000000000003</v>
      </c>
      <c r="D1233">
        <v>-14.6829</v>
      </c>
      <c r="E1233">
        <v>-196.75</v>
      </c>
      <c r="F1233">
        <v>43.363799999999998</v>
      </c>
      <c r="G1233">
        <v>-1.7705599999999999</v>
      </c>
      <c r="H1233">
        <v>-7.3504300000000002</v>
      </c>
      <c r="I1233" t="e">
        <f>IF(AND(Tabelle16[[#This Row],[AreaPx]]&gt;0,NOT(Tabelle16[AreaPx]="inf")),Tabelle16[[#This Row],[AreaPx]], NA())</f>
        <v>#N/A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f>Tabelle16[[#This Row],[Roll]]+Tabelle16[[#This Row],[Yaw]]</f>
        <v>36.013369999999995</v>
      </c>
      <c r="P1233">
        <f>SQRT(Tabelle16[[#This Row],[X]]^2+ Tabelle16[[#This Row],[Y]]^2 +Tabelle16[[#This Row],[Z]]^2)</f>
        <v>200.70378605400049</v>
      </c>
      <c r="Q1233">
        <v>242.83</v>
      </c>
      <c r="R1233">
        <v>139.053</v>
      </c>
      <c r="S1233">
        <v>134.126</v>
      </c>
      <c r="T1233">
        <v>43.363799999999998</v>
      </c>
      <c r="U1233">
        <v>-1.7705599999999999</v>
      </c>
      <c r="V1233">
        <v>-7.3504300000000002</v>
      </c>
    </row>
    <row r="1234" spans="1:22">
      <c r="A1234">
        <v>25260</v>
      </c>
      <c r="B1234">
        <v>0</v>
      </c>
      <c r="C1234">
        <v>36.822000000000003</v>
      </c>
      <c r="D1234">
        <v>-14.6829</v>
      </c>
      <c r="E1234">
        <v>-196.75</v>
      </c>
      <c r="F1234">
        <v>43.363799999999998</v>
      </c>
      <c r="G1234">
        <v>-1.7705599999999999</v>
      </c>
      <c r="H1234">
        <v>-7.3504300000000002</v>
      </c>
      <c r="I1234" t="e">
        <f>IF(AND(Tabelle16[[#This Row],[AreaPx]]&gt;0,NOT(Tabelle16[AreaPx]="inf")),Tabelle16[[#This Row],[AreaPx]], NA())</f>
        <v>#N/A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f>Tabelle16[[#This Row],[Roll]]+Tabelle16[[#This Row],[Yaw]]</f>
        <v>36.013369999999995</v>
      </c>
      <c r="P1234">
        <f>SQRT(Tabelle16[[#This Row],[X]]^2+ Tabelle16[[#This Row],[Y]]^2 +Tabelle16[[#This Row],[Z]]^2)</f>
        <v>200.70378605400049</v>
      </c>
      <c r="Q1234">
        <v>242.83</v>
      </c>
      <c r="R1234">
        <v>139.053</v>
      </c>
      <c r="S1234">
        <v>134.126</v>
      </c>
      <c r="T1234">
        <v>43.363799999999998</v>
      </c>
      <c r="U1234">
        <v>-1.7705599999999999</v>
      </c>
      <c r="V1234">
        <v>-7.3504300000000002</v>
      </c>
    </row>
    <row r="1235" spans="1:22">
      <c r="A1235">
        <v>25270</v>
      </c>
      <c r="B1235">
        <v>0</v>
      </c>
      <c r="C1235">
        <v>36.822000000000003</v>
      </c>
      <c r="D1235">
        <v>-14.6829</v>
      </c>
      <c r="E1235">
        <v>-196.75</v>
      </c>
      <c r="F1235">
        <v>43.363799999999998</v>
      </c>
      <c r="G1235">
        <v>-1.7705599999999999</v>
      </c>
      <c r="H1235">
        <v>-7.3504300000000002</v>
      </c>
      <c r="I1235" t="e">
        <f>IF(AND(Tabelle16[[#This Row],[AreaPx]]&gt;0,NOT(Tabelle16[AreaPx]="inf")),Tabelle16[[#This Row],[AreaPx]], NA())</f>
        <v>#N/A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f>Tabelle16[[#This Row],[Roll]]+Tabelle16[[#This Row],[Yaw]]</f>
        <v>36.013369999999995</v>
      </c>
      <c r="P1235">
        <f>SQRT(Tabelle16[[#This Row],[X]]^2+ Tabelle16[[#This Row],[Y]]^2 +Tabelle16[[#This Row],[Z]]^2)</f>
        <v>200.70378605400049</v>
      </c>
      <c r="Q1235">
        <v>242.83</v>
      </c>
      <c r="R1235">
        <v>139.053</v>
      </c>
      <c r="S1235">
        <v>134.126</v>
      </c>
      <c r="T1235">
        <v>43.363799999999998</v>
      </c>
      <c r="U1235">
        <v>-1.7705599999999999</v>
      </c>
      <c r="V1235">
        <v>-7.3504300000000002</v>
      </c>
    </row>
    <row r="1236" spans="1:22">
      <c r="A1236">
        <v>25278</v>
      </c>
      <c r="B1236">
        <v>0</v>
      </c>
      <c r="C1236">
        <v>36.822000000000003</v>
      </c>
      <c r="D1236">
        <v>-14.6829</v>
      </c>
      <c r="E1236">
        <v>-196.75</v>
      </c>
      <c r="F1236">
        <v>43.363799999999998</v>
      </c>
      <c r="G1236">
        <v>-1.7705599999999999</v>
      </c>
      <c r="H1236">
        <v>-7.3504300000000002</v>
      </c>
      <c r="I1236" t="e">
        <f>IF(AND(Tabelle16[[#This Row],[AreaPx]]&gt;0,NOT(Tabelle16[AreaPx]="inf")),Tabelle16[[#This Row],[AreaPx]], NA())</f>
        <v>#N/A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f>Tabelle16[[#This Row],[Roll]]+Tabelle16[[#This Row],[Yaw]]</f>
        <v>36.013369999999995</v>
      </c>
      <c r="P1236">
        <f>SQRT(Tabelle16[[#This Row],[X]]^2+ Tabelle16[[#This Row],[Y]]^2 +Tabelle16[[#This Row],[Z]]^2)</f>
        <v>200.70378605400049</v>
      </c>
      <c r="Q1236">
        <v>242.83</v>
      </c>
      <c r="R1236">
        <v>139.053</v>
      </c>
      <c r="S1236">
        <v>134.126</v>
      </c>
      <c r="T1236">
        <v>43.363799999999998</v>
      </c>
      <c r="U1236">
        <v>-1.7705599999999999</v>
      </c>
      <c r="V1236">
        <v>-7.3504300000000002</v>
      </c>
    </row>
    <row r="1237" spans="1:22">
      <c r="A1237">
        <v>25301</v>
      </c>
      <c r="B1237">
        <v>0</v>
      </c>
      <c r="C1237">
        <v>36.822000000000003</v>
      </c>
      <c r="D1237">
        <v>-14.6829</v>
      </c>
      <c r="E1237">
        <v>-196.75</v>
      </c>
      <c r="F1237">
        <v>43.363799999999998</v>
      </c>
      <c r="G1237">
        <v>-1.7705599999999999</v>
      </c>
      <c r="H1237">
        <v>-7.3504300000000002</v>
      </c>
      <c r="I1237" t="e">
        <f>IF(AND(Tabelle16[[#This Row],[AreaPx]]&gt;0,NOT(Tabelle16[AreaPx]="inf")),Tabelle16[[#This Row],[AreaPx]], NA())</f>
        <v>#N/A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f>Tabelle16[[#This Row],[Roll]]+Tabelle16[[#This Row],[Yaw]]</f>
        <v>36.013369999999995</v>
      </c>
      <c r="P1237">
        <f>SQRT(Tabelle16[[#This Row],[X]]^2+ Tabelle16[[#This Row],[Y]]^2 +Tabelle16[[#This Row],[Z]]^2)</f>
        <v>200.70378605400049</v>
      </c>
      <c r="Q1237">
        <v>242.83</v>
      </c>
      <c r="R1237">
        <v>139.053</v>
      </c>
      <c r="S1237">
        <v>134.126</v>
      </c>
      <c r="T1237">
        <v>43.363799999999998</v>
      </c>
      <c r="U1237">
        <v>-1.7705599999999999</v>
      </c>
      <c r="V1237">
        <v>-7.3504300000000002</v>
      </c>
    </row>
    <row r="1238" spans="1:22">
      <c r="A1238">
        <v>25312</v>
      </c>
      <c r="B1238">
        <v>0</v>
      </c>
      <c r="C1238">
        <v>36.822000000000003</v>
      </c>
      <c r="D1238">
        <v>-14.6829</v>
      </c>
      <c r="E1238">
        <v>-196.75</v>
      </c>
      <c r="F1238">
        <v>43.363799999999998</v>
      </c>
      <c r="G1238">
        <v>-1.7705599999999999</v>
      </c>
      <c r="H1238">
        <v>-7.3504300000000002</v>
      </c>
      <c r="I1238" t="e">
        <f>IF(AND(Tabelle16[[#This Row],[AreaPx]]&gt;0,NOT(Tabelle16[AreaPx]="inf")),Tabelle16[[#This Row],[AreaPx]], NA())</f>
        <v>#N/A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f>Tabelle16[[#This Row],[Roll]]+Tabelle16[[#This Row],[Yaw]]</f>
        <v>36.013369999999995</v>
      </c>
      <c r="P1238">
        <f>SQRT(Tabelle16[[#This Row],[X]]^2+ Tabelle16[[#This Row],[Y]]^2 +Tabelle16[[#This Row],[Z]]^2)</f>
        <v>200.70378605400049</v>
      </c>
      <c r="Q1238">
        <v>242.83</v>
      </c>
      <c r="R1238">
        <v>139.053</v>
      </c>
      <c r="S1238">
        <v>134.126</v>
      </c>
      <c r="T1238">
        <v>43.363799999999998</v>
      </c>
      <c r="U1238">
        <v>-1.7705599999999999</v>
      </c>
      <c r="V1238">
        <v>-7.3504300000000002</v>
      </c>
    </row>
    <row r="1239" spans="1:22">
      <c r="A1239">
        <v>25337</v>
      </c>
      <c r="B1239">
        <v>0</v>
      </c>
      <c r="C1239">
        <v>36.822000000000003</v>
      </c>
      <c r="D1239">
        <v>-14.6829</v>
      </c>
      <c r="E1239">
        <v>-196.75</v>
      </c>
      <c r="F1239">
        <v>43.363799999999998</v>
      </c>
      <c r="G1239">
        <v>-1.7705599999999999</v>
      </c>
      <c r="H1239">
        <v>-7.3504300000000002</v>
      </c>
      <c r="I1239" t="e">
        <f>IF(AND(Tabelle16[[#This Row],[AreaPx]]&gt;0,NOT(Tabelle16[AreaPx]="inf")),Tabelle16[[#This Row],[AreaPx]], NA())</f>
        <v>#N/A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f>Tabelle16[[#This Row],[Roll]]+Tabelle16[[#This Row],[Yaw]]</f>
        <v>36.013369999999995</v>
      </c>
      <c r="P1239">
        <f>SQRT(Tabelle16[[#This Row],[X]]^2+ Tabelle16[[#This Row],[Y]]^2 +Tabelle16[[#This Row],[Z]]^2)</f>
        <v>200.70378605400049</v>
      </c>
      <c r="Q1239">
        <v>242.83</v>
      </c>
      <c r="R1239">
        <v>139.053</v>
      </c>
      <c r="S1239">
        <v>134.126</v>
      </c>
      <c r="T1239">
        <v>43.363799999999998</v>
      </c>
      <c r="U1239">
        <v>-1.7705599999999999</v>
      </c>
      <c r="V1239">
        <v>-7.3504300000000002</v>
      </c>
    </row>
    <row r="1240" spans="1:22">
      <c r="A1240">
        <v>25349</v>
      </c>
      <c r="B1240">
        <v>0</v>
      </c>
      <c r="C1240">
        <v>36.822000000000003</v>
      </c>
      <c r="D1240">
        <v>-14.6829</v>
      </c>
      <c r="E1240">
        <v>-196.75</v>
      </c>
      <c r="F1240">
        <v>43.363799999999998</v>
      </c>
      <c r="G1240">
        <v>-1.7705599999999999</v>
      </c>
      <c r="H1240">
        <v>-7.3504300000000002</v>
      </c>
      <c r="I1240" t="e">
        <f>IF(AND(Tabelle16[[#This Row],[AreaPx]]&gt;0,NOT(Tabelle16[AreaPx]="inf")),Tabelle16[[#This Row],[AreaPx]], NA())</f>
        <v>#N/A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f>Tabelle16[[#This Row],[Roll]]+Tabelle16[[#This Row],[Yaw]]</f>
        <v>36.013369999999995</v>
      </c>
      <c r="P1240">
        <f>SQRT(Tabelle16[[#This Row],[X]]^2+ Tabelle16[[#This Row],[Y]]^2 +Tabelle16[[#This Row],[Z]]^2)</f>
        <v>200.70378605400049</v>
      </c>
      <c r="Q1240">
        <v>242.83</v>
      </c>
      <c r="R1240">
        <v>139.053</v>
      </c>
      <c r="S1240">
        <v>134.126</v>
      </c>
      <c r="T1240">
        <v>43.363799999999998</v>
      </c>
      <c r="U1240">
        <v>-1.7705599999999999</v>
      </c>
      <c r="V1240">
        <v>-7.3504300000000002</v>
      </c>
    </row>
    <row r="1241" spans="1:22">
      <c r="A1241">
        <v>25370</v>
      </c>
      <c r="B1241">
        <v>0</v>
      </c>
      <c r="C1241">
        <v>36.822000000000003</v>
      </c>
      <c r="D1241">
        <v>-14.6829</v>
      </c>
      <c r="E1241">
        <v>-196.75</v>
      </c>
      <c r="F1241">
        <v>43.363799999999998</v>
      </c>
      <c r="G1241">
        <v>-1.7705599999999999</v>
      </c>
      <c r="H1241">
        <v>-7.3504300000000002</v>
      </c>
      <c r="I1241" t="e">
        <f>IF(AND(Tabelle16[[#This Row],[AreaPx]]&gt;0,NOT(Tabelle16[AreaPx]="inf")),Tabelle16[[#This Row],[AreaPx]], NA())</f>
        <v>#N/A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f>Tabelle16[[#This Row],[Roll]]+Tabelle16[[#This Row],[Yaw]]</f>
        <v>36.013369999999995</v>
      </c>
      <c r="P1241">
        <f>SQRT(Tabelle16[[#This Row],[X]]^2+ Tabelle16[[#This Row],[Y]]^2 +Tabelle16[[#This Row],[Z]]^2)</f>
        <v>200.70378605400049</v>
      </c>
      <c r="Q1241">
        <v>242.83</v>
      </c>
      <c r="R1241">
        <v>139.053</v>
      </c>
      <c r="S1241">
        <v>134.126</v>
      </c>
      <c r="T1241">
        <v>43.363799999999998</v>
      </c>
      <c r="U1241">
        <v>-1.7705599999999999</v>
      </c>
      <c r="V1241">
        <v>-7.3504300000000002</v>
      </c>
    </row>
    <row r="1242" spans="1:22">
      <c r="A1242">
        <v>25383</v>
      </c>
      <c r="B1242">
        <v>0</v>
      </c>
      <c r="C1242">
        <v>36.822000000000003</v>
      </c>
      <c r="D1242">
        <v>-14.6829</v>
      </c>
      <c r="E1242">
        <v>-196.75</v>
      </c>
      <c r="F1242">
        <v>43.363799999999998</v>
      </c>
      <c r="G1242">
        <v>-1.7705599999999999</v>
      </c>
      <c r="H1242">
        <v>-7.3504300000000002</v>
      </c>
      <c r="I1242" t="e">
        <f>IF(AND(Tabelle16[[#This Row],[AreaPx]]&gt;0,NOT(Tabelle16[AreaPx]="inf")),Tabelle16[[#This Row],[AreaPx]], NA())</f>
        <v>#N/A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f>Tabelle16[[#This Row],[Roll]]+Tabelle16[[#This Row],[Yaw]]</f>
        <v>36.013369999999995</v>
      </c>
      <c r="P1242">
        <f>SQRT(Tabelle16[[#This Row],[X]]^2+ Tabelle16[[#This Row],[Y]]^2 +Tabelle16[[#This Row],[Z]]^2)</f>
        <v>200.70378605400049</v>
      </c>
      <c r="Q1242">
        <v>242.83</v>
      </c>
      <c r="R1242">
        <v>139.053</v>
      </c>
      <c r="S1242">
        <v>134.126</v>
      </c>
      <c r="T1242">
        <v>43.363799999999998</v>
      </c>
      <c r="U1242">
        <v>-1.7705599999999999</v>
      </c>
      <c r="V1242">
        <v>-7.3504300000000002</v>
      </c>
    </row>
    <row r="1243" spans="1:22">
      <c r="A1243">
        <v>25406</v>
      </c>
      <c r="B1243">
        <v>0</v>
      </c>
      <c r="C1243">
        <v>36.822000000000003</v>
      </c>
      <c r="D1243">
        <v>-14.6829</v>
      </c>
      <c r="E1243">
        <v>-196.75</v>
      </c>
      <c r="F1243">
        <v>43.363799999999998</v>
      </c>
      <c r="G1243">
        <v>-1.7705599999999999</v>
      </c>
      <c r="H1243">
        <v>-7.3504300000000002</v>
      </c>
      <c r="I1243" t="e">
        <f>IF(AND(Tabelle16[[#This Row],[AreaPx]]&gt;0,NOT(Tabelle16[AreaPx]="inf")),Tabelle16[[#This Row],[AreaPx]], NA())</f>
        <v>#N/A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f>Tabelle16[[#This Row],[Roll]]+Tabelle16[[#This Row],[Yaw]]</f>
        <v>36.013369999999995</v>
      </c>
      <c r="P1243">
        <f>SQRT(Tabelle16[[#This Row],[X]]^2+ Tabelle16[[#This Row],[Y]]^2 +Tabelle16[[#This Row],[Z]]^2)</f>
        <v>200.70378605400049</v>
      </c>
      <c r="Q1243">
        <v>242.83</v>
      </c>
      <c r="R1243">
        <v>139.053</v>
      </c>
      <c r="S1243">
        <v>134.126</v>
      </c>
      <c r="T1243">
        <v>43.363799999999998</v>
      </c>
      <c r="U1243">
        <v>-1.7705599999999999</v>
      </c>
      <c r="V1243">
        <v>-7.3504300000000002</v>
      </c>
    </row>
    <row r="1244" spans="1:22">
      <c r="A1244">
        <v>25425</v>
      </c>
      <c r="B1244">
        <v>0</v>
      </c>
      <c r="C1244">
        <v>36.822000000000003</v>
      </c>
      <c r="D1244">
        <v>-14.6829</v>
      </c>
      <c r="E1244">
        <v>-196.75</v>
      </c>
      <c r="F1244">
        <v>43.363799999999998</v>
      </c>
      <c r="G1244">
        <v>-1.7705599999999999</v>
      </c>
      <c r="H1244">
        <v>-7.3504300000000002</v>
      </c>
      <c r="I1244" t="e">
        <f>IF(AND(Tabelle16[[#This Row],[AreaPx]]&gt;0,NOT(Tabelle16[AreaPx]="inf")),Tabelle16[[#This Row],[AreaPx]], NA())</f>
        <v>#N/A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f>Tabelle16[[#This Row],[Roll]]+Tabelle16[[#This Row],[Yaw]]</f>
        <v>36.013369999999995</v>
      </c>
      <c r="P1244">
        <f>SQRT(Tabelle16[[#This Row],[X]]^2+ Tabelle16[[#This Row],[Y]]^2 +Tabelle16[[#This Row],[Z]]^2)</f>
        <v>200.70378605400049</v>
      </c>
      <c r="Q1244">
        <v>242.83</v>
      </c>
      <c r="R1244">
        <v>139.053</v>
      </c>
      <c r="S1244">
        <v>134.126</v>
      </c>
      <c r="T1244">
        <v>43.363799999999998</v>
      </c>
      <c r="U1244">
        <v>-1.7705599999999999</v>
      </c>
      <c r="V1244">
        <v>-7.3504300000000002</v>
      </c>
    </row>
    <row r="1245" spans="1:22">
      <c r="A1245">
        <v>25436</v>
      </c>
      <c r="B1245">
        <v>0</v>
      </c>
      <c r="C1245">
        <v>36.822000000000003</v>
      </c>
      <c r="D1245">
        <v>-14.6829</v>
      </c>
      <c r="E1245">
        <v>-196.75</v>
      </c>
      <c r="F1245">
        <v>43.363799999999998</v>
      </c>
      <c r="G1245">
        <v>-1.7705599999999999</v>
      </c>
      <c r="H1245">
        <v>-7.3504300000000002</v>
      </c>
      <c r="I1245" t="e">
        <f>IF(AND(Tabelle16[[#This Row],[AreaPx]]&gt;0,NOT(Tabelle16[AreaPx]="inf")),Tabelle16[[#This Row],[AreaPx]], NA())</f>
        <v>#N/A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f>Tabelle16[[#This Row],[Roll]]+Tabelle16[[#This Row],[Yaw]]</f>
        <v>36.013369999999995</v>
      </c>
      <c r="P1245">
        <f>SQRT(Tabelle16[[#This Row],[X]]^2+ Tabelle16[[#This Row],[Y]]^2 +Tabelle16[[#This Row],[Z]]^2)</f>
        <v>200.70378605400049</v>
      </c>
      <c r="Q1245">
        <v>242.83</v>
      </c>
      <c r="R1245">
        <v>139.053</v>
      </c>
      <c r="S1245">
        <v>134.126</v>
      </c>
      <c r="T1245">
        <v>43.363799999999998</v>
      </c>
      <c r="U1245">
        <v>-1.7705599999999999</v>
      </c>
      <c r="V1245">
        <v>-7.3504300000000002</v>
      </c>
    </row>
    <row r="1246" spans="1:22">
      <c r="A1246">
        <v>25443</v>
      </c>
      <c r="B1246">
        <v>0</v>
      </c>
      <c r="C1246">
        <v>36.822000000000003</v>
      </c>
      <c r="D1246">
        <v>-14.6829</v>
      </c>
      <c r="E1246">
        <v>-196.75</v>
      </c>
      <c r="F1246">
        <v>43.363799999999998</v>
      </c>
      <c r="G1246">
        <v>-1.7705599999999999</v>
      </c>
      <c r="H1246">
        <v>-7.3504300000000002</v>
      </c>
      <c r="I1246" t="e">
        <f>IF(AND(Tabelle16[[#This Row],[AreaPx]]&gt;0,NOT(Tabelle16[AreaPx]="inf")),Tabelle16[[#This Row],[AreaPx]], NA())</f>
        <v>#N/A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f>Tabelle16[[#This Row],[Roll]]+Tabelle16[[#This Row],[Yaw]]</f>
        <v>36.013369999999995</v>
      </c>
      <c r="P1246">
        <f>SQRT(Tabelle16[[#This Row],[X]]^2+ Tabelle16[[#This Row],[Y]]^2 +Tabelle16[[#This Row],[Z]]^2)</f>
        <v>200.70378605400049</v>
      </c>
      <c r="Q1246">
        <v>242.83</v>
      </c>
      <c r="R1246">
        <v>139.053</v>
      </c>
      <c r="S1246">
        <v>134.126</v>
      </c>
      <c r="T1246">
        <v>43.363799999999998</v>
      </c>
      <c r="U1246">
        <v>-1.7705599999999999</v>
      </c>
      <c r="V1246">
        <v>-7.3504300000000002</v>
      </c>
    </row>
    <row r="1247" spans="1:22">
      <c r="A1247">
        <v>25470</v>
      </c>
      <c r="B1247">
        <v>0</v>
      </c>
      <c r="C1247">
        <v>36.822000000000003</v>
      </c>
      <c r="D1247">
        <v>-14.6829</v>
      </c>
      <c r="E1247">
        <v>-196.75</v>
      </c>
      <c r="F1247">
        <v>43.363799999999998</v>
      </c>
      <c r="G1247">
        <v>-1.7705599999999999</v>
      </c>
      <c r="H1247">
        <v>-7.3504300000000002</v>
      </c>
      <c r="I1247" t="e">
        <f>IF(AND(Tabelle16[[#This Row],[AreaPx]]&gt;0,NOT(Tabelle16[AreaPx]="inf")),Tabelle16[[#This Row],[AreaPx]], NA())</f>
        <v>#N/A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f>Tabelle16[[#This Row],[Roll]]+Tabelle16[[#This Row],[Yaw]]</f>
        <v>36.013369999999995</v>
      </c>
      <c r="P1247">
        <f>SQRT(Tabelle16[[#This Row],[X]]^2+ Tabelle16[[#This Row],[Y]]^2 +Tabelle16[[#This Row],[Z]]^2)</f>
        <v>200.70378605400049</v>
      </c>
      <c r="Q1247">
        <v>242.83</v>
      </c>
      <c r="R1247">
        <v>139.053</v>
      </c>
      <c r="S1247">
        <v>134.126</v>
      </c>
      <c r="T1247">
        <v>43.363799999999998</v>
      </c>
      <c r="U1247">
        <v>-1.7705599999999999</v>
      </c>
      <c r="V1247">
        <v>-7.3504300000000002</v>
      </c>
    </row>
    <row r="1248" spans="1:22">
      <c r="A1248">
        <v>25481</v>
      </c>
      <c r="B1248">
        <v>0</v>
      </c>
      <c r="C1248">
        <v>36.822000000000003</v>
      </c>
      <c r="D1248">
        <v>-14.6829</v>
      </c>
      <c r="E1248">
        <v>-196.75</v>
      </c>
      <c r="F1248">
        <v>43.363799999999998</v>
      </c>
      <c r="G1248">
        <v>-1.7705599999999999</v>
      </c>
      <c r="H1248">
        <v>-7.3504300000000002</v>
      </c>
      <c r="I1248" t="e">
        <f>IF(AND(Tabelle16[[#This Row],[AreaPx]]&gt;0,NOT(Tabelle16[AreaPx]="inf")),Tabelle16[[#This Row],[AreaPx]], NA())</f>
        <v>#N/A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f>Tabelle16[[#This Row],[Roll]]+Tabelle16[[#This Row],[Yaw]]</f>
        <v>36.013369999999995</v>
      </c>
      <c r="P1248">
        <f>SQRT(Tabelle16[[#This Row],[X]]^2+ Tabelle16[[#This Row],[Y]]^2 +Tabelle16[[#This Row],[Z]]^2)</f>
        <v>200.70378605400049</v>
      </c>
      <c r="Q1248">
        <v>242.83</v>
      </c>
      <c r="R1248">
        <v>139.053</v>
      </c>
      <c r="S1248">
        <v>134.126</v>
      </c>
      <c r="T1248">
        <v>43.363799999999998</v>
      </c>
      <c r="U1248">
        <v>-1.7705599999999999</v>
      </c>
      <c r="V1248">
        <v>-7.3504300000000002</v>
      </c>
    </row>
    <row r="1249" spans="1:22">
      <c r="A1249">
        <v>25506</v>
      </c>
      <c r="B1249">
        <v>0</v>
      </c>
      <c r="C1249">
        <v>36.822000000000003</v>
      </c>
      <c r="D1249">
        <v>-14.6829</v>
      </c>
      <c r="E1249">
        <v>-196.75</v>
      </c>
      <c r="F1249">
        <v>43.363799999999998</v>
      </c>
      <c r="G1249">
        <v>-1.7705599999999999</v>
      </c>
      <c r="H1249">
        <v>-7.3504300000000002</v>
      </c>
      <c r="I1249" t="e">
        <f>IF(AND(Tabelle16[[#This Row],[AreaPx]]&gt;0,NOT(Tabelle16[AreaPx]="inf")),Tabelle16[[#This Row],[AreaPx]], NA())</f>
        <v>#N/A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f>Tabelle16[[#This Row],[Roll]]+Tabelle16[[#This Row],[Yaw]]</f>
        <v>36.013369999999995</v>
      </c>
      <c r="P1249">
        <f>SQRT(Tabelle16[[#This Row],[X]]^2+ Tabelle16[[#This Row],[Y]]^2 +Tabelle16[[#This Row],[Z]]^2)</f>
        <v>200.70378605400049</v>
      </c>
      <c r="Q1249">
        <v>242.83</v>
      </c>
      <c r="R1249">
        <v>139.053</v>
      </c>
      <c r="S1249">
        <v>134.126</v>
      </c>
      <c r="T1249">
        <v>43.363799999999998</v>
      </c>
      <c r="U1249">
        <v>-1.7705599999999999</v>
      </c>
      <c r="V1249">
        <v>-7.3504300000000002</v>
      </c>
    </row>
    <row r="1250" spans="1:22">
      <c r="A1250">
        <v>25531</v>
      </c>
      <c r="B1250">
        <v>0</v>
      </c>
      <c r="C1250">
        <v>36.822000000000003</v>
      </c>
      <c r="D1250">
        <v>-14.6829</v>
      </c>
      <c r="E1250">
        <v>-196.75</v>
      </c>
      <c r="F1250">
        <v>43.363799999999998</v>
      </c>
      <c r="G1250">
        <v>-1.7705599999999999</v>
      </c>
      <c r="H1250">
        <v>-7.3504300000000002</v>
      </c>
      <c r="I1250" t="e">
        <f>IF(AND(Tabelle16[[#This Row],[AreaPx]]&gt;0,NOT(Tabelle16[AreaPx]="inf")),Tabelle16[[#This Row],[AreaPx]], NA())</f>
        <v>#N/A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f>Tabelle16[[#This Row],[Roll]]+Tabelle16[[#This Row],[Yaw]]</f>
        <v>36.013369999999995</v>
      </c>
      <c r="P1250">
        <f>SQRT(Tabelle16[[#This Row],[X]]^2+ Tabelle16[[#This Row],[Y]]^2 +Tabelle16[[#This Row],[Z]]^2)</f>
        <v>200.70378605400049</v>
      </c>
      <c r="Q1250">
        <v>242.83</v>
      </c>
      <c r="R1250">
        <v>139.053</v>
      </c>
      <c r="S1250">
        <v>134.126</v>
      </c>
      <c r="T1250">
        <v>43.363799999999998</v>
      </c>
      <c r="U1250">
        <v>-1.7705599999999999</v>
      </c>
      <c r="V1250">
        <v>-7.3504300000000002</v>
      </c>
    </row>
    <row r="1251" spans="1:22">
      <c r="A1251">
        <v>25542</v>
      </c>
      <c r="B1251">
        <v>0</v>
      </c>
      <c r="C1251">
        <v>36.822000000000003</v>
      </c>
      <c r="D1251">
        <v>-14.6829</v>
      </c>
      <c r="E1251">
        <v>-196.75</v>
      </c>
      <c r="F1251">
        <v>43.363799999999998</v>
      </c>
      <c r="G1251">
        <v>-1.7705599999999999</v>
      </c>
      <c r="H1251">
        <v>-7.3504300000000002</v>
      </c>
      <c r="I1251" t="e">
        <f>IF(AND(Tabelle16[[#This Row],[AreaPx]]&gt;0,NOT(Tabelle16[AreaPx]="inf")),Tabelle16[[#This Row],[AreaPx]], NA())</f>
        <v>#N/A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f>Tabelle16[[#This Row],[Roll]]+Tabelle16[[#This Row],[Yaw]]</f>
        <v>36.013369999999995</v>
      </c>
      <c r="P1251">
        <f>SQRT(Tabelle16[[#This Row],[X]]^2+ Tabelle16[[#This Row],[Y]]^2 +Tabelle16[[#This Row],[Z]]^2)</f>
        <v>200.70378605400049</v>
      </c>
      <c r="Q1251">
        <v>242.83</v>
      </c>
      <c r="R1251">
        <v>139.053</v>
      </c>
      <c r="S1251">
        <v>134.126</v>
      </c>
      <c r="T1251">
        <v>43.363799999999998</v>
      </c>
      <c r="U1251">
        <v>-1.7705599999999999</v>
      </c>
      <c r="V1251">
        <v>-7.3504300000000002</v>
      </c>
    </row>
    <row r="1252" spans="1:22">
      <c r="A1252">
        <v>25562</v>
      </c>
      <c r="B1252">
        <v>0</v>
      </c>
      <c r="C1252">
        <v>36.822000000000003</v>
      </c>
      <c r="D1252">
        <v>-14.6829</v>
      </c>
      <c r="E1252">
        <v>-196.75</v>
      </c>
      <c r="F1252">
        <v>43.363799999999998</v>
      </c>
      <c r="G1252">
        <v>-1.7705599999999999</v>
      </c>
      <c r="H1252">
        <v>-7.3504300000000002</v>
      </c>
      <c r="I1252" t="e">
        <f>IF(AND(Tabelle16[[#This Row],[AreaPx]]&gt;0,NOT(Tabelle16[AreaPx]="inf")),Tabelle16[[#This Row],[AreaPx]], NA())</f>
        <v>#N/A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f>Tabelle16[[#This Row],[Roll]]+Tabelle16[[#This Row],[Yaw]]</f>
        <v>36.013369999999995</v>
      </c>
      <c r="P1252">
        <f>SQRT(Tabelle16[[#This Row],[X]]^2+ Tabelle16[[#This Row],[Y]]^2 +Tabelle16[[#This Row],[Z]]^2)</f>
        <v>200.70378605400049</v>
      </c>
      <c r="Q1252">
        <v>242.83</v>
      </c>
      <c r="R1252">
        <v>139.053</v>
      </c>
      <c r="S1252">
        <v>134.126</v>
      </c>
      <c r="T1252">
        <v>43.363799999999998</v>
      </c>
      <c r="U1252">
        <v>-1.7705599999999999</v>
      </c>
      <c r="V1252">
        <v>-7.3504300000000002</v>
      </c>
    </row>
    <row r="1253" spans="1:22">
      <c r="A1253">
        <v>25575</v>
      </c>
      <c r="B1253">
        <v>0</v>
      </c>
      <c r="C1253">
        <v>36.822000000000003</v>
      </c>
      <c r="D1253">
        <v>-14.6829</v>
      </c>
      <c r="E1253">
        <v>-196.75</v>
      </c>
      <c r="F1253">
        <v>43.363799999999998</v>
      </c>
      <c r="G1253">
        <v>-1.7705599999999999</v>
      </c>
      <c r="H1253">
        <v>-7.3504300000000002</v>
      </c>
      <c r="I1253" t="e">
        <f>IF(AND(Tabelle16[[#This Row],[AreaPx]]&gt;0,NOT(Tabelle16[AreaPx]="inf")),Tabelle16[[#This Row],[AreaPx]], NA())</f>
        <v>#N/A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f>Tabelle16[[#This Row],[Roll]]+Tabelle16[[#This Row],[Yaw]]</f>
        <v>36.013369999999995</v>
      </c>
      <c r="P1253">
        <f>SQRT(Tabelle16[[#This Row],[X]]^2+ Tabelle16[[#This Row],[Y]]^2 +Tabelle16[[#This Row],[Z]]^2)</f>
        <v>200.70378605400049</v>
      </c>
      <c r="Q1253">
        <v>242.83</v>
      </c>
      <c r="R1253">
        <v>139.053</v>
      </c>
      <c r="S1253">
        <v>134.126</v>
      </c>
      <c r="T1253">
        <v>43.363799999999998</v>
      </c>
      <c r="U1253">
        <v>-1.7705599999999999</v>
      </c>
      <c r="V1253">
        <v>-7.3504300000000002</v>
      </c>
    </row>
    <row r="1254" spans="1:22">
      <c r="A1254">
        <v>25594</v>
      </c>
      <c r="B1254">
        <v>0</v>
      </c>
      <c r="C1254">
        <v>36.822000000000003</v>
      </c>
      <c r="D1254">
        <v>-14.6829</v>
      </c>
      <c r="E1254">
        <v>-196.75</v>
      </c>
      <c r="F1254">
        <v>43.363799999999998</v>
      </c>
      <c r="G1254">
        <v>-1.7705599999999999</v>
      </c>
      <c r="H1254">
        <v>-7.3504300000000002</v>
      </c>
      <c r="I1254" t="e">
        <f>IF(AND(Tabelle16[[#This Row],[AreaPx]]&gt;0,NOT(Tabelle16[AreaPx]="inf")),Tabelle16[[#This Row],[AreaPx]], NA())</f>
        <v>#N/A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f>Tabelle16[[#This Row],[Roll]]+Tabelle16[[#This Row],[Yaw]]</f>
        <v>36.013369999999995</v>
      </c>
      <c r="P1254">
        <f>SQRT(Tabelle16[[#This Row],[X]]^2+ Tabelle16[[#This Row],[Y]]^2 +Tabelle16[[#This Row],[Z]]^2)</f>
        <v>200.70378605400049</v>
      </c>
      <c r="Q1254">
        <v>242.83</v>
      </c>
      <c r="R1254">
        <v>139.053</v>
      </c>
      <c r="S1254">
        <v>134.126</v>
      </c>
      <c r="T1254">
        <v>43.363799999999998</v>
      </c>
      <c r="U1254">
        <v>-1.7705599999999999</v>
      </c>
      <c r="V1254">
        <v>-7.3504300000000002</v>
      </c>
    </row>
    <row r="1255" spans="1:22">
      <c r="A1255">
        <v>25603</v>
      </c>
      <c r="B1255">
        <v>0</v>
      </c>
      <c r="C1255">
        <v>36.822000000000003</v>
      </c>
      <c r="D1255">
        <v>-14.6829</v>
      </c>
      <c r="E1255">
        <v>-196.75</v>
      </c>
      <c r="F1255">
        <v>43.363799999999998</v>
      </c>
      <c r="G1255">
        <v>-1.7705599999999999</v>
      </c>
      <c r="H1255">
        <v>-7.3504300000000002</v>
      </c>
      <c r="I1255" t="e">
        <f>IF(AND(Tabelle16[[#This Row],[AreaPx]]&gt;0,NOT(Tabelle16[AreaPx]="inf")),Tabelle16[[#This Row],[AreaPx]], NA())</f>
        <v>#N/A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f>Tabelle16[[#This Row],[Roll]]+Tabelle16[[#This Row],[Yaw]]</f>
        <v>36.013369999999995</v>
      </c>
      <c r="P1255">
        <f>SQRT(Tabelle16[[#This Row],[X]]^2+ Tabelle16[[#This Row],[Y]]^2 +Tabelle16[[#This Row],[Z]]^2)</f>
        <v>200.70378605400049</v>
      </c>
      <c r="Q1255">
        <v>242.83</v>
      </c>
      <c r="R1255">
        <v>139.053</v>
      </c>
      <c r="S1255">
        <v>134.126</v>
      </c>
      <c r="T1255">
        <v>43.363799999999998</v>
      </c>
      <c r="U1255">
        <v>-1.7705599999999999</v>
      </c>
      <c r="V1255">
        <v>-7.3504300000000002</v>
      </c>
    </row>
    <row r="1256" spans="1:22">
      <c r="A1256">
        <v>25613</v>
      </c>
      <c r="B1256">
        <v>0</v>
      </c>
      <c r="C1256">
        <v>36.822000000000003</v>
      </c>
      <c r="D1256">
        <v>-14.6829</v>
      </c>
      <c r="E1256">
        <v>-196.75</v>
      </c>
      <c r="F1256">
        <v>43.363799999999998</v>
      </c>
      <c r="G1256">
        <v>-1.7705599999999999</v>
      </c>
      <c r="H1256">
        <v>-7.3504300000000002</v>
      </c>
      <c r="I1256" t="e">
        <f>IF(AND(Tabelle16[[#This Row],[AreaPx]]&gt;0,NOT(Tabelle16[AreaPx]="inf")),Tabelle16[[#This Row],[AreaPx]], NA())</f>
        <v>#N/A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f>Tabelle16[[#This Row],[Roll]]+Tabelle16[[#This Row],[Yaw]]</f>
        <v>36.013369999999995</v>
      </c>
      <c r="P1256">
        <f>SQRT(Tabelle16[[#This Row],[X]]^2+ Tabelle16[[#This Row],[Y]]^2 +Tabelle16[[#This Row],[Z]]^2)</f>
        <v>200.70378605400049</v>
      </c>
      <c r="Q1256">
        <v>242.83</v>
      </c>
      <c r="R1256">
        <v>139.053</v>
      </c>
      <c r="S1256">
        <v>134.126</v>
      </c>
      <c r="T1256">
        <v>43.363799999999998</v>
      </c>
      <c r="U1256">
        <v>-1.7705599999999999</v>
      </c>
      <c r="V1256">
        <v>-7.3504300000000002</v>
      </c>
    </row>
    <row r="1257" spans="1:22">
      <c r="A1257">
        <v>25633</v>
      </c>
      <c r="B1257">
        <v>0</v>
      </c>
      <c r="C1257">
        <v>36.822000000000003</v>
      </c>
      <c r="D1257">
        <v>-14.6829</v>
      </c>
      <c r="E1257">
        <v>-196.75</v>
      </c>
      <c r="F1257">
        <v>43.363799999999998</v>
      </c>
      <c r="G1257">
        <v>-1.7705599999999999</v>
      </c>
      <c r="H1257">
        <v>-7.3504300000000002</v>
      </c>
      <c r="I1257" t="e">
        <f>IF(AND(Tabelle16[[#This Row],[AreaPx]]&gt;0,NOT(Tabelle16[AreaPx]="inf")),Tabelle16[[#This Row],[AreaPx]], NA())</f>
        <v>#N/A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f>Tabelle16[[#This Row],[Roll]]+Tabelle16[[#This Row],[Yaw]]</f>
        <v>36.013369999999995</v>
      </c>
      <c r="P1257">
        <f>SQRT(Tabelle16[[#This Row],[X]]^2+ Tabelle16[[#This Row],[Y]]^2 +Tabelle16[[#This Row],[Z]]^2)</f>
        <v>200.70378605400049</v>
      </c>
      <c r="Q1257">
        <v>242.83</v>
      </c>
      <c r="R1257">
        <v>139.053</v>
      </c>
      <c r="S1257">
        <v>134.126</v>
      </c>
      <c r="T1257">
        <v>43.363799999999998</v>
      </c>
      <c r="U1257">
        <v>-1.7705599999999999</v>
      </c>
      <c r="V1257">
        <v>-7.3504300000000002</v>
      </c>
    </row>
    <row r="1258" spans="1:22">
      <c r="A1258">
        <v>25643</v>
      </c>
      <c r="B1258">
        <v>0</v>
      </c>
      <c r="C1258">
        <v>36.822000000000003</v>
      </c>
      <c r="D1258">
        <v>-14.6829</v>
      </c>
      <c r="E1258">
        <v>-196.75</v>
      </c>
      <c r="F1258">
        <v>43.363799999999998</v>
      </c>
      <c r="G1258">
        <v>-1.7705599999999999</v>
      </c>
      <c r="H1258">
        <v>-7.3504300000000002</v>
      </c>
      <c r="I1258" t="e">
        <f>IF(AND(Tabelle16[[#This Row],[AreaPx]]&gt;0,NOT(Tabelle16[AreaPx]="inf")),Tabelle16[[#This Row],[AreaPx]], NA())</f>
        <v>#N/A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f>Tabelle16[[#This Row],[Roll]]+Tabelle16[[#This Row],[Yaw]]</f>
        <v>36.013369999999995</v>
      </c>
      <c r="P1258">
        <f>SQRT(Tabelle16[[#This Row],[X]]^2+ Tabelle16[[#This Row],[Y]]^2 +Tabelle16[[#This Row],[Z]]^2)</f>
        <v>200.70378605400049</v>
      </c>
      <c r="Q1258">
        <v>242.83</v>
      </c>
      <c r="R1258">
        <v>139.053</v>
      </c>
      <c r="S1258">
        <v>134.126</v>
      </c>
      <c r="T1258">
        <v>43.363799999999998</v>
      </c>
      <c r="U1258">
        <v>-1.7705599999999999</v>
      </c>
      <c r="V1258">
        <v>-7.3504300000000002</v>
      </c>
    </row>
    <row r="1259" spans="1:22">
      <c r="A1259">
        <v>25658</v>
      </c>
      <c r="B1259">
        <v>0</v>
      </c>
      <c r="C1259">
        <v>36.822000000000003</v>
      </c>
      <c r="D1259">
        <v>-14.6829</v>
      </c>
      <c r="E1259">
        <v>-196.75</v>
      </c>
      <c r="F1259">
        <v>43.363799999999998</v>
      </c>
      <c r="G1259">
        <v>-1.7705599999999999</v>
      </c>
      <c r="H1259">
        <v>-7.3504300000000002</v>
      </c>
      <c r="I1259" t="e">
        <f>IF(AND(Tabelle16[[#This Row],[AreaPx]]&gt;0,NOT(Tabelle16[AreaPx]="inf")),Tabelle16[[#This Row],[AreaPx]], NA())</f>
        <v>#N/A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f>Tabelle16[[#This Row],[Roll]]+Tabelle16[[#This Row],[Yaw]]</f>
        <v>36.013369999999995</v>
      </c>
      <c r="P1259">
        <f>SQRT(Tabelle16[[#This Row],[X]]^2+ Tabelle16[[#This Row],[Y]]^2 +Tabelle16[[#This Row],[Z]]^2)</f>
        <v>200.70378605400049</v>
      </c>
      <c r="Q1259">
        <v>242.83</v>
      </c>
      <c r="R1259">
        <v>139.053</v>
      </c>
      <c r="S1259">
        <v>134.126</v>
      </c>
      <c r="T1259">
        <v>43.363799999999998</v>
      </c>
      <c r="U1259">
        <v>-1.7705599999999999</v>
      </c>
      <c r="V1259">
        <v>-7.3504300000000002</v>
      </c>
    </row>
    <row r="1260" spans="1:22">
      <c r="A1260">
        <v>25669</v>
      </c>
      <c r="B1260">
        <v>0</v>
      </c>
      <c r="C1260">
        <v>36.822000000000003</v>
      </c>
      <c r="D1260">
        <v>-14.6829</v>
      </c>
      <c r="E1260">
        <v>-196.75</v>
      </c>
      <c r="F1260">
        <v>43.363799999999998</v>
      </c>
      <c r="G1260">
        <v>-1.7705599999999999</v>
      </c>
      <c r="H1260">
        <v>-7.3504300000000002</v>
      </c>
      <c r="I1260" t="e">
        <f>IF(AND(Tabelle16[[#This Row],[AreaPx]]&gt;0,NOT(Tabelle16[AreaPx]="inf")),Tabelle16[[#This Row],[AreaPx]], NA())</f>
        <v>#N/A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f>Tabelle16[[#This Row],[Roll]]+Tabelle16[[#This Row],[Yaw]]</f>
        <v>36.013369999999995</v>
      </c>
      <c r="P1260">
        <f>SQRT(Tabelle16[[#This Row],[X]]^2+ Tabelle16[[#This Row],[Y]]^2 +Tabelle16[[#This Row],[Z]]^2)</f>
        <v>200.70378605400049</v>
      </c>
      <c r="Q1260">
        <v>242.83</v>
      </c>
      <c r="R1260">
        <v>139.053</v>
      </c>
      <c r="S1260">
        <v>134.126</v>
      </c>
      <c r="T1260">
        <v>43.363799999999998</v>
      </c>
      <c r="U1260">
        <v>-1.7705599999999999</v>
      </c>
      <c r="V1260">
        <v>-7.3504300000000002</v>
      </c>
    </row>
    <row r="1261" spans="1:22">
      <c r="A1261">
        <v>25677</v>
      </c>
      <c r="B1261">
        <v>0</v>
      </c>
      <c r="C1261">
        <v>36.822000000000003</v>
      </c>
      <c r="D1261">
        <v>-14.6829</v>
      </c>
      <c r="E1261">
        <v>-196.75</v>
      </c>
      <c r="F1261">
        <v>43.363799999999998</v>
      </c>
      <c r="G1261">
        <v>-1.7705599999999999</v>
      </c>
      <c r="H1261">
        <v>-7.3504300000000002</v>
      </c>
      <c r="I1261" t="e">
        <f>IF(AND(Tabelle16[[#This Row],[AreaPx]]&gt;0,NOT(Tabelle16[AreaPx]="inf")),Tabelle16[[#This Row],[AreaPx]], NA())</f>
        <v>#N/A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f>Tabelle16[[#This Row],[Roll]]+Tabelle16[[#This Row],[Yaw]]</f>
        <v>36.013369999999995</v>
      </c>
      <c r="P1261">
        <f>SQRT(Tabelle16[[#This Row],[X]]^2+ Tabelle16[[#This Row],[Y]]^2 +Tabelle16[[#This Row],[Z]]^2)</f>
        <v>200.70378605400049</v>
      </c>
      <c r="Q1261">
        <v>242.83</v>
      </c>
      <c r="R1261">
        <v>139.053</v>
      </c>
      <c r="S1261">
        <v>134.126</v>
      </c>
      <c r="T1261">
        <v>43.363799999999998</v>
      </c>
      <c r="U1261">
        <v>-1.7705599999999999</v>
      </c>
      <c r="V1261">
        <v>-7.3504300000000002</v>
      </c>
    </row>
    <row r="1262" spans="1:22">
      <c r="A1262">
        <v>25699</v>
      </c>
      <c r="B1262">
        <v>0</v>
      </c>
      <c r="C1262">
        <v>36.822000000000003</v>
      </c>
      <c r="D1262">
        <v>-14.6829</v>
      </c>
      <c r="E1262">
        <v>-196.75</v>
      </c>
      <c r="F1262">
        <v>43.363799999999998</v>
      </c>
      <c r="G1262">
        <v>-1.7705599999999999</v>
      </c>
      <c r="H1262">
        <v>-7.3504300000000002</v>
      </c>
      <c r="I1262" t="e">
        <f>IF(AND(Tabelle16[[#This Row],[AreaPx]]&gt;0,NOT(Tabelle16[AreaPx]="inf")),Tabelle16[[#This Row],[AreaPx]], NA())</f>
        <v>#N/A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f>Tabelle16[[#This Row],[Roll]]+Tabelle16[[#This Row],[Yaw]]</f>
        <v>36.013369999999995</v>
      </c>
      <c r="P1262">
        <f>SQRT(Tabelle16[[#This Row],[X]]^2+ Tabelle16[[#This Row],[Y]]^2 +Tabelle16[[#This Row],[Z]]^2)</f>
        <v>200.70378605400049</v>
      </c>
      <c r="Q1262">
        <v>242.83</v>
      </c>
      <c r="R1262">
        <v>139.053</v>
      </c>
      <c r="S1262">
        <v>134.126</v>
      </c>
      <c r="T1262">
        <v>43.363799999999998</v>
      </c>
      <c r="U1262">
        <v>-1.7705599999999999</v>
      </c>
      <c r="V1262">
        <v>-7.3504300000000002</v>
      </c>
    </row>
    <row r="1263" spans="1:22">
      <c r="A1263">
        <v>25711</v>
      </c>
      <c r="B1263">
        <v>0</v>
      </c>
      <c r="C1263">
        <v>36.822000000000003</v>
      </c>
      <c r="D1263">
        <v>-14.6829</v>
      </c>
      <c r="E1263">
        <v>-196.75</v>
      </c>
      <c r="F1263">
        <v>43.363799999999998</v>
      </c>
      <c r="G1263">
        <v>-1.7705599999999999</v>
      </c>
      <c r="H1263">
        <v>-7.3504300000000002</v>
      </c>
      <c r="I1263" t="e">
        <f>IF(AND(Tabelle16[[#This Row],[AreaPx]]&gt;0,NOT(Tabelle16[AreaPx]="inf")),Tabelle16[[#This Row],[AreaPx]], NA())</f>
        <v>#N/A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f>Tabelle16[[#This Row],[Roll]]+Tabelle16[[#This Row],[Yaw]]</f>
        <v>36.013369999999995</v>
      </c>
      <c r="P1263">
        <f>SQRT(Tabelle16[[#This Row],[X]]^2+ Tabelle16[[#This Row],[Y]]^2 +Tabelle16[[#This Row],[Z]]^2)</f>
        <v>200.70378605400049</v>
      </c>
      <c r="Q1263">
        <v>242.83</v>
      </c>
      <c r="R1263">
        <v>139.053</v>
      </c>
      <c r="S1263">
        <v>134.126</v>
      </c>
      <c r="T1263">
        <v>43.363799999999998</v>
      </c>
      <c r="U1263">
        <v>-1.7705599999999999</v>
      </c>
      <c r="V1263">
        <v>-7.3504300000000002</v>
      </c>
    </row>
    <row r="1264" spans="1:22">
      <c r="A1264">
        <v>25734</v>
      </c>
      <c r="B1264">
        <v>0</v>
      </c>
      <c r="C1264">
        <v>36.822000000000003</v>
      </c>
      <c r="D1264">
        <v>-14.6829</v>
      </c>
      <c r="E1264">
        <v>-196.75</v>
      </c>
      <c r="F1264">
        <v>43.363799999999998</v>
      </c>
      <c r="G1264">
        <v>-1.7705599999999999</v>
      </c>
      <c r="H1264">
        <v>-7.3504300000000002</v>
      </c>
      <c r="I1264" t="e">
        <f>IF(AND(Tabelle16[[#This Row],[AreaPx]]&gt;0,NOT(Tabelle16[AreaPx]="inf")),Tabelle16[[#This Row],[AreaPx]], NA())</f>
        <v>#N/A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f>Tabelle16[[#This Row],[Roll]]+Tabelle16[[#This Row],[Yaw]]</f>
        <v>36.013369999999995</v>
      </c>
      <c r="P1264">
        <f>SQRT(Tabelle16[[#This Row],[X]]^2+ Tabelle16[[#This Row],[Y]]^2 +Tabelle16[[#This Row],[Z]]^2)</f>
        <v>200.70378605400049</v>
      </c>
      <c r="Q1264">
        <v>242.83</v>
      </c>
      <c r="R1264">
        <v>139.053</v>
      </c>
      <c r="S1264">
        <v>134.126</v>
      </c>
      <c r="T1264">
        <v>43.363799999999998</v>
      </c>
      <c r="U1264">
        <v>-1.7705599999999999</v>
      </c>
      <c r="V1264">
        <v>-7.3504300000000002</v>
      </c>
    </row>
    <row r="1265" spans="1:22">
      <c r="A1265">
        <v>25744</v>
      </c>
      <c r="B1265">
        <v>0</v>
      </c>
      <c r="C1265">
        <v>36.822000000000003</v>
      </c>
      <c r="D1265">
        <v>-14.6829</v>
      </c>
      <c r="E1265">
        <v>-196.75</v>
      </c>
      <c r="F1265">
        <v>43.363799999999998</v>
      </c>
      <c r="G1265">
        <v>-1.7705599999999999</v>
      </c>
      <c r="H1265">
        <v>-7.3504300000000002</v>
      </c>
      <c r="I1265" t="e">
        <f>IF(AND(Tabelle16[[#This Row],[AreaPx]]&gt;0,NOT(Tabelle16[AreaPx]="inf")),Tabelle16[[#This Row],[AreaPx]], NA())</f>
        <v>#N/A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f>Tabelle16[[#This Row],[Roll]]+Tabelle16[[#This Row],[Yaw]]</f>
        <v>36.013369999999995</v>
      </c>
      <c r="P1265">
        <f>SQRT(Tabelle16[[#This Row],[X]]^2+ Tabelle16[[#This Row],[Y]]^2 +Tabelle16[[#This Row],[Z]]^2)</f>
        <v>200.70378605400049</v>
      </c>
      <c r="Q1265">
        <v>242.83</v>
      </c>
      <c r="R1265">
        <v>139.053</v>
      </c>
      <c r="S1265">
        <v>134.126</v>
      </c>
      <c r="T1265">
        <v>43.363799999999998</v>
      </c>
      <c r="U1265">
        <v>-1.7705599999999999</v>
      </c>
      <c r="V1265">
        <v>-7.3504300000000002</v>
      </c>
    </row>
    <row r="1266" spans="1:22">
      <c r="A1266">
        <v>25762</v>
      </c>
      <c r="B1266">
        <v>0</v>
      </c>
      <c r="C1266">
        <v>36.822000000000003</v>
      </c>
      <c r="D1266">
        <v>-14.6829</v>
      </c>
      <c r="E1266">
        <v>-196.75</v>
      </c>
      <c r="F1266">
        <v>43.363799999999998</v>
      </c>
      <c r="G1266">
        <v>-1.7705599999999999</v>
      </c>
      <c r="H1266">
        <v>-7.3504300000000002</v>
      </c>
      <c r="I1266" t="e">
        <f>IF(AND(Tabelle16[[#This Row],[AreaPx]]&gt;0,NOT(Tabelle16[AreaPx]="inf")),Tabelle16[[#This Row],[AreaPx]], NA())</f>
        <v>#N/A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f>Tabelle16[[#This Row],[Roll]]+Tabelle16[[#This Row],[Yaw]]</f>
        <v>36.013369999999995</v>
      </c>
      <c r="P1266">
        <f>SQRT(Tabelle16[[#This Row],[X]]^2+ Tabelle16[[#This Row],[Y]]^2 +Tabelle16[[#This Row],[Z]]^2)</f>
        <v>200.70378605400049</v>
      </c>
      <c r="Q1266">
        <v>242.83</v>
      </c>
      <c r="R1266">
        <v>139.053</v>
      </c>
      <c r="S1266">
        <v>134.126</v>
      </c>
      <c r="T1266">
        <v>43.363799999999998</v>
      </c>
      <c r="U1266">
        <v>-1.7705599999999999</v>
      </c>
      <c r="V1266">
        <v>-7.3504300000000002</v>
      </c>
    </row>
    <row r="1267" spans="1:22">
      <c r="A1267">
        <v>25778</v>
      </c>
      <c r="B1267">
        <v>0</v>
      </c>
      <c r="C1267">
        <v>36.822000000000003</v>
      </c>
      <c r="D1267">
        <v>-14.6829</v>
      </c>
      <c r="E1267">
        <v>-196.75</v>
      </c>
      <c r="F1267">
        <v>43.363799999999998</v>
      </c>
      <c r="G1267">
        <v>-1.7705599999999999</v>
      </c>
      <c r="H1267">
        <v>-7.3504300000000002</v>
      </c>
      <c r="I1267" t="e">
        <f>IF(AND(Tabelle16[[#This Row],[AreaPx]]&gt;0,NOT(Tabelle16[AreaPx]="inf")),Tabelle16[[#This Row],[AreaPx]], NA())</f>
        <v>#N/A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f>Tabelle16[[#This Row],[Roll]]+Tabelle16[[#This Row],[Yaw]]</f>
        <v>36.013369999999995</v>
      </c>
      <c r="P1267">
        <f>SQRT(Tabelle16[[#This Row],[X]]^2+ Tabelle16[[#This Row],[Y]]^2 +Tabelle16[[#This Row],[Z]]^2)</f>
        <v>200.70378605400049</v>
      </c>
      <c r="Q1267">
        <v>242.83</v>
      </c>
      <c r="R1267">
        <v>139.053</v>
      </c>
      <c r="S1267">
        <v>134.126</v>
      </c>
      <c r="T1267">
        <v>43.363799999999998</v>
      </c>
      <c r="U1267">
        <v>-1.7705599999999999</v>
      </c>
      <c r="V1267">
        <v>-7.3504300000000002</v>
      </c>
    </row>
    <row r="1268" spans="1:22">
      <c r="A1268">
        <v>25801</v>
      </c>
      <c r="B1268">
        <v>0</v>
      </c>
      <c r="C1268">
        <v>36.822000000000003</v>
      </c>
      <c r="D1268">
        <v>-14.6829</v>
      </c>
      <c r="E1268">
        <v>-196.75</v>
      </c>
      <c r="F1268">
        <v>43.363799999999998</v>
      </c>
      <c r="G1268">
        <v>-1.7705599999999999</v>
      </c>
      <c r="H1268">
        <v>-7.3504300000000002</v>
      </c>
      <c r="I1268" t="e">
        <f>IF(AND(Tabelle16[[#This Row],[AreaPx]]&gt;0,NOT(Tabelle16[AreaPx]="inf")),Tabelle16[[#This Row],[AreaPx]], NA())</f>
        <v>#N/A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f>Tabelle16[[#This Row],[Roll]]+Tabelle16[[#This Row],[Yaw]]</f>
        <v>36.013369999999995</v>
      </c>
      <c r="P1268">
        <f>SQRT(Tabelle16[[#This Row],[X]]^2+ Tabelle16[[#This Row],[Y]]^2 +Tabelle16[[#This Row],[Z]]^2)</f>
        <v>200.70378605400049</v>
      </c>
      <c r="Q1268">
        <v>242.83</v>
      </c>
      <c r="R1268">
        <v>139.053</v>
      </c>
      <c r="S1268">
        <v>134.126</v>
      </c>
      <c r="T1268">
        <v>43.363799999999998</v>
      </c>
      <c r="U1268">
        <v>-1.7705599999999999</v>
      </c>
      <c r="V1268">
        <v>-7.3504300000000002</v>
      </c>
    </row>
    <row r="1269" spans="1:22">
      <c r="A1269">
        <v>25815</v>
      </c>
      <c r="B1269">
        <v>0</v>
      </c>
      <c r="C1269">
        <v>36.822000000000003</v>
      </c>
      <c r="D1269">
        <v>-14.6829</v>
      </c>
      <c r="E1269">
        <v>-196.75</v>
      </c>
      <c r="F1269">
        <v>43.363799999999998</v>
      </c>
      <c r="G1269">
        <v>-1.7705599999999999</v>
      </c>
      <c r="H1269">
        <v>-7.3504300000000002</v>
      </c>
      <c r="I1269" t="e">
        <f>IF(AND(Tabelle16[[#This Row],[AreaPx]]&gt;0,NOT(Tabelle16[AreaPx]="inf")),Tabelle16[[#This Row],[AreaPx]], NA())</f>
        <v>#N/A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f>Tabelle16[[#This Row],[Roll]]+Tabelle16[[#This Row],[Yaw]]</f>
        <v>36.013369999999995</v>
      </c>
      <c r="P1269">
        <f>SQRT(Tabelle16[[#This Row],[X]]^2+ Tabelle16[[#This Row],[Y]]^2 +Tabelle16[[#This Row],[Z]]^2)</f>
        <v>200.70378605400049</v>
      </c>
      <c r="Q1269">
        <v>242.83</v>
      </c>
      <c r="R1269">
        <v>139.053</v>
      </c>
      <c r="S1269">
        <v>134.126</v>
      </c>
      <c r="T1269">
        <v>43.363799999999998</v>
      </c>
      <c r="U1269">
        <v>-1.7705599999999999</v>
      </c>
      <c r="V1269">
        <v>-7.3504300000000002</v>
      </c>
    </row>
    <row r="1270" spans="1:22">
      <c r="A1270">
        <v>25837</v>
      </c>
      <c r="B1270">
        <v>0</v>
      </c>
      <c r="C1270">
        <v>36.822000000000003</v>
      </c>
      <c r="D1270">
        <v>-14.6829</v>
      </c>
      <c r="E1270">
        <v>-196.75</v>
      </c>
      <c r="F1270">
        <v>43.363799999999998</v>
      </c>
      <c r="G1270">
        <v>-1.7705599999999999</v>
      </c>
      <c r="H1270">
        <v>-7.3504300000000002</v>
      </c>
      <c r="I1270" t="e">
        <f>IF(AND(Tabelle16[[#This Row],[AreaPx]]&gt;0,NOT(Tabelle16[AreaPx]="inf")),Tabelle16[[#This Row],[AreaPx]], NA())</f>
        <v>#N/A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f>Tabelle16[[#This Row],[Roll]]+Tabelle16[[#This Row],[Yaw]]</f>
        <v>36.013369999999995</v>
      </c>
      <c r="P1270">
        <f>SQRT(Tabelle16[[#This Row],[X]]^2+ Tabelle16[[#This Row],[Y]]^2 +Tabelle16[[#This Row],[Z]]^2)</f>
        <v>200.70378605400049</v>
      </c>
      <c r="Q1270">
        <v>242.83</v>
      </c>
      <c r="R1270">
        <v>139.053</v>
      </c>
      <c r="S1270">
        <v>134.126</v>
      </c>
      <c r="T1270">
        <v>43.363799999999998</v>
      </c>
      <c r="U1270">
        <v>-1.7705599999999999</v>
      </c>
      <c r="V1270">
        <v>-7.3504300000000002</v>
      </c>
    </row>
    <row r="1271" spans="1:22">
      <c r="A1271">
        <v>25854</v>
      </c>
      <c r="B1271">
        <v>0</v>
      </c>
      <c r="C1271">
        <v>36.822000000000003</v>
      </c>
      <c r="D1271">
        <v>-14.6829</v>
      </c>
      <c r="E1271">
        <v>-196.75</v>
      </c>
      <c r="F1271">
        <v>43.363799999999998</v>
      </c>
      <c r="G1271">
        <v>-1.7705599999999999</v>
      </c>
      <c r="H1271">
        <v>-7.3504300000000002</v>
      </c>
      <c r="I1271" t="e">
        <f>IF(AND(Tabelle16[[#This Row],[AreaPx]]&gt;0,NOT(Tabelle16[AreaPx]="inf")),Tabelle16[[#This Row],[AreaPx]], NA())</f>
        <v>#N/A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f>Tabelle16[[#This Row],[Roll]]+Tabelle16[[#This Row],[Yaw]]</f>
        <v>36.013369999999995</v>
      </c>
      <c r="P1271">
        <f>SQRT(Tabelle16[[#This Row],[X]]^2+ Tabelle16[[#This Row],[Y]]^2 +Tabelle16[[#This Row],[Z]]^2)</f>
        <v>200.70378605400049</v>
      </c>
      <c r="Q1271">
        <v>242.83</v>
      </c>
      <c r="R1271">
        <v>139.053</v>
      </c>
      <c r="S1271">
        <v>134.126</v>
      </c>
      <c r="T1271">
        <v>43.363799999999998</v>
      </c>
      <c r="U1271">
        <v>-1.7705599999999999</v>
      </c>
      <c r="V1271">
        <v>-7.3504300000000002</v>
      </c>
    </row>
    <row r="1272" spans="1:22">
      <c r="A1272">
        <v>25872</v>
      </c>
      <c r="B1272">
        <v>0</v>
      </c>
      <c r="C1272">
        <v>36.822000000000003</v>
      </c>
      <c r="D1272">
        <v>-14.6829</v>
      </c>
      <c r="E1272">
        <v>-196.75</v>
      </c>
      <c r="F1272">
        <v>43.363799999999998</v>
      </c>
      <c r="G1272">
        <v>-1.7705599999999999</v>
      </c>
      <c r="H1272">
        <v>-7.3504300000000002</v>
      </c>
      <c r="I1272" t="e">
        <f>IF(AND(Tabelle16[[#This Row],[AreaPx]]&gt;0,NOT(Tabelle16[AreaPx]="inf")),Tabelle16[[#This Row],[AreaPx]], NA())</f>
        <v>#N/A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f>Tabelle16[[#This Row],[Roll]]+Tabelle16[[#This Row],[Yaw]]</f>
        <v>36.013369999999995</v>
      </c>
      <c r="P1272">
        <f>SQRT(Tabelle16[[#This Row],[X]]^2+ Tabelle16[[#This Row],[Y]]^2 +Tabelle16[[#This Row],[Z]]^2)</f>
        <v>200.70378605400049</v>
      </c>
      <c r="Q1272">
        <v>242.83</v>
      </c>
      <c r="R1272">
        <v>139.053</v>
      </c>
      <c r="S1272">
        <v>134.126</v>
      </c>
      <c r="T1272">
        <v>43.363799999999998</v>
      </c>
      <c r="U1272">
        <v>-1.7705599999999999</v>
      </c>
      <c r="V1272">
        <v>-7.3504300000000002</v>
      </c>
    </row>
    <row r="1273" spans="1:22">
      <c r="A1273">
        <v>25888</v>
      </c>
      <c r="B1273">
        <v>0</v>
      </c>
      <c r="C1273">
        <v>36.822000000000003</v>
      </c>
      <c r="D1273">
        <v>-14.6829</v>
      </c>
      <c r="E1273">
        <v>-196.75</v>
      </c>
      <c r="F1273">
        <v>43.363799999999998</v>
      </c>
      <c r="G1273">
        <v>-1.7705599999999999</v>
      </c>
      <c r="H1273">
        <v>-7.3504300000000002</v>
      </c>
      <c r="I1273" t="e">
        <f>IF(AND(Tabelle16[[#This Row],[AreaPx]]&gt;0,NOT(Tabelle16[AreaPx]="inf")),Tabelle16[[#This Row],[AreaPx]], NA())</f>
        <v>#N/A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f>Tabelle16[[#This Row],[Roll]]+Tabelle16[[#This Row],[Yaw]]</f>
        <v>36.013369999999995</v>
      </c>
      <c r="P1273">
        <f>SQRT(Tabelle16[[#This Row],[X]]^2+ Tabelle16[[#This Row],[Y]]^2 +Tabelle16[[#This Row],[Z]]^2)</f>
        <v>200.70378605400049</v>
      </c>
      <c r="Q1273">
        <v>242.83</v>
      </c>
      <c r="R1273">
        <v>139.053</v>
      </c>
      <c r="S1273">
        <v>134.126</v>
      </c>
      <c r="T1273">
        <v>43.363799999999998</v>
      </c>
      <c r="U1273">
        <v>-1.7705599999999999</v>
      </c>
      <c r="V1273">
        <v>-7.3504300000000002</v>
      </c>
    </row>
    <row r="1274" spans="1:22">
      <c r="A1274">
        <v>25912</v>
      </c>
      <c r="B1274">
        <v>0</v>
      </c>
      <c r="C1274">
        <v>36.822000000000003</v>
      </c>
      <c r="D1274">
        <v>-14.6829</v>
      </c>
      <c r="E1274">
        <v>-196.75</v>
      </c>
      <c r="F1274">
        <v>43.363799999999998</v>
      </c>
      <c r="G1274">
        <v>-1.7705599999999999</v>
      </c>
      <c r="H1274">
        <v>-7.3504300000000002</v>
      </c>
      <c r="I1274" t="e">
        <f>IF(AND(Tabelle16[[#This Row],[AreaPx]]&gt;0,NOT(Tabelle16[AreaPx]="inf")),Tabelle16[[#This Row],[AreaPx]], NA())</f>
        <v>#N/A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f>Tabelle16[[#This Row],[Roll]]+Tabelle16[[#This Row],[Yaw]]</f>
        <v>36.013369999999995</v>
      </c>
      <c r="P1274">
        <f>SQRT(Tabelle16[[#This Row],[X]]^2+ Tabelle16[[#This Row],[Y]]^2 +Tabelle16[[#This Row],[Z]]^2)</f>
        <v>200.70378605400049</v>
      </c>
      <c r="Q1274">
        <v>242.83</v>
      </c>
      <c r="R1274">
        <v>139.053</v>
      </c>
      <c r="S1274">
        <v>134.126</v>
      </c>
      <c r="T1274">
        <v>43.363799999999998</v>
      </c>
      <c r="U1274">
        <v>-1.7705599999999999</v>
      </c>
      <c r="V1274">
        <v>-7.3504300000000002</v>
      </c>
    </row>
    <row r="1275" spans="1:22">
      <c r="A1275">
        <v>25933</v>
      </c>
      <c r="B1275">
        <v>0</v>
      </c>
      <c r="C1275">
        <v>36.822000000000003</v>
      </c>
      <c r="D1275">
        <v>-14.6829</v>
      </c>
      <c r="E1275">
        <v>-196.75</v>
      </c>
      <c r="F1275">
        <v>43.363799999999998</v>
      </c>
      <c r="G1275">
        <v>-1.7705599999999999</v>
      </c>
      <c r="H1275">
        <v>-7.3504300000000002</v>
      </c>
      <c r="I1275" t="e">
        <f>IF(AND(Tabelle16[[#This Row],[AreaPx]]&gt;0,NOT(Tabelle16[AreaPx]="inf")),Tabelle16[[#This Row],[AreaPx]], NA())</f>
        <v>#N/A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f>Tabelle16[[#This Row],[Roll]]+Tabelle16[[#This Row],[Yaw]]</f>
        <v>36.013369999999995</v>
      </c>
      <c r="P1275">
        <f>SQRT(Tabelle16[[#This Row],[X]]^2+ Tabelle16[[#This Row],[Y]]^2 +Tabelle16[[#This Row],[Z]]^2)</f>
        <v>200.70378605400049</v>
      </c>
      <c r="Q1275">
        <v>242.83</v>
      </c>
      <c r="R1275">
        <v>139.053</v>
      </c>
      <c r="S1275">
        <v>134.126</v>
      </c>
      <c r="T1275">
        <v>43.363799999999998</v>
      </c>
      <c r="U1275">
        <v>-1.7705599999999999</v>
      </c>
      <c r="V1275">
        <v>-7.3504300000000002</v>
      </c>
    </row>
    <row r="1276" spans="1:22">
      <c r="A1276">
        <v>25954</v>
      </c>
      <c r="B1276">
        <v>0</v>
      </c>
      <c r="C1276">
        <v>36.822000000000003</v>
      </c>
      <c r="D1276">
        <v>-14.6829</v>
      </c>
      <c r="E1276">
        <v>-196.75</v>
      </c>
      <c r="F1276">
        <v>43.363799999999998</v>
      </c>
      <c r="G1276">
        <v>-1.7705599999999999</v>
      </c>
      <c r="H1276">
        <v>-7.3504300000000002</v>
      </c>
      <c r="I1276" t="e">
        <f>IF(AND(Tabelle16[[#This Row],[AreaPx]]&gt;0,NOT(Tabelle16[AreaPx]="inf")),Tabelle16[[#This Row],[AreaPx]], NA())</f>
        <v>#N/A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f>Tabelle16[[#This Row],[Roll]]+Tabelle16[[#This Row],[Yaw]]</f>
        <v>36.013369999999995</v>
      </c>
      <c r="P1276">
        <f>SQRT(Tabelle16[[#This Row],[X]]^2+ Tabelle16[[#This Row],[Y]]^2 +Tabelle16[[#This Row],[Z]]^2)</f>
        <v>200.70378605400049</v>
      </c>
      <c r="Q1276">
        <v>242.83</v>
      </c>
      <c r="R1276">
        <v>139.053</v>
      </c>
      <c r="S1276">
        <v>134.126</v>
      </c>
      <c r="T1276">
        <v>43.363799999999998</v>
      </c>
      <c r="U1276">
        <v>-1.7705599999999999</v>
      </c>
      <c r="V1276">
        <v>-7.3504300000000002</v>
      </c>
    </row>
    <row r="1277" spans="1:22">
      <c r="A1277">
        <v>25979</v>
      </c>
      <c r="B1277">
        <v>0</v>
      </c>
      <c r="C1277">
        <v>36.822000000000003</v>
      </c>
      <c r="D1277">
        <v>-14.6829</v>
      </c>
      <c r="E1277">
        <v>-196.75</v>
      </c>
      <c r="F1277">
        <v>43.363799999999998</v>
      </c>
      <c r="G1277">
        <v>-1.7705599999999999</v>
      </c>
      <c r="H1277">
        <v>-7.3504300000000002</v>
      </c>
      <c r="I1277" t="e">
        <f>IF(AND(Tabelle16[[#This Row],[AreaPx]]&gt;0,NOT(Tabelle16[AreaPx]="inf")),Tabelle16[[#This Row],[AreaPx]], NA())</f>
        <v>#N/A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f>Tabelle16[[#This Row],[Roll]]+Tabelle16[[#This Row],[Yaw]]</f>
        <v>36.013369999999995</v>
      </c>
      <c r="P1277">
        <f>SQRT(Tabelle16[[#This Row],[X]]^2+ Tabelle16[[#This Row],[Y]]^2 +Tabelle16[[#This Row],[Z]]^2)</f>
        <v>200.70378605400049</v>
      </c>
      <c r="Q1277">
        <v>242.83</v>
      </c>
      <c r="R1277">
        <v>139.053</v>
      </c>
      <c r="S1277">
        <v>134.126</v>
      </c>
      <c r="T1277">
        <v>43.363799999999998</v>
      </c>
      <c r="U1277">
        <v>-1.7705599999999999</v>
      </c>
      <c r="V1277">
        <v>-7.3504300000000002</v>
      </c>
    </row>
    <row r="1278" spans="1:22">
      <c r="A1278">
        <v>26009</v>
      </c>
      <c r="B1278">
        <v>0</v>
      </c>
      <c r="C1278">
        <v>36.822000000000003</v>
      </c>
      <c r="D1278">
        <v>-14.6829</v>
      </c>
      <c r="E1278">
        <v>-196.75</v>
      </c>
      <c r="F1278">
        <v>43.363799999999998</v>
      </c>
      <c r="G1278">
        <v>-1.7705599999999999</v>
      </c>
      <c r="H1278">
        <v>-7.3504300000000002</v>
      </c>
      <c r="I1278" t="e">
        <f>IF(AND(Tabelle16[[#This Row],[AreaPx]]&gt;0,NOT(Tabelle16[AreaPx]="inf")),Tabelle16[[#This Row],[AreaPx]], NA())</f>
        <v>#N/A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f>Tabelle16[[#This Row],[Roll]]+Tabelle16[[#This Row],[Yaw]]</f>
        <v>36.013369999999995</v>
      </c>
      <c r="P1278">
        <f>SQRT(Tabelle16[[#This Row],[X]]^2+ Tabelle16[[#This Row],[Y]]^2 +Tabelle16[[#This Row],[Z]]^2)</f>
        <v>200.70378605400049</v>
      </c>
      <c r="Q1278">
        <v>242.83</v>
      </c>
      <c r="R1278">
        <v>139.053</v>
      </c>
      <c r="S1278">
        <v>134.126</v>
      </c>
      <c r="T1278">
        <v>43.363799999999998</v>
      </c>
      <c r="U1278">
        <v>-1.7705599999999999</v>
      </c>
      <c r="V1278">
        <v>-7.3504300000000002</v>
      </c>
    </row>
    <row r="1279" spans="1:22">
      <c r="A1279">
        <v>26039</v>
      </c>
      <c r="B1279">
        <v>0</v>
      </c>
      <c r="C1279">
        <v>36.822000000000003</v>
      </c>
      <c r="D1279">
        <v>-14.6829</v>
      </c>
      <c r="E1279">
        <v>-196.75</v>
      </c>
      <c r="F1279">
        <v>43.363799999999998</v>
      </c>
      <c r="G1279">
        <v>-1.7705599999999999</v>
      </c>
      <c r="H1279">
        <v>-7.3504300000000002</v>
      </c>
      <c r="I1279" t="e">
        <f>IF(AND(Tabelle16[[#This Row],[AreaPx]]&gt;0,NOT(Tabelle16[AreaPx]="inf")),Tabelle16[[#This Row],[AreaPx]], NA())</f>
        <v>#N/A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f>Tabelle16[[#This Row],[Roll]]+Tabelle16[[#This Row],[Yaw]]</f>
        <v>36.013369999999995</v>
      </c>
      <c r="P1279">
        <f>SQRT(Tabelle16[[#This Row],[X]]^2+ Tabelle16[[#This Row],[Y]]^2 +Tabelle16[[#This Row],[Z]]^2)</f>
        <v>200.70378605400049</v>
      </c>
      <c r="Q1279">
        <v>242.83</v>
      </c>
      <c r="R1279">
        <v>139.053</v>
      </c>
      <c r="S1279">
        <v>134.126</v>
      </c>
      <c r="T1279">
        <v>43.363799999999998</v>
      </c>
      <c r="U1279">
        <v>-1.7705599999999999</v>
      </c>
      <c r="V1279">
        <v>-7.3504300000000002</v>
      </c>
    </row>
    <row r="1280" spans="1:22">
      <c r="A1280">
        <v>26058</v>
      </c>
      <c r="B1280">
        <v>0</v>
      </c>
      <c r="C1280">
        <v>36.822000000000003</v>
      </c>
      <c r="D1280">
        <v>-14.6829</v>
      </c>
      <c r="E1280">
        <v>-196.75</v>
      </c>
      <c r="F1280">
        <v>43.363799999999998</v>
      </c>
      <c r="G1280">
        <v>-1.7705599999999999</v>
      </c>
      <c r="H1280">
        <v>-7.3504300000000002</v>
      </c>
      <c r="I1280" t="e">
        <f>IF(AND(Tabelle16[[#This Row],[AreaPx]]&gt;0,NOT(Tabelle16[AreaPx]="inf")),Tabelle16[[#This Row],[AreaPx]], NA())</f>
        <v>#N/A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f>Tabelle16[[#This Row],[Roll]]+Tabelle16[[#This Row],[Yaw]]</f>
        <v>36.013369999999995</v>
      </c>
      <c r="P1280">
        <f>SQRT(Tabelle16[[#This Row],[X]]^2+ Tabelle16[[#This Row],[Y]]^2 +Tabelle16[[#This Row],[Z]]^2)</f>
        <v>200.70378605400049</v>
      </c>
      <c r="Q1280">
        <v>242.83</v>
      </c>
      <c r="R1280">
        <v>139.053</v>
      </c>
      <c r="S1280">
        <v>134.126</v>
      </c>
      <c r="T1280">
        <v>43.363799999999998</v>
      </c>
      <c r="U1280">
        <v>-1.7705599999999999</v>
      </c>
      <c r="V1280">
        <v>-7.3504300000000002</v>
      </c>
    </row>
    <row r="1281" spans="1:22">
      <c r="A1281">
        <v>26070</v>
      </c>
      <c r="B1281">
        <v>0</v>
      </c>
      <c r="C1281">
        <v>36.822000000000003</v>
      </c>
      <c r="D1281">
        <v>-14.6829</v>
      </c>
      <c r="E1281">
        <v>-196.75</v>
      </c>
      <c r="F1281">
        <v>43.363799999999998</v>
      </c>
      <c r="G1281">
        <v>-1.7705599999999999</v>
      </c>
      <c r="H1281">
        <v>-7.3504300000000002</v>
      </c>
      <c r="I1281" t="e">
        <f>IF(AND(Tabelle16[[#This Row],[AreaPx]]&gt;0,NOT(Tabelle16[AreaPx]="inf")),Tabelle16[[#This Row],[AreaPx]], NA())</f>
        <v>#N/A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f>Tabelle16[[#This Row],[Roll]]+Tabelle16[[#This Row],[Yaw]]</f>
        <v>36.013369999999995</v>
      </c>
      <c r="P1281">
        <f>SQRT(Tabelle16[[#This Row],[X]]^2+ Tabelle16[[#This Row],[Y]]^2 +Tabelle16[[#This Row],[Z]]^2)</f>
        <v>200.70378605400049</v>
      </c>
      <c r="Q1281">
        <v>242.83</v>
      </c>
      <c r="R1281">
        <v>139.053</v>
      </c>
      <c r="S1281">
        <v>134.126</v>
      </c>
      <c r="T1281">
        <v>43.363799999999998</v>
      </c>
      <c r="U1281">
        <v>-1.7705599999999999</v>
      </c>
      <c r="V1281">
        <v>-7.3504300000000002</v>
      </c>
    </row>
    <row r="1282" spans="1:22">
      <c r="A1282">
        <v>26078</v>
      </c>
      <c r="B1282">
        <v>0</v>
      </c>
      <c r="C1282">
        <v>36.822000000000003</v>
      </c>
      <c r="D1282">
        <v>-14.6829</v>
      </c>
      <c r="E1282">
        <v>-196.75</v>
      </c>
      <c r="F1282">
        <v>43.363799999999998</v>
      </c>
      <c r="G1282">
        <v>-1.7705599999999999</v>
      </c>
      <c r="H1282">
        <v>-7.3504300000000002</v>
      </c>
      <c r="I1282" t="e">
        <f>IF(AND(Tabelle16[[#This Row],[AreaPx]]&gt;0,NOT(Tabelle16[AreaPx]="inf")),Tabelle16[[#This Row],[AreaPx]], NA())</f>
        <v>#N/A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f>Tabelle16[[#This Row],[Roll]]+Tabelle16[[#This Row],[Yaw]]</f>
        <v>36.013369999999995</v>
      </c>
      <c r="P1282">
        <f>SQRT(Tabelle16[[#This Row],[X]]^2+ Tabelle16[[#This Row],[Y]]^2 +Tabelle16[[#This Row],[Z]]^2)</f>
        <v>200.70378605400049</v>
      </c>
      <c r="Q1282">
        <v>242.83</v>
      </c>
      <c r="R1282">
        <v>139.053</v>
      </c>
      <c r="S1282">
        <v>134.126</v>
      </c>
      <c r="T1282">
        <v>43.363799999999998</v>
      </c>
      <c r="U1282">
        <v>-1.7705599999999999</v>
      </c>
      <c r="V1282">
        <v>-7.3504300000000002</v>
      </c>
    </row>
    <row r="1283" spans="1:22">
      <c r="A1283">
        <v>26104</v>
      </c>
      <c r="B1283">
        <v>0</v>
      </c>
      <c r="C1283">
        <v>36.822000000000003</v>
      </c>
      <c r="D1283">
        <v>-14.6829</v>
      </c>
      <c r="E1283">
        <v>-196.75</v>
      </c>
      <c r="F1283">
        <v>43.363799999999998</v>
      </c>
      <c r="G1283">
        <v>-1.7705599999999999</v>
      </c>
      <c r="H1283">
        <v>-7.3504300000000002</v>
      </c>
      <c r="I1283" t="e">
        <f>IF(AND(Tabelle16[[#This Row],[AreaPx]]&gt;0,NOT(Tabelle16[AreaPx]="inf")),Tabelle16[[#This Row],[AreaPx]], NA())</f>
        <v>#N/A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f>Tabelle16[[#This Row],[Roll]]+Tabelle16[[#This Row],[Yaw]]</f>
        <v>36.013369999999995</v>
      </c>
      <c r="P1283">
        <f>SQRT(Tabelle16[[#This Row],[X]]^2+ Tabelle16[[#This Row],[Y]]^2 +Tabelle16[[#This Row],[Z]]^2)</f>
        <v>200.70378605400049</v>
      </c>
      <c r="Q1283">
        <v>242.83</v>
      </c>
      <c r="R1283">
        <v>139.053</v>
      </c>
      <c r="S1283">
        <v>134.126</v>
      </c>
      <c r="T1283">
        <v>43.363799999999998</v>
      </c>
      <c r="U1283">
        <v>-1.7705599999999999</v>
      </c>
      <c r="V1283">
        <v>-7.3504300000000002</v>
      </c>
    </row>
    <row r="1284" spans="1:22">
      <c r="A1284">
        <v>26118</v>
      </c>
      <c r="B1284">
        <v>0</v>
      </c>
      <c r="C1284">
        <v>36.822000000000003</v>
      </c>
      <c r="D1284">
        <v>-14.6829</v>
      </c>
      <c r="E1284">
        <v>-196.75</v>
      </c>
      <c r="F1284">
        <v>43.363799999999998</v>
      </c>
      <c r="G1284">
        <v>-1.7705599999999999</v>
      </c>
      <c r="H1284">
        <v>-7.3504300000000002</v>
      </c>
      <c r="I1284" t="e">
        <f>IF(AND(Tabelle16[[#This Row],[AreaPx]]&gt;0,NOT(Tabelle16[AreaPx]="inf")),Tabelle16[[#This Row],[AreaPx]], NA())</f>
        <v>#N/A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f>Tabelle16[[#This Row],[Roll]]+Tabelle16[[#This Row],[Yaw]]</f>
        <v>36.013369999999995</v>
      </c>
      <c r="P1284">
        <f>SQRT(Tabelle16[[#This Row],[X]]^2+ Tabelle16[[#This Row],[Y]]^2 +Tabelle16[[#This Row],[Z]]^2)</f>
        <v>200.70378605400049</v>
      </c>
      <c r="Q1284">
        <v>242.83</v>
      </c>
      <c r="R1284">
        <v>139.053</v>
      </c>
      <c r="S1284">
        <v>134.126</v>
      </c>
      <c r="T1284">
        <v>43.363799999999998</v>
      </c>
      <c r="U1284">
        <v>-1.7705599999999999</v>
      </c>
      <c r="V1284">
        <v>-7.3504300000000002</v>
      </c>
    </row>
    <row r="1285" spans="1:22">
      <c r="A1285">
        <v>26148</v>
      </c>
      <c r="B1285">
        <v>0</v>
      </c>
      <c r="C1285">
        <v>36.822000000000003</v>
      </c>
      <c r="D1285">
        <v>-14.6829</v>
      </c>
      <c r="E1285">
        <v>-196.75</v>
      </c>
      <c r="F1285">
        <v>43.363799999999998</v>
      </c>
      <c r="G1285">
        <v>-1.7705599999999999</v>
      </c>
      <c r="H1285">
        <v>-7.3504300000000002</v>
      </c>
      <c r="I1285" t="e">
        <f>IF(AND(Tabelle16[[#This Row],[AreaPx]]&gt;0,NOT(Tabelle16[AreaPx]="inf")),Tabelle16[[#This Row],[AreaPx]], NA())</f>
        <v>#N/A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f>Tabelle16[[#This Row],[Roll]]+Tabelle16[[#This Row],[Yaw]]</f>
        <v>36.013369999999995</v>
      </c>
      <c r="P1285">
        <f>SQRT(Tabelle16[[#This Row],[X]]^2+ Tabelle16[[#This Row],[Y]]^2 +Tabelle16[[#This Row],[Z]]^2)</f>
        <v>200.70378605400049</v>
      </c>
      <c r="Q1285">
        <v>242.83</v>
      </c>
      <c r="R1285">
        <v>139.053</v>
      </c>
      <c r="S1285">
        <v>134.126</v>
      </c>
      <c r="T1285">
        <v>43.363799999999998</v>
      </c>
      <c r="U1285">
        <v>-1.7705599999999999</v>
      </c>
      <c r="V1285">
        <v>-7.3504300000000002</v>
      </c>
    </row>
    <row r="1286" spans="1:22">
      <c r="A1286">
        <v>26176</v>
      </c>
      <c r="B1286">
        <v>0</v>
      </c>
      <c r="C1286">
        <v>36.822000000000003</v>
      </c>
      <c r="D1286">
        <v>-14.6829</v>
      </c>
      <c r="E1286">
        <v>-196.75</v>
      </c>
      <c r="F1286">
        <v>43.363799999999998</v>
      </c>
      <c r="G1286">
        <v>-1.7705599999999999</v>
      </c>
      <c r="H1286">
        <v>-7.3504300000000002</v>
      </c>
      <c r="I1286" t="e">
        <f>IF(AND(Tabelle16[[#This Row],[AreaPx]]&gt;0,NOT(Tabelle16[AreaPx]="inf")),Tabelle16[[#This Row],[AreaPx]], NA())</f>
        <v>#N/A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f>Tabelle16[[#This Row],[Roll]]+Tabelle16[[#This Row],[Yaw]]</f>
        <v>36.013369999999995</v>
      </c>
      <c r="P1286">
        <f>SQRT(Tabelle16[[#This Row],[X]]^2+ Tabelle16[[#This Row],[Y]]^2 +Tabelle16[[#This Row],[Z]]^2)</f>
        <v>200.70378605400049</v>
      </c>
      <c r="Q1286">
        <v>242.83</v>
      </c>
      <c r="R1286">
        <v>139.053</v>
      </c>
      <c r="S1286">
        <v>134.126</v>
      </c>
      <c r="T1286">
        <v>43.363799999999998</v>
      </c>
      <c r="U1286">
        <v>-1.7705599999999999</v>
      </c>
      <c r="V1286">
        <v>-7.3504300000000002</v>
      </c>
    </row>
    <row r="1287" spans="1:22">
      <c r="A1287">
        <v>26200</v>
      </c>
      <c r="B1287">
        <v>0</v>
      </c>
      <c r="C1287">
        <v>36.822000000000003</v>
      </c>
      <c r="D1287">
        <v>-14.6829</v>
      </c>
      <c r="E1287">
        <v>-196.75</v>
      </c>
      <c r="F1287">
        <v>43.363799999999998</v>
      </c>
      <c r="G1287">
        <v>-1.7705599999999999</v>
      </c>
      <c r="H1287">
        <v>-7.3504300000000002</v>
      </c>
      <c r="I1287" t="e">
        <f>IF(AND(Tabelle16[[#This Row],[AreaPx]]&gt;0,NOT(Tabelle16[AreaPx]="inf")),Tabelle16[[#This Row],[AreaPx]], NA())</f>
        <v>#N/A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f>Tabelle16[[#This Row],[Roll]]+Tabelle16[[#This Row],[Yaw]]</f>
        <v>36.013369999999995</v>
      </c>
      <c r="P1287">
        <f>SQRT(Tabelle16[[#This Row],[X]]^2+ Tabelle16[[#This Row],[Y]]^2 +Tabelle16[[#This Row],[Z]]^2)</f>
        <v>200.70378605400049</v>
      </c>
      <c r="Q1287">
        <v>242.83</v>
      </c>
      <c r="R1287">
        <v>139.053</v>
      </c>
      <c r="S1287">
        <v>134.126</v>
      </c>
      <c r="T1287">
        <v>43.363799999999998</v>
      </c>
      <c r="U1287">
        <v>-1.7705599999999999</v>
      </c>
      <c r="V1287">
        <v>-7.3504300000000002</v>
      </c>
    </row>
    <row r="1288" spans="1:22">
      <c r="A1288">
        <v>26215</v>
      </c>
      <c r="B1288">
        <v>0</v>
      </c>
      <c r="C1288">
        <v>36.822000000000003</v>
      </c>
      <c r="D1288">
        <v>-14.6829</v>
      </c>
      <c r="E1288">
        <v>-196.75</v>
      </c>
      <c r="F1288">
        <v>43.363799999999998</v>
      </c>
      <c r="G1288">
        <v>-1.7705599999999999</v>
      </c>
      <c r="H1288">
        <v>-7.3504300000000002</v>
      </c>
      <c r="I1288" t="e">
        <f>IF(AND(Tabelle16[[#This Row],[AreaPx]]&gt;0,NOT(Tabelle16[AreaPx]="inf")),Tabelle16[[#This Row],[AreaPx]], NA())</f>
        <v>#N/A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f>Tabelle16[[#This Row],[Roll]]+Tabelle16[[#This Row],[Yaw]]</f>
        <v>36.013369999999995</v>
      </c>
      <c r="P1288">
        <f>SQRT(Tabelle16[[#This Row],[X]]^2+ Tabelle16[[#This Row],[Y]]^2 +Tabelle16[[#This Row],[Z]]^2)</f>
        <v>200.70378605400049</v>
      </c>
      <c r="Q1288">
        <v>242.83</v>
      </c>
      <c r="R1288">
        <v>139.053</v>
      </c>
      <c r="S1288">
        <v>134.126</v>
      </c>
      <c r="T1288">
        <v>43.363799999999998</v>
      </c>
      <c r="U1288">
        <v>-1.7705599999999999</v>
      </c>
      <c r="V1288">
        <v>-7.3504300000000002</v>
      </c>
    </row>
    <row r="1289" spans="1:22">
      <c r="A1289">
        <v>26237</v>
      </c>
      <c r="B1289">
        <v>0</v>
      </c>
      <c r="C1289">
        <v>36.822000000000003</v>
      </c>
      <c r="D1289">
        <v>-14.6829</v>
      </c>
      <c r="E1289">
        <v>-196.75</v>
      </c>
      <c r="F1289">
        <v>43.363799999999998</v>
      </c>
      <c r="G1289">
        <v>-1.7705599999999999</v>
      </c>
      <c r="H1289">
        <v>-7.3504300000000002</v>
      </c>
      <c r="I1289" t="e">
        <f>IF(AND(Tabelle16[[#This Row],[AreaPx]]&gt;0,NOT(Tabelle16[AreaPx]="inf")),Tabelle16[[#This Row],[AreaPx]], NA())</f>
        <v>#N/A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f>Tabelle16[[#This Row],[Roll]]+Tabelle16[[#This Row],[Yaw]]</f>
        <v>36.013369999999995</v>
      </c>
      <c r="P1289">
        <f>SQRT(Tabelle16[[#This Row],[X]]^2+ Tabelle16[[#This Row],[Y]]^2 +Tabelle16[[#This Row],[Z]]^2)</f>
        <v>200.70378605400049</v>
      </c>
      <c r="Q1289">
        <v>242.83</v>
      </c>
      <c r="R1289">
        <v>139.053</v>
      </c>
      <c r="S1289">
        <v>134.126</v>
      </c>
      <c r="T1289">
        <v>43.363799999999998</v>
      </c>
      <c r="U1289">
        <v>-1.7705599999999999</v>
      </c>
      <c r="V1289">
        <v>-7.3504300000000002</v>
      </c>
    </row>
    <row r="1290" spans="1:22">
      <c r="A1290">
        <v>26253</v>
      </c>
      <c r="B1290">
        <v>0</v>
      </c>
      <c r="C1290">
        <v>36.822000000000003</v>
      </c>
      <c r="D1290">
        <v>-14.6829</v>
      </c>
      <c r="E1290">
        <v>-196.75</v>
      </c>
      <c r="F1290">
        <v>43.363799999999998</v>
      </c>
      <c r="G1290">
        <v>-1.7705599999999999</v>
      </c>
      <c r="H1290">
        <v>-7.3504300000000002</v>
      </c>
      <c r="I1290" t="e">
        <f>IF(AND(Tabelle16[[#This Row],[AreaPx]]&gt;0,NOT(Tabelle16[AreaPx]="inf")),Tabelle16[[#This Row],[AreaPx]], NA())</f>
        <v>#N/A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f>Tabelle16[[#This Row],[Roll]]+Tabelle16[[#This Row],[Yaw]]</f>
        <v>36.013369999999995</v>
      </c>
      <c r="P1290">
        <f>SQRT(Tabelle16[[#This Row],[X]]^2+ Tabelle16[[#This Row],[Y]]^2 +Tabelle16[[#This Row],[Z]]^2)</f>
        <v>200.70378605400049</v>
      </c>
      <c r="Q1290">
        <v>242.83</v>
      </c>
      <c r="R1290">
        <v>139.053</v>
      </c>
      <c r="S1290">
        <v>134.126</v>
      </c>
      <c r="T1290">
        <v>43.363799999999998</v>
      </c>
      <c r="U1290">
        <v>-1.7705599999999999</v>
      </c>
      <c r="V1290">
        <v>-7.3504300000000002</v>
      </c>
    </row>
    <row r="1291" spans="1:22">
      <c r="A1291">
        <v>26275</v>
      </c>
      <c r="B1291">
        <v>0</v>
      </c>
      <c r="C1291">
        <v>36.822000000000003</v>
      </c>
      <c r="D1291">
        <v>-14.6829</v>
      </c>
      <c r="E1291">
        <v>-196.75</v>
      </c>
      <c r="F1291">
        <v>43.363799999999998</v>
      </c>
      <c r="G1291">
        <v>-1.7705599999999999</v>
      </c>
      <c r="H1291">
        <v>-7.3504300000000002</v>
      </c>
      <c r="I1291" t="e">
        <f>IF(AND(Tabelle16[[#This Row],[AreaPx]]&gt;0,NOT(Tabelle16[AreaPx]="inf")),Tabelle16[[#This Row],[AreaPx]], NA())</f>
        <v>#N/A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f>Tabelle16[[#This Row],[Roll]]+Tabelle16[[#This Row],[Yaw]]</f>
        <v>36.013369999999995</v>
      </c>
      <c r="P1291">
        <f>SQRT(Tabelle16[[#This Row],[X]]^2+ Tabelle16[[#This Row],[Y]]^2 +Tabelle16[[#This Row],[Z]]^2)</f>
        <v>200.70378605400049</v>
      </c>
      <c r="Q1291">
        <v>242.83</v>
      </c>
      <c r="R1291">
        <v>139.053</v>
      </c>
      <c r="S1291">
        <v>134.126</v>
      </c>
      <c r="T1291">
        <v>43.363799999999998</v>
      </c>
      <c r="U1291">
        <v>-1.7705599999999999</v>
      </c>
      <c r="V1291">
        <v>-7.3504300000000002</v>
      </c>
    </row>
    <row r="1292" spans="1:22">
      <c r="A1292">
        <v>26294</v>
      </c>
      <c r="B1292">
        <v>0</v>
      </c>
      <c r="C1292">
        <v>36.822000000000003</v>
      </c>
      <c r="D1292">
        <v>-14.6829</v>
      </c>
      <c r="E1292">
        <v>-196.75</v>
      </c>
      <c r="F1292">
        <v>43.363799999999998</v>
      </c>
      <c r="G1292">
        <v>-1.7705599999999999</v>
      </c>
      <c r="H1292">
        <v>-7.3504300000000002</v>
      </c>
      <c r="I1292" t="e">
        <f>IF(AND(Tabelle16[[#This Row],[AreaPx]]&gt;0,NOT(Tabelle16[AreaPx]="inf")),Tabelle16[[#This Row],[AreaPx]], NA())</f>
        <v>#N/A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f>Tabelle16[[#This Row],[Roll]]+Tabelle16[[#This Row],[Yaw]]</f>
        <v>36.013369999999995</v>
      </c>
      <c r="P1292">
        <f>SQRT(Tabelle16[[#This Row],[X]]^2+ Tabelle16[[#This Row],[Y]]^2 +Tabelle16[[#This Row],[Z]]^2)</f>
        <v>200.70378605400049</v>
      </c>
      <c r="Q1292">
        <v>242.83</v>
      </c>
      <c r="R1292">
        <v>139.053</v>
      </c>
      <c r="S1292">
        <v>134.126</v>
      </c>
      <c r="T1292">
        <v>43.363799999999998</v>
      </c>
      <c r="U1292">
        <v>-1.7705599999999999</v>
      </c>
      <c r="V1292">
        <v>-7.3504300000000002</v>
      </c>
    </row>
    <row r="1293" spans="1:22">
      <c r="A1293">
        <v>26307</v>
      </c>
      <c r="B1293">
        <v>0</v>
      </c>
      <c r="C1293">
        <v>36.822000000000003</v>
      </c>
      <c r="D1293">
        <v>-14.6829</v>
      </c>
      <c r="E1293">
        <v>-196.75</v>
      </c>
      <c r="F1293">
        <v>43.363799999999998</v>
      </c>
      <c r="G1293">
        <v>-1.7705599999999999</v>
      </c>
      <c r="H1293">
        <v>-7.3504300000000002</v>
      </c>
      <c r="I1293" t="e">
        <f>IF(AND(Tabelle16[[#This Row],[AreaPx]]&gt;0,NOT(Tabelle16[AreaPx]="inf")),Tabelle16[[#This Row],[AreaPx]], NA())</f>
        <v>#N/A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f>Tabelle16[[#This Row],[Roll]]+Tabelle16[[#This Row],[Yaw]]</f>
        <v>36.013369999999995</v>
      </c>
      <c r="P1293">
        <f>SQRT(Tabelle16[[#This Row],[X]]^2+ Tabelle16[[#This Row],[Y]]^2 +Tabelle16[[#This Row],[Z]]^2)</f>
        <v>200.70378605400049</v>
      </c>
      <c r="Q1293">
        <v>242.83</v>
      </c>
      <c r="R1293">
        <v>139.053</v>
      </c>
      <c r="S1293">
        <v>134.126</v>
      </c>
      <c r="T1293">
        <v>43.363799999999998</v>
      </c>
      <c r="U1293">
        <v>-1.7705599999999999</v>
      </c>
      <c r="V1293">
        <v>-7.3504300000000002</v>
      </c>
    </row>
    <row r="1294" spans="1:22">
      <c r="A1294">
        <v>26337</v>
      </c>
      <c r="B1294">
        <v>0</v>
      </c>
      <c r="C1294">
        <v>36.822000000000003</v>
      </c>
      <c r="D1294">
        <v>-14.6829</v>
      </c>
      <c r="E1294">
        <v>-196.75</v>
      </c>
      <c r="F1294">
        <v>43.363799999999998</v>
      </c>
      <c r="G1294">
        <v>-1.7705599999999999</v>
      </c>
      <c r="H1294">
        <v>-7.3504300000000002</v>
      </c>
      <c r="I1294" t="e">
        <f>IF(AND(Tabelle16[[#This Row],[AreaPx]]&gt;0,NOT(Tabelle16[AreaPx]="inf")),Tabelle16[[#This Row],[AreaPx]], NA())</f>
        <v>#N/A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f>Tabelle16[[#This Row],[Roll]]+Tabelle16[[#This Row],[Yaw]]</f>
        <v>36.013369999999995</v>
      </c>
      <c r="P1294">
        <f>SQRT(Tabelle16[[#This Row],[X]]^2+ Tabelle16[[#This Row],[Y]]^2 +Tabelle16[[#This Row],[Z]]^2)</f>
        <v>200.70378605400049</v>
      </c>
      <c r="Q1294">
        <v>242.83</v>
      </c>
      <c r="R1294">
        <v>139.053</v>
      </c>
      <c r="S1294">
        <v>134.126</v>
      </c>
      <c r="T1294">
        <v>43.363799999999998</v>
      </c>
      <c r="U1294">
        <v>-1.7705599999999999</v>
      </c>
      <c r="V1294">
        <v>-7.3504300000000002</v>
      </c>
    </row>
    <row r="1295" spans="1:22">
      <c r="A1295">
        <v>26350</v>
      </c>
      <c r="B1295">
        <v>0</v>
      </c>
      <c r="C1295">
        <v>36.822000000000003</v>
      </c>
      <c r="D1295">
        <v>-14.6829</v>
      </c>
      <c r="E1295">
        <v>-196.75</v>
      </c>
      <c r="F1295">
        <v>43.363799999999998</v>
      </c>
      <c r="G1295">
        <v>-1.7705599999999999</v>
      </c>
      <c r="H1295">
        <v>-7.3504300000000002</v>
      </c>
      <c r="I1295" t="e">
        <f>IF(AND(Tabelle16[[#This Row],[AreaPx]]&gt;0,NOT(Tabelle16[AreaPx]="inf")),Tabelle16[[#This Row],[AreaPx]], NA())</f>
        <v>#N/A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f>Tabelle16[[#This Row],[Roll]]+Tabelle16[[#This Row],[Yaw]]</f>
        <v>36.013369999999995</v>
      </c>
      <c r="P1295">
        <f>SQRT(Tabelle16[[#This Row],[X]]^2+ Tabelle16[[#This Row],[Y]]^2 +Tabelle16[[#This Row],[Z]]^2)</f>
        <v>200.70378605400049</v>
      </c>
      <c r="Q1295">
        <v>242.83</v>
      </c>
      <c r="R1295">
        <v>139.053</v>
      </c>
      <c r="S1295">
        <v>134.126</v>
      </c>
      <c r="T1295">
        <v>43.363799999999998</v>
      </c>
      <c r="U1295">
        <v>-1.7705599999999999</v>
      </c>
      <c r="V1295">
        <v>-7.3504300000000002</v>
      </c>
    </row>
    <row r="1296" spans="1:22">
      <c r="A1296">
        <v>26374</v>
      </c>
      <c r="B1296">
        <v>0</v>
      </c>
      <c r="C1296">
        <v>36.822000000000003</v>
      </c>
      <c r="D1296">
        <v>-14.6829</v>
      </c>
      <c r="E1296">
        <v>-196.75</v>
      </c>
      <c r="F1296">
        <v>43.363799999999998</v>
      </c>
      <c r="G1296">
        <v>-1.7705599999999999</v>
      </c>
      <c r="H1296">
        <v>-7.3504300000000002</v>
      </c>
      <c r="I1296" t="e">
        <f>IF(AND(Tabelle16[[#This Row],[AreaPx]]&gt;0,NOT(Tabelle16[AreaPx]="inf")),Tabelle16[[#This Row],[AreaPx]], NA())</f>
        <v>#N/A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f>Tabelle16[[#This Row],[Roll]]+Tabelle16[[#This Row],[Yaw]]</f>
        <v>36.013369999999995</v>
      </c>
      <c r="P1296">
        <f>SQRT(Tabelle16[[#This Row],[X]]^2+ Tabelle16[[#This Row],[Y]]^2 +Tabelle16[[#This Row],[Z]]^2)</f>
        <v>200.70378605400049</v>
      </c>
      <c r="Q1296">
        <v>242.83</v>
      </c>
      <c r="R1296">
        <v>139.053</v>
      </c>
      <c r="S1296">
        <v>134.126</v>
      </c>
      <c r="T1296">
        <v>43.363799999999998</v>
      </c>
      <c r="U1296">
        <v>-1.7705599999999999</v>
      </c>
      <c r="V1296">
        <v>-7.3504300000000002</v>
      </c>
    </row>
    <row r="1297" spans="1:22">
      <c r="A1297">
        <v>26411</v>
      </c>
      <c r="B1297">
        <v>0</v>
      </c>
      <c r="C1297">
        <v>36.822000000000003</v>
      </c>
      <c r="D1297">
        <v>-14.6829</v>
      </c>
      <c r="E1297">
        <v>-196.75</v>
      </c>
      <c r="F1297">
        <v>43.363799999999998</v>
      </c>
      <c r="G1297">
        <v>-1.7705599999999999</v>
      </c>
      <c r="H1297">
        <v>-7.3504300000000002</v>
      </c>
      <c r="I1297" t="e">
        <f>IF(AND(Tabelle16[[#This Row],[AreaPx]]&gt;0,NOT(Tabelle16[AreaPx]="inf")),Tabelle16[[#This Row],[AreaPx]], NA())</f>
        <v>#N/A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f>Tabelle16[[#This Row],[Roll]]+Tabelle16[[#This Row],[Yaw]]</f>
        <v>36.013369999999995</v>
      </c>
      <c r="P1297">
        <f>SQRT(Tabelle16[[#This Row],[X]]^2+ Tabelle16[[#This Row],[Y]]^2 +Tabelle16[[#This Row],[Z]]^2)</f>
        <v>200.70378605400049</v>
      </c>
      <c r="Q1297">
        <v>242.83</v>
      </c>
      <c r="R1297">
        <v>139.053</v>
      </c>
      <c r="S1297">
        <v>134.126</v>
      </c>
      <c r="T1297">
        <v>43.363799999999998</v>
      </c>
      <c r="U1297">
        <v>-1.7705599999999999</v>
      </c>
      <c r="V1297">
        <v>-7.3504300000000002</v>
      </c>
    </row>
    <row r="1298" spans="1:22">
      <c r="A1298">
        <v>26435</v>
      </c>
      <c r="B1298">
        <v>0</v>
      </c>
      <c r="C1298">
        <v>36.822000000000003</v>
      </c>
      <c r="D1298">
        <v>-14.6829</v>
      </c>
      <c r="E1298">
        <v>-196.75</v>
      </c>
      <c r="F1298">
        <v>43.363799999999998</v>
      </c>
      <c r="G1298">
        <v>-1.7705599999999999</v>
      </c>
      <c r="H1298">
        <v>-7.3504300000000002</v>
      </c>
      <c r="I1298" t="e">
        <f>IF(AND(Tabelle16[[#This Row],[AreaPx]]&gt;0,NOT(Tabelle16[AreaPx]="inf")),Tabelle16[[#This Row],[AreaPx]], NA())</f>
        <v>#N/A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f>Tabelle16[[#This Row],[Roll]]+Tabelle16[[#This Row],[Yaw]]</f>
        <v>36.013369999999995</v>
      </c>
      <c r="P1298">
        <f>SQRT(Tabelle16[[#This Row],[X]]^2+ Tabelle16[[#This Row],[Y]]^2 +Tabelle16[[#This Row],[Z]]^2)</f>
        <v>200.70378605400049</v>
      </c>
      <c r="Q1298">
        <v>242.83</v>
      </c>
      <c r="R1298">
        <v>139.053</v>
      </c>
      <c r="S1298">
        <v>134.126</v>
      </c>
      <c r="T1298">
        <v>43.363799999999998</v>
      </c>
      <c r="U1298">
        <v>-1.7705599999999999</v>
      </c>
      <c r="V1298">
        <v>-7.3504300000000002</v>
      </c>
    </row>
    <row r="1299" spans="1:22">
      <c r="A1299">
        <v>26450</v>
      </c>
      <c r="B1299">
        <v>0</v>
      </c>
      <c r="C1299">
        <v>36.822000000000003</v>
      </c>
      <c r="D1299">
        <v>-14.6829</v>
      </c>
      <c r="E1299">
        <v>-196.75</v>
      </c>
      <c r="F1299">
        <v>43.363799999999998</v>
      </c>
      <c r="G1299">
        <v>-1.7705599999999999</v>
      </c>
      <c r="H1299">
        <v>-7.3504300000000002</v>
      </c>
      <c r="I1299" t="e">
        <f>IF(AND(Tabelle16[[#This Row],[AreaPx]]&gt;0,NOT(Tabelle16[AreaPx]="inf")),Tabelle16[[#This Row],[AreaPx]], NA())</f>
        <v>#N/A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f>Tabelle16[[#This Row],[Roll]]+Tabelle16[[#This Row],[Yaw]]</f>
        <v>36.013369999999995</v>
      </c>
      <c r="P1299">
        <f>SQRT(Tabelle16[[#This Row],[X]]^2+ Tabelle16[[#This Row],[Y]]^2 +Tabelle16[[#This Row],[Z]]^2)</f>
        <v>200.70378605400049</v>
      </c>
      <c r="Q1299">
        <v>242.83</v>
      </c>
      <c r="R1299">
        <v>139.053</v>
      </c>
      <c r="S1299">
        <v>134.126</v>
      </c>
      <c r="T1299">
        <v>43.363799999999998</v>
      </c>
      <c r="U1299">
        <v>-1.7705599999999999</v>
      </c>
      <c r="V1299">
        <v>-7.3504300000000002</v>
      </c>
    </row>
    <row r="1300" spans="1:22">
      <c r="A1300">
        <v>26472</v>
      </c>
      <c r="B1300">
        <v>0</v>
      </c>
      <c r="C1300">
        <v>36.822000000000003</v>
      </c>
      <c r="D1300">
        <v>-14.6829</v>
      </c>
      <c r="E1300">
        <v>-196.75</v>
      </c>
      <c r="F1300">
        <v>43.363799999999998</v>
      </c>
      <c r="G1300">
        <v>-1.7705599999999999</v>
      </c>
      <c r="H1300">
        <v>-7.3504300000000002</v>
      </c>
      <c r="I1300" t="e">
        <f>IF(AND(Tabelle16[[#This Row],[AreaPx]]&gt;0,NOT(Tabelle16[AreaPx]="inf")),Tabelle16[[#This Row],[AreaPx]], NA())</f>
        <v>#N/A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f>Tabelle16[[#This Row],[Roll]]+Tabelle16[[#This Row],[Yaw]]</f>
        <v>36.013369999999995</v>
      </c>
      <c r="P1300">
        <f>SQRT(Tabelle16[[#This Row],[X]]^2+ Tabelle16[[#This Row],[Y]]^2 +Tabelle16[[#This Row],[Z]]^2)</f>
        <v>200.70378605400049</v>
      </c>
      <c r="Q1300">
        <v>242.83</v>
      </c>
      <c r="R1300">
        <v>139.053</v>
      </c>
      <c r="S1300">
        <v>134.126</v>
      </c>
      <c r="T1300">
        <v>43.363799999999998</v>
      </c>
      <c r="U1300">
        <v>-1.7705599999999999</v>
      </c>
      <c r="V1300">
        <v>-7.3504300000000002</v>
      </c>
    </row>
    <row r="1301" spans="1:22">
      <c r="A1301">
        <v>26482</v>
      </c>
      <c r="B1301">
        <v>0</v>
      </c>
      <c r="C1301">
        <v>36.822000000000003</v>
      </c>
      <c r="D1301">
        <v>-14.6829</v>
      </c>
      <c r="E1301">
        <v>-196.75</v>
      </c>
      <c r="F1301">
        <v>43.363799999999998</v>
      </c>
      <c r="G1301">
        <v>-1.7705599999999999</v>
      </c>
      <c r="H1301">
        <v>-7.3504300000000002</v>
      </c>
      <c r="I1301" t="e">
        <f>IF(AND(Tabelle16[[#This Row],[AreaPx]]&gt;0,NOT(Tabelle16[AreaPx]="inf")),Tabelle16[[#This Row],[AreaPx]], NA())</f>
        <v>#N/A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f>Tabelle16[[#This Row],[Roll]]+Tabelle16[[#This Row],[Yaw]]</f>
        <v>36.013369999999995</v>
      </c>
      <c r="P1301">
        <f>SQRT(Tabelle16[[#This Row],[X]]^2+ Tabelle16[[#This Row],[Y]]^2 +Tabelle16[[#This Row],[Z]]^2)</f>
        <v>200.70378605400049</v>
      </c>
      <c r="Q1301">
        <v>242.83</v>
      </c>
      <c r="R1301">
        <v>139.053</v>
      </c>
      <c r="S1301">
        <v>134.126</v>
      </c>
      <c r="T1301">
        <v>43.363799999999998</v>
      </c>
      <c r="U1301">
        <v>-1.7705599999999999</v>
      </c>
      <c r="V1301">
        <v>-7.3504300000000002</v>
      </c>
    </row>
    <row r="1302" spans="1:22">
      <c r="A1302">
        <v>26499</v>
      </c>
      <c r="B1302">
        <v>0</v>
      </c>
      <c r="C1302">
        <v>36.822000000000003</v>
      </c>
      <c r="D1302">
        <v>-14.6829</v>
      </c>
      <c r="E1302">
        <v>-196.75</v>
      </c>
      <c r="F1302">
        <v>43.363799999999998</v>
      </c>
      <c r="G1302">
        <v>-1.7705599999999999</v>
      </c>
      <c r="H1302">
        <v>-7.3504300000000002</v>
      </c>
      <c r="I1302" t="e">
        <f>IF(AND(Tabelle16[[#This Row],[AreaPx]]&gt;0,NOT(Tabelle16[AreaPx]="inf")),Tabelle16[[#This Row],[AreaPx]], NA())</f>
        <v>#N/A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f>Tabelle16[[#This Row],[Roll]]+Tabelle16[[#This Row],[Yaw]]</f>
        <v>36.013369999999995</v>
      </c>
      <c r="P1302">
        <f>SQRT(Tabelle16[[#This Row],[X]]^2+ Tabelle16[[#This Row],[Y]]^2 +Tabelle16[[#This Row],[Z]]^2)</f>
        <v>200.70378605400049</v>
      </c>
      <c r="Q1302">
        <v>242.83</v>
      </c>
      <c r="R1302">
        <v>139.053</v>
      </c>
      <c r="S1302">
        <v>134.126</v>
      </c>
      <c r="T1302">
        <v>43.363799999999998</v>
      </c>
      <c r="U1302">
        <v>-1.7705599999999999</v>
      </c>
      <c r="V1302">
        <v>-7.3504300000000002</v>
      </c>
    </row>
    <row r="1303" spans="1:22">
      <c r="A1303">
        <v>26508</v>
      </c>
      <c r="B1303">
        <v>0</v>
      </c>
      <c r="C1303">
        <v>36.822000000000003</v>
      </c>
      <c r="D1303">
        <v>-14.6829</v>
      </c>
      <c r="E1303">
        <v>-196.75</v>
      </c>
      <c r="F1303">
        <v>43.363799999999998</v>
      </c>
      <c r="G1303">
        <v>-1.7705599999999999</v>
      </c>
      <c r="H1303">
        <v>-7.3504300000000002</v>
      </c>
      <c r="I1303" t="e">
        <f>IF(AND(Tabelle16[[#This Row],[AreaPx]]&gt;0,NOT(Tabelle16[AreaPx]="inf")),Tabelle16[[#This Row],[AreaPx]], NA())</f>
        <v>#N/A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f>Tabelle16[[#This Row],[Roll]]+Tabelle16[[#This Row],[Yaw]]</f>
        <v>36.013369999999995</v>
      </c>
      <c r="P1303">
        <f>SQRT(Tabelle16[[#This Row],[X]]^2+ Tabelle16[[#This Row],[Y]]^2 +Tabelle16[[#This Row],[Z]]^2)</f>
        <v>200.70378605400049</v>
      </c>
      <c r="Q1303">
        <v>242.83</v>
      </c>
      <c r="R1303">
        <v>139.053</v>
      </c>
      <c r="S1303">
        <v>134.126</v>
      </c>
      <c r="T1303">
        <v>43.363799999999998</v>
      </c>
      <c r="U1303">
        <v>-1.7705599999999999</v>
      </c>
      <c r="V1303">
        <v>-7.3504300000000002</v>
      </c>
    </row>
    <row r="1304" spans="1:22">
      <c r="A1304">
        <v>26535</v>
      </c>
      <c r="B1304">
        <v>0</v>
      </c>
      <c r="C1304">
        <v>36.822000000000003</v>
      </c>
      <c r="D1304">
        <v>-14.6829</v>
      </c>
      <c r="E1304">
        <v>-196.75</v>
      </c>
      <c r="F1304">
        <v>43.363799999999998</v>
      </c>
      <c r="G1304">
        <v>-1.7705599999999999</v>
      </c>
      <c r="H1304">
        <v>-7.3504300000000002</v>
      </c>
      <c r="I1304" t="e">
        <f>IF(AND(Tabelle16[[#This Row],[AreaPx]]&gt;0,NOT(Tabelle16[AreaPx]="inf")),Tabelle16[[#This Row],[AreaPx]], NA())</f>
        <v>#N/A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f>Tabelle16[[#This Row],[Roll]]+Tabelle16[[#This Row],[Yaw]]</f>
        <v>36.013369999999995</v>
      </c>
      <c r="P1304">
        <f>SQRT(Tabelle16[[#This Row],[X]]^2+ Tabelle16[[#This Row],[Y]]^2 +Tabelle16[[#This Row],[Z]]^2)</f>
        <v>200.70378605400049</v>
      </c>
      <c r="Q1304">
        <v>242.83</v>
      </c>
      <c r="R1304">
        <v>139.053</v>
      </c>
      <c r="S1304">
        <v>134.126</v>
      </c>
      <c r="T1304">
        <v>43.363799999999998</v>
      </c>
      <c r="U1304">
        <v>-1.7705599999999999</v>
      </c>
      <c r="V1304">
        <v>-7.3504300000000002</v>
      </c>
    </row>
    <row r="1305" spans="1:22">
      <c r="A1305">
        <v>26544</v>
      </c>
      <c r="B1305">
        <v>0</v>
      </c>
      <c r="C1305">
        <v>36.822000000000003</v>
      </c>
      <c r="D1305">
        <v>-14.6829</v>
      </c>
      <c r="E1305">
        <v>-196.75</v>
      </c>
      <c r="F1305">
        <v>43.363799999999998</v>
      </c>
      <c r="G1305">
        <v>-1.7705599999999999</v>
      </c>
      <c r="H1305">
        <v>-7.3504300000000002</v>
      </c>
      <c r="I1305" t="e">
        <f>IF(AND(Tabelle16[[#This Row],[AreaPx]]&gt;0,NOT(Tabelle16[AreaPx]="inf")),Tabelle16[[#This Row],[AreaPx]], NA())</f>
        <v>#N/A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f>Tabelle16[[#This Row],[Roll]]+Tabelle16[[#This Row],[Yaw]]</f>
        <v>36.013369999999995</v>
      </c>
      <c r="P1305">
        <f>SQRT(Tabelle16[[#This Row],[X]]^2+ Tabelle16[[#This Row],[Y]]^2 +Tabelle16[[#This Row],[Z]]^2)</f>
        <v>200.70378605400049</v>
      </c>
      <c r="Q1305">
        <v>242.83</v>
      </c>
      <c r="R1305">
        <v>139.053</v>
      </c>
      <c r="S1305">
        <v>134.126</v>
      </c>
      <c r="T1305">
        <v>43.363799999999998</v>
      </c>
      <c r="U1305">
        <v>-1.7705599999999999</v>
      </c>
      <c r="V1305">
        <v>-7.3504300000000002</v>
      </c>
    </row>
    <row r="1306" spans="1:22">
      <c r="A1306">
        <v>26571</v>
      </c>
      <c r="B1306">
        <v>0</v>
      </c>
      <c r="C1306">
        <v>36.822000000000003</v>
      </c>
      <c r="D1306">
        <v>-14.6829</v>
      </c>
      <c r="E1306">
        <v>-196.75</v>
      </c>
      <c r="F1306">
        <v>43.363799999999998</v>
      </c>
      <c r="G1306">
        <v>-1.7705599999999999</v>
      </c>
      <c r="H1306">
        <v>-7.3504300000000002</v>
      </c>
      <c r="I1306" t="e">
        <f>IF(AND(Tabelle16[[#This Row],[AreaPx]]&gt;0,NOT(Tabelle16[AreaPx]="inf")),Tabelle16[[#This Row],[AreaPx]], NA())</f>
        <v>#N/A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f>Tabelle16[[#This Row],[Roll]]+Tabelle16[[#This Row],[Yaw]]</f>
        <v>36.013369999999995</v>
      </c>
      <c r="P1306">
        <f>SQRT(Tabelle16[[#This Row],[X]]^2+ Tabelle16[[#This Row],[Y]]^2 +Tabelle16[[#This Row],[Z]]^2)</f>
        <v>200.70378605400049</v>
      </c>
      <c r="Q1306">
        <v>242.83</v>
      </c>
      <c r="R1306">
        <v>139.053</v>
      </c>
      <c r="S1306">
        <v>134.126</v>
      </c>
      <c r="T1306">
        <v>43.363799999999998</v>
      </c>
      <c r="U1306">
        <v>-1.7705599999999999</v>
      </c>
      <c r="V1306">
        <v>-7.3504300000000002</v>
      </c>
    </row>
    <row r="1307" spans="1:22">
      <c r="A1307">
        <v>26584</v>
      </c>
      <c r="B1307">
        <v>0</v>
      </c>
      <c r="C1307">
        <v>36.822000000000003</v>
      </c>
      <c r="D1307">
        <v>-14.6829</v>
      </c>
      <c r="E1307">
        <v>-196.75</v>
      </c>
      <c r="F1307">
        <v>43.363799999999998</v>
      </c>
      <c r="G1307">
        <v>-1.7705599999999999</v>
      </c>
      <c r="H1307">
        <v>-7.3504300000000002</v>
      </c>
      <c r="I1307" t="e">
        <f>IF(AND(Tabelle16[[#This Row],[AreaPx]]&gt;0,NOT(Tabelle16[AreaPx]="inf")),Tabelle16[[#This Row],[AreaPx]], NA())</f>
        <v>#N/A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f>Tabelle16[[#This Row],[Roll]]+Tabelle16[[#This Row],[Yaw]]</f>
        <v>36.013369999999995</v>
      </c>
      <c r="P1307">
        <f>SQRT(Tabelle16[[#This Row],[X]]^2+ Tabelle16[[#This Row],[Y]]^2 +Tabelle16[[#This Row],[Z]]^2)</f>
        <v>200.70378605400049</v>
      </c>
      <c r="Q1307">
        <v>242.83</v>
      </c>
      <c r="R1307">
        <v>139.053</v>
      </c>
      <c r="S1307">
        <v>134.126</v>
      </c>
      <c r="T1307">
        <v>43.363799999999998</v>
      </c>
      <c r="U1307">
        <v>-1.7705599999999999</v>
      </c>
      <c r="V1307">
        <v>-7.3504300000000002</v>
      </c>
    </row>
    <row r="1308" spans="1:22">
      <c r="A1308">
        <v>26610</v>
      </c>
      <c r="B1308">
        <v>0</v>
      </c>
      <c r="C1308">
        <v>36.822000000000003</v>
      </c>
      <c r="D1308">
        <v>-14.6829</v>
      </c>
      <c r="E1308">
        <v>-196.75</v>
      </c>
      <c r="F1308">
        <v>43.363799999999998</v>
      </c>
      <c r="G1308">
        <v>-1.7705599999999999</v>
      </c>
      <c r="H1308">
        <v>-7.3504300000000002</v>
      </c>
      <c r="I1308" t="e">
        <f>IF(AND(Tabelle16[[#This Row],[AreaPx]]&gt;0,NOT(Tabelle16[AreaPx]="inf")),Tabelle16[[#This Row],[AreaPx]], NA())</f>
        <v>#N/A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f>Tabelle16[[#This Row],[Roll]]+Tabelle16[[#This Row],[Yaw]]</f>
        <v>36.013369999999995</v>
      </c>
      <c r="P1308">
        <f>SQRT(Tabelle16[[#This Row],[X]]^2+ Tabelle16[[#This Row],[Y]]^2 +Tabelle16[[#This Row],[Z]]^2)</f>
        <v>200.70378605400049</v>
      </c>
      <c r="Q1308">
        <v>242.83</v>
      </c>
      <c r="R1308">
        <v>139.053</v>
      </c>
      <c r="S1308">
        <v>134.126</v>
      </c>
      <c r="T1308">
        <v>43.363799999999998</v>
      </c>
      <c r="U1308">
        <v>-1.7705599999999999</v>
      </c>
      <c r="V1308">
        <v>-7.3504300000000002</v>
      </c>
    </row>
    <row r="1309" spans="1:22">
      <c r="A1309">
        <v>26638</v>
      </c>
      <c r="B1309">
        <v>0</v>
      </c>
      <c r="C1309">
        <v>36.822000000000003</v>
      </c>
      <c r="D1309">
        <v>-14.6829</v>
      </c>
      <c r="E1309">
        <v>-196.75</v>
      </c>
      <c r="F1309">
        <v>43.363799999999998</v>
      </c>
      <c r="G1309">
        <v>-1.7705599999999999</v>
      </c>
      <c r="H1309">
        <v>-7.3504300000000002</v>
      </c>
      <c r="I1309" t="e">
        <f>IF(AND(Tabelle16[[#This Row],[AreaPx]]&gt;0,NOT(Tabelle16[AreaPx]="inf")),Tabelle16[[#This Row],[AreaPx]], NA())</f>
        <v>#N/A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f>Tabelle16[[#This Row],[Roll]]+Tabelle16[[#This Row],[Yaw]]</f>
        <v>36.013369999999995</v>
      </c>
      <c r="P1309">
        <f>SQRT(Tabelle16[[#This Row],[X]]^2+ Tabelle16[[#This Row],[Y]]^2 +Tabelle16[[#This Row],[Z]]^2)</f>
        <v>200.70378605400049</v>
      </c>
      <c r="Q1309">
        <v>242.83</v>
      </c>
      <c r="R1309">
        <v>139.053</v>
      </c>
      <c r="S1309">
        <v>134.126</v>
      </c>
      <c r="T1309">
        <v>43.363799999999998</v>
      </c>
      <c r="U1309">
        <v>-1.7705599999999999</v>
      </c>
      <c r="V1309">
        <v>-7.3504300000000002</v>
      </c>
    </row>
    <row r="1310" spans="1:22">
      <c r="A1310">
        <v>26655</v>
      </c>
      <c r="B1310">
        <v>0</v>
      </c>
      <c r="C1310">
        <v>36.822000000000003</v>
      </c>
      <c r="D1310">
        <v>-14.6829</v>
      </c>
      <c r="E1310">
        <v>-196.75</v>
      </c>
      <c r="F1310">
        <v>43.363799999999998</v>
      </c>
      <c r="G1310">
        <v>-1.7705599999999999</v>
      </c>
      <c r="H1310">
        <v>-7.3504300000000002</v>
      </c>
      <c r="I1310" t="e">
        <f>IF(AND(Tabelle16[[#This Row],[AreaPx]]&gt;0,NOT(Tabelle16[AreaPx]="inf")),Tabelle16[[#This Row],[AreaPx]], NA())</f>
        <v>#N/A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f>Tabelle16[[#This Row],[Roll]]+Tabelle16[[#This Row],[Yaw]]</f>
        <v>36.013369999999995</v>
      </c>
      <c r="P1310">
        <f>SQRT(Tabelle16[[#This Row],[X]]^2+ Tabelle16[[#This Row],[Y]]^2 +Tabelle16[[#This Row],[Z]]^2)</f>
        <v>200.70378605400049</v>
      </c>
      <c r="Q1310">
        <v>242.83</v>
      </c>
      <c r="R1310">
        <v>139.053</v>
      </c>
      <c r="S1310">
        <v>134.126</v>
      </c>
      <c r="T1310">
        <v>43.363799999999998</v>
      </c>
      <c r="U1310">
        <v>-1.7705599999999999</v>
      </c>
      <c r="V1310">
        <v>-7.3504300000000002</v>
      </c>
    </row>
    <row r="1311" spans="1:22">
      <c r="A1311">
        <v>26679</v>
      </c>
      <c r="B1311">
        <v>0</v>
      </c>
      <c r="C1311">
        <v>36.822000000000003</v>
      </c>
      <c r="D1311">
        <v>-14.6829</v>
      </c>
      <c r="E1311">
        <v>-196.75</v>
      </c>
      <c r="F1311">
        <v>43.363799999999998</v>
      </c>
      <c r="G1311">
        <v>-1.7705599999999999</v>
      </c>
      <c r="H1311">
        <v>-7.3504300000000002</v>
      </c>
      <c r="I1311" t="e">
        <f>IF(AND(Tabelle16[[#This Row],[AreaPx]]&gt;0,NOT(Tabelle16[AreaPx]="inf")),Tabelle16[[#This Row],[AreaPx]], NA())</f>
        <v>#N/A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f>Tabelle16[[#This Row],[Roll]]+Tabelle16[[#This Row],[Yaw]]</f>
        <v>36.013369999999995</v>
      </c>
      <c r="P1311">
        <f>SQRT(Tabelle16[[#This Row],[X]]^2+ Tabelle16[[#This Row],[Y]]^2 +Tabelle16[[#This Row],[Z]]^2)</f>
        <v>200.70378605400049</v>
      </c>
      <c r="Q1311">
        <v>242.83</v>
      </c>
      <c r="R1311">
        <v>139.053</v>
      </c>
      <c r="S1311">
        <v>134.126</v>
      </c>
      <c r="T1311">
        <v>43.363799999999998</v>
      </c>
      <c r="U1311">
        <v>-1.7705599999999999</v>
      </c>
      <c r="V1311">
        <v>-7.3504300000000002</v>
      </c>
    </row>
    <row r="1312" spans="1:22">
      <c r="A1312">
        <v>26702</v>
      </c>
      <c r="B1312">
        <v>0</v>
      </c>
      <c r="C1312">
        <v>36.822000000000003</v>
      </c>
      <c r="D1312">
        <v>-14.6829</v>
      </c>
      <c r="E1312">
        <v>-196.75</v>
      </c>
      <c r="F1312">
        <v>43.363799999999998</v>
      </c>
      <c r="G1312">
        <v>-1.7705599999999999</v>
      </c>
      <c r="H1312">
        <v>-7.3504300000000002</v>
      </c>
      <c r="I1312" t="e">
        <f>IF(AND(Tabelle16[[#This Row],[AreaPx]]&gt;0,NOT(Tabelle16[AreaPx]="inf")),Tabelle16[[#This Row],[AreaPx]], NA())</f>
        <v>#N/A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f>Tabelle16[[#This Row],[Roll]]+Tabelle16[[#This Row],[Yaw]]</f>
        <v>36.013369999999995</v>
      </c>
      <c r="P1312">
        <f>SQRT(Tabelle16[[#This Row],[X]]^2+ Tabelle16[[#This Row],[Y]]^2 +Tabelle16[[#This Row],[Z]]^2)</f>
        <v>200.70378605400049</v>
      </c>
      <c r="Q1312">
        <v>242.83</v>
      </c>
      <c r="R1312">
        <v>139.053</v>
      </c>
      <c r="S1312">
        <v>134.126</v>
      </c>
      <c r="T1312">
        <v>43.363799999999998</v>
      </c>
      <c r="U1312">
        <v>-1.7705599999999999</v>
      </c>
      <c r="V1312">
        <v>-7.3504300000000002</v>
      </c>
    </row>
    <row r="1313" spans="1:22">
      <c r="A1313">
        <v>26714</v>
      </c>
      <c r="B1313">
        <v>0</v>
      </c>
      <c r="C1313">
        <v>36.822000000000003</v>
      </c>
      <c r="D1313">
        <v>-14.6829</v>
      </c>
      <c r="E1313">
        <v>-196.75</v>
      </c>
      <c r="F1313">
        <v>43.363799999999998</v>
      </c>
      <c r="G1313">
        <v>-1.7705599999999999</v>
      </c>
      <c r="H1313">
        <v>-7.3504300000000002</v>
      </c>
      <c r="I1313" t="e">
        <f>IF(AND(Tabelle16[[#This Row],[AreaPx]]&gt;0,NOT(Tabelle16[AreaPx]="inf")),Tabelle16[[#This Row],[AreaPx]], NA())</f>
        <v>#N/A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f>Tabelle16[[#This Row],[Roll]]+Tabelle16[[#This Row],[Yaw]]</f>
        <v>36.013369999999995</v>
      </c>
      <c r="P1313">
        <f>SQRT(Tabelle16[[#This Row],[X]]^2+ Tabelle16[[#This Row],[Y]]^2 +Tabelle16[[#This Row],[Z]]^2)</f>
        <v>200.70378605400049</v>
      </c>
      <c r="Q1313">
        <v>242.83</v>
      </c>
      <c r="R1313">
        <v>139.053</v>
      </c>
      <c r="S1313">
        <v>134.126</v>
      </c>
      <c r="T1313">
        <v>43.363799999999998</v>
      </c>
      <c r="U1313">
        <v>-1.7705599999999999</v>
      </c>
      <c r="V1313">
        <v>-7.3504300000000002</v>
      </c>
    </row>
    <row r="1314" spans="1:22">
      <c r="A1314">
        <v>26740</v>
      </c>
      <c r="B1314">
        <v>0</v>
      </c>
      <c r="C1314">
        <v>36.822000000000003</v>
      </c>
      <c r="D1314">
        <v>-14.6829</v>
      </c>
      <c r="E1314">
        <v>-196.75</v>
      </c>
      <c r="F1314">
        <v>43.363799999999998</v>
      </c>
      <c r="G1314">
        <v>-1.7705599999999999</v>
      </c>
      <c r="H1314">
        <v>-7.3504300000000002</v>
      </c>
      <c r="I1314" t="e">
        <f>IF(AND(Tabelle16[[#This Row],[AreaPx]]&gt;0,NOT(Tabelle16[AreaPx]="inf")),Tabelle16[[#This Row],[AreaPx]], NA())</f>
        <v>#N/A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f>Tabelle16[[#This Row],[Roll]]+Tabelle16[[#This Row],[Yaw]]</f>
        <v>36.013369999999995</v>
      </c>
      <c r="P1314">
        <f>SQRT(Tabelle16[[#This Row],[X]]^2+ Tabelle16[[#This Row],[Y]]^2 +Tabelle16[[#This Row],[Z]]^2)</f>
        <v>200.70378605400049</v>
      </c>
      <c r="Q1314">
        <v>242.83</v>
      </c>
      <c r="R1314">
        <v>139.053</v>
      </c>
      <c r="S1314">
        <v>134.126</v>
      </c>
      <c r="T1314">
        <v>43.363799999999998</v>
      </c>
      <c r="U1314">
        <v>-1.7705599999999999</v>
      </c>
      <c r="V1314">
        <v>-7.3504300000000002</v>
      </c>
    </row>
    <row r="1315" spans="1:22">
      <c r="A1315">
        <v>26766</v>
      </c>
      <c r="B1315">
        <v>0</v>
      </c>
      <c r="C1315">
        <v>36.822000000000003</v>
      </c>
      <c r="D1315">
        <v>-14.6829</v>
      </c>
      <c r="E1315">
        <v>-196.75</v>
      </c>
      <c r="F1315">
        <v>43.363799999999998</v>
      </c>
      <c r="G1315">
        <v>-1.7705599999999999</v>
      </c>
      <c r="H1315">
        <v>-7.3504300000000002</v>
      </c>
      <c r="I1315" t="e">
        <f>IF(AND(Tabelle16[[#This Row],[AreaPx]]&gt;0,NOT(Tabelle16[AreaPx]="inf")),Tabelle16[[#This Row],[AreaPx]], NA())</f>
        <v>#N/A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f>Tabelle16[[#This Row],[Roll]]+Tabelle16[[#This Row],[Yaw]]</f>
        <v>36.013369999999995</v>
      </c>
      <c r="P1315">
        <f>SQRT(Tabelle16[[#This Row],[X]]^2+ Tabelle16[[#This Row],[Y]]^2 +Tabelle16[[#This Row],[Z]]^2)</f>
        <v>200.70378605400049</v>
      </c>
      <c r="Q1315">
        <v>242.83</v>
      </c>
      <c r="R1315">
        <v>139.053</v>
      </c>
      <c r="S1315">
        <v>134.126</v>
      </c>
      <c r="T1315">
        <v>43.363799999999998</v>
      </c>
      <c r="U1315">
        <v>-1.7705599999999999</v>
      </c>
      <c r="V1315">
        <v>-7.3504300000000002</v>
      </c>
    </row>
    <row r="1316" spans="1:22">
      <c r="A1316">
        <v>26781</v>
      </c>
      <c r="B1316">
        <v>0</v>
      </c>
      <c r="C1316">
        <v>36.822000000000003</v>
      </c>
      <c r="D1316">
        <v>-14.6829</v>
      </c>
      <c r="E1316">
        <v>-196.75</v>
      </c>
      <c r="F1316">
        <v>43.363799999999998</v>
      </c>
      <c r="G1316">
        <v>-1.7705599999999999</v>
      </c>
      <c r="H1316">
        <v>-7.3504300000000002</v>
      </c>
      <c r="I1316" t="e">
        <f>IF(AND(Tabelle16[[#This Row],[AreaPx]]&gt;0,NOT(Tabelle16[AreaPx]="inf")),Tabelle16[[#This Row],[AreaPx]], NA())</f>
        <v>#N/A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f>Tabelle16[[#This Row],[Roll]]+Tabelle16[[#This Row],[Yaw]]</f>
        <v>36.013369999999995</v>
      </c>
      <c r="P1316">
        <f>SQRT(Tabelle16[[#This Row],[X]]^2+ Tabelle16[[#This Row],[Y]]^2 +Tabelle16[[#This Row],[Z]]^2)</f>
        <v>200.70378605400049</v>
      </c>
      <c r="Q1316">
        <v>242.83</v>
      </c>
      <c r="R1316">
        <v>139.053</v>
      </c>
      <c r="S1316">
        <v>134.126</v>
      </c>
      <c r="T1316">
        <v>43.363799999999998</v>
      </c>
      <c r="U1316">
        <v>-1.7705599999999999</v>
      </c>
      <c r="V1316">
        <v>-7.3504300000000002</v>
      </c>
    </row>
    <row r="1317" spans="1:22">
      <c r="A1317">
        <v>26803</v>
      </c>
      <c r="B1317">
        <v>0</v>
      </c>
      <c r="C1317">
        <v>36.822000000000003</v>
      </c>
      <c r="D1317">
        <v>-14.6829</v>
      </c>
      <c r="E1317">
        <v>-196.75</v>
      </c>
      <c r="F1317">
        <v>43.363799999999998</v>
      </c>
      <c r="G1317">
        <v>-1.7705599999999999</v>
      </c>
      <c r="H1317">
        <v>-7.3504300000000002</v>
      </c>
      <c r="I1317" t="e">
        <f>IF(AND(Tabelle16[[#This Row],[AreaPx]]&gt;0,NOT(Tabelle16[AreaPx]="inf")),Tabelle16[[#This Row],[AreaPx]], NA())</f>
        <v>#N/A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f>Tabelle16[[#This Row],[Roll]]+Tabelle16[[#This Row],[Yaw]]</f>
        <v>36.013369999999995</v>
      </c>
      <c r="P1317">
        <f>SQRT(Tabelle16[[#This Row],[X]]^2+ Tabelle16[[#This Row],[Y]]^2 +Tabelle16[[#This Row],[Z]]^2)</f>
        <v>200.70378605400049</v>
      </c>
      <c r="Q1317">
        <v>242.83</v>
      </c>
      <c r="R1317">
        <v>139.053</v>
      </c>
      <c r="S1317">
        <v>134.126</v>
      </c>
      <c r="T1317">
        <v>43.363799999999998</v>
      </c>
      <c r="U1317">
        <v>-1.7705599999999999</v>
      </c>
      <c r="V1317">
        <v>-7.3504300000000002</v>
      </c>
    </row>
    <row r="1318" spans="1:22">
      <c r="A1318">
        <v>26818</v>
      </c>
      <c r="B1318">
        <v>0</v>
      </c>
      <c r="C1318">
        <v>36.822000000000003</v>
      </c>
      <c r="D1318">
        <v>-14.6829</v>
      </c>
      <c r="E1318">
        <v>-196.75</v>
      </c>
      <c r="F1318">
        <v>43.363799999999998</v>
      </c>
      <c r="G1318">
        <v>-1.7705599999999999</v>
      </c>
      <c r="H1318">
        <v>-7.3504300000000002</v>
      </c>
      <c r="I1318" t="e">
        <f>IF(AND(Tabelle16[[#This Row],[AreaPx]]&gt;0,NOT(Tabelle16[AreaPx]="inf")),Tabelle16[[#This Row],[AreaPx]], NA())</f>
        <v>#N/A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f>Tabelle16[[#This Row],[Roll]]+Tabelle16[[#This Row],[Yaw]]</f>
        <v>36.013369999999995</v>
      </c>
      <c r="P1318">
        <f>SQRT(Tabelle16[[#This Row],[X]]^2+ Tabelle16[[#This Row],[Y]]^2 +Tabelle16[[#This Row],[Z]]^2)</f>
        <v>200.70378605400049</v>
      </c>
      <c r="Q1318">
        <v>242.83</v>
      </c>
      <c r="R1318">
        <v>139.053</v>
      </c>
      <c r="S1318">
        <v>134.126</v>
      </c>
      <c r="T1318">
        <v>43.363799999999998</v>
      </c>
      <c r="U1318">
        <v>-1.7705599999999999</v>
      </c>
      <c r="V1318">
        <v>-7.3504300000000002</v>
      </c>
    </row>
    <row r="1319" spans="1:22">
      <c r="A1319">
        <v>26839</v>
      </c>
      <c r="B1319">
        <v>0</v>
      </c>
      <c r="C1319">
        <v>36.822000000000003</v>
      </c>
      <c r="D1319">
        <v>-14.6829</v>
      </c>
      <c r="E1319">
        <v>-196.75</v>
      </c>
      <c r="F1319">
        <v>43.363799999999998</v>
      </c>
      <c r="G1319">
        <v>-1.7705599999999999</v>
      </c>
      <c r="H1319">
        <v>-7.3504300000000002</v>
      </c>
      <c r="I1319" t="e">
        <f>IF(AND(Tabelle16[[#This Row],[AreaPx]]&gt;0,NOT(Tabelle16[AreaPx]="inf")),Tabelle16[[#This Row],[AreaPx]], NA())</f>
        <v>#N/A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f>Tabelle16[[#This Row],[Roll]]+Tabelle16[[#This Row],[Yaw]]</f>
        <v>36.013369999999995</v>
      </c>
      <c r="P1319">
        <f>SQRT(Tabelle16[[#This Row],[X]]^2+ Tabelle16[[#This Row],[Y]]^2 +Tabelle16[[#This Row],[Z]]^2)</f>
        <v>200.70378605400049</v>
      </c>
      <c r="Q1319">
        <v>242.83</v>
      </c>
      <c r="R1319">
        <v>139.053</v>
      </c>
      <c r="S1319">
        <v>134.126</v>
      </c>
      <c r="T1319">
        <v>43.363799999999998</v>
      </c>
      <c r="U1319">
        <v>-1.7705599999999999</v>
      </c>
      <c r="V1319">
        <v>-7.3504300000000002</v>
      </c>
    </row>
    <row r="1320" spans="1:22">
      <c r="A1320">
        <v>26859</v>
      </c>
      <c r="B1320">
        <v>0</v>
      </c>
      <c r="C1320">
        <v>36.822000000000003</v>
      </c>
      <c r="D1320">
        <v>-14.6829</v>
      </c>
      <c r="E1320">
        <v>-196.75</v>
      </c>
      <c r="F1320">
        <v>43.363799999999998</v>
      </c>
      <c r="G1320">
        <v>-1.7705599999999999</v>
      </c>
      <c r="H1320">
        <v>-7.3504300000000002</v>
      </c>
      <c r="I1320" t="e">
        <f>IF(AND(Tabelle16[[#This Row],[AreaPx]]&gt;0,NOT(Tabelle16[AreaPx]="inf")),Tabelle16[[#This Row],[AreaPx]], NA())</f>
        <v>#N/A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f>Tabelle16[[#This Row],[Roll]]+Tabelle16[[#This Row],[Yaw]]</f>
        <v>36.013369999999995</v>
      </c>
      <c r="P1320">
        <f>SQRT(Tabelle16[[#This Row],[X]]^2+ Tabelle16[[#This Row],[Y]]^2 +Tabelle16[[#This Row],[Z]]^2)</f>
        <v>200.70378605400049</v>
      </c>
      <c r="Q1320">
        <v>242.83</v>
      </c>
      <c r="R1320">
        <v>139.053</v>
      </c>
      <c r="S1320">
        <v>134.126</v>
      </c>
      <c r="T1320">
        <v>43.363799999999998</v>
      </c>
      <c r="U1320">
        <v>-1.7705599999999999</v>
      </c>
      <c r="V1320">
        <v>-7.3504300000000002</v>
      </c>
    </row>
    <row r="1321" spans="1:22">
      <c r="A1321">
        <v>26869</v>
      </c>
      <c r="B1321">
        <v>0</v>
      </c>
      <c r="C1321">
        <v>36.822000000000003</v>
      </c>
      <c r="D1321">
        <v>-14.6829</v>
      </c>
      <c r="E1321">
        <v>-196.75</v>
      </c>
      <c r="F1321">
        <v>43.363799999999998</v>
      </c>
      <c r="G1321">
        <v>-1.7705599999999999</v>
      </c>
      <c r="H1321">
        <v>-7.3504300000000002</v>
      </c>
      <c r="I1321" t="e">
        <f>IF(AND(Tabelle16[[#This Row],[AreaPx]]&gt;0,NOT(Tabelle16[AreaPx]="inf")),Tabelle16[[#This Row],[AreaPx]], NA())</f>
        <v>#N/A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f>Tabelle16[[#This Row],[Roll]]+Tabelle16[[#This Row],[Yaw]]</f>
        <v>36.013369999999995</v>
      </c>
      <c r="P1321">
        <f>SQRT(Tabelle16[[#This Row],[X]]^2+ Tabelle16[[#This Row],[Y]]^2 +Tabelle16[[#This Row],[Z]]^2)</f>
        <v>200.70378605400049</v>
      </c>
      <c r="Q1321">
        <v>242.83</v>
      </c>
      <c r="R1321">
        <v>139.053</v>
      </c>
      <c r="S1321">
        <v>134.126</v>
      </c>
      <c r="T1321">
        <v>43.363799999999998</v>
      </c>
      <c r="U1321">
        <v>-1.7705599999999999</v>
      </c>
      <c r="V1321">
        <v>-7.3504300000000002</v>
      </c>
    </row>
    <row r="1322" spans="1:22">
      <c r="A1322">
        <v>26878</v>
      </c>
      <c r="B1322">
        <v>0</v>
      </c>
      <c r="C1322">
        <v>36.822000000000003</v>
      </c>
      <c r="D1322">
        <v>-14.6829</v>
      </c>
      <c r="E1322">
        <v>-196.75</v>
      </c>
      <c r="F1322">
        <v>43.363799999999998</v>
      </c>
      <c r="G1322">
        <v>-1.7705599999999999</v>
      </c>
      <c r="H1322">
        <v>-7.3504300000000002</v>
      </c>
      <c r="I1322" t="e">
        <f>IF(AND(Tabelle16[[#This Row],[AreaPx]]&gt;0,NOT(Tabelle16[AreaPx]="inf")),Tabelle16[[#This Row],[AreaPx]], NA())</f>
        <v>#N/A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f>Tabelle16[[#This Row],[Roll]]+Tabelle16[[#This Row],[Yaw]]</f>
        <v>36.013369999999995</v>
      </c>
      <c r="P1322">
        <f>SQRT(Tabelle16[[#This Row],[X]]^2+ Tabelle16[[#This Row],[Y]]^2 +Tabelle16[[#This Row],[Z]]^2)</f>
        <v>200.70378605400049</v>
      </c>
      <c r="Q1322">
        <v>242.83</v>
      </c>
      <c r="R1322">
        <v>139.053</v>
      </c>
      <c r="S1322">
        <v>134.126</v>
      </c>
      <c r="T1322">
        <v>43.363799999999998</v>
      </c>
      <c r="U1322">
        <v>-1.7705599999999999</v>
      </c>
      <c r="V1322">
        <v>-7.3504300000000002</v>
      </c>
    </row>
    <row r="1323" spans="1:22">
      <c r="A1323">
        <v>26905</v>
      </c>
      <c r="B1323">
        <v>0</v>
      </c>
      <c r="C1323">
        <v>36.822000000000003</v>
      </c>
      <c r="D1323">
        <v>-14.6829</v>
      </c>
      <c r="E1323">
        <v>-196.75</v>
      </c>
      <c r="F1323">
        <v>43.363799999999998</v>
      </c>
      <c r="G1323">
        <v>-1.7705599999999999</v>
      </c>
      <c r="H1323">
        <v>-7.3504300000000002</v>
      </c>
      <c r="I1323" t="e">
        <f>IF(AND(Tabelle16[[#This Row],[AreaPx]]&gt;0,NOT(Tabelle16[AreaPx]="inf")),Tabelle16[[#This Row],[AreaPx]], NA())</f>
        <v>#N/A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f>Tabelle16[[#This Row],[Roll]]+Tabelle16[[#This Row],[Yaw]]</f>
        <v>36.013369999999995</v>
      </c>
      <c r="P1323">
        <f>SQRT(Tabelle16[[#This Row],[X]]^2+ Tabelle16[[#This Row],[Y]]^2 +Tabelle16[[#This Row],[Z]]^2)</f>
        <v>200.70378605400049</v>
      </c>
      <c r="Q1323">
        <v>242.83</v>
      </c>
      <c r="R1323">
        <v>139.053</v>
      </c>
      <c r="S1323">
        <v>134.126</v>
      </c>
      <c r="T1323">
        <v>43.363799999999998</v>
      </c>
      <c r="U1323">
        <v>-1.7705599999999999</v>
      </c>
      <c r="V1323">
        <v>-7.3504300000000002</v>
      </c>
    </row>
    <row r="1324" spans="1:22">
      <c r="A1324">
        <v>26917</v>
      </c>
      <c r="B1324">
        <v>0</v>
      </c>
      <c r="C1324">
        <v>36.822000000000003</v>
      </c>
      <c r="D1324">
        <v>-14.6829</v>
      </c>
      <c r="E1324">
        <v>-196.75</v>
      </c>
      <c r="F1324">
        <v>43.363799999999998</v>
      </c>
      <c r="G1324">
        <v>-1.7705599999999999</v>
      </c>
      <c r="H1324">
        <v>-7.3504300000000002</v>
      </c>
      <c r="I1324" t="e">
        <f>IF(AND(Tabelle16[[#This Row],[AreaPx]]&gt;0,NOT(Tabelle16[AreaPx]="inf")),Tabelle16[[#This Row],[AreaPx]], NA())</f>
        <v>#N/A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f>Tabelle16[[#This Row],[Roll]]+Tabelle16[[#This Row],[Yaw]]</f>
        <v>36.013369999999995</v>
      </c>
      <c r="P1324">
        <f>SQRT(Tabelle16[[#This Row],[X]]^2+ Tabelle16[[#This Row],[Y]]^2 +Tabelle16[[#This Row],[Z]]^2)</f>
        <v>200.70378605400049</v>
      </c>
      <c r="Q1324">
        <v>242.83</v>
      </c>
      <c r="R1324">
        <v>139.053</v>
      </c>
      <c r="S1324">
        <v>134.126</v>
      </c>
      <c r="T1324">
        <v>43.363799999999998</v>
      </c>
      <c r="U1324">
        <v>-1.7705599999999999</v>
      </c>
      <c r="V1324">
        <v>-7.3504300000000002</v>
      </c>
    </row>
    <row r="1325" spans="1:22">
      <c r="A1325">
        <v>26941</v>
      </c>
      <c r="B1325">
        <v>0</v>
      </c>
      <c r="C1325">
        <v>36.822000000000003</v>
      </c>
      <c r="D1325">
        <v>-14.6829</v>
      </c>
      <c r="E1325">
        <v>-196.75</v>
      </c>
      <c r="F1325">
        <v>43.363799999999998</v>
      </c>
      <c r="G1325">
        <v>-1.7705599999999999</v>
      </c>
      <c r="H1325">
        <v>-7.3504300000000002</v>
      </c>
      <c r="I1325" t="e">
        <f>IF(AND(Tabelle16[[#This Row],[AreaPx]]&gt;0,NOT(Tabelle16[AreaPx]="inf")),Tabelle16[[#This Row],[AreaPx]], NA())</f>
        <v>#N/A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f>Tabelle16[[#This Row],[Roll]]+Tabelle16[[#This Row],[Yaw]]</f>
        <v>36.013369999999995</v>
      </c>
      <c r="P1325">
        <f>SQRT(Tabelle16[[#This Row],[X]]^2+ Tabelle16[[#This Row],[Y]]^2 +Tabelle16[[#This Row],[Z]]^2)</f>
        <v>200.70378605400049</v>
      </c>
      <c r="Q1325">
        <v>242.83</v>
      </c>
      <c r="R1325">
        <v>139.053</v>
      </c>
      <c r="S1325">
        <v>134.126</v>
      </c>
      <c r="T1325">
        <v>43.363799999999998</v>
      </c>
      <c r="U1325">
        <v>-1.7705599999999999</v>
      </c>
      <c r="V1325">
        <v>-7.3504300000000002</v>
      </c>
    </row>
    <row r="1326" spans="1:22">
      <c r="A1326">
        <v>26968</v>
      </c>
      <c r="B1326">
        <v>0</v>
      </c>
      <c r="C1326">
        <v>36.822000000000003</v>
      </c>
      <c r="D1326">
        <v>-14.6829</v>
      </c>
      <c r="E1326">
        <v>-196.75</v>
      </c>
      <c r="F1326">
        <v>43.363799999999998</v>
      </c>
      <c r="G1326">
        <v>-1.7705599999999999</v>
      </c>
      <c r="H1326">
        <v>-7.3504300000000002</v>
      </c>
      <c r="I1326" t="e">
        <f>IF(AND(Tabelle16[[#This Row],[AreaPx]]&gt;0,NOT(Tabelle16[AreaPx]="inf")),Tabelle16[[#This Row],[AreaPx]], NA())</f>
        <v>#N/A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f>Tabelle16[[#This Row],[Roll]]+Tabelle16[[#This Row],[Yaw]]</f>
        <v>36.013369999999995</v>
      </c>
      <c r="P1326">
        <f>SQRT(Tabelle16[[#This Row],[X]]^2+ Tabelle16[[#This Row],[Y]]^2 +Tabelle16[[#This Row],[Z]]^2)</f>
        <v>200.70378605400049</v>
      </c>
      <c r="Q1326">
        <v>242.83</v>
      </c>
      <c r="R1326">
        <v>139.053</v>
      </c>
      <c r="S1326">
        <v>134.126</v>
      </c>
      <c r="T1326">
        <v>43.363799999999998</v>
      </c>
      <c r="U1326">
        <v>-1.7705599999999999</v>
      </c>
      <c r="V1326">
        <v>-7.3504300000000002</v>
      </c>
    </row>
    <row r="1327" spans="1:22">
      <c r="A1327">
        <v>26984</v>
      </c>
      <c r="B1327">
        <v>0</v>
      </c>
      <c r="C1327">
        <v>36.822000000000003</v>
      </c>
      <c r="D1327">
        <v>-14.6829</v>
      </c>
      <c r="E1327">
        <v>-196.75</v>
      </c>
      <c r="F1327">
        <v>43.363799999999998</v>
      </c>
      <c r="G1327">
        <v>-1.7705599999999999</v>
      </c>
      <c r="H1327">
        <v>-7.3504300000000002</v>
      </c>
      <c r="I1327" t="e">
        <f>IF(AND(Tabelle16[[#This Row],[AreaPx]]&gt;0,NOT(Tabelle16[AreaPx]="inf")),Tabelle16[[#This Row],[AreaPx]], NA())</f>
        <v>#N/A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f>Tabelle16[[#This Row],[Roll]]+Tabelle16[[#This Row],[Yaw]]</f>
        <v>36.013369999999995</v>
      </c>
      <c r="P1327">
        <f>SQRT(Tabelle16[[#This Row],[X]]^2+ Tabelle16[[#This Row],[Y]]^2 +Tabelle16[[#This Row],[Z]]^2)</f>
        <v>200.70378605400049</v>
      </c>
      <c r="Q1327">
        <v>242.83</v>
      </c>
      <c r="R1327">
        <v>139.053</v>
      </c>
      <c r="S1327">
        <v>134.126</v>
      </c>
      <c r="T1327">
        <v>43.363799999999998</v>
      </c>
      <c r="U1327">
        <v>-1.7705599999999999</v>
      </c>
      <c r="V1327">
        <v>-7.3504300000000002</v>
      </c>
    </row>
    <row r="1328" spans="1:22">
      <c r="A1328">
        <v>27008</v>
      </c>
      <c r="B1328">
        <v>0</v>
      </c>
      <c r="C1328">
        <v>36.822000000000003</v>
      </c>
      <c r="D1328">
        <v>-14.6829</v>
      </c>
      <c r="E1328">
        <v>-196.75</v>
      </c>
      <c r="F1328">
        <v>43.363799999999998</v>
      </c>
      <c r="G1328">
        <v>-1.7705599999999999</v>
      </c>
      <c r="H1328">
        <v>-7.3504300000000002</v>
      </c>
      <c r="I1328" t="e">
        <f>IF(AND(Tabelle16[[#This Row],[AreaPx]]&gt;0,NOT(Tabelle16[AreaPx]="inf")),Tabelle16[[#This Row],[AreaPx]], NA())</f>
        <v>#N/A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f>Tabelle16[[#This Row],[Roll]]+Tabelle16[[#This Row],[Yaw]]</f>
        <v>36.013369999999995</v>
      </c>
      <c r="P1328">
        <f>SQRT(Tabelle16[[#This Row],[X]]^2+ Tabelle16[[#This Row],[Y]]^2 +Tabelle16[[#This Row],[Z]]^2)</f>
        <v>200.70378605400049</v>
      </c>
      <c r="Q1328">
        <v>242.83</v>
      </c>
      <c r="R1328">
        <v>139.053</v>
      </c>
      <c r="S1328">
        <v>134.126</v>
      </c>
      <c r="T1328">
        <v>43.363799999999998</v>
      </c>
      <c r="U1328">
        <v>-1.7705599999999999</v>
      </c>
      <c r="V1328">
        <v>-7.3504300000000002</v>
      </c>
    </row>
    <row r="1329" spans="1:22">
      <c r="A1329">
        <v>27036</v>
      </c>
      <c r="B1329">
        <v>0</v>
      </c>
      <c r="C1329">
        <v>36.822000000000003</v>
      </c>
      <c r="D1329">
        <v>-14.6829</v>
      </c>
      <c r="E1329">
        <v>-196.75</v>
      </c>
      <c r="F1329">
        <v>43.363799999999998</v>
      </c>
      <c r="G1329">
        <v>-1.7705599999999999</v>
      </c>
      <c r="H1329">
        <v>-7.3504300000000002</v>
      </c>
      <c r="I1329" t="e">
        <f>IF(AND(Tabelle16[[#This Row],[AreaPx]]&gt;0,NOT(Tabelle16[AreaPx]="inf")),Tabelle16[[#This Row],[AreaPx]], NA())</f>
        <v>#N/A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f>Tabelle16[[#This Row],[Roll]]+Tabelle16[[#This Row],[Yaw]]</f>
        <v>36.013369999999995</v>
      </c>
      <c r="P1329">
        <f>SQRT(Tabelle16[[#This Row],[X]]^2+ Tabelle16[[#This Row],[Y]]^2 +Tabelle16[[#This Row],[Z]]^2)</f>
        <v>200.70378605400049</v>
      </c>
      <c r="Q1329">
        <v>242.83</v>
      </c>
      <c r="R1329">
        <v>139.053</v>
      </c>
      <c r="S1329">
        <v>134.126</v>
      </c>
      <c r="T1329">
        <v>43.363799999999998</v>
      </c>
      <c r="U1329">
        <v>-1.7705599999999999</v>
      </c>
      <c r="V1329">
        <v>-7.3504300000000002</v>
      </c>
    </row>
    <row r="1330" spans="1:22">
      <c r="A1330">
        <v>27053</v>
      </c>
      <c r="B1330">
        <v>0</v>
      </c>
      <c r="C1330">
        <v>36.822000000000003</v>
      </c>
      <c r="D1330">
        <v>-14.6829</v>
      </c>
      <c r="E1330">
        <v>-196.75</v>
      </c>
      <c r="F1330">
        <v>43.363799999999998</v>
      </c>
      <c r="G1330">
        <v>-1.7705599999999999</v>
      </c>
      <c r="H1330">
        <v>-7.3504300000000002</v>
      </c>
      <c r="I1330" t="e">
        <f>IF(AND(Tabelle16[[#This Row],[AreaPx]]&gt;0,NOT(Tabelle16[AreaPx]="inf")),Tabelle16[[#This Row],[AreaPx]], NA())</f>
        <v>#N/A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f>Tabelle16[[#This Row],[Roll]]+Tabelle16[[#This Row],[Yaw]]</f>
        <v>36.013369999999995</v>
      </c>
      <c r="P1330">
        <f>SQRT(Tabelle16[[#This Row],[X]]^2+ Tabelle16[[#This Row],[Y]]^2 +Tabelle16[[#This Row],[Z]]^2)</f>
        <v>200.70378605400049</v>
      </c>
      <c r="Q1330">
        <v>242.83</v>
      </c>
      <c r="R1330">
        <v>139.053</v>
      </c>
      <c r="S1330">
        <v>134.126</v>
      </c>
      <c r="T1330">
        <v>43.363799999999998</v>
      </c>
      <c r="U1330">
        <v>-1.7705599999999999</v>
      </c>
      <c r="V1330">
        <v>-7.3504300000000002</v>
      </c>
    </row>
    <row r="1331" spans="1:22">
      <c r="A1331">
        <v>27076</v>
      </c>
      <c r="B1331">
        <v>0</v>
      </c>
      <c r="C1331">
        <v>36.822000000000003</v>
      </c>
      <c r="D1331">
        <v>-14.6829</v>
      </c>
      <c r="E1331">
        <v>-196.75</v>
      </c>
      <c r="F1331">
        <v>43.363799999999998</v>
      </c>
      <c r="G1331">
        <v>-1.7705599999999999</v>
      </c>
      <c r="H1331">
        <v>-7.3504300000000002</v>
      </c>
      <c r="I1331" t="e">
        <f>IF(AND(Tabelle16[[#This Row],[AreaPx]]&gt;0,NOT(Tabelle16[AreaPx]="inf")),Tabelle16[[#This Row],[AreaPx]], NA())</f>
        <v>#N/A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f>Tabelle16[[#This Row],[Roll]]+Tabelle16[[#This Row],[Yaw]]</f>
        <v>36.013369999999995</v>
      </c>
      <c r="P1331">
        <f>SQRT(Tabelle16[[#This Row],[X]]^2+ Tabelle16[[#This Row],[Y]]^2 +Tabelle16[[#This Row],[Z]]^2)</f>
        <v>200.70378605400049</v>
      </c>
      <c r="Q1331">
        <v>242.83</v>
      </c>
      <c r="R1331">
        <v>139.053</v>
      </c>
      <c r="S1331">
        <v>134.126</v>
      </c>
      <c r="T1331">
        <v>43.363799999999998</v>
      </c>
      <c r="U1331">
        <v>-1.7705599999999999</v>
      </c>
      <c r="V1331">
        <v>-7.3504300000000002</v>
      </c>
    </row>
    <row r="1332" spans="1:22">
      <c r="A1332">
        <v>27095</v>
      </c>
      <c r="B1332">
        <v>0</v>
      </c>
      <c r="C1332">
        <v>36.822000000000003</v>
      </c>
      <c r="D1332">
        <v>-14.6829</v>
      </c>
      <c r="E1332">
        <v>-196.75</v>
      </c>
      <c r="F1332">
        <v>43.363799999999998</v>
      </c>
      <c r="G1332">
        <v>-1.7705599999999999</v>
      </c>
      <c r="H1332">
        <v>-7.3504300000000002</v>
      </c>
      <c r="I1332" t="e">
        <f>IF(AND(Tabelle16[[#This Row],[AreaPx]]&gt;0,NOT(Tabelle16[AreaPx]="inf")),Tabelle16[[#This Row],[AreaPx]], NA())</f>
        <v>#N/A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f>Tabelle16[[#This Row],[Roll]]+Tabelle16[[#This Row],[Yaw]]</f>
        <v>36.013369999999995</v>
      </c>
      <c r="P1332">
        <f>SQRT(Tabelle16[[#This Row],[X]]^2+ Tabelle16[[#This Row],[Y]]^2 +Tabelle16[[#This Row],[Z]]^2)</f>
        <v>200.70378605400049</v>
      </c>
      <c r="Q1332">
        <v>242.83</v>
      </c>
      <c r="R1332">
        <v>139.053</v>
      </c>
      <c r="S1332">
        <v>134.126</v>
      </c>
      <c r="T1332">
        <v>43.363799999999998</v>
      </c>
      <c r="U1332">
        <v>-1.7705599999999999</v>
      </c>
      <c r="V1332">
        <v>-7.3504300000000002</v>
      </c>
    </row>
    <row r="1333" spans="1:22">
      <c r="A1333">
        <v>27107</v>
      </c>
      <c r="B1333">
        <v>0</v>
      </c>
      <c r="C1333">
        <v>36.822000000000003</v>
      </c>
      <c r="D1333">
        <v>-14.6829</v>
      </c>
      <c r="E1333">
        <v>-196.75</v>
      </c>
      <c r="F1333">
        <v>43.363799999999998</v>
      </c>
      <c r="G1333">
        <v>-1.7705599999999999</v>
      </c>
      <c r="H1333">
        <v>-7.3504300000000002</v>
      </c>
      <c r="I1333" t="e">
        <f>IF(AND(Tabelle16[[#This Row],[AreaPx]]&gt;0,NOT(Tabelle16[AreaPx]="inf")),Tabelle16[[#This Row],[AreaPx]], NA())</f>
        <v>#N/A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f>Tabelle16[[#This Row],[Roll]]+Tabelle16[[#This Row],[Yaw]]</f>
        <v>36.013369999999995</v>
      </c>
      <c r="P1333">
        <f>SQRT(Tabelle16[[#This Row],[X]]^2+ Tabelle16[[#This Row],[Y]]^2 +Tabelle16[[#This Row],[Z]]^2)</f>
        <v>200.70378605400049</v>
      </c>
      <c r="Q1333">
        <v>242.83</v>
      </c>
      <c r="R1333">
        <v>139.053</v>
      </c>
      <c r="S1333">
        <v>134.126</v>
      </c>
      <c r="T1333">
        <v>43.363799999999998</v>
      </c>
      <c r="U1333">
        <v>-1.7705599999999999</v>
      </c>
      <c r="V1333">
        <v>-7.3504300000000002</v>
      </c>
    </row>
    <row r="1334" spans="1:22">
      <c r="A1334">
        <v>27136</v>
      </c>
      <c r="B1334">
        <v>0</v>
      </c>
      <c r="C1334">
        <v>36.822000000000003</v>
      </c>
      <c r="D1334">
        <v>-14.6829</v>
      </c>
      <c r="E1334">
        <v>-196.75</v>
      </c>
      <c r="F1334">
        <v>43.363799999999998</v>
      </c>
      <c r="G1334">
        <v>-1.7705599999999999</v>
      </c>
      <c r="H1334">
        <v>-7.3504300000000002</v>
      </c>
      <c r="I1334" t="e">
        <f>IF(AND(Tabelle16[[#This Row],[AreaPx]]&gt;0,NOT(Tabelle16[AreaPx]="inf")),Tabelle16[[#This Row],[AreaPx]], NA())</f>
        <v>#N/A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f>Tabelle16[[#This Row],[Roll]]+Tabelle16[[#This Row],[Yaw]]</f>
        <v>36.013369999999995</v>
      </c>
      <c r="P1334">
        <f>SQRT(Tabelle16[[#This Row],[X]]^2+ Tabelle16[[#This Row],[Y]]^2 +Tabelle16[[#This Row],[Z]]^2)</f>
        <v>200.70378605400049</v>
      </c>
      <c r="Q1334">
        <v>242.83</v>
      </c>
      <c r="R1334">
        <v>139.053</v>
      </c>
      <c r="S1334">
        <v>134.126</v>
      </c>
      <c r="T1334">
        <v>43.363799999999998</v>
      </c>
      <c r="U1334">
        <v>-1.7705599999999999</v>
      </c>
      <c r="V1334">
        <v>-7.3504300000000002</v>
      </c>
    </row>
    <row r="1335" spans="1:22">
      <c r="A1335">
        <v>27153</v>
      </c>
      <c r="B1335">
        <v>0</v>
      </c>
      <c r="C1335">
        <v>36.822000000000003</v>
      </c>
      <c r="D1335">
        <v>-14.6829</v>
      </c>
      <c r="E1335">
        <v>-196.75</v>
      </c>
      <c r="F1335">
        <v>43.363799999999998</v>
      </c>
      <c r="G1335">
        <v>-1.7705599999999999</v>
      </c>
      <c r="H1335">
        <v>-7.3504300000000002</v>
      </c>
      <c r="I1335" t="e">
        <f>IF(AND(Tabelle16[[#This Row],[AreaPx]]&gt;0,NOT(Tabelle16[AreaPx]="inf")),Tabelle16[[#This Row],[AreaPx]], NA())</f>
        <v>#N/A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f>Tabelle16[[#This Row],[Roll]]+Tabelle16[[#This Row],[Yaw]]</f>
        <v>36.013369999999995</v>
      </c>
      <c r="P1335">
        <f>SQRT(Tabelle16[[#This Row],[X]]^2+ Tabelle16[[#This Row],[Y]]^2 +Tabelle16[[#This Row],[Z]]^2)</f>
        <v>200.70378605400049</v>
      </c>
      <c r="Q1335">
        <v>242.83</v>
      </c>
      <c r="R1335">
        <v>139.053</v>
      </c>
      <c r="S1335">
        <v>134.126</v>
      </c>
      <c r="T1335">
        <v>43.363799999999998</v>
      </c>
      <c r="U1335">
        <v>-1.7705599999999999</v>
      </c>
      <c r="V1335">
        <v>-7.3504300000000002</v>
      </c>
    </row>
    <row r="1336" spans="1:22">
      <c r="A1336">
        <v>27180</v>
      </c>
      <c r="B1336">
        <v>0</v>
      </c>
      <c r="C1336">
        <v>36.822000000000003</v>
      </c>
      <c r="D1336">
        <v>-14.6829</v>
      </c>
      <c r="E1336">
        <v>-196.75</v>
      </c>
      <c r="F1336">
        <v>43.363799999999998</v>
      </c>
      <c r="G1336">
        <v>-1.7705599999999999</v>
      </c>
      <c r="H1336">
        <v>-7.3504300000000002</v>
      </c>
      <c r="I1336" t="e">
        <f>IF(AND(Tabelle16[[#This Row],[AreaPx]]&gt;0,NOT(Tabelle16[AreaPx]="inf")),Tabelle16[[#This Row],[AreaPx]], NA())</f>
        <v>#N/A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f>Tabelle16[[#This Row],[Roll]]+Tabelle16[[#This Row],[Yaw]]</f>
        <v>36.013369999999995</v>
      </c>
      <c r="P1336">
        <f>SQRT(Tabelle16[[#This Row],[X]]^2+ Tabelle16[[#This Row],[Y]]^2 +Tabelle16[[#This Row],[Z]]^2)</f>
        <v>200.70378605400049</v>
      </c>
      <c r="Q1336">
        <v>242.83</v>
      </c>
      <c r="R1336">
        <v>139.053</v>
      </c>
      <c r="S1336">
        <v>134.126</v>
      </c>
      <c r="T1336">
        <v>43.363799999999998</v>
      </c>
      <c r="U1336">
        <v>-1.7705599999999999</v>
      </c>
      <c r="V1336">
        <v>-7.3504300000000002</v>
      </c>
    </row>
    <row r="1337" spans="1:22">
      <c r="A1337">
        <v>27205</v>
      </c>
      <c r="B1337">
        <v>0</v>
      </c>
      <c r="C1337">
        <v>36.822000000000003</v>
      </c>
      <c r="D1337">
        <v>-14.6829</v>
      </c>
      <c r="E1337">
        <v>-196.75</v>
      </c>
      <c r="F1337">
        <v>43.363799999999998</v>
      </c>
      <c r="G1337">
        <v>-1.7705599999999999</v>
      </c>
      <c r="H1337">
        <v>-7.3504300000000002</v>
      </c>
      <c r="I1337" t="e">
        <f>IF(AND(Tabelle16[[#This Row],[AreaPx]]&gt;0,NOT(Tabelle16[AreaPx]="inf")),Tabelle16[[#This Row],[AreaPx]], NA())</f>
        <v>#N/A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f>Tabelle16[[#This Row],[Roll]]+Tabelle16[[#This Row],[Yaw]]</f>
        <v>36.013369999999995</v>
      </c>
      <c r="P1337">
        <f>SQRT(Tabelle16[[#This Row],[X]]^2+ Tabelle16[[#This Row],[Y]]^2 +Tabelle16[[#This Row],[Z]]^2)</f>
        <v>200.70378605400049</v>
      </c>
      <c r="Q1337">
        <v>242.83</v>
      </c>
      <c r="R1337">
        <v>139.053</v>
      </c>
      <c r="S1337">
        <v>134.126</v>
      </c>
      <c r="T1337">
        <v>43.363799999999998</v>
      </c>
      <c r="U1337">
        <v>-1.7705599999999999</v>
      </c>
      <c r="V1337">
        <v>-7.3504300000000002</v>
      </c>
    </row>
    <row r="1338" spans="1:22">
      <c r="A1338">
        <v>27220</v>
      </c>
      <c r="B1338">
        <v>0</v>
      </c>
      <c r="C1338">
        <v>36.822000000000003</v>
      </c>
      <c r="D1338">
        <v>-14.6829</v>
      </c>
      <c r="E1338">
        <v>-196.75</v>
      </c>
      <c r="F1338">
        <v>43.363799999999998</v>
      </c>
      <c r="G1338">
        <v>-1.7705599999999999</v>
      </c>
      <c r="H1338">
        <v>-7.3504300000000002</v>
      </c>
      <c r="I1338" t="e">
        <f>IF(AND(Tabelle16[[#This Row],[AreaPx]]&gt;0,NOT(Tabelle16[AreaPx]="inf")),Tabelle16[[#This Row],[AreaPx]], NA())</f>
        <v>#N/A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f>Tabelle16[[#This Row],[Roll]]+Tabelle16[[#This Row],[Yaw]]</f>
        <v>36.013369999999995</v>
      </c>
      <c r="P1338">
        <f>SQRT(Tabelle16[[#This Row],[X]]^2+ Tabelle16[[#This Row],[Y]]^2 +Tabelle16[[#This Row],[Z]]^2)</f>
        <v>200.70378605400049</v>
      </c>
      <c r="Q1338">
        <v>242.83</v>
      </c>
      <c r="R1338">
        <v>139.053</v>
      </c>
      <c r="S1338">
        <v>134.126</v>
      </c>
      <c r="T1338">
        <v>43.363799999999998</v>
      </c>
      <c r="U1338">
        <v>-1.7705599999999999</v>
      </c>
      <c r="V1338">
        <v>-7.3504300000000002</v>
      </c>
    </row>
    <row r="1339" spans="1:22">
      <c r="A1339">
        <v>27243</v>
      </c>
      <c r="B1339">
        <v>0</v>
      </c>
      <c r="C1339">
        <v>36.822000000000003</v>
      </c>
      <c r="D1339">
        <v>-14.6829</v>
      </c>
      <c r="E1339">
        <v>-196.75</v>
      </c>
      <c r="F1339">
        <v>43.363799999999998</v>
      </c>
      <c r="G1339">
        <v>-1.7705599999999999</v>
      </c>
      <c r="H1339">
        <v>-7.3504300000000002</v>
      </c>
      <c r="I1339" t="e">
        <f>IF(AND(Tabelle16[[#This Row],[AreaPx]]&gt;0,NOT(Tabelle16[AreaPx]="inf")),Tabelle16[[#This Row],[AreaPx]], NA())</f>
        <v>#N/A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f>Tabelle16[[#This Row],[Roll]]+Tabelle16[[#This Row],[Yaw]]</f>
        <v>36.013369999999995</v>
      </c>
      <c r="P1339">
        <f>SQRT(Tabelle16[[#This Row],[X]]^2+ Tabelle16[[#This Row],[Y]]^2 +Tabelle16[[#This Row],[Z]]^2)</f>
        <v>200.70378605400049</v>
      </c>
      <c r="Q1339">
        <v>242.83</v>
      </c>
      <c r="R1339">
        <v>139.053</v>
      </c>
      <c r="S1339">
        <v>134.126</v>
      </c>
      <c r="T1339">
        <v>43.363799999999998</v>
      </c>
      <c r="U1339">
        <v>-1.7705599999999999</v>
      </c>
      <c r="V1339">
        <v>-7.3504300000000002</v>
      </c>
    </row>
    <row r="1340" spans="1:22">
      <c r="A1340">
        <v>27263</v>
      </c>
      <c r="B1340">
        <v>0</v>
      </c>
      <c r="C1340">
        <v>36.822000000000003</v>
      </c>
      <c r="D1340">
        <v>-14.6829</v>
      </c>
      <c r="E1340">
        <v>-196.75</v>
      </c>
      <c r="F1340">
        <v>43.363799999999998</v>
      </c>
      <c r="G1340">
        <v>-1.7705599999999999</v>
      </c>
      <c r="H1340">
        <v>-7.3504300000000002</v>
      </c>
      <c r="I1340" t="e">
        <f>IF(AND(Tabelle16[[#This Row],[AreaPx]]&gt;0,NOT(Tabelle16[AreaPx]="inf")),Tabelle16[[#This Row],[AreaPx]], NA())</f>
        <v>#N/A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f>Tabelle16[[#This Row],[Roll]]+Tabelle16[[#This Row],[Yaw]]</f>
        <v>36.013369999999995</v>
      </c>
      <c r="P1340">
        <f>SQRT(Tabelle16[[#This Row],[X]]^2+ Tabelle16[[#This Row],[Y]]^2 +Tabelle16[[#This Row],[Z]]^2)</f>
        <v>200.70378605400049</v>
      </c>
      <c r="Q1340">
        <v>242.83</v>
      </c>
      <c r="R1340">
        <v>139.053</v>
      </c>
      <c r="S1340">
        <v>134.126</v>
      </c>
      <c r="T1340">
        <v>43.363799999999998</v>
      </c>
      <c r="U1340">
        <v>-1.7705599999999999</v>
      </c>
      <c r="V1340">
        <v>-7.3504300000000002</v>
      </c>
    </row>
    <row r="1341" spans="1:22">
      <c r="A1341">
        <v>27274</v>
      </c>
      <c r="B1341">
        <v>0</v>
      </c>
      <c r="C1341">
        <v>36.822000000000003</v>
      </c>
      <c r="D1341">
        <v>-14.6829</v>
      </c>
      <c r="E1341">
        <v>-196.75</v>
      </c>
      <c r="F1341">
        <v>43.363799999999998</v>
      </c>
      <c r="G1341">
        <v>-1.7705599999999999</v>
      </c>
      <c r="H1341">
        <v>-7.3504300000000002</v>
      </c>
      <c r="I1341" t="e">
        <f>IF(AND(Tabelle16[[#This Row],[AreaPx]]&gt;0,NOT(Tabelle16[AreaPx]="inf")),Tabelle16[[#This Row],[AreaPx]], NA())</f>
        <v>#N/A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f>Tabelle16[[#This Row],[Roll]]+Tabelle16[[#This Row],[Yaw]]</f>
        <v>36.013369999999995</v>
      </c>
      <c r="P1341">
        <f>SQRT(Tabelle16[[#This Row],[X]]^2+ Tabelle16[[#This Row],[Y]]^2 +Tabelle16[[#This Row],[Z]]^2)</f>
        <v>200.70378605400049</v>
      </c>
      <c r="Q1341">
        <v>242.83</v>
      </c>
      <c r="R1341">
        <v>139.053</v>
      </c>
      <c r="S1341">
        <v>134.126</v>
      </c>
      <c r="T1341">
        <v>43.363799999999998</v>
      </c>
      <c r="U1341">
        <v>-1.7705599999999999</v>
      </c>
      <c r="V1341">
        <v>-7.3504300000000002</v>
      </c>
    </row>
    <row r="1342" spans="1:22">
      <c r="A1342">
        <v>27301</v>
      </c>
      <c r="B1342">
        <v>0</v>
      </c>
      <c r="C1342">
        <v>36.822000000000003</v>
      </c>
      <c r="D1342">
        <v>-14.6829</v>
      </c>
      <c r="E1342">
        <v>-196.75</v>
      </c>
      <c r="F1342">
        <v>43.363799999999998</v>
      </c>
      <c r="G1342">
        <v>-1.7705599999999999</v>
      </c>
      <c r="H1342">
        <v>-7.3504300000000002</v>
      </c>
      <c r="I1342" t="e">
        <f>IF(AND(Tabelle16[[#This Row],[AreaPx]]&gt;0,NOT(Tabelle16[AreaPx]="inf")),Tabelle16[[#This Row],[AreaPx]], NA())</f>
        <v>#N/A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f>Tabelle16[[#This Row],[Roll]]+Tabelle16[[#This Row],[Yaw]]</f>
        <v>36.013369999999995</v>
      </c>
      <c r="P1342">
        <f>SQRT(Tabelle16[[#This Row],[X]]^2+ Tabelle16[[#This Row],[Y]]^2 +Tabelle16[[#This Row],[Z]]^2)</f>
        <v>200.70378605400049</v>
      </c>
      <c r="Q1342">
        <v>242.83</v>
      </c>
      <c r="R1342">
        <v>139.053</v>
      </c>
      <c r="S1342">
        <v>134.126</v>
      </c>
      <c r="T1342">
        <v>43.363799999999998</v>
      </c>
      <c r="U1342">
        <v>-1.7705599999999999</v>
      </c>
      <c r="V1342">
        <v>-7.3504300000000002</v>
      </c>
    </row>
    <row r="1343" spans="1:22">
      <c r="A1343">
        <v>27315</v>
      </c>
      <c r="B1343">
        <v>0</v>
      </c>
      <c r="C1343">
        <v>36.822000000000003</v>
      </c>
      <c r="D1343">
        <v>-14.6829</v>
      </c>
      <c r="E1343">
        <v>-196.75</v>
      </c>
      <c r="F1343">
        <v>43.363799999999998</v>
      </c>
      <c r="G1343">
        <v>-1.7705599999999999</v>
      </c>
      <c r="H1343">
        <v>-7.3504300000000002</v>
      </c>
      <c r="I1343" t="e">
        <f>IF(AND(Tabelle16[[#This Row],[AreaPx]]&gt;0,NOT(Tabelle16[AreaPx]="inf")),Tabelle16[[#This Row],[AreaPx]], NA())</f>
        <v>#N/A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f>Tabelle16[[#This Row],[Roll]]+Tabelle16[[#This Row],[Yaw]]</f>
        <v>36.013369999999995</v>
      </c>
      <c r="P1343">
        <f>SQRT(Tabelle16[[#This Row],[X]]^2+ Tabelle16[[#This Row],[Y]]^2 +Tabelle16[[#This Row],[Z]]^2)</f>
        <v>200.70378605400049</v>
      </c>
      <c r="Q1343">
        <v>242.83</v>
      </c>
      <c r="R1343">
        <v>139.053</v>
      </c>
      <c r="S1343">
        <v>134.126</v>
      </c>
      <c r="T1343">
        <v>43.363799999999998</v>
      </c>
      <c r="U1343">
        <v>-1.7705599999999999</v>
      </c>
      <c r="V1343">
        <v>-7.3504300000000002</v>
      </c>
    </row>
    <row r="1344" spans="1:22">
      <c r="A1344">
        <v>27339</v>
      </c>
      <c r="B1344">
        <v>0</v>
      </c>
      <c r="C1344">
        <v>36.822000000000003</v>
      </c>
      <c r="D1344">
        <v>-14.6829</v>
      </c>
      <c r="E1344">
        <v>-196.75</v>
      </c>
      <c r="F1344">
        <v>43.363799999999998</v>
      </c>
      <c r="G1344">
        <v>-1.7705599999999999</v>
      </c>
      <c r="H1344">
        <v>-7.3504300000000002</v>
      </c>
      <c r="I1344" t="e">
        <f>IF(AND(Tabelle16[[#This Row],[AreaPx]]&gt;0,NOT(Tabelle16[AreaPx]="inf")),Tabelle16[[#This Row],[AreaPx]], NA())</f>
        <v>#N/A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f>Tabelle16[[#This Row],[Roll]]+Tabelle16[[#This Row],[Yaw]]</f>
        <v>36.013369999999995</v>
      </c>
      <c r="P1344">
        <f>SQRT(Tabelle16[[#This Row],[X]]^2+ Tabelle16[[#This Row],[Y]]^2 +Tabelle16[[#This Row],[Z]]^2)</f>
        <v>200.70378605400049</v>
      </c>
      <c r="Q1344">
        <v>242.83</v>
      </c>
      <c r="R1344">
        <v>139.053</v>
      </c>
      <c r="S1344">
        <v>134.126</v>
      </c>
      <c r="T1344">
        <v>43.363799999999998</v>
      </c>
      <c r="U1344">
        <v>-1.7705599999999999</v>
      </c>
      <c r="V1344">
        <v>-7.3504300000000002</v>
      </c>
    </row>
    <row r="1345" spans="1:22">
      <c r="A1345">
        <v>27366</v>
      </c>
      <c r="B1345">
        <v>0</v>
      </c>
      <c r="C1345">
        <v>36.822000000000003</v>
      </c>
      <c r="D1345">
        <v>-14.6829</v>
      </c>
      <c r="E1345">
        <v>-196.75</v>
      </c>
      <c r="F1345">
        <v>43.363799999999998</v>
      </c>
      <c r="G1345">
        <v>-1.7705599999999999</v>
      </c>
      <c r="H1345">
        <v>-7.3504300000000002</v>
      </c>
      <c r="I1345" t="e">
        <f>IF(AND(Tabelle16[[#This Row],[AreaPx]]&gt;0,NOT(Tabelle16[AreaPx]="inf")),Tabelle16[[#This Row],[AreaPx]], NA())</f>
        <v>#N/A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f>Tabelle16[[#This Row],[Roll]]+Tabelle16[[#This Row],[Yaw]]</f>
        <v>36.013369999999995</v>
      </c>
      <c r="P1345">
        <f>SQRT(Tabelle16[[#This Row],[X]]^2+ Tabelle16[[#This Row],[Y]]^2 +Tabelle16[[#This Row],[Z]]^2)</f>
        <v>200.70378605400049</v>
      </c>
      <c r="Q1345">
        <v>242.83</v>
      </c>
      <c r="R1345">
        <v>139.053</v>
      </c>
      <c r="S1345">
        <v>134.126</v>
      </c>
      <c r="T1345">
        <v>43.363799999999998</v>
      </c>
      <c r="U1345">
        <v>-1.7705599999999999</v>
      </c>
      <c r="V1345">
        <v>-7.3504300000000002</v>
      </c>
    </row>
    <row r="1346" spans="1:22">
      <c r="A1346">
        <v>27386</v>
      </c>
      <c r="B1346">
        <v>0</v>
      </c>
      <c r="C1346">
        <v>36.822000000000003</v>
      </c>
      <c r="D1346">
        <v>-14.6829</v>
      </c>
      <c r="E1346">
        <v>-196.75</v>
      </c>
      <c r="F1346">
        <v>43.363799999999998</v>
      </c>
      <c r="G1346">
        <v>-1.7705599999999999</v>
      </c>
      <c r="H1346">
        <v>-7.3504300000000002</v>
      </c>
      <c r="I1346" t="e">
        <f>IF(AND(Tabelle16[[#This Row],[AreaPx]]&gt;0,NOT(Tabelle16[AreaPx]="inf")),Tabelle16[[#This Row],[AreaPx]], NA())</f>
        <v>#N/A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f>Tabelle16[[#This Row],[Roll]]+Tabelle16[[#This Row],[Yaw]]</f>
        <v>36.013369999999995</v>
      </c>
      <c r="P1346">
        <f>SQRT(Tabelle16[[#This Row],[X]]^2+ Tabelle16[[#This Row],[Y]]^2 +Tabelle16[[#This Row],[Z]]^2)</f>
        <v>200.70378605400049</v>
      </c>
      <c r="Q1346">
        <v>242.83</v>
      </c>
      <c r="R1346">
        <v>139.053</v>
      </c>
      <c r="S1346">
        <v>134.126</v>
      </c>
      <c r="T1346">
        <v>43.363799999999998</v>
      </c>
      <c r="U1346">
        <v>-1.7705599999999999</v>
      </c>
      <c r="V1346">
        <v>-7.3504300000000002</v>
      </c>
    </row>
    <row r="1347" spans="1:22">
      <c r="A1347">
        <v>27408</v>
      </c>
      <c r="B1347">
        <v>0</v>
      </c>
      <c r="C1347">
        <v>36.822000000000003</v>
      </c>
      <c r="D1347">
        <v>-14.6829</v>
      </c>
      <c r="E1347">
        <v>-196.75</v>
      </c>
      <c r="F1347">
        <v>43.363799999999998</v>
      </c>
      <c r="G1347">
        <v>-1.7705599999999999</v>
      </c>
      <c r="H1347">
        <v>-7.3504300000000002</v>
      </c>
      <c r="I1347" t="e">
        <f>IF(AND(Tabelle16[[#This Row],[AreaPx]]&gt;0,NOT(Tabelle16[AreaPx]="inf")),Tabelle16[[#This Row],[AreaPx]], NA())</f>
        <v>#N/A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f>Tabelle16[[#This Row],[Roll]]+Tabelle16[[#This Row],[Yaw]]</f>
        <v>36.013369999999995</v>
      </c>
      <c r="P1347">
        <f>SQRT(Tabelle16[[#This Row],[X]]^2+ Tabelle16[[#This Row],[Y]]^2 +Tabelle16[[#This Row],[Z]]^2)</f>
        <v>200.70378605400049</v>
      </c>
      <c r="Q1347">
        <v>242.83</v>
      </c>
      <c r="R1347">
        <v>139.053</v>
      </c>
      <c r="S1347">
        <v>134.126</v>
      </c>
      <c r="T1347">
        <v>43.363799999999998</v>
      </c>
      <c r="U1347">
        <v>-1.7705599999999999</v>
      </c>
      <c r="V1347">
        <v>-7.3504300000000002</v>
      </c>
    </row>
    <row r="1348" spans="1:22">
      <c r="A1348">
        <v>27434</v>
      </c>
      <c r="B1348">
        <v>0</v>
      </c>
      <c r="C1348">
        <v>36.822000000000003</v>
      </c>
      <c r="D1348">
        <v>-14.6829</v>
      </c>
      <c r="E1348">
        <v>-196.75</v>
      </c>
      <c r="F1348">
        <v>43.363799999999998</v>
      </c>
      <c r="G1348">
        <v>-1.7705599999999999</v>
      </c>
      <c r="H1348">
        <v>-7.3504300000000002</v>
      </c>
      <c r="I1348" t="e">
        <f>IF(AND(Tabelle16[[#This Row],[AreaPx]]&gt;0,NOT(Tabelle16[AreaPx]="inf")),Tabelle16[[#This Row],[AreaPx]], NA())</f>
        <v>#N/A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f>Tabelle16[[#This Row],[Roll]]+Tabelle16[[#This Row],[Yaw]]</f>
        <v>36.013369999999995</v>
      </c>
      <c r="P1348">
        <f>SQRT(Tabelle16[[#This Row],[X]]^2+ Tabelle16[[#This Row],[Y]]^2 +Tabelle16[[#This Row],[Z]]^2)</f>
        <v>200.70378605400049</v>
      </c>
      <c r="Q1348">
        <v>242.83</v>
      </c>
      <c r="R1348">
        <v>139.053</v>
      </c>
      <c r="S1348">
        <v>134.126</v>
      </c>
      <c r="T1348">
        <v>43.363799999999998</v>
      </c>
      <c r="U1348">
        <v>-1.7705599999999999</v>
      </c>
      <c r="V1348">
        <v>-7.3504300000000002</v>
      </c>
    </row>
    <row r="1349" spans="1:22">
      <c r="A1349">
        <v>27448</v>
      </c>
      <c r="B1349">
        <v>0</v>
      </c>
      <c r="C1349">
        <v>36.822000000000003</v>
      </c>
      <c r="D1349">
        <v>-14.6829</v>
      </c>
      <c r="E1349">
        <v>-196.75</v>
      </c>
      <c r="F1349">
        <v>43.363799999999998</v>
      </c>
      <c r="G1349">
        <v>-1.7705599999999999</v>
      </c>
      <c r="H1349">
        <v>-7.3504300000000002</v>
      </c>
      <c r="I1349" t="e">
        <f>IF(AND(Tabelle16[[#This Row],[AreaPx]]&gt;0,NOT(Tabelle16[AreaPx]="inf")),Tabelle16[[#This Row],[AreaPx]], NA())</f>
        <v>#N/A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f>Tabelle16[[#This Row],[Roll]]+Tabelle16[[#This Row],[Yaw]]</f>
        <v>36.013369999999995</v>
      </c>
      <c r="P1349">
        <f>SQRT(Tabelle16[[#This Row],[X]]^2+ Tabelle16[[#This Row],[Y]]^2 +Tabelle16[[#This Row],[Z]]^2)</f>
        <v>200.70378605400049</v>
      </c>
      <c r="Q1349">
        <v>242.83</v>
      </c>
      <c r="R1349">
        <v>139.053</v>
      </c>
      <c r="S1349">
        <v>134.126</v>
      </c>
      <c r="T1349">
        <v>43.363799999999998</v>
      </c>
      <c r="U1349">
        <v>-1.7705599999999999</v>
      </c>
      <c r="V1349">
        <v>-7.3504300000000002</v>
      </c>
    </row>
    <row r="1350" spans="1:22">
      <c r="A1350">
        <v>27461</v>
      </c>
      <c r="B1350">
        <v>0</v>
      </c>
      <c r="C1350">
        <v>36.822000000000003</v>
      </c>
      <c r="D1350">
        <v>-14.6829</v>
      </c>
      <c r="E1350">
        <v>-196.75</v>
      </c>
      <c r="F1350">
        <v>43.363799999999998</v>
      </c>
      <c r="G1350">
        <v>-1.7705599999999999</v>
      </c>
      <c r="H1350">
        <v>-7.3504300000000002</v>
      </c>
      <c r="I1350" t="e">
        <f>IF(AND(Tabelle16[[#This Row],[AreaPx]]&gt;0,NOT(Tabelle16[AreaPx]="inf")),Tabelle16[[#This Row],[AreaPx]], NA())</f>
        <v>#N/A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f>Tabelle16[[#This Row],[Roll]]+Tabelle16[[#This Row],[Yaw]]</f>
        <v>36.013369999999995</v>
      </c>
      <c r="P1350">
        <f>SQRT(Tabelle16[[#This Row],[X]]^2+ Tabelle16[[#This Row],[Y]]^2 +Tabelle16[[#This Row],[Z]]^2)</f>
        <v>200.70378605400049</v>
      </c>
      <c r="Q1350">
        <v>242.83</v>
      </c>
      <c r="R1350">
        <v>139.053</v>
      </c>
      <c r="S1350">
        <v>134.126</v>
      </c>
      <c r="T1350">
        <v>43.363799999999998</v>
      </c>
      <c r="U1350">
        <v>-1.7705599999999999</v>
      </c>
      <c r="V1350">
        <v>-7.3504300000000002</v>
      </c>
    </row>
    <row r="1351" spans="1:22">
      <c r="A1351">
        <v>27473</v>
      </c>
      <c r="B1351">
        <v>0</v>
      </c>
      <c r="C1351">
        <v>36.822000000000003</v>
      </c>
      <c r="D1351">
        <v>-14.6829</v>
      </c>
      <c r="E1351">
        <v>-196.75</v>
      </c>
      <c r="F1351">
        <v>43.363799999999998</v>
      </c>
      <c r="G1351">
        <v>-1.7705599999999999</v>
      </c>
      <c r="H1351">
        <v>-7.3504300000000002</v>
      </c>
      <c r="I1351" t="e">
        <f>IF(AND(Tabelle16[[#This Row],[AreaPx]]&gt;0,NOT(Tabelle16[AreaPx]="inf")),Tabelle16[[#This Row],[AreaPx]], NA())</f>
        <v>#N/A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f>Tabelle16[[#This Row],[Roll]]+Tabelle16[[#This Row],[Yaw]]</f>
        <v>36.013369999999995</v>
      </c>
      <c r="P1351">
        <f>SQRT(Tabelle16[[#This Row],[X]]^2+ Tabelle16[[#This Row],[Y]]^2 +Tabelle16[[#This Row],[Z]]^2)</f>
        <v>200.70378605400049</v>
      </c>
      <c r="Q1351">
        <v>242.83</v>
      </c>
      <c r="R1351">
        <v>139.053</v>
      </c>
      <c r="S1351">
        <v>134.126</v>
      </c>
      <c r="T1351">
        <v>43.363799999999998</v>
      </c>
      <c r="U1351">
        <v>-1.7705599999999999</v>
      </c>
      <c r="V1351">
        <v>-7.3504300000000002</v>
      </c>
    </row>
    <row r="1352" spans="1:22">
      <c r="A1352">
        <v>27495</v>
      </c>
      <c r="B1352">
        <v>0</v>
      </c>
      <c r="C1352">
        <v>36.822000000000003</v>
      </c>
      <c r="D1352">
        <v>-14.6829</v>
      </c>
      <c r="E1352">
        <v>-196.75</v>
      </c>
      <c r="F1352">
        <v>43.363799999999998</v>
      </c>
      <c r="G1352">
        <v>-1.7705599999999999</v>
      </c>
      <c r="H1352">
        <v>-7.3504300000000002</v>
      </c>
      <c r="I1352" t="e">
        <f>IF(AND(Tabelle16[[#This Row],[AreaPx]]&gt;0,NOT(Tabelle16[AreaPx]="inf")),Tabelle16[[#This Row],[AreaPx]], NA())</f>
        <v>#N/A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f>Tabelle16[[#This Row],[Roll]]+Tabelle16[[#This Row],[Yaw]]</f>
        <v>36.013369999999995</v>
      </c>
      <c r="P1352">
        <f>SQRT(Tabelle16[[#This Row],[X]]^2+ Tabelle16[[#This Row],[Y]]^2 +Tabelle16[[#This Row],[Z]]^2)</f>
        <v>200.70378605400049</v>
      </c>
      <c r="Q1352">
        <v>242.83</v>
      </c>
      <c r="R1352">
        <v>139.053</v>
      </c>
      <c r="S1352">
        <v>134.126</v>
      </c>
      <c r="T1352">
        <v>43.363799999999998</v>
      </c>
      <c r="U1352">
        <v>-1.7705599999999999</v>
      </c>
      <c r="V1352">
        <v>-7.3504300000000002</v>
      </c>
    </row>
    <row r="1353" spans="1:22">
      <c r="A1353">
        <v>27510</v>
      </c>
      <c r="B1353">
        <v>0</v>
      </c>
      <c r="C1353">
        <v>36.822000000000003</v>
      </c>
      <c r="D1353">
        <v>-14.6829</v>
      </c>
      <c r="E1353">
        <v>-196.75</v>
      </c>
      <c r="F1353">
        <v>43.363799999999998</v>
      </c>
      <c r="G1353">
        <v>-1.7705599999999999</v>
      </c>
      <c r="H1353">
        <v>-7.3504300000000002</v>
      </c>
      <c r="I1353" t="e">
        <f>IF(AND(Tabelle16[[#This Row],[AreaPx]]&gt;0,NOT(Tabelle16[AreaPx]="inf")),Tabelle16[[#This Row],[AreaPx]], NA())</f>
        <v>#N/A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f>Tabelle16[[#This Row],[Roll]]+Tabelle16[[#This Row],[Yaw]]</f>
        <v>36.013369999999995</v>
      </c>
      <c r="P1353">
        <f>SQRT(Tabelle16[[#This Row],[X]]^2+ Tabelle16[[#This Row],[Y]]^2 +Tabelle16[[#This Row],[Z]]^2)</f>
        <v>200.70378605400049</v>
      </c>
      <c r="Q1353">
        <v>242.83</v>
      </c>
      <c r="R1353">
        <v>139.053</v>
      </c>
      <c r="S1353">
        <v>134.126</v>
      </c>
      <c r="T1353">
        <v>43.363799999999998</v>
      </c>
      <c r="U1353">
        <v>-1.7705599999999999</v>
      </c>
      <c r="V1353">
        <v>-7.3504300000000002</v>
      </c>
    </row>
    <row r="1354" spans="1:22">
      <c r="A1354">
        <v>27535</v>
      </c>
      <c r="B1354">
        <v>0</v>
      </c>
      <c r="C1354">
        <v>36.822000000000003</v>
      </c>
      <c r="D1354">
        <v>-14.6829</v>
      </c>
      <c r="E1354">
        <v>-196.75</v>
      </c>
      <c r="F1354">
        <v>43.363799999999998</v>
      </c>
      <c r="G1354">
        <v>-1.7705599999999999</v>
      </c>
      <c r="H1354">
        <v>-7.3504300000000002</v>
      </c>
      <c r="I1354" t="e">
        <f>IF(AND(Tabelle16[[#This Row],[AreaPx]]&gt;0,NOT(Tabelle16[AreaPx]="inf")),Tabelle16[[#This Row],[AreaPx]], NA())</f>
        <v>#N/A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f>Tabelle16[[#This Row],[Roll]]+Tabelle16[[#This Row],[Yaw]]</f>
        <v>36.013369999999995</v>
      </c>
      <c r="P1354">
        <f>SQRT(Tabelle16[[#This Row],[X]]^2+ Tabelle16[[#This Row],[Y]]^2 +Tabelle16[[#This Row],[Z]]^2)</f>
        <v>200.70378605400049</v>
      </c>
      <c r="Q1354">
        <v>242.83</v>
      </c>
      <c r="R1354">
        <v>139.053</v>
      </c>
      <c r="S1354">
        <v>134.126</v>
      </c>
      <c r="T1354">
        <v>43.363799999999998</v>
      </c>
      <c r="U1354">
        <v>-1.7705599999999999</v>
      </c>
      <c r="V1354">
        <v>-7.3504300000000002</v>
      </c>
    </row>
    <row r="1355" spans="1:22">
      <c r="A1355">
        <v>27547</v>
      </c>
      <c r="B1355">
        <v>0</v>
      </c>
      <c r="C1355">
        <v>36.822000000000003</v>
      </c>
      <c r="D1355">
        <v>-14.6829</v>
      </c>
      <c r="E1355">
        <v>-196.75</v>
      </c>
      <c r="F1355">
        <v>43.363799999999998</v>
      </c>
      <c r="G1355">
        <v>-1.7705599999999999</v>
      </c>
      <c r="H1355">
        <v>-7.3504300000000002</v>
      </c>
      <c r="I1355" t="e">
        <f>IF(AND(Tabelle16[[#This Row],[AreaPx]]&gt;0,NOT(Tabelle16[AreaPx]="inf")),Tabelle16[[#This Row],[AreaPx]], NA())</f>
        <v>#N/A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f>Tabelle16[[#This Row],[Roll]]+Tabelle16[[#This Row],[Yaw]]</f>
        <v>36.013369999999995</v>
      </c>
      <c r="P1355">
        <f>SQRT(Tabelle16[[#This Row],[X]]^2+ Tabelle16[[#This Row],[Y]]^2 +Tabelle16[[#This Row],[Z]]^2)</f>
        <v>200.70378605400049</v>
      </c>
      <c r="Q1355">
        <v>242.83</v>
      </c>
      <c r="R1355">
        <v>139.053</v>
      </c>
      <c r="S1355">
        <v>134.126</v>
      </c>
      <c r="T1355">
        <v>43.363799999999998</v>
      </c>
      <c r="U1355">
        <v>-1.7705599999999999</v>
      </c>
      <c r="V1355">
        <v>-7.3504300000000002</v>
      </c>
    </row>
    <row r="1356" spans="1:22">
      <c r="A1356">
        <v>27569</v>
      </c>
      <c r="B1356">
        <v>0</v>
      </c>
      <c r="C1356">
        <v>36.822000000000003</v>
      </c>
      <c r="D1356">
        <v>-14.6829</v>
      </c>
      <c r="E1356">
        <v>-196.75</v>
      </c>
      <c r="F1356">
        <v>43.363799999999998</v>
      </c>
      <c r="G1356">
        <v>-1.7705599999999999</v>
      </c>
      <c r="H1356">
        <v>-7.3504300000000002</v>
      </c>
      <c r="I1356" t="e">
        <f>IF(AND(Tabelle16[[#This Row],[AreaPx]]&gt;0,NOT(Tabelle16[AreaPx]="inf")),Tabelle16[[#This Row],[AreaPx]], NA())</f>
        <v>#N/A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f>Tabelle16[[#This Row],[Roll]]+Tabelle16[[#This Row],[Yaw]]</f>
        <v>36.013369999999995</v>
      </c>
      <c r="P1356">
        <f>SQRT(Tabelle16[[#This Row],[X]]^2+ Tabelle16[[#This Row],[Y]]^2 +Tabelle16[[#This Row],[Z]]^2)</f>
        <v>200.70378605400049</v>
      </c>
      <c r="Q1356">
        <v>242.83</v>
      </c>
      <c r="R1356">
        <v>139.053</v>
      </c>
      <c r="S1356">
        <v>134.126</v>
      </c>
      <c r="T1356">
        <v>43.363799999999998</v>
      </c>
      <c r="U1356">
        <v>-1.7705599999999999</v>
      </c>
      <c r="V1356">
        <v>-7.3504300000000002</v>
      </c>
    </row>
    <row r="1357" spans="1:22">
      <c r="A1357">
        <v>27582</v>
      </c>
      <c r="B1357">
        <v>0</v>
      </c>
      <c r="C1357">
        <v>36.822000000000003</v>
      </c>
      <c r="D1357">
        <v>-14.6829</v>
      </c>
      <c r="E1357">
        <v>-196.75</v>
      </c>
      <c r="F1357">
        <v>43.363799999999998</v>
      </c>
      <c r="G1357">
        <v>-1.7705599999999999</v>
      </c>
      <c r="H1357">
        <v>-7.3504300000000002</v>
      </c>
      <c r="I1357" t="e">
        <f>IF(AND(Tabelle16[[#This Row],[AreaPx]]&gt;0,NOT(Tabelle16[AreaPx]="inf")),Tabelle16[[#This Row],[AreaPx]], NA())</f>
        <v>#N/A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f>Tabelle16[[#This Row],[Roll]]+Tabelle16[[#This Row],[Yaw]]</f>
        <v>36.013369999999995</v>
      </c>
      <c r="P1357">
        <f>SQRT(Tabelle16[[#This Row],[X]]^2+ Tabelle16[[#This Row],[Y]]^2 +Tabelle16[[#This Row],[Z]]^2)</f>
        <v>200.70378605400049</v>
      </c>
      <c r="Q1357">
        <v>242.83</v>
      </c>
      <c r="R1357">
        <v>139.053</v>
      </c>
      <c r="S1357">
        <v>134.126</v>
      </c>
      <c r="T1357">
        <v>43.363799999999998</v>
      </c>
      <c r="U1357">
        <v>-1.7705599999999999</v>
      </c>
      <c r="V1357">
        <v>-7.3504300000000002</v>
      </c>
    </row>
    <row r="1358" spans="1:22">
      <c r="A1358">
        <v>27615</v>
      </c>
      <c r="B1358">
        <v>0</v>
      </c>
      <c r="C1358">
        <v>36.822000000000003</v>
      </c>
      <c r="D1358">
        <v>-14.6829</v>
      </c>
      <c r="E1358">
        <v>-196.75</v>
      </c>
      <c r="F1358">
        <v>43.363799999999998</v>
      </c>
      <c r="G1358">
        <v>-1.7705599999999999</v>
      </c>
      <c r="H1358">
        <v>-7.3504300000000002</v>
      </c>
      <c r="I1358" t="e">
        <f>IF(AND(Tabelle16[[#This Row],[AreaPx]]&gt;0,NOT(Tabelle16[AreaPx]="inf")),Tabelle16[[#This Row],[AreaPx]], NA())</f>
        <v>#N/A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f>Tabelle16[[#This Row],[Roll]]+Tabelle16[[#This Row],[Yaw]]</f>
        <v>36.013369999999995</v>
      </c>
      <c r="P1358">
        <f>SQRT(Tabelle16[[#This Row],[X]]^2+ Tabelle16[[#This Row],[Y]]^2 +Tabelle16[[#This Row],[Z]]^2)</f>
        <v>200.70378605400049</v>
      </c>
      <c r="Q1358">
        <v>242.83</v>
      </c>
      <c r="R1358">
        <v>139.053</v>
      </c>
      <c r="S1358">
        <v>134.126</v>
      </c>
      <c r="T1358">
        <v>43.363799999999998</v>
      </c>
      <c r="U1358">
        <v>-1.7705599999999999</v>
      </c>
      <c r="V1358">
        <v>-7.3504300000000002</v>
      </c>
    </row>
    <row r="1359" spans="1:22">
      <c r="A1359">
        <v>27641</v>
      </c>
      <c r="B1359">
        <v>0</v>
      </c>
      <c r="C1359">
        <v>36.822000000000003</v>
      </c>
      <c r="D1359">
        <v>-14.6829</v>
      </c>
      <c r="E1359">
        <v>-196.75</v>
      </c>
      <c r="F1359">
        <v>43.363799999999998</v>
      </c>
      <c r="G1359">
        <v>-1.7705599999999999</v>
      </c>
      <c r="H1359">
        <v>-7.3504300000000002</v>
      </c>
      <c r="I1359" t="e">
        <f>IF(AND(Tabelle16[[#This Row],[AreaPx]]&gt;0,NOT(Tabelle16[AreaPx]="inf")),Tabelle16[[#This Row],[AreaPx]], NA())</f>
        <v>#N/A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f>Tabelle16[[#This Row],[Roll]]+Tabelle16[[#This Row],[Yaw]]</f>
        <v>36.013369999999995</v>
      </c>
      <c r="P1359">
        <f>SQRT(Tabelle16[[#This Row],[X]]^2+ Tabelle16[[#This Row],[Y]]^2 +Tabelle16[[#This Row],[Z]]^2)</f>
        <v>200.70378605400049</v>
      </c>
      <c r="Q1359">
        <v>242.83</v>
      </c>
      <c r="R1359">
        <v>139.053</v>
      </c>
      <c r="S1359">
        <v>134.126</v>
      </c>
      <c r="T1359">
        <v>43.363799999999998</v>
      </c>
      <c r="U1359">
        <v>-1.7705599999999999</v>
      </c>
      <c r="V1359">
        <v>-7.3504300000000002</v>
      </c>
    </row>
    <row r="1360" spans="1:22">
      <c r="A1360">
        <v>27663</v>
      </c>
      <c r="B1360">
        <v>0</v>
      </c>
      <c r="C1360">
        <v>36.822000000000003</v>
      </c>
      <c r="D1360">
        <v>-14.6829</v>
      </c>
      <c r="E1360">
        <v>-196.75</v>
      </c>
      <c r="F1360">
        <v>43.363799999999998</v>
      </c>
      <c r="G1360">
        <v>-1.7705599999999999</v>
      </c>
      <c r="H1360">
        <v>-7.3504300000000002</v>
      </c>
      <c r="I1360" t="e">
        <f>IF(AND(Tabelle16[[#This Row],[AreaPx]]&gt;0,NOT(Tabelle16[AreaPx]="inf")),Tabelle16[[#This Row],[AreaPx]], NA())</f>
        <v>#N/A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f>Tabelle16[[#This Row],[Roll]]+Tabelle16[[#This Row],[Yaw]]</f>
        <v>36.013369999999995</v>
      </c>
      <c r="P1360">
        <f>SQRT(Tabelle16[[#This Row],[X]]^2+ Tabelle16[[#This Row],[Y]]^2 +Tabelle16[[#This Row],[Z]]^2)</f>
        <v>200.70378605400049</v>
      </c>
      <c r="Q1360">
        <v>242.83</v>
      </c>
      <c r="R1360">
        <v>139.053</v>
      </c>
      <c r="S1360">
        <v>134.126</v>
      </c>
      <c r="T1360">
        <v>43.363799999999998</v>
      </c>
      <c r="U1360">
        <v>-1.7705599999999999</v>
      </c>
      <c r="V1360">
        <v>-7.3504300000000002</v>
      </c>
    </row>
    <row r="1361" spans="1:22">
      <c r="A1361">
        <v>27674</v>
      </c>
      <c r="B1361">
        <v>0</v>
      </c>
      <c r="C1361">
        <v>36.822000000000003</v>
      </c>
      <c r="D1361">
        <v>-14.6829</v>
      </c>
      <c r="E1361">
        <v>-196.75</v>
      </c>
      <c r="F1361">
        <v>43.363799999999998</v>
      </c>
      <c r="G1361">
        <v>-1.7705599999999999</v>
      </c>
      <c r="H1361">
        <v>-7.3504300000000002</v>
      </c>
      <c r="I1361" t="e">
        <f>IF(AND(Tabelle16[[#This Row],[AreaPx]]&gt;0,NOT(Tabelle16[AreaPx]="inf")),Tabelle16[[#This Row],[AreaPx]], NA())</f>
        <v>#N/A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f>Tabelle16[[#This Row],[Roll]]+Tabelle16[[#This Row],[Yaw]]</f>
        <v>36.013369999999995</v>
      </c>
      <c r="P1361">
        <f>SQRT(Tabelle16[[#This Row],[X]]^2+ Tabelle16[[#This Row],[Y]]^2 +Tabelle16[[#This Row],[Z]]^2)</f>
        <v>200.70378605400049</v>
      </c>
      <c r="Q1361">
        <v>242.83</v>
      </c>
      <c r="R1361">
        <v>139.053</v>
      </c>
      <c r="S1361">
        <v>134.126</v>
      </c>
      <c r="T1361">
        <v>43.363799999999998</v>
      </c>
      <c r="U1361">
        <v>-1.7705599999999999</v>
      </c>
      <c r="V1361">
        <v>-7.3504300000000002</v>
      </c>
    </row>
    <row r="1362" spans="1:22">
      <c r="A1362">
        <v>27698</v>
      </c>
      <c r="B1362">
        <v>0</v>
      </c>
      <c r="C1362">
        <v>36.822000000000003</v>
      </c>
      <c r="D1362">
        <v>-14.6829</v>
      </c>
      <c r="E1362">
        <v>-196.75</v>
      </c>
      <c r="F1362">
        <v>43.363799999999998</v>
      </c>
      <c r="G1362">
        <v>-1.7705599999999999</v>
      </c>
      <c r="H1362">
        <v>-7.3504300000000002</v>
      </c>
      <c r="I1362" t="e">
        <f>IF(AND(Tabelle16[[#This Row],[AreaPx]]&gt;0,NOT(Tabelle16[AreaPx]="inf")),Tabelle16[[#This Row],[AreaPx]], NA())</f>
        <v>#N/A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f>Tabelle16[[#This Row],[Roll]]+Tabelle16[[#This Row],[Yaw]]</f>
        <v>36.013369999999995</v>
      </c>
      <c r="P1362">
        <f>SQRT(Tabelle16[[#This Row],[X]]^2+ Tabelle16[[#This Row],[Y]]^2 +Tabelle16[[#This Row],[Z]]^2)</f>
        <v>200.70378605400049</v>
      </c>
      <c r="Q1362">
        <v>242.83</v>
      </c>
      <c r="R1362">
        <v>139.053</v>
      </c>
      <c r="S1362">
        <v>134.126</v>
      </c>
      <c r="T1362">
        <v>43.363799999999998</v>
      </c>
      <c r="U1362">
        <v>-1.7705599999999999</v>
      </c>
      <c r="V1362">
        <v>-7.3504300000000002</v>
      </c>
    </row>
    <row r="1363" spans="1:22">
      <c r="A1363">
        <v>27713</v>
      </c>
      <c r="B1363">
        <v>0</v>
      </c>
      <c r="C1363">
        <v>36.822000000000003</v>
      </c>
      <c r="D1363">
        <v>-14.6829</v>
      </c>
      <c r="E1363">
        <v>-196.75</v>
      </c>
      <c r="F1363">
        <v>43.363799999999998</v>
      </c>
      <c r="G1363">
        <v>-1.7705599999999999</v>
      </c>
      <c r="H1363">
        <v>-7.3504300000000002</v>
      </c>
      <c r="I1363" t="e">
        <f>IF(AND(Tabelle16[[#This Row],[AreaPx]]&gt;0,NOT(Tabelle16[AreaPx]="inf")),Tabelle16[[#This Row],[AreaPx]], NA())</f>
        <v>#N/A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f>Tabelle16[[#This Row],[Roll]]+Tabelle16[[#This Row],[Yaw]]</f>
        <v>36.013369999999995</v>
      </c>
      <c r="P1363">
        <f>SQRT(Tabelle16[[#This Row],[X]]^2+ Tabelle16[[#This Row],[Y]]^2 +Tabelle16[[#This Row],[Z]]^2)</f>
        <v>200.70378605400049</v>
      </c>
      <c r="Q1363">
        <v>242.83</v>
      </c>
      <c r="R1363">
        <v>139.053</v>
      </c>
      <c r="S1363">
        <v>134.126</v>
      </c>
      <c r="T1363">
        <v>43.363799999999998</v>
      </c>
      <c r="U1363">
        <v>-1.7705599999999999</v>
      </c>
      <c r="V1363">
        <v>-7.3504300000000002</v>
      </c>
    </row>
    <row r="1364" spans="1:22">
      <c r="A1364">
        <v>27736</v>
      </c>
      <c r="B1364">
        <v>0</v>
      </c>
      <c r="C1364">
        <v>36.822000000000003</v>
      </c>
      <c r="D1364">
        <v>-14.6829</v>
      </c>
      <c r="E1364">
        <v>-196.75</v>
      </c>
      <c r="F1364">
        <v>43.363799999999998</v>
      </c>
      <c r="G1364">
        <v>-1.7705599999999999</v>
      </c>
      <c r="H1364">
        <v>-7.3504300000000002</v>
      </c>
      <c r="I1364" t="e">
        <f>IF(AND(Tabelle16[[#This Row],[AreaPx]]&gt;0,NOT(Tabelle16[AreaPx]="inf")),Tabelle16[[#This Row],[AreaPx]], NA())</f>
        <v>#N/A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f>Tabelle16[[#This Row],[Roll]]+Tabelle16[[#This Row],[Yaw]]</f>
        <v>36.013369999999995</v>
      </c>
      <c r="P1364">
        <f>SQRT(Tabelle16[[#This Row],[X]]^2+ Tabelle16[[#This Row],[Y]]^2 +Tabelle16[[#This Row],[Z]]^2)</f>
        <v>200.70378605400049</v>
      </c>
      <c r="Q1364">
        <v>242.83</v>
      </c>
      <c r="R1364">
        <v>139.053</v>
      </c>
      <c r="S1364">
        <v>134.126</v>
      </c>
      <c r="T1364">
        <v>43.363799999999998</v>
      </c>
      <c r="U1364">
        <v>-1.7705599999999999</v>
      </c>
      <c r="V1364">
        <v>-7.3504300000000002</v>
      </c>
    </row>
    <row r="1365" spans="1:22">
      <c r="A1365">
        <v>27749</v>
      </c>
      <c r="B1365">
        <v>0</v>
      </c>
      <c r="C1365">
        <v>36.822000000000003</v>
      </c>
      <c r="D1365">
        <v>-14.6829</v>
      </c>
      <c r="E1365">
        <v>-196.75</v>
      </c>
      <c r="F1365">
        <v>43.363799999999998</v>
      </c>
      <c r="G1365">
        <v>-1.7705599999999999</v>
      </c>
      <c r="H1365">
        <v>-7.3504300000000002</v>
      </c>
      <c r="I1365" t="e">
        <f>IF(AND(Tabelle16[[#This Row],[AreaPx]]&gt;0,NOT(Tabelle16[AreaPx]="inf")),Tabelle16[[#This Row],[AreaPx]], NA())</f>
        <v>#N/A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f>Tabelle16[[#This Row],[Roll]]+Tabelle16[[#This Row],[Yaw]]</f>
        <v>36.013369999999995</v>
      </c>
      <c r="P1365">
        <f>SQRT(Tabelle16[[#This Row],[X]]^2+ Tabelle16[[#This Row],[Y]]^2 +Tabelle16[[#This Row],[Z]]^2)</f>
        <v>200.70378605400049</v>
      </c>
      <c r="Q1365">
        <v>242.83</v>
      </c>
      <c r="R1365">
        <v>139.053</v>
      </c>
      <c r="S1365">
        <v>134.126</v>
      </c>
      <c r="T1365">
        <v>43.363799999999998</v>
      </c>
      <c r="U1365">
        <v>-1.7705599999999999</v>
      </c>
      <c r="V1365">
        <v>-7.3504300000000002</v>
      </c>
    </row>
    <row r="1366" spans="1:22">
      <c r="A1366">
        <v>27774</v>
      </c>
      <c r="B1366">
        <v>0</v>
      </c>
      <c r="C1366">
        <v>36.822000000000003</v>
      </c>
      <c r="D1366">
        <v>-14.6829</v>
      </c>
      <c r="E1366">
        <v>-196.75</v>
      </c>
      <c r="F1366">
        <v>43.363799999999998</v>
      </c>
      <c r="G1366">
        <v>-1.7705599999999999</v>
      </c>
      <c r="H1366">
        <v>-7.3504300000000002</v>
      </c>
      <c r="I1366" t="e">
        <f>IF(AND(Tabelle16[[#This Row],[AreaPx]]&gt;0,NOT(Tabelle16[AreaPx]="inf")),Tabelle16[[#This Row],[AreaPx]], NA())</f>
        <v>#N/A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f>Tabelle16[[#This Row],[Roll]]+Tabelle16[[#This Row],[Yaw]]</f>
        <v>36.013369999999995</v>
      </c>
      <c r="P1366">
        <f>SQRT(Tabelle16[[#This Row],[X]]^2+ Tabelle16[[#This Row],[Y]]^2 +Tabelle16[[#This Row],[Z]]^2)</f>
        <v>200.70378605400049</v>
      </c>
      <c r="Q1366">
        <v>242.83</v>
      </c>
      <c r="R1366">
        <v>139.053</v>
      </c>
      <c r="S1366">
        <v>134.126</v>
      </c>
      <c r="T1366">
        <v>43.363799999999998</v>
      </c>
      <c r="U1366">
        <v>-1.7705599999999999</v>
      </c>
      <c r="V1366">
        <v>-7.3504300000000002</v>
      </c>
    </row>
    <row r="1367" spans="1:22">
      <c r="A1367">
        <v>27799</v>
      </c>
      <c r="B1367">
        <v>0</v>
      </c>
      <c r="C1367">
        <v>36.822000000000003</v>
      </c>
      <c r="D1367">
        <v>-14.6829</v>
      </c>
      <c r="E1367">
        <v>-196.75</v>
      </c>
      <c r="F1367">
        <v>43.363799999999998</v>
      </c>
      <c r="G1367">
        <v>-1.7705599999999999</v>
      </c>
      <c r="H1367">
        <v>-7.3504300000000002</v>
      </c>
      <c r="I1367" t="e">
        <f>IF(AND(Tabelle16[[#This Row],[AreaPx]]&gt;0,NOT(Tabelle16[AreaPx]="inf")),Tabelle16[[#This Row],[AreaPx]], NA())</f>
        <v>#N/A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f>Tabelle16[[#This Row],[Roll]]+Tabelle16[[#This Row],[Yaw]]</f>
        <v>36.013369999999995</v>
      </c>
      <c r="P1367">
        <f>SQRT(Tabelle16[[#This Row],[X]]^2+ Tabelle16[[#This Row],[Y]]^2 +Tabelle16[[#This Row],[Z]]^2)</f>
        <v>200.70378605400049</v>
      </c>
      <c r="Q1367">
        <v>242.83</v>
      </c>
      <c r="R1367">
        <v>139.053</v>
      </c>
      <c r="S1367">
        <v>134.126</v>
      </c>
      <c r="T1367">
        <v>43.363799999999998</v>
      </c>
      <c r="U1367">
        <v>-1.7705599999999999</v>
      </c>
      <c r="V1367">
        <v>-7.3504300000000002</v>
      </c>
    </row>
    <row r="1368" spans="1:22">
      <c r="A1368">
        <v>27814</v>
      </c>
      <c r="B1368">
        <v>0</v>
      </c>
      <c r="C1368">
        <v>36.822000000000003</v>
      </c>
      <c r="D1368">
        <v>-14.6829</v>
      </c>
      <c r="E1368">
        <v>-196.75</v>
      </c>
      <c r="F1368">
        <v>43.363799999999998</v>
      </c>
      <c r="G1368">
        <v>-1.7705599999999999</v>
      </c>
      <c r="H1368">
        <v>-7.3504300000000002</v>
      </c>
      <c r="I1368" t="e">
        <f>IF(AND(Tabelle16[[#This Row],[AreaPx]]&gt;0,NOT(Tabelle16[AreaPx]="inf")),Tabelle16[[#This Row],[AreaPx]], NA())</f>
        <v>#N/A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f>Tabelle16[[#This Row],[Roll]]+Tabelle16[[#This Row],[Yaw]]</f>
        <v>36.013369999999995</v>
      </c>
      <c r="P1368">
        <f>SQRT(Tabelle16[[#This Row],[X]]^2+ Tabelle16[[#This Row],[Y]]^2 +Tabelle16[[#This Row],[Z]]^2)</f>
        <v>200.70378605400049</v>
      </c>
      <c r="Q1368">
        <v>242.83</v>
      </c>
      <c r="R1368">
        <v>139.053</v>
      </c>
      <c r="S1368">
        <v>134.126</v>
      </c>
      <c r="T1368">
        <v>43.363799999999998</v>
      </c>
      <c r="U1368">
        <v>-1.7705599999999999</v>
      </c>
      <c r="V1368">
        <v>-7.3504300000000002</v>
      </c>
    </row>
    <row r="1369" spans="1:22">
      <c r="A1369">
        <v>27836</v>
      </c>
      <c r="B1369">
        <v>0</v>
      </c>
      <c r="C1369">
        <v>36.822000000000003</v>
      </c>
      <c r="D1369">
        <v>-14.6829</v>
      </c>
      <c r="E1369">
        <v>-196.75</v>
      </c>
      <c r="F1369">
        <v>43.363799999999998</v>
      </c>
      <c r="G1369">
        <v>-1.7705599999999999</v>
      </c>
      <c r="H1369">
        <v>-7.3504300000000002</v>
      </c>
      <c r="I1369" t="e">
        <f>IF(AND(Tabelle16[[#This Row],[AreaPx]]&gt;0,NOT(Tabelle16[AreaPx]="inf")),Tabelle16[[#This Row],[AreaPx]], NA())</f>
        <v>#N/A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f>Tabelle16[[#This Row],[Roll]]+Tabelle16[[#This Row],[Yaw]]</f>
        <v>36.013369999999995</v>
      </c>
      <c r="P1369">
        <f>SQRT(Tabelle16[[#This Row],[X]]^2+ Tabelle16[[#This Row],[Y]]^2 +Tabelle16[[#This Row],[Z]]^2)</f>
        <v>200.70378605400049</v>
      </c>
      <c r="Q1369">
        <v>242.83</v>
      </c>
      <c r="R1369">
        <v>139.053</v>
      </c>
      <c r="S1369">
        <v>134.126</v>
      </c>
      <c r="T1369">
        <v>43.363799999999998</v>
      </c>
      <c r="U1369">
        <v>-1.7705599999999999</v>
      </c>
      <c r="V1369">
        <v>-7.3504300000000002</v>
      </c>
    </row>
    <row r="1370" spans="1:22">
      <c r="A1370">
        <v>27851</v>
      </c>
      <c r="B1370">
        <v>0</v>
      </c>
      <c r="C1370">
        <v>36.822000000000003</v>
      </c>
      <c r="D1370">
        <v>-14.6829</v>
      </c>
      <c r="E1370">
        <v>-196.75</v>
      </c>
      <c r="F1370">
        <v>43.363799999999998</v>
      </c>
      <c r="G1370">
        <v>-1.7705599999999999</v>
      </c>
      <c r="H1370">
        <v>-7.3504300000000002</v>
      </c>
      <c r="I1370" t="e">
        <f>IF(AND(Tabelle16[[#This Row],[AreaPx]]&gt;0,NOT(Tabelle16[AreaPx]="inf")),Tabelle16[[#This Row],[AreaPx]], NA())</f>
        <v>#N/A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f>Tabelle16[[#This Row],[Roll]]+Tabelle16[[#This Row],[Yaw]]</f>
        <v>36.013369999999995</v>
      </c>
      <c r="P1370">
        <f>SQRT(Tabelle16[[#This Row],[X]]^2+ Tabelle16[[#This Row],[Y]]^2 +Tabelle16[[#This Row],[Z]]^2)</f>
        <v>200.70378605400049</v>
      </c>
      <c r="Q1370">
        <v>242.83</v>
      </c>
      <c r="R1370">
        <v>139.053</v>
      </c>
      <c r="S1370">
        <v>134.126</v>
      </c>
      <c r="T1370">
        <v>43.363799999999998</v>
      </c>
      <c r="U1370">
        <v>-1.7705599999999999</v>
      </c>
      <c r="V1370">
        <v>-7.3504300000000002</v>
      </c>
    </row>
    <row r="1371" spans="1:22">
      <c r="A1371">
        <v>27877</v>
      </c>
      <c r="B1371">
        <v>0</v>
      </c>
      <c r="C1371">
        <v>36.822000000000003</v>
      </c>
      <c r="D1371">
        <v>-14.6829</v>
      </c>
      <c r="E1371">
        <v>-196.75</v>
      </c>
      <c r="F1371">
        <v>43.363799999999998</v>
      </c>
      <c r="G1371">
        <v>-1.7705599999999999</v>
      </c>
      <c r="H1371">
        <v>-7.3504300000000002</v>
      </c>
      <c r="I1371" t="e">
        <f>IF(AND(Tabelle16[[#This Row],[AreaPx]]&gt;0,NOT(Tabelle16[AreaPx]="inf")),Tabelle16[[#This Row],[AreaPx]], NA())</f>
        <v>#N/A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f>Tabelle16[[#This Row],[Roll]]+Tabelle16[[#This Row],[Yaw]]</f>
        <v>36.013369999999995</v>
      </c>
      <c r="P1371">
        <f>SQRT(Tabelle16[[#This Row],[X]]^2+ Tabelle16[[#This Row],[Y]]^2 +Tabelle16[[#This Row],[Z]]^2)</f>
        <v>200.70378605400049</v>
      </c>
      <c r="Q1371">
        <v>242.83</v>
      </c>
      <c r="R1371">
        <v>139.053</v>
      </c>
      <c r="S1371">
        <v>134.126</v>
      </c>
      <c r="T1371">
        <v>43.363799999999998</v>
      </c>
      <c r="U1371">
        <v>-1.7705599999999999</v>
      </c>
      <c r="V1371">
        <v>-7.3504300000000002</v>
      </c>
    </row>
    <row r="1372" spans="1:22">
      <c r="A1372">
        <v>27900</v>
      </c>
      <c r="B1372">
        <v>0</v>
      </c>
      <c r="C1372">
        <v>36.822000000000003</v>
      </c>
      <c r="D1372">
        <v>-14.6829</v>
      </c>
      <c r="E1372">
        <v>-196.75</v>
      </c>
      <c r="F1372">
        <v>43.363799999999998</v>
      </c>
      <c r="G1372">
        <v>-1.7705599999999999</v>
      </c>
      <c r="H1372">
        <v>-7.3504300000000002</v>
      </c>
      <c r="I1372" t="e">
        <f>IF(AND(Tabelle16[[#This Row],[AreaPx]]&gt;0,NOT(Tabelle16[AreaPx]="inf")),Tabelle16[[#This Row],[AreaPx]], NA())</f>
        <v>#N/A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f>Tabelle16[[#This Row],[Roll]]+Tabelle16[[#This Row],[Yaw]]</f>
        <v>36.013369999999995</v>
      </c>
      <c r="P1372">
        <f>SQRT(Tabelle16[[#This Row],[X]]^2+ Tabelle16[[#This Row],[Y]]^2 +Tabelle16[[#This Row],[Z]]^2)</f>
        <v>200.70378605400049</v>
      </c>
      <c r="Q1372">
        <v>242.83</v>
      </c>
      <c r="R1372">
        <v>139.053</v>
      </c>
      <c r="S1372">
        <v>134.126</v>
      </c>
      <c r="T1372">
        <v>43.363799999999998</v>
      </c>
      <c r="U1372">
        <v>-1.7705599999999999</v>
      </c>
      <c r="V1372">
        <v>-7.3504300000000002</v>
      </c>
    </row>
    <row r="1373" spans="1:22">
      <c r="A1373">
        <v>27912</v>
      </c>
      <c r="B1373">
        <v>0</v>
      </c>
      <c r="C1373">
        <v>36.822000000000003</v>
      </c>
      <c r="D1373">
        <v>-14.6829</v>
      </c>
      <c r="E1373">
        <v>-196.75</v>
      </c>
      <c r="F1373">
        <v>43.363799999999998</v>
      </c>
      <c r="G1373">
        <v>-1.7705599999999999</v>
      </c>
      <c r="H1373">
        <v>-7.3504300000000002</v>
      </c>
      <c r="I1373" t="e">
        <f>IF(AND(Tabelle16[[#This Row],[AreaPx]]&gt;0,NOT(Tabelle16[AreaPx]="inf")),Tabelle16[[#This Row],[AreaPx]], NA())</f>
        <v>#N/A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f>Tabelle16[[#This Row],[Roll]]+Tabelle16[[#This Row],[Yaw]]</f>
        <v>36.013369999999995</v>
      </c>
      <c r="P1373">
        <f>SQRT(Tabelle16[[#This Row],[X]]^2+ Tabelle16[[#This Row],[Y]]^2 +Tabelle16[[#This Row],[Z]]^2)</f>
        <v>200.70378605400049</v>
      </c>
      <c r="Q1373">
        <v>242.83</v>
      </c>
      <c r="R1373">
        <v>139.053</v>
      </c>
      <c r="S1373">
        <v>134.126</v>
      </c>
      <c r="T1373">
        <v>43.363799999999998</v>
      </c>
      <c r="U1373">
        <v>-1.7705599999999999</v>
      </c>
      <c r="V1373">
        <v>-7.3504300000000002</v>
      </c>
    </row>
    <row r="1374" spans="1:22">
      <c r="A1374">
        <v>27938</v>
      </c>
      <c r="B1374">
        <v>0</v>
      </c>
      <c r="C1374">
        <v>36.822000000000003</v>
      </c>
      <c r="D1374">
        <v>-14.6829</v>
      </c>
      <c r="E1374">
        <v>-196.75</v>
      </c>
      <c r="F1374">
        <v>43.363799999999998</v>
      </c>
      <c r="G1374">
        <v>-1.7705599999999999</v>
      </c>
      <c r="H1374">
        <v>-7.3504300000000002</v>
      </c>
      <c r="I1374" t="e">
        <f>IF(AND(Tabelle16[[#This Row],[AreaPx]]&gt;0,NOT(Tabelle16[AreaPx]="inf")),Tabelle16[[#This Row],[AreaPx]], NA())</f>
        <v>#N/A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f>Tabelle16[[#This Row],[Roll]]+Tabelle16[[#This Row],[Yaw]]</f>
        <v>36.013369999999995</v>
      </c>
      <c r="P1374">
        <f>SQRT(Tabelle16[[#This Row],[X]]^2+ Tabelle16[[#This Row],[Y]]^2 +Tabelle16[[#This Row],[Z]]^2)</f>
        <v>200.70378605400049</v>
      </c>
      <c r="Q1374">
        <v>242.83</v>
      </c>
      <c r="R1374">
        <v>139.053</v>
      </c>
      <c r="S1374">
        <v>134.126</v>
      </c>
      <c r="T1374">
        <v>43.363799999999998</v>
      </c>
      <c r="U1374">
        <v>-1.7705599999999999</v>
      </c>
      <c r="V1374">
        <v>-7.3504300000000002</v>
      </c>
    </row>
    <row r="1375" spans="1:22">
      <c r="A1375">
        <v>27952</v>
      </c>
      <c r="B1375">
        <v>0</v>
      </c>
      <c r="C1375">
        <v>36.822000000000003</v>
      </c>
      <c r="D1375">
        <v>-14.6829</v>
      </c>
      <c r="E1375">
        <v>-196.75</v>
      </c>
      <c r="F1375">
        <v>43.363799999999998</v>
      </c>
      <c r="G1375">
        <v>-1.7705599999999999</v>
      </c>
      <c r="H1375">
        <v>-7.3504300000000002</v>
      </c>
      <c r="I1375" t="e">
        <f>IF(AND(Tabelle16[[#This Row],[AreaPx]]&gt;0,NOT(Tabelle16[AreaPx]="inf")),Tabelle16[[#This Row],[AreaPx]], NA())</f>
        <v>#N/A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f>Tabelle16[[#This Row],[Roll]]+Tabelle16[[#This Row],[Yaw]]</f>
        <v>36.013369999999995</v>
      </c>
      <c r="P1375">
        <f>SQRT(Tabelle16[[#This Row],[X]]^2+ Tabelle16[[#This Row],[Y]]^2 +Tabelle16[[#This Row],[Z]]^2)</f>
        <v>200.70378605400049</v>
      </c>
      <c r="Q1375">
        <v>242.83</v>
      </c>
      <c r="R1375">
        <v>139.053</v>
      </c>
      <c r="S1375">
        <v>134.126</v>
      </c>
      <c r="T1375">
        <v>43.363799999999998</v>
      </c>
      <c r="U1375">
        <v>-1.7705599999999999</v>
      </c>
      <c r="V1375">
        <v>-7.3504300000000002</v>
      </c>
    </row>
    <row r="1376" spans="1:22">
      <c r="A1376">
        <v>27976</v>
      </c>
      <c r="B1376">
        <v>0</v>
      </c>
      <c r="C1376">
        <v>36.822000000000003</v>
      </c>
      <c r="D1376">
        <v>-14.6829</v>
      </c>
      <c r="E1376">
        <v>-196.75</v>
      </c>
      <c r="F1376">
        <v>43.363799999999998</v>
      </c>
      <c r="G1376">
        <v>-1.7705599999999999</v>
      </c>
      <c r="H1376">
        <v>-7.3504300000000002</v>
      </c>
      <c r="I1376" t="e">
        <f>IF(AND(Tabelle16[[#This Row],[AreaPx]]&gt;0,NOT(Tabelle16[AreaPx]="inf")),Tabelle16[[#This Row],[AreaPx]], NA())</f>
        <v>#N/A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f>Tabelle16[[#This Row],[Roll]]+Tabelle16[[#This Row],[Yaw]]</f>
        <v>36.013369999999995</v>
      </c>
      <c r="P1376">
        <f>SQRT(Tabelle16[[#This Row],[X]]^2+ Tabelle16[[#This Row],[Y]]^2 +Tabelle16[[#This Row],[Z]]^2)</f>
        <v>200.70378605400049</v>
      </c>
      <c r="Q1376">
        <v>242.83</v>
      </c>
      <c r="R1376">
        <v>139.053</v>
      </c>
      <c r="S1376">
        <v>134.126</v>
      </c>
      <c r="T1376">
        <v>43.363799999999998</v>
      </c>
      <c r="U1376">
        <v>-1.7705599999999999</v>
      </c>
      <c r="V1376">
        <v>-7.3504300000000002</v>
      </c>
    </row>
    <row r="1377" spans="1:22">
      <c r="A1377">
        <v>28002</v>
      </c>
      <c r="B1377">
        <v>0</v>
      </c>
      <c r="C1377">
        <v>36.822000000000003</v>
      </c>
      <c r="D1377">
        <v>-14.6829</v>
      </c>
      <c r="E1377">
        <v>-196.75</v>
      </c>
      <c r="F1377">
        <v>43.363799999999998</v>
      </c>
      <c r="G1377">
        <v>-1.7705599999999999</v>
      </c>
      <c r="H1377">
        <v>-7.3504300000000002</v>
      </c>
      <c r="I1377" t="e">
        <f>IF(AND(Tabelle16[[#This Row],[AreaPx]]&gt;0,NOT(Tabelle16[AreaPx]="inf")),Tabelle16[[#This Row],[AreaPx]], NA())</f>
        <v>#N/A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f>Tabelle16[[#This Row],[Roll]]+Tabelle16[[#This Row],[Yaw]]</f>
        <v>36.013369999999995</v>
      </c>
      <c r="P1377">
        <f>SQRT(Tabelle16[[#This Row],[X]]^2+ Tabelle16[[#This Row],[Y]]^2 +Tabelle16[[#This Row],[Z]]^2)</f>
        <v>200.70378605400049</v>
      </c>
      <c r="Q1377">
        <v>242.83</v>
      </c>
      <c r="R1377">
        <v>139.053</v>
      </c>
      <c r="S1377">
        <v>134.126</v>
      </c>
      <c r="T1377">
        <v>43.363799999999998</v>
      </c>
      <c r="U1377">
        <v>-1.7705599999999999</v>
      </c>
      <c r="V1377">
        <v>-7.3504300000000002</v>
      </c>
    </row>
    <row r="1378" spans="1:22">
      <c r="A1378">
        <v>28019</v>
      </c>
      <c r="B1378">
        <v>0</v>
      </c>
      <c r="C1378">
        <v>36.822000000000003</v>
      </c>
      <c r="D1378">
        <v>-14.6829</v>
      </c>
      <c r="E1378">
        <v>-196.75</v>
      </c>
      <c r="F1378">
        <v>43.363799999999998</v>
      </c>
      <c r="G1378">
        <v>-1.7705599999999999</v>
      </c>
      <c r="H1378">
        <v>-7.3504300000000002</v>
      </c>
      <c r="I1378" t="e">
        <f>IF(AND(Tabelle16[[#This Row],[AreaPx]]&gt;0,NOT(Tabelle16[AreaPx]="inf")),Tabelle16[[#This Row],[AreaPx]], NA())</f>
        <v>#N/A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f>Tabelle16[[#This Row],[Roll]]+Tabelle16[[#This Row],[Yaw]]</f>
        <v>36.013369999999995</v>
      </c>
      <c r="P1378">
        <f>SQRT(Tabelle16[[#This Row],[X]]^2+ Tabelle16[[#This Row],[Y]]^2 +Tabelle16[[#This Row],[Z]]^2)</f>
        <v>200.70378605400049</v>
      </c>
      <c r="Q1378">
        <v>242.83</v>
      </c>
      <c r="R1378">
        <v>139.053</v>
      </c>
      <c r="S1378">
        <v>134.126</v>
      </c>
      <c r="T1378">
        <v>43.363799999999998</v>
      </c>
      <c r="U1378">
        <v>-1.7705599999999999</v>
      </c>
      <c r="V1378">
        <v>-7.3504300000000002</v>
      </c>
    </row>
    <row r="1379" spans="1:22">
      <c r="A1379">
        <v>28041</v>
      </c>
      <c r="B1379">
        <v>0</v>
      </c>
      <c r="C1379">
        <v>36.822000000000003</v>
      </c>
      <c r="D1379">
        <v>-14.6829</v>
      </c>
      <c r="E1379">
        <v>-196.75</v>
      </c>
      <c r="F1379">
        <v>43.363799999999998</v>
      </c>
      <c r="G1379">
        <v>-1.7705599999999999</v>
      </c>
      <c r="H1379">
        <v>-7.3504300000000002</v>
      </c>
      <c r="I1379" t="e">
        <f>IF(AND(Tabelle16[[#This Row],[AreaPx]]&gt;0,NOT(Tabelle16[AreaPx]="inf")),Tabelle16[[#This Row],[AreaPx]], NA())</f>
        <v>#N/A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f>Tabelle16[[#This Row],[Roll]]+Tabelle16[[#This Row],[Yaw]]</f>
        <v>36.013369999999995</v>
      </c>
      <c r="P1379">
        <f>SQRT(Tabelle16[[#This Row],[X]]^2+ Tabelle16[[#This Row],[Y]]^2 +Tabelle16[[#This Row],[Z]]^2)</f>
        <v>200.70378605400049</v>
      </c>
      <c r="Q1379">
        <v>242.83</v>
      </c>
      <c r="R1379">
        <v>139.053</v>
      </c>
      <c r="S1379">
        <v>134.126</v>
      </c>
      <c r="T1379">
        <v>43.363799999999998</v>
      </c>
      <c r="U1379">
        <v>-1.7705599999999999</v>
      </c>
      <c r="V1379">
        <v>-7.3504300000000002</v>
      </c>
    </row>
    <row r="1380" spans="1:22">
      <c r="A1380">
        <v>28066</v>
      </c>
      <c r="B1380">
        <v>0</v>
      </c>
      <c r="C1380">
        <v>36.822000000000003</v>
      </c>
      <c r="D1380">
        <v>-14.6829</v>
      </c>
      <c r="E1380">
        <v>-196.75</v>
      </c>
      <c r="F1380">
        <v>43.363799999999998</v>
      </c>
      <c r="G1380">
        <v>-1.7705599999999999</v>
      </c>
      <c r="H1380">
        <v>-7.3504300000000002</v>
      </c>
      <c r="I1380" t="e">
        <f>IF(AND(Tabelle16[[#This Row],[AreaPx]]&gt;0,NOT(Tabelle16[AreaPx]="inf")),Tabelle16[[#This Row],[AreaPx]], NA())</f>
        <v>#N/A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f>Tabelle16[[#This Row],[Roll]]+Tabelle16[[#This Row],[Yaw]]</f>
        <v>36.013369999999995</v>
      </c>
      <c r="P1380">
        <f>SQRT(Tabelle16[[#This Row],[X]]^2+ Tabelle16[[#This Row],[Y]]^2 +Tabelle16[[#This Row],[Z]]^2)</f>
        <v>200.70378605400049</v>
      </c>
      <c r="Q1380">
        <v>242.83</v>
      </c>
      <c r="R1380">
        <v>139.053</v>
      </c>
      <c r="S1380">
        <v>134.126</v>
      </c>
      <c r="T1380">
        <v>43.363799999999998</v>
      </c>
      <c r="U1380">
        <v>-1.7705599999999999</v>
      </c>
      <c r="V1380">
        <v>-7.3504300000000002</v>
      </c>
    </row>
    <row r="1381" spans="1:22">
      <c r="A1381">
        <v>28078</v>
      </c>
      <c r="B1381">
        <v>0</v>
      </c>
      <c r="C1381">
        <v>36.822000000000003</v>
      </c>
      <c r="D1381">
        <v>-14.6829</v>
      </c>
      <c r="E1381">
        <v>-196.75</v>
      </c>
      <c r="F1381">
        <v>43.363799999999998</v>
      </c>
      <c r="G1381">
        <v>-1.7705599999999999</v>
      </c>
      <c r="H1381">
        <v>-7.3504300000000002</v>
      </c>
      <c r="I1381" t="e">
        <f>IF(AND(Tabelle16[[#This Row],[AreaPx]]&gt;0,NOT(Tabelle16[AreaPx]="inf")),Tabelle16[[#This Row],[AreaPx]], NA())</f>
        <v>#N/A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f>Tabelle16[[#This Row],[Roll]]+Tabelle16[[#This Row],[Yaw]]</f>
        <v>36.013369999999995</v>
      </c>
      <c r="P1381">
        <f>SQRT(Tabelle16[[#This Row],[X]]^2+ Tabelle16[[#This Row],[Y]]^2 +Tabelle16[[#This Row],[Z]]^2)</f>
        <v>200.70378605400049</v>
      </c>
      <c r="Q1381">
        <v>242.83</v>
      </c>
      <c r="R1381">
        <v>139.053</v>
      </c>
      <c r="S1381">
        <v>134.126</v>
      </c>
      <c r="T1381">
        <v>43.363799999999998</v>
      </c>
      <c r="U1381">
        <v>-1.7705599999999999</v>
      </c>
      <c r="V1381">
        <v>-7.3504300000000002</v>
      </c>
    </row>
    <row r="1382" spans="1:22">
      <c r="A1382">
        <v>28105</v>
      </c>
      <c r="B1382">
        <v>0</v>
      </c>
      <c r="C1382">
        <v>36.822000000000003</v>
      </c>
      <c r="D1382">
        <v>-14.6829</v>
      </c>
      <c r="E1382">
        <v>-196.75</v>
      </c>
      <c r="F1382">
        <v>43.363799999999998</v>
      </c>
      <c r="G1382">
        <v>-1.7705599999999999</v>
      </c>
      <c r="H1382">
        <v>-7.3504300000000002</v>
      </c>
      <c r="I1382" t="e">
        <f>IF(AND(Tabelle16[[#This Row],[AreaPx]]&gt;0,NOT(Tabelle16[AreaPx]="inf")),Tabelle16[[#This Row],[AreaPx]], NA())</f>
        <v>#N/A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f>Tabelle16[[#This Row],[Roll]]+Tabelle16[[#This Row],[Yaw]]</f>
        <v>36.013369999999995</v>
      </c>
      <c r="P1382">
        <f>SQRT(Tabelle16[[#This Row],[X]]^2+ Tabelle16[[#This Row],[Y]]^2 +Tabelle16[[#This Row],[Z]]^2)</f>
        <v>200.70378605400049</v>
      </c>
      <c r="Q1382">
        <v>242.83</v>
      </c>
      <c r="R1382">
        <v>139.053</v>
      </c>
      <c r="S1382">
        <v>134.126</v>
      </c>
      <c r="T1382">
        <v>43.363799999999998</v>
      </c>
      <c r="U1382">
        <v>-1.7705599999999999</v>
      </c>
      <c r="V1382">
        <v>-7.3504300000000002</v>
      </c>
    </row>
    <row r="1383" spans="1:22">
      <c r="A1383">
        <v>28122</v>
      </c>
      <c r="B1383">
        <v>0</v>
      </c>
      <c r="C1383">
        <v>36.822000000000003</v>
      </c>
      <c r="D1383">
        <v>-14.6829</v>
      </c>
      <c r="E1383">
        <v>-196.75</v>
      </c>
      <c r="F1383">
        <v>43.363799999999998</v>
      </c>
      <c r="G1383">
        <v>-1.7705599999999999</v>
      </c>
      <c r="H1383">
        <v>-7.3504300000000002</v>
      </c>
      <c r="I1383" t="e">
        <f>IF(AND(Tabelle16[[#This Row],[AreaPx]]&gt;0,NOT(Tabelle16[AreaPx]="inf")),Tabelle16[[#This Row],[AreaPx]], NA())</f>
        <v>#N/A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f>Tabelle16[[#This Row],[Roll]]+Tabelle16[[#This Row],[Yaw]]</f>
        <v>36.013369999999995</v>
      </c>
      <c r="P1383">
        <f>SQRT(Tabelle16[[#This Row],[X]]^2+ Tabelle16[[#This Row],[Y]]^2 +Tabelle16[[#This Row],[Z]]^2)</f>
        <v>200.70378605400049</v>
      </c>
      <c r="Q1383">
        <v>242.83</v>
      </c>
      <c r="R1383">
        <v>139.053</v>
      </c>
      <c r="S1383">
        <v>134.126</v>
      </c>
      <c r="T1383">
        <v>43.363799999999998</v>
      </c>
      <c r="U1383">
        <v>-1.7705599999999999</v>
      </c>
      <c r="V1383">
        <v>-7.3504300000000002</v>
      </c>
    </row>
    <row r="1384" spans="1:22">
      <c r="A1384">
        <v>28145</v>
      </c>
      <c r="B1384">
        <v>0</v>
      </c>
      <c r="C1384">
        <v>36.822000000000003</v>
      </c>
      <c r="D1384">
        <v>-14.6829</v>
      </c>
      <c r="E1384">
        <v>-196.75</v>
      </c>
      <c r="F1384">
        <v>43.363799999999998</v>
      </c>
      <c r="G1384">
        <v>-1.7705599999999999</v>
      </c>
      <c r="H1384">
        <v>-7.3504300000000002</v>
      </c>
      <c r="I1384" t="e">
        <f>IF(AND(Tabelle16[[#This Row],[AreaPx]]&gt;0,NOT(Tabelle16[AreaPx]="inf")),Tabelle16[[#This Row],[AreaPx]], NA())</f>
        <v>#N/A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f>Tabelle16[[#This Row],[Roll]]+Tabelle16[[#This Row],[Yaw]]</f>
        <v>36.013369999999995</v>
      </c>
      <c r="P1384">
        <f>SQRT(Tabelle16[[#This Row],[X]]^2+ Tabelle16[[#This Row],[Y]]^2 +Tabelle16[[#This Row],[Z]]^2)</f>
        <v>200.70378605400049</v>
      </c>
      <c r="Q1384">
        <v>242.83</v>
      </c>
      <c r="R1384">
        <v>139.053</v>
      </c>
      <c r="S1384">
        <v>134.126</v>
      </c>
      <c r="T1384">
        <v>43.363799999999998</v>
      </c>
      <c r="U1384">
        <v>-1.7705599999999999</v>
      </c>
      <c r="V1384">
        <v>-7.3504300000000002</v>
      </c>
    </row>
    <row r="1385" spans="1:22">
      <c r="A1385">
        <v>28173</v>
      </c>
      <c r="B1385">
        <v>0</v>
      </c>
      <c r="C1385">
        <v>36.822000000000003</v>
      </c>
      <c r="D1385">
        <v>-14.6829</v>
      </c>
      <c r="E1385">
        <v>-196.75</v>
      </c>
      <c r="F1385">
        <v>43.363799999999998</v>
      </c>
      <c r="G1385">
        <v>-1.7705599999999999</v>
      </c>
      <c r="H1385">
        <v>-7.3504300000000002</v>
      </c>
      <c r="I1385" t="e">
        <f>IF(AND(Tabelle16[[#This Row],[AreaPx]]&gt;0,NOT(Tabelle16[AreaPx]="inf")),Tabelle16[[#This Row],[AreaPx]], NA())</f>
        <v>#N/A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f>Tabelle16[[#This Row],[Roll]]+Tabelle16[[#This Row],[Yaw]]</f>
        <v>36.013369999999995</v>
      </c>
      <c r="P1385">
        <f>SQRT(Tabelle16[[#This Row],[X]]^2+ Tabelle16[[#This Row],[Y]]^2 +Tabelle16[[#This Row],[Z]]^2)</f>
        <v>200.70378605400049</v>
      </c>
      <c r="Q1385">
        <v>242.83</v>
      </c>
      <c r="R1385">
        <v>139.053</v>
      </c>
      <c r="S1385">
        <v>134.126</v>
      </c>
      <c r="T1385">
        <v>43.363799999999998</v>
      </c>
      <c r="U1385">
        <v>-1.7705599999999999</v>
      </c>
      <c r="V1385">
        <v>-7.3504300000000002</v>
      </c>
    </row>
    <row r="1386" spans="1:22">
      <c r="A1386">
        <v>28192</v>
      </c>
      <c r="B1386">
        <v>0</v>
      </c>
      <c r="C1386">
        <v>36.822000000000003</v>
      </c>
      <c r="D1386">
        <v>-14.6829</v>
      </c>
      <c r="E1386">
        <v>-196.75</v>
      </c>
      <c r="F1386">
        <v>43.363799999999998</v>
      </c>
      <c r="G1386">
        <v>-1.7705599999999999</v>
      </c>
      <c r="H1386">
        <v>-7.3504300000000002</v>
      </c>
      <c r="I1386" t="e">
        <f>IF(AND(Tabelle16[[#This Row],[AreaPx]]&gt;0,NOT(Tabelle16[AreaPx]="inf")),Tabelle16[[#This Row],[AreaPx]], NA())</f>
        <v>#N/A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f>Tabelle16[[#This Row],[Roll]]+Tabelle16[[#This Row],[Yaw]]</f>
        <v>36.013369999999995</v>
      </c>
      <c r="P1386">
        <f>SQRT(Tabelle16[[#This Row],[X]]^2+ Tabelle16[[#This Row],[Y]]^2 +Tabelle16[[#This Row],[Z]]^2)</f>
        <v>200.70378605400049</v>
      </c>
      <c r="Q1386">
        <v>242.83</v>
      </c>
      <c r="R1386">
        <v>139.053</v>
      </c>
      <c r="S1386">
        <v>134.126</v>
      </c>
      <c r="T1386">
        <v>43.363799999999998</v>
      </c>
      <c r="U1386">
        <v>-1.7705599999999999</v>
      </c>
      <c r="V1386">
        <v>-7.3504300000000002</v>
      </c>
    </row>
    <row r="1387" spans="1:22">
      <c r="A1387">
        <v>28203</v>
      </c>
      <c r="B1387">
        <v>0</v>
      </c>
      <c r="C1387">
        <v>36.822000000000003</v>
      </c>
      <c r="D1387">
        <v>-14.6829</v>
      </c>
      <c r="E1387">
        <v>-196.75</v>
      </c>
      <c r="F1387">
        <v>43.363799999999998</v>
      </c>
      <c r="G1387">
        <v>-1.7705599999999999</v>
      </c>
      <c r="H1387">
        <v>-7.3504300000000002</v>
      </c>
      <c r="I1387" t="e">
        <f>IF(AND(Tabelle16[[#This Row],[AreaPx]]&gt;0,NOT(Tabelle16[AreaPx]="inf")),Tabelle16[[#This Row],[AreaPx]], NA())</f>
        <v>#N/A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f>Tabelle16[[#This Row],[Roll]]+Tabelle16[[#This Row],[Yaw]]</f>
        <v>36.013369999999995</v>
      </c>
      <c r="P1387">
        <f>SQRT(Tabelle16[[#This Row],[X]]^2+ Tabelle16[[#This Row],[Y]]^2 +Tabelle16[[#This Row],[Z]]^2)</f>
        <v>200.70378605400049</v>
      </c>
      <c r="Q1387">
        <v>242.83</v>
      </c>
      <c r="R1387">
        <v>139.053</v>
      </c>
      <c r="S1387">
        <v>134.126</v>
      </c>
      <c r="T1387">
        <v>43.363799999999998</v>
      </c>
      <c r="U1387">
        <v>-1.7705599999999999</v>
      </c>
      <c r="V1387">
        <v>-7.3504300000000002</v>
      </c>
    </row>
    <row r="1388" spans="1:22">
      <c r="A1388">
        <v>28214</v>
      </c>
      <c r="B1388">
        <v>0</v>
      </c>
      <c r="C1388">
        <v>36.822000000000003</v>
      </c>
      <c r="D1388">
        <v>-14.6829</v>
      </c>
      <c r="E1388">
        <v>-196.75</v>
      </c>
      <c r="F1388">
        <v>43.363799999999998</v>
      </c>
      <c r="G1388">
        <v>-1.7705599999999999</v>
      </c>
      <c r="H1388">
        <v>-7.3504300000000002</v>
      </c>
      <c r="I1388" t="e">
        <f>IF(AND(Tabelle16[[#This Row],[AreaPx]]&gt;0,NOT(Tabelle16[AreaPx]="inf")),Tabelle16[[#This Row],[AreaPx]], NA())</f>
        <v>#N/A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f>Tabelle16[[#This Row],[Roll]]+Tabelle16[[#This Row],[Yaw]]</f>
        <v>36.013369999999995</v>
      </c>
      <c r="P1388">
        <f>SQRT(Tabelle16[[#This Row],[X]]^2+ Tabelle16[[#This Row],[Y]]^2 +Tabelle16[[#This Row],[Z]]^2)</f>
        <v>200.70378605400049</v>
      </c>
      <c r="Q1388">
        <v>242.83</v>
      </c>
      <c r="R1388">
        <v>139.053</v>
      </c>
      <c r="S1388">
        <v>134.126</v>
      </c>
      <c r="T1388">
        <v>43.363799999999998</v>
      </c>
      <c r="U1388">
        <v>-1.7705599999999999</v>
      </c>
      <c r="V1388">
        <v>-7.3504300000000002</v>
      </c>
    </row>
    <row r="1389" spans="1:22">
      <c r="A1389">
        <v>28237</v>
      </c>
      <c r="B1389">
        <v>0</v>
      </c>
      <c r="C1389">
        <v>36.822000000000003</v>
      </c>
      <c r="D1389">
        <v>-14.6829</v>
      </c>
      <c r="E1389">
        <v>-196.75</v>
      </c>
      <c r="F1389">
        <v>43.363799999999998</v>
      </c>
      <c r="G1389">
        <v>-1.7705599999999999</v>
      </c>
      <c r="H1389">
        <v>-7.3504300000000002</v>
      </c>
      <c r="I1389" t="e">
        <f>IF(AND(Tabelle16[[#This Row],[AreaPx]]&gt;0,NOT(Tabelle16[AreaPx]="inf")),Tabelle16[[#This Row],[AreaPx]], NA())</f>
        <v>#N/A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f>Tabelle16[[#This Row],[Roll]]+Tabelle16[[#This Row],[Yaw]]</f>
        <v>36.013369999999995</v>
      </c>
      <c r="P1389">
        <f>SQRT(Tabelle16[[#This Row],[X]]^2+ Tabelle16[[#This Row],[Y]]^2 +Tabelle16[[#This Row],[Z]]^2)</f>
        <v>200.70378605400049</v>
      </c>
      <c r="Q1389">
        <v>242.83</v>
      </c>
      <c r="R1389">
        <v>139.053</v>
      </c>
      <c r="S1389">
        <v>134.126</v>
      </c>
      <c r="T1389">
        <v>43.363799999999998</v>
      </c>
      <c r="U1389">
        <v>-1.7705599999999999</v>
      </c>
      <c r="V1389">
        <v>-7.3504300000000002</v>
      </c>
    </row>
    <row r="1390" spans="1:22">
      <c r="A1390">
        <v>28256</v>
      </c>
      <c r="B1390">
        <v>0</v>
      </c>
      <c r="C1390">
        <v>36.822000000000003</v>
      </c>
      <c r="D1390">
        <v>-14.6829</v>
      </c>
      <c r="E1390">
        <v>-196.75</v>
      </c>
      <c r="F1390">
        <v>43.363799999999998</v>
      </c>
      <c r="G1390">
        <v>-1.7705599999999999</v>
      </c>
      <c r="H1390">
        <v>-7.3504300000000002</v>
      </c>
      <c r="I1390" t="e">
        <f>IF(AND(Tabelle16[[#This Row],[AreaPx]]&gt;0,NOT(Tabelle16[AreaPx]="inf")),Tabelle16[[#This Row],[AreaPx]], NA())</f>
        <v>#N/A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f>Tabelle16[[#This Row],[Roll]]+Tabelle16[[#This Row],[Yaw]]</f>
        <v>36.013369999999995</v>
      </c>
      <c r="P1390">
        <f>SQRT(Tabelle16[[#This Row],[X]]^2+ Tabelle16[[#This Row],[Y]]^2 +Tabelle16[[#This Row],[Z]]^2)</f>
        <v>200.70378605400049</v>
      </c>
      <c r="Q1390">
        <v>242.83</v>
      </c>
      <c r="R1390">
        <v>139.053</v>
      </c>
      <c r="S1390">
        <v>134.126</v>
      </c>
      <c r="T1390">
        <v>43.363799999999998</v>
      </c>
      <c r="U1390">
        <v>-1.7705599999999999</v>
      </c>
      <c r="V1390">
        <v>-7.3504300000000002</v>
      </c>
    </row>
    <row r="1391" spans="1:22">
      <c r="A1391">
        <v>28282</v>
      </c>
      <c r="B1391">
        <v>0</v>
      </c>
      <c r="C1391">
        <v>36.822000000000003</v>
      </c>
      <c r="D1391">
        <v>-14.6829</v>
      </c>
      <c r="E1391">
        <v>-196.75</v>
      </c>
      <c r="F1391">
        <v>43.363799999999998</v>
      </c>
      <c r="G1391">
        <v>-1.7705599999999999</v>
      </c>
      <c r="H1391">
        <v>-7.3504300000000002</v>
      </c>
      <c r="I1391" t="e">
        <f>IF(AND(Tabelle16[[#This Row],[AreaPx]]&gt;0,NOT(Tabelle16[AreaPx]="inf")),Tabelle16[[#This Row],[AreaPx]], NA())</f>
        <v>#N/A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f>Tabelle16[[#This Row],[Roll]]+Tabelle16[[#This Row],[Yaw]]</f>
        <v>36.013369999999995</v>
      </c>
      <c r="P1391">
        <f>SQRT(Tabelle16[[#This Row],[X]]^2+ Tabelle16[[#This Row],[Y]]^2 +Tabelle16[[#This Row],[Z]]^2)</f>
        <v>200.70378605400049</v>
      </c>
      <c r="Q1391">
        <v>242.83</v>
      </c>
      <c r="R1391">
        <v>139.053</v>
      </c>
      <c r="S1391">
        <v>134.126</v>
      </c>
      <c r="T1391">
        <v>43.363799999999998</v>
      </c>
      <c r="U1391">
        <v>-1.7705599999999999</v>
      </c>
      <c r="V1391">
        <v>-7.3504300000000002</v>
      </c>
    </row>
    <row r="1392" spans="1:22">
      <c r="A1392">
        <v>28303</v>
      </c>
      <c r="B1392">
        <v>0</v>
      </c>
      <c r="C1392">
        <v>36.822000000000003</v>
      </c>
      <c r="D1392">
        <v>-14.6829</v>
      </c>
      <c r="E1392">
        <v>-196.75</v>
      </c>
      <c r="F1392">
        <v>43.363799999999998</v>
      </c>
      <c r="G1392">
        <v>-1.7705599999999999</v>
      </c>
      <c r="H1392">
        <v>-7.3504300000000002</v>
      </c>
      <c r="I1392" t="e">
        <f>IF(AND(Tabelle16[[#This Row],[AreaPx]]&gt;0,NOT(Tabelle16[AreaPx]="inf")),Tabelle16[[#This Row],[AreaPx]], NA())</f>
        <v>#N/A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f>Tabelle16[[#This Row],[Roll]]+Tabelle16[[#This Row],[Yaw]]</f>
        <v>36.013369999999995</v>
      </c>
      <c r="P1392">
        <f>SQRT(Tabelle16[[#This Row],[X]]^2+ Tabelle16[[#This Row],[Y]]^2 +Tabelle16[[#This Row],[Z]]^2)</f>
        <v>200.70378605400049</v>
      </c>
      <c r="Q1392">
        <v>242.83</v>
      </c>
      <c r="R1392">
        <v>139.053</v>
      </c>
      <c r="S1392">
        <v>134.126</v>
      </c>
      <c r="T1392">
        <v>43.363799999999998</v>
      </c>
      <c r="U1392">
        <v>-1.7705599999999999</v>
      </c>
      <c r="V1392">
        <v>-7.3504300000000002</v>
      </c>
    </row>
    <row r="1393" spans="1:22">
      <c r="A1393">
        <v>28313</v>
      </c>
      <c r="B1393">
        <v>0</v>
      </c>
      <c r="C1393">
        <v>36.822000000000003</v>
      </c>
      <c r="D1393">
        <v>-14.6829</v>
      </c>
      <c r="E1393">
        <v>-196.75</v>
      </c>
      <c r="F1393">
        <v>43.363799999999998</v>
      </c>
      <c r="G1393">
        <v>-1.7705599999999999</v>
      </c>
      <c r="H1393">
        <v>-7.3504300000000002</v>
      </c>
      <c r="I1393" t="e">
        <f>IF(AND(Tabelle16[[#This Row],[AreaPx]]&gt;0,NOT(Tabelle16[AreaPx]="inf")),Tabelle16[[#This Row],[AreaPx]], NA())</f>
        <v>#N/A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f>Tabelle16[[#This Row],[Roll]]+Tabelle16[[#This Row],[Yaw]]</f>
        <v>36.013369999999995</v>
      </c>
      <c r="P1393">
        <f>SQRT(Tabelle16[[#This Row],[X]]^2+ Tabelle16[[#This Row],[Y]]^2 +Tabelle16[[#This Row],[Z]]^2)</f>
        <v>200.70378605400049</v>
      </c>
      <c r="Q1393">
        <v>242.83</v>
      </c>
      <c r="R1393">
        <v>139.053</v>
      </c>
      <c r="S1393">
        <v>134.126</v>
      </c>
      <c r="T1393">
        <v>43.363799999999998</v>
      </c>
      <c r="U1393">
        <v>-1.7705599999999999</v>
      </c>
      <c r="V1393">
        <v>-7.3504300000000002</v>
      </c>
    </row>
    <row r="1394" spans="1:22">
      <c r="A1394">
        <v>28342</v>
      </c>
      <c r="B1394">
        <v>0</v>
      </c>
      <c r="C1394">
        <v>36.822000000000003</v>
      </c>
      <c r="D1394">
        <v>-14.6829</v>
      </c>
      <c r="E1394">
        <v>-196.75</v>
      </c>
      <c r="F1394">
        <v>43.363799999999998</v>
      </c>
      <c r="G1394">
        <v>-1.7705599999999999</v>
      </c>
      <c r="H1394">
        <v>-7.3504300000000002</v>
      </c>
      <c r="I1394" t="e">
        <f>IF(AND(Tabelle16[[#This Row],[AreaPx]]&gt;0,NOT(Tabelle16[AreaPx]="inf")),Tabelle16[[#This Row],[AreaPx]], NA())</f>
        <v>#N/A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f>Tabelle16[[#This Row],[Roll]]+Tabelle16[[#This Row],[Yaw]]</f>
        <v>36.013369999999995</v>
      </c>
      <c r="P1394">
        <f>SQRT(Tabelle16[[#This Row],[X]]^2+ Tabelle16[[#This Row],[Y]]^2 +Tabelle16[[#This Row],[Z]]^2)</f>
        <v>200.70378605400049</v>
      </c>
      <c r="Q1394">
        <v>242.83</v>
      </c>
      <c r="R1394">
        <v>139.053</v>
      </c>
      <c r="S1394">
        <v>134.126</v>
      </c>
      <c r="T1394">
        <v>43.363799999999998</v>
      </c>
      <c r="U1394">
        <v>-1.7705599999999999</v>
      </c>
      <c r="V1394">
        <v>-7.3504300000000002</v>
      </c>
    </row>
    <row r="1395" spans="1:22">
      <c r="A1395">
        <v>28378</v>
      </c>
      <c r="B1395">
        <v>0</v>
      </c>
      <c r="C1395">
        <v>36.822000000000003</v>
      </c>
      <c r="D1395">
        <v>-14.6829</v>
      </c>
      <c r="E1395">
        <v>-196.75</v>
      </c>
      <c r="F1395">
        <v>43.363799999999998</v>
      </c>
      <c r="G1395">
        <v>-1.7705599999999999</v>
      </c>
      <c r="H1395">
        <v>-7.3504300000000002</v>
      </c>
      <c r="I1395" t="e">
        <f>IF(AND(Tabelle16[[#This Row],[AreaPx]]&gt;0,NOT(Tabelle16[AreaPx]="inf")),Tabelle16[[#This Row],[AreaPx]], NA())</f>
        <v>#N/A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f>Tabelle16[[#This Row],[Roll]]+Tabelle16[[#This Row],[Yaw]]</f>
        <v>36.013369999999995</v>
      </c>
      <c r="P1395">
        <f>SQRT(Tabelle16[[#This Row],[X]]^2+ Tabelle16[[#This Row],[Y]]^2 +Tabelle16[[#This Row],[Z]]^2)</f>
        <v>200.70378605400049</v>
      </c>
      <c r="Q1395">
        <v>242.83</v>
      </c>
      <c r="R1395">
        <v>139.053</v>
      </c>
      <c r="S1395">
        <v>134.126</v>
      </c>
      <c r="T1395">
        <v>43.363799999999998</v>
      </c>
      <c r="U1395">
        <v>-1.7705599999999999</v>
      </c>
      <c r="V1395">
        <v>-7.3504300000000002</v>
      </c>
    </row>
    <row r="1396" spans="1:22">
      <c r="A1396">
        <v>28404</v>
      </c>
      <c r="B1396">
        <v>0</v>
      </c>
      <c r="C1396">
        <v>36.822000000000003</v>
      </c>
      <c r="D1396">
        <v>-14.6829</v>
      </c>
      <c r="E1396">
        <v>-196.75</v>
      </c>
      <c r="F1396">
        <v>43.363799999999998</v>
      </c>
      <c r="G1396">
        <v>-1.7705599999999999</v>
      </c>
      <c r="H1396">
        <v>-7.3504300000000002</v>
      </c>
      <c r="I1396" t="e">
        <f>IF(AND(Tabelle16[[#This Row],[AreaPx]]&gt;0,NOT(Tabelle16[AreaPx]="inf")),Tabelle16[[#This Row],[AreaPx]], NA())</f>
        <v>#N/A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f>Tabelle16[[#This Row],[Roll]]+Tabelle16[[#This Row],[Yaw]]</f>
        <v>36.013369999999995</v>
      </c>
      <c r="P1396">
        <f>SQRT(Tabelle16[[#This Row],[X]]^2+ Tabelle16[[#This Row],[Y]]^2 +Tabelle16[[#This Row],[Z]]^2)</f>
        <v>200.70378605400049</v>
      </c>
      <c r="Q1396">
        <v>242.83</v>
      </c>
      <c r="R1396">
        <v>139.053</v>
      </c>
      <c r="S1396">
        <v>134.126</v>
      </c>
      <c r="T1396">
        <v>43.363799999999998</v>
      </c>
      <c r="U1396">
        <v>-1.7705599999999999</v>
      </c>
      <c r="V1396">
        <v>-7.3504300000000002</v>
      </c>
    </row>
    <row r="1397" spans="1:22">
      <c r="A1397">
        <v>28418</v>
      </c>
      <c r="B1397">
        <v>0</v>
      </c>
      <c r="C1397">
        <v>36.822000000000003</v>
      </c>
      <c r="D1397">
        <v>-14.6829</v>
      </c>
      <c r="E1397">
        <v>-196.75</v>
      </c>
      <c r="F1397">
        <v>43.363799999999998</v>
      </c>
      <c r="G1397">
        <v>-1.7705599999999999</v>
      </c>
      <c r="H1397">
        <v>-7.3504300000000002</v>
      </c>
      <c r="I1397" t="e">
        <f>IF(AND(Tabelle16[[#This Row],[AreaPx]]&gt;0,NOT(Tabelle16[AreaPx]="inf")),Tabelle16[[#This Row],[AreaPx]], NA())</f>
        <v>#N/A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f>Tabelle16[[#This Row],[Roll]]+Tabelle16[[#This Row],[Yaw]]</f>
        <v>36.013369999999995</v>
      </c>
      <c r="P1397">
        <f>SQRT(Tabelle16[[#This Row],[X]]^2+ Tabelle16[[#This Row],[Y]]^2 +Tabelle16[[#This Row],[Z]]^2)</f>
        <v>200.70378605400049</v>
      </c>
      <c r="Q1397">
        <v>242.83</v>
      </c>
      <c r="R1397">
        <v>139.053</v>
      </c>
      <c r="S1397">
        <v>134.126</v>
      </c>
      <c r="T1397">
        <v>43.363799999999998</v>
      </c>
      <c r="U1397">
        <v>-1.7705599999999999</v>
      </c>
      <c r="V1397">
        <v>-7.3504300000000002</v>
      </c>
    </row>
    <row r="1398" spans="1:22">
      <c r="A1398">
        <v>28444</v>
      </c>
      <c r="B1398">
        <v>0</v>
      </c>
      <c r="C1398">
        <v>36.822000000000003</v>
      </c>
      <c r="D1398">
        <v>-14.6829</v>
      </c>
      <c r="E1398">
        <v>-196.75</v>
      </c>
      <c r="F1398">
        <v>43.363799999999998</v>
      </c>
      <c r="G1398">
        <v>-1.7705599999999999</v>
      </c>
      <c r="H1398">
        <v>-7.3504300000000002</v>
      </c>
      <c r="I1398" t="e">
        <f>IF(AND(Tabelle16[[#This Row],[AreaPx]]&gt;0,NOT(Tabelle16[AreaPx]="inf")),Tabelle16[[#This Row],[AreaPx]], NA())</f>
        <v>#N/A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f>Tabelle16[[#This Row],[Roll]]+Tabelle16[[#This Row],[Yaw]]</f>
        <v>36.013369999999995</v>
      </c>
      <c r="P1398">
        <f>SQRT(Tabelle16[[#This Row],[X]]^2+ Tabelle16[[#This Row],[Y]]^2 +Tabelle16[[#This Row],[Z]]^2)</f>
        <v>200.70378605400049</v>
      </c>
      <c r="Q1398">
        <v>242.83</v>
      </c>
      <c r="R1398">
        <v>139.053</v>
      </c>
      <c r="S1398">
        <v>134.126</v>
      </c>
      <c r="T1398">
        <v>43.363799999999998</v>
      </c>
      <c r="U1398">
        <v>-1.7705599999999999</v>
      </c>
      <c r="V1398">
        <v>-7.3504300000000002</v>
      </c>
    </row>
    <row r="1399" spans="1:22">
      <c r="A1399">
        <v>28465</v>
      </c>
      <c r="B1399">
        <v>0</v>
      </c>
      <c r="C1399">
        <v>36.822000000000003</v>
      </c>
      <c r="D1399">
        <v>-14.6829</v>
      </c>
      <c r="E1399">
        <v>-196.75</v>
      </c>
      <c r="F1399">
        <v>43.363799999999998</v>
      </c>
      <c r="G1399">
        <v>-1.7705599999999999</v>
      </c>
      <c r="H1399">
        <v>-7.3504300000000002</v>
      </c>
      <c r="I1399" t="e">
        <f>IF(AND(Tabelle16[[#This Row],[AreaPx]]&gt;0,NOT(Tabelle16[AreaPx]="inf")),Tabelle16[[#This Row],[AreaPx]], NA())</f>
        <v>#N/A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f>Tabelle16[[#This Row],[Roll]]+Tabelle16[[#This Row],[Yaw]]</f>
        <v>36.013369999999995</v>
      </c>
      <c r="P1399">
        <f>SQRT(Tabelle16[[#This Row],[X]]^2+ Tabelle16[[#This Row],[Y]]^2 +Tabelle16[[#This Row],[Z]]^2)</f>
        <v>200.70378605400049</v>
      </c>
      <c r="Q1399">
        <v>242.83</v>
      </c>
      <c r="R1399">
        <v>139.053</v>
      </c>
      <c r="S1399">
        <v>134.126</v>
      </c>
      <c r="T1399">
        <v>43.363799999999998</v>
      </c>
      <c r="U1399">
        <v>-1.7705599999999999</v>
      </c>
      <c r="V1399">
        <v>-7.3504300000000002</v>
      </c>
    </row>
    <row r="1400" spans="1:22">
      <c r="A1400">
        <v>28480</v>
      </c>
      <c r="B1400">
        <v>0</v>
      </c>
      <c r="C1400">
        <v>36.822000000000003</v>
      </c>
      <c r="D1400">
        <v>-14.6829</v>
      </c>
      <c r="E1400">
        <v>-196.75</v>
      </c>
      <c r="F1400">
        <v>43.363799999999998</v>
      </c>
      <c r="G1400">
        <v>-1.7705599999999999</v>
      </c>
      <c r="H1400">
        <v>-7.3504300000000002</v>
      </c>
      <c r="I1400" t="e">
        <f>IF(AND(Tabelle16[[#This Row],[AreaPx]]&gt;0,NOT(Tabelle16[AreaPx]="inf")),Tabelle16[[#This Row],[AreaPx]], NA())</f>
        <v>#N/A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f>Tabelle16[[#This Row],[Roll]]+Tabelle16[[#This Row],[Yaw]]</f>
        <v>36.013369999999995</v>
      </c>
      <c r="P1400">
        <f>SQRT(Tabelle16[[#This Row],[X]]^2+ Tabelle16[[#This Row],[Y]]^2 +Tabelle16[[#This Row],[Z]]^2)</f>
        <v>200.70378605400049</v>
      </c>
      <c r="Q1400">
        <v>242.83</v>
      </c>
      <c r="R1400">
        <v>139.053</v>
      </c>
      <c r="S1400">
        <v>134.126</v>
      </c>
      <c r="T1400">
        <v>43.363799999999998</v>
      </c>
      <c r="U1400">
        <v>-1.7705599999999999</v>
      </c>
      <c r="V1400">
        <v>-7.3504300000000002</v>
      </c>
    </row>
    <row r="1401" spans="1:22">
      <c r="A1401">
        <v>28505</v>
      </c>
      <c r="B1401">
        <v>0</v>
      </c>
      <c r="C1401">
        <v>36.822000000000003</v>
      </c>
      <c r="D1401">
        <v>-14.6829</v>
      </c>
      <c r="E1401">
        <v>-196.75</v>
      </c>
      <c r="F1401">
        <v>43.363799999999998</v>
      </c>
      <c r="G1401">
        <v>-1.7705599999999999</v>
      </c>
      <c r="H1401">
        <v>-7.3504300000000002</v>
      </c>
      <c r="I1401" t="e">
        <f>IF(AND(Tabelle16[[#This Row],[AreaPx]]&gt;0,NOT(Tabelle16[AreaPx]="inf")),Tabelle16[[#This Row],[AreaPx]], NA())</f>
        <v>#N/A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f>Tabelle16[[#This Row],[Roll]]+Tabelle16[[#This Row],[Yaw]]</f>
        <v>36.013369999999995</v>
      </c>
      <c r="P1401">
        <f>SQRT(Tabelle16[[#This Row],[X]]^2+ Tabelle16[[#This Row],[Y]]^2 +Tabelle16[[#This Row],[Z]]^2)</f>
        <v>200.70378605400049</v>
      </c>
      <c r="Q1401">
        <v>242.83</v>
      </c>
      <c r="R1401">
        <v>139.053</v>
      </c>
      <c r="S1401">
        <v>134.126</v>
      </c>
      <c r="T1401">
        <v>43.363799999999998</v>
      </c>
      <c r="U1401">
        <v>-1.7705599999999999</v>
      </c>
      <c r="V1401">
        <v>-7.3504300000000002</v>
      </c>
    </row>
    <row r="1402" spans="1:22">
      <c r="A1402">
        <v>28523</v>
      </c>
      <c r="B1402">
        <v>0</v>
      </c>
      <c r="C1402">
        <v>36.822000000000003</v>
      </c>
      <c r="D1402">
        <v>-14.6829</v>
      </c>
      <c r="E1402">
        <v>-196.75</v>
      </c>
      <c r="F1402">
        <v>43.363799999999998</v>
      </c>
      <c r="G1402">
        <v>-1.7705599999999999</v>
      </c>
      <c r="H1402">
        <v>-7.3504300000000002</v>
      </c>
      <c r="I1402" t="e">
        <f>IF(AND(Tabelle16[[#This Row],[AreaPx]]&gt;0,NOT(Tabelle16[AreaPx]="inf")),Tabelle16[[#This Row],[AreaPx]], NA())</f>
        <v>#N/A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f>Tabelle16[[#This Row],[Roll]]+Tabelle16[[#This Row],[Yaw]]</f>
        <v>36.013369999999995</v>
      </c>
      <c r="P1402">
        <f>SQRT(Tabelle16[[#This Row],[X]]^2+ Tabelle16[[#This Row],[Y]]^2 +Tabelle16[[#This Row],[Z]]^2)</f>
        <v>200.70378605400049</v>
      </c>
      <c r="Q1402">
        <v>242.83</v>
      </c>
      <c r="R1402">
        <v>139.053</v>
      </c>
      <c r="S1402">
        <v>134.126</v>
      </c>
      <c r="T1402">
        <v>43.363799999999998</v>
      </c>
      <c r="U1402">
        <v>-1.7705599999999999</v>
      </c>
      <c r="V1402">
        <v>-7.3504300000000002</v>
      </c>
    </row>
    <row r="1403" spans="1:22">
      <c r="A1403">
        <v>28548</v>
      </c>
      <c r="B1403">
        <v>0</v>
      </c>
      <c r="C1403">
        <v>36.822000000000003</v>
      </c>
      <c r="D1403">
        <v>-14.6829</v>
      </c>
      <c r="E1403">
        <v>-196.75</v>
      </c>
      <c r="F1403">
        <v>43.363799999999998</v>
      </c>
      <c r="G1403">
        <v>-1.7705599999999999</v>
      </c>
      <c r="H1403">
        <v>-7.3504300000000002</v>
      </c>
      <c r="I1403" t="e">
        <f>IF(AND(Tabelle16[[#This Row],[AreaPx]]&gt;0,NOT(Tabelle16[AreaPx]="inf")),Tabelle16[[#This Row],[AreaPx]], NA())</f>
        <v>#N/A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f>Tabelle16[[#This Row],[Roll]]+Tabelle16[[#This Row],[Yaw]]</f>
        <v>36.013369999999995</v>
      </c>
      <c r="P1403">
        <f>SQRT(Tabelle16[[#This Row],[X]]^2+ Tabelle16[[#This Row],[Y]]^2 +Tabelle16[[#This Row],[Z]]^2)</f>
        <v>200.70378605400049</v>
      </c>
      <c r="Q1403">
        <v>242.83</v>
      </c>
      <c r="R1403">
        <v>139.053</v>
      </c>
      <c r="S1403">
        <v>134.126</v>
      </c>
      <c r="T1403">
        <v>43.363799999999998</v>
      </c>
      <c r="U1403">
        <v>-1.7705599999999999</v>
      </c>
      <c r="V1403">
        <v>-7.3504300000000002</v>
      </c>
    </row>
    <row r="1404" spans="1:22">
      <c r="A1404">
        <v>28576</v>
      </c>
      <c r="B1404">
        <v>0</v>
      </c>
      <c r="C1404">
        <v>36.822000000000003</v>
      </c>
      <c r="D1404">
        <v>-14.6829</v>
      </c>
      <c r="E1404">
        <v>-196.75</v>
      </c>
      <c r="F1404">
        <v>43.363799999999998</v>
      </c>
      <c r="G1404">
        <v>-1.7705599999999999</v>
      </c>
      <c r="H1404">
        <v>-7.3504300000000002</v>
      </c>
      <c r="I1404" t="e">
        <f>IF(AND(Tabelle16[[#This Row],[AreaPx]]&gt;0,NOT(Tabelle16[AreaPx]="inf")),Tabelle16[[#This Row],[AreaPx]], NA())</f>
        <v>#N/A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f>Tabelle16[[#This Row],[Roll]]+Tabelle16[[#This Row],[Yaw]]</f>
        <v>36.013369999999995</v>
      </c>
      <c r="P1404">
        <f>SQRT(Tabelle16[[#This Row],[X]]^2+ Tabelle16[[#This Row],[Y]]^2 +Tabelle16[[#This Row],[Z]]^2)</f>
        <v>200.70378605400049</v>
      </c>
      <c r="Q1404">
        <v>242.83</v>
      </c>
      <c r="R1404">
        <v>139.053</v>
      </c>
      <c r="S1404">
        <v>134.126</v>
      </c>
      <c r="T1404">
        <v>43.363799999999998</v>
      </c>
      <c r="U1404">
        <v>-1.7705599999999999</v>
      </c>
      <c r="V1404">
        <v>-7.3504300000000002</v>
      </c>
    </row>
    <row r="1405" spans="1:22">
      <c r="A1405">
        <v>28604</v>
      </c>
      <c r="B1405">
        <v>0</v>
      </c>
      <c r="C1405">
        <v>36.822000000000003</v>
      </c>
      <c r="D1405">
        <v>-14.6829</v>
      </c>
      <c r="E1405">
        <v>-196.75</v>
      </c>
      <c r="F1405">
        <v>43.363799999999998</v>
      </c>
      <c r="G1405">
        <v>-1.7705599999999999</v>
      </c>
      <c r="H1405">
        <v>-7.3504300000000002</v>
      </c>
      <c r="I1405" t="e">
        <f>IF(AND(Tabelle16[[#This Row],[AreaPx]]&gt;0,NOT(Tabelle16[AreaPx]="inf")),Tabelle16[[#This Row],[AreaPx]], NA())</f>
        <v>#N/A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f>Tabelle16[[#This Row],[Roll]]+Tabelle16[[#This Row],[Yaw]]</f>
        <v>36.013369999999995</v>
      </c>
      <c r="P1405">
        <f>SQRT(Tabelle16[[#This Row],[X]]^2+ Tabelle16[[#This Row],[Y]]^2 +Tabelle16[[#This Row],[Z]]^2)</f>
        <v>200.70378605400049</v>
      </c>
      <c r="Q1405">
        <v>242.83</v>
      </c>
      <c r="R1405">
        <v>139.053</v>
      </c>
      <c r="S1405">
        <v>134.126</v>
      </c>
      <c r="T1405">
        <v>43.363799999999998</v>
      </c>
      <c r="U1405">
        <v>-1.7705599999999999</v>
      </c>
      <c r="V1405">
        <v>-7.3504300000000002</v>
      </c>
    </row>
    <row r="1406" spans="1:22">
      <c r="A1406">
        <v>28617</v>
      </c>
      <c r="B1406">
        <v>0</v>
      </c>
      <c r="C1406">
        <v>36.822000000000003</v>
      </c>
      <c r="D1406">
        <v>-14.6829</v>
      </c>
      <c r="E1406">
        <v>-196.75</v>
      </c>
      <c r="F1406">
        <v>43.363799999999998</v>
      </c>
      <c r="G1406">
        <v>-1.7705599999999999</v>
      </c>
      <c r="H1406">
        <v>-7.3504300000000002</v>
      </c>
      <c r="I1406" t="e">
        <f>IF(AND(Tabelle16[[#This Row],[AreaPx]]&gt;0,NOT(Tabelle16[AreaPx]="inf")),Tabelle16[[#This Row],[AreaPx]], NA())</f>
        <v>#N/A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f>Tabelle16[[#This Row],[Roll]]+Tabelle16[[#This Row],[Yaw]]</f>
        <v>36.013369999999995</v>
      </c>
      <c r="P1406">
        <f>SQRT(Tabelle16[[#This Row],[X]]^2+ Tabelle16[[#This Row],[Y]]^2 +Tabelle16[[#This Row],[Z]]^2)</f>
        <v>200.70378605400049</v>
      </c>
      <c r="Q1406">
        <v>242.83</v>
      </c>
      <c r="R1406">
        <v>139.053</v>
      </c>
      <c r="S1406">
        <v>134.126</v>
      </c>
      <c r="T1406">
        <v>43.363799999999998</v>
      </c>
      <c r="U1406">
        <v>-1.7705599999999999</v>
      </c>
      <c r="V1406">
        <v>-7.3504300000000002</v>
      </c>
    </row>
    <row r="1407" spans="1:22">
      <c r="A1407">
        <v>28639</v>
      </c>
      <c r="B1407">
        <v>0</v>
      </c>
      <c r="C1407">
        <v>36.822000000000003</v>
      </c>
      <c r="D1407">
        <v>-14.6829</v>
      </c>
      <c r="E1407">
        <v>-196.75</v>
      </c>
      <c r="F1407">
        <v>43.363799999999998</v>
      </c>
      <c r="G1407">
        <v>-1.7705599999999999</v>
      </c>
      <c r="H1407">
        <v>-7.3504300000000002</v>
      </c>
      <c r="I1407" t="e">
        <f>IF(AND(Tabelle16[[#This Row],[AreaPx]]&gt;0,NOT(Tabelle16[AreaPx]="inf")),Tabelle16[[#This Row],[AreaPx]], NA())</f>
        <v>#N/A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f>Tabelle16[[#This Row],[Roll]]+Tabelle16[[#This Row],[Yaw]]</f>
        <v>36.013369999999995</v>
      </c>
      <c r="P1407">
        <f>SQRT(Tabelle16[[#This Row],[X]]^2+ Tabelle16[[#This Row],[Y]]^2 +Tabelle16[[#This Row],[Z]]^2)</f>
        <v>200.70378605400049</v>
      </c>
      <c r="Q1407">
        <v>242.83</v>
      </c>
      <c r="R1407">
        <v>139.053</v>
      </c>
      <c r="S1407">
        <v>134.126</v>
      </c>
      <c r="T1407">
        <v>43.363799999999998</v>
      </c>
      <c r="U1407">
        <v>-1.7705599999999999</v>
      </c>
      <c r="V1407">
        <v>-7.3504300000000002</v>
      </c>
    </row>
    <row r="1408" spans="1:22">
      <c r="A1408">
        <v>28658</v>
      </c>
      <c r="B1408">
        <v>0</v>
      </c>
      <c r="C1408">
        <v>36.822000000000003</v>
      </c>
      <c r="D1408">
        <v>-14.6829</v>
      </c>
      <c r="E1408">
        <v>-196.75</v>
      </c>
      <c r="F1408">
        <v>43.363799999999998</v>
      </c>
      <c r="G1408">
        <v>-1.7705599999999999</v>
      </c>
      <c r="H1408">
        <v>-7.3504300000000002</v>
      </c>
      <c r="I1408" t="e">
        <f>IF(AND(Tabelle16[[#This Row],[AreaPx]]&gt;0,NOT(Tabelle16[AreaPx]="inf")),Tabelle16[[#This Row],[AreaPx]], NA())</f>
        <v>#N/A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f>Tabelle16[[#This Row],[Roll]]+Tabelle16[[#This Row],[Yaw]]</f>
        <v>36.013369999999995</v>
      </c>
      <c r="P1408">
        <f>SQRT(Tabelle16[[#This Row],[X]]^2+ Tabelle16[[#This Row],[Y]]^2 +Tabelle16[[#This Row],[Z]]^2)</f>
        <v>200.70378605400049</v>
      </c>
      <c r="Q1408">
        <v>242.83</v>
      </c>
      <c r="R1408">
        <v>139.053</v>
      </c>
      <c r="S1408">
        <v>134.126</v>
      </c>
      <c r="T1408">
        <v>43.363799999999998</v>
      </c>
      <c r="U1408">
        <v>-1.7705599999999999</v>
      </c>
      <c r="V1408">
        <v>-7.3504300000000002</v>
      </c>
    </row>
    <row r="1409" spans="1:22">
      <c r="A1409">
        <v>28665</v>
      </c>
      <c r="B1409">
        <v>0</v>
      </c>
      <c r="C1409">
        <v>36.822000000000003</v>
      </c>
      <c r="D1409">
        <v>-14.6829</v>
      </c>
      <c r="E1409">
        <v>-196.75</v>
      </c>
      <c r="F1409">
        <v>43.363799999999998</v>
      </c>
      <c r="G1409">
        <v>-1.7705599999999999</v>
      </c>
      <c r="H1409">
        <v>-7.3504300000000002</v>
      </c>
      <c r="I1409" t="e">
        <f>IF(AND(Tabelle16[[#This Row],[AreaPx]]&gt;0,NOT(Tabelle16[AreaPx]="inf")),Tabelle16[[#This Row],[AreaPx]], NA())</f>
        <v>#N/A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f>Tabelle16[[#This Row],[Roll]]+Tabelle16[[#This Row],[Yaw]]</f>
        <v>36.013369999999995</v>
      </c>
      <c r="P1409">
        <f>SQRT(Tabelle16[[#This Row],[X]]^2+ Tabelle16[[#This Row],[Y]]^2 +Tabelle16[[#This Row],[Z]]^2)</f>
        <v>200.70378605400049</v>
      </c>
      <c r="Q1409">
        <v>242.83</v>
      </c>
      <c r="R1409">
        <v>139.053</v>
      </c>
      <c r="S1409">
        <v>134.126</v>
      </c>
      <c r="T1409">
        <v>43.363799999999998</v>
      </c>
      <c r="U1409">
        <v>-1.7705599999999999</v>
      </c>
      <c r="V1409">
        <v>-7.3504300000000002</v>
      </c>
    </row>
    <row r="1410" spans="1:22">
      <c r="A1410">
        <v>28674</v>
      </c>
      <c r="B1410">
        <v>0</v>
      </c>
      <c r="C1410">
        <v>36.822000000000003</v>
      </c>
      <c r="D1410">
        <v>-14.6829</v>
      </c>
      <c r="E1410">
        <v>-196.75</v>
      </c>
      <c r="F1410">
        <v>43.363799999999998</v>
      </c>
      <c r="G1410">
        <v>-1.7705599999999999</v>
      </c>
      <c r="H1410">
        <v>-7.3504300000000002</v>
      </c>
      <c r="I1410" t="e">
        <f>IF(AND(Tabelle16[[#This Row],[AreaPx]]&gt;0,NOT(Tabelle16[AreaPx]="inf")),Tabelle16[[#This Row],[AreaPx]], NA())</f>
        <v>#N/A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f>Tabelle16[[#This Row],[Roll]]+Tabelle16[[#This Row],[Yaw]]</f>
        <v>36.013369999999995</v>
      </c>
      <c r="P1410">
        <f>SQRT(Tabelle16[[#This Row],[X]]^2+ Tabelle16[[#This Row],[Y]]^2 +Tabelle16[[#This Row],[Z]]^2)</f>
        <v>200.70378605400049</v>
      </c>
      <c r="Q1410">
        <v>242.83</v>
      </c>
      <c r="R1410">
        <v>139.053</v>
      </c>
      <c r="S1410">
        <v>134.126</v>
      </c>
      <c r="T1410">
        <v>43.363799999999998</v>
      </c>
      <c r="U1410">
        <v>-1.7705599999999999</v>
      </c>
      <c r="V1410">
        <v>-7.3504300000000002</v>
      </c>
    </row>
    <row r="1411" spans="1:22">
      <c r="A1411">
        <v>28707</v>
      </c>
      <c r="B1411">
        <v>0</v>
      </c>
      <c r="C1411">
        <v>36.822000000000003</v>
      </c>
      <c r="D1411">
        <v>-14.6829</v>
      </c>
      <c r="E1411">
        <v>-196.75</v>
      </c>
      <c r="F1411">
        <v>43.363799999999998</v>
      </c>
      <c r="G1411">
        <v>-1.7705599999999999</v>
      </c>
      <c r="H1411">
        <v>-7.3504300000000002</v>
      </c>
      <c r="I1411" t="e">
        <f>IF(AND(Tabelle16[[#This Row],[AreaPx]]&gt;0,NOT(Tabelle16[AreaPx]="inf")),Tabelle16[[#This Row],[AreaPx]], NA())</f>
        <v>#N/A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f>Tabelle16[[#This Row],[Roll]]+Tabelle16[[#This Row],[Yaw]]</f>
        <v>36.013369999999995</v>
      </c>
      <c r="P1411">
        <f>SQRT(Tabelle16[[#This Row],[X]]^2+ Tabelle16[[#This Row],[Y]]^2 +Tabelle16[[#This Row],[Z]]^2)</f>
        <v>200.70378605400049</v>
      </c>
      <c r="Q1411">
        <v>242.83</v>
      </c>
      <c r="R1411">
        <v>139.053</v>
      </c>
      <c r="S1411">
        <v>134.126</v>
      </c>
      <c r="T1411">
        <v>43.363799999999998</v>
      </c>
      <c r="U1411">
        <v>-1.7705599999999999</v>
      </c>
      <c r="V1411">
        <v>-7.3504300000000002</v>
      </c>
    </row>
    <row r="1412" spans="1:22">
      <c r="A1412">
        <v>28733</v>
      </c>
      <c r="B1412">
        <v>0</v>
      </c>
      <c r="C1412">
        <v>36.822000000000003</v>
      </c>
      <c r="D1412">
        <v>-14.6829</v>
      </c>
      <c r="E1412">
        <v>-196.75</v>
      </c>
      <c r="F1412">
        <v>43.363799999999998</v>
      </c>
      <c r="G1412">
        <v>-1.7705599999999999</v>
      </c>
      <c r="H1412">
        <v>-7.3504300000000002</v>
      </c>
      <c r="I1412" t="e">
        <f>IF(AND(Tabelle16[[#This Row],[AreaPx]]&gt;0,NOT(Tabelle16[AreaPx]="inf")),Tabelle16[[#This Row],[AreaPx]], NA())</f>
        <v>#N/A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f>Tabelle16[[#This Row],[Roll]]+Tabelle16[[#This Row],[Yaw]]</f>
        <v>36.013369999999995</v>
      </c>
      <c r="P1412">
        <f>SQRT(Tabelle16[[#This Row],[X]]^2+ Tabelle16[[#This Row],[Y]]^2 +Tabelle16[[#This Row],[Z]]^2)</f>
        <v>200.70378605400049</v>
      </c>
      <c r="Q1412">
        <v>242.83</v>
      </c>
      <c r="R1412">
        <v>139.053</v>
      </c>
      <c r="S1412">
        <v>134.126</v>
      </c>
      <c r="T1412">
        <v>43.363799999999998</v>
      </c>
      <c r="U1412">
        <v>-1.7705599999999999</v>
      </c>
      <c r="V1412">
        <v>-7.3504300000000002</v>
      </c>
    </row>
    <row r="1413" spans="1:22">
      <c r="A1413">
        <v>28751</v>
      </c>
      <c r="B1413">
        <v>0</v>
      </c>
      <c r="C1413">
        <v>36.822000000000003</v>
      </c>
      <c r="D1413">
        <v>-14.6829</v>
      </c>
      <c r="E1413">
        <v>-196.75</v>
      </c>
      <c r="F1413">
        <v>43.363799999999998</v>
      </c>
      <c r="G1413">
        <v>-1.7705599999999999</v>
      </c>
      <c r="H1413">
        <v>-7.3504300000000002</v>
      </c>
      <c r="I1413" t="e">
        <f>IF(AND(Tabelle16[[#This Row],[AreaPx]]&gt;0,NOT(Tabelle16[AreaPx]="inf")),Tabelle16[[#This Row],[AreaPx]], NA())</f>
        <v>#N/A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f>Tabelle16[[#This Row],[Roll]]+Tabelle16[[#This Row],[Yaw]]</f>
        <v>36.013369999999995</v>
      </c>
      <c r="P1413">
        <f>SQRT(Tabelle16[[#This Row],[X]]^2+ Tabelle16[[#This Row],[Y]]^2 +Tabelle16[[#This Row],[Z]]^2)</f>
        <v>200.70378605400049</v>
      </c>
      <c r="Q1413">
        <v>242.83</v>
      </c>
      <c r="R1413">
        <v>139.053</v>
      </c>
      <c r="S1413">
        <v>134.126</v>
      </c>
      <c r="T1413">
        <v>43.363799999999998</v>
      </c>
      <c r="U1413">
        <v>-1.7705599999999999</v>
      </c>
      <c r="V1413">
        <v>-7.3504300000000002</v>
      </c>
    </row>
    <row r="1414" spans="1:22">
      <c r="A1414">
        <v>28776</v>
      </c>
      <c r="B1414">
        <v>0</v>
      </c>
      <c r="C1414">
        <v>36.822000000000003</v>
      </c>
      <c r="D1414">
        <v>-14.6829</v>
      </c>
      <c r="E1414">
        <v>-196.75</v>
      </c>
      <c r="F1414">
        <v>43.363799999999998</v>
      </c>
      <c r="G1414">
        <v>-1.7705599999999999</v>
      </c>
      <c r="H1414">
        <v>-7.3504300000000002</v>
      </c>
      <c r="I1414" t="e">
        <f>IF(AND(Tabelle16[[#This Row],[AreaPx]]&gt;0,NOT(Tabelle16[AreaPx]="inf")),Tabelle16[[#This Row],[AreaPx]], NA())</f>
        <v>#N/A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f>Tabelle16[[#This Row],[Roll]]+Tabelle16[[#This Row],[Yaw]]</f>
        <v>36.013369999999995</v>
      </c>
      <c r="P1414">
        <f>SQRT(Tabelle16[[#This Row],[X]]^2+ Tabelle16[[#This Row],[Y]]^2 +Tabelle16[[#This Row],[Z]]^2)</f>
        <v>200.70378605400049</v>
      </c>
      <c r="Q1414">
        <v>242.83</v>
      </c>
      <c r="R1414">
        <v>139.053</v>
      </c>
      <c r="S1414">
        <v>134.126</v>
      </c>
      <c r="T1414">
        <v>43.363799999999998</v>
      </c>
      <c r="U1414">
        <v>-1.7705599999999999</v>
      </c>
      <c r="V1414">
        <v>-7.3504300000000002</v>
      </c>
    </row>
    <row r="1415" spans="1:22">
      <c r="A1415">
        <v>28796</v>
      </c>
      <c r="B1415">
        <v>0</v>
      </c>
      <c r="C1415">
        <v>36.822000000000003</v>
      </c>
      <c r="D1415">
        <v>-14.6829</v>
      </c>
      <c r="E1415">
        <v>-196.75</v>
      </c>
      <c r="F1415">
        <v>43.363799999999998</v>
      </c>
      <c r="G1415">
        <v>-1.7705599999999999</v>
      </c>
      <c r="H1415">
        <v>-7.3504300000000002</v>
      </c>
      <c r="I1415" t="e">
        <f>IF(AND(Tabelle16[[#This Row],[AreaPx]]&gt;0,NOT(Tabelle16[AreaPx]="inf")),Tabelle16[[#This Row],[AreaPx]], NA())</f>
        <v>#N/A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f>Tabelle16[[#This Row],[Roll]]+Tabelle16[[#This Row],[Yaw]]</f>
        <v>36.013369999999995</v>
      </c>
      <c r="P1415">
        <f>SQRT(Tabelle16[[#This Row],[X]]^2+ Tabelle16[[#This Row],[Y]]^2 +Tabelle16[[#This Row],[Z]]^2)</f>
        <v>200.70378605400049</v>
      </c>
      <c r="Q1415">
        <v>242.83</v>
      </c>
      <c r="R1415">
        <v>139.053</v>
      </c>
      <c r="S1415">
        <v>134.126</v>
      </c>
      <c r="T1415">
        <v>43.363799999999998</v>
      </c>
      <c r="U1415">
        <v>-1.7705599999999999</v>
      </c>
      <c r="V1415">
        <v>-7.3504300000000002</v>
      </c>
    </row>
    <row r="1416" spans="1:22">
      <c r="A1416">
        <v>28810</v>
      </c>
      <c r="B1416">
        <v>0</v>
      </c>
      <c r="C1416">
        <v>36.822000000000003</v>
      </c>
      <c r="D1416">
        <v>-14.6829</v>
      </c>
      <c r="E1416">
        <v>-196.75</v>
      </c>
      <c r="F1416">
        <v>43.363799999999998</v>
      </c>
      <c r="G1416">
        <v>-1.7705599999999999</v>
      </c>
      <c r="H1416">
        <v>-7.3504300000000002</v>
      </c>
      <c r="I1416" t="e">
        <f>IF(AND(Tabelle16[[#This Row],[AreaPx]]&gt;0,NOT(Tabelle16[AreaPx]="inf")),Tabelle16[[#This Row],[AreaPx]], NA())</f>
        <v>#N/A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f>Tabelle16[[#This Row],[Roll]]+Tabelle16[[#This Row],[Yaw]]</f>
        <v>36.013369999999995</v>
      </c>
      <c r="P1416">
        <f>SQRT(Tabelle16[[#This Row],[X]]^2+ Tabelle16[[#This Row],[Y]]^2 +Tabelle16[[#This Row],[Z]]^2)</f>
        <v>200.70378605400049</v>
      </c>
      <c r="Q1416">
        <v>242.83</v>
      </c>
      <c r="R1416">
        <v>139.053</v>
      </c>
      <c r="S1416">
        <v>134.126</v>
      </c>
      <c r="T1416">
        <v>43.363799999999998</v>
      </c>
      <c r="U1416">
        <v>-1.7705599999999999</v>
      </c>
      <c r="V1416">
        <v>-7.3504300000000002</v>
      </c>
    </row>
    <row r="1417" spans="1:22">
      <c r="A1417">
        <v>28825</v>
      </c>
      <c r="B1417">
        <v>0</v>
      </c>
      <c r="C1417">
        <v>36.822000000000003</v>
      </c>
      <c r="D1417">
        <v>-14.6829</v>
      </c>
      <c r="E1417">
        <v>-196.75</v>
      </c>
      <c r="F1417">
        <v>43.363799999999998</v>
      </c>
      <c r="G1417">
        <v>-1.7705599999999999</v>
      </c>
      <c r="H1417">
        <v>-7.3504300000000002</v>
      </c>
      <c r="I1417" t="e">
        <f>IF(AND(Tabelle16[[#This Row],[AreaPx]]&gt;0,NOT(Tabelle16[AreaPx]="inf")),Tabelle16[[#This Row],[AreaPx]], NA())</f>
        <v>#N/A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f>Tabelle16[[#This Row],[Roll]]+Tabelle16[[#This Row],[Yaw]]</f>
        <v>36.013369999999995</v>
      </c>
      <c r="P1417">
        <f>SQRT(Tabelle16[[#This Row],[X]]^2+ Tabelle16[[#This Row],[Y]]^2 +Tabelle16[[#This Row],[Z]]^2)</f>
        <v>200.70378605400049</v>
      </c>
      <c r="Q1417">
        <v>242.83</v>
      </c>
      <c r="R1417">
        <v>139.053</v>
      </c>
      <c r="S1417">
        <v>134.126</v>
      </c>
      <c r="T1417">
        <v>43.363799999999998</v>
      </c>
      <c r="U1417">
        <v>-1.7705599999999999</v>
      </c>
      <c r="V1417">
        <v>-7.3504300000000002</v>
      </c>
    </row>
    <row r="1418" spans="1:22">
      <c r="A1418">
        <v>28839</v>
      </c>
      <c r="B1418">
        <v>0</v>
      </c>
      <c r="C1418">
        <v>36.822000000000003</v>
      </c>
      <c r="D1418">
        <v>-14.6829</v>
      </c>
      <c r="E1418">
        <v>-196.75</v>
      </c>
      <c r="F1418">
        <v>43.363799999999998</v>
      </c>
      <c r="G1418">
        <v>-1.7705599999999999</v>
      </c>
      <c r="H1418">
        <v>-7.3504300000000002</v>
      </c>
      <c r="I1418" t="e">
        <f>IF(AND(Tabelle16[[#This Row],[AreaPx]]&gt;0,NOT(Tabelle16[AreaPx]="inf")),Tabelle16[[#This Row],[AreaPx]], NA())</f>
        <v>#N/A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f>Tabelle16[[#This Row],[Roll]]+Tabelle16[[#This Row],[Yaw]]</f>
        <v>36.013369999999995</v>
      </c>
      <c r="P1418">
        <f>SQRT(Tabelle16[[#This Row],[X]]^2+ Tabelle16[[#This Row],[Y]]^2 +Tabelle16[[#This Row],[Z]]^2)</f>
        <v>200.70378605400049</v>
      </c>
      <c r="Q1418">
        <v>242.83</v>
      </c>
      <c r="R1418">
        <v>139.053</v>
      </c>
      <c r="S1418">
        <v>134.126</v>
      </c>
      <c r="T1418">
        <v>43.363799999999998</v>
      </c>
      <c r="U1418">
        <v>-1.7705599999999999</v>
      </c>
      <c r="V1418">
        <v>-7.3504300000000002</v>
      </c>
    </row>
    <row r="1419" spans="1:22">
      <c r="A1419">
        <v>28869</v>
      </c>
      <c r="B1419">
        <v>0</v>
      </c>
      <c r="C1419">
        <v>36.822000000000003</v>
      </c>
      <c r="D1419">
        <v>-14.6829</v>
      </c>
      <c r="E1419">
        <v>-196.75</v>
      </c>
      <c r="F1419">
        <v>43.363799999999998</v>
      </c>
      <c r="G1419">
        <v>-1.7705599999999999</v>
      </c>
      <c r="H1419">
        <v>-7.3504300000000002</v>
      </c>
      <c r="I1419" t="e">
        <f>IF(AND(Tabelle16[[#This Row],[AreaPx]]&gt;0,NOT(Tabelle16[AreaPx]="inf")),Tabelle16[[#This Row],[AreaPx]], NA())</f>
        <v>#N/A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f>Tabelle16[[#This Row],[Roll]]+Tabelle16[[#This Row],[Yaw]]</f>
        <v>36.013369999999995</v>
      </c>
      <c r="P1419">
        <f>SQRT(Tabelle16[[#This Row],[X]]^2+ Tabelle16[[#This Row],[Y]]^2 +Tabelle16[[#This Row],[Z]]^2)</f>
        <v>200.70378605400049</v>
      </c>
      <c r="Q1419">
        <v>242.83</v>
      </c>
      <c r="R1419">
        <v>139.053</v>
      </c>
      <c r="S1419">
        <v>134.126</v>
      </c>
      <c r="T1419">
        <v>43.363799999999998</v>
      </c>
      <c r="U1419">
        <v>-1.7705599999999999</v>
      </c>
      <c r="V1419">
        <v>-7.3504300000000002</v>
      </c>
    </row>
    <row r="1420" spans="1:22">
      <c r="A1420">
        <v>28883</v>
      </c>
      <c r="B1420">
        <v>0</v>
      </c>
      <c r="C1420">
        <v>36.822000000000003</v>
      </c>
      <c r="D1420">
        <v>-14.6829</v>
      </c>
      <c r="E1420">
        <v>-196.75</v>
      </c>
      <c r="F1420">
        <v>43.363799999999998</v>
      </c>
      <c r="G1420">
        <v>-1.7705599999999999</v>
      </c>
      <c r="H1420">
        <v>-7.3504300000000002</v>
      </c>
      <c r="I1420" t="e">
        <f>IF(AND(Tabelle16[[#This Row],[AreaPx]]&gt;0,NOT(Tabelle16[AreaPx]="inf")),Tabelle16[[#This Row],[AreaPx]], NA())</f>
        <v>#N/A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f>Tabelle16[[#This Row],[Roll]]+Tabelle16[[#This Row],[Yaw]]</f>
        <v>36.013369999999995</v>
      </c>
      <c r="P1420">
        <f>SQRT(Tabelle16[[#This Row],[X]]^2+ Tabelle16[[#This Row],[Y]]^2 +Tabelle16[[#This Row],[Z]]^2)</f>
        <v>200.70378605400049</v>
      </c>
      <c r="Q1420">
        <v>242.83</v>
      </c>
      <c r="R1420">
        <v>139.053</v>
      </c>
      <c r="S1420">
        <v>134.126</v>
      </c>
      <c r="T1420">
        <v>43.363799999999998</v>
      </c>
      <c r="U1420">
        <v>-1.7705599999999999</v>
      </c>
      <c r="V1420">
        <v>-7.3504300000000002</v>
      </c>
    </row>
    <row r="1421" spans="1:22">
      <c r="A1421">
        <v>28907</v>
      </c>
      <c r="B1421">
        <v>0</v>
      </c>
      <c r="C1421">
        <v>36.822000000000003</v>
      </c>
      <c r="D1421">
        <v>-14.6829</v>
      </c>
      <c r="E1421">
        <v>-196.75</v>
      </c>
      <c r="F1421">
        <v>43.363799999999998</v>
      </c>
      <c r="G1421">
        <v>-1.7705599999999999</v>
      </c>
      <c r="H1421">
        <v>-7.3504300000000002</v>
      </c>
      <c r="I1421" t="e">
        <f>IF(AND(Tabelle16[[#This Row],[AreaPx]]&gt;0,NOT(Tabelle16[AreaPx]="inf")),Tabelle16[[#This Row],[AreaPx]], NA())</f>
        <v>#N/A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f>Tabelle16[[#This Row],[Roll]]+Tabelle16[[#This Row],[Yaw]]</f>
        <v>36.013369999999995</v>
      </c>
      <c r="P1421">
        <f>SQRT(Tabelle16[[#This Row],[X]]^2+ Tabelle16[[#This Row],[Y]]^2 +Tabelle16[[#This Row],[Z]]^2)</f>
        <v>200.70378605400049</v>
      </c>
      <c r="Q1421">
        <v>242.83</v>
      </c>
      <c r="R1421">
        <v>139.053</v>
      </c>
      <c r="S1421">
        <v>134.126</v>
      </c>
      <c r="T1421">
        <v>43.363799999999998</v>
      </c>
      <c r="U1421">
        <v>-1.7705599999999999</v>
      </c>
      <c r="V1421">
        <v>-7.3504300000000002</v>
      </c>
    </row>
    <row r="1422" spans="1:22">
      <c r="A1422">
        <v>28935</v>
      </c>
      <c r="B1422">
        <v>0</v>
      </c>
      <c r="C1422">
        <v>36.822000000000003</v>
      </c>
      <c r="D1422">
        <v>-14.6829</v>
      </c>
      <c r="E1422">
        <v>-196.75</v>
      </c>
      <c r="F1422">
        <v>43.363799999999998</v>
      </c>
      <c r="G1422">
        <v>-1.7705599999999999</v>
      </c>
      <c r="H1422">
        <v>-7.3504300000000002</v>
      </c>
      <c r="I1422" t="e">
        <f>IF(AND(Tabelle16[[#This Row],[AreaPx]]&gt;0,NOT(Tabelle16[AreaPx]="inf")),Tabelle16[[#This Row],[AreaPx]], NA())</f>
        <v>#N/A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f>Tabelle16[[#This Row],[Roll]]+Tabelle16[[#This Row],[Yaw]]</f>
        <v>36.013369999999995</v>
      </c>
      <c r="P1422">
        <f>SQRT(Tabelle16[[#This Row],[X]]^2+ Tabelle16[[#This Row],[Y]]^2 +Tabelle16[[#This Row],[Z]]^2)</f>
        <v>200.70378605400049</v>
      </c>
      <c r="Q1422">
        <v>242.83</v>
      </c>
      <c r="R1422">
        <v>139.053</v>
      </c>
      <c r="S1422">
        <v>134.126</v>
      </c>
      <c r="T1422">
        <v>43.363799999999998</v>
      </c>
      <c r="U1422">
        <v>-1.7705599999999999</v>
      </c>
      <c r="V1422">
        <v>-7.3504300000000002</v>
      </c>
    </row>
    <row r="1423" spans="1:22">
      <c r="A1423">
        <v>28946</v>
      </c>
      <c r="B1423">
        <v>0</v>
      </c>
      <c r="C1423">
        <v>36.822000000000003</v>
      </c>
      <c r="D1423">
        <v>-14.6829</v>
      </c>
      <c r="E1423">
        <v>-196.75</v>
      </c>
      <c r="F1423">
        <v>43.363799999999998</v>
      </c>
      <c r="G1423">
        <v>-1.7705599999999999</v>
      </c>
      <c r="H1423">
        <v>-7.3504300000000002</v>
      </c>
      <c r="I1423" t="e">
        <f>IF(AND(Tabelle16[[#This Row],[AreaPx]]&gt;0,NOT(Tabelle16[AreaPx]="inf")),Tabelle16[[#This Row],[AreaPx]], NA())</f>
        <v>#N/A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f>Tabelle16[[#This Row],[Roll]]+Tabelle16[[#This Row],[Yaw]]</f>
        <v>36.013369999999995</v>
      </c>
      <c r="P1423">
        <f>SQRT(Tabelle16[[#This Row],[X]]^2+ Tabelle16[[#This Row],[Y]]^2 +Tabelle16[[#This Row],[Z]]^2)</f>
        <v>200.70378605400049</v>
      </c>
      <c r="Q1423">
        <v>242.83</v>
      </c>
      <c r="R1423">
        <v>139.053</v>
      </c>
      <c r="S1423">
        <v>134.126</v>
      </c>
      <c r="T1423">
        <v>43.363799999999998</v>
      </c>
      <c r="U1423">
        <v>-1.7705599999999999</v>
      </c>
      <c r="V1423">
        <v>-7.3504300000000002</v>
      </c>
    </row>
    <row r="1424" spans="1:22">
      <c r="A1424">
        <v>28967</v>
      </c>
      <c r="B1424">
        <v>0</v>
      </c>
      <c r="C1424">
        <v>36.822000000000003</v>
      </c>
      <c r="D1424">
        <v>-14.6829</v>
      </c>
      <c r="E1424">
        <v>-196.75</v>
      </c>
      <c r="F1424">
        <v>43.363799999999998</v>
      </c>
      <c r="G1424">
        <v>-1.7705599999999999</v>
      </c>
      <c r="H1424">
        <v>-7.3504300000000002</v>
      </c>
      <c r="I1424" t="e">
        <f>IF(AND(Tabelle16[[#This Row],[AreaPx]]&gt;0,NOT(Tabelle16[AreaPx]="inf")),Tabelle16[[#This Row],[AreaPx]], NA())</f>
        <v>#N/A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f>Tabelle16[[#This Row],[Roll]]+Tabelle16[[#This Row],[Yaw]]</f>
        <v>36.013369999999995</v>
      </c>
      <c r="P1424">
        <f>SQRT(Tabelle16[[#This Row],[X]]^2+ Tabelle16[[#This Row],[Y]]^2 +Tabelle16[[#This Row],[Z]]^2)</f>
        <v>200.70378605400049</v>
      </c>
      <c r="Q1424">
        <v>242.83</v>
      </c>
      <c r="R1424">
        <v>139.053</v>
      </c>
      <c r="S1424">
        <v>134.126</v>
      </c>
      <c r="T1424">
        <v>43.363799999999998</v>
      </c>
      <c r="U1424">
        <v>-1.7705599999999999</v>
      </c>
      <c r="V1424">
        <v>-7.3504300000000002</v>
      </c>
    </row>
    <row r="1425" spans="1:22">
      <c r="A1425">
        <v>28982</v>
      </c>
      <c r="B1425">
        <v>0</v>
      </c>
      <c r="C1425">
        <v>36.822000000000003</v>
      </c>
      <c r="D1425">
        <v>-14.6829</v>
      </c>
      <c r="E1425">
        <v>-196.75</v>
      </c>
      <c r="F1425">
        <v>43.363799999999998</v>
      </c>
      <c r="G1425">
        <v>-1.7705599999999999</v>
      </c>
      <c r="H1425">
        <v>-7.3504300000000002</v>
      </c>
      <c r="I1425" t="e">
        <f>IF(AND(Tabelle16[[#This Row],[AreaPx]]&gt;0,NOT(Tabelle16[AreaPx]="inf")),Tabelle16[[#This Row],[AreaPx]], NA())</f>
        <v>#N/A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f>Tabelle16[[#This Row],[Roll]]+Tabelle16[[#This Row],[Yaw]]</f>
        <v>36.013369999999995</v>
      </c>
      <c r="P1425">
        <f>SQRT(Tabelle16[[#This Row],[X]]^2+ Tabelle16[[#This Row],[Y]]^2 +Tabelle16[[#This Row],[Z]]^2)</f>
        <v>200.70378605400049</v>
      </c>
      <c r="Q1425">
        <v>242.83</v>
      </c>
      <c r="R1425">
        <v>139.053</v>
      </c>
      <c r="S1425">
        <v>134.126</v>
      </c>
      <c r="T1425">
        <v>43.363799999999998</v>
      </c>
      <c r="U1425">
        <v>-1.7705599999999999</v>
      </c>
      <c r="V1425">
        <v>-7.3504300000000002</v>
      </c>
    </row>
    <row r="1426" spans="1:22">
      <c r="A1426">
        <v>29005</v>
      </c>
      <c r="B1426">
        <v>0</v>
      </c>
      <c r="C1426">
        <v>36.822000000000003</v>
      </c>
      <c r="D1426">
        <v>-14.6829</v>
      </c>
      <c r="E1426">
        <v>-196.75</v>
      </c>
      <c r="F1426">
        <v>43.363799999999998</v>
      </c>
      <c r="G1426">
        <v>-1.7705599999999999</v>
      </c>
      <c r="H1426">
        <v>-7.3504300000000002</v>
      </c>
      <c r="I1426" t="e">
        <f>IF(AND(Tabelle16[[#This Row],[AreaPx]]&gt;0,NOT(Tabelle16[AreaPx]="inf")),Tabelle16[[#This Row],[AreaPx]], NA())</f>
        <v>#N/A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f>Tabelle16[[#This Row],[Roll]]+Tabelle16[[#This Row],[Yaw]]</f>
        <v>36.013369999999995</v>
      </c>
      <c r="P1426">
        <f>SQRT(Tabelle16[[#This Row],[X]]^2+ Tabelle16[[#This Row],[Y]]^2 +Tabelle16[[#This Row],[Z]]^2)</f>
        <v>200.70378605400049</v>
      </c>
      <c r="Q1426">
        <v>242.83</v>
      </c>
      <c r="R1426">
        <v>139.053</v>
      </c>
      <c r="S1426">
        <v>134.126</v>
      </c>
      <c r="T1426">
        <v>43.363799999999998</v>
      </c>
      <c r="U1426">
        <v>-1.7705599999999999</v>
      </c>
      <c r="V1426">
        <v>-7.3504300000000002</v>
      </c>
    </row>
    <row r="1427" spans="1:22">
      <c r="A1427">
        <v>29020</v>
      </c>
      <c r="B1427">
        <v>0</v>
      </c>
      <c r="C1427">
        <v>36.822000000000003</v>
      </c>
      <c r="D1427">
        <v>-14.6829</v>
      </c>
      <c r="E1427">
        <v>-196.75</v>
      </c>
      <c r="F1427">
        <v>43.363799999999998</v>
      </c>
      <c r="G1427">
        <v>-1.7705599999999999</v>
      </c>
      <c r="H1427">
        <v>-7.3504300000000002</v>
      </c>
      <c r="I1427" t="e">
        <f>IF(AND(Tabelle16[[#This Row],[AreaPx]]&gt;0,NOT(Tabelle16[AreaPx]="inf")),Tabelle16[[#This Row],[AreaPx]], NA())</f>
        <v>#N/A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f>Tabelle16[[#This Row],[Roll]]+Tabelle16[[#This Row],[Yaw]]</f>
        <v>36.013369999999995</v>
      </c>
      <c r="P1427">
        <f>SQRT(Tabelle16[[#This Row],[X]]^2+ Tabelle16[[#This Row],[Y]]^2 +Tabelle16[[#This Row],[Z]]^2)</f>
        <v>200.70378605400049</v>
      </c>
      <c r="Q1427">
        <v>242.83</v>
      </c>
      <c r="R1427">
        <v>139.053</v>
      </c>
      <c r="S1427">
        <v>134.126</v>
      </c>
      <c r="T1427">
        <v>43.363799999999998</v>
      </c>
      <c r="U1427">
        <v>-1.7705599999999999</v>
      </c>
      <c r="V1427">
        <v>-7.3504300000000002</v>
      </c>
    </row>
    <row r="1428" spans="1:22">
      <c r="A1428">
        <v>29041</v>
      </c>
      <c r="B1428">
        <v>0</v>
      </c>
      <c r="C1428">
        <v>36.822000000000003</v>
      </c>
      <c r="D1428">
        <v>-14.6829</v>
      </c>
      <c r="E1428">
        <v>-196.75</v>
      </c>
      <c r="F1428">
        <v>43.363799999999998</v>
      </c>
      <c r="G1428">
        <v>-1.7705599999999999</v>
      </c>
      <c r="H1428">
        <v>-7.3504300000000002</v>
      </c>
      <c r="I1428" t="e">
        <f>IF(AND(Tabelle16[[#This Row],[AreaPx]]&gt;0,NOT(Tabelle16[AreaPx]="inf")),Tabelle16[[#This Row],[AreaPx]], NA())</f>
        <v>#N/A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f>Tabelle16[[#This Row],[Roll]]+Tabelle16[[#This Row],[Yaw]]</f>
        <v>36.013369999999995</v>
      </c>
      <c r="P1428">
        <f>SQRT(Tabelle16[[#This Row],[X]]^2+ Tabelle16[[#This Row],[Y]]^2 +Tabelle16[[#This Row],[Z]]^2)</f>
        <v>200.70378605400049</v>
      </c>
      <c r="Q1428">
        <v>242.83</v>
      </c>
      <c r="R1428">
        <v>139.053</v>
      </c>
      <c r="S1428">
        <v>134.126</v>
      </c>
      <c r="T1428">
        <v>43.363799999999998</v>
      </c>
      <c r="U1428">
        <v>-1.7705599999999999</v>
      </c>
      <c r="V1428">
        <v>-7.3504300000000002</v>
      </c>
    </row>
    <row r="1429" spans="1:22">
      <c r="A1429">
        <v>29062</v>
      </c>
      <c r="B1429">
        <v>0</v>
      </c>
      <c r="C1429">
        <v>36.822000000000003</v>
      </c>
      <c r="D1429">
        <v>-14.6829</v>
      </c>
      <c r="E1429">
        <v>-196.75</v>
      </c>
      <c r="F1429">
        <v>43.363799999999998</v>
      </c>
      <c r="G1429">
        <v>-1.7705599999999999</v>
      </c>
      <c r="H1429">
        <v>-7.3504300000000002</v>
      </c>
      <c r="I1429" t="e">
        <f>IF(AND(Tabelle16[[#This Row],[AreaPx]]&gt;0,NOT(Tabelle16[AreaPx]="inf")),Tabelle16[[#This Row],[AreaPx]], NA())</f>
        <v>#N/A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f>Tabelle16[[#This Row],[Roll]]+Tabelle16[[#This Row],[Yaw]]</f>
        <v>36.013369999999995</v>
      </c>
      <c r="P1429">
        <f>SQRT(Tabelle16[[#This Row],[X]]^2+ Tabelle16[[#This Row],[Y]]^2 +Tabelle16[[#This Row],[Z]]^2)</f>
        <v>200.70378605400049</v>
      </c>
      <c r="Q1429">
        <v>242.83</v>
      </c>
      <c r="R1429">
        <v>139.053</v>
      </c>
      <c r="S1429">
        <v>134.126</v>
      </c>
      <c r="T1429">
        <v>43.363799999999998</v>
      </c>
      <c r="U1429">
        <v>-1.7705599999999999</v>
      </c>
      <c r="V1429">
        <v>-7.3504300000000002</v>
      </c>
    </row>
    <row r="1430" spans="1:22">
      <c r="A1430">
        <v>29073</v>
      </c>
      <c r="B1430">
        <v>0</v>
      </c>
      <c r="C1430">
        <v>36.822000000000003</v>
      </c>
      <c r="D1430">
        <v>-14.6829</v>
      </c>
      <c r="E1430">
        <v>-196.75</v>
      </c>
      <c r="F1430">
        <v>43.363799999999998</v>
      </c>
      <c r="G1430">
        <v>-1.7705599999999999</v>
      </c>
      <c r="H1430">
        <v>-7.3504300000000002</v>
      </c>
      <c r="I1430" t="e">
        <f>IF(AND(Tabelle16[[#This Row],[AreaPx]]&gt;0,NOT(Tabelle16[AreaPx]="inf")),Tabelle16[[#This Row],[AreaPx]], NA())</f>
        <v>#N/A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f>Tabelle16[[#This Row],[Roll]]+Tabelle16[[#This Row],[Yaw]]</f>
        <v>36.013369999999995</v>
      </c>
      <c r="P1430">
        <f>SQRT(Tabelle16[[#This Row],[X]]^2+ Tabelle16[[#This Row],[Y]]^2 +Tabelle16[[#This Row],[Z]]^2)</f>
        <v>200.70378605400049</v>
      </c>
      <c r="Q1430">
        <v>242.83</v>
      </c>
      <c r="R1430">
        <v>139.053</v>
      </c>
      <c r="S1430">
        <v>134.126</v>
      </c>
      <c r="T1430">
        <v>43.363799999999998</v>
      </c>
      <c r="U1430">
        <v>-1.7705599999999999</v>
      </c>
      <c r="V1430">
        <v>-7.3504300000000002</v>
      </c>
    </row>
    <row r="1431" spans="1:22">
      <c r="A1431">
        <v>29099</v>
      </c>
      <c r="B1431">
        <v>0</v>
      </c>
      <c r="C1431">
        <v>36.822000000000003</v>
      </c>
      <c r="D1431">
        <v>-14.6829</v>
      </c>
      <c r="E1431">
        <v>-196.75</v>
      </c>
      <c r="F1431">
        <v>43.363799999999998</v>
      </c>
      <c r="G1431">
        <v>-1.7705599999999999</v>
      </c>
      <c r="H1431">
        <v>-7.3504300000000002</v>
      </c>
      <c r="I1431" t="e">
        <f>IF(AND(Tabelle16[[#This Row],[AreaPx]]&gt;0,NOT(Tabelle16[AreaPx]="inf")),Tabelle16[[#This Row],[AreaPx]], NA())</f>
        <v>#N/A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f>Tabelle16[[#This Row],[Roll]]+Tabelle16[[#This Row],[Yaw]]</f>
        <v>36.013369999999995</v>
      </c>
      <c r="P1431">
        <f>SQRT(Tabelle16[[#This Row],[X]]^2+ Tabelle16[[#This Row],[Y]]^2 +Tabelle16[[#This Row],[Z]]^2)</f>
        <v>200.70378605400049</v>
      </c>
      <c r="Q1431">
        <v>242.83</v>
      </c>
      <c r="R1431">
        <v>139.053</v>
      </c>
      <c r="S1431">
        <v>134.126</v>
      </c>
      <c r="T1431">
        <v>43.363799999999998</v>
      </c>
      <c r="U1431">
        <v>-1.7705599999999999</v>
      </c>
      <c r="V1431">
        <v>-7.3504300000000002</v>
      </c>
    </row>
    <row r="1432" spans="1:22">
      <c r="A1432">
        <v>29112</v>
      </c>
      <c r="B1432">
        <v>0</v>
      </c>
      <c r="C1432">
        <v>36.822000000000003</v>
      </c>
      <c r="D1432">
        <v>-14.6829</v>
      </c>
      <c r="E1432">
        <v>-196.75</v>
      </c>
      <c r="F1432">
        <v>43.363799999999998</v>
      </c>
      <c r="G1432">
        <v>-1.7705599999999999</v>
      </c>
      <c r="H1432">
        <v>-7.3504300000000002</v>
      </c>
      <c r="I1432" t="e">
        <f>IF(AND(Tabelle16[[#This Row],[AreaPx]]&gt;0,NOT(Tabelle16[AreaPx]="inf")),Tabelle16[[#This Row],[AreaPx]], NA())</f>
        <v>#N/A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f>Tabelle16[[#This Row],[Roll]]+Tabelle16[[#This Row],[Yaw]]</f>
        <v>36.013369999999995</v>
      </c>
      <c r="P1432">
        <f>SQRT(Tabelle16[[#This Row],[X]]^2+ Tabelle16[[#This Row],[Y]]^2 +Tabelle16[[#This Row],[Z]]^2)</f>
        <v>200.70378605400049</v>
      </c>
      <c r="Q1432">
        <v>242.83</v>
      </c>
      <c r="R1432">
        <v>139.053</v>
      </c>
      <c r="S1432">
        <v>134.126</v>
      </c>
      <c r="T1432">
        <v>43.363799999999998</v>
      </c>
      <c r="U1432">
        <v>-1.7705599999999999</v>
      </c>
      <c r="V1432">
        <v>-7.3504300000000002</v>
      </c>
    </row>
    <row r="1433" spans="1:22">
      <c r="A1433">
        <v>29135</v>
      </c>
      <c r="B1433">
        <v>0</v>
      </c>
      <c r="C1433">
        <v>36.822000000000003</v>
      </c>
      <c r="D1433">
        <v>-14.6829</v>
      </c>
      <c r="E1433">
        <v>-196.75</v>
      </c>
      <c r="F1433">
        <v>43.363799999999998</v>
      </c>
      <c r="G1433">
        <v>-1.7705599999999999</v>
      </c>
      <c r="H1433">
        <v>-7.3504300000000002</v>
      </c>
      <c r="I1433" t="e">
        <f>IF(AND(Tabelle16[[#This Row],[AreaPx]]&gt;0,NOT(Tabelle16[AreaPx]="inf")),Tabelle16[[#This Row],[AreaPx]], NA())</f>
        <v>#N/A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f>Tabelle16[[#This Row],[Roll]]+Tabelle16[[#This Row],[Yaw]]</f>
        <v>36.013369999999995</v>
      </c>
      <c r="P1433">
        <f>SQRT(Tabelle16[[#This Row],[X]]^2+ Tabelle16[[#This Row],[Y]]^2 +Tabelle16[[#This Row],[Z]]^2)</f>
        <v>200.70378605400049</v>
      </c>
      <c r="Q1433">
        <v>242.83</v>
      </c>
      <c r="R1433">
        <v>139.053</v>
      </c>
      <c r="S1433">
        <v>134.126</v>
      </c>
      <c r="T1433">
        <v>43.363799999999998</v>
      </c>
      <c r="U1433">
        <v>-1.7705599999999999</v>
      </c>
      <c r="V1433">
        <v>-7.3504300000000002</v>
      </c>
    </row>
    <row r="1434" spans="1:22">
      <c r="A1434">
        <v>29143</v>
      </c>
      <c r="B1434">
        <v>0</v>
      </c>
      <c r="C1434">
        <v>36.822000000000003</v>
      </c>
      <c r="D1434">
        <v>-14.6829</v>
      </c>
      <c r="E1434">
        <v>-196.75</v>
      </c>
      <c r="F1434">
        <v>43.363799999999998</v>
      </c>
      <c r="G1434">
        <v>-1.7705599999999999</v>
      </c>
      <c r="H1434">
        <v>-7.3504300000000002</v>
      </c>
      <c r="I1434" t="e">
        <f>IF(AND(Tabelle16[[#This Row],[AreaPx]]&gt;0,NOT(Tabelle16[AreaPx]="inf")),Tabelle16[[#This Row],[AreaPx]], NA())</f>
        <v>#N/A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f>Tabelle16[[#This Row],[Roll]]+Tabelle16[[#This Row],[Yaw]]</f>
        <v>36.013369999999995</v>
      </c>
      <c r="P1434">
        <f>SQRT(Tabelle16[[#This Row],[X]]^2+ Tabelle16[[#This Row],[Y]]^2 +Tabelle16[[#This Row],[Z]]^2)</f>
        <v>200.70378605400049</v>
      </c>
      <c r="Q1434">
        <v>242.83</v>
      </c>
      <c r="R1434">
        <v>139.053</v>
      </c>
      <c r="S1434">
        <v>134.126</v>
      </c>
      <c r="T1434">
        <v>43.363799999999998</v>
      </c>
      <c r="U1434">
        <v>-1.7705599999999999</v>
      </c>
      <c r="V1434">
        <v>-7.3504300000000002</v>
      </c>
    </row>
    <row r="1435" spans="1:22">
      <c r="A1435">
        <v>29166</v>
      </c>
      <c r="B1435">
        <v>0</v>
      </c>
      <c r="C1435">
        <v>36.822000000000003</v>
      </c>
      <c r="D1435">
        <v>-14.6829</v>
      </c>
      <c r="E1435">
        <v>-196.75</v>
      </c>
      <c r="F1435">
        <v>43.363799999999998</v>
      </c>
      <c r="G1435">
        <v>-1.7705599999999999</v>
      </c>
      <c r="H1435">
        <v>-7.3504300000000002</v>
      </c>
      <c r="I1435" t="e">
        <f>IF(AND(Tabelle16[[#This Row],[AreaPx]]&gt;0,NOT(Tabelle16[AreaPx]="inf")),Tabelle16[[#This Row],[AreaPx]], NA())</f>
        <v>#N/A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f>Tabelle16[[#This Row],[Roll]]+Tabelle16[[#This Row],[Yaw]]</f>
        <v>36.013369999999995</v>
      </c>
      <c r="P1435">
        <f>SQRT(Tabelle16[[#This Row],[X]]^2+ Tabelle16[[#This Row],[Y]]^2 +Tabelle16[[#This Row],[Z]]^2)</f>
        <v>200.70378605400049</v>
      </c>
      <c r="Q1435">
        <v>242.83</v>
      </c>
      <c r="R1435">
        <v>139.053</v>
      </c>
      <c r="S1435">
        <v>134.126</v>
      </c>
      <c r="T1435">
        <v>43.363799999999998</v>
      </c>
      <c r="U1435">
        <v>-1.7705599999999999</v>
      </c>
      <c r="V1435">
        <v>-7.3504300000000002</v>
      </c>
    </row>
    <row r="1436" spans="1:22">
      <c r="A1436">
        <v>29181</v>
      </c>
      <c r="B1436">
        <v>0</v>
      </c>
      <c r="C1436">
        <v>36.822000000000003</v>
      </c>
      <c r="D1436">
        <v>-14.6829</v>
      </c>
      <c r="E1436">
        <v>-196.75</v>
      </c>
      <c r="F1436">
        <v>43.363799999999998</v>
      </c>
      <c r="G1436">
        <v>-1.7705599999999999</v>
      </c>
      <c r="H1436">
        <v>-7.3504300000000002</v>
      </c>
      <c r="I1436" t="e">
        <f>IF(AND(Tabelle16[[#This Row],[AreaPx]]&gt;0,NOT(Tabelle16[AreaPx]="inf")),Tabelle16[[#This Row],[AreaPx]], NA())</f>
        <v>#N/A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f>Tabelle16[[#This Row],[Roll]]+Tabelle16[[#This Row],[Yaw]]</f>
        <v>36.013369999999995</v>
      </c>
      <c r="P1436">
        <f>SQRT(Tabelle16[[#This Row],[X]]^2+ Tabelle16[[#This Row],[Y]]^2 +Tabelle16[[#This Row],[Z]]^2)</f>
        <v>200.70378605400049</v>
      </c>
      <c r="Q1436">
        <v>242.83</v>
      </c>
      <c r="R1436">
        <v>139.053</v>
      </c>
      <c r="S1436">
        <v>134.126</v>
      </c>
      <c r="T1436">
        <v>43.363799999999998</v>
      </c>
      <c r="U1436">
        <v>-1.7705599999999999</v>
      </c>
      <c r="V1436">
        <v>-7.3504300000000002</v>
      </c>
    </row>
    <row r="1437" spans="1:22">
      <c r="A1437">
        <v>29203</v>
      </c>
      <c r="B1437">
        <v>0</v>
      </c>
      <c r="C1437">
        <v>36.822000000000003</v>
      </c>
      <c r="D1437">
        <v>-14.6829</v>
      </c>
      <c r="E1437">
        <v>-196.75</v>
      </c>
      <c r="F1437">
        <v>43.363799999999998</v>
      </c>
      <c r="G1437">
        <v>-1.7705599999999999</v>
      </c>
      <c r="H1437">
        <v>-7.3504300000000002</v>
      </c>
      <c r="I1437" t="e">
        <f>IF(AND(Tabelle16[[#This Row],[AreaPx]]&gt;0,NOT(Tabelle16[AreaPx]="inf")),Tabelle16[[#This Row],[AreaPx]], NA())</f>
        <v>#N/A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f>Tabelle16[[#This Row],[Roll]]+Tabelle16[[#This Row],[Yaw]]</f>
        <v>36.013369999999995</v>
      </c>
      <c r="P1437">
        <f>SQRT(Tabelle16[[#This Row],[X]]^2+ Tabelle16[[#This Row],[Y]]^2 +Tabelle16[[#This Row],[Z]]^2)</f>
        <v>200.70378605400049</v>
      </c>
      <c r="Q1437">
        <v>242.83</v>
      </c>
      <c r="R1437">
        <v>139.053</v>
      </c>
      <c r="S1437">
        <v>134.126</v>
      </c>
      <c r="T1437">
        <v>43.363799999999998</v>
      </c>
      <c r="U1437">
        <v>-1.7705599999999999</v>
      </c>
      <c r="V1437">
        <v>-7.3504300000000002</v>
      </c>
    </row>
    <row r="1438" spans="1:22">
      <c r="A1438">
        <v>29219</v>
      </c>
      <c r="B1438">
        <v>0</v>
      </c>
      <c r="C1438">
        <v>36.822000000000003</v>
      </c>
      <c r="D1438">
        <v>-14.6829</v>
      </c>
      <c r="E1438">
        <v>-196.75</v>
      </c>
      <c r="F1438">
        <v>43.363799999999998</v>
      </c>
      <c r="G1438">
        <v>-1.7705599999999999</v>
      </c>
      <c r="H1438">
        <v>-7.3504300000000002</v>
      </c>
      <c r="I1438" t="e">
        <f>IF(AND(Tabelle16[[#This Row],[AreaPx]]&gt;0,NOT(Tabelle16[AreaPx]="inf")),Tabelle16[[#This Row],[AreaPx]], NA())</f>
        <v>#N/A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f>Tabelle16[[#This Row],[Roll]]+Tabelle16[[#This Row],[Yaw]]</f>
        <v>36.013369999999995</v>
      </c>
      <c r="P1438">
        <f>SQRT(Tabelle16[[#This Row],[X]]^2+ Tabelle16[[#This Row],[Y]]^2 +Tabelle16[[#This Row],[Z]]^2)</f>
        <v>200.70378605400049</v>
      </c>
      <c r="Q1438">
        <v>242.83</v>
      </c>
      <c r="R1438">
        <v>139.053</v>
      </c>
      <c r="S1438">
        <v>134.126</v>
      </c>
      <c r="T1438">
        <v>43.363799999999998</v>
      </c>
      <c r="U1438">
        <v>-1.7705599999999999</v>
      </c>
      <c r="V1438">
        <v>-7.3504300000000002</v>
      </c>
    </row>
    <row r="1439" spans="1:22">
      <c r="A1439">
        <v>29240</v>
      </c>
      <c r="B1439">
        <v>0</v>
      </c>
      <c r="C1439">
        <v>36.822000000000003</v>
      </c>
      <c r="D1439">
        <v>-14.6829</v>
      </c>
      <c r="E1439">
        <v>-196.75</v>
      </c>
      <c r="F1439">
        <v>43.363799999999998</v>
      </c>
      <c r="G1439">
        <v>-1.7705599999999999</v>
      </c>
      <c r="H1439">
        <v>-7.3504300000000002</v>
      </c>
      <c r="I1439" t="e">
        <f>IF(AND(Tabelle16[[#This Row],[AreaPx]]&gt;0,NOT(Tabelle16[AreaPx]="inf")),Tabelle16[[#This Row],[AreaPx]], NA())</f>
        <v>#N/A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f>Tabelle16[[#This Row],[Roll]]+Tabelle16[[#This Row],[Yaw]]</f>
        <v>36.013369999999995</v>
      </c>
      <c r="P1439">
        <f>SQRT(Tabelle16[[#This Row],[X]]^2+ Tabelle16[[#This Row],[Y]]^2 +Tabelle16[[#This Row],[Z]]^2)</f>
        <v>200.70378605400049</v>
      </c>
      <c r="Q1439">
        <v>242.83</v>
      </c>
      <c r="R1439">
        <v>139.053</v>
      </c>
      <c r="S1439">
        <v>134.126</v>
      </c>
      <c r="T1439">
        <v>43.363799999999998</v>
      </c>
      <c r="U1439">
        <v>-1.7705599999999999</v>
      </c>
      <c r="V1439">
        <v>-7.3504300000000002</v>
      </c>
    </row>
    <row r="1440" spans="1:22">
      <c r="A1440">
        <v>29261</v>
      </c>
      <c r="B1440">
        <v>0</v>
      </c>
      <c r="C1440">
        <v>36.822000000000003</v>
      </c>
      <c r="D1440">
        <v>-14.6829</v>
      </c>
      <c r="E1440">
        <v>-196.75</v>
      </c>
      <c r="F1440">
        <v>43.363799999999998</v>
      </c>
      <c r="G1440">
        <v>-1.7705599999999999</v>
      </c>
      <c r="H1440">
        <v>-7.3504300000000002</v>
      </c>
      <c r="I1440" t="e">
        <f>IF(AND(Tabelle16[[#This Row],[AreaPx]]&gt;0,NOT(Tabelle16[AreaPx]="inf")),Tabelle16[[#This Row],[AreaPx]], NA())</f>
        <v>#N/A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f>Tabelle16[[#This Row],[Roll]]+Tabelle16[[#This Row],[Yaw]]</f>
        <v>36.013369999999995</v>
      </c>
      <c r="P1440">
        <f>SQRT(Tabelle16[[#This Row],[X]]^2+ Tabelle16[[#This Row],[Y]]^2 +Tabelle16[[#This Row],[Z]]^2)</f>
        <v>200.70378605400049</v>
      </c>
      <c r="Q1440">
        <v>242.83</v>
      </c>
      <c r="R1440">
        <v>139.053</v>
      </c>
      <c r="S1440">
        <v>134.126</v>
      </c>
      <c r="T1440">
        <v>43.363799999999998</v>
      </c>
      <c r="U1440">
        <v>-1.7705599999999999</v>
      </c>
      <c r="V1440">
        <v>-7.3504300000000002</v>
      </c>
    </row>
    <row r="1441" spans="1:22">
      <c r="A1441">
        <v>29272</v>
      </c>
      <c r="B1441">
        <v>0</v>
      </c>
      <c r="C1441">
        <v>36.822000000000003</v>
      </c>
      <c r="D1441">
        <v>-14.6829</v>
      </c>
      <c r="E1441">
        <v>-196.75</v>
      </c>
      <c r="F1441">
        <v>43.363799999999998</v>
      </c>
      <c r="G1441">
        <v>-1.7705599999999999</v>
      </c>
      <c r="H1441">
        <v>-7.3504300000000002</v>
      </c>
      <c r="I1441" t="e">
        <f>IF(AND(Tabelle16[[#This Row],[AreaPx]]&gt;0,NOT(Tabelle16[AreaPx]="inf")),Tabelle16[[#This Row],[AreaPx]], NA())</f>
        <v>#N/A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f>Tabelle16[[#This Row],[Roll]]+Tabelle16[[#This Row],[Yaw]]</f>
        <v>36.013369999999995</v>
      </c>
      <c r="P1441">
        <f>SQRT(Tabelle16[[#This Row],[X]]^2+ Tabelle16[[#This Row],[Y]]^2 +Tabelle16[[#This Row],[Z]]^2)</f>
        <v>200.70378605400049</v>
      </c>
      <c r="Q1441">
        <v>242.83</v>
      </c>
      <c r="R1441">
        <v>139.053</v>
      </c>
      <c r="S1441">
        <v>134.126</v>
      </c>
      <c r="T1441">
        <v>43.363799999999998</v>
      </c>
      <c r="U1441">
        <v>-1.7705599999999999</v>
      </c>
      <c r="V1441">
        <v>-7.3504300000000002</v>
      </c>
    </row>
    <row r="1442" spans="1:22">
      <c r="A1442">
        <v>29279</v>
      </c>
      <c r="B1442">
        <v>0</v>
      </c>
      <c r="C1442">
        <v>36.822000000000003</v>
      </c>
      <c r="D1442">
        <v>-14.6829</v>
      </c>
      <c r="E1442">
        <v>-196.75</v>
      </c>
      <c r="F1442">
        <v>43.363799999999998</v>
      </c>
      <c r="G1442">
        <v>-1.7705599999999999</v>
      </c>
      <c r="H1442">
        <v>-7.3504300000000002</v>
      </c>
      <c r="I1442" t="e">
        <f>IF(AND(Tabelle16[[#This Row],[AreaPx]]&gt;0,NOT(Tabelle16[AreaPx]="inf")),Tabelle16[[#This Row],[AreaPx]], NA())</f>
        <v>#N/A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f>Tabelle16[[#This Row],[Roll]]+Tabelle16[[#This Row],[Yaw]]</f>
        <v>36.013369999999995</v>
      </c>
      <c r="P1442">
        <f>SQRT(Tabelle16[[#This Row],[X]]^2+ Tabelle16[[#This Row],[Y]]^2 +Tabelle16[[#This Row],[Z]]^2)</f>
        <v>200.70378605400049</v>
      </c>
      <c r="Q1442">
        <v>242.83</v>
      </c>
      <c r="R1442">
        <v>139.053</v>
      </c>
      <c r="S1442">
        <v>134.126</v>
      </c>
      <c r="T1442">
        <v>43.363799999999998</v>
      </c>
      <c r="U1442">
        <v>-1.7705599999999999</v>
      </c>
      <c r="V1442">
        <v>-7.3504300000000002</v>
      </c>
    </row>
    <row r="1443" spans="1:22">
      <c r="A1443">
        <v>29305</v>
      </c>
      <c r="B1443">
        <v>0</v>
      </c>
      <c r="C1443">
        <v>36.822000000000003</v>
      </c>
      <c r="D1443">
        <v>-14.6829</v>
      </c>
      <c r="E1443">
        <v>-196.75</v>
      </c>
      <c r="F1443">
        <v>43.363799999999998</v>
      </c>
      <c r="G1443">
        <v>-1.7705599999999999</v>
      </c>
      <c r="H1443">
        <v>-7.3504300000000002</v>
      </c>
      <c r="I1443" t="e">
        <f>IF(AND(Tabelle16[[#This Row],[AreaPx]]&gt;0,NOT(Tabelle16[AreaPx]="inf")),Tabelle16[[#This Row],[AreaPx]], NA())</f>
        <v>#N/A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f>Tabelle16[[#This Row],[Roll]]+Tabelle16[[#This Row],[Yaw]]</f>
        <v>36.013369999999995</v>
      </c>
      <c r="P1443">
        <f>SQRT(Tabelle16[[#This Row],[X]]^2+ Tabelle16[[#This Row],[Y]]^2 +Tabelle16[[#This Row],[Z]]^2)</f>
        <v>200.70378605400049</v>
      </c>
      <c r="Q1443">
        <v>242.83</v>
      </c>
      <c r="R1443">
        <v>139.053</v>
      </c>
      <c r="S1443">
        <v>134.126</v>
      </c>
      <c r="T1443">
        <v>43.363799999999998</v>
      </c>
      <c r="U1443">
        <v>-1.7705599999999999</v>
      </c>
      <c r="V1443">
        <v>-7.3504300000000002</v>
      </c>
    </row>
    <row r="1444" spans="1:22">
      <c r="A1444">
        <v>29321</v>
      </c>
      <c r="B1444">
        <v>0</v>
      </c>
      <c r="C1444">
        <v>36.822000000000003</v>
      </c>
      <c r="D1444">
        <v>-14.6829</v>
      </c>
      <c r="E1444">
        <v>-196.75</v>
      </c>
      <c r="F1444">
        <v>43.363799999999998</v>
      </c>
      <c r="G1444">
        <v>-1.7705599999999999</v>
      </c>
      <c r="H1444">
        <v>-7.3504300000000002</v>
      </c>
      <c r="I1444" t="e">
        <f>IF(AND(Tabelle16[[#This Row],[AreaPx]]&gt;0,NOT(Tabelle16[AreaPx]="inf")),Tabelle16[[#This Row],[AreaPx]], NA())</f>
        <v>#N/A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f>Tabelle16[[#This Row],[Roll]]+Tabelle16[[#This Row],[Yaw]]</f>
        <v>36.013369999999995</v>
      </c>
      <c r="P1444">
        <f>SQRT(Tabelle16[[#This Row],[X]]^2+ Tabelle16[[#This Row],[Y]]^2 +Tabelle16[[#This Row],[Z]]^2)</f>
        <v>200.70378605400049</v>
      </c>
      <c r="Q1444">
        <v>242.83</v>
      </c>
      <c r="R1444">
        <v>139.053</v>
      </c>
      <c r="S1444">
        <v>134.126</v>
      </c>
      <c r="T1444">
        <v>43.363799999999998</v>
      </c>
      <c r="U1444">
        <v>-1.7705599999999999</v>
      </c>
      <c r="V1444">
        <v>-7.3504300000000002</v>
      </c>
    </row>
    <row r="1445" spans="1:22">
      <c r="A1445">
        <v>29347</v>
      </c>
      <c r="B1445">
        <v>0</v>
      </c>
      <c r="C1445">
        <v>36.822000000000003</v>
      </c>
      <c r="D1445">
        <v>-14.6829</v>
      </c>
      <c r="E1445">
        <v>-196.75</v>
      </c>
      <c r="F1445">
        <v>43.363799999999998</v>
      </c>
      <c r="G1445">
        <v>-1.7705599999999999</v>
      </c>
      <c r="H1445">
        <v>-7.3504300000000002</v>
      </c>
      <c r="I1445" t="e">
        <f>IF(AND(Tabelle16[[#This Row],[AreaPx]]&gt;0,NOT(Tabelle16[AreaPx]="inf")),Tabelle16[[#This Row],[AreaPx]], NA())</f>
        <v>#N/A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f>Tabelle16[[#This Row],[Roll]]+Tabelle16[[#This Row],[Yaw]]</f>
        <v>36.013369999999995</v>
      </c>
      <c r="P1445">
        <f>SQRT(Tabelle16[[#This Row],[X]]^2+ Tabelle16[[#This Row],[Y]]^2 +Tabelle16[[#This Row],[Z]]^2)</f>
        <v>200.70378605400049</v>
      </c>
      <c r="Q1445">
        <v>242.83</v>
      </c>
      <c r="R1445">
        <v>139.053</v>
      </c>
      <c r="S1445">
        <v>134.126</v>
      </c>
      <c r="T1445">
        <v>43.363799999999998</v>
      </c>
      <c r="U1445">
        <v>-1.7705599999999999</v>
      </c>
      <c r="V1445">
        <v>-7.3504300000000002</v>
      </c>
    </row>
    <row r="1446" spans="1:22">
      <c r="A1446">
        <v>29375</v>
      </c>
      <c r="B1446">
        <v>0</v>
      </c>
      <c r="C1446">
        <v>36.822000000000003</v>
      </c>
      <c r="D1446">
        <v>-14.6829</v>
      </c>
      <c r="E1446">
        <v>-196.75</v>
      </c>
      <c r="F1446">
        <v>43.363799999999998</v>
      </c>
      <c r="G1446">
        <v>-1.7705599999999999</v>
      </c>
      <c r="H1446">
        <v>-7.3504300000000002</v>
      </c>
      <c r="I1446" t="e">
        <f>IF(AND(Tabelle16[[#This Row],[AreaPx]]&gt;0,NOT(Tabelle16[AreaPx]="inf")),Tabelle16[[#This Row],[AreaPx]], NA())</f>
        <v>#N/A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f>Tabelle16[[#This Row],[Roll]]+Tabelle16[[#This Row],[Yaw]]</f>
        <v>36.013369999999995</v>
      </c>
      <c r="P1446">
        <f>SQRT(Tabelle16[[#This Row],[X]]^2+ Tabelle16[[#This Row],[Y]]^2 +Tabelle16[[#This Row],[Z]]^2)</f>
        <v>200.70378605400049</v>
      </c>
      <c r="Q1446">
        <v>242.83</v>
      </c>
      <c r="R1446">
        <v>139.053</v>
      </c>
      <c r="S1446">
        <v>134.126</v>
      </c>
      <c r="T1446">
        <v>43.363799999999998</v>
      </c>
      <c r="U1446">
        <v>-1.7705599999999999</v>
      </c>
      <c r="V1446">
        <v>-7.3504300000000002</v>
      </c>
    </row>
    <row r="1447" spans="1:22">
      <c r="A1447">
        <v>29402</v>
      </c>
      <c r="B1447">
        <v>0</v>
      </c>
      <c r="C1447">
        <v>36.822000000000003</v>
      </c>
      <c r="D1447">
        <v>-14.6829</v>
      </c>
      <c r="E1447">
        <v>-196.75</v>
      </c>
      <c r="F1447">
        <v>43.363799999999998</v>
      </c>
      <c r="G1447">
        <v>-1.7705599999999999</v>
      </c>
      <c r="H1447">
        <v>-7.3504300000000002</v>
      </c>
      <c r="I1447" t="e">
        <f>IF(AND(Tabelle16[[#This Row],[AreaPx]]&gt;0,NOT(Tabelle16[AreaPx]="inf")),Tabelle16[[#This Row],[AreaPx]], NA())</f>
        <v>#N/A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f>Tabelle16[[#This Row],[Roll]]+Tabelle16[[#This Row],[Yaw]]</f>
        <v>36.013369999999995</v>
      </c>
      <c r="P1447">
        <f>SQRT(Tabelle16[[#This Row],[X]]^2+ Tabelle16[[#This Row],[Y]]^2 +Tabelle16[[#This Row],[Z]]^2)</f>
        <v>200.70378605400049</v>
      </c>
      <c r="Q1447">
        <v>242.83</v>
      </c>
      <c r="R1447">
        <v>139.053</v>
      </c>
      <c r="S1447">
        <v>134.126</v>
      </c>
      <c r="T1447">
        <v>43.363799999999998</v>
      </c>
      <c r="U1447">
        <v>-1.7705599999999999</v>
      </c>
      <c r="V1447">
        <v>-7.3504300000000002</v>
      </c>
    </row>
    <row r="1448" spans="1:22">
      <c r="A1448">
        <v>29416</v>
      </c>
      <c r="B1448">
        <v>0</v>
      </c>
      <c r="C1448">
        <v>36.822000000000003</v>
      </c>
      <c r="D1448">
        <v>-14.6829</v>
      </c>
      <c r="E1448">
        <v>-196.75</v>
      </c>
      <c r="F1448">
        <v>43.363799999999998</v>
      </c>
      <c r="G1448">
        <v>-1.7705599999999999</v>
      </c>
      <c r="H1448">
        <v>-7.3504300000000002</v>
      </c>
      <c r="I1448" t="e">
        <f>IF(AND(Tabelle16[[#This Row],[AreaPx]]&gt;0,NOT(Tabelle16[AreaPx]="inf")),Tabelle16[[#This Row],[AreaPx]], NA())</f>
        <v>#N/A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f>Tabelle16[[#This Row],[Roll]]+Tabelle16[[#This Row],[Yaw]]</f>
        <v>36.013369999999995</v>
      </c>
      <c r="P1448">
        <f>SQRT(Tabelle16[[#This Row],[X]]^2+ Tabelle16[[#This Row],[Y]]^2 +Tabelle16[[#This Row],[Z]]^2)</f>
        <v>200.70378605400049</v>
      </c>
      <c r="Q1448">
        <v>242.83</v>
      </c>
      <c r="R1448">
        <v>139.053</v>
      </c>
      <c r="S1448">
        <v>134.126</v>
      </c>
      <c r="T1448">
        <v>43.363799999999998</v>
      </c>
      <c r="U1448">
        <v>-1.7705599999999999</v>
      </c>
      <c r="V1448">
        <v>-7.3504300000000002</v>
      </c>
    </row>
    <row r="1449" spans="1:22">
      <c r="A1449">
        <v>29437</v>
      </c>
      <c r="B1449">
        <v>0</v>
      </c>
      <c r="C1449">
        <v>36.822000000000003</v>
      </c>
      <c r="D1449">
        <v>-14.6829</v>
      </c>
      <c r="E1449">
        <v>-196.75</v>
      </c>
      <c r="F1449">
        <v>43.363799999999998</v>
      </c>
      <c r="G1449">
        <v>-1.7705599999999999</v>
      </c>
      <c r="H1449">
        <v>-7.3504300000000002</v>
      </c>
      <c r="I1449" t="e">
        <f>IF(AND(Tabelle16[[#This Row],[AreaPx]]&gt;0,NOT(Tabelle16[AreaPx]="inf")),Tabelle16[[#This Row],[AreaPx]], NA())</f>
        <v>#N/A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f>Tabelle16[[#This Row],[Roll]]+Tabelle16[[#This Row],[Yaw]]</f>
        <v>36.013369999999995</v>
      </c>
      <c r="P1449">
        <f>SQRT(Tabelle16[[#This Row],[X]]^2+ Tabelle16[[#This Row],[Y]]^2 +Tabelle16[[#This Row],[Z]]^2)</f>
        <v>200.70378605400049</v>
      </c>
      <c r="Q1449">
        <v>242.83</v>
      </c>
      <c r="R1449">
        <v>139.053</v>
      </c>
      <c r="S1449">
        <v>134.126</v>
      </c>
      <c r="T1449">
        <v>43.363799999999998</v>
      </c>
      <c r="U1449">
        <v>-1.7705599999999999</v>
      </c>
      <c r="V1449">
        <v>-7.3504300000000002</v>
      </c>
    </row>
    <row r="1450" spans="1:22">
      <c r="A1450">
        <v>29446</v>
      </c>
      <c r="B1450">
        <v>0</v>
      </c>
      <c r="C1450">
        <v>36.822000000000003</v>
      </c>
      <c r="D1450">
        <v>-14.6829</v>
      </c>
      <c r="E1450">
        <v>-196.75</v>
      </c>
      <c r="F1450">
        <v>43.363799999999998</v>
      </c>
      <c r="G1450">
        <v>-1.7705599999999999</v>
      </c>
      <c r="H1450">
        <v>-7.3504300000000002</v>
      </c>
      <c r="I1450" t="e">
        <f>IF(AND(Tabelle16[[#This Row],[AreaPx]]&gt;0,NOT(Tabelle16[AreaPx]="inf")),Tabelle16[[#This Row],[AreaPx]], NA())</f>
        <v>#N/A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f>Tabelle16[[#This Row],[Roll]]+Tabelle16[[#This Row],[Yaw]]</f>
        <v>36.013369999999995</v>
      </c>
      <c r="P1450">
        <f>SQRT(Tabelle16[[#This Row],[X]]^2+ Tabelle16[[#This Row],[Y]]^2 +Tabelle16[[#This Row],[Z]]^2)</f>
        <v>200.70378605400049</v>
      </c>
      <c r="Q1450">
        <v>242.83</v>
      </c>
      <c r="R1450">
        <v>139.053</v>
      </c>
      <c r="S1450">
        <v>134.126</v>
      </c>
      <c r="T1450">
        <v>43.363799999999998</v>
      </c>
      <c r="U1450">
        <v>-1.7705599999999999</v>
      </c>
      <c r="V1450">
        <v>-7.3504300000000002</v>
      </c>
    </row>
    <row r="1451" spans="1:22">
      <c r="A1451">
        <v>29462</v>
      </c>
      <c r="B1451">
        <v>0</v>
      </c>
      <c r="C1451">
        <v>36.822000000000003</v>
      </c>
      <c r="D1451">
        <v>-14.6829</v>
      </c>
      <c r="E1451">
        <v>-196.75</v>
      </c>
      <c r="F1451">
        <v>43.363799999999998</v>
      </c>
      <c r="G1451">
        <v>-1.7705599999999999</v>
      </c>
      <c r="H1451">
        <v>-7.3504300000000002</v>
      </c>
      <c r="I1451" t="e">
        <f>IF(AND(Tabelle16[[#This Row],[AreaPx]]&gt;0,NOT(Tabelle16[AreaPx]="inf")),Tabelle16[[#This Row],[AreaPx]], NA())</f>
        <v>#N/A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f>Tabelle16[[#This Row],[Roll]]+Tabelle16[[#This Row],[Yaw]]</f>
        <v>36.013369999999995</v>
      </c>
      <c r="P1451">
        <f>SQRT(Tabelle16[[#This Row],[X]]^2+ Tabelle16[[#This Row],[Y]]^2 +Tabelle16[[#This Row],[Z]]^2)</f>
        <v>200.70378605400049</v>
      </c>
      <c r="Q1451">
        <v>242.83</v>
      </c>
      <c r="R1451">
        <v>139.053</v>
      </c>
      <c r="S1451">
        <v>134.126</v>
      </c>
      <c r="T1451">
        <v>43.363799999999998</v>
      </c>
      <c r="U1451">
        <v>-1.7705599999999999</v>
      </c>
      <c r="V1451">
        <v>-7.3504300000000002</v>
      </c>
    </row>
    <row r="1452" spans="1:22">
      <c r="A1452">
        <v>29469</v>
      </c>
      <c r="B1452">
        <v>0</v>
      </c>
      <c r="C1452">
        <v>36.822000000000003</v>
      </c>
      <c r="D1452">
        <v>-14.6829</v>
      </c>
      <c r="E1452">
        <v>-196.75</v>
      </c>
      <c r="F1452">
        <v>43.363799999999998</v>
      </c>
      <c r="G1452">
        <v>-1.7705599999999999</v>
      </c>
      <c r="H1452">
        <v>-7.3504300000000002</v>
      </c>
      <c r="I1452" t="e">
        <f>IF(AND(Tabelle16[[#This Row],[AreaPx]]&gt;0,NOT(Tabelle16[AreaPx]="inf")),Tabelle16[[#This Row],[AreaPx]], NA())</f>
        <v>#N/A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f>Tabelle16[[#This Row],[Roll]]+Tabelle16[[#This Row],[Yaw]]</f>
        <v>36.013369999999995</v>
      </c>
      <c r="P1452">
        <f>SQRT(Tabelle16[[#This Row],[X]]^2+ Tabelle16[[#This Row],[Y]]^2 +Tabelle16[[#This Row],[Z]]^2)</f>
        <v>200.70378605400049</v>
      </c>
      <c r="Q1452">
        <v>242.83</v>
      </c>
      <c r="R1452">
        <v>139.053</v>
      </c>
      <c r="S1452">
        <v>134.126</v>
      </c>
      <c r="T1452">
        <v>43.363799999999998</v>
      </c>
      <c r="U1452">
        <v>-1.7705599999999999</v>
      </c>
      <c r="V1452">
        <v>-7.3504300000000002</v>
      </c>
    </row>
    <row r="1453" spans="1:22">
      <c r="A1453">
        <v>29476</v>
      </c>
      <c r="B1453">
        <v>0</v>
      </c>
      <c r="C1453">
        <v>36.822000000000003</v>
      </c>
      <c r="D1453">
        <v>-14.6829</v>
      </c>
      <c r="E1453">
        <v>-196.75</v>
      </c>
      <c r="F1453">
        <v>43.363799999999998</v>
      </c>
      <c r="G1453">
        <v>-1.7705599999999999</v>
      </c>
      <c r="H1453">
        <v>-7.3504300000000002</v>
      </c>
      <c r="I1453" t="e">
        <f>IF(AND(Tabelle16[[#This Row],[AreaPx]]&gt;0,NOT(Tabelle16[AreaPx]="inf")),Tabelle16[[#This Row],[AreaPx]], NA())</f>
        <v>#N/A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f>Tabelle16[[#This Row],[Roll]]+Tabelle16[[#This Row],[Yaw]]</f>
        <v>36.013369999999995</v>
      </c>
      <c r="P1453">
        <f>SQRT(Tabelle16[[#This Row],[X]]^2+ Tabelle16[[#This Row],[Y]]^2 +Tabelle16[[#This Row],[Z]]^2)</f>
        <v>200.70378605400049</v>
      </c>
      <c r="Q1453">
        <v>242.83</v>
      </c>
      <c r="R1453">
        <v>139.053</v>
      </c>
      <c r="S1453">
        <v>134.126</v>
      </c>
      <c r="T1453">
        <v>43.363799999999998</v>
      </c>
      <c r="U1453">
        <v>-1.7705599999999999</v>
      </c>
      <c r="V1453">
        <v>-7.3504300000000002</v>
      </c>
    </row>
    <row r="1454" spans="1:22">
      <c r="A1454">
        <v>29502</v>
      </c>
      <c r="B1454">
        <v>0</v>
      </c>
      <c r="C1454">
        <v>36.822000000000003</v>
      </c>
      <c r="D1454">
        <v>-14.6829</v>
      </c>
      <c r="E1454">
        <v>-196.75</v>
      </c>
      <c r="F1454">
        <v>43.363799999999998</v>
      </c>
      <c r="G1454">
        <v>-1.7705599999999999</v>
      </c>
      <c r="H1454">
        <v>-7.3504300000000002</v>
      </c>
      <c r="I1454" t="e">
        <f>IF(AND(Tabelle16[[#This Row],[AreaPx]]&gt;0,NOT(Tabelle16[AreaPx]="inf")),Tabelle16[[#This Row],[AreaPx]], NA())</f>
        <v>#N/A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f>Tabelle16[[#This Row],[Roll]]+Tabelle16[[#This Row],[Yaw]]</f>
        <v>36.013369999999995</v>
      </c>
      <c r="P1454">
        <f>SQRT(Tabelle16[[#This Row],[X]]^2+ Tabelle16[[#This Row],[Y]]^2 +Tabelle16[[#This Row],[Z]]^2)</f>
        <v>200.70378605400049</v>
      </c>
      <c r="Q1454">
        <v>242.83</v>
      </c>
      <c r="R1454">
        <v>139.053</v>
      </c>
      <c r="S1454">
        <v>134.126</v>
      </c>
      <c r="T1454">
        <v>43.363799999999998</v>
      </c>
      <c r="U1454">
        <v>-1.7705599999999999</v>
      </c>
      <c r="V1454">
        <v>-7.3504300000000002</v>
      </c>
    </row>
    <row r="1455" spans="1:22">
      <c r="A1455">
        <v>29515</v>
      </c>
      <c r="B1455">
        <v>0</v>
      </c>
      <c r="C1455">
        <v>36.822000000000003</v>
      </c>
      <c r="D1455">
        <v>-14.6829</v>
      </c>
      <c r="E1455">
        <v>-196.75</v>
      </c>
      <c r="F1455">
        <v>43.363799999999998</v>
      </c>
      <c r="G1455">
        <v>-1.7705599999999999</v>
      </c>
      <c r="H1455">
        <v>-7.3504300000000002</v>
      </c>
      <c r="I1455" t="e">
        <f>IF(AND(Tabelle16[[#This Row],[AreaPx]]&gt;0,NOT(Tabelle16[AreaPx]="inf")),Tabelle16[[#This Row],[AreaPx]], NA())</f>
        <v>#N/A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f>Tabelle16[[#This Row],[Roll]]+Tabelle16[[#This Row],[Yaw]]</f>
        <v>36.013369999999995</v>
      </c>
      <c r="P1455">
        <f>SQRT(Tabelle16[[#This Row],[X]]^2+ Tabelle16[[#This Row],[Y]]^2 +Tabelle16[[#This Row],[Z]]^2)</f>
        <v>200.70378605400049</v>
      </c>
      <c r="Q1455">
        <v>242.83</v>
      </c>
      <c r="R1455">
        <v>139.053</v>
      </c>
      <c r="S1455">
        <v>134.126</v>
      </c>
      <c r="T1455">
        <v>43.363799999999998</v>
      </c>
      <c r="U1455">
        <v>-1.7705599999999999</v>
      </c>
      <c r="V1455">
        <v>-7.3504300000000002</v>
      </c>
    </row>
    <row r="1456" spans="1:22">
      <c r="A1456">
        <v>29544</v>
      </c>
      <c r="B1456">
        <v>0</v>
      </c>
      <c r="C1456">
        <v>36.822000000000003</v>
      </c>
      <c r="D1456">
        <v>-14.6829</v>
      </c>
      <c r="E1456">
        <v>-196.75</v>
      </c>
      <c r="F1456">
        <v>43.363799999999998</v>
      </c>
      <c r="G1456">
        <v>-1.7705599999999999</v>
      </c>
      <c r="H1456">
        <v>-7.3504300000000002</v>
      </c>
      <c r="I1456" t="e">
        <f>IF(AND(Tabelle16[[#This Row],[AreaPx]]&gt;0,NOT(Tabelle16[AreaPx]="inf")),Tabelle16[[#This Row],[AreaPx]], NA())</f>
        <v>#N/A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f>Tabelle16[[#This Row],[Roll]]+Tabelle16[[#This Row],[Yaw]]</f>
        <v>36.013369999999995</v>
      </c>
      <c r="P1456">
        <f>SQRT(Tabelle16[[#This Row],[X]]^2+ Tabelle16[[#This Row],[Y]]^2 +Tabelle16[[#This Row],[Z]]^2)</f>
        <v>200.70378605400049</v>
      </c>
      <c r="Q1456">
        <v>242.83</v>
      </c>
      <c r="R1456">
        <v>139.053</v>
      </c>
      <c r="S1456">
        <v>134.126</v>
      </c>
      <c r="T1456">
        <v>43.363799999999998</v>
      </c>
      <c r="U1456">
        <v>-1.7705599999999999</v>
      </c>
      <c r="V1456">
        <v>-7.3504300000000002</v>
      </c>
    </row>
    <row r="1457" spans="1:22">
      <c r="A1457">
        <v>29576</v>
      </c>
      <c r="B1457">
        <v>0</v>
      </c>
      <c r="C1457">
        <v>36.822000000000003</v>
      </c>
      <c r="D1457">
        <v>-14.6829</v>
      </c>
      <c r="E1457">
        <v>-196.75</v>
      </c>
      <c r="F1457">
        <v>43.363799999999998</v>
      </c>
      <c r="G1457">
        <v>-1.7705599999999999</v>
      </c>
      <c r="H1457">
        <v>-7.3504300000000002</v>
      </c>
      <c r="I1457" t="e">
        <f>IF(AND(Tabelle16[[#This Row],[AreaPx]]&gt;0,NOT(Tabelle16[AreaPx]="inf")),Tabelle16[[#This Row],[AreaPx]], NA())</f>
        <v>#N/A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f>Tabelle16[[#This Row],[Roll]]+Tabelle16[[#This Row],[Yaw]]</f>
        <v>36.013369999999995</v>
      </c>
      <c r="P1457">
        <f>SQRT(Tabelle16[[#This Row],[X]]^2+ Tabelle16[[#This Row],[Y]]^2 +Tabelle16[[#This Row],[Z]]^2)</f>
        <v>200.70378605400049</v>
      </c>
      <c r="Q1457">
        <v>242.83</v>
      </c>
      <c r="R1457">
        <v>139.053</v>
      </c>
      <c r="S1457">
        <v>134.126</v>
      </c>
      <c r="T1457">
        <v>43.363799999999998</v>
      </c>
      <c r="U1457">
        <v>-1.7705599999999999</v>
      </c>
      <c r="V1457">
        <v>-7.3504300000000002</v>
      </c>
    </row>
    <row r="1458" spans="1:22">
      <c r="A1458">
        <v>29601</v>
      </c>
      <c r="B1458">
        <v>0</v>
      </c>
      <c r="C1458">
        <v>36.822000000000003</v>
      </c>
      <c r="D1458">
        <v>-14.6829</v>
      </c>
      <c r="E1458">
        <v>-196.75</v>
      </c>
      <c r="F1458">
        <v>43.363799999999998</v>
      </c>
      <c r="G1458">
        <v>-1.7705599999999999</v>
      </c>
      <c r="H1458">
        <v>-7.3504300000000002</v>
      </c>
      <c r="I1458" t="e">
        <f>IF(AND(Tabelle16[[#This Row],[AreaPx]]&gt;0,NOT(Tabelle16[AreaPx]="inf")),Tabelle16[[#This Row],[AreaPx]], NA())</f>
        <v>#N/A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f>Tabelle16[[#This Row],[Roll]]+Tabelle16[[#This Row],[Yaw]]</f>
        <v>36.013369999999995</v>
      </c>
      <c r="P1458">
        <f>SQRT(Tabelle16[[#This Row],[X]]^2+ Tabelle16[[#This Row],[Y]]^2 +Tabelle16[[#This Row],[Z]]^2)</f>
        <v>200.70378605400049</v>
      </c>
      <c r="Q1458">
        <v>242.83</v>
      </c>
      <c r="R1458">
        <v>139.053</v>
      </c>
      <c r="S1458">
        <v>134.126</v>
      </c>
      <c r="T1458">
        <v>43.363799999999998</v>
      </c>
      <c r="U1458">
        <v>-1.7705599999999999</v>
      </c>
      <c r="V1458">
        <v>-7.3504300000000002</v>
      </c>
    </row>
    <row r="1459" spans="1:22">
      <c r="A1459">
        <v>29615</v>
      </c>
      <c r="B1459">
        <v>0</v>
      </c>
      <c r="C1459">
        <v>36.822000000000003</v>
      </c>
      <c r="D1459">
        <v>-14.6829</v>
      </c>
      <c r="E1459">
        <v>-196.75</v>
      </c>
      <c r="F1459">
        <v>43.363799999999998</v>
      </c>
      <c r="G1459">
        <v>-1.7705599999999999</v>
      </c>
      <c r="H1459">
        <v>-7.3504300000000002</v>
      </c>
      <c r="I1459" t="e">
        <f>IF(AND(Tabelle16[[#This Row],[AreaPx]]&gt;0,NOT(Tabelle16[AreaPx]="inf")),Tabelle16[[#This Row],[AreaPx]], NA())</f>
        <v>#N/A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f>Tabelle16[[#This Row],[Roll]]+Tabelle16[[#This Row],[Yaw]]</f>
        <v>36.013369999999995</v>
      </c>
      <c r="P1459">
        <f>SQRT(Tabelle16[[#This Row],[X]]^2+ Tabelle16[[#This Row],[Y]]^2 +Tabelle16[[#This Row],[Z]]^2)</f>
        <v>200.70378605400049</v>
      </c>
      <c r="Q1459">
        <v>242.83</v>
      </c>
      <c r="R1459">
        <v>139.053</v>
      </c>
      <c r="S1459">
        <v>134.126</v>
      </c>
      <c r="T1459">
        <v>43.363799999999998</v>
      </c>
      <c r="U1459">
        <v>-1.7705599999999999</v>
      </c>
      <c r="V1459">
        <v>-7.3504300000000002</v>
      </c>
    </row>
    <row r="1460" spans="1:22">
      <c r="A1460">
        <v>29637</v>
      </c>
      <c r="B1460">
        <v>0</v>
      </c>
      <c r="C1460">
        <v>36.822000000000003</v>
      </c>
      <c r="D1460">
        <v>-14.6829</v>
      </c>
      <c r="E1460">
        <v>-196.75</v>
      </c>
      <c r="F1460">
        <v>43.363799999999998</v>
      </c>
      <c r="G1460">
        <v>-1.7705599999999999</v>
      </c>
      <c r="H1460">
        <v>-7.3504300000000002</v>
      </c>
      <c r="I1460" t="e">
        <f>IF(AND(Tabelle16[[#This Row],[AreaPx]]&gt;0,NOT(Tabelle16[AreaPx]="inf")),Tabelle16[[#This Row],[AreaPx]], NA())</f>
        <v>#N/A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f>Tabelle16[[#This Row],[Roll]]+Tabelle16[[#This Row],[Yaw]]</f>
        <v>36.013369999999995</v>
      </c>
      <c r="P1460">
        <f>SQRT(Tabelle16[[#This Row],[X]]^2+ Tabelle16[[#This Row],[Y]]^2 +Tabelle16[[#This Row],[Z]]^2)</f>
        <v>200.70378605400049</v>
      </c>
      <c r="Q1460">
        <v>242.83</v>
      </c>
      <c r="R1460">
        <v>139.053</v>
      </c>
      <c r="S1460">
        <v>134.126</v>
      </c>
      <c r="T1460">
        <v>43.363799999999998</v>
      </c>
      <c r="U1460">
        <v>-1.7705599999999999</v>
      </c>
      <c r="V1460">
        <v>-7.3504300000000002</v>
      </c>
    </row>
    <row r="1461" spans="1:22">
      <c r="A1461">
        <v>29651</v>
      </c>
      <c r="B1461">
        <v>0</v>
      </c>
      <c r="C1461">
        <v>36.822000000000003</v>
      </c>
      <c r="D1461">
        <v>-14.6829</v>
      </c>
      <c r="E1461">
        <v>-196.75</v>
      </c>
      <c r="F1461">
        <v>43.363799999999998</v>
      </c>
      <c r="G1461">
        <v>-1.7705599999999999</v>
      </c>
      <c r="H1461">
        <v>-7.3504300000000002</v>
      </c>
      <c r="I1461" t="e">
        <f>IF(AND(Tabelle16[[#This Row],[AreaPx]]&gt;0,NOT(Tabelle16[AreaPx]="inf")),Tabelle16[[#This Row],[AreaPx]], NA())</f>
        <v>#N/A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f>Tabelle16[[#This Row],[Roll]]+Tabelle16[[#This Row],[Yaw]]</f>
        <v>36.013369999999995</v>
      </c>
      <c r="P1461">
        <f>SQRT(Tabelle16[[#This Row],[X]]^2+ Tabelle16[[#This Row],[Y]]^2 +Tabelle16[[#This Row],[Z]]^2)</f>
        <v>200.70378605400049</v>
      </c>
      <c r="Q1461">
        <v>242.83</v>
      </c>
      <c r="R1461">
        <v>139.053</v>
      </c>
      <c r="S1461">
        <v>134.126</v>
      </c>
      <c r="T1461">
        <v>43.363799999999998</v>
      </c>
      <c r="U1461">
        <v>-1.7705599999999999</v>
      </c>
      <c r="V1461">
        <v>-7.3504300000000002</v>
      </c>
    </row>
    <row r="1462" spans="1:22">
      <c r="A1462">
        <v>29665</v>
      </c>
      <c r="B1462">
        <v>0</v>
      </c>
      <c r="C1462">
        <v>36.822000000000003</v>
      </c>
      <c r="D1462">
        <v>-14.6829</v>
      </c>
      <c r="E1462">
        <v>-196.75</v>
      </c>
      <c r="F1462">
        <v>43.363799999999998</v>
      </c>
      <c r="G1462">
        <v>-1.7705599999999999</v>
      </c>
      <c r="H1462">
        <v>-7.3504300000000002</v>
      </c>
      <c r="I1462" t="e">
        <f>IF(AND(Tabelle16[[#This Row],[AreaPx]]&gt;0,NOT(Tabelle16[AreaPx]="inf")),Tabelle16[[#This Row],[AreaPx]], NA())</f>
        <v>#N/A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f>Tabelle16[[#This Row],[Roll]]+Tabelle16[[#This Row],[Yaw]]</f>
        <v>36.013369999999995</v>
      </c>
      <c r="P1462">
        <f>SQRT(Tabelle16[[#This Row],[X]]^2+ Tabelle16[[#This Row],[Y]]^2 +Tabelle16[[#This Row],[Z]]^2)</f>
        <v>200.70378605400049</v>
      </c>
      <c r="Q1462">
        <v>242.83</v>
      </c>
      <c r="R1462">
        <v>139.053</v>
      </c>
      <c r="S1462">
        <v>134.126</v>
      </c>
      <c r="T1462">
        <v>43.363799999999998</v>
      </c>
      <c r="U1462">
        <v>-1.7705599999999999</v>
      </c>
      <c r="V1462">
        <v>-7.3504300000000002</v>
      </c>
    </row>
    <row r="1463" spans="1:22">
      <c r="A1463">
        <v>29673</v>
      </c>
      <c r="B1463">
        <v>0</v>
      </c>
      <c r="C1463">
        <v>36.822000000000003</v>
      </c>
      <c r="D1463">
        <v>-14.6829</v>
      </c>
      <c r="E1463">
        <v>-196.75</v>
      </c>
      <c r="F1463">
        <v>43.363799999999998</v>
      </c>
      <c r="G1463">
        <v>-1.7705599999999999</v>
      </c>
      <c r="H1463">
        <v>-7.3504300000000002</v>
      </c>
      <c r="I1463" t="e">
        <f>IF(AND(Tabelle16[[#This Row],[AreaPx]]&gt;0,NOT(Tabelle16[AreaPx]="inf")),Tabelle16[[#This Row],[AreaPx]], NA())</f>
        <v>#N/A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f>Tabelle16[[#This Row],[Roll]]+Tabelle16[[#This Row],[Yaw]]</f>
        <v>36.013369999999995</v>
      </c>
      <c r="P1463">
        <f>SQRT(Tabelle16[[#This Row],[X]]^2+ Tabelle16[[#This Row],[Y]]^2 +Tabelle16[[#This Row],[Z]]^2)</f>
        <v>200.70378605400049</v>
      </c>
      <c r="Q1463">
        <v>242.83</v>
      </c>
      <c r="R1463">
        <v>139.053</v>
      </c>
      <c r="S1463">
        <v>134.126</v>
      </c>
      <c r="T1463">
        <v>43.363799999999998</v>
      </c>
      <c r="U1463">
        <v>-1.7705599999999999</v>
      </c>
      <c r="V1463">
        <v>-7.3504300000000002</v>
      </c>
    </row>
    <row r="1464" spans="1:22">
      <c r="A1464">
        <v>29696</v>
      </c>
      <c r="B1464">
        <v>0</v>
      </c>
      <c r="C1464">
        <v>36.822000000000003</v>
      </c>
      <c r="D1464">
        <v>-14.6829</v>
      </c>
      <c r="E1464">
        <v>-196.75</v>
      </c>
      <c r="F1464">
        <v>43.363799999999998</v>
      </c>
      <c r="G1464">
        <v>-1.7705599999999999</v>
      </c>
      <c r="H1464">
        <v>-7.3504300000000002</v>
      </c>
      <c r="I1464" t="e">
        <f>IF(AND(Tabelle16[[#This Row],[AreaPx]]&gt;0,NOT(Tabelle16[AreaPx]="inf")),Tabelle16[[#This Row],[AreaPx]], NA())</f>
        <v>#N/A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f>Tabelle16[[#This Row],[Roll]]+Tabelle16[[#This Row],[Yaw]]</f>
        <v>36.013369999999995</v>
      </c>
      <c r="P1464">
        <f>SQRT(Tabelle16[[#This Row],[X]]^2+ Tabelle16[[#This Row],[Y]]^2 +Tabelle16[[#This Row],[Z]]^2)</f>
        <v>200.70378605400049</v>
      </c>
      <c r="Q1464">
        <v>242.83</v>
      </c>
      <c r="R1464">
        <v>139.053</v>
      </c>
      <c r="S1464">
        <v>134.126</v>
      </c>
      <c r="T1464">
        <v>43.363799999999998</v>
      </c>
      <c r="U1464">
        <v>-1.7705599999999999</v>
      </c>
      <c r="V1464">
        <v>-7.3504300000000002</v>
      </c>
    </row>
    <row r="1465" spans="1:22">
      <c r="A1465">
        <v>29706</v>
      </c>
      <c r="B1465">
        <v>0</v>
      </c>
      <c r="C1465">
        <v>36.822000000000003</v>
      </c>
      <c r="D1465">
        <v>-14.6829</v>
      </c>
      <c r="E1465">
        <v>-196.75</v>
      </c>
      <c r="F1465">
        <v>43.363799999999998</v>
      </c>
      <c r="G1465">
        <v>-1.7705599999999999</v>
      </c>
      <c r="H1465">
        <v>-7.3504300000000002</v>
      </c>
      <c r="I1465" t="e">
        <f>IF(AND(Tabelle16[[#This Row],[AreaPx]]&gt;0,NOT(Tabelle16[AreaPx]="inf")),Tabelle16[[#This Row],[AreaPx]], NA())</f>
        <v>#N/A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f>Tabelle16[[#This Row],[Roll]]+Tabelle16[[#This Row],[Yaw]]</f>
        <v>36.013369999999995</v>
      </c>
      <c r="P1465">
        <f>SQRT(Tabelle16[[#This Row],[X]]^2+ Tabelle16[[#This Row],[Y]]^2 +Tabelle16[[#This Row],[Z]]^2)</f>
        <v>200.70378605400049</v>
      </c>
      <c r="Q1465">
        <v>242.83</v>
      </c>
      <c r="R1465">
        <v>139.053</v>
      </c>
      <c r="S1465">
        <v>134.126</v>
      </c>
      <c r="T1465">
        <v>43.363799999999998</v>
      </c>
      <c r="U1465">
        <v>-1.7705599999999999</v>
      </c>
      <c r="V1465">
        <v>-7.3504300000000002</v>
      </c>
    </row>
    <row r="1466" spans="1:22">
      <c r="A1466">
        <v>29730</v>
      </c>
      <c r="B1466">
        <v>0</v>
      </c>
      <c r="C1466">
        <v>36.822000000000003</v>
      </c>
      <c r="D1466">
        <v>-14.6829</v>
      </c>
      <c r="E1466">
        <v>-196.75</v>
      </c>
      <c r="F1466">
        <v>43.363799999999998</v>
      </c>
      <c r="G1466">
        <v>-1.7705599999999999</v>
      </c>
      <c r="H1466">
        <v>-7.3504300000000002</v>
      </c>
      <c r="I1466" t="e">
        <f>IF(AND(Tabelle16[[#This Row],[AreaPx]]&gt;0,NOT(Tabelle16[AreaPx]="inf")),Tabelle16[[#This Row],[AreaPx]], NA())</f>
        <v>#N/A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f>Tabelle16[[#This Row],[Roll]]+Tabelle16[[#This Row],[Yaw]]</f>
        <v>36.013369999999995</v>
      </c>
      <c r="P1466">
        <f>SQRT(Tabelle16[[#This Row],[X]]^2+ Tabelle16[[#This Row],[Y]]^2 +Tabelle16[[#This Row],[Z]]^2)</f>
        <v>200.70378605400049</v>
      </c>
      <c r="Q1466">
        <v>242.83</v>
      </c>
      <c r="R1466">
        <v>139.053</v>
      </c>
      <c r="S1466">
        <v>134.126</v>
      </c>
      <c r="T1466">
        <v>43.363799999999998</v>
      </c>
      <c r="U1466">
        <v>-1.7705599999999999</v>
      </c>
      <c r="V1466">
        <v>-7.3504300000000002</v>
      </c>
    </row>
    <row r="1467" spans="1:22">
      <c r="A1467">
        <v>29743</v>
      </c>
      <c r="B1467">
        <v>0</v>
      </c>
      <c r="C1467">
        <v>36.822000000000003</v>
      </c>
      <c r="D1467">
        <v>-14.6829</v>
      </c>
      <c r="E1467">
        <v>-196.75</v>
      </c>
      <c r="F1467">
        <v>43.363799999999998</v>
      </c>
      <c r="G1467">
        <v>-1.7705599999999999</v>
      </c>
      <c r="H1467">
        <v>-7.3504300000000002</v>
      </c>
      <c r="I1467" t="e">
        <f>IF(AND(Tabelle16[[#This Row],[AreaPx]]&gt;0,NOT(Tabelle16[AreaPx]="inf")),Tabelle16[[#This Row],[AreaPx]], NA())</f>
        <v>#N/A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f>Tabelle16[[#This Row],[Roll]]+Tabelle16[[#This Row],[Yaw]]</f>
        <v>36.013369999999995</v>
      </c>
      <c r="P1467">
        <f>SQRT(Tabelle16[[#This Row],[X]]^2+ Tabelle16[[#This Row],[Y]]^2 +Tabelle16[[#This Row],[Z]]^2)</f>
        <v>200.70378605400049</v>
      </c>
      <c r="Q1467">
        <v>242.83</v>
      </c>
      <c r="R1467">
        <v>139.053</v>
      </c>
      <c r="S1467">
        <v>134.126</v>
      </c>
      <c r="T1467">
        <v>43.363799999999998</v>
      </c>
      <c r="U1467">
        <v>-1.7705599999999999</v>
      </c>
      <c r="V1467">
        <v>-7.3504300000000002</v>
      </c>
    </row>
    <row r="1468" spans="1:22">
      <c r="A1468">
        <v>29768</v>
      </c>
      <c r="B1468">
        <v>0</v>
      </c>
      <c r="C1468">
        <v>36.822000000000003</v>
      </c>
      <c r="D1468">
        <v>-14.6829</v>
      </c>
      <c r="E1468">
        <v>-196.75</v>
      </c>
      <c r="F1468">
        <v>43.363799999999998</v>
      </c>
      <c r="G1468">
        <v>-1.7705599999999999</v>
      </c>
      <c r="H1468">
        <v>-7.3504300000000002</v>
      </c>
      <c r="I1468" t="e">
        <f>IF(AND(Tabelle16[[#This Row],[AreaPx]]&gt;0,NOT(Tabelle16[AreaPx]="inf")),Tabelle16[[#This Row],[AreaPx]], NA())</f>
        <v>#N/A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f>Tabelle16[[#This Row],[Roll]]+Tabelle16[[#This Row],[Yaw]]</f>
        <v>36.013369999999995</v>
      </c>
      <c r="P1468">
        <f>SQRT(Tabelle16[[#This Row],[X]]^2+ Tabelle16[[#This Row],[Y]]^2 +Tabelle16[[#This Row],[Z]]^2)</f>
        <v>200.70378605400049</v>
      </c>
      <c r="Q1468">
        <v>242.83</v>
      </c>
      <c r="R1468">
        <v>139.053</v>
      </c>
      <c r="S1468">
        <v>134.126</v>
      </c>
      <c r="T1468">
        <v>43.363799999999998</v>
      </c>
      <c r="U1468">
        <v>-1.7705599999999999</v>
      </c>
      <c r="V1468">
        <v>-7.3504300000000002</v>
      </c>
    </row>
    <row r="1469" spans="1:22">
      <c r="A1469">
        <v>29783</v>
      </c>
      <c r="B1469">
        <v>0</v>
      </c>
      <c r="C1469">
        <v>36.822000000000003</v>
      </c>
      <c r="D1469">
        <v>-14.6829</v>
      </c>
      <c r="E1469">
        <v>-196.75</v>
      </c>
      <c r="F1469">
        <v>43.363799999999998</v>
      </c>
      <c r="G1469">
        <v>-1.7705599999999999</v>
      </c>
      <c r="H1469">
        <v>-7.3504300000000002</v>
      </c>
      <c r="I1469" t="e">
        <f>IF(AND(Tabelle16[[#This Row],[AreaPx]]&gt;0,NOT(Tabelle16[AreaPx]="inf")),Tabelle16[[#This Row],[AreaPx]], NA())</f>
        <v>#N/A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f>Tabelle16[[#This Row],[Roll]]+Tabelle16[[#This Row],[Yaw]]</f>
        <v>36.013369999999995</v>
      </c>
      <c r="P1469">
        <f>SQRT(Tabelle16[[#This Row],[X]]^2+ Tabelle16[[#This Row],[Y]]^2 +Tabelle16[[#This Row],[Z]]^2)</f>
        <v>200.70378605400049</v>
      </c>
      <c r="Q1469">
        <v>242.83</v>
      </c>
      <c r="R1469">
        <v>139.053</v>
      </c>
      <c r="S1469">
        <v>134.126</v>
      </c>
      <c r="T1469">
        <v>43.363799999999998</v>
      </c>
      <c r="U1469">
        <v>-1.7705599999999999</v>
      </c>
      <c r="V1469">
        <v>-7.3504300000000002</v>
      </c>
    </row>
    <row r="1470" spans="1:22">
      <c r="A1470">
        <v>29807</v>
      </c>
      <c r="B1470">
        <v>0</v>
      </c>
      <c r="C1470">
        <v>36.822000000000003</v>
      </c>
      <c r="D1470">
        <v>-14.6829</v>
      </c>
      <c r="E1470">
        <v>-196.75</v>
      </c>
      <c r="F1470">
        <v>43.363799999999998</v>
      </c>
      <c r="G1470">
        <v>-1.7705599999999999</v>
      </c>
      <c r="H1470">
        <v>-7.3504300000000002</v>
      </c>
      <c r="I1470" t="e">
        <f>IF(AND(Tabelle16[[#This Row],[AreaPx]]&gt;0,NOT(Tabelle16[AreaPx]="inf")),Tabelle16[[#This Row],[AreaPx]], NA())</f>
        <v>#N/A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f>Tabelle16[[#This Row],[Roll]]+Tabelle16[[#This Row],[Yaw]]</f>
        <v>36.013369999999995</v>
      </c>
      <c r="P1470">
        <f>SQRT(Tabelle16[[#This Row],[X]]^2+ Tabelle16[[#This Row],[Y]]^2 +Tabelle16[[#This Row],[Z]]^2)</f>
        <v>200.70378605400049</v>
      </c>
      <c r="Q1470">
        <v>242.83</v>
      </c>
      <c r="R1470">
        <v>139.053</v>
      </c>
      <c r="S1470">
        <v>134.126</v>
      </c>
      <c r="T1470">
        <v>43.363799999999998</v>
      </c>
      <c r="U1470">
        <v>-1.7705599999999999</v>
      </c>
      <c r="V1470">
        <v>-7.3504300000000002</v>
      </c>
    </row>
    <row r="1471" spans="1:22">
      <c r="A1471">
        <v>29824</v>
      </c>
      <c r="B1471">
        <v>0</v>
      </c>
      <c r="C1471">
        <v>36.822000000000003</v>
      </c>
      <c r="D1471">
        <v>-14.6829</v>
      </c>
      <c r="E1471">
        <v>-196.75</v>
      </c>
      <c r="F1471">
        <v>43.363799999999998</v>
      </c>
      <c r="G1471">
        <v>-1.7705599999999999</v>
      </c>
      <c r="H1471">
        <v>-7.3504300000000002</v>
      </c>
      <c r="I1471" t="e">
        <f>IF(AND(Tabelle16[[#This Row],[AreaPx]]&gt;0,NOT(Tabelle16[AreaPx]="inf")),Tabelle16[[#This Row],[AreaPx]], NA())</f>
        <v>#N/A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f>Tabelle16[[#This Row],[Roll]]+Tabelle16[[#This Row],[Yaw]]</f>
        <v>36.013369999999995</v>
      </c>
      <c r="P1471">
        <f>SQRT(Tabelle16[[#This Row],[X]]^2+ Tabelle16[[#This Row],[Y]]^2 +Tabelle16[[#This Row],[Z]]^2)</f>
        <v>200.70378605400049</v>
      </c>
      <c r="Q1471">
        <v>242.83</v>
      </c>
      <c r="R1471">
        <v>139.053</v>
      </c>
      <c r="S1471">
        <v>134.126</v>
      </c>
      <c r="T1471">
        <v>43.363799999999998</v>
      </c>
      <c r="U1471">
        <v>-1.7705599999999999</v>
      </c>
      <c r="V1471">
        <v>-7.3504300000000002</v>
      </c>
    </row>
    <row r="1472" spans="1:22">
      <c r="A1472">
        <v>29836</v>
      </c>
      <c r="B1472">
        <v>0</v>
      </c>
      <c r="C1472">
        <v>36.822000000000003</v>
      </c>
      <c r="D1472">
        <v>-14.6829</v>
      </c>
      <c r="E1472">
        <v>-196.75</v>
      </c>
      <c r="F1472">
        <v>43.363799999999998</v>
      </c>
      <c r="G1472">
        <v>-1.7705599999999999</v>
      </c>
      <c r="H1472">
        <v>-7.3504300000000002</v>
      </c>
      <c r="I1472" t="e">
        <f>IF(AND(Tabelle16[[#This Row],[AreaPx]]&gt;0,NOT(Tabelle16[AreaPx]="inf")),Tabelle16[[#This Row],[AreaPx]], NA())</f>
        <v>#N/A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f>Tabelle16[[#This Row],[Roll]]+Tabelle16[[#This Row],[Yaw]]</f>
        <v>36.013369999999995</v>
      </c>
      <c r="P1472">
        <f>SQRT(Tabelle16[[#This Row],[X]]^2+ Tabelle16[[#This Row],[Y]]^2 +Tabelle16[[#This Row],[Z]]^2)</f>
        <v>200.70378605400049</v>
      </c>
      <c r="Q1472">
        <v>242.83</v>
      </c>
      <c r="R1472">
        <v>139.053</v>
      </c>
      <c r="S1472">
        <v>134.126</v>
      </c>
      <c r="T1472">
        <v>43.363799999999998</v>
      </c>
      <c r="U1472">
        <v>-1.7705599999999999</v>
      </c>
      <c r="V1472">
        <v>-7.3504300000000002</v>
      </c>
    </row>
    <row r="1473" spans="1:22">
      <c r="A1473">
        <v>29845</v>
      </c>
      <c r="B1473">
        <v>0</v>
      </c>
      <c r="C1473">
        <v>36.822000000000003</v>
      </c>
      <c r="D1473">
        <v>-14.6829</v>
      </c>
      <c r="E1473">
        <v>-196.75</v>
      </c>
      <c r="F1473">
        <v>43.363799999999998</v>
      </c>
      <c r="G1473">
        <v>-1.7705599999999999</v>
      </c>
      <c r="H1473">
        <v>-7.3504300000000002</v>
      </c>
      <c r="I1473" t="e">
        <f>IF(AND(Tabelle16[[#This Row],[AreaPx]]&gt;0,NOT(Tabelle16[AreaPx]="inf")),Tabelle16[[#This Row],[AreaPx]], NA())</f>
        <v>#N/A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f>Tabelle16[[#This Row],[Roll]]+Tabelle16[[#This Row],[Yaw]]</f>
        <v>36.013369999999995</v>
      </c>
      <c r="P1473">
        <f>SQRT(Tabelle16[[#This Row],[X]]^2+ Tabelle16[[#This Row],[Y]]^2 +Tabelle16[[#This Row],[Z]]^2)</f>
        <v>200.70378605400049</v>
      </c>
      <c r="Q1473">
        <v>242.83</v>
      </c>
      <c r="R1473">
        <v>139.053</v>
      </c>
      <c r="S1473">
        <v>134.126</v>
      </c>
      <c r="T1473">
        <v>43.363799999999998</v>
      </c>
      <c r="U1473">
        <v>-1.7705599999999999</v>
      </c>
      <c r="V1473">
        <v>-7.3504300000000002</v>
      </c>
    </row>
    <row r="1474" spans="1:22">
      <c r="A1474">
        <v>29873</v>
      </c>
      <c r="B1474">
        <v>0</v>
      </c>
      <c r="C1474">
        <v>36.822000000000003</v>
      </c>
      <c r="D1474">
        <v>-14.6829</v>
      </c>
      <c r="E1474">
        <v>-196.75</v>
      </c>
      <c r="F1474">
        <v>43.363799999999998</v>
      </c>
      <c r="G1474">
        <v>-1.7705599999999999</v>
      </c>
      <c r="H1474">
        <v>-7.3504300000000002</v>
      </c>
      <c r="I1474" t="e">
        <f>IF(AND(Tabelle16[[#This Row],[AreaPx]]&gt;0,NOT(Tabelle16[AreaPx]="inf")),Tabelle16[[#This Row],[AreaPx]], NA())</f>
        <v>#N/A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f>Tabelle16[[#This Row],[Roll]]+Tabelle16[[#This Row],[Yaw]]</f>
        <v>36.013369999999995</v>
      </c>
      <c r="P1474">
        <f>SQRT(Tabelle16[[#This Row],[X]]^2+ Tabelle16[[#This Row],[Y]]^2 +Tabelle16[[#This Row],[Z]]^2)</f>
        <v>200.70378605400049</v>
      </c>
      <c r="Q1474">
        <v>242.83</v>
      </c>
      <c r="R1474">
        <v>139.053</v>
      </c>
      <c r="S1474">
        <v>134.126</v>
      </c>
      <c r="T1474">
        <v>43.363799999999998</v>
      </c>
      <c r="U1474">
        <v>-1.7705599999999999</v>
      </c>
      <c r="V1474">
        <v>-7.3504300000000002</v>
      </c>
    </row>
    <row r="1475" spans="1:22">
      <c r="A1475">
        <v>29898</v>
      </c>
      <c r="B1475">
        <v>0</v>
      </c>
      <c r="C1475">
        <v>36.822000000000003</v>
      </c>
      <c r="D1475">
        <v>-14.6829</v>
      </c>
      <c r="E1475">
        <v>-196.75</v>
      </c>
      <c r="F1475">
        <v>43.363799999999998</v>
      </c>
      <c r="G1475">
        <v>-1.7705599999999999</v>
      </c>
      <c r="H1475">
        <v>-7.3504300000000002</v>
      </c>
      <c r="I1475" t="e">
        <f>IF(AND(Tabelle16[[#This Row],[AreaPx]]&gt;0,NOT(Tabelle16[AreaPx]="inf")),Tabelle16[[#This Row],[AreaPx]], NA())</f>
        <v>#N/A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f>Tabelle16[[#This Row],[Roll]]+Tabelle16[[#This Row],[Yaw]]</f>
        <v>36.013369999999995</v>
      </c>
      <c r="P1475">
        <f>SQRT(Tabelle16[[#This Row],[X]]^2+ Tabelle16[[#This Row],[Y]]^2 +Tabelle16[[#This Row],[Z]]^2)</f>
        <v>200.70378605400049</v>
      </c>
      <c r="Q1475">
        <v>242.83</v>
      </c>
      <c r="R1475">
        <v>139.053</v>
      </c>
      <c r="S1475">
        <v>134.126</v>
      </c>
      <c r="T1475">
        <v>43.363799999999998</v>
      </c>
      <c r="U1475">
        <v>-1.7705599999999999</v>
      </c>
      <c r="V1475">
        <v>-7.3504300000000002</v>
      </c>
    </row>
    <row r="1476" spans="1:22">
      <c r="A1476">
        <v>29914</v>
      </c>
      <c r="B1476">
        <v>0</v>
      </c>
      <c r="C1476">
        <v>36.822000000000003</v>
      </c>
      <c r="D1476">
        <v>-14.6829</v>
      </c>
      <c r="E1476">
        <v>-196.75</v>
      </c>
      <c r="F1476">
        <v>43.363799999999998</v>
      </c>
      <c r="G1476">
        <v>-1.7705599999999999</v>
      </c>
      <c r="H1476">
        <v>-7.3504300000000002</v>
      </c>
      <c r="I1476" t="e">
        <f>IF(AND(Tabelle16[[#This Row],[AreaPx]]&gt;0,NOT(Tabelle16[AreaPx]="inf")),Tabelle16[[#This Row],[AreaPx]], NA())</f>
        <v>#N/A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f>Tabelle16[[#This Row],[Roll]]+Tabelle16[[#This Row],[Yaw]]</f>
        <v>36.013369999999995</v>
      </c>
      <c r="P1476">
        <f>SQRT(Tabelle16[[#This Row],[X]]^2+ Tabelle16[[#This Row],[Y]]^2 +Tabelle16[[#This Row],[Z]]^2)</f>
        <v>200.70378605400049</v>
      </c>
      <c r="Q1476">
        <v>242.83</v>
      </c>
      <c r="R1476">
        <v>139.053</v>
      </c>
      <c r="S1476">
        <v>134.126</v>
      </c>
      <c r="T1476">
        <v>43.363799999999998</v>
      </c>
      <c r="U1476">
        <v>-1.7705599999999999</v>
      </c>
      <c r="V1476">
        <v>-7.3504300000000002</v>
      </c>
    </row>
    <row r="1477" spans="1:22">
      <c r="A1477">
        <v>29941</v>
      </c>
      <c r="B1477">
        <v>0</v>
      </c>
      <c r="C1477">
        <v>36.822000000000003</v>
      </c>
      <c r="D1477">
        <v>-14.6829</v>
      </c>
      <c r="E1477">
        <v>-196.75</v>
      </c>
      <c r="F1477">
        <v>43.363799999999998</v>
      </c>
      <c r="G1477">
        <v>-1.7705599999999999</v>
      </c>
      <c r="H1477">
        <v>-7.3504300000000002</v>
      </c>
      <c r="I1477" t="e">
        <f>IF(AND(Tabelle16[[#This Row],[AreaPx]]&gt;0,NOT(Tabelle16[AreaPx]="inf")),Tabelle16[[#This Row],[AreaPx]], NA())</f>
        <v>#N/A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f>Tabelle16[[#This Row],[Roll]]+Tabelle16[[#This Row],[Yaw]]</f>
        <v>36.013369999999995</v>
      </c>
      <c r="P1477">
        <f>SQRT(Tabelle16[[#This Row],[X]]^2+ Tabelle16[[#This Row],[Y]]^2 +Tabelle16[[#This Row],[Z]]^2)</f>
        <v>200.70378605400049</v>
      </c>
      <c r="Q1477">
        <v>242.83</v>
      </c>
      <c r="R1477">
        <v>139.053</v>
      </c>
      <c r="S1477">
        <v>134.126</v>
      </c>
      <c r="T1477">
        <v>43.363799999999998</v>
      </c>
      <c r="U1477">
        <v>-1.7705599999999999</v>
      </c>
      <c r="V1477">
        <v>-7.3504300000000002</v>
      </c>
    </row>
    <row r="1478" spans="1:22">
      <c r="A1478">
        <v>29967</v>
      </c>
      <c r="B1478">
        <v>0</v>
      </c>
      <c r="C1478">
        <v>36.822000000000003</v>
      </c>
      <c r="D1478">
        <v>-14.6829</v>
      </c>
      <c r="E1478">
        <v>-196.75</v>
      </c>
      <c r="F1478">
        <v>43.363799999999998</v>
      </c>
      <c r="G1478">
        <v>-1.7705599999999999</v>
      </c>
      <c r="H1478">
        <v>-7.3504300000000002</v>
      </c>
      <c r="I1478" t="e">
        <f>IF(AND(Tabelle16[[#This Row],[AreaPx]]&gt;0,NOT(Tabelle16[AreaPx]="inf")),Tabelle16[[#This Row],[AreaPx]], NA())</f>
        <v>#N/A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f>Tabelle16[[#This Row],[Roll]]+Tabelle16[[#This Row],[Yaw]]</f>
        <v>36.013369999999995</v>
      </c>
      <c r="P1478">
        <f>SQRT(Tabelle16[[#This Row],[X]]^2+ Tabelle16[[#This Row],[Y]]^2 +Tabelle16[[#This Row],[Z]]^2)</f>
        <v>200.70378605400049</v>
      </c>
      <c r="Q1478">
        <v>242.83</v>
      </c>
      <c r="R1478">
        <v>139.053</v>
      </c>
      <c r="S1478">
        <v>134.126</v>
      </c>
      <c r="T1478">
        <v>43.363799999999998</v>
      </c>
      <c r="U1478">
        <v>-1.7705599999999999</v>
      </c>
      <c r="V1478">
        <v>-7.3504300000000002</v>
      </c>
    </row>
    <row r="1479" spans="1:22">
      <c r="A1479">
        <v>29980</v>
      </c>
      <c r="B1479">
        <v>0</v>
      </c>
      <c r="C1479">
        <v>36.822000000000003</v>
      </c>
      <c r="D1479">
        <v>-14.6829</v>
      </c>
      <c r="E1479">
        <v>-196.75</v>
      </c>
      <c r="F1479">
        <v>43.363799999999998</v>
      </c>
      <c r="G1479">
        <v>-1.7705599999999999</v>
      </c>
      <c r="H1479">
        <v>-7.3504300000000002</v>
      </c>
      <c r="I1479" t="e">
        <f>IF(AND(Tabelle16[[#This Row],[AreaPx]]&gt;0,NOT(Tabelle16[AreaPx]="inf")),Tabelle16[[#This Row],[AreaPx]], NA())</f>
        <v>#N/A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f>Tabelle16[[#This Row],[Roll]]+Tabelle16[[#This Row],[Yaw]]</f>
        <v>36.013369999999995</v>
      </c>
      <c r="P1479">
        <f>SQRT(Tabelle16[[#This Row],[X]]^2+ Tabelle16[[#This Row],[Y]]^2 +Tabelle16[[#This Row],[Z]]^2)</f>
        <v>200.70378605400049</v>
      </c>
      <c r="Q1479">
        <v>242.83</v>
      </c>
      <c r="R1479">
        <v>139.053</v>
      </c>
      <c r="S1479">
        <v>134.126</v>
      </c>
      <c r="T1479">
        <v>43.363799999999998</v>
      </c>
      <c r="U1479">
        <v>-1.7705599999999999</v>
      </c>
      <c r="V1479">
        <v>-7.3504300000000002</v>
      </c>
    </row>
    <row r="1480" spans="1:22">
      <c r="A1480">
        <v>30008</v>
      </c>
      <c r="B1480">
        <v>0</v>
      </c>
      <c r="C1480">
        <v>36.822000000000003</v>
      </c>
      <c r="D1480">
        <v>-14.6829</v>
      </c>
      <c r="E1480">
        <v>-196.75</v>
      </c>
      <c r="F1480">
        <v>43.363799999999998</v>
      </c>
      <c r="G1480">
        <v>-1.7705599999999999</v>
      </c>
      <c r="H1480">
        <v>-7.3504300000000002</v>
      </c>
      <c r="I1480" t="e">
        <f>IF(AND(Tabelle16[[#This Row],[AreaPx]]&gt;0,NOT(Tabelle16[AreaPx]="inf")),Tabelle16[[#This Row],[AreaPx]], NA())</f>
        <v>#N/A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f>Tabelle16[[#This Row],[Roll]]+Tabelle16[[#This Row],[Yaw]]</f>
        <v>36.013369999999995</v>
      </c>
      <c r="P1480">
        <f>SQRT(Tabelle16[[#This Row],[X]]^2+ Tabelle16[[#This Row],[Y]]^2 +Tabelle16[[#This Row],[Z]]^2)</f>
        <v>200.70378605400049</v>
      </c>
      <c r="Q1480">
        <v>242.83</v>
      </c>
      <c r="R1480">
        <v>139.053</v>
      </c>
      <c r="S1480">
        <v>134.126</v>
      </c>
      <c r="T1480">
        <v>43.363799999999998</v>
      </c>
      <c r="U1480">
        <v>-1.7705599999999999</v>
      </c>
      <c r="V1480">
        <v>-7.3504300000000002</v>
      </c>
    </row>
    <row r="1481" spans="1:22">
      <c r="A1481">
        <v>30030</v>
      </c>
      <c r="B1481">
        <v>0</v>
      </c>
      <c r="C1481">
        <v>36.822000000000003</v>
      </c>
      <c r="D1481">
        <v>-14.6829</v>
      </c>
      <c r="E1481">
        <v>-196.75</v>
      </c>
      <c r="F1481">
        <v>43.363799999999998</v>
      </c>
      <c r="G1481">
        <v>-1.7705599999999999</v>
      </c>
      <c r="H1481">
        <v>-7.3504300000000002</v>
      </c>
      <c r="I1481" t="e">
        <f>IF(AND(Tabelle16[[#This Row],[AreaPx]]&gt;0,NOT(Tabelle16[AreaPx]="inf")),Tabelle16[[#This Row],[AreaPx]], NA())</f>
        <v>#N/A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f>Tabelle16[[#This Row],[Roll]]+Tabelle16[[#This Row],[Yaw]]</f>
        <v>36.013369999999995</v>
      </c>
      <c r="P1481">
        <f>SQRT(Tabelle16[[#This Row],[X]]^2+ Tabelle16[[#This Row],[Y]]^2 +Tabelle16[[#This Row],[Z]]^2)</f>
        <v>200.70378605400049</v>
      </c>
      <c r="Q1481">
        <v>242.83</v>
      </c>
      <c r="R1481">
        <v>139.053</v>
      </c>
      <c r="S1481">
        <v>134.126</v>
      </c>
      <c r="T1481">
        <v>43.363799999999998</v>
      </c>
      <c r="U1481">
        <v>-1.7705599999999999</v>
      </c>
      <c r="V1481">
        <v>-7.3504300000000002</v>
      </c>
    </row>
    <row r="1482" spans="1:22">
      <c r="A1482">
        <v>30042</v>
      </c>
      <c r="B1482">
        <v>0</v>
      </c>
      <c r="C1482">
        <v>36.822000000000003</v>
      </c>
      <c r="D1482">
        <v>-14.6829</v>
      </c>
      <c r="E1482">
        <v>-196.75</v>
      </c>
      <c r="F1482">
        <v>43.363799999999998</v>
      </c>
      <c r="G1482">
        <v>-1.7705599999999999</v>
      </c>
      <c r="H1482">
        <v>-7.3504300000000002</v>
      </c>
      <c r="I1482" t="e">
        <f>IF(AND(Tabelle16[[#This Row],[AreaPx]]&gt;0,NOT(Tabelle16[AreaPx]="inf")),Tabelle16[[#This Row],[AreaPx]], NA())</f>
        <v>#N/A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f>Tabelle16[[#This Row],[Roll]]+Tabelle16[[#This Row],[Yaw]]</f>
        <v>36.013369999999995</v>
      </c>
      <c r="P1482">
        <f>SQRT(Tabelle16[[#This Row],[X]]^2+ Tabelle16[[#This Row],[Y]]^2 +Tabelle16[[#This Row],[Z]]^2)</f>
        <v>200.70378605400049</v>
      </c>
      <c r="Q1482">
        <v>242.83</v>
      </c>
      <c r="R1482">
        <v>139.053</v>
      </c>
      <c r="S1482">
        <v>134.126</v>
      </c>
      <c r="T1482">
        <v>43.363799999999998</v>
      </c>
      <c r="U1482">
        <v>-1.7705599999999999</v>
      </c>
      <c r="V1482">
        <v>-7.3504300000000002</v>
      </c>
    </row>
    <row r="1483" spans="1:22">
      <c r="A1483">
        <v>30074</v>
      </c>
      <c r="B1483">
        <v>0</v>
      </c>
      <c r="C1483">
        <v>36.822000000000003</v>
      </c>
      <c r="D1483">
        <v>-14.6829</v>
      </c>
      <c r="E1483">
        <v>-196.75</v>
      </c>
      <c r="F1483">
        <v>43.363799999999998</v>
      </c>
      <c r="G1483">
        <v>-1.7705599999999999</v>
      </c>
      <c r="H1483">
        <v>-7.3504300000000002</v>
      </c>
      <c r="I1483" t="e">
        <f>IF(AND(Tabelle16[[#This Row],[AreaPx]]&gt;0,NOT(Tabelle16[AreaPx]="inf")),Tabelle16[[#This Row],[AreaPx]], NA())</f>
        <v>#N/A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f>Tabelle16[[#This Row],[Roll]]+Tabelle16[[#This Row],[Yaw]]</f>
        <v>36.013369999999995</v>
      </c>
      <c r="P1483">
        <f>SQRT(Tabelle16[[#This Row],[X]]^2+ Tabelle16[[#This Row],[Y]]^2 +Tabelle16[[#This Row],[Z]]^2)</f>
        <v>200.70378605400049</v>
      </c>
      <c r="Q1483">
        <v>242.83</v>
      </c>
      <c r="R1483">
        <v>139.053</v>
      </c>
      <c r="S1483">
        <v>134.126</v>
      </c>
      <c r="T1483">
        <v>43.363799999999998</v>
      </c>
      <c r="U1483">
        <v>-1.7705599999999999</v>
      </c>
      <c r="V1483">
        <v>-7.3504300000000002</v>
      </c>
    </row>
    <row r="1484" spans="1:22">
      <c r="A1484">
        <v>30105</v>
      </c>
      <c r="B1484">
        <v>0</v>
      </c>
      <c r="C1484">
        <v>36.822000000000003</v>
      </c>
      <c r="D1484">
        <v>-14.6829</v>
      </c>
      <c r="E1484">
        <v>-196.75</v>
      </c>
      <c r="F1484">
        <v>43.363799999999998</v>
      </c>
      <c r="G1484">
        <v>-1.7705599999999999</v>
      </c>
      <c r="H1484">
        <v>-7.3504300000000002</v>
      </c>
      <c r="I1484" t="e">
        <f>IF(AND(Tabelle16[[#This Row],[AreaPx]]&gt;0,NOT(Tabelle16[AreaPx]="inf")),Tabelle16[[#This Row],[AreaPx]], NA())</f>
        <v>#N/A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f>Tabelle16[[#This Row],[Roll]]+Tabelle16[[#This Row],[Yaw]]</f>
        <v>36.013369999999995</v>
      </c>
      <c r="P1484">
        <f>SQRT(Tabelle16[[#This Row],[X]]^2+ Tabelle16[[#This Row],[Y]]^2 +Tabelle16[[#This Row],[Z]]^2)</f>
        <v>200.70378605400049</v>
      </c>
      <c r="Q1484">
        <v>242.83</v>
      </c>
      <c r="R1484">
        <v>139.053</v>
      </c>
      <c r="S1484">
        <v>134.126</v>
      </c>
      <c r="T1484">
        <v>43.363799999999998</v>
      </c>
      <c r="U1484">
        <v>-1.7705599999999999</v>
      </c>
      <c r="V1484">
        <v>-7.3504300000000002</v>
      </c>
    </row>
    <row r="1485" spans="1:22">
      <c r="A1485">
        <v>30120</v>
      </c>
      <c r="B1485">
        <v>0</v>
      </c>
      <c r="C1485">
        <v>36.822000000000003</v>
      </c>
      <c r="D1485">
        <v>-14.6829</v>
      </c>
      <c r="E1485">
        <v>-196.75</v>
      </c>
      <c r="F1485">
        <v>43.363799999999998</v>
      </c>
      <c r="G1485">
        <v>-1.7705599999999999</v>
      </c>
      <c r="H1485">
        <v>-7.3504300000000002</v>
      </c>
      <c r="I1485" t="e">
        <f>IF(AND(Tabelle16[[#This Row],[AreaPx]]&gt;0,NOT(Tabelle16[AreaPx]="inf")),Tabelle16[[#This Row],[AreaPx]], NA())</f>
        <v>#N/A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f>Tabelle16[[#This Row],[Roll]]+Tabelle16[[#This Row],[Yaw]]</f>
        <v>36.013369999999995</v>
      </c>
      <c r="P1485">
        <f>SQRT(Tabelle16[[#This Row],[X]]^2+ Tabelle16[[#This Row],[Y]]^2 +Tabelle16[[#This Row],[Z]]^2)</f>
        <v>200.70378605400049</v>
      </c>
      <c r="Q1485">
        <v>242.83</v>
      </c>
      <c r="R1485">
        <v>139.053</v>
      </c>
      <c r="S1485">
        <v>134.126</v>
      </c>
      <c r="T1485">
        <v>43.363799999999998</v>
      </c>
      <c r="U1485">
        <v>-1.7705599999999999</v>
      </c>
      <c r="V1485">
        <v>-7.3504300000000002</v>
      </c>
    </row>
    <row r="1486" spans="1:22">
      <c r="A1486">
        <v>30150</v>
      </c>
      <c r="B1486">
        <v>0</v>
      </c>
      <c r="C1486">
        <v>36.822000000000003</v>
      </c>
      <c r="D1486">
        <v>-14.6829</v>
      </c>
      <c r="E1486">
        <v>-196.75</v>
      </c>
      <c r="F1486">
        <v>43.363799999999998</v>
      </c>
      <c r="G1486">
        <v>-1.7705599999999999</v>
      </c>
      <c r="H1486">
        <v>-7.3504300000000002</v>
      </c>
      <c r="I1486" t="e">
        <f>IF(AND(Tabelle16[[#This Row],[AreaPx]]&gt;0,NOT(Tabelle16[AreaPx]="inf")),Tabelle16[[#This Row],[AreaPx]], NA())</f>
        <v>#N/A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f>Tabelle16[[#This Row],[Roll]]+Tabelle16[[#This Row],[Yaw]]</f>
        <v>36.013369999999995</v>
      </c>
      <c r="P1486">
        <f>SQRT(Tabelle16[[#This Row],[X]]^2+ Tabelle16[[#This Row],[Y]]^2 +Tabelle16[[#This Row],[Z]]^2)</f>
        <v>200.70378605400049</v>
      </c>
      <c r="Q1486">
        <v>242.83</v>
      </c>
      <c r="R1486">
        <v>139.053</v>
      </c>
      <c r="S1486">
        <v>134.126</v>
      </c>
      <c r="T1486">
        <v>43.363799999999998</v>
      </c>
      <c r="U1486">
        <v>-1.7705599999999999</v>
      </c>
      <c r="V1486">
        <v>-7.3504300000000002</v>
      </c>
    </row>
    <row r="1487" spans="1:22">
      <c r="A1487">
        <v>30183</v>
      </c>
      <c r="B1487">
        <v>0</v>
      </c>
      <c r="C1487">
        <v>36.822000000000003</v>
      </c>
      <c r="D1487">
        <v>-14.6829</v>
      </c>
      <c r="E1487">
        <v>-196.75</v>
      </c>
      <c r="F1487">
        <v>43.363799999999998</v>
      </c>
      <c r="G1487">
        <v>-1.7705599999999999</v>
      </c>
      <c r="H1487">
        <v>-7.3504300000000002</v>
      </c>
      <c r="I1487" t="e">
        <f>IF(AND(Tabelle16[[#This Row],[AreaPx]]&gt;0,NOT(Tabelle16[AreaPx]="inf")),Tabelle16[[#This Row],[AreaPx]], NA())</f>
        <v>#N/A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f>Tabelle16[[#This Row],[Roll]]+Tabelle16[[#This Row],[Yaw]]</f>
        <v>36.013369999999995</v>
      </c>
      <c r="P1487">
        <f>SQRT(Tabelle16[[#This Row],[X]]^2+ Tabelle16[[#This Row],[Y]]^2 +Tabelle16[[#This Row],[Z]]^2)</f>
        <v>200.70378605400049</v>
      </c>
      <c r="Q1487">
        <v>242.83</v>
      </c>
      <c r="R1487">
        <v>139.053</v>
      </c>
      <c r="S1487">
        <v>134.126</v>
      </c>
      <c r="T1487">
        <v>43.363799999999998</v>
      </c>
      <c r="U1487">
        <v>-1.7705599999999999</v>
      </c>
      <c r="V1487">
        <v>-7.3504300000000002</v>
      </c>
    </row>
    <row r="1488" spans="1:22">
      <c r="A1488">
        <v>30210</v>
      </c>
      <c r="B1488">
        <v>0</v>
      </c>
      <c r="C1488">
        <v>36.822000000000003</v>
      </c>
      <c r="D1488">
        <v>-14.6829</v>
      </c>
      <c r="E1488">
        <v>-196.75</v>
      </c>
      <c r="F1488">
        <v>43.363799999999998</v>
      </c>
      <c r="G1488">
        <v>-1.7705599999999999</v>
      </c>
      <c r="H1488">
        <v>-7.3504300000000002</v>
      </c>
      <c r="I1488" t="e">
        <f>IF(AND(Tabelle16[[#This Row],[AreaPx]]&gt;0,NOT(Tabelle16[AreaPx]="inf")),Tabelle16[[#This Row],[AreaPx]], NA())</f>
        <v>#N/A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f>Tabelle16[[#This Row],[Roll]]+Tabelle16[[#This Row],[Yaw]]</f>
        <v>36.013369999999995</v>
      </c>
      <c r="P1488">
        <f>SQRT(Tabelle16[[#This Row],[X]]^2+ Tabelle16[[#This Row],[Y]]^2 +Tabelle16[[#This Row],[Z]]^2)</f>
        <v>200.70378605400049</v>
      </c>
      <c r="Q1488">
        <v>242.83</v>
      </c>
      <c r="R1488">
        <v>139.053</v>
      </c>
      <c r="S1488">
        <v>134.126</v>
      </c>
      <c r="T1488">
        <v>43.363799999999998</v>
      </c>
      <c r="U1488">
        <v>-1.7705599999999999</v>
      </c>
      <c r="V1488">
        <v>-7.3504300000000002</v>
      </c>
    </row>
    <row r="1489" spans="1:22">
      <c r="A1489">
        <v>30233</v>
      </c>
      <c r="B1489">
        <v>0</v>
      </c>
      <c r="C1489">
        <v>36.822000000000003</v>
      </c>
      <c r="D1489">
        <v>-14.6829</v>
      </c>
      <c r="E1489">
        <v>-196.75</v>
      </c>
      <c r="F1489">
        <v>43.363799999999998</v>
      </c>
      <c r="G1489">
        <v>-1.7705599999999999</v>
      </c>
      <c r="H1489">
        <v>-7.3504300000000002</v>
      </c>
      <c r="I1489" t="e">
        <f>IF(AND(Tabelle16[[#This Row],[AreaPx]]&gt;0,NOT(Tabelle16[AreaPx]="inf")),Tabelle16[[#This Row],[AreaPx]], NA())</f>
        <v>#N/A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f>Tabelle16[[#This Row],[Roll]]+Tabelle16[[#This Row],[Yaw]]</f>
        <v>36.013369999999995</v>
      </c>
      <c r="P1489">
        <f>SQRT(Tabelle16[[#This Row],[X]]^2+ Tabelle16[[#This Row],[Y]]^2 +Tabelle16[[#This Row],[Z]]^2)</f>
        <v>200.70378605400049</v>
      </c>
      <c r="Q1489">
        <v>242.83</v>
      </c>
      <c r="R1489">
        <v>139.053</v>
      </c>
      <c r="S1489">
        <v>134.126</v>
      </c>
      <c r="T1489">
        <v>43.363799999999998</v>
      </c>
      <c r="U1489">
        <v>-1.7705599999999999</v>
      </c>
      <c r="V1489">
        <v>-7.3504300000000002</v>
      </c>
    </row>
    <row r="1490" spans="1:22">
      <c r="A1490">
        <v>30246</v>
      </c>
      <c r="B1490">
        <v>0</v>
      </c>
      <c r="C1490">
        <v>36.822000000000003</v>
      </c>
      <c r="D1490">
        <v>-14.6829</v>
      </c>
      <c r="E1490">
        <v>-196.75</v>
      </c>
      <c r="F1490">
        <v>43.363799999999998</v>
      </c>
      <c r="G1490">
        <v>-1.7705599999999999</v>
      </c>
      <c r="H1490">
        <v>-7.3504300000000002</v>
      </c>
      <c r="I1490" t="e">
        <f>IF(AND(Tabelle16[[#This Row],[AreaPx]]&gt;0,NOT(Tabelle16[AreaPx]="inf")),Tabelle16[[#This Row],[AreaPx]], NA())</f>
        <v>#N/A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f>Tabelle16[[#This Row],[Roll]]+Tabelle16[[#This Row],[Yaw]]</f>
        <v>36.013369999999995</v>
      </c>
      <c r="P1490">
        <f>SQRT(Tabelle16[[#This Row],[X]]^2+ Tabelle16[[#This Row],[Y]]^2 +Tabelle16[[#This Row],[Z]]^2)</f>
        <v>200.70378605400049</v>
      </c>
      <c r="Q1490">
        <v>242.83</v>
      </c>
      <c r="R1490">
        <v>139.053</v>
      </c>
      <c r="S1490">
        <v>134.126</v>
      </c>
      <c r="T1490">
        <v>43.363799999999998</v>
      </c>
      <c r="U1490">
        <v>-1.7705599999999999</v>
      </c>
      <c r="V1490">
        <v>-7.3504300000000002</v>
      </c>
    </row>
    <row r="1491" spans="1:22">
      <c r="A1491">
        <v>30279</v>
      </c>
      <c r="B1491">
        <v>0</v>
      </c>
      <c r="C1491">
        <v>36.822000000000003</v>
      </c>
      <c r="D1491">
        <v>-14.6829</v>
      </c>
      <c r="E1491">
        <v>-196.75</v>
      </c>
      <c r="F1491">
        <v>43.363799999999998</v>
      </c>
      <c r="G1491">
        <v>-1.7705599999999999</v>
      </c>
      <c r="H1491">
        <v>-7.3504300000000002</v>
      </c>
      <c r="I1491" t="e">
        <f>IF(AND(Tabelle16[[#This Row],[AreaPx]]&gt;0,NOT(Tabelle16[AreaPx]="inf")),Tabelle16[[#This Row],[AreaPx]], NA())</f>
        <v>#N/A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f>Tabelle16[[#This Row],[Roll]]+Tabelle16[[#This Row],[Yaw]]</f>
        <v>36.013369999999995</v>
      </c>
      <c r="P1491">
        <f>SQRT(Tabelle16[[#This Row],[X]]^2+ Tabelle16[[#This Row],[Y]]^2 +Tabelle16[[#This Row],[Z]]^2)</f>
        <v>200.70378605400049</v>
      </c>
      <c r="Q1491">
        <v>242.83</v>
      </c>
      <c r="R1491">
        <v>139.053</v>
      </c>
      <c r="S1491">
        <v>134.126</v>
      </c>
      <c r="T1491">
        <v>43.363799999999998</v>
      </c>
      <c r="U1491">
        <v>-1.7705599999999999</v>
      </c>
      <c r="V1491">
        <v>-7.3504300000000002</v>
      </c>
    </row>
    <row r="1492" spans="1:22">
      <c r="A1492">
        <v>30313</v>
      </c>
      <c r="B1492">
        <v>0</v>
      </c>
      <c r="C1492">
        <v>36.822000000000003</v>
      </c>
      <c r="D1492">
        <v>-14.6829</v>
      </c>
      <c r="E1492">
        <v>-196.75</v>
      </c>
      <c r="F1492">
        <v>43.363799999999998</v>
      </c>
      <c r="G1492">
        <v>-1.7705599999999999</v>
      </c>
      <c r="H1492">
        <v>-7.3504300000000002</v>
      </c>
      <c r="I1492" t="e">
        <f>IF(AND(Tabelle16[[#This Row],[AreaPx]]&gt;0,NOT(Tabelle16[AreaPx]="inf")),Tabelle16[[#This Row],[AreaPx]], NA())</f>
        <v>#N/A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f>Tabelle16[[#This Row],[Roll]]+Tabelle16[[#This Row],[Yaw]]</f>
        <v>36.013369999999995</v>
      </c>
      <c r="P1492">
        <f>SQRT(Tabelle16[[#This Row],[X]]^2+ Tabelle16[[#This Row],[Y]]^2 +Tabelle16[[#This Row],[Z]]^2)</f>
        <v>200.70378605400049</v>
      </c>
      <c r="Q1492">
        <v>242.83</v>
      </c>
      <c r="R1492">
        <v>139.053</v>
      </c>
      <c r="S1492">
        <v>134.126</v>
      </c>
      <c r="T1492">
        <v>43.363799999999998</v>
      </c>
      <c r="U1492">
        <v>-1.7705599999999999</v>
      </c>
      <c r="V1492">
        <v>-7.3504300000000002</v>
      </c>
    </row>
    <row r="1493" spans="1:22">
      <c r="A1493">
        <v>30345</v>
      </c>
      <c r="B1493">
        <v>0</v>
      </c>
      <c r="C1493">
        <v>36.822000000000003</v>
      </c>
      <c r="D1493">
        <v>-14.6829</v>
      </c>
      <c r="E1493">
        <v>-196.75</v>
      </c>
      <c r="F1493">
        <v>43.363799999999998</v>
      </c>
      <c r="G1493">
        <v>-1.7705599999999999</v>
      </c>
      <c r="H1493">
        <v>-7.3504300000000002</v>
      </c>
      <c r="I1493" t="e">
        <f>IF(AND(Tabelle16[[#This Row],[AreaPx]]&gt;0,NOT(Tabelle16[AreaPx]="inf")),Tabelle16[[#This Row],[AreaPx]], NA())</f>
        <v>#N/A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f>Tabelle16[[#This Row],[Roll]]+Tabelle16[[#This Row],[Yaw]]</f>
        <v>36.013369999999995</v>
      </c>
      <c r="P1493">
        <f>SQRT(Tabelle16[[#This Row],[X]]^2+ Tabelle16[[#This Row],[Y]]^2 +Tabelle16[[#This Row],[Z]]^2)</f>
        <v>200.70378605400049</v>
      </c>
      <c r="Q1493">
        <v>242.83</v>
      </c>
      <c r="R1493">
        <v>139.053</v>
      </c>
      <c r="S1493">
        <v>134.126</v>
      </c>
      <c r="T1493">
        <v>43.363799999999998</v>
      </c>
      <c r="U1493">
        <v>-1.7705599999999999</v>
      </c>
      <c r="V1493">
        <v>-7.3504300000000002</v>
      </c>
    </row>
    <row r="1494" spans="1:22">
      <c r="A1494">
        <v>30378</v>
      </c>
      <c r="B1494">
        <v>0</v>
      </c>
      <c r="C1494">
        <v>36.822000000000003</v>
      </c>
      <c r="D1494">
        <v>-14.6829</v>
      </c>
      <c r="E1494">
        <v>-196.75</v>
      </c>
      <c r="F1494">
        <v>43.363799999999998</v>
      </c>
      <c r="G1494">
        <v>-1.7705599999999999</v>
      </c>
      <c r="H1494">
        <v>-7.3504300000000002</v>
      </c>
      <c r="I1494" t="e">
        <f>IF(AND(Tabelle16[[#This Row],[AreaPx]]&gt;0,NOT(Tabelle16[AreaPx]="inf")),Tabelle16[[#This Row],[AreaPx]], NA())</f>
        <v>#N/A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f>Tabelle16[[#This Row],[Roll]]+Tabelle16[[#This Row],[Yaw]]</f>
        <v>36.013369999999995</v>
      </c>
      <c r="P1494">
        <f>SQRT(Tabelle16[[#This Row],[X]]^2+ Tabelle16[[#This Row],[Y]]^2 +Tabelle16[[#This Row],[Z]]^2)</f>
        <v>200.70378605400049</v>
      </c>
      <c r="Q1494">
        <v>242.83</v>
      </c>
      <c r="R1494">
        <v>139.053</v>
      </c>
      <c r="S1494">
        <v>134.126</v>
      </c>
      <c r="T1494">
        <v>43.363799999999998</v>
      </c>
      <c r="U1494">
        <v>-1.7705599999999999</v>
      </c>
      <c r="V1494">
        <v>-7.3504300000000002</v>
      </c>
    </row>
    <row r="1495" spans="1:22">
      <c r="A1495">
        <v>30402</v>
      </c>
      <c r="B1495">
        <v>0</v>
      </c>
      <c r="C1495">
        <v>36.822000000000003</v>
      </c>
      <c r="D1495">
        <v>-14.6829</v>
      </c>
      <c r="E1495">
        <v>-196.75</v>
      </c>
      <c r="F1495">
        <v>43.363799999999998</v>
      </c>
      <c r="G1495">
        <v>-1.7705599999999999</v>
      </c>
      <c r="H1495">
        <v>-7.3504300000000002</v>
      </c>
      <c r="I1495" t="e">
        <f>IF(AND(Tabelle16[[#This Row],[AreaPx]]&gt;0,NOT(Tabelle16[AreaPx]="inf")),Tabelle16[[#This Row],[AreaPx]], NA())</f>
        <v>#N/A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f>Tabelle16[[#This Row],[Roll]]+Tabelle16[[#This Row],[Yaw]]</f>
        <v>36.013369999999995</v>
      </c>
      <c r="P1495">
        <f>SQRT(Tabelle16[[#This Row],[X]]^2+ Tabelle16[[#This Row],[Y]]^2 +Tabelle16[[#This Row],[Z]]^2)</f>
        <v>200.70378605400049</v>
      </c>
      <c r="Q1495">
        <v>242.83</v>
      </c>
      <c r="R1495">
        <v>139.053</v>
      </c>
      <c r="S1495">
        <v>134.126</v>
      </c>
      <c r="T1495">
        <v>43.363799999999998</v>
      </c>
      <c r="U1495">
        <v>-1.7705599999999999</v>
      </c>
      <c r="V1495">
        <v>-7.3504300000000002</v>
      </c>
    </row>
    <row r="1496" spans="1:22">
      <c r="A1496">
        <v>30415</v>
      </c>
      <c r="B1496">
        <v>0</v>
      </c>
      <c r="C1496">
        <v>36.822000000000003</v>
      </c>
      <c r="D1496">
        <v>-14.6829</v>
      </c>
      <c r="E1496">
        <v>-196.75</v>
      </c>
      <c r="F1496">
        <v>43.363799999999998</v>
      </c>
      <c r="G1496">
        <v>-1.7705599999999999</v>
      </c>
      <c r="H1496">
        <v>-7.3504300000000002</v>
      </c>
      <c r="I1496" t="e">
        <f>IF(AND(Tabelle16[[#This Row],[AreaPx]]&gt;0,NOT(Tabelle16[AreaPx]="inf")),Tabelle16[[#This Row],[AreaPx]], NA())</f>
        <v>#N/A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f>Tabelle16[[#This Row],[Roll]]+Tabelle16[[#This Row],[Yaw]]</f>
        <v>36.013369999999995</v>
      </c>
      <c r="P1496">
        <f>SQRT(Tabelle16[[#This Row],[X]]^2+ Tabelle16[[#This Row],[Y]]^2 +Tabelle16[[#This Row],[Z]]^2)</f>
        <v>200.70378605400049</v>
      </c>
      <c r="Q1496">
        <v>242.83</v>
      </c>
      <c r="R1496">
        <v>139.053</v>
      </c>
      <c r="S1496">
        <v>134.126</v>
      </c>
      <c r="T1496">
        <v>43.363799999999998</v>
      </c>
      <c r="U1496">
        <v>-1.7705599999999999</v>
      </c>
      <c r="V1496">
        <v>-7.3504300000000002</v>
      </c>
    </row>
    <row r="1497" spans="1:22">
      <c r="A1497">
        <v>30433</v>
      </c>
      <c r="B1497">
        <v>0</v>
      </c>
      <c r="C1497">
        <v>36.822000000000003</v>
      </c>
      <c r="D1497">
        <v>-14.6829</v>
      </c>
      <c r="E1497">
        <v>-196.75</v>
      </c>
      <c r="F1497">
        <v>43.363799999999998</v>
      </c>
      <c r="G1497">
        <v>-1.7705599999999999</v>
      </c>
      <c r="H1497">
        <v>-7.3504300000000002</v>
      </c>
      <c r="I1497" t="e">
        <f>IF(AND(Tabelle16[[#This Row],[AreaPx]]&gt;0,NOT(Tabelle16[AreaPx]="inf")),Tabelle16[[#This Row],[AreaPx]], NA())</f>
        <v>#N/A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f>Tabelle16[[#This Row],[Roll]]+Tabelle16[[#This Row],[Yaw]]</f>
        <v>36.013369999999995</v>
      </c>
      <c r="P1497">
        <f>SQRT(Tabelle16[[#This Row],[X]]^2+ Tabelle16[[#This Row],[Y]]^2 +Tabelle16[[#This Row],[Z]]^2)</f>
        <v>200.70378605400049</v>
      </c>
      <c r="Q1497">
        <v>242.83</v>
      </c>
      <c r="R1497">
        <v>139.053</v>
      </c>
      <c r="S1497">
        <v>134.126</v>
      </c>
      <c r="T1497">
        <v>43.363799999999998</v>
      </c>
      <c r="U1497">
        <v>-1.7705599999999999</v>
      </c>
      <c r="V1497">
        <v>-7.3504300000000002</v>
      </c>
    </row>
    <row r="1498" spans="1:22">
      <c r="A1498">
        <v>30443</v>
      </c>
      <c r="B1498">
        <v>0</v>
      </c>
      <c r="C1498">
        <v>36.822000000000003</v>
      </c>
      <c r="D1498">
        <v>-14.6829</v>
      </c>
      <c r="E1498">
        <v>-196.75</v>
      </c>
      <c r="F1498">
        <v>43.363799999999998</v>
      </c>
      <c r="G1498">
        <v>-1.7705599999999999</v>
      </c>
      <c r="H1498">
        <v>-7.3504300000000002</v>
      </c>
      <c r="I1498" t="e">
        <f>IF(AND(Tabelle16[[#This Row],[AreaPx]]&gt;0,NOT(Tabelle16[AreaPx]="inf")),Tabelle16[[#This Row],[AreaPx]], NA())</f>
        <v>#N/A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f>Tabelle16[[#This Row],[Roll]]+Tabelle16[[#This Row],[Yaw]]</f>
        <v>36.013369999999995</v>
      </c>
      <c r="P1498">
        <f>SQRT(Tabelle16[[#This Row],[X]]^2+ Tabelle16[[#This Row],[Y]]^2 +Tabelle16[[#This Row],[Z]]^2)</f>
        <v>200.70378605400049</v>
      </c>
      <c r="Q1498">
        <v>242.83</v>
      </c>
      <c r="R1498">
        <v>139.053</v>
      </c>
      <c r="S1498">
        <v>134.126</v>
      </c>
      <c r="T1498">
        <v>43.363799999999998</v>
      </c>
      <c r="U1498">
        <v>-1.7705599999999999</v>
      </c>
      <c r="V1498">
        <v>-7.3504300000000002</v>
      </c>
    </row>
    <row r="1499" spans="1:22">
      <c r="A1499">
        <v>30472</v>
      </c>
      <c r="B1499">
        <v>0</v>
      </c>
      <c r="C1499">
        <v>36.822000000000003</v>
      </c>
      <c r="D1499">
        <v>-14.6829</v>
      </c>
      <c r="E1499">
        <v>-196.75</v>
      </c>
      <c r="F1499">
        <v>43.363799999999998</v>
      </c>
      <c r="G1499">
        <v>-1.7705599999999999</v>
      </c>
      <c r="H1499">
        <v>-7.3504300000000002</v>
      </c>
      <c r="I1499" t="e">
        <f>IF(AND(Tabelle16[[#This Row],[AreaPx]]&gt;0,NOT(Tabelle16[AreaPx]="inf")),Tabelle16[[#This Row],[AreaPx]], NA())</f>
        <v>#N/A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f>Tabelle16[[#This Row],[Roll]]+Tabelle16[[#This Row],[Yaw]]</f>
        <v>36.013369999999995</v>
      </c>
      <c r="P1499">
        <f>SQRT(Tabelle16[[#This Row],[X]]^2+ Tabelle16[[#This Row],[Y]]^2 +Tabelle16[[#This Row],[Z]]^2)</f>
        <v>200.70378605400049</v>
      </c>
      <c r="Q1499">
        <v>242.83</v>
      </c>
      <c r="R1499">
        <v>139.053</v>
      </c>
      <c r="S1499">
        <v>134.126</v>
      </c>
      <c r="T1499">
        <v>43.363799999999998</v>
      </c>
      <c r="U1499">
        <v>-1.7705599999999999</v>
      </c>
      <c r="V1499">
        <v>-7.3504300000000002</v>
      </c>
    </row>
    <row r="1500" spans="1:22">
      <c r="A1500">
        <v>30486</v>
      </c>
      <c r="B1500">
        <v>0</v>
      </c>
      <c r="C1500">
        <v>36.822000000000003</v>
      </c>
      <c r="D1500">
        <v>-14.6829</v>
      </c>
      <c r="E1500">
        <v>-196.75</v>
      </c>
      <c r="F1500">
        <v>43.363799999999998</v>
      </c>
      <c r="G1500">
        <v>-1.7705599999999999</v>
      </c>
      <c r="H1500">
        <v>-7.3504300000000002</v>
      </c>
      <c r="I1500" t="e">
        <f>IF(AND(Tabelle16[[#This Row],[AreaPx]]&gt;0,NOT(Tabelle16[AreaPx]="inf")),Tabelle16[[#This Row],[AreaPx]], NA())</f>
        <v>#N/A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f>Tabelle16[[#This Row],[Roll]]+Tabelle16[[#This Row],[Yaw]]</f>
        <v>36.013369999999995</v>
      </c>
      <c r="P1500">
        <f>SQRT(Tabelle16[[#This Row],[X]]^2+ Tabelle16[[#This Row],[Y]]^2 +Tabelle16[[#This Row],[Z]]^2)</f>
        <v>200.70378605400049</v>
      </c>
      <c r="Q1500">
        <v>242.83</v>
      </c>
      <c r="R1500">
        <v>139.053</v>
      </c>
      <c r="S1500">
        <v>134.126</v>
      </c>
      <c r="T1500">
        <v>43.363799999999998</v>
      </c>
      <c r="U1500">
        <v>-1.7705599999999999</v>
      </c>
      <c r="V1500">
        <v>-7.3504300000000002</v>
      </c>
    </row>
    <row r="1501" spans="1:22">
      <c r="A1501">
        <v>30508</v>
      </c>
      <c r="B1501">
        <v>0</v>
      </c>
      <c r="C1501">
        <v>36.822000000000003</v>
      </c>
      <c r="D1501">
        <v>-14.6829</v>
      </c>
      <c r="E1501">
        <v>-196.75</v>
      </c>
      <c r="F1501">
        <v>43.363799999999998</v>
      </c>
      <c r="G1501">
        <v>-1.7705599999999999</v>
      </c>
      <c r="H1501">
        <v>-7.3504300000000002</v>
      </c>
      <c r="I1501" t="e">
        <f>IF(AND(Tabelle16[[#This Row],[AreaPx]]&gt;0,NOT(Tabelle16[AreaPx]="inf")),Tabelle16[[#This Row],[AreaPx]], NA())</f>
        <v>#N/A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f>Tabelle16[[#This Row],[Roll]]+Tabelle16[[#This Row],[Yaw]]</f>
        <v>36.013369999999995</v>
      </c>
      <c r="P1501">
        <f>SQRT(Tabelle16[[#This Row],[X]]^2+ Tabelle16[[#This Row],[Y]]^2 +Tabelle16[[#This Row],[Z]]^2)</f>
        <v>200.70378605400049</v>
      </c>
      <c r="Q1501">
        <v>242.83</v>
      </c>
      <c r="R1501">
        <v>139.053</v>
      </c>
      <c r="S1501">
        <v>134.126</v>
      </c>
      <c r="T1501">
        <v>43.363799999999998</v>
      </c>
      <c r="U1501">
        <v>-1.7705599999999999</v>
      </c>
      <c r="V1501">
        <v>-7.3504300000000002</v>
      </c>
    </row>
    <row r="1502" spans="1:22">
      <c r="A1502">
        <v>30535</v>
      </c>
      <c r="B1502">
        <v>0</v>
      </c>
      <c r="C1502">
        <v>36.822000000000003</v>
      </c>
      <c r="D1502">
        <v>-14.6829</v>
      </c>
      <c r="E1502">
        <v>-196.75</v>
      </c>
      <c r="F1502">
        <v>43.363799999999998</v>
      </c>
      <c r="G1502">
        <v>-1.7705599999999999</v>
      </c>
      <c r="H1502">
        <v>-7.3504300000000002</v>
      </c>
      <c r="I1502" t="e">
        <f>IF(AND(Tabelle16[[#This Row],[AreaPx]]&gt;0,NOT(Tabelle16[AreaPx]="inf")),Tabelle16[[#This Row],[AreaPx]], NA())</f>
        <v>#N/A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f>Tabelle16[[#This Row],[Roll]]+Tabelle16[[#This Row],[Yaw]]</f>
        <v>36.013369999999995</v>
      </c>
      <c r="P1502">
        <f>SQRT(Tabelle16[[#This Row],[X]]^2+ Tabelle16[[#This Row],[Y]]^2 +Tabelle16[[#This Row],[Z]]^2)</f>
        <v>200.70378605400049</v>
      </c>
      <c r="Q1502">
        <v>242.83</v>
      </c>
      <c r="R1502">
        <v>139.053</v>
      </c>
      <c r="S1502">
        <v>134.126</v>
      </c>
      <c r="T1502">
        <v>43.363799999999998</v>
      </c>
      <c r="U1502">
        <v>-1.7705599999999999</v>
      </c>
      <c r="V1502">
        <v>-7.3504300000000002</v>
      </c>
    </row>
    <row r="1503" spans="1:22">
      <c r="A1503">
        <v>30552</v>
      </c>
      <c r="B1503">
        <v>0</v>
      </c>
      <c r="C1503">
        <v>36.822000000000003</v>
      </c>
      <c r="D1503">
        <v>-14.6829</v>
      </c>
      <c r="E1503">
        <v>-196.75</v>
      </c>
      <c r="F1503">
        <v>43.363799999999998</v>
      </c>
      <c r="G1503">
        <v>-1.7705599999999999</v>
      </c>
      <c r="H1503">
        <v>-7.3504300000000002</v>
      </c>
      <c r="I1503" t="e">
        <f>IF(AND(Tabelle16[[#This Row],[AreaPx]]&gt;0,NOT(Tabelle16[AreaPx]="inf")),Tabelle16[[#This Row],[AreaPx]], NA())</f>
        <v>#N/A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f>Tabelle16[[#This Row],[Roll]]+Tabelle16[[#This Row],[Yaw]]</f>
        <v>36.013369999999995</v>
      </c>
      <c r="P1503">
        <f>SQRT(Tabelle16[[#This Row],[X]]^2+ Tabelle16[[#This Row],[Y]]^2 +Tabelle16[[#This Row],[Z]]^2)</f>
        <v>200.70378605400049</v>
      </c>
      <c r="Q1503">
        <v>242.83</v>
      </c>
      <c r="R1503">
        <v>139.053</v>
      </c>
      <c r="S1503">
        <v>134.126</v>
      </c>
      <c r="T1503">
        <v>43.363799999999998</v>
      </c>
      <c r="U1503">
        <v>-1.7705599999999999</v>
      </c>
      <c r="V1503">
        <v>-7.3504300000000002</v>
      </c>
    </row>
    <row r="1504" spans="1:22">
      <c r="A1504">
        <v>30574</v>
      </c>
      <c r="B1504">
        <v>0</v>
      </c>
      <c r="C1504">
        <v>36.822000000000003</v>
      </c>
      <c r="D1504">
        <v>-14.6829</v>
      </c>
      <c r="E1504">
        <v>-196.75</v>
      </c>
      <c r="F1504">
        <v>43.363799999999998</v>
      </c>
      <c r="G1504">
        <v>-1.7705599999999999</v>
      </c>
      <c r="H1504">
        <v>-7.3504300000000002</v>
      </c>
      <c r="I1504" t="e">
        <f>IF(AND(Tabelle16[[#This Row],[AreaPx]]&gt;0,NOT(Tabelle16[AreaPx]="inf")),Tabelle16[[#This Row],[AreaPx]], NA())</f>
        <v>#N/A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f>Tabelle16[[#This Row],[Roll]]+Tabelle16[[#This Row],[Yaw]]</f>
        <v>36.013369999999995</v>
      </c>
      <c r="P1504">
        <f>SQRT(Tabelle16[[#This Row],[X]]^2+ Tabelle16[[#This Row],[Y]]^2 +Tabelle16[[#This Row],[Z]]^2)</f>
        <v>200.70378605400049</v>
      </c>
      <c r="Q1504">
        <v>242.83</v>
      </c>
      <c r="R1504">
        <v>139.053</v>
      </c>
      <c r="S1504">
        <v>134.126</v>
      </c>
      <c r="T1504">
        <v>43.363799999999998</v>
      </c>
      <c r="U1504">
        <v>-1.7705599999999999</v>
      </c>
      <c r="V1504">
        <v>-7.3504300000000002</v>
      </c>
    </row>
    <row r="1505" spans="1:22">
      <c r="A1505">
        <v>30598</v>
      </c>
      <c r="B1505">
        <v>0</v>
      </c>
      <c r="C1505">
        <v>36.822000000000003</v>
      </c>
      <c r="D1505">
        <v>-14.6829</v>
      </c>
      <c r="E1505">
        <v>-196.75</v>
      </c>
      <c r="F1505">
        <v>43.363799999999998</v>
      </c>
      <c r="G1505">
        <v>-1.7705599999999999</v>
      </c>
      <c r="H1505">
        <v>-7.3504300000000002</v>
      </c>
      <c r="I1505" t="e">
        <f>IF(AND(Tabelle16[[#This Row],[AreaPx]]&gt;0,NOT(Tabelle16[AreaPx]="inf")),Tabelle16[[#This Row],[AreaPx]], NA())</f>
        <v>#N/A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f>Tabelle16[[#This Row],[Roll]]+Tabelle16[[#This Row],[Yaw]]</f>
        <v>36.013369999999995</v>
      </c>
      <c r="P1505">
        <f>SQRT(Tabelle16[[#This Row],[X]]^2+ Tabelle16[[#This Row],[Y]]^2 +Tabelle16[[#This Row],[Z]]^2)</f>
        <v>200.70378605400049</v>
      </c>
      <c r="Q1505">
        <v>242.83</v>
      </c>
      <c r="R1505">
        <v>139.053</v>
      </c>
      <c r="S1505">
        <v>134.126</v>
      </c>
      <c r="T1505">
        <v>43.363799999999998</v>
      </c>
      <c r="U1505">
        <v>-1.7705599999999999</v>
      </c>
      <c r="V1505">
        <v>-7.3504300000000002</v>
      </c>
    </row>
    <row r="1506" spans="1:22">
      <c r="A1506">
        <v>30608</v>
      </c>
      <c r="B1506">
        <v>0</v>
      </c>
      <c r="C1506">
        <v>36.822000000000003</v>
      </c>
      <c r="D1506">
        <v>-14.6829</v>
      </c>
      <c r="E1506">
        <v>-196.75</v>
      </c>
      <c r="F1506">
        <v>43.363799999999998</v>
      </c>
      <c r="G1506">
        <v>-1.7705599999999999</v>
      </c>
      <c r="H1506">
        <v>-7.3504300000000002</v>
      </c>
      <c r="I1506" t="e">
        <f>IF(AND(Tabelle16[[#This Row],[AreaPx]]&gt;0,NOT(Tabelle16[AreaPx]="inf")),Tabelle16[[#This Row],[AreaPx]], NA())</f>
        <v>#N/A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f>Tabelle16[[#This Row],[Roll]]+Tabelle16[[#This Row],[Yaw]]</f>
        <v>36.013369999999995</v>
      </c>
      <c r="P1506">
        <f>SQRT(Tabelle16[[#This Row],[X]]^2+ Tabelle16[[#This Row],[Y]]^2 +Tabelle16[[#This Row],[Z]]^2)</f>
        <v>200.70378605400049</v>
      </c>
      <c r="Q1506">
        <v>242.83</v>
      </c>
      <c r="R1506">
        <v>139.053</v>
      </c>
      <c r="S1506">
        <v>134.126</v>
      </c>
      <c r="T1506">
        <v>43.363799999999998</v>
      </c>
      <c r="U1506">
        <v>-1.7705599999999999</v>
      </c>
      <c r="V1506">
        <v>-7.3504300000000002</v>
      </c>
    </row>
    <row r="1507" spans="1:22">
      <c r="A1507">
        <v>30636</v>
      </c>
      <c r="B1507">
        <v>0</v>
      </c>
      <c r="C1507">
        <v>36.822000000000003</v>
      </c>
      <c r="D1507">
        <v>-14.6829</v>
      </c>
      <c r="E1507">
        <v>-196.75</v>
      </c>
      <c r="F1507">
        <v>43.363799999999998</v>
      </c>
      <c r="G1507">
        <v>-1.7705599999999999</v>
      </c>
      <c r="H1507">
        <v>-7.3504300000000002</v>
      </c>
      <c r="I1507" t="e">
        <f>IF(AND(Tabelle16[[#This Row],[AreaPx]]&gt;0,NOT(Tabelle16[AreaPx]="inf")),Tabelle16[[#This Row],[AreaPx]], NA())</f>
        <v>#N/A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f>Tabelle16[[#This Row],[Roll]]+Tabelle16[[#This Row],[Yaw]]</f>
        <v>36.013369999999995</v>
      </c>
      <c r="P1507">
        <f>SQRT(Tabelle16[[#This Row],[X]]^2+ Tabelle16[[#This Row],[Y]]^2 +Tabelle16[[#This Row],[Z]]^2)</f>
        <v>200.70378605400049</v>
      </c>
      <c r="Q1507">
        <v>242.83</v>
      </c>
      <c r="R1507">
        <v>139.053</v>
      </c>
      <c r="S1507">
        <v>134.126</v>
      </c>
      <c r="T1507">
        <v>43.363799999999998</v>
      </c>
      <c r="U1507">
        <v>-1.7705599999999999</v>
      </c>
      <c r="V1507">
        <v>-7.3504300000000002</v>
      </c>
    </row>
    <row r="1508" spans="1:22">
      <c r="A1508">
        <v>30651</v>
      </c>
      <c r="B1508">
        <v>0</v>
      </c>
      <c r="C1508">
        <v>36.822000000000003</v>
      </c>
      <c r="D1508">
        <v>-14.6829</v>
      </c>
      <c r="E1508">
        <v>-196.75</v>
      </c>
      <c r="F1508">
        <v>43.363799999999998</v>
      </c>
      <c r="G1508">
        <v>-1.7705599999999999</v>
      </c>
      <c r="H1508">
        <v>-7.3504300000000002</v>
      </c>
      <c r="I1508" t="e">
        <f>IF(AND(Tabelle16[[#This Row],[AreaPx]]&gt;0,NOT(Tabelle16[AreaPx]="inf")),Tabelle16[[#This Row],[AreaPx]], NA())</f>
        <v>#N/A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f>Tabelle16[[#This Row],[Roll]]+Tabelle16[[#This Row],[Yaw]]</f>
        <v>36.013369999999995</v>
      </c>
      <c r="P1508">
        <f>SQRT(Tabelle16[[#This Row],[X]]^2+ Tabelle16[[#This Row],[Y]]^2 +Tabelle16[[#This Row],[Z]]^2)</f>
        <v>200.70378605400049</v>
      </c>
      <c r="Q1508">
        <v>242.83</v>
      </c>
      <c r="R1508">
        <v>139.053</v>
      </c>
      <c r="S1508">
        <v>134.126</v>
      </c>
      <c r="T1508">
        <v>43.363799999999998</v>
      </c>
      <c r="U1508">
        <v>-1.7705599999999999</v>
      </c>
      <c r="V1508">
        <v>-7.3504300000000002</v>
      </c>
    </row>
    <row r="1509" spans="1:22">
      <c r="A1509">
        <v>30677</v>
      </c>
      <c r="B1509">
        <v>0</v>
      </c>
      <c r="C1509">
        <v>36.822000000000003</v>
      </c>
      <c r="D1509">
        <v>-14.6829</v>
      </c>
      <c r="E1509">
        <v>-196.75</v>
      </c>
      <c r="F1509">
        <v>43.363799999999998</v>
      </c>
      <c r="G1509">
        <v>-1.7705599999999999</v>
      </c>
      <c r="H1509">
        <v>-7.3504300000000002</v>
      </c>
      <c r="I1509" t="e">
        <f>IF(AND(Tabelle16[[#This Row],[AreaPx]]&gt;0,NOT(Tabelle16[AreaPx]="inf")),Tabelle16[[#This Row],[AreaPx]], NA())</f>
        <v>#N/A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f>Tabelle16[[#This Row],[Roll]]+Tabelle16[[#This Row],[Yaw]]</f>
        <v>36.013369999999995</v>
      </c>
      <c r="P1509">
        <f>SQRT(Tabelle16[[#This Row],[X]]^2+ Tabelle16[[#This Row],[Y]]^2 +Tabelle16[[#This Row],[Z]]^2)</f>
        <v>200.70378605400049</v>
      </c>
      <c r="Q1509">
        <v>242.83</v>
      </c>
      <c r="R1509">
        <v>139.053</v>
      </c>
      <c r="S1509">
        <v>134.126</v>
      </c>
      <c r="T1509">
        <v>43.363799999999998</v>
      </c>
      <c r="U1509">
        <v>-1.7705599999999999</v>
      </c>
      <c r="V1509">
        <v>-7.3504300000000002</v>
      </c>
    </row>
    <row r="1510" spans="1:22">
      <c r="A1510">
        <v>30704</v>
      </c>
      <c r="B1510">
        <v>0</v>
      </c>
      <c r="C1510">
        <v>36.822000000000003</v>
      </c>
      <c r="D1510">
        <v>-14.6829</v>
      </c>
      <c r="E1510">
        <v>-196.75</v>
      </c>
      <c r="F1510">
        <v>43.363799999999998</v>
      </c>
      <c r="G1510">
        <v>-1.7705599999999999</v>
      </c>
      <c r="H1510">
        <v>-7.3504300000000002</v>
      </c>
      <c r="I1510" t="e">
        <f>IF(AND(Tabelle16[[#This Row],[AreaPx]]&gt;0,NOT(Tabelle16[AreaPx]="inf")),Tabelle16[[#This Row],[AreaPx]], NA())</f>
        <v>#N/A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f>Tabelle16[[#This Row],[Roll]]+Tabelle16[[#This Row],[Yaw]]</f>
        <v>36.013369999999995</v>
      </c>
      <c r="P1510">
        <f>SQRT(Tabelle16[[#This Row],[X]]^2+ Tabelle16[[#This Row],[Y]]^2 +Tabelle16[[#This Row],[Z]]^2)</f>
        <v>200.70378605400049</v>
      </c>
      <c r="Q1510">
        <v>242.83</v>
      </c>
      <c r="R1510">
        <v>139.053</v>
      </c>
      <c r="S1510">
        <v>134.126</v>
      </c>
      <c r="T1510">
        <v>43.363799999999998</v>
      </c>
      <c r="U1510">
        <v>-1.7705599999999999</v>
      </c>
      <c r="V1510">
        <v>-7.3504300000000002</v>
      </c>
    </row>
    <row r="1511" spans="1:22">
      <c r="A1511">
        <v>30716</v>
      </c>
      <c r="B1511">
        <v>0</v>
      </c>
      <c r="C1511">
        <v>36.822000000000003</v>
      </c>
      <c r="D1511">
        <v>-14.6829</v>
      </c>
      <c r="E1511">
        <v>-196.75</v>
      </c>
      <c r="F1511">
        <v>43.363799999999998</v>
      </c>
      <c r="G1511">
        <v>-1.7705599999999999</v>
      </c>
      <c r="H1511">
        <v>-7.3504300000000002</v>
      </c>
      <c r="I1511" t="e">
        <f>IF(AND(Tabelle16[[#This Row],[AreaPx]]&gt;0,NOT(Tabelle16[AreaPx]="inf")),Tabelle16[[#This Row],[AreaPx]], NA())</f>
        <v>#N/A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f>Tabelle16[[#This Row],[Roll]]+Tabelle16[[#This Row],[Yaw]]</f>
        <v>36.013369999999995</v>
      </c>
      <c r="P1511">
        <f>SQRT(Tabelle16[[#This Row],[X]]^2+ Tabelle16[[#This Row],[Y]]^2 +Tabelle16[[#This Row],[Z]]^2)</f>
        <v>200.70378605400049</v>
      </c>
      <c r="Q1511">
        <v>242.83</v>
      </c>
      <c r="R1511">
        <v>139.053</v>
      </c>
      <c r="S1511">
        <v>134.126</v>
      </c>
      <c r="T1511">
        <v>43.363799999999998</v>
      </c>
      <c r="U1511">
        <v>-1.7705599999999999</v>
      </c>
      <c r="V1511">
        <v>-7.3504300000000002</v>
      </c>
    </row>
    <row r="1512" spans="1:22">
      <c r="A1512">
        <v>30741</v>
      </c>
      <c r="B1512">
        <v>0</v>
      </c>
      <c r="C1512">
        <v>36.822000000000003</v>
      </c>
      <c r="D1512">
        <v>-14.6829</v>
      </c>
      <c r="E1512">
        <v>-196.75</v>
      </c>
      <c r="F1512">
        <v>43.363799999999998</v>
      </c>
      <c r="G1512">
        <v>-1.7705599999999999</v>
      </c>
      <c r="H1512">
        <v>-7.3504300000000002</v>
      </c>
      <c r="I1512" t="e">
        <f>IF(AND(Tabelle16[[#This Row],[AreaPx]]&gt;0,NOT(Tabelle16[AreaPx]="inf")),Tabelle16[[#This Row],[AreaPx]], NA())</f>
        <v>#N/A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f>Tabelle16[[#This Row],[Roll]]+Tabelle16[[#This Row],[Yaw]]</f>
        <v>36.013369999999995</v>
      </c>
      <c r="P1512">
        <f>SQRT(Tabelle16[[#This Row],[X]]^2+ Tabelle16[[#This Row],[Y]]^2 +Tabelle16[[#This Row],[Z]]^2)</f>
        <v>200.70378605400049</v>
      </c>
      <c r="Q1512">
        <v>242.83</v>
      </c>
      <c r="R1512">
        <v>139.053</v>
      </c>
      <c r="S1512">
        <v>134.126</v>
      </c>
      <c r="T1512">
        <v>43.363799999999998</v>
      </c>
      <c r="U1512">
        <v>-1.7705599999999999</v>
      </c>
      <c r="V1512">
        <v>-7.3504300000000002</v>
      </c>
    </row>
    <row r="1513" spans="1:22">
      <c r="A1513">
        <v>30767</v>
      </c>
      <c r="B1513">
        <v>0</v>
      </c>
      <c r="C1513">
        <v>36.822000000000003</v>
      </c>
      <c r="D1513">
        <v>-14.6829</v>
      </c>
      <c r="E1513">
        <v>-196.75</v>
      </c>
      <c r="F1513">
        <v>43.363799999999998</v>
      </c>
      <c r="G1513">
        <v>-1.7705599999999999</v>
      </c>
      <c r="H1513">
        <v>-7.3504300000000002</v>
      </c>
      <c r="I1513" t="e">
        <f>IF(AND(Tabelle16[[#This Row],[AreaPx]]&gt;0,NOT(Tabelle16[AreaPx]="inf")),Tabelle16[[#This Row],[AreaPx]], NA())</f>
        <v>#N/A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f>Tabelle16[[#This Row],[Roll]]+Tabelle16[[#This Row],[Yaw]]</f>
        <v>36.013369999999995</v>
      </c>
      <c r="P1513">
        <f>SQRT(Tabelle16[[#This Row],[X]]^2+ Tabelle16[[#This Row],[Y]]^2 +Tabelle16[[#This Row],[Z]]^2)</f>
        <v>200.70378605400049</v>
      </c>
      <c r="Q1513">
        <v>242.83</v>
      </c>
      <c r="R1513">
        <v>139.053</v>
      </c>
      <c r="S1513">
        <v>134.126</v>
      </c>
      <c r="T1513">
        <v>43.363799999999998</v>
      </c>
      <c r="U1513">
        <v>-1.7705599999999999</v>
      </c>
      <c r="V1513">
        <v>-7.3504300000000002</v>
      </c>
    </row>
    <row r="1514" spans="1:22">
      <c r="A1514">
        <v>30780</v>
      </c>
      <c r="B1514">
        <v>0</v>
      </c>
      <c r="C1514">
        <v>36.822000000000003</v>
      </c>
      <c r="D1514">
        <v>-14.6829</v>
      </c>
      <c r="E1514">
        <v>-196.75</v>
      </c>
      <c r="F1514">
        <v>43.363799999999998</v>
      </c>
      <c r="G1514">
        <v>-1.7705599999999999</v>
      </c>
      <c r="H1514">
        <v>-7.3504300000000002</v>
      </c>
      <c r="I1514" t="e">
        <f>IF(AND(Tabelle16[[#This Row],[AreaPx]]&gt;0,NOT(Tabelle16[AreaPx]="inf")),Tabelle16[[#This Row],[AreaPx]], NA())</f>
        <v>#N/A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f>Tabelle16[[#This Row],[Roll]]+Tabelle16[[#This Row],[Yaw]]</f>
        <v>36.013369999999995</v>
      </c>
      <c r="P1514">
        <f>SQRT(Tabelle16[[#This Row],[X]]^2+ Tabelle16[[#This Row],[Y]]^2 +Tabelle16[[#This Row],[Z]]^2)</f>
        <v>200.70378605400049</v>
      </c>
      <c r="Q1514">
        <v>242.83</v>
      </c>
      <c r="R1514">
        <v>139.053</v>
      </c>
      <c r="S1514">
        <v>134.126</v>
      </c>
      <c r="T1514">
        <v>43.363799999999998</v>
      </c>
      <c r="U1514">
        <v>-1.7705599999999999</v>
      </c>
      <c r="V1514">
        <v>-7.3504300000000002</v>
      </c>
    </row>
    <row r="1515" spans="1:22">
      <c r="A1515">
        <v>30805</v>
      </c>
      <c r="B1515">
        <v>0</v>
      </c>
      <c r="C1515">
        <v>36.822000000000003</v>
      </c>
      <c r="D1515">
        <v>-14.6829</v>
      </c>
      <c r="E1515">
        <v>-196.75</v>
      </c>
      <c r="F1515">
        <v>43.363799999999998</v>
      </c>
      <c r="G1515">
        <v>-1.7705599999999999</v>
      </c>
      <c r="H1515">
        <v>-7.3504300000000002</v>
      </c>
      <c r="I1515" t="e">
        <f>IF(AND(Tabelle16[[#This Row],[AreaPx]]&gt;0,NOT(Tabelle16[AreaPx]="inf")),Tabelle16[[#This Row],[AreaPx]], NA())</f>
        <v>#N/A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f>Tabelle16[[#This Row],[Roll]]+Tabelle16[[#This Row],[Yaw]]</f>
        <v>36.013369999999995</v>
      </c>
      <c r="P1515">
        <f>SQRT(Tabelle16[[#This Row],[X]]^2+ Tabelle16[[#This Row],[Y]]^2 +Tabelle16[[#This Row],[Z]]^2)</f>
        <v>200.70378605400049</v>
      </c>
      <c r="Q1515">
        <v>242.83</v>
      </c>
      <c r="R1515">
        <v>139.053</v>
      </c>
      <c r="S1515">
        <v>134.126</v>
      </c>
      <c r="T1515">
        <v>43.363799999999998</v>
      </c>
      <c r="U1515">
        <v>-1.7705599999999999</v>
      </c>
      <c r="V1515">
        <v>-7.3504300000000002</v>
      </c>
    </row>
    <row r="1516" spans="1:22">
      <c r="A1516">
        <v>30820</v>
      </c>
      <c r="B1516">
        <v>0</v>
      </c>
      <c r="C1516">
        <v>36.822000000000003</v>
      </c>
      <c r="D1516">
        <v>-14.6829</v>
      </c>
      <c r="E1516">
        <v>-196.75</v>
      </c>
      <c r="F1516">
        <v>43.363799999999998</v>
      </c>
      <c r="G1516">
        <v>-1.7705599999999999</v>
      </c>
      <c r="H1516">
        <v>-7.3504300000000002</v>
      </c>
      <c r="I1516" t="e">
        <f>IF(AND(Tabelle16[[#This Row],[AreaPx]]&gt;0,NOT(Tabelle16[AreaPx]="inf")),Tabelle16[[#This Row],[AreaPx]], NA())</f>
        <v>#N/A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f>Tabelle16[[#This Row],[Roll]]+Tabelle16[[#This Row],[Yaw]]</f>
        <v>36.013369999999995</v>
      </c>
      <c r="P1516">
        <f>SQRT(Tabelle16[[#This Row],[X]]^2+ Tabelle16[[#This Row],[Y]]^2 +Tabelle16[[#This Row],[Z]]^2)</f>
        <v>200.70378605400049</v>
      </c>
      <c r="Q1516">
        <v>242.83</v>
      </c>
      <c r="R1516">
        <v>139.053</v>
      </c>
      <c r="S1516">
        <v>134.126</v>
      </c>
      <c r="T1516">
        <v>43.363799999999998</v>
      </c>
      <c r="U1516">
        <v>-1.7705599999999999</v>
      </c>
      <c r="V1516">
        <v>-7.3504300000000002</v>
      </c>
    </row>
    <row r="1517" spans="1:22">
      <c r="A1517">
        <v>30842</v>
      </c>
      <c r="B1517">
        <v>0</v>
      </c>
      <c r="C1517">
        <v>36.822000000000003</v>
      </c>
      <c r="D1517">
        <v>-14.6829</v>
      </c>
      <c r="E1517">
        <v>-196.75</v>
      </c>
      <c r="F1517">
        <v>43.363799999999998</v>
      </c>
      <c r="G1517">
        <v>-1.7705599999999999</v>
      </c>
      <c r="H1517">
        <v>-7.3504300000000002</v>
      </c>
      <c r="I1517" t="e">
        <f>IF(AND(Tabelle16[[#This Row],[AreaPx]]&gt;0,NOT(Tabelle16[AreaPx]="inf")),Tabelle16[[#This Row],[AreaPx]], NA())</f>
        <v>#N/A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f>Tabelle16[[#This Row],[Roll]]+Tabelle16[[#This Row],[Yaw]]</f>
        <v>36.013369999999995</v>
      </c>
      <c r="P1517">
        <f>SQRT(Tabelle16[[#This Row],[X]]^2+ Tabelle16[[#This Row],[Y]]^2 +Tabelle16[[#This Row],[Z]]^2)</f>
        <v>200.70378605400049</v>
      </c>
      <c r="Q1517">
        <v>242.83</v>
      </c>
      <c r="R1517">
        <v>139.053</v>
      </c>
      <c r="S1517">
        <v>134.126</v>
      </c>
      <c r="T1517">
        <v>43.363799999999998</v>
      </c>
      <c r="U1517">
        <v>-1.7705599999999999</v>
      </c>
      <c r="V1517">
        <v>-7.3504300000000002</v>
      </c>
    </row>
    <row r="1518" spans="1:22">
      <c r="A1518">
        <v>30861</v>
      </c>
      <c r="B1518">
        <v>0</v>
      </c>
      <c r="C1518">
        <v>36.822000000000003</v>
      </c>
      <c r="D1518">
        <v>-14.6829</v>
      </c>
      <c r="E1518">
        <v>-196.75</v>
      </c>
      <c r="F1518">
        <v>43.363799999999998</v>
      </c>
      <c r="G1518">
        <v>-1.7705599999999999</v>
      </c>
      <c r="H1518">
        <v>-7.3504300000000002</v>
      </c>
      <c r="I1518" t="e">
        <f>IF(AND(Tabelle16[[#This Row],[AreaPx]]&gt;0,NOT(Tabelle16[AreaPx]="inf")),Tabelle16[[#This Row],[AreaPx]], NA())</f>
        <v>#N/A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f>Tabelle16[[#This Row],[Roll]]+Tabelle16[[#This Row],[Yaw]]</f>
        <v>36.013369999999995</v>
      </c>
      <c r="P1518">
        <f>SQRT(Tabelle16[[#This Row],[X]]^2+ Tabelle16[[#This Row],[Y]]^2 +Tabelle16[[#This Row],[Z]]^2)</f>
        <v>200.70378605400049</v>
      </c>
      <c r="Q1518">
        <v>242.83</v>
      </c>
      <c r="R1518">
        <v>139.053</v>
      </c>
      <c r="S1518">
        <v>134.126</v>
      </c>
      <c r="T1518">
        <v>43.363799999999998</v>
      </c>
      <c r="U1518">
        <v>-1.7705599999999999</v>
      </c>
      <c r="V1518">
        <v>-7.3504300000000002</v>
      </c>
    </row>
    <row r="1519" spans="1:22">
      <c r="A1519">
        <v>30872</v>
      </c>
      <c r="B1519">
        <v>0</v>
      </c>
      <c r="C1519">
        <v>36.822000000000003</v>
      </c>
      <c r="D1519">
        <v>-14.6829</v>
      </c>
      <c r="E1519">
        <v>-196.75</v>
      </c>
      <c r="F1519">
        <v>43.363799999999998</v>
      </c>
      <c r="G1519">
        <v>-1.7705599999999999</v>
      </c>
      <c r="H1519">
        <v>-7.3504300000000002</v>
      </c>
      <c r="I1519" t="e">
        <f>IF(AND(Tabelle16[[#This Row],[AreaPx]]&gt;0,NOT(Tabelle16[AreaPx]="inf")),Tabelle16[[#This Row],[AreaPx]], NA())</f>
        <v>#N/A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f>Tabelle16[[#This Row],[Roll]]+Tabelle16[[#This Row],[Yaw]]</f>
        <v>36.013369999999995</v>
      </c>
      <c r="P1519">
        <f>SQRT(Tabelle16[[#This Row],[X]]^2+ Tabelle16[[#This Row],[Y]]^2 +Tabelle16[[#This Row],[Z]]^2)</f>
        <v>200.70378605400049</v>
      </c>
      <c r="Q1519">
        <v>242.83</v>
      </c>
      <c r="R1519">
        <v>139.053</v>
      </c>
      <c r="S1519">
        <v>134.126</v>
      </c>
      <c r="T1519">
        <v>43.363799999999998</v>
      </c>
      <c r="U1519">
        <v>-1.7705599999999999</v>
      </c>
      <c r="V1519">
        <v>-7.3504300000000002</v>
      </c>
    </row>
    <row r="1520" spans="1:22">
      <c r="A1520">
        <v>30880</v>
      </c>
      <c r="B1520">
        <v>0</v>
      </c>
      <c r="C1520">
        <v>36.822000000000003</v>
      </c>
      <c r="D1520">
        <v>-14.6829</v>
      </c>
      <c r="E1520">
        <v>-196.75</v>
      </c>
      <c r="F1520">
        <v>43.363799999999998</v>
      </c>
      <c r="G1520">
        <v>-1.7705599999999999</v>
      </c>
      <c r="H1520">
        <v>-7.3504300000000002</v>
      </c>
      <c r="I1520" t="e">
        <f>IF(AND(Tabelle16[[#This Row],[AreaPx]]&gt;0,NOT(Tabelle16[AreaPx]="inf")),Tabelle16[[#This Row],[AreaPx]], NA())</f>
        <v>#N/A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f>Tabelle16[[#This Row],[Roll]]+Tabelle16[[#This Row],[Yaw]]</f>
        <v>36.013369999999995</v>
      </c>
      <c r="P1520">
        <f>SQRT(Tabelle16[[#This Row],[X]]^2+ Tabelle16[[#This Row],[Y]]^2 +Tabelle16[[#This Row],[Z]]^2)</f>
        <v>200.70378605400049</v>
      </c>
      <c r="Q1520">
        <v>242.83</v>
      </c>
      <c r="R1520">
        <v>139.053</v>
      </c>
      <c r="S1520">
        <v>134.126</v>
      </c>
      <c r="T1520">
        <v>43.363799999999998</v>
      </c>
      <c r="U1520">
        <v>-1.7705599999999999</v>
      </c>
      <c r="V1520">
        <v>-7.3504300000000002</v>
      </c>
    </row>
    <row r="1521" spans="1:22">
      <c r="A1521">
        <v>30910</v>
      </c>
      <c r="B1521">
        <v>0</v>
      </c>
      <c r="C1521">
        <v>36.822000000000003</v>
      </c>
      <c r="D1521">
        <v>-14.6829</v>
      </c>
      <c r="E1521">
        <v>-196.75</v>
      </c>
      <c r="F1521">
        <v>43.363799999999998</v>
      </c>
      <c r="G1521">
        <v>-1.7705599999999999</v>
      </c>
      <c r="H1521">
        <v>-7.3504300000000002</v>
      </c>
      <c r="I1521" t="e">
        <f>IF(AND(Tabelle16[[#This Row],[AreaPx]]&gt;0,NOT(Tabelle16[AreaPx]="inf")),Tabelle16[[#This Row],[AreaPx]], NA())</f>
        <v>#N/A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f>Tabelle16[[#This Row],[Roll]]+Tabelle16[[#This Row],[Yaw]]</f>
        <v>36.013369999999995</v>
      </c>
      <c r="P1521">
        <f>SQRT(Tabelle16[[#This Row],[X]]^2+ Tabelle16[[#This Row],[Y]]^2 +Tabelle16[[#This Row],[Z]]^2)</f>
        <v>200.70378605400049</v>
      </c>
      <c r="Q1521">
        <v>242.83</v>
      </c>
      <c r="R1521">
        <v>139.053</v>
      </c>
      <c r="S1521">
        <v>134.126</v>
      </c>
      <c r="T1521">
        <v>43.363799999999998</v>
      </c>
      <c r="U1521">
        <v>-1.7705599999999999</v>
      </c>
      <c r="V1521">
        <v>-7.3504300000000002</v>
      </c>
    </row>
    <row r="1522" spans="1:22">
      <c r="A1522">
        <v>30938</v>
      </c>
      <c r="B1522">
        <v>0</v>
      </c>
      <c r="C1522">
        <v>36.822000000000003</v>
      </c>
      <c r="D1522">
        <v>-14.6829</v>
      </c>
      <c r="E1522">
        <v>-196.75</v>
      </c>
      <c r="F1522">
        <v>43.363799999999998</v>
      </c>
      <c r="G1522">
        <v>-1.7705599999999999</v>
      </c>
      <c r="H1522">
        <v>-7.3504300000000002</v>
      </c>
      <c r="I1522" t="e">
        <f>IF(AND(Tabelle16[[#This Row],[AreaPx]]&gt;0,NOT(Tabelle16[AreaPx]="inf")),Tabelle16[[#This Row],[AreaPx]], NA())</f>
        <v>#N/A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f>Tabelle16[[#This Row],[Roll]]+Tabelle16[[#This Row],[Yaw]]</f>
        <v>36.013369999999995</v>
      </c>
      <c r="P1522">
        <f>SQRT(Tabelle16[[#This Row],[X]]^2+ Tabelle16[[#This Row],[Y]]^2 +Tabelle16[[#This Row],[Z]]^2)</f>
        <v>200.70378605400049</v>
      </c>
      <c r="Q1522">
        <v>242.83</v>
      </c>
      <c r="R1522">
        <v>139.053</v>
      </c>
      <c r="S1522">
        <v>134.126</v>
      </c>
      <c r="T1522">
        <v>43.363799999999998</v>
      </c>
      <c r="U1522">
        <v>-1.7705599999999999</v>
      </c>
      <c r="V1522">
        <v>-7.3504300000000002</v>
      </c>
    </row>
    <row r="1523" spans="1:22">
      <c r="A1523">
        <v>30953</v>
      </c>
      <c r="B1523">
        <v>0</v>
      </c>
      <c r="C1523">
        <v>36.822000000000003</v>
      </c>
      <c r="D1523">
        <v>-14.6829</v>
      </c>
      <c r="E1523">
        <v>-196.75</v>
      </c>
      <c r="F1523">
        <v>43.363799999999998</v>
      </c>
      <c r="G1523">
        <v>-1.7705599999999999</v>
      </c>
      <c r="H1523">
        <v>-7.3504300000000002</v>
      </c>
      <c r="I1523" t="e">
        <f>IF(AND(Tabelle16[[#This Row],[AreaPx]]&gt;0,NOT(Tabelle16[AreaPx]="inf")),Tabelle16[[#This Row],[AreaPx]], NA())</f>
        <v>#N/A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f>Tabelle16[[#This Row],[Roll]]+Tabelle16[[#This Row],[Yaw]]</f>
        <v>36.013369999999995</v>
      </c>
      <c r="P1523">
        <f>SQRT(Tabelle16[[#This Row],[X]]^2+ Tabelle16[[#This Row],[Y]]^2 +Tabelle16[[#This Row],[Z]]^2)</f>
        <v>200.70378605400049</v>
      </c>
      <c r="Q1523">
        <v>242.83</v>
      </c>
      <c r="R1523">
        <v>139.053</v>
      </c>
      <c r="S1523">
        <v>134.126</v>
      </c>
      <c r="T1523">
        <v>43.363799999999998</v>
      </c>
      <c r="U1523">
        <v>-1.7705599999999999</v>
      </c>
      <c r="V1523">
        <v>-7.3504300000000002</v>
      </c>
    </row>
    <row r="1524" spans="1:22">
      <c r="A1524">
        <v>30975</v>
      </c>
      <c r="B1524">
        <v>0</v>
      </c>
      <c r="C1524">
        <v>36.822000000000003</v>
      </c>
      <c r="D1524">
        <v>-14.6829</v>
      </c>
      <c r="E1524">
        <v>-196.75</v>
      </c>
      <c r="F1524">
        <v>43.363799999999998</v>
      </c>
      <c r="G1524">
        <v>-1.7705599999999999</v>
      </c>
      <c r="H1524">
        <v>-7.3504300000000002</v>
      </c>
      <c r="I1524" t="e">
        <f>IF(AND(Tabelle16[[#This Row],[AreaPx]]&gt;0,NOT(Tabelle16[AreaPx]="inf")),Tabelle16[[#This Row],[AreaPx]], NA())</f>
        <v>#N/A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f>Tabelle16[[#This Row],[Roll]]+Tabelle16[[#This Row],[Yaw]]</f>
        <v>36.013369999999995</v>
      </c>
      <c r="P1524">
        <f>SQRT(Tabelle16[[#This Row],[X]]^2+ Tabelle16[[#This Row],[Y]]^2 +Tabelle16[[#This Row],[Z]]^2)</f>
        <v>200.70378605400049</v>
      </c>
      <c r="Q1524">
        <v>242.83</v>
      </c>
      <c r="R1524">
        <v>139.053</v>
      </c>
      <c r="S1524">
        <v>134.126</v>
      </c>
      <c r="T1524">
        <v>43.363799999999998</v>
      </c>
      <c r="U1524">
        <v>-1.7705599999999999</v>
      </c>
      <c r="V1524">
        <v>-7.3504300000000002</v>
      </c>
    </row>
    <row r="1525" spans="1:22">
      <c r="A1525">
        <v>30995</v>
      </c>
      <c r="B1525">
        <v>0</v>
      </c>
      <c r="C1525">
        <v>36.822000000000003</v>
      </c>
      <c r="D1525">
        <v>-14.6829</v>
      </c>
      <c r="E1525">
        <v>-196.75</v>
      </c>
      <c r="F1525">
        <v>43.363799999999998</v>
      </c>
      <c r="G1525">
        <v>-1.7705599999999999</v>
      </c>
      <c r="H1525">
        <v>-7.3504300000000002</v>
      </c>
      <c r="I1525" t="e">
        <f>IF(AND(Tabelle16[[#This Row],[AreaPx]]&gt;0,NOT(Tabelle16[AreaPx]="inf")),Tabelle16[[#This Row],[AreaPx]], NA())</f>
        <v>#N/A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f>Tabelle16[[#This Row],[Roll]]+Tabelle16[[#This Row],[Yaw]]</f>
        <v>36.013369999999995</v>
      </c>
      <c r="P1525">
        <f>SQRT(Tabelle16[[#This Row],[X]]^2+ Tabelle16[[#This Row],[Y]]^2 +Tabelle16[[#This Row],[Z]]^2)</f>
        <v>200.70378605400049</v>
      </c>
      <c r="Q1525">
        <v>242.83</v>
      </c>
      <c r="R1525">
        <v>139.053</v>
      </c>
      <c r="S1525">
        <v>134.126</v>
      </c>
      <c r="T1525">
        <v>43.363799999999998</v>
      </c>
      <c r="U1525">
        <v>-1.7705599999999999</v>
      </c>
      <c r="V1525">
        <v>-7.3504300000000002</v>
      </c>
    </row>
    <row r="1526" spans="1:22">
      <c r="A1526">
        <v>31005</v>
      </c>
      <c r="B1526">
        <v>0</v>
      </c>
      <c r="C1526">
        <v>36.822000000000003</v>
      </c>
      <c r="D1526">
        <v>-14.6829</v>
      </c>
      <c r="E1526">
        <v>-196.75</v>
      </c>
      <c r="F1526">
        <v>43.363799999999998</v>
      </c>
      <c r="G1526">
        <v>-1.7705599999999999</v>
      </c>
      <c r="H1526">
        <v>-7.3504300000000002</v>
      </c>
      <c r="I1526" t="e">
        <f>IF(AND(Tabelle16[[#This Row],[AreaPx]]&gt;0,NOT(Tabelle16[AreaPx]="inf")),Tabelle16[[#This Row],[AreaPx]], NA())</f>
        <v>#N/A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f>Tabelle16[[#This Row],[Roll]]+Tabelle16[[#This Row],[Yaw]]</f>
        <v>36.013369999999995</v>
      </c>
      <c r="P1526">
        <f>SQRT(Tabelle16[[#This Row],[X]]^2+ Tabelle16[[#This Row],[Y]]^2 +Tabelle16[[#This Row],[Z]]^2)</f>
        <v>200.70378605400049</v>
      </c>
      <c r="Q1526">
        <v>242.83</v>
      </c>
      <c r="R1526">
        <v>139.053</v>
      </c>
      <c r="S1526">
        <v>134.126</v>
      </c>
      <c r="T1526">
        <v>43.363799999999998</v>
      </c>
      <c r="U1526">
        <v>-1.7705599999999999</v>
      </c>
      <c r="V1526">
        <v>-7.3504300000000002</v>
      </c>
    </row>
    <row r="1527" spans="1:22">
      <c r="A1527">
        <v>31013</v>
      </c>
      <c r="B1527">
        <v>0</v>
      </c>
      <c r="C1527">
        <v>36.822000000000003</v>
      </c>
      <c r="D1527">
        <v>-14.6829</v>
      </c>
      <c r="E1527">
        <v>-196.75</v>
      </c>
      <c r="F1527">
        <v>43.363799999999998</v>
      </c>
      <c r="G1527">
        <v>-1.7705599999999999</v>
      </c>
      <c r="H1527">
        <v>-7.3504300000000002</v>
      </c>
      <c r="I1527" t="e">
        <f>IF(AND(Tabelle16[[#This Row],[AreaPx]]&gt;0,NOT(Tabelle16[AreaPx]="inf")),Tabelle16[[#This Row],[AreaPx]], NA())</f>
        <v>#N/A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f>Tabelle16[[#This Row],[Roll]]+Tabelle16[[#This Row],[Yaw]]</f>
        <v>36.013369999999995</v>
      </c>
      <c r="P1527">
        <f>SQRT(Tabelle16[[#This Row],[X]]^2+ Tabelle16[[#This Row],[Y]]^2 +Tabelle16[[#This Row],[Z]]^2)</f>
        <v>200.70378605400049</v>
      </c>
      <c r="Q1527">
        <v>242.83</v>
      </c>
      <c r="R1527">
        <v>139.053</v>
      </c>
      <c r="S1527">
        <v>134.126</v>
      </c>
      <c r="T1527">
        <v>43.363799999999998</v>
      </c>
      <c r="U1527">
        <v>-1.7705599999999999</v>
      </c>
      <c r="V1527">
        <v>-7.3504300000000002</v>
      </c>
    </row>
    <row r="1528" spans="1:22">
      <c r="A1528">
        <v>31043</v>
      </c>
      <c r="B1528">
        <v>0</v>
      </c>
      <c r="C1528">
        <v>36.822000000000003</v>
      </c>
      <c r="D1528">
        <v>-14.6829</v>
      </c>
      <c r="E1528">
        <v>-196.75</v>
      </c>
      <c r="F1528">
        <v>43.363799999999998</v>
      </c>
      <c r="G1528">
        <v>-1.7705599999999999</v>
      </c>
      <c r="H1528">
        <v>-7.3504300000000002</v>
      </c>
      <c r="I1528" t="e">
        <f>IF(AND(Tabelle16[[#This Row],[AreaPx]]&gt;0,NOT(Tabelle16[AreaPx]="inf")),Tabelle16[[#This Row],[AreaPx]], NA())</f>
        <v>#N/A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f>Tabelle16[[#This Row],[Roll]]+Tabelle16[[#This Row],[Yaw]]</f>
        <v>36.013369999999995</v>
      </c>
      <c r="P1528">
        <f>SQRT(Tabelle16[[#This Row],[X]]^2+ Tabelle16[[#This Row],[Y]]^2 +Tabelle16[[#This Row],[Z]]^2)</f>
        <v>200.70378605400049</v>
      </c>
      <c r="Q1528">
        <v>242.83</v>
      </c>
      <c r="R1528">
        <v>139.053</v>
      </c>
      <c r="S1528">
        <v>134.126</v>
      </c>
      <c r="T1528">
        <v>43.363799999999998</v>
      </c>
      <c r="U1528">
        <v>-1.7705599999999999</v>
      </c>
      <c r="V1528">
        <v>-7.3504300000000002</v>
      </c>
    </row>
    <row r="1529" spans="1:22">
      <c r="A1529">
        <v>31073</v>
      </c>
      <c r="B1529">
        <v>0</v>
      </c>
      <c r="C1529">
        <v>36.822000000000003</v>
      </c>
      <c r="D1529">
        <v>-14.6829</v>
      </c>
      <c r="E1529">
        <v>-196.75</v>
      </c>
      <c r="F1529">
        <v>43.363799999999998</v>
      </c>
      <c r="G1529">
        <v>-1.7705599999999999</v>
      </c>
      <c r="H1529">
        <v>-7.3504300000000002</v>
      </c>
      <c r="I1529" t="e">
        <f>IF(AND(Tabelle16[[#This Row],[AreaPx]]&gt;0,NOT(Tabelle16[AreaPx]="inf")),Tabelle16[[#This Row],[AreaPx]], NA())</f>
        <v>#N/A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f>Tabelle16[[#This Row],[Roll]]+Tabelle16[[#This Row],[Yaw]]</f>
        <v>36.013369999999995</v>
      </c>
      <c r="P1529">
        <f>SQRT(Tabelle16[[#This Row],[X]]^2+ Tabelle16[[#This Row],[Y]]^2 +Tabelle16[[#This Row],[Z]]^2)</f>
        <v>200.70378605400049</v>
      </c>
      <c r="Q1529">
        <v>242.83</v>
      </c>
      <c r="R1529">
        <v>139.053</v>
      </c>
      <c r="S1529">
        <v>134.126</v>
      </c>
      <c r="T1529">
        <v>43.363799999999998</v>
      </c>
      <c r="U1529">
        <v>-1.7705599999999999</v>
      </c>
      <c r="V1529">
        <v>-7.3504300000000002</v>
      </c>
    </row>
    <row r="1530" spans="1:22">
      <c r="A1530">
        <v>31097</v>
      </c>
      <c r="B1530">
        <v>0</v>
      </c>
      <c r="C1530">
        <v>36.822000000000003</v>
      </c>
      <c r="D1530">
        <v>-14.6829</v>
      </c>
      <c r="E1530">
        <v>-196.75</v>
      </c>
      <c r="F1530">
        <v>43.363799999999998</v>
      </c>
      <c r="G1530">
        <v>-1.7705599999999999</v>
      </c>
      <c r="H1530">
        <v>-7.3504300000000002</v>
      </c>
      <c r="I1530" t="e">
        <f>IF(AND(Tabelle16[[#This Row],[AreaPx]]&gt;0,NOT(Tabelle16[AreaPx]="inf")),Tabelle16[[#This Row],[AreaPx]], NA())</f>
        <v>#N/A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f>Tabelle16[[#This Row],[Roll]]+Tabelle16[[#This Row],[Yaw]]</f>
        <v>36.013369999999995</v>
      </c>
      <c r="P1530">
        <f>SQRT(Tabelle16[[#This Row],[X]]^2+ Tabelle16[[#This Row],[Y]]^2 +Tabelle16[[#This Row],[Z]]^2)</f>
        <v>200.70378605400049</v>
      </c>
      <c r="Q1530">
        <v>242.83</v>
      </c>
      <c r="R1530">
        <v>139.053</v>
      </c>
      <c r="S1530">
        <v>134.126</v>
      </c>
      <c r="T1530">
        <v>43.363799999999998</v>
      </c>
      <c r="U1530">
        <v>-1.7705599999999999</v>
      </c>
      <c r="V1530">
        <v>-7.3504300000000002</v>
      </c>
    </row>
    <row r="1531" spans="1:22">
      <c r="A1531">
        <v>31111</v>
      </c>
      <c r="B1531">
        <v>0</v>
      </c>
      <c r="C1531">
        <v>36.822000000000003</v>
      </c>
      <c r="D1531">
        <v>-14.6829</v>
      </c>
      <c r="E1531">
        <v>-196.75</v>
      </c>
      <c r="F1531">
        <v>43.363799999999998</v>
      </c>
      <c r="G1531">
        <v>-1.7705599999999999</v>
      </c>
      <c r="H1531">
        <v>-7.3504300000000002</v>
      </c>
      <c r="I1531" t="e">
        <f>IF(AND(Tabelle16[[#This Row],[AreaPx]]&gt;0,NOT(Tabelle16[AreaPx]="inf")),Tabelle16[[#This Row],[AreaPx]], NA())</f>
        <v>#N/A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f>Tabelle16[[#This Row],[Roll]]+Tabelle16[[#This Row],[Yaw]]</f>
        <v>36.013369999999995</v>
      </c>
      <c r="P1531">
        <f>SQRT(Tabelle16[[#This Row],[X]]^2+ Tabelle16[[#This Row],[Y]]^2 +Tabelle16[[#This Row],[Z]]^2)</f>
        <v>200.70378605400049</v>
      </c>
      <c r="Q1531">
        <v>242.83</v>
      </c>
      <c r="R1531">
        <v>139.053</v>
      </c>
      <c r="S1531">
        <v>134.126</v>
      </c>
      <c r="T1531">
        <v>43.363799999999998</v>
      </c>
      <c r="U1531">
        <v>-1.7705599999999999</v>
      </c>
      <c r="V1531">
        <v>-7.3504300000000002</v>
      </c>
    </row>
    <row r="1532" spans="1:22">
      <c r="A1532">
        <v>31134</v>
      </c>
      <c r="B1532">
        <v>0</v>
      </c>
      <c r="C1532">
        <v>36.822000000000003</v>
      </c>
      <c r="D1532">
        <v>-14.6829</v>
      </c>
      <c r="E1532">
        <v>-196.75</v>
      </c>
      <c r="F1532">
        <v>43.363799999999998</v>
      </c>
      <c r="G1532">
        <v>-1.7705599999999999</v>
      </c>
      <c r="H1532">
        <v>-7.3504300000000002</v>
      </c>
      <c r="I1532" t="e">
        <f>IF(AND(Tabelle16[[#This Row],[AreaPx]]&gt;0,NOT(Tabelle16[AreaPx]="inf")),Tabelle16[[#This Row],[AreaPx]], NA())</f>
        <v>#N/A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f>Tabelle16[[#This Row],[Roll]]+Tabelle16[[#This Row],[Yaw]]</f>
        <v>36.013369999999995</v>
      </c>
      <c r="P1532">
        <f>SQRT(Tabelle16[[#This Row],[X]]^2+ Tabelle16[[#This Row],[Y]]^2 +Tabelle16[[#This Row],[Z]]^2)</f>
        <v>200.70378605400049</v>
      </c>
      <c r="Q1532">
        <v>242.83</v>
      </c>
      <c r="R1532">
        <v>139.053</v>
      </c>
      <c r="S1532">
        <v>134.126</v>
      </c>
      <c r="T1532">
        <v>43.363799999999998</v>
      </c>
      <c r="U1532">
        <v>-1.7705599999999999</v>
      </c>
      <c r="V1532">
        <v>-7.3504300000000002</v>
      </c>
    </row>
    <row r="1533" spans="1:22">
      <c r="A1533">
        <v>31152</v>
      </c>
      <c r="B1533">
        <v>0</v>
      </c>
      <c r="C1533">
        <v>36.822000000000003</v>
      </c>
      <c r="D1533">
        <v>-14.6829</v>
      </c>
      <c r="E1533">
        <v>-196.75</v>
      </c>
      <c r="F1533">
        <v>43.363799999999998</v>
      </c>
      <c r="G1533">
        <v>-1.7705599999999999</v>
      </c>
      <c r="H1533">
        <v>-7.3504300000000002</v>
      </c>
      <c r="I1533" t="e">
        <f>IF(AND(Tabelle16[[#This Row],[AreaPx]]&gt;0,NOT(Tabelle16[AreaPx]="inf")),Tabelle16[[#This Row],[AreaPx]], NA())</f>
        <v>#N/A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f>Tabelle16[[#This Row],[Roll]]+Tabelle16[[#This Row],[Yaw]]</f>
        <v>36.013369999999995</v>
      </c>
      <c r="P1533">
        <f>SQRT(Tabelle16[[#This Row],[X]]^2+ Tabelle16[[#This Row],[Y]]^2 +Tabelle16[[#This Row],[Z]]^2)</f>
        <v>200.70378605400049</v>
      </c>
      <c r="Q1533">
        <v>242.83</v>
      </c>
      <c r="R1533">
        <v>139.053</v>
      </c>
      <c r="S1533">
        <v>134.126</v>
      </c>
      <c r="T1533">
        <v>43.363799999999998</v>
      </c>
      <c r="U1533">
        <v>-1.7705599999999999</v>
      </c>
      <c r="V1533">
        <v>-7.3504300000000002</v>
      </c>
    </row>
    <row r="1534" spans="1:22">
      <c r="A1534">
        <v>31178</v>
      </c>
      <c r="B1534">
        <v>0</v>
      </c>
      <c r="C1534">
        <v>36.822000000000003</v>
      </c>
      <c r="D1534">
        <v>-14.6829</v>
      </c>
      <c r="E1534">
        <v>-196.75</v>
      </c>
      <c r="F1534">
        <v>43.363799999999998</v>
      </c>
      <c r="G1534">
        <v>-1.7705599999999999</v>
      </c>
      <c r="H1534">
        <v>-7.3504300000000002</v>
      </c>
      <c r="I1534" t="e">
        <f>IF(AND(Tabelle16[[#This Row],[AreaPx]]&gt;0,NOT(Tabelle16[AreaPx]="inf")),Tabelle16[[#This Row],[AreaPx]], NA())</f>
        <v>#N/A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f>Tabelle16[[#This Row],[Roll]]+Tabelle16[[#This Row],[Yaw]]</f>
        <v>36.013369999999995</v>
      </c>
      <c r="P1534">
        <f>SQRT(Tabelle16[[#This Row],[X]]^2+ Tabelle16[[#This Row],[Y]]^2 +Tabelle16[[#This Row],[Z]]^2)</f>
        <v>200.70378605400049</v>
      </c>
      <c r="Q1534">
        <v>242.83</v>
      </c>
      <c r="R1534">
        <v>139.053</v>
      </c>
      <c r="S1534">
        <v>134.126</v>
      </c>
      <c r="T1534">
        <v>43.363799999999998</v>
      </c>
      <c r="U1534">
        <v>-1.7705599999999999</v>
      </c>
      <c r="V1534">
        <v>-7.3504300000000002</v>
      </c>
    </row>
    <row r="1535" spans="1:22">
      <c r="A1535">
        <v>31208</v>
      </c>
      <c r="B1535">
        <v>0</v>
      </c>
      <c r="C1535">
        <v>36.822000000000003</v>
      </c>
      <c r="D1535">
        <v>-14.6829</v>
      </c>
      <c r="E1535">
        <v>-196.75</v>
      </c>
      <c r="F1535">
        <v>43.363799999999998</v>
      </c>
      <c r="G1535">
        <v>-1.7705599999999999</v>
      </c>
      <c r="H1535">
        <v>-7.3504300000000002</v>
      </c>
      <c r="I1535" t="e">
        <f>IF(AND(Tabelle16[[#This Row],[AreaPx]]&gt;0,NOT(Tabelle16[AreaPx]="inf")),Tabelle16[[#This Row],[AreaPx]], NA())</f>
        <v>#N/A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f>Tabelle16[[#This Row],[Roll]]+Tabelle16[[#This Row],[Yaw]]</f>
        <v>36.013369999999995</v>
      </c>
      <c r="P1535">
        <f>SQRT(Tabelle16[[#This Row],[X]]^2+ Tabelle16[[#This Row],[Y]]^2 +Tabelle16[[#This Row],[Z]]^2)</f>
        <v>200.70378605400049</v>
      </c>
      <c r="Q1535">
        <v>242.83</v>
      </c>
      <c r="R1535">
        <v>139.053</v>
      </c>
      <c r="S1535">
        <v>134.126</v>
      </c>
      <c r="T1535">
        <v>43.363799999999998</v>
      </c>
      <c r="U1535">
        <v>-1.7705599999999999</v>
      </c>
      <c r="V1535">
        <v>-7.3504300000000002</v>
      </c>
    </row>
    <row r="1536" spans="1:22">
      <c r="A1536">
        <v>31229</v>
      </c>
      <c r="B1536">
        <v>0</v>
      </c>
      <c r="C1536">
        <v>36.822000000000003</v>
      </c>
      <c r="D1536">
        <v>-14.6829</v>
      </c>
      <c r="E1536">
        <v>-196.75</v>
      </c>
      <c r="F1536">
        <v>43.363799999999998</v>
      </c>
      <c r="G1536">
        <v>-1.7705599999999999</v>
      </c>
      <c r="H1536">
        <v>-7.3504300000000002</v>
      </c>
      <c r="I1536" t="e">
        <f>IF(AND(Tabelle16[[#This Row],[AreaPx]]&gt;0,NOT(Tabelle16[AreaPx]="inf")),Tabelle16[[#This Row],[AreaPx]], NA())</f>
        <v>#N/A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f>Tabelle16[[#This Row],[Roll]]+Tabelle16[[#This Row],[Yaw]]</f>
        <v>36.013369999999995</v>
      </c>
      <c r="P1536">
        <f>SQRT(Tabelle16[[#This Row],[X]]^2+ Tabelle16[[#This Row],[Y]]^2 +Tabelle16[[#This Row],[Z]]^2)</f>
        <v>200.70378605400049</v>
      </c>
      <c r="Q1536">
        <v>242.83</v>
      </c>
      <c r="R1536">
        <v>139.053</v>
      </c>
      <c r="S1536">
        <v>134.126</v>
      </c>
      <c r="T1536">
        <v>43.363799999999998</v>
      </c>
      <c r="U1536">
        <v>-1.7705599999999999</v>
      </c>
      <c r="V1536">
        <v>-7.3504300000000002</v>
      </c>
    </row>
    <row r="1537" spans="1:22">
      <c r="A1537">
        <v>31229</v>
      </c>
      <c r="B1537">
        <v>0</v>
      </c>
      <c r="C1537">
        <v>36.822000000000003</v>
      </c>
      <c r="D1537">
        <v>-14.6829</v>
      </c>
      <c r="E1537">
        <v>-196.75</v>
      </c>
      <c r="F1537">
        <v>43.363799999999998</v>
      </c>
      <c r="G1537">
        <v>-1.7705599999999999</v>
      </c>
      <c r="H1537">
        <v>-7.3504300000000002</v>
      </c>
      <c r="I1537" t="e">
        <f>IF(AND(Tabelle16[[#This Row],[AreaPx]]&gt;0,NOT(Tabelle16[AreaPx]="inf")),Tabelle16[[#This Row],[AreaPx]], NA())</f>
        <v>#N/A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f>Tabelle16[[#This Row],[Roll]]+Tabelle16[[#This Row],[Yaw]]</f>
        <v>36.013369999999995</v>
      </c>
      <c r="P1537">
        <f>SQRT(Tabelle16[[#This Row],[X]]^2+ Tabelle16[[#This Row],[Y]]^2 +Tabelle16[[#This Row],[Z]]^2)</f>
        <v>200.70378605400049</v>
      </c>
      <c r="Q1537">
        <v>242.83</v>
      </c>
      <c r="R1537">
        <v>139.053</v>
      </c>
      <c r="S1537">
        <v>134.126</v>
      </c>
      <c r="T1537">
        <v>43.363799999999998</v>
      </c>
      <c r="U1537">
        <v>-1.7705599999999999</v>
      </c>
      <c r="V1537">
        <v>-7.3504300000000002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5</vt:i4>
      </vt:variant>
    </vt:vector>
  </HeadingPairs>
  <TitlesOfParts>
    <vt:vector size="15" baseType="lpstr">
      <vt:lpstr>Diagramme</vt:lpstr>
      <vt:lpstr>3DPlot</vt:lpstr>
      <vt:lpstr>CameraData</vt:lpstr>
      <vt:lpstr>Reference</vt:lpstr>
      <vt:lpstr>IMU</vt:lpstr>
      <vt:lpstr>Marker0</vt:lpstr>
      <vt:lpstr>Marker1</vt:lpstr>
      <vt:lpstr>Marker2</vt:lpstr>
      <vt:lpstr>Marker3</vt:lpstr>
      <vt:lpstr>Marker4</vt:lpstr>
      <vt:lpstr>CameraData</vt:lpstr>
      <vt:lpstr>firstLabel</vt:lpstr>
      <vt:lpstr>firstZ</vt:lpstr>
      <vt:lpstr>jlk</vt:lpstr>
      <vt:lpstr>NrPoints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Prager</dc:creator>
  <cp:lastModifiedBy>Fabian Prager</cp:lastModifiedBy>
  <dcterms:created xsi:type="dcterms:W3CDTF">2014-05-22T14:17:08Z</dcterms:created>
  <dcterms:modified xsi:type="dcterms:W3CDTF">2014-06-11T13:02:12Z</dcterms:modified>
</cp:coreProperties>
</file>